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data" ContentType="application/vnd.openxmlformats-officedocument.model+data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omments1.xml" ContentType="application/vnd.openxmlformats-officedocument.spreadsheetml.comments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comments2.xml" ContentType="application/vnd.openxmlformats-officedocument.spreadsheetml.comments+xml"/>
  <Override PartName="/xl/tables/table2.xml" ContentType="application/vnd.openxmlformats-officedocument.spreadsheetml.table+xml"/>
  <Override PartName="/xl/queryTables/queryTable2.xml" ContentType="application/vnd.openxmlformats-officedocument.spreadsheetml.queryTable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tables/table3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customXml/itemProps5.xml" ContentType="application/vnd.openxmlformats-officedocument.customXmlProperties+xml"/>
  <Override PartName="/customXml/itemProps6.xml" ContentType="application/vnd.openxmlformats-officedocument.customXmlProperties+xml"/>
  <Override PartName="/customXml/itemProps7.xml" ContentType="application/vnd.openxmlformats-officedocument.customXmlProperties+xml"/>
  <Override PartName="/customXml/itemProps8.xml" ContentType="application/vnd.openxmlformats-officedocument.customXmlProperties+xml"/>
  <Override PartName="/customXml/itemProps9.xml" ContentType="application/vnd.openxmlformats-officedocument.customXmlProperties+xml"/>
  <Override PartName="/customXml/itemProps10.xml" ContentType="application/vnd.openxmlformats-officedocument.customXmlProperties+xml"/>
  <Override PartName="/customXml/itemProps11.xml" ContentType="application/vnd.openxmlformats-officedocument.customXmlProperties+xml"/>
  <Override PartName="/customXml/itemProps12.xml" ContentType="application/vnd.openxmlformats-officedocument.customXmlProperties+xml"/>
  <Override PartName="/customXml/itemProps13.xml" ContentType="application/vnd.openxmlformats-officedocument.customXmlProperties+xml"/>
  <Override PartName="/customXml/itemProps14.xml" ContentType="application/vnd.openxmlformats-officedocument.customXmlProperties+xml"/>
  <Override PartName="/customXml/itemProps15.xml" ContentType="application/vnd.openxmlformats-officedocument.customXmlProperties+xml"/>
  <Override PartName="/customXml/itemProps16.xml" ContentType="application/vnd.openxmlformats-officedocument.customXmlProperties+xml"/>
  <Override PartName="/customXml/itemProps17.xml" ContentType="application/vnd.openxmlformats-officedocument.customXmlProperties+xml"/>
  <Override PartName="/customXml/itemProps18.xml" ContentType="application/vnd.openxmlformats-officedocument.customXmlProperties+xml"/>
  <Override PartName="/customXml/itemProps19.xml" ContentType="application/vnd.openxmlformats-officedocument.customXmlProperties+xml"/>
  <Override PartName="/customXml/itemProps20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801" codeName="{4D1C537B-E38A-612A-F078-A93A15B4B7F4}"/>
  <workbookPr codeName="ThisWorkbook"/>
  <mc:AlternateContent xmlns:mc="http://schemas.openxmlformats.org/markup-compatibility/2006">
    <mc:Choice Requires="x15">
      <x15ac:absPath xmlns:x15ac="http://schemas.microsoft.com/office/spreadsheetml/2010/11/ac" url="https://synlait-my.sharepoint.com/personal/guilherme_martins_synlait_com/Documents/Final Version/"/>
    </mc:Choice>
  </mc:AlternateContent>
  <xr:revisionPtr revIDLastSave="165" documentId="8_{9AAD3566-E84F-47FF-9A61-5F818A418827}" xr6:coauthVersionLast="46" xr6:coauthVersionMax="46" xr10:uidLastSave="{D764C7BC-E7D2-47CC-BB5D-33559E784445}"/>
  <bookViews>
    <workbookView xWindow="-120" yWindow="-120" windowWidth="29040" windowHeight="15840" firstSheet="4" activeTab="11" xr2:uid="{78F6CA9C-6EDF-4496-BCA3-1358127FDDD3}"/>
  </bookViews>
  <sheets>
    <sheet name="SAP Acc Number" sheetId="8" state="hidden" r:id="rId1"/>
    <sheet name="SAP CCtr" sheetId="9" state="hidden" r:id="rId2"/>
    <sheet name="Vendor No M3 to SAP" sheetId="10" state="hidden" r:id="rId3"/>
    <sheet name="Stat Orders" sheetId="17" state="hidden" r:id="rId4"/>
    <sheet name="instructions" sheetId="16" r:id="rId5"/>
    <sheet name="table" sheetId="23" r:id="rId6"/>
    <sheet name="Model" sheetId="3" state="hidden" r:id="rId7"/>
    <sheet name="Extract_2" sheetId="4" state="hidden" r:id="rId8"/>
    <sheet name="Data" sheetId="13" state="hidden" r:id="rId9"/>
    <sheet name="fraedom_masterdata" sheetId="15" r:id="rId10"/>
    <sheet name="Sheet1" sheetId="24" state="hidden" r:id="rId11"/>
    <sheet name="extract" sheetId="2" r:id="rId12"/>
    <sheet name="journal" sheetId="1" r:id="rId13"/>
  </sheets>
  <definedNames>
    <definedName name="_xlnm._FilterDatabase" localSheetId="8" hidden="1">Data!$A$1:$AQ$248</definedName>
    <definedName name="_xlnm._FilterDatabase" localSheetId="11" hidden="1">extract!$A$11:$Q$11</definedName>
    <definedName name="_xlnm._FilterDatabase" localSheetId="7" hidden="1">Extract_2!$A$16:$Q$16</definedName>
    <definedName name="_xlnm._FilterDatabase" localSheetId="9" hidden="1">fraedom_masterdata!$A$2:$S$1448</definedName>
    <definedName name="_xlnm._FilterDatabase" localSheetId="12" hidden="1">journal!$C$16:$I$253</definedName>
    <definedName name="_xlnm._FilterDatabase" localSheetId="0" hidden="1">'SAP Acc Number'!$A$1:$I$1059</definedName>
    <definedName name="_xlnm._FilterDatabase" localSheetId="1" hidden="1">'SAP CCtr'!$J$2:$M$2</definedName>
    <definedName name="_xlnm._FilterDatabase" localSheetId="3" hidden="1">'Stat Orders'!$A$1:$DC$770</definedName>
    <definedName name="_xlcn.WorksheetConnection_UploadJournalEntriesSAP.xlsmTable21" hidden="1">Table2</definedName>
    <definedName name="DATE">extract!$C$5</definedName>
    <definedName name="diff_1">extract!$O$4</definedName>
    <definedName name="diff_2">extract!$O$5</definedName>
    <definedName name="ExternalData_1" localSheetId="10" hidden="1">Sheet1!$A$1:$O$1447</definedName>
    <definedName name="ExternalData_1" localSheetId="5" hidden="1">table!$A$1:$E$2</definedName>
    <definedName name="fraedom_data">fraedom_masterdata!$A$2:$S$1448</definedName>
    <definedName name="fraedom_error">Model!$W$47</definedName>
    <definedName name="UPDATE_NAME">Data!$AR$2</definedName>
  </definedNames>
  <calcPr calcId="191029"/>
  <extLst>
    <ext xmlns:x15="http://schemas.microsoft.com/office/spreadsheetml/2010/11/main" uri="{140A7094-0E35-4892-8432-C4D2E57EDEB5}">
      <x15:workbookPr chartTrackingRefBase="1"/>
    </ext>
    <ext xmlns:x15="http://schemas.microsoft.com/office/spreadsheetml/2010/11/main" uri="{FCE2AD5D-F65C-4FA6-A056-5C36A1767C68}">
      <x15:dataModel>
        <x15:modelTables>
          <x15:modelTable id="Table2" name="Table2" connection="WorksheetConnection_Upload - Journal Entries SAP.xlsm!Table2"/>
        </x15:modelTables>
      </x15:dataModel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P2" i="24" l="1"/>
  <c r="P3" i="24"/>
  <c r="P4" i="24"/>
  <c r="P5" i="24"/>
  <c r="P6" i="24"/>
  <c r="P7" i="24"/>
  <c r="P8" i="24"/>
  <c r="P9" i="24"/>
  <c r="P10" i="24"/>
  <c r="P11" i="24"/>
  <c r="P12" i="24"/>
  <c r="P13" i="24"/>
  <c r="P14" i="24"/>
  <c r="P15" i="24"/>
  <c r="P16" i="24"/>
  <c r="P17" i="24"/>
  <c r="P18" i="24"/>
  <c r="P19" i="24"/>
  <c r="P20" i="24"/>
  <c r="P21" i="24"/>
  <c r="P22" i="24"/>
  <c r="P23" i="24"/>
  <c r="P24" i="24"/>
  <c r="P25" i="24"/>
  <c r="P26" i="24"/>
  <c r="P27" i="24"/>
  <c r="P28" i="24"/>
  <c r="P29" i="24"/>
  <c r="P30" i="24"/>
  <c r="P31" i="24"/>
  <c r="P32" i="24"/>
  <c r="P33" i="24"/>
  <c r="P34" i="24"/>
  <c r="P35" i="24"/>
  <c r="P36" i="24"/>
  <c r="P37" i="24"/>
  <c r="P38" i="24"/>
  <c r="P39" i="24"/>
  <c r="P40" i="24"/>
  <c r="P41" i="24"/>
  <c r="P42" i="24"/>
  <c r="P43" i="24"/>
  <c r="P44" i="24"/>
  <c r="P45" i="24"/>
  <c r="P46" i="24"/>
  <c r="P47" i="24"/>
  <c r="P48" i="24"/>
  <c r="P49" i="24"/>
  <c r="P50" i="24"/>
  <c r="P51" i="24"/>
  <c r="P52" i="24"/>
  <c r="P53" i="24"/>
  <c r="P54" i="24"/>
  <c r="P55" i="24"/>
  <c r="P56" i="24"/>
  <c r="P57" i="24"/>
  <c r="P58" i="24"/>
  <c r="P59" i="24"/>
  <c r="P60" i="24"/>
  <c r="P61" i="24"/>
  <c r="P62" i="24"/>
  <c r="P63" i="24"/>
  <c r="P64" i="24"/>
  <c r="P65" i="24"/>
  <c r="P66" i="24"/>
  <c r="P67" i="24"/>
  <c r="P68" i="24"/>
  <c r="P69" i="24"/>
  <c r="P70" i="24"/>
  <c r="P71" i="24"/>
  <c r="P72" i="24"/>
  <c r="P73" i="24"/>
  <c r="P74" i="24"/>
  <c r="P75" i="24"/>
  <c r="P76" i="24"/>
  <c r="P77" i="24"/>
  <c r="P78" i="24"/>
  <c r="P79" i="24"/>
  <c r="P80" i="24"/>
  <c r="P81" i="24"/>
  <c r="P82" i="24"/>
  <c r="P83" i="24"/>
  <c r="P84" i="24"/>
  <c r="P85" i="24"/>
  <c r="P86" i="24"/>
  <c r="P87" i="24"/>
  <c r="P88" i="24"/>
  <c r="P89" i="24"/>
  <c r="P90" i="24"/>
  <c r="P91" i="24"/>
  <c r="P92" i="24"/>
  <c r="P93" i="24"/>
  <c r="P94" i="24"/>
  <c r="P95" i="24"/>
  <c r="P96" i="24"/>
  <c r="P97" i="24"/>
  <c r="P98" i="24"/>
  <c r="P99" i="24"/>
  <c r="P100" i="24"/>
  <c r="P101" i="24"/>
  <c r="P102" i="24"/>
  <c r="P103" i="24"/>
  <c r="P104" i="24"/>
  <c r="P105" i="24"/>
  <c r="P106" i="24"/>
  <c r="P107" i="24"/>
  <c r="P108" i="24"/>
  <c r="P109" i="24"/>
  <c r="P110" i="24"/>
  <c r="P111" i="24"/>
  <c r="P112" i="24"/>
  <c r="P113" i="24"/>
  <c r="P114" i="24"/>
  <c r="P115" i="24"/>
  <c r="P116" i="24"/>
  <c r="P117" i="24"/>
  <c r="P118" i="24"/>
  <c r="P119" i="24"/>
  <c r="P120" i="24"/>
  <c r="P121" i="24"/>
  <c r="P122" i="24"/>
  <c r="P123" i="24"/>
  <c r="P124" i="24"/>
  <c r="P125" i="24"/>
  <c r="P126" i="24"/>
  <c r="P127" i="24"/>
  <c r="P128" i="24"/>
  <c r="P129" i="24"/>
  <c r="P130" i="24"/>
  <c r="P131" i="24"/>
  <c r="P132" i="24"/>
  <c r="P133" i="24"/>
  <c r="P134" i="24"/>
  <c r="P135" i="24"/>
  <c r="P136" i="24"/>
  <c r="P137" i="24"/>
  <c r="P138" i="24"/>
  <c r="P139" i="24"/>
  <c r="P140" i="24"/>
  <c r="P141" i="24"/>
  <c r="P142" i="24"/>
  <c r="P143" i="24"/>
  <c r="P144" i="24"/>
  <c r="P145" i="24"/>
  <c r="P146" i="24"/>
  <c r="P147" i="24"/>
  <c r="P148" i="24"/>
  <c r="P149" i="24"/>
  <c r="P150" i="24"/>
  <c r="P151" i="24"/>
  <c r="P152" i="24"/>
  <c r="P153" i="24"/>
  <c r="P154" i="24"/>
  <c r="P155" i="24"/>
  <c r="P156" i="24"/>
  <c r="P157" i="24"/>
  <c r="P158" i="24"/>
  <c r="P159" i="24"/>
  <c r="P160" i="24"/>
  <c r="P161" i="24"/>
  <c r="P162" i="24"/>
  <c r="P163" i="24"/>
  <c r="P164" i="24"/>
  <c r="P165" i="24"/>
  <c r="P166" i="24"/>
  <c r="P167" i="24"/>
  <c r="P168" i="24"/>
  <c r="P169" i="24"/>
  <c r="P170" i="24"/>
  <c r="P171" i="24"/>
  <c r="P172" i="24"/>
  <c r="P173" i="24"/>
  <c r="P174" i="24"/>
  <c r="P175" i="24"/>
  <c r="P176" i="24"/>
  <c r="P177" i="24"/>
  <c r="P178" i="24"/>
  <c r="P179" i="24"/>
  <c r="P180" i="24"/>
  <c r="P181" i="24"/>
  <c r="P182" i="24"/>
  <c r="P183" i="24"/>
  <c r="P184" i="24"/>
  <c r="P185" i="24"/>
  <c r="P186" i="24"/>
  <c r="P187" i="24"/>
  <c r="P188" i="24"/>
  <c r="P189" i="24"/>
  <c r="P190" i="24"/>
  <c r="P191" i="24"/>
  <c r="P192" i="24"/>
  <c r="P193" i="24"/>
  <c r="P194" i="24"/>
  <c r="P195" i="24"/>
  <c r="P196" i="24"/>
  <c r="P197" i="24"/>
  <c r="P198" i="24"/>
  <c r="P199" i="24"/>
  <c r="P200" i="24"/>
  <c r="P201" i="24"/>
  <c r="P202" i="24"/>
  <c r="P203" i="24"/>
  <c r="P204" i="24"/>
  <c r="P205" i="24"/>
  <c r="P206" i="24"/>
  <c r="P207" i="24"/>
  <c r="P208" i="24"/>
  <c r="P209" i="24"/>
  <c r="P210" i="24"/>
  <c r="P211" i="24"/>
  <c r="P212" i="24"/>
  <c r="P213" i="24"/>
  <c r="P214" i="24"/>
  <c r="P215" i="24"/>
  <c r="P216" i="24"/>
  <c r="P217" i="24"/>
  <c r="P218" i="24"/>
  <c r="P219" i="24"/>
  <c r="P220" i="24"/>
  <c r="P221" i="24"/>
  <c r="P222" i="24"/>
  <c r="P223" i="24"/>
  <c r="P224" i="24"/>
  <c r="P225" i="24"/>
  <c r="P226" i="24"/>
  <c r="P227" i="24"/>
  <c r="P228" i="24"/>
  <c r="P229" i="24"/>
  <c r="P230" i="24"/>
  <c r="P231" i="24"/>
  <c r="P232" i="24"/>
  <c r="P233" i="24"/>
  <c r="P234" i="24"/>
  <c r="P235" i="24"/>
  <c r="P236" i="24"/>
  <c r="P237" i="24"/>
  <c r="P238" i="24"/>
  <c r="P239" i="24"/>
  <c r="P240" i="24"/>
  <c r="P241" i="24"/>
  <c r="P242" i="24"/>
  <c r="P243" i="24"/>
  <c r="P244" i="24"/>
  <c r="P245" i="24"/>
  <c r="P246" i="24"/>
  <c r="P247" i="24"/>
  <c r="P248" i="24"/>
  <c r="P249" i="24"/>
  <c r="P250" i="24"/>
  <c r="P251" i="24"/>
  <c r="P252" i="24"/>
  <c r="P253" i="24"/>
  <c r="P254" i="24"/>
  <c r="P255" i="24"/>
  <c r="P256" i="24"/>
  <c r="P257" i="24"/>
  <c r="P258" i="24"/>
  <c r="P259" i="24"/>
  <c r="P260" i="24"/>
  <c r="P261" i="24"/>
  <c r="P262" i="24"/>
  <c r="P263" i="24"/>
  <c r="P264" i="24"/>
  <c r="P265" i="24"/>
  <c r="P266" i="24"/>
  <c r="P267" i="24"/>
  <c r="P268" i="24"/>
  <c r="P269" i="24"/>
  <c r="P270" i="24"/>
  <c r="P271" i="24"/>
  <c r="P272" i="24"/>
  <c r="P273" i="24"/>
  <c r="P274" i="24"/>
  <c r="P275" i="24"/>
  <c r="P276" i="24"/>
  <c r="P277" i="24"/>
  <c r="P278" i="24"/>
  <c r="P279" i="24"/>
  <c r="P280" i="24"/>
  <c r="P281" i="24"/>
  <c r="P282" i="24"/>
  <c r="P283" i="24"/>
  <c r="P284" i="24"/>
  <c r="P285" i="24"/>
  <c r="P286" i="24"/>
  <c r="P287" i="24"/>
  <c r="P288" i="24"/>
  <c r="P289" i="24"/>
  <c r="P290" i="24"/>
  <c r="P291" i="24"/>
  <c r="P292" i="24"/>
  <c r="P293" i="24"/>
  <c r="P294" i="24"/>
  <c r="P295" i="24"/>
  <c r="P296" i="24"/>
  <c r="P297" i="24"/>
  <c r="P298" i="24"/>
  <c r="P299" i="24"/>
  <c r="P300" i="24"/>
  <c r="P301" i="24"/>
  <c r="P302" i="24"/>
  <c r="P303" i="24"/>
  <c r="P304" i="24"/>
  <c r="P305" i="24"/>
  <c r="P306" i="24"/>
  <c r="P307" i="24"/>
  <c r="P308" i="24"/>
  <c r="P309" i="24"/>
  <c r="P310" i="24"/>
  <c r="P311" i="24"/>
  <c r="P312" i="24"/>
  <c r="P313" i="24"/>
  <c r="P314" i="24"/>
  <c r="P315" i="24"/>
  <c r="P316" i="24"/>
  <c r="P317" i="24"/>
  <c r="P318" i="24"/>
  <c r="P319" i="24"/>
  <c r="P320" i="24"/>
  <c r="P321" i="24"/>
  <c r="P322" i="24"/>
  <c r="P323" i="24"/>
  <c r="P324" i="24"/>
  <c r="P325" i="24"/>
  <c r="P326" i="24"/>
  <c r="P327" i="24"/>
  <c r="P328" i="24"/>
  <c r="P329" i="24"/>
  <c r="P330" i="24"/>
  <c r="P331" i="24"/>
  <c r="P332" i="24"/>
  <c r="P333" i="24"/>
  <c r="P334" i="24"/>
  <c r="P335" i="24"/>
  <c r="P336" i="24"/>
  <c r="P337" i="24"/>
  <c r="P338" i="24"/>
  <c r="P339" i="24"/>
  <c r="P340" i="24"/>
  <c r="P341" i="24"/>
  <c r="P342" i="24"/>
  <c r="P343" i="24"/>
  <c r="P344" i="24"/>
  <c r="P345" i="24"/>
  <c r="P346" i="24"/>
  <c r="P347" i="24"/>
  <c r="P348" i="24"/>
  <c r="P349" i="24"/>
  <c r="P350" i="24"/>
  <c r="P351" i="24"/>
  <c r="P352" i="24"/>
  <c r="P353" i="24"/>
  <c r="P354" i="24"/>
  <c r="P355" i="24"/>
  <c r="P356" i="24"/>
  <c r="P357" i="24"/>
  <c r="P358" i="24"/>
  <c r="P359" i="24"/>
  <c r="P360" i="24"/>
  <c r="P361" i="24"/>
  <c r="P362" i="24"/>
  <c r="P363" i="24"/>
  <c r="P364" i="24"/>
  <c r="P365" i="24"/>
  <c r="P366" i="24"/>
  <c r="P367" i="24"/>
  <c r="P368" i="24"/>
  <c r="P369" i="24"/>
  <c r="P370" i="24"/>
  <c r="P371" i="24"/>
  <c r="P372" i="24"/>
  <c r="P373" i="24"/>
  <c r="P374" i="24"/>
  <c r="P375" i="24"/>
  <c r="P376" i="24"/>
  <c r="P377" i="24"/>
  <c r="P378" i="24"/>
  <c r="P379" i="24"/>
  <c r="P380" i="24"/>
  <c r="P381" i="24"/>
  <c r="P382" i="24"/>
  <c r="P383" i="24"/>
  <c r="P384" i="24"/>
  <c r="P385" i="24"/>
  <c r="P386" i="24"/>
  <c r="P387" i="24"/>
  <c r="P388" i="24"/>
  <c r="P389" i="24"/>
  <c r="P390" i="24"/>
  <c r="P391" i="24"/>
  <c r="P392" i="24"/>
  <c r="P393" i="24"/>
  <c r="P394" i="24"/>
  <c r="P395" i="24"/>
  <c r="P396" i="24"/>
  <c r="P397" i="24"/>
  <c r="P398" i="24"/>
  <c r="P399" i="24"/>
  <c r="P400" i="24"/>
  <c r="P401" i="24"/>
  <c r="P402" i="24"/>
  <c r="P403" i="24"/>
  <c r="P404" i="24"/>
  <c r="P405" i="24"/>
  <c r="P406" i="24"/>
  <c r="P407" i="24"/>
  <c r="P408" i="24"/>
  <c r="P409" i="24"/>
  <c r="P410" i="24"/>
  <c r="P411" i="24"/>
  <c r="P412" i="24"/>
  <c r="P413" i="24"/>
  <c r="P414" i="24"/>
  <c r="P415" i="24"/>
  <c r="P416" i="24"/>
  <c r="P417" i="24"/>
  <c r="P418" i="24"/>
  <c r="P419" i="24"/>
  <c r="P420" i="24"/>
  <c r="P421" i="24"/>
  <c r="P422" i="24"/>
  <c r="P423" i="24"/>
  <c r="P424" i="24"/>
  <c r="P425" i="24"/>
  <c r="P426" i="24"/>
  <c r="P427" i="24"/>
  <c r="P428" i="24"/>
  <c r="P429" i="24"/>
  <c r="P430" i="24"/>
  <c r="P431" i="24"/>
  <c r="P432" i="24"/>
  <c r="P433" i="24"/>
  <c r="P434" i="24"/>
  <c r="P435" i="24"/>
  <c r="P436" i="24"/>
  <c r="P437" i="24"/>
  <c r="P438" i="24"/>
  <c r="P439" i="24"/>
  <c r="P440" i="24"/>
  <c r="P441" i="24"/>
  <c r="P442" i="24"/>
  <c r="P443" i="24"/>
  <c r="P444" i="24"/>
  <c r="P445" i="24"/>
  <c r="P446" i="24"/>
  <c r="P447" i="24"/>
  <c r="P448" i="24"/>
  <c r="P449" i="24"/>
  <c r="P450" i="24"/>
  <c r="P451" i="24"/>
  <c r="P452" i="24"/>
  <c r="P453" i="24"/>
  <c r="P454" i="24"/>
  <c r="P455" i="24"/>
  <c r="P456" i="24"/>
  <c r="P457" i="24"/>
  <c r="P458" i="24"/>
  <c r="P459" i="24"/>
  <c r="P460" i="24"/>
  <c r="P461" i="24"/>
  <c r="P462" i="24"/>
  <c r="P463" i="24"/>
  <c r="P464" i="24"/>
  <c r="P465" i="24"/>
  <c r="P466" i="24"/>
  <c r="P467" i="24"/>
  <c r="P468" i="24"/>
  <c r="P469" i="24"/>
  <c r="P470" i="24"/>
  <c r="P471" i="24"/>
  <c r="P472" i="24"/>
  <c r="P473" i="24"/>
  <c r="P474" i="24"/>
  <c r="P475" i="24"/>
  <c r="P476" i="24"/>
  <c r="P477" i="24"/>
  <c r="P478" i="24"/>
  <c r="P479" i="24"/>
  <c r="P480" i="24"/>
  <c r="P481" i="24"/>
  <c r="P482" i="24"/>
  <c r="P483" i="24"/>
  <c r="P484" i="24"/>
  <c r="P485" i="24"/>
  <c r="P486" i="24"/>
  <c r="P487" i="24"/>
  <c r="P488" i="24"/>
  <c r="P489" i="24"/>
  <c r="P490" i="24"/>
  <c r="P491" i="24"/>
  <c r="P492" i="24"/>
  <c r="P493" i="24"/>
  <c r="P494" i="24"/>
  <c r="P495" i="24"/>
  <c r="P496" i="24"/>
  <c r="P497" i="24"/>
  <c r="P498" i="24"/>
  <c r="P499" i="24"/>
  <c r="P500" i="24"/>
  <c r="P501" i="24"/>
  <c r="P502" i="24"/>
  <c r="P503" i="24"/>
  <c r="P504" i="24"/>
  <c r="P505" i="24"/>
  <c r="P506" i="24"/>
  <c r="P507" i="24"/>
  <c r="P508" i="24"/>
  <c r="P509" i="24"/>
  <c r="P510" i="24"/>
  <c r="P511" i="24"/>
  <c r="P512" i="24"/>
  <c r="P513" i="24"/>
  <c r="P514" i="24"/>
  <c r="P515" i="24"/>
  <c r="P516" i="24"/>
  <c r="P517" i="24"/>
  <c r="P518" i="24"/>
  <c r="P519" i="24"/>
  <c r="P520" i="24"/>
  <c r="P521" i="24"/>
  <c r="P522" i="24"/>
  <c r="P523" i="24"/>
  <c r="P524" i="24"/>
  <c r="P525" i="24"/>
  <c r="P526" i="24"/>
  <c r="P527" i="24"/>
  <c r="P528" i="24"/>
  <c r="P529" i="24"/>
  <c r="P530" i="24"/>
  <c r="P531" i="24"/>
  <c r="P532" i="24"/>
  <c r="P533" i="24"/>
  <c r="P534" i="24"/>
  <c r="P535" i="24"/>
  <c r="P536" i="24"/>
  <c r="P537" i="24"/>
  <c r="P538" i="24"/>
  <c r="P539" i="24"/>
  <c r="P540" i="24"/>
  <c r="P541" i="24"/>
  <c r="P542" i="24"/>
  <c r="P543" i="24"/>
  <c r="P544" i="24"/>
  <c r="P545" i="24"/>
  <c r="P546" i="24"/>
  <c r="P547" i="24"/>
  <c r="P548" i="24"/>
  <c r="P549" i="24"/>
  <c r="P550" i="24"/>
  <c r="P551" i="24"/>
  <c r="P552" i="24"/>
  <c r="P553" i="24"/>
  <c r="P554" i="24"/>
  <c r="P555" i="24"/>
  <c r="P556" i="24"/>
  <c r="P557" i="24"/>
  <c r="P558" i="24"/>
  <c r="P559" i="24"/>
  <c r="P560" i="24"/>
  <c r="P561" i="24"/>
  <c r="P562" i="24"/>
  <c r="P563" i="24"/>
  <c r="P564" i="24"/>
  <c r="P565" i="24"/>
  <c r="P566" i="24"/>
  <c r="P567" i="24"/>
  <c r="P568" i="24"/>
  <c r="P569" i="24"/>
  <c r="P570" i="24"/>
  <c r="P571" i="24"/>
  <c r="P572" i="24"/>
  <c r="P573" i="24"/>
  <c r="P574" i="24"/>
  <c r="P575" i="24"/>
  <c r="P576" i="24"/>
  <c r="P577" i="24"/>
  <c r="P578" i="24"/>
  <c r="P579" i="24"/>
  <c r="P580" i="24"/>
  <c r="P581" i="24"/>
  <c r="P582" i="24"/>
  <c r="P583" i="24"/>
  <c r="P584" i="24"/>
  <c r="P585" i="24"/>
  <c r="P586" i="24"/>
  <c r="P587" i="24"/>
  <c r="P588" i="24"/>
  <c r="P589" i="24"/>
  <c r="P590" i="24"/>
  <c r="P591" i="24"/>
  <c r="P592" i="24"/>
  <c r="P593" i="24"/>
  <c r="P594" i="24"/>
  <c r="P595" i="24"/>
  <c r="P596" i="24"/>
  <c r="P597" i="24"/>
  <c r="P598" i="24"/>
  <c r="P599" i="24"/>
  <c r="P600" i="24"/>
  <c r="P601" i="24"/>
  <c r="P602" i="24"/>
  <c r="P603" i="24"/>
  <c r="P604" i="24"/>
  <c r="P605" i="24"/>
  <c r="P606" i="24"/>
  <c r="P607" i="24"/>
  <c r="P608" i="24"/>
  <c r="P609" i="24"/>
  <c r="P610" i="24"/>
  <c r="P611" i="24"/>
  <c r="P612" i="24"/>
  <c r="P613" i="24"/>
  <c r="P614" i="24"/>
  <c r="P615" i="24"/>
  <c r="P616" i="24"/>
  <c r="P617" i="24"/>
  <c r="P618" i="24"/>
  <c r="P619" i="24"/>
  <c r="P620" i="24"/>
  <c r="P621" i="24"/>
  <c r="P622" i="24"/>
  <c r="P623" i="24"/>
  <c r="P624" i="24"/>
  <c r="P625" i="24"/>
  <c r="P626" i="24"/>
  <c r="P627" i="24"/>
  <c r="P628" i="24"/>
  <c r="P629" i="24"/>
  <c r="P630" i="24"/>
  <c r="P631" i="24"/>
  <c r="P632" i="24"/>
  <c r="P633" i="24"/>
  <c r="P634" i="24"/>
  <c r="P635" i="24"/>
  <c r="P636" i="24"/>
  <c r="P637" i="24"/>
  <c r="P638" i="24"/>
  <c r="P639" i="24"/>
  <c r="P640" i="24"/>
  <c r="P641" i="24"/>
  <c r="P642" i="24"/>
  <c r="P643" i="24"/>
  <c r="P644" i="24"/>
  <c r="P645" i="24"/>
  <c r="P646" i="24"/>
  <c r="P647" i="24"/>
  <c r="P648" i="24"/>
  <c r="P649" i="24"/>
  <c r="P650" i="24"/>
  <c r="P651" i="24"/>
  <c r="P652" i="24"/>
  <c r="P653" i="24"/>
  <c r="P654" i="24"/>
  <c r="P655" i="24"/>
  <c r="P656" i="24"/>
  <c r="P657" i="24"/>
  <c r="P658" i="24"/>
  <c r="P659" i="24"/>
  <c r="P660" i="24"/>
  <c r="P661" i="24"/>
  <c r="P662" i="24"/>
  <c r="P663" i="24"/>
  <c r="P664" i="24"/>
  <c r="P665" i="24"/>
  <c r="P666" i="24"/>
  <c r="P667" i="24"/>
  <c r="P668" i="24"/>
  <c r="P669" i="24"/>
  <c r="P670" i="24"/>
  <c r="P671" i="24"/>
  <c r="P672" i="24"/>
  <c r="P673" i="24"/>
  <c r="P674" i="24"/>
  <c r="P675" i="24"/>
  <c r="P676" i="24"/>
  <c r="P677" i="24"/>
  <c r="P678" i="24"/>
  <c r="P679" i="24"/>
  <c r="P680" i="24"/>
  <c r="P681" i="24"/>
  <c r="P682" i="24"/>
  <c r="P683" i="24"/>
  <c r="P684" i="24"/>
  <c r="P685" i="24"/>
  <c r="P686" i="24"/>
  <c r="P687" i="24"/>
  <c r="P688" i="24"/>
  <c r="P689" i="24"/>
  <c r="P690" i="24"/>
  <c r="P691" i="24"/>
  <c r="P692" i="24"/>
  <c r="P693" i="24"/>
  <c r="P694" i="24"/>
  <c r="P695" i="24"/>
  <c r="P696" i="24"/>
  <c r="P697" i="24"/>
  <c r="P698" i="24"/>
  <c r="P699" i="24"/>
  <c r="P700" i="24"/>
  <c r="P701" i="24"/>
  <c r="P702" i="24"/>
  <c r="P703" i="24"/>
  <c r="P704" i="24"/>
  <c r="P705" i="24"/>
  <c r="P706" i="24"/>
  <c r="P707" i="24"/>
  <c r="P708" i="24"/>
  <c r="P709" i="24"/>
  <c r="P710" i="24"/>
  <c r="P711" i="24"/>
  <c r="P712" i="24"/>
  <c r="P713" i="24"/>
  <c r="P714" i="24"/>
  <c r="P715" i="24"/>
  <c r="P716" i="24"/>
  <c r="P717" i="24"/>
  <c r="P718" i="24"/>
  <c r="P719" i="24"/>
  <c r="P720" i="24"/>
  <c r="P721" i="24"/>
  <c r="P722" i="24"/>
  <c r="P723" i="24"/>
  <c r="P724" i="24"/>
  <c r="P725" i="24"/>
  <c r="P726" i="24"/>
  <c r="P727" i="24"/>
  <c r="P728" i="24"/>
  <c r="P729" i="24"/>
  <c r="P730" i="24"/>
  <c r="P731" i="24"/>
  <c r="P732" i="24"/>
  <c r="P733" i="24"/>
  <c r="P734" i="24"/>
  <c r="P735" i="24"/>
  <c r="P736" i="24"/>
  <c r="P737" i="24"/>
  <c r="P738" i="24"/>
  <c r="P739" i="24"/>
  <c r="P740" i="24"/>
  <c r="P741" i="24"/>
  <c r="P742" i="24"/>
  <c r="P743" i="24"/>
  <c r="P744" i="24"/>
  <c r="P745" i="24"/>
  <c r="P746" i="24"/>
  <c r="P747" i="24"/>
  <c r="P748" i="24"/>
  <c r="P749" i="24"/>
  <c r="P750" i="24"/>
  <c r="P751" i="24"/>
  <c r="P752" i="24"/>
  <c r="P753" i="24"/>
  <c r="P754" i="24"/>
  <c r="P755" i="24"/>
  <c r="P756" i="24"/>
  <c r="P757" i="24"/>
  <c r="P758" i="24"/>
  <c r="P759" i="24"/>
  <c r="P760" i="24"/>
  <c r="P761" i="24"/>
  <c r="P762" i="24"/>
  <c r="P763" i="24"/>
  <c r="P764" i="24"/>
  <c r="P765" i="24"/>
  <c r="P766" i="24"/>
  <c r="P767" i="24"/>
  <c r="P768" i="24"/>
  <c r="P769" i="24"/>
  <c r="P770" i="24"/>
  <c r="P771" i="24"/>
  <c r="P772" i="24"/>
  <c r="P773" i="24"/>
  <c r="P774" i="24"/>
  <c r="P775" i="24"/>
  <c r="P776" i="24"/>
  <c r="P777" i="24"/>
  <c r="P778" i="24"/>
  <c r="P779" i="24"/>
  <c r="P780" i="24"/>
  <c r="P781" i="24"/>
  <c r="P782" i="24"/>
  <c r="P783" i="24"/>
  <c r="P784" i="24"/>
  <c r="P785" i="24"/>
  <c r="P786" i="24"/>
  <c r="P787" i="24"/>
  <c r="P788" i="24"/>
  <c r="P789" i="24"/>
  <c r="P790" i="24"/>
  <c r="P791" i="24"/>
  <c r="P792" i="24"/>
  <c r="P793" i="24"/>
  <c r="P794" i="24"/>
  <c r="P795" i="24"/>
  <c r="P796" i="24"/>
  <c r="P797" i="24"/>
  <c r="P798" i="24"/>
  <c r="P799" i="24"/>
  <c r="P800" i="24"/>
  <c r="P801" i="24"/>
  <c r="P802" i="24"/>
  <c r="P803" i="24"/>
  <c r="P804" i="24"/>
  <c r="P805" i="24"/>
  <c r="P806" i="24"/>
  <c r="P807" i="24"/>
  <c r="P808" i="24"/>
  <c r="P809" i="24"/>
  <c r="P810" i="24"/>
  <c r="P811" i="24"/>
  <c r="P812" i="24"/>
  <c r="P813" i="24"/>
  <c r="P814" i="24"/>
  <c r="P815" i="24"/>
  <c r="P816" i="24"/>
  <c r="P817" i="24"/>
  <c r="P818" i="24"/>
  <c r="P819" i="24"/>
  <c r="P820" i="24"/>
  <c r="P821" i="24"/>
  <c r="P822" i="24"/>
  <c r="P823" i="24"/>
  <c r="P824" i="24"/>
  <c r="P825" i="24"/>
  <c r="P826" i="24"/>
  <c r="P827" i="24"/>
  <c r="P828" i="24"/>
  <c r="P829" i="24"/>
  <c r="P830" i="24"/>
  <c r="P831" i="24"/>
  <c r="P832" i="24"/>
  <c r="P833" i="24"/>
  <c r="P834" i="24"/>
  <c r="P835" i="24"/>
  <c r="P836" i="24"/>
  <c r="P837" i="24"/>
  <c r="P838" i="24"/>
  <c r="P839" i="24"/>
  <c r="P840" i="24"/>
  <c r="P841" i="24"/>
  <c r="P842" i="24"/>
  <c r="P843" i="24"/>
  <c r="P844" i="24"/>
  <c r="P845" i="24"/>
  <c r="P846" i="24"/>
  <c r="P847" i="24"/>
  <c r="P848" i="24"/>
  <c r="P849" i="24"/>
  <c r="P850" i="24"/>
  <c r="P851" i="24"/>
  <c r="P852" i="24"/>
  <c r="P853" i="24"/>
  <c r="P854" i="24"/>
  <c r="P855" i="24"/>
  <c r="P856" i="24"/>
  <c r="P857" i="24"/>
  <c r="P858" i="24"/>
  <c r="P859" i="24"/>
  <c r="P860" i="24"/>
  <c r="P861" i="24"/>
  <c r="P862" i="24"/>
  <c r="P863" i="24"/>
  <c r="P864" i="24"/>
  <c r="P865" i="24"/>
  <c r="P866" i="24"/>
  <c r="P867" i="24"/>
  <c r="P868" i="24"/>
  <c r="P869" i="24"/>
  <c r="P870" i="24"/>
  <c r="P871" i="24"/>
  <c r="P872" i="24"/>
  <c r="P873" i="24"/>
  <c r="P874" i="24"/>
  <c r="P875" i="24"/>
  <c r="P876" i="24"/>
  <c r="P877" i="24"/>
  <c r="P878" i="24"/>
  <c r="P879" i="24"/>
  <c r="P880" i="24"/>
  <c r="P881" i="24"/>
  <c r="P882" i="24"/>
  <c r="P883" i="24"/>
  <c r="P884" i="24"/>
  <c r="P885" i="24"/>
  <c r="P886" i="24"/>
  <c r="P887" i="24"/>
  <c r="P888" i="24"/>
  <c r="P889" i="24"/>
  <c r="P890" i="24"/>
  <c r="P891" i="24"/>
  <c r="P892" i="24"/>
  <c r="P893" i="24"/>
  <c r="P894" i="24"/>
  <c r="P895" i="24"/>
  <c r="P896" i="24"/>
  <c r="P897" i="24"/>
  <c r="P898" i="24"/>
  <c r="P899" i="24"/>
  <c r="P900" i="24"/>
  <c r="P901" i="24"/>
  <c r="P902" i="24"/>
  <c r="P903" i="24"/>
  <c r="P904" i="24"/>
  <c r="P905" i="24"/>
  <c r="P906" i="24"/>
  <c r="P907" i="24"/>
  <c r="P908" i="24"/>
  <c r="P909" i="24"/>
  <c r="P910" i="24"/>
  <c r="P911" i="24"/>
  <c r="P912" i="24"/>
  <c r="P913" i="24"/>
  <c r="P914" i="24"/>
  <c r="P915" i="24"/>
  <c r="P916" i="24"/>
  <c r="P917" i="24"/>
  <c r="P918" i="24"/>
  <c r="P919" i="24"/>
  <c r="P920" i="24"/>
  <c r="P921" i="24"/>
  <c r="P922" i="24"/>
  <c r="P923" i="24"/>
  <c r="P924" i="24"/>
  <c r="P925" i="24"/>
  <c r="P926" i="24"/>
  <c r="P927" i="24"/>
  <c r="P928" i="24"/>
  <c r="P929" i="24"/>
  <c r="P930" i="24"/>
  <c r="P931" i="24"/>
  <c r="P932" i="24"/>
  <c r="P933" i="24"/>
  <c r="P934" i="24"/>
  <c r="P935" i="24"/>
  <c r="P936" i="24"/>
  <c r="P937" i="24"/>
  <c r="P938" i="24"/>
  <c r="P939" i="24"/>
  <c r="P940" i="24"/>
  <c r="P941" i="24"/>
  <c r="P942" i="24"/>
  <c r="P943" i="24"/>
  <c r="P944" i="24"/>
  <c r="P945" i="24"/>
  <c r="P946" i="24"/>
  <c r="P947" i="24"/>
  <c r="P948" i="24"/>
  <c r="P949" i="24"/>
  <c r="P950" i="24"/>
  <c r="P951" i="24"/>
  <c r="P952" i="24"/>
  <c r="P953" i="24"/>
  <c r="P954" i="24"/>
  <c r="P955" i="24"/>
  <c r="P956" i="24"/>
  <c r="P957" i="24"/>
  <c r="P958" i="24"/>
  <c r="P959" i="24"/>
  <c r="P960" i="24"/>
  <c r="P961" i="24"/>
  <c r="P962" i="24"/>
  <c r="P963" i="24"/>
  <c r="P964" i="24"/>
  <c r="P965" i="24"/>
  <c r="P966" i="24"/>
  <c r="P967" i="24"/>
  <c r="P968" i="24"/>
  <c r="P969" i="24"/>
  <c r="P970" i="24"/>
  <c r="P971" i="24"/>
  <c r="P972" i="24"/>
  <c r="P973" i="24"/>
  <c r="P974" i="24"/>
  <c r="P975" i="24"/>
  <c r="P976" i="24"/>
  <c r="P977" i="24"/>
  <c r="P978" i="24"/>
  <c r="P979" i="24"/>
  <c r="P980" i="24"/>
  <c r="P981" i="24"/>
  <c r="P982" i="24"/>
  <c r="P983" i="24"/>
  <c r="P984" i="24"/>
  <c r="P985" i="24"/>
  <c r="P986" i="24"/>
  <c r="P987" i="24"/>
  <c r="P988" i="24"/>
  <c r="P989" i="24"/>
  <c r="P990" i="24"/>
  <c r="P991" i="24"/>
  <c r="P992" i="24"/>
  <c r="P993" i="24"/>
  <c r="P994" i="24"/>
  <c r="P995" i="24"/>
  <c r="P996" i="24"/>
  <c r="P997" i="24"/>
  <c r="P998" i="24"/>
  <c r="P999" i="24"/>
  <c r="P1000" i="24"/>
  <c r="P1001" i="24"/>
  <c r="P1002" i="24"/>
  <c r="P1003" i="24"/>
  <c r="P1004" i="24"/>
  <c r="P1005" i="24"/>
  <c r="P1006" i="24"/>
  <c r="P1007" i="24"/>
  <c r="P1008" i="24"/>
  <c r="P1009" i="24"/>
  <c r="P1010" i="24"/>
  <c r="P1011" i="24"/>
  <c r="P1012" i="24"/>
  <c r="P1013" i="24"/>
  <c r="P1014" i="24"/>
  <c r="P1015" i="24"/>
  <c r="P1016" i="24"/>
  <c r="P1017" i="24"/>
  <c r="P1018" i="24"/>
  <c r="P1019" i="24"/>
  <c r="P1020" i="24"/>
  <c r="P1021" i="24"/>
  <c r="P1022" i="24"/>
  <c r="P1023" i="24"/>
  <c r="P1024" i="24"/>
  <c r="P1025" i="24"/>
  <c r="P1026" i="24"/>
  <c r="P1027" i="24"/>
  <c r="P1028" i="24"/>
  <c r="P1029" i="24"/>
  <c r="P1030" i="24"/>
  <c r="P1031" i="24"/>
  <c r="P1032" i="24"/>
  <c r="P1033" i="24"/>
  <c r="P1034" i="24"/>
  <c r="P1035" i="24"/>
  <c r="P1036" i="24"/>
  <c r="P1037" i="24"/>
  <c r="P1038" i="24"/>
  <c r="P1039" i="24"/>
  <c r="P1040" i="24"/>
  <c r="P1041" i="24"/>
  <c r="P1042" i="24"/>
  <c r="P1043" i="24"/>
  <c r="P1044" i="24"/>
  <c r="P1045" i="24"/>
  <c r="P1046" i="24"/>
  <c r="P1047" i="24"/>
  <c r="P1048" i="24"/>
  <c r="P1049" i="24"/>
  <c r="P1050" i="24"/>
  <c r="P1051" i="24"/>
  <c r="P1052" i="24"/>
  <c r="P1053" i="24"/>
  <c r="P1054" i="24"/>
  <c r="P1055" i="24"/>
  <c r="P1056" i="24"/>
  <c r="P1057" i="24"/>
  <c r="P1058" i="24"/>
  <c r="P1059" i="24"/>
  <c r="P1060" i="24"/>
  <c r="P1061" i="24"/>
  <c r="P1062" i="24"/>
  <c r="P1063" i="24"/>
  <c r="P1064" i="24"/>
  <c r="P1065" i="24"/>
  <c r="P1066" i="24"/>
  <c r="P1067" i="24"/>
  <c r="P1068" i="24"/>
  <c r="P1069" i="24"/>
  <c r="P1070" i="24"/>
  <c r="P1071" i="24"/>
  <c r="P1072" i="24"/>
  <c r="P1073" i="24"/>
  <c r="P1074" i="24"/>
  <c r="P1075" i="24"/>
  <c r="P1076" i="24"/>
  <c r="P1077" i="24"/>
  <c r="P1078" i="24"/>
  <c r="P1079" i="24"/>
  <c r="P1080" i="24"/>
  <c r="P1081" i="24"/>
  <c r="P1082" i="24"/>
  <c r="P1083" i="24"/>
  <c r="P1084" i="24"/>
  <c r="P1085" i="24"/>
  <c r="P1086" i="24"/>
  <c r="P1087" i="24"/>
  <c r="P1088" i="24"/>
  <c r="P1089" i="24"/>
  <c r="P1090" i="24"/>
  <c r="P1091" i="24"/>
  <c r="P1092" i="24"/>
  <c r="P1093" i="24"/>
  <c r="P1094" i="24"/>
  <c r="P1095" i="24"/>
  <c r="P1096" i="24"/>
  <c r="P1097" i="24"/>
  <c r="P1098" i="24"/>
  <c r="P1099" i="24"/>
  <c r="P1100" i="24"/>
  <c r="P1101" i="24"/>
  <c r="P1102" i="24"/>
  <c r="P1103" i="24"/>
  <c r="P1104" i="24"/>
  <c r="P1105" i="24"/>
  <c r="P1106" i="24"/>
  <c r="P1107" i="24"/>
  <c r="P1108" i="24"/>
  <c r="P1109" i="24"/>
  <c r="P1110" i="24"/>
  <c r="P1111" i="24"/>
  <c r="P1112" i="24"/>
  <c r="P1113" i="24"/>
  <c r="P1114" i="24"/>
  <c r="P1115" i="24"/>
  <c r="P1116" i="24"/>
  <c r="P1117" i="24"/>
  <c r="P1118" i="24"/>
  <c r="P1119" i="24"/>
  <c r="P1120" i="24"/>
  <c r="P1121" i="24"/>
  <c r="P1122" i="24"/>
  <c r="P1123" i="24"/>
  <c r="P1124" i="24"/>
  <c r="P1125" i="24"/>
  <c r="P1126" i="24"/>
  <c r="P1127" i="24"/>
  <c r="P1128" i="24"/>
  <c r="P1129" i="24"/>
  <c r="P1130" i="24"/>
  <c r="P1131" i="24"/>
  <c r="P1132" i="24"/>
  <c r="P1133" i="24"/>
  <c r="P1134" i="24"/>
  <c r="P1135" i="24"/>
  <c r="P1136" i="24"/>
  <c r="P1137" i="24"/>
  <c r="P1138" i="24"/>
  <c r="P1139" i="24"/>
  <c r="P1140" i="24"/>
  <c r="P1141" i="24"/>
  <c r="P1142" i="24"/>
  <c r="P1143" i="24"/>
  <c r="P1144" i="24"/>
  <c r="P1145" i="24"/>
  <c r="P1146" i="24"/>
  <c r="P1147" i="24"/>
  <c r="P1148" i="24"/>
  <c r="P1149" i="24"/>
  <c r="P1150" i="24"/>
  <c r="P1151" i="24"/>
  <c r="P1152" i="24"/>
  <c r="P1153" i="24"/>
  <c r="P1154" i="24"/>
  <c r="P1155" i="24"/>
  <c r="P1156" i="24"/>
  <c r="P1157" i="24"/>
  <c r="P1158" i="24"/>
  <c r="P1159" i="24"/>
  <c r="P1160" i="24"/>
  <c r="P1161" i="24"/>
  <c r="P1162" i="24"/>
  <c r="P1163" i="24"/>
  <c r="P1164" i="24"/>
  <c r="P1165" i="24"/>
  <c r="P1166" i="24"/>
  <c r="P1167" i="24"/>
  <c r="P1168" i="24"/>
  <c r="P1169" i="24"/>
  <c r="P1170" i="24"/>
  <c r="P1171" i="24"/>
  <c r="P1172" i="24"/>
  <c r="P1173" i="24"/>
  <c r="P1174" i="24"/>
  <c r="P1175" i="24"/>
  <c r="P1176" i="24"/>
  <c r="P1177" i="24"/>
  <c r="P1178" i="24"/>
  <c r="P1179" i="24"/>
  <c r="P1180" i="24"/>
  <c r="P1181" i="24"/>
  <c r="P1182" i="24"/>
  <c r="P1183" i="24"/>
  <c r="P1184" i="24"/>
  <c r="P1185" i="24"/>
  <c r="P1186" i="24"/>
  <c r="P1187" i="24"/>
  <c r="P1188" i="24"/>
  <c r="P1189" i="24"/>
  <c r="P1190" i="24"/>
  <c r="P1191" i="24"/>
  <c r="P1192" i="24"/>
  <c r="P1193" i="24"/>
  <c r="P1194" i="24"/>
  <c r="P1195" i="24"/>
  <c r="P1196" i="24"/>
  <c r="P1197" i="24"/>
  <c r="P1198" i="24"/>
  <c r="P1199" i="24"/>
  <c r="P1200" i="24"/>
  <c r="P1201" i="24"/>
  <c r="P1202" i="24"/>
  <c r="P1203" i="24"/>
  <c r="P1204" i="24"/>
  <c r="P1205" i="24"/>
  <c r="P1206" i="24"/>
  <c r="P1207" i="24"/>
  <c r="P1208" i="24"/>
  <c r="P1209" i="24"/>
  <c r="P1210" i="24"/>
  <c r="P1211" i="24"/>
  <c r="P1212" i="24"/>
  <c r="P1213" i="24"/>
  <c r="P1214" i="24"/>
  <c r="P1215" i="24"/>
  <c r="P1216" i="24"/>
  <c r="P1217" i="24"/>
  <c r="P1218" i="24"/>
  <c r="P1219" i="24"/>
  <c r="P1220" i="24"/>
  <c r="P1221" i="24"/>
  <c r="P1222" i="24"/>
  <c r="P1223" i="24"/>
  <c r="P1224" i="24"/>
  <c r="P1225" i="24"/>
  <c r="P1226" i="24"/>
  <c r="P1227" i="24"/>
  <c r="P1228" i="24"/>
  <c r="P1229" i="24"/>
  <c r="P1230" i="24"/>
  <c r="P1231" i="24"/>
  <c r="P1232" i="24"/>
  <c r="P1233" i="24"/>
  <c r="P1234" i="24"/>
  <c r="P1235" i="24"/>
  <c r="P1236" i="24"/>
  <c r="P1237" i="24"/>
  <c r="P1238" i="24"/>
  <c r="P1239" i="24"/>
  <c r="P1240" i="24"/>
  <c r="P1241" i="24"/>
  <c r="P1242" i="24"/>
  <c r="P1243" i="24"/>
  <c r="P1244" i="24"/>
  <c r="P1245" i="24"/>
  <c r="P1246" i="24"/>
  <c r="P1247" i="24"/>
  <c r="P1248" i="24"/>
  <c r="P1249" i="24"/>
  <c r="P1250" i="24"/>
  <c r="P1251" i="24"/>
  <c r="P1252" i="24"/>
  <c r="P1253" i="24"/>
  <c r="P1254" i="24"/>
  <c r="P1255" i="24"/>
  <c r="P1256" i="24"/>
  <c r="P1257" i="24"/>
  <c r="P1258" i="24"/>
  <c r="P1259" i="24"/>
  <c r="P1260" i="24"/>
  <c r="P1261" i="24"/>
  <c r="P1262" i="24"/>
  <c r="P1263" i="24"/>
  <c r="P1264" i="24"/>
  <c r="P1265" i="24"/>
  <c r="P1266" i="24"/>
  <c r="P1267" i="24"/>
  <c r="P1268" i="24"/>
  <c r="P1269" i="24"/>
  <c r="P1270" i="24"/>
  <c r="P1271" i="24"/>
  <c r="P1272" i="24"/>
  <c r="P1273" i="24"/>
  <c r="P1274" i="24"/>
  <c r="P1275" i="24"/>
  <c r="P1276" i="24"/>
  <c r="P1277" i="24"/>
  <c r="P1278" i="24"/>
  <c r="P1279" i="24"/>
  <c r="P1280" i="24"/>
  <c r="P1281" i="24"/>
  <c r="P1282" i="24"/>
  <c r="P1283" i="24"/>
  <c r="P1284" i="24"/>
  <c r="P1285" i="24"/>
  <c r="P1286" i="24"/>
  <c r="P1287" i="24"/>
  <c r="P1288" i="24"/>
  <c r="P1289" i="24"/>
  <c r="P1290" i="24"/>
  <c r="P1291" i="24"/>
  <c r="P1292" i="24"/>
  <c r="P1293" i="24"/>
  <c r="P1294" i="24"/>
  <c r="P1295" i="24"/>
  <c r="P1296" i="24"/>
  <c r="P1297" i="24"/>
  <c r="P1298" i="24"/>
  <c r="P1299" i="24"/>
  <c r="P1300" i="24"/>
  <c r="P1301" i="24"/>
  <c r="P1302" i="24"/>
  <c r="P1303" i="24"/>
  <c r="P1304" i="24"/>
  <c r="P1305" i="24"/>
  <c r="P1306" i="24"/>
  <c r="P1307" i="24"/>
  <c r="P1308" i="24"/>
  <c r="P1309" i="24"/>
  <c r="P1310" i="24"/>
  <c r="P1311" i="24"/>
  <c r="P1312" i="24"/>
  <c r="P1313" i="24"/>
  <c r="P1314" i="24"/>
  <c r="P1315" i="24"/>
  <c r="P1316" i="24"/>
  <c r="P1317" i="24"/>
  <c r="P1318" i="24"/>
  <c r="P1319" i="24"/>
  <c r="P1320" i="24"/>
  <c r="P1321" i="24"/>
  <c r="P1322" i="24"/>
  <c r="P1323" i="24"/>
  <c r="P1324" i="24"/>
  <c r="P1325" i="24"/>
  <c r="P1326" i="24"/>
  <c r="P1327" i="24"/>
  <c r="P1328" i="24"/>
  <c r="P1329" i="24"/>
  <c r="P1330" i="24"/>
  <c r="P1331" i="24"/>
  <c r="P1332" i="24"/>
  <c r="P1333" i="24"/>
  <c r="P1334" i="24"/>
  <c r="P1335" i="24"/>
  <c r="P1336" i="24"/>
  <c r="P1337" i="24"/>
  <c r="P1338" i="24"/>
  <c r="P1339" i="24"/>
  <c r="P1340" i="24"/>
  <c r="P1341" i="24"/>
  <c r="P1342" i="24"/>
  <c r="P1343" i="24"/>
  <c r="P1344" i="24"/>
  <c r="P1345" i="24"/>
  <c r="P1346" i="24"/>
  <c r="P1347" i="24"/>
  <c r="P1348" i="24"/>
  <c r="P1349" i="24"/>
  <c r="P1350" i="24"/>
  <c r="P1351" i="24"/>
  <c r="P1352" i="24"/>
  <c r="P1353" i="24"/>
  <c r="P1354" i="24"/>
  <c r="P1355" i="24"/>
  <c r="P1356" i="24"/>
  <c r="P1357" i="24"/>
  <c r="P1358" i="24"/>
  <c r="P1359" i="24"/>
  <c r="P1360" i="24"/>
  <c r="P1361" i="24"/>
  <c r="P1362" i="24"/>
  <c r="P1363" i="24"/>
  <c r="P1364" i="24"/>
  <c r="P1365" i="24"/>
  <c r="P1366" i="24"/>
  <c r="P1367" i="24"/>
  <c r="P1368" i="24"/>
  <c r="P1369" i="24"/>
  <c r="P1370" i="24"/>
  <c r="P1371" i="24"/>
  <c r="P1372" i="24"/>
  <c r="P1373" i="24"/>
  <c r="P1374" i="24"/>
  <c r="P1375" i="24"/>
  <c r="P1376" i="24"/>
  <c r="P1377" i="24"/>
  <c r="P1378" i="24"/>
  <c r="P1379" i="24"/>
  <c r="P1380" i="24"/>
  <c r="P1381" i="24"/>
  <c r="P1382" i="24"/>
  <c r="P1383" i="24"/>
  <c r="P1384" i="24"/>
  <c r="P1385" i="24"/>
  <c r="P1386" i="24"/>
  <c r="P1387" i="24"/>
  <c r="P1388" i="24"/>
  <c r="P1389" i="24"/>
  <c r="P1390" i="24"/>
  <c r="P1391" i="24"/>
  <c r="P1392" i="24"/>
  <c r="P1393" i="24"/>
  <c r="P1394" i="24"/>
  <c r="P1395" i="24"/>
  <c r="P1396" i="24"/>
  <c r="P1397" i="24"/>
  <c r="P1398" i="24"/>
  <c r="P1399" i="24"/>
  <c r="P1400" i="24"/>
  <c r="P1401" i="24"/>
  <c r="P1402" i="24"/>
  <c r="P1403" i="24"/>
  <c r="P1404" i="24"/>
  <c r="P1405" i="24"/>
  <c r="P1406" i="24"/>
  <c r="P1407" i="24"/>
  <c r="P1408" i="24"/>
  <c r="P1409" i="24"/>
  <c r="P1410" i="24"/>
  <c r="P1411" i="24"/>
  <c r="P1412" i="24"/>
  <c r="P1413" i="24"/>
  <c r="P1414" i="24"/>
  <c r="P1415" i="24"/>
  <c r="P1416" i="24"/>
  <c r="P1417" i="24"/>
  <c r="P1418" i="24"/>
  <c r="P1419" i="24"/>
  <c r="P1420" i="24"/>
  <c r="P1421" i="24"/>
  <c r="P1422" i="24"/>
  <c r="P1423" i="24"/>
  <c r="P1424" i="24"/>
  <c r="P1425" i="24"/>
  <c r="P1426" i="24"/>
  <c r="P1427" i="24"/>
  <c r="P1428" i="24"/>
  <c r="P1429" i="24"/>
  <c r="P1430" i="24"/>
  <c r="P1431" i="24"/>
  <c r="P1432" i="24"/>
  <c r="P1433" i="24"/>
  <c r="P1434" i="24"/>
  <c r="P1435" i="24"/>
  <c r="P1436" i="24"/>
  <c r="P1437" i="24"/>
  <c r="P1438" i="24"/>
  <c r="P1439" i="24"/>
  <c r="P1440" i="24"/>
  <c r="P1441" i="24"/>
  <c r="P1442" i="24"/>
  <c r="P1443" i="24"/>
  <c r="P1444" i="24"/>
  <c r="P1445" i="24"/>
  <c r="P1446" i="24"/>
  <c r="P1447" i="24"/>
  <c r="Q2" i="24"/>
  <c r="Q3" i="24"/>
  <c r="Q4" i="24"/>
  <c r="Q5" i="24"/>
  <c r="Q6" i="24"/>
  <c r="Q7" i="24"/>
  <c r="Q8" i="24"/>
  <c r="Q9" i="24"/>
  <c r="Q10" i="24"/>
  <c r="Q11" i="24"/>
  <c r="Q12" i="24"/>
  <c r="Q13" i="24"/>
  <c r="Q14" i="24"/>
  <c r="Q15" i="24"/>
  <c r="Q16" i="24"/>
  <c r="Q17" i="24"/>
  <c r="Q18" i="24"/>
  <c r="Q19" i="24"/>
  <c r="Q20" i="24"/>
  <c r="Q21" i="24"/>
  <c r="Q22" i="24"/>
  <c r="Q23" i="24"/>
  <c r="Q24" i="24"/>
  <c r="Q25" i="24"/>
  <c r="Q26" i="24"/>
  <c r="Q27" i="24"/>
  <c r="Q28" i="24"/>
  <c r="Q29" i="24"/>
  <c r="Q30" i="24"/>
  <c r="Q31" i="24"/>
  <c r="Q32" i="24"/>
  <c r="Q33" i="24"/>
  <c r="Q34" i="24"/>
  <c r="Q35" i="24"/>
  <c r="Q36" i="24"/>
  <c r="Q37" i="24"/>
  <c r="Q38" i="24"/>
  <c r="Q39" i="24"/>
  <c r="Q40" i="24"/>
  <c r="Q41" i="24"/>
  <c r="Q42" i="24"/>
  <c r="Q43" i="24"/>
  <c r="Q44" i="24"/>
  <c r="Q45" i="24"/>
  <c r="Q46" i="24"/>
  <c r="Q47" i="24"/>
  <c r="Q48" i="24"/>
  <c r="Q49" i="24"/>
  <c r="Q50" i="24"/>
  <c r="Q51" i="24"/>
  <c r="Q52" i="24"/>
  <c r="Q53" i="24"/>
  <c r="Q54" i="24"/>
  <c r="Q55" i="24"/>
  <c r="Q56" i="24"/>
  <c r="Q57" i="24"/>
  <c r="Q58" i="24"/>
  <c r="Q59" i="24"/>
  <c r="Q60" i="24"/>
  <c r="Q61" i="24"/>
  <c r="Q62" i="24"/>
  <c r="Q63" i="24"/>
  <c r="Q64" i="24"/>
  <c r="Q65" i="24"/>
  <c r="Q66" i="24"/>
  <c r="Q67" i="24"/>
  <c r="Q68" i="24"/>
  <c r="Q69" i="24"/>
  <c r="Q70" i="24"/>
  <c r="Q71" i="24"/>
  <c r="Q72" i="24"/>
  <c r="Q73" i="24"/>
  <c r="Q74" i="24"/>
  <c r="Q75" i="24"/>
  <c r="Q76" i="24"/>
  <c r="Q77" i="24"/>
  <c r="Q78" i="24"/>
  <c r="Q79" i="24"/>
  <c r="Q80" i="24"/>
  <c r="Q81" i="24"/>
  <c r="Q82" i="24"/>
  <c r="Q83" i="24"/>
  <c r="Q84" i="24"/>
  <c r="Q85" i="24"/>
  <c r="Q86" i="24"/>
  <c r="Q87" i="24"/>
  <c r="Q88" i="24"/>
  <c r="Q89" i="24"/>
  <c r="Q90" i="24"/>
  <c r="Q91" i="24"/>
  <c r="Q92" i="24"/>
  <c r="Q93" i="24"/>
  <c r="Q94" i="24"/>
  <c r="Q95" i="24"/>
  <c r="Q96" i="24"/>
  <c r="Q97" i="24"/>
  <c r="Q98" i="24"/>
  <c r="Q99" i="24"/>
  <c r="Q100" i="24"/>
  <c r="Q101" i="24"/>
  <c r="Q102" i="24"/>
  <c r="Q103" i="24"/>
  <c r="Q104" i="24"/>
  <c r="Q105" i="24"/>
  <c r="Q106" i="24"/>
  <c r="Q107" i="24"/>
  <c r="Q108" i="24"/>
  <c r="Q109" i="24"/>
  <c r="Q110" i="24"/>
  <c r="Q111" i="24"/>
  <c r="Q112" i="24"/>
  <c r="Q113" i="24"/>
  <c r="Q114" i="24"/>
  <c r="Q115" i="24"/>
  <c r="Q116" i="24"/>
  <c r="Q117" i="24"/>
  <c r="Q118" i="24"/>
  <c r="Q119" i="24"/>
  <c r="Q120" i="24"/>
  <c r="Q121" i="24"/>
  <c r="Q122" i="24"/>
  <c r="Q123" i="24"/>
  <c r="Q124" i="24"/>
  <c r="Q125" i="24"/>
  <c r="Q126" i="24"/>
  <c r="Q127" i="24"/>
  <c r="Q128" i="24"/>
  <c r="Q129" i="24"/>
  <c r="Q130" i="24"/>
  <c r="Q131" i="24"/>
  <c r="Q132" i="24"/>
  <c r="Q133" i="24"/>
  <c r="Q134" i="24"/>
  <c r="Q135" i="24"/>
  <c r="Q136" i="24"/>
  <c r="Q137" i="24"/>
  <c r="Q138" i="24"/>
  <c r="Q139" i="24"/>
  <c r="Q140" i="24"/>
  <c r="Q141" i="24"/>
  <c r="Q142" i="24"/>
  <c r="Q143" i="24"/>
  <c r="Q144" i="24"/>
  <c r="Q145" i="24"/>
  <c r="Q146" i="24"/>
  <c r="Q147" i="24"/>
  <c r="Q148" i="24"/>
  <c r="Q149" i="24"/>
  <c r="Q150" i="24"/>
  <c r="Q151" i="24"/>
  <c r="Q152" i="24"/>
  <c r="Q153" i="24"/>
  <c r="Q154" i="24"/>
  <c r="Q155" i="24"/>
  <c r="Q156" i="24"/>
  <c r="Q157" i="24"/>
  <c r="Q158" i="24"/>
  <c r="Q159" i="24"/>
  <c r="Q160" i="24"/>
  <c r="Q161" i="24"/>
  <c r="Q162" i="24"/>
  <c r="Q163" i="24"/>
  <c r="Q164" i="24"/>
  <c r="Q165" i="24"/>
  <c r="Q166" i="24"/>
  <c r="Q167" i="24"/>
  <c r="Q168" i="24"/>
  <c r="Q169" i="24"/>
  <c r="Q170" i="24"/>
  <c r="Q171" i="24"/>
  <c r="Q172" i="24"/>
  <c r="Q173" i="24"/>
  <c r="Q174" i="24"/>
  <c r="Q175" i="24"/>
  <c r="Q176" i="24"/>
  <c r="Q177" i="24"/>
  <c r="Q178" i="24"/>
  <c r="Q179" i="24"/>
  <c r="Q180" i="24"/>
  <c r="Q181" i="24"/>
  <c r="Q182" i="24"/>
  <c r="Q183" i="24"/>
  <c r="Q184" i="24"/>
  <c r="Q185" i="24"/>
  <c r="Q186" i="24"/>
  <c r="Q187" i="24"/>
  <c r="Q188" i="24"/>
  <c r="Q189" i="24"/>
  <c r="Q190" i="24"/>
  <c r="Q191" i="24"/>
  <c r="Q192" i="24"/>
  <c r="Q193" i="24"/>
  <c r="Q194" i="24"/>
  <c r="Q195" i="24"/>
  <c r="Q196" i="24"/>
  <c r="Q197" i="24"/>
  <c r="Q198" i="24"/>
  <c r="Q199" i="24"/>
  <c r="Q200" i="24"/>
  <c r="Q201" i="24"/>
  <c r="Q202" i="24"/>
  <c r="Q203" i="24"/>
  <c r="Q204" i="24"/>
  <c r="Q205" i="24"/>
  <c r="Q206" i="24"/>
  <c r="Q207" i="24"/>
  <c r="Q208" i="24"/>
  <c r="Q209" i="24"/>
  <c r="Q210" i="24"/>
  <c r="Q211" i="24"/>
  <c r="Q212" i="24"/>
  <c r="Q213" i="24"/>
  <c r="Q214" i="24"/>
  <c r="Q215" i="24"/>
  <c r="Q216" i="24"/>
  <c r="Q217" i="24"/>
  <c r="Q218" i="24"/>
  <c r="Q219" i="24"/>
  <c r="Q220" i="24"/>
  <c r="Q221" i="24"/>
  <c r="Q222" i="24"/>
  <c r="Q223" i="24"/>
  <c r="Q224" i="24"/>
  <c r="Q225" i="24"/>
  <c r="Q226" i="24"/>
  <c r="Q227" i="24"/>
  <c r="Q228" i="24"/>
  <c r="Q229" i="24"/>
  <c r="Q230" i="24"/>
  <c r="Q231" i="24"/>
  <c r="Q232" i="24"/>
  <c r="Q233" i="24"/>
  <c r="Q234" i="24"/>
  <c r="Q235" i="24"/>
  <c r="Q236" i="24"/>
  <c r="Q237" i="24"/>
  <c r="Q238" i="24"/>
  <c r="Q239" i="24"/>
  <c r="Q240" i="24"/>
  <c r="Q241" i="24"/>
  <c r="Q242" i="24"/>
  <c r="Q243" i="24"/>
  <c r="Q244" i="24"/>
  <c r="Q245" i="24"/>
  <c r="Q246" i="24"/>
  <c r="Q247" i="24"/>
  <c r="Q248" i="24"/>
  <c r="Q249" i="24"/>
  <c r="Q250" i="24"/>
  <c r="Q251" i="24"/>
  <c r="Q252" i="24"/>
  <c r="Q253" i="24"/>
  <c r="Q254" i="24"/>
  <c r="Q255" i="24"/>
  <c r="Q256" i="24"/>
  <c r="Q257" i="24"/>
  <c r="Q258" i="24"/>
  <c r="Q259" i="24"/>
  <c r="Q260" i="24"/>
  <c r="Q261" i="24"/>
  <c r="Q262" i="24"/>
  <c r="Q263" i="24"/>
  <c r="Q264" i="24"/>
  <c r="Q265" i="24"/>
  <c r="Q266" i="24"/>
  <c r="Q267" i="24"/>
  <c r="Q268" i="24"/>
  <c r="Q269" i="24"/>
  <c r="Q270" i="24"/>
  <c r="Q271" i="24"/>
  <c r="Q272" i="24"/>
  <c r="Q273" i="24"/>
  <c r="Q274" i="24"/>
  <c r="Q275" i="24"/>
  <c r="Q276" i="24"/>
  <c r="Q277" i="24"/>
  <c r="Q278" i="24"/>
  <c r="Q279" i="24"/>
  <c r="Q280" i="24"/>
  <c r="Q281" i="24"/>
  <c r="Q282" i="24"/>
  <c r="Q283" i="24"/>
  <c r="Q284" i="24"/>
  <c r="Q285" i="24"/>
  <c r="Q286" i="24"/>
  <c r="Q287" i="24"/>
  <c r="Q288" i="24"/>
  <c r="Q289" i="24"/>
  <c r="Q290" i="24"/>
  <c r="Q291" i="24"/>
  <c r="Q292" i="24"/>
  <c r="Q293" i="24"/>
  <c r="Q294" i="24"/>
  <c r="Q295" i="24"/>
  <c r="Q296" i="24"/>
  <c r="Q297" i="24"/>
  <c r="Q298" i="24"/>
  <c r="Q299" i="24"/>
  <c r="Q300" i="24"/>
  <c r="Q301" i="24"/>
  <c r="Q302" i="24"/>
  <c r="Q303" i="24"/>
  <c r="Q304" i="24"/>
  <c r="Q305" i="24"/>
  <c r="Q306" i="24"/>
  <c r="Q307" i="24"/>
  <c r="Q308" i="24"/>
  <c r="Q309" i="24"/>
  <c r="Q310" i="24"/>
  <c r="Q311" i="24"/>
  <c r="Q312" i="24"/>
  <c r="Q313" i="24"/>
  <c r="Q314" i="24"/>
  <c r="Q315" i="24"/>
  <c r="Q316" i="24"/>
  <c r="Q317" i="24"/>
  <c r="Q318" i="24"/>
  <c r="Q319" i="24"/>
  <c r="Q320" i="24"/>
  <c r="Q321" i="24"/>
  <c r="Q322" i="24"/>
  <c r="Q323" i="24"/>
  <c r="Q324" i="24"/>
  <c r="Q325" i="24"/>
  <c r="Q326" i="24"/>
  <c r="Q327" i="24"/>
  <c r="Q328" i="24"/>
  <c r="Q329" i="24"/>
  <c r="Q330" i="24"/>
  <c r="Q331" i="24"/>
  <c r="Q332" i="24"/>
  <c r="Q333" i="24"/>
  <c r="Q334" i="24"/>
  <c r="Q335" i="24"/>
  <c r="Q336" i="24"/>
  <c r="Q337" i="24"/>
  <c r="Q338" i="24"/>
  <c r="Q339" i="24"/>
  <c r="Q340" i="24"/>
  <c r="Q341" i="24"/>
  <c r="Q342" i="24"/>
  <c r="Q343" i="24"/>
  <c r="Q344" i="24"/>
  <c r="Q345" i="24"/>
  <c r="Q346" i="24"/>
  <c r="Q347" i="24"/>
  <c r="Q348" i="24"/>
  <c r="Q349" i="24"/>
  <c r="Q350" i="24"/>
  <c r="Q351" i="24"/>
  <c r="Q352" i="24"/>
  <c r="Q353" i="24"/>
  <c r="Q354" i="24"/>
  <c r="Q355" i="24"/>
  <c r="Q356" i="24"/>
  <c r="Q357" i="24"/>
  <c r="Q358" i="24"/>
  <c r="Q359" i="24"/>
  <c r="Q360" i="24"/>
  <c r="Q361" i="24"/>
  <c r="Q362" i="24"/>
  <c r="Q363" i="24"/>
  <c r="Q364" i="24"/>
  <c r="Q365" i="24"/>
  <c r="Q366" i="24"/>
  <c r="Q367" i="24"/>
  <c r="Q368" i="24"/>
  <c r="Q369" i="24"/>
  <c r="Q370" i="24"/>
  <c r="Q371" i="24"/>
  <c r="Q372" i="24"/>
  <c r="Q373" i="24"/>
  <c r="Q374" i="24"/>
  <c r="Q375" i="24"/>
  <c r="Q376" i="24"/>
  <c r="Q377" i="24"/>
  <c r="Q378" i="24"/>
  <c r="Q379" i="24"/>
  <c r="Q380" i="24"/>
  <c r="Q381" i="24"/>
  <c r="Q382" i="24"/>
  <c r="Q383" i="24"/>
  <c r="Q384" i="24"/>
  <c r="Q385" i="24"/>
  <c r="Q386" i="24"/>
  <c r="Q387" i="24"/>
  <c r="Q388" i="24"/>
  <c r="Q389" i="24"/>
  <c r="Q390" i="24"/>
  <c r="Q391" i="24"/>
  <c r="Q392" i="24"/>
  <c r="Q393" i="24"/>
  <c r="Q394" i="24"/>
  <c r="Q395" i="24"/>
  <c r="Q396" i="24"/>
  <c r="Q397" i="24"/>
  <c r="Q398" i="24"/>
  <c r="Q399" i="24"/>
  <c r="Q400" i="24"/>
  <c r="Q401" i="24"/>
  <c r="Q402" i="24"/>
  <c r="Q403" i="24"/>
  <c r="Q404" i="24"/>
  <c r="Q405" i="24"/>
  <c r="Q406" i="24"/>
  <c r="Q407" i="24"/>
  <c r="Q408" i="24"/>
  <c r="Q409" i="24"/>
  <c r="Q410" i="24"/>
  <c r="Q411" i="24"/>
  <c r="Q412" i="24"/>
  <c r="Q413" i="24"/>
  <c r="Q414" i="24"/>
  <c r="Q415" i="24"/>
  <c r="Q416" i="24"/>
  <c r="Q417" i="24"/>
  <c r="Q418" i="24"/>
  <c r="Q419" i="24"/>
  <c r="Q420" i="24"/>
  <c r="Q421" i="24"/>
  <c r="Q422" i="24"/>
  <c r="Q423" i="24"/>
  <c r="Q424" i="24"/>
  <c r="Q425" i="24"/>
  <c r="Q426" i="24"/>
  <c r="Q427" i="24"/>
  <c r="Q428" i="24"/>
  <c r="Q429" i="24"/>
  <c r="Q430" i="24"/>
  <c r="Q431" i="24"/>
  <c r="Q432" i="24"/>
  <c r="Q433" i="24"/>
  <c r="Q434" i="24"/>
  <c r="Q435" i="24"/>
  <c r="Q436" i="24"/>
  <c r="Q437" i="24"/>
  <c r="Q438" i="24"/>
  <c r="Q439" i="24"/>
  <c r="Q440" i="24"/>
  <c r="Q441" i="24"/>
  <c r="Q442" i="24"/>
  <c r="Q443" i="24"/>
  <c r="Q444" i="24"/>
  <c r="Q445" i="24"/>
  <c r="Q446" i="24"/>
  <c r="Q447" i="24"/>
  <c r="Q448" i="24"/>
  <c r="Q449" i="24"/>
  <c r="Q450" i="24"/>
  <c r="Q451" i="24"/>
  <c r="Q452" i="24"/>
  <c r="Q453" i="24"/>
  <c r="Q454" i="24"/>
  <c r="Q455" i="24"/>
  <c r="Q456" i="24"/>
  <c r="Q457" i="24"/>
  <c r="Q458" i="24"/>
  <c r="Q459" i="24"/>
  <c r="Q460" i="24"/>
  <c r="Q461" i="24"/>
  <c r="Q462" i="24"/>
  <c r="Q463" i="24"/>
  <c r="Q464" i="24"/>
  <c r="Q465" i="24"/>
  <c r="Q466" i="24"/>
  <c r="Q467" i="24"/>
  <c r="Q468" i="24"/>
  <c r="Q469" i="24"/>
  <c r="Q470" i="24"/>
  <c r="Q471" i="24"/>
  <c r="Q472" i="24"/>
  <c r="Q473" i="24"/>
  <c r="Q474" i="24"/>
  <c r="Q475" i="24"/>
  <c r="Q476" i="24"/>
  <c r="Q477" i="24"/>
  <c r="Q478" i="24"/>
  <c r="Q479" i="24"/>
  <c r="Q480" i="24"/>
  <c r="Q481" i="24"/>
  <c r="Q482" i="24"/>
  <c r="Q483" i="24"/>
  <c r="Q484" i="24"/>
  <c r="Q485" i="24"/>
  <c r="Q486" i="24"/>
  <c r="Q487" i="24"/>
  <c r="Q488" i="24"/>
  <c r="Q489" i="24"/>
  <c r="Q490" i="24"/>
  <c r="Q491" i="24"/>
  <c r="Q492" i="24"/>
  <c r="Q493" i="24"/>
  <c r="Q494" i="24"/>
  <c r="Q495" i="24"/>
  <c r="Q496" i="24"/>
  <c r="Q497" i="24"/>
  <c r="Q498" i="24"/>
  <c r="Q499" i="24"/>
  <c r="Q500" i="24"/>
  <c r="Q501" i="24"/>
  <c r="Q502" i="24"/>
  <c r="Q503" i="24"/>
  <c r="Q504" i="24"/>
  <c r="Q505" i="24"/>
  <c r="Q506" i="24"/>
  <c r="Q507" i="24"/>
  <c r="Q508" i="24"/>
  <c r="Q509" i="24"/>
  <c r="Q510" i="24"/>
  <c r="Q511" i="24"/>
  <c r="Q512" i="24"/>
  <c r="Q513" i="24"/>
  <c r="Q514" i="24"/>
  <c r="Q515" i="24"/>
  <c r="Q516" i="24"/>
  <c r="Q517" i="24"/>
  <c r="Q518" i="24"/>
  <c r="Q519" i="24"/>
  <c r="Q520" i="24"/>
  <c r="Q521" i="24"/>
  <c r="Q522" i="24"/>
  <c r="Q523" i="24"/>
  <c r="Q524" i="24"/>
  <c r="Q525" i="24"/>
  <c r="Q526" i="24"/>
  <c r="Q527" i="24"/>
  <c r="Q528" i="24"/>
  <c r="Q529" i="24"/>
  <c r="Q530" i="24"/>
  <c r="Q531" i="24"/>
  <c r="Q532" i="24"/>
  <c r="Q533" i="24"/>
  <c r="Q534" i="24"/>
  <c r="Q535" i="24"/>
  <c r="Q536" i="24"/>
  <c r="Q537" i="24"/>
  <c r="Q538" i="24"/>
  <c r="Q539" i="24"/>
  <c r="Q540" i="24"/>
  <c r="Q541" i="24"/>
  <c r="Q542" i="24"/>
  <c r="Q543" i="24"/>
  <c r="Q544" i="24"/>
  <c r="Q545" i="24"/>
  <c r="Q546" i="24"/>
  <c r="Q547" i="24"/>
  <c r="Q548" i="24"/>
  <c r="Q549" i="24"/>
  <c r="Q550" i="24"/>
  <c r="Q551" i="24"/>
  <c r="Q552" i="24"/>
  <c r="Q553" i="24"/>
  <c r="Q554" i="24"/>
  <c r="Q555" i="24"/>
  <c r="Q556" i="24"/>
  <c r="Q557" i="24"/>
  <c r="Q558" i="24"/>
  <c r="Q559" i="24"/>
  <c r="Q560" i="24"/>
  <c r="Q561" i="24"/>
  <c r="Q562" i="24"/>
  <c r="Q563" i="24"/>
  <c r="Q564" i="24"/>
  <c r="Q565" i="24"/>
  <c r="Q566" i="24"/>
  <c r="Q567" i="24"/>
  <c r="Q568" i="24"/>
  <c r="Q569" i="24"/>
  <c r="Q570" i="24"/>
  <c r="Q571" i="24"/>
  <c r="Q572" i="24"/>
  <c r="Q573" i="24"/>
  <c r="Q574" i="24"/>
  <c r="Q575" i="24"/>
  <c r="Q576" i="24"/>
  <c r="Q577" i="24"/>
  <c r="Q578" i="24"/>
  <c r="Q579" i="24"/>
  <c r="Q580" i="24"/>
  <c r="Q581" i="24"/>
  <c r="Q582" i="24"/>
  <c r="Q583" i="24"/>
  <c r="Q584" i="24"/>
  <c r="Q585" i="24"/>
  <c r="Q586" i="24"/>
  <c r="Q587" i="24"/>
  <c r="Q588" i="24"/>
  <c r="Q589" i="24"/>
  <c r="Q590" i="24"/>
  <c r="Q591" i="24"/>
  <c r="Q592" i="24"/>
  <c r="Q593" i="24"/>
  <c r="Q594" i="24"/>
  <c r="Q595" i="24"/>
  <c r="Q596" i="24"/>
  <c r="Q597" i="24"/>
  <c r="Q598" i="24"/>
  <c r="Q599" i="24"/>
  <c r="Q600" i="24"/>
  <c r="Q601" i="24"/>
  <c r="Q602" i="24"/>
  <c r="Q603" i="24"/>
  <c r="Q604" i="24"/>
  <c r="Q605" i="24"/>
  <c r="Q606" i="24"/>
  <c r="Q607" i="24"/>
  <c r="Q608" i="24"/>
  <c r="Q609" i="24"/>
  <c r="Q610" i="24"/>
  <c r="Q611" i="24"/>
  <c r="Q612" i="24"/>
  <c r="Q613" i="24"/>
  <c r="Q614" i="24"/>
  <c r="Q615" i="24"/>
  <c r="Q616" i="24"/>
  <c r="Q617" i="24"/>
  <c r="Q618" i="24"/>
  <c r="Q619" i="24"/>
  <c r="Q620" i="24"/>
  <c r="Q621" i="24"/>
  <c r="Q622" i="24"/>
  <c r="Q623" i="24"/>
  <c r="Q624" i="24"/>
  <c r="Q625" i="24"/>
  <c r="Q626" i="24"/>
  <c r="Q627" i="24"/>
  <c r="Q628" i="24"/>
  <c r="Q629" i="24"/>
  <c r="Q630" i="24"/>
  <c r="Q631" i="24"/>
  <c r="Q632" i="24"/>
  <c r="Q633" i="24"/>
  <c r="Q634" i="24"/>
  <c r="Q635" i="24"/>
  <c r="Q636" i="24"/>
  <c r="Q637" i="24"/>
  <c r="Q638" i="24"/>
  <c r="Q639" i="24"/>
  <c r="Q640" i="24"/>
  <c r="Q641" i="24"/>
  <c r="Q642" i="24"/>
  <c r="Q643" i="24"/>
  <c r="Q644" i="24"/>
  <c r="Q645" i="24"/>
  <c r="Q646" i="24"/>
  <c r="Q647" i="24"/>
  <c r="Q648" i="24"/>
  <c r="Q649" i="24"/>
  <c r="Q650" i="24"/>
  <c r="Q651" i="24"/>
  <c r="Q652" i="24"/>
  <c r="Q653" i="24"/>
  <c r="Q654" i="24"/>
  <c r="Q655" i="24"/>
  <c r="Q656" i="24"/>
  <c r="Q657" i="24"/>
  <c r="Q658" i="24"/>
  <c r="Q659" i="24"/>
  <c r="Q660" i="24"/>
  <c r="Q661" i="24"/>
  <c r="Q662" i="24"/>
  <c r="Q663" i="24"/>
  <c r="Q664" i="24"/>
  <c r="Q665" i="24"/>
  <c r="Q666" i="24"/>
  <c r="Q667" i="24"/>
  <c r="Q668" i="24"/>
  <c r="Q669" i="24"/>
  <c r="Q670" i="24"/>
  <c r="Q671" i="24"/>
  <c r="Q672" i="24"/>
  <c r="Q673" i="24"/>
  <c r="Q674" i="24"/>
  <c r="Q675" i="24"/>
  <c r="Q676" i="24"/>
  <c r="Q677" i="24"/>
  <c r="Q678" i="24"/>
  <c r="Q679" i="24"/>
  <c r="Q680" i="24"/>
  <c r="Q681" i="24"/>
  <c r="Q682" i="24"/>
  <c r="Q683" i="24"/>
  <c r="Q684" i="24"/>
  <c r="Q685" i="24"/>
  <c r="Q686" i="24"/>
  <c r="Q687" i="24"/>
  <c r="Q688" i="24"/>
  <c r="Q689" i="24"/>
  <c r="Q690" i="24"/>
  <c r="Q691" i="24"/>
  <c r="Q692" i="24"/>
  <c r="Q693" i="24"/>
  <c r="Q694" i="24"/>
  <c r="Q695" i="24"/>
  <c r="Q696" i="24"/>
  <c r="Q697" i="24"/>
  <c r="Q698" i="24"/>
  <c r="Q699" i="24"/>
  <c r="Q700" i="24"/>
  <c r="Q701" i="24"/>
  <c r="Q702" i="24"/>
  <c r="Q703" i="24"/>
  <c r="Q704" i="24"/>
  <c r="Q705" i="24"/>
  <c r="Q706" i="24"/>
  <c r="Q707" i="24"/>
  <c r="Q708" i="24"/>
  <c r="Q709" i="24"/>
  <c r="Q710" i="24"/>
  <c r="Q711" i="24"/>
  <c r="Q712" i="24"/>
  <c r="Q713" i="24"/>
  <c r="Q714" i="24"/>
  <c r="Q715" i="24"/>
  <c r="Q716" i="24"/>
  <c r="Q717" i="24"/>
  <c r="Q718" i="24"/>
  <c r="Q719" i="24"/>
  <c r="Q720" i="24"/>
  <c r="Q721" i="24"/>
  <c r="Q722" i="24"/>
  <c r="Q723" i="24"/>
  <c r="Q724" i="24"/>
  <c r="Q725" i="24"/>
  <c r="Q726" i="24"/>
  <c r="Q727" i="24"/>
  <c r="Q728" i="24"/>
  <c r="Q729" i="24"/>
  <c r="Q730" i="24"/>
  <c r="Q731" i="24"/>
  <c r="Q732" i="24"/>
  <c r="Q733" i="24"/>
  <c r="Q734" i="24"/>
  <c r="Q735" i="24"/>
  <c r="Q736" i="24"/>
  <c r="Q737" i="24"/>
  <c r="Q738" i="24"/>
  <c r="Q739" i="24"/>
  <c r="Q740" i="24"/>
  <c r="Q741" i="24"/>
  <c r="Q742" i="24"/>
  <c r="Q743" i="24"/>
  <c r="Q744" i="24"/>
  <c r="Q745" i="24"/>
  <c r="Q746" i="24"/>
  <c r="Q747" i="24"/>
  <c r="Q748" i="24"/>
  <c r="Q749" i="24"/>
  <c r="Q750" i="24"/>
  <c r="Q751" i="24"/>
  <c r="Q752" i="24"/>
  <c r="Q753" i="24"/>
  <c r="Q754" i="24"/>
  <c r="Q755" i="24"/>
  <c r="Q756" i="24"/>
  <c r="Q757" i="24"/>
  <c r="Q758" i="24"/>
  <c r="Q759" i="24"/>
  <c r="Q760" i="24"/>
  <c r="Q761" i="24"/>
  <c r="Q762" i="24"/>
  <c r="Q763" i="24"/>
  <c r="Q764" i="24"/>
  <c r="Q765" i="24"/>
  <c r="Q766" i="24"/>
  <c r="Q767" i="24"/>
  <c r="Q768" i="24"/>
  <c r="Q769" i="24"/>
  <c r="Q770" i="24"/>
  <c r="Q771" i="24"/>
  <c r="Q772" i="24"/>
  <c r="Q773" i="24"/>
  <c r="Q774" i="24"/>
  <c r="Q775" i="24"/>
  <c r="Q776" i="24"/>
  <c r="Q777" i="24"/>
  <c r="Q778" i="24"/>
  <c r="Q779" i="24"/>
  <c r="Q780" i="24"/>
  <c r="Q781" i="24"/>
  <c r="Q782" i="24"/>
  <c r="Q783" i="24"/>
  <c r="Q784" i="24"/>
  <c r="Q785" i="24"/>
  <c r="Q786" i="24"/>
  <c r="Q787" i="24"/>
  <c r="Q788" i="24"/>
  <c r="Q789" i="24"/>
  <c r="Q790" i="24"/>
  <c r="Q791" i="24"/>
  <c r="Q792" i="24"/>
  <c r="Q793" i="24"/>
  <c r="Q794" i="24"/>
  <c r="Q795" i="24"/>
  <c r="Q796" i="24"/>
  <c r="Q797" i="24"/>
  <c r="Q798" i="24"/>
  <c r="Q799" i="24"/>
  <c r="Q800" i="24"/>
  <c r="Q801" i="24"/>
  <c r="Q802" i="24"/>
  <c r="Q803" i="24"/>
  <c r="Q804" i="24"/>
  <c r="Q805" i="24"/>
  <c r="Q806" i="24"/>
  <c r="Q807" i="24"/>
  <c r="Q808" i="24"/>
  <c r="Q809" i="24"/>
  <c r="Q810" i="24"/>
  <c r="Q811" i="24"/>
  <c r="Q812" i="24"/>
  <c r="Q813" i="24"/>
  <c r="Q814" i="24"/>
  <c r="Q815" i="24"/>
  <c r="Q816" i="24"/>
  <c r="Q817" i="24"/>
  <c r="Q818" i="24"/>
  <c r="Q819" i="24"/>
  <c r="Q820" i="24"/>
  <c r="Q821" i="24"/>
  <c r="Q822" i="24"/>
  <c r="Q823" i="24"/>
  <c r="Q824" i="24"/>
  <c r="Q825" i="24"/>
  <c r="Q826" i="24"/>
  <c r="Q827" i="24"/>
  <c r="Q828" i="24"/>
  <c r="Q829" i="24"/>
  <c r="Q830" i="24"/>
  <c r="Q831" i="24"/>
  <c r="Q832" i="24"/>
  <c r="Q833" i="24"/>
  <c r="Q834" i="24"/>
  <c r="Q835" i="24"/>
  <c r="Q836" i="24"/>
  <c r="Q837" i="24"/>
  <c r="Q838" i="24"/>
  <c r="Q839" i="24"/>
  <c r="Q840" i="24"/>
  <c r="Q841" i="24"/>
  <c r="Q842" i="24"/>
  <c r="Q843" i="24"/>
  <c r="Q844" i="24"/>
  <c r="Q845" i="24"/>
  <c r="Q846" i="24"/>
  <c r="Q847" i="24"/>
  <c r="Q848" i="24"/>
  <c r="Q849" i="24"/>
  <c r="Q850" i="24"/>
  <c r="Q851" i="24"/>
  <c r="Q852" i="24"/>
  <c r="Q853" i="24"/>
  <c r="Q854" i="24"/>
  <c r="Q855" i="24"/>
  <c r="Q856" i="24"/>
  <c r="Q857" i="24"/>
  <c r="Q858" i="24"/>
  <c r="Q859" i="24"/>
  <c r="Q860" i="24"/>
  <c r="Q861" i="24"/>
  <c r="Q862" i="24"/>
  <c r="Q863" i="24"/>
  <c r="Q864" i="24"/>
  <c r="Q865" i="24"/>
  <c r="Q866" i="24"/>
  <c r="Q867" i="24"/>
  <c r="Q868" i="24"/>
  <c r="Q869" i="24"/>
  <c r="Q870" i="24"/>
  <c r="Q871" i="24"/>
  <c r="Q872" i="24"/>
  <c r="Q873" i="24"/>
  <c r="Q874" i="24"/>
  <c r="Q875" i="24"/>
  <c r="Q876" i="24"/>
  <c r="Q877" i="24"/>
  <c r="Q878" i="24"/>
  <c r="Q879" i="24"/>
  <c r="Q880" i="24"/>
  <c r="Q881" i="24"/>
  <c r="Q882" i="24"/>
  <c r="Q883" i="24"/>
  <c r="Q884" i="24"/>
  <c r="Q885" i="24"/>
  <c r="Q886" i="24"/>
  <c r="Q887" i="24"/>
  <c r="Q888" i="24"/>
  <c r="Q889" i="24"/>
  <c r="Q890" i="24"/>
  <c r="Q891" i="24"/>
  <c r="Q892" i="24"/>
  <c r="Q893" i="24"/>
  <c r="Q894" i="24"/>
  <c r="Q895" i="24"/>
  <c r="Q896" i="24"/>
  <c r="Q897" i="24"/>
  <c r="Q898" i="24"/>
  <c r="Q899" i="24"/>
  <c r="Q900" i="24"/>
  <c r="Q901" i="24"/>
  <c r="Q902" i="24"/>
  <c r="Q903" i="24"/>
  <c r="Q904" i="24"/>
  <c r="Q905" i="24"/>
  <c r="Q906" i="24"/>
  <c r="Q907" i="24"/>
  <c r="Q908" i="24"/>
  <c r="Q909" i="24"/>
  <c r="Q910" i="24"/>
  <c r="Q911" i="24"/>
  <c r="Q912" i="24"/>
  <c r="Q913" i="24"/>
  <c r="Q914" i="24"/>
  <c r="Q915" i="24"/>
  <c r="Q916" i="24"/>
  <c r="Q917" i="24"/>
  <c r="Q918" i="24"/>
  <c r="Q919" i="24"/>
  <c r="Q920" i="24"/>
  <c r="Q921" i="24"/>
  <c r="Q922" i="24"/>
  <c r="Q923" i="24"/>
  <c r="Q924" i="24"/>
  <c r="Q925" i="24"/>
  <c r="Q926" i="24"/>
  <c r="Q927" i="24"/>
  <c r="Q928" i="24"/>
  <c r="Q929" i="24"/>
  <c r="Q930" i="24"/>
  <c r="Q931" i="24"/>
  <c r="Q932" i="24"/>
  <c r="Q933" i="24"/>
  <c r="Q934" i="24"/>
  <c r="Q935" i="24"/>
  <c r="Q936" i="24"/>
  <c r="Q937" i="24"/>
  <c r="Q938" i="24"/>
  <c r="Q939" i="24"/>
  <c r="Q940" i="24"/>
  <c r="Q941" i="24"/>
  <c r="Q942" i="24"/>
  <c r="Q943" i="24"/>
  <c r="Q944" i="24"/>
  <c r="Q945" i="24"/>
  <c r="Q946" i="24"/>
  <c r="Q947" i="24"/>
  <c r="Q948" i="24"/>
  <c r="Q949" i="24"/>
  <c r="Q950" i="24"/>
  <c r="Q951" i="24"/>
  <c r="Q952" i="24"/>
  <c r="Q953" i="24"/>
  <c r="Q954" i="24"/>
  <c r="Q955" i="24"/>
  <c r="Q956" i="24"/>
  <c r="Q957" i="24"/>
  <c r="Q958" i="24"/>
  <c r="Q959" i="24"/>
  <c r="Q960" i="24"/>
  <c r="Q961" i="24"/>
  <c r="Q962" i="24"/>
  <c r="Q963" i="24"/>
  <c r="Q964" i="24"/>
  <c r="Q965" i="24"/>
  <c r="Q966" i="24"/>
  <c r="Q967" i="24"/>
  <c r="Q968" i="24"/>
  <c r="Q969" i="24"/>
  <c r="Q970" i="24"/>
  <c r="Q971" i="24"/>
  <c r="Q972" i="24"/>
  <c r="Q973" i="24"/>
  <c r="Q974" i="24"/>
  <c r="Q975" i="24"/>
  <c r="Q976" i="24"/>
  <c r="Q977" i="24"/>
  <c r="Q978" i="24"/>
  <c r="Q979" i="24"/>
  <c r="Q980" i="24"/>
  <c r="Q981" i="24"/>
  <c r="Q982" i="24"/>
  <c r="Q983" i="24"/>
  <c r="Q984" i="24"/>
  <c r="Q985" i="24"/>
  <c r="Q986" i="24"/>
  <c r="Q987" i="24"/>
  <c r="Q988" i="24"/>
  <c r="Q989" i="24"/>
  <c r="Q990" i="24"/>
  <c r="Q991" i="24"/>
  <c r="Q992" i="24"/>
  <c r="Q993" i="24"/>
  <c r="Q994" i="24"/>
  <c r="Q995" i="24"/>
  <c r="Q996" i="24"/>
  <c r="Q997" i="24"/>
  <c r="Q998" i="24"/>
  <c r="Q999" i="24"/>
  <c r="Q1000" i="24"/>
  <c r="Q1001" i="24"/>
  <c r="Q1002" i="24"/>
  <c r="Q1003" i="24"/>
  <c r="Q1004" i="24"/>
  <c r="Q1005" i="24"/>
  <c r="Q1006" i="24"/>
  <c r="Q1007" i="24"/>
  <c r="Q1008" i="24"/>
  <c r="Q1009" i="24"/>
  <c r="Q1010" i="24"/>
  <c r="Q1011" i="24"/>
  <c r="Q1012" i="24"/>
  <c r="Q1013" i="24"/>
  <c r="Q1014" i="24"/>
  <c r="Q1015" i="24"/>
  <c r="Q1016" i="24"/>
  <c r="Q1017" i="24"/>
  <c r="Q1018" i="24"/>
  <c r="Q1019" i="24"/>
  <c r="Q1020" i="24"/>
  <c r="Q1021" i="24"/>
  <c r="Q1022" i="24"/>
  <c r="Q1023" i="24"/>
  <c r="Q1024" i="24"/>
  <c r="Q1025" i="24"/>
  <c r="Q1026" i="24"/>
  <c r="Q1027" i="24"/>
  <c r="Q1028" i="24"/>
  <c r="Q1029" i="24"/>
  <c r="Q1030" i="24"/>
  <c r="Q1031" i="24"/>
  <c r="Q1032" i="24"/>
  <c r="Q1033" i="24"/>
  <c r="Q1034" i="24"/>
  <c r="Q1035" i="24"/>
  <c r="Q1036" i="24"/>
  <c r="Q1037" i="24"/>
  <c r="Q1038" i="24"/>
  <c r="Q1039" i="24"/>
  <c r="Q1040" i="24"/>
  <c r="Q1041" i="24"/>
  <c r="Q1042" i="24"/>
  <c r="Q1043" i="24"/>
  <c r="Q1044" i="24"/>
  <c r="Q1045" i="24"/>
  <c r="Q1046" i="24"/>
  <c r="Q1047" i="24"/>
  <c r="Q1048" i="24"/>
  <c r="Q1049" i="24"/>
  <c r="Q1050" i="24"/>
  <c r="Q1051" i="24"/>
  <c r="Q1052" i="24"/>
  <c r="Q1053" i="24"/>
  <c r="Q1054" i="24"/>
  <c r="Q1055" i="24"/>
  <c r="Q1056" i="24"/>
  <c r="Q1057" i="24"/>
  <c r="Q1058" i="24"/>
  <c r="Q1059" i="24"/>
  <c r="Q1060" i="24"/>
  <c r="Q1061" i="24"/>
  <c r="Q1062" i="24"/>
  <c r="Q1063" i="24"/>
  <c r="Q1064" i="24"/>
  <c r="Q1065" i="24"/>
  <c r="Q1066" i="24"/>
  <c r="Q1067" i="24"/>
  <c r="Q1068" i="24"/>
  <c r="Q1069" i="24"/>
  <c r="Q1070" i="24"/>
  <c r="Q1071" i="24"/>
  <c r="Q1072" i="24"/>
  <c r="Q1073" i="24"/>
  <c r="Q1074" i="24"/>
  <c r="Q1075" i="24"/>
  <c r="Q1076" i="24"/>
  <c r="Q1077" i="24"/>
  <c r="Q1078" i="24"/>
  <c r="Q1079" i="24"/>
  <c r="Q1080" i="24"/>
  <c r="Q1081" i="24"/>
  <c r="Q1082" i="24"/>
  <c r="Q1083" i="24"/>
  <c r="Q1084" i="24"/>
  <c r="Q1085" i="24"/>
  <c r="Q1086" i="24"/>
  <c r="Q1087" i="24"/>
  <c r="Q1088" i="24"/>
  <c r="Q1089" i="24"/>
  <c r="Q1090" i="24"/>
  <c r="Q1091" i="24"/>
  <c r="Q1092" i="24"/>
  <c r="Q1093" i="24"/>
  <c r="Q1094" i="24"/>
  <c r="Q1095" i="24"/>
  <c r="Q1096" i="24"/>
  <c r="Q1097" i="24"/>
  <c r="Q1098" i="24"/>
  <c r="Q1099" i="24"/>
  <c r="Q1100" i="24"/>
  <c r="Q1101" i="24"/>
  <c r="Q1102" i="24"/>
  <c r="Q1103" i="24"/>
  <c r="Q1104" i="24"/>
  <c r="Q1105" i="24"/>
  <c r="Q1106" i="24"/>
  <c r="Q1107" i="24"/>
  <c r="Q1108" i="24"/>
  <c r="Q1109" i="24"/>
  <c r="Q1110" i="24"/>
  <c r="Q1111" i="24"/>
  <c r="Q1112" i="24"/>
  <c r="Q1113" i="24"/>
  <c r="Q1114" i="24"/>
  <c r="Q1115" i="24"/>
  <c r="Q1116" i="24"/>
  <c r="Q1117" i="24"/>
  <c r="Q1118" i="24"/>
  <c r="Q1119" i="24"/>
  <c r="Q1120" i="24"/>
  <c r="Q1121" i="24"/>
  <c r="Q1122" i="24"/>
  <c r="Q1123" i="24"/>
  <c r="Q1124" i="24"/>
  <c r="Q1125" i="24"/>
  <c r="Q1126" i="24"/>
  <c r="Q1127" i="24"/>
  <c r="Q1128" i="24"/>
  <c r="Q1129" i="24"/>
  <c r="Q1130" i="24"/>
  <c r="Q1131" i="24"/>
  <c r="Q1132" i="24"/>
  <c r="Q1133" i="24"/>
  <c r="Q1134" i="24"/>
  <c r="Q1135" i="24"/>
  <c r="Q1136" i="24"/>
  <c r="Q1137" i="24"/>
  <c r="Q1138" i="24"/>
  <c r="Q1139" i="24"/>
  <c r="Q1140" i="24"/>
  <c r="Q1141" i="24"/>
  <c r="Q1142" i="24"/>
  <c r="Q1143" i="24"/>
  <c r="Q1144" i="24"/>
  <c r="Q1145" i="24"/>
  <c r="Q1146" i="24"/>
  <c r="Q1147" i="24"/>
  <c r="Q1148" i="24"/>
  <c r="Q1149" i="24"/>
  <c r="Q1150" i="24"/>
  <c r="Q1151" i="24"/>
  <c r="Q1152" i="24"/>
  <c r="Q1153" i="24"/>
  <c r="Q1154" i="24"/>
  <c r="Q1155" i="24"/>
  <c r="Q1156" i="24"/>
  <c r="Q1157" i="24"/>
  <c r="Q1158" i="24"/>
  <c r="Q1159" i="24"/>
  <c r="Q1160" i="24"/>
  <c r="Q1161" i="24"/>
  <c r="Q1162" i="24"/>
  <c r="Q1163" i="24"/>
  <c r="Q1164" i="24"/>
  <c r="Q1165" i="24"/>
  <c r="Q1166" i="24"/>
  <c r="Q1167" i="24"/>
  <c r="Q1168" i="24"/>
  <c r="Q1169" i="24"/>
  <c r="Q1170" i="24"/>
  <c r="Q1171" i="24"/>
  <c r="Q1172" i="24"/>
  <c r="Q1173" i="24"/>
  <c r="Q1174" i="24"/>
  <c r="Q1175" i="24"/>
  <c r="Q1176" i="24"/>
  <c r="Q1177" i="24"/>
  <c r="Q1178" i="24"/>
  <c r="Q1179" i="24"/>
  <c r="Q1180" i="24"/>
  <c r="Q1181" i="24"/>
  <c r="Q1182" i="24"/>
  <c r="Q1183" i="24"/>
  <c r="Q1184" i="24"/>
  <c r="Q1185" i="24"/>
  <c r="Q1186" i="24"/>
  <c r="Q1187" i="24"/>
  <c r="Q1188" i="24"/>
  <c r="Q1189" i="24"/>
  <c r="Q1190" i="24"/>
  <c r="Q1191" i="24"/>
  <c r="Q1192" i="24"/>
  <c r="Q1193" i="24"/>
  <c r="Q1194" i="24"/>
  <c r="Q1195" i="24"/>
  <c r="Q1196" i="24"/>
  <c r="Q1197" i="24"/>
  <c r="Q1198" i="24"/>
  <c r="Q1199" i="24"/>
  <c r="Q1200" i="24"/>
  <c r="Q1201" i="24"/>
  <c r="Q1202" i="24"/>
  <c r="Q1203" i="24"/>
  <c r="Q1204" i="24"/>
  <c r="Q1205" i="24"/>
  <c r="Q1206" i="24"/>
  <c r="Q1207" i="24"/>
  <c r="Q1208" i="24"/>
  <c r="Q1209" i="24"/>
  <c r="Q1210" i="24"/>
  <c r="Q1211" i="24"/>
  <c r="Q1212" i="24"/>
  <c r="Q1213" i="24"/>
  <c r="Q1214" i="24"/>
  <c r="Q1215" i="24"/>
  <c r="Q1216" i="24"/>
  <c r="Q1217" i="24"/>
  <c r="Q1218" i="24"/>
  <c r="Q1219" i="24"/>
  <c r="Q1220" i="24"/>
  <c r="Q1221" i="24"/>
  <c r="Q1222" i="24"/>
  <c r="Q1223" i="24"/>
  <c r="Q1224" i="24"/>
  <c r="Q1225" i="24"/>
  <c r="Q1226" i="24"/>
  <c r="Q1227" i="24"/>
  <c r="Q1228" i="24"/>
  <c r="Q1229" i="24"/>
  <c r="Q1230" i="24"/>
  <c r="Q1231" i="24"/>
  <c r="Q1232" i="24"/>
  <c r="Q1233" i="24"/>
  <c r="Q1234" i="24"/>
  <c r="Q1235" i="24"/>
  <c r="Q1236" i="24"/>
  <c r="Q1237" i="24"/>
  <c r="Q1238" i="24"/>
  <c r="Q1239" i="24"/>
  <c r="Q1240" i="24"/>
  <c r="Q1241" i="24"/>
  <c r="Q1242" i="24"/>
  <c r="Q1243" i="24"/>
  <c r="Q1244" i="24"/>
  <c r="Q1245" i="24"/>
  <c r="Q1246" i="24"/>
  <c r="Q1247" i="24"/>
  <c r="Q1248" i="24"/>
  <c r="Q1249" i="24"/>
  <c r="Q1250" i="24"/>
  <c r="Q1251" i="24"/>
  <c r="Q1252" i="24"/>
  <c r="Q1253" i="24"/>
  <c r="Q1254" i="24"/>
  <c r="Q1255" i="24"/>
  <c r="Q1256" i="24"/>
  <c r="Q1257" i="24"/>
  <c r="Q1258" i="24"/>
  <c r="Q1259" i="24"/>
  <c r="Q1260" i="24"/>
  <c r="Q1261" i="24"/>
  <c r="Q1262" i="24"/>
  <c r="Q1263" i="24"/>
  <c r="Q1264" i="24"/>
  <c r="Q1265" i="24"/>
  <c r="Q1266" i="24"/>
  <c r="Q1267" i="24"/>
  <c r="Q1268" i="24"/>
  <c r="Q1269" i="24"/>
  <c r="Q1270" i="24"/>
  <c r="Q1271" i="24"/>
  <c r="Q1272" i="24"/>
  <c r="Q1273" i="24"/>
  <c r="Q1274" i="24"/>
  <c r="Q1275" i="24"/>
  <c r="Q1276" i="24"/>
  <c r="Q1277" i="24"/>
  <c r="Q1278" i="24"/>
  <c r="Q1279" i="24"/>
  <c r="Q1280" i="24"/>
  <c r="Q1281" i="24"/>
  <c r="Q1282" i="24"/>
  <c r="Q1283" i="24"/>
  <c r="Q1284" i="24"/>
  <c r="Q1285" i="24"/>
  <c r="Q1286" i="24"/>
  <c r="Q1287" i="24"/>
  <c r="Q1288" i="24"/>
  <c r="Q1289" i="24"/>
  <c r="Q1290" i="24"/>
  <c r="Q1291" i="24"/>
  <c r="Q1292" i="24"/>
  <c r="Q1293" i="24"/>
  <c r="Q1294" i="24"/>
  <c r="Q1295" i="24"/>
  <c r="Q1296" i="24"/>
  <c r="Q1297" i="24"/>
  <c r="Q1298" i="24"/>
  <c r="Q1299" i="24"/>
  <c r="Q1300" i="24"/>
  <c r="Q1301" i="24"/>
  <c r="Q1302" i="24"/>
  <c r="Q1303" i="24"/>
  <c r="Q1304" i="24"/>
  <c r="Q1305" i="24"/>
  <c r="Q1306" i="24"/>
  <c r="Q1307" i="24"/>
  <c r="Q1308" i="24"/>
  <c r="Q1309" i="24"/>
  <c r="Q1310" i="24"/>
  <c r="Q1311" i="24"/>
  <c r="Q1312" i="24"/>
  <c r="Q1313" i="24"/>
  <c r="Q1314" i="24"/>
  <c r="Q1315" i="24"/>
  <c r="Q1316" i="24"/>
  <c r="Q1317" i="24"/>
  <c r="Q1318" i="24"/>
  <c r="Q1319" i="24"/>
  <c r="Q1320" i="24"/>
  <c r="Q1321" i="24"/>
  <c r="Q1322" i="24"/>
  <c r="Q1323" i="24"/>
  <c r="Q1324" i="24"/>
  <c r="Q1325" i="24"/>
  <c r="Q1326" i="24"/>
  <c r="Q1327" i="24"/>
  <c r="Q1328" i="24"/>
  <c r="Q1329" i="24"/>
  <c r="Q1330" i="24"/>
  <c r="Q1331" i="24"/>
  <c r="Q1332" i="24"/>
  <c r="Q1333" i="24"/>
  <c r="Q1334" i="24"/>
  <c r="Q1335" i="24"/>
  <c r="Q1336" i="24"/>
  <c r="Q1337" i="24"/>
  <c r="Q1338" i="24"/>
  <c r="Q1339" i="24"/>
  <c r="Q1340" i="24"/>
  <c r="Q1341" i="24"/>
  <c r="Q1342" i="24"/>
  <c r="Q1343" i="24"/>
  <c r="Q1344" i="24"/>
  <c r="Q1345" i="24"/>
  <c r="Q1346" i="24"/>
  <c r="Q1347" i="24"/>
  <c r="Q1348" i="24"/>
  <c r="Q1349" i="24"/>
  <c r="Q1350" i="24"/>
  <c r="Q1351" i="24"/>
  <c r="Q1352" i="24"/>
  <c r="Q1353" i="24"/>
  <c r="Q1354" i="24"/>
  <c r="Q1355" i="24"/>
  <c r="Q1356" i="24"/>
  <c r="Q1357" i="24"/>
  <c r="Q1358" i="24"/>
  <c r="Q1359" i="24"/>
  <c r="Q1360" i="24"/>
  <c r="Q1361" i="24"/>
  <c r="Q1362" i="24"/>
  <c r="Q1363" i="24"/>
  <c r="Q1364" i="24"/>
  <c r="Q1365" i="24"/>
  <c r="Q1366" i="24"/>
  <c r="Q1367" i="24"/>
  <c r="Q1368" i="24"/>
  <c r="Q1369" i="24"/>
  <c r="Q1370" i="24"/>
  <c r="Q1371" i="24"/>
  <c r="Q1372" i="24"/>
  <c r="Q1373" i="24"/>
  <c r="Q1374" i="24"/>
  <c r="Q1375" i="24"/>
  <c r="Q1376" i="24"/>
  <c r="Q1377" i="24"/>
  <c r="Q1378" i="24"/>
  <c r="Q1379" i="24"/>
  <c r="Q1380" i="24"/>
  <c r="Q1381" i="24"/>
  <c r="Q1382" i="24"/>
  <c r="Q1383" i="24"/>
  <c r="Q1384" i="24"/>
  <c r="Q1385" i="24"/>
  <c r="Q1386" i="24"/>
  <c r="Q1387" i="24"/>
  <c r="Q1388" i="24"/>
  <c r="Q1389" i="24"/>
  <c r="Q1390" i="24"/>
  <c r="Q1391" i="24"/>
  <c r="Q1392" i="24"/>
  <c r="Q1393" i="24"/>
  <c r="Q1394" i="24"/>
  <c r="Q1395" i="24"/>
  <c r="Q1396" i="24"/>
  <c r="Q1397" i="24"/>
  <c r="Q1398" i="24"/>
  <c r="Q1399" i="24"/>
  <c r="Q1400" i="24"/>
  <c r="Q1401" i="24"/>
  <c r="Q1402" i="24"/>
  <c r="Q1403" i="24"/>
  <c r="Q1404" i="24"/>
  <c r="Q1405" i="24"/>
  <c r="Q1406" i="24"/>
  <c r="Q1407" i="24"/>
  <c r="Q1408" i="24"/>
  <c r="Q1409" i="24"/>
  <c r="Q1410" i="24"/>
  <c r="Q1411" i="24"/>
  <c r="Q1412" i="24"/>
  <c r="Q1413" i="24"/>
  <c r="Q1414" i="24"/>
  <c r="Q1415" i="24"/>
  <c r="Q1416" i="24"/>
  <c r="Q1417" i="24"/>
  <c r="Q1418" i="24"/>
  <c r="Q1419" i="24"/>
  <c r="Q1420" i="24"/>
  <c r="Q1421" i="24"/>
  <c r="Q1422" i="24"/>
  <c r="Q1423" i="24"/>
  <c r="Q1424" i="24"/>
  <c r="Q1425" i="24"/>
  <c r="Q1426" i="24"/>
  <c r="Q1427" i="24"/>
  <c r="Q1428" i="24"/>
  <c r="Q1429" i="24"/>
  <c r="Q1430" i="24"/>
  <c r="Q1431" i="24"/>
  <c r="Q1432" i="24"/>
  <c r="Q1433" i="24"/>
  <c r="Q1434" i="24"/>
  <c r="Q1435" i="24"/>
  <c r="Q1436" i="24"/>
  <c r="Q1437" i="24"/>
  <c r="Q1438" i="24"/>
  <c r="Q1439" i="24"/>
  <c r="Q1440" i="24"/>
  <c r="Q1441" i="24"/>
  <c r="Q1442" i="24"/>
  <c r="Q1443" i="24"/>
  <c r="Q1444" i="24"/>
  <c r="Q1445" i="24"/>
  <c r="Q1446" i="24"/>
  <c r="Q1447" i="24"/>
  <c r="R2" i="24"/>
  <c r="R3" i="24"/>
  <c r="R4" i="24"/>
  <c r="R5" i="24"/>
  <c r="R6" i="24"/>
  <c r="R7" i="24"/>
  <c r="R8" i="24"/>
  <c r="R9" i="24"/>
  <c r="R10" i="24"/>
  <c r="R11" i="24"/>
  <c r="R12" i="24"/>
  <c r="R13" i="24"/>
  <c r="R14" i="24"/>
  <c r="R15" i="24"/>
  <c r="R16" i="24"/>
  <c r="R17" i="24"/>
  <c r="R18" i="24"/>
  <c r="R19" i="24"/>
  <c r="R20" i="24"/>
  <c r="R21" i="24"/>
  <c r="R22" i="24"/>
  <c r="R23" i="24"/>
  <c r="R24" i="24"/>
  <c r="R25" i="24"/>
  <c r="R26" i="24"/>
  <c r="R27" i="24"/>
  <c r="R28" i="24"/>
  <c r="R29" i="24"/>
  <c r="R30" i="24"/>
  <c r="R31" i="24"/>
  <c r="R32" i="24"/>
  <c r="R33" i="24"/>
  <c r="R34" i="24"/>
  <c r="R35" i="24"/>
  <c r="R36" i="24"/>
  <c r="R37" i="24"/>
  <c r="R38" i="24"/>
  <c r="R39" i="24"/>
  <c r="R40" i="24"/>
  <c r="R41" i="24"/>
  <c r="R42" i="24"/>
  <c r="R43" i="24"/>
  <c r="R44" i="24"/>
  <c r="R45" i="24"/>
  <c r="R46" i="24"/>
  <c r="R47" i="24"/>
  <c r="R48" i="24"/>
  <c r="R49" i="24"/>
  <c r="R50" i="24"/>
  <c r="R51" i="24"/>
  <c r="R52" i="24"/>
  <c r="R53" i="24"/>
  <c r="R54" i="24"/>
  <c r="R55" i="24"/>
  <c r="R56" i="24"/>
  <c r="R57" i="24"/>
  <c r="R58" i="24"/>
  <c r="R59" i="24"/>
  <c r="R60" i="24"/>
  <c r="R61" i="24"/>
  <c r="R62" i="24"/>
  <c r="R63" i="24"/>
  <c r="R64" i="24"/>
  <c r="R65" i="24"/>
  <c r="R66" i="24"/>
  <c r="R67" i="24"/>
  <c r="R68" i="24"/>
  <c r="R69" i="24"/>
  <c r="R70" i="24"/>
  <c r="R71" i="24"/>
  <c r="R72" i="24"/>
  <c r="R73" i="24"/>
  <c r="R74" i="24"/>
  <c r="R75" i="24"/>
  <c r="R76" i="24"/>
  <c r="R77" i="24"/>
  <c r="R78" i="24"/>
  <c r="R79" i="24"/>
  <c r="R80" i="24"/>
  <c r="R81" i="24"/>
  <c r="R82" i="24"/>
  <c r="R83" i="24"/>
  <c r="R84" i="24"/>
  <c r="R85" i="24"/>
  <c r="R86" i="24"/>
  <c r="R87" i="24"/>
  <c r="R88" i="24"/>
  <c r="R89" i="24"/>
  <c r="R90" i="24"/>
  <c r="R91" i="24"/>
  <c r="R92" i="24"/>
  <c r="R93" i="24"/>
  <c r="R94" i="24"/>
  <c r="R95" i="24"/>
  <c r="R96" i="24"/>
  <c r="R97" i="24"/>
  <c r="R98" i="24"/>
  <c r="R99" i="24"/>
  <c r="R100" i="24"/>
  <c r="R101" i="24"/>
  <c r="R102" i="24"/>
  <c r="R103" i="24"/>
  <c r="R104" i="24"/>
  <c r="R105" i="24"/>
  <c r="R106" i="24"/>
  <c r="R107" i="24"/>
  <c r="R108" i="24"/>
  <c r="R109" i="24"/>
  <c r="R110" i="24"/>
  <c r="R111" i="24"/>
  <c r="R112" i="24"/>
  <c r="R113" i="24"/>
  <c r="R114" i="24"/>
  <c r="R115" i="24"/>
  <c r="R116" i="24"/>
  <c r="R117" i="24"/>
  <c r="R118" i="24"/>
  <c r="R119" i="24"/>
  <c r="R120" i="24"/>
  <c r="R121" i="24"/>
  <c r="R122" i="24"/>
  <c r="R123" i="24"/>
  <c r="R124" i="24"/>
  <c r="R125" i="24"/>
  <c r="R126" i="24"/>
  <c r="R127" i="24"/>
  <c r="R128" i="24"/>
  <c r="R129" i="24"/>
  <c r="R130" i="24"/>
  <c r="R131" i="24"/>
  <c r="R132" i="24"/>
  <c r="R133" i="24"/>
  <c r="R134" i="24"/>
  <c r="R135" i="24"/>
  <c r="R136" i="24"/>
  <c r="R137" i="24"/>
  <c r="R138" i="24"/>
  <c r="R139" i="24"/>
  <c r="R140" i="24"/>
  <c r="R141" i="24"/>
  <c r="R142" i="24"/>
  <c r="R143" i="24"/>
  <c r="R144" i="24"/>
  <c r="R145" i="24"/>
  <c r="R146" i="24"/>
  <c r="R147" i="24"/>
  <c r="R148" i="24"/>
  <c r="R149" i="24"/>
  <c r="R150" i="24"/>
  <c r="R151" i="24"/>
  <c r="R152" i="24"/>
  <c r="R153" i="24"/>
  <c r="R154" i="24"/>
  <c r="R155" i="24"/>
  <c r="R156" i="24"/>
  <c r="R157" i="24"/>
  <c r="R158" i="24"/>
  <c r="R159" i="24"/>
  <c r="R160" i="24"/>
  <c r="R161" i="24"/>
  <c r="R162" i="24"/>
  <c r="R163" i="24"/>
  <c r="R164" i="24"/>
  <c r="R165" i="24"/>
  <c r="R166" i="24"/>
  <c r="R167" i="24"/>
  <c r="R168" i="24"/>
  <c r="R169" i="24"/>
  <c r="R170" i="24"/>
  <c r="R171" i="24"/>
  <c r="R172" i="24"/>
  <c r="R173" i="24"/>
  <c r="R174" i="24"/>
  <c r="R175" i="24"/>
  <c r="R176" i="24"/>
  <c r="R177" i="24"/>
  <c r="R178" i="24"/>
  <c r="R179" i="24"/>
  <c r="R180" i="24"/>
  <c r="R181" i="24"/>
  <c r="R182" i="24"/>
  <c r="R183" i="24"/>
  <c r="R184" i="24"/>
  <c r="R185" i="24"/>
  <c r="R186" i="24"/>
  <c r="R187" i="24"/>
  <c r="R188" i="24"/>
  <c r="R189" i="24"/>
  <c r="R190" i="24"/>
  <c r="R191" i="24"/>
  <c r="R192" i="24"/>
  <c r="R193" i="24"/>
  <c r="R194" i="24"/>
  <c r="R195" i="24"/>
  <c r="R196" i="24"/>
  <c r="R197" i="24"/>
  <c r="R198" i="24"/>
  <c r="R199" i="24"/>
  <c r="R200" i="24"/>
  <c r="R201" i="24"/>
  <c r="R202" i="24"/>
  <c r="R203" i="24"/>
  <c r="R204" i="24"/>
  <c r="R205" i="24"/>
  <c r="R206" i="24"/>
  <c r="R207" i="24"/>
  <c r="R208" i="24"/>
  <c r="R209" i="24"/>
  <c r="R210" i="24"/>
  <c r="R211" i="24"/>
  <c r="R212" i="24"/>
  <c r="R213" i="24"/>
  <c r="R214" i="24"/>
  <c r="R215" i="24"/>
  <c r="R216" i="24"/>
  <c r="R217" i="24"/>
  <c r="R218" i="24"/>
  <c r="R219" i="24"/>
  <c r="R220" i="24"/>
  <c r="R221" i="24"/>
  <c r="R222" i="24"/>
  <c r="R223" i="24"/>
  <c r="R224" i="24"/>
  <c r="R225" i="24"/>
  <c r="R226" i="24"/>
  <c r="R227" i="24"/>
  <c r="R228" i="24"/>
  <c r="R229" i="24"/>
  <c r="R230" i="24"/>
  <c r="R231" i="24"/>
  <c r="R232" i="24"/>
  <c r="R233" i="24"/>
  <c r="R234" i="24"/>
  <c r="R235" i="24"/>
  <c r="R236" i="24"/>
  <c r="R237" i="24"/>
  <c r="R238" i="24"/>
  <c r="R239" i="24"/>
  <c r="R240" i="24"/>
  <c r="R241" i="24"/>
  <c r="R242" i="24"/>
  <c r="R243" i="24"/>
  <c r="R244" i="24"/>
  <c r="R245" i="24"/>
  <c r="R246" i="24"/>
  <c r="R247" i="24"/>
  <c r="R248" i="24"/>
  <c r="R249" i="24"/>
  <c r="R250" i="24"/>
  <c r="R251" i="24"/>
  <c r="R252" i="24"/>
  <c r="R253" i="24"/>
  <c r="R254" i="24"/>
  <c r="R255" i="24"/>
  <c r="R256" i="24"/>
  <c r="R257" i="24"/>
  <c r="R258" i="24"/>
  <c r="R259" i="24"/>
  <c r="R260" i="24"/>
  <c r="R261" i="24"/>
  <c r="R262" i="24"/>
  <c r="R263" i="24"/>
  <c r="R264" i="24"/>
  <c r="R265" i="24"/>
  <c r="R266" i="24"/>
  <c r="R267" i="24"/>
  <c r="R268" i="24"/>
  <c r="R269" i="24"/>
  <c r="R270" i="24"/>
  <c r="R271" i="24"/>
  <c r="R272" i="24"/>
  <c r="R273" i="24"/>
  <c r="R274" i="24"/>
  <c r="R275" i="24"/>
  <c r="R276" i="24"/>
  <c r="R277" i="24"/>
  <c r="R278" i="24"/>
  <c r="R279" i="24"/>
  <c r="R280" i="24"/>
  <c r="R281" i="24"/>
  <c r="R282" i="24"/>
  <c r="R283" i="24"/>
  <c r="R284" i="24"/>
  <c r="R285" i="24"/>
  <c r="R286" i="24"/>
  <c r="R287" i="24"/>
  <c r="R288" i="24"/>
  <c r="R289" i="24"/>
  <c r="R290" i="24"/>
  <c r="R291" i="24"/>
  <c r="R292" i="24"/>
  <c r="R293" i="24"/>
  <c r="R294" i="24"/>
  <c r="R295" i="24"/>
  <c r="R296" i="24"/>
  <c r="R297" i="24"/>
  <c r="R298" i="24"/>
  <c r="R299" i="24"/>
  <c r="R300" i="24"/>
  <c r="R301" i="24"/>
  <c r="R302" i="24"/>
  <c r="R303" i="24"/>
  <c r="R304" i="24"/>
  <c r="R305" i="24"/>
  <c r="R306" i="24"/>
  <c r="R307" i="24"/>
  <c r="R308" i="24"/>
  <c r="R309" i="24"/>
  <c r="R310" i="24"/>
  <c r="R311" i="24"/>
  <c r="R312" i="24"/>
  <c r="R313" i="24"/>
  <c r="R314" i="24"/>
  <c r="R315" i="24"/>
  <c r="R316" i="24"/>
  <c r="R317" i="24"/>
  <c r="R318" i="24"/>
  <c r="R319" i="24"/>
  <c r="R320" i="24"/>
  <c r="R321" i="24"/>
  <c r="R322" i="24"/>
  <c r="R323" i="24"/>
  <c r="R324" i="24"/>
  <c r="R325" i="24"/>
  <c r="R326" i="24"/>
  <c r="R327" i="24"/>
  <c r="R328" i="24"/>
  <c r="R329" i="24"/>
  <c r="R330" i="24"/>
  <c r="R331" i="24"/>
  <c r="R332" i="24"/>
  <c r="R333" i="24"/>
  <c r="R334" i="24"/>
  <c r="R335" i="24"/>
  <c r="R336" i="24"/>
  <c r="R337" i="24"/>
  <c r="R338" i="24"/>
  <c r="R339" i="24"/>
  <c r="R340" i="24"/>
  <c r="R341" i="24"/>
  <c r="R342" i="24"/>
  <c r="R343" i="24"/>
  <c r="R344" i="24"/>
  <c r="R345" i="24"/>
  <c r="R346" i="24"/>
  <c r="R347" i="24"/>
  <c r="R348" i="24"/>
  <c r="R349" i="24"/>
  <c r="R350" i="24"/>
  <c r="R351" i="24"/>
  <c r="R352" i="24"/>
  <c r="R353" i="24"/>
  <c r="R354" i="24"/>
  <c r="R355" i="24"/>
  <c r="R356" i="24"/>
  <c r="R357" i="24"/>
  <c r="R358" i="24"/>
  <c r="R359" i="24"/>
  <c r="R360" i="24"/>
  <c r="R361" i="24"/>
  <c r="R362" i="24"/>
  <c r="R363" i="24"/>
  <c r="R364" i="24"/>
  <c r="R365" i="24"/>
  <c r="R366" i="24"/>
  <c r="R367" i="24"/>
  <c r="R368" i="24"/>
  <c r="R369" i="24"/>
  <c r="R370" i="24"/>
  <c r="R371" i="24"/>
  <c r="R372" i="24"/>
  <c r="R373" i="24"/>
  <c r="R374" i="24"/>
  <c r="R375" i="24"/>
  <c r="R376" i="24"/>
  <c r="R377" i="24"/>
  <c r="R378" i="24"/>
  <c r="R379" i="24"/>
  <c r="R380" i="24"/>
  <c r="R381" i="24"/>
  <c r="R382" i="24"/>
  <c r="R383" i="24"/>
  <c r="R384" i="24"/>
  <c r="R385" i="24"/>
  <c r="R386" i="24"/>
  <c r="R387" i="24"/>
  <c r="R388" i="24"/>
  <c r="R389" i="24"/>
  <c r="R390" i="24"/>
  <c r="R391" i="24"/>
  <c r="R392" i="24"/>
  <c r="R393" i="24"/>
  <c r="R394" i="24"/>
  <c r="R395" i="24"/>
  <c r="R396" i="24"/>
  <c r="R397" i="24"/>
  <c r="R398" i="24"/>
  <c r="R399" i="24"/>
  <c r="R400" i="24"/>
  <c r="R401" i="24"/>
  <c r="R402" i="24"/>
  <c r="R403" i="24"/>
  <c r="R404" i="24"/>
  <c r="R405" i="24"/>
  <c r="R406" i="24"/>
  <c r="R407" i="24"/>
  <c r="R408" i="24"/>
  <c r="R409" i="24"/>
  <c r="R410" i="24"/>
  <c r="R411" i="24"/>
  <c r="R412" i="24"/>
  <c r="R413" i="24"/>
  <c r="R414" i="24"/>
  <c r="R415" i="24"/>
  <c r="R416" i="24"/>
  <c r="R417" i="24"/>
  <c r="R418" i="24"/>
  <c r="R419" i="24"/>
  <c r="R420" i="24"/>
  <c r="R421" i="24"/>
  <c r="R422" i="24"/>
  <c r="R423" i="24"/>
  <c r="R424" i="24"/>
  <c r="R425" i="24"/>
  <c r="R426" i="24"/>
  <c r="R427" i="24"/>
  <c r="R428" i="24"/>
  <c r="R429" i="24"/>
  <c r="R430" i="24"/>
  <c r="R431" i="24"/>
  <c r="R432" i="24"/>
  <c r="R433" i="24"/>
  <c r="R434" i="24"/>
  <c r="R435" i="24"/>
  <c r="R436" i="24"/>
  <c r="R437" i="24"/>
  <c r="R438" i="24"/>
  <c r="R439" i="24"/>
  <c r="R440" i="24"/>
  <c r="R441" i="24"/>
  <c r="R442" i="24"/>
  <c r="R443" i="24"/>
  <c r="R444" i="24"/>
  <c r="R445" i="24"/>
  <c r="R446" i="24"/>
  <c r="R447" i="24"/>
  <c r="R448" i="24"/>
  <c r="R449" i="24"/>
  <c r="R450" i="24"/>
  <c r="R451" i="24"/>
  <c r="R452" i="24"/>
  <c r="R453" i="24"/>
  <c r="R454" i="24"/>
  <c r="R455" i="24"/>
  <c r="R456" i="24"/>
  <c r="R457" i="24"/>
  <c r="R458" i="24"/>
  <c r="R459" i="24"/>
  <c r="R460" i="24"/>
  <c r="R461" i="24"/>
  <c r="R462" i="24"/>
  <c r="R463" i="24"/>
  <c r="R464" i="24"/>
  <c r="R465" i="24"/>
  <c r="R466" i="24"/>
  <c r="R467" i="24"/>
  <c r="R468" i="24"/>
  <c r="R469" i="24"/>
  <c r="R470" i="24"/>
  <c r="R471" i="24"/>
  <c r="R472" i="24"/>
  <c r="R473" i="24"/>
  <c r="R474" i="24"/>
  <c r="R475" i="24"/>
  <c r="R476" i="24"/>
  <c r="R477" i="24"/>
  <c r="R478" i="24"/>
  <c r="R479" i="24"/>
  <c r="R480" i="24"/>
  <c r="R481" i="24"/>
  <c r="R482" i="24"/>
  <c r="R483" i="24"/>
  <c r="R484" i="24"/>
  <c r="R485" i="24"/>
  <c r="R486" i="24"/>
  <c r="R487" i="24"/>
  <c r="R488" i="24"/>
  <c r="R489" i="24"/>
  <c r="R490" i="24"/>
  <c r="R491" i="24"/>
  <c r="R492" i="24"/>
  <c r="R493" i="24"/>
  <c r="R494" i="24"/>
  <c r="R495" i="24"/>
  <c r="R496" i="24"/>
  <c r="R497" i="24"/>
  <c r="R498" i="24"/>
  <c r="R499" i="24"/>
  <c r="R500" i="24"/>
  <c r="R501" i="24"/>
  <c r="R502" i="24"/>
  <c r="R503" i="24"/>
  <c r="R504" i="24"/>
  <c r="R505" i="24"/>
  <c r="R506" i="24"/>
  <c r="R507" i="24"/>
  <c r="R508" i="24"/>
  <c r="R509" i="24"/>
  <c r="R510" i="24"/>
  <c r="R511" i="24"/>
  <c r="R512" i="24"/>
  <c r="R513" i="24"/>
  <c r="R514" i="24"/>
  <c r="R515" i="24"/>
  <c r="R516" i="24"/>
  <c r="R517" i="24"/>
  <c r="R518" i="24"/>
  <c r="R519" i="24"/>
  <c r="R520" i="24"/>
  <c r="R521" i="24"/>
  <c r="R522" i="24"/>
  <c r="R523" i="24"/>
  <c r="R524" i="24"/>
  <c r="R525" i="24"/>
  <c r="R526" i="24"/>
  <c r="R527" i="24"/>
  <c r="R528" i="24"/>
  <c r="R529" i="24"/>
  <c r="R530" i="24"/>
  <c r="R531" i="24"/>
  <c r="R532" i="24"/>
  <c r="R533" i="24"/>
  <c r="R534" i="24"/>
  <c r="R535" i="24"/>
  <c r="R536" i="24"/>
  <c r="R537" i="24"/>
  <c r="R538" i="24"/>
  <c r="R539" i="24"/>
  <c r="R540" i="24"/>
  <c r="R541" i="24"/>
  <c r="R542" i="24"/>
  <c r="R543" i="24"/>
  <c r="R544" i="24"/>
  <c r="R545" i="24"/>
  <c r="R546" i="24"/>
  <c r="R547" i="24"/>
  <c r="R548" i="24"/>
  <c r="R549" i="24"/>
  <c r="R550" i="24"/>
  <c r="R551" i="24"/>
  <c r="R552" i="24"/>
  <c r="R553" i="24"/>
  <c r="R554" i="24"/>
  <c r="R555" i="24"/>
  <c r="R556" i="24"/>
  <c r="R557" i="24"/>
  <c r="R558" i="24"/>
  <c r="R559" i="24"/>
  <c r="R560" i="24"/>
  <c r="R561" i="24"/>
  <c r="R562" i="24"/>
  <c r="R563" i="24"/>
  <c r="R564" i="24"/>
  <c r="R565" i="24"/>
  <c r="R566" i="24"/>
  <c r="R567" i="24"/>
  <c r="R568" i="24"/>
  <c r="R569" i="24"/>
  <c r="R570" i="24"/>
  <c r="R571" i="24"/>
  <c r="R572" i="24"/>
  <c r="R573" i="24"/>
  <c r="R574" i="24"/>
  <c r="R575" i="24"/>
  <c r="R576" i="24"/>
  <c r="R577" i="24"/>
  <c r="R578" i="24"/>
  <c r="R579" i="24"/>
  <c r="R580" i="24"/>
  <c r="R581" i="24"/>
  <c r="R582" i="24"/>
  <c r="R583" i="24"/>
  <c r="R584" i="24"/>
  <c r="R585" i="24"/>
  <c r="R586" i="24"/>
  <c r="R587" i="24"/>
  <c r="R588" i="24"/>
  <c r="R589" i="24"/>
  <c r="R590" i="24"/>
  <c r="R591" i="24"/>
  <c r="R592" i="24"/>
  <c r="R593" i="24"/>
  <c r="R594" i="24"/>
  <c r="R595" i="24"/>
  <c r="R596" i="24"/>
  <c r="R597" i="24"/>
  <c r="R598" i="24"/>
  <c r="R599" i="24"/>
  <c r="R600" i="24"/>
  <c r="R601" i="24"/>
  <c r="R602" i="24"/>
  <c r="R603" i="24"/>
  <c r="R604" i="24"/>
  <c r="R605" i="24"/>
  <c r="R606" i="24"/>
  <c r="R607" i="24"/>
  <c r="R608" i="24"/>
  <c r="R609" i="24"/>
  <c r="R610" i="24"/>
  <c r="R611" i="24"/>
  <c r="R612" i="24"/>
  <c r="R613" i="24"/>
  <c r="R614" i="24"/>
  <c r="R615" i="24"/>
  <c r="R616" i="24"/>
  <c r="R617" i="24"/>
  <c r="R618" i="24"/>
  <c r="R619" i="24"/>
  <c r="R620" i="24"/>
  <c r="R621" i="24"/>
  <c r="R622" i="24"/>
  <c r="R623" i="24"/>
  <c r="R624" i="24"/>
  <c r="R625" i="24"/>
  <c r="R626" i="24"/>
  <c r="R627" i="24"/>
  <c r="R628" i="24"/>
  <c r="R629" i="24"/>
  <c r="R630" i="24"/>
  <c r="R631" i="24"/>
  <c r="R632" i="24"/>
  <c r="R633" i="24"/>
  <c r="R634" i="24"/>
  <c r="R635" i="24"/>
  <c r="R636" i="24"/>
  <c r="R637" i="24"/>
  <c r="R638" i="24"/>
  <c r="R639" i="24"/>
  <c r="R640" i="24"/>
  <c r="R641" i="24"/>
  <c r="R642" i="24"/>
  <c r="R643" i="24"/>
  <c r="R644" i="24"/>
  <c r="R645" i="24"/>
  <c r="R646" i="24"/>
  <c r="R647" i="24"/>
  <c r="R648" i="24"/>
  <c r="R649" i="24"/>
  <c r="R650" i="24"/>
  <c r="R651" i="24"/>
  <c r="R652" i="24"/>
  <c r="R653" i="24"/>
  <c r="R654" i="24"/>
  <c r="R655" i="24"/>
  <c r="R656" i="24"/>
  <c r="R657" i="24"/>
  <c r="R658" i="24"/>
  <c r="R659" i="24"/>
  <c r="R660" i="24"/>
  <c r="R661" i="24"/>
  <c r="R662" i="24"/>
  <c r="R663" i="24"/>
  <c r="R664" i="24"/>
  <c r="R665" i="24"/>
  <c r="R666" i="24"/>
  <c r="R667" i="24"/>
  <c r="R668" i="24"/>
  <c r="R669" i="24"/>
  <c r="R670" i="24"/>
  <c r="R671" i="24"/>
  <c r="R672" i="24"/>
  <c r="R673" i="24"/>
  <c r="R674" i="24"/>
  <c r="R675" i="24"/>
  <c r="R676" i="24"/>
  <c r="R677" i="24"/>
  <c r="R678" i="24"/>
  <c r="R679" i="24"/>
  <c r="R680" i="24"/>
  <c r="R681" i="24"/>
  <c r="R682" i="24"/>
  <c r="R683" i="24"/>
  <c r="R684" i="24"/>
  <c r="R685" i="24"/>
  <c r="R686" i="24"/>
  <c r="R687" i="24"/>
  <c r="R688" i="24"/>
  <c r="R689" i="24"/>
  <c r="R690" i="24"/>
  <c r="R691" i="24"/>
  <c r="R692" i="24"/>
  <c r="R693" i="24"/>
  <c r="R694" i="24"/>
  <c r="R695" i="24"/>
  <c r="R696" i="24"/>
  <c r="R697" i="24"/>
  <c r="R698" i="24"/>
  <c r="R699" i="24"/>
  <c r="R700" i="24"/>
  <c r="R701" i="24"/>
  <c r="R702" i="24"/>
  <c r="R703" i="24"/>
  <c r="R704" i="24"/>
  <c r="R705" i="24"/>
  <c r="R706" i="24"/>
  <c r="R707" i="24"/>
  <c r="R708" i="24"/>
  <c r="R709" i="24"/>
  <c r="R710" i="24"/>
  <c r="R711" i="24"/>
  <c r="R712" i="24"/>
  <c r="R713" i="24"/>
  <c r="R714" i="24"/>
  <c r="R715" i="24"/>
  <c r="R716" i="24"/>
  <c r="R717" i="24"/>
  <c r="R718" i="24"/>
  <c r="R719" i="24"/>
  <c r="R720" i="24"/>
  <c r="R721" i="24"/>
  <c r="R722" i="24"/>
  <c r="R723" i="24"/>
  <c r="R724" i="24"/>
  <c r="R725" i="24"/>
  <c r="R726" i="24"/>
  <c r="R727" i="24"/>
  <c r="R728" i="24"/>
  <c r="R729" i="24"/>
  <c r="R730" i="24"/>
  <c r="R731" i="24"/>
  <c r="R732" i="24"/>
  <c r="R733" i="24"/>
  <c r="R734" i="24"/>
  <c r="R735" i="24"/>
  <c r="R736" i="24"/>
  <c r="R737" i="24"/>
  <c r="R738" i="24"/>
  <c r="R739" i="24"/>
  <c r="R740" i="24"/>
  <c r="R741" i="24"/>
  <c r="R742" i="24"/>
  <c r="R743" i="24"/>
  <c r="R744" i="24"/>
  <c r="R745" i="24"/>
  <c r="R746" i="24"/>
  <c r="R747" i="24"/>
  <c r="R748" i="24"/>
  <c r="R749" i="24"/>
  <c r="R750" i="24"/>
  <c r="R751" i="24"/>
  <c r="R752" i="24"/>
  <c r="R753" i="24"/>
  <c r="R754" i="24"/>
  <c r="R755" i="24"/>
  <c r="R756" i="24"/>
  <c r="R757" i="24"/>
  <c r="R758" i="24"/>
  <c r="R759" i="24"/>
  <c r="R760" i="24"/>
  <c r="R761" i="24"/>
  <c r="R762" i="24"/>
  <c r="R763" i="24"/>
  <c r="R764" i="24"/>
  <c r="R765" i="24"/>
  <c r="R766" i="24"/>
  <c r="R767" i="24"/>
  <c r="R768" i="24"/>
  <c r="R769" i="24"/>
  <c r="R770" i="24"/>
  <c r="R771" i="24"/>
  <c r="R772" i="24"/>
  <c r="R773" i="24"/>
  <c r="R774" i="24"/>
  <c r="R775" i="24"/>
  <c r="R776" i="24"/>
  <c r="R777" i="24"/>
  <c r="R778" i="24"/>
  <c r="R779" i="24"/>
  <c r="R780" i="24"/>
  <c r="R781" i="24"/>
  <c r="R782" i="24"/>
  <c r="R783" i="24"/>
  <c r="R784" i="24"/>
  <c r="R785" i="24"/>
  <c r="R786" i="24"/>
  <c r="R787" i="24"/>
  <c r="R788" i="24"/>
  <c r="R789" i="24"/>
  <c r="R790" i="24"/>
  <c r="R791" i="24"/>
  <c r="R792" i="24"/>
  <c r="R793" i="24"/>
  <c r="R794" i="24"/>
  <c r="R795" i="24"/>
  <c r="R796" i="24"/>
  <c r="R797" i="24"/>
  <c r="R798" i="24"/>
  <c r="R799" i="24"/>
  <c r="R800" i="24"/>
  <c r="R801" i="24"/>
  <c r="R802" i="24"/>
  <c r="R803" i="24"/>
  <c r="R804" i="24"/>
  <c r="R805" i="24"/>
  <c r="R806" i="24"/>
  <c r="R807" i="24"/>
  <c r="R808" i="24"/>
  <c r="R809" i="24"/>
  <c r="R810" i="24"/>
  <c r="R811" i="24"/>
  <c r="R812" i="24"/>
  <c r="R813" i="24"/>
  <c r="R814" i="24"/>
  <c r="R815" i="24"/>
  <c r="R816" i="24"/>
  <c r="R817" i="24"/>
  <c r="R818" i="24"/>
  <c r="R819" i="24"/>
  <c r="R820" i="24"/>
  <c r="R821" i="24"/>
  <c r="R822" i="24"/>
  <c r="R823" i="24"/>
  <c r="R824" i="24"/>
  <c r="R825" i="24"/>
  <c r="R826" i="24"/>
  <c r="R827" i="24"/>
  <c r="R828" i="24"/>
  <c r="R829" i="24"/>
  <c r="R830" i="24"/>
  <c r="R831" i="24"/>
  <c r="R832" i="24"/>
  <c r="R833" i="24"/>
  <c r="R834" i="24"/>
  <c r="R835" i="24"/>
  <c r="R836" i="24"/>
  <c r="R837" i="24"/>
  <c r="R838" i="24"/>
  <c r="R839" i="24"/>
  <c r="R840" i="24"/>
  <c r="R841" i="24"/>
  <c r="R842" i="24"/>
  <c r="R843" i="24"/>
  <c r="R844" i="24"/>
  <c r="R845" i="24"/>
  <c r="R846" i="24"/>
  <c r="R847" i="24"/>
  <c r="R848" i="24"/>
  <c r="R849" i="24"/>
  <c r="R850" i="24"/>
  <c r="R851" i="24"/>
  <c r="R852" i="24"/>
  <c r="R853" i="24"/>
  <c r="R854" i="24"/>
  <c r="R855" i="24"/>
  <c r="R856" i="24"/>
  <c r="R857" i="24"/>
  <c r="R858" i="24"/>
  <c r="R859" i="24"/>
  <c r="R860" i="24"/>
  <c r="R861" i="24"/>
  <c r="R862" i="24"/>
  <c r="R863" i="24"/>
  <c r="R864" i="24"/>
  <c r="R865" i="24"/>
  <c r="R866" i="24"/>
  <c r="R867" i="24"/>
  <c r="R868" i="24"/>
  <c r="R869" i="24"/>
  <c r="R870" i="24"/>
  <c r="R871" i="24"/>
  <c r="R872" i="24"/>
  <c r="R873" i="24"/>
  <c r="R874" i="24"/>
  <c r="R875" i="24"/>
  <c r="R876" i="24"/>
  <c r="R877" i="24"/>
  <c r="R878" i="24"/>
  <c r="R879" i="24"/>
  <c r="R880" i="24"/>
  <c r="R881" i="24"/>
  <c r="R882" i="24"/>
  <c r="R883" i="24"/>
  <c r="R884" i="24"/>
  <c r="R885" i="24"/>
  <c r="R886" i="24"/>
  <c r="R887" i="24"/>
  <c r="R888" i="24"/>
  <c r="R889" i="24"/>
  <c r="R890" i="24"/>
  <c r="R891" i="24"/>
  <c r="R892" i="24"/>
  <c r="R893" i="24"/>
  <c r="R894" i="24"/>
  <c r="R895" i="24"/>
  <c r="R896" i="24"/>
  <c r="R897" i="24"/>
  <c r="R898" i="24"/>
  <c r="R899" i="24"/>
  <c r="R900" i="24"/>
  <c r="R901" i="24"/>
  <c r="R902" i="24"/>
  <c r="R903" i="24"/>
  <c r="R904" i="24"/>
  <c r="R905" i="24"/>
  <c r="R906" i="24"/>
  <c r="R907" i="24"/>
  <c r="R908" i="24"/>
  <c r="R909" i="24"/>
  <c r="R910" i="24"/>
  <c r="R911" i="24"/>
  <c r="R912" i="24"/>
  <c r="R913" i="24"/>
  <c r="R914" i="24"/>
  <c r="R915" i="24"/>
  <c r="R916" i="24"/>
  <c r="R917" i="24"/>
  <c r="R918" i="24"/>
  <c r="R919" i="24"/>
  <c r="R920" i="24"/>
  <c r="R921" i="24"/>
  <c r="R922" i="24"/>
  <c r="R923" i="24"/>
  <c r="R924" i="24"/>
  <c r="R925" i="24"/>
  <c r="R926" i="24"/>
  <c r="R927" i="24"/>
  <c r="R928" i="24"/>
  <c r="R929" i="24"/>
  <c r="R930" i="24"/>
  <c r="R931" i="24"/>
  <c r="R932" i="24"/>
  <c r="R933" i="24"/>
  <c r="R934" i="24"/>
  <c r="R935" i="24"/>
  <c r="R936" i="24"/>
  <c r="R937" i="24"/>
  <c r="R938" i="24"/>
  <c r="R939" i="24"/>
  <c r="R940" i="24"/>
  <c r="R941" i="24"/>
  <c r="R942" i="24"/>
  <c r="R943" i="24"/>
  <c r="R944" i="24"/>
  <c r="R945" i="24"/>
  <c r="R946" i="24"/>
  <c r="R947" i="24"/>
  <c r="R948" i="24"/>
  <c r="R949" i="24"/>
  <c r="R950" i="24"/>
  <c r="R951" i="24"/>
  <c r="R952" i="24"/>
  <c r="R953" i="24"/>
  <c r="R954" i="24"/>
  <c r="R955" i="24"/>
  <c r="R956" i="24"/>
  <c r="R957" i="24"/>
  <c r="R958" i="24"/>
  <c r="R959" i="24"/>
  <c r="R960" i="24"/>
  <c r="R961" i="24"/>
  <c r="R962" i="24"/>
  <c r="R963" i="24"/>
  <c r="R964" i="24"/>
  <c r="R965" i="24"/>
  <c r="R966" i="24"/>
  <c r="R967" i="24"/>
  <c r="R968" i="24"/>
  <c r="R969" i="24"/>
  <c r="R970" i="24"/>
  <c r="R971" i="24"/>
  <c r="R972" i="24"/>
  <c r="R973" i="24"/>
  <c r="R974" i="24"/>
  <c r="R975" i="24"/>
  <c r="R976" i="24"/>
  <c r="R977" i="24"/>
  <c r="R978" i="24"/>
  <c r="R979" i="24"/>
  <c r="R980" i="24"/>
  <c r="R981" i="24"/>
  <c r="R982" i="24"/>
  <c r="R983" i="24"/>
  <c r="R984" i="24"/>
  <c r="R985" i="24"/>
  <c r="R986" i="24"/>
  <c r="R987" i="24"/>
  <c r="R988" i="24"/>
  <c r="R989" i="24"/>
  <c r="R990" i="24"/>
  <c r="R991" i="24"/>
  <c r="R992" i="24"/>
  <c r="R993" i="24"/>
  <c r="R994" i="24"/>
  <c r="R995" i="24"/>
  <c r="R996" i="24"/>
  <c r="R997" i="24"/>
  <c r="R998" i="24"/>
  <c r="R999" i="24"/>
  <c r="R1000" i="24"/>
  <c r="R1001" i="24"/>
  <c r="R1002" i="24"/>
  <c r="R1003" i="24"/>
  <c r="R1004" i="24"/>
  <c r="R1005" i="24"/>
  <c r="R1006" i="24"/>
  <c r="R1007" i="24"/>
  <c r="R1008" i="24"/>
  <c r="R1009" i="24"/>
  <c r="R1010" i="24"/>
  <c r="R1011" i="24"/>
  <c r="R1012" i="24"/>
  <c r="R1013" i="24"/>
  <c r="R1014" i="24"/>
  <c r="R1015" i="24"/>
  <c r="R1016" i="24"/>
  <c r="R1017" i="24"/>
  <c r="R1018" i="24"/>
  <c r="R1019" i="24"/>
  <c r="R1020" i="24"/>
  <c r="R1021" i="24"/>
  <c r="R1022" i="24"/>
  <c r="R1023" i="24"/>
  <c r="R1024" i="24"/>
  <c r="R1025" i="24"/>
  <c r="R1026" i="24"/>
  <c r="R1027" i="24"/>
  <c r="R1028" i="24"/>
  <c r="R1029" i="24"/>
  <c r="R1030" i="24"/>
  <c r="R1031" i="24"/>
  <c r="R1032" i="24"/>
  <c r="R1033" i="24"/>
  <c r="R1034" i="24"/>
  <c r="R1035" i="24"/>
  <c r="R1036" i="24"/>
  <c r="R1037" i="24"/>
  <c r="R1038" i="24"/>
  <c r="R1039" i="24"/>
  <c r="R1040" i="24"/>
  <c r="R1041" i="24"/>
  <c r="R1042" i="24"/>
  <c r="R1043" i="24"/>
  <c r="R1044" i="24"/>
  <c r="R1045" i="24"/>
  <c r="R1046" i="24"/>
  <c r="R1047" i="24"/>
  <c r="R1048" i="24"/>
  <c r="R1049" i="24"/>
  <c r="R1050" i="24"/>
  <c r="R1051" i="24"/>
  <c r="R1052" i="24"/>
  <c r="R1053" i="24"/>
  <c r="R1054" i="24"/>
  <c r="R1055" i="24"/>
  <c r="R1056" i="24"/>
  <c r="R1057" i="24"/>
  <c r="R1058" i="24"/>
  <c r="R1059" i="24"/>
  <c r="R1060" i="24"/>
  <c r="R1061" i="24"/>
  <c r="R1062" i="24"/>
  <c r="R1063" i="24"/>
  <c r="R1064" i="24"/>
  <c r="R1065" i="24"/>
  <c r="R1066" i="24"/>
  <c r="R1067" i="24"/>
  <c r="R1068" i="24"/>
  <c r="R1069" i="24"/>
  <c r="R1070" i="24"/>
  <c r="R1071" i="24"/>
  <c r="R1072" i="24"/>
  <c r="R1073" i="24"/>
  <c r="R1074" i="24"/>
  <c r="R1075" i="24"/>
  <c r="R1076" i="24"/>
  <c r="R1077" i="24"/>
  <c r="R1078" i="24"/>
  <c r="R1079" i="24"/>
  <c r="R1080" i="24"/>
  <c r="R1081" i="24"/>
  <c r="R1082" i="24"/>
  <c r="R1083" i="24"/>
  <c r="R1084" i="24"/>
  <c r="R1085" i="24"/>
  <c r="R1086" i="24"/>
  <c r="R1087" i="24"/>
  <c r="R1088" i="24"/>
  <c r="R1089" i="24"/>
  <c r="R1090" i="24"/>
  <c r="R1091" i="24"/>
  <c r="R1092" i="24"/>
  <c r="R1093" i="24"/>
  <c r="R1094" i="24"/>
  <c r="R1095" i="24"/>
  <c r="R1096" i="24"/>
  <c r="R1097" i="24"/>
  <c r="R1098" i="24"/>
  <c r="R1099" i="24"/>
  <c r="R1100" i="24"/>
  <c r="R1101" i="24"/>
  <c r="R1102" i="24"/>
  <c r="R1103" i="24"/>
  <c r="R1104" i="24"/>
  <c r="R1105" i="24"/>
  <c r="R1106" i="24"/>
  <c r="R1107" i="24"/>
  <c r="R1108" i="24"/>
  <c r="R1109" i="24"/>
  <c r="R1110" i="24"/>
  <c r="R1111" i="24"/>
  <c r="R1112" i="24"/>
  <c r="R1113" i="24"/>
  <c r="R1114" i="24"/>
  <c r="R1115" i="24"/>
  <c r="R1116" i="24"/>
  <c r="R1117" i="24"/>
  <c r="R1118" i="24"/>
  <c r="R1119" i="24"/>
  <c r="R1120" i="24"/>
  <c r="R1121" i="24"/>
  <c r="R1122" i="24"/>
  <c r="R1123" i="24"/>
  <c r="R1124" i="24"/>
  <c r="R1125" i="24"/>
  <c r="R1126" i="24"/>
  <c r="R1127" i="24"/>
  <c r="R1128" i="24"/>
  <c r="R1129" i="24"/>
  <c r="R1130" i="24"/>
  <c r="R1131" i="24"/>
  <c r="R1132" i="24"/>
  <c r="R1133" i="24"/>
  <c r="R1134" i="24"/>
  <c r="R1135" i="24"/>
  <c r="R1136" i="24"/>
  <c r="R1137" i="24"/>
  <c r="R1138" i="24"/>
  <c r="R1139" i="24"/>
  <c r="R1140" i="24"/>
  <c r="R1141" i="24"/>
  <c r="R1142" i="24"/>
  <c r="R1143" i="24"/>
  <c r="R1144" i="24"/>
  <c r="R1145" i="24"/>
  <c r="R1146" i="24"/>
  <c r="R1147" i="24"/>
  <c r="R1148" i="24"/>
  <c r="R1149" i="24"/>
  <c r="R1150" i="24"/>
  <c r="R1151" i="24"/>
  <c r="R1152" i="24"/>
  <c r="R1153" i="24"/>
  <c r="R1154" i="24"/>
  <c r="R1155" i="24"/>
  <c r="R1156" i="24"/>
  <c r="R1157" i="24"/>
  <c r="R1158" i="24"/>
  <c r="R1159" i="24"/>
  <c r="R1160" i="24"/>
  <c r="R1161" i="24"/>
  <c r="R1162" i="24"/>
  <c r="R1163" i="24"/>
  <c r="R1164" i="24"/>
  <c r="R1165" i="24"/>
  <c r="R1166" i="24"/>
  <c r="R1167" i="24"/>
  <c r="R1168" i="24"/>
  <c r="R1169" i="24"/>
  <c r="R1170" i="24"/>
  <c r="R1171" i="24"/>
  <c r="R1172" i="24"/>
  <c r="R1173" i="24"/>
  <c r="R1174" i="24"/>
  <c r="R1175" i="24"/>
  <c r="R1176" i="24"/>
  <c r="R1177" i="24"/>
  <c r="R1178" i="24"/>
  <c r="R1179" i="24"/>
  <c r="R1180" i="24"/>
  <c r="R1181" i="24"/>
  <c r="R1182" i="24"/>
  <c r="R1183" i="24"/>
  <c r="R1184" i="24"/>
  <c r="R1185" i="24"/>
  <c r="R1186" i="24"/>
  <c r="R1187" i="24"/>
  <c r="R1188" i="24"/>
  <c r="R1189" i="24"/>
  <c r="R1190" i="24"/>
  <c r="R1191" i="24"/>
  <c r="R1192" i="24"/>
  <c r="R1193" i="24"/>
  <c r="R1194" i="24"/>
  <c r="R1195" i="24"/>
  <c r="R1196" i="24"/>
  <c r="R1197" i="24"/>
  <c r="R1198" i="24"/>
  <c r="R1199" i="24"/>
  <c r="R1200" i="24"/>
  <c r="R1201" i="24"/>
  <c r="R1202" i="24"/>
  <c r="R1203" i="24"/>
  <c r="R1204" i="24"/>
  <c r="R1205" i="24"/>
  <c r="R1206" i="24"/>
  <c r="R1207" i="24"/>
  <c r="R1208" i="24"/>
  <c r="R1209" i="24"/>
  <c r="R1210" i="24"/>
  <c r="R1211" i="24"/>
  <c r="R1212" i="24"/>
  <c r="R1213" i="24"/>
  <c r="R1214" i="24"/>
  <c r="R1215" i="24"/>
  <c r="R1216" i="24"/>
  <c r="R1217" i="24"/>
  <c r="R1218" i="24"/>
  <c r="R1219" i="24"/>
  <c r="R1220" i="24"/>
  <c r="R1221" i="24"/>
  <c r="R1222" i="24"/>
  <c r="R1223" i="24"/>
  <c r="R1224" i="24"/>
  <c r="R1225" i="24"/>
  <c r="R1226" i="24"/>
  <c r="R1227" i="24"/>
  <c r="R1228" i="24"/>
  <c r="R1229" i="24"/>
  <c r="R1230" i="24"/>
  <c r="R1231" i="24"/>
  <c r="R1232" i="24"/>
  <c r="R1233" i="24"/>
  <c r="R1234" i="24"/>
  <c r="R1235" i="24"/>
  <c r="R1236" i="24"/>
  <c r="R1237" i="24"/>
  <c r="R1238" i="24"/>
  <c r="R1239" i="24"/>
  <c r="R1240" i="24"/>
  <c r="R1241" i="24"/>
  <c r="R1242" i="24"/>
  <c r="R1243" i="24"/>
  <c r="R1244" i="24"/>
  <c r="R1245" i="24"/>
  <c r="R1246" i="24"/>
  <c r="R1247" i="24"/>
  <c r="R1248" i="24"/>
  <c r="R1249" i="24"/>
  <c r="R1250" i="24"/>
  <c r="R1251" i="24"/>
  <c r="R1252" i="24"/>
  <c r="R1253" i="24"/>
  <c r="R1254" i="24"/>
  <c r="R1255" i="24"/>
  <c r="R1256" i="24"/>
  <c r="R1257" i="24"/>
  <c r="R1258" i="24"/>
  <c r="R1259" i="24"/>
  <c r="R1260" i="24"/>
  <c r="R1261" i="24"/>
  <c r="R1262" i="24"/>
  <c r="R1263" i="24"/>
  <c r="R1264" i="24"/>
  <c r="R1265" i="24"/>
  <c r="R1266" i="24"/>
  <c r="R1267" i="24"/>
  <c r="R1268" i="24"/>
  <c r="R1269" i="24"/>
  <c r="R1270" i="24"/>
  <c r="R1271" i="24"/>
  <c r="R1272" i="24"/>
  <c r="R1273" i="24"/>
  <c r="R1274" i="24"/>
  <c r="R1275" i="24"/>
  <c r="R1276" i="24"/>
  <c r="R1277" i="24"/>
  <c r="R1278" i="24"/>
  <c r="R1279" i="24"/>
  <c r="R1280" i="24"/>
  <c r="R1281" i="24"/>
  <c r="R1282" i="24"/>
  <c r="R1283" i="24"/>
  <c r="R1284" i="24"/>
  <c r="R1285" i="24"/>
  <c r="R1286" i="24"/>
  <c r="R1287" i="24"/>
  <c r="R1288" i="24"/>
  <c r="R1289" i="24"/>
  <c r="R1290" i="24"/>
  <c r="R1291" i="24"/>
  <c r="R1292" i="24"/>
  <c r="R1293" i="24"/>
  <c r="R1294" i="24"/>
  <c r="R1295" i="24"/>
  <c r="R1296" i="24"/>
  <c r="R1297" i="24"/>
  <c r="R1298" i="24"/>
  <c r="R1299" i="24"/>
  <c r="R1300" i="24"/>
  <c r="R1301" i="24"/>
  <c r="R1302" i="24"/>
  <c r="R1303" i="24"/>
  <c r="R1304" i="24"/>
  <c r="R1305" i="24"/>
  <c r="R1306" i="24"/>
  <c r="R1307" i="24"/>
  <c r="R1308" i="24"/>
  <c r="R1309" i="24"/>
  <c r="R1310" i="24"/>
  <c r="R1311" i="24"/>
  <c r="R1312" i="24"/>
  <c r="R1313" i="24"/>
  <c r="R1314" i="24"/>
  <c r="R1315" i="24"/>
  <c r="R1316" i="24"/>
  <c r="R1317" i="24"/>
  <c r="R1318" i="24"/>
  <c r="R1319" i="24"/>
  <c r="R1320" i="24"/>
  <c r="R1321" i="24"/>
  <c r="R1322" i="24"/>
  <c r="R1323" i="24"/>
  <c r="R1324" i="24"/>
  <c r="R1325" i="24"/>
  <c r="R1326" i="24"/>
  <c r="R1327" i="24"/>
  <c r="R1328" i="24"/>
  <c r="R1329" i="24"/>
  <c r="R1330" i="24"/>
  <c r="R1331" i="24"/>
  <c r="R1332" i="24"/>
  <c r="R1333" i="24"/>
  <c r="R1334" i="24"/>
  <c r="R1335" i="24"/>
  <c r="R1336" i="24"/>
  <c r="R1337" i="24"/>
  <c r="R1338" i="24"/>
  <c r="R1339" i="24"/>
  <c r="R1340" i="24"/>
  <c r="R1341" i="24"/>
  <c r="R1342" i="24"/>
  <c r="R1343" i="24"/>
  <c r="R1344" i="24"/>
  <c r="R1345" i="24"/>
  <c r="R1346" i="24"/>
  <c r="R1347" i="24"/>
  <c r="R1348" i="24"/>
  <c r="R1349" i="24"/>
  <c r="R1350" i="24"/>
  <c r="R1351" i="24"/>
  <c r="R1352" i="24"/>
  <c r="R1353" i="24"/>
  <c r="R1354" i="24"/>
  <c r="R1355" i="24"/>
  <c r="R1356" i="24"/>
  <c r="R1357" i="24"/>
  <c r="R1358" i="24"/>
  <c r="R1359" i="24"/>
  <c r="R1360" i="24"/>
  <c r="R1361" i="24"/>
  <c r="R1362" i="24"/>
  <c r="R1363" i="24"/>
  <c r="R1364" i="24"/>
  <c r="R1365" i="24"/>
  <c r="R1366" i="24"/>
  <c r="R1367" i="24"/>
  <c r="R1368" i="24"/>
  <c r="R1369" i="24"/>
  <c r="R1370" i="24"/>
  <c r="R1371" i="24"/>
  <c r="R1372" i="24"/>
  <c r="R1373" i="24"/>
  <c r="R1374" i="24"/>
  <c r="R1375" i="24"/>
  <c r="R1376" i="24"/>
  <c r="R1377" i="24"/>
  <c r="R1378" i="24"/>
  <c r="R1379" i="24"/>
  <c r="R1380" i="24"/>
  <c r="R1381" i="24"/>
  <c r="R1382" i="24"/>
  <c r="R1383" i="24"/>
  <c r="R1384" i="24"/>
  <c r="R1385" i="24"/>
  <c r="R1386" i="24"/>
  <c r="R1387" i="24"/>
  <c r="R1388" i="24"/>
  <c r="R1389" i="24"/>
  <c r="R1390" i="24"/>
  <c r="R1391" i="24"/>
  <c r="R1392" i="24"/>
  <c r="R1393" i="24"/>
  <c r="R1394" i="24"/>
  <c r="R1395" i="24"/>
  <c r="R1396" i="24"/>
  <c r="R1397" i="24"/>
  <c r="R1398" i="24"/>
  <c r="R1399" i="24"/>
  <c r="R1400" i="24"/>
  <c r="R1401" i="24"/>
  <c r="R1402" i="24"/>
  <c r="R1403" i="24"/>
  <c r="R1404" i="24"/>
  <c r="R1405" i="24"/>
  <c r="R1406" i="24"/>
  <c r="R1407" i="24"/>
  <c r="R1408" i="24"/>
  <c r="R1409" i="24"/>
  <c r="R1410" i="24"/>
  <c r="R1411" i="24"/>
  <c r="R1412" i="24"/>
  <c r="R1413" i="24"/>
  <c r="R1414" i="24"/>
  <c r="R1415" i="24"/>
  <c r="R1416" i="24"/>
  <c r="R1417" i="24"/>
  <c r="R1418" i="24"/>
  <c r="R1419" i="24"/>
  <c r="R1420" i="24"/>
  <c r="R1421" i="24"/>
  <c r="R1422" i="24"/>
  <c r="R1423" i="24"/>
  <c r="R1424" i="24"/>
  <c r="R1425" i="24"/>
  <c r="R1426" i="24"/>
  <c r="R1427" i="24"/>
  <c r="R1428" i="24"/>
  <c r="R1429" i="24"/>
  <c r="R1430" i="24"/>
  <c r="R1431" i="24"/>
  <c r="R1432" i="24"/>
  <c r="R1433" i="24"/>
  <c r="R1434" i="24"/>
  <c r="R1435" i="24"/>
  <c r="R1436" i="24"/>
  <c r="R1437" i="24"/>
  <c r="R1438" i="24"/>
  <c r="R1439" i="24"/>
  <c r="R1440" i="24"/>
  <c r="R1441" i="24"/>
  <c r="R1442" i="24"/>
  <c r="R1443" i="24"/>
  <c r="R1444" i="24"/>
  <c r="R1445" i="24"/>
  <c r="R1446" i="24"/>
  <c r="R1447" i="24"/>
  <c r="AQ2" i="13"/>
  <c r="AK2" i="13"/>
  <c r="AL2" i="13" s="1"/>
  <c r="AH2" i="13"/>
  <c r="AF2" i="13"/>
  <c r="AC2" i="13"/>
  <c r="AB2" i="13"/>
  <c r="AA2" i="13"/>
  <c r="Z2" i="13"/>
  <c r="Y2" i="13"/>
  <c r="X2" i="13"/>
  <c r="W2" i="13"/>
  <c r="V2" i="13"/>
  <c r="U2" i="13"/>
  <c r="T2" i="13"/>
  <c r="S2" i="13"/>
  <c r="R2" i="13"/>
  <c r="AI17" i="4"/>
  <c r="AH17" i="4"/>
  <c r="AG17" i="4"/>
  <c r="AF17" i="4"/>
  <c r="AF16" i="4" s="1"/>
  <c r="AA17" i="4"/>
  <c r="Z17" i="4"/>
  <c r="Y17" i="4"/>
  <c r="X17" i="4"/>
  <c r="W17" i="4"/>
  <c r="V17" i="4"/>
  <c r="U17" i="4"/>
  <c r="T17" i="4"/>
  <c r="AH16" i="4"/>
  <c r="W11" i="4"/>
  <c r="Y11" i="4" s="1"/>
  <c r="V11" i="4"/>
  <c r="U11" i="4"/>
  <c r="T11" i="4"/>
  <c r="AM2" i="13" l="1" a="1"/>
  <c r="AM2" i="13" s="1"/>
  <c r="AD2" i="13" s="1"/>
  <c r="AG2" i="13"/>
  <c r="AN2" i="13" a="1"/>
  <c r="AN2" i="13" s="1"/>
  <c r="AO2" i="13" s="1"/>
  <c r="AE2" i="13" s="1"/>
  <c r="C3" i="23" l="1"/>
  <c r="AA48" i="3" l="1"/>
  <c r="AA47" i="3"/>
  <c r="O4" i="2"/>
  <c r="T11" i="3" l="1"/>
  <c r="F3" i="23" l="1"/>
  <c r="O5" i="2" s="1"/>
  <c r="L5" i="2" s="1"/>
  <c r="A17" i="16" l="1"/>
  <c r="A18" i="16" s="1"/>
  <c r="A19" i="16" s="1"/>
  <c r="A20" i="16" s="1"/>
  <c r="A21" i="16" s="1"/>
  <c r="AL28" i="3"/>
  <c r="S48" i="3" l="1"/>
  <c r="T48" i="3" s="1"/>
  <c r="S49" i="3"/>
  <c r="T49" i="3" s="1"/>
  <c r="S50" i="3"/>
  <c r="T50" i="3" s="1"/>
  <c r="S51" i="3"/>
  <c r="T51" i="3" s="1"/>
  <c r="S52" i="3"/>
  <c r="T52" i="3" s="1"/>
  <c r="S53" i="3"/>
  <c r="T53" i="3" s="1"/>
  <c r="S54" i="3"/>
  <c r="T54" i="3" s="1"/>
  <c r="S55" i="3"/>
  <c r="T55" i="3" s="1"/>
  <c r="S56" i="3"/>
  <c r="T56" i="3" s="1"/>
  <c r="S57" i="3"/>
  <c r="T57" i="3" s="1"/>
  <c r="S58" i="3"/>
  <c r="T58" i="3" s="1"/>
  <c r="S59" i="3"/>
  <c r="T59" i="3" s="1"/>
  <c r="S60" i="3"/>
  <c r="T60" i="3" s="1"/>
  <c r="S61" i="3"/>
  <c r="T61" i="3" s="1"/>
  <c r="S62" i="3"/>
  <c r="T62" i="3" s="1"/>
  <c r="S63" i="3"/>
  <c r="T63" i="3" s="1"/>
  <c r="S64" i="3"/>
  <c r="T64" i="3" s="1"/>
  <c r="S65" i="3"/>
  <c r="T65" i="3" s="1"/>
  <c r="S47" i="3"/>
  <c r="T47" i="3" s="1"/>
  <c r="AQ28" i="3"/>
  <c r="AH28" i="3" s="1"/>
  <c r="AK28" i="3"/>
  <c r="AF28" i="3"/>
  <c r="AC28" i="3"/>
  <c r="AB28" i="3"/>
  <c r="AA28" i="3"/>
  <c r="Z28" i="3"/>
  <c r="Y28" i="3"/>
  <c r="X28" i="3"/>
  <c r="W28" i="3"/>
  <c r="V28" i="3"/>
  <c r="U28" i="3"/>
  <c r="T28" i="3"/>
  <c r="S28" i="3"/>
  <c r="R28" i="3"/>
  <c r="AT2" i="13"/>
  <c r="W46" i="3" l="1"/>
  <c r="K1" i="15" s="1"/>
  <c r="W45" i="3"/>
  <c r="AM28" i="3" a="1"/>
  <c r="AM28" i="3" s="1"/>
  <c r="AD28" i="3" s="1"/>
  <c r="AG28" i="3"/>
  <c r="AN28" i="3" a="1"/>
  <c r="AN28" i="3" s="1"/>
  <c r="AO28" i="3" s="1"/>
  <c r="AE28" i="3" s="1"/>
  <c r="AA17" i="3"/>
  <c r="M4" i="9"/>
  <c r="M5" i="9"/>
  <c r="M6" i="9"/>
  <c r="M7" i="9"/>
  <c r="M8" i="9"/>
  <c r="M9" i="9"/>
  <c r="M10" i="9"/>
  <c r="M11" i="9"/>
  <c r="M12" i="9"/>
  <c r="M13" i="9"/>
  <c r="M14" i="9"/>
  <c r="M15" i="9"/>
  <c r="M16" i="9"/>
  <c r="M17" i="9"/>
  <c r="M18" i="9"/>
  <c r="M19" i="9"/>
  <c r="M20" i="9"/>
  <c r="M21" i="9"/>
  <c r="M22" i="9"/>
  <c r="M23" i="9"/>
  <c r="M24" i="9"/>
  <c r="M25" i="9"/>
  <c r="M26" i="9"/>
  <c r="M27" i="9"/>
  <c r="M28" i="9"/>
  <c r="M29" i="9"/>
  <c r="M30" i="9"/>
  <c r="M31" i="9"/>
  <c r="M32" i="9"/>
  <c r="M33" i="9"/>
  <c r="M34" i="9"/>
  <c r="M35" i="9"/>
  <c r="M36" i="9"/>
  <c r="M37" i="9"/>
  <c r="M38" i="9"/>
  <c r="M39" i="9"/>
  <c r="M40" i="9"/>
  <c r="M41" i="9"/>
  <c r="M42" i="9"/>
  <c r="M43" i="9"/>
  <c r="M44" i="9"/>
  <c r="M45" i="9"/>
  <c r="M46" i="9"/>
  <c r="M47" i="9"/>
  <c r="M48" i="9"/>
  <c r="M49" i="9"/>
  <c r="M50" i="9"/>
  <c r="M51" i="9"/>
  <c r="M52" i="9"/>
  <c r="M53" i="9"/>
  <c r="M54" i="9"/>
  <c r="M55" i="9"/>
  <c r="M56" i="9"/>
  <c r="M57" i="9"/>
  <c r="M58" i="9"/>
  <c r="M59" i="9"/>
  <c r="M60" i="9"/>
  <c r="M61" i="9"/>
  <c r="M62" i="9"/>
  <c r="M63" i="9"/>
  <c r="M64" i="9"/>
  <c r="M65" i="9"/>
  <c r="M66" i="9"/>
  <c r="M67" i="9"/>
  <c r="M68" i="9"/>
  <c r="M69" i="9"/>
  <c r="M70" i="9"/>
  <c r="M71" i="9"/>
  <c r="M72" i="9"/>
  <c r="M73" i="9"/>
  <c r="M74" i="9"/>
  <c r="M75" i="9"/>
  <c r="M76" i="9"/>
  <c r="M77" i="9"/>
  <c r="M78" i="9"/>
  <c r="M79" i="9"/>
  <c r="M80" i="9"/>
  <c r="M81" i="9"/>
  <c r="M82" i="9"/>
  <c r="M83" i="9"/>
  <c r="M84" i="9"/>
  <c r="M85" i="9"/>
  <c r="M86" i="9"/>
  <c r="M87" i="9"/>
  <c r="M88" i="9"/>
  <c r="M89" i="9"/>
  <c r="M90" i="9"/>
  <c r="M91" i="9"/>
  <c r="M92" i="9"/>
  <c r="M93" i="9"/>
  <c r="M94" i="9"/>
  <c r="M95" i="9"/>
  <c r="M96" i="9"/>
  <c r="M97" i="9"/>
  <c r="M98" i="9"/>
  <c r="M99" i="9"/>
  <c r="M100" i="9"/>
  <c r="M101" i="9"/>
  <c r="M102" i="9"/>
  <c r="M103" i="9"/>
  <c r="M104" i="9"/>
  <c r="M105" i="9"/>
  <c r="M106" i="9"/>
  <c r="M107" i="9"/>
  <c r="M108" i="9"/>
  <c r="M109" i="9"/>
  <c r="M110" i="9"/>
  <c r="M111" i="9"/>
  <c r="M112" i="9"/>
  <c r="M113" i="9"/>
  <c r="M114" i="9"/>
  <c r="M115" i="9"/>
  <c r="M116" i="9"/>
  <c r="M117" i="9"/>
  <c r="M118" i="9"/>
  <c r="M119" i="9"/>
  <c r="M120" i="9"/>
  <c r="M121" i="9"/>
  <c r="M122" i="9"/>
  <c r="M123" i="9"/>
  <c r="M124" i="9"/>
  <c r="M125" i="9"/>
  <c r="M126" i="9"/>
  <c r="M127" i="9"/>
  <c r="M128" i="9"/>
  <c r="M129" i="9"/>
  <c r="M130" i="9"/>
  <c r="M131" i="9"/>
  <c r="M132" i="9"/>
  <c r="M133" i="9"/>
  <c r="M134" i="9"/>
  <c r="M135" i="9"/>
  <c r="M136" i="9"/>
  <c r="M137" i="9"/>
  <c r="M138" i="9"/>
  <c r="M139" i="9"/>
  <c r="M140" i="9"/>
  <c r="M141" i="9"/>
  <c r="M142" i="9"/>
  <c r="M143" i="9"/>
  <c r="M144" i="9"/>
  <c r="M145" i="9"/>
  <c r="M146" i="9"/>
  <c r="M147" i="9"/>
  <c r="M148" i="9"/>
  <c r="M149" i="9"/>
  <c r="M3" i="9"/>
  <c r="W47" i="3" l="1"/>
  <c r="S1" i="15"/>
  <c r="O1" i="15"/>
  <c r="G1" i="15"/>
  <c r="B1" i="15"/>
  <c r="L1" i="15"/>
  <c r="C1" i="15"/>
  <c r="R1" i="15"/>
  <c r="N1" i="15"/>
  <c r="J1" i="15"/>
  <c r="F1" i="15"/>
  <c r="A1" i="15"/>
  <c r="H1" i="15"/>
  <c r="Q1" i="15"/>
  <c r="M1" i="15"/>
  <c r="I1" i="15"/>
  <c r="E1" i="15"/>
  <c r="D1" i="15"/>
  <c r="P1" i="15"/>
  <c r="L4" i="2"/>
  <c r="AI17" i="3" l="1"/>
  <c r="DF774" i="17" l="1"/>
  <c r="DE774" i="17"/>
  <c r="DF773" i="17"/>
  <c r="DE773" i="17"/>
  <c r="DF772" i="17"/>
  <c r="DE772" i="17"/>
  <c r="DF771" i="17"/>
  <c r="DE771" i="17"/>
  <c r="DF3" i="17"/>
  <c r="DF4" i="17"/>
  <c r="DF5" i="17"/>
  <c r="DF6" i="17"/>
  <c r="DF7" i="17"/>
  <c r="DF8" i="17"/>
  <c r="DF9" i="17"/>
  <c r="DF10" i="17"/>
  <c r="DF11" i="17"/>
  <c r="DF12" i="17"/>
  <c r="DF13" i="17"/>
  <c r="DF14" i="17"/>
  <c r="DF15" i="17"/>
  <c r="DF16" i="17"/>
  <c r="DF17" i="17"/>
  <c r="DF18" i="17"/>
  <c r="DF19" i="17"/>
  <c r="DF20" i="17"/>
  <c r="DF21" i="17"/>
  <c r="DF22" i="17"/>
  <c r="DF23" i="17"/>
  <c r="DF24" i="17"/>
  <c r="DF25" i="17"/>
  <c r="DF26" i="17"/>
  <c r="DF27" i="17"/>
  <c r="DF28" i="17"/>
  <c r="DF29" i="17"/>
  <c r="DF30" i="17"/>
  <c r="DF31" i="17"/>
  <c r="DF32" i="17"/>
  <c r="DF33" i="17"/>
  <c r="DF34" i="17"/>
  <c r="DF35" i="17"/>
  <c r="DF36" i="17"/>
  <c r="DF37" i="17"/>
  <c r="DF38" i="17"/>
  <c r="DF39" i="17"/>
  <c r="DF40" i="17"/>
  <c r="DF41" i="17"/>
  <c r="DF42" i="17"/>
  <c r="DF43" i="17"/>
  <c r="DF44" i="17"/>
  <c r="DF45" i="17"/>
  <c r="DF46" i="17"/>
  <c r="DF47" i="17"/>
  <c r="DF48" i="17"/>
  <c r="DF49" i="17"/>
  <c r="DF50" i="17"/>
  <c r="DF51" i="17"/>
  <c r="DF52" i="17"/>
  <c r="DF53" i="17"/>
  <c r="DF54" i="17"/>
  <c r="DF55" i="17"/>
  <c r="DF56" i="17"/>
  <c r="DF57" i="17"/>
  <c r="DF58" i="17"/>
  <c r="DF59" i="17"/>
  <c r="DF60" i="17"/>
  <c r="DF61" i="17"/>
  <c r="DF62" i="17"/>
  <c r="DF63" i="17"/>
  <c r="DF64" i="17"/>
  <c r="DF65" i="17"/>
  <c r="DF66" i="17"/>
  <c r="DF67" i="17"/>
  <c r="DF68" i="17"/>
  <c r="DF69" i="17"/>
  <c r="DF70" i="17"/>
  <c r="DF71" i="17"/>
  <c r="DF72" i="17"/>
  <c r="DF73" i="17"/>
  <c r="DF74" i="17"/>
  <c r="DF75" i="17"/>
  <c r="DF76" i="17"/>
  <c r="DF77" i="17"/>
  <c r="DF78" i="17"/>
  <c r="DF79" i="17"/>
  <c r="DF80" i="17"/>
  <c r="DF81" i="17"/>
  <c r="DF82" i="17"/>
  <c r="DF83" i="17"/>
  <c r="DF84" i="17"/>
  <c r="DF85" i="17"/>
  <c r="DF86" i="17"/>
  <c r="DF87" i="17"/>
  <c r="DF88" i="17"/>
  <c r="DF89" i="17"/>
  <c r="DF90" i="17"/>
  <c r="DF91" i="17"/>
  <c r="DF92" i="17"/>
  <c r="DF93" i="17"/>
  <c r="DF94" i="17"/>
  <c r="DF95" i="17"/>
  <c r="DF96" i="17"/>
  <c r="DF97" i="17"/>
  <c r="DF98" i="17"/>
  <c r="DF99" i="17"/>
  <c r="DF100" i="17"/>
  <c r="DF101" i="17"/>
  <c r="DF102" i="17"/>
  <c r="DF103" i="17"/>
  <c r="DF104" i="17"/>
  <c r="DF105" i="17"/>
  <c r="DF106" i="17"/>
  <c r="DF107" i="17"/>
  <c r="DF108" i="17"/>
  <c r="DF109" i="17"/>
  <c r="DF110" i="17"/>
  <c r="DF111" i="17"/>
  <c r="DF112" i="17"/>
  <c r="DF113" i="17"/>
  <c r="DF114" i="17"/>
  <c r="DF115" i="17"/>
  <c r="DF116" i="17"/>
  <c r="DF117" i="17"/>
  <c r="DF118" i="17"/>
  <c r="DF119" i="17"/>
  <c r="DF120" i="17"/>
  <c r="DF121" i="17"/>
  <c r="DF122" i="17"/>
  <c r="DF123" i="17"/>
  <c r="DF124" i="17"/>
  <c r="DF125" i="17"/>
  <c r="DF126" i="17"/>
  <c r="DF127" i="17"/>
  <c r="DF128" i="17"/>
  <c r="DF129" i="17"/>
  <c r="DF130" i="17"/>
  <c r="DF131" i="17"/>
  <c r="DF132" i="17"/>
  <c r="DF133" i="17"/>
  <c r="DF134" i="17"/>
  <c r="DF135" i="17"/>
  <c r="DF136" i="17"/>
  <c r="DF137" i="17"/>
  <c r="DF138" i="17"/>
  <c r="DF139" i="17"/>
  <c r="DF140" i="17"/>
  <c r="DF141" i="17"/>
  <c r="DF142" i="17"/>
  <c r="DF143" i="17"/>
  <c r="DF144" i="17"/>
  <c r="DF145" i="17"/>
  <c r="DF146" i="17"/>
  <c r="DF147" i="17"/>
  <c r="DF148" i="17"/>
  <c r="DF149" i="17"/>
  <c r="DF150" i="17"/>
  <c r="DF151" i="17"/>
  <c r="DF152" i="17"/>
  <c r="DF153" i="17"/>
  <c r="DF154" i="17"/>
  <c r="DF155" i="17"/>
  <c r="DF156" i="17"/>
  <c r="DF157" i="17"/>
  <c r="DF158" i="17"/>
  <c r="DF159" i="17"/>
  <c r="DF160" i="17"/>
  <c r="DF161" i="17"/>
  <c r="DF162" i="17"/>
  <c r="DF163" i="17"/>
  <c r="DF164" i="17"/>
  <c r="DF165" i="17"/>
  <c r="DF166" i="17"/>
  <c r="DF167" i="17"/>
  <c r="DF168" i="17"/>
  <c r="DF169" i="17"/>
  <c r="DF170" i="17"/>
  <c r="DF171" i="17"/>
  <c r="DF172" i="17"/>
  <c r="DF173" i="17"/>
  <c r="DF174" i="17"/>
  <c r="DF175" i="17"/>
  <c r="DF176" i="17"/>
  <c r="DF177" i="17"/>
  <c r="DF178" i="17"/>
  <c r="DF179" i="17"/>
  <c r="DF180" i="17"/>
  <c r="DF181" i="17"/>
  <c r="DF182" i="17"/>
  <c r="DF183" i="17"/>
  <c r="DF184" i="17"/>
  <c r="DF185" i="17"/>
  <c r="DF186" i="17"/>
  <c r="DF187" i="17"/>
  <c r="DF188" i="17"/>
  <c r="DF189" i="17"/>
  <c r="DF190" i="17"/>
  <c r="DF191" i="17"/>
  <c r="DF192" i="17"/>
  <c r="DF193" i="17"/>
  <c r="DF194" i="17"/>
  <c r="DF195" i="17"/>
  <c r="DF196" i="17"/>
  <c r="DF197" i="17"/>
  <c r="DF198" i="17"/>
  <c r="DF199" i="17"/>
  <c r="DF200" i="17"/>
  <c r="DF201" i="17"/>
  <c r="DF202" i="17"/>
  <c r="DF203" i="17"/>
  <c r="DF204" i="17"/>
  <c r="DF205" i="17"/>
  <c r="DF206" i="17"/>
  <c r="DF207" i="17"/>
  <c r="DF208" i="17"/>
  <c r="DF209" i="17"/>
  <c r="DF210" i="17"/>
  <c r="DF211" i="17"/>
  <c r="DF212" i="17"/>
  <c r="DF213" i="17"/>
  <c r="DF214" i="17"/>
  <c r="DF215" i="17"/>
  <c r="DF216" i="17"/>
  <c r="DF217" i="17"/>
  <c r="DF218" i="17"/>
  <c r="DF219" i="17"/>
  <c r="DF220" i="17"/>
  <c r="DF221" i="17"/>
  <c r="DF222" i="17"/>
  <c r="DF223" i="17"/>
  <c r="DF224" i="17"/>
  <c r="DF225" i="17"/>
  <c r="DF226" i="17"/>
  <c r="DF227" i="17"/>
  <c r="DF228" i="17"/>
  <c r="DF229" i="17"/>
  <c r="DF230" i="17"/>
  <c r="DF231" i="17"/>
  <c r="DF232" i="17"/>
  <c r="DF233" i="17"/>
  <c r="DF234" i="17"/>
  <c r="DF235" i="17"/>
  <c r="DF236" i="17"/>
  <c r="DF237" i="17"/>
  <c r="DF238" i="17"/>
  <c r="DF239" i="17"/>
  <c r="DF240" i="17"/>
  <c r="DF241" i="17"/>
  <c r="DF242" i="17"/>
  <c r="DF243" i="17"/>
  <c r="DF244" i="17"/>
  <c r="DF245" i="17"/>
  <c r="DF246" i="17"/>
  <c r="DF247" i="17"/>
  <c r="DF248" i="17"/>
  <c r="DF249" i="17"/>
  <c r="DF250" i="17"/>
  <c r="DF251" i="17"/>
  <c r="DF252" i="17"/>
  <c r="DF253" i="17"/>
  <c r="DF254" i="17"/>
  <c r="DF255" i="17"/>
  <c r="DF256" i="17"/>
  <c r="DF257" i="17"/>
  <c r="DF258" i="17"/>
  <c r="DF259" i="17"/>
  <c r="DF260" i="17"/>
  <c r="DF261" i="17"/>
  <c r="DF262" i="17"/>
  <c r="DF263" i="17"/>
  <c r="DF264" i="17"/>
  <c r="DF265" i="17"/>
  <c r="DF266" i="17"/>
  <c r="DF267" i="17"/>
  <c r="DF268" i="17"/>
  <c r="DF269" i="17"/>
  <c r="DF270" i="17"/>
  <c r="DF271" i="17"/>
  <c r="DF272" i="17"/>
  <c r="DF273" i="17"/>
  <c r="DF274" i="17"/>
  <c r="DF275" i="17"/>
  <c r="DF276" i="17"/>
  <c r="DF277" i="17"/>
  <c r="DF278" i="17"/>
  <c r="DF279" i="17"/>
  <c r="DF280" i="17"/>
  <c r="DF281" i="17"/>
  <c r="DF282" i="17"/>
  <c r="DF283" i="17"/>
  <c r="DF284" i="17"/>
  <c r="DF285" i="17"/>
  <c r="DF286" i="17"/>
  <c r="DF287" i="17"/>
  <c r="DF288" i="17"/>
  <c r="DF289" i="17"/>
  <c r="DF290" i="17"/>
  <c r="DF291" i="17"/>
  <c r="DF292" i="17"/>
  <c r="DF293" i="17"/>
  <c r="DF294" i="17"/>
  <c r="DF295" i="17"/>
  <c r="DF296" i="17"/>
  <c r="DF297" i="17"/>
  <c r="DF298" i="17"/>
  <c r="DF299" i="17"/>
  <c r="DF300" i="17"/>
  <c r="DF301" i="17"/>
  <c r="DF302" i="17"/>
  <c r="DF303" i="17"/>
  <c r="DF304" i="17"/>
  <c r="DF305" i="17"/>
  <c r="DF306" i="17"/>
  <c r="DF307" i="17"/>
  <c r="DF308" i="17"/>
  <c r="DF309" i="17"/>
  <c r="DF310" i="17"/>
  <c r="DF311" i="17"/>
  <c r="DF312" i="17"/>
  <c r="DF313" i="17"/>
  <c r="DF314" i="17"/>
  <c r="DF315" i="17"/>
  <c r="DF316" i="17"/>
  <c r="DF317" i="17"/>
  <c r="DF318" i="17"/>
  <c r="DF319" i="17"/>
  <c r="DF320" i="17"/>
  <c r="DF321" i="17"/>
  <c r="DF322" i="17"/>
  <c r="DF323" i="17"/>
  <c r="DF324" i="17"/>
  <c r="DF325" i="17"/>
  <c r="DF326" i="17"/>
  <c r="DF327" i="17"/>
  <c r="DF328" i="17"/>
  <c r="DF329" i="17"/>
  <c r="DF330" i="17"/>
  <c r="DF331" i="17"/>
  <c r="DF332" i="17"/>
  <c r="DF333" i="17"/>
  <c r="DF334" i="17"/>
  <c r="DF335" i="17"/>
  <c r="DF336" i="17"/>
  <c r="DF337" i="17"/>
  <c r="DF338" i="17"/>
  <c r="DF339" i="17"/>
  <c r="DF340" i="17"/>
  <c r="DF341" i="17"/>
  <c r="DF342" i="17"/>
  <c r="DF343" i="17"/>
  <c r="DF344" i="17"/>
  <c r="DF345" i="17"/>
  <c r="DF346" i="17"/>
  <c r="DF347" i="17"/>
  <c r="DF348" i="17"/>
  <c r="DF349" i="17"/>
  <c r="DF350" i="17"/>
  <c r="DF351" i="17"/>
  <c r="DF352" i="17"/>
  <c r="DF353" i="17"/>
  <c r="DF354" i="17"/>
  <c r="DF355" i="17"/>
  <c r="DF356" i="17"/>
  <c r="DF357" i="17"/>
  <c r="DF358" i="17"/>
  <c r="DF359" i="17"/>
  <c r="DF360" i="17"/>
  <c r="DF361" i="17"/>
  <c r="DF362" i="17"/>
  <c r="DF363" i="17"/>
  <c r="DF364" i="17"/>
  <c r="DF365" i="17"/>
  <c r="DF366" i="17"/>
  <c r="DF367" i="17"/>
  <c r="DF368" i="17"/>
  <c r="DF369" i="17"/>
  <c r="DF370" i="17"/>
  <c r="DF371" i="17"/>
  <c r="DF372" i="17"/>
  <c r="DF373" i="17"/>
  <c r="DF374" i="17"/>
  <c r="DF375" i="17"/>
  <c r="DF376" i="17"/>
  <c r="DF377" i="17"/>
  <c r="DF378" i="17"/>
  <c r="DF379" i="17"/>
  <c r="DF380" i="17"/>
  <c r="DF381" i="17"/>
  <c r="DF382" i="17"/>
  <c r="DF383" i="17"/>
  <c r="DF384" i="17"/>
  <c r="DF385" i="17"/>
  <c r="DF386" i="17"/>
  <c r="DF387" i="17"/>
  <c r="DF388" i="17"/>
  <c r="DF389" i="17"/>
  <c r="DF390" i="17"/>
  <c r="DF391" i="17"/>
  <c r="DF392" i="17"/>
  <c r="DF393" i="17"/>
  <c r="DF394" i="17"/>
  <c r="DF395" i="17"/>
  <c r="DF396" i="17"/>
  <c r="DF397" i="17"/>
  <c r="DF398" i="17"/>
  <c r="DF399" i="17"/>
  <c r="DF400" i="17"/>
  <c r="DF401" i="17"/>
  <c r="DF402" i="17"/>
  <c r="DF403" i="17"/>
  <c r="DF404" i="17"/>
  <c r="DF405" i="17"/>
  <c r="DF406" i="17"/>
  <c r="DF407" i="17"/>
  <c r="DF408" i="17"/>
  <c r="DF409" i="17"/>
  <c r="DF410" i="17"/>
  <c r="DF411" i="17"/>
  <c r="DF412" i="17"/>
  <c r="DF413" i="17"/>
  <c r="DF414" i="17"/>
  <c r="DF415" i="17"/>
  <c r="DF416" i="17"/>
  <c r="DF417" i="17"/>
  <c r="DF418" i="17"/>
  <c r="DF419" i="17"/>
  <c r="DF420" i="17"/>
  <c r="DF421" i="17"/>
  <c r="DF422" i="17"/>
  <c r="DF423" i="17"/>
  <c r="DF424" i="17"/>
  <c r="DF425" i="17"/>
  <c r="DF426" i="17"/>
  <c r="DF427" i="17"/>
  <c r="DF428" i="17"/>
  <c r="DF429" i="17"/>
  <c r="DF430" i="17"/>
  <c r="DF431" i="17"/>
  <c r="DF432" i="17"/>
  <c r="DF433" i="17"/>
  <c r="DF434" i="17"/>
  <c r="DF435" i="17"/>
  <c r="DF436" i="17"/>
  <c r="DF437" i="17"/>
  <c r="DF438" i="17"/>
  <c r="DF439" i="17"/>
  <c r="DF440" i="17"/>
  <c r="DF441" i="17"/>
  <c r="DF442" i="17"/>
  <c r="DF443" i="17"/>
  <c r="DF444" i="17"/>
  <c r="DF445" i="17"/>
  <c r="DF446" i="17"/>
  <c r="DF447" i="17"/>
  <c r="DF448" i="17"/>
  <c r="DF449" i="17"/>
  <c r="DF450" i="17"/>
  <c r="DF451" i="17"/>
  <c r="DF452" i="17"/>
  <c r="DF453" i="17"/>
  <c r="DF454" i="17"/>
  <c r="DF455" i="17"/>
  <c r="DF456" i="17"/>
  <c r="DF457" i="17"/>
  <c r="DF458" i="17"/>
  <c r="DF459" i="17"/>
  <c r="DF460" i="17"/>
  <c r="DF461" i="17"/>
  <c r="DF462" i="17"/>
  <c r="DF463" i="17"/>
  <c r="DF464" i="17"/>
  <c r="DF465" i="17"/>
  <c r="DF466" i="17"/>
  <c r="DF467" i="17"/>
  <c r="DF468" i="17"/>
  <c r="DF469" i="17"/>
  <c r="DF470" i="17"/>
  <c r="DF471" i="17"/>
  <c r="DF472" i="17"/>
  <c r="DF473" i="17"/>
  <c r="DF474" i="17"/>
  <c r="DF475" i="17"/>
  <c r="DF476" i="17"/>
  <c r="DF477" i="17"/>
  <c r="DF478" i="17"/>
  <c r="DF479" i="17"/>
  <c r="DF480" i="17"/>
  <c r="DF481" i="17"/>
  <c r="DF482" i="17"/>
  <c r="DF483" i="17"/>
  <c r="DF484" i="17"/>
  <c r="DF485" i="17"/>
  <c r="DF486" i="17"/>
  <c r="DF487" i="17"/>
  <c r="DF488" i="17"/>
  <c r="DF489" i="17"/>
  <c r="DF490" i="17"/>
  <c r="DF491" i="17"/>
  <c r="DF492" i="17"/>
  <c r="DF493" i="17"/>
  <c r="DF494" i="17"/>
  <c r="DF495" i="17"/>
  <c r="DF496" i="17"/>
  <c r="DF497" i="17"/>
  <c r="DF498" i="17"/>
  <c r="DF499" i="17"/>
  <c r="DF500" i="17"/>
  <c r="DF501" i="17"/>
  <c r="DF502" i="17"/>
  <c r="DF503" i="17"/>
  <c r="DF504" i="17"/>
  <c r="DF505" i="17"/>
  <c r="DF506" i="17"/>
  <c r="DF507" i="17"/>
  <c r="DF508" i="17"/>
  <c r="DF509" i="17"/>
  <c r="DF510" i="17"/>
  <c r="DF511" i="17"/>
  <c r="DF512" i="17"/>
  <c r="DF513" i="17"/>
  <c r="DF514" i="17"/>
  <c r="DF515" i="17"/>
  <c r="DF516" i="17"/>
  <c r="DF517" i="17"/>
  <c r="DF518" i="17"/>
  <c r="DF519" i="17"/>
  <c r="DF520" i="17"/>
  <c r="DF521" i="17"/>
  <c r="DF522" i="17"/>
  <c r="DF523" i="17"/>
  <c r="DF524" i="17"/>
  <c r="DF525" i="17"/>
  <c r="DF526" i="17"/>
  <c r="DF527" i="17"/>
  <c r="DF528" i="17"/>
  <c r="DF529" i="17"/>
  <c r="DF530" i="17"/>
  <c r="DF531" i="17"/>
  <c r="DF532" i="17"/>
  <c r="DF533" i="17"/>
  <c r="DF534" i="17"/>
  <c r="DF535" i="17"/>
  <c r="DF536" i="17"/>
  <c r="DF537" i="17"/>
  <c r="DF538" i="17"/>
  <c r="DF539" i="17"/>
  <c r="DF540" i="17"/>
  <c r="DF541" i="17"/>
  <c r="DF542" i="17"/>
  <c r="DF543" i="17"/>
  <c r="DF544" i="17"/>
  <c r="DF545" i="17"/>
  <c r="DF546" i="17"/>
  <c r="DF547" i="17"/>
  <c r="DF548" i="17"/>
  <c r="DF549" i="17"/>
  <c r="DF550" i="17"/>
  <c r="DF551" i="17"/>
  <c r="DF552" i="17"/>
  <c r="DF553" i="17"/>
  <c r="DF554" i="17"/>
  <c r="DF555" i="17"/>
  <c r="DF556" i="17"/>
  <c r="DF557" i="17"/>
  <c r="DF558" i="17"/>
  <c r="DF559" i="17"/>
  <c r="DF560" i="17"/>
  <c r="DF561" i="17"/>
  <c r="DF562" i="17"/>
  <c r="DF563" i="17"/>
  <c r="DF564" i="17"/>
  <c r="DF565" i="17"/>
  <c r="DF566" i="17"/>
  <c r="DF567" i="17"/>
  <c r="DF568" i="17"/>
  <c r="DF569" i="17"/>
  <c r="DF570" i="17"/>
  <c r="DF571" i="17"/>
  <c r="DF572" i="17"/>
  <c r="DF573" i="17"/>
  <c r="DF574" i="17"/>
  <c r="DF575" i="17"/>
  <c r="DF576" i="17"/>
  <c r="DF577" i="17"/>
  <c r="DF578" i="17"/>
  <c r="DF579" i="17"/>
  <c r="DF580" i="17"/>
  <c r="DF581" i="17"/>
  <c r="DF582" i="17"/>
  <c r="DF583" i="17"/>
  <c r="DF584" i="17"/>
  <c r="DF585" i="17"/>
  <c r="DF586" i="17"/>
  <c r="DF587" i="17"/>
  <c r="DF588" i="17"/>
  <c r="DF589" i="17"/>
  <c r="DF590" i="17"/>
  <c r="DF591" i="17"/>
  <c r="DF592" i="17"/>
  <c r="DF593" i="17"/>
  <c r="DF594" i="17"/>
  <c r="DF595" i="17"/>
  <c r="DF596" i="17"/>
  <c r="DF597" i="17"/>
  <c r="DF598" i="17"/>
  <c r="DF599" i="17"/>
  <c r="DF600" i="17"/>
  <c r="DF601" i="17"/>
  <c r="DF602" i="17"/>
  <c r="DF603" i="17"/>
  <c r="DF604" i="17"/>
  <c r="DF605" i="17"/>
  <c r="DF606" i="17"/>
  <c r="DF607" i="17"/>
  <c r="DF608" i="17"/>
  <c r="DF609" i="17"/>
  <c r="DF610" i="17"/>
  <c r="DF611" i="17"/>
  <c r="DF612" i="17"/>
  <c r="DF613" i="17"/>
  <c r="DF614" i="17"/>
  <c r="DF615" i="17"/>
  <c r="DF616" i="17"/>
  <c r="DF617" i="17"/>
  <c r="DF618" i="17"/>
  <c r="DF619" i="17"/>
  <c r="DF620" i="17"/>
  <c r="DF621" i="17"/>
  <c r="DF622" i="17"/>
  <c r="DF623" i="17"/>
  <c r="DF624" i="17"/>
  <c r="DF625" i="17"/>
  <c r="DF626" i="17"/>
  <c r="DF627" i="17"/>
  <c r="DF628" i="17"/>
  <c r="DF629" i="17"/>
  <c r="DF630" i="17"/>
  <c r="DF631" i="17"/>
  <c r="DF632" i="17"/>
  <c r="DF633" i="17"/>
  <c r="DF634" i="17"/>
  <c r="DF635" i="17"/>
  <c r="DF636" i="17"/>
  <c r="DF637" i="17"/>
  <c r="DF638" i="17"/>
  <c r="DF639" i="17"/>
  <c r="DF640" i="17"/>
  <c r="DF641" i="17"/>
  <c r="DF642" i="17"/>
  <c r="DF643" i="17"/>
  <c r="DF644" i="17"/>
  <c r="DF645" i="17"/>
  <c r="DF646" i="17"/>
  <c r="DF647" i="17"/>
  <c r="DF648" i="17"/>
  <c r="DF649" i="17"/>
  <c r="DF650" i="17"/>
  <c r="DF651" i="17"/>
  <c r="DF652" i="17"/>
  <c r="DF653" i="17"/>
  <c r="DF654" i="17"/>
  <c r="DF655" i="17"/>
  <c r="DF656" i="17"/>
  <c r="DF657" i="17"/>
  <c r="DF658" i="17"/>
  <c r="DF659" i="17"/>
  <c r="DF660" i="17"/>
  <c r="DF661" i="17"/>
  <c r="DF662" i="17"/>
  <c r="DF663" i="17"/>
  <c r="DF664" i="17"/>
  <c r="DF665" i="17"/>
  <c r="DF666" i="17"/>
  <c r="DF667" i="17"/>
  <c r="DF668" i="17"/>
  <c r="DF669" i="17"/>
  <c r="DF670" i="17"/>
  <c r="DF671" i="17"/>
  <c r="DF672" i="17"/>
  <c r="DF673" i="17"/>
  <c r="DF674" i="17"/>
  <c r="DF675" i="17"/>
  <c r="DF676" i="17"/>
  <c r="DF677" i="17"/>
  <c r="DF678" i="17"/>
  <c r="DF679" i="17"/>
  <c r="DF680" i="17"/>
  <c r="DF681" i="17"/>
  <c r="DF682" i="17"/>
  <c r="DF683" i="17"/>
  <c r="DF684" i="17"/>
  <c r="DF685" i="17"/>
  <c r="DF686" i="17"/>
  <c r="DF687" i="17"/>
  <c r="DF688" i="17"/>
  <c r="DF689" i="17"/>
  <c r="DF690" i="17"/>
  <c r="DF691" i="17"/>
  <c r="DF692" i="17"/>
  <c r="DF693" i="17"/>
  <c r="DF694" i="17"/>
  <c r="DF695" i="17"/>
  <c r="DF696" i="17"/>
  <c r="DF697" i="17"/>
  <c r="DF698" i="17"/>
  <c r="DF699" i="17"/>
  <c r="DF700" i="17"/>
  <c r="DF701" i="17"/>
  <c r="DF702" i="17"/>
  <c r="DF703" i="17"/>
  <c r="DF704" i="17"/>
  <c r="DF705" i="17"/>
  <c r="DF706" i="17"/>
  <c r="DF707" i="17"/>
  <c r="DF708" i="17"/>
  <c r="DF709" i="17"/>
  <c r="DF710" i="17"/>
  <c r="DF711" i="17"/>
  <c r="DF712" i="17"/>
  <c r="DF713" i="17"/>
  <c r="DF714" i="17"/>
  <c r="DF715" i="17"/>
  <c r="DF716" i="17"/>
  <c r="DF717" i="17"/>
  <c r="DF718" i="17"/>
  <c r="DF719" i="17"/>
  <c r="DF720" i="17"/>
  <c r="DF721" i="17"/>
  <c r="DF722" i="17"/>
  <c r="DF723" i="17"/>
  <c r="DF724" i="17"/>
  <c r="DF725" i="17"/>
  <c r="DF726" i="17"/>
  <c r="DF727" i="17"/>
  <c r="DF728" i="17"/>
  <c r="DF729" i="17"/>
  <c r="DF730" i="17"/>
  <c r="DF731" i="17"/>
  <c r="DF732" i="17"/>
  <c r="DF733" i="17"/>
  <c r="DF734" i="17"/>
  <c r="DF735" i="17"/>
  <c r="DF736" i="17"/>
  <c r="DF737" i="17"/>
  <c r="DF738" i="17"/>
  <c r="DF739" i="17"/>
  <c r="DF740" i="17"/>
  <c r="DF741" i="17"/>
  <c r="DF742" i="17"/>
  <c r="DF743" i="17"/>
  <c r="DF744" i="17"/>
  <c r="DF745" i="17"/>
  <c r="DF746" i="17"/>
  <c r="DF747" i="17"/>
  <c r="DF748" i="17"/>
  <c r="DF749" i="17"/>
  <c r="DF750" i="17"/>
  <c r="DF751" i="17"/>
  <c r="DF752" i="17"/>
  <c r="DF753" i="17"/>
  <c r="DF754" i="17"/>
  <c r="DF755" i="17"/>
  <c r="DF756" i="17"/>
  <c r="DF757" i="17"/>
  <c r="DF758" i="17"/>
  <c r="DF759" i="17"/>
  <c r="DF760" i="17"/>
  <c r="DF761" i="17"/>
  <c r="DF762" i="17"/>
  <c r="DF763" i="17"/>
  <c r="DF764" i="17"/>
  <c r="DF765" i="17"/>
  <c r="DF766" i="17"/>
  <c r="DF767" i="17"/>
  <c r="DF768" i="17"/>
  <c r="DF769" i="17"/>
  <c r="DF770" i="17"/>
  <c r="DF2" i="17"/>
  <c r="DE770" i="17"/>
  <c r="DE769" i="17"/>
  <c r="DE768" i="17"/>
  <c r="DE767" i="17"/>
  <c r="DE766" i="17"/>
  <c r="DE765" i="17"/>
  <c r="DE764" i="17"/>
  <c r="DE763" i="17"/>
  <c r="DE762" i="17"/>
  <c r="DE761" i="17"/>
  <c r="DE760" i="17"/>
  <c r="DE759" i="17"/>
  <c r="DE758" i="17"/>
  <c r="DE757" i="17"/>
  <c r="DE756" i="17"/>
  <c r="DE755" i="17"/>
  <c r="DE754" i="17"/>
  <c r="DE753" i="17"/>
  <c r="DE752" i="17"/>
  <c r="DE751" i="17"/>
  <c r="DE750" i="17"/>
  <c r="DE749" i="17"/>
  <c r="DE748" i="17"/>
  <c r="DE747" i="17"/>
  <c r="DE746" i="17"/>
  <c r="DE745" i="17"/>
  <c r="DE744" i="17"/>
  <c r="DE743" i="17"/>
  <c r="DE742" i="17"/>
  <c r="DE741" i="17"/>
  <c r="DE740" i="17"/>
  <c r="DE739" i="17"/>
  <c r="DE738" i="17"/>
  <c r="DE737" i="17"/>
  <c r="DE736" i="17"/>
  <c r="DE735" i="17"/>
  <c r="DE734" i="17"/>
  <c r="DE733" i="17"/>
  <c r="DE732" i="17"/>
  <c r="DE731" i="17"/>
  <c r="DE730" i="17"/>
  <c r="DE729" i="17"/>
  <c r="DE728" i="17"/>
  <c r="DE727" i="17"/>
  <c r="DE726" i="17"/>
  <c r="DE725" i="17"/>
  <c r="DE724" i="17"/>
  <c r="DE723" i="17"/>
  <c r="DE722" i="17"/>
  <c r="DE721" i="17"/>
  <c r="DE720" i="17"/>
  <c r="DE719" i="17"/>
  <c r="DE718" i="17"/>
  <c r="DE717" i="17"/>
  <c r="DE716" i="17"/>
  <c r="DE715" i="17"/>
  <c r="DE714" i="17"/>
  <c r="DE713" i="17"/>
  <c r="DE712" i="17"/>
  <c r="DE711" i="17"/>
  <c r="DE710" i="17"/>
  <c r="DE709" i="17"/>
  <c r="DE708" i="17"/>
  <c r="DE707" i="17"/>
  <c r="DE706" i="17"/>
  <c r="DE705" i="17"/>
  <c r="DE704" i="17"/>
  <c r="DE703" i="17"/>
  <c r="DE702" i="17"/>
  <c r="DE701" i="17"/>
  <c r="DE700" i="17"/>
  <c r="DE699" i="17"/>
  <c r="DE698" i="17"/>
  <c r="DE697" i="17"/>
  <c r="DE696" i="17"/>
  <c r="DE695" i="17"/>
  <c r="DE694" i="17"/>
  <c r="DE693" i="17"/>
  <c r="DE692" i="17"/>
  <c r="DE691" i="17"/>
  <c r="DE690" i="17"/>
  <c r="DE689" i="17"/>
  <c r="DE688" i="17"/>
  <c r="DE687" i="17"/>
  <c r="DE686" i="17"/>
  <c r="DE685" i="17"/>
  <c r="DE684" i="17"/>
  <c r="DE683" i="17"/>
  <c r="DE682" i="17"/>
  <c r="DE681" i="17"/>
  <c r="DE680" i="17"/>
  <c r="DE679" i="17"/>
  <c r="DE678" i="17"/>
  <c r="DE677" i="17"/>
  <c r="DE676" i="17"/>
  <c r="DE675" i="17"/>
  <c r="DE674" i="17"/>
  <c r="DE673" i="17"/>
  <c r="DE672" i="17"/>
  <c r="DE671" i="17"/>
  <c r="DE670" i="17"/>
  <c r="DE669" i="17"/>
  <c r="DE668" i="17"/>
  <c r="DE667" i="17"/>
  <c r="DE666" i="17"/>
  <c r="DE665" i="17"/>
  <c r="DE664" i="17"/>
  <c r="DE663" i="17"/>
  <c r="DE662" i="17"/>
  <c r="DE661" i="17"/>
  <c r="DE660" i="17"/>
  <c r="DE659" i="17"/>
  <c r="DE658" i="17"/>
  <c r="DE657" i="17"/>
  <c r="DE656" i="17"/>
  <c r="DE655" i="17"/>
  <c r="DE654" i="17"/>
  <c r="DE653" i="17"/>
  <c r="DE652" i="17"/>
  <c r="DE651" i="17"/>
  <c r="DE650" i="17"/>
  <c r="DE649" i="17"/>
  <c r="DE648" i="17"/>
  <c r="DE647" i="17"/>
  <c r="DE646" i="17"/>
  <c r="DE645" i="17"/>
  <c r="DE644" i="17"/>
  <c r="DE643" i="17"/>
  <c r="DE642" i="17"/>
  <c r="DE641" i="17"/>
  <c r="DE640" i="17"/>
  <c r="DE639" i="17"/>
  <c r="DE638" i="17"/>
  <c r="DE637" i="17"/>
  <c r="DE636" i="17"/>
  <c r="DE635" i="17"/>
  <c r="DE634" i="17"/>
  <c r="DE633" i="17"/>
  <c r="DE632" i="17"/>
  <c r="DE631" i="17"/>
  <c r="DE630" i="17"/>
  <c r="DE629" i="17"/>
  <c r="DE628" i="17"/>
  <c r="DE627" i="17"/>
  <c r="DE626" i="17"/>
  <c r="DE625" i="17"/>
  <c r="DE624" i="17"/>
  <c r="DE623" i="17"/>
  <c r="DE622" i="17"/>
  <c r="DE621" i="17"/>
  <c r="DE620" i="17"/>
  <c r="DE619" i="17"/>
  <c r="DE618" i="17"/>
  <c r="DE617" i="17"/>
  <c r="DE616" i="17"/>
  <c r="DE615" i="17"/>
  <c r="DE614" i="17"/>
  <c r="DE613" i="17"/>
  <c r="DE612" i="17"/>
  <c r="DE611" i="17"/>
  <c r="DE610" i="17"/>
  <c r="DE609" i="17"/>
  <c r="DE608" i="17"/>
  <c r="DE607" i="17"/>
  <c r="DE606" i="17"/>
  <c r="DE605" i="17"/>
  <c r="DE604" i="17"/>
  <c r="DE603" i="17"/>
  <c r="DE602" i="17"/>
  <c r="DE601" i="17"/>
  <c r="DE600" i="17"/>
  <c r="DE599" i="17"/>
  <c r="DE598" i="17"/>
  <c r="DE597" i="17"/>
  <c r="DE596" i="17"/>
  <c r="DE595" i="17"/>
  <c r="DE594" i="17"/>
  <c r="DE593" i="17"/>
  <c r="DE592" i="17"/>
  <c r="DE591" i="17"/>
  <c r="DE590" i="17"/>
  <c r="DE589" i="17"/>
  <c r="DE588" i="17"/>
  <c r="DE587" i="17"/>
  <c r="DE586" i="17"/>
  <c r="DE585" i="17"/>
  <c r="DE584" i="17"/>
  <c r="DE583" i="17"/>
  <c r="DE582" i="17"/>
  <c r="DE581" i="17"/>
  <c r="DE580" i="17"/>
  <c r="DE579" i="17"/>
  <c r="DE578" i="17"/>
  <c r="DE577" i="17"/>
  <c r="DE576" i="17"/>
  <c r="DE575" i="17"/>
  <c r="DE574" i="17"/>
  <c r="DE573" i="17"/>
  <c r="DE572" i="17"/>
  <c r="DE571" i="17"/>
  <c r="DE570" i="17"/>
  <c r="DE569" i="17"/>
  <c r="DE568" i="17"/>
  <c r="DE567" i="17"/>
  <c r="DE566" i="17"/>
  <c r="DE565" i="17"/>
  <c r="DE564" i="17"/>
  <c r="DE563" i="17"/>
  <c r="DE562" i="17"/>
  <c r="DE561" i="17"/>
  <c r="DE560" i="17"/>
  <c r="DE559" i="17"/>
  <c r="DE558" i="17"/>
  <c r="DE557" i="17"/>
  <c r="DE556" i="17"/>
  <c r="DE555" i="17"/>
  <c r="DE554" i="17"/>
  <c r="DE553" i="17"/>
  <c r="DE552" i="17"/>
  <c r="DE551" i="17"/>
  <c r="DE550" i="17"/>
  <c r="DE549" i="17"/>
  <c r="DE548" i="17"/>
  <c r="DE547" i="17"/>
  <c r="DE546" i="17"/>
  <c r="DE545" i="17"/>
  <c r="DE544" i="17"/>
  <c r="DE543" i="17"/>
  <c r="DE542" i="17"/>
  <c r="DE541" i="17"/>
  <c r="DE540" i="17"/>
  <c r="DE539" i="17"/>
  <c r="DE538" i="17"/>
  <c r="DE537" i="17"/>
  <c r="DE536" i="17"/>
  <c r="DE535" i="17"/>
  <c r="DE534" i="17"/>
  <c r="DE533" i="17"/>
  <c r="DE532" i="17"/>
  <c r="DE531" i="17"/>
  <c r="DE530" i="17"/>
  <c r="DE529" i="17"/>
  <c r="DE528" i="17"/>
  <c r="DE527" i="17"/>
  <c r="DE526" i="17"/>
  <c r="DE525" i="17"/>
  <c r="DE524" i="17"/>
  <c r="DE523" i="17"/>
  <c r="DE522" i="17"/>
  <c r="DE521" i="17"/>
  <c r="DE520" i="17"/>
  <c r="DE519" i="17"/>
  <c r="DE518" i="17"/>
  <c r="DE517" i="17"/>
  <c r="DE516" i="17"/>
  <c r="DE515" i="17"/>
  <c r="DE514" i="17"/>
  <c r="DE513" i="17"/>
  <c r="DE512" i="17"/>
  <c r="DE511" i="17"/>
  <c r="DE510" i="17"/>
  <c r="DE509" i="17"/>
  <c r="DE508" i="17"/>
  <c r="DE507" i="17"/>
  <c r="DE506" i="17"/>
  <c r="DE505" i="17"/>
  <c r="DE504" i="17"/>
  <c r="DE503" i="17"/>
  <c r="DE502" i="17"/>
  <c r="DE501" i="17"/>
  <c r="DE500" i="17"/>
  <c r="DE499" i="17"/>
  <c r="DE498" i="17"/>
  <c r="DE497" i="17"/>
  <c r="DE496" i="17"/>
  <c r="DE495" i="17"/>
  <c r="DE494" i="17"/>
  <c r="DE493" i="17"/>
  <c r="DE492" i="17"/>
  <c r="DE491" i="17"/>
  <c r="DE490" i="17"/>
  <c r="DE489" i="17"/>
  <c r="DE488" i="17"/>
  <c r="DE487" i="17"/>
  <c r="DE486" i="17"/>
  <c r="DE485" i="17"/>
  <c r="DE484" i="17"/>
  <c r="DE483" i="17"/>
  <c r="DE482" i="17"/>
  <c r="DE481" i="17"/>
  <c r="DE480" i="17"/>
  <c r="DE479" i="17"/>
  <c r="DE478" i="17"/>
  <c r="DE477" i="17"/>
  <c r="DE476" i="17"/>
  <c r="DE475" i="17"/>
  <c r="DE474" i="17"/>
  <c r="DE473" i="17"/>
  <c r="DE472" i="17"/>
  <c r="DE471" i="17"/>
  <c r="DE470" i="17"/>
  <c r="DE469" i="17"/>
  <c r="DE468" i="17"/>
  <c r="DE467" i="17"/>
  <c r="DE466" i="17"/>
  <c r="DE465" i="17"/>
  <c r="DE464" i="17"/>
  <c r="DE463" i="17"/>
  <c r="DE462" i="17"/>
  <c r="DE461" i="17"/>
  <c r="DE460" i="17"/>
  <c r="DE459" i="17"/>
  <c r="DE458" i="17"/>
  <c r="DE457" i="17"/>
  <c r="DE456" i="17"/>
  <c r="DE455" i="17"/>
  <c r="DE454" i="17"/>
  <c r="DE453" i="17"/>
  <c r="DE452" i="17"/>
  <c r="DE451" i="17"/>
  <c r="DE450" i="17"/>
  <c r="DE449" i="17"/>
  <c r="DE448" i="17"/>
  <c r="DE447" i="17"/>
  <c r="DE446" i="17"/>
  <c r="DE445" i="17"/>
  <c r="DE444" i="17"/>
  <c r="DE443" i="17"/>
  <c r="DE442" i="17"/>
  <c r="DE441" i="17"/>
  <c r="DE440" i="17"/>
  <c r="DE439" i="17"/>
  <c r="DE438" i="17"/>
  <c r="DE437" i="17"/>
  <c r="DE436" i="17"/>
  <c r="DE435" i="17"/>
  <c r="DE434" i="17"/>
  <c r="DE433" i="17"/>
  <c r="DE432" i="17"/>
  <c r="DE431" i="17"/>
  <c r="DE430" i="17"/>
  <c r="DE429" i="17"/>
  <c r="DE428" i="17"/>
  <c r="DE427" i="17"/>
  <c r="DE426" i="17"/>
  <c r="DE425" i="17"/>
  <c r="DE424" i="17"/>
  <c r="DE423" i="17"/>
  <c r="DE422" i="17"/>
  <c r="DE421" i="17"/>
  <c r="DE420" i="17"/>
  <c r="DE419" i="17"/>
  <c r="DE418" i="17"/>
  <c r="DE417" i="17"/>
  <c r="DE416" i="17"/>
  <c r="DE415" i="17"/>
  <c r="DE414" i="17"/>
  <c r="DE413" i="17"/>
  <c r="DE412" i="17"/>
  <c r="DE411" i="17"/>
  <c r="DE410" i="17"/>
  <c r="DE409" i="17"/>
  <c r="DE408" i="17"/>
  <c r="DE407" i="17"/>
  <c r="DE406" i="17"/>
  <c r="DE405" i="17"/>
  <c r="DE404" i="17"/>
  <c r="DE403" i="17"/>
  <c r="DE402" i="17"/>
  <c r="DE401" i="17"/>
  <c r="DE400" i="17"/>
  <c r="DE399" i="17"/>
  <c r="DE398" i="17"/>
  <c r="DE397" i="17"/>
  <c r="DE396" i="17"/>
  <c r="DE395" i="17"/>
  <c r="DE394" i="17"/>
  <c r="DE393" i="17"/>
  <c r="DE392" i="17"/>
  <c r="DE391" i="17"/>
  <c r="DE390" i="17"/>
  <c r="DE389" i="17"/>
  <c r="DE388" i="17"/>
  <c r="DE387" i="17"/>
  <c r="DE386" i="17"/>
  <c r="DE385" i="17"/>
  <c r="DE384" i="17"/>
  <c r="DE383" i="17"/>
  <c r="DE382" i="17"/>
  <c r="DE381" i="17"/>
  <c r="DE380" i="17"/>
  <c r="DE379" i="17"/>
  <c r="DE378" i="17"/>
  <c r="DE377" i="17"/>
  <c r="DE376" i="17"/>
  <c r="DE375" i="17"/>
  <c r="DE374" i="17"/>
  <c r="DE373" i="17"/>
  <c r="DE372" i="17"/>
  <c r="DE371" i="17"/>
  <c r="DE370" i="17"/>
  <c r="DE369" i="17"/>
  <c r="DE368" i="17"/>
  <c r="DE367" i="17"/>
  <c r="DE366" i="17"/>
  <c r="DE365" i="17"/>
  <c r="DE364" i="17"/>
  <c r="DE363" i="17"/>
  <c r="DE362" i="17"/>
  <c r="DE361" i="17"/>
  <c r="DE360" i="17"/>
  <c r="DE359" i="17"/>
  <c r="DE358" i="17"/>
  <c r="DE357" i="17"/>
  <c r="DE356" i="17"/>
  <c r="DE355" i="17"/>
  <c r="DE354" i="17"/>
  <c r="DE353" i="17"/>
  <c r="DE352" i="17"/>
  <c r="DE351" i="17"/>
  <c r="DE350" i="17"/>
  <c r="DE349" i="17"/>
  <c r="DE348" i="17"/>
  <c r="DE347" i="17"/>
  <c r="DE346" i="17"/>
  <c r="DE345" i="17"/>
  <c r="DE344" i="17"/>
  <c r="DE343" i="17"/>
  <c r="DE342" i="17"/>
  <c r="DE341" i="17"/>
  <c r="DE340" i="17"/>
  <c r="DE339" i="17"/>
  <c r="DE338" i="17"/>
  <c r="DE337" i="17"/>
  <c r="DE336" i="17"/>
  <c r="DE335" i="17"/>
  <c r="DE334" i="17"/>
  <c r="DE333" i="17"/>
  <c r="DE332" i="17"/>
  <c r="DE331" i="17"/>
  <c r="DE330" i="17"/>
  <c r="DE329" i="17"/>
  <c r="DE328" i="17"/>
  <c r="DE327" i="17"/>
  <c r="DE326" i="17"/>
  <c r="DE325" i="17"/>
  <c r="DE324" i="17"/>
  <c r="DE323" i="17"/>
  <c r="DE322" i="17"/>
  <c r="DE321" i="17"/>
  <c r="DE320" i="17"/>
  <c r="DE319" i="17"/>
  <c r="DE318" i="17"/>
  <c r="DE317" i="17"/>
  <c r="DE316" i="17"/>
  <c r="DE315" i="17"/>
  <c r="DE314" i="17"/>
  <c r="DE313" i="17"/>
  <c r="DE312" i="17"/>
  <c r="DE311" i="17"/>
  <c r="DE310" i="17"/>
  <c r="DE309" i="17"/>
  <c r="DE308" i="17"/>
  <c r="DE307" i="17"/>
  <c r="DE306" i="17"/>
  <c r="DE305" i="17"/>
  <c r="DE304" i="17"/>
  <c r="DE303" i="17"/>
  <c r="DE302" i="17"/>
  <c r="DE301" i="17"/>
  <c r="DE300" i="17"/>
  <c r="DE299" i="17"/>
  <c r="DE298" i="17"/>
  <c r="DE297" i="17"/>
  <c r="DE296" i="17"/>
  <c r="DE295" i="17"/>
  <c r="DE294" i="17"/>
  <c r="DE293" i="17"/>
  <c r="DE292" i="17"/>
  <c r="DE291" i="17"/>
  <c r="DE290" i="17"/>
  <c r="DE289" i="17"/>
  <c r="DE288" i="17"/>
  <c r="DE287" i="17"/>
  <c r="DE286" i="17"/>
  <c r="DE285" i="17"/>
  <c r="DE284" i="17"/>
  <c r="DE283" i="17"/>
  <c r="DE282" i="17"/>
  <c r="DE281" i="17"/>
  <c r="DE280" i="17"/>
  <c r="DE279" i="17"/>
  <c r="DE278" i="17"/>
  <c r="DE277" i="17"/>
  <c r="DE276" i="17"/>
  <c r="DE275" i="17"/>
  <c r="DE274" i="17"/>
  <c r="DE273" i="17"/>
  <c r="DE272" i="17"/>
  <c r="DE271" i="17"/>
  <c r="DE270" i="17"/>
  <c r="DE269" i="17"/>
  <c r="DE268" i="17"/>
  <c r="DE267" i="17"/>
  <c r="DE266" i="17"/>
  <c r="DE265" i="17"/>
  <c r="DE264" i="17"/>
  <c r="DE263" i="17"/>
  <c r="DE262" i="17"/>
  <c r="DE261" i="17"/>
  <c r="DE260" i="17"/>
  <c r="DE259" i="17"/>
  <c r="DE258" i="17"/>
  <c r="DE257" i="17"/>
  <c r="DE256" i="17"/>
  <c r="DE255" i="17"/>
  <c r="DE254" i="17"/>
  <c r="DE253" i="17"/>
  <c r="DE252" i="17"/>
  <c r="DE251" i="17"/>
  <c r="DE250" i="17"/>
  <c r="DE249" i="17"/>
  <c r="DE248" i="17"/>
  <c r="DE247" i="17"/>
  <c r="DE246" i="17"/>
  <c r="DE245" i="17"/>
  <c r="DE244" i="17"/>
  <c r="DE243" i="17"/>
  <c r="DE242" i="17"/>
  <c r="DE241" i="17"/>
  <c r="DE240" i="17"/>
  <c r="DE239" i="17"/>
  <c r="DE238" i="17"/>
  <c r="DE237" i="17"/>
  <c r="DE236" i="17"/>
  <c r="DE235" i="17"/>
  <c r="DE234" i="17"/>
  <c r="DE233" i="17"/>
  <c r="DE232" i="17"/>
  <c r="DE231" i="17"/>
  <c r="DE230" i="17"/>
  <c r="DE229" i="17"/>
  <c r="DE228" i="17"/>
  <c r="DE227" i="17"/>
  <c r="DE226" i="17"/>
  <c r="DE225" i="17"/>
  <c r="DE224" i="17"/>
  <c r="DE223" i="17"/>
  <c r="DE222" i="17"/>
  <c r="DE221" i="17"/>
  <c r="DE220" i="17"/>
  <c r="DE219" i="17"/>
  <c r="DE218" i="17"/>
  <c r="DE217" i="17"/>
  <c r="DE216" i="17"/>
  <c r="DE215" i="17"/>
  <c r="DE214" i="17"/>
  <c r="DE213" i="17"/>
  <c r="DE212" i="17"/>
  <c r="DE211" i="17"/>
  <c r="DE210" i="17"/>
  <c r="DE209" i="17"/>
  <c r="DE208" i="17"/>
  <c r="DE207" i="17"/>
  <c r="DE206" i="17"/>
  <c r="DE205" i="17"/>
  <c r="DE204" i="17"/>
  <c r="DE203" i="17"/>
  <c r="DE202" i="17"/>
  <c r="DE201" i="17"/>
  <c r="DE200" i="17"/>
  <c r="DE199" i="17"/>
  <c r="DE198" i="17"/>
  <c r="DE197" i="17"/>
  <c r="DE196" i="17"/>
  <c r="DE195" i="17"/>
  <c r="DE194" i="17"/>
  <c r="DE193" i="17"/>
  <c r="DE192" i="17"/>
  <c r="DE191" i="17"/>
  <c r="DE190" i="17"/>
  <c r="DE189" i="17"/>
  <c r="DE188" i="17"/>
  <c r="DE187" i="17"/>
  <c r="DE186" i="17"/>
  <c r="DE185" i="17"/>
  <c r="DE184" i="17"/>
  <c r="DE183" i="17"/>
  <c r="DE182" i="17"/>
  <c r="DE181" i="17"/>
  <c r="DE180" i="17"/>
  <c r="DE179" i="17"/>
  <c r="DE178" i="17"/>
  <c r="DE177" i="17"/>
  <c r="DE176" i="17"/>
  <c r="DE175" i="17"/>
  <c r="DE174" i="17"/>
  <c r="DE173" i="17"/>
  <c r="DE172" i="17"/>
  <c r="DE171" i="17"/>
  <c r="DE170" i="17"/>
  <c r="DE169" i="17"/>
  <c r="DE168" i="17"/>
  <c r="DE167" i="17"/>
  <c r="DE166" i="17"/>
  <c r="DE165" i="17"/>
  <c r="DE164" i="17"/>
  <c r="DE163" i="17"/>
  <c r="DE162" i="17"/>
  <c r="DE161" i="17"/>
  <c r="DE160" i="17"/>
  <c r="DE159" i="17"/>
  <c r="DE158" i="17"/>
  <c r="DE157" i="17"/>
  <c r="DE156" i="17"/>
  <c r="DE155" i="17"/>
  <c r="DE154" i="17"/>
  <c r="DE153" i="17"/>
  <c r="DE152" i="17"/>
  <c r="DE151" i="17"/>
  <c r="DE150" i="17"/>
  <c r="DE149" i="17"/>
  <c r="DE148" i="17"/>
  <c r="DE147" i="17"/>
  <c r="DE146" i="17"/>
  <c r="DE145" i="17"/>
  <c r="DE144" i="17"/>
  <c r="DE143" i="17"/>
  <c r="DE142" i="17"/>
  <c r="DE141" i="17"/>
  <c r="DE140" i="17"/>
  <c r="DE139" i="17"/>
  <c r="DE138" i="17"/>
  <c r="DE137" i="17"/>
  <c r="DE136" i="17"/>
  <c r="DE135" i="17"/>
  <c r="DE134" i="17"/>
  <c r="DE133" i="17"/>
  <c r="DE132" i="17"/>
  <c r="DE131" i="17"/>
  <c r="DE130" i="17"/>
  <c r="DE129" i="17"/>
  <c r="DE128" i="17"/>
  <c r="DE127" i="17"/>
  <c r="DE126" i="17"/>
  <c r="DE125" i="17"/>
  <c r="DE124" i="17"/>
  <c r="DE123" i="17"/>
  <c r="DE122" i="17"/>
  <c r="DE121" i="17"/>
  <c r="DE120" i="17"/>
  <c r="DE119" i="17"/>
  <c r="DE118" i="17"/>
  <c r="DE117" i="17"/>
  <c r="DE116" i="17"/>
  <c r="DE115" i="17"/>
  <c r="DE114" i="17"/>
  <c r="DE113" i="17"/>
  <c r="DE112" i="17"/>
  <c r="DE111" i="17"/>
  <c r="DE110" i="17"/>
  <c r="DE109" i="17"/>
  <c r="DE108" i="17"/>
  <c r="DE107" i="17"/>
  <c r="DE106" i="17"/>
  <c r="DE105" i="17"/>
  <c r="DE104" i="17"/>
  <c r="DE103" i="17"/>
  <c r="DE102" i="17"/>
  <c r="DE101" i="17"/>
  <c r="DE100" i="17"/>
  <c r="DE99" i="17"/>
  <c r="DE98" i="17"/>
  <c r="DE97" i="17"/>
  <c r="DE96" i="17"/>
  <c r="DE95" i="17"/>
  <c r="DE94" i="17"/>
  <c r="DE93" i="17"/>
  <c r="DE92" i="17"/>
  <c r="DE91" i="17"/>
  <c r="DE90" i="17"/>
  <c r="DE89" i="17"/>
  <c r="DE88" i="17"/>
  <c r="DE87" i="17"/>
  <c r="DE86" i="17"/>
  <c r="DE85" i="17"/>
  <c r="DE84" i="17"/>
  <c r="DE83" i="17"/>
  <c r="DE82" i="17"/>
  <c r="DE81" i="17"/>
  <c r="DE80" i="17"/>
  <c r="DE79" i="17"/>
  <c r="DE78" i="17"/>
  <c r="DE77" i="17"/>
  <c r="DE76" i="17"/>
  <c r="DE75" i="17"/>
  <c r="DE74" i="17"/>
  <c r="DE73" i="17"/>
  <c r="DE72" i="17"/>
  <c r="DE71" i="17"/>
  <c r="DE70" i="17"/>
  <c r="DE69" i="17"/>
  <c r="DE68" i="17"/>
  <c r="DE67" i="17"/>
  <c r="DE66" i="17"/>
  <c r="DE65" i="17"/>
  <c r="DE64" i="17"/>
  <c r="DE63" i="17"/>
  <c r="DE62" i="17"/>
  <c r="DE61" i="17"/>
  <c r="DE60" i="17"/>
  <c r="DE59" i="17"/>
  <c r="DE58" i="17"/>
  <c r="DE57" i="17"/>
  <c r="DE56" i="17"/>
  <c r="DE55" i="17"/>
  <c r="DE54" i="17"/>
  <c r="DE53" i="17"/>
  <c r="DE52" i="17"/>
  <c r="DE51" i="17"/>
  <c r="DE50" i="17"/>
  <c r="DE49" i="17"/>
  <c r="DE48" i="17"/>
  <c r="DE47" i="17"/>
  <c r="DE46" i="17"/>
  <c r="DE45" i="17"/>
  <c r="DE44" i="17"/>
  <c r="DE43" i="17"/>
  <c r="DE42" i="17"/>
  <c r="DE41" i="17"/>
  <c r="DE40" i="17"/>
  <c r="DE39" i="17"/>
  <c r="DE38" i="17"/>
  <c r="DE37" i="17"/>
  <c r="DE36" i="17"/>
  <c r="DE35" i="17"/>
  <c r="DE34" i="17"/>
  <c r="DE33" i="17"/>
  <c r="DE32" i="17"/>
  <c r="DE31" i="17"/>
  <c r="DE30" i="17"/>
  <c r="DE29" i="17"/>
  <c r="DE28" i="17"/>
  <c r="DE27" i="17"/>
  <c r="DE26" i="17"/>
  <c r="DE25" i="17"/>
  <c r="DE24" i="17"/>
  <c r="DE23" i="17"/>
  <c r="DE22" i="17"/>
  <c r="DE21" i="17"/>
  <c r="DE20" i="17"/>
  <c r="DE19" i="17"/>
  <c r="DE18" i="17"/>
  <c r="DE17" i="17"/>
  <c r="DE16" i="17"/>
  <c r="DE15" i="17"/>
  <c r="DE14" i="17"/>
  <c r="DE13" i="17"/>
  <c r="DE12" i="17"/>
  <c r="DE11" i="17"/>
  <c r="DE10" i="17"/>
  <c r="DE9" i="17"/>
  <c r="DE8" i="17"/>
  <c r="DE7" i="17"/>
  <c r="DE6" i="17"/>
  <c r="DE5" i="17"/>
  <c r="DE4" i="17"/>
  <c r="DE3" i="17"/>
  <c r="DE2" i="17"/>
  <c r="G1032" i="8"/>
  <c r="Z17" i="3" l="1"/>
  <c r="AG17" i="3"/>
  <c r="AH17" i="3" l="1"/>
  <c r="T17" i="3"/>
  <c r="AF17" i="3"/>
  <c r="X17" i="3"/>
  <c r="W17" i="3"/>
  <c r="V17" i="3"/>
  <c r="U17" i="3"/>
  <c r="Y17" i="3" l="1"/>
  <c r="V11" i="3" l="1"/>
  <c r="W11" i="3" l="1"/>
  <c r="Y11" i="3" s="1"/>
  <c r="U11" i="3" l="1"/>
  <c r="AF16" i="3" l="1"/>
  <c r="AH16" i="3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Corinna Hirschmann</author>
  </authors>
  <commentList>
    <comment ref="I1" authorId="0" shapeId="0" xr:uid="{00000000-0006-0000-0000-000001000000}">
      <text>
        <r>
          <rPr>
            <b/>
            <sz val="9"/>
            <color indexed="81"/>
            <rFont val="Tahoma"/>
            <family val="2"/>
          </rPr>
          <t>Corinna Hirschmann:</t>
        </r>
        <r>
          <rPr>
            <sz val="9"/>
            <color indexed="81"/>
            <rFont val="Tahoma"/>
            <family val="2"/>
          </rPr>
          <t xml:space="preserve">
ASST = Fixed assets
BS = Balance Sheet
CASH = Cash flow/Bank
INVT = inventory
PL = P&amp;L  Accounts
SECC = Secondary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Guilherme Martins</author>
  </authors>
  <commentList>
    <comment ref="AE32" authorId="0" shapeId="0" xr:uid="{3D639CA4-453C-42AB-B42A-FB4D70E09802}">
      <text>
        <r>
          <rPr>
            <b/>
            <sz val="9"/>
            <color indexed="81"/>
            <rFont val="Tahoma"/>
            <family val="2"/>
          </rPr>
          <t>Guilherme Martins:
Taxes?</t>
        </r>
        <r>
          <rPr>
            <sz val="9"/>
            <color indexed="81"/>
            <rFont val="Tahoma"/>
            <family val="2"/>
          </rPr>
          <t xml:space="preserve">
1 - No
2 - Yes</t>
        </r>
      </text>
    </comment>
  </commentList>
</comments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8AA3597C-C817-4B91-B0FA-22A890ED3DB8}" keepAlive="1" name="Query - fraedom_data" description="Connection to the 'fraedom_data' query in the workbook." type="5" refreshedVersion="6" background="1" saveData="1">
    <dbPr connection="Provider=Microsoft.Mashup.OleDb.1;Data Source=$Workbook$;Location=fraedom_data;Extended Properties=&quot;&quot;" command="SELECT * FROM [fraedom_data]"/>
  </connection>
  <connection id="2" xr16:uid="{D5771B71-915E-4D6B-9843-DADF23709B54}" keepAlive="1" name="Query - GL_table" description="Connection to the 'GL_table' query in the workbook." type="5" refreshedVersion="6" background="1" saveData="1">
    <dbPr connection="Provider=Microsoft.Mashup.OleDb.1;Data Source=$Workbook$;Location=GL_table;Extended Properties=&quot;&quot;" command="SELECT * FROM [GL_table]"/>
  </connection>
  <connection id="3" xr16:uid="{0A70302D-15A6-40D4-AF66-D49E06EAD9EC}" keepAlive="1" name="ThisWorkbookDataModel" description="Data Model" type="5" refreshedVersion="6" minRefreshableVersion="5" background="1">
    <dbPr connection="Data Model Connection" command="Model" commandType="1"/>
    <olapPr sendLocale="1" rowDrillCount="1000"/>
    <extLst>
      <ext xmlns:x15="http://schemas.microsoft.com/office/spreadsheetml/2010/11/main" uri="{DE250136-89BD-433C-8126-D09CA5730AF9}">
        <x15:connection id="" model="1"/>
      </ext>
    </extLst>
  </connection>
  <connection id="4" xr16:uid="{9B4B9592-EF61-442B-8D76-DE4F71AD8A5E}" name="WorksheetConnection_Upload - Journal Entries SAP.xlsm!Table2" type="102" refreshedVersion="6" minRefreshableVersion="5">
    <extLst>
      <ext xmlns:x15="http://schemas.microsoft.com/office/spreadsheetml/2010/11/main" uri="{DE250136-89BD-433C-8126-D09CA5730AF9}">
        <x15:connection id="Table2">
          <x15:rangePr sourceName="_xlcn.WorksheetConnection_UploadJournalEntriesSAP.xlsmTable21"/>
        </x15:connection>
      </ext>
    </extLst>
  </connection>
</connection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<sst xmlns="http://schemas.openxmlformats.org/spreadsheetml/2006/main" count="82041" uniqueCount="7811">
  <si>
    <t>M3 Account Number</t>
  </si>
  <si>
    <t>Description</t>
  </si>
  <si>
    <t>Status</t>
  </si>
  <si>
    <t>Short Text</t>
  </si>
  <si>
    <t>Long Text</t>
  </si>
  <si>
    <t>Balance Sheet</t>
  </si>
  <si>
    <t>P&amp;L</t>
  </si>
  <si>
    <t>Account Group</t>
  </si>
  <si>
    <t>ANZ 00</t>
  </si>
  <si>
    <t/>
  </si>
  <si>
    <t>ANZ 00 NZD</t>
  </si>
  <si>
    <t>X</t>
  </si>
  <si>
    <t>CASH</t>
  </si>
  <si>
    <t>ANZ 00 NZD BFC</t>
  </si>
  <si>
    <t>ANZ 00 NZD Bank Fees &amp; Charges</t>
  </si>
  <si>
    <t>ANZ 00 NZD BT</t>
  </si>
  <si>
    <t>ANZ 00 NZD Bank Transfers</t>
  </si>
  <si>
    <t>ANZ 00 NZD IR</t>
  </si>
  <si>
    <t>ANZ 00 NZD Incoming Receipts</t>
  </si>
  <si>
    <t>ANZ 00 NZD Int</t>
  </si>
  <si>
    <t>ANZ 00 NZD Interest</t>
  </si>
  <si>
    <t>ANZ 00 NZD OP</t>
  </si>
  <si>
    <t>ANZ 00 NZD Outgoing Payments</t>
  </si>
  <si>
    <t>ANZ 00 NZD Othr</t>
  </si>
  <si>
    <t>ANZ 00 NZD Other</t>
  </si>
  <si>
    <t>Yuan Renminbi Bank Account</t>
  </si>
  <si>
    <t>ANZ 01 CNY</t>
  </si>
  <si>
    <t>ANZ 01 CNY BFC</t>
  </si>
  <si>
    <t>ANZ 01 CNY Bank Fees &amp; Charges</t>
  </si>
  <si>
    <t>ANZ 01 CNY BT</t>
  </si>
  <si>
    <t>ANZ 01 CNY Bank Transfers</t>
  </si>
  <si>
    <t>ANZ 01 CNY IR</t>
  </si>
  <si>
    <t>ANZ 01 CNY Incoming Receipts</t>
  </si>
  <si>
    <t>ANZ 01 CNY Int</t>
  </si>
  <si>
    <t>ANZ 01 CNY Interest</t>
  </si>
  <si>
    <t>ANZ 01 CNY OP</t>
  </si>
  <si>
    <t>ANZ 01 CNY Outgoing Payments</t>
  </si>
  <si>
    <t>ANZ 01 CNY Othr</t>
  </si>
  <si>
    <t>ANZ 01 CNY Other</t>
  </si>
  <si>
    <t>New for SAP</t>
  </si>
  <si>
    <t>ANZ 01 CNY FX reval</t>
  </si>
  <si>
    <t>ANZ 01 CNY Foreign Exchange Revaluation</t>
  </si>
  <si>
    <t>EUR Bank account</t>
  </si>
  <si>
    <t>ANZ 01 EUR</t>
  </si>
  <si>
    <t>ANZ 01 EUR BFC</t>
  </si>
  <si>
    <t>ANZ 01 EUR Bank Fees &amp; Charges</t>
  </si>
  <si>
    <t>ANZ 01 EUR BT</t>
  </si>
  <si>
    <t>ANZ 01 EUR Bank Transfers</t>
  </si>
  <si>
    <t>ANZ 01 EUR IR</t>
  </si>
  <si>
    <t>ANZ 01 EUR Incoming Receipts</t>
  </si>
  <si>
    <t>ANZ 01 EUR Int</t>
  </si>
  <si>
    <t>ANZ 01 EUR Interest</t>
  </si>
  <si>
    <t>ANZ 01 EUR OP</t>
  </si>
  <si>
    <t>ANZ 01 EUR Outgoing Payments</t>
  </si>
  <si>
    <t>ANZ 01 EUR Othr</t>
  </si>
  <si>
    <t>ANZ 01 EUR Other</t>
  </si>
  <si>
    <t>ANZ 01 EUR FX reval</t>
  </si>
  <si>
    <t>ANZ 01 EUR Foreign Exchange Revaluation</t>
  </si>
  <si>
    <t>USD Bank account</t>
  </si>
  <si>
    <t>ANZ 01 USD</t>
  </si>
  <si>
    <t>ANZ 01 USD BFC</t>
  </si>
  <si>
    <t>ANZ 01 USD Bank Fees &amp; Charges</t>
  </si>
  <si>
    <t>ANZ 01 USD BT</t>
  </si>
  <si>
    <t>ANZ 01 USD Bank Transfers</t>
  </si>
  <si>
    <t>ANZ 01 USD IR</t>
  </si>
  <si>
    <t>ANZ 01 USD Incoming Receipts</t>
  </si>
  <si>
    <t>ANZ 01 USD Int</t>
  </si>
  <si>
    <t>ANZ 01 USD Interest</t>
  </si>
  <si>
    <t>ANZ 01 USD OP</t>
  </si>
  <si>
    <t>ANZ 01 USD Outgoing Payments</t>
  </si>
  <si>
    <t>ANZ 01 USD Othr</t>
  </si>
  <si>
    <t>ANZ 01 USD Other</t>
  </si>
  <si>
    <t>ANZ 01 USD FX reval</t>
  </si>
  <si>
    <t>ANZ 01 USD Foreign Exchange Revaluation</t>
  </si>
  <si>
    <t>ANZ - 29 Deposit Account</t>
  </si>
  <si>
    <t>ANZ 29 NZD Dpst</t>
  </si>
  <si>
    <t>ANZ 29 NZD Deposit Account</t>
  </si>
  <si>
    <t>ANZ 29 NZD Dpst BFC</t>
  </si>
  <si>
    <t>ANZ 29 NZD Deposit Account Bank Fees &amp; Charges</t>
  </si>
  <si>
    <t>ANZ 29 NZD Dpst BT</t>
  </si>
  <si>
    <t>ANZ 29 NZD Deposit Account Bank Transfers</t>
  </si>
  <si>
    <t>ANZ 29 NZD Dpst IR</t>
  </si>
  <si>
    <t>ANZ 29 NZD Deposit Account Incoming Receipts</t>
  </si>
  <si>
    <t>ANZ 29 NZD Dpst Int</t>
  </si>
  <si>
    <t>ANZ 29 NZD Deposit Account Interest</t>
  </si>
  <si>
    <t>ANZ 29 NZD Dpst OP</t>
  </si>
  <si>
    <t>ANZ 29 NZD Deposit Account Outgoing Payments</t>
  </si>
  <si>
    <t>ANZ 29 NZD Dpst Othr</t>
  </si>
  <si>
    <t>ANZ 29 NZD Deposit Account Other</t>
  </si>
  <si>
    <t>BNZ 00 NZD</t>
  </si>
  <si>
    <t>Change</t>
  </si>
  <si>
    <t>BNZ 00 NZD BFC</t>
  </si>
  <si>
    <t>BNZ 00 NZD Bank Fees &amp; Charges</t>
  </si>
  <si>
    <t>BNZ 00 NZD BT</t>
  </si>
  <si>
    <t>BNZ 00 NZD Bank Transfers</t>
  </si>
  <si>
    <t>BNZ 00 NZD IR</t>
  </si>
  <si>
    <t>BNZ 00 NZD Incoming Receipts</t>
  </si>
  <si>
    <t>BNZ 00 NZD Int</t>
  </si>
  <si>
    <t>BNZ 00 NZD Interest</t>
  </si>
  <si>
    <t>BNZ 00 NZD OP</t>
  </si>
  <si>
    <t>BNZ 00 NZD Outgoing Payments</t>
  </si>
  <si>
    <t>BNZ 00 NZD Othr</t>
  </si>
  <si>
    <t>BNZ 00 NZD Other</t>
  </si>
  <si>
    <t>BNZ 00 USD</t>
  </si>
  <si>
    <t>BNZ 00 USD BFC</t>
  </si>
  <si>
    <t>BNZ 00 USD Bank Fees &amp; Charges</t>
  </si>
  <si>
    <t>BNZ 00 USD BT</t>
  </si>
  <si>
    <t>BNZ 00 USD Bank Transfers</t>
  </si>
  <si>
    <t>BNZ 00 USD IR</t>
  </si>
  <si>
    <t>BNZ 00 USD Incoming Receipts</t>
  </si>
  <si>
    <t>BNZ 00 USD Int</t>
  </si>
  <si>
    <t>BNZ 00 USD Interest</t>
  </si>
  <si>
    <t>BNZ 00 USD OP</t>
  </si>
  <si>
    <t>BNZ 00 USD Outgoing Payments</t>
  </si>
  <si>
    <t>BNZ 00 USD Othr</t>
  </si>
  <si>
    <t>BNZ 00 USD Other</t>
  </si>
  <si>
    <t>BNZ 00 USD FX reval</t>
  </si>
  <si>
    <t>BNZ 00 USD Foreign Exchange Revaluation</t>
  </si>
  <si>
    <t>USD Westpac</t>
  </si>
  <si>
    <t>Westpac 01 USD</t>
  </si>
  <si>
    <t>WBC 01 USD BFC</t>
  </si>
  <si>
    <t>Westpac 01 USD Bank Fees &amp; Charges</t>
  </si>
  <si>
    <t>WBC 01 USD BT</t>
  </si>
  <si>
    <t>Westpac 01 USD Bank Transfers</t>
  </si>
  <si>
    <t>WBC 01 USD IR</t>
  </si>
  <si>
    <t>Westpac 01 USD Incoming Receipts</t>
  </si>
  <si>
    <t>WBC 01 USD Int</t>
  </si>
  <si>
    <t>Westpac 01 USD Interest</t>
  </si>
  <si>
    <t>WBC 01 USD OP</t>
  </si>
  <si>
    <t>Westpac 01 USD Outgoing Payments</t>
  </si>
  <si>
    <t>WBC 01 USD Othr</t>
  </si>
  <si>
    <t>Westpac 01 USD Other</t>
  </si>
  <si>
    <t>WBC 01 USD FX reval</t>
  </si>
  <si>
    <t>WBC 01 USD Foreign Exchange Revaluation</t>
  </si>
  <si>
    <t>Westpac NZD</t>
  </si>
  <si>
    <t>WBC 00 NZD</t>
  </si>
  <si>
    <t>Westpac 00 NZD</t>
  </si>
  <si>
    <t>WBC 00 NZD BFC</t>
  </si>
  <si>
    <t>Westpac 00 NZD Bank Fees &amp; Charges</t>
  </si>
  <si>
    <t>WBC 00 NZD BT</t>
  </si>
  <si>
    <t>Westpac 00 NZD Bank Transfers</t>
  </si>
  <si>
    <t>WBC 00 NZD IR</t>
  </si>
  <si>
    <t>Westpac 00 NZD Incoming Receipts</t>
  </si>
  <si>
    <t>WBC 00 NZD Int</t>
  </si>
  <si>
    <t>Westpac 00 NZD Interest</t>
  </si>
  <si>
    <t>WBC 00 NZD OP</t>
  </si>
  <si>
    <t>Westpac 00 NZD Outgoing Payments</t>
  </si>
  <si>
    <t>WBC 00 NZD Othr</t>
  </si>
  <si>
    <t>Westpac 00 NZD Other</t>
  </si>
  <si>
    <t>USD FNZC Client Funds Account</t>
  </si>
  <si>
    <t>USD FNZC CFA</t>
  </si>
  <si>
    <t>USD FNZC FX reval</t>
  </si>
  <si>
    <t>USD FNZC Foreign Exchange Revaluation</t>
  </si>
  <si>
    <t>NZD Jarden Clt FD</t>
  </si>
  <si>
    <t>NZD Jarden CFA</t>
  </si>
  <si>
    <t>NZD Jarden Client Funds Account</t>
  </si>
  <si>
    <t>Cash on Deposit</t>
  </si>
  <si>
    <t>Petty Cash</t>
  </si>
  <si>
    <t>Credit Card Cash</t>
  </si>
  <si>
    <t>Petty Cash USD</t>
  </si>
  <si>
    <t>Petty Cash FX Reval</t>
  </si>
  <si>
    <t>Petty Cash USD Foreign Exchange Revaluation</t>
  </si>
  <si>
    <t>MERW Trust Account</t>
  </si>
  <si>
    <t>BS</t>
  </si>
  <si>
    <t>ANZ - 02 Account</t>
  </si>
  <si>
    <t>Obsolete</t>
  </si>
  <si>
    <t>ANZ - 02</t>
  </si>
  <si>
    <t>AUD Bank Account - NEW</t>
  </si>
  <si>
    <t>ANZ 01 AUD</t>
  </si>
  <si>
    <t>ANZ 01 AUD BFC</t>
  </si>
  <si>
    <t>ANZ 01 AUD Bank Fees &amp; Charges</t>
  </si>
  <si>
    <t>ANZ 01 AUD BT</t>
  </si>
  <si>
    <t>ANZ 01 AUD Bank Transfers</t>
  </si>
  <si>
    <t>ANZ 01 AUD IR</t>
  </si>
  <si>
    <t>ANZ 01 AUD Incoming Receipts</t>
  </si>
  <si>
    <t>ANZ 01 AUD Int</t>
  </si>
  <si>
    <t>ANZ 01 AUD Interest</t>
  </si>
  <si>
    <t>ANZ 01 AUD OP</t>
  </si>
  <si>
    <t>ANZ 01 AUD Outgoing Payments</t>
  </si>
  <si>
    <t>ANZ 01 AUD Othr</t>
  </si>
  <si>
    <t>ANZ 01 AUD Other</t>
  </si>
  <si>
    <t>ANZ 01 AUD FX reval</t>
  </si>
  <si>
    <t>ANZ 01 AUD Foreign Exchange Revaluation</t>
  </si>
  <si>
    <t>Accounts Receivable</t>
  </si>
  <si>
    <t>Provision for Receivables Impairment</t>
  </si>
  <si>
    <t>Prov for Rcvbls Impt</t>
  </si>
  <si>
    <t>Provision for Doubtful debts</t>
  </si>
  <si>
    <t>Prov for Dbtfl Dbts</t>
  </si>
  <si>
    <t>Provision for Doubtful Debts</t>
  </si>
  <si>
    <t>Finished Goods Inventory Cost Adjustment</t>
  </si>
  <si>
    <t>A/R Adjustment</t>
  </si>
  <si>
    <t>Accounts Receivable Adjustment</t>
  </si>
  <si>
    <t>Revaluation of Foreign Currency Drs</t>
  </si>
  <si>
    <t>A/R FX Reval</t>
  </si>
  <si>
    <t>Accounts Receivable Foreign Exchange Revaluation</t>
  </si>
  <si>
    <t>LC Discounting Account</t>
  </si>
  <si>
    <t>LC Disc Account</t>
  </si>
  <si>
    <t>Provision FSSI Ullage</t>
  </si>
  <si>
    <t>Prov FSSI Ullage</t>
  </si>
  <si>
    <t>Other Receivables</t>
  </si>
  <si>
    <t>Bright MGMT Expenses</t>
  </si>
  <si>
    <t>Bright Mngmnt Exp</t>
  </si>
  <si>
    <t>Bright Management Expenses</t>
  </si>
  <si>
    <t>Talbot Forest Cheese - Other AR</t>
  </si>
  <si>
    <t>SFL (T/A TFC) Oth AR</t>
  </si>
  <si>
    <t>SFL (T/A TFC) - Other A/R</t>
  </si>
  <si>
    <t>Bright Exp's D Zheng</t>
  </si>
  <si>
    <t>Bright Exp D Zheng</t>
  </si>
  <si>
    <t>Bright Expenses D Zheng</t>
  </si>
  <si>
    <t>Employee Receivables</t>
  </si>
  <si>
    <t>Inter-Company Receivable</t>
  </si>
  <si>
    <t>IntrCmpny Rcvbl</t>
  </si>
  <si>
    <t>Rev in Adv (Unpaid)</t>
  </si>
  <si>
    <t>Rvn in Adv (Unpd)</t>
  </si>
  <si>
    <t>Revenue in Advance (Unpaid)</t>
  </si>
  <si>
    <t>Rvn in Adv FX Reval</t>
  </si>
  <si>
    <t>Revenue in Advance Foreign Exchange Revaluation</t>
  </si>
  <si>
    <t>Finished Goods Inventory</t>
  </si>
  <si>
    <t>FG Invntry</t>
  </si>
  <si>
    <t>INVT</t>
  </si>
  <si>
    <t>FG Inv Cst Adj</t>
  </si>
  <si>
    <t>Stock Provision BS</t>
  </si>
  <si>
    <t>Onerous Contracts and Stock Impairment</t>
  </si>
  <si>
    <t>Os Cntrct Prvn</t>
  </si>
  <si>
    <t>Onerous Contracts Provision</t>
  </si>
  <si>
    <t>Shipped not Invoiced</t>
  </si>
  <si>
    <t>FSSI Shipped not Invoiced</t>
  </si>
  <si>
    <t>FSSI Shpd nt Invd</t>
  </si>
  <si>
    <t>Customer Allocated FG's</t>
  </si>
  <si>
    <t>Cstmr Allctd FG</t>
  </si>
  <si>
    <t>Customer Allocated Finished Goods</t>
  </si>
  <si>
    <t>Stock in Transit</t>
  </si>
  <si>
    <t>Returned Inventory - Not Inspected</t>
  </si>
  <si>
    <t>Rtrnd Inv Nt Inspctd</t>
  </si>
  <si>
    <t>Milk Conversion Clearing</t>
  </si>
  <si>
    <t>Mlk Cnvrsn Clrng</t>
  </si>
  <si>
    <t>Finished Goods Monthly Milk Price</t>
  </si>
  <si>
    <t>FG Mthly Mlk Prc</t>
  </si>
  <si>
    <t>Raw Material Inventory</t>
  </si>
  <si>
    <t>RM Invntry</t>
  </si>
  <si>
    <t>Raw Material Inventory Cost Adjustment</t>
  </si>
  <si>
    <t>RM Inv Cst Adj</t>
  </si>
  <si>
    <t>RM Stock Provision</t>
  </si>
  <si>
    <t>RM Stk Prov</t>
  </si>
  <si>
    <t>Raw Material Stock Provision</t>
  </si>
  <si>
    <t>Inventory Transfer Clearing</t>
  </si>
  <si>
    <t>Inv Trnsfr Clrng</t>
  </si>
  <si>
    <t>Work in Process - Material</t>
  </si>
  <si>
    <t>WIP Mat</t>
  </si>
  <si>
    <t>Gds Invcd nt Rcvd</t>
  </si>
  <si>
    <t>Goods Invoiced not Received</t>
  </si>
  <si>
    <t>Actl Cstng WIP Reval</t>
  </si>
  <si>
    <t>Actual Costing WIP Revaluation</t>
  </si>
  <si>
    <t>Raw Milk Monthly Milk Price</t>
  </si>
  <si>
    <t>Rw Mlk Mthly Mlk Prc</t>
  </si>
  <si>
    <t>Work in Process - Operations</t>
  </si>
  <si>
    <t>WIP Ops</t>
  </si>
  <si>
    <t>Inventory Clearing</t>
  </si>
  <si>
    <t>Consumables  Inventory</t>
  </si>
  <si>
    <t>Cons Invntry</t>
  </si>
  <si>
    <t>Consumables Inventory</t>
  </si>
  <si>
    <t>Consumables Inventory Cost Adjustment</t>
  </si>
  <si>
    <t>Cons Inv Cst Adj</t>
  </si>
  <si>
    <t>Coal &amp; Chemicals Closing Stock</t>
  </si>
  <si>
    <t>Cl &amp; Chms Clsng Stk</t>
  </si>
  <si>
    <t>Consumables Goods Invoiced not Received</t>
  </si>
  <si>
    <t>ConsGds Invd nt Rcvd</t>
  </si>
  <si>
    <t>SFG Invntry</t>
  </si>
  <si>
    <t>Semi-Finished Goods Inventory</t>
  </si>
  <si>
    <t>SFG Inv Cst Adj</t>
  </si>
  <si>
    <t>Semi-Finished Goods Inventory Cost Adjustment</t>
  </si>
  <si>
    <t>Prepayments</t>
  </si>
  <si>
    <t>Prepaid ACC</t>
  </si>
  <si>
    <t>Prepaid Insurance</t>
  </si>
  <si>
    <t>Milk Premium Prepayments</t>
  </si>
  <si>
    <t>Mlk Prem Prpymnts</t>
  </si>
  <si>
    <t>Accrued Revenue FSSI</t>
  </si>
  <si>
    <t>Prepaid Rates</t>
  </si>
  <si>
    <t>NZ GST Payable</t>
  </si>
  <si>
    <t>NZ GST Receivable</t>
  </si>
  <si>
    <t>NZ GST Clearing</t>
  </si>
  <si>
    <t>NZ GST Customs</t>
  </si>
  <si>
    <t>NZ GST Accrual</t>
  </si>
  <si>
    <t>AR GST clearing</t>
  </si>
  <si>
    <t>Other AR: GST clearing</t>
  </si>
  <si>
    <t>Intangible Asset NZU Current</t>
  </si>
  <si>
    <t>Intngbl Ast NZU Crnt</t>
  </si>
  <si>
    <t>Derivative Assets - Current</t>
  </si>
  <si>
    <t>Drvtv Ast Crnt</t>
  </si>
  <si>
    <t>Dairy Deriv Asset Current</t>
  </si>
  <si>
    <t>Dry Drvtv Ast Crnt</t>
  </si>
  <si>
    <t>Dairy  Derivative Assets Current</t>
  </si>
  <si>
    <t>Dry Drvtv FX Reval</t>
  </si>
  <si>
    <t>Dairy Derivative Foreign Exchange Revaluation</t>
  </si>
  <si>
    <t>Pokeno Deposit</t>
  </si>
  <si>
    <t>Talbot Interco Loan</t>
  </si>
  <si>
    <t>TFC IntrCmpny Loan</t>
  </si>
  <si>
    <t>Talbot Forest Cheese Inter-Company Loan</t>
  </si>
  <si>
    <t>Land</t>
  </si>
  <si>
    <t>ASST</t>
  </si>
  <si>
    <t>Land Revaluation</t>
  </si>
  <si>
    <t>Buildings Cost</t>
  </si>
  <si>
    <t>Building Revaluation</t>
  </si>
  <si>
    <t>Buildings Accumulated Depn</t>
  </si>
  <si>
    <t>Bldgs Accum Depn</t>
  </si>
  <si>
    <t>Buildings Accumulated Depreciation</t>
  </si>
  <si>
    <t>Building Depn Revaln</t>
  </si>
  <si>
    <t>On-Farm Vat Cost</t>
  </si>
  <si>
    <t>Farm Vat Accum Depn</t>
  </si>
  <si>
    <t>On-Farm Vat Accumulated Depreciation</t>
  </si>
  <si>
    <t>Plant &amp; Equipment Cost</t>
  </si>
  <si>
    <t>Plant &amp; Equipmnt Cst</t>
  </si>
  <si>
    <t>Plant &amp; Equipment Revaln</t>
  </si>
  <si>
    <t>Plant &amp; Equipment Accumulated Depn</t>
  </si>
  <si>
    <t>P&amp;E Accum Depn</t>
  </si>
  <si>
    <t>Plant &amp; Equipment Accumulated Depreciation</t>
  </si>
  <si>
    <t>P&amp;E Depn Revaln</t>
  </si>
  <si>
    <t>Lab Equip Cost</t>
  </si>
  <si>
    <t>Laboratory Equipment Cost</t>
  </si>
  <si>
    <t>Lab Equip Accum Depn</t>
  </si>
  <si>
    <t>Laboratory Equipment Accumulated Depreciation</t>
  </si>
  <si>
    <t>Vehicles Cost</t>
  </si>
  <si>
    <t>Vech Accum Depn</t>
  </si>
  <si>
    <t>Vehicles Accumulated Depreciation</t>
  </si>
  <si>
    <t>Dairy Pallets Cost</t>
  </si>
  <si>
    <t>DP Accum Depn</t>
  </si>
  <si>
    <t>Dairy Pallets Accumulated Depreciation</t>
  </si>
  <si>
    <t>Comp Hard Cost</t>
  </si>
  <si>
    <t>Computer Hardware Cost</t>
  </si>
  <si>
    <t>Comp Hard Acc Depn</t>
  </si>
  <si>
    <t>Computer Hardware Accumulated Depreciation</t>
  </si>
  <si>
    <t>Office Equipment Cost</t>
  </si>
  <si>
    <t>F&amp;F Cost</t>
  </si>
  <si>
    <t>Furniture &amp; Fittings Cost</t>
  </si>
  <si>
    <t>Office Equipment Accumulated Depn</t>
  </si>
  <si>
    <t>F&amp;F Acc Depn</t>
  </si>
  <si>
    <t>Furniture &amp; Fittings Accumulated Depreciation</t>
  </si>
  <si>
    <t>Provision for Impairment</t>
  </si>
  <si>
    <t>Prov for Impt</t>
  </si>
  <si>
    <t>Milk Plant Spare Parts</t>
  </si>
  <si>
    <t>Mlk Plnt Spr Prts</t>
  </si>
  <si>
    <t>ROU Buildings</t>
  </si>
  <si>
    <t>ROU Buildings - Acc Depn</t>
  </si>
  <si>
    <t>ROU Bldgs Accum Depn</t>
  </si>
  <si>
    <t xml:space="preserve">ROU Buildings - Accumulated Depreciation </t>
  </si>
  <si>
    <t>ROU Plant &amp; Equipment</t>
  </si>
  <si>
    <t>ROU P&amp;E</t>
  </si>
  <si>
    <t>ROU Plant &amp; Equipment  - Acc Depn</t>
  </si>
  <si>
    <t>ROU P&amp;E Accum Depn</t>
  </si>
  <si>
    <t xml:space="preserve">ROU Plant &amp; Equipment - Accumulated Depreciation </t>
  </si>
  <si>
    <t>Intellectual Property Assets</t>
  </si>
  <si>
    <t>IP TM</t>
  </si>
  <si>
    <t>IP Trademarks</t>
  </si>
  <si>
    <t>IP TM Acc Amort</t>
  </si>
  <si>
    <t>IP Trademarks Accumulated Amortisation</t>
  </si>
  <si>
    <t>IP Reg</t>
  </si>
  <si>
    <t>IP Registrations</t>
  </si>
  <si>
    <t>IP Reg Acc Amort</t>
  </si>
  <si>
    <t>IP Registrations Accumulated Amortisation</t>
  </si>
  <si>
    <t>IP Prmts</t>
  </si>
  <si>
    <t>IP Permits</t>
  </si>
  <si>
    <t>IP Prmts Acc Amort</t>
  </si>
  <si>
    <t>IP Permits Accumulated Amortisation</t>
  </si>
  <si>
    <t>IP Comp Soft</t>
  </si>
  <si>
    <t>IP Computer Software</t>
  </si>
  <si>
    <t>IP Comp Soft AccAmrt</t>
  </si>
  <si>
    <t>IP Computer Software Accumulated Amortisation</t>
  </si>
  <si>
    <t>Intangible Brands</t>
  </si>
  <si>
    <t>Intangible Asset NZU Non Current</t>
  </si>
  <si>
    <t>Intangible Asset NZU</t>
  </si>
  <si>
    <t>Other Intangibles</t>
  </si>
  <si>
    <t>Othr Intgs Acc Amort</t>
  </si>
  <si>
    <t>Other Intangibles Accumulated Amortisation</t>
  </si>
  <si>
    <t>Intangible Asset WIP</t>
  </si>
  <si>
    <t>IP Ast UC</t>
  </si>
  <si>
    <t>Intangible Asset Under Construction</t>
  </si>
  <si>
    <t>DUN Land Expansion</t>
  </si>
  <si>
    <t>Fxd Ast UC</t>
  </si>
  <si>
    <t>Fixed Assets Under Construction</t>
  </si>
  <si>
    <t>Blending and Canning 3</t>
  </si>
  <si>
    <t>Project S</t>
  </si>
  <si>
    <t>Drystore 4</t>
  </si>
  <si>
    <t>Sachet Line</t>
  </si>
  <si>
    <t>Butter Plant Construction</t>
  </si>
  <si>
    <t>Project Ivory</t>
  </si>
  <si>
    <t>Fixed Assets Clearance</t>
  </si>
  <si>
    <t>Fixd Asset Clearance</t>
  </si>
  <si>
    <t xml:space="preserve">Asset Integration </t>
  </si>
  <si>
    <t>Asset Integration Technical Account</t>
  </si>
  <si>
    <t>Fixed Assets under Constuction</t>
  </si>
  <si>
    <t>Lactoferrin Plant</t>
  </si>
  <si>
    <t>Lactoferrin Capacity Expansion</t>
  </si>
  <si>
    <t>Blending &amp; Canning Plant</t>
  </si>
  <si>
    <t>Blending &amp; Canning 2</t>
  </si>
  <si>
    <t>Warehouse 2 Project</t>
  </si>
  <si>
    <t>Drier 3 Construction Account</t>
  </si>
  <si>
    <t>Milk Streaming</t>
  </si>
  <si>
    <t>Wet Mix Kitchen 3</t>
  </si>
  <si>
    <t>Dryer 4</t>
  </si>
  <si>
    <t>Seperation Capacity Upgrade</t>
  </si>
  <si>
    <t>Project White</t>
  </si>
  <si>
    <t>Project Tumu</t>
  </si>
  <si>
    <t>Project Green</t>
  </si>
  <si>
    <t>Laboratory Project Construction</t>
  </si>
  <si>
    <t>Hilton Haulage Transport Facility</t>
  </si>
  <si>
    <t>Administration Building</t>
  </si>
  <si>
    <t>Re-zoning Project</t>
  </si>
  <si>
    <t>Capital Raising Costs</t>
  </si>
  <si>
    <t>Capitl Raising Costs</t>
  </si>
  <si>
    <t>Asset Clearing</t>
  </si>
  <si>
    <t>ODL Contract Costs</t>
  </si>
  <si>
    <t>SML China Investment</t>
  </si>
  <si>
    <t>SML Chn Invstmnt</t>
  </si>
  <si>
    <t>Synlait Milk Limited China Investment</t>
  </si>
  <si>
    <t>Derivative Assets - Term</t>
  </si>
  <si>
    <t>Drvtv Ast Trm</t>
  </si>
  <si>
    <t>Talbot Investment</t>
  </si>
  <si>
    <t>TFC Invstmnt</t>
  </si>
  <si>
    <t>Talbot Forest Cheese Investment</t>
  </si>
  <si>
    <t>PCNA Investment</t>
  </si>
  <si>
    <t>Sichuan New Hope Investment</t>
  </si>
  <si>
    <t>Schn Nw Hp Invstmnt</t>
  </si>
  <si>
    <t>NZDC Investment</t>
  </si>
  <si>
    <t>89RPD Investment</t>
  </si>
  <si>
    <t>Dairyworks Investment</t>
  </si>
  <si>
    <t>Dairyworks Invstmnt</t>
  </si>
  <si>
    <t>NZDC Interco Loan</t>
  </si>
  <si>
    <t>NZDC IntrCmpny Ln</t>
  </si>
  <si>
    <t>NZDC Inter-Company Loan</t>
  </si>
  <si>
    <t>89RPD Interco Loan</t>
  </si>
  <si>
    <t>89RPD IntrCmpny Ln</t>
  </si>
  <si>
    <t>89RPD Inter-Company Loan</t>
  </si>
  <si>
    <t>SML China Interco Loan</t>
  </si>
  <si>
    <t>SML CHN IntrCmpny Ln</t>
  </si>
  <si>
    <t>Synlait Milk Limited China Inter-Company Loan</t>
  </si>
  <si>
    <t>Dairyworks Intercompany Loan</t>
  </si>
  <si>
    <t>Drywrks IntrCmpny Ln</t>
  </si>
  <si>
    <t>Dairyworks Inter-Company Loan</t>
  </si>
  <si>
    <t>Accounts Payable</t>
  </si>
  <si>
    <t>A/P FX Reval</t>
  </si>
  <si>
    <t>Accounts Payable Foreign Exchange Revaluation</t>
  </si>
  <si>
    <t>AP Milk Creditor Reclass</t>
  </si>
  <si>
    <t>A/P MCR</t>
  </si>
  <si>
    <t>A/P Milk Creditor Reclass</t>
  </si>
  <si>
    <t>AP Prior Season Milk Creditor Reclass</t>
  </si>
  <si>
    <t>A/P Prior Season MCR</t>
  </si>
  <si>
    <t>A/P Prior Season Milk Creditor Reclass</t>
  </si>
  <si>
    <t>GRNI</t>
  </si>
  <si>
    <t>Goods Received not Invoiced</t>
  </si>
  <si>
    <t>Consumables Goods Received not Invoiced</t>
  </si>
  <si>
    <t>Cons GRNI</t>
  </si>
  <si>
    <t>A/P Logging Account</t>
  </si>
  <si>
    <t>A/P Parking Account</t>
  </si>
  <si>
    <t>Credit Card Clearing</t>
  </si>
  <si>
    <t>EAM Services Clearing</t>
  </si>
  <si>
    <t>EAM Srvcs Clrng</t>
  </si>
  <si>
    <t>Sundry Creditors</t>
  </si>
  <si>
    <t>Cafe Clearing Account</t>
  </si>
  <si>
    <t>Cafe Clearing Accnt</t>
  </si>
  <si>
    <t>A/P Adjustment</t>
  </si>
  <si>
    <t>Accounts Payable Adjustment</t>
  </si>
  <si>
    <t>GST/Tax Payables</t>
  </si>
  <si>
    <t>GR/IR Clearing</t>
  </si>
  <si>
    <t>GR/IR Clearing Account</t>
  </si>
  <si>
    <t>GR/IR Reclass Adj</t>
  </si>
  <si>
    <t>GR/IR Reclassification Adjustments</t>
  </si>
  <si>
    <t>Cons GR/IR Clearing</t>
  </si>
  <si>
    <t>Cons GR/IR Clearing Account</t>
  </si>
  <si>
    <t>Cons GR/IR Recl Adj</t>
  </si>
  <si>
    <t>Cons GR/IR Reclassification Adjustments</t>
  </si>
  <si>
    <t>GR/IR Clearing MIG</t>
  </si>
  <si>
    <t>GR/IR Clearing Account Migrated PO</t>
  </si>
  <si>
    <t>Palmerston North Social Club</t>
  </si>
  <si>
    <t>Plmrstn Nrth Scl Clb</t>
  </si>
  <si>
    <t>Pokeno Social Club</t>
  </si>
  <si>
    <t>Inter-Company Payables</t>
  </si>
  <si>
    <t>IntrCmpny Pybls</t>
  </si>
  <si>
    <t>A/P Clearing Account</t>
  </si>
  <si>
    <t>Debit notes not cleared</t>
  </si>
  <si>
    <t>Dbt Nts nt Clrd</t>
  </si>
  <si>
    <t>Debit Notes not Cleared</t>
  </si>
  <si>
    <t>Milk Accrual Monthly Milk Price</t>
  </si>
  <si>
    <t>Mthly Mlk Prc Accrl</t>
  </si>
  <si>
    <t>Monthly Milk Price Accrual</t>
  </si>
  <si>
    <t>Mitsui Advance Account</t>
  </si>
  <si>
    <t>Mts Adv Accnt</t>
  </si>
  <si>
    <t>Mitsui Advance Unrealises Exch Gain/Loss</t>
  </si>
  <si>
    <t>Mts Adv Unrlsd Exch</t>
  </si>
  <si>
    <t>Mitsui Advance Unrealised Exchange Gain/Loss</t>
  </si>
  <si>
    <t>Mitsui Inventory Financing USD</t>
  </si>
  <si>
    <t>Mts Inv Fnncng USD</t>
  </si>
  <si>
    <t>Mitsui Inventory Financing NZD</t>
  </si>
  <si>
    <t>Mts Inv Fnncng NZD</t>
  </si>
  <si>
    <t>Intercompany - Synlait Farms Limited</t>
  </si>
  <si>
    <t>IntrCmpny SML</t>
  </si>
  <si>
    <t>Inter-Company - Synlait Farms Limited</t>
  </si>
  <si>
    <t>Synlait Milk Staff Social Club</t>
  </si>
  <si>
    <t>SML Stff Scl Clb</t>
  </si>
  <si>
    <t>Synlait Milk Limited Staff Social Club</t>
  </si>
  <si>
    <t>Auckland Staff Social Club</t>
  </si>
  <si>
    <t>Acklnd Stff Scl Clb</t>
  </si>
  <si>
    <t>Accrued Payroll</t>
  </si>
  <si>
    <t>Annual Leave Accrual</t>
  </si>
  <si>
    <t>Payroll Suspense Account</t>
  </si>
  <si>
    <t>Pyrll Sspns Accnt</t>
  </si>
  <si>
    <t>Accruals</t>
  </si>
  <si>
    <t>Interest Accrual</t>
  </si>
  <si>
    <t>NZU Accrual</t>
  </si>
  <si>
    <t>Dairy NZ Levy</t>
  </si>
  <si>
    <t>Biosecurity Response Levy</t>
  </si>
  <si>
    <t>Bscrty Rspns Lvy</t>
  </si>
  <si>
    <t>ACC Accrual</t>
  </si>
  <si>
    <t>Accrued Liabilities - Other</t>
  </si>
  <si>
    <t>PO Accruals</t>
  </si>
  <si>
    <t>Purchase Order Accruals</t>
  </si>
  <si>
    <t>Stockco Co Clearing</t>
  </si>
  <si>
    <t>New within M3</t>
  </si>
  <si>
    <t>Stockco Co Clrng</t>
  </si>
  <si>
    <t>Milk Payment Accrual</t>
  </si>
  <si>
    <t>Accounts Payable Accrual</t>
  </si>
  <si>
    <t>A/P Accrl</t>
  </si>
  <si>
    <t>Suspense</t>
  </si>
  <si>
    <t>Milk Supply Accrual - Final Payout</t>
  </si>
  <si>
    <t>MS Accrl Crnt Seasn</t>
  </si>
  <si>
    <t>Milk Supply Accrual - Current Season</t>
  </si>
  <si>
    <t>Milk Supply Accrual Prior Season</t>
  </si>
  <si>
    <t>MS Accrl Pr Seasn</t>
  </si>
  <si>
    <t>Milk Supply Accrual - Prior Season</t>
  </si>
  <si>
    <t>Rvn in Adv (Pd)</t>
  </si>
  <si>
    <t>Revenue in Advance (Paid)</t>
  </si>
  <si>
    <t>Rvn in Adv (Pd) MIG</t>
  </si>
  <si>
    <t>Revenue in Advance (Paid) Migration</t>
  </si>
  <si>
    <t>Revenue in Advance Boon</t>
  </si>
  <si>
    <t>Rvn in Adv (Bn)</t>
  </si>
  <si>
    <t>Revenue in Advance (Boon)</t>
  </si>
  <si>
    <t>Resident Withholding Tax</t>
  </si>
  <si>
    <t>RWT</t>
  </si>
  <si>
    <t>Taxation Provision</t>
  </si>
  <si>
    <t>NRWT</t>
  </si>
  <si>
    <t>Non-Resident Withholding Tax</t>
  </si>
  <si>
    <t>NRCT</t>
  </si>
  <si>
    <t>Non-Resident Withholding Tax (contractors)</t>
  </si>
  <si>
    <t>Taxation Balances</t>
  </si>
  <si>
    <t>Tax Balances MMP</t>
  </si>
  <si>
    <t>Lease liability - current portion</t>
  </si>
  <si>
    <t>Lse Lblty CP</t>
  </si>
  <si>
    <t>ANZ Working Capital Loan</t>
  </si>
  <si>
    <t>ANZ Wrkg Cptl Ln</t>
  </si>
  <si>
    <t>USD W/C Facility</t>
  </si>
  <si>
    <t>USD Working Capital Facility</t>
  </si>
  <si>
    <t>USD W/C Fac FX Reval</t>
  </si>
  <si>
    <t>USD Working Capital Foreign Exchange Revaluation</t>
  </si>
  <si>
    <t>Derivative Liability - Current</t>
  </si>
  <si>
    <t>Drvtv Lblty Crnt</t>
  </si>
  <si>
    <t>Lease liability - long term portion</t>
  </si>
  <si>
    <t>Lse Lblty LTP</t>
  </si>
  <si>
    <t>Term Loan Facility A - Current Portion</t>
  </si>
  <si>
    <t>Trm Ln Fac A CP</t>
  </si>
  <si>
    <t>Term Loan Facility B - Current Portion</t>
  </si>
  <si>
    <t>Trm Ln Fac B CP</t>
  </si>
  <si>
    <t>Prepaid Subordinated Bond Fees</t>
  </si>
  <si>
    <t>Prpd Sbrdtd Bnd Fees</t>
  </si>
  <si>
    <t>Subordinated Bond</t>
  </si>
  <si>
    <t>Prepaid Loan Establishment Fees</t>
  </si>
  <si>
    <t>Prpd Ln Est Fees</t>
  </si>
  <si>
    <t>Revolving Credit Facility</t>
  </si>
  <si>
    <t>Rvlvng Crdt Fac</t>
  </si>
  <si>
    <t>ANZ Term Loan - Facility A</t>
  </si>
  <si>
    <t>ANZ Trm Ln Fac A</t>
  </si>
  <si>
    <t>ANZ Term Loan - Facility B</t>
  </si>
  <si>
    <t>ANZ Trm Ln Fac B</t>
  </si>
  <si>
    <t>D3 Facility</t>
  </si>
  <si>
    <t>Derivative Liability - Term</t>
  </si>
  <si>
    <t>Drvtv Lblty Trm</t>
  </si>
  <si>
    <t>Deferred Tax Asset</t>
  </si>
  <si>
    <t>Deferred Tax Provision</t>
  </si>
  <si>
    <t>Dfrrd Tax Prov</t>
  </si>
  <si>
    <t>Deferred Tax MMP</t>
  </si>
  <si>
    <t>Retained Earnings</t>
  </si>
  <si>
    <t>Current Year Earnings</t>
  </si>
  <si>
    <t>Currnt Year Earnings</t>
  </si>
  <si>
    <t>Other Reserves</t>
  </si>
  <si>
    <t>FX Derivative Reserves</t>
  </si>
  <si>
    <t>FX Drvtv Rsrvs</t>
  </si>
  <si>
    <t>IRS Derivative Reserve</t>
  </si>
  <si>
    <t>IRS Drvtv Rsrv</t>
  </si>
  <si>
    <t>Revaluation Reserve</t>
  </si>
  <si>
    <t>Employee Benefits Reserve</t>
  </si>
  <si>
    <t>Emply Bnfts Rsrv</t>
  </si>
  <si>
    <t>Dairy Der Reserve</t>
  </si>
  <si>
    <t>Settled Dairy Der Reserve</t>
  </si>
  <si>
    <t>Sttld Dry Dr Rsrv</t>
  </si>
  <si>
    <t>Share Capital</t>
  </si>
  <si>
    <t xml:space="preserve">31100 new </t>
  </si>
  <si>
    <t>Gross Sales</t>
  </si>
  <si>
    <t>PL</t>
  </si>
  <si>
    <t>31110 new</t>
  </si>
  <si>
    <t>Corrective Invoices</t>
  </si>
  <si>
    <t>Exchange Differences on Sales</t>
  </si>
  <si>
    <t>Exchng Diff on Sls</t>
  </si>
  <si>
    <t>Recognised Gain/Loss on Dairy Derivative</t>
  </si>
  <si>
    <t>Rcgnsd G/L Dry Drvtv</t>
  </si>
  <si>
    <t>Realised Gain Loss Milk Hedge</t>
  </si>
  <si>
    <t>Rlsd Gn Lss Mlk Hdg</t>
  </si>
  <si>
    <t>Other Revenue</t>
  </si>
  <si>
    <t>Sales Revenue Legacy</t>
  </si>
  <si>
    <t>Sales Revenue Legacy Data Migration</t>
  </si>
  <si>
    <t>Sales Returns &amp; Allowances</t>
  </si>
  <si>
    <t>Sales Discount</t>
  </si>
  <si>
    <t>32150 new</t>
  </si>
  <si>
    <t>Sales Discount Legcy</t>
  </si>
  <si>
    <t>Sales Discount Legacy Data Migration</t>
  </si>
  <si>
    <t>Payment Discount</t>
  </si>
  <si>
    <t>Local Freight Recovery</t>
  </si>
  <si>
    <t>Freight Rcvy</t>
  </si>
  <si>
    <t>Freight Recovery</t>
  </si>
  <si>
    <t>Export Freight Recovery</t>
  </si>
  <si>
    <t>Remove</t>
  </si>
  <si>
    <t>Order Charges Recovery</t>
  </si>
  <si>
    <t>Export Documents Recovery</t>
  </si>
  <si>
    <t>Exprt Docs Rcvy</t>
  </si>
  <si>
    <t>COGS-Milk</t>
  </si>
  <si>
    <t>COGS</t>
  </si>
  <si>
    <t>Cost Of Goods Sold</t>
  </si>
  <si>
    <t>Stock Provision P&amp;L</t>
  </si>
  <si>
    <t>FG NRV Prov</t>
  </si>
  <si>
    <t>Finished Goods NRV Provision</t>
  </si>
  <si>
    <t>Physical Inventory Variances</t>
  </si>
  <si>
    <t>FG Stock Take Adj</t>
  </si>
  <si>
    <t>Finished Good Stock Take Adjustment</t>
  </si>
  <si>
    <t>Trial Run Products</t>
  </si>
  <si>
    <t>FG Trials Smpls</t>
  </si>
  <si>
    <t>Finished Good Trials and Samples</t>
  </si>
  <si>
    <t>External Trials - Manuf</t>
  </si>
  <si>
    <t>Lab Sample Stk(W/O) - Manuf</t>
  </si>
  <si>
    <t>Sales - Customer Development - Manuf</t>
  </si>
  <si>
    <t>Sales -  Customer Samples - Manuf</t>
  </si>
  <si>
    <t>Samples (Post order, Pre ship)</t>
  </si>
  <si>
    <t>Samples - Manuf</t>
  </si>
  <si>
    <t>Product Recall FSSI</t>
  </si>
  <si>
    <t>Product Recall Foodstuffs South Island</t>
  </si>
  <si>
    <t>Ullage FSSI</t>
  </si>
  <si>
    <t>Ullage Foodstuffs South Island</t>
  </si>
  <si>
    <t>Finished Gds Inventory Transfer Clearing</t>
  </si>
  <si>
    <t>FG Inv Trnsfr Clrng</t>
  </si>
  <si>
    <t>Finished Goods Inventory Transfer Clearing</t>
  </si>
  <si>
    <t>Raw Material Freight Inwards</t>
  </si>
  <si>
    <t>Testing - Finished Product</t>
  </si>
  <si>
    <t>Testing - Environmental</t>
  </si>
  <si>
    <t>Testing - Other</t>
  </si>
  <si>
    <t>Warehouse Storage</t>
  </si>
  <si>
    <t>Raw Material Opening Inventory Reval</t>
  </si>
  <si>
    <t>RM Opnng Inv Rvl</t>
  </si>
  <si>
    <t>Raw Material Opening Inventory Revaluation</t>
  </si>
  <si>
    <t>FG's Inventory Value Adj - W/D to Stkfd</t>
  </si>
  <si>
    <t>FG Dwngrd</t>
  </si>
  <si>
    <t>Finished Good Downgrade Loss</t>
  </si>
  <si>
    <t>Milk PPV</t>
  </si>
  <si>
    <t>Milk Purchase Price Variance</t>
  </si>
  <si>
    <t>Material Price Variances (PPV)</t>
  </si>
  <si>
    <t>PPV</t>
  </si>
  <si>
    <t>Purchase Price Variance</t>
  </si>
  <si>
    <t>Raw Mats/Supplier Adjmts</t>
  </si>
  <si>
    <t>Material Rounding</t>
  </si>
  <si>
    <t>Invoice Differences</t>
  </si>
  <si>
    <t>Raw Material Provision</t>
  </si>
  <si>
    <t>RM NRV Prov</t>
  </si>
  <si>
    <t>Raw Material NRV Provision</t>
  </si>
  <si>
    <t>WAC one-off revaluation</t>
  </si>
  <si>
    <t>FG Reval</t>
  </si>
  <si>
    <t>Finished Goods Revaluation</t>
  </si>
  <si>
    <t>Packaging Pallets</t>
  </si>
  <si>
    <t>Pallet Purchs</t>
  </si>
  <si>
    <t>Pallet Purchases</t>
  </si>
  <si>
    <t>Packaging Prepress</t>
  </si>
  <si>
    <t>Packaging Labels</t>
  </si>
  <si>
    <t>Packaging Labelling</t>
  </si>
  <si>
    <t>Packing Materials and Labels - Manuf</t>
  </si>
  <si>
    <t>Trust Code - Manuf</t>
  </si>
  <si>
    <t>Raw Material Writeoff</t>
  </si>
  <si>
    <t>RM Stock Take</t>
  </si>
  <si>
    <t>Raw Material Stock Take Adjustment</t>
  </si>
  <si>
    <t>Facility Variance</t>
  </si>
  <si>
    <t>Inter-Facility Price Variance</t>
  </si>
  <si>
    <t>Std Cost Revaln</t>
  </si>
  <si>
    <t>RM Reval</t>
  </si>
  <si>
    <t>Raw Material Revaluation</t>
  </si>
  <si>
    <t>Material Usage Variances</t>
  </si>
  <si>
    <t>RM Usg Vrncs</t>
  </si>
  <si>
    <t>Raw Material Usage Variance</t>
  </si>
  <si>
    <t>Actl Cstg Variances</t>
  </si>
  <si>
    <t>Actual Costing Variances</t>
  </si>
  <si>
    <t>Actl Cstg WIP</t>
  </si>
  <si>
    <t>Actual Costing WIP</t>
  </si>
  <si>
    <t>Actl Cstg Colctv Var</t>
  </si>
  <si>
    <t xml:space="preserve">Actual Costing Collective Variances </t>
  </si>
  <si>
    <t>MM Exchg Rate Diff</t>
  </si>
  <si>
    <t xml:space="preserve">MM Exchange Rate Differences </t>
  </si>
  <si>
    <t>Raw Milk Composition Variance</t>
  </si>
  <si>
    <t>Rw Mlk Cmpstn Vrnc</t>
  </si>
  <si>
    <t>Raw Milk Consumption</t>
  </si>
  <si>
    <t>Other Ingred. Cons.</t>
  </si>
  <si>
    <t>Other Ingredients Consumption</t>
  </si>
  <si>
    <t>Packagng Consumption</t>
  </si>
  <si>
    <t>Packaging Consumption</t>
  </si>
  <si>
    <t>Semi Fnshd Prod Cons</t>
  </si>
  <si>
    <t>Semi Finished Products Consumption</t>
  </si>
  <si>
    <t>Finished Goods Cons.</t>
  </si>
  <si>
    <t>Finished Goods Consumption</t>
  </si>
  <si>
    <t>Semi Fnshd Prod Prod</t>
  </si>
  <si>
    <t>Semi Finished Products Production</t>
  </si>
  <si>
    <t>Finished Goods Prod.</t>
  </si>
  <si>
    <t>Finished Goods Production</t>
  </si>
  <si>
    <t>WIP Movement</t>
  </si>
  <si>
    <t>Depreciation Recovery</t>
  </si>
  <si>
    <t>Depreciatn Recovery</t>
  </si>
  <si>
    <t>Employee Recovery</t>
  </si>
  <si>
    <t>Energy Recovery</t>
  </si>
  <si>
    <t>Mfg Overheads Recovery</t>
  </si>
  <si>
    <t>Mnf Ovrhds Rcvy</t>
  </si>
  <si>
    <t>Manufacturing Overheads Recovery</t>
  </si>
  <si>
    <t>Milk Collection Recovery</t>
  </si>
  <si>
    <t>Mlk Cllctn Rcvy</t>
  </si>
  <si>
    <t>Product &amp; Regl Testing Recovery</t>
  </si>
  <si>
    <t>Prd &amp; Rgl Tstg Rcvy</t>
  </si>
  <si>
    <t>Product &amp; Regulatory Testing Recovery</t>
  </si>
  <si>
    <t>Contract Blending &amp; Canning Recovery</t>
  </si>
  <si>
    <t>Cntrct B&amp;C Rcvy</t>
  </si>
  <si>
    <t>Depreciation Expense - Manuf</t>
  </si>
  <si>
    <t>Building Depn Exp</t>
  </si>
  <si>
    <t xml:space="preserve">Buildings Depreciation Expense </t>
  </si>
  <si>
    <t>Trademark Amortisation &amp; Costs - Manuf</t>
  </si>
  <si>
    <t>Int Amort</t>
  </si>
  <si>
    <t>Intangibles Amortisation</t>
  </si>
  <si>
    <t>On Farm Vat Depn</t>
  </si>
  <si>
    <t xml:space="preserve">On-Farm Vat Depreciation Expense </t>
  </si>
  <si>
    <t>Plant Equip Depn</t>
  </si>
  <si>
    <t xml:space="preserve">Plant Equipment Depreciation Expense </t>
  </si>
  <si>
    <t>Lab Equip Depn</t>
  </si>
  <si>
    <t xml:space="preserve">Laboratory Equipment Depreciation Expense </t>
  </si>
  <si>
    <t>Vehicle Depn</t>
  </si>
  <si>
    <t xml:space="preserve">Vehicle Depreciation Expense </t>
  </si>
  <si>
    <t>Pallet Depn</t>
  </si>
  <si>
    <t xml:space="preserve">Dairy Pallet Depreciation Expense </t>
  </si>
  <si>
    <t>Hardware Depn</t>
  </si>
  <si>
    <t xml:space="preserve">Computer Hardware Depreciation Expense </t>
  </si>
  <si>
    <t>F&amp;F Depn</t>
  </si>
  <si>
    <t xml:space="preserve">Furniture and Fittings Depreciation Expense </t>
  </si>
  <si>
    <t>Depreciation - Leases</t>
  </si>
  <si>
    <t>ROU Building Depn</t>
  </si>
  <si>
    <t>Right-Of-Use Buildings Depreciation</t>
  </si>
  <si>
    <t>ROU Plant Depn</t>
  </si>
  <si>
    <t>Right-Of-Use Plant and Equipment Depreciation</t>
  </si>
  <si>
    <t>Export Freight - Manuf</t>
  </si>
  <si>
    <t>Freight</t>
  </si>
  <si>
    <t>Air Freight - Manuf</t>
  </si>
  <si>
    <t>Local Freight - Manuf</t>
  </si>
  <si>
    <t>Freight - Manuf</t>
  </si>
  <si>
    <t>Freight for Consumables - Manuf</t>
  </si>
  <si>
    <t>Freight Inwards - Manuf</t>
  </si>
  <si>
    <t>Order Charges - Manuf</t>
  </si>
  <si>
    <t>Penlty &amp; Charges</t>
  </si>
  <si>
    <t>Penalties and Charges</t>
  </si>
  <si>
    <t>Demurrage - Manuf</t>
  </si>
  <si>
    <t>RM Samples</t>
  </si>
  <si>
    <t>Raw Material Samples</t>
  </si>
  <si>
    <t>Inventory Damages - Manuf</t>
  </si>
  <si>
    <t>RM Damages</t>
  </si>
  <si>
    <t>Raw Material Inventory Damages</t>
  </si>
  <si>
    <t>Inventory Damages Post Shipment - Manuf</t>
  </si>
  <si>
    <t>Logistics Commissions - Mitsui - Manuf</t>
  </si>
  <si>
    <t xml:space="preserve">Lgstcs Comsn Mts </t>
  </si>
  <si>
    <t xml:space="preserve">Logistics Commissions - Mitsui </t>
  </si>
  <si>
    <t>ACC - Manuf</t>
  </si>
  <si>
    <t xml:space="preserve">ACC </t>
  </si>
  <si>
    <t>Indirect-Kiwisaver - Manuf</t>
  </si>
  <si>
    <t xml:space="preserve">Kiwisaver </t>
  </si>
  <si>
    <t>Fringe Benefit - Manuf</t>
  </si>
  <si>
    <t xml:space="preserve">Fringe Benefit </t>
  </si>
  <si>
    <t>Bonus - Manuf</t>
  </si>
  <si>
    <t xml:space="preserve">Bonus </t>
  </si>
  <si>
    <t>Long Term Incentive Scheme - Manuf</t>
  </si>
  <si>
    <t xml:space="preserve">LTIS </t>
  </si>
  <si>
    <t xml:space="preserve">Long Term Incentive Scheme </t>
  </si>
  <si>
    <t>Project Labour - Manuf</t>
  </si>
  <si>
    <t xml:space="preserve">Project Labour </t>
  </si>
  <si>
    <t>Ordinary Labour - Manuf</t>
  </si>
  <si>
    <t xml:space="preserve">Ordinary Labour </t>
  </si>
  <si>
    <t>Overtime Labour - Manuf</t>
  </si>
  <si>
    <t xml:space="preserve">Overtime Labour </t>
  </si>
  <si>
    <t>Labour Other - Manuf</t>
  </si>
  <si>
    <t xml:space="preserve">Labour Other </t>
  </si>
  <si>
    <t>Holiday Pay - Manuf</t>
  </si>
  <si>
    <t xml:space="preserve">Holiday Pay </t>
  </si>
  <si>
    <t>Other Leave - Manuf</t>
  </si>
  <si>
    <t xml:space="preserve">Other Leave </t>
  </si>
  <si>
    <t>Recruitment - Manuf</t>
  </si>
  <si>
    <t xml:space="preserve">Recruitment </t>
  </si>
  <si>
    <t>Recruitment and Onboarding</t>
  </si>
  <si>
    <t>Personnel Relocation - Manuf</t>
  </si>
  <si>
    <t>HR Wellness &amp; Other Initiatives - Manuf</t>
  </si>
  <si>
    <t>Engmt &amp; Intvs</t>
  </si>
  <si>
    <t>Employee Engagement and Initiatives</t>
  </si>
  <si>
    <t>Flowers - Manuf</t>
  </si>
  <si>
    <t>Gift Cards - Manuf</t>
  </si>
  <si>
    <t>Employee gifts - Manuf</t>
  </si>
  <si>
    <t>Indirect Staff Expenses - Manuf</t>
  </si>
  <si>
    <t xml:space="preserve">Ind Stff Exp </t>
  </si>
  <si>
    <t xml:space="preserve">Indirect Staff Expenses </t>
  </si>
  <si>
    <t>Indirect Staff Engagement - Manuf</t>
  </si>
  <si>
    <t xml:space="preserve">Ind Stff Engmnt </t>
  </si>
  <si>
    <t xml:space="preserve">Indirect Staff Engagement </t>
  </si>
  <si>
    <t>Training &amp; Conferences - Manuf</t>
  </si>
  <si>
    <t>Trnng &amp; Devlpmt</t>
  </si>
  <si>
    <t>Training and Development</t>
  </si>
  <si>
    <t>Forklift Expenses - Fuel - Manuf</t>
  </si>
  <si>
    <t>Energy</t>
  </si>
  <si>
    <t>Coal Consumed - Manuf</t>
  </si>
  <si>
    <t>Biomass - Manuf</t>
  </si>
  <si>
    <t>Natural Gas - Manuf</t>
  </si>
  <si>
    <t>Electricity - Manuf</t>
  </si>
  <si>
    <t>Electricity - Line Charges - Manuf</t>
  </si>
  <si>
    <t>Electricity - Services</t>
  </si>
  <si>
    <t>Coal Consummed - ETS - Manuf</t>
  </si>
  <si>
    <t xml:space="preserve">Coal Consumed - ETS </t>
  </si>
  <si>
    <t>Internal - Development Dryer - Manuf</t>
  </si>
  <si>
    <t xml:space="preserve">Intrnl Dev Dryr </t>
  </si>
  <si>
    <t xml:space="preserve">Internal - Development Dryer </t>
  </si>
  <si>
    <t>Sample Analysis - Manuf</t>
  </si>
  <si>
    <t>Milk Tests</t>
  </si>
  <si>
    <t>Milk Testing</t>
  </si>
  <si>
    <t>Milk Quality Incentive - Manuf</t>
  </si>
  <si>
    <t>Supplr Incentive</t>
  </si>
  <si>
    <t>Supplier Incentives &amp; Premiums</t>
  </si>
  <si>
    <t>SCC Incentive - Manuf</t>
  </si>
  <si>
    <t>Certification Incentive - Manuf</t>
  </si>
  <si>
    <t>Dairy Insight Commission - Manuf</t>
  </si>
  <si>
    <t>Night Milk Premium - Manuf</t>
  </si>
  <si>
    <t>Premium - Other - Manuf</t>
  </si>
  <si>
    <t>Winter Milk Premiums - Manuf</t>
  </si>
  <si>
    <t>Lead with Pride - Expenditure - Manuf</t>
  </si>
  <si>
    <t>On Frm Audt</t>
  </si>
  <si>
    <t>On Farm Audits</t>
  </si>
  <si>
    <t>Penalties - Manuf</t>
  </si>
  <si>
    <t>Penalties</t>
  </si>
  <si>
    <t>Consequential Loss - Manuf</t>
  </si>
  <si>
    <t>Milk Transport - Manuf</t>
  </si>
  <si>
    <t>Milk Transport</t>
  </si>
  <si>
    <t>Raw Milk - Transport Recovery - Manuf</t>
  </si>
  <si>
    <t>Colostrum - Transport - Manuf</t>
  </si>
  <si>
    <t>Milk Transport - Contracted Supply (Gain - Manuf</t>
  </si>
  <si>
    <t xml:space="preserve">MT Cntd Sup G/L </t>
  </si>
  <si>
    <t xml:space="preserve">Milk Transport - Contracted Supply (G/L) </t>
  </si>
  <si>
    <t>Mik Transport - DIRA - Manuf</t>
  </si>
  <si>
    <t xml:space="preserve">Milk Transport DIRA </t>
  </si>
  <si>
    <t xml:space="preserve">Milk Transport - DIRA </t>
  </si>
  <si>
    <t>R&amp;M - Milk Procurement - Manuf</t>
  </si>
  <si>
    <t xml:space="preserve">R&amp;M Mlk Prcrmnt </t>
  </si>
  <si>
    <t xml:space="preserve">R&amp;M - Milk Procurement </t>
  </si>
  <si>
    <t>Accountancy &amp; Audit - Manuf</t>
  </si>
  <si>
    <t>Accountancy &amp; Audit</t>
  </si>
  <si>
    <t>Tax Financing</t>
  </si>
  <si>
    <t>Bank Charges - Manuf</t>
  </si>
  <si>
    <t>Bank Charges</t>
  </si>
  <si>
    <t>Bank &amp; Documents Fees - Manuf</t>
  </si>
  <si>
    <t>Credit Report Charges - Manuf</t>
  </si>
  <si>
    <t>Credit Report Chargs</t>
  </si>
  <si>
    <t xml:space="preserve">Credit Report Charges </t>
  </si>
  <si>
    <t>Commission Fees - Manuf</t>
  </si>
  <si>
    <t xml:space="preserve">Commission Fees </t>
  </si>
  <si>
    <t>Directors Costs - Manuf</t>
  </si>
  <si>
    <t xml:space="preserve">Directors Fees </t>
  </si>
  <si>
    <t>Directors Fees</t>
  </si>
  <si>
    <t>Directors Fees - Manuf</t>
  </si>
  <si>
    <t>Forklift Expenses - R&amp;M - Manuf</t>
  </si>
  <si>
    <t>R&amp;M</t>
  </si>
  <si>
    <t>Repairs and Maintenance</t>
  </si>
  <si>
    <t>Facilities Management - Manuf</t>
  </si>
  <si>
    <t>R&amp;M - Routine Maintenance - Manuf</t>
  </si>
  <si>
    <t>R&amp;M Consumable - Manuf</t>
  </si>
  <si>
    <t>R&amp;M - Annual Major - Manuf</t>
  </si>
  <si>
    <t>R&amp;M - Unplanned Maintenance - Manuf</t>
  </si>
  <si>
    <t>Calibration Testing External - Manuf</t>
  </si>
  <si>
    <t>Ground Keeping - Manuf</t>
  </si>
  <si>
    <t>Groundskeeping</t>
  </si>
  <si>
    <t>Grounds, Pest Control, Fencing &amp; Signage</t>
  </si>
  <si>
    <t>Pest Control - Manuf</t>
  </si>
  <si>
    <t>General Plant Hire &amp; Lease - Manuf</t>
  </si>
  <si>
    <t>Equip Hire</t>
  </si>
  <si>
    <t>Equipment Hire</t>
  </si>
  <si>
    <t>Software Support - Manuf</t>
  </si>
  <si>
    <t>Support Services</t>
  </si>
  <si>
    <t>Cybersecurity</t>
  </si>
  <si>
    <t>Hosted Services - Manuf</t>
  </si>
  <si>
    <t>Software Assurity - Manuf</t>
  </si>
  <si>
    <t>Software</t>
  </si>
  <si>
    <t>Software Licencing - Manuf</t>
  </si>
  <si>
    <t>License &amp; Subs</t>
  </si>
  <si>
    <t>Licenses and Subscriptions</t>
  </si>
  <si>
    <t>Communication - Manuf</t>
  </si>
  <si>
    <t>Subscriptions - Manuf</t>
  </si>
  <si>
    <t>Computer Expenses - Manuf</t>
  </si>
  <si>
    <t>Hardware</t>
  </si>
  <si>
    <t>Insurance Below - Manuf</t>
  </si>
  <si>
    <t>Insurance Services</t>
  </si>
  <si>
    <t>Insurances &amp; Banking Services</t>
  </si>
  <si>
    <t>Cntrt Mfg</t>
  </si>
  <si>
    <t>Contract Manufacturing</t>
  </si>
  <si>
    <t>Supply Chain - Other - Manuf</t>
  </si>
  <si>
    <t>Sundry</t>
  </si>
  <si>
    <t>Sundry Expenses</t>
  </si>
  <si>
    <t>General Expenses - Manuf</t>
  </si>
  <si>
    <t>Customer Gifts - Manuf</t>
  </si>
  <si>
    <t xml:space="preserve">Cust Rltns </t>
  </si>
  <si>
    <t>Customer Relationship Maintenance</t>
  </si>
  <si>
    <t>Postage and Couriers - Manuf</t>
  </si>
  <si>
    <t>Postage and Courier</t>
  </si>
  <si>
    <t>Copier Expenses - Manuf</t>
  </si>
  <si>
    <t>Stationery</t>
  </si>
  <si>
    <t>Stationery &amp; Office Supplies</t>
  </si>
  <si>
    <t>Printing &amp; Stationery - Manuf</t>
  </si>
  <si>
    <t>Rates - Manuf</t>
  </si>
  <si>
    <t xml:space="preserve">Rates </t>
  </si>
  <si>
    <t>Property Rates &amp; Charges</t>
  </si>
  <si>
    <t>Rent Expense - Manuf</t>
  </si>
  <si>
    <t>Leases</t>
  </si>
  <si>
    <t>Property Leases</t>
  </si>
  <si>
    <t>Rural Communications - Manuf</t>
  </si>
  <si>
    <t>Advrt &amp; Comms</t>
  </si>
  <si>
    <t>Advertising and Communications</t>
  </si>
  <si>
    <t>Marketing - Communications Management - Manuf</t>
  </si>
  <si>
    <t>Translation Expenses - Manuf</t>
  </si>
  <si>
    <t>Translation Expenses</t>
  </si>
  <si>
    <t xml:space="preserve">Translation Expenses </t>
  </si>
  <si>
    <t>Animal Health - Manuf</t>
  </si>
  <si>
    <t>Supplr Rltns</t>
  </si>
  <si>
    <t>Supplier Relationship Maintenance</t>
  </si>
  <si>
    <t>LWP a2 Animal Welfare</t>
  </si>
  <si>
    <t>Cleaning Services - Manuf</t>
  </si>
  <si>
    <t>Site Cleaning</t>
  </si>
  <si>
    <t>Hygiene, Cleaning &amp; Laundry</t>
  </si>
  <si>
    <t>Cleaning Materials - Manu - Manuf</t>
  </si>
  <si>
    <t>Cleaning Materials - Services - Manuf</t>
  </si>
  <si>
    <t>Cleaning Materials - Other - Manuf</t>
  </si>
  <si>
    <t>Laundry - Manuf</t>
  </si>
  <si>
    <t>Lactoferrin Consumables - Manuf</t>
  </si>
  <si>
    <t>Lactoferrin Salt</t>
  </si>
  <si>
    <t>Consumables - Manuf</t>
  </si>
  <si>
    <t>Eng Parts</t>
  </si>
  <si>
    <t>Engineering Parts</t>
  </si>
  <si>
    <t>Consumables Inventory Adjustments - Manuf</t>
  </si>
  <si>
    <t xml:space="preserve">Cons Inv Adjs </t>
  </si>
  <si>
    <t xml:space="preserve">Consumable Stock Take Adjustments </t>
  </si>
  <si>
    <t>Molasses - Manuf</t>
  </si>
  <si>
    <t>Chems</t>
  </si>
  <si>
    <t>Chemicals</t>
  </si>
  <si>
    <t>Nitrogen</t>
  </si>
  <si>
    <t>Carbon Dioxide - Manuf</t>
  </si>
  <si>
    <t>Bulk Gases</t>
  </si>
  <si>
    <t>Other Gasses - Manuf</t>
  </si>
  <si>
    <t>Security - Manuf</t>
  </si>
  <si>
    <t>Security</t>
  </si>
  <si>
    <t>Site Security - Manuf</t>
  </si>
  <si>
    <t>Spray Gear - Manuf</t>
  </si>
  <si>
    <t>Gear &amp; Equip</t>
  </si>
  <si>
    <t>Safety Gear, PPE, Specialist Clothing</t>
  </si>
  <si>
    <t>Safety Gear - Manuf</t>
  </si>
  <si>
    <t>Indirect Safety Gear - Manuf</t>
  </si>
  <si>
    <t>Trade Waste Service - Manuf</t>
  </si>
  <si>
    <t>Waste Mgmt</t>
  </si>
  <si>
    <t>Waste Management</t>
  </si>
  <si>
    <t>Sewerage and Sludge Removal - Manuf</t>
  </si>
  <si>
    <t>Groundwater Charges - Manuf</t>
  </si>
  <si>
    <t>Waste Disposal - Manuf</t>
  </si>
  <si>
    <t>Waste Recycling Rebates - Manuf</t>
  </si>
  <si>
    <t>Capital Recoveries</t>
  </si>
  <si>
    <t>Impairment of FIxed Assets - Manuf</t>
  </si>
  <si>
    <t xml:space="preserve">Impt of Fxd Ast </t>
  </si>
  <si>
    <t xml:space="preserve">Impairment of Fixed Assets </t>
  </si>
  <si>
    <t>Asset Impairment Charge</t>
  </si>
  <si>
    <t>Catering - Manuf</t>
  </si>
  <si>
    <t>Catering</t>
  </si>
  <si>
    <t>Inhouse Catering - Manuf</t>
  </si>
  <si>
    <t>Overseas Office - Manuf</t>
  </si>
  <si>
    <t>Bus Constlcy</t>
  </si>
  <si>
    <t>Business Consultancy</t>
  </si>
  <si>
    <t>Strategic Initiatives - Manuf</t>
  </si>
  <si>
    <t>Environmental Policy/Regulation - Manuf</t>
  </si>
  <si>
    <t>Compliance and Regulation - Manuf</t>
  </si>
  <si>
    <t>Consultant (Non Legal) - Manuf</t>
  </si>
  <si>
    <t>Environmental Tests - External - Manuf</t>
  </si>
  <si>
    <t>Water Testing - External - Manuf</t>
  </si>
  <si>
    <t>Consultant (Legal) - Manuf</t>
  </si>
  <si>
    <t>Legal Services</t>
  </si>
  <si>
    <t>Consultancy and Development - Manuf</t>
  </si>
  <si>
    <t xml:space="preserve">Cnsltncy &amp; Dev </t>
  </si>
  <si>
    <t xml:space="preserve">Consultancy and Development </t>
  </si>
  <si>
    <t>Contract Labour - Manuf</t>
  </si>
  <si>
    <t>Indpt Cntrs</t>
  </si>
  <si>
    <t>Independent Contractors</t>
  </si>
  <si>
    <t>Contractors - Manuf</t>
  </si>
  <si>
    <t>Entertainment - Manuf</t>
  </si>
  <si>
    <t xml:space="preserve">Entertainment </t>
  </si>
  <si>
    <t>Entertainment (Non deductible) - Manuf</t>
  </si>
  <si>
    <t xml:space="preserve">Entmt Nondedctbl </t>
  </si>
  <si>
    <t xml:space="preserve">Entertainment (Non deductible) </t>
  </si>
  <si>
    <t>Indirect Motor Vehicle Reimbursements - Manuf</t>
  </si>
  <si>
    <t>Trvl &amp; Accmdtn</t>
  </si>
  <si>
    <t>Travel &amp; Accommodation</t>
  </si>
  <si>
    <t>Motor Vehicle Expenses - Manuf</t>
  </si>
  <si>
    <t>Mileage per km - Manuf</t>
  </si>
  <si>
    <t>Vehicle - Fuel - Manuf</t>
  </si>
  <si>
    <t>Air Travel - Manuf</t>
  </si>
  <si>
    <t>Vehicle Rentals - Manuf</t>
  </si>
  <si>
    <t>Ferry - Manuf</t>
  </si>
  <si>
    <t>Train - Manuf</t>
  </si>
  <si>
    <t>Taxi/Uber - Manuf</t>
  </si>
  <si>
    <t>Accommodation - Manuf</t>
  </si>
  <si>
    <t>Shuttle - Manuf</t>
  </si>
  <si>
    <t>Travel VISAs - Manuf</t>
  </si>
  <si>
    <t>Orbit Management Fees - Manuf</t>
  </si>
  <si>
    <t>Parking - Manuf</t>
  </si>
  <si>
    <t>Int Test</t>
  </si>
  <si>
    <t>Internal Testing Supplies</t>
  </si>
  <si>
    <t>Final Product Testing - External - Manuf</t>
  </si>
  <si>
    <t xml:space="preserve">FG Tstg Ext </t>
  </si>
  <si>
    <t xml:space="preserve">Finished Goods Testing - External </t>
  </si>
  <si>
    <t>Extra Product Testing - External - Manuf</t>
  </si>
  <si>
    <t xml:space="preserve">Extr Tstg Ext </t>
  </si>
  <si>
    <t xml:space="preserve">Extra Testing and Surcharges - External </t>
  </si>
  <si>
    <t>Raw Material Testing - External - Manuf</t>
  </si>
  <si>
    <t xml:space="preserve">RM Tstg Ext </t>
  </si>
  <si>
    <t xml:space="preserve">Raw Material Testing - External </t>
  </si>
  <si>
    <t>In Process Testing - External - Manuf</t>
  </si>
  <si>
    <t xml:space="preserve">IPT Ext </t>
  </si>
  <si>
    <t xml:space="preserve">In Process Testing - External </t>
  </si>
  <si>
    <t>UBD / Stability Testing - External - Manuf</t>
  </si>
  <si>
    <t xml:space="preserve">Stblty Tstg Ext </t>
  </si>
  <si>
    <t xml:space="preserve">UBD / Stability Testing - External </t>
  </si>
  <si>
    <t>Investigation Testing - External - Manuf</t>
  </si>
  <si>
    <t xml:space="preserve">Invstn Tstg Ext </t>
  </si>
  <si>
    <t xml:space="preserve">Investigation Testing - External </t>
  </si>
  <si>
    <t>Project Testing - External - Manuf</t>
  </si>
  <si>
    <t>Ext Prdt Tests</t>
  </si>
  <si>
    <t>External Product Testing Services</t>
  </si>
  <si>
    <t>Testing Surcharges - External - Manuf</t>
  </si>
  <si>
    <t xml:space="preserve">Tstg Srchrg Ext </t>
  </si>
  <si>
    <t xml:space="preserve">Testing Surcharges - External </t>
  </si>
  <si>
    <t>Listing Costs - Manuf</t>
  </si>
  <si>
    <t xml:space="preserve">Regultry &amp; Audit </t>
  </si>
  <si>
    <t>Regulatory &amp; Audit Services</t>
  </si>
  <si>
    <t>IVP Sampling - Manuf</t>
  </si>
  <si>
    <t>Lab Compliance Testing - External - Manuf</t>
  </si>
  <si>
    <t>Regulatory costs - Manuf</t>
  </si>
  <si>
    <t>Bad Debt Expense - Manuf</t>
  </si>
  <si>
    <t xml:space="preserve">Bad Debt Expense </t>
  </si>
  <si>
    <t>Commission - Manuf</t>
  </si>
  <si>
    <t xml:space="preserve">Commission </t>
  </si>
  <si>
    <t>Marketing - Brand &amp; Market Development - Manuf</t>
  </si>
  <si>
    <t>Design &amp; Brand</t>
  </si>
  <si>
    <t>Design, Printing, Signage &amp; Branding</t>
  </si>
  <si>
    <t>Marketing - Corporate Citizenship - Manuf</t>
  </si>
  <si>
    <t>Sponsorship - Manuf</t>
  </si>
  <si>
    <t xml:space="preserve">Sponsorship </t>
  </si>
  <si>
    <t>Local Community &amp; Sponsorship</t>
  </si>
  <si>
    <t>Donations - Manuf</t>
  </si>
  <si>
    <t>Provision for Receivables Impairment-Exp - Manuf</t>
  </si>
  <si>
    <t xml:space="preserve">Prov Rcvbls Impt </t>
  </si>
  <si>
    <t xml:space="preserve">Provision for Receivables Impairment-Exp </t>
  </si>
  <si>
    <t>Timesheeting</t>
  </si>
  <si>
    <t>Timesheet activities</t>
  </si>
  <si>
    <t>SECC</t>
  </si>
  <si>
    <t>Capitalised Time</t>
  </si>
  <si>
    <t>Capitalised Timesheet Costs</t>
  </si>
  <si>
    <t>Out: Bld/Can 1 EA</t>
  </si>
  <si>
    <t>Output Activity type - Bld/Can 1 EA</t>
  </si>
  <si>
    <t>Out: Bld/Can 2 EA</t>
  </si>
  <si>
    <t>Output Activity type - Bld/Can 2 EA</t>
  </si>
  <si>
    <t>Out: AMF KG</t>
  </si>
  <si>
    <t>Output Activity type - AMF KG</t>
  </si>
  <si>
    <t>Out: D1 Dun KG</t>
  </si>
  <si>
    <t>Output Activity type - D1 Dun KG</t>
  </si>
  <si>
    <t>Out: D2 Dun KG</t>
  </si>
  <si>
    <t>Output Activity type - D2 Dun KG</t>
  </si>
  <si>
    <t>Out: D3 Dun KG</t>
  </si>
  <si>
    <t>Output Activity type - D3 Dun KG</t>
  </si>
  <si>
    <t>Out: D1 Pok KG</t>
  </si>
  <si>
    <t>Output Activity type - D1 Pok KG</t>
  </si>
  <si>
    <t>Out: Special KG</t>
  </si>
  <si>
    <t>Output Activity type - Special KG</t>
  </si>
  <si>
    <t>Out: Wet Dun KG</t>
  </si>
  <si>
    <t>Output Activity type - Wet Dun KG</t>
  </si>
  <si>
    <t>Out: Wet Pok KG</t>
  </si>
  <si>
    <t>Output Activity type - Wet Pok KG</t>
  </si>
  <si>
    <t>Out: Liquid EA</t>
  </si>
  <si>
    <t>Output Activity type - Liquid EA</t>
  </si>
  <si>
    <t>Testing</t>
  </si>
  <si>
    <t>Activity Type 'Testing Required' EA</t>
  </si>
  <si>
    <t>Milk Proc Rec</t>
  </si>
  <si>
    <t>Milk Procurement Recovery</t>
  </si>
  <si>
    <t xml:space="preserve">Labs/Qual Rec </t>
  </si>
  <si>
    <t>Labs &amp; Quality Recovery</t>
  </si>
  <si>
    <t>Site OH Rec</t>
  </si>
  <si>
    <t>Site Overhead Recovery</t>
  </si>
  <si>
    <t>Direct HR Rec</t>
  </si>
  <si>
    <t>Direct HR Recovery</t>
  </si>
  <si>
    <t>Machine Hours</t>
  </si>
  <si>
    <t>Income From Investments</t>
  </si>
  <si>
    <t>Incm Frm Invstmnts</t>
  </si>
  <si>
    <t>Intercompany Recharge - Talbot</t>
  </si>
  <si>
    <t>IntrCmpny Rchrg TFC</t>
  </si>
  <si>
    <t>Inter-Company Recharge - Talbot Forest Cheese</t>
  </si>
  <si>
    <t>Grant Income</t>
  </si>
  <si>
    <t>Sludge Removal Income</t>
  </si>
  <si>
    <t>Sludge Removl Income</t>
  </si>
  <si>
    <t>Other Income</t>
  </si>
  <si>
    <t>Cafe Income</t>
  </si>
  <si>
    <t>Gain/Loss on Fixed Asset Sales</t>
  </si>
  <si>
    <t>G/L on Fxd Ast Sls</t>
  </si>
  <si>
    <t>Proceeds asset sale</t>
  </si>
  <si>
    <t>Proceeds from Asset Sale</t>
  </si>
  <si>
    <t>Realised Gain/Losses</t>
  </si>
  <si>
    <t>Unrealised Gains/Losses</t>
  </si>
  <si>
    <t>Unrlsd Gns/Lsss</t>
  </si>
  <si>
    <t>FX Transferred to Sales</t>
  </si>
  <si>
    <t>FX Trnsfrrd to Sls</t>
  </si>
  <si>
    <t>Income Tax</t>
  </si>
  <si>
    <t>Income Tax R&amp;D Credit</t>
  </si>
  <si>
    <t>Interest Received</t>
  </si>
  <si>
    <t>Interest capitalised</t>
  </si>
  <si>
    <t>Interest - Leases</t>
  </si>
  <si>
    <t>Interest - Revolver</t>
  </si>
  <si>
    <t>Interest Rate Swaps</t>
  </si>
  <si>
    <t>Letter of Credit Discounting</t>
  </si>
  <si>
    <t>Lttr of Crdt Dscntng</t>
  </si>
  <si>
    <t>Facility Fee – Revolver</t>
  </si>
  <si>
    <t>Fac Fee Rvlvr</t>
  </si>
  <si>
    <t>Interest - Dryer 3 Facility</t>
  </si>
  <si>
    <t>Intrst Dryr 3 Fac</t>
  </si>
  <si>
    <t>Interest Subordinated Bonds</t>
  </si>
  <si>
    <t>Intrst Sbrdtd Bnds</t>
  </si>
  <si>
    <t xml:space="preserve">Interest on Working Capital </t>
  </si>
  <si>
    <t>Intrst Wrkg Cptl NZD</t>
  </si>
  <si>
    <t>Interest on Working Capital NZD</t>
  </si>
  <si>
    <t>Interest on Working Capital USD</t>
  </si>
  <si>
    <t>Intrst Wrkg Cptl USD</t>
  </si>
  <si>
    <t>Interest on Overdraft</t>
  </si>
  <si>
    <t>Interest on Overdrft</t>
  </si>
  <si>
    <t>Interest on Talbot Loan</t>
  </si>
  <si>
    <t>Intrst on TFC Ln</t>
  </si>
  <si>
    <t>Interest on Talbot Forest Cheese Loan</t>
  </si>
  <si>
    <t>Interest on Dairyworks</t>
  </si>
  <si>
    <t>Intrst on Drywrks</t>
  </si>
  <si>
    <t>Mitsui Inventory Financing</t>
  </si>
  <si>
    <t>Mts Inv Fnncng</t>
  </si>
  <si>
    <t>Facility Fee - Receivable assignments</t>
  </si>
  <si>
    <t>Fac Fee Rcvbl Asgnmt</t>
  </si>
  <si>
    <t>Facility Fee - Receivable Assignments</t>
  </si>
  <si>
    <t>Facility Fees - Working Capital</t>
  </si>
  <si>
    <t>Fac Fees Wrkg Cptl</t>
  </si>
  <si>
    <t>Establishment Fees - Revolver</t>
  </si>
  <si>
    <t>Est Fees Rvlvr</t>
  </si>
  <si>
    <t>Establishment Fees - Working Capital</t>
  </si>
  <si>
    <t>Est Fees Wrkg Cptl</t>
  </si>
  <si>
    <t>Agent Fees</t>
  </si>
  <si>
    <t>Subordinated Bond Fees</t>
  </si>
  <si>
    <t>Sbrdtd Bnd Fees</t>
  </si>
  <si>
    <t>Interest on funding - Mitsui</t>
  </si>
  <si>
    <t>Intrst on fndng Mts</t>
  </si>
  <si>
    <t>Insurance Financing</t>
  </si>
  <si>
    <t>G/L on Derecognition of Financial Assets</t>
  </si>
  <si>
    <t>G/L Drcgntn Fin Ast</t>
  </si>
  <si>
    <t>Recharge in Depreciation</t>
  </si>
  <si>
    <t>Rchrg in Depn</t>
  </si>
  <si>
    <t>Recharge In Distribution</t>
  </si>
  <si>
    <t>Rchrg In Dstrbtn</t>
  </si>
  <si>
    <t>Recharge In Employee</t>
  </si>
  <si>
    <t>Recharge In Energy</t>
  </si>
  <si>
    <t>Recharge In Quality</t>
  </si>
  <si>
    <t>Recharge In Sales &amp; Marketing</t>
  </si>
  <si>
    <t>Rchrg In Sls &amp; Mktg</t>
  </si>
  <si>
    <t>Recharge In Other People</t>
  </si>
  <si>
    <t>Rchrg In Othr Ppl</t>
  </si>
  <si>
    <t>Recharge In Other Manufacturing</t>
  </si>
  <si>
    <t>Rchrg In Othr Mnf</t>
  </si>
  <si>
    <t>Recharge In Other Administrative</t>
  </si>
  <si>
    <t>Rchrg In Othr Admin</t>
  </si>
  <si>
    <t>Recharge Out Depreciation</t>
  </si>
  <si>
    <t>Rchrg Ot Depn</t>
  </si>
  <si>
    <t>Recharge Out Distribution</t>
  </si>
  <si>
    <t>Rchrg Ot Dstrbtn</t>
  </si>
  <si>
    <t>Recharge Out Employee</t>
  </si>
  <si>
    <t>Recharge Out Emp</t>
  </si>
  <si>
    <t>Recharge Out Energy</t>
  </si>
  <si>
    <t>Recharge Out Quality</t>
  </si>
  <si>
    <t>Recharge Out Sales &amp; Marketing</t>
  </si>
  <si>
    <t>Rchrg Ot Sls &amp; Mktg</t>
  </si>
  <si>
    <t>Recharge Out Other Manufacturing</t>
  </si>
  <si>
    <t>Rchrg Ot Othr Mnf</t>
  </si>
  <si>
    <t>Recharge Out Other Administrative</t>
  </si>
  <si>
    <t>Rchrg Ot Othr Admin</t>
  </si>
  <si>
    <t>Migration AP</t>
  </si>
  <si>
    <t>Migration Offset - Accounts Payable</t>
  </si>
  <si>
    <t>TKON</t>
  </si>
  <si>
    <t>Migration AR</t>
  </si>
  <si>
    <t>Migration Offset - Accounts Receivable</t>
  </si>
  <si>
    <t>Migration GL</t>
  </si>
  <si>
    <t>Migration Offset - General Ledger</t>
  </si>
  <si>
    <t>Migration Inventory</t>
  </si>
  <si>
    <t>Migration Offset - Inventory</t>
  </si>
  <si>
    <t>Migration GR/IR</t>
  </si>
  <si>
    <t>Migration Offset - GR/IR</t>
  </si>
  <si>
    <t>Migration Fxd Asts</t>
  </si>
  <si>
    <t>Migration Offset - Fixed Assets</t>
  </si>
  <si>
    <t>Migration WIP</t>
  </si>
  <si>
    <t>Migration Offset - WIP</t>
  </si>
  <si>
    <t>Migration PS P&amp;L</t>
  </si>
  <si>
    <t>Migration Projects - P&amp;L</t>
  </si>
  <si>
    <t>technical account</t>
  </si>
  <si>
    <t>COS RES RA Element</t>
  </si>
  <si>
    <t>COS WIP RA Element</t>
  </si>
  <si>
    <t>COP RES RA Element</t>
  </si>
  <si>
    <t>COP WIP RA Element</t>
  </si>
  <si>
    <t>Technical RA Element</t>
  </si>
  <si>
    <t>M3 Repsonsibility Centre</t>
  </si>
  <si>
    <t>SAP Cost Centre</t>
  </si>
  <si>
    <t>SAP Profit Centre</t>
  </si>
  <si>
    <t>Legacy Number</t>
  </si>
  <si>
    <t>Name</t>
  </si>
  <si>
    <t>Number</t>
  </si>
  <si>
    <t>Cost Centre Name (Short)</t>
  </si>
  <si>
    <t>Cost Centre Name  (Long)</t>
  </si>
  <si>
    <t>Company</t>
  </si>
  <si>
    <t>Business Development Executive</t>
  </si>
  <si>
    <t>Business Dev Exec</t>
  </si>
  <si>
    <t>Business Development</t>
  </si>
  <si>
    <t>1000 - Synlait Milk</t>
  </si>
  <si>
    <t>Project S - Opex Execution</t>
  </si>
  <si>
    <t>Sales General</t>
  </si>
  <si>
    <t>Sales Gen</t>
  </si>
  <si>
    <t xml:space="preserve">Sales </t>
  </si>
  <si>
    <t>Sales China</t>
  </si>
  <si>
    <t>Sales Revenue</t>
  </si>
  <si>
    <t>Liquid Sales</t>
  </si>
  <si>
    <t>Marketing &amp; Customer</t>
  </si>
  <si>
    <t>Categories</t>
  </si>
  <si>
    <t>Adult Nutrition</t>
  </si>
  <si>
    <t>Food Service</t>
  </si>
  <si>
    <t>Infant Nutrition</t>
  </si>
  <si>
    <t>Ingredients</t>
  </si>
  <si>
    <t>Innovation &amp; Technical Services General</t>
  </si>
  <si>
    <t>I&amp;T Services Gen</t>
  </si>
  <si>
    <t>Innovation &amp; Technical Services</t>
  </si>
  <si>
    <t>Liquids Projects</t>
  </si>
  <si>
    <t>Plant &amp; Process</t>
  </si>
  <si>
    <t>Powders Projects</t>
  </si>
  <si>
    <t>Manufacturing General</t>
  </si>
  <si>
    <t>Manufacturing Gen</t>
  </si>
  <si>
    <t xml:space="preserve">Manufacturing </t>
  </si>
  <si>
    <t>Automation</t>
  </si>
  <si>
    <t>Projects &amp; Development</t>
  </si>
  <si>
    <t>Projects &amp; Dev</t>
  </si>
  <si>
    <t>Blending &amp; Canning 1</t>
  </si>
  <si>
    <t>Canning - Dunsandel</t>
  </si>
  <si>
    <t xml:space="preserve">Canning - Auckland </t>
  </si>
  <si>
    <t>AMF</t>
  </si>
  <si>
    <t>Dryer 1 Dunsandel</t>
  </si>
  <si>
    <t>Dryer 1 DUN</t>
  </si>
  <si>
    <t xml:space="preserve">Dryer 1 - Dunsandel </t>
  </si>
  <si>
    <t>Dryer 2 Dunsandel</t>
  </si>
  <si>
    <t>Dryer 2 DUN</t>
  </si>
  <si>
    <t xml:space="preserve">Dryer 2 - Dunsandel </t>
  </si>
  <si>
    <t>Dryer 3 Dunsandel</t>
  </si>
  <si>
    <t>Dryer 3 DUN</t>
  </si>
  <si>
    <t xml:space="preserve">Dryer 3 - Dunsandel </t>
  </si>
  <si>
    <t>Dryer 1 Pokeno</t>
  </si>
  <si>
    <t>Dryer 1 POK</t>
  </si>
  <si>
    <t xml:space="preserve">Dryer 1 - Pokeno </t>
  </si>
  <si>
    <t>Specialty Products</t>
  </si>
  <si>
    <t>Speciality Products</t>
  </si>
  <si>
    <t>Wet Processing Dunsandel</t>
  </si>
  <si>
    <t>Wet Processing DUN</t>
  </si>
  <si>
    <t xml:space="preserve">Wet Processing - Dunsandel </t>
  </si>
  <si>
    <t>Wet Processing Pokeno</t>
  </si>
  <si>
    <t>Wet Processing POK</t>
  </si>
  <si>
    <t xml:space="preserve">Wet Processing - Pokeno </t>
  </si>
  <si>
    <t>Liquid Products 1</t>
  </si>
  <si>
    <t xml:space="preserve">Liquid Products - Dunsandel </t>
  </si>
  <si>
    <t>Site Services - National CLOSED</t>
  </si>
  <si>
    <t>Site Services NTL</t>
  </si>
  <si>
    <t>Site Services - National</t>
  </si>
  <si>
    <t xml:space="preserve">Site Services - National </t>
  </si>
  <si>
    <t>Reliability Engineering</t>
  </si>
  <si>
    <t>Reliability Eng</t>
  </si>
  <si>
    <t>Maintenance General</t>
  </si>
  <si>
    <t>Maintenance Gen</t>
  </si>
  <si>
    <t>Maintenance Dunsandel</t>
  </si>
  <si>
    <t>Maintenance DUN</t>
  </si>
  <si>
    <t>Site Services - Dunsandel</t>
  </si>
  <si>
    <t>Energy Centre Dunsandel</t>
  </si>
  <si>
    <t>Energy Centre DUN</t>
  </si>
  <si>
    <t>Energy Centre Pokeno</t>
  </si>
  <si>
    <t>Energy Centre POK</t>
  </si>
  <si>
    <t>Site Services - Pokeno</t>
  </si>
  <si>
    <t>Engineering Pokeno</t>
  </si>
  <si>
    <t>Eng POK</t>
  </si>
  <si>
    <t>Facilities Dunsandel</t>
  </si>
  <si>
    <t>Facilities DUN</t>
  </si>
  <si>
    <t>Facilities Pokeno</t>
  </si>
  <si>
    <t>Facilities POK</t>
  </si>
  <si>
    <t>Supply Chain General</t>
  </si>
  <si>
    <t>Supply Chain Gen</t>
  </si>
  <si>
    <t>Supply Chain</t>
  </si>
  <si>
    <t>Integrated Business Planning</t>
  </si>
  <si>
    <t>IBP</t>
  </si>
  <si>
    <t>Planning</t>
  </si>
  <si>
    <t>Supply</t>
  </si>
  <si>
    <t>Export</t>
  </si>
  <si>
    <t>Export - North Island CLOSED</t>
  </si>
  <si>
    <t>Export NI</t>
  </si>
  <si>
    <t>Export - North Island</t>
  </si>
  <si>
    <t>Warehouse - Auckland Inbound</t>
  </si>
  <si>
    <t>Warehouse AKL IN</t>
  </si>
  <si>
    <t>Warehousing</t>
  </si>
  <si>
    <t>Warehouse - Auckland Outbound</t>
  </si>
  <si>
    <t>Warehouse AKL OUT</t>
  </si>
  <si>
    <t>Warehouse - Liquid Milk Coolstore CLOSED</t>
  </si>
  <si>
    <t>Warehouse LM Cool</t>
  </si>
  <si>
    <t>Warehouse - Liquid Milk Coolstore</t>
  </si>
  <si>
    <t>Warehouse - Pokeno Inbound</t>
  </si>
  <si>
    <t>Warehouse POK IN</t>
  </si>
  <si>
    <t>Warehouse - Pokeno Outbound</t>
  </si>
  <si>
    <t>Warehouse POK OUT</t>
  </si>
  <si>
    <t>Warehouse Inbound</t>
  </si>
  <si>
    <t>Warehouse IN</t>
  </si>
  <si>
    <t>Warehouse Outbound</t>
  </si>
  <si>
    <t>Warehouse OUT</t>
  </si>
  <si>
    <t>Drystore 4 Project CLOSED</t>
  </si>
  <si>
    <t>Drystore 4 Project</t>
  </si>
  <si>
    <t>Milk Supply</t>
  </si>
  <si>
    <t>Milk Supply - Pokeno</t>
  </si>
  <si>
    <t>Milk Supply POK</t>
  </si>
  <si>
    <t>Synlait Farms</t>
  </si>
  <si>
    <t>Procurement</t>
  </si>
  <si>
    <t xml:space="preserve">Procurement </t>
  </si>
  <si>
    <t>Procurement - North Island CLOSED</t>
  </si>
  <si>
    <t>Procurement NI</t>
  </si>
  <si>
    <t>Procurement - North Island</t>
  </si>
  <si>
    <t>People, Culture &amp; Performance General CLOSED</t>
  </si>
  <si>
    <t>PC&amp;P Gen</t>
  </si>
  <si>
    <t>People, Culture &amp; Performance General</t>
  </si>
  <si>
    <t>People, Culture &amp; Performance</t>
  </si>
  <si>
    <t>Cafeteria</t>
  </si>
  <si>
    <t>Health &amp; Safety</t>
  </si>
  <si>
    <t>Human Resources</t>
  </si>
  <si>
    <t>Office Administration</t>
  </si>
  <si>
    <t>Office Admin</t>
  </si>
  <si>
    <t>Organisation Development</t>
  </si>
  <si>
    <t>Org Dev</t>
  </si>
  <si>
    <t>Talent Acquisition</t>
  </si>
  <si>
    <t>Quality, Regulatory &amp; Laboratory General</t>
  </si>
  <si>
    <t>QR&amp;L Gen</t>
  </si>
  <si>
    <t>Quality, Regulatory &amp; Laboratory</t>
  </si>
  <si>
    <t>Food Safety</t>
  </si>
  <si>
    <t>Quality</t>
  </si>
  <si>
    <t>Food Safety &amp; Quality Projects</t>
  </si>
  <si>
    <t>FS&amp;Q Projects</t>
  </si>
  <si>
    <t>Quality General</t>
  </si>
  <si>
    <t>Quality Gen</t>
  </si>
  <si>
    <t>Quality Operations - Auckland</t>
  </si>
  <si>
    <t>Quality Ops AKL</t>
  </si>
  <si>
    <t>Quality Operations - Dunsandel</t>
  </si>
  <si>
    <t>Quality Ops DUN</t>
  </si>
  <si>
    <t>Quality Operations - Pokeno</t>
  </si>
  <si>
    <t>Quality Ops POK</t>
  </si>
  <si>
    <t>Quality Operations General</t>
  </si>
  <si>
    <t>Quality Ops Gen</t>
  </si>
  <si>
    <t>Quality Services General</t>
  </si>
  <si>
    <t>Quality Services Gen</t>
  </si>
  <si>
    <t>Quality Systems &amp; Compliance</t>
  </si>
  <si>
    <t>QS&amp;C</t>
  </si>
  <si>
    <t>Laboratory Services General</t>
  </si>
  <si>
    <t>Lab Services Gen</t>
  </si>
  <si>
    <t>Laboratory</t>
  </si>
  <si>
    <t>Chemistry Laboratory</t>
  </si>
  <si>
    <t>Chemistry Lab</t>
  </si>
  <si>
    <t>In-Process Quality Assurance</t>
  </si>
  <si>
    <t>In-Process QA</t>
  </si>
  <si>
    <t>Microbiology Laboratory</t>
  </si>
  <si>
    <t>Microbiology Lab</t>
  </si>
  <si>
    <t>Sampling</t>
  </si>
  <si>
    <t>Regulatory Services General</t>
  </si>
  <si>
    <t>Reg Services Gen</t>
  </si>
  <si>
    <t>Regulatory</t>
  </si>
  <si>
    <t>Regulatory China</t>
  </si>
  <si>
    <t>Reg China</t>
  </si>
  <si>
    <t>Regulatory Global</t>
  </si>
  <si>
    <t>Reg Global</t>
  </si>
  <si>
    <t>Consumer Brands</t>
  </si>
  <si>
    <t>Brand</t>
  </si>
  <si>
    <t>Sustainability</t>
  </si>
  <si>
    <t>Chief Executive Officer CLOSED</t>
  </si>
  <si>
    <t>SLT</t>
  </si>
  <si>
    <t>Senior Leadership Team</t>
  </si>
  <si>
    <t>Executive</t>
  </si>
  <si>
    <t>Chief Financial Officer</t>
  </si>
  <si>
    <t>CFO</t>
  </si>
  <si>
    <t>Finance</t>
  </si>
  <si>
    <t>Commercial Finance</t>
  </si>
  <si>
    <t>Financial Accounting</t>
  </si>
  <si>
    <t>Financial Performance &amp; Analysis</t>
  </si>
  <si>
    <t>Strategic Finance</t>
  </si>
  <si>
    <t>Treasury</t>
  </si>
  <si>
    <t>Board</t>
  </si>
  <si>
    <t>Legal, Risk &amp; Governance</t>
  </si>
  <si>
    <t>Corporate Affairs</t>
  </si>
  <si>
    <t>Legal &amp; Risk</t>
  </si>
  <si>
    <t>Strategy &amp; Business Transformation</t>
  </si>
  <si>
    <t>SBT</t>
  </si>
  <si>
    <t>Business Analysis</t>
  </si>
  <si>
    <t>Business Transformation</t>
  </si>
  <si>
    <t>Project Portfolio Management Office CLOSED</t>
  </si>
  <si>
    <t>PPMO</t>
  </si>
  <si>
    <t>Project Portfolio Management Office</t>
  </si>
  <si>
    <t>Information Services Development</t>
  </si>
  <si>
    <t>IS Dev</t>
  </si>
  <si>
    <t>Information Services</t>
  </si>
  <si>
    <t>Information Services Operations</t>
  </si>
  <si>
    <t>IS Ops</t>
  </si>
  <si>
    <t>Synlait Foods</t>
  </si>
  <si>
    <t>1100 - Synlait Foods</t>
  </si>
  <si>
    <t>1200 - Synlait Farms</t>
  </si>
  <si>
    <t>Dairyworks</t>
  </si>
  <si>
    <t>1300 - Dairyworks</t>
  </si>
  <si>
    <t>China</t>
  </si>
  <si>
    <t>2000 - China</t>
  </si>
  <si>
    <t>Consolidations</t>
  </si>
  <si>
    <t>9000 - Consolidations</t>
  </si>
  <si>
    <t>Executive Initiatives CLOSED</t>
  </si>
  <si>
    <t>OBSOLETE</t>
  </si>
  <si>
    <t>Exec Initiatives</t>
  </si>
  <si>
    <t>Executive Initiatives</t>
  </si>
  <si>
    <t>*Company Code (4)</t>
  </si>
  <si>
    <t>*Posting Date</t>
  </si>
  <si>
    <t>Document Header Text (25)</t>
  </si>
  <si>
    <t>Item Text (50)</t>
  </si>
  <si>
    <t>Cost Center (10)</t>
  </si>
  <si>
    <t>SAP GL</t>
  </si>
  <si>
    <t>SAP CC</t>
  </si>
  <si>
    <t>NZD</t>
  </si>
  <si>
    <t>VENDOR_NAME</t>
  </si>
  <si>
    <t>Riverland Dairies</t>
  </si>
  <si>
    <t>Colesseum Dairies</t>
  </si>
  <si>
    <t>Robindale Dairies</t>
  </si>
  <si>
    <t>Ley and Sons Ltd</t>
  </si>
  <si>
    <t>Lighthouse Dairies</t>
  </si>
  <si>
    <t>DDSM Farms Ltd</t>
  </si>
  <si>
    <t>Synlait Farms Ltd - Robindale A</t>
  </si>
  <si>
    <t>Delaborin Dairies</t>
  </si>
  <si>
    <t>AC/PC Farming Ltd</t>
  </si>
  <si>
    <t>Beacon Dairies</t>
  </si>
  <si>
    <t>DDSM Farms Limited</t>
  </si>
  <si>
    <t>Treevale Dairies</t>
  </si>
  <si>
    <t>B24 Dairies</t>
  </si>
  <si>
    <t>Dunsandel Dairies</t>
  </si>
  <si>
    <t>Number Two Dairies</t>
  </si>
  <si>
    <t>Tapatoru Dairies</t>
  </si>
  <si>
    <t>Woodward Farms Ltd</t>
  </si>
  <si>
    <t>Waitai Dairies</t>
  </si>
  <si>
    <t>Full Circle Farming Ltd</t>
  </si>
  <si>
    <t>Carrieante Dairies Ltd</t>
  </si>
  <si>
    <t>Stuartfield Farms Ltd</t>
  </si>
  <si>
    <t>S.A. Litchfield Ltd</t>
  </si>
  <si>
    <t>Viewbank Dairy Ltd</t>
  </si>
  <si>
    <t>Karalea Ltd</t>
  </si>
  <si>
    <t>Terracedale Properties Limited</t>
  </si>
  <si>
    <t>GJ &amp; H Hillier Ltd</t>
  </si>
  <si>
    <t>Krysette Limited</t>
  </si>
  <si>
    <t>Brookenter Enterprises Limited</t>
  </si>
  <si>
    <t>Dunsandel Farms Limited</t>
  </si>
  <si>
    <t>Wainui Enterprises Ltd</t>
  </si>
  <si>
    <t>Tripleton Farm Ltd</t>
  </si>
  <si>
    <t>Mundtville Farms Ltd</t>
  </si>
  <si>
    <t>Hann Farming Ltd</t>
  </si>
  <si>
    <t>Stuartfield Farms Ltd Farm 2</t>
  </si>
  <si>
    <t>Hamfield Farms Ltd</t>
  </si>
  <si>
    <t>Lieuwes Abbott Ltd</t>
  </si>
  <si>
    <t>NZSF Canterbury Farms Ltd-Horizon</t>
  </si>
  <si>
    <t>Hudford Farming Ltd</t>
  </si>
  <si>
    <t>DM &amp; JE Thomassen</t>
  </si>
  <si>
    <t>McKavanagh Holdings Ltd</t>
  </si>
  <si>
    <t>Rimanui Farms</t>
  </si>
  <si>
    <t>Southbank Dairies</t>
  </si>
  <si>
    <t>Dewhirst Land Company Ltd</t>
  </si>
  <si>
    <t>Dewhirst Dairy Ltd</t>
  </si>
  <si>
    <t>A to Z Dairies Ltd</t>
  </si>
  <si>
    <t>Fairfax Stonehouse Farm Limited</t>
  </si>
  <si>
    <t>Coaltrack Farm Ltd</t>
  </si>
  <si>
    <t>Geddes Farming Co Ltd</t>
  </si>
  <si>
    <t>Skydale Farm Ltd</t>
  </si>
  <si>
    <t>J &amp; L Geddes Farming Ltd</t>
  </si>
  <si>
    <t>Omana Farms 2016 Ltd</t>
  </si>
  <si>
    <t>F A &amp; R J Lamborn Ltd</t>
  </si>
  <si>
    <t>D P &amp; L M Lamborn Ltd</t>
  </si>
  <si>
    <t>Thomland Farms Ltd</t>
  </si>
  <si>
    <t>Charing Cross LP</t>
  </si>
  <si>
    <t>Charing Cross Farming Company Ltd</t>
  </si>
  <si>
    <t>Greywacke Farming Company Limted</t>
  </si>
  <si>
    <t>Warren J Thomas Farming Ltd</t>
  </si>
  <si>
    <t>Totman Enterprises Ltd</t>
  </si>
  <si>
    <t>Greywacke Farming Company Ltd</t>
  </si>
  <si>
    <t>NzAgSupplies Ltd</t>
  </si>
  <si>
    <t>Totman Enterprises Limited</t>
  </si>
  <si>
    <t>Pinevale Dairies Ltd</t>
  </si>
  <si>
    <t>Marcram Holdings Ltd</t>
  </si>
  <si>
    <t>Hororata Dairy 3 Ltd</t>
  </si>
  <si>
    <t>Waterton Agricultural Ltd</t>
  </si>
  <si>
    <t>Carlow 1 Ltd</t>
  </si>
  <si>
    <t>Scarlett Farms Ltd</t>
  </si>
  <si>
    <t>Parker and Scarlett Partnership</t>
  </si>
  <si>
    <t>Mitchells Road Dairies Ltd</t>
  </si>
  <si>
    <t>CUCUS Dairy Ltd</t>
  </si>
  <si>
    <t>Waterford Dairy Farm Ltd</t>
  </si>
  <si>
    <t>Birchdale Dairies Ltd</t>
  </si>
  <si>
    <t>Ramsay Dairy Farm Ltd-Ardlui</t>
  </si>
  <si>
    <t>Schat Enterprises Ltd</t>
  </si>
  <si>
    <t>Canterbury Grasslands Dairy 7</t>
  </si>
  <si>
    <t>Canterbury Grasslands Dairy 9</t>
  </si>
  <si>
    <t>Pampas Holdings Limite</t>
  </si>
  <si>
    <t>Emerald Acres 2018 Limited</t>
  </si>
  <si>
    <t>Trinity Holdings (2001) Ltd</t>
  </si>
  <si>
    <t>AOTC Dairies</t>
  </si>
  <si>
    <t>Pelagus Ltd</t>
  </si>
  <si>
    <t>Kiri Kiri Farm</t>
  </si>
  <si>
    <t>Parish Dairies Ltd</t>
  </si>
  <si>
    <t>Parish Two</t>
  </si>
  <si>
    <t>Henderson Farms</t>
  </si>
  <si>
    <t>McPherson Farms Ltd</t>
  </si>
  <si>
    <t>Woolomee Dairies Ltd</t>
  </si>
  <si>
    <t>Woolomee Dairies</t>
  </si>
  <si>
    <t>The Desert Ltd</t>
  </si>
  <si>
    <t>Ramsay Dairy Farm Ltd - Hudson</t>
  </si>
  <si>
    <t>GSM Family Trust</t>
  </si>
  <si>
    <t>Todd Enterprises</t>
  </si>
  <si>
    <t>Dewood Ltd</t>
  </si>
  <si>
    <t>Springbank Farms Ltd</t>
  </si>
  <si>
    <t>Carleton Dairies Ltd</t>
  </si>
  <si>
    <t>Double Days Dairy Ltd</t>
  </si>
  <si>
    <t>Kotare Dairy Ltd</t>
  </si>
  <si>
    <t>Marraki Dairy Ltd - Lynlea</t>
  </si>
  <si>
    <t>Kakariki Dairies Ltd</t>
  </si>
  <si>
    <t>Copperfields Bay Farm Ltd</t>
  </si>
  <si>
    <t>Bay Shear Ltd</t>
  </si>
  <si>
    <t>Knightlea Ltd</t>
  </si>
  <si>
    <t>W.J and L.E Bailey Farming Ltd</t>
  </si>
  <si>
    <t>Steffendene Farm Ltd</t>
  </si>
  <si>
    <t>Udder Perfections Ltd</t>
  </si>
  <si>
    <t>Landcorp Farming Ltd</t>
  </si>
  <si>
    <t>Pinevale Farms Ltd</t>
  </si>
  <si>
    <t>Landcorp Farming Ltd Eyrewell</t>
  </si>
  <si>
    <t>I.D. &amp; J.E. Joyce Partnership</t>
  </si>
  <si>
    <t>LEGENDAIRY</t>
  </si>
  <si>
    <t>Rajini's Dairy Ltd</t>
  </si>
  <si>
    <t>Ashley Klenner</t>
  </si>
  <si>
    <t>DJ &amp; GD Morriss</t>
  </si>
  <si>
    <t>Mckavanagh Holdings Ltd</t>
  </si>
  <si>
    <t>Rimanui Farms Ltd</t>
  </si>
  <si>
    <t>Jersey Oaks Farm Ltd</t>
  </si>
  <si>
    <t>Ngai Tahu Farming Ltd</t>
  </si>
  <si>
    <t>Partners In Cream</t>
  </si>
  <si>
    <t>JMD Farming Ltd</t>
  </si>
  <si>
    <t>M &amp; T Holmes Ltd</t>
  </si>
  <si>
    <t>CBS Dairies Ltd</t>
  </si>
  <si>
    <t>Blue Stripe Farming Ltd</t>
  </si>
  <si>
    <t>B A &amp; T J Cawte</t>
  </si>
  <si>
    <t>Heslerton Station Ltd</t>
  </si>
  <si>
    <t>Davison Family Dairies Ltd</t>
  </si>
  <si>
    <t>Stone Farm Ltd</t>
  </si>
  <si>
    <t>Hollybrook Farms Ltd</t>
  </si>
  <si>
    <t>Flay Farms Ltd</t>
  </si>
  <si>
    <t>Sakura Pastoral Limited Partnership</t>
  </si>
  <si>
    <t>Emerald Pastures Ltd</t>
  </si>
  <si>
    <t>S&amp;E Ltd</t>
  </si>
  <si>
    <t>Killkerry Ltd</t>
  </si>
  <si>
    <t>Benkris Farms Ltd</t>
  </si>
  <si>
    <t>Drumroslyn Dairies Ltd</t>
  </si>
  <si>
    <t>KR &amp; MC Price</t>
  </si>
  <si>
    <t>SR &amp; KA Price</t>
  </si>
  <si>
    <t>SR Price &amp; KA Williams</t>
  </si>
  <si>
    <t>Emunna Partnership Ltd</t>
  </si>
  <si>
    <t>A K Dean Ltd</t>
  </si>
  <si>
    <t>Dy-Vers Dairies Ltd</t>
  </si>
  <si>
    <t>Silverstream Dairy Farm Ltd</t>
  </si>
  <si>
    <t>AG37 Dairy Ltd</t>
  </si>
  <si>
    <t>B &amp; K Walls</t>
  </si>
  <si>
    <t>DW &amp; SM Petheram</t>
  </si>
  <si>
    <t>JC &amp; LJ Greenslade</t>
  </si>
  <si>
    <t>DL Geddes</t>
  </si>
  <si>
    <t>Ryalton Farms Ltd</t>
  </si>
  <si>
    <t>Greenpark Dairies</t>
  </si>
  <si>
    <t>3 Mam Ltd</t>
  </si>
  <si>
    <t>Manaroa Farm Ltd</t>
  </si>
  <si>
    <t>NC &amp; MS Copland Ltd</t>
  </si>
  <si>
    <t>Pinegrove AG Ltd</t>
  </si>
  <si>
    <t>Moorland Holdings Ltd</t>
  </si>
  <si>
    <t>Wisteria Limited</t>
  </si>
  <si>
    <t>Branfield Farm Ltd</t>
  </si>
  <si>
    <t>Knightco Ltd</t>
  </si>
  <si>
    <t>Browns Farm Ltd</t>
  </si>
  <si>
    <t>Omana Dairies Ltd</t>
  </si>
  <si>
    <t>Terracostosa Limited</t>
  </si>
  <si>
    <t>BP Dolan Farms Ltd</t>
  </si>
  <si>
    <t>B &amp; S Connolly</t>
  </si>
  <si>
    <t>BP Dolan</t>
  </si>
  <si>
    <t>McGuire Dairy Limited</t>
  </si>
  <si>
    <t>Terracostosa Ltd No2</t>
  </si>
  <si>
    <t>Terraverde Farm</t>
  </si>
  <si>
    <t>Campouri Ltd</t>
  </si>
  <si>
    <t>NZ Rural Property Trust</t>
  </si>
  <si>
    <t>O'Connell Dairy Ltd</t>
  </si>
  <si>
    <t>Decade Dairies Ltd</t>
  </si>
  <si>
    <t>Melrose Pastoral Ltd</t>
  </si>
  <si>
    <t>Lochnagar</t>
  </si>
  <si>
    <t>Lovett Brothers Ltd</t>
  </si>
  <si>
    <t>Poplar Road Trust (Hoggatin)</t>
  </si>
  <si>
    <t>Clanrye Holdings Ltd</t>
  </si>
  <si>
    <t>Mike Spiers</t>
  </si>
  <si>
    <t>Lynch Park Ltd</t>
  </si>
  <si>
    <t>Midway Dairies Ltd</t>
  </si>
  <si>
    <t>Golden Dairies Ltd</t>
  </si>
  <si>
    <t>Flemington Farm Ltd</t>
  </si>
  <si>
    <t>Bourke Family Trust</t>
  </si>
  <si>
    <t>Ngatimaru Farming Co Ltd</t>
  </si>
  <si>
    <t>Wairepo Green</t>
  </si>
  <si>
    <t>Wairepo Yellow</t>
  </si>
  <si>
    <t>Bellwin Farms Ltd</t>
  </si>
  <si>
    <t>Udder Money Ltd</t>
  </si>
  <si>
    <t>M A Pride Limited</t>
  </si>
  <si>
    <t>Raynham Dairies Ltd</t>
  </si>
  <si>
    <t>Shellmar Dairies Limited</t>
  </si>
  <si>
    <t>Lowcliffe Dairies Limited</t>
  </si>
  <si>
    <t>Illingworth Sharemilking Ltd</t>
  </si>
  <si>
    <t>Eiffelton Contractors Ltd</t>
  </si>
  <si>
    <t>Glenkawa Farming Ltd</t>
  </si>
  <si>
    <t>Hekeao Holdings Ltd</t>
  </si>
  <si>
    <t>Tamrin Farm Holdings Ltd</t>
  </si>
  <si>
    <t>Gilston Farms 1999 Ltd</t>
  </si>
  <si>
    <t>Waingake</t>
  </si>
  <si>
    <t>Daisy Downs Dairy Ltd</t>
  </si>
  <si>
    <t>Poplar Road Trust</t>
  </si>
  <si>
    <t>Morrisey Farming Ltd</t>
  </si>
  <si>
    <t>Brander Farms Limited</t>
  </si>
  <si>
    <t>Wilmoor Dairy Farm Limted</t>
  </si>
  <si>
    <t>NZSF-Canty Farms-Coldstream</t>
  </si>
  <si>
    <t>Valleyfield Pastoral Ltd</t>
  </si>
  <si>
    <t>Four Peaks Dairy Ltd</t>
  </si>
  <si>
    <t>Holland Farming Limited</t>
  </si>
  <si>
    <t>Moffitt Dairy Ltd</t>
  </si>
  <si>
    <t>Thorneycroft Dairy</t>
  </si>
  <si>
    <t>Campbell Holdings (2012) Ltd</t>
  </si>
  <si>
    <t>Mountainview Dairies 2012 Ltd</t>
  </si>
  <si>
    <t>Mill Farm Partnership</t>
  </si>
  <si>
    <t>Acerna Pastures Ltd</t>
  </si>
  <si>
    <t>Ellery Enterprises Ltd</t>
  </si>
  <si>
    <t>Mill-Ford</t>
  </si>
  <si>
    <t>NZSF Canterbury Farms Ltd Orari</t>
  </si>
  <si>
    <t>AR &amp; FC Coles Ltd</t>
  </si>
  <si>
    <t>Donaldson Dairy Ltd</t>
  </si>
  <si>
    <t>AK &amp; FC Coles Ltd</t>
  </si>
  <si>
    <t>Thorneycroft Farm Ltd</t>
  </si>
  <si>
    <t>Ashfield Pastures Ltd</t>
  </si>
  <si>
    <t>Hybell Farming Ltd</t>
  </si>
  <si>
    <t>NZ Rural Property Trust - Milford</t>
  </si>
  <si>
    <t>Portside Ltd</t>
  </si>
  <si>
    <t>KiriKiri Dairy Ltd</t>
  </si>
  <si>
    <t>JHDA Ltd</t>
  </si>
  <si>
    <t>H Bolt Investments Ltd</t>
  </si>
  <si>
    <t>C B Goslin</t>
  </si>
  <si>
    <t>SCS Farming Limited</t>
  </si>
  <si>
    <t>K &amp; A Adams Farming Ltd</t>
  </si>
  <si>
    <t>Panguna Ltd</t>
  </si>
  <si>
    <t>SCS Farming Ltd</t>
  </si>
  <si>
    <t>RG &amp; SL Paver Partnership</t>
  </si>
  <si>
    <t>Kemford Farm Ltd</t>
  </si>
  <si>
    <t>Afresco Ltd No 1</t>
  </si>
  <si>
    <t>Megaw Dairies Ltd</t>
  </si>
  <si>
    <t>BC &amp; T E Brown Ltd</t>
  </si>
  <si>
    <t>Kiri Kiri 2</t>
  </si>
  <si>
    <t>Afresco Ltd No 2</t>
  </si>
  <si>
    <t>Bolt Holdings Ltd</t>
  </si>
  <si>
    <t>WJ Contracting Partnership</t>
  </si>
  <si>
    <t>L &amp; P Dairies Ltd</t>
  </si>
  <si>
    <t>The Winchmore Mitcham LP</t>
  </si>
  <si>
    <t>McFletcher Ltd</t>
  </si>
  <si>
    <t>Winchmore Downs Ltd</t>
  </si>
  <si>
    <t>Copland Fields Ltd</t>
  </si>
  <si>
    <t>Tikapa Dairies Ltd</t>
  </si>
  <si>
    <t>Kokura Holdings Ltd</t>
  </si>
  <si>
    <t>NZ Property Trust - Rocklea</t>
  </si>
  <si>
    <t>Kau Paaamu Holdings</t>
  </si>
  <si>
    <t>Inneslea Limited</t>
  </si>
  <si>
    <t>G.C.Webber &amp; E.McGraft Webber</t>
  </si>
  <si>
    <t>TTD Farms Ltd - Midfield</t>
  </si>
  <si>
    <t>Barhill Dairy Ltd</t>
  </si>
  <si>
    <t>Walker &amp; Sons Ltd</t>
  </si>
  <si>
    <t>Glen Orchy Dairies Ltd</t>
  </si>
  <si>
    <t>Penvarrow Farm Ltd</t>
  </si>
  <si>
    <t>Flow Dairies</t>
  </si>
  <si>
    <t>Robel Holdings Ltd</t>
  </si>
  <si>
    <t>Pannetts Dairies Limited</t>
  </si>
  <si>
    <t>Crunchy Farming Ltd</t>
  </si>
  <si>
    <t>Falstone Dairies Ltd</t>
  </si>
  <si>
    <t>Marsh 88 Limited</t>
  </si>
  <si>
    <t>Mainland Farming Ltd</t>
  </si>
  <si>
    <t>Kilmurray Farm 1 Ltd</t>
  </si>
  <si>
    <t>Fairton Dairy Ltd</t>
  </si>
  <si>
    <t>Mooreland Holdings Ltd</t>
  </si>
  <si>
    <t>PMB Holdings Limited</t>
  </si>
  <si>
    <t>Beith Farm Ltd - El Rancho</t>
  </si>
  <si>
    <t>Elliott Farms Ltd</t>
  </si>
  <si>
    <t>Ashleigh Park Ltd</t>
  </si>
  <si>
    <t>DMT Dairies Ltd</t>
  </si>
  <si>
    <t>D F Greenslade</t>
  </si>
  <si>
    <t>Rosevale Ltd</t>
  </si>
  <si>
    <t>GR &amp; MA Pearce</t>
  </si>
  <si>
    <t>M &amp; L Pearce Dairying Ltd</t>
  </si>
  <si>
    <t>Lindale Farming Co Ltd</t>
  </si>
  <si>
    <t>Winchmore Mitcham LP</t>
  </si>
  <si>
    <t>Riverstone Dairies</t>
  </si>
  <si>
    <t>I H Hood</t>
  </si>
  <si>
    <t>MJ Hood</t>
  </si>
  <si>
    <t>Thompsons Track Limited Partnership</t>
  </si>
  <si>
    <t>TTD Farms Ltd</t>
  </si>
  <si>
    <t>WJ and CH Verberne</t>
  </si>
  <si>
    <t>Greentree Farms Ltd</t>
  </si>
  <si>
    <t>R &amp; J van Leeuwen Limited</t>
  </si>
  <si>
    <t>Greentree Farms Limited</t>
  </si>
  <si>
    <t>Arbol Verde Ltd</t>
  </si>
  <si>
    <t>Oxhill Limited</t>
  </si>
  <si>
    <t>B and J Smith Ltd</t>
  </si>
  <si>
    <t>Methven Farm Ltd</t>
  </si>
  <si>
    <t>Kau Paamu Holdings Ltd</t>
  </si>
  <si>
    <t>Mt Hutt Dairies Ltd</t>
  </si>
  <si>
    <t>K &amp; T Pastoral Ltd</t>
  </si>
  <si>
    <t>Lyndhurst Farm</t>
  </si>
  <si>
    <t>Glendene Dairies Ltd</t>
  </si>
  <si>
    <t>Morilait Ltd</t>
  </si>
  <si>
    <t>Valleta Dairy Unit - Landcorp</t>
  </si>
  <si>
    <t>Vulcan Fields Ltd</t>
  </si>
  <si>
    <t>Westerfield Farming Co Ltd</t>
  </si>
  <si>
    <t>Riverbank Farm Ltd</t>
  </si>
  <si>
    <t>Tarbury Dairy Ltd No.1</t>
  </si>
  <si>
    <t>Pentim Farm Ltd</t>
  </si>
  <si>
    <t>Westgrove Dairy Ltd</t>
  </si>
  <si>
    <t>Quigley Farming Ltd</t>
  </si>
  <si>
    <t>Flat White Dairy Limited</t>
  </si>
  <si>
    <t>Deegan Dairies Limited Partnership</t>
  </si>
  <si>
    <t>Joff And Ashley Power</t>
  </si>
  <si>
    <t>B S Sommerville Ltd</t>
  </si>
  <si>
    <t>Plateau Dairies Ltd</t>
  </si>
  <si>
    <t>Winterview Dairies Ltd</t>
  </si>
  <si>
    <t>Bentower Dairies Ltd</t>
  </si>
  <si>
    <t>Blackford Farming Ltd - Blue Shed</t>
  </si>
  <si>
    <t>NK &amp; KL Hammond</t>
  </si>
  <si>
    <t>FAH Dairies</t>
  </si>
  <si>
    <t>Morrison Dairies Ltd</t>
  </si>
  <si>
    <t>Sebakwe Farming Ltd</t>
  </si>
  <si>
    <t>Misty Downs</t>
  </si>
  <si>
    <t>Cracroft Dairy Ltd</t>
  </si>
  <si>
    <t>Cashmore Invertments Ltd</t>
  </si>
  <si>
    <t>Alpine Dairies Ltd</t>
  </si>
  <si>
    <t>Strath-Isle Farms Ltd</t>
  </si>
  <si>
    <t>Align Jackawanda Ltd</t>
  </si>
  <si>
    <t>Align Emilius Ltd</t>
  </si>
  <si>
    <t>Align Farms Ltd - Emilius</t>
  </si>
  <si>
    <t>Carmoor Farms Ltd</t>
  </si>
  <si>
    <t>Delos Dairies Ltd</t>
  </si>
  <si>
    <t>Barwell Farm Ltd</t>
  </si>
  <si>
    <t>Mayview Ltd</t>
  </si>
  <si>
    <t>NZSF-Canterbury Farms Ltd- Ashfield</t>
  </si>
  <si>
    <t>Brunelly Farms Ltd</t>
  </si>
  <si>
    <t>NZSF-Canterbury Farms Ltd</t>
  </si>
  <si>
    <t>Wavell Dairies Ltd</t>
  </si>
  <si>
    <t>Stonefort Dairies Ltd</t>
  </si>
  <si>
    <t>Tomclan Holdingsemplate Milk</t>
  </si>
  <si>
    <t>Nothing Ventured Ltd</t>
  </si>
  <si>
    <t>Mt Somers Station Farming Limited</t>
  </si>
  <si>
    <t>Balshando Farming Ltd</t>
  </si>
  <si>
    <t>Pahau Flats Dairy Ltd (Landsend)</t>
  </si>
  <si>
    <t>AN &amp; SB Williamson</t>
  </si>
  <si>
    <t>Killarney Dairy Ltd</t>
  </si>
  <si>
    <t>LH Dairy</t>
  </si>
  <si>
    <t>Monument Road Farm</t>
  </si>
  <si>
    <t>C J &amp; C F Carter Partnership</t>
  </si>
  <si>
    <t>D.A. &amp; N.C. Reddecliffe Partnership</t>
  </si>
  <si>
    <t>Silverstream Dairies Limited</t>
  </si>
  <si>
    <t>Glen Orchy Dairies Limited</t>
  </si>
  <si>
    <t>Stockco</t>
  </si>
  <si>
    <t>Nemesys limited</t>
  </si>
  <si>
    <t>Moorepark Technology Limited.</t>
  </si>
  <si>
    <t>Johnston Farms Ltd</t>
  </si>
  <si>
    <t>K.R and J.K Sands</t>
  </si>
  <si>
    <t>Woodlot Enterprises Ltd - Clune Rd</t>
  </si>
  <si>
    <t>Harwin Farms Ltd</t>
  </si>
  <si>
    <t>Fauvic Downs Limited</t>
  </si>
  <si>
    <t>Otuiti Grazing Limited</t>
  </si>
  <si>
    <t>C H and S Falconer</t>
  </si>
  <si>
    <t>LT and RA Thomson</t>
  </si>
  <si>
    <t>Ben Vining Ltd</t>
  </si>
  <si>
    <t>Rennie Farms Ltd</t>
  </si>
  <si>
    <t>Green Grass (2003) Ltd</t>
  </si>
  <si>
    <t>Mangahei Farms Partnership</t>
  </si>
  <si>
    <t>Maharee Farms Ltd</t>
  </si>
  <si>
    <t>Michael and Monique Allison</t>
  </si>
  <si>
    <t>DB and M.G Leslis</t>
  </si>
  <si>
    <t>ME and EJM Browning</t>
  </si>
  <si>
    <t>Arabica Farms Ltd</t>
  </si>
  <si>
    <t>J and S Burke Ltd</t>
  </si>
  <si>
    <t>Pouarua Farm - Farm J</t>
  </si>
  <si>
    <t>POUARUA FARM - FARM F</t>
  </si>
  <si>
    <t>Pouarua Farm - Farm C</t>
  </si>
  <si>
    <t>Pouarua Farm - Farm A</t>
  </si>
  <si>
    <t>POUARUA FARM - FARM E</t>
  </si>
  <si>
    <t>POUARUA FARM - FARM H</t>
  </si>
  <si>
    <t>Maureen Martinovich</t>
  </si>
  <si>
    <t>S.H Fowlie Partnership</t>
  </si>
  <si>
    <t>ITR Edwards and Williamson</t>
  </si>
  <si>
    <t>POUARUA FARM - D</t>
  </si>
  <si>
    <t>A C Johnson</t>
  </si>
  <si>
    <t>NT Buckley &amp; KM Andrew</t>
  </si>
  <si>
    <t>Rockspring Farm Ltd</t>
  </si>
  <si>
    <t>Alan Haines</t>
  </si>
  <si>
    <t>MJ and G O'Sullivan</t>
  </si>
  <si>
    <t>Prosperity Tree</t>
  </si>
  <si>
    <t>RH and PM Anderson</t>
  </si>
  <si>
    <t>DH and LM Anderson</t>
  </si>
  <si>
    <t>G&amp;M Hendrikse Ltd</t>
  </si>
  <si>
    <t>Darach Dairy Ltd</t>
  </si>
  <si>
    <t>Edgar and Nancy Avergonzado</t>
  </si>
  <si>
    <t>Paul Taylor</t>
  </si>
  <si>
    <t>DN &amp; VA Croasdale Partnership</t>
  </si>
  <si>
    <t>Edward Lee Ltd</t>
  </si>
  <si>
    <t>Ark Farm Ltd</t>
  </si>
  <si>
    <t>NZSF Waikato Farms Ltd</t>
  </si>
  <si>
    <t>NZSF Waikato Farms Ltd - Rawhiti</t>
  </si>
  <si>
    <t>Torrins Land Ltd</t>
  </si>
  <si>
    <t>NZSF Waikato Farms Ltd - Waitoki</t>
  </si>
  <si>
    <t>NZSF Waikato Farms Ltd- Te Aroha</t>
  </si>
  <si>
    <t>JRS Dairying Ltd - Swamp Farm</t>
  </si>
  <si>
    <t>C &amp; N Peterson</t>
  </si>
  <si>
    <t>JRS Dairying Ltd - Hill Farm</t>
  </si>
  <si>
    <t>Lucan Farm Ltd</t>
  </si>
  <si>
    <t>D&amp;R O'Reilly</t>
  </si>
  <si>
    <t>GS &amp; SCM Van Niekerk</t>
  </si>
  <si>
    <t>Aukati Farm Ltd</t>
  </si>
  <si>
    <t>Frontier Farms Ltd</t>
  </si>
  <si>
    <t>J L ABBOTT</t>
  </si>
  <si>
    <t>Primrose Hill Farms</t>
  </si>
  <si>
    <t>Krielen Holdings Ltd</t>
  </si>
  <si>
    <t>Beck Family Farm Ltd</t>
  </si>
  <si>
    <t>Noa Farms 2014 Ltd</t>
  </si>
  <si>
    <t>JK &amp; TE Bailey</t>
  </si>
  <si>
    <t>Paul and Clare Shortt</t>
  </si>
  <si>
    <t>Maharaj Farms Ltd</t>
  </si>
  <si>
    <t>Maharaj Farms</t>
  </si>
  <si>
    <t>Handy Farm Ltd</t>
  </si>
  <si>
    <t>Sky Valley Farms</t>
  </si>
  <si>
    <t>Heathton Farms Ltd</t>
  </si>
  <si>
    <t>Jak Farm Ltd</t>
  </si>
  <si>
    <t>S R &amp; J A Brighouse</t>
  </si>
  <si>
    <t>TB &amp; SK Incorporated Ltd Bank</t>
  </si>
  <si>
    <t>TB &amp; SK Incorporated</t>
  </si>
  <si>
    <t>Rustic Dairies Ltd</t>
  </si>
  <si>
    <t>Arcadia Dairies Ltd</t>
  </si>
  <si>
    <t>G &amp; S Blackler Family Trust</t>
  </si>
  <si>
    <t>Shane David</t>
  </si>
  <si>
    <t>Xavier Farming Ltd</t>
  </si>
  <si>
    <t>Jackdale Farm Ltd</t>
  </si>
  <si>
    <t>GST Investments Ltd</t>
  </si>
  <si>
    <t>David Wahle</t>
  </si>
  <si>
    <t>N and JA Lodge</t>
  </si>
  <si>
    <t>Corvette Dairy Farming Ltd</t>
  </si>
  <si>
    <t>CNDRS Ltd</t>
  </si>
  <si>
    <t>Highland Farms Ltd</t>
  </si>
  <si>
    <t>Higham Dairies Ltd</t>
  </si>
  <si>
    <t>Landcorp Farming Ltd - Hirst</t>
  </si>
  <si>
    <t>Landcorp Farming Ltd - Resolution</t>
  </si>
  <si>
    <t>Landcorp Farming Ltd- Pinta</t>
  </si>
  <si>
    <t>Landcorp Farming Ltd Pamu</t>
  </si>
  <si>
    <t>Arohena Pastoral Ltd</t>
  </si>
  <si>
    <t>Kaimai Dairy Farm Ltd</t>
  </si>
  <si>
    <t>Geddes Farming Company Ltd</t>
  </si>
  <si>
    <t>North Eyre Holdings Ltd</t>
  </si>
  <si>
    <t>Annfield Dairies Ltd</t>
  </si>
  <si>
    <t>Hilary &amp; Colin Webber</t>
  </si>
  <si>
    <t>BT Dairies Limited</t>
  </si>
  <si>
    <t>Kolmar Dairies Ltd</t>
  </si>
  <si>
    <t>Accident Compensation Corporation</t>
  </si>
  <si>
    <t>Allied Petroleum Limited</t>
  </si>
  <si>
    <t>Ashburton Guardian</t>
  </si>
  <si>
    <t>Babbage Consultants Limited</t>
  </si>
  <si>
    <t>Ellesmere Transport Co Ltd</t>
  </si>
  <si>
    <t>Inland Revenue</t>
  </si>
  <si>
    <t>Lincoln University</t>
  </si>
  <si>
    <t>Orion New Zealand Limited</t>
  </si>
  <si>
    <t>Pluck's Engineering Ltd</t>
  </si>
  <si>
    <t>Selwyn District Council</t>
  </si>
  <si>
    <t>Sheffield Ltd</t>
  </si>
  <si>
    <t>Purata Farms Limited</t>
  </si>
  <si>
    <t>Spark New Zealand Limited</t>
  </si>
  <si>
    <t>Fulton Hogan Ltd</t>
  </si>
  <si>
    <t>Budget Rent a Car</t>
  </si>
  <si>
    <t>Echelon Group</t>
  </si>
  <si>
    <t>KPMG</t>
  </si>
  <si>
    <t>Minter Ellison Rudd Watts</t>
  </si>
  <si>
    <t>Beca Limited</t>
  </si>
  <si>
    <t>Contec Group International Ltd</t>
  </si>
  <si>
    <t>Chapman Tripp</t>
  </si>
  <si>
    <t>Aon New Zealand Ltd.</t>
  </si>
  <si>
    <t>Dunsandel Store</t>
  </si>
  <si>
    <t>George (The)</t>
  </si>
  <si>
    <t>Food Tech Solutions Ltd</t>
  </si>
  <si>
    <t>Bell Gully</t>
  </si>
  <si>
    <t>RCR Energy Limited</t>
  </si>
  <si>
    <t>New Zealand Trade &amp; Enterprise</t>
  </si>
  <si>
    <t>Hill Laboratories</t>
  </si>
  <si>
    <t>Sato NZ Ltd</t>
  </si>
  <si>
    <t>HCD Flow Technology</t>
  </si>
  <si>
    <t>Westland Milk Products - USD</t>
  </si>
  <si>
    <t>NZ Safety</t>
  </si>
  <si>
    <t>Hudson.</t>
  </si>
  <si>
    <t>DairyNZ Limited</t>
  </si>
  <si>
    <t>Holmes Fire &amp; Safety Ltd</t>
  </si>
  <si>
    <t>Vodafone-396374419</t>
  </si>
  <si>
    <t>Teltrac Communications</t>
  </si>
  <si>
    <t>Country Feasts</t>
  </si>
  <si>
    <t>Office Max Store</t>
  </si>
  <si>
    <t>Snell Packaging &amp; Safety Ltd</t>
  </si>
  <si>
    <t>Temuka Transport 1967 Ltd</t>
  </si>
  <si>
    <t>Rendertech Ltd</t>
  </si>
  <si>
    <t>Soilwork Ltd</t>
  </si>
  <si>
    <t>Ritchies Transport Holdings Limited</t>
  </si>
  <si>
    <t>EMC Industrial Group Ltd</t>
  </si>
  <si>
    <t>KPL Engineering &amp; Contracting Ltd</t>
  </si>
  <si>
    <t>Alphatech Systems Ltd</t>
  </si>
  <si>
    <t>Enviro Waste Services Ltd</t>
  </si>
  <si>
    <t>Hall Machinery Ltd</t>
  </si>
  <si>
    <t>Sealed Air (New Zealand)</t>
  </si>
  <si>
    <t>SRS New Zealand Ltd</t>
  </si>
  <si>
    <t>Nalco New Zealand Limited</t>
  </si>
  <si>
    <t>Heartland Technology Limited</t>
  </si>
  <si>
    <t>Sansmart Limited</t>
  </si>
  <si>
    <t>Rentokil Initial Ltd</t>
  </si>
  <si>
    <t>Titan Cranes Ltd</t>
  </si>
  <si>
    <t>Elgas</t>
  </si>
  <si>
    <t>New Zealand Post Limited</t>
  </si>
  <si>
    <t>Ernst &amp; Young Ltd</t>
  </si>
  <si>
    <t>Air Liquide New Zealand Ltd</t>
  </si>
  <si>
    <t>Astron Plastics Ltd</t>
  </si>
  <si>
    <t>Mitsui &amp; Co (NZ) Ltd</t>
  </si>
  <si>
    <t>Furnware Ltd</t>
  </si>
  <si>
    <t>Intergrated Packaging Ltd</t>
  </si>
  <si>
    <t>Dunsandel Tavern</t>
  </si>
  <si>
    <t>Metrohm / MEP Instruments LTD</t>
  </si>
  <si>
    <t>Wedderburn Scales</t>
  </si>
  <si>
    <t>R Redpath Ltd</t>
  </si>
  <si>
    <t>Hygiene Technologies Ltd</t>
  </si>
  <si>
    <t>Vacuum Brands Ltd</t>
  </si>
  <si>
    <t>Reynolds Group Ltd</t>
  </si>
  <si>
    <t>FIANZ</t>
  </si>
  <si>
    <t>Security Seals Ltd</t>
  </si>
  <si>
    <t>VIP Steel Packaging (NZ) Ltd</t>
  </si>
  <si>
    <t>Steel &amp; Tube Holdings Ltd</t>
  </si>
  <si>
    <t>Calibration Solutions Ltd</t>
  </si>
  <si>
    <t>Intech Instruments Ltd</t>
  </si>
  <si>
    <t>Dexion</t>
  </si>
  <si>
    <t>Canterbury Filter Services Ltd</t>
  </si>
  <si>
    <t>Canterbury A &amp; P Association</t>
  </si>
  <si>
    <t>Bell Technology Pty Ltd</t>
  </si>
  <si>
    <t>National Radiation Laboratory</t>
  </si>
  <si>
    <t>Stowers Containment Solutions</t>
  </si>
  <si>
    <t>Express Couriers Ltd</t>
  </si>
  <si>
    <t>Chep Pallecon Solutions(NZ) Ltd</t>
  </si>
  <si>
    <t>Boffa Miskell</t>
  </si>
  <si>
    <t>DHL Express (New Zealand) Ltd</t>
  </si>
  <si>
    <t>Doyleston Engineering Works Ltd</t>
  </si>
  <si>
    <t>Hartnell Coolheat Ltd</t>
  </si>
  <si>
    <t>First NZ Capital</t>
  </si>
  <si>
    <t>Filtercorp International Ltd</t>
  </si>
  <si>
    <t>ADT Fire Monitoring</t>
  </si>
  <si>
    <t>Clyne &amp; Bennie (1988) Limited</t>
  </si>
  <si>
    <t>Cookes</t>
  </si>
  <si>
    <t>Big Blue Ltd</t>
  </si>
  <si>
    <t>Hope Moulded Polystyrene Ltd</t>
  </si>
  <si>
    <t>Steel and Tube Distribution</t>
  </si>
  <si>
    <t>Aurecon NZ Ltd</t>
  </si>
  <si>
    <t>Homersham Ltd</t>
  </si>
  <si>
    <t>RS Components Ltd</t>
  </si>
  <si>
    <t>Innopak Ltd</t>
  </si>
  <si>
    <t>NCI Packaging (NZ) Limited.</t>
  </si>
  <si>
    <t>Canterbury Waterproofing Ltd</t>
  </si>
  <si>
    <t>Southern Cross Engineering</t>
  </si>
  <si>
    <t>Ashley Electronics (Do not use)</t>
  </si>
  <si>
    <t>University of Canterbury</t>
  </si>
  <si>
    <t>ENZED Christchurch Ltd</t>
  </si>
  <si>
    <t>Fire &amp; Safety Training Ltd</t>
  </si>
  <si>
    <t>Lyttelton Engineering Ltd</t>
  </si>
  <si>
    <t>Thermo Fisher Scientific NZ Ltd</t>
  </si>
  <si>
    <t>NZX Limited</t>
  </si>
  <si>
    <t>Swagelok-Fluid System Technologies</t>
  </si>
  <si>
    <t>Southern QA Ltd</t>
  </si>
  <si>
    <t>Rexel NZ Electrical Supplies</t>
  </si>
  <si>
    <t>Southern Insulation Ch-Ch</t>
  </si>
  <si>
    <t>New Zealand Sugar Company Ltd</t>
  </si>
  <si>
    <t>Systema Group Limited</t>
  </si>
  <si>
    <t>Deemor</t>
  </si>
  <si>
    <t>Instrumatics</t>
  </si>
  <si>
    <t>Goodman Fielder Christchurch</t>
  </si>
  <si>
    <t>International Paper (NZ) Ltd</t>
  </si>
  <si>
    <t>Norgren Ltd</t>
  </si>
  <si>
    <t>Hapag-LLoyd</t>
  </si>
  <si>
    <t>H2O Systems Ltd</t>
  </si>
  <si>
    <t>New Zealand Customs Service</t>
  </si>
  <si>
    <t>Festo Limited</t>
  </si>
  <si>
    <t>Particle Solutionz Ltd</t>
  </si>
  <si>
    <t>4 Industry Group Ltd</t>
  </si>
  <si>
    <t>Drills, Taps &amp; Dies Ltd</t>
  </si>
  <si>
    <t>Viscount Plastics (NZ) Ltd</t>
  </si>
  <si>
    <t>DairyNZ Inc.</t>
  </si>
  <si>
    <t>Seal Imports Ltd</t>
  </si>
  <si>
    <t>NZ Merino Company Ltd (The)</t>
  </si>
  <si>
    <t>Asmuss Plastic Systems Ltd</t>
  </si>
  <si>
    <t>Wurth New Zealand Ltd</t>
  </si>
  <si>
    <t>Ivan Freer</t>
  </si>
  <si>
    <t>Mercantile Gazette Marketing Ltd</t>
  </si>
  <si>
    <t>Ministry for Primary Industries</t>
  </si>
  <si>
    <t>Stuff Ltd (subscription)</t>
  </si>
  <si>
    <t>Seek (NZ) Limited</t>
  </si>
  <si>
    <t>Argus Heating Ltd</t>
  </si>
  <si>
    <t>Code 9.</t>
  </si>
  <si>
    <t>Maintenance Experts Pty Ltd - AUD</t>
  </si>
  <si>
    <t>Apex Environmental Ltd</t>
  </si>
  <si>
    <t>Dunsandel Rugby Football Club Inc</t>
  </si>
  <si>
    <t>Tyre General (The)</t>
  </si>
  <si>
    <t>Chemetall (New Zealand) Ltd</t>
  </si>
  <si>
    <t>Bridon New Zealand Ltd</t>
  </si>
  <si>
    <t>SHL New Zealand Ltd</t>
  </si>
  <si>
    <t>CCH New Zealand Ltd</t>
  </si>
  <si>
    <t>Ansac Pty Ltd</t>
  </si>
  <si>
    <t>Datacom Systems Ltd - DO NOT USE</t>
  </si>
  <si>
    <t>E Goddard Ltd</t>
  </si>
  <si>
    <t>Victoria University of Wellington</t>
  </si>
  <si>
    <t>Shipleys Audiovisual</t>
  </si>
  <si>
    <t>Ace Training Ltd</t>
  </si>
  <si>
    <t>Hilmar Ingredients</t>
  </si>
  <si>
    <t>MGE New Zealand 2010 Ltd</t>
  </si>
  <si>
    <t>University of Otago</t>
  </si>
  <si>
    <t>Filtration Technology Ltd</t>
  </si>
  <si>
    <t>Sue Angove Consulting</t>
  </si>
  <si>
    <t>Hach Pacific NZ</t>
  </si>
  <si>
    <t>Access Lock Specialists Ltd</t>
  </si>
  <si>
    <t>CPS NZ Ltd</t>
  </si>
  <si>
    <t>Hinton's</t>
  </si>
  <si>
    <t>Grundfos Pumps NZ Ltd</t>
  </si>
  <si>
    <t>Stainless Electrical Products</t>
  </si>
  <si>
    <t>Omni Engineering</t>
  </si>
  <si>
    <t>Paneltech Contractors Ltd</t>
  </si>
  <si>
    <t>COSCO (New Zealand) Limited</t>
  </si>
  <si>
    <t>VanArts&amp;CO.</t>
  </si>
  <si>
    <t>Stiles &amp; Hooker Ltd</t>
  </si>
  <si>
    <t>Human Resources Institute of NZ Inc</t>
  </si>
  <si>
    <t>NZX Agri Ltd</t>
  </si>
  <si>
    <t>Dotmar Universal Plastics</t>
  </si>
  <si>
    <t>ATF New Zealand Limited</t>
  </si>
  <si>
    <t>Atsource - Runcimon Holdings Ltd.</t>
  </si>
  <si>
    <t>Steel Grating Ltd</t>
  </si>
  <si>
    <t>Photoshots Ltd</t>
  </si>
  <si>
    <t>Hamburg Sud NZ Ltd</t>
  </si>
  <si>
    <t>Donco Services Ltd</t>
  </si>
  <si>
    <t>Buy NZ Made Campaign Ltd</t>
  </si>
  <si>
    <t>Southern Cross Medical Care Society</t>
  </si>
  <si>
    <t>DHL Global Forwarding (NZ) Ltd</t>
  </si>
  <si>
    <t>SignTech</t>
  </si>
  <si>
    <t>Canterbury Industrial Scrubbing.</t>
  </si>
  <si>
    <t>CMA CGM Group Agencies (NZ) LTD</t>
  </si>
  <si>
    <t>Hendl and Murray Engineering Ltd</t>
  </si>
  <si>
    <t>ECP Limited</t>
  </si>
  <si>
    <t>JB Walter</t>
  </si>
  <si>
    <t>Fishing Industry Services Limited</t>
  </si>
  <si>
    <t>Marac Finance Limited</t>
  </si>
  <si>
    <t>McKay Shipping Limited - USD</t>
  </si>
  <si>
    <t>Anzor Fasteners Ltd</t>
  </si>
  <si>
    <t>Spray Technologies Limited</t>
  </si>
  <si>
    <t>Strapping Systems (NZ) Ltd</t>
  </si>
  <si>
    <t>University of Auckland (The)</t>
  </si>
  <si>
    <t>Conferenz</t>
  </si>
  <si>
    <t>Thomson Reuters</t>
  </si>
  <si>
    <t>Spitroast Canterbury 2012 Ltd</t>
  </si>
  <si>
    <t>Infant Nutrition Council Ltd</t>
  </si>
  <si>
    <t>Normans Transport Ltd</t>
  </si>
  <si>
    <t>Jones Lang LaSalle Ltd</t>
  </si>
  <si>
    <t>Stratalign Limited</t>
  </si>
  <si>
    <t>Supply Services (SI) Ltd</t>
  </si>
  <si>
    <t>Reval.com Inc</t>
  </si>
  <si>
    <t>Clear Edge Filtration (NZ) Ltd</t>
  </si>
  <si>
    <t>Louis Dreyfus Company Asia Pte Ltd</t>
  </si>
  <si>
    <t>Trimate Industries Limited</t>
  </si>
  <si>
    <t>Smith Crane &amp; Construction.</t>
  </si>
  <si>
    <t>Bright Sparks (1995) Ltd</t>
  </si>
  <si>
    <t>Orly Productions Ltd</t>
  </si>
  <si>
    <t>New Zealand Couriers</t>
  </si>
  <si>
    <t>Dunsandel Community Centre</t>
  </si>
  <si>
    <t>Carville Fabrication Ltd</t>
  </si>
  <si>
    <t>DCANZ</t>
  </si>
  <si>
    <t>Thermal Label Co Limited</t>
  </si>
  <si>
    <t>Stainless Design Limited</t>
  </si>
  <si>
    <t>PricewaterhouseCoopers</t>
  </si>
  <si>
    <t>Stantec</t>
  </si>
  <si>
    <t>Oritain Global Limited</t>
  </si>
  <si>
    <t>UBIC Consulting</t>
  </si>
  <si>
    <t>Stocker Dairy Plumb Ltd</t>
  </si>
  <si>
    <t>Powerpac Group Ltd</t>
  </si>
  <si>
    <t>Wilson Bulk Transport Ltd</t>
  </si>
  <si>
    <t>Meltwater Australia Pty Ltd</t>
  </si>
  <si>
    <t>Global Software Inc.</t>
  </si>
  <si>
    <t>Freshpork Farms Ltd</t>
  </si>
  <si>
    <t>Visentia Limited</t>
  </si>
  <si>
    <t>L &amp; A Apparel Ltd</t>
  </si>
  <si>
    <t>Riccarton Cleaning Supplies Limited</t>
  </si>
  <si>
    <t>Rakaia Medical Centre</t>
  </si>
  <si>
    <t>JetX ltd</t>
  </si>
  <si>
    <t>McNeill Pumping Limited</t>
  </si>
  <si>
    <t>Energy Select Limited</t>
  </si>
  <si>
    <t>Gallup Organization Pty Ltd (The)</t>
  </si>
  <si>
    <t>Marsh Limited</t>
  </si>
  <si>
    <t>Long Industries Limited</t>
  </si>
  <si>
    <t>Ecolab New Zealand</t>
  </si>
  <si>
    <t>GE Healthcare Limited</t>
  </si>
  <si>
    <t>CHR Hansen Pty Ltd</t>
  </si>
  <si>
    <t>Upright Scaffolding Ltd</t>
  </si>
  <si>
    <t>Simatek A/S</t>
  </si>
  <si>
    <t>Spectrum Print.</t>
  </si>
  <si>
    <t>Vowles Transport Limited</t>
  </si>
  <si>
    <t>Hazknow Ltd</t>
  </si>
  <si>
    <t>Intergroup Limited</t>
  </si>
  <si>
    <t>Q J Lowcay Consultancy</t>
  </si>
  <si>
    <t>Mitech Technology Group</t>
  </si>
  <si>
    <t>Powder Projects Ltd</t>
  </si>
  <si>
    <t>Scan Vibro</t>
  </si>
  <si>
    <t>IMCD New Zealand Limited</t>
  </si>
  <si>
    <t>Burnard International Limited</t>
  </si>
  <si>
    <t>Gary Cockram Limited</t>
  </si>
  <si>
    <t>Window Treatments (NZ) Ltd</t>
  </si>
  <si>
    <t>Eurofins ELS Ltd</t>
  </si>
  <si>
    <t>Premiere Conferencing Limited / JPM</t>
  </si>
  <si>
    <t>Apollo Projects</t>
  </si>
  <si>
    <t>Robson Environmental Services Ltd</t>
  </si>
  <si>
    <t>Growthcom Limited</t>
  </si>
  <si>
    <t>GS1 New Zealand</t>
  </si>
  <si>
    <t>PLF International Ltd.</t>
  </si>
  <si>
    <t>Calder Stewart Industries Ltd</t>
  </si>
  <si>
    <t>ProDriver Training Ltd</t>
  </si>
  <si>
    <t>Chemsafety Limited</t>
  </si>
  <si>
    <t>Computershare Invester Services Ltd</t>
  </si>
  <si>
    <t>United Paints Limited</t>
  </si>
  <si>
    <t>IDAS Group</t>
  </si>
  <si>
    <t>University of Canterbury Foundation</t>
  </si>
  <si>
    <t>Tekplas Ltd</t>
  </si>
  <si>
    <t>Rakaia Service Centre Ltd</t>
  </si>
  <si>
    <t>Humes Pipeline Systems</t>
  </si>
  <si>
    <t>GRS Consulting Engineers</t>
  </si>
  <si>
    <t>Challis Clarke Enterprises Pty Ltd</t>
  </si>
  <si>
    <t>Hirepool Limited</t>
  </si>
  <si>
    <t>Opal Packaging New Zealand Limited</t>
  </si>
  <si>
    <t>Stringer Fabricators Ltd</t>
  </si>
  <si>
    <t>Meister</t>
  </si>
  <si>
    <t>Grant Hood Contracting Limited</t>
  </si>
  <si>
    <t>Ulti Group Ltd</t>
  </si>
  <si>
    <t>Lane Neave</t>
  </si>
  <si>
    <t>Pump &amp; Valve Specialties Ltd</t>
  </si>
  <si>
    <t>Vbase Ltd</t>
  </si>
  <si>
    <t>New World-Rolleston Supermarket Ltd</t>
  </si>
  <si>
    <t>Norbert Heinrich Dipl.-Ing</t>
  </si>
  <si>
    <t>CHEMWASTE</t>
  </si>
  <si>
    <t>Intellex Consulting Group Limited.</t>
  </si>
  <si>
    <t>Provision Technologies Ltd</t>
  </si>
  <si>
    <t>Trade Tools Ltd</t>
  </si>
  <si>
    <t>Henkel NZ Ltd</t>
  </si>
  <si>
    <t>TCL Hunt</t>
  </si>
  <si>
    <t>Air-Mech</t>
  </si>
  <si>
    <t>LinkedIn</t>
  </si>
  <si>
    <t>GXsim Limited</t>
  </si>
  <si>
    <t>Gough Materials Handling</t>
  </si>
  <si>
    <t>Codemark Limited</t>
  </si>
  <si>
    <t>Unispace Limited</t>
  </si>
  <si>
    <t>New Zealand Shippers Council</t>
  </si>
  <si>
    <t>Stewart &amp; Wood Limited</t>
  </si>
  <si>
    <t>Lincoln Event Centre (SDC)</t>
  </si>
  <si>
    <t>Amtrade New Zealand Ltd</t>
  </si>
  <si>
    <t>Oceania Dairies Ltd - USD</t>
  </si>
  <si>
    <t>TNA New Zealand Ltd</t>
  </si>
  <si>
    <t>Ocean Design Group Limited</t>
  </si>
  <si>
    <t>ENI Engineering Ltd</t>
  </si>
  <si>
    <t>Royal Wolf Trading New Zealand Ltd</t>
  </si>
  <si>
    <t>Bird &amp; Bird</t>
  </si>
  <si>
    <t>Christchurch Cleaning Suppliers Ltd</t>
  </si>
  <si>
    <t>Wintec</t>
  </si>
  <si>
    <t>Streat Control (2002) Ltd</t>
  </si>
  <si>
    <t>HMA Diamond Power.</t>
  </si>
  <si>
    <t>A to Z Engraving Ltd</t>
  </si>
  <si>
    <t>Hydraulink Fluid Connectors Limited</t>
  </si>
  <si>
    <t>WhosOnLocation Limited</t>
  </si>
  <si>
    <t>Kick for Touch Ltd</t>
  </si>
  <si>
    <t>Etel Limited</t>
  </si>
  <si>
    <t>NZ Quality College</t>
  </si>
  <si>
    <t>Harvest Electronics NZ Ltd</t>
  </si>
  <si>
    <t>Printable Solutions 2015 Limited</t>
  </si>
  <si>
    <t>Profile Group</t>
  </si>
  <si>
    <t>Pioneer Group 2012 Limited</t>
  </si>
  <si>
    <t>Draeger New Zealand Ltd.</t>
  </si>
  <si>
    <t>Bidfood Limited</t>
  </si>
  <si>
    <t>Stewart &amp; Cavalier Limited</t>
  </si>
  <si>
    <t>Corporate Cabs Ltd</t>
  </si>
  <si>
    <t>Cleanroom Systems International Ltd</t>
  </si>
  <si>
    <t>Thermo Plastic Engineering Ltd.</t>
  </si>
  <si>
    <t>Chemiplas (NZ) Limited</t>
  </si>
  <si>
    <t>Donaldson Australasia Pty Ltd</t>
  </si>
  <si>
    <t>Julie Tweedie</t>
  </si>
  <si>
    <t>Labware Australia Pty Ltd</t>
  </si>
  <si>
    <t>DLA Architects Limited</t>
  </si>
  <si>
    <t>Iion Limited</t>
  </si>
  <si>
    <t>Brosnan Transport</t>
  </si>
  <si>
    <t>Chatterton Rathgen Fencing limited</t>
  </si>
  <si>
    <t>Primary ITO</t>
  </si>
  <si>
    <t>Nasdaq Corp Solutions Int. Ltd.</t>
  </si>
  <si>
    <t>APL NZ</t>
  </si>
  <si>
    <t>Vision Systems</t>
  </si>
  <si>
    <t>NHP Electrical Engineering Products</t>
  </si>
  <si>
    <t>Swanndri New Zealand Limited</t>
  </si>
  <si>
    <t>Conveyor Technolgy Limited</t>
  </si>
  <si>
    <t>Ruffells Productions 2012 Ltd</t>
  </si>
  <si>
    <t>Howden Turbo Fans Oy</t>
  </si>
  <si>
    <t>Author It Software Corporate Ltd</t>
  </si>
  <si>
    <t>SprayPac Products (NZ) Ltd</t>
  </si>
  <si>
    <t>Vodafone-10784219</t>
  </si>
  <si>
    <t>AMT Maintenance Services Limited</t>
  </si>
  <si>
    <t>Additive Solutions Limited</t>
  </si>
  <si>
    <t>Paterson Pitts Group</t>
  </si>
  <si>
    <t>Minter Ellison AUD</t>
  </si>
  <si>
    <t>Summerland</t>
  </si>
  <si>
    <t>Plant &amp; Building Safety Ltd</t>
  </si>
  <si>
    <t>Primepac Industrial Ltd.</t>
  </si>
  <si>
    <t>Commodore Hotel NZ</t>
  </si>
  <si>
    <t>Addington Raceway Ltd</t>
  </si>
  <si>
    <t>3M New Zealand Limited</t>
  </si>
  <si>
    <t>Cortek Limited</t>
  </si>
  <si>
    <t>Albert Handtmann Armaturefabrik</t>
  </si>
  <si>
    <t>Grounds &amp; Services Limited</t>
  </si>
  <si>
    <t>Kennards Hire</t>
  </si>
  <si>
    <t>Robert Ironside Associates Pty Ltd.</t>
  </si>
  <si>
    <t>Xpress Awards NZ Ltd</t>
  </si>
  <si>
    <t>Infor M3 User Network</t>
  </si>
  <si>
    <t>Energy Tyre Company Ltd (The)</t>
  </si>
  <si>
    <t>Aoac International</t>
  </si>
  <si>
    <t>Theme Productions Ltd</t>
  </si>
  <si>
    <t>Merck Limited.</t>
  </si>
  <si>
    <t>Bathurst Resources Limited</t>
  </si>
  <si>
    <t>Caseware Autralia &amp; New Zealand</t>
  </si>
  <si>
    <t>Training Generation (The)</t>
  </si>
  <si>
    <t>Simons Boilers</t>
  </si>
  <si>
    <t>Financial Markets Authority</t>
  </si>
  <si>
    <t>Brayco Stainless NZ Ltd</t>
  </si>
  <si>
    <t>Martian Logic Pty Ltd</t>
  </si>
  <si>
    <t>Kudos</t>
  </si>
  <si>
    <t>Metrology Calibration Services.</t>
  </si>
  <si>
    <t>Central Express - Shipper only</t>
  </si>
  <si>
    <t>NZ Express - Shipper only</t>
  </si>
  <si>
    <t>Pearsons Coachlines</t>
  </si>
  <si>
    <t>Qual It</t>
  </si>
  <si>
    <t>Fibre King Pty Ltd</t>
  </si>
  <si>
    <t>NZSKI</t>
  </si>
  <si>
    <t>Methven Travel (2007) Limited</t>
  </si>
  <si>
    <t>Target Demolition</t>
  </si>
  <si>
    <t>JE Dennison Ltd</t>
  </si>
  <si>
    <t>Institute of Executive Coaching and</t>
  </si>
  <si>
    <t>NZ Veterinary Association</t>
  </si>
  <si>
    <t>Intent Group Limited</t>
  </si>
  <si>
    <t>Teltherm Instruments Ltd</t>
  </si>
  <si>
    <t>ANZ Bank New Zealand Ltd</t>
  </si>
  <si>
    <t>Templeton Butchery Limited</t>
  </si>
  <si>
    <t>Frucor Beverages Limited</t>
  </si>
  <si>
    <t>Analytica Laboratories Ltd</t>
  </si>
  <si>
    <t>Aquaheat New Zealand Limited.</t>
  </si>
  <si>
    <t>Choice Analytical Pty Ltd</t>
  </si>
  <si>
    <t>Eden Publishing Ltd</t>
  </si>
  <si>
    <t>Paymark</t>
  </si>
  <si>
    <t>Interlab Limited</t>
  </si>
  <si>
    <t>Rock Bar &amp; Restaurant (The)</t>
  </si>
  <si>
    <t>Milligans - R194</t>
  </si>
  <si>
    <t>Isentia Limited</t>
  </si>
  <si>
    <t>TEG Risk &amp; Sustainability Services</t>
  </si>
  <si>
    <t>Goom Landscapes Limited</t>
  </si>
  <si>
    <t>NZ Media &amp; Entertainment</t>
  </si>
  <si>
    <t>Eat Cafe</t>
  </si>
  <si>
    <t>DKSH New Zealand Ltd.</t>
  </si>
  <si>
    <t>Ash Air.</t>
  </si>
  <si>
    <t>Vodafone-12201793</t>
  </si>
  <si>
    <t>Land Research Services Ltd.</t>
  </si>
  <si>
    <t>Total Food Equipment Christchurch</t>
  </si>
  <si>
    <t>Ministry of Justice</t>
  </si>
  <si>
    <t>Tinwald Golf Club</t>
  </si>
  <si>
    <t>JK Transport - Shipper Only</t>
  </si>
  <si>
    <t>Stauff Corporation (NZ) Limited</t>
  </si>
  <si>
    <t>Birchfield Coal Mines Ltd</t>
  </si>
  <si>
    <t>Oliver Wight Asia Pacific</t>
  </si>
  <si>
    <t>Cohesive</t>
  </si>
  <si>
    <t>Vodafone-Capex-20420992</t>
  </si>
  <si>
    <t>Sonic &amp; Manz Ltd</t>
  </si>
  <si>
    <t>Technology Holdings Ltd.</t>
  </si>
  <si>
    <t>EUROSERUM SAS</t>
  </si>
  <si>
    <t>Perfect Synergy Ltd</t>
  </si>
  <si>
    <t>Dundsandel RFC Netball Club</t>
  </si>
  <si>
    <t>Bishop Associates</t>
  </si>
  <si>
    <t>Scarlett Hydraulic Technology</t>
  </si>
  <si>
    <t>Craddocks Airport Car Storage</t>
  </si>
  <si>
    <t>Life Care Consultants Ltd</t>
  </si>
  <si>
    <t>Hinds Community Centre</t>
  </si>
  <si>
    <t>Camfil New Zealand Ltd</t>
  </si>
  <si>
    <t>Anval International Pte Ltd..</t>
  </si>
  <si>
    <t>Hotel Montreal</t>
  </si>
  <si>
    <t>Skope Services Limited.</t>
  </si>
  <si>
    <t>Innovative Conveyor Systems Limited</t>
  </si>
  <si>
    <t>Active Print &amp; Promotion</t>
  </si>
  <si>
    <t>Entec Service Ltd</t>
  </si>
  <si>
    <t>Harcourt Insulation 2006 Ltd</t>
  </si>
  <si>
    <t>Ara Institute of Canterbury</t>
  </si>
  <si>
    <t>Astec</t>
  </si>
  <si>
    <t>Southfreeze Refrigeration Limited</t>
  </si>
  <si>
    <t>SSS Fabrication Ltd</t>
  </si>
  <si>
    <t>Dynaflow Process Services Ltd</t>
  </si>
  <si>
    <t>Hoyts Cinemas (NZ) :TD</t>
  </si>
  <si>
    <t>FarmCare NZ Limited</t>
  </si>
  <si>
    <t>New Zealand Wool Testing Authority</t>
  </si>
  <si>
    <t>Locality Limited</t>
  </si>
  <si>
    <t>360 Degree Events Limited</t>
  </si>
  <si>
    <t>Safety and Apparel Ltd</t>
  </si>
  <si>
    <t>Team Up Events</t>
  </si>
  <si>
    <t>Karcher Limited</t>
  </si>
  <si>
    <t>Reach24H Consulting Group</t>
  </si>
  <si>
    <t>ASSA ABLOY</t>
  </si>
  <si>
    <t>ASX Operations Pty Ltd</t>
  </si>
  <si>
    <t>N3 Limited</t>
  </si>
  <si>
    <t>Patsnap Pte Ltd</t>
  </si>
  <si>
    <t>Laboratory Lincoln</t>
  </si>
  <si>
    <t>Agropur Inc.</t>
  </si>
  <si>
    <t>Geraldine Rugby Football Club Inc</t>
  </si>
  <si>
    <t>Port of Tauranga Limited</t>
  </si>
  <si>
    <t>Kelford Engineering Services Ltd.</t>
  </si>
  <si>
    <t>Anchor Milk Canterbury Ltd</t>
  </si>
  <si>
    <t>Core (The)</t>
  </si>
  <si>
    <t>Dupp</t>
  </si>
  <si>
    <t>Linkage Australia &amp; New Zealand Pty</t>
  </si>
  <si>
    <t>Mandeville Sports Club Incorporated</t>
  </si>
  <si>
    <t>EIS Group Limited</t>
  </si>
  <si>
    <t>Timaru District Council</t>
  </si>
  <si>
    <t>Hydrological Limited</t>
  </si>
  <si>
    <t>Core Recruitment Ltd</t>
  </si>
  <si>
    <t>Loscam (New Zealand) Limited</t>
  </si>
  <si>
    <t>Proco Global (HK) Ltd</t>
  </si>
  <si>
    <t>Sysdoc Limited</t>
  </si>
  <si>
    <t>Refrigerated Courier Ltd</t>
  </si>
  <si>
    <t>Stakeholder Strategies Ltd</t>
  </si>
  <si>
    <t>Ewing Construction Ltd</t>
  </si>
  <si>
    <t>Impact Ventures Limited</t>
  </si>
  <si>
    <t>Auckland Council</t>
  </si>
  <si>
    <t>Hawkins Watts Limited - USD</t>
  </si>
  <si>
    <t>Flowers &amp; Balloons of Ashburton</t>
  </si>
  <si>
    <t>World at Work</t>
  </si>
  <si>
    <t>Federal Express Pacific Inc</t>
  </si>
  <si>
    <t>Hydrovac South Island</t>
  </si>
  <si>
    <t>Kylie Dysart</t>
  </si>
  <si>
    <t>Charlies Party Bus</t>
  </si>
  <si>
    <t>Orrani Consulting Ltd</t>
  </si>
  <si>
    <t>John McLeod</t>
  </si>
  <si>
    <t>Vegas Couriers Ltd</t>
  </si>
  <si>
    <t>Southern Woods Nursery Ltd</t>
  </si>
  <si>
    <t>Young CNC Machining Limited</t>
  </si>
  <si>
    <t>Integrated Security Services (1992)</t>
  </si>
  <si>
    <t>MInistry of Health</t>
  </si>
  <si>
    <t>EBT Swiss Engineering AG</t>
  </si>
  <si>
    <t>MIntel</t>
  </si>
  <si>
    <t>Chris Swanson Contracting</t>
  </si>
  <si>
    <t>Landcare Services Ltd</t>
  </si>
  <si>
    <t>Client Provide Limited</t>
  </si>
  <si>
    <t>Label X Limited</t>
  </si>
  <si>
    <t>Thompson Lewis Ltd</t>
  </si>
  <si>
    <t>Pallenz Plastics Limited</t>
  </si>
  <si>
    <t>Vision Inspections Technologies Pty</t>
  </si>
  <si>
    <t>Stainless Products Ltd</t>
  </si>
  <si>
    <t>Thermal Chemistry Limited</t>
  </si>
  <si>
    <t>Adhesion Services Ltd</t>
  </si>
  <si>
    <t>Andrew Lindsay</t>
  </si>
  <si>
    <t>Total Lab Systems</t>
  </si>
  <si>
    <t>Omron Electronics Ltd</t>
  </si>
  <si>
    <t>Welding Technology Ltd</t>
  </si>
  <si>
    <t>Textura Design</t>
  </si>
  <si>
    <t>Better Ideas Faster Ltd</t>
  </si>
  <si>
    <t>Bluprint Consulting Limited</t>
  </si>
  <si>
    <t>ECA International Pty Ltd</t>
  </si>
  <si>
    <t>Unique Services Group Ltd</t>
  </si>
  <si>
    <t>National Group Ltd</t>
  </si>
  <si>
    <t>John Morris Scientific PTY Ltd</t>
  </si>
  <si>
    <t>LawFuel</t>
  </si>
  <si>
    <t>Europlan Limited</t>
  </si>
  <si>
    <t>Evolve Hygienic Engineering Ltd</t>
  </si>
  <si>
    <t>Tonkin+Taylor</t>
  </si>
  <si>
    <t>Simply Catering Ltd</t>
  </si>
  <si>
    <t>James Kirkpatrick Group LTD</t>
  </si>
  <si>
    <t>Urban Effects Ltd</t>
  </si>
  <si>
    <t>IT Air Ltd</t>
  </si>
  <si>
    <t>Innoflow Technologies NZ Ltd</t>
  </si>
  <si>
    <t>Lotech Media Ltd</t>
  </si>
  <si>
    <t>Calmac Engineering Ltd</t>
  </si>
  <si>
    <t>Freshpork New Zealand Limited</t>
  </si>
  <si>
    <t>Bluebells Cakery Ltd</t>
  </si>
  <si>
    <t>Weekan Limited</t>
  </si>
  <si>
    <t>Ultimate Transport Solutions Ltd</t>
  </si>
  <si>
    <t>Pacifica</t>
  </si>
  <si>
    <t>Sheat Contracting Ltd</t>
  </si>
  <si>
    <t>Dangerous Goods Compliance Ltd</t>
  </si>
  <si>
    <t>Tops Software Coproration</t>
  </si>
  <si>
    <t>Angus Cooper</t>
  </si>
  <si>
    <t>Shamrock Industries Ltd</t>
  </si>
  <si>
    <t>Fera Science Ltd</t>
  </si>
  <si>
    <t>Eustina Fraser</t>
  </si>
  <si>
    <t>New Zealand Food Innovation</t>
  </si>
  <si>
    <t>NZ National fieldays society inc</t>
  </si>
  <si>
    <t>Cosmo Ultraviolet Ltd.</t>
  </si>
  <si>
    <t>Egon Zehnder International PTY Ltd</t>
  </si>
  <si>
    <t>TAA Logistics</t>
  </si>
  <si>
    <t>Gracol Composites Ltd</t>
  </si>
  <si>
    <t>Coface Credit Management Australia</t>
  </si>
  <si>
    <t>Pure Pulp</t>
  </si>
  <si>
    <t>Mark Hancock</t>
  </si>
  <si>
    <t>Bo Lonnerdal</t>
  </si>
  <si>
    <t>Redworx</t>
  </si>
  <si>
    <t>Ekhard Ziegler</t>
  </si>
  <si>
    <t>Business New Zealand Inc.</t>
  </si>
  <si>
    <t>Pro Drill (Auck) Limited</t>
  </si>
  <si>
    <t>Pearce Consulting Ltd</t>
  </si>
  <si>
    <t>Crown Relocations</t>
  </si>
  <si>
    <t>Intertek Testing Services Ltd</t>
  </si>
  <si>
    <t>Trade Mark Design Ltd</t>
  </si>
  <si>
    <t>Rotary International District 9970</t>
  </si>
  <si>
    <t>Elsevier B.V.</t>
  </si>
  <si>
    <t>Bay Engineers Supplies Ltd</t>
  </si>
  <si>
    <t>Joseph Brown</t>
  </si>
  <si>
    <t>PM Separations NZ Ltd</t>
  </si>
  <si>
    <t>Minitab Pty Ltd</t>
  </si>
  <si>
    <t>S3 Ltd</t>
  </si>
  <si>
    <t>Thomas Austin</t>
  </si>
  <si>
    <t>Hilton Deeth</t>
  </si>
  <si>
    <t>RuRu Enviroment Consultants</t>
  </si>
  <si>
    <t>Waikato District Council</t>
  </si>
  <si>
    <t>Xref (AU) Pty Ltd</t>
  </si>
  <si>
    <t>Orange Productions</t>
  </si>
  <si>
    <t>Sonru APAC PTE LTD</t>
  </si>
  <si>
    <t>Alsco NZ Palmerston North</t>
  </si>
  <si>
    <t>Kepner Tregoe Australasia Pty Ltd</t>
  </si>
  <si>
    <t>Brighter Days Limited</t>
  </si>
  <si>
    <t>Service Foods Limited</t>
  </si>
  <si>
    <t>PacificSpan Pty Ltd</t>
  </si>
  <si>
    <t>Dwyer Technical Services Limited</t>
  </si>
  <si>
    <t>Dobbie Engineers Ltd</t>
  </si>
  <si>
    <t>Fox &amp; Ferret Riccarton Ltd</t>
  </si>
  <si>
    <t>Food Legend Ltd</t>
  </si>
  <si>
    <t>OM Financial Limited</t>
  </si>
  <si>
    <t>Simpson Grierson</t>
  </si>
  <si>
    <t>Counties Power Ltd.</t>
  </si>
  <si>
    <t>Sustainable Buisness Network</t>
  </si>
  <si>
    <t>Melbourne Business School</t>
  </si>
  <si>
    <t>24/7 Enviromental Services Ltd</t>
  </si>
  <si>
    <t>Alto Packaging Ltd</t>
  </si>
  <si>
    <t>Agribusiness Development Group (NZ)</t>
  </si>
  <si>
    <t>I-Cue Design Print Web Limited</t>
  </si>
  <si>
    <t>Resonance China Limited</t>
  </si>
  <si>
    <t>Normans Transport Morrinsville</t>
  </si>
  <si>
    <t>Auckland Pump &amp; Filtration LTD</t>
  </si>
  <si>
    <t>Industrial Controls Chch Ltd.</t>
  </si>
  <si>
    <t>Synapsys</t>
  </si>
  <si>
    <t>Arthur D Riley &amp; Co Ltd</t>
  </si>
  <si>
    <t>Janette Megan Wood</t>
  </si>
  <si>
    <t>PMc Ltd</t>
  </si>
  <si>
    <t>CW Group Ltd T/A Smart Shelters</t>
  </si>
  <si>
    <t>Christchurch City Council</t>
  </si>
  <si>
    <t>Scott Technology NZ LTD</t>
  </si>
  <si>
    <t>Icepak New Zealand Ltd</t>
  </si>
  <si>
    <t>Boundaround Ltd</t>
  </si>
  <si>
    <t>Avado Learning Ltd</t>
  </si>
  <si>
    <t>Exclaimer Ltd</t>
  </si>
  <si>
    <t>Agri Magic Limited</t>
  </si>
  <si>
    <t>Logistics Training Group (The)</t>
  </si>
  <si>
    <t>Waikato Regional Council</t>
  </si>
  <si>
    <t>Kerry Dines Ltd</t>
  </si>
  <si>
    <t>High Ground Advisory Group</t>
  </si>
  <si>
    <t>Farsight Limited</t>
  </si>
  <si>
    <t>Proxima Consulting Ltd</t>
  </si>
  <si>
    <t>Burnside Rugby Football Club Inc</t>
  </si>
  <si>
    <t>Burnham Rod and Gun Club</t>
  </si>
  <si>
    <t>Raymond Charles Greenwood</t>
  </si>
  <si>
    <t>GMS Pacific PTY Ltd</t>
  </si>
  <si>
    <t>Thelning Design Innovation Limited</t>
  </si>
  <si>
    <t>Kiwi Chauffuer Services</t>
  </si>
  <si>
    <t>Appliance Check NZ Limited</t>
  </si>
  <si>
    <t>Snapsil Australia Pty Ltd</t>
  </si>
  <si>
    <t>DDI-Asia/Pacific International Ltd</t>
  </si>
  <si>
    <t>Anthony Harper</t>
  </si>
  <si>
    <t>FordBaker Valuation Limited</t>
  </si>
  <si>
    <t>Shay Hoare Productions</t>
  </si>
  <si>
    <t>Sidney Dekker (DR)</t>
  </si>
  <si>
    <t>Pintech Limited</t>
  </si>
  <si>
    <t>TDM Construction Ltd.</t>
  </si>
  <si>
    <t>Rainer Irrigation Ltd</t>
  </si>
  <si>
    <t>FERHAT ABDELAZIZ</t>
  </si>
  <si>
    <t>Middleware New Zealand Limited</t>
  </si>
  <si>
    <t>Ministry for the Environment</t>
  </si>
  <si>
    <t>Nupac Industries Pty Ltd</t>
  </si>
  <si>
    <t>SSI Global Pty Ltd.</t>
  </si>
  <si>
    <t>AgriFood Systems Ltd</t>
  </si>
  <si>
    <t>Falcon Training (2015) Ltd</t>
  </si>
  <si>
    <t>Zurich Distribution Ltd</t>
  </si>
  <si>
    <t>Risk Logic Pty Ltd</t>
  </si>
  <si>
    <t>General Processing Systems Pty Ltd</t>
  </si>
  <si>
    <t>New Zealand Press Association</t>
  </si>
  <si>
    <t>Kar Yue Yeo</t>
  </si>
  <si>
    <t>Varpe Control de Peso, S.A</t>
  </si>
  <si>
    <t>Vector Limited</t>
  </si>
  <si>
    <t>Asian Garden Hospitality limited</t>
  </si>
  <si>
    <t>Hangzhou Papeed Sci &amp; Tech Co Ltd</t>
  </si>
  <si>
    <t>VideoMy Pty Ltd</t>
  </si>
  <si>
    <t>Barry Raymond Newman</t>
  </si>
  <si>
    <t>Reliance</t>
  </si>
  <si>
    <t>Instron a Division of ITW Australia</t>
  </si>
  <si>
    <t>Moving Services New Zealand</t>
  </si>
  <si>
    <t>Paella Fella Ltd. (The)</t>
  </si>
  <si>
    <t>New Generation Operations</t>
  </si>
  <si>
    <t>Ratanui Development Co Ltd</t>
  </si>
  <si>
    <t>Tech Rentals - Vidcom NZ Ltd</t>
  </si>
  <si>
    <t>Richmond NZ Ltd.</t>
  </si>
  <si>
    <t>Andrew Young &amp; Co Pty Ltd</t>
  </si>
  <si>
    <t>Conroy Security Services Ltd</t>
  </si>
  <si>
    <t>Kiwi Labels Ltd</t>
  </si>
  <si>
    <t>Robinson Scientific Ltd</t>
  </si>
  <si>
    <t>Transport Wash System Limited</t>
  </si>
  <si>
    <t>Firewatch South Auckland Ltd</t>
  </si>
  <si>
    <t>Kiwi Pallets</t>
  </si>
  <si>
    <t>Bob Clarke Contracting.</t>
  </si>
  <si>
    <t>Danger Doll Ltd</t>
  </si>
  <si>
    <t>Indian Fendalton K.L Teli LTD</t>
  </si>
  <si>
    <t>Sharon Tipene</t>
  </si>
  <si>
    <t>LINEMARK LTD</t>
  </si>
  <si>
    <t>NEW ZEALAND FINANCIAL MARKETS ASSN</t>
  </si>
  <si>
    <t>Konnect Learning Pty Ltd</t>
  </si>
  <si>
    <t>SGS Institut Fresnius GmbH</t>
  </si>
  <si>
    <t>Ohope Consulting/Alastair Bruce</t>
  </si>
  <si>
    <t>Core People Christchurch</t>
  </si>
  <si>
    <t>Hornby Working Mens Club</t>
  </si>
  <si>
    <t>The Vagabond Chefs</t>
  </si>
  <si>
    <t>Energy Centre Services</t>
  </si>
  <si>
    <t>Coalface Consulting Limited</t>
  </si>
  <si>
    <t>Danone Nutricia NZ Limited</t>
  </si>
  <si>
    <t>B Lab Australia &amp; NewZealand</t>
  </si>
  <si>
    <t>Lateral Security (IT) Services Ltd</t>
  </si>
  <si>
    <t>Nutrition Society of New Zealand</t>
  </si>
  <si>
    <t>Selerant Asia Corporation</t>
  </si>
  <si>
    <t>Okuora Holdings Ltd</t>
  </si>
  <si>
    <t>Beverly Watson</t>
  </si>
  <si>
    <t>Verivide Ltd</t>
  </si>
  <si>
    <t>Rhodes Park</t>
  </si>
  <si>
    <t>New Zealand Global Women</t>
  </si>
  <si>
    <t>Living Springs Trust</t>
  </si>
  <si>
    <t>Diversey New Zealand Limited.</t>
  </si>
  <si>
    <t>JunHe LLP</t>
  </si>
  <si>
    <t>B-Lab Global</t>
  </si>
  <si>
    <t>HV Power Measurement and Protection</t>
  </si>
  <si>
    <t>Tandem Voice Booth Limited</t>
  </si>
  <si>
    <t>Valley Queen Cheese Factory</t>
  </si>
  <si>
    <t>Onescooportwo</t>
  </si>
  <si>
    <t>Smart Membrane Solutions USD</t>
  </si>
  <si>
    <t>A &amp; I Research Studio</t>
  </si>
  <si>
    <t>Balanced Focus Consulting</t>
  </si>
  <si>
    <t>Tai Tapu Community Centre</t>
  </si>
  <si>
    <t>National Heart Foundation</t>
  </si>
  <si>
    <t>Sitech Systems (NZ) Ltd</t>
  </si>
  <si>
    <t>Stuff Limited Fairfax Media (DTZ)</t>
  </si>
  <si>
    <t>Sustainalytics Australia Ltd</t>
  </si>
  <si>
    <t>Bagrie Economics Ltd</t>
  </si>
  <si>
    <t>F Consulting</t>
  </si>
  <si>
    <t>Ticketek New Zealand Limited</t>
  </si>
  <si>
    <t>0508 Tempfence Limited</t>
  </si>
  <si>
    <t>Exponent Inc</t>
  </si>
  <si>
    <t>Fiducia Business Consulting</t>
  </si>
  <si>
    <t>Kiwi Rail Holdings</t>
  </si>
  <si>
    <t>Coolpak Coolstores Ltd</t>
  </si>
  <si>
    <t>Freeman Media ltd</t>
  </si>
  <si>
    <t>Vanguard Group Ltd</t>
  </si>
  <si>
    <t>Symbio Laboratories Pty Ltd</t>
  </si>
  <si>
    <t>TDDA Waikato</t>
  </si>
  <si>
    <t>Rockwell Automation (NZ) Ltd</t>
  </si>
  <si>
    <t>Propero Consulting Limited</t>
  </si>
  <si>
    <t>Resin Surfaces Ltd</t>
  </si>
  <si>
    <t>Direct Control Limited</t>
  </si>
  <si>
    <t>Coffee Skills Mobile</t>
  </si>
  <si>
    <t>Total Pump Solutions LTD</t>
  </si>
  <si>
    <t>Pokeno Water Limited</t>
  </si>
  <si>
    <t>Amsyst Sarl.</t>
  </si>
  <si>
    <t>Megan Su (Su Hi MIn )</t>
  </si>
  <si>
    <t>Project Litefoot Trust</t>
  </si>
  <si>
    <t>Prestige Doors and Gates LTD</t>
  </si>
  <si>
    <t>LPC (NZ) Ltd</t>
  </si>
  <si>
    <t>AppLearn Limited</t>
  </si>
  <si>
    <t>Edge Creative Limited</t>
  </si>
  <si>
    <t>Urban Gourmet Limited</t>
  </si>
  <si>
    <t>A E Baldwin New Zealand Ltd</t>
  </si>
  <si>
    <t>Onfarm Data Ltd</t>
  </si>
  <si>
    <t>Pinpoint HRM Pty Ltd</t>
  </si>
  <si>
    <t>Thorburn Engineering Ltd</t>
  </si>
  <si>
    <t>Cubro Ltd</t>
  </si>
  <si>
    <t>Sign Makers Image Creation</t>
  </si>
  <si>
    <t>Empauer Pty Limited</t>
  </si>
  <si>
    <t>Alan Fitzsimmons</t>
  </si>
  <si>
    <t>New Zealand Farm Environment Trust</t>
  </si>
  <si>
    <t>Chateau On the Park (Double Tree by</t>
  </si>
  <si>
    <t>Fun Team (The)</t>
  </si>
  <si>
    <t>Smashbox - Kane L M Paekau</t>
  </si>
  <si>
    <t>Storepro Solutions Limited</t>
  </si>
  <si>
    <t>Oracle New Zealand</t>
  </si>
  <si>
    <t>Southfreeze Dairy Ltd</t>
  </si>
  <si>
    <t>Reflections 2015 Ltd</t>
  </si>
  <si>
    <t>Leabourn &amp; Rose Ltd.</t>
  </si>
  <si>
    <t>Six Below Ltd</t>
  </si>
  <si>
    <t>LIC</t>
  </si>
  <si>
    <t>Mosaic Consulting Solutions Ltd.</t>
  </si>
  <si>
    <t>Alexander Ergonomics Consulting</t>
  </si>
  <si>
    <t>Great Scott 2016 Ltd</t>
  </si>
  <si>
    <t>Q2+ Consultancy Ltd.</t>
  </si>
  <si>
    <t>Nilfisk Limited.</t>
  </si>
  <si>
    <t>Hagley Building Products</t>
  </si>
  <si>
    <t>AHM Consulting Ltd</t>
  </si>
  <si>
    <t>Watercare Services limited</t>
  </si>
  <si>
    <t>Weather Wise Shade Systems Ltd</t>
  </si>
  <si>
    <t>Machinery Moving Specialists Ltd.</t>
  </si>
  <si>
    <t>Te Whanau o Kimihia</t>
  </si>
  <si>
    <t>Life Care Nutrition Ltd.</t>
  </si>
  <si>
    <t>Claire Michelle Keeling</t>
  </si>
  <si>
    <t>Customer S</t>
  </si>
  <si>
    <t>A E Harrison/Growmentum</t>
  </si>
  <si>
    <t>Machinery House (NZ) Pty Limited</t>
  </si>
  <si>
    <t>Yashili New Zealand Dairy Co Ltd</t>
  </si>
  <si>
    <t>Ngati Tamaoho Trust</t>
  </si>
  <si>
    <t>Solution Consultancy (The)</t>
  </si>
  <si>
    <t>Dean Stockwell Consulting Ltd</t>
  </si>
  <si>
    <t>Framework Design Ltd</t>
  </si>
  <si>
    <t>CRV LTD</t>
  </si>
  <si>
    <t>Jacket Potato</t>
  </si>
  <si>
    <t>Metermaster NZ Ltd.</t>
  </si>
  <si>
    <t>NIZO food research BV</t>
  </si>
  <si>
    <t>Wilson Parking New Zealand Limited</t>
  </si>
  <si>
    <t>Rain Group Pty Ltd</t>
  </si>
  <si>
    <t>Stroeven Holdings Limited</t>
  </si>
  <si>
    <t>Roadrunner Mobile Foods</t>
  </si>
  <si>
    <t>Total Bins Ltd</t>
  </si>
  <si>
    <t>Redvespa Consultants Ltd</t>
  </si>
  <si>
    <t>Kate Rodger</t>
  </si>
  <si>
    <t>Olympus New Zealand Ltd.</t>
  </si>
  <si>
    <t>Zealand Office Furniture</t>
  </si>
  <si>
    <t>Leatherhead Food Research</t>
  </si>
  <si>
    <t>Energy Management Association of NZ</t>
  </si>
  <si>
    <t>Gordonton District Committee</t>
  </si>
  <si>
    <t>Warthog Consulting Ltd</t>
  </si>
  <si>
    <t>Tandem Smash Repairs (1996) Limited</t>
  </si>
  <si>
    <t>Wireless Warehouse</t>
  </si>
  <si>
    <t>Revolve Energy Limited</t>
  </si>
  <si>
    <t>Shine</t>
  </si>
  <si>
    <t>Fraedom Company Limited</t>
  </si>
  <si>
    <t>Tu Kaha Kahui Ltd</t>
  </si>
  <si>
    <t>Pumps Systems Ltd.</t>
  </si>
  <si>
    <t>Continuous Stainless Ltd</t>
  </si>
  <si>
    <t>Stonehill Property Trust</t>
  </si>
  <si>
    <t>Libertas Partners Pty Ltd.</t>
  </si>
  <si>
    <t>Combilift</t>
  </si>
  <si>
    <t>Adelhelm and Associates Ltd</t>
  </si>
  <si>
    <t>Azwood Limited</t>
  </si>
  <si>
    <t>Good Yarn</t>
  </si>
  <si>
    <t>Cognicity Pty Ltd</t>
  </si>
  <si>
    <t>Bask Control Systems Limited</t>
  </si>
  <si>
    <t>Alpine Ice Sports Ltd</t>
  </si>
  <si>
    <t>Baxter Executive Search</t>
  </si>
  <si>
    <t>Fluid Power Products Ltd</t>
  </si>
  <si>
    <t>Rolleston Community Centre</t>
  </si>
  <si>
    <t>Z Energy Limited</t>
  </si>
  <si>
    <t>Riverside Horticulture Ltd</t>
  </si>
  <si>
    <t>Northside Enterprises NZ Ltd</t>
  </si>
  <si>
    <t>Mace Contractors Ltd</t>
  </si>
  <si>
    <t>John Penno</t>
  </si>
  <si>
    <t>Stx Technology(Solution Tech Ltd)</t>
  </si>
  <si>
    <t>EQuest LLC</t>
  </si>
  <si>
    <t>Big Mal Limited</t>
  </si>
  <si>
    <t>Gough Transport NZ Ltd</t>
  </si>
  <si>
    <t>Cabtec Limited</t>
  </si>
  <si>
    <t>F J Fleming Food Consulting Pty Ltd</t>
  </si>
  <si>
    <t>Pipeline Equipment Ltd</t>
  </si>
  <si>
    <t>Mansfield Merchandising 2004 Ltd</t>
  </si>
  <si>
    <t>Tesel NZ Ltd</t>
  </si>
  <si>
    <t>Harrison Grierson Consultants Ltd</t>
  </si>
  <si>
    <t>Surgical &amp; Medical Systems Ltd</t>
  </si>
  <si>
    <t>Land Information New Zealand</t>
  </si>
  <si>
    <t>Ohoka School</t>
  </si>
  <si>
    <t>KPMG Forensic PTY Ltd</t>
  </si>
  <si>
    <t>Culture Plus Consultiong Pty Ltd</t>
  </si>
  <si>
    <t>Eat New Zealand</t>
  </si>
  <si>
    <t>Beaurepaires</t>
  </si>
  <si>
    <t>Fastrac Engineering Ltd</t>
  </si>
  <si>
    <t>Shaw Consulting</t>
  </si>
  <si>
    <t>Chris Utton Glassblowing</t>
  </si>
  <si>
    <t>IPM Services (2009) Ltd</t>
  </si>
  <si>
    <t>Woodlands Estate</t>
  </si>
  <si>
    <t>3A Business Consulting</t>
  </si>
  <si>
    <t>The Locksmiths Ltd</t>
  </si>
  <si>
    <t>Baigent Motors Ltd</t>
  </si>
  <si>
    <t>Makmar 2016 Ltd</t>
  </si>
  <si>
    <t>SLR Consulting NZ Ltd</t>
  </si>
  <si>
    <t>Amare Safety NZ Pty Ltd</t>
  </si>
  <si>
    <t>Elektra Electrical Ltd</t>
  </si>
  <si>
    <t>Aquatic Ecology Limited</t>
  </si>
  <si>
    <t>General Distributors Ltd</t>
  </si>
  <si>
    <t>Amelia Simpson Notary Public</t>
  </si>
  <si>
    <t>Miyamoto International NZ Ltd</t>
  </si>
  <si>
    <t>Nexus Logistics Limited</t>
  </si>
  <si>
    <t>Quality Systems Specialists Ltd</t>
  </si>
  <si>
    <t>Burnside Bowling Club</t>
  </si>
  <si>
    <t>Canterbury Driver Training Ltd</t>
  </si>
  <si>
    <t>Gulf Contracting Limited</t>
  </si>
  <si>
    <t>New Zealand Rural Leadership Trust</t>
  </si>
  <si>
    <t>Bluegrass Contracting Limited</t>
  </si>
  <si>
    <t>Global Composting Solutions Ltd</t>
  </si>
  <si>
    <t>Specsavers Optomertrists Pukekohe</t>
  </si>
  <si>
    <t>Tai Tapu Hotel Limited</t>
  </si>
  <si>
    <t>MMR Research Worldwide Pte Ltd</t>
  </si>
  <si>
    <t>Sussex Research Laboratories</t>
  </si>
  <si>
    <t>Forsyth Barr Limited</t>
  </si>
  <si>
    <t>SAP New Zealand Limited</t>
  </si>
  <si>
    <t>Moffat Holdings Limited</t>
  </si>
  <si>
    <t>Hobson Wealth Partner</t>
  </si>
  <si>
    <t>Geoff's Mobile Sharpening</t>
  </si>
  <si>
    <t>Synlait Foods (Talbot Forest) Ltd</t>
  </si>
  <si>
    <t>Urban Events Limited</t>
  </si>
  <si>
    <t>Zag Limited</t>
  </si>
  <si>
    <t>Property Advisory Limited</t>
  </si>
  <si>
    <t>Chemtronic Waltemode GmbH</t>
  </si>
  <si>
    <t>Southern Rugby CLub</t>
  </si>
  <si>
    <t>Wright Communications Limited</t>
  </si>
  <si>
    <t>Computershare Invest TA Trustee SML</t>
  </si>
  <si>
    <t>Lorna Davis</t>
  </si>
  <si>
    <t>Prime Pump Limited</t>
  </si>
  <si>
    <t>Green Valley Dairies Ltd</t>
  </si>
  <si>
    <t>Mr Ye Kang</t>
  </si>
  <si>
    <t>DairyWorks Limited</t>
  </si>
  <si>
    <t>Hibiscus Solutions Limited</t>
  </si>
  <si>
    <t>Ashley Communications Ltd</t>
  </si>
  <si>
    <t>Healthy Lifestyle NZ</t>
  </si>
  <si>
    <t>Circini Ltd</t>
  </si>
  <si>
    <t>PnF Solutions Limited</t>
  </si>
  <si>
    <t>Active Healthcare NZ Ltd</t>
  </si>
  <si>
    <t>Simon Hubble</t>
  </si>
  <si>
    <t>Point View Laboratories Ltd</t>
  </si>
  <si>
    <t>Access Specialties (2017) Limited</t>
  </si>
  <si>
    <t>Bascik Transport</t>
  </si>
  <si>
    <t>Semco</t>
  </si>
  <si>
    <t>Ian Shaw</t>
  </si>
  <si>
    <t>Safety at Work Limited</t>
  </si>
  <si>
    <t>Mandeno Electronics (2015) Ltd</t>
  </si>
  <si>
    <t>Global Life Sciences Solutions Ltd.</t>
  </si>
  <si>
    <t>SRD Consulting</t>
  </si>
  <si>
    <t>Ag &amp; Vet Weekly</t>
  </si>
  <si>
    <t>Allied Alarms Ltd</t>
  </si>
  <si>
    <t>Gauge Refrigeration Management Ltd</t>
  </si>
  <si>
    <t>IQVIA Solutions Australia Pty ltd</t>
  </si>
  <si>
    <t>Bluetree Solutions NZ Pty Ltd</t>
  </si>
  <si>
    <t>Agrifeeds</t>
  </si>
  <si>
    <t>Dundas Street Limited</t>
  </si>
  <si>
    <t>Seqel Limited</t>
  </si>
  <si>
    <t>Sime Darby Transport (NZ) Ltd</t>
  </si>
  <si>
    <t>Economech Maintenance Ltd</t>
  </si>
  <si>
    <t>Jarden Limited</t>
  </si>
  <si>
    <t>Hagley Commercial Ltd</t>
  </si>
  <si>
    <t>Floral Image Auckland</t>
  </si>
  <si>
    <t>Ellis and Company Limited</t>
  </si>
  <si>
    <t>Six Simple Machines Pty Ltd</t>
  </si>
  <si>
    <t>Olle Hernell</t>
  </si>
  <si>
    <t>Matt The Plumber Limited</t>
  </si>
  <si>
    <t>Ashburton District Council</t>
  </si>
  <si>
    <t>Clark Products Ltd</t>
  </si>
  <si>
    <t>Microway</t>
  </si>
  <si>
    <t>Te Runanga o Ngai Tahu</t>
  </si>
  <si>
    <t>Cafe by Day Limited.</t>
  </si>
  <si>
    <t>JJ Recycling Ltd</t>
  </si>
  <si>
    <t>RegAsk Pte Ltd</t>
  </si>
  <si>
    <t>Reap New Zealand Limited</t>
  </si>
  <si>
    <t>Millwood Nursery Ltd</t>
  </si>
  <si>
    <t>Techotrix Pty Ltd</t>
  </si>
  <si>
    <t>Brilliant Reflections Limited</t>
  </si>
  <si>
    <t>CCIC New Zealand Co Ltd</t>
  </si>
  <si>
    <t>Magnattack Global</t>
  </si>
  <si>
    <t>Eco Stock Supplies Ltd</t>
  </si>
  <si>
    <t>Custom Fleet NZ</t>
  </si>
  <si>
    <t>Sidel Blowing and Services (France)</t>
  </si>
  <si>
    <t>Mark Anderson</t>
  </si>
  <si>
    <t>GP Systems</t>
  </si>
  <si>
    <t>Wings Security 2020 Limited</t>
  </si>
  <si>
    <t>Brenics</t>
  </si>
  <si>
    <t>Hohui Group Ltd</t>
  </si>
  <si>
    <t>Ezgo NZ</t>
  </si>
  <si>
    <t>Croydon WIlliams Ltd</t>
  </si>
  <si>
    <t>Qualtex New Zealand Ltd</t>
  </si>
  <si>
    <t>Custom Metal Ltd</t>
  </si>
  <si>
    <t>McCarthy Kitto Ltd</t>
  </si>
  <si>
    <t>EMNZ (Naturefarm Ltd)</t>
  </si>
  <si>
    <t>Admark Visual Imaging Ltd</t>
  </si>
  <si>
    <t>Park n Fly</t>
  </si>
  <si>
    <t>Dataguard NZ Ltd</t>
  </si>
  <si>
    <t>Daniel Chapman</t>
  </si>
  <si>
    <t>Ski Time</t>
  </si>
  <si>
    <t>Latitude Consult</t>
  </si>
  <si>
    <t>Nathan Kennedy</t>
  </si>
  <si>
    <t>Lincoln Village Preschool &amp; Nursery</t>
  </si>
  <si>
    <t>Antonia Gerlach</t>
  </si>
  <si>
    <t>Tiddlywinks Preschool</t>
  </si>
  <si>
    <t>Grow Active Welles Street</t>
  </si>
  <si>
    <t>Millies House Early Learning Centre</t>
  </si>
  <si>
    <t>Ashburton Joinery Limited</t>
  </si>
  <si>
    <t>Permacode Ltd</t>
  </si>
  <si>
    <t>3 Ring Riot Ltd</t>
  </si>
  <si>
    <t>Kiwi Express</t>
  </si>
  <si>
    <t>Richard Brimer Photographer</t>
  </si>
  <si>
    <t>Elgrego Magic &amp; Entertainment</t>
  </si>
  <si>
    <t>CH Projects Ltd</t>
  </si>
  <si>
    <t>Energy Solution Providers Ltd</t>
  </si>
  <si>
    <t>Greg Donaldson Contracting Ltd</t>
  </si>
  <si>
    <t>Deblan Consultants Limited</t>
  </si>
  <si>
    <t>Duco Events Australia Pty Ltd</t>
  </si>
  <si>
    <t>The In Crowd</t>
  </si>
  <si>
    <t>Liftx Limited.</t>
  </si>
  <si>
    <t>TSS Workforce Ltd</t>
  </si>
  <si>
    <t>Gore Freight</t>
  </si>
  <si>
    <t>Mackmurdie Consulting Limited</t>
  </si>
  <si>
    <t>Additive Solutions (NZ A/C)</t>
  </si>
  <si>
    <t>Southern Geophysical Ltd</t>
  </si>
  <si>
    <t>Wood and Partners</t>
  </si>
  <si>
    <t>BestStart</t>
  </si>
  <si>
    <t>New Zealand New Circus</t>
  </si>
  <si>
    <t>Active Explorers Rolleston</t>
  </si>
  <si>
    <t>Bowls Papanui Inc</t>
  </si>
  <si>
    <t>Elite Trailers and Floats Ltd</t>
  </si>
  <si>
    <t>Fritz's Wieners</t>
  </si>
  <si>
    <t>Lindsay Taylor Transport Ltd</t>
  </si>
  <si>
    <t>Canterbury Canvas &amp; Upholstery</t>
  </si>
  <si>
    <t>Leap Ahead Ltd</t>
  </si>
  <si>
    <t>Easy Cheesy</t>
  </si>
  <si>
    <t>Planit Software Testing Limited</t>
  </si>
  <si>
    <t>The Tannery Gastronomy(Cassels)Ltd</t>
  </si>
  <si>
    <t>Jorgensen Engineering A/S</t>
  </si>
  <si>
    <t>Hanlon Plumbing Ltd</t>
  </si>
  <si>
    <t>Foundation Coffee</t>
  </si>
  <si>
    <t>LIL Orbits Canterbury Ltd</t>
  </si>
  <si>
    <t>The Food Den</t>
  </si>
  <si>
    <t>Checkmate Technology</t>
  </si>
  <si>
    <t>The Order of St John</t>
  </si>
  <si>
    <t>Vesper B.V.</t>
  </si>
  <si>
    <t>Paintball The Ultimate Game</t>
  </si>
  <si>
    <t>Genesis Energy Ltd (142812)</t>
  </si>
  <si>
    <t>Freckles Early Learning Centre Ltd</t>
  </si>
  <si>
    <t>K2 Enviromental Ltd</t>
  </si>
  <si>
    <t>Clare Morgan</t>
  </si>
  <si>
    <t>Percy Cafe (Poolside Gourmet Ltd)</t>
  </si>
  <si>
    <t>Sprinkler &amp; Alarm Inspections Ltd</t>
  </si>
  <si>
    <t>Mainline Sheetmetals Ltd</t>
  </si>
  <si>
    <t>Advance Landscape Systems Ltd</t>
  </si>
  <si>
    <t>Dennis Klenner</t>
  </si>
  <si>
    <t>Cleveland Process Automation.</t>
  </si>
  <si>
    <t>W Five Ltd (NZ Temporary Fencing</t>
  </si>
  <si>
    <t>Typography By Design Ltd</t>
  </si>
  <si>
    <t>University of Waikato</t>
  </si>
  <si>
    <t>YMCA Sth &amp; Mid Canterbury inc</t>
  </si>
  <si>
    <t>XREF NZ LTD</t>
  </si>
  <si>
    <t>Trollope &amp; Co</t>
  </si>
  <si>
    <t>Antony Parnell</t>
  </si>
  <si>
    <t>Happy Hire Canterbury Ltd</t>
  </si>
  <si>
    <t>Liquid Dynamics Ltd</t>
  </si>
  <si>
    <t>Development Partners Ltd</t>
  </si>
  <si>
    <t>CKL NZ Ltd</t>
  </si>
  <si>
    <t>Matpack Ltd</t>
  </si>
  <si>
    <t>CDP Operations LTD</t>
  </si>
  <si>
    <t>Interflon New Zealand Ltd</t>
  </si>
  <si>
    <t>NZ Moisture Meters</t>
  </si>
  <si>
    <t>Kirsch Consulting Ltd</t>
  </si>
  <si>
    <t>SweetA Pea Early Learning</t>
  </si>
  <si>
    <t>Jonathan Gardiner</t>
  </si>
  <si>
    <t>Speedy Signs Penros</t>
  </si>
  <si>
    <t>Ensoc (University of Canty Eng Soc)</t>
  </si>
  <si>
    <t>Shanghai Zhongwo Law Firm</t>
  </si>
  <si>
    <t>Getzner Werkstoffe GmbH</t>
  </si>
  <si>
    <t>Smart Power</t>
  </si>
  <si>
    <t>Page Proof.com Ltd</t>
  </si>
  <si>
    <t>T P Karaoke</t>
  </si>
  <si>
    <t>Kalu Industrial Automation</t>
  </si>
  <si>
    <t>MSC Mediterranian Shipping Co NZ</t>
  </si>
  <si>
    <t>Gilbert International Group</t>
  </si>
  <si>
    <t>Thermaclad Insulations</t>
  </si>
  <si>
    <t>Nielsen Company (Guangzhou) Ltd</t>
  </si>
  <si>
    <t>NTT NZ Database Solutions Ltd</t>
  </si>
  <si>
    <t>Shibumi.Com,Inc.</t>
  </si>
  <si>
    <t>WAI Estate Limited</t>
  </si>
  <si>
    <t>Energise Health &amp; Fitness Ltd</t>
  </si>
  <si>
    <t>Spunlite Poles Ltd</t>
  </si>
  <si>
    <t>Splash DIrect Ltd</t>
  </si>
  <si>
    <t>UPS Power Solutions Ltd</t>
  </si>
  <si>
    <t>Vibrance Partners</t>
  </si>
  <si>
    <t>Matchbox Exchange Pty Ltd</t>
  </si>
  <si>
    <t>DSS Sustainable Solutions Australia</t>
  </si>
  <si>
    <t>Kiwirail Ltd Receivables</t>
  </si>
  <si>
    <t>Leva Advisory Ltd</t>
  </si>
  <si>
    <t>Waharoa Transport</t>
  </si>
  <si>
    <t>Daniel MacDonald</t>
  </si>
  <si>
    <t>Karg Industrietechnik</t>
  </si>
  <si>
    <t>Hunter Campbell Limited</t>
  </si>
  <si>
    <t>Allen &amp; Overy</t>
  </si>
  <si>
    <t>Rotary Platforms 2010 Limited</t>
  </si>
  <si>
    <t>Morrison Agri Ashburton</t>
  </si>
  <si>
    <t>Levno</t>
  </si>
  <si>
    <t>Isaac Theatre Royal</t>
  </si>
  <si>
    <t>Card Gmbh</t>
  </si>
  <si>
    <t>Sintrans Asia Services Pte Ltd</t>
  </si>
  <si>
    <t>Tomoana Warehousing Limited</t>
  </si>
  <si>
    <t>Outsystems</t>
  </si>
  <si>
    <t>Croxsons Packaging LImited</t>
  </si>
  <si>
    <t>Nagle Contracting Limited</t>
  </si>
  <si>
    <t>Experieco Ltd</t>
  </si>
  <si>
    <t>Allen &amp; Gledhill LLP</t>
  </si>
  <si>
    <t>Brailsford Ltd</t>
  </si>
  <si>
    <t>Precision Sourcing</t>
  </si>
  <si>
    <t>Beststart Allenton</t>
  </si>
  <si>
    <t>Vortex Engineering</t>
  </si>
  <si>
    <t>Xpectra Services Ltd</t>
  </si>
  <si>
    <t>Kindercare Learning Centre</t>
  </si>
  <si>
    <t>AB Equipment Limited</t>
  </si>
  <si>
    <t>McLean Talent Consulting (Emergent)</t>
  </si>
  <si>
    <t>Brausch</t>
  </si>
  <si>
    <t>Sign Foundry Christchurch Ltd</t>
  </si>
  <si>
    <t>Vac U Digga NZ Ltd</t>
  </si>
  <si>
    <t>All Commercial Driver Training Ltd</t>
  </si>
  <si>
    <t>Beijing Bartool Tech Co., Ltd</t>
  </si>
  <si>
    <t>Direct Safety Ltd</t>
  </si>
  <si>
    <t>Rae Hannah</t>
  </si>
  <si>
    <t>Wellington Uni Professional Ltd</t>
  </si>
  <si>
    <t>NJN Consulting Ltd</t>
  </si>
  <si>
    <t>Planit Safe Ltd</t>
  </si>
  <si>
    <t>Ministry for the Enviroment</t>
  </si>
  <si>
    <t>Cherrys Early Learning Centre Ltd</t>
  </si>
  <si>
    <t>Dunsandel Childcare &amp; Preschool</t>
  </si>
  <si>
    <t>B Power Services</t>
  </si>
  <si>
    <t>Pedersen Group</t>
  </si>
  <si>
    <t>Canterbury Landscape Supplies Ltd</t>
  </si>
  <si>
    <t>CDSC Ltd</t>
  </si>
  <si>
    <t>Armourcrete Ltd</t>
  </si>
  <si>
    <t>Anchor Manawatu</t>
  </si>
  <si>
    <t>TIL Freight Christchurch</t>
  </si>
  <si>
    <t>Southern Milk Transport</t>
  </si>
  <si>
    <t>Transworld T/A Gore Freight RMP</t>
  </si>
  <si>
    <t>Eden Haulage Limited</t>
  </si>
  <si>
    <t>Stelvio Consulting Limited</t>
  </si>
  <si>
    <t>Business Desk</t>
  </si>
  <si>
    <t>Driver Safety Programmes NZ Ltd</t>
  </si>
  <si>
    <t>ENGAGING PARTNERS LIMITED</t>
  </si>
  <si>
    <t>David James Shilton</t>
  </si>
  <si>
    <t>Carter Promotions Limited</t>
  </si>
  <si>
    <t>MGV Engineering Ltd</t>
  </si>
  <si>
    <t>Pakworld International Ltd</t>
  </si>
  <si>
    <t>Sabre Medical Pty Ltd.</t>
  </si>
  <si>
    <t>Lincoln HQ</t>
  </si>
  <si>
    <t>SYD Consulting Ltd</t>
  </si>
  <si>
    <t>Lynchris Farming Ltd</t>
  </si>
  <si>
    <t>Selwyn WInter Festival</t>
  </si>
  <si>
    <t>Shanghai Zhangqi INT Trade Co Ltd</t>
  </si>
  <si>
    <t>New Zealand Council of Cargo Owners</t>
  </si>
  <si>
    <t>Pokeno Bacon</t>
  </si>
  <si>
    <t>Colour Plus Ashburton</t>
  </si>
  <si>
    <t>Chemfeed</t>
  </si>
  <si>
    <t>Plant &amp; Buiding Safety Ltd</t>
  </si>
  <si>
    <t>The Hackett Group</t>
  </si>
  <si>
    <t>Darkhorse NZ</t>
  </si>
  <si>
    <t>NZBOX Limited</t>
  </si>
  <si>
    <t>Property Force Limited</t>
  </si>
  <si>
    <t>Brendan Lodge Photography Ltd</t>
  </si>
  <si>
    <t>Hubspot Australia PTY LTD</t>
  </si>
  <si>
    <t>Once We Were Wild</t>
  </si>
  <si>
    <t>CG SIGNS + GRAPHICS</t>
  </si>
  <si>
    <t>Amsyst Ltd</t>
  </si>
  <si>
    <t>Robert Walters NZ Limited</t>
  </si>
  <si>
    <t>Cello Communications Limited</t>
  </si>
  <si>
    <t>ETEL Services Limited.</t>
  </si>
  <si>
    <t>Geotechnics Ltd</t>
  </si>
  <si>
    <t>Mark Levey</t>
  </si>
  <si>
    <t>Pendulum Strategies Limited</t>
  </si>
  <si>
    <t>Nairn Electrical Ltd</t>
  </si>
  <si>
    <t>Busse Consultants (NZ) Limited.</t>
  </si>
  <si>
    <t>Southern Gardening Services Ltd</t>
  </si>
  <si>
    <t>Rosatapasa</t>
  </si>
  <si>
    <t>Accenture NZ Ltd</t>
  </si>
  <si>
    <t>Huston Cross Ltd</t>
  </si>
  <si>
    <t>Puddleducks Nursery &amp; Preschool</t>
  </si>
  <si>
    <t>WM Environmental Ltd</t>
  </si>
  <si>
    <t>Waihora Clay Target Club Inc</t>
  </si>
  <si>
    <t>Millar Engineering Ltd</t>
  </si>
  <si>
    <t>Dairylicious Limited</t>
  </si>
  <si>
    <t>Pump &amp; Machinery Co Ltd</t>
  </si>
  <si>
    <t>MortonAg</t>
  </si>
  <si>
    <t>SMT</t>
  </si>
  <si>
    <t>EDEN</t>
  </si>
  <si>
    <t>HILTON</t>
  </si>
  <si>
    <t>SYNLAIT</t>
  </si>
  <si>
    <t>Synlait Milk Limited</t>
  </si>
  <si>
    <t>Dunsandel</t>
  </si>
  <si>
    <t>Pokeno Plant</t>
  </si>
  <si>
    <t>Palmerston North (R&amp;D)</t>
  </si>
  <si>
    <t>Richard Pearse Drive</t>
  </si>
  <si>
    <t>Westney Road Plant</t>
  </si>
  <si>
    <t>Landcorp Farming Ltd - Mayfield Dai</t>
  </si>
  <si>
    <t>Deebury Pastoral Partnership - Lism</t>
  </si>
  <si>
    <t>Jersey Oaks Farm Ltd - Island Paddo</t>
  </si>
  <si>
    <t>Jersey Oaks Farm Ltd - The Home Blo</t>
  </si>
  <si>
    <t>Woodlot Enterprises Ltd - Hampton D</t>
  </si>
  <si>
    <t>POUARUA FARM - FARM G</t>
  </si>
  <si>
    <t>Treleti Farm - PW &amp; CE Shortt Partn</t>
  </si>
  <si>
    <t>Inveraray Farm - Heathton Farrms Lt</t>
  </si>
  <si>
    <t>Arohena Pastoral Ltd (Rosebrae Farm</t>
  </si>
  <si>
    <t>Ashburton UHire 2003 Ltd</t>
  </si>
  <si>
    <t>Dairycool Ltd</t>
  </si>
  <si>
    <t>Duncan Cotterill</t>
  </si>
  <si>
    <t>Canterbury Regional Council</t>
  </si>
  <si>
    <t>Fonterra NZ Ltd</t>
  </si>
  <si>
    <t>Meridian Energy Limited</t>
  </si>
  <si>
    <t>Portacom New Zealand Limited</t>
  </si>
  <si>
    <t>CHARLIE TOMLIN LTD</t>
  </si>
  <si>
    <t>Dairy Technology Services Limited</t>
  </si>
  <si>
    <t>Verum Group Ltd (formally CRL Energ</t>
  </si>
  <si>
    <t>DELOITTE LIMITED</t>
  </si>
  <si>
    <t>AAE 1313 Limited</t>
  </si>
  <si>
    <t>Hilton Haulage Limited Partnership</t>
  </si>
  <si>
    <t>GEA New Zealand Limited</t>
  </si>
  <si>
    <t>Industrial Services Christchurch Lt</t>
  </si>
  <si>
    <t>Marshall Day Acoustics Ltd</t>
  </si>
  <si>
    <t>NDA Engineering Limited</t>
  </si>
  <si>
    <t>MASSEY UNIVERSITY</t>
  </si>
  <si>
    <t>ABB Limited</t>
  </si>
  <si>
    <t>Active Refrigeration Ltd</t>
  </si>
  <si>
    <t>Thermaflow Limited</t>
  </si>
  <si>
    <t>The Information Management Group (N Ltd</t>
  </si>
  <si>
    <t>Tetra Pak NZ Ltd</t>
  </si>
  <si>
    <t>Atlas Copco (N.Z.) Limited</t>
  </si>
  <si>
    <t>Industrial Controls South Canterbur</t>
  </si>
  <si>
    <t>Consolidates Alloys (N.Z.) Ltd</t>
  </si>
  <si>
    <t>Ventia NZ Operations Limited</t>
  </si>
  <si>
    <t>Fort Richard Laboratories</t>
  </si>
  <si>
    <t>TIMARU SIGNS &amp; GRAPHICS</t>
  </si>
  <si>
    <t>GUD NZ HOLDINGS LTD</t>
  </si>
  <si>
    <t>AgResearch Limited</t>
  </si>
  <si>
    <t>MICROANALYTIX</t>
  </si>
  <si>
    <t>AsureQuality Limited</t>
  </si>
  <si>
    <t>Interchurch Trade and Industry Miss Inc</t>
  </si>
  <si>
    <t>Bakels Edible Oils (NZ) Ltd</t>
  </si>
  <si>
    <t>Mainland Security Systems Ltd</t>
  </si>
  <si>
    <t>Cemac Southern Limitedt/a Dexion Su Centre Christchurch</t>
  </si>
  <si>
    <t>Industrial Electrical Supplies (Canterbury) Limited</t>
  </si>
  <si>
    <t>Samson Controls Pty Ltd</t>
  </si>
  <si>
    <t>Yokogawa New Zealand Limited</t>
  </si>
  <si>
    <t>ifm efector pty ltd</t>
  </si>
  <si>
    <t>Rexel New Zealand Ltd</t>
  </si>
  <si>
    <t>TR Industries Limited</t>
  </si>
  <si>
    <t>Foss Pacific (NZ) Ltd</t>
  </si>
  <si>
    <t>Schneider Electric (NZ) Limited</t>
  </si>
  <si>
    <t>Motor Bearing Specialists Limited</t>
  </si>
  <si>
    <t>CGI Northern Region Limited</t>
  </si>
  <si>
    <t>McPhail Gibson &amp; Zwart Ltd</t>
  </si>
  <si>
    <t>Spirax Sarco Limited</t>
  </si>
  <si>
    <t>Sound Enterprises Ltd</t>
  </si>
  <si>
    <t>J.M.P.Engineering Limited</t>
  </si>
  <si>
    <t>EagleBurgmann Australasia Pty. Ltd</t>
  </si>
  <si>
    <t>Office Furniture</t>
  </si>
  <si>
    <t>SMC Corporation (NZ) Limited</t>
  </si>
  <si>
    <t>H D PROCESS N.Z. LIMITED</t>
  </si>
  <si>
    <t>Lyttelton Port Company</t>
  </si>
  <si>
    <t>Agricultural Consulting Services Lt</t>
  </si>
  <si>
    <t>The Drug Detectin Agency Canterbury</t>
  </si>
  <si>
    <t>Canterbury Employers' Chamber of Co</t>
  </si>
  <si>
    <t>Hose Supplies New Zealand Limited</t>
  </si>
  <si>
    <t>NZ Institute of Primary Industry Ma</t>
  </si>
  <si>
    <t>Gardner Denver Industries Pty Ltd</t>
  </si>
  <si>
    <t>Solana Ltd</t>
  </si>
  <si>
    <t>LEP Engineering Plastics Ltd</t>
  </si>
  <si>
    <t>PALL NEW ZEALAND LIMITED</t>
  </si>
  <si>
    <t>South Island Agricultural Field Day</t>
  </si>
  <si>
    <t>Dynamic Inspection Limited</t>
  </si>
  <si>
    <t>Telarc Ltd</t>
  </si>
  <si>
    <t>SEWEurodrive (NZ) Ltd</t>
  </si>
  <si>
    <t>Dominion Salt Limited</t>
  </si>
  <si>
    <t>Adcorp NZ Ltd</t>
  </si>
  <si>
    <t>Burkert New Zealand Ltd</t>
  </si>
  <si>
    <t>APL Kwikform Pty Ltd t/a United Scaffolding Group</t>
  </si>
  <si>
    <t>Institute of Environmental Science Research Limited</t>
  </si>
  <si>
    <t>Air Tool Solutions</t>
  </si>
  <si>
    <t>Cawthron Institute Limited</t>
  </si>
  <si>
    <t>Blacks Fasteners Ltd</t>
  </si>
  <si>
    <t>Macro Automation Limited</t>
  </si>
  <si>
    <t>Hydraulic Systems &amp; Components Ltd</t>
  </si>
  <si>
    <t>Pole Electroplating &amp; Painstripping</t>
  </si>
  <si>
    <t>FFP Canterbury Ltd</t>
  </si>
  <si>
    <t>SGS NEW ZEALAND LIMITED</t>
  </si>
  <si>
    <t>Western Engineering Group (1996) Lt</t>
  </si>
  <si>
    <t>R R FISHER &amp; CO LTD</t>
  </si>
  <si>
    <t>Transmission House Limited</t>
  </si>
  <si>
    <t>SPRAY NOZZLE ENGINEERING LTD NZ</t>
  </si>
  <si>
    <t>ALM Systems Limited</t>
  </si>
  <si>
    <t>Invita NZ Limited</t>
  </si>
  <si>
    <t>George Henry &amp; Co Limited</t>
  </si>
  <si>
    <t>CoMac Group Limited</t>
  </si>
  <si>
    <t>Delvin Flow Ltd</t>
  </si>
  <si>
    <t>PPS Industries Limited</t>
  </si>
  <si>
    <t>Open Country Dairy Limited</t>
  </si>
  <si>
    <t>SPX Flow Technology New Zealand Ltd</t>
  </si>
  <si>
    <t>House of Travel at Orbit Limited</t>
  </si>
  <si>
    <t>Mono Pumps NZ Co</t>
  </si>
  <si>
    <t>Fristam Pumps Limited</t>
  </si>
  <si>
    <t>McCallum Cranes (2014) Limited</t>
  </si>
  <si>
    <t>Southern Hospitality Limited</t>
  </si>
  <si>
    <t>Industrial Instruments 2015 Ltd</t>
  </si>
  <si>
    <t>WIKA Instruments Limited</t>
  </si>
  <si>
    <t>International Waste Limited</t>
  </si>
  <si>
    <t>Network Imaging Solutions Ltd</t>
  </si>
  <si>
    <t>The Tatua Cooperative Dairy Company</t>
  </si>
  <si>
    <t>Landcare Research NZ Limited</t>
  </si>
  <si>
    <t>PSL Total Air Ltd</t>
  </si>
  <si>
    <t>Systems Advisory Services Ltd</t>
  </si>
  <si>
    <t>Capital Valves 2018 Limited</t>
  </si>
  <si>
    <t>DSM Nutritional Products Asia Pacif</t>
  </si>
  <si>
    <t>Orthodox Union USD</t>
  </si>
  <si>
    <t>Arla Foods Ingredients Group P/S</t>
  </si>
  <si>
    <t>Sefar Filter Specialists Ltd</t>
  </si>
  <si>
    <t>SEAL HOUSE LIMITED</t>
  </si>
  <si>
    <t>Montage Professional Services Ltd</t>
  </si>
  <si>
    <t>Proquip Solutions Limited</t>
  </si>
  <si>
    <t>PNEUMATIC CONTROLS &amp; SYSTEMS LTD</t>
  </si>
  <si>
    <t>MilkTest GP Limited</t>
  </si>
  <si>
    <t>Clearwater Investments Ltd</t>
  </si>
  <si>
    <t>DELTA VALVES AND CONTROLS LTD</t>
  </si>
  <si>
    <t>Vertical Horizonz New Zealand Limit</t>
  </si>
  <si>
    <t>BDO Christchurch Limited</t>
  </si>
  <si>
    <t>bMAC Sheetmetal (2005) Limited</t>
  </si>
  <si>
    <t>Strategic pay Limited</t>
  </si>
  <si>
    <t>Southern Engineering Solutions Limi</t>
  </si>
  <si>
    <t>CARDLINK SYSTEMS LIMITED</t>
  </si>
  <si>
    <t>MLT Translation Centre 2006 Ltd</t>
  </si>
  <si>
    <t>Gordon Leighs &amp; Sons Ltd</t>
  </si>
  <si>
    <t>NZPICS INC</t>
  </si>
  <si>
    <t>Custom Controls Limited</t>
  </si>
  <si>
    <t>Contact Energy Limited</t>
  </si>
  <si>
    <t>Ruth Richardson NZ Ltd</t>
  </si>
  <si>
    <t>OOCL (New Zealand) Limited USD</t>
  </si>
  <si>
    <t>Employment Services Ltd</t>
  </si>
  <si>
    <t>Tag IT Technologies Ltd</t>
  </si>
  <si>
    <t>VOCUS GROUP NZ LIMITED</t>
  </si>
  <si>
    <t>MSC (AUST) PTY Limited USD</t>
  </si>
  <si>
    <t>MRC GLOBAL (NEW ZEALAND) LIMITED</t>
  </si>
  <si>
    <t>Maersk Line A/S. USD</t>
  </si>
  <si>
    <t>Safety N Action Limited</t>
  </si>
  <si>
    <t>Hunter Filling Systems Ltd</t>
  </si>
  <si>
    <t>Lactalis Ingrédients</t>
  </si>
  <si>
    <t>Goodman Fielder New Zealand Ltd</t>
  </si>
  <si>
    <t>Graymont</t>
  </si>
  <si>
    <t>J C Sherratt &amp; Company Limited</t>
  </si>
  <si>
    <t>Interchem</t>
  </si>
  <si>
    <t>AVS AIR SYSTEMS</t>
  </si>
  <si>
    <t>Euromonitor International Limited</t>
  </si>
  <si>
    <t>Astrolift Ltd</t>
  </si>
  <si>
    <t>ElectraServe Limited</t>
  </si>
  <si>
    <t>Waterforce Ltd</t>
  </si>
  <si>
    <t>Mercer Stainless Limited</t>
  </si>
  <si>
    <t>Glanbia Nutritionals Singapore Pte</t>
  </si>
  <si>
    <t>Flagmakers LTD</t>
  </si>
  <si>
    <t>REX INDUSTRIAL EQUIPMENT LTD</t>
  </si>
  <si>
    <t>NuMega Ingredients Pty Ltd</t>
  </si>
  <si>
    <t>Hilti NZ Ltd</t>
  </si>
  <si>
    <t>Macfarlane Rural Business</t>
  </si>
  <si>
    <t>RL Button &amp; Co Ltd</t>
  </si>
  <si>
    <t>The Flooring Centre Ltd</t>
  </si>
  <si>
    <t>Brenntag New Zealand Limited</t>
  </si>
  <si>
    <t>WaterPro Environmental Ltd</t>
  </si>
  <si>
    <t>Aurora Process Solutions</t>
  </si>
  <si>
    <t>CEB 2017 Limited</t>
  </si>
  <si>
    <t>Crow Refractory Ltd</t>
  </si>
  <si>
    <t>Mainland Insulation Limited</t>
  </si>
  <si>
    <t>Smiths Hardware Ltd</t>
  </si>
  <si>
    <t>FRESCO NZ LIMITED</t>
  </si>
  <si>
    <t>Datacom Systems Limited</t>
  </si>
  <si>
    <t>Atex Fire and Explosion Protection</t>
  </si>
  <si>
    <t>CSE NEW ZEALAND LIMITED</t>
  </si>
  <si>
    <t>Ian Connor Consulting Ltd</t>
  </si>
  <si>
    <t>Blanchard International Group New Zealand Limited</t>
  </si>
  <si>
    <t>BOC LIMITED</t>
  </si>
  <si>
    <t>SERVOTECH INSTRUMENTATION LTD</t>
  </si>
  <si>
    <t>Monkeytoe Group Limited</t>
  </si>
  <si>
    <t>Spraying System NZ Ltd</t>
  </si>
  <si>
    <t>New Zealand Red Cross</t>
  </si>
  <si>
    <t>SAECOWilson LTD</t>
  </si>
  <si>
    <t>Federated Farmers of New Zealand Incorporated</t>
  </si>
  <si>
    <t>Quality Consultant New Zealand Limi</t>
  </si>
  <si>
    <t>Strut Power Ltd</t>
  </si>
  <si>
    <t>Nintex Pty Ltd</t>
  </si>
  <si>
    <t>RML Machinery Ltd</t>
  </si>
  <si>
    <t>MYOB NZ Limited</t>
  </si>
  <si>
    <t>Matt Solutions Limited</t>
  </si>
  <si>
    <t>Callaghan Innovation</t>
  </si>
  <si>
    <t>Applied Instrument Group 2007 Limit</t>
  </si>
  <si>
    <t>Dynamite Signage Solutions</t>
  </si>
  <si>
    <t>Proquip NZ Ltd</t>
  </si>
  <si>
    <t>Advance Boiler Services (NZ) Ltd</t>
  </si>
  <si>
    <t>WatsonMarlow Limited</t>
  </si>
  <si>
    <t>Impac Services Limited</t>
  </si>
  <si>
    <t>Philip Wareing Ltd</t>
  </si>
  <si>
    <t>Accessman Christchurch Ltd.</t>
  </si>
  <si>
    <t>hairyLemon Digital Ltd</t>
  </si>
  <si>
    <t>Windsor Engineering Group Limited</t>
  </si>
  <si>
    <t>Scales Logistics T/A Balance Cargo</t>
  </si>
  <si>
    <t>Catalyst Intellectual Property Pate Attorneys</t>
  </si>
  <si>
    <t>Hygiene Intensive Treatments Limite</t>
  </si>
  <si>
    <t>Spray Marks Road Marking Ltd</t>
  </si>
  <si>
    <t>Agriculture Employment Services</t>
  </si>
  <si>
    <t>KSB NZ LTD</t>
  </si>
  <si>
    <t>Chemical Inspection &amp; Regulation Se</t>
  </si>
  <si>
    <t>Irrigation New Zealand Inc</t>
  </si>
  <si>
    <t>Ashburton Harvey Norman</t>
  </si>
  <si>
    <t>Bradford Building Limited</t>
  </si>
  <si>
    <t>Sachsenmilch Leppersdorf GmbH</t>
  </si>
  <si>
    <t>Applied Industrial Technologies (NZ</t>
  </si>
  <si>
    <t>W.L. Gore &amp; Associates (Australia) Ltd.</t>
  </si>
  <si>
    <t>Rugged Controls Ltd</t>
  </si>
  <si>
    <t>Pattle Delamore Partners Limited</t>
  </si>
  <si>
    <t>Innovative Packaging Ltd</t>
  </si>
  <si>
    <t>Pope Textile Bag &amp; Packaging Limite</t>
  </si>
  <si>
    <t>Worley New Zealand Ltd</t>
  </si>
  <si>
    <t>Dakins RentALoo</t>
  </si>
  <si>
    <t>Breen Plumbing Limited</t>
  </si>
  <si>
    <t>Dyno Ltd</t>
  </si>
  <si>
    <t>Rolleston Eye Ltd</t>
  </si>
  <si>
    <t>Rakaia Engineering Ltd</t>
  </si>
  <si>
    <t>Party Warehouse Ltd</t>
  </si>
  <si>
    <t>Jamestrong Packaging NZ Ltd</t>
  </si>
  <si>
    <t>CasPak Products Ltd</t>
  </si>
  <si>
    <t>Ancra New Zealand Ltd</t>
  </si>
  <si>
    <t>Topcoat Specialist Coatings (South Island) Ltd</t>
  </si>
  <si>
    <t>Canterbury Hotels Ltd</t>
  </si>
  <si>
    <t>Oji Fibre Solutions NZ Limited</t>
  </si>
  <si>
    <t>Institute of Finance Professionals Inc</t>
  </si>
  <si>
    <t>Cas Enterprises Limited</t>
  </si>
  <si>
    <t>Hall Fabrication Limited</t>
  </si>
  <si>
    <t>Primary Collaboration New Zealand L</t>
  </si>
  <si>
    <t>Brendan Attrill Agriculture Limited</t>
  </si>
  <si>
    <t>The RAMS Partnership</t>
  </si>
  <si>
    <t>Acorn Scientific Ltd</t>
  </si>
  <si>
    <t>Kiwi Box Ltd</t>
  </si>
  <si>
    <t>Abseil Access Ltd</t>
  </si>
  <si>
    <t>Andy Andersons Industrial Services Ltd</t>
  </si>
  <si>
    <t>Steam &amp; Process Limited</t>
  </si>
  <si>
    <t>Millpond Limited</t>
  </si>
  <si>
    <t>Pervasent Software Inc.</t>
  </si>
  <si>
    <t>N2 Communications Limited</t>
  </si>
  <si>
    <t>VULCAN STEEL LIMITED</t>
  </si>
  <si>
    <t>Mainfreight Ltd</t>
  </si>
  <si>
    <t>DSM Nutritional Products New Zealan Limited</t>
  </si>
  <si>
    <t>Fire Solutions Limited</t>
  </si>
  <si>
    <t>Stainless Kitchens Pacific Christch Ltd</t>
  </si>
  <si>
    <t>Filtec Limited</t>
  </si>
  <si>
    <t>Harvest Alarms Limited</t>
  </si>
  <si>
    <t>Kauri Clothing Ltd</t>
  </si>
  <si>
    <t>Irrigation Logistics Ltd</t>
  </si>
  <si>
    <t>DKSH PERFORMANCE MATERIALS NZ LTD</t>
  </si>
  <si>
    <t>Strait NZ</t>
  </si>
  <si>
    <t>Cotek Industrial Flooring LTD</t>
  </si>
  <si>
    <t>Ballance agrinutrients Ltd</t>
  </si>
  <si>
    <t>NORDSON NEW ZEALAND</t>
  </si>
  <si>
    <t>CONVEYOR BELT SERVICES LTD</t>
  </si>
  <si>
    <t>SICK NZ LTD</t>
  </si>
  <si>
    <t>IXOM OPERATIONS PTY LTD</t>
  </si>
  <si>
    <t>Global Proficiency Ltd</t>
  </si>
  <si>
    <t>Biosecurity &amp; Training South Ltd</t>
  </si>
  <si>
    <t>Tandem Photography Ltd</t>
  </si>
  <si>
    <t>Nestle New Zealand Limited</t>
  </si>
  <si>
    <t>RV Barrett Enterprises Limited</t>
  </si>
  <si>
    <t>Stem Systems Limited</t>
  </si>
  <si>
    <t>Icebreaker New Zealand Limited</t>
  </si>
  <si>
    <t>Kerry Ingredients &amp; Flavours</t>
  </si>
  <si>
    <t>Electrical Inspection Training &amp; Communications.com ltd</t>
  </si>
  <si>
    <t>EnjoyBiz International Service Co.L</t>
  </si>
  <si>
    <t>Lab Supply</t>
  </si>
  <si>
    <t>Mediray New Zealand</t>
  </si>
  <si>
    <t>Maxson Investments Limited</t>
  </si>
  <si>
    <t>Phenomenex NZ Ltd.</t>
  </si>
  <si>
    <t>SOCKBURN JOINERY LTD</t>
  </si>
  <si>
    <t>John Brooks Ltd</t>
  </si>
  <si>
    <t>Kirk Roberts Consulting Engineers L</t>
  </si>
  <si>
    <t>Chartered Accountants Australia &amp; N</t>
  </si>
  <si>
    <t>Vodafone381407600</t>
  </si>
  <si>
    <t>DS &amp; PJ Rice</t>
  </si>
  <si>
    <t>Astra Andrew Kitson</t>
  </si>
  <si>
    <t>TruBilt Industries Limited</t>
  </si>
  <si>
    <t>Micronz Limited</t>
  </si>
  <si>
    <t>Dalton Electrical Company Ltd.</t>
  </si>
  <si>
    <t>Master Control Comliance Accelerate</t>
  </si>
  <si>
    <t>SigmaAldrich</t>
  </si>
  <si>
    <t>R &amp; S Trade Group Limited</t>
  </si>
  <si>
    <t>New Zealand Food and Grocery Counci</t>
  </si>
  <si>
    <t>The Nutrition Bureau Limited</t>
  </si>
  <si>
    <t>Wells Hygiene Ltd</t>
  </si>
  <si>
    <t>i3 Consulting Limited</t>
  </si>
  <si>
    <t>Auldhouse/Auckland Computer Trainin</t>
  </si>
  <si>
    <t>D C &amp; P J Cox Farm partnership</t>
  </si>
  <si>
    <t>Accreditation Council</t>
  </si>
  <si>
    <t>Talleys Group - Shipping Agent only</t>
  </si>
  <si>
    <t>Trade Window Limited</t>
  </si>
  <si>
    <t>Stackit Storage Solutions Limited</t>
  </si>
  <si>
    <t>Mackenzie Supply Services - Shipper</t>
  </si>
  <si>
    <t>Tax Management New Zealand Limited</t>
  </si>
  <si>
    <t>Irricon Resource Solutions Limited</t>
  </si>
  <si>
    <t>EnviroMark Solutions Limited</t>
  </si>
  <si>
    <t>Allround Services &amp; Supplies Ltd</t>
  </si>
  <si>
    <t>Aggreko (NZ) Ltd</t>
  </si>
  <si>
    <t>Simmons &amp; Simmons (Beijing) Intelle Property Agency Company Limited</t>
  </si>
  <si>
    <t>Rolleston Rugby Football Club Incor</t>
  </si>
  <si>
    <t>Inde Technology Limited</t>
  </si>
  <si>
    <t>Compressed Air Maintenance Ltd</t>
  </si>
  <si>
    <t>MettlerToledo Limited</t>
  </si>
  <si>
    <t>Oriel Limited</t>
  </si>
  <si>
    <t>Allied Investments Limited</t>
  </si>
  <si>
    <t>Vodafone15860311</t>
  </si>
  <si>
    <t>Vodafone13890231</t>
  </si>
  <si>
    <t>Dexters NZ Ltd</t>
  </si>
  <si>
    <t>AMS Group Limited</t>
  </si>
  <si>
    <t>H J Asmuss &amp; Co Ltd</t>
  </si>
  <si>
    <t>Fourth Estate Holdings ()2012) Ltd</t>
  </si>
  <si>
    <t>GRC Car Audio LTD</t>
  </si>
  <si>
    <t>TruTest Limited</t>
  </si>
  <si>
    <t>BOURBON ROSE 2016 LIMITED</t>
  </si>
  <si>
    <t>Ngaio Diagnostics Limited</t>
  </si>
  <si>
    <t>Inesco</t>
  </si>
  <si>
    <t>Information Resources (Australia) P</t>
  </si>
  <si>
    <t>DeviceCo Technical Limited</t>
  </si>
  <si>
    <t>Rob Probst &amp; Associates Limited</t>
  </si>
  <si>
    <t>Technical Communicators Association NZ Inc</t>
  </si>
  <si>
    <t>Schindler Lifts NZ Ltd</t>
  </si>
  <si>
    <t>John Bean Technologies (JBTEurope)</t>
  </si>
  <si>
    <t>Australasian Investor Relations Ass</t>
  </si>
  <si>
    <t>Invert Robotics Ltd</t>
  </si>
  <si>
    <t>Agilent Technologies NZ Limited.</t>
  </si>
  <si>
    <t>Transcontinental New Zealand Limite</t>
  </si>
  <si>
    <t>Site Services Limited</t>
  </si>
  <si>
    <t>Bake Tech Services Ltd</t>
  </si>
  <si>
    <t>AGA Enterprises Ltd</t>
  </si>
  <si>
    <t>Menumate Limited.</t>
  </si>
  <si>
    <t>New Zealand Medical &amp; Scientific Lt</t>
  </si>
  <si>
    <t>The Dessert Co Limited</t>
  </si>
  <si>
    <t>Food and Health Standards (2006) Li</t>
  </si>
  <si>
    <t>Beyond the Faerie Tree Ltd</t>
  </si>
  <si>
    <t>White Tie Catering Limited</t>
  </si>
  <si>
    <t>Stafford Engineering Ltd</t>
  </si>
  <si>
    <t>Habasit New Zealand Limited</t>
  </si>
  <si>
    <t>PENTAIR FLOW TECHNOLOGIES PACIFIC P LTD</t>
  </si>
  <si>
    <t>NuMega Ingredients NZ Ltd</t>
  </si>
  <si>
    <t>Chris Squire HoldingsSaxon Vending</t>
  </si>
  <si>
    <t>Vacuum Products NZ Limited</t>
  </si>
  <si>
    <t>E C Attwood Ltd</t>
  </si>
  <si>
    <t>CAIQTEST Pacific Limited</t>
  </si>
  <si>
    <t>Enpac Ltd</t>
  </si>
  <si>
    <t>Mint Glass-Metropolitan Glass&amp;Glazi</t>
  </si>
  <si>
    <t>ANL Container Line Pty Ltd USD</t>
  </si>
  <si>
    <t>PEI Group Ltd</t>
  </si>
  <si>
    <t>RELCO Pacific Ltd</t>
  </si>
  <si>
    <t>Ixom Operations Pty Ltd. 41835</t>
  </si>
  <si>
    <t>social Limited</t>
  </si>
  <si>
    <t>Plant Reliability Engineering Limit</t>
  </si>
  <si>
    <t>MERQUIP LIMITED</t>
  </si>
  <si>
    <t>Antion (Beijing) Information Consul</t>
  </si>
  <si>
    <t>Produco ltd</t>
  </si>
  <si>
    <t>Convivial Holdings Limited</t>
  </si>
  <si>
    <t>NZ Energy Systems Ltd</t>
  </si>
  <si>
    <t>CBD Milk Ltd</t>
  </si>
  <si>
    <t>Cat Rescue Christchurch Charitable</t>
  </si>
  <si>
    <t>Aventedge Pty Ltd</t>
  </si>
  <si>
    <t>KP Group Ltd</t>
  </si>
  <si>
    <t>Nonsuch Consulting Ltd</t>
  </si>
  <si>
    <t>Track Industries Limited</t>
  </si>
  <si>
    <t>BAXTERFIFTEEN HOLDINGS LIMITED</t>
  </si>
  <si>
    <t>C M Morris Trading PTY Ltd T/A Flor</t>
  </si>
  <si>
    <t>Refine Engineering ltd</t>
  </si>
  <si>
    <t>MOVE Logistics Limited</t>
  </si>
  <si>
    <t>EFI Engineering Ltd</t>
  </si>
  <si>
    <t>Novachem Pty Ltd as trustee for Nov Unit Trust</t>
  </si>
  <si>
    <t>Kings Custom Limited</t>
  </si>
  <si>
    <t>Nutrient Managment Advisor Certific</t>
  </si>
  <si>
    <t>Infor (New Zealand)</t>
  </si>
  <si>
    <t>Kerrect Consulting Ltd</t>
  </si>
  <si>
    <t>Jim's Test and Tag Mid South Canter</t>
  </si>
  <si>
    <t>IVS Training Limited</t>
  </si>
  <si>
    <t>S G Equipment Limited</t>
  </si>
  <si>
    <t>EUROTEC LIMITED</t>
  </si>
  <si>
    <t>Alsco NZ</t>
  </si>
  <si>
    <t>Matt Robb Fencing Ltd</t>
  </si>
  <si>
    <t>MCS Digital Limited</t>
  </si>
  <si>
    <t>Resource Management Group Ltd</t>
  </si>
  <si>
    <t>Serene Holdings Ltd</t>
  </si>
  <si>
    <t>Merlin Consulting Limited</t>
  </si>
  <si>
    <t>Mercer Consulting (Australia) Pty L</t>
  </si>
  <si>
    <t>BIOSTRATEGY LIMITED</t>
  </si>
  <si>
    <t>AgFirst Waikato (2016) Limited</t>
  </si>
  <si>
    <t>Motus Health Ltd T/A Motus Rollesto</t>
  </si>
  <si>
    <t>On Gas Limited</t>
  </si>
  <si>
    <t>Site + Safety Supplies - 3S Safety</t>
  </si>
  <si>
    <t>Cemac Auckland Limited</t>
  </si>
  <si>
    <t>ADVANCED PERSONNEL SERVICES LTD</t>
  </si>
  <si>
    <t>Vabs Ltd</t>
  </si>
  <si>
    <t>LINQ Limited</t>
  </si>
  <si>
    <t>Avid Plus Limited</t>
  </si>
  <si>
    <t>PlumbGas Systems Ltd</t>
  </si>
  <si>
    <t>Trust Codes Limited</t>
  </si>
  <si>
    <t>Lincoln Agritech Ltd</t>
  </si>
  <si>
    <t>N2pControls Ltd</t>
  </si>
  <si>
    <t>Forklift Rental &amp; Leasing Ltd</t>
  </si>
  <si>
    <t>UV Solutionz Limited</t>
  </si>
  <si>
    <t>SchircksLaboratories</t>
  </si>
  <si>
    <t>National Credit Insurance (Brokers) Ltd</t>
  </si>
  <si>
    <t>Torks Tool &amp; Die Making Company Ltd</t>
  </si>
  <si>
    <t>Paul Smith Earthmoving 2002 Limited</t>
  </si>
  <si>
    <t>NZ Payroll Practitioners Associatio</t>
  </si>
  <si>
    <t>Ocean Network Express Nz Ltd USD</t>
  </si>
  <si>
    <t>Datametrics group ltd</t>
  </si>
  <si>
    <t>Integrity First Business Solutions Limited</t>
  </si>
  <si>
    <t>Saito Labels Limited</t>
  </si>
  <si>
    <t>Cambridge Isotope Laboratories, Inc (CIL)</t>
  </si>
  <si>
    <t>Absolute Process Solutions Ltd</t>
  </si>
  <si>
    <t>Centre (The) for food &amp; Health stud</t>
  </si>
  <si>
    <t>NZ Access NZ Limited</t>
  </si>
  <si>
    <t>FarmIQ Systems Limited</t>
  </si>
  <si>
    <t>Vacuum Pumps NZ Ltd</t>
  </si>
  <si>
    <t>Onelab Limited</t>
  </si>
  <si>
    <t>DesignFlo Limited</t>
  </si>
  <si>
    <t>Information Resources (New Zealand)</t>
  </si>
  <si>
    <t>ADT Security Limited</t>
  </si>
  <si>
    <t>SPS Biosecurity Limited</t>
  </si>
  <si>
    <t>NUCHEKPREP, INC</t>
  </si>
  <si>
    <t>Commercial Maintenance Limited</t>
  </si>
  <si>
    <t>Inspection Systems NZ Ltd</t>
  </si>
  <si>
    <t>wheyco GmbH</t>
  </si>
  <si>
    <t>TimeTarget Workforce Management Lim</t>
  </si>
  <si>
    <t>Gunabros Systems ltd</t>
  </si>
  <si>
    <t>Installation and Piping Services Lt</t>
  </si>
  <si>
    <t>Markham Williams and Associates Ltd</t>
  </si>
  <si>
    <t>Silvereye Consultancy Limited</t>
  </si>
  <si>
    <t>dormakaba New Zealand Limited</t>
  </si>
  <si>
    <t>Adhesif Labels</t>
  </si>
  <si>
    <t>Trind Service Limited</t>
  </si>
  <si>
    <t>The New Zealand Institute for Plant Food Research Limited</t>
  </si>
  <si>
    <t>Vertex Engineers Ltd</t>
  </si>
  <si>
    <t>Design Energy Ltd</t>
  </si>
  <si>
    <t>Raise High Speed Door Services</t>
  </si>
  <si>
    <t>WasteCo NZ Limited</t>
  </si>
  <si>
    <t>Alt Group Limited</t>
  </si>
  <si>
    <t>Energy Plant Solutions Limited</t>
  </si>
  <si>
    <t>Crown Plaza Christchurch - MC Chris</t>
  </si>
  <si>
    <t>Country Lane Group Ltd</t>
  </si>
  <si>
    <t>Gladius consulting</t>
  </si>
  <si>
    <t>Mataura Valley Milk Limited</t>
  </si>
  <si>
    <t>Fruit Guys NZ Limited</t>
  </si>
  <si>
    <t>CONTROLVISION (2014) LTD</t>
  </si>
  <si>
    <t>Analytical Technologies New Zealand</t>
  </si>
  <si>
    <t>Building Compliance Group Ltd</t>
  </si>
  <si>
    <t>Institute Of IT Professionals NZ IN</t>
  </si>
  <si>
    <t>LAMSON NZ LIMITED</t>
  </si>
  <si>
    <t>Eurofins Food Analytics NZ Limited</t>
  </si>
  <si>
    <t>Teak Construction Group Limited</t>
  </si>
  <si>
    <t>The Orchard Juicery Ltd</t>
  </si>
  <si>
    <t>Zenith Heaters Limited</t>
  </si>
  <si>
    <t>AMBROSIA TRAINING LIMITED</t>
  </si>
  <si>
    <t>GunnLab Plastics Testing Pty Ltd</t>
  </si>
  <si>
    <t>LB ENGINEERING LTD</t>
  </si>
  <si>
    <t>RADACAD Systems Limited</t>
  </si>
  <si>
    <t>Aquate Ltd</t>
  </si>
  <si>
    <t>Gallay Medical &amp; Scientific NZ PTY</t>
  </si>
  <si>
    <t>Shanghai Jiu Hai Rimmer Properties</t>
  </si>
  <si>
    <t>Resource Management Technology Grou</t>
  </si>
  <si>
    <t>Fush Face Limited</t>
  </si>
  <si>
    <t>Equal Employment Opportunities Trus</t>
  </si>
  <si>
    <t>Arborlab Consultancy Services Limit</t>
  </si>
  <si>
    <t>Advanced Security Group (Sth Is) Li</t>
  </si>
  <si>
    <t>DETA Consulting Limited</t>
  </si>
  <si>
    <t>Hoogwegt Australia Pty Ltd</t>
  </si>
  <si>
    <t>Tower Junction Ale House limited</t>
  </si>
  <si>
    <t>EventIt Limited</t>
  </si>
  <si>
    <t>Metrotest.Com Ltd</t>
  </si>
  <si>
    <t>China Nutrition and health food ass</t>
  </si>
  <si>
    <t>Kauri Park Nurseries Ltd</t>
  </si>
  <si>
    <t>Contract Instrumentation Services L</t>
  </si>
  <si>
    <t>Young Presidents Organization</t>
  </si>
  <si>
    <t>Colmar &amp; Brunton Research Limited</t>
  </si>
  <si>
    <t>Die Mould Equipment &amp; Supplies NZ20</t>
  </si>
  <si>
    <t>Alexander James Ltd</t>
  </si>
  <si>
    <t>G&amp;T Catering and Events Ltd</t>
  </si>
  <si>
    <t>AML Switchgear Limited</t>
  </si>
  <si>
    <t>May Chang</t>
  </si>
  <si>
    <t>Enterprise Recruitment Ltd</t>
  </si>
  <si>
    <t>seedigital Limited</t>
  </si>
  <si>
    <t>Avian Solutions LTD</t>
  </si>
  <si>
    <t>Advanced Tree Services Ltd</t>
  </si>
  <si>
    <t>Kea Trailers NZ Limited</t>
  </si>
  <si>
    <t>LogicVein Inc.</t>
  </si>
  <si>
    <t>Westland Dairy Company Ltd - NZD</t>
  </si>
  <si>
    <t>HAPAGLLOYD (NEW ZEALAND) LIMITED</t>
  </si>
  <si>
    <t>Arvenchi Design Consultants</t>
  </si>
  <si>
    <t>Netreo, Inc</t>
  </si>
  <si>
    <t>Active Refrigeration North Island Limited</t>
  </si>
  <si>
    <t>The Change Office Limited</t>
  </si>
  <si>
    <t>van der Geest</t>
  </si>
  <si>
    <t>Gravity Signs Limited</t>
  </si>
  <si>
    <t>Telco Business Transformation Limit</t>
  </si>
  <si>
    <t>Ingredients Plus NZ Limited</t>
  </si>
  <si>
    <t>Barbara KuhnSherlock</t>
  </si>
  <si>
    <t>Allied Press Ltd</t>
  </si>
  <si>
    <t>Korn Ferry (NZ)</t>
  </si>
  <si>
    <t>Outdoor Education New Zealand Ltd</t>
  </si>
  <si>
    <t>Ripped Orange New Zealand Limited</t>
  </si>
  <si>
    <t>Wigram Health Limited</t>
  </si>
  <si>
    <t>Caliber Design Limited</t>
  </si>
  <si>
    <t>Caisteal An Ime Limited</t>
  </si>
  <si>
    <t>QEC Ltd</t>
  </si>
  <si>
    <t>NZ Law Society</t>
  </si>
  <si>
    <t>Lilburne Enterprises Ltd</t>
  </si>
  <si>
    <t>ASIC Australian Secruities &amp; invest</t>
  </si>
  <si>
    <t>REFINITIV NEW ZEALAND LIMITED</t>
  </si>
  <si>
    <t>Synlait Business Consulting (Shangh</t>
  </si>
  <si>
    <t>Mene Solutions Limited</t>
  </si>
  <si>
    <t>Shorland and Co Limited</t>
  </si>
  <si>
    <t>PEPWW NZ Limited</t>
  </si>
  <si>
    <t>Gordon Maintenance Engineering ltd</t>
  </si>
  <si>
    <t>Cold Jet New Zealand Ltd</t>
  </si>
  <si>
    <t>Stratos Technology Partners</t>
  </si>
  <si>
    <t>M&amp;D Snapes Ltd</t>
  </si>
  <si>
    <t>Zebra Group Ltd</t>
  </si>
  <si>
    <t>Advance Consulting Limited</t>
  </si>
  <si>
    <t>PortConnect Limited</t>
  </si>
  <si>
    <t>TITAN Containers NZ Ltd</t>
  </si>
  <si>
    <t>Mills Food &amp; Dairy Ltd</t>
  </si>
  <si>
    <t>Paws 4 Life Charitable Trust</t>
  </si>
  <si>
    <t>Public Trust</t>
  </si>
  <si>
    <t>Mr Blinds New Zealand Ltd</t>
  </si>
  <si>
    <t>James Walker NZ Ltd</t>
  </si>
  <si>
    <t>Counties Racing Club Incorporated</t>
  </si>
  <si>
    <t>InterSearch Middle East FZ LLC</t>
  </si>
  <si>
    <t>Accurate Instruments (NZ) Ltd</t>
  </si>
  <si>
    <t>NZ Spring Works Ltd</t>
  </si>
  <si>
    <t>JL Connolly Ltd</t>
  </si>
  <si>
    <t>Nova Energy Limited</t>
  </si>
  <si>
    <t>Red + Black Construction Grant Wagh Ltd</t>
  </si>
  <si>
    <t>Allied Water Systems</t>
  </si>
  <si>
    <t>Youly Investment Consulting (Shanha</t>
  </si>
  <si>
    <t>Fonterra Europe Cooperative</t>
  </si>
  <si>
    <t>JT Carter Plumbers LTD</t>
  </si>
  <si>
    <t>Mind Your Own Beeswax Limited</t>
  </si>
  <si>
    <t>Auckland Cranes Limited</t>
  </si>
  <si>
    <t>COAST CARS AND COMMERCIALS LTD</t>
  </si>
  <si>
    <t>MH4 Limited</t>
  </si>
  <si>
    <t>Mike Herlihy Consulting Ltd</t>
  </si>
  <si>
    <t>OMYA NEW ZEALAND LIMITED</t>
  </si>
  <si>
    <t>Full Flow Valve Services Limited</t>
  </si>
  <si>
    <t>Geeves Scaffolding Ltd</t>
  </si>
  <si>
    <t>Power Protection Limited</t>
  </si>
  <si>
    <t>J A Russell Ltd</t>
  </si>
  <si>
    <t>Pegasus 2011 limited</t>
  </si>
  <si>
    <t>Heidrick &amp; Struggles Australia Pty</t>
  </si>
  <si>
    <t>New Zealand Food Innovation Aucklan</t>
  </si>
  <si>
    <t>Coppertop Plumbing Drainlaying Gasf</t>
  </si>
  <si>
    <t>BLITZIT</t>
  </si>
  <si>
    <t>CENTRA FORKLIFTS (NZ) LIMITED</t>
  </si>
  <si>
    <t>New Zealand Scientific Limited</t>
  </si>
  <si>
    <t>Formula Four Investments Limited</t>
  </si>
  <si>
    <t>Flynn Holdings Ltd</t>
  </si>
  <si>
    <t>John Bean Technologies Australia Lt</t>
  </si>
  <si>
    <t>DKJ Welding Services ltd</t>
  </si>
  <si>
    <t>Chorus Call New Zealand</t>
  </si>
  <si>
    <t>Crate and Barrel 2015 Limited</t>
  </si>
  <si>
    <t>Grow and Ride LTD</t>
  </si>
  <si>
    <t>Strawberry Sound Canterbury Limited</t>
  </si>
  <si>
    <t>Pastoral Robotics Limited</t>
  </si>
  <si>
    <t>AUCKLAND BEARING DISTRIBUTORS LTD ( GROUP)</t>
  </si>
  <si>
    <t>THE NEW ZEALAND GUARDIAN TRUST COMP LIMITED</t>
  </si>
  <si>
    <t>Deutsche Craigs ( Craig Investment</t>
  </si>
  <si>
    <t>New Zealand Telephone &amp; Cable Limit</t>
  </si>
  <si>
    <t>Thompsons Refrigeration Services 20</t>
  </si>
  <si>
    <t>The Institute of Internal Auditors Zealand</t>
  </si>
  <si>
    <t>BRAYCO AUSTRALASIA LTD</t>
  </si>
  <si>
    <t>Carbon and Energy Professionals New Zealand</t>
  </si>
  <si>
    <t>Display ( Boogie Beats)</t>
  </si>
  <si>
    <t>eTraining 2012 Ltd.</t>
  </si>
  <si>
    <t>ENGINEERING &amp; SHEET METALS PN LIMIT</t>
  </si>
  <si>
    <t>Kiwi Technologies Limited</t>
  </si>
  <si>
    <t>Smartwork Creative Ltd</t>
  </si>
  <si>
    <t>Transport 79 limited</t>
  </si>
  <si>
    <t>First Principles Constructors Limit</t>
  </si>
  <si>
    <t>Clean Solutions Industrial</t>
  </si>
  <si>
    <t>Coaching NZ</t>
  </si>
  <si>
    <t>Debbie Dawson</t>
  </si>
  <si>
    <t>Fenloc Holdings</t>
  </si>
  <si>
    <t>Good Blokes Fencing Ltd</t>
  </si>
  <si>
    <t>Oasis Engineering 2003 Ltd</t>
  </si>
  <si>
    <t>TenFour Technology Ltd</t>
  </si>
  <si>
    <t>Wildbey Distributors Ltd</t>
  </si>
  <si>
    <t>Safety1 NZ LTD</t>
  </si>
  <si>
    <t>Stuart John Webster</t>
  </si>
  <si>
    <t>Cunneen &amp; Associates Valuation Limi</t>
  </si>
  <si>
    <t>Hardeep Kaur Kang</t>
  </si>
  <si>
    <t>Tumblar Products Limited</t>
  </si>
  <si>
    <t>OCG Consulting Ltd</t>
  </si>
  <si>
    <t>MacKenzie Supply Services (2012) Lt</t>
  </si>
  <si>
    <t>TRANSMECH NEW ZEALAND LIMITED</t>
  </si>
  <si>
    <t>Dairy Farm Management Services Limi</t>
  </si>
  <si>
    <t>BARRY RAYMOND NEWMAN</t>
  </si>
  <si>
    <t>Farming Systems</t>
  </si>
  <si>
    <t>Primehort Distibutors</t>
  </si>
  <si>
    <t>DRS Drive Repair Shop Ltd</t>
  </si>
  <si>
    <t>Washington Pumps Ltd</t>
  </si>
  <si>
    <t>WSP New Zealand Limited</t>
  </si>
  <si>
    <t>ALLPRINT MARKETING SERVICES LIMITED</t>
  </si>
  <si>
    <t>Aquatechbm.com</t>
  </si>
  <si>
    <t>N/A</t>
  </si>
  <si>
    <t>Ethel &amp; Bethel Bingo Babes Ltd</t>
  </si>
  <si>
    <t>T.C. Jacoby &amp; CO, Inc.</t>
  </si>
  <si>
    <t>Deborah Mikdame</t>
  </si>
  <si>
    <t>G &amp; D Enterprises</t>
  </si>
  <si>
    <t>Pierre André Blanc</t>
  </si>
  <si>
    <t>Sidel Distribution (Malaysia) SDN.B</t>
  </si>
  <si>
    <t>South Island Hood and Flue Limited</t>
  </si>
  <si>
    <t>Dunure Signs Limited</t>
  </si>
  <si>
    <t>New Zealand Business &amp; Parliament T</t>
  </si>
  <si>
    <t>Hireworx New Zealand Ltd</t>
  </si>
  <si>
    <t>Honey Consulting/Global Trade Insig</t>
  </si>
  <si>
    <t>Bright Beginnings Montessori Ltd</t>
  </si>
  <si>
    <t>Halswell Quarry Preschool Ltd</t>
  </si>
  <si>
    <t>Gan De Piao Liang Consulting Compan</t>
  </si>
  <si>
    <t>Safety Solutions LTD</t>
  </si>
  <si>
    <t>CADPRO Systems NZ LTD</t>
  </si>
  <si>
    <t>Professional Property &amp; Cleaning Services</t>
  </si>
  <si>
    <t>Moddex NZ limited Partnership</t>
  </si>
  <si>
    <t>INTERNATIONAL CORRESPONDENCE SHOOLS T/A ICS LEARN</t>
  </si>
  <si>
    <t>Mackleys solving transport logistic</t>
  </si>
  <si>
    <t>Realistic Rentals Ltd T/A Floral BO</t>
  </si>
  <si>
    <t>SGS Societe Generale De Surveillanc</t>
  </si>
  <si>
    <t>FARMLANDS CO-OPERATIVE SOCIETY LIMI</t>
  </si>
  <si>
    <t>Hampton Jones Property Consultancy</t>
  </si>
  <si>
    <t>Famous Pacific Shipping (NZ) Limite</t>
  </si>
  <si>
    <t>Linfox Logistiscs (NZ) Limited</t>
  </si>
  <si>
    <t>Alpha One Transport Limited</t>
  </si>
  <si>
    <t>Dynes Transport (Tapanui) Ltd</t>
  </si>
  <si>
    <t>Nexus Logistics</t>
  </si>
  <si>
    <t>NZIDT</t>
  </si>
  <si>
    <t>Reference BP for HR Integration REFERENCE VENDOR</t>
  </si>
  <si>
    <t>Manikka Badathuruge Kasun Sasika Chandrasiri</t>
  </si>
  <si>
    <t>Wei Wang</t>
  </si>
  <si>
    <t>Abbott Mark</t>
  </si>
  <si>
    <t>Paul Abbott</t>
  </si>
  <si>
    <t>James Agnew</t>
  </si>
  <si>
    <t>Watkin Aaron</t>
  </si>
  <si>
    <t>Paulo Afualo</t>
  </si>
  <si>
    <t>Michael Abernethy</t>
  </si>
  <si>
    <t>Phillip Adam</t>
  </si>
  <si>
    <t>Romy Aguiluz</t>
  </si>
  <si>
    <t>Cevallos Agustin</t>
  </si>
  <si>
    <t>Akashdeep Akashdeep</t>
  </si>
  <si>
    <t>Beuzenberg Alan</t>
  </si>
  <si>
    <t>Brinded Alanna</t>
  </si>
  <si>
    <t>Jemelyn Alarcon</t>
  </si>
  <si>
    <t>Antonio Alejo</t>
  </si>
  <si>
    <t>Kappeler Alexander</t>
  </si>
  <si>
    <t>Leon Allen</t>
  </si>
  <si>
    <t>Bethany Allen</t>
  </si>
  <si>
    <t>Matthew Alp</t>
  </si>
  <si>
    <t>Diego Almeido</t>
  </si>
  <si>
    <t>Euphemia Altenburg</t>
  </si>
  <si>
    <t>Krishna Ambati</t>
  </si>
  <si>
    <t>Klair Amrinder</t>
  </si>
  <si>
    <t>Preyas Anantpure</t>
  </si>
  <si>
    <t>Danielle Anderson</t>
  </si>
  <si>
    <t>Jeremy Anderson</t>
  </si>
  <si>
    <t>Bertuzzi Andrea</t>
  </si>
  <si>
    <t>Leigh Andrews</t>
  </si>
  <si>
    <t>Aitken Angela</t>
  </si>
  <si>
    <t>Williams Anna</t>
  </si>
  <si>
    <t>Galland Anthony</t>
  </si>
  <si>
    <t>Buggy Aoife</t>
  </si>
  <si>
    <t>Daniela Araya-Alcayaga</t>
  </si>
  <si>
    <t>Puthussery Vasudev Arjun</t>
  </si>
  <si>
    <t>Lisa Armitage</t>
  </si>
  <si>
    <t>Samuel Arroyo</t>
  </si>
  <si>
    <t>Wayne Arnott</t>
  </si>
  <si>
    <t>Garrick Ashford</t>
  </si>
  <si>
    <t>Azizah Ashiru</t>
  </si>
  <si>
    <t>Riki Astle</t>
  </si>
  <si>
    <t>Zane Aston</t>
  </si>
  <si>
    <t>Hansamali Atapattu</t>
  </si>
  <si>
    <t>Lena Atger</t>
  </si>
  <si>
    <t>Bernard Austin</t>
  </si>
  <si>
    <t>Ashish Avasthi</t>
  </si>
  <si>
    <t>Joanne Back</t>
  </si>
  <si>
    <t>Libin Babu</t>
  </si>
  <si>
    <t>Remy Rose Bagares</t>
  </si>
  <si>
    <t>Steven Baird</t>
  </si>
  <si>
    <t>Hendrik Bakker</t>
  </si>
  <si>
    <t>Hannah Balderson</t>
  </si>
  <si>
    <t>Heather Ballard</t>
  </si>
  <si>
    <t>Roman Bankovskiy</t>
  </si>
  <si>
    <t>Humberto Barbosa</t>
  </si>
  <si>
    <t>Alistair Barclay</t>
  </si>
  <si>
    <t>Quoyah Barr-Glintborg</t>
  </si>
  <si>
    <t>Davidson Barry</t>
  </si>
  <si>
    <t>Sarah-Jane Bashford</t>
  </si>
  <si>
    <t>Matthew Bathurst</t>
  </si>
  <si>
    <t>Matthew Bayens</t>
  </si>
  <si>
    <t>Zara Beckingsale</t>
  </si>
  <si>
    <t>John Beeby</t>
  </si>
  <si>
    <t>Kama Bell</t>
  </si>
  <si>
    <t>William Bell</t>
  </si>
  <si>
    <t>UTKARSHA BELLARE</t>
  </si>
  <si>
    <t>Corey Benge</t>
  </si>
  <si>
    <t>Ryland Bennett</t>
  </si>
  <si>
    <t>Daniel Bennetts</t>
  </si>
  <si>
    <t>Craig Bennison</t>
  </si>
  <si>
    <t>Samuel Benson</t>
  </si>
  <si>
    <t>Anita Bernard</t>
  </si>
  <si>
    <t>Stuart Berryman</t>
  </si>
  <si>
    <t>Saad Beshoy</t>
  </si>
  <si>
    <t>Chirag Bhagatji</t>
  </si>
  <si>
    <t>Vasudev Bhardwaj</t>
  </si>
  <si>
    <t>Shivani Bhatia</t>
  </si>
  <si>
    <t>Sunil Biala</t>
  </si>
  <si>
    <t>Leighton Bill</t>
  </si>
  <si>
    <t>Liu Bing</t>
  </si>
  <si>
    <t>Rajkumar BK</t>
  </si>
  <si>
    <t>Meg Black</t>
  </si>
  <si>
    <t>Kirsty Blair</t>
  </si>
  <si>
    <t>Carla Blom</t>
  </si>
  <si>
    <t>Graham Bloor</t>
  </si>
  <si>
    <t>Carey Blue</t>
  </si>
  <si>
    <t>Christiaan Boshoff</t>
  </si>
  <si>
    <t>Christiaan Botha</t>
  </si>
  <si>
    <t>Gregory Bowron</t>
  </si>
  <si>
    <t>Matthew Boyle</t>
  </si>
  <si>
    <t>Hamish Bradshaw</t>
  </si>
  <si>
    <t>Alaina Brady</t>
  </si>
  <si>
    <t>Emma Brand</t>
  </si>
  <si>
    <t>Sumeet Brar</t>
  </si>
  <si>
    <t>Maria Bravo</t>
  </si>
  <si>
    <t>Corinna Breig</t>
  </si>
  <si>
    <t>Melanie Brewer</t>
  </si>
  <si>
    <t>Dsouza Brian</t>
  </si>
  <si>
    <t>Jesse Bright</t>
  </si>
  <si>
    <t>Maydora Bright</t>
  </si>
  <si>
    <t>Melaine Brightwell</t>
  </si>
  <si>
    <t>Dunn Brodie</t>
  </si>
  <si>
    <t>Madelein Brooks</t>
  </si>
  <si>
    <t>Ashleigh Brown</t>
  </si>
  <si>
    <t>Denise Brown</t>
  </si>
  <si>
    <t>Dominic Brown</t>
  </si>
  <si>
    <t>Tamahae Brown</t>
  </si>
  <si>
    <t>Lyle Browne</t>
  </si>
  <si>
    <t>Michael Bruhn</t>
  </si>
  <si>
    <t>Tylar Bruin</t>
  </si>
  <si>
    <t>Stewart Buchanan</t>
  </si>
  <si>
    <t>Romeo Bulagnir</t>
  </si>
  <si>
    <t>Marina Burger</t>
  </si>
  <si>
    <t>Jeremy Burgess</t>
  </si>
  <si>
    <t>Hayley Burnett</t>
  </si>
  <si>
    <t>Chris Burrowes</t>
  </si>
  <si>
    <t>Mark Burtenshaw</t>
  </si>
  <si>
    <t>Cheryl Buttolph</t>
  </si>
  <si>
    <t>Tania Byrnes</t>
  </si>
  <si>
    <t>Imogene Byron</t>
  </si>
  <si>
    <t>Cheryl Camporedondo Cabalse</t>
  </si>
  <si>
    <t>Sheen Cai</t>
  </si>
  <si>
    <t>Ryan Cairns</t>
  </si>
  <si>
    <t>Teresa Callow</t>
  </si>
  <si>
    <t>Tracy Cameron</t>
  </si>
  <si>
    <t>Cheridan Campbell</t>
  </si>
  <si>
    <t>Isobel Campbell</t>
  </si>
  <si>
    <t>Robert Capon</t>
  </si>
  <si>
    <t>Richard Caradus</t>
  </si>
  <si>
    <t>Harley Care</t>
  </si>
  <si>
    <t>Lynette Carmont</t>
  </si>
  <si>
    <t>Gain Caroline</t>
  </si>
  <si>
    <t>Michelle Cathcart</t>
  </si>
  <si>
    <t>Maria Centurion</t>
  </si>
  <si>
    <t>Bridget Chaffey</t>
  </si>
  <si>
    <t>Argus Chan</t>
  </si>
  <si>
    <t>Pen-yu Chang</t>
  </si>
  <si>
    <t>John Chapman</t>
  </si>
  <si>
    <t>Karan Chaudhary</t>
  </si>
  <si>
    <t>Mat Chavez</t>
  </si>
  <si>
    <t>Ritesh Chavhan</t>
  </si>
  <si>
    <t>Xinming Chen</t>
  </si>
  <si>
    <t>Clayton Cherry</t>
  </si>
  <si>
    <t>Yan Chi Cheung</t>
  </si>
  <si>
    <t>Vineet Chirackal</t>
  </si>
  <si>
    <t>Lai Wah Choo</t>
  </si>
  <si>
    <t>Nikolaos Christidis</t>
  </si>
  <si>
    <t>Anna Chu</t>
  </si>
  <si>
    <t>Lucia Cifuentes</t>
  </si>
  <si>
    <t>Jolyon Claridge</t>
  </si>
  <si>
    <t>Reagan Clarke</t>
  </si>
  <si>
    <t>Derek Claxton</t>
  </si>
  <si>
    <t>Catherine Clement</t>
  </si>
  <si>
    <t>Janine Cole</t>
  </si>
  <si>
    <t>Jane Cooney</t>
  </si>
  <si>
    <t>Stuart Cooper</t>
  </si>
  <si>
    <t>Abbey Cosnett</t>
  </si>
  <si>
    <t>Penelope Costello</t>
  </si>
  <si>
    <t>Jamie Coster</t>
  </si>
  <si>
    <t>Sheryl Coster</t>
  </si>
  <si>
    <t>Paul Counsell</t>
  </si>
  <si>
    <t>David Couper</t>
  </si>
  <si>
    <t>Bremner Courteney</t>
  </si>
  <si>
    <t>Julia Cox</t>
  </si>
  <si>
    <t>Denny Crivellaro</t>
  </si>
  <si>
    <t>Natasha Croft</t>
  </si>
  <si>
    <t>William Crosby</t>
  </si>
  <si>
    <t>Blair Cruickshank</t>
  </si>
  <si>
    <t>Pavol Csiba</t>
  </si>
  <si>
    <t>Lance Cueto</t>
  </si>
  <si>
    <t>Quintito Cueto</t>
  </si>
  <si>
    <t>Tracey Cunnold</t>
  </si>
  <si>
    <t>Tania Curtin</t>
  </si>
  <si>
    <t>Johanne Curtis</t>
  </si>
  <si>
    <t>Haylee Dangen</t>
  </si>
  <si>
    <t>Meyer Daniel</t>
  </si>
  <si>
    <t>Steven Darby</t>
  </si>
  <si>
    <t>Barnden Darcy</t>
  </si>
  <si>
    <t>Snow Darren</t>
  </si>
  <si>
    <t>Vladimir Davidenko</t>
  </si>
  <si>
    <t>Holly Davies</t>
  </si>
  <si>
    <t>Riki Davis</t>
  </si>
  <si>
    <t>Blair Davy</t>
  </si>
  <si>
    <t>Renier De Beer</t>
  </si>
  <si>
    <t>Graziela De Castro</t>
  </si>
  <si>
    <t>Abbegail De Guzman</t>
  </si>
  <si>
    <t>Christopher De Guzman</t>
  </si>
  <si>
    <t>Adam De Winter</t>
  </si>
  <si>
    <t>Rohana Deepal Rathnayakege Don</t>
  </si>
  <si>
    <t>Swain Deidre</t>
  </si>
  <si>
    <t>Corinne Delainey</t>
  </si>
  <si>
    <t>Charl Delport</t>
  </si>
  <si>
    <t>Jean-Pierre Delport</t>
  </si>
  <si>
    <t>Brenda Demchy</t>
  </si>
  <si>
    <t>Tony Dench</t>
  </si>
  <si>
    <t>Lingze Deng</t>
  </si>
  <si>
    <t>Andrew Dennan</t>
  </si>
  <si>
    <t>Sachin Deshmukh</t>
  </si>
  <si>
    <t>Bhatt Deval</t>
  </si>
  <si>
    <t>Rangi Devina</t>
  </si>
  <si>
    <t>Kant Dhariya</t>
  </si>
  <si>
    <t>Rahul Dhiman</t>
  </si>
  <si>
    <t>Nisha Dhungel</t>
  </si>
  <si>
    <t>Leinad Diaz</t>
  </si>
  <si>
    <t>Marianela Diaz</t>
  </si>
  <si>
    <t>Benjamin Ditmer</t>
  </si>
  <si>
    <t>Sanchit Divekar</t>
  </si>
  <si>
    <t>Shiela Dizon</t>
  </si>
  <si>
    <t>Kobozev Dmitrii</t>
  </si>
  <si>
    <t>Clark Dobbin</t>
  </si>
  <si>
    <t>Christian Dobson</t>
  </si>
  <si>
    <t>Nikhil Dogra</t>
  </si>
  <si>
    <t>Matthew Dolan</t>
  </si>
  <si>
    <t>Timothy Dolan</t>
  </si>
  <si>
    <t>Ethel Dominguez</t>
  </si>
  <si>
    <t>Jessica Donald</t>
  </si>
  <si>
    <t>Meng Dong</t>
  </si>
  <si>
    <t>Harder Dora</t>
  </si>
  <si>
    <t>Hayden Dowie</t>
  </si>
  <si>
    <t>Gemma Drummond</t>
  </si>
  <si>
    <t>Paul Du Plessis</t>
  </si>
  <si>
    <t>Joy Dumasing</t>
  </si>
  <si>
    <t>Kane Dunlop</t>
  </si>
  <si>
    <t>Kevin Dunstan</t>
  </si>
  <si>
    <t>Melissa Dunstan</t>
  </si>
  <si>
    <t>Charline Dupanloup</t>
  </si>
  <si>
    <t>Samantha Eathorne</t>
  </si>
  <si>
    <t>Michael Edmondson</t>
  </si>
  <si>
    <t>Pradeep Edullakanti</t>
  </si>
  <si>
    <t>Gareth Edwards</t>
  </si>
  <si>
    <t>Araujo Soto Elena</t>
  </si>
  <si>
    <t>Jossie Eliem Husin</t>
  </si>
  <si>
    <t>Herrera Soto Elizabeth del Carmen</t>
  </si>
  <si>
    <t>Gurnell Elizabeth</t>
  </si>
  <si>
    <t>Legaspi Ellery</t>
  </si>
  <si>
    <t>Abdullah Elzakey</t>
  </si>
  <si>
    <t>Farr Emma</t>
  </si>
  <si>
    <t>McKay Emma</t>
  </si>
  <si>
    <t>Zhang Enchong</t>
  </si>
  <si>
    <t>Mirdyn Englis</t>
  </si>
  <si>
    <t>Joshua Erickson</t>
  </si>
  <si>
    <t>Keenan Erin</t>
  </si>
  <si>
    <t>Maria Esmeralda</t>
  </si>
  <si>
    <t>Rhett Esmeralda</t>
  </si>
  <si>
    <t>Pedro Estroz Aguilera</t>
  </si>
  <si>
    <t>Rich Evangeline</t>
  </si>
  <si>
    <t>Meredith Evans</t>
  </si>
  <si>
    <t>Susan Evans</t>
  </si>
  <si>
    <t>Filimaua Faaogaumu</t>
  </si>
  <si>
    <t>Renee Fa'atui</t>
  </si>
  <si>
    <t>Castle Fabian</t>
  </si>
  <si>
    <t>Alex Faimalo</t>
  </si>
  <si>
    <t>Yuan (Vanessa) Fang</t>
  </si>
  <si>
    <t>Demelsar Farani</t>
  </si>
  <si>
    <t>Lester Farr</t>
  </si>
  <si>
    <t>Eugene Farrell</t>
  </si>
  <si>
    <t>Warnalasuriy Fernando</t>
  </si>
  <si>
    <t>Kevan Finnan</t>
  </si>
  <si>
    <t>Olivia Fleming</t>
  </si>
  <si>
    <t>Michelle Fletcher</t>
  </si>
  <si>
    <t>Jason Flood</t>
  </si>
  <si>
    <t>Louise Folster</t>
  </si>
  <si>
    <t>John Forbes</t>
  </si>
  <si>
    <t>Toni Forsythe-Walton</t>
  </si>
  <si>
    <t>Matthew Foster</t>
  </si>
  <si>
    <t>Christopher France</t>
  </si>
  <si>
    <t>Caroline Franks</t>
  </si>
  <si>
    <t>Julien Franssen</t>
  </si>
  <si>
    <t>Hyunah Fraser</t>
  </si>
  <si>
    <t>Nicki Fraser</t>
  </si>
  <si>
    <t>Travis Frelan</t>
  </si>
  <si>
    <t>Anne Fu</t>
  </si>
  <si>
    <t>Melissa Furtado</t>
  </si>
  <si>
    <t>Isaac Gabites</t>
  </si>
  <si>
    <t>Gagandeep Gagandeep</t>
  </si>
  <si>
    <t>Pablo Gallegos</t>
  </si>
  <si>
    <t>Grant Galloway</t>
  </si>
  <si>
    <t>Julieta Galos</t>
  </si>
  <si>
    <t>Tommy (Xiaopeng) Gao</t>
  </si>
  <si>
    <t>Deepak Gehlot</t>
  </si>
  <si>
    <t>Jesse Geleyns</t>
  </si>
  <si>
    <t>David Gellatly</t>
  </si>
  <si>
    <t>David George Chirappurathu</t>
  </si>
  <si>
    <t>Jonathan George</t>
  </si>
  <si>
    <t>Roby George</t>
  </si>
  <si>
    <t>Tony George</t>
  </si>
  <si>
    <t>Miller-Thevenard Georgia</t>
  </si>
  <si>
    <t>O'Meara Gerald</t>
  </si>
  <si>
    <t>Krystian Gibbs</t>
  </si>
  <si>
    <t>Pamela Gibbs</t>
  </si>
  <si>
    <t>Tracey Gibson</t>
  </si>
  <si>
    <t>Benjamin Gill</t>
  </si>
  <si>
    <t>Bruno Giudice</t>
  </si>
  <si>
    <t>Laing Glenn</t>
  </si>
  <si>
    <t>Ray Go</t>
  </si>
  <si>
    <t>Steven Goddard</t>
  </si>
  <si>
    <t>Joelcia Gomes</t>
  </si>
  <si>
    <t>Yuri Gomes</t>
  </si>
  <si>
    <t>Felipe Gonzaga</t>
  </si>
  <si>
    <t>Craig Goodgame</t>
  </si>
  <si>
    <t>Sandeep Goon</t>
  </si>
  <si>
    <t>Sini Gopal</t>
  </si>
  <si>
    <t>Sutton Gordon</t>
  </si>
  <si>
    <t>Jaswanti Gosha</t>
  </si>
  <si>
    <t>Bryce Gousmett</t>
  </si>
  <si>
    <t>Michelle Gousmett</t>
  </si>
  <si>
    <t>Pia Angela Gracia</t>
  </si>
  <si>
    <t>Benjamin Graham</t>
  </si>
  <si>
    <t>Nathaniel Grandeza</t>
  </si>
  <si>
    <t>Dylan Grant</t>
  </si>
  <si>
    <t>Fraser Grant</t>
  </si>
  <si>
    <t>Nick Green</t>
  </si>
  <si>
    <t>Samuel Gregg</t>
  </si>
  <si>
    <t>Mark Grengia</t>
  </si>
  <si>
    <t>Shaun Griffiths</t>
  </si>
  <si>
    <t>Cleber Grossl</t>
  </si>
  <si>
    <t>Robin Groves</t>
  </si>
  <si>
    <t>Srinath Gunabal</t>
  </si>
  <si>
    <t>Edward Gunawan</t>
  </si>
  <si>
    <t>Janira Guzman Garcia</t>
  </si>
  <si>
    <t>Tony Haase</t>
  </si>
  <si>
    <t>Shane Hall</t>
  </si>
  <si>
    <t>Nicky Halley</t>
  </si>
  <si>
    <t>Hessel Hamstra</t>
  </si>
  <si>
    <t>McMillan Hannah</t>
  </si>
  <si>
    <t>Clara Harder</t>
  </si>
  <si>
    <t>Conrad Harle</t>
  </si>
  <si>
    <t>Stephen Harrison</t>
  </si>
  <si>
    <t>Kayla Hart</t>
  </si>
  <si>
    <t>Luke Haskins</t>
  </si>
  <si>
    <t>Liam Hawley</t>
  </si>
  <si>
    <t>Mark Hawthorne</t>
  </si>
  <si>
    <t>Brent Hay</t>
  </si>
  <si>
    <t>Newman Hayden</t>
  </si>
  <si>
    <t>Danqing He</t>
  </si>
  <si>
    <t>Sonja Healy</t>
  </si>
  <si>
    <t>Lindsay Hegarty</t>
  </si>
  <si>
    <t>Nicholas Helliwell</t>
  </si>
  <si>
    <t>Rhys Helliwell</t>
  </si>
  <si>
    <t>Danielle Henare</t>
  </si>
  <si>
    <t>Richard Henare</t>
  </si>
  <si>
    <t>Andrew Hennessy</t>
  </si>
  <si>
    <t>Dwaine Henri</t>
  </si>
  <si>
    <t>Apii Henry</t>
  </si>
  <si>
    <t>Chitra Herath</t>
  </si>
  <si>
    <t>Simon Heward</t>
  </si>
  <si>
    <t>Alekisio Hifo</t>
  </si>
  <si>
    <t>Atreja Himanshu</t>
  </si>
  <si>
    <t>Marlyn Hipolito</t>
  </si>
  <si>
    <t>Byron Hoare</t>
  </si>
  <si>
    <t>Timothy Hoekstra</t>
  </si>
  <si>
    <t>Coleman Holly</t>
  </si>
  <si>
    <t>Upokokeu Hope</t>
  </si>
  <si>
    <t>Ben Horsham</t>
  </si>
  <si>
    <t>Heleen Horst</t>
  </si>
  <si>
    <t>Glenn Hotton</t>
  </si>
  <si>
    <t>Hannah Howarth</t>
  </si>
  <si>
    <t>Matthew Howell</t>
  </si>
  <si>
    <t>WenTing Hsu</t>
  </si>
  <si>
    <t>Ge Huang</t>
  </si>
  <si>
    <t>Xiaozhu Huang</t>
  </si>
  <si>
    <t>Debra Hughes</t>
  </si>
  <si>
    <t>Lucy Hunter</t>
  </si>
  <si>
    <t>Faheem Hussein</t>
  </si>
  <si>
    <t>Syd Hutchins</t>
  </si>
  <si>
    <t>Thomas Hutchinson</t>
  </si>
  <si>
    <t>Rachel Hyett</t>
  </si>
  <si>
    <t>Thind Imaan</t>
  </si>
  <si>
    <t>Shahadat Imran</t>
  </si>
  <si>
    <t>Kim Innes</t>
  </si>
  <si>
    <t>Rhianne Innes</t>
  </si>
  <si>
    <t>Davies Isabelle</t>
  </si>
  <si>
    <t>Bernard Jackson</t>
  </si>
  <si>
    <t>Naude Jacques</t>
  </si>
  <si>
    <t>Martijn Jager</t>
  </si>
  <si>
    <t>Van Heerden Jakobus Daniel</t>
  </si>
  <si>
    <t>Kevin James</t>
  </si>
  <si>
    <t>Broodryk Jan</t>
  </si>
  <si>
    <t>Kerrison Jarvis</t>
  </si>
  <si>
    <t>Wyatt Jason</t>
  </si>
  <si>
    <t>Divina Jay</t>
  </si>
  <si>
    <t>Bracewell Jeffrey</t>
  </si>
  <si>
    <t>Nicola Jerard</t>
  </si>
  <si>
    <t>Anso Jo Mathai</t>
  </si>
  <si>
    <t>Astadan John</t>
  </si>
  <si>
    <t>White John</t>
  </si>
  <si>
    <t>Buckleigh Johns</t>
  </si>
  <si>
    <t>Joanne Johnson</t>
  </si>
  <si>
    <t>Luke Johnston</t>
  </si>
  <si>
    <t>Paul Johnstone</t>
  </si>
  <si>
    <t>Sam Johnstone</t>
  </si>
  <si>
    <t>Eliza Johny</t>
  </si>
  <si>
    <t>Turnbull Jonathan</t>
  </si>
  <si>
    <t>Gregory Jones</t>
  </si>
  <si>
    <t>Helen Jones</t>
  </si>
  <si>
    <t>Kelley Jones</t>
  </si>
  <si>
    <t>Mark Jones</t>
  </si>
  <si>
    <t>Alan Jonkers</t>
  </si>
  <si>
    <t>Tony Jorgensen</t>
  </si>
  <si>
    <t>Noby Joseph</t>
  </si>
  <si>
    <t>Maitland Juliette</t>
  </si>
  <si>
    <t>Annan Justin</t>
  </si>
  <si>
    <t>Dannielle Kaal</t>
  </si>
  <si>
    <t>Solomon Kala</t>
  </si>
  <si>
    <t>Vanessa Kaleopa</t>
  </si>
  <si>
    <t>Amon Kalipatama</t>
  </si>
  <si>
    <t>Arora Kamya</t>
  </si>
  <si>
    <t>Bunny Kani</t>
  </si>
  <si>
    <t>Sajith Kaniyadan Baiju</t>
  </si>
  <si>
    <t>Parmod Kankarwal</t>
  </si>
  <si>
    <t>Aishwarya Kannaian</t>
  </si>
  <si>
    <t>Bijesh Kannappillil</t>
  </si>
  <si>
    <t>Anjaly Kariat</t>
  </si>
  <si>
    <t>De Winter Katherine</t>
  </si>
  <si>
    <t>William Kauhou</t>
  </si>
  <si>
    <t>Jasneet Kaur</t>
  </si>
  <si>
    <t>Kiranjot Kaur</t>
  </si>
  <si>
    <t>Manpreet Kaur</t>
  </si>
  <si>
    <t>Pawandeep Kaur</t>
  </si>
  <si>
    <t>Sharon Kay</t>
  </si>
  <si>
    <t>Michael Kearins</t>
  </si>
  <si>
    <t>Trelise Keightley</t>
  </si>
  <si>
    <t>Brett Kelland</t>
  </si>
  <si>
    <t>Aynslie Kemp</t>
  </si>
  <si>
    <t>Nicola Kemp</t>
  </si>
  <si>
    <t>Sam Kennedy</t>
  </si>
  <si>
    <t>Melissa Kershaw</t>
  </si>
  <si>
    <t>Craig Kessick</t>
  </si>
  <si>
    <t>Elizabeth Kevey</t>
  </si>
  <si>
    <t>Balwinder Khattra</t>
  </si>
  <si>
    <t>Atika Khurram</t>
  </si>
  <si>
    <t>Dahlia Lee Kilkelly</t>
  </si>
  <si>
    <t>Robert Kimber</t>
  </si>
  <si>
    <t>Angela King</t>
  </si>
  <si>
    <t>James King</t>
  </si>
  <si>
    <t>Jeffrey Kirby</t>
  </si>
  <si>
    <t>Alexander Kirk</t>
  </si>
  <si>
    <t>Benjamin Kirk</t>
  </si>
  <si>
    <t>Bianca Kirk</t>
  </si>
  <si>
    <t>Holly Kirk</t>
  </si>
  <si>
    <t>Richard Knowles</t>
  </si>
  <si>
    <t>Tim Knowles</t>
  </si>
  <si>
    <t>rekha kothandabani lakshmi narayana</t>
  </si>
  <si>
    <t>Ishaan Kovoor</t>
  </si>
  <si>
    <t>Romano Kristina</t>
  </si>
  <si>
    <t>Anil Kumar</t>
  </si>
  <si>
    <t>Naveen Kumar</t>
  </si>
  <si>
    <t>Ramandeep Kumar</t>
  </si>
  <si>
    <t>Vijay Kumar</t>
  </si>
  <si>
    <t>Aparajita Kumari</t>
  </si>
  <si>
    <t>Upokokeu Kura</t>
  </si>
  <si>
    <t>Biny Kuriakose</t>
  </si>
  <si>
    <t>Naisau Kutalele</t>
  </si>
  <si>
    <t>Clarissa Kwan</t>
  </si>
  <si>
    <t>Paul Laban</t>
  </si>
  <si>
    <t>Nico Labuschagne</t>
  </si>
  <si>
    <t>Christopher Lacey</t>
  </si>
  <si>
    <t>Davidson Lachlan</t>
  </si>
  <si>
    <t>Thomas Lagan</t>
  </si>
  <si>
    <t>Sajimol Lakshmanan</t>
  </si>
  <si>
    <t>Mitchell Lalor</t>
  </si>
  <si>
    <t>Hawkins-Lane Lanie</t>
  </si>
  <si>
    <t>Emma Larkin</t>
  </si>
  <si>
    <t>Suman Lata</t>
  </si>
  <si>
    <t>Maria Latayan</t>
  </si>
  <si>
    <t>George Latta</t>
  </si>
  <si>
    <t>Brendon Lean</t>
  </si>
  <si>
    <t>Deighton Lee</t>
  </si>
  <si>
    <t>Kenneth Lee</t>
  </si>
  <si>
    <t>Nicola Lee</t>
  </si>
  <si>
    <t>Sungyong Lee</t>
  </si>
  <si>
    <t>Jevraleen Legaspi</t>
  </si>
  <si>
    <t>Christian Lemos</t>
  </si>
  <si>
    <t>Penani Levi</t>
  </si>
  <si>
    <t>Mikaele Lewenilovo</t>
  </si>
  <si>
    <t>Kerri Ley</t>
  </si>
  <si>
    <t>Guang Li</t>
  </si>
  <si>
    <t>Yuen Lim</t>
  </si>
  <si>
    <t>Andre Lima</t>
  </si>
  <si>
    <t>Ye Limeng</t>
  </si>
  <si>
    <t>Vicky Lin</t>
  </si>
  <si>
    <t>Milne Linda</t>
  </si>
  <si>
    <t>Eka Lindadevi</t>
  </si>
  <si>
    <t>Stewart Lisa</t>
  </si>
  <si>
    <t>Yang Liu</t>
  </si>
  <si>
    <t>Yinan Liu</t>
  </si>
  <si>
    <t>Anthony Liutogia</t>
  </si>
  <si>
    <t>David Loach</t>
  </si>
  <si>
    <t>Vaitoelau Lokeni Gose</t>
  </si>
  <si>
    <t>Ge Longlingzi</t>
  </si>
  <si>
    <t>Alaya Love</t>
  </si>
  <si>
    <t>Ke Xin Low</t>
  </si>
  <si>
    <t>Soon Khie Low</t>
  </si>
  <si>
    <t>Keith Lui</t>
  </si>
  <si>
    <t>Samuel Lula</t>
  </si>
  <si>
    <t>Phillips Lulu</t>
  </si>
  <si>
    <t>Nikko Lumapas</t>
  </si>
  <si>
    <t>Nan Luo</t>
  </si>
  <si>
    <t>Morrison Lynda</t>
  </si>
  <si>
    <t>Jeremy Lynn</t>
  </si>
  <si>
    <t>North Ma</t>
  </si>
  <si>
    <t>Phil Mabey</t>
  </si>
  <si>
    <t>Daniel Macdonald</t>
  </si>
  <si>
    <t>Hannah MacDonald</t>
  </si>
  <si>
    <t>Glenn Macfarlane</t>
  </si>
  <si>
    <t>Venus Magyaya</t>
  </si>
  <si>
    <t>O'guston Maihia</t>
  </si>
  <si>
    <t>Erica Mak Kar Kay</t>
  </si>
  <si>
    <t>Priscila Malecka</t>
  </si>
  <si>
    <t>Richard Managh</t>
  </si>
  <si>
    <t>Udaya Mangalagiri</t>
  </si>
  <si>
    <t>Mathew Manley</t>
  </si>
  <si>
    <t>Juan Manzur</t>
  </si>
  <si>
    <t>Daniel Mapp</t>
  </si>
  <si>
    <t>Bravo Marcario</t>
  </si>
  <si>
    <t>Febriyani Maria</t>
  </si>
  <si>
    <t>Guzman Garcia Marlene</t>
  </si>
  <si>
    <t>Jessica Marley</t>
  </si>
  <si>
    <t>Bravo Marlo</t>
  </si>
  <si>
    <t>Deborah Marris</t>
  </si>
  <si>
    <t>Brandon Martin</t>
  </si>
  <si>
    <t>Michael Martin</t>
  </si>
  <si>
    <t>Fuatino Masina</t>
  </si>
  <si>
    <t>Helen Maskery</t>
  </si>
  <si>
    <t>Johan Massyn</t>
  </si>
  <si>
    <t>Uluikadavu Matavesi</t>
  </si>
  <si>
    <t>Merino Matias</t>
  </si>
  <si>
    <t>Varun Matta</t>
  </si>
  <si>
    <t>Agustin Maunier</t>
  </si>
  <si>
    <t>Jadine Mazzola</t>
  </si>
  <si>
    <t>Brendon McAlwee</t>
  </si>
  <si>
    <t>Lauren McArthur</t>
  </si>
  <si>
    <t>Madison McCullough</t>
  </si>
  <si>
    <t>Sarah McDonald</t>
  </si>
  <si>
    <t>Lucas McGee</t>
  </si>
  <si>
    <t>Kyle McGillen</t>
  </si>
  <si>
    <t>Damion McGrath</t>
  </si>
  <si>
    <t>Diane McIntosh</t>
  </si>
  <si>
    <t>Cameron McIntyre</t>
  </si>
  <si>
    <t>Tristan McKenzie</t>
  </si>
  <si>
    <t>Annie McLaren</t>
  </si>
  <si>
    <t>Jodie McLeay</t>
  </si>
  <si>
    <t>Ken Mcleod</t>
  </si>
  <si>
    <t>Asher McMillan</t>
  </si>
  <si>
    <t>Christopher McNabb</t>
  </si>
  <si>
    <t>Bert McNally</t>
  </si>
  <si>
    <t>Fawcett Melissa</t>
  </si>
  <si>
    <t>Francis Mendes</t>
  </si>
  <si>
    <t>Qingwei Meng</t>
  </si>
  <si>
    <t>Praveen Merala</t>
  </si>
  <si>
    <t>Daniel Merry</t>
  </si>
  <si>
    <t>Huddlestone Michael</t>
  </si>
  <si>
    <t>Ron Michel</t>
  </si>
  <si>
    <t>Jesse Middleton</t>
  </si>
  <si>
    <t>Tony Mienis</t>
  </si>
  <si>
    <t>Mina Mikhaeil</t>
  </si>
  <si>
    <t>Rachel Miller</t>
  </si>
  <si>
    <t>Casey Millington</t>
  </si>
  <si>
    <t>Diego Miquel</t>
  </si>
  <si>
    <t>Laura Mitchell</t>
  </si>
  <si>
    <t>Tyler Mitchell</t>
  </si>
  <si>
    <t>Alex Moreno</t>
  </si>
  <si>
    <t>Matthew Morgan</t>
  </si>
  <si>
    <t>Alan Morris</t>
  </si>
  <si>
    <t>Jack Morris</t>
  </si>
  <si>
    <t>Curtis Morton</t>
  </si>
  <si>
    <t>Claudia Moyano</t>
  </si>
  <si>
    <t>Lisa Mulholland</t>
  </si>
  <si>
    <t>Maria Munoz Sanchez</t>
  </si>
  <si>
    <t>Eric Munroe</t>
  </si>
  <si>
    <t>Tina Murphy</t>
  </si>
  <si>
    <t>Graham Murray</t>
  </si>
  <si>
    <t>Omar Mustafa</t>
  </si>
  <si>
    <t>Gilbert Muza</t>
  </si>
  <si>
    <t>Rajish Nair</t>
  </si>
  <si>
    <t>Navishkar Narayan</t>
  </si>
  <si>
    <t>Pablo Navarrete</t>
  </si>
  <si>
    <t>Matthew Neal</t>
  </si>
  <si>
    <t>Neeraj Neeraj</t>
  </si>
  <si>
    <t>Linda Newman</t>
  </si>
  <si>
    <t>Laurence Nhan</t>
  </si>
  <si>
    <t>Tegan Nicholson</t>
  </si>
  <si>
    <t>John Nicolson</t>
  </si>
  <si>
    <t>Abbott Nigel</t>
  </si>
  <si>
    <t>Joseph Nigil</t>
  </si>
  <si>
    <t>Isaako Niko</t>
  </si>
  <si>
    <t>Panchal Nirali</t>
  </si>
  <si>
    <t>Sharma Nirav</t>
  </si>
  <si>
    <t>Gill Nishandeep Singh</t>
  </si>
  <si>
    <t>Judith Nonis</t>
  </si>
  <si>
    <t>Haimona Nooangamataora Rosemary</t>
  </si>
  <si>
    <t>Cole Nordin</t>
  </si>
  <si>
    <t>Lisa Nowlan</t>
  </si>
  <si>
    <t>Tim Nuthall</t>
  </si>
  <si>
    <t>James Oakley</t>
  </si>
  <si>
    <t>Alexander Oreta</t>
  </si>
  <si>
    <t>Joseph O'Sullivan</t>
  </si>
  <si>
    <t>Alisha Oxley</t>
  </si>
  <si>
    <t>Dipti Oza</t>
  </si>
  <si>
    <t>Grant Paine</t>
  </si>
  <si>
    <t>Samir Paiva</t>
  </si>
  <si>
    <t>Allan Palmer</t>
  </si>
  <si>
    <t>Losi Papalii</t>
  </si>
  <si>
    <t>Tyler Paranihi</t>
  </si>
  <si>
    <t>Amanda Parke</t>
  </si>
  <si>
    <t>Philip Parkinson</t>
  </si>
  <si>
    <t>James Parr</t>
  </si>
  <si>
    <t>Dianne Pastor</t>
  </si>
  <si>
    <t>Bhavin Patel</t>
  </si>
  <si>
    <t>Deepak Patel</t>
  </si>
  <si>
    <t>Harshikaben Patel</t>
  </si>
  <si>
    <t>Himanshukumar Patel</t>
  </si>
  <si>
    <t>Rohankumar Patel</t>
  </si>
  <si>
    <t>Junior Pati</t>
  </si>
  <si>
    <t>Juan Patino</t>
  </si>
  <si>
    <t>Michael Patrick</t>
  </si>
  <si>
    <t>Doney Paul</t>
  </si>
  <si>
    <t>Kapil Pawar</t>
  </si>
  <si>
    <t>Jamie Peckham</t>
  </si>
  <si>
    <t>Tan Pei Boon</t>
  </si>
  <si>
    <t>Joyce Pelayo</t>
  </si>
  <si>
    <t>Fraser Pelvin</t>
  </si>
  <si>
    <t>Aucer Perez</t>
  </si>
  <si>
    <t>Shannon Perrett</t>
  </si>
  <si>
    <t>Melissa Perry</t>
  </si>
  <si>
    <t>Rangituia Peters</t>
  </si>
  <si>
    <t>Jordyn Petrie-Kovacs</t>
  </si>
  <si>
    <t>Green Phillip</t>
  </si>
  <si>
    <t>Jayne Philp</t>
  </si>
  <si>
    <t>Kelvin Phipps</t>
  </si>
  <si>
    <t>Steve Piduhan</t>
  </si>
  <si>
    <t>Ryan Pierce</t>
  </si>
  <si>
    <t>Brent Piggin</t>
  </si>
  <si>
    <t>Yang Ping</t>
  </si>
  <si>
    <t>Freya PJ</t>
  </si>
  <si>
    <t>Alan Pollock</t>
  </si>
  <si>
    <t>Hannah Portman</t>
  </si>
  <si>
    <t>Anil Prakash</t>
  </si>
  <si>
    <t>Mullick Prantick</t>
  </si>
  <si>
    <t>Bhuveshna Prasad</t>
  </si>
  <si>
    <t>Nicola Preece</t>
  </si>
  <si>
    <t>Ajith Prem</t>
  </si>
  <si>
    <t>Shane Prendergast</t>
  </si>
  <si>
    <t>Hannah Presswood</t>
  </si>
  <si>
    <t>Jodie Preston</t>
  </si>
  <si>
    <t>Tuionuku Puleiku</t>
  </si>
  <si>
    <t>Paahi Rachael</t>
  </si>
  <si>
    <t>Erin Radonich</t>
  </si>
  <si>
    <t>Matthew Rae</t>
  </si>
  <si>
    <t>Vysakh Rajavalsalan</t>
  </si>
  <si>
    <t>Anjana Raju</t>
  </si>
  <si>
    <t>Kane Ralfe</t>
  </si>
  <si>
    <t>Cherryll Ramos</t>
  </si>
  <si>
    <t>Aaron Ramsay</t>
  </si>
  <si>
    <t>Nishaka Ranaweera</t>
  </si>
  <si>
    <t>Thilini Ranaweera</t>
  </si>
  <si>
    <t>Kereama Ransfield</t>
  </si>
  <si>
    <t>Rita Ransheema</t>
  </si>
  <si>
    <t>Cajoles Raphaela</t>
  </si>
  <si>
    <t>Christopher Ratahi</t>
  </si>
  <si>
    <t>Ravi Rathore</t>
  </si>
  <si>
    <t>Lacretia Ray</t>
  </si>
  <si>
    <t>Stratford Raymond</t>
  </si>
  <si>
    <t>Aaron Rees</t>
  </si>
  <si>
    <t>Leigh Rees</t>
  </si>
  <si>
    <t>Hamish Reid</t>
  </si>
  <si>
    <t>Debbie Remihana</t>
  </si>
  <si>
    <t>Jacinda Remihana</t>
  </si>
  <si>
    <t>Chyrlyn Remorozo</t>
  </si>
  <si>
    <t>Amy Rendel</t>
  </si>
  <si>
    <t>Juanita Reuben</t>
  </si>
  <si>
    <t>Mariana Reyes-Aguirre</t>
  </si>
  <si>
    <t>Scott Riddell</t>
  </si>
  <si>
    <t>Marshall Riki-lee</t>
  </si>
  <si>
    <t>Te Haana Rikia</t>
  </si>
  <si>
    <t>Clesio Rios Menezes</t>
  </si>
  <si>
    <t>Emmanuelle Riou</t>
  </si>
  <si>
    <t>Allan Robert</t>
  </si>
  <si>
    <t>Allfrey Robert</t>
  </si>
  <si>
    <t>Stowell Robert</t>
  </si>
  <si>
    <t>Scott Roberts</t>
  </si>
  <si>
    <t>Liane Robertson</t>
  </si>
  <si>
    <t>Shaun Robertson</t>
  </si>
  <si>
    <t>Benita Rodgers</t>
  </si>
  <si>
    <t>Kim Rogie Bulagnir</t>
  </si>
  <si>
    <t>Geleyns Roland</t>
  </si>
  <si>
    <t>Christel Rood</t>
  </si>
  <si>
    <t>Adriaan Rootman</t>
  </si>
  <si>
    <t>Chris Ross-Smith</t>
  </si>
  <si>
    <t>Jamie Routhan</t>
  </si>
  <si>
    <t>Craig Ruesink</t>
  </si>
  <si>
    <t>Maria Rump</t>
  </si>
  <si>
    <t>Wang Ruoyu</t>
  </si>
  <si>
    <t>Joshua Rushton</t>
  </si>
  <si>
    <t>Mark Russell</t>
  </si>
  <si>
    <t>Leary Ruth</t>
  </si>
  <si>
    <t>Jeremy Ryall</t>
  </si>
  <si>
    <t>Michelle Ryall</t>
  </si>
  <si>
    <t>Gaurav Saini</t>
  </si>
  <si>
    <t>NARAYANAN KOVIL VEETTIL Sajeev</t>
  </si>
  <si>
    <t>Sailakshmi Saji</t>
  </si>
  <si>
    <t>Panapitiya Samarasekara</t>
  </si>
  <si>
    <t>Fletcher Samuel</t>
  </si>
  <si>
    <t>Haynes Samuel</t>
  </si>
  <si>
    <t>Rogers Samuel</t>
  </si>
  <si>
    <t>Sergio Sanchez</t>
  </si>
  <si>
    <t>Anita Sanford</t>
  </si>
  <si>
    <t>Joshua Sansom</t>
  </si>
  <si>
    <t>Julieth Santa Herrera</t>
  </si>
  <si>
    <t>Felipe Santander Lagos</t>
  </si>
  <si>
    <t>Garlick Sarah</t>
  </si>
  <si>
    <t>Lincoln Sayers</t>
  </si>
  <si>
    <t>Joel Sayson</t>
  </si>
  <si>
    <t>Nathan Scarlett</t>
  </si>
  <si>
    <t>Jaco Scheepers</t>
  </si>
  <si>
    <t>Michael Schionnemann</t>
  </si>
  <si>
    <t>Karla Schmidt</t>
  </si>
  <si>
    <t>Ethan Schneller</t>
  </si>
  <si>
    <t>Francois Schoeman</t>
  </si>
  <si>
    <t>Michael Schoeman</t>
  </si>
  <si>
    <t>Sanet Schoeman</t>
  </si>
  <si>
    <t>Jay Schroder</t>
  </si>
  <si>
    <t>Yenny Schuler</t>
  </si>
  <si>
    <t>Lillian Schumacher</t>
  </si>
  <si>
    <t>Alex Searle</t>
  </si>
  <si>
    <t>Preetha Senthil Kumar</t>
  </si>
  <si>
    <t>Kiselev Sergei</t>
  </si>
  <si>
    <t>Brendan Sewell</t>
  </si>
  <si>
    <t>Gordon Shane</t>
  </si>
  <si>
    <t>Wu Shanshan</t>
  </si>
  <si>
    <t>Mahima Sharma</t>
  </si>
  <si>
    <t>Selby Sharon</t>
  </si>
  <si>
    <t>Craig Shaw</t>
  </si>
  <si>
    <t>Dean Shaw</t>
  </si>
  <si>
    <t>Karyn Shaw</t>
  </si>
  <si>
    <t>Nicola Shaw</t>
  </si>
  <si>
    <t>Gardiner Shawn</t>
  </si>
  <si>
    <t>Beorn Sheldon</t>
  </si>
  <si>
    <t>Luke Sheppard</t>
  </si>
  <si>
    <t>Yihan Shi</t>
  </si>
  <si>
    <t>James Short</t>
  </si>
  <si>
    <t>Patel Shweta</t>
  </si>
  <si>
    <t>Sovindeep Sihota</t>
  </si>
  <si>
    <t>Robert Silva</t>
  </si>
  <si>
    <t>Garcia Granero Silvana</t>
  </si>
  <si>
    <t>Arthur Simon</t>
  </si>
  <si>
    <t>Casey Sinclair</t>
  </si>
  <si>
    <t>Amariqbal Singh</t>
  </si>
  <si>
    <t>Anup Singh</t>
  </si>
  <si>
    <t>Koshmik Singh</t>
  </si>
  <si>
    <t>Manbir Singh</t>
  </si>
  <si>
    <t>Paramjeet Singh</t>
  </si>
  <si>
    <t>Ramandeep Singh</t>
  </si>
  <si>
    <t>Sukhwinder Singh</t>
  </si>
  <si>
    <t>Adam Small</t>
  </si>
  <si>
    <t>Angela Smith</t>
  </si>
  <si>
    <t>Bryce Smith</t>
  </si>
  <si>
    <t>Gary Smith</t>
  </si>
  <si>
    <t>Jane Smith</t>
  </si>
  <si>
    <t>Karen Smith</t>
  </si>
  <si>
    <t>Kelleigh Smith</t>
  </si>
  <si>
    <t>Kelly Smith</t>
  </si>
  <si>
    <t>Leslie Smith</t>
  </si>
  <si>
    <t>Philip Smith</t>
  </si>
  <si>
    <t>Robert Smith</t>
  </si>
  <si>
    <t>Marco Smolcic</t>
  </si>
  <si>
    <t>sunny sneha</t>
  </si>
  <si>
    <t>Vishnu Soma</t>
  </si>
  <si>
    <t>Mehul Soni</t>
  </si>
  <si>
    <t>David Spangenberg</t>
  </si>
  <si>
    <t>Annette Sparrow</t>
  </si>
  <si>
    <t>Jayson Spittal</t>
  </si>
  <si>
    <t>Lily Spittal</t>
  </si>
  <si>
    <t>Richard Sprott</t>
  </si>
  <si>
    <t>Karthikeyan Sreeja</t>
  </si>
  <si>
    <t>Stephen Stanley</t>
  </si>
  <si>
    <t>Ian Steffert</t>
  </si>
  <si>
    <t>Christopher Stewart</t>
  </si>
  <si>
    <t>Geniene Stewart</t>
  </si>
  <si>
    <t>Kelly Stewart</t>
  </si>
  <si>
    <t>Lodewyk Steyn</t>
  </si>
  <si>
    <t>Vaughan Stiven</t>
  </si>
  <si>
    <t>Grant Straiton</t>
  </si>
  <si>
    <t>Ada Su</t>
  </si>
  <si>
    <t>Ashic Subhash</t>
  </si>
  <si>
    <t>Andrea Suerte Felipe</t>
  </si>
  <si>
    <t>Ben Sumpter</t>
  </si>
  <si>
    <t>Ryan Sun</t>
  </si>
  <si>
    <t>Deric Sunny</t>
  </si>
  <si>
    <t>Rahul Sunny</t>
  </si>
  <si>
    <t>Steffi Supangkat</t>
  </si>
  <si>
    <t>Smith Susan</t>
  </si>
  <si>
    <t>Visen Suwandy</t>
  </si>
  <si>
    <t>Emily Swain</t>
  </si>
  <si>
    <t>Hannibal Tacbaya</t>
  </si>
  <si>
    <t>Megan Taggart</t>
  </si>
  <si>
    <t>Mark Tainui</t>
  </si>
  <si>
    <t>Deon Takitimu</t>
  </si>
  <si>
    <t>Deborah Talaga</t>
  </si>
  <si>
    <t>Yuxin Tang</t>
  </si>
  <si>
    <t>Janarch Tangata</t>
  </si>
  <si>
    <t>Pearson Tania</t>
  </si>
  <si>
    <t>Mary-Ann Tayong</t>
  </si>
  <si>
    <t>William Tayong</t>
  </si>
  <si>
    <t>Aniela Tedesco Poock</t>
  </si>
  <si>
    <t>Jones Tegan</t>
  </si>
  <si>
    <t>Clarke Teia</t>
  </si>
  <si>
    <t>Patricia Telfer</t>
  </si>
  <si>
    <t>Carl Tepania</t>
  </si>
  <si>
    <t>Olis Teresa</t>
  </si>
  <si>
    <t>Grout Terry</t>
  </si>
  <si>
    <t>Brad Thistoll</t>
  </si>
  <si>
    <t>Roshan Thomas</t>
  </si>
  <si>
    <t>Leandro Thompson</t>
  </si>
  <si>
    <t>Cara Thomson</t>
  </si>
  <si>
    <t>Jessica Thorn</t>
  </si>
  <si>
    <t>Anthony Thorpe</t>
  </si>
  <si>
    <t>Tenaya Thwaites</t>
  </si>
  <si>
    <t>Sumit Tiwari</t>
  </si>
  <si>
    <t>Samuel Tobeck</t>
  </si>
  <si>
    <t>Atkins Tom</t>
  </si>
  <si>
    <t>Christopher Tonkin</t>
  </si>
  <si>
    <t>Rachelle Torres</t>
  </si>
  <si>
    <t>Ian Tucker</t>
  </si>
  <si>
    <t>Kerry Tuhiwai</t>
  </si>
  <si>
    <t>Louise Turnbull</t>
  </si>
  <si>
    <t>Chevon Turner</t>
  </si>
  <si>
    <t>MacDonald Tyson</t>
  </si>
  <si>
    <t>Timoti Uele</t>
  </si>
  <si>
    <t>Frank Uy</t>
  </si>
  <si>
    <t>Hooman Vakilotojjar</t>
  </si>
  <si>
    <t>Angel Valencia</t>
  </si>
  <si>
    <t>Stacey Van den Beuken</t>
  </si>
  <si>
    <t>Shannon Van Den Heever</t>
  </si>
  <si>
    <t>Marilie Van Der Elst</t>
  </si>
  <si>
    <t>Carolijn Van Der Stok</t>
  </si>
  <si>
    <t>Logan Van Der Vliet</t>
  </si>
  <si>
    <t>Nicolaas Van Der Zwet</t>
  </si>
  <si>
    <t>Malvika Vashisht</t>
  </si>
  <si>
    <t>Paul Vaughan</t>
  </si>
  <si>
    <t>Milo Velasco</t>
  </si>
  <si>
    <t>Tummala Venkata</t>
  </si>
  <si>
    <t>Katie Verd</t>
  </si>
  <si>
    <t>Nicholas Vernon</t>
  </si>
  <si>
    <t>Rahul Vijay</t>
  </si>
  <si>
    <t>Ferguson Viki</t>
  </si>
  <si>
    <t>Joseph Vili</t>
  </si>
  <si>
    <t>Rajan Vyas</t>
  </si>
  <si>
    <t>Angie Wafer</t>
  </si>
  <si>
    <t>Tayla Walker</t>
  </si>
  <si>
    <t>Pete Waller</t>
  </si>
  <si>
    <t>BRETT WALTER</t>
  </si>
  <si>
    <t>Jordanne Walter-Harder</t>
  </si>
  <si>
    <t>Zhang Wang</t>
  </si>
  <si>
    <t>Daniel Ward</t>
  </si>
  <si>
    <t>Roy Watson</t>
  </si>
  <si>
    <t>Murray Wayne</t>
  </si>
  <si>
    <t>Callam Weetman</t>
  </si>
  <si>
    <t>Elisabeth Weichselbaum</t>
  </si>
  <si>
    <t>Matthew Wells</t>
  </si>
  <si>
    <t>Li Wenjin</t>
  </si>
  <si>
    <t>Elizabeth White</t>
  </si>
  <si>
    <t>George White</t>
  </si>
  <si>
    <t>Mildred Whiting</t>
  </si>
  <si>
    <t>Hollie Whittaker</t>
  </si>
  <si>
    <t>Lucie Whittaker</t>
  </si>
  <si>
    <t>Boyd Williams</t>
  </si>
  <si>
    <t>David Williams</t>
  </si>
  <si>
    <t>Ellen Williams</t>
  </si>
  <si>
    <t>Sandra Williams</t>
  </si>
  <si>
    <t>Amelia Wilson</t>
  </si>
  <si>
    <t>Bryan Wilson</t>
  </si>
  <si>
    <t>Cam Wilson</t>
  </si>
  <si>
    <t>Michael Wilson</t>
  </si>
  <si>
    <t>Rosalyn Wilson</t>
  </si>
  <si>
    <t>Sinto Wilson</t>
  </si>
  <si>
    <t>Joseph Windley</t>
  </si>
  <si>
    <t>Alexander Winks</t>
  </si>
  <si>
    <t>Charles Winterstein</t>
  </si>
  <si>
    <t>Nimeshni Withanage</t>
  </si>
  <si>
    <t>Ken Wong</t>
  </si>
  <si>
    <t>Paul Woodage</t>
  </si>
  <si>
    <t>Paula Wooden</t>
  </si>
  <si>
    <t>John Wooles</t>
  </si>
  <si>
    <t>Thomas Wootton</t>
  </si>
  <si>
    <t>Spencer Worling</t>
  </si>
  <si>
    <t>Mark Wren</t>
  </si>
  <si>
    <t>Gavin Wulf</t>
  </si>
  <si>
    <t>Gupta Yatish</t>
  </si>
  <si>
    <t>Mao Ye</t>
  </si>
  <si>
    <t>Anthony Yeandle</t>
  </si>
  <si>
    <t>Siew Lee Yeo</t>
  </si>
  <si>
    <t>Owen Young</t>
  </si>
  <si>
    <t>Lei Zhang</t>
  </si>
  <si>
    <t>Jessica Zhou</t>
  </si>
  <si>
    <t>Yuqi Zhou</t>
  </si>
  <si>
    <t>Coursey Adrian</t>
  </si>
  <si>
    <t>Hawke Michael</t>
  </si>
  <si>
    <t>Chen Vivian</t>
  </si>
  <si>
    <t>Devathala Christi</t>
  </si>
  <si>
    <t>Boyce Jonathan</t>
  </si>
  <si>
    <t>Doubleday Rebecca</t>
  </si>
  <si>
    <t>Espinoza Zavala Camila</t>
  </si>
  <si>
    <t>Denicourt Yves</t>
  </si>
  <si>
    <t>Couper Teagan</t>
  </si>
  <si>
    <t>Riley Amyie</t>
  </si>
  <si>
    <t>Berkahn Mark</t>
  </si>
  <si>
    <t>Dysart Kylie</t>
  </si>
  <si>
    <t>Sleight Rosalind</t>
  </si>
  <si>
    <t>Caldwell Dominique</t>
  </si>
  <si>
    <t>Olsen Elizabeth</t>
  </si>
  <si>
    <t>Eames Sam</t>
  </si>
  <si>
    <t>Vyas Dhara</t>
  </si>
  <si>
    <t>Purdy Thilanie</t>
  </si>
  <si>
    <t>Crawshaw Elizabeth</t>
  </si>
  <si>
    <t>McNabb Shane</t>
  </si>
  <si>
    <t>Dunstan-Grimwood Amelia</t>
  </si>
  <si>
    <t>Petru Hoju</t>
  </si>
  <si>
    <t>Marc Kulsen</t>
  </si>
  <si>
    <t>Prebble Gregory</t>
  </si>
  <si>
    <t>Aitken Antony</t>
  </si>
  <si>
    <t>Warren Shane</t>
  </si>
  <si>
    <t>Kurt Tayong</t>
  </si>
  <si>
    <t>Sarah Garlick</t>
  </si>
  <si>
    <t>Marion King</t>
  </si>
  <si>
    <t>Rodgers Brent</t>
  </si>
  <si>
    <t>Sean Murphy</t>
  </si>
  <si>
    <t>Virender Shah</t>
  </si>
  <si>
    <t>Williams Lee</t>
  </si>
  <si>
    <t>Kathryn Hay</t>
  </si>
  <si>
    <t>Alexander Zachary</t>
  </si>
  <si>
    <t>Susan Crosbie</t>
  </si>
  <si>
    <t>maui sherrane</t>
  </si>
  <si>
    <t>Michael Dine</t>
  </si>
  <si>
    <t>Cheryl Malzard</t>
  </si>
  <si>
    <t>Debbie Meldon</t>
  </si>
  <si>
    <t>Feng Kuo-Cheng</t>
  </si>
  <si>
    <t>Hannah Mason</t>
  </si>
  <si>
    <t>Berry Katie</t>
  </si>
  <si>
    <t>Morgan Hunt</t>
  </si>
  <si>
    <t>Brown Joseph</t>
  </si>
  <si>
    <t>Nguyen Thien</t>
  </si>
  <si>
    <t>King Nathan</t>
  </si>
  <si>
    <t>Holland Rachel</t>
  </si>
  <si>
    <t>John Base</t>
  </si>
  <si>
    <t>Abiral Maharjan</t>
  </si>
  <si>
    <t>Regan Kilpatrick</t>
  </si>
  <si>
    <t>Prince Jose</t>
  </si>
  <si>
    <t>Bahad Nishant</t>
  </si>
  <si>
    <t>Olivia Smith</t>
  </si>
  <si>
    <t>Kyle McLeod</t>
  </si>
  <si>
    <t>Vemparala Kiran</t>
  </si>
  <si>
    <t>Maxine Van Brakel</t>
  </si>
  <si>
    <t>Thomas Ferdinanto</t>
  </si>
  <si>
    <t>Samuel Coochey</t>
  </si>
  <si>
    <t>Auke Van Der Weij</t>
  </si>
  <si>
    <t>Highet Joseph</t>
  </si>
  <si>
    <t>Jan Base</t>
  </si>
  <si>
    <t>John Finn</t>
  </si>
  <si>
    <t>Singh Chanpreet</t>
  </si>
  <si>
    <t>Ni Pengfei</t>
  </si>
  <si>
    <t>Wang Ying</t>
  </si>
  <si>
    <t>Chen YaTing</t>
  </si>
  <si>
    <t>Bull Andrew</t>
  </si>
  <si>
    <t>Parris Karen</t>
  </si>
  <si>
    <t>Xie Lanqing</t>
  </si>
  <si>
    <t>Chen Qiao</t>
  </si>
  <si>
    <t>Arreola Joseph Martin</t>
  </si>
  <si>
    <t>Baxter-Parker Gregory</t>
  </si>
  <si>
    <t>Scott-Davidson Doug</t>
  </si>
  <si>
    <t>Botha Louis</t>
  </si>
  <si>
    <t>Anscombe Edmund</t>
  </si>
  <si>
    <t>Pulipati Sahaja Krishna</t>
  </si>
  <si>
    <t>Xue Xiaomeng</t>
  </si>
  <si>
    <t>Joshua France</t>
  </si>
  <si>
    <t>Williams Natalie</t>
  </si>
  <si>
    <t>Anufe Lui</t>
  </si>
  <si>
    <t>Emily Tupou</t>
  </si>
  <si>
    <t>Toomey Mark</t>
  </si>
  <si>
    <t>Wu Xiao</t>
  </si>
  <si>
    <t>Nathaniel Su'a</t>
  </si>
  <si>
    <t>Paul Leighton</t>
  </si>
  <si>
    <t>Esther Hutchinson</t>
  </si>
  <si>
    <t>van Zyl Hermanus</t>
  </si>
  <si>
    <t>Dixon Angela</t>
  </si>
  <si>
    <t>Reid Jonathan</t>
  </si>
  <si>
    <t>Edward Johnson</t>
  </si>
  <si>
    <t>Simon Kouch</t>
  </si>
  <si>
    <t>Sabir Salim</t>
  </si>
  <si>
    <t>Grieve Michelle</t>
  </si>
  <si>
    <t>McElwee Shaun</t>
  </si>
  <si>
    <t>Giridhar Balusu</t>
  </si>
  <si>
    <t>Dingle Philippa</t>
  </si>
  <si>
    <t>Thomas Bianca</t>
  </si>
  <si>
    <t>Bird Dianne</t>
  </si>
  <si>
    <t>Marc Garratt</t>
  </si>
  <si>
    <t>Lisa Xu</t>
  </si>
  <si>
    <t>Jan Lynch</t>
  </si>
  <si>
    <t>Liu Yang</t>
  </si>
  <si>
    <t>Low Soon Khie</t>
  </si>
  <si>
    <t>Stanley Stephen</t>
  </si>
  <si>
    <t>Kovoor Ishaan</t>
  </si>
  <si>
    <t>Yeo Siew Lee</t>
  </si>
  <si>
    <t>Anantpure Preyas</t>
  </si>
  <si>
    <t>Burger Marina</t>
  </si>
  <si>
    <t>Number Employee</t>
  </si>
  <si>
    <t>City</t>
  </si>
  <si>
    <t>Rakaia</t>
  </si>
  <si>
    <t>RAKAIA</t>
  </si>
  <si>
    <t>POKENO</t>
  </si>
  <si>
    <t>PALMERSTON NORTH</t>
  </si>
  <si>
    <t>AUCKLAND</t>
  </si>
  <si>
    <t>CHRISTCHURCH</t>
  </si>
  <si>
    <t>Darfield</t>
  </si>
  <si>
    <t>Leeston</t>
  </si>
  <si>
    <t>Rangiora</t>
  </si>
  <si>
    <t>Rotorua</t>
  </si>
  <si>
    <t>Christchurch</t>
  </si>
  <si>
    <t>Hamilton</t>
  </si>
  <si>
    <t>Bankside</t>
  </si>
  <si>
    <t>Oxford</t>
  </si>
  <si>
    <t>Wellington</t>
  </si>
  <si>
    <t>Feilding</t>
  </si>
  <si>
    <t>Southbridge</t>
  </si>
  <si>
    <t>Rd 11 Rakaia</t>
  </si>
  <si>
    <t>Ashburton</t>
  </si>
  <si>
    <t>Auckland</t>
  </si>
  <si>
    <t>Lowcliffee</t>
  </si>
  <si>
    <t>Atatau</t>
  </si>
  <si>
    <t>Geraldine</t>
  </si>
  <si>
    <t>Geralding</t>
  </si>
  <si>
    <t>Hastings</t>
  </si>
  <si>
    <t>Temuka</t>
  </si>
  <si>
    <t>Methven</t>
  </si>
  <si>
    <t>Remuka</t>
  </si>
  <si>
    <t>Pleasant Point</t>
  </si>
  <si>
    <t>Co Cork</t>
  </si>
  <si>
    <t>Paeroa 3672</t>
  </si>
  <si>
    <t>Lower Hutt</t>
  </si>
  <si>
    <t>Lincoln</t>
  </si>
  <si>
    <t>Rolleston</t>
  </si>
  <si>
    <t>Timaru</t>
  </si>
  <si>
    <t>Hokitika</t>
  </si>
  <si>
    <t>Manukau City</t>
  </si>
  <si>
    <t>Palmerston North</t>
  </si>
  <si>
    <t>Dunedin</t>
  </si>
  <si>
    <t>Napier</t>
  </si>
  <si>
    <t>Tauranga</t>
  </si>
  <si>
    <t>Manukau</t>
  </si>
  <si>
    <t>Doyleston</t>
  </si>
  <si>
    <t>Takanini</t>
  </si>
  <si>
    <t>Richmond</t>
  </si>
  <si>
    <t>Cambridge</t>
  </si>
  <si>
    <t>Blenheim</t>
  </si>
  <si>
    <t>Selwyn</t>
  </si>
  <si>
    <t>Porirua</t>
  </si>
  <si>
    <t>Lyttelton</t>
  </si>
  <si>
    <t>Nelson</t>
  </si>
  <si>
    <t>Whanganui</t>
  </si>
  <si>
    <t>Morrinsville</t>
  </si>
  <si>
    <t>Newstead</t>
  </si>
  <si>
    <t>New York</t>
  </si>
  <si>
    <t>Viby J</t>
  </si>
  <si>
    <t>Bunbury</t>
  </si>
  <si>
    <t>Invercargill</t>
  </si>
  <si>
    <t>Hilmar</t>
  </si>
  <si>
    <t>Kaiapoi</t>
  </si>
  <si>
    <t>Bourgbarre</t>
  </si>
  <si>
    <t>Auckand</t>
  </si>
  <si>
    <t>North Shore City</t>
  </si>
  <si>
    <t>London</t>
  </si>
  <si>
    <t>Whangarei</t>
  </si>
  <si>
    <t>Mount Maunganui</t>
  </si>
  <si>
    <t>Chicago</t>
  </si>
  <si>
    <t>Yarralumla</t>
  </si>
  <si>
    <t>Melbourne</t>
  </si>
  <si>
    <t>Cordova</t>
  </si>
  <si>
    <t>Lausanne</t>
  </si>
  <si>
    <t>Hawera</t>
  </si>
  <si>
    <t>Sydney</t>
  </si>
  <si>
    <t>Raleigh</t>
  </si>
  <si>
    <t>Hoeng</t>
  </si>
  <si>
    <t>Upper Hutt</t>
  </si>
  <si>
    <t>Svendborg</t>
  </si>
  <si>
    <t>Parkeston</t>
  </si>
  <si>
    <t>Milton</t>
  </si>
  <si>
    <t>Co. Louth</t>
  </si>
  <si>
    <t>Leppersdorf</t>
  </si>
  <si>
    <t>Victoria</t>
  </si>
  <si>
    <t>New Plymouth</t>
  </si>
  <si>
    <t>Wiesen</t>
  </si>
  <si>
    <t>Bad Oeynhausen</t>
  </si>
  <si>
    <t>Sydney, Nsw</t>
  </si>
  <si>
    <t>Martinborough</t>
  </si>
  <si>
    <t>Wiri, Auckland</t>
  </si>
  <si>
    <t>Stratford</t>
  </si>
  <si>
    <t>Wan Chai</t>
  </si>
  <si>
    <t>Berkeley Vale</t>
  </si>
  <si>
    <t>Kirwee</t>
  </si>
  <si>
    <t>Masterton</t>
  </si>
  <si>
    <t>Oakland</t>
  </si>
  <si>
    <t>Te Awamutu</t>
  </si>
  <si>
    <t>Aucklan D</t>
  </si>
  <si>
    <t>Espoo</t>
  </si>
  <si>
    <t>Listowel</t>
  </si>
  <si>
    <t>Alexandra</t>
  </si>
  <si>
    <t>Chonqing</t>
  </si>
  <si>
    <t>Macquarie Centre</t>
  </si>
  <si>
    <t>Chatswood West</t>
  </si>
  <si>
    <t>Rockville</t>
  </si>
  <si>
    <t>East Melbourne</t>
  </si>
  <si>
    <t>Alexandria</t>
  </si>
  <si>
    <t>Warkworth</t>
  </si>
  <si>
    <t>Oamaru</t>
  </si>
  <si>
    <t>Clontarf DC</t>
  </si>
  <si>
    <t>Salt Lake City</t>
  </si>
  <si>
    <t>Takapuna</t>
  </si>
  <si>
    <t>Beijing</t>
  </si>
  <si>
    <t>Greymouth</t>
  </si>
  <si>
    <t>Brighton</t>
  </si>
  <si>
    <t>Port Sur Saone</t>
  </si>
  <si>
    <t>Hamilton 3240</t>
  </si>
  <si>
    <t>Gisborne</t>
  </si>
  <si>
    <t>Whakatane</t>
  </si>
  <si>
    <t>Blaby</t>
  </si>
  <si>
    <t>Dublin</t>
  </si>
  <si>
    <t>Winsconsin</t>
  </si>
  <si>
    <t>Burnham</t>
  </si>
  <si>
    <t>Wageningen</t>
  </si>
  <si>
    <t>North Sydney</t>
  </si>
  <si>
    <t>Central Hong Kong</t>
  </si>
  <si>
    <t>Auckland Cbd</t>
  </si>
  <si>
    <t>Pheonix</t>
  </si>
  <si>
    <t>Taupiri</t>
  </si>
  <si>
    <t>Bath</t>
  </si>
  <si>
    <t>Switzerland</t>
  </si>
  <si>
    <t>Singapore</t>
  </si>
  <si>
    <t>Peel Forest</t>
  </si>
  <si>
    <t>Waikuku</t>
  </si>
  <si>
    <t>Warrandyte</t>
  </si>
  <si>
    <t>Tairua</t>
  </si>
  <si>
    <t>Tamahere</t>
  </si>
  <si>
    <t>Wanganui</t>
  </si>
  <si>
    <t>Allen</t>
  </si>
  <si>
    <t>York</t>
  </si>
  <si>
    <t>Kerikeri</t>
  </si>
  <si>
    <t>Bauma</t>
  </si>
  <si>
    <t>Amsterdam</t>
  </si>
  <si>
    <t>Elysian</t>
  </si>
  <si>
    <t>Altentreptow</t>
  </si>
  <si>
    <t>Toowong</t>
  </si>
  <si>
    <t>Ngaruawahia</t>
  </si>
  <si>
    <t>Pegasus</t>
  </si>
  <si>
    <t>Hamlyn Terrace</t>
  </si>
  <si>
    <t>Pukekohe</t>
  </si>
  <si>
    <t>Gore</t>
  </si>
  <si>
    <t>Farnborough</t>
  </si>
  <si>
    <t>Downers Grove</t>
  </si>
  <si>
    <t>Forest Glen</t>
  </si>
  <si>
    <t>Tarradindi</t>
  </si>
  <si>
    <t>Pokeno</t>
  </si>
  <si>
    <t>Barcelona</t>
  </si>
  <si>
    <t>Fielding</t>
  </si>
  <si>
    <t>Shanghai</t>
  </si>
  <si>
    <t>Geelong</t>
  </si>
  <si>
    <t>Kaiwaka</t>
  </si>
  <si>
    <t>Irving</t>
  </si>
  <si>
    <t>Dubai</t>
  </si>
  <si>
    <t>Greenfield</t>
  </si>
  <si>
    <t>Shaghai</t>
  </si>
  <si>
    <t>Whangaparaoa</t>
  </si>
  <si>
    <t>Kawasakishi</t>
  </si>
  <si>
    <t>Building 8</t>
  </si>
  <si>
    <t>Epsom</t>
  </si>
  <si>
    <t>Huntington Beach</t>
  </si>
  <si>
    <t>Milbank</t>
  </si>
  <si>
    <t>Springston</t>
  </si>
  <si>
    <t>Arrowtown</t>
  </si>
  <si>
    <t>Seoul</t>
  </si>
  <si>
    <t>Eight Mile Plains</t>
  </si>
  <si>
    <t>Akaroa</t>
  </si>
  <si>
    <t>Motueka</t>
  </si>
  <si>
    <t>South Yarra</t>
  </si>
  <si>
    <t>Penrose</t>
  </si>
  <si>
    <t>Selangor</t>
  </si>
  <si>
    <t>Taupo</t>
  </si>
  <si>
    <t>Papakura</t>
  </si>
  <si>
    <t>Ede</t>
  </si>
  <si>
    <t>Waiuku</t>
  </si>
  <si>
    <t>Bayview</t>
  </si>
  <si>
    <t>Huntly</t>
  </si>
  <si>
    <t>Gordonton</t>
  </si>
  <si>
    <t>Tokomaru Bay</t>
  </si>
  <si>
    <t>Melboourne</t>
  </si>
  <si>
    <t>Little River</t>
  </si>
  <si>
    <t>Co. Managhan</t>
  </si>
  <si>
    <t>South Melbourne</t>
  </si>
  <si>
    <t>Franklin</t>
  </si>
  <si>
    <t>Pokeohe</t>
  </si>
  <si>
    <t>Drury</t>
  </si>
  <si>
    <t>Tai Tapu</t>
  </si>
  <si>
    <t>San Ramon Ca 94583</t>
  </si>
  <si>
    <t>Maungaturoto</t>
  </si>
  <si>
    <t>Amberley</t>
  </si>
  <si>
    <t>Denmark</t>
  </si>
  <si>
    <t>Matamata</t>
  </si>
  <si>
    <t>Murarrie</t>
  </si>
  <si>
    <t>Ottawa</t>
  </si>
  <si>
    <t>Germany</t>
  </si>
  <si>
    <t>New York City</t>
  </si>
  <si>
    <t>West Melton</t>
  </si>
  <si>
    <t>Quebec</t>
  </si>
  <si>
    <t>St. Louis</t>
  </si>
  <si>
    <t>Limea</t>
  </si>
  <si>
    <t>Braeside</t>
  </si>
  <si>
    <t>Te Kauwhata</t>
  </si>
  <si>
    <t>Gladesville</t>
  </si>
  <si>
    <t>Malaysia</t>
  </si>
  <si>
    <t>Unanderra</t>
  </si>
  <si>
    <t>Manukay City</t>
  </si>
  <si>
    <t>France</t>
  </si>
  <si>
    <t>Tuakau</t>
  </si>
  <si>
    <t>Tasman</t>
  </si>
  <si>
    <t>Christchurch Central</t>
  </si>
  <si>
    <t>East Tamaki</t>
  </si>
  <si>
    <t>Dakota</t>
  </si>
  <si>
    <t>Te Awanga</t>
  </si>
  <si>
    <t>Chrtistchurch</t>
  </si>
  <si>
    <t>Australia</t>
  </si>
  <si>
    <t>Birdlings Flat</t>
  </si>
  <si>
    <t>Kaipoi</t>
  </si>
  <si>
    <t>Netherlands</t>
  </si>
  <si>
    <t>Woodend</t>
  </si>
  <si>
    <t>Glasgow</t>
  </si>
  <si>
    <t>Waikato</t>
  </si>
  <si>
    <t>Papamoa</t>
  </si>
  <si>
    <t>Ohoka</t>
  </si>
  <si>
    <t>Austria</t>
  </si>
  <si>
    <t>Nth Canterbury</t>
  </si>
  <si>
    <t>Norwalk</t>
  </si>
  <si>
    <t>Bau of Plenty</t>
  </si>
  <si>
    <t>Quenstown</t>
  </si>
  <si>
    <t>Perth</t>
  </si>
  <si>
    <t>Planegg</t>
  </si>
  <si>
    <t>Awarua</t>
  </si>
  <si>
    <t>Ingill</t>
  </si>
  <si>
    <t>Abidjan</t>
  </si>
  <si>
    <t>Eyrewell Forest</t>
  </si>
  <si>
    <t>Canterbury</t>
  </si>
  <si>
    <t>.</t>
  </si>
  <si>
    <t>SAP</t>
  </si>
  <si>
    <t>M3</t>
  </si>
  <si>
    <t>M3 Transaction Type</t>
  </si>
  <si>
    <t>Order</t>
  </si>
  <si>
    <t>Journal Number</t>
  </si>
  <si>
    <t>M3 Transaction Number</t>
  </si>
  <si>
    <t>GL Code</t>
  </si>
  <si>
    <t>Cost Centre Code</t>
  </si>
  <si>
    <t>Plant Code</t>
  </si>
  <si>
    <t>Item Code</t>
  </si>
  <si>
    <t>Accounting Rule</t>
  </si>
  <si>
    <t>Quantity</t>
  </si>
  <si>
    <t>Currency Code</t>
  </si>
  <si>
    <t>Exchange Rate</t>
  </si>
  <si>
    <t>Amount</t>
  </si>
  <si>
    <t>Journal Date</t>
  </si>
  <si>
    <t>GST Code</t>
  </si>
  <si>
    <t>General Ledger Desc</t>
  </si>
  <si>
    <t>Upload General Journal Entry</t>
  </si>
  <si>
    <t>// To add field columns to the template, please add technical names.</t>
  </si>
  <si>
    <t>// For a complete list of field columns and their technical names, choose ? in the right upper corner of the app screen and then view the Browse entry of web assistance.</t>
  </si>
  <si>
    <t>// If you want to add more Profitability Segment (CO-PA) fields, make sure that you add the ‘PROF_’ prefix in the technical names of the CO-PA fields.</t>
  </si>
  <si>
    <t>Batch ID</t>
  </si>
  <si>
    <t>1</t>
  </si>
  <si>
    <t>Header</t>
  </si>
  <si>
    <t>BUKRS</t>
  </si>
  <si>
    <t>BLART</t>
  </si>
  <si>
    <t>BLDAT</t>
  </si>
  <si>
    <t>BUDAT</t>
  </si>
  <si>
    <t>BKTXT</t>
  </si>
  <si>
    <t>WAERS</t>
  </si>
  <si>
    <t>XBLNR</t>
  </si>
  <si>
    <t>XMWST</t>
  </si>
  <si>
    <t>*Journal Entry Type (2)</t>
  </si>
  <si>
    <t>*Journal Entry Date</t>
  </si>
  <si>
    <t>*Transaction Currency (5)</t>
  </si>
  <si>
    <t>Reference Document Number (16)</t>
  </si>
  <si>
    <t>Calculate Tax Automatically (1)</t>
  </si>
  <si>
    <t>SA</t>
  </si>
  <si>
    <t>PAYGLOBAL</t>
  </si>
  <si>
    <t>Line Items</t>
  </si>
  <si>
    <t>Transaction Currency</t>
  </si>
  <si>
    <t>HKONT</t>
  </si>
  <si>
    <t>SGTXT</t>
  </si>
  <si>
    <t>WRSOL</t>
  </si>
  <si>
    <t>WRHAB</t>
  </si>
  <si>
    <t>MWSKZ</t>
  </si>
  <si>
    <t>KOSTL</t>
  </si>
  <si>
    <t>AUFNR</t>
  </si>
  <si>
    <t>PS_POSID</t>
  </si>
  <si>
    <t>ZUONR</t>
  </si>
  <si>
    <t>PRCTR</t>
  </si>
  <si>
    <t>G/L Account (10)</t>
  </si>
  <si>
    <t>Debit</t>
  </si>
  <si>
    <t>Credit</t>
  </si>
  <si>
    <t>* DO NOT DELETE THIS TEMPLATE</t>
  </si>
  <si>
    <t>FRAEDOM</t>
  </si>
  <si>
    <t>3</t>
  </si>
  <si>
    <t>4</t>
  </si>
  <si>
    <t>Project Code</t>
  </si>
  <si>
    <t>Key_1</t>
  </si>
  <si>
    <t>Tax</t>
  </si>
  <si>
    <t>Cardholder - Forename</t>
  </si>
  <si>
    <t>Cardholder - Surname</t>
  </si>
  <si>
    <t>Tax Code (2)</t>
  </si>
  <si>
    <t>Fraedom_data header</t>
  </si>
  <si>
    <t>Extract_2 header</t>
  </si>
  <si>
    <t>2      GL posting date:</t>
  </si>
  <si>
    <t>Insert the GL posting date</t>
  </si>
  <si>
    <t>Domain name registration</t>
  </si>
  <si>
    <t>1000</t>
  </si>
  <si>
    <r>
      <t xml:space="preserve">Run </t>
    </r>
    <r>
      <rPr>
        <b/>
        <u/>
        <sz val="11"/>
        <color theme="1"/>
        <rFont val="Calibri"/>
        <family val="2"/>
      </rPr>
      <t>Clear Data</t>
    </r>
    <r>
      <rPr>
        <sz val="11"/>
        <color theme="1"/>
        <rFont val="Calibri"/>
        <family val="2"/>
        <scheme val="minor"/>
      </rPr>
      <t xml:space="preserve"> - This macro will clean all previous data in the spreadsheet</t>
    </r>
  </si>
  <si>
    <t>Payglobal</t>
  </si>
  <si>
    <t>Fraedom</t>
  </si>
  <si>
    <t>Create a copy of the sheet Journal in a new spreadsheet and save it</t>
  </si>
  <si>
    <t xml:space="preserve"> Cleaning equipment rentals &amp; other</t>
  </si>
  <si>
    <t>XBR101 - Director - GM</t>
  </si>
  <si>
    <t>XBR102 - Director - RR</t>
  </si>
  <si>
    <t>XBR103 - Director - BR</t>
  </si>
  <si>
    <t>XBR104 - Director - SK</t>
  </si>
  <si>
    <t>XBR105 - Director - JP</t>
  </si>
  <si>
    <t>XBR106 - Director - SR</t>
  </si>
  <si>
    <t>XBR201 - Director - AL</t>
  </si>
  <si>
    <t>XBR202 - Director - EY</t>
  </si>
  <si>
    <t>XBR203 - Director - MB</t>
  </si>
  <si>
    <t>XCA004 - Cafeteria Consumables</t>
  </si>
  <si>
    <t>XCA005 - Coffee Nespresso Pods</t>
  </si>
  <si>
    <t>XCA006 - Office Fresh Milk</t>
  </si>
  <si>
    <t>XCA010 - Disposable Cups, Plates &amp; Cutle</t>
  </si>
  <si>
    <t>XCA015 - Cleaning Items</t>
  </si>
  <si>
    <t>XCA016 - Laundry</t>
  </si>
  <si>
    <t>XCA102 - Drinks</t>
  </si>
  <si>
    <t>XFR021 - Freight on IFC back to SML from</t>
  </si>
  <si>
    <t>XFR023 - Freight Auckland to Pokeno</t>
  </si>
  <si>
    <t>XFR024 - Freight Dunsandel to Pokeno</t>
  </si>
  <si>
    <t>XFR025 - Freight Pokeno to Dunsandel</t>
  </si>
  <si>
    <t>XFR030 - Raw Materials - Urgent Deliveri</t>
  </si>
  <si>
    <t>XFS100 - Routine PC - DUN</t>
  </si>
  <si>
    <t>XFS101 - Routine PC - RPD</t>
  </si>
  <si>
    <t>XFS102 - Routine PC - WSR</t>
  </si>
  <si>
    <t>XFS103 - Routine PC - DLP1</t>
  </si>
  <si>
    <t>XFS104 - Routine PC - POK</t>
  </si>
  <si>
    <t>XCA103 - Hot Food</t>
  </si>
  <si>
    <t>XFS120 - Non-Routine PC - DUN</t>
  </si>
  <si>
    <t>XFS121 - Non-Routine PC - RPD</t>
  </si>
  <si>
    <t>XFS124 - Non-Routine PC  POK</t>
  </si>
  <si>
    <t>XFS130 - Ad Hoc PC - DUN</t>
  </si>
  <si>
    <t>XFS131 - Ad Hoc PC - RPD</t>
  </si>
  <si>
    <t>XFS150 - Cat Removal - DUN</t>
  </si>
  <si>
    <t>XFS154 - Cat Removal - POK</t>
  </si>
  <si>
    <t>XFT002 - Truck Expenses - R&amp;M</t>
  </si>
  <si>
    <t>XFT004 - Forklift R&amp;M</t>
  </si>
  <si>
    <t>XFT005 - Service/Maintenance for high sp</t>
  </si>
  <si>
    <t>XCA104 - Ice Creams</t>
  </si>
  <si>
    <t>XHR100 - Southern Cross Medical Premium</t>
  </si>
  <si>
    <t>XHR110 - Workplace Support</t>
  </si>
  <si>
    <t>XHR120 - Random D&amp;A Testing</t>
  </si>
  <si>
    <t>XHR121 - Post Incident D&amp;A Testing</t>
  </si>
  <si>
    <t>XHR150 - Branded Clothing</t>
  </si>
  <si>
    <t>XHR170 - Child Care Costs</t>
  </si>
  <si>
    <t>XHR200 - Advertising</t>
  </si>
  <si>
    <t>XHR210 - 3rd Party Recruitment</t>
  </si>
  <si>
    <t>XHR220 - Recruitment Services - unbundle</t>
  </si>
  <si>
    <t>XHR230 - Pre-Employ Apitude testing</t>
  </si>
  <si>
    <t>XCA105 - Sweets</t>
  </si>
  <si>
    <t>XHR240 - Pre-employment medical testing</t>
  </si>
  <si>
    <t>XHR250 - Pre-employment Reports</t>
  </si>
  <si>
    <t>XHR280 - Recruitment - SLT Member</t>
  </si>
  <si>
    <t>XHR350 - Staff relocation</t>
  </si>
  <si>
    <t>XHR380 - GM Relocation</t>
  </si>
  <si>
    <t>XHR410 - Remuneration Review</t>
  </si>
  <si>
    <t>XHR500 - HR Legal General</t>
  </si>
  <si>
    <t>XHR510 - Employment Relations</t>
  </si>
  <si>
    <t>XHR800 - HR Training &amp; Conferences</t>
  </si>
  <si>
    <t>XHR810 - Executive Coaching</t>
  </si>
  <si>
    <t>XCA198 - In-house Catering Purchases</t>
  </si>
  <si>
    <t>XHR900 - HR General</t>
  </si>
  <si>
    <t>XHR910 - Subscription to HRINZ</t>
  </si>
  <si>
    <t>XHR911 - Subscription to CEB</t>
  </si>
  <si>
    <t>XHR912 - Subscription Linkedin</t>
  </si>
  <si>
    <t>XHR913 - Subscription HCM</t>
  </si>
  <si>
    <t>XHS210 - Physiotherapy services</t>
  </si>
  <si>
    <t>XHS211 - Health Monitoring</t>
  </si>
  <si>
    <t>XHS212 - Flu Vaccinations</t>
  </si>
  <si>
    <t>XHS230 - Wellness Plan</t>
  </si>
  <si>
    <t>XHS310 - General H&amp;S Training</t>
  </si>
  <si>
    <t>XCA199 - Misc Food</t>
  </si>
  <si>
    <t>XHS312 - H&amp;S Team Training</t>
  </si>
  <si>
    <t>XHS811 - NZISM registration - WSMP</t>
  </si>
  <si>
    <t>XHS820 - Montage Online Safety Support</t>
  </si>
  <si>
    <t>XHS900 - H&amp;S General</t>
  </si>
  <si>
    <t>XHS901 - H&amp;S First Aid Kids</t>
  </si>
  <si>
    <t>XIN010 - Material Damage Insurance</t>
  </si>
  <si>
    <t>XIN020 - Business Interruption Insurance</t>
  </si>
  <si>
    <t>XIN030 - Inventory Static Risk Insurance</t>
  </si>
  <si>
    <t>XIN040 - Inventory Transit Insurance</t>
  </si>
  <si>
    <t>XIN050 - Travel Insurance</t>
  </si>
  <si>
    <t>XCA801 - Cold Food</t>
  </si>
  <si>
    <t>XIN060 - Motor Vehicle Insurance</t>
  </si>
  <si>
    <t>XIN070 - Liability Insurance</t>
  </si>
  <si>
    <t>XIN075 - Directors &amp; Officers Liability</t>
  </si>
  <si>
    <t>XIN080 - Crime Insurance</t>
  </si>
  <si>
    <t>XIN085 - Product Contamination Insurance</t>
  </si>
  <si>
    <t>XIN098 - Insurance Broker Fee</t>
  </si>
  <si>
    <t>XIR003 - Investor briefings (domestic tr</t>
  </si>
  <si>
    <t>XIT210 - Microsoft O365 (E3)</t>
  </si>
  <si>
    <t>XIT211 - Microsoft O365 (E1)</t>
  </si>
  <si>
    <t>XIT212 - MS Visio Pro Standard</t>
  </si>
  <si>
    <t>XCA802 - Drinks</t>
  </si>
  <si>
    <t>XIT213 - MS Project Online</t>
  </si>
  <si>
    <t>XIT214 - Microsoft O365 (E5)</t>
  </si>
  <si>
    <t>XIT215 - MS Power BI</t>
  </si>
  <si>
    <t>XIT216 - MS Audio conferencing</t>
  </si>
  <si>
    <t>XIT217 - Microsoft O365 (F3)</t>
  </si>
  <si>
    <t>XIT310 - Landline - service costs</t>
  </si>
  <si>
    <t>XIT311 - Landline - calling costs</t>
  </si>
  <si>
    <t>XIT320 - Mobile -  Business Data Plan</t>
  </si>
  <si>
    <t>XIT322 - Mobile calling/data costs</t>
  </si>
  <si>
    <t>XIT330 - WAN/Internet connectivity</t>
  </si>
  <si>
    <t>XCA803 - Hot Food</t>
  </si>
  <si>
    <t>XIT331 - Audio Conferencing</t>
  </si>
  <si>
    <t>XIT332 - Two Way Radios</t>
  </si>
  <si>
    <t>XIT334 - AV conference support</t>
  </si>
  <si>
    <t>XIT340 - Printer/copier hirage - Dunsand</t>
  </si>
  <si>
    <t>XIT413 - MDT Auto Save</t>
  </si>
  <si>
    <t>XIT414 - Cybersecurity User Awareness</t>
  </si>
  <si>
    <t>XIT415 - Endpoint Detection and Response</t>
  </si>
  <si>
    <t>XIT416 - Cybersecurity Improvements</t>
  </si>
  <si>
    <t>XIT417 - SOC and SIEM Service</t>
  </si>
  <si>
    <t>XIT510 - Confluence</t>
  </si>
  <si>
    <t>XCA804 - Ice Creams</t>
  </si>
  <si>
    <t>XIT511 - ManageEngine Service Desk</t>
  </si>
  <si>
    <t>XIT512 - Visual Studio Pro support cost</t>
  </si>
  <si>
    <t>XIT513 - Promapp support cost</t>
  </si>
  <si>
    <t>XIT515 - M3 existing user/system support</t>
  </si>
  <si>
    <t>XIT516 - LIMS support cost</t>
  </si>
  <si>
    <t>XIT519 - MADCAP support cost</t>
  </si>
  <si>
    <t>XIT520 - Master control support cost</t>
  </si>
  <si>
    <t>XIT521 - Treasury Licenses support cost</t>
  </si>
  <si>
    <t>XIT522 - Pay Global - Hosting</t>
  </si>
  <si>
    <t>XIT523 - Whos on Location (WOL) support</t>
  </si>
  <si>
    <t>XCA805 - Sweets</t>
  </si>
  <si>
    <t>XIT524 - Adobe Suite</t>
  </si>
  <si>
    <t>XIT530 - Domain name registration</t>
  </si>
  <si>
    <t>XIT531 - Minitab</t>
  </si>
  <si>
    <t>XIT533 - Exclaimer licencing</t>
  </si>
  <si>
    <t>XIT535 - TimeTarget licencing</t>
  </si>
  <si>
    <t>XIT536 - Infor EAM</t>
  </si>
  <si>
    <t>XIT537 - Jetbrains IDE</t>
  </si>
  <si>
    <t>XIT538 - SAP Analytics Cloud</t>
  </si>
  <si>
    <t>XIT539 - OPC Router</t>
  </si>
  <si>
    <t>XIT540 - Condeco</t>
  </si>
  <si>
    <t>XCA899 - Misc Foods</t>
  </si>
  <si>
    <t>XIT541 - Freadom</t>
  </si>
  <si>
    <t>XIT542 - Articulate 360</t>
  </si>
  <si>
    <t>XIT543 - Autodesk</t>
  </si>
  <si>
    <t>XIT544 - Password management software</t>
  </si>
  <si>
    <t>XIT545 - Montage online platform</t>
  </si>
  <si>
    <t>XIT546 - Customer Thermometer</t>
  </si>
  <si>
    <t>XIT547 - Page proof</t>
  </si>
  <si>
    <t>XIT590 - General IT support</t>
  </si>
  <si>
    <t>XIT591 - ERP Support</t>
  </si>
  <si>
    <t>XIT592 - MADCAP Support</t>
  </si>
  <si>
    <t>XCA922 - In-house Catering</t>
  </si>
  <si>
    <t>XIT594 - Security consulting</t>
  </si>
  <si>
    <t>XIT595 - Integration Support</t>
  </si>
  <si>
    <t>XIT690 - BI Consulting</t>
  </si>
  <si>
    <t>XIT710 - Azure - IaaS general</t>
  </si>
  <si>
    <t>XIT711 - SAS IT hosting services (M3)</t>
  </si>
  <si>
    <t>XIT713 - Windows Server STD</t>
  </si>
  <si>
    <t>XIT715 - Systems monitoring</t>
  </si>
  <si>
    <t>XIT716 - Server licensing</t>
  </si>
  <si>
    <t>XIT717 - Cisco switch licensing</t>
  </si>
  <si>
    <t>XIT718 - Anti-virus</t>
  </si>
  <si>
    <t>XCO101 - Media Monitoring</t>
  </si>
  <si>
    <t>XIT722 - Veeam</t>
  </si>
  <si>
    <t>XIT723 - VMWare</t>
  </si>
  <si>
    <t>XIT725 - Network configuration managemen</t>
  </si>
  <si>
    <t>XIT726 - Firewall Licencing</t>
  </si>
  <si>
    <t>XIT731 - Mobile device management</t>
  </si>
  <si>
    <t>XIT792 - BI Consultancy</t>
  </si>
  <si>
    <t>XIT793 - Integration strategy develop &amp;</t>
  </si>
  <si>
    <t>XIT794 - SharePoint development and supp</t>
  </si>
  <si>
    <t>XIT795 - BI Manufacturing Dashboard</t>
  </si>
  <si>
    <t>XIT796 - Desk &amp; Room booking software &amp;</t>
  </si>
  <si>
    <t>XCO104 - Investor Relations</t>
  </si>
  <si>
    <t>XIT810 - Hardware Maintenance</t>
  </si>
  <si>
    <t>XIT811 - Desktop/Laptop peripherals</t>
  </si>
  <si>
    <t>XIT812 - Mouse and keyboard</t>
  </si>
  <si>
    <t>XIT813 - Mobile Phone Peripherals</t>
  </si>
  <si>
    <t>XIT814 - Physical security</t>
  </si>
  <si>
    <t>XIT815 - R&amp;M Camera</t>
  </si>
  <si>
    <t>XIT820 - Software Maintenance</t>
  </si>
  <si>
    <t>XIT990 - IT Training</t>
  </si>
  <si>
    <t>XLA005 - Carnitine Validation</t>
  </si>
  <si>
    <t>XLBCAL - Calibration Testing</t>
  </si>
  <si>
    <t>XCO105 - Milk Supply Communication</t>
  </si>
  <si>
    <t>XLBCOT - Cut-off Testing</t>
  </si>
  <si>
    <t>XLBCUS - Customer Requested Testing</t>
  </si>
  <si>
    <t>XLBENV - Environmental Testing</t>
  </si>
  <si>
    <t>XLBEPT - Extra Product Testing</t>
  </si>
  <si>
    <t>XLBFPT - Final Product Testing</t>
  </si>
  <si>
    <t>XLBINT - Laboratory Internal Testing</t>
  </si>
  <si>
    <t>XLBINV - Investigation Testing</t>
  </si>
  <si>
    <t>XLBIPT - In-Process Testing</t>
  </si>
  <si>
    <t>XLBMON - Periodic Monitoring Testing</t>
  </si>
  <si>
    <t>XLBOMAR - OMAR Testing</t>
  </si>
  <si>
    <t>XCO106 - Corporate Communications</t>
  </si>
  <si>
    <t>XLBPFT - Final Product Testing</t>
  </si>
  <si>
    <t>XLBRCT - Reclassification Testing</t>
  </si>
  <si>
    <t>XLBRMT - Canned Product Testing</t>
  </si>
  <si>
    <t>XLBTIFC - Canned Product Testing</t>
  </si>
  <si>
    <t>XLBTLIQ - Liquid Product Testing</t>
  </si>
  <si>
    <t>XLBTNPD - Technical Testing - New Produc</t>
  </si>
  <si>
    <t>XLBTOGEN - Technical Testing - General</t>
  </si>
  <si>
    <t>XLBTPP - Technical Testing - Plant &amp; Pro</t>
  </si>
  <si>
    <t>XLBTRM - Technical Testing - Raw Materia</t>
  </si>
  <si>
    <t>XLBUBD - Product Useby Date Testing</t>
  </si>
  <si>
    <t>XCO108 - Government Support</t>
  </si>
  <si>
    <t>XLBVAL - Validation Testing</t>
  </si>
  <si>
    <t>XLBWTR - Water Testing</t>
  </si>
  <si>
    <t>XLG100 - General litigation</t>
  </si>
  <si>
    <t>XLG110 - China Litigation</t>
  </si>
  <si>
    <t>XLG130 - Due diligence</t>
  </si>
  <si>
    <t>XLG900 - Trademark Costs</t>
  </si>
  <si>
    <t>XOA004 - Wellness Initiatives</t>
  </si>
  <si>
    <t>XOA005 - City to Surf</t>
  </si>
  <si>
    <t>XOD101 - Future Leaders Programme</t>
  </si>
  <si>
    <t>XOD102 - Leadership Curriculum</t>
  </si>
  <si>
    <t>XCO200 - Vantage</t>
  </si>
  <si>
    <t>XOD120 - Leadership Conference</t>
  </si>
  <si>
    <t>XOD210 - Dairy Diploma</t>
  </si>
  <si>
    <t>XOD310 - Engagement Survey</t>
  </si>
  <si>
    <t>XOD330 - Values &amp; Behaviours</t>
  </si>
  <si>
    <t>XPS025 - Project Yellow</t>
  </si>
  <si>
    <t>XPTC001 - Synlait Pass Through Costs</t>
  </si>
  <si>
    <t>XPY101 - Ordinary Time</t>
  </si>
  <si>
    <t>XPY102 - Salary</t>
  </si>
  <si>
    <t>XPY103 - Extra Hours</t>
  </si>
  <si>
    <t>XPY104 - Keeping in Touch</t>
  </si>
  <si>
    <t>XCO300 - Annual Report</t>
  </si>
  <si>
    <t>XPY106 - Public Holiday Worked</t>
  </si>
  <si>
    <t>XPY107 - Social Club POK</t>
  </si>
  <si>
    <t>XPY109 - Overtime @ T1.25</t>
  </si>
  <si>
    <t>XPY110 - Statutory Holiday</t>
  </si>
  <si>
    <t>XPY115 - Public Holiday Worked T.5</t>
  </si>
  <si>
    <t>XPY116 - Public Holiday Worked OT.25</t>
  </si>
  <si>
    <t>XPY120 - Public Holiday on Term (Hrs)</t>
  </si>
  <si>
    <t>XPY124 - Salary/Wages Overpayment</t>
  </si>
  <si>
    <t>XPY201 - Annual Leave on Termination</t>
  </si>
  <si>
    <t>XPY202 - Annual Leave</t>
  </si>
  <si>
    <t>XCO310 - Investor Updates</t>
  </si>
  <si>
    <t>XPY203 - Annual Leave Cashed Up</t>
  </si>
  <si>
    <t>XPY206 - Bereavement Leave</t>
  </si>
  <si>
    <t>XPY208 - Special Leave</t>
  </si>
  <si>
    <t>XPY209 - Sick Leave Days</t>
  </si>
  <si>
    <t>XPY210 - Alternate Leave Payroll Use D</t>
  </si>
  <si>
    <t>XPY213 - Alternative Holiday Cashed Up</t>
  </si>
  <si>
    <t>XPY219 - Jury Service</t>
  </si>
  <si>
    <t>XPY220 - Paid Special Leave</t>
  </si>
  <si>
    <t>XPY221 - ACC Paid (1st Week 80%)</t>
  </si>
  <si>
    <t>XPY224 - Study Leave</t>
  </si>
  <si>
    <t>XCO320 - AGM</t>
  </si>
  <si>
    <t>XPY230 - Shift Leave Paid</t>
  </si>
  <si>
    <t>XPY231 - Shift Leave Cashed Up</t>
  </si>
  <si>
    <t>XPY233 - Sick Leave Paid (Hrs)</t>
  </si>
  <si>
    <t>XPY234 - Alt Leave Paid (Hrs)</t>
  </si>
  <si>
    <t>XPY235 - Pay Equalisation (Hrs)</t>
  </si>
  <si>
    <t>XPY236 - Annual Leave Fixed Term Salary</t>
  </si>
  <si>
    <t>XPY237 - Paid Special Leave Domestic Vio</t>
  </si>
  <si>
    <t>XPY238 - Partners Leave</t>
  </si>
  <si>
    <t>XPY239 - Paid Special Leave COVID-19</t>
  </si>
  <si>
    <t>XPY301 - Backpay</t>
  </si>
  <si>
    <t>XCO500 - Staff and Milk Supply conferenc</t>
  </si>
  <si>
    <t>XPY304 - Performance Bonus</t>
  </si>
  <si>
    <t>XPY305 - Key Contributing Position</t>
  </si>
  <si>
    <t>XPY306 - Directors Fee</t>
  </si>
  <si>
    <t>XPY307 - Long Service Leave</t>
  </si>
  <si>
    <t>XPY308 - Miscellaneous (Taxable)</t>
  </si>
  <si>
    <t>XPY309 - Extra Duties Allowance</t>
  </si>
  <si>
    <t>XPY310 - Notice Period Paid Out</t>
  </si>
  <si>
    <t>XPY312 - Parental Leave Top Up</t>
  </si>
  <si>
    <t>XPY313 - Expense claims taxable</t>
  </si>
  <si>
    <t>XPY314 - Childcare Reimbursement</t>
  </si>
  <si>
    <t>XCO501 - OnSite Xmas function (Staff)</t>
  </si>
  <si>
    <t>XPY401 - Miscellaneous (Non-Taxable)</t>
  </si>
  <si>
    <t>XPY406 - Travel Allowance</t>
  </si>
  <si>
    <t>XPY407 - Off Site Reimbursement</t>
  </si>
  <si>
    <t>XPY601 - KiwiSaver Employer %</t>
  </si>
  <si>
    <t>XPY702 - ACC Levy Provision</t>
  </si>
  <si>
    <t>XPY802 - Annual Leave Accrual</t>
  </si>
  <si>
    <t>XPY830 - Shift Leave Accrued</t>
  </si>
  <si>
    <t>XPY834 - Alt Leave Accrual</t>
  </si>
  <si>
    <t>XQA100 - Risk Management Plan Audits</t>
  </si>
  <si>
    <t>XQA101 - Verification Services Auckland</t>
  </si>
  <si>
    <t>XCO502 - City to Surf</t>
  </si>
  <si>
    <t>XQA102 - RMP Annual registration</t>
  </si>
  <si>
    <t>XQA103 - RMP Amendments</t>
  </si>
  <si>
    <t>XQA120 - RMP Validations</t>
  </si>
  <si>
    <t>XQA121 - RMP Validation RPD</t>
  </si>
  <si>
    <t>XQA200 - MPI Dairy Levy</t>
  </si>
  <si>
    <t>XQA201 - MPI Exporters Levy</t>
  </si>
  <si>
    <t>XQA202 - MPI Manual Certification</t>
  </si>
  <si>
    <t>XQA203 - MPI Product Disposition Reviews</t>
  </si>
  <si>
    <t>XQA204 - FIC Assessment &amp; Verification</t>
  </si>
  <si>
    <t>XQA205 - MPI Document &amp; Development char</t>
  </si>
  <si>
    <t>XCO503 - Milk supply conference</t>
  </si>
  <si>
    <t>XQA206 - AQ AP E-cert Charges</t>
  </si>
  <si>
    <t>XQA207 - E-Certs audits</t>
  </si>
  <si>
    <t>XQA208 - AP Ecert useage charge</t>
  </si>
  <si>
    <t>XQA209 - AQ PDs and Exceptions</t>
  </si>
  <si>
    <t>XQA290 - Audits Unplanned</t>
  </si>
  <si>
    <t>XQA310 - Halal Certifiactions</t>
  </si>
  <si>
    <t>XQA311 - Halal Audits</t>
  </si>
  <si>
    <t>XQA320 - KOSHER Certification</t>
  </si>
  <si>
    <t>XQA410 - GACC Registration</t>
  </si>
  <si>
    <t>XQA420 - China Dairy HACCP Certification</t>
  </si>
  <si>
    <t>XCO600 - Branded Comms</t>
  </si>
  <si>
    <t>XQA431 - FSSC22000 Audit</t>
  </si>
  <si>
    <t>XQA510 - Verification/Authentication ser</t>
  </si>
  <si>
    <t>XQA910 - Recall costs</t>
  </si>
  <si>
    <t>XSC001 - Supply Chain R&amp;M (unplanned)</t>
  </si>
  <si>
    <t>XSC007 - Warehouse Cleaning - ELA 2</t>
  </si>
  <si>
    <t>XSC009 - Pallet cleaning, R&amp;M Incl trans</t>
  </si>
  <si>
    <t>XSC011 - Inventory Damages</t>
  </si>
  <si>
    <t>XSC012 - Internal stock damages</t>
  </si>
  <si>
    <t>XSC013 - Total Freight Inwards</t>
  </si>
  <si>
    <t>XSC019 - Cimcorp Related Expenses</t>
  </si>
  <si>
    <t>XCO601 - Website</t>
  </si>
  <si>
    <t>XSCL001 - Export Labels</t>
  </si>
  <si>
    <t>XSCL002 - Translation cost for labels</t>
  </si>
  <si>
    <t>XSP023 - Project White</t>
  </si>
  <si>
    <t>XTP001 - Customer Labelling</t>
  </si>
  <si>
    <t>XTP003 - Forklift driver</t>
  </si>
  <si>
    <t>XTP004 - Cover for Quoyah's role</t>
  </si>
  <si>
    <t>XTP005 - Stockfood</t>
  </si>
  <si>
    <t>XTP007 - Consumables store - store perso</t>
  </si>
  <si>
    <t>XTP008 - Relief Cleaning - until permane</t>
  </si>
  <si>
    <t>XTP009 - Bug inspector</t>
  </si>
  <si>
    <t>XCO602 - Film</t>
  </si>
  <si>
    <t>XWH001 - Warehouse Cleaning (Wet Clean)</t>
  </si>
  <si>
    <t>XWH002 - Cleaning equipment rentals &amp; ot</t>
  </si>
  <si>
    <t>XWH003 - Uniforms and Safety Gear</t>
  </si>
  <si>
    <t>XWH004 - MPI Transitional Facility Licen</t>
  </si>
  <si>
    <t>XWH005 - Hytel System</t>
  </si>
  <si>
    <t>XWH006 - External WH Total Cost excludin</t>
  </si>
  <si>
    <t>XWH007 - Other Transportation</t>
  </si>
  <si>
    <t>XWH010 - Increase in waste due to Dry st</t>
  </si>
  <si>
    <t>MSV</t>
  </si>
  <si>
    <t>XCO603 - Photography/Imagery</t>
  </si>
  <si>
    <t>XCA021 - Temporary Labour (Standard)</t>
  </si>
  <si>
    <t>XCO604 - Corp Branch Mgmt (Consultant Su</t>
  </si>
  <si>
    <t>XCO606 - Corporate Rebrand Design</t>
  </si>
  <si>
    <t>XCO700 - Sponsorship</t>
  </si>
  <si>
    <t>XCO901 - Comms Admin</t>
  </si>
  <si>
    <t>XDE001 - Demurrage Inbound</t>
  </si>
  <si>
    <t>XDE002 - Demur outbound</t>
  </si>
  <si>
    <t>XDE010 - Dead Legs - Container Trans</t>
  </si>
  <si>
    <t>XDE011 - CombiLift - Container Trans</t>
  </si>
  <si>
    <t>XEC001 - Soil and Pasture Sampling</t>
  </si>
  <si>
    <t>XEC002 - Wastewater Sampling</t>
  </si>
  <si>
    <t>XCA030 - R&amp;M Kitchen Equipment</t>
  </si>
  <si>
    <t>XEC003 - Aquaflex Monitoring</t>
  </si>
  <si>
    <t>XEC004 - ECan Monitoring Costs</t>
  </si>
  <si>
    <t>XEC005 - Weather Station Telemetry Calib</t>
  </si>
  <si>
    <t>XEC007 - Enviromental Monitoring Miscell</t>
  </si>
  <si>
    <t>XEC008 - Sewage treatment and maintenanc</t>
  </si>
  <si>
    <t>XEC010 - Wastewater monitoring</t>
  </si>
  <si>
    <t>XEC011 - Overseer modelling</t>
  </si>
  <si>
    <t>XEC012 - Emissions Testing</t>
  </si>
  <si>
    <t>XEI001 - Enviro Initiatives for Enviro-M</t>
  </si>
  <si>
    <t>XEI002 - Policy work - PSPG</t>
  </si>
  <si>
    <t>XCA031 - Kitchen Consumables</t>
  </si>
  <si>
    <t>XEI003 - Team Costs and Strategy</t>
  </si>
  <si>
    <t>XEI004 - Miscellaneous</t>
  </si>
  <si>
    <t>XEM100 - Building Maintenance.</t>
  </si>
  <si>
    <t>XFL001 - Fuel - LPG</t>
  </si>
  <si>
    <t>XFN110 - Audit Fees - External</t>
  </si>
  <si>
    <t>XFN111 - Audit Fees - Internal</t>
  </si>
  <si>
    <t>XFN120 - Tax Return</t>
  </si>
  <si>
    <t>XFN122 - Tax Reviews</t>
  </si>
  <si>
    <t>XFN123 - Tax Advice</t>
  </si>
  <si>
    <t>XFN130 - Accounting Advise General</t>
  </si>
  <si>
    <t>XCA040 - Admin Sanitiser</t>
  </si>
  <si>
    <t>XFN150 - RBO</t>
  </si>
  <si>
    <t>XFN200 - Consulting General</t>
  </si>
  <si>
    <t>XFN201 - Treasury Advisory</t>
  </si>
  <si>
    <t>XFN210 - Modelling</t>
  </si>
  <si>
    <t>XFN250 - Payroll</t>
  </si>
  <si>
    <t>XFN260 - Investor Relations Support</t>
  </si>
  <si>
    <t>XFN310 - NZX Listing Costs</t>
  </si>
  <si>
    <t>XFN320 - ASX Listing Costs</t>
  </si>
  <si>
    <t>XFN460 - FBT</t>
  </si>
  <si>
    <t>XFN700 - Rates</t>
  </si>
  <si>
    <t>XCA041 - Admin Hygiene</t>
  </si>
  <si>
    <t>XFR001 - Synlait to Lyttleton for Finish</t>
  </si>
  <si>
    <t>XFR002 - SML-PHR (AMF only)</t>
  </si>
  <si>
    <t>XFR003 - PHR-LYT (AMF Only)</t>
  </si>
  <si>
    <t>XFR004 - LYT-SML (Lactose, 13,000T)</t>
  </si>
  <si>
    <t>XFR005 - Freight from Dunsandel to a2</t>
  </si>
  <si>
    <t>XFR006 - D90/WPC Inbound costs</t>
  </si>
  <si>
    <t>XFR007 - Inbound freight other costs</t>
  </si>
  <si>
    <t>XFR007C - Freight in (PAC)-Core Business</t>
  </si>
  <si>
    <t>XFR007T - Freight in (PAC)-Core Business</t>
  </si>
  <si>
    <t>XFR008 - Container Hire Other costs - im</t>
  </si>
  <si>
    <t>XCA101 - Cold Food</t>
  </si>
  <si>
    <t>XFR009 - Synlait to Timaru</t>
  </si>
  <si>
    <t>XFR011 - Synlait to Braeburn Drive</t>
  </si>
  <si>
    <t>XFR013 - Freight Inwards Packaging (Excl</t>
  </si>
  <si>
    <t>XFR014 - Freight from Auckland site to P</t>
  </si>
  <si>
    <t>XFR016 - Freight from Dunsandel to Auckl</t>
  </si>
  <si>
    <t>XFR017 - Shuttle truck between Auckland</t>
  </si>
  <si>
    <t>XFR018C - Freight in (PAC)-Infant Contai</t>
  </si>
  <si>
    <t>XFR018T - Freight in (PAC)-Infant Truck</t>
  </si>
  <si>
    <t>XFR019T - Freight in (PAC)-Stockfood Tru</t>
  </si>
  <si>
    <t>XFR020 - Freight In DHA</t>
  </si>
  <si>
    <t>Director - GM</t>
  </si>
  <si>
    <t>Director - RR</t>
  </si>
  <si>
    <t>Director - BR</t>
  </si>
  <si>
    <t>Director - SK</t>
  </si>
  <si>
    <t>Director - JP</t>
  </si>
  <si>
    <t>Director - SR</t>
  </si>
  <si>
    <t>Director - AL</t>
  </si>
  <si>
    <t>Director - EY</t>
  </si>
  <si>
    <t>Director - MB</t>
  </si>
  <si>
    <t>Cafeteria Consumables</t>
  </si>
  <si>
    <t>Coffee Nespresso Pods</t>
  </si>
  <si>
    <t>Office Fresh Milk</t>
  </si>
  <si>
    <t>Disposable Cups, Plates &amp; Cutle</t>
  </si>
  <si>
    <t>Cleaning Items</t>
  </si>
  <si>
    <t>Laundry</t>
  </si>
  <si>
    <t>Drinks</t>
  </si>
  <si>
    <t>Freight on IFC back to SML from</t>
  </si>
  <si>
    <t>Freight Auckland to Pokeno</t>
  </si>
  <si>
    <t>Freight Dunsandel to Pokeno</t>
  </si>
  <si>
    <t>Freight Pokeno to Dunsandel</t>
  </si>
  <si>
    <t>Raw Materials - Urgent Deliveri</t>
  </si>
  <si>
    <t>Routine PC - DUN</t>
  </si>
  <si>
    <t>Routine PC - RPD</t>
  </si>
  <si>
    <t>Routine PC - WSR</t>
  </si>
  <si>
    <t>Routine PC - DLP1</t>
  </si>
  <si>
    <t>Routine PC - POK</t>
  </si>
  <si>
    <t>Hot Food</t>
  </si>
  <si>
    <t>Non-Routine PC - DUN</t>
  </si>
  <si>
    <t>Non-Routine PC - RPD</t>
  </si>
  <si>
    <t>Non-Routine PC  POK</t>
  </si>
  <si>
    <t>Ad Hoc PC - DUN</t>
  </si>
  <si>
    <t>Ad Hoc PC - RPD</t>
  </si>
  <si>
    <t>Cat Removal - DUN</t>
  </si>
  <si>
    <t>Cat Removal - POK</t>
  </si>
  <si>
    <t>Truck Expenses - R&amp;M</t>
  </si>
  <si>
    <t>Forklift R&amp;M</t>
  </si>
  <si>
    <t>Service/Maintenance for high sp</t>
  </si>
  <si>
    <t>Ice Creams</t>
  </si>
  <si>
    <t>Southern Cross Medical Premium</t>
  </si>
  <si>
    <t>Workplace Support</t>
  </si>
  <si>
    <t>Random D&amp;A Testing</t>
  </si>
  <si>
    <t>Post Incident D&amp;A Testing</t>
  </si>
  <si>
    <t>Branded Clothing</t>
  </si>
  <si>
    <t>Child Care Costs</t>
  </si>
  <si>
    <t>Advertising</t>
  </si>
  <si>
    <t>3rd Party Recruitment</t>
  </si>
  <si>
    <t>Recruitment Services - unbundle</t>
  </si>
  <si>
    <t>Pre-Employ Apitude testing</t>
  </si>
  <si>
    <t>Sweets</t>
  </si>
  <si>
    <t>Pre-employment medical testing</t>
  </si>
  <si>
    <t>Pre-employment Reports</t>
  </si>
  <si>
    <t>Recruitment - SLT Member</t>
  </si>
  <si>
    <t>Staff relocation</t>
  </si>
  <si>
    <t>GM Relocation</t>
  </si>
  <si>
    <t>Remuneration Review</t>
  </si>
  <si>
    <t>HR Legal General</t>
  </si>
  <si>
    <t>Employment Relations</t>
  </si>
  <si>
    <t>HR Training &amp; Conferences</t>
  </si>
  <si>
    <t>Executive Coaching</t>
  </si>
  <si>
    <t>In-house Catering Purchases</t>
  </si>
  <si>
    <t>HR General</t>
  </si>
  <si>
    <t>Subscription to HRINZ</t>
  </si>
  <si>
    <t>Subscription to CEB</t>
  </si>
  <si>
    <t>Subscription Linkedin</t>
  </si>
  <si>
    <t>Subscription HCM</t>
  </si>
  <si>
    <t>Physiotherapy services</t>
  </si>
  <si>
    <t>Health Monitoring</t>
  </si>
  <si>
    <t>Flu Vaccinations</t>
  </si>
  <si>
    <t>Wellness Plan</t>
  </si>
  <si>
    <t>General H&amp;S Training</t>
  </si>
  <si>
    <t>Misc Food</t>
  </si>
  <si>
    <t>H&amp;S Team Training</t>
  </si>
  <si>
    <t>NZISM registration - WSMP</t>
  </si>
  <si>
    <t>Montage Online Safety Support</t>
  </si>
  <si>
    <t>H&amp;S General</t>
  </si>
  <si>
    <t>H&amp;S First Aid Kids</t>
  </si>
  <si>
    <t>Material Damage Insurance</t>
  </si>
  <si>
    <t>Business Interruption Insurance</t>
  </si>
  <si>
    <t>Inventory Static Risk Insurance</t>
  </si>
  <si>
    <t>Inventory Transit Insurance</t>
  </si>
  <si>
    <t>Travel Insurance</t>
  </si>
  <si>
    <t>Cold Food</t>
  </si>
  <si>
    <t>Motor Vehicle Insurance</t>
  </si>
  <si>
    <t>Liability Insurance</t>
  </si>
  <si>
    <t>Directors &amp; Officers Liability</t>
  </si>
  <si>
    <t>Crime Insurance</t>
  </si>
  <si>
    <t>Product Contamination Insurance</t>
  </si>
  <si>
    <t>Insurance Broker Fee</t>
  </si>
  <si>
    <t>Investor briefings (domestic tr</t>
  </si>
  <si>
    <t>Microsoft O365 (E3)</t>
  </si>
  <si>
    <t>Microsoft O365 (E1)</t>
  </si>
  <si>
    <t>MS Visio Pro Standard</t>
  </si>
  <si>
    <t>MS Project Online</t>
  </si>
  <si>
    <t>Microsoft O365 (E5)</t>
  </si>
  <si>
    <t>MS Power BI</t>
  </si>
  <si>
    <t>MS Audio conferencing</t>
  </si>
  <si>
    <t>Microsoft O365 (F3)</t>
  </si>
  <si>
    <t>Landline - service costs</t>
  </si>
  <si>
    <t>Landline - calling costs</t>
  </si>
  <si>
    <t>Mobile -  Business Data Plan</t>
  </si>
  <si>
    <t>Mobile calling/data costs</t>
  </si>
  <si>
    <t>WAN/Internet connectivity</t>
  </si>
  <si>
    <t>Audio Conferencing</t>
  </si>
  <si>
    <t>Two Way Radios</t>
  </si>
  <si>
    <t>AV conference support</t>
  </si>
  <si>
    <t>Printer/copier hirage - Dunsand</t>
  </si>
  <si>
    <t>MDT Auto Save</t>
  </si>
  <si>
    <t>Cybersecurity User Awareness</t>
  </si>
  <si>
    <t>Endpoint Detection and Response</t>
  </si>
  <si>
    <t>Cybersecurity Improvements</t>
  </si>
  <si>
    <t>SOC and SIEM Service</t>
  </si>
  <si>
    <t>Confluence</t>
  </si>
  <si>
    <t>ManageEngine Service Desk</t>
  </si>
  <si>
    <t>Visual Studio Pro support cost</t>
  </si>
  <si>
    <t>Promapp support cost</t>
  </si>
  <si>
    <t>M3 existing user/system support</t>
  </si>
  <si>
    <t>LIMS support cost</t>
  </si>
  <si>
    <t>MADCAP support cost</t>
  </si>
  <si>
    <t>Master control support cost</t>
  </si>
  <si>
    <t>Treasury Licenses support cost</t>
  </si>
  <si>
    <t>Pay Global - Hosting</t>
  </si>
  <si>
    <t>Whos on Location (WOL) support</t>
  </si>
  <si>
    <t>Adobe Suite</t>
  </si>
  <si>
    <t>Minitab</t>
  </si>
  <si>
    <t>Exclaimer licencing</t>
  </si>
  <si>
    <t>TimeTarget licencing</t>
  </si>
  <si>
    <t>Infor EAM</t>
  </si>
  <si>
    <t>Jetbrains IDE</t>
  </si>
  <si>
    <t>SAP Analytics Cloud</t>
  </si>
  <si>
    <t>OPC Router</t>
  </si>
  <si>
    <t>Condeco</t>
  </si>
  <si>
    <t>Misc Foods</t>
  </si>
  <si>
    <t>Freadom</t>
  </si>
  <si>
    <t>Articulate 360</t>
  </si>
  <si>
    <t>Autodesk</t>
  </si>
  <si>
    <t>Password management software</t>
  </si>
  <si>
    <t>Montage online platform</t>
  </si>
  <si>
    <t>Customer Thermometer</t>
  </si>
  <si>
    <t>Page proof</t>
  </si>
  <si>
    <t>General IT support</t>
  </si>
  <si>
    <t>ERP Support</t>
  </si>
  <si>
    <t>MADCAP Support</t>
  </si>
  <si>
    <t>In-house Catering</t>
  </si>
  <si>
    <t>Security consulting</t>
  </si>
  <si>
    <t>Integration Support</t>
  </si>
  <si>
    <t>BI Consulting</t>
  </si>
  <si>
    <t>Azure - IaaS general</t>
  </si>
  <si>
    <t>SAS IT hosting services (M3)</t>
  </si>
  <si>
    <t>Windows Server STD</t>
  </si>
  <si>
    <t>Systems monitoring</t>
  </si>
  <si>
    <t>Server licensing</t>
  </si>
  <si>
    <t>Cisco switch licensing</t>
  </si>
  <si>
    <t>Anti-virus</t>
  </si>
  <si>
    <t>Media Monitoring</t>
  </si>
  <si>
    <t>Veeam</t>
  </si>
  <si>
    <t>VMWare</t>
  </si>
  <si>
    <t>Network configuration managemen</t>
  </si>
  <si>
    <t>Firewall Licencing</t>
  </si>
  <si>
    <t>Mobile device management</t>
  </si>
  <si>
    <t>BI Consultancy</t>
  </si>
  <si>
    <t>Integration strategy develop &amp;</t>
  </si>
  <si>
    <t>SharePoint development and supp</t>
  </si>
  <si>
    <t>BI Manufacturing Dashboard</t>
  </si>
  <si>
    <t>Desk &amp; Room booking software &amp;</t>
  </si>
  <si>
    <t>Investor Relations</t>
  </si>
  <si>
    <t>Hardware Maintenance</t>
  </si>
  <si>
    <t>Desktop/Laptop peripherals</t>
  </si>
  <si>
    <t>Mouse and keyboard</t>
  </si>
  <si>
    <t>Mobile Phone Peripherals</t>
  </si>
  <si>
    <t>Physical security</t>
  </si>
  <si>
    <t>R&amp;M Camera</t>
  </si>
  <si>
    <t>Software Maintenance</t>
  </si>
  <si>
    <t>IT Training</t>
  </si>
  <si>
    <t>Carnitine Validation</t>
  </si>
  <si>
    <t>Calibration Testing</t>
  </si>
  <si>
    <t>Milk Supply Communication</t>
  </si>
  <si>
    <t>Cut-off Testing</t>
  </si>
  <si>
    <t>Customer Requested Testing</t>
  </si>
  <si>
    <t>Environmental Testing</t>
  </si>
  <si>
    <t>Extra Product Testing</t>
  </si>
  <si>
    <t>Final Product Testing</t>
  </si>
  <si>
    <t>Laboratory Internal Testing</t>
  </si>
  <si>
    <t>Investigation Testing</t>
  </si>
  <si>
    <t>In-Process Testing</t>
  </si>
  <si>
    <t>Periodic Monitoring Testing</t>
  </si>
  <si>
    <t xml:space="preserve"> OMAR Testing</t>
  </si>
  <si>
    <t>Corporate Communications</t>
  </si>
  <si>
    <t>Reclassification Testing</t>
  </si>
  <si>
    <t>Canned Product Testing</t>
  </si>
  <si>
    <t xml:space="preserve"> Canned Product Testing</t>
  </si>
  <si>
    <t xml:space="preserve"> Liquid Product Testing</t>
  </si>
  <si>
    <t xml:space="preserve"> Technical Testing - New Produc</t>
  </si>
  <si>
    <t>- Technical Testing - General</t>
  </si>
  <si>
    <t>Technical Testing - Plant &amp; Pro</t>
  </si>
  <si>
    <t>Technical Testing - Raw Materia</t>
  </si>
  <si>
    <t>Product Useby Date Testing</t>
  </si>
  <si>
    <t>Government Support</t>
  </si>
  <si>
    <t>Validation Testing</t>
  </si>
  <si>
    <t>Water Testing</t>
  </si>
  <si>
    <t>General litigation</t>
  </si>
  <si>
    <t>China Litigation</t>
  </si>
  <si>
    <t>Due diligence</t>
  </si>
  <si>
    <t>Trademark Costs</t>
  </si>
  <si>
    <t>Wellness Initiatives</t>
  </si>
  <si>
    <t>City to Surf</t>
  </si>
  <si>
    <t>Future Leaders Programme</t>
  </si>
  <si>
    <t>Leadership Curriculum</t>
  </si>
  <si>
    <t>Vantage</t>
  </si>
  <si>
    <t>Leadership Conference</t>
  </si>
  <si>
    <t>Dairy Diploma</t>
  </si>
  <si>
    <t>Engagement Survey</t>
  </si>
  <si>
    <t>Values &amp; Behaviours</t>
  </si>
  <si>
    <t>Project Yellow</t>
  </si>
  <si>
    <t xml:space="preserve"> Synlait Pass Through Costs</t>
  </si>
  <si>
    <t>Ordinary Time</t>
  </si>
  <si>
    <t>Salary</t>
  </si>
  <si>
    <t>Extra Hours</t>
  </si>
  <si>
    <t>Keeping in Touch</t>
  </si>
  <si>
    <t>Annual Report</t>
  </si>
  <si>
    <t>Public Holiday Worked</t>
  </si>
  <si>
    <t>Social Club POK</t>
  </si>
  <si>
    <t>Overtime @ T1.25</t>
  </si>
  <si>
    <t>Statutory Holiday</t>
  </si>
  <si>
    <t>Public Holiday Worked T.5</t>
  </si>
  <si>
    <t>Public Holiday Worked OT.25</t>
  </si>
  <si>
    <t>Public Holiday on Term (Hrs)</t>
  </si>
  <si>
    <t>Salary/Wages Overpayment</t>
  </si>
  <si>
    <t>Annual Leave on Termination</t>
  </si>
  <si>
    <t>Annual Leave</t>
  </si>
  <si>
    <t>Investor Updates</t>
  </si>
  <si>
    <t>Annual Leave Cashed Up</t>
  </si>
  <si>
    <t>Bereavement Leave</t>
  </si>
  <si>
    <t>Special Leave</t>
  </si>
  <si>
    <t>Sick Leave Days</t>
  </si>
  <si>
    <t>Alternate Leave Payroll Use D</t>
  </si>
  <si>
    <t>Alternative Holiday Cashed Up</t>
  </si>
  <si>
    <t>Jury Service</t>
  </si>
  <si>
    <t>Paid Special Leave</t>
  </si>
  <si>
    <t>ACC Paid (1st Week 80%)</t>
  </si>
  <si>
    <t>Study Leave</t>
  </si>
  <si>
    <t>AGM</t>
  </si>
  <si>
    <t>Shift Leave Paid</t>
  </si>
  <si>
    <t>Shift Leave Cashed Up</t>
  </si>
  <si>
    <t>Sick Leave Paid (Hrs)</t>
  </si>
  <si>
    <t>Alt Leave Paid (Hrs)</t>
  </si>
  <si>
    <t>Pay Equalisation (Hrs)</t>
  </si>
  <si>
    <t>Annual Leave Fixed Term Salary</t>
  </si>
  <si>
    <t>Paid Special Leave Domestic Vio</t>
  </si>
  <si>
    <t>Partners Leave</t>
  </si>
  <si>
    <t>Paid Special Leave COVID-19</t>
  </si>
  <si>
    <t>Backpay</t>
  </si>
  <si>
    <t>Staff and Milk Supply conferenc</t>
  </si>
  <si>
    <t>Performance Bonus</t>
  </si>
  <si>
    <t>Key Contributing Position</t>
  </si>
  <si>
    <t>Directors Fee</t>
  </si>
  <si>
    <t>Long Service Leave</t>
  </si>
  <si>
    <t>Miscellaneous (Taxable)</t>
  </si>
  <si>
    <t>Extra Duties Allowance</t>
  </si>
  <si>
    <t>Notice Period Paid Out</t>
  </si>
  <si>
    <t>Parental Leave Top Up</t>
  </si>
  <si>
    <t>Expense claims taxable</t>
  </si>
  <si>
    <t>Childcare Reimbursement</t>
  </si>
  <si>
    <t>OnSite Xmas function (Staff)</t>
  </si>
  <si>
    <t>Miscellaneous (Non-Taxable)</t>
  </si>
  <si>
    <t>Travel Allowance</t>
  </si>
  <si>
    <t>Off Site Reimbursement</t>
  </si>
  <si>
    <t>KiwiSaver Employer %</t>
  </si>
  <si>
    <t>ACC Levy Provision</t>
  </si>
  <si>
    <t>Shift Leave Accrued</t>
  </si>
  <si>
    <t>Alt Leave Accrual</t>
  </si>
  <si>
    <t>Risk Management Plan Audits</t>
  </si>
  <si>
    <t>Verification Services Auckland</t>
  </si>
  <si>
    <t>RMP Annual registration</t>
  </si>
  <si>
    <t>RMP Amendments</t>
  </si>
  <si>
    <t>RMP Validations</t>
  </si>
  <si>
    <t>RMP Validation RPD</t>
  </si>
  <si>
    <t>MPI Dairy Levy</t>
  </si>
  <si>
    <t>MPI Exporters Levy</t>
  </si>
  <si>
    <t>MPI Manual Certification</t>
  </si>
  <si>
    <t>MPI Product Disposition Reviews</t>
  </si>
  <si>
    <t>FIC Assessment &amp; Verification</t>
  </si>
  <si>
    <t>MPI Document &amp; Development char</t>
  </si>
  <si>
    <t>Milk supply conference</t>
  </si>
  <si>
    <t>AQ AP E-cert Charges</t>
  </si>
  <si>
    <t>E-Certs audits</t>
  </si>
  <si>
    <t>AP Ecert useage charge</t>
  </si>
  <si>
    <t>AQ PDs and Exceptions</t>
  </si>
  <si>
    <t>Audits Unplanned</t>
  </si>
  <si>
    <t>Halal Certifiactions</t>
  </si>
  <si>
    <t>Halal Audits</t>
  </si>
  <si>
    <t>KOSHER Certification</t>
  </si>
  <si>
    <t>GACC Registration</t>
  </si>
  <si>
    <t>China Dairy HACCP Certification</t>
  </si>
  <si>
    <t>Branded Comms</t>
  </si>
  <si>
    <t>FSSC22000 Audit</t>
  </si>
  <si>
    <t>Verification/Authentication ser</t>
  </si>
  <si>
    <t>Recall costs</t>
  </si>
  <si>
    <t>Supply Chain R&amp;M (unplanned)</t>
  </si>
  <si>
    <t>Warehouse Cleaning - ELA 2</t>
  </si>
  <si>
    <t>Pallet cleaning, R&amp;M Incl trans</t>
  </si>
  <si>
    <t>Inventory Damages</t>
  </si>
  <si>
    <t>Internal stock damages</t>
  </si>
  <si>
    <t>Total Freight Inwards</t>
  </si>
  <si>
    <t>Cimcorp Related Expenses</t>
  </si>
  <si>
    <t>Website</t>
  </si>
  <si>
    <t xml:space="preserve"> Export Labels</t>
  </si>
  <si>
    <t xml:space="preserve"> Translation cost for labels</t>
  </si>
  <si>
    <t>Customer Labelling</t>
  </si>
  <si>
    <t>Forklift driver</t>
  </si>
  <si>
    <t>Cover for Quoyah's role</t>
  </si>
  <si>
    <t>Stockfood</t>
  </si>
  <si>
    <t>Consumables store - store perso</t>
  </si>
  <si>
    <t>Relief Cleaning - until permane</t>
  </si>
  <si>
    <t>Bug inspector</t>
  </si>
  <si>
    <t>Film</t>
  </si>
  <si>
    <t>Warehouse Cleaning (Wet Clean)</t>
  </si>
  <si>
    <t>Cleaning equipment rentals &amp; ot</t>
  </si>
  <si>
    <t>Uniforms and Safety Gear</t>
  </si>
  <si>
    <t>MPI Transitional Facility Licen</t>
  </si>
  <si>
    <t>Hytel System</t>
  </si>
  <si>
    <t>External WH Total Cost excludin</t>
  </si>
  <si>
    <t>Other Transportation</t>
  </si>
  <si>
    <t>Increase in waste due to Dry st</t>
  </si>
  <si>
    <t>Photography/Imagery</t>
  </si>
  <si>
    <t>Temporary Labour (Standard)</t>
  </si>
  <si>
    <t>Corp Branch Mgmt (Consultant Su</t>
  </si>
  <si>
    <t>Corporate Rebrand Design</t>
  </si>
  <si>
    <t>Sponsorship</t>
  </si>
  <si>
    <t>Comms Admin</t>
  </si>
  <si>
    <t>Demurrage Inbound</t>
  </si>
  <si>
    <t>Demur outbound</t>
  </si>
  <si>
    <t>Dead Legs - Container Trans</t>
  </si>
  <si>
    <t>CombiLift - Container Trans</t>
  </si>
  <si>
    <t>Soil and Pasture Sampling</t>
  </si>
  <si>
    <t>Wastewater Sampling</t>
  </si>
  <si>
    <t>R&amp;M Kitchen Equipment</t>
  </si>
  <si>
    <t>Aquaflex Monitoring</t>
  </si>
  <si>
    <t>ECan Monitoring Costs</t>
  </si>
  <si>
    <t>Weather Station Telemetry Calib</t>
  </si>
  <si>
    <t>Enviromental Monitoring Miscell</t>
  </si>
  <si>
    <t>Sewage treatment and maintenanc</t>
  </si>
  <si>
    <t>Wastewater monitoring</t>
  </si>
  <si>
    <t>Overseer modelling</t>
  </si>
  <si>
    <t>Emissions Testing</t>
  </si>
  <si>
    <t>Enviro Initiatives for Enviro-M</t>
  </si>
  <si>
    <t>Policy work - PSPG</t>
  </si>
  <si>
    <t>Kitchen Consumables</t>
  </si>
  <si>
    <t>Team Costs and Strategy</t>
  </si>
  <si>
    <t>Miscellaneous</t>
  </si>
  <si>
    <t>Building Maintenance.</t>
  </si>
  <si>
    <t>Fuel - LPG</t>
  </si>
  <si>
    <t>Audit Fees - External</t>
  </si>
  <si>
    <t>Audit Fees - Internal</t>
  </si>
  <si>
    <t>Tax Return</t>
  </si>
  <si>
    <t>Tax Reviews</t>
  </si>
  <si>
    <t>Tax Advice</t>
  </si>
  <si>
    <t>Accounting Advise General</t>
  </si>
  <si>
    <t>Admin Sanitiser</t>
  </si>
  <si>
    <t>RBO</t>
  </si>
  <si>
    <t>Consulting General</t>
  </si>
  <si>
    <t>Treasury Advisory</t>
  </si>
  <si>
    <t>Modelling</t>
  </si>
  <si>
    <t>Payroll</t>
  </si>
  <si>
    <t>Investor Relations Support</t>
  </si>
  <si>
    <t>NZX Listing Costs</t>
  </si>
  <si>
    <t>ASX Listing Costs</t>
  </si>
  <si>
    <t>FBT</t>
  </si>
  <si>
    <t>Rates</t>
  </si>
  <si>
    <t>Admin Hygiene</t>
  </si>
  <si>
    <t>Synlait to Lyttleton for Finish</t>
  </si>
  <si>
    <t>SML-PHR (AMF only)</t>
  </si>
  <si>
    <t>PHR-LYT (AMF Only)</t>
  </si>
  <si>
    <t>LYT-SML (Lactose, 13,000T)</t>
  </si>
  <si>
    <t>Freight from Dunsandel to a2</t>
  </si>
  <si>
    <t>D90/WPC Inbound costs</t>
  </si>
  <si>
    <t>Inbound freight other costs</t>
  </si>
  <si>
    <t xml:space="preserve"> Freight in (PAC)-Core Business</t>
  </si>
  <si>
    <t>Container Hire Other costs - im</t>
  </si>
  <si>
    <t>Synlait to Timaru</t>
  </si>
  <si>
    <t>Synlait to Braeburn Drive</t>
  </si>
  <si>
    <t>Freight Inwards Packaging (Excl</t>
  </si>
  <si>
    <t>Freight from Auckland site to P</t>
  </si>
  <si>
    <t>Freight from Dunsandel to Auckl</t>
  </si>
  <si>
    <t>Shuttle truck between Auckland</t>
  </si>
  <si>
    <t xml:space="preserve"> Freight in (PAC)-Infant Contai</t>
  </si>
  <si>
    <t xml:space="preserve"> Freight in (PAC)-Infant Truck</t>
  </si>
  <si>
    <t xml:space="preserve"> Freight in (PAC)-Stockfood Tru</t>
  </si>
  <si>
    <t>Freight In DHA</t>
  </si>
  <si>
    <t>Order Type</t>
  </si>
  <si>
    <t>Order category</t>
  </si>
  <si>
    <t>Reference Order</t>
  </si>
  <si>
    <t>Entered By</t>
  </si>
  <si>
    <t>Created On</t>
  </si>
  <si>
    <t>Last Changed By</t>
  </si>
  <si>
    <t>Change Date for Order Master</t>
  </si>
  <si>
    <t>Long Text Exists</t>
  </si>
  <si>
    <t>Company Code</t>
  </si>
  <si>
    <t>Plant</t>
  </si>
  <si>
    <t>Business Area</t>
  </si>
  <si>
    <t>Controlling Area</t>
  </si>
  <si>
    <t>Cost Collector Key</t>
  </si>
  <si>
    <t>Responsible CCtr</t>
  </si>
  <si>
    <t>Location/Plant</t>
  </si>
  <si>
    <t>Location Plant</t>
  </si>
  <si>
    <t>Statistical</t>
  </si>
  <si>
    <t>Currency</t>
  </si>
  <si>
    <t>Order Status</t>
  </si>
  <si>
    <t>Status Change</t>
  </si>
  <si>
    <t>Reached Status</t>
  </si>
  <si>
    <t>Created</t>
  </si>
  <si>
    <t>Released</t>
  </si>
  <si>
    <t>Completed</t>
  </si>
  <si>
    <t>Closed</t>
  </si>
  <si>
    <t>Planned release</t>
  </si>
  <si>
    <t>Planned completion</t>
  </si>
  <si>
    <t>Planned closing date</t>
  </si>
  <si>
    <t>Release</t>
  </si>
  <si>
    <t>Technical Completion</t>
  </si>
  <si>
    <t>Close</t>
  </si>
  <si>
    <t>Object ID</t>
  </si>
  <si>
    <t>Disallowed Trans Grp</t>
  </si>
  <si>
    <t>Deletion Flag</t>
  </si>
  <si>
    <t>Plan Line Items</t>
  </si>
  <si>
    <t>Usage</t>
  </si>
  <si>
    <t>Application</t>
  </si>
  <si>
    <t>Costing Sheet</t>
  </si>
  <si>
    <t>Overhead key</t>
  </si>
  <si>
    <t>Processing group</t>
  </si>
  <si>
    <t>Settlement Cost Elem</t>
  </si>
  <si>
    <t>Cost Center</t>
  </si>
  <si>
    <t>G/L Account</t>
  </si>
  <si>
    <t>Allocation Set</t>
  </si>
  <si>
    <t>CCtr: True postings</t>
  </si>
  <si>
    <t>Start Date</t>
  </si>
  <si>
    <t>Sequence Number</t>
  </si>
  <si>
    <t>Applicant</t>
  </si>
  <si>
    <t>Telephone</t>
  </si>
  <si>
    <t>Person Responsible</t>
  </si>
  <si>
    <t>Estimated costs</t>
  </si>
  <si>
    <t>Application date</t>
  </si>
  <si>
    <t>Department</t>
  </si>
  <si>
    <t>Work Start</t>
  </si>
  <si>
    <t>End of Work</t>
  </si>
  <si>
    <t>Work approval</t>
  </si>
  <si>
    <t>Profit Center</t>
  </si>
  <si>
    <t>WBS element</t>
  </si>
  <si>
    <t>Variance Key</t>
  </si>
  <si>
    <t>Results analysis key</t>
  </si>
  <si>
    <t>Event-Based Posting</t>
  </si>
  <si>
    <t>Tax Jurisdiction</t>
  </si>
  <si>
    <t>Functional Area</t>
  </si>
  <si>
    <t>Object Class</t>
  </si>
  <si>
    <t>Integrated Planning</t>
  </si>
  <si>
    <t>Sales Order</t>
  </si>
  <si>
    <t>Sales order item</t>
  </si>
  <si>
    <t>External order no.</t>
  </si>
  <si>
    <t>Investment Profile</t>
  </si>
  <si>
    <t>Logical System</t>
  </si>
  <si>
    <t>Order Has Multiple Items</t>
  </si>
  <si>
    <t>Requesting co. code</t>
  </si>
  <si>
    <t>Request. cost center</t>
  </si>
  <si>
    <t>Scale</t>
  </si>
  <si>
    <t>Investment Reason</t>
  </si>
  <si>
    <t>Envir. Investment</t>
  </si>
  <si>
    <t>Cost collector</t>
  </si>
  <si>
    <t>Interest Profile</t>
  </si>
  <si>
    <t>Cost Collector</t>
  </si>
  <si>
    <t>Requesting order</t>
  </si>
  <si>
    <t>Production Process No</t>
  </si>
  <si>
    <t>Process Category</t>
  </si>
  <si>
    <t>Refurbishment order</t>
  </si>
  <si>
    <t>Accounting Indicator</t>
  </si>
  <si>
    <t>Address Number</t>
  </si>
  <si>
    <t>Time created</t>
  </si>
  <si>
    <t>Changed At</t>
  </si>
  <si>
    <t>Costing Variant</t>
  </si>
  <si>
    <t>Cost Estimate Number</t>
  </si>
  <si>
    <t>Joint venture</t>
  </si>
  <si>
    <t>Recovery Indicator</t>
  </si>
  <si>
    <t>Equity type</t>
  </si>
  <si>
    <t>Revenue Postings</t>
  </si>
  <si>
    <t>Material</t>
  </si>
  <si>
    <t>Commit. Management</t>
  </si>
  <si>
    <t>System status</t>
  </si>
  <si>
    <t>User Status</t>
  </si>
  <si>
    <t>Investment program</t>
  </si>
  <si>
    <t>Approval year</t>
  </si>
  <si>
    <t>Position ID</t>
  </si>
  <si>
    <t>Asset Class</t>
  </si>
  <si>
    <t>Capitaliz. date</t>
  </si>
  <si>
    <t>300000</t>
  </si>
  <si>
    <t>Y090</t>
  </si>
  <si>
    <t>JWEICH</t>
  </si>
  <si>
    <t>107000</t>
  </si>
  <si>
    <t>0</t>
  </si>
  <si>
    <t>O</t>
  </si>
  <si>
    <t>A</t>
  </si>
  <si>
    <t>KA</t>
  </si>
  <si>
    <t>163</t>
  </si>
  <si>
    <t>GEN</t>
  </si>
  <si>
    <t>Overhead</t>
  </si>
  <si>
    <t>REL</t>
  </si>
  <si>
    <t>300001</t>
  </si>
  <si>
    <t>300002</t>
  </si>
  <si>
    <t>300003</t>
  </si>
  <si>
    <t>300004</t>
  </si>
  <si>
    <t>300005</t>
  </si>
  <si>
    <t>300006</t>
  </si>
  <si>
    <t>300007</t>
  </si>
  <si>
    <t>300008</t>
  </si>
  <si>
    <t>300009</t>
  </si>
  <si>
    <t>300010</t>
  </si>
  <si>
    <t>300011</t>
  </si>
  <si>
    <t>300012</t>
  </si>
  <si>
    <t>300013</t>
  </si>
  <si>
    <t>300014</t>
  </si>
  <si>
    <t>300015</t>
  </si>
  <si>
    <t>300016</t>
  </si>
  <si>
    <t>300017</t>
  </si>
  <si>
    <t>300018</t>
  </si>
  <si>
    <t>300019</t>
  </si>
  <si>
    <t>300020</t>
  </si>
  <si>
    <t>300021</t>
  </si>
  <si>
    <t>300022</t>
  </si>
  <si>
    <t>300023</t>
  </si>
  <si>
    <t>300024</t>
  </si>
  <si>
    <t>300025</t>
  </si>
  <si>
    <t>300026</t>
  </si>
  <si>
    <t>300027</t>
  </si>
  <si>
    <t>300028</t>
  </si>
  <si>
    <t>300029</t>
  </si>
  <si>
    <t>300030</t>
  </si>
  <si>
    <t>300031</t>
  </si>
  <si>
    <t>300032</t>
  </si>
  <si>
    <t>300033</t>
  </si>
  <si>
    <t>300034</t>
  </si>
  <si>
    <t>300035</t>
  </si>
  <si>
    <t>300036</t>
  </si>
  <si>
    <t>300037</t>
  </si>
  <si>
    <t>300038</t>
  </si>
  <si>
    <t>300039</t>
  </si>
  <si>
    <t>300040</t>
  </si>
  <si>
    <t>300041</t>
  </si>
  <si>
    <t>300042</t>
  </si>
  <si>
    <t>300043</t>
  </si>
  <si>
    <t>300044</t>
  </si>
  <si>
    <t>300045</t>
  </si>
  <si>
    <t>300046</t>
  </si>
  <si>
    <t>300047</t>
  </si>
  <si>
    <t>300048</t>
  </si>
  <si>
    <t>300049</t>
  </si>
  <si>
    <t>300050</t>
  </si>
  <si>
    <t>300051</t>
  </si>
  <si>
    <t>300052</t>
  </si>
  <si>
    <t>300053</t>
  </si>
  <si>
    <t>300054</t>
  </si>
  <si>
    <t>300055</t>
  </si>
  <si>
    <t>300056</t>
  </si>
  <si>
    <t>300057</t>
  </si>
  <si>
    <t>300058</t>
  </si>
  <si>
    <t>300059</t>
  </si>
  <si>
    <t>300060</t>
  </si>
  <si>
    <t>300061</t>
  </si>
  <si>
    <t>300062</t>
  </si>
  <si>
    <t>300063</t>
  </si>
  <si>
    <t>300064</t>
  </si>
  <si>
    <t>300065</t>
  </si>
  <si>
    <t>300066</t>
  </si>
  <si>
    <t>300067</t>
  </si>
  <si>
    <t>300068</t>
  </si>
  <si>
    <t>300069</t>
  </si>
  <si>
    <t>300070</t>
  </si>
  <si>
    <t>300071</t>
  </si>
  <si>
    <t>300072</t>
  </si>
  <si>
    <t>300073</t>
  </si>
  <si>
    <t>300074</t>
  </si>
  <si>
    <t>300075</t>
  </si>
  <si>
    <t>300076</t>
  </si>
  <si>
    <t>300077</t>
  </si>
  <si>
    <t>300078</t>
  </si>
  <si>
    <t>300079</t>
  </si>
  <si>
    <t>300080</t>
  </si>
  <si>
    <t>300081</t>
  </si>
  <si>
    <t>300082</t>
  </si>
  <si>
    <t>300083</t>
  </si>
  <si>
    <t>300084</t>
  </si>
  <si>
    <t>300085</t>
  </si>
  <si>
    <t>300086</t>
  </si>
  <si>
    <t>300087</t>
  </si>
  <si>
    <t>300088</t>
  </si>
  <si>
    <t>300089</t>
  </si>
  <si>
    <t>300090</t>
  </si>
  <si>
    <t>300091</t>
  </si>
  <si>
    <t>300092</t>
  </si>
  <si>
    <t>300093</t>
  </si>
  <si>
    <t>300094</t>
  </si>
  <si>
    <t>300095</t>
  </si>
  <si>
    <t>300096</t>
  </si>
  <si>
    <t>300097</t>
  </si>
  <si>
    <t>300098</t>
  </si>
  <si>
    <t>300099</t>
  </si>
  <si>
    <t>300100</t>
  </si>
  <si>
    <t>300101</t>
  </si>
  <si>
    <t>300102</t>
  </si>
  <si>
    <t>300103</t>
  </si>
  <si>
    <t>300104</t>
  </si>
  <si>
    <t>300105</t>
  </si>
  <si>
    <t>300106</t>
  </si>
  <si>
    <t>300107</t>
  </si>
  <si>
    <t>300108</t>
  </si>
  <si>
    <t>300109</t>
  </si>
  <si>
    <t>300110</t>
  </si>
  <si>
    <t>300111</t>
  </si>
  <si>
    <t>300112</t>
  </si>
  <si>
    <t>300113</t>
  </si>
  <si>
    <t>300114</t>
  </si>
  <si>
    <t>300115</t>
  </si>
  <si>
    <t>300116</t>
  </si>
  <si>
    <t>300117</t>
  </si>
  <si>
    <t>300118</t>
  </si>
  <si>
    <t>300119</t>
  </si>
  <si>
    <t>300120</t>
  </si>
  <si>
    <t>300121</t>
  </si>
  <si>
    <t>300122</t>
  </si>
  <si>
    <t>300123</t>
  </si>
  <si>
    <t>300124</t>
  </si>
  <si>
    <t>300125</t>
  </si>
  <si>
    <t>300126</t>
  </si>
  <si>
    <t>300127</t>
  </si>
  <si>
    <t>300128</t>
  </si>
  <si>
    <t>300129</t>
  </si>
  <si>
    <t>300130</t>
  </si>
  <si>
    <t>300131</t>
  </si>
  <si>
    <t>300132</t>
  </si>
  <si>
    <t>300133</t>
  </si>
  <si>
    <t>300134</t>
  </si>
  <si>
    <t>300135</t>
  </si>
  <si>
    <t>300136</t>
  </si>
  <si>
    <t>300137</t>
  </si>
  <si>
    <t>300138</t>
  </si>
  <si>
    <t>300139</t>
  </si>
  <si>
    <t>300140</t>
  </si>
  <si>
    <t>300141</t>
  </si>
  <si>
    <t>300142</t>
  </si>
  <si>
    <t>300143</t>
  </si>
  <si>
    <t>300144</t>
  </si>
  <si>
    <t>300145</t>
  </si>
  <si>
    <t>300146</t>
  </si>
  <si>
    <t>300147</t>
  </si>
  <si>
    <t>300148</t>
  </si>
  <si>
    <t>300149</t>
  </si>
  <si>
    <t>300150</t>
  </si>
  <si>
    <t>300151</t>
  </si>
  <si>
    <t>300152</t>
  </si>
  <si>
    <t>300153</t>
  </si>
  <si>
    <t>300154</t>
  </si>
  <si>
    <t>300155</t>
  </si>
  <si>
    <t>300156</t>
  </si>
  <si>
    <t>300157</t>
  </si>
  <si>
    <t>300158</t>
  </si>
  <si>
    <t>300159</t>
  </si>
  <si>
    <t>300160</t>
  </si>
  <si>
    <t>300161</t>
  </si>
  <si>
    <t>300162</t>
  </si>
  <si>
    <t>300163</t>
  </si>
  <si>
    <t>300164</t>
  </si>
  <si>
    <t>300165</t>
  </si>
  <si>
    <t>300166</t>
  </si>
  <si>
    <t>300167</t>
  </si>
  <si>
    <t>300168</t>
  </si>
  <si>
    <t>300169</t>
  </si>
  <si>
    <t>300170</t>
  </si>
  <si>
    <t>300171</t>
  </si>
  <si>
    <t>300172</t>
  </si>
  <si>
    <t>300173</t>
  </si>
  <si>
    <t>300174</t>
  </si>
  <si>
    <t>300175</t>
  </si>
  <si>
    <t>300176</t>
  </si>
  <si>
    <t>300177</t>
  </si>
  <si>
    <t>300178</t>
  </si>
  <si>
    <t>300179</t>
  </si>
  <si>
    <t>300180</t>
  </si>
  <si>
    <t>300181</t>
  </si>
  <si>
    <t>300182</t>
  </si>
  <si>
    <t>300183</t>
  </si>
  <si>
    <t>300184</t>
  </si>
  <si>
    <t>300185</t>
  </si>
  <si>
    <t>300186</t>
  </si>
  <si>
    <t>300187</t>
  </si>
  <si>
    <t>300188</t>
  </si>
  <si>
    <t>300189</t>
  </si>
  <si>
    <t>300190</t>
  </si>
  <si>
    <t>300191</t>
  </si>
  <si>
    <t>300192</t>
  </si>
  <si>
    <t>300193</t>
  </si>
  <si>
    <t>300194</t>
  </si>
  <si>
    <t>300195</t>
  </si>
  <si>
    <t>300196</t>
  </si>
  <si>
    <t>300197</t>
  </si>
  <si>
    <t>300198</t>
  </si>
  <si>
    <t>300199</t>
  </si>
  <si>
    <t>300200</t>
  </si>
  <si>
    <t>300201</t>
  </si>
  <si>
    <t>300202</t>
  </si>
  <si>
    <t>300203</t>
  </si>
  <si>
    <t>300204</t>
  </si>
  <si>
    <t>300205</t>
  </si>
  <si>
    <t>300206</t>
  </si>
  <si>
    <t>300207</t>
  </si>
  <si>
    <t>300208</t>
  </si>
  <si>
    <t>300209</t>
  </si>
  <si>
    <t>300210</t>
  </si>
  <si>
    <t>300211</t>
  </si>
  <si>
    <t>300212</t>
  </si>
  <si>
    <t>300213</t>
  </si>
  <si>
    <t>300214</t>
  </si>
  <si>
    <t>300215</t>
  </si>
  <si>
    <t>300216</t>
  </si>
  <si>
    <t>300217</t>
  </si>
  <si>
    <t>300218</t>
  </si>
  <si>
    <t>300219</t>
  </si>
  <si>
    <t>300220</t>
  </si>
  <si>
    <t>300221</t>
  </si>
  <si>
    <t>300222</t>
  </si>
  <si>
    <t>300223</t>
  </si>
  <si>
    <t>300224</t>
  </si>
  <si>
    <t>300225</t>
  </si>
  <si>
    <t>300226</t>
  </si>
  <si>
    <t>300227</t>
  </si>
  <si>
    <t>300228</t>
  </si>
  <si>
    <t>300229</t>
  </si>
  <si>
    <t>300230</t>
  </si>
  <si>
    <t>300231</t>
  </si>
  <si>
    <t>300232</t>
  </si>
  <si>
    <t>300233</t>
  </si>
  <si>
    <t>300234</t>
  </si>
  <si>
    <t>300235</t>
  </si>
  <si>
    <t>300236</t>
  </si>
  <si>
    <t>300237</t>
  </si>
  <si>
    <t>300238</t>
  </si>
  <si>
    <t>300239</t>
  </si>
  <si>
    <t>300240</t>
  </si>
  <si>
    <t>300241</t>
  </si>
  <si>
    <t>300242</t>
  </si>
  <si>
    <t>300243</t>
  </si>
  <si>
    <t>300244</t>
  </si>
  <si>
    <t>300245</t>
  </si>
  <si>
    <t>300246</t>
  </si>
  <si>
    <t>300247</t>
  </si>
  <si>
    <t>300248</t>
  </si>
  <si>
    <t>300249</t>
  </si>
  <si>
    <t>300250</t>
  </si>
  <si>
    <t>300251</t>
  </si>
  <si>
    <t>300252</t>
  </si>
  <si>
    <t>300253</t>
  </si>
  <si>
    <t>300254</t>
  </si>
  <si>
    <t>300255</t>
  </si>
  <si>
    <t>300256</t>
  </si>
  <si>
    <t>300257</t>
  </si>
  <si>
    <t>300258</t>
  </si>
  <si>
    <t>300259</t>
  </si>
  <si>
    <t>300260</t>
  </si>
  <si>
    <t>300261</t>
  </si>
  <si>
    <t>300262</t>
  </si>
  <si>
    <t>300263</t>
  </si>
  <si>
    <t>300264</t>
  </si>
  <si>
    <t>300265</t>
  </si>
  <si>
    <t>300266</t>
  </si>
  <si>
    <t>300267</t>
  </si>
  <si>
    <t>300268</t>
  </si>
  <si>
    <t>300269</t>
  </si>
  <si>
    <t>300270</t>
  </si>
  <si>
    <t>300271</t>
  </si>
  <si>
    <t>300272</t>
  </si>
  <si>
    <t>300273</t>
  </si>
  <si>
    <t>300274</t>
  </si>
  <si>
    <t>300275</t>
  </si>
  <si>
    <t>300276</t>
  </si>
  <si>
    <t>300277</t>
  </si>
  <si>
    <t>300278</t>
  </si>
  <si>
    <t>300279</t>
  </si>
  <si>
    <t>300280</t>
  </si>
  <si>
    <t>300281</t>
  </si>
  <si>
    <t>300282</t>
  </si>
  <si>
    <t>300283</t>
  </si>
  <si>
    <t>300284</t>
  </si>
  <si>
    <t>300285</t>
  </si>
  <si>
    <t>300286</t>
  </si>
  <si>
    <t>300287</t>
  </si>
  <si>
    <t>300288</t>
  </si>
  <si>
    <t>300289</t>
  </si>
  <si>
    <t>300290</t>
  </si>
  <si>
    <t>300291</t>
  </si>
  <si>
    <t>300292</t>
  </si>
  <si>
    <t>300293</t>
  </si>
  <si>
    <t>300294</t>
  </si>
  <si>
    <t>300295</t>
  </si>
  <si>
    <t>300296</t>
  </si>
  <si>
    <t>300297</t>
  </si>
  <si>
    <t>300298</t>
  </si>
  <si>
    <t>300299</t>
  </si>
  <si>
    <t>300300</t>
  </si>
  <si>
    <t>300301</t>
  </si>
  <si>
    <t>300302</t>
  </si>
  <si>
    <t>300303</t>
  </si>
  <si>
    <t>300304</t>
  </si>
  <si>
    <t>300305</t>
  </si>
  <si>
    <t>300306</t>
  </si>
  <si>
    <t>300307</t>
  </si>
  <si>
    <t>300308</t>
  </si>
  <si>
    <t>300309</t>
  </si>
  <si>
    <t>300310</t>
  </si>
  <si>
    <t>300311</t>
  </si>
  <si>
    <t>300312</t>
  </si>
  <si>
    <t>300313</t>
  </si>
  <si>
    <t>300314</t>
  </si>
  <si>
    <t>300315</t>
  </si>
  <si>
    <t>300316</t>
  </si>
  <si>
    <t>300317</t>
  </si>
  <si>
    <t>300318</t>
  </si>
  <si>
    <t>300319</t>
  </si>
  <si>
    <t>300320</t>
  </si>
  <si>
    <t>300321</t>
  </si>
  <si>
    <t>300322</t>
  </si>
  <si>
    <t>300323</t>
  </si>
  <si>
    <t>300324</t>
  </si>
  <si>
    <t>300325</t>
  </si>
  <si>
    <t>300326</t>
  </si>
  <si>
    <t>300327</t>
  </si>
  <si>
    <t>300328</t>
  </si>
  <si>
    <t>300329</t>
  </si>
  <si>
    <t>300330</t>
  </si>
  <si>
    <t>300331</t>
  </si>
  <si>
    <t>300332</t>
  </si>
  <si>
    <t>300333</t>
  </si>
  <si>
    <t>300334</t>
  </si>
  <si>
    <t>300335</t>
  </si>
  <si>
    <t>300336</t>
  </si>
  <si>
    <t>300337</t>
  </si>
  <si>
    <t>300338</t>
  </si>
  <si>
    <t>300339</t>
  </si>
  <si>
    <t>300340</t>
  </si>
  <si>
    <t>300341</t>
  </si>
  <si>
    <t>300342</t>
  </si>
  <si>
    <t>300343</t>
  </si>
  <si>
    <t>300344</t>
  </si>
  <si>
    <t>300345</t>
  </si>
  <si>
    <t>300346</t>
  </si>
  <si>
    <t>300347</t>
  </si>
  <si>
    <t>300348</t>
  </si>
  <si>
    <t>300349</t>
  </si>
  <si>
    <t>300350</t>
  </si>
  <si>
    <t>300351</t>
  </si>
  <si>
    <t>300352</t>
  </si>
  <si>
    <t>300353</t>
  </si>
  <si>
    <t>300354</t>
  </si>
  <si>
    <t>300355</t>
  </si>
  <si>
    <t>300356</t>
  </si>
  <si>
    <t>300357</t>
  </si>
  <si>
    <t>300358</t>
  </si>
  <si>
    <t>300359</t>
  </si>
  <si>
    <t>300360</t>
  </si>
  <si>
    <t>300361</t>
  </si>
  <si>
    <t>300362</t>
  </si>
  <si>
    <t>300363</t>
  </si>
  <si>
    <t>300364</t>
  </si>
  <si>
    <t>300365</t>
  </si>
  <si>
    <t>300366</t>
  </si>
  <si>
    <t>300367</t>
  </si>
  <si>
    <t>300368</t>
  </si>
  <si>
    <t>300369</t>
  </si>
  <si>
    <t>300370</t>
  </si>
  <si>
    <t>300371</t>
  </si>
  <si>
    <t>300372</t>
  </si>
  <si>
    <t>300373</t>
  </si>
  <si>
    <t>300374</t>
  </si>
  <si>
    <t>300375</t>
  </si>
  <si>
    <t>300376</t>
  </si>
  <si>
    <t>300377</t>
  </si>
  <si>
    <t>300378</t>
  </si>
  <si>
    <t>300379</t>
  </si>
  <si>
    <t>300380</t>
  </si>
  <si>
    <t>300381</t>
  </si>
  <si>
    <t>300382</t>
  </si>
  <si>
    <t>300383</t>
  </si>
  <si>
    <t>300384</t>
  </si>
  <si>
    <t>300385</t>
  </si>
  <si>
    <t>300386</t>
  </si>
  <si>
    <t>300387</t>
  </si>
  <si>
    <t>300388</t>
  </si>
  <si>
    <t>300389</t>
  </si>
  <si>
    <t>300390</t>
  </si>
  <si>
    <t>300391</t>
  </si>
  <si>
    <t>300392</t>
  </si>
  <si>
    <t>300393</t>
  </si>
  <si>
    <t>300394</t>
  </si>
  <si>
    <t>300395</t>
  </si>
  <si>
    <t>300396</t>
  </si>
  <si>
    <t>300397</t>
  </si>
  <si>
    <t>300398</t>
  </si>
  <si>
    <t>300399</t>
  </si>
  <si>
    <t>300400</t>
  </si>
  <si>
    <t>300401</t>
  </si>
  <si>
    <t>300402</t>
  </si>
  <si>
    <t>300403</t>
  </si>
  <si>
    <t>300404</t>
  </si>
  <si>
    <t>300405</t>
  </si>
  <si>
    <t>300406</t>
  </si>
  <si>
    <t>300407</t>
  </si>
  <si>
    <t>300408</t>
  </si>
  <si>
    <t>300409</t>
  </si>
  <si>
    <t>300410</t>
  </si>
  <si>
    <t>300411</t>
  </si>
  <si>
    <t>300412</t>
  </si>
  <si>
    <t>300413</t>
  </si>
  <si>
    <t>300414</t>
  </si>
  <si>
    <t>300415</t>
  </si>
  <si>
    <t>300416</t>
  </si>
  <si>
    <t>300417</t>
  </si>
  <si>
    <t>300418</t>
  </si>
  <si>
    <t>300419</t>
  </si>
  <si>
    <t>300420</t>
  </si>
  <si>
    <t>300421</t>
  </si>
  <si>
    <t>300422</t>
  </si>
  <si>
    <t>300423</t>
  </si>
  <si>
    <t>300424</t>
  </si>
  <si>
    <t>300425</t>
  </si>
  <si>
    <t>300426</t>
  </si>
  <si>
    <t>300427</t>
  </si>
  <si>
    <t>300428</t>
  </si>
  <si>
    <t>300429</t>
  </si>
  <si>
    <t>300430</t>
  </si>
  <si>
    <t>300431</t>
  </si>
  <si>
    <t>300432</t>
  </si>
  <si>
    <t>300433</t>
  </si>
  <si>
    <t>300434</t>
  </si>
  <si>
    <t>300435</t>
  </si>
  <si>
    <t>300436</t>
  </si>
  <si>
    <t>300437</t>
  </si>
  <si>
    <t>300438</t>
  </si>
  <si>
    <t>300439</t>
  </si>
  <si>
    <t>300440</t>
  </si>
  <si>
    <t>300441</t>
  </si>
  <si>
    <t>300442</t>
  </si>
  <si>
    <t>300443</t>
  </si>
  <si>
    <t>300444</t>
  </si>
  <si>
    <t>300445</t>
  </si>
  <si>
    <t>300446</t>
  </si>
  <si>
    <t>300447</t>
  </si>
  <si>
    <t>300448</t>
  </si>
  <si>
    <t>300449</t>
  </si>
  <si>
    <t>300450</t>
  </si>
  <si>
    <t>300451</t>
  </si>
  <si>
    <t>300452</t>
  </si>
  <si>
    <t>300453</t>
  </si>
  <si>
    <t>300454</t>
  </si>
  <si>
    <t>300455</t>
  </si>
  <si>
    <t>300456</t>
  </si>
  <si>
    <t>300457</t>
  </si>
  <si>
    <t>300458</t>
  </si>
  <si>
    <t>300459</t>
  </si>
  <si>
    <t>300460</t>
  </si>
  <si>
    <t>300461</t>
  </si>
  <si>
    <t>300462</t>
  </si>
  <si>
    <t>300463</t>
  </si>
  <si>
    <t>300464</t>
  </si>
  <si>
    <t>300465</t>
  </si>
  <si>
    <t>300466</t>
  </si>
  <si>
    <t>300467</t>
  </si>
  <si>
    <t>300468</t>
  </si>
  <si>
    <t>300469</t>
  </si>
  <si>
    <t>300470</t>
  </si>
  <si>
    <t>300471</t>
  </si>
  <si>
    <t>300472</t>
  </si>
  <si>
    <t>300473</t>
  </si>
  <si>
    <t>300474</t>
  </si>
  <si>
    <t>300475</t>
  </si>
  <si>
    <t>300476</t>
  </si>
  <si>
    <t>300477</t>
  </si>
  <si>
    <t>300478</t>
  </si>
  <si>
    <t>300479</t>
  </si>
  <si>
    <t>300480</t>
  </si>
  <si>
    <t>300481</t>
  </si>
  <si>
    <t>300482</t>
  </si>
  <si>
    <t>300483</t>
  </si>
  <si>
    <t>300484</t>
  </si>
  <si>
    <t>300485</t>
  </si>
  <si>
    <t>300486</t>
  </si>
  <si>
    <t>300487</t>
  </si>
  <si>
    <t>300488</t>
  </si>
  <si>
    <t>300489</t>
  </si>
  <si>
    <t>300490</t>
  </si>
  <si>
    <t>300491</t>
  </si>
  <si>
    <t>300493</t>
  </si>
  <si>
    <t>300494</t>
  </si>
  <si>
    <t>300495</t>
  </si>
  <si>
    <t>300496</t>
  </si>
  <si>
    <t>300497</t>
  </si>
  <si>
    <t>300498</t>
  </si>
  <si>
    <t>300499</t>
  </si>
  <si>
    <t>300500</t>
  </si>
  <si>
    <t>300501</t>
  </si>
  <si>
    <t>300502</t>
  </si>
  <si>
    <t>300503</t>
  </si>
  <si>
    <t>300504</t>
  </si>
  <si>
    <t>300505</t>
  </si>
  <si>
    <t>300506</t>
  </si>
  <si>
    <t>300507</t>
  </si>
  <si>
    <t>300508</t>
  </si>
  <si>
    <t>300509</t>
  </si>
  <si>
    <t>300510</t>
  </si>
  <si>
    <t>300511</t>
  </si>
  <si>
    <t>300512</t>
  </si>
  <si>
    <t>300513</t>
  </si>
  <si>
    <t>300514</t>
  </si>
  <si>
    <t>300515</t>
  </si>
  <si>
    <t>300516</t>
  </si>
  <si>
    <t>300517</t>
  </si>
  <si>
    <t>300518</t>
  </si>
  <si>
    <t>300519</t>
  </si>
  <si>
    <t>300520</t>
  </si>
  <si>
    <t>300521</t>
  </si>
  <si>
    <t>300522</t>
  </si>
  <si>
    <t>300523</t>
  </si>
  <si>
    <t>300524</t>
  </si>
  <si>
    <t>300525</t>
  </si>
  <si>
    <t>300526</t>
  </si>
  <si>
    <t>300527</t>
  </si>
  <si>
    <t>300528</t>
  </si>
  <si>
    <t>300529</t>
  </si>
  <si>
    <t>300530</t>
  </si>
  <si>
    <t>300531</t>
  </si>
  <si>
    <t>300532</t>
  </si>
  <si>
    <t>300533</t>
  </si>
  <si>
    <t>300534</t>
  </si>
  <si>
    <t>300535</t>
  </si>
  <si>
    <t>300536</t>
  </si>
  <si>
    <t>300537</t>
  </si>
  <si>
    <t>300538</t>
  </si>
  <si>
    <t>300539</t>
  </si>
  <si>
    <t>300540</t>
  </si>
  <si>
    <t>300541</t>
  </si>
  <si>
    <t>300542</t>
  </si>
  <si>
    <t>300543</t>
  </si>
  <si>
    <t>300544</t>
  </si>
  <si>
    <t>300545</t>
  </si>
  <si>
    <t>300546</t>
  </si>
  <si>
    <t>300547</t>
  </si>
  <si>
    <t>300548</t>
  </si>
  <si>
    <t>300549</t>
  </si>
  <si>
    <t>300550</t>
  </si>
  <si>
    <t>300551</t>
  </si>
  <si>
    <t>300552</t>
  </si>
  <si>
    <t>300553</t>
  </si>
  <si>
    <t>300554</t>
  </si>
  <si>
    <t>300555</t>
  </si>
  <si>
    <t>300556</t>
  </si>
  <si>
    <t>300557</t>
  </si>
  <si>
    <t>300558</t>
  </si>
  <si>
    <t>300559</t>
  </si>
  <si>
    <t>300560</t>
  </si>
  <si>
    <t>300561</t>
  </si>
  <si>
    <t>300562</t>
  </si>
  <si>
    <t>300563</t>
  </si>
  <si>
    <t>300564</t>
  </si>
  <si>
    <t>300565</t>
  </si>
  <si>
    <t>300566</t>
  </si>
  <si>
    <t>300567</t>
  </si>
  <si>
    <t>300568</t>
  </si>
  <si>
    <t>300569</t>
  </si>
  <si>
    <t>300570</t>
  </si>
  <si>
    <t>300571</t>
  </si>
  <si>
    <t>300572</t>
  </si>
  <si>
    <t>300573</t>
  </si>
  <si>
    <t>300574</t>
  </si>
  <si>
    <t>300575</t>
  </si>
  <si>
    <t>300576</t>
  </si>
  <si>
    <t>300577</t>
  </si>
  <si>
    <t>300578</t>
  </si>
  <si>
    <t>300579</t>
  </si>
  <si>
    <t>300580</t>
  </si>
  <si>
    <t>300581</t>
  </si>
  <si>
    <t>300582</t>
  </si>
  <si>
    <t>300583</t>
  </si>
  <si>
    <t>300584</t>
  </si>
  <si>
    <t>300585</t>
  </si>
  <si>
    <t>300586</t>
  </si>
  <si>
    <t>300587</t>
  </si>
  <si>
    <t>300588</t>
  </si>
  <si>
    <t>300589</t>
  </si>
  <si>
    <t>300590</t>
  </si>
  <si>
    <t>300591</t>
  </si>
  <si>
    <t>300592</t>
  </si>
  <si>
    <t>300593</t>
  </si>
  <si>
    <t>300594</t>
  </si>
  <si>
    <t>300595</t>
  </si>
  <si>
    <t>300596</t>
  </si>
  <si>
    <t>300597</t>
  </si>
  <si>
    <t>300598</t>
  </si>
  <si>
    <t>300599</t>
  </si>
  <si>
    <t>300600</t>
  </si>
  <si>
    <t>300601</t>
  </si>
  <si>
    <t>300602</t>
  </si>
  <si>
    <t>300603</t>
  </si>
  <si>
    <t>300604</t>
  </si>
  <si>
    <t>300605</t>
  </si>
  <si>
    <t>300606</t>
  </si>
  <si>
    <t>300607</t>
  </si>
  <si>
    <t>300608</t>
  </si>
  <si>
    <t>300609</t>
  </si>
  <si>
    <t>300610</t>
  </si>
  <si>
    <t>300611</t>
  </si>
  <si>
    <t>300612</t>
  </si>
  <si>
    <t>300613</t>
  </si>
  <si>
    <t>300614</t>
  </si>
  <si>
    <t>300615</t>
  </si>
  <si>
    <t>300616</t>
  </si>
  <si>
    <t>300617</t>
  </si>
  <si>
    <t>300618</t>
  </si>
  <si>
    <t>300619</t>
  </si>
  <si>
    <t>300620</t>
  </si>
  <si>
    <t>300621</t>
  </si>
  <si>
    <t>300622</t>
  </si>
  <si>
    <t>300623</t>
  </si>
  <si>
    <t>300624</t>
  </si>
  <si>
    <t>300625</t>
  </si>
  <si>
    <t>300626</t>
  </si>
  <si>
    <t>300627</t>
  </si>
  <si>
    <t>300628</t>
  </si>
  <si>
    <t>300629</t>
  </si>
  <si>
    <t>300630</t>
  </si>
  <si>
    <t>300631</t>
  </si>
  <si>
    <t>300632</t>
  </si>
  <si>
    <t>300633</t>
  </si>
  <si>
    <t>300634</t>
  </si>
  <si>
    <t>300635</t>
  </si>
  <si>
    <t>300636</t>
  </si>
  <si>
    <t>300637</t>
  </si>
  <si>
    <t>300638</t>
  </si>
  <si>
    <t>300639</t>
  </si>
  <si>
    <t>300640</t>
  </si>
  <si>
    <t>300641</t>
  </si>
  <si>
    <t>300642</t>
  </si>
  <si>
    <t>300643</t>
  </si>
  <si>
    <t>300644</t>
  </si>
  <si>
    <t>300645</t>
  </si>
  <si>
    <t>300646</t>
  </si>
  <si>
    <t>300647</t>
  </si>
  <si>
    <t>300648</t>
  </si>
  <si>
    <t>300649</t>
  </si>
  <si>
    <t>300650</t>
  </si>
  <si>
    <t>300651</t>
  </si>
  <si>
    <t>300652</t>
  </si>
  <si>
    <t>300653</t>
  </si>
  <si>
    <t>300654</t>
  </si>
  <si>
    <t>300655</t>
  </si>
  <si>
    <t>300656</t>
  </si>
  <si>
    <t>300657</t>
  </si>
  <si>
    <t>300658</t>
  </si>
  <si>
    <t>300659</t>
  </si>
  <si>
    <t>300660</t>
  </si>
  <si>
    <t>300661</t>
  </si>
  <si>
    <t>300662</t>
  </si>
  <si>
    <t>300663</t>
  </si>
  <si>
    <t>300664</t>
  </si>
  <si>
    <t>300665</t>
  </si>
  <si>
    <t>300666</t>
  </si>
  <si>
    <t>300667</t>
  </si>
  <si>
    <t>300668</t>
  </si>
  <si>
    <t>300669</t>
  </si>
  <si>
    <t>300670</t>
  </si>
  <si>
    <t>300671</t>
  </si>
  <si>
    <t>300672</t>
  </si>
  <si>
    <t>300673</t>
  </si>
  <si>
    <t>300674</t>
  </si>
  <si>
    <t>300675</t>
  </si>
  <si>
    <t>300676</t>
  </si>
  <si>
    <t>300677</t>
  </si>
  <si>
    <t>300678</t>
  </si>
  <si>
    <t>300679</t>
  </si>
  <si>
    <t>300680</t>
  </si>
  <si>
    <t>300681</t>
  </si>
  <si>
    <t>300682</t>
  </si>
  <si>
    <t>300683</t>
  </si>
  <si>
    <t>300684</t>
  </si>
  <si>
    <t>300685</t>
  </si>
  <si>
    <t>300686</t>
  </si>
  <si>
    <t>300687</t>
  </si>
  <si>
    <t>300688</t>
  </si>
  <si>
    <t>300689</t>
  </si>
  <si>
    <t>300690</t>
  </si>
  <si>
    <t>300691</t>
  </si>
  <si>
    <t>300692</t>
  </si>
  <si>
    <t>300693</t>
  </si>
  <si>
    <t>300694</t>
  </si>
  <si>
    <t>300695</t>
  </si>
  <si>
    <t>300696</t>
  </si>
  <si>
    <t>300697</t>
  </si>
  <si>
    <t>300698</t>
  </si>
  <si>
    <t>300699</t>
  </si>
  <si>
    <t>300700</t>
  </si>
  <si>
    <t>300701</t>
  </si>
  <si>
    <t>300702</t>
  </si>
  <si>
    <t>300703</t>
  </si>
  <si>
    <t>300704</t>
  </si>
  <si>
    <t>300705</t>
  </si>
  <si>
    <t>300706</t>
  </si>
  <si>
    <t>300707</t>
  </si>
  <si>
    <t>300708</t>
  </si>
  <si>
    <t>300709</t>
  </si>
  <si>
    <t>300710</t>
  </si>
  <si>
    <t>300711</t>
  </si>
  <si>
    <t>300712</t>
  </si>
  <si>
    <t>300713</t>
  </si>
  <si>
    <t>300714</t>
  </si>
  <si>
    <t>300715</t>
  </si>
  <si>
    <t>300716</t>
  </si>
  <si>
    <t>300717</t>
  </si>
  <si>
    <t>300718</t>
  </si>
  <si>
    <t>300719</t>
  </si>
  <si>
    <t>300720</t>
  </si>
  <si>
    <t>300721</t>
  </si>
  <si>
    <t>300722</t>
  </si>
  <si>
    <t>300723</t>
  </si>
  <si>
    <t>300724</t>
  </si>
  <si>
    <t>300725</t>
  </si>
  <si>
    <t>300726</t>
  </si>
  <si>
    <t>300727</t>
  </si>
  <si>
    <t>300728</t>
  </si>
  <si>
    <t>300729</t>
  </si>
  <si>
    <t>300730</t>
  </si>
  <si>
    <t>300731</t>
  </si>
  <si>
    <t>300732</t>
  </si>
  <si>
    <t>300733</t>
  </si>
  <si>
    <t>300734</t>
  </si>
  <si>
    <t>300735</t>
  </si>
  <si>
    <t>300736</t>
  </si>
  <si>
    <t>300737</t>
  </si>
  <si>
    <t>300738</t>
  </si>
  <si>
    <t>300739</t>
  </si>
  <si>
    <t>300740</t>
  </si>
  <si>
    <t>300741</t>
  </si>
  <si>
    <t>300742</t>
  </si>
  <si>
    <t>300743</t>
  </si>
  <si>
    <t>300744</t>
  </si>
  <si>
    <t>300745</t>
  </si>
  <si>
    <t>300746</t>
  </si>
  <si>
    <t>300747</t>
  </si>
  <si>
    <t>300748</t>
  </si>
  <si>
    <t>300749</t>
  </si>
  <si>
    <t>300750</t>
  </si>
  <si>
    <t>300752</t>
  </si>
  <si>
    <t>300753</t>
  </si>
  <si>
    <t>300754</t>
  </si>
  <si>
    <t>300755</t>
  </si>
  <si>
    <t>300756</t>
  </si>
  <si>
    <t>300757</t>
  </si>
  <si>
    <t>300758</t>
  </si>
  <si>
    <t>300759</t>
  </si>
  <si>
    <t>300760</t>
  </si>
  <si>
    <t>300761</t>
  </si>
  <si>
    <t>CODE</t>
  </si>
  <si>
    <t>DESCRIPTION</t>
  </si>
  <si>
    <t>Order Number (12)</t>
  </si>
  <si>
    <t>WBS Element (24)</t>
  </si>
  <si>
    <t>Assignment number (18)</t>
  </si>
  <si>
    <t>Profit Center (10)</t>
  </si>
  <si>
    <t>BUD22001-UHT Beverage Cream</t>
  </si>
  <si>
    <t>BUD22010-Danone High Fat GUM</t>
  </si>
  <si>
    <t>XCO108-Government Support</t>
  </si>
  <si>
    <t>XCO200-Vantage</t>
  </si>
  <si>
    <t>XCO210-Internal Comms Design</t>
  </si>
  <si>
    <t>XCO220-Intranet Maintenance</t>
  </si>
  <si>
    <t>XCO300-Annual Report</t>
  </si>
  <si>
    <t>XCO310-Investor Updates</t>
  </si>
  <si>
    <t>XCO320-AGM</t>
  </si>
  <si>
    <t>XCO400-Crisis Comms</t>
  </si>
  <si>
    <t>XCO500-Staff and Milk Supply conferences</t>
  </si>
  <si>
    <t>XCO501-OnSite Xmas function (Staff)</t>
  </si>
  <si>
    <t>BUD22012-WCVC Support</t>
  </si>
  <si>
    <t>XCO502-City to Surf</t>
  </si>
  <si>
    <t>XCO504-Event contingency</t>
  </si>
  <si>
    <t>XCO505-Project White Opening Ceremony</t>
  </si>
  <si>
    <t>XCO600-Branded Comms</t>
  </si>
  <si>
    <t>XCO601-Website</t>
  </si>
  <si>
    <t>XCO602-Film</t>
  </si>
  <si>
    <t>XCO603-Photography/Imagery</t>
  </si>
  <si>
    <t>XCO604-Corp Branch Mgmt (Consultant Supp</t>
  </si>
  <si>
    <t>XCO605-Corp Rebrand Rollout (Agency &amp; Pr</t>
  </si>
  <si>
    <t>XCO606-Corporate Rebrand Design</t>
  </si>
  <si>
    <t>BUD22013-BAU OOS</t>
  </si>
  <si>
    <t>XCO700-Sponsorship</t>
  </si>
  <si>
    <t>XCO701-DIRFC sponsorship</t>
  </si>
  <si>
    <t>XCO901-Comms Admin</t>
  </si>
  <si>
    <t>XD1100-Dryer 1 CS</t>
  </si>
  <si>
    <t>XDE001-Demurrage Inbound</t>
  </si>
  <si>
    <t>XDE002-Demur outbound</t>
  </si>
  <si>
    <t>XDE010-Dead Legs - Container Trans</t>
  </si>
  <si>
    <t>XDE011-CombiLift - Container Trans</t>
  </si>
  <si>
    <t>XDE012-Fixed Fee - Container Trans</t>
  </si>
  <si>
    <t>XDR123-Project Dragon</t>
  </si>
  <si>
    <t>BUD22014-Growth NPD/NTD</t>
  </si>
  <si>
    <t>XEC001-Soil and Pasture Sampling</t>
  </si>
  <si>
    <t>XEC002-Wastewater Sampling</t>
  </si>
  <si>
    <t>XEC003-Aquaflex Monitoring</t>
  </si>
  <si>
    <t>XEC004-ECan Monitoring Costs</t>
  </si>
  <si>
    <t>XEC005-Weather Station Telemetry Calibra</t>
  </si>
  <si>
    <t>XEC006-Lime for Wastewater Area</t>
  </si>
  <si>
    <t>XEC007-Enviromental Monitoring Miscellan</t>
  </si>
  <si>
    <t>XEC008-Sewage treatment and maintenance</t>
  </si>
  <si>
    <t>XEC009-DD2 effluent costs and maintenanc</t>
  </si>
  <si>
    <t>XEC010-Wastewater monitoring</t>
  </si>
  <si>
    <t>BUD22015-Business process improvement</t>
  </si>
  <si>
    <t>XEC011-Overseer modelling</t>
  </si>
  <si>
    <t>XEC012-Emissions Testing</t>
  </si>
  <si>
    <t>XEI001-Enviro Initiatives for Enviro-Mar</t>
  </si>
  <si>
    <t>XEI002-Policy work - PSPG</t>
  </si>
  <si>
    <t>XEI003-Team Costs and Strategy</t>
  </si>
  <si>
    <t>XEI004-Miscellaneous</t>
  </si>
  <si>
    <t>XEI005-Runanga relationship</t>
  </si>
  <si>
    <t>XEM100-Building Maintenance.</t>
  </si>
  <si>
    <t>XEN100-Milk Tanker CIP Chemicals</t>
  </si>
  <si>
    <t>XFL001- Fuel - LPG</t>
  </si>
  <si>
    <t>BUD22016-New packaging development</t>
  </si>
  <si>
    <t>XFL002- Fuel - Diesel</t>
  </si>
  <si>
    <t>XFN110-Audit Fees - External</t>
  </si>
  <si>
    <t>XFN111-Audit Fees - Internal</t>
  </si>
  <si>
    <t>XFN120-Tax Return</t>
  </si>
  <si>
    <t>XFN121-Tax Planning</t>
  </si>
  <si>
    <t>XFN122-Tax Reviews</t>
  </si>
  <si>
    <t>XFN123-Tax Advice</t>
  </si>
  <si>
    <t>XFN125-IRD Audit</t>
  </si>
  <si>
    <t>XFN130-Accounting Advise General</t>
  </si>
  <si>
    <t>XFN200-Consulting General</t>
  </si>
  <si>
    <t>BUD22017-Evaporator Health Testing</t>
  </si>
  <si>
    <t>XFN201-Treasury Advisory</t>
  </si>
  <si>
    <t>XFN202-Accounting Systems</t>
  </si>
  <si>
    <t>XFN210-Modelling</t>
  </si>
  <si>
    <t>XFN211-Management Reporting</t>
  </si>
  <si>
    <t>XFN230-Hedging</t>
  </si>
  <si>
    <t>XFN240-Fixed Asset Register</t>
  </si>
  <si>
    <t>XFN250-Payroll</t>
  </si>
  <si>
    <t>XFN251-Payroll Processing</t>
  </si>
  <si>
    <t>XFN260-Investor Relations Support</t>
  </si>
  <si>
    <t>XFN270-Cashflow</t>
  </si>
  <si>
    <t>BUD22018-Fei He</t>
  </si>
  <si>
    <t>XFN271-Milk Price</t>
  </si>
  <si>
    <t>XFN310-NZX Listing Costs</t>
  </si>
  <si>
    <t>XFN320-ASX Listing Costs</t>
  </si>
  <si>
    <t>XFN321-ASX Initial Fees</t>
  </si>
  <si>
    <t>XFN400-Finance Ent General</t>
  </si>
  <si>
    <t>XFN410-Finance Ent Group</t>
  </si>
  <si>
    <t>XFN450-Non Deductible GST</t>
  </si>
  <si>
    <t>XFN460-FBT</t>
  </si>
  <si>
    <t>XFN500-Professional Memberships</t>
  </si>
  <si>
    <t>XFN501-GDT Subscription</t>
  </si>
  <si>
    <t>BUD22019-Synlait base Powder - China</t>
  </si>
  <si>
    <t>XFN510-Thomson Retuers Subscriptions</t>
  </si>
  <si>
    <t>XFN600-Finance Training</t>
  </si>
  <si>
    <t>XFN700-Rates</t>
  </si>
  <si>
    <t>XFR001- Synlait to Lyttleton for Finishe</t>
  </si>
  <si>
    <t>XFR002- SML-PHR (AMF only)</t>
  </si>
  <si>
    <t>XFR003- PHR-LYT (AMF Only)</t>
  </si>
  <si>
    <t>XFR004- LYT-SML (Lactose, 13,000T)</t>
  </si>
  <si>
    <t>XFR005-Freight from Dunsandel to a2</t>
  </si>
  <si>
    <t>XFR006-D90/WPC Inbound costs</t>
  </si>
  <si>
    <t>XFR007-Inbound freight other costs</t>
  </si>
  <si>
    <t>BUD22020-Synlait base Powder - Non China</t>
  </si>
  <si>
    <t>XFR007C-Freight in (PAC)-Core Business C</t>
  </si>
  <si>
    <t>XFR007T-Freight in (PAC)-Core Business T</t>
  </si>
  <si>
    <t>XFR008-Container Hire Other costs - immu</t>
  </si>
  <si>
    <t>XFR009-Synlait to Timaru</t>
  </si>
  <si>
    <t>XFR010-Timaru-Port</t>
  </si>
  <si>
    <t>XFR011-Synlait to Braeburn Drive</t>
  </si>
  <si>
    <t>XFR012-Freight Munchkin</t>
  </si>
  <si>
    <t>XFR013-Freight Inwards Packaging (Excl A</t>
  </si>
  <si>
    <t>XFR014-Freight from Auckland site to Por</t>
  </si>
  <si>
    <t>XFR015-Freight from Auckland to a2</t>
  </si>
  <si>
    <t>BUD22002-UHT Milk Shelf Life Study</t>
  </si>
  <si>
    <t>BUD22021-Kalbe Nutritionals (new)</t>
  </si>
  <si>
    <t>XFR016-Freight from Dunsandel to Aucklan</t>
  </si>
  <si>
    <t>XFR017-Shuttle truck between Auckland si</t>
  </si>
  <si>
    <t>XFR018C-Freight in (PAC)-Infant Containe</t>
  </si>
  <si>
    <t>XFR018T-Freight in (PAC)-Infant Truck</t>
  </si>
  <si>
    <t>XFR019C-Freight in (PAC)-Stockfood Conta</t>
  </si>
  <si>
    <t>XFR019T-Freight in (PAC)-Stockfood Truck</t>
  </si>
  <si>
    <t>XFR020-Freight In DHA</t>
  </si>
  <si>
    <t>XFR021-Freight on IFC back to SML from A</t>
  </si>
  <si>
    <t>XFR022-Freight Pokeno to Auckland</t>
  </si>
  <si>
    <t>XFR023-Freight Auckland to Pokeno</t>
  </si>
  <si>
    <t>BUD22022-Analyse &amp; adjust testing</t>
  </si>
  <si>
    <t>XFR024-Freight Dunsandel to Pokeno</t>
  </si>
  <si>
    <t>XFR025-Freight Pokeno to Dunsandel</t>
  </si>
  <si>
    <t>XFR030-Raw Materials - Urgent Deliveries</t>
  </si>
  <si>
    <t>XFR031-Warehouse Freight - Planning Fail</t>
  </si>
  <si>
    <t>XFS100-Routine PC - DUN</t>
  </si>
  <si>
    <t>XFS101-Routine PC - RPD</t>
  </si>
  <si>
    <t>XFS102-Routine PC - WSR</t>
  </si>
  <si>
    <t>XFS103-Routine PC - DLP1</t>
  </si>
  <si>
    <t>XFS104-Routine PC - POK</t>
  </si>
  <si>
    <t>XFS120-Non-Routine PC - DUN</t>
  </si>
  <si>
    <t>BUD22023-ISMP (agglomerated)</t>
  </si>
  <si>
    <t>XFS121-Non-Routine PC - RPD</t>
  </si>
  <si>
    <t>XFS122-Non-Routine PC - WSR</t>
  </si>
  <si>
    <t>XFS123-Non-Routine PC – DLP1</t>
  </si>
  <si>
    <t>XFS124-Non-Routine PC – POK</t>
  </si>
  <si>
    <t>XFS130-Ad Hoc PC - DUN</t>
  </si>
  <si>
    <t>XFS131-Ad Hoc PC - RPD</t>
  </si>
  <si>
    <t>XFS132-Ad Hoc PC - WSR</t>
  </si>
  <si>
    <t>XFS133-Ad Hoc PC – DLP1</t>
  </si>
  <si>
    <t>XFS150-Cat Removal - DUN</t>
  </si>
  <si>
    <t>XFS151-Cat Removal - RPD</t>
  </si>
  <si>
    <t>BUD22024-Hi Protein SMP</t>
  </si>
  <si>
    <t>XFS152-Cat Removal - WSR</t>
  </si>
  <si>
    <t>XFS153-Cat Removal - DLP1</t>
  </si>
  <si>
    <t>XFS154-Cat Removal - POK</t>
  </si>
  <si>
    <t>XFT001- Combilift Expenses - R&amp;M</t>
  </si>
  <si>
    <t>XFT002- Truck Expenses - R&amp;M</t>
  </si>
  <si>
    <t>XFT003- Forklift Push Pull unit R&amp;M</t>
  </si>
  <si>
    <t>XFT004- Forklift R&amp;M</t>
  </si>
  <si>
    <t>XFT005-Service/Maintenance for high spee</t>
  </si>
  <si>
    <t>XHR100-Southern Cross Medical Premium</t>
  </si>
  <si>
    <t>XHR110-Workplace Support</t>
  </si>
  <si>
    <t>BUD22025-A1 Free WPC</t>
  </si>
  <si>
    <t>XHR120-Random D&amp;A Testing</t>
  </si>
  <si>
    <t>XHR121-Post Incident D&amp;A Testing</t>
  </si>
  <si>
    <t>XHR150-Branded Clothing</t>
  </si>
  <si>
    <t>XHR160-Diversity &amp; Inclusiveness</t>
  </si>
  <si>
    <t>XHR170-Child Care Costs</t>
  </si>
  <si>
    <t>XHR200-Advertising</t>
  </si>
  <si>
    <t>XHR210-3rd Party Recruitment</t>
  </si>
  <si>
    <t>XHR220-Recruitment Services - unbundled</t>
  </si>
  <si>
    <t>XHR230-Pre-Employ Apitude testing</t>
  </si>
  <si>
    <t>XHR240-Pre-employment medical testing</t>
  </si>
  <si>
    <t>BUD22026-A2 Eng Label Reformulation post</t>
  </si>
  <si>
    <t>XHR250-Pre-employment Reports</t>
  </si>
  <si>
    <t>XHR280-Recruitment - SLT Member</t>
  </si>
  <si>
    <t>XHR281-Recruitment - GM Manufacturings</t>
  </si>
  <si>
    <t>XHR282-Recruitment - GM Quality</t>
  </si>
  <si>
    <t>XHR350-Staff relocation</t>
  </si>
  <si>
    <t>XHR380-GM Relocation</t>
  </si>
  <si>
    <t>XHR410-Remuneration Review</t>
  </si>
  <si>
    <t>XHR500-HR Legal General</t>
  </si>
  <si>
    <t>XHR510-Employment Relations</t>
  </si>
  <si>
    <t>XHR520-Industrial Relations</t>
  </si>
  <si>
    <t>BUD22027-A2 S.Korea TM Analysis - S3</t>
  </si>
  <si>
    <t>XHR800-HR Training &amp; Conferences</t>
  </si>
  <si>
    <t>XHR810-Executive Coaching</t>
  </si>
  <si>
    <t>XHR820-Strengths Coaching</t>
  </si>
  <si>
    <t>XHR900-HR General</t>
  </si>
  <si>
    <t>XHR910-Subscription to HRINZ</t>
  </si>
  <si>
    <t>XHR911-Subscription to CEB</t>
  </si>
  <si>
    <t>XHR912-Subscription Linkedin</t>
  </si>
  <si>
    <t>XHR913-Subscription HCM</t>
  </si>
  <si>
    <t>XHS110-Noise Surveys</t>
  </si>
  <si>
    <t>XHS111-Dust &amp; Fume Surveys</t>
  </si>
  <si>
    <t>BUD22028-Reformulation a2 S1 ANZ/HK/SK w</t>
  </si>
  <si>
    <t>XHS120-Safety Mgmt framework</t>
  </si>
  <si>
    <t>XHS130-SMS Development</t>
  </si>
  <si>
    <t>XHS210-Physiotherapy services</t>
  </si>
  <si>
    <t>XHS211-Health Monitoring</t>
  </si>
  <si>
    <t>XHS212-Flu Vaccinations</t>
  </si>
  <si>
    <t>XHS220-Safety Awareness Programmes</t>
  </si>
  <si>
    <t>XHS230-Wellness Plan</t>
  </si>
  <si>
    <t>XHS250-Manual handling mgmt</t>
  </si>
  <si>
    <t>XHS290-Milage - Transportation</t>
  </si>
  <si>
    <t>XHS291-Monthly H&amp;S development</t>
  </si>
  <si>
    <t>BUD22029-a2 New Market Expansion</t>
  </si>
  <si>
    <t>XHS310-General H&amp;S Training</t>
  </si>
  <si>
    <t>XHS311-Safe Guard National Confrence</t>
  </si>
  <si>
    <t>XHS312-H&amp;S Team Training</t>
  </si>
  <si>
    <t>XHS320-Behaviour Based Safety Programme</t>
  </si>
  <si>
    <t>XHS321-Key Elements of Safety Initiative</t>
  </si>
  <si>
    <t>XHS322-Consultation Initiative</t>
  </si>
  <si>
    <t>XHS330-ISO45001 / SafePlus (Auditing)</t>
  </si>
  <si>
    <t>XHS500-H&amp;S Gas Project</t>
  </si>
  <si>
    <t>XHS810-Health &amp; Safety subs - general</t>
  </si>
  <si>
    <t>XHS811-NZISM registration - WSMP</t>
  </si>
  <si>
    <t>BUD22030-a2 Next Gen CN Label</t>
  </si>
  <si>
    <t>XHS820-Montage Online Safety Support</t>
  </si>
  <si>
    <t>XHS900-H&amp;S General</t>
  </si>
  <si>
    <t>XHS901-H&amp;S First Aid Kids</t>
  </si>
  <si>
    <t>XIBP16-Integrated Business Planning</t>
  </si>
  <si>
    <t>XIN010-Material Damage Insurance</t>
  </si>
  <si>
    <t>XIN020-Business Interruption Insurance</t>
  </si>
  <si>
    <t>XIN030-Inventory Static Risk Insurance</t>
  </si>
  <si>
    <t>XIN040-Inventory Transit Insurance</t>
  </si>
  <si>
    <t>XIN050-Travel Insurance</t>
  </si>
  <si>
    <t>XIN060-Motor Vehicle Insurance</t>
  </si>
  <si>
    <t>BUD22003-UHT WC Gen 2 - Packaging</t>
  </si>
  <si>
    <t>BUD22031-Bright IFC S4 CN</t>
  </si>
  <si>
    <t>XIN070-Liability Insurance</t>
  </si>
  <si>
    <t>XIN075-Directors &amp; Officers Liability In</t>
  </si>
  <si>
    <t>XIN080-Crime Insurance</t>
  </si>
  <si>
    <t>XIN085-Product Contamination Insurance</t>
  </si>
  <si>
    <t>XIN098-Insurance Broker Fee</t>
  </si>
  <si>
    <t>XIN099-Insurance Provisions</t>
  </si>
  <si>
    <t>XIR001-Listing Costs</t>
  </si>
  <si>
    <t>XIR002-AGM</t>
  </si>
  <si>
    <t>XIR003-Investor briefings (domestic trav</t>
  </si>
  <si>
    <t>XIR004-Investor briefings (international</t>
  </si>
  <si>
    <t>BUD22032-Project E</t>
  </si>
  <si>
    <t>XIR005-Investor training</t>
  </si>
  <si>
    <t>XIR006-Compershare</t>
  </si>
  <si>
    <t>XIT101-ERP Licences /  Maintenance</t>
  </si>
  <si>
    <t>XIT102-Microsoft User licenses</t>
  </si>
  <si>
    <t>XIT103-Madcap Licences</t>
  </si>
  <si>
    <t>XIT104-Treasury Licences</t>
  </si>
  <si>
    <t>XIT105-Server Licencing (Plant and Admin</t>
  </si>
  <si>
    <t>XIT106-CRM - Licencing</t>
  </si>
  <si>
    <t>XIT107-CMX Licencing</t>
  </si>
  <si>
    <t>XIT108-Mex Licencing</t>
  </si>
  <si>
    <t>BUD22033-L.R.</t>
  </si>
  <si>
    <t>XIT109-Visitor Hosting and Licencing</t>
  </si>
  <si>
    <t>XIT110-ACE Licencing</t>
  </si>
  <si>
    <t>XIT111-IT helpdesk licencing</t>
  </si>
  <si>
    <t>XIT112-CISCO maintenance licence</t>
  </si>
  <si>
    <t>XIT113-PROMAPP licence</t>
  </si>
  <si>
    <t>XIT114-Microsoft Hosted Licencing</t>
  </si>
  <si>
    <t>XIT115-Spreadsheet Server Licencing</t>
  </si>
  <si>
    <t>XIT116-Antivirus Licencing</t>
  </si>
  <si>
    <t>XIT117-Zenworks Licencing</t>
  </si>
  <si>
    <t>XIT118-Veeam Licencing</t>
  </si>
  <si>
    <t>BUD22034-Pams New SKU’s</t>
  </si>
  <si>
    <t>XIT119-VMWARE Licencing</t>
  </si>
  <si>
    <t>XIT120-Tableau Licencing</t>
  </si>
  <si>
    <t>XIT121-GoToMeeting licence rental</t>
  </si>
  <si>
    <t>XIT122-Wonderware Software</t>
  </si>
  <si>
    <t>XIT123-Master Control</t>
  </si>
  <si>
    <t>XIT125-Virus Protection</t>
  </si>
  <si>
    <t>XIT126-Adobe Creative Cloud License</t>
  </si>
  <si>
    <t>XIT127-LabWare LIMS Licences</t>
  </si>
  <si>
    <t>XIT128-Software RSLOGIX Emulate 5000 med</t>
  </si>
  <si>
    <t>XIT129-MEX Licencing</t>
  </si>
  <si>
    <t>BUD22035-A2 ANZ S1 POK IFB</t>
  </si>
  <si>
    <t>XIT130-Author IT Licence</t>
  </si>
  <si>
    <t>XIT131-Schneider Unity Licensing</t>
  </si>
  <si>
    <t>XIT132-Schneider Wonderware InTouch lice</t>
  </si>
  <si>
    <t>XIT133-Rockwell licensing</t>
  </si>
  <si>
    <t>XIT134-Omron Software Blending &amp; Canning</t>
  </si>
  <si>
    <t>XIT135-SolarWinds Network monitor &amp; Back</t>
  </si>
  <si>
    <t>XIT136-SolarWinds Syslog Server</t>
  </si>
  <si>
    <t>XIT137-Syncovery Backup Software</t>
  </si>
  <si>
    <t>XIT138-MDT Auto save (PLC code version c</t>
  </si>
  <si>
    <t>XIT139-ProDocs Licensing</t>
  </si>
  <si>
    <t>BUD22036-A2 ANZ S2 POK IFB</t>
  </si>
  <si>
    <t>XIT140-Master Control licensing</t>
  </si>
  <si>
    <t>XIT141-Pay Global licensing</t>
  </si>
  <si>
    <t>XIT142-MyRecruitment</t>
  </si>
  <si>
    <t>XIT143-Safety Management System (SMS) li</t>
  </si>
  <si>
    <t>XIT144-Leaning Management System (LMS) l</t>
  </si>
  <si>
    <t>XIT145-Workforce Planning Tool licensing</t>
  </si>
  <si>
    <t>XIT146-Remote Desktop Services CAL</t>
  </si>
  <si>
    <t>XIT147-Windows Server STD</t>
  </si>
  <si>
    <t>XIT148-Exchange Online Plan 1</t>
  </si>
  <si>
    <t>XIT149-PRTG Network Monitor</t>
  </si>
  <si>
    <t>BUD22037-A2 ANZ S4 POK IFB</t>
  </si>
  <si>
    <t>XIT150-Mobile App Support</t>
  </si>
  <si>
    <t>XIT201-ERP Infrastructure Hosting</t>
  </si>
  <si>
    <t>XIT202-Payglobal Hosting &amp; Licencing</t>
  </si>
  <si>
    <t>XIT203-Staff CV Hosting</t>
  </si>
  <si>
    <t>XIT204-Website hosting</t>
  </si>
  <si>
    <t>XIT205-ERP DR Environment Hosting</t>
  </si>
  <si>
    <t>XIT206-Azure Hosting</t>
  </si>
  <si>
    <t>XIT210-Microsoft O365 (E3)</t>
  </si>
  <si>
    <t>XIT211-Microsoft O365 (E1)</t>
  </si>
  <si>
    <t>XIT212-MS Visio Pro Standard</t>
  </si>
  <si>
    <t>CAT-FS-Category - Food Service Export</t>
  </si>
  <si>
    <t>XIT213-MS Project Online</t>
  </si>
  <si>
    <t>XIT214-Microsoft O365 (E5)</t>
  </si>
  <si>
    <t>XIT215-MS Power BI</t>
  </si>
  <si>
    <t>XIT216-MS Audio conferencing</t>
  </si>
  <si>
    <t>XIT217-Microsoft O365 (F3)</t>
  </si>
  <si>
    <t>XIT310-Landline - service costs</t>
  </si>
  <si>
    <t>XIT311-Landline - calling costs</t>
  </si>
  <si>
    <t>XIT320-Mobile -  Business Data Plan</t>
  </si>
  <si>
    <t>XIT321-Mobile - Business Connection Plan</t>
  </si>
  <si>
    <t>XIT322-Mobile calling/data costs</t>
  </si>
  <si>
    <t>CAT-IN-Category - Infant Nutrition</t>
  </si>
  <si>
    <t>XIT330-WAN/Internet connectivity</t>
  </si>
  <si>
    <t>XIT331-Audio Conferencing</t>
  </si>
  <si>
    <t>XIT332-Two Way Radios</t>
  </si>
  <si>
    <t>XIT333-SD-WAN</t>
  </si>
  <si>
    <t>XIT334-AV conference support</t>
  </si>
  <si>
    <t>XIT340-Printer/copier hirage - Dunsandel</t>
  </si>
  <si>
    <t>XIT341-Printer/copier hirage - Auckland</t>
  </si>
  <si>
    <t>CAT-INGRED-Category - Ingredients</t>
  </si>
  <si>
    <t>BUD22004-SYNDI RMP</t>
  </si>
  <si>
    <t>XAT123-Project Atlas</t>
  </si>
  <si>
    <t>XBC100-Blending &amp; Canning OEE Improvemen</t>
  </si>
  <si>
    <t>XBC101-Powder Transfer Validation</t>
  </si>
  <si>
    <t>XBC201-Jamestrong Can Inspector</t>
  </si>
  <si>
    <t>XBR101-Director - GM</t>
  </si>
  <si>
    <t>XBR102-Director - RR</t>
  </si>
  <si>
    <t>XBR103-Director - BR</t>
  </si>
  <si>
    <t>XBR104-Director - SK</t>
  </si>
  <si>
    <t>XBR105-Director - JP</t>
  </si>
  <si>
    <t>XBR106-Director - SR</t>
  </si>
  <si>
    <t>BUD22005-High Heat Stable SMP</t>
  </si>
  <si>
    <t>XBR201-Director - AL</t>
  </si>
  <si>
    <t>XBR202-Director - EY</t>
  </si>
  <si>
    <t>XBR203-Director - MB</t>
  </si>
  <si>
    <t>XCA001-Catering Setup</t>
  </si>
  <si>
    <t>XCA002-Catering Facilities</t>
  </si>
  <si>
    <t>XCA003-Catering Ingredients</t>
  </si>
  <si>
    <t>XCA004-Cafeteria Consumables</t>
  </si>
  <si>
    <t>XCA005-Coffee Nespresso Pods</t>
  </si>
  <si>
    <t>XCA006-Office Fresh Milk</t>
  </si>
  <si>
    <t>XCA010-Disposable Cups, Plates &amp; Cutlery</t>
  </si>
  <si>
    <t>BUD22006-Shelf Life Testing and Validati</t>
  </si>
  <si>
    <t>XCA011-Permanent Cups, Plates &amp; Cutlery</t>
  </si>
  <si>
    <t>XCA015-Cleaning Items</t>
  </si>
  <si>
    <t>XCA016-Laundry</t>
  </si>
  <si>
    <t>XCA020-Staff Uniforms</t>
  </si>
  <si>
    <t>XCA021-Temporary Labour (Standard)</t>
  </si>
  <si>
    <t>XCA022-Temporary Labour (Event)</t>
  </si>
  <si>
    <t>XCA030-R&amp;M Kitchen Equipment</t>
  </si>
  <si>
    <t>XCA031-Kitchen Consumables</t>
  </si>
  <si>
    <t>XCA040-Admin Sanitiser</t>
  </si>
  <si>
    <t>XCA041-Admin Hygiene</t>
  </si>
  <si>
    <t>BUD22007-Liquid ARA/DHA</t>
  </si>
  <si>
    <t>XCA101-Cold Food</t>
  </si>
  <si>
    <t>XCA102-Drinks</t>
  </si>
  <si>
    <t>XCA103-Hot Food</t>
  </si>
  <si>
    <t>XCA104-Ice Creams</t>
  </si>
  <si>
    <t>XCA105-Sweets</t>
  </si>
  <si>
    <t>XCA198-In-house Catering Purchases</t>
  </si>
  <si>
    <t>XCA199-Misc Food</t>
  </si>
  <si>
    <t>XCA801-Cold Food</t>
  </si>
  <si>
    <t>XCA802-Drinks</t>
  </si>
  <si>
    <t>XCA803-Hot Food</t>
  </si>
  <si>
    <t>BUD22008-Review SMP Free-flow properties</t>
  </si>
  <si>
    <t>XCA804-Ice Creams</t>
  </si>
  <si>
    <t>XCA805-Sweets</t>
  </si>
  <si>
    <t>XCA899-Misc Foods</t>
  </si>
  <si>
    <t>XCA900-Vending Machine Commission</t>
  </si>
  <si>
    <t>XCA901-Morning / Afternoon Tea</t>
  </si>
  <si>
    <t>XCA902-Breakfast</t>
  </si>
  <si>
    <t>XCA903-Lunch</t>
  </si>
  <si>
    <t>XCA904-Dinner</t>
  </si>
  <si>
    <t>XCA920-Off-site Events</t>
  </si>
  <si>
    <t>XCA921-Board Events</t>
  </si>
  <si>
    <t>BUD22009-a2 Stage 1 ANZ WPC/D90 reformul</t>
  </si>
  <si>
    <t>XCA922-In-house Catering</t>
  </si>
  <si>
    <t>XCA999-Other Cafe Income</t>
  </si>
  <si>
    <t>XCN001-PCNZ fees - rent &amp; other expendit</t>
  </si>
  <si>
    <t>XCN002-Staff accomodation expenditure</t>
  </si>
  <si>
    <t>XCO100-Media Relations</t>
  </si>
  <si>
    <t>XCO101-Media Monitoring</t>
  </si>
  <si>
    <t>XCO104-Investor Relations</t>
  </si>
  <si>
    <t>XCO105-Milk Supply Communication</t>
  </si>
  <si>
    <t>XCO106-Corporate Communications</t>
  </si>
  <si>
    <t>XCO107-Digital Channel Management</t>
  </si>
  <si>
    <t>XIT342-Printer/copier hirage - Palmersto</t>
  </si>
  <si>
    <t>XIT343-Printer/copier hirage - Pokeno</t>
  </si>
  <si>
    <t>XIT344-Printer/copier hirage</t>
  </si>
  <si>
    <t>XIT410-Schneider Support</t>
  </si>
  <si>
    <t>XIT411-Rockwell</t>
  </si>
  <si>
    <t>XIT412-Omron</t>
  </si>
  <si>
    <t>XIT413-MDT Auto Save</t>
  </si>
  <si>
    <t>XIT414-Cybersecurity User Awareness</t>
  </si>
  <si>
    <t>XIT415-Endpoint Detection and Response</t>
  </si>
  <si>
    <t>XIT416-Cybersecurity Improvements</t>
  </si>
  <si>
    <t>XIT417-SOC and SIEM Service</t>
  </si>
  <si>
    <t>XIT418-MFA</t>
  </si>
  <si>
    <t>XIT510-Confluence</t>
  </si>
  <si>
    <t>XIT511-ManageEngine Service Desk</t>
  </si>
  <si>
    <t>XIT512-Visual Studio Pro support cost</t>
  </si>
  <si>
    <t>XIT513-Promapp support cost</t>
  </si>
  <si>
    <t>XIT514-Author IT support cost</t>
  </si>
  <si>
    <t>XIT515-M3 existing user/system support c</t>
  </si>
  <si>
    <t>XIT516-LIMS support cost</t>
  </si>
  <si>
    <t>XIT517-MEX support cost</t>
  </si>
  <si>
    <t>XIT518-ProDocs support cost</t>
  </si>
  <si>
    <t>XIT519-MADCAP support cost</t>
  </si>
  <si>
    <t>XIT520-Master control support cost</t>
  </si>
  <si>
    <t>XIT521-Treasury Licenses support cost</t>
  </si>
  <si>
    <t>XIT522-Pay Global - Hosting</t>
  </si>
  <si>
    <t>XIT523-Whos on Location (WOL) support co</t>
  </si>
  <si>
    <t>XIT524-Adobe Suite</t>
  </si>
  <si>
    <t>XIT525-Adobe Capitvate</t>
  </si>
  <si>
    <t>XIT526-MyRecruitment support costs</t>
  </si>
  <si>
    <t>XIT527-Staff CV Hosting support costs</t>
  </si>
  <si>
    <t>XIT528-Website hosting</t>
  </si>
  <si>
    <t>XIT529-Infor BI support cost</t>
  </si>
  <si>
    <t>XIT530-Domain name registration</t>
  </si>
  <si>
    <t>XIT531-Minitab</t>
  </si>
  <si>
    <t>XIT532-Tier 2 Historian</t>
  </si>
  <si>
    <t>XIT533-Exclaimer licencing</t>
  </si>
  <si>
    <t>XIT534-Power BI licencing</t>
  </si>
  <si>
    <t>XIT535-TimeTarget licencing</t>
  </si>
  <si>
    <t>XIT536-Infor EAM</t>
  </si>
  <si>
    <t>XIT537-Jetbrains IDE</t>
  </si>
  <si>
    <t>XIT538-SAP Analytics Cloud</t>
  </si>
  <si>
    <t>XIT539-OPC Router</t>
  </si>
  <si>
    <t>XIT540-Condeco</t>
  </si>
  <si>
    <t>XIT541-Freadom</t>
  </si>
  <si>
    <t>XIT542-Articulate 360</t>
  </si>
  <si>
    <t>XIT543-Autodesk</t>
  </si>
  <si>
    <t>XIT544-Password management software</t>
  </si>
  <si>
    <t>XIT545-Montage online platform</t>
  </si>
  <si>
    <t>XIT546-Customer Thermometer</t>
  </si>
  <si>
    <t>XIT547-Page proof</t>
  </si>
  <si>
    <t>XIT548-Shibumi portfolio management</t>
  </si>
  <si>
    <t>XIT549-Encodian PDF auto converter</t>
  </si>
  <si>
    <t>XIT590-General IT support</t>
  </si>
  <si>
    <t>XIT591-ERP Support</t>
  </si>
  <si>
    <t>XIT592-MADCAP Support</t>
  </si>
  <si>
    <t>XIT593-IT Operational Improvements</t>
  </si>
  <si>
    <t>XIT594-Security consulting</t>
  </si>
  <si>
    <t>XIT595-Integration Support</t>
  </si>
  <si>
    <t>XIT596-DBA and SQL server support</t>
  </si>
  <si>
    <t>XIT597-EAM Support</t>
  </si>
  <si>
    <t>XIT610-Infor BI ImportMaster</t>
  </si>
  <si>
    <t>XIT690-BI Consulting</t>
  </si>
  <si>
    <t>XIT710-Azure - IaaS general</t>
  </si>
  <si>
    <t>XIT711-SAS IT hosting services (M3)</t>
  </si>
  <si>
    <t>XIT712-Remote Desktop Services CAL</t>
  </si>
  <si>
    <t>XIT713-Windows Server STD</t>
  </si>
  <si>
    <t>XIT714-Exchange Online Plan 1</t>
  </si>
  <si>
    <t>XIT715-Systems monitoring</t>
  </si>
  <si>
    <t>XIT716-Server licensing</t>
  </si>
  <si>
    <t>XIT717-Cisco switch licensing</t>
  </si>
  <si>
    <t>XIT718-Anti-virus</t>
  </si>
  <si>
    <t>XIT719-SolarWinds Network monitor + Back</t>
  </si>
  <si>
    <t>XIT720-SolarWinds Syslog Server</t>
  </si>
  <si>
    <t>XIT721-Syncovery Backup Software</t>
  </si>
  <si>
    <t>XIT722-Veeam</t>
  </si>
  <si>
    <t>XIT723-VMWare</t>
  </si>
  <si>
    <t>XIT724-Microsoft Stor Simple</t>
  </si>
  <si>
    <t>XIT725-Network configuration management</t>
  </si>
  <si>
    <t>XIT726-Firewall Licencing</t>
  </si>
  <si>
    <t>XIT727-Azure IaaS - MCS</t>
  </si>
  <si>
    <t>XIT728-Azure IaaS - BI</t>
  </si>
  <si>
    <t>XIT729-Windows Hyper-V licencing</t>
  </si>
  <si>
    <t>XIT730-System Centre Virtual Machine Man</t>
  </si>
  <si>
    <t>XIT731-Mobile device management</t>
  </si>
  <si>
    <t>XIT790-Infrastructure Consulting</t>
  </si>
  <si>
    <t>XIT791-Infrastructure Architecture Consu</t>
  </si>
  <si>
    <t>XIT792-BI Consultancy</t>
  </si>
  <si>
    <t>XIT793-Integration strategy develop &amp; su</t>
  </si>
  <si>
    <t>XIT794-SharePoint development and suppor</t>
  </si>
  <si>
    <t>XIT796-Desk &amp; Room booking software &amp; ha</t>
  </si>
  <si>
    <t>XIT810-Hardware Maintenance</t>
  </si>
  <si>
    <t>XIT811-Desktop/Laptop peripherals</t>
  </si>
  <si>
    <t>XIT812-Mouse and keyboard</t>
  </si>
  <si>
    <t>XIT813-Mobile Phone Peripherals</t>
  </si>
  <si>
    <t>XIT814-Physical security</t>
  </si>
  <si>
    <t>XIT815-R&amp;M Camera</t>
  </si>
  <si>
    <t>XIT820-Software Maintenance</t>
  </si>
  <si>
    <t>XIT990-IT Training</t>
  </si>
  <si>
    <t>XIT999-IT Misc</t>
  </si>
  <si>
    <t>XLA001-Vit D Validation</t>
  </si>
  <si>
    <t>XLA002-Vit B12 Validation</t>
  </si>
  <si>
    <t>XLA003-Folic Acid Validation</t>
  </si>
  <si>
    <t>XLA004-Biotin Validation</t>
  </si>
  <si>
    <t>XLA005-Carnitine Validation</t>
  </si>
  <si>
    <t>XLA006-Pantothenic Acid Validation</t>
  </si>
  <si>
    <t>XLA007-GOS Validation</t>
  </si>
  <si>
    <t>300492</t>
  </si>
  <si>
    <t>XLA008-FOS Validation</t>
  </si>
  <si>
    <t>XLA009-ICP min &amp; heavy metals Valid</t>
  </si>
  <si>
    <t>XLA100-Sub-Sampling</t>
  </si>
  <si>
    <t>XLA200-Microorganisms</t>
  </si>
  <si>
    <t>XLA300-Chemistry</t>
  </si>
  <si>
    <t>XLA400-In - Process</t>
  </si>
  <si>
    <t>XLA500-Environmental</t>
  </si>
  <si>
    <t>XLA600-Raw Materials</t>
  </si>
  <si>
    <t>XLA900-General</t>
  </si>
  <si>
    <t>XLBCAL-Calibration Testing</t>
  </si>
  <si>
    <t>XLBCOT-Cut-off Testing</t>
  </si>
  <si>
    <t>XLBCUS-Customer Requested Testing</t>
  </si>
  <si>
    <t>XLBENV-Environmental Testing</t>
  </si>
  <si>
    <t>XLBEPT-Extra Product Testing</t>
  </si>
  <si>
    <t>XLBFPT-Final Product Testing</t>
  </si>
  <si>
    <t>XLBINT-Laboratory Internal Testing</t>
  </si>
  <si>
    <t>XLBINV-Investigation Testing</t>
  </si>
  <si>
    <t>XLBIPT-In-Process Testing</t>
  </si>
  <si>
    <t>XLBMON-Periodic Monitoring Testing</t>
  </si>
  <si>
    <t>XLBMST-Milk Supply Testing</t>
  </si>
  <si>
    <t>XLBOMAR-OMAR Testing</t>
  </si>
  <si>
    <t>XLBPKT-Packaging Testing</t>
  </si>
  <si>
    <t>XLBRCT-Reclassification Testing</t>
  </si>
  <si>
    <t>XLBRMT-Canned Product Testing</t>
  </si>
  <si>
    <t>XLBTIFC-Canned Product Testing</t>
  </si>
  <si>
    <t>XLBTLIQ-Liquid Product Testing</t>
  </si>
  <si>
    <t>XLBTNPD-Technical Testing - New Product</t>
  </si>
  <si>
    <t>XLBTOGEN-Technical Testing - General</t>
  </si>
  <si>
    <t>XLBTPP-Technical Testing - Plant &amp; Proce</t>
  </si>
  <si>
    <t>XLBTRD-Technical Research &amp; Development</t>
  </si>
  <si>
    <t>XLBTRM-Technical Testing - Raw Materials</t>
  </si>
  <si>
    <t>XLBUBD-Product Useby Date Testing</t>
  </si>
  <si>
    <t>XLBVAL-Validation Testing</t>
  </si>
  <si>
    <t>XLBWTR-Water Testing</t>
  </si>
  <si>
    <t>XLG100-General litigation</t>
  </si>
  <si>
    <t>XLG110-China Litigation</t>
  </si>
  <si>
    <t>XLG120-Debt collection - International</t>
  </si>
  <si>
    <t>XLG130-Due diligence</t>
  </si>
  <si>
    <t>XLG800-Beijing Office Rental</t>
  </si>
  <si>
    <t>XLG900-Trademark Costs</t>
  </si>
  <si>
    <t>XMC001-iNdream3 market and brand develop</t>
  </si>
  <si>
    <t>XMC002-Brand application</t>
  </si>
  <si>
    <t>XMC003-Photography and video</t>
  </si>
  <si>
    <t>XMC004-Promotion and market development</t>
  </si>
  <si>
    <t>XMC005-Media relationship development</t>
  </si>
  <si>
    <t>XMC006-Media monitoring</t>
  </si>
  <si>
    <t>XMC007-Internal communications</t>
  </si>
  <si>
    <t>XMC008-Digital platforms</t>
  </si>
  <si>
    <t>XMC009-Digital and printed investor comm</t>
  </si>
  <si>
    <t>XMC010-Marketing procurement campaign</t>
  </si>
  <si>
    <t>XMC011-Milk supplier communication</t>
  </si>
  <si>
    <t>XMC012-DIRFC sponsorship</t>
  </si>
  <si>
    <t>XMC013-NEXT Foundation</t>
  </si>
  <si>
    <t>XMC014-Sponsorship</t>
  </si>
  <si>
    <t>XMC015-Milk supply conference</t>
  </si>
  <si>
    <t>XMC016-Event contingency</t>
  </si>
  <si>
    <t>XMC017-Trademark Amortisation &amp; Costs</t>
  </si>
  <si>
    <t>XMC018-Nutracuetical IGF</t>
  </si>
  <si>
    <t>XMC019-Market Research</t>
  </si>
  <si>
    <t>XMC020-South Island Field Days Event (Mi</t>
  </si>
  <si>
    <t>XMS200-Colostrum</t>
  </si>
  <si>
    <t>XOA001-Staff Conference</t>
  </si>
  <si>
    <t>XOA002-Staff Christmas Function</t>
  </si>
  <si>
    <t>XOA003-Internal Sponsorship</t>
  </si>
  <si>
    <t>XOA004-Wellness Initiatives</t>
  </si>
  <si>
    <t>XOA005-City to Surf</t>
  </si>
  <si>
    <t>XOA006-Admin South Reorganisation</t>
  </si>
  <si>
    <t>XOD001-Technical Training</t>
  </si>
  <si>
    <t>XOD002-Tertiary Training</t>
  </si>
  <si>
    <t>XOD003-Culture</t>
  </si>
  <si>
    <t>XOD004-Scholarships</t>
  </si>
  <si>
    <t>XOD101-Future Leaders Programme</t>
  </si>
  <si>
    <t>XOD102-Leadership Curriculum</t>
  </si>
  <si>
    <t>XOD103-High Performance Managers</t>
  </si>
  <si>
    <t>XOD110-Demands of Leadership</t>
  </si>
  <si>
    <t>XOD111-SLT development</t>
  </si>
  <si>
    <t>XOD120-Leadership Conference</t>
  </si>
  <si>
    <t>XOD210-Dairy Diploma</t>
  </si>
  <si>
    <t>XOD211-Tertiary Training</t>
  </si>
  <si>
    <t>XOD220-Assessor training</t>
  </si>
  <si>
    <t>XOD221-Train the trainer</t>
  </si>
  <si>
    <t>XOD222-Offsite trainer days</t>
  </si>
  <si>
    <t>XOD300-Perform &amp; Grow</t>
  </si>
  <si>
    <t>XOD310-Engagement Survey</t>
  </si>
  <si>
    <t>XOD311-Strengths</t>
  </si>
  <si>
    <t>XOD320-Motivational speakers</t>
  </si>
  <si>
    <t>XOD330-Values &amp; Behaviours</t>
  </si>
  <si>
    <t>XPA123-Project Panda</t>
  </si>
  <si>
    <t>XPR001-Fusion 5 ESS Payroll</t>
  </si>
  <si>
    <t>XPS023-Project White</t>
  </si>
  <si>
    <t>XPS025-Project Yellow</t>
  </si>
  <si>
    <t>XPTC001-Synlait Pass Through Costs</t>
  </si>
  <si>
    <t>XPY101-Ordinary Time</t>
  </si>
  <si>
    <t>XPY102-Salary</t>
  </si>
  <si>
    <t>XPY103-Extra Hours</t>
  </si>
  <si>
    <t>XPY104-Keeping in Touch</t>
  </si>
  <si>
    <t>XPY106-Public Holiday Worked</t>
  </si>
  <si>
    <t>XPY107-Public Holiday Worked T0.5</t>
  </si>
  <si>
    <t>XPY108-Personal Expense Recovery</t>
  </si>
  <si>
    <t>XPY109-Overtime @ T1.25</t>
  </si>
  <si>
    <t>XPY110-Statutory Holiday</t>
  </si>
  <si>
    <t>XPY111-Swift Swap @ 1.25</t>
  </si>
  <si>
    <t>XPY112-Public Holiday Not Worked ADP</t>
  </si>
  <si>
    <t>XPY113-Public Holiday Not Worked RDP</t>
  </si>
  <si>
    <t>XPY118-Public Holiday Worked OT T-0.25</t>
  </si>
  <si>
    <t>XPY119-Public Holiday Worked OT T-1.25</t>
  </si>
  <si>
    <t>XPY120-Public Holiday on Term (Hrs)</t>
  </si>
  <si>
    <t>XPY124-Salary/Wages Overpayment</t>
  </si>
  <si>
    <t>XPY201-Annual Leave on Termination</t>
  </si>
  <si>
    <t>XPY202-Annual Leave</t>
  </si>
  <si>
    <t>XPY203-Annual Leave Cashed Up</t>
  </si>
  <si>
    <t>XPY205-Sick Leave Without Pay</t>
  </si>
  <si>
    <t>XPY206-Bereavement Leave</t>
  </si>
  <si>
    <t>XPY208-Special Leave</t>
  </si>
  <si>
    <t>XPY209-Sick Leave Days</t>
  </si>
  <si>
    <t>XPY210-Alternate Leave Payroll Use D</t>
  </si>
  <si>
    <t>XPY211-Discretionary Sick Leave</t>
  </si>
  <si>
    <t>XPY213-Alternative Holiday Cashed Up</t>
  </si>
  <si>
    <t>XPY214-Alternative Holiday On Terminatio</t>
  </si>
  <si>
    <t>XPY216-Leave Without Pay (Long Term)</t>
  </si>
  <si>
    <t>XPY217-Annual Leave in Lieu of Sick</t>
  </si>
  <si>
    <t>XPY218-Leave Without Pay</t>
  </si>
  <si>
    <t>XPY219-Jury Service</t>
  </si>
  <si>
    <t>XPY220-Paid Special Leave</t>
  </si>
  <si>
    <t>XPY221-ACC Paid (1st Week 80%)</t>
  </si>
  <si>
    <t>XPY222-ACC Paid (2nd Week+ 80%)</t>
  </si>
  <si>
    <t>XPY223-ACC Unpaid (Non-Wrk Related)</t>
  </si>
  <si>
    <t>XPY224-Study Leave</t>
  </si>
  <si>
    <t>XPY226-Time Bank Paid</t>
  </si>
  <si>
    <t>XPY228-Pay Equalisation Day Reduced</t>
  </si>
  <si>
    <t>XPY230-Shift Leave Paid</t>
  </si>
  <si>
    <t>XPY231-Shift Leave Cashed Up</t>
  </si>
  <si>
    <t>XPY232-Exceptional Leave Cashed Up</t>
  </si>
  <si>
    <t>XPY233-Sick Leave Paid (Hrs)</t>
  </si>
  <si>
    <t>XPY234-Alt Leave Paid (Hrs)</t>
  </si>
  <si>
    <t>XPY235-Pay Equalisation (Hrs)</t>
  </si>
  <si>
    <t>XPY236-Annual Leave Fixed Term Salary 8%</t>
  </si>
  <si>
    <t>XPY237-Paid Special Leave Domestic Viole</t>
  </si>
  <si>
    <t>XPY238-Partners Leave</t>
  </si>
  <si>
    <t>XPY239-Paid Special Leave COVID-19</t>
  </si>
  <si>
    <t>XPY301-Backpay</t>
  </si>
  <si>
    <t>XPY302-Discretionary Bonus</t>
  </si>
  <si>
    <t>XPY303-Retention Payment</t>
  </si>
  <si>
    <t>XPY304-Performance Bonus</t>
  </si>
  <si>
    <t>XPY305-Key Contributing Position</t>
  </si>
  <si>
    <t>XPY306-Directors Fee</t>
  </si>
  <si>
    <t>XPY307-Long Service Leave</t>
  </si>
  <si>
    <t>XPY308-Miscellaneous (Taxable)</t>
  </si>
  <si>
    <t>XPY309-Extra Duties Allowance</t>
  </si>
  <si>
    <t>XPY310-Notice Period Paid Out</t>
  </si>
  <si>
    <t>XPY311-Backpay (short term)</t>
  </si>
  <si>
    <t>XPY312-Parental Leave Top Up</t>
  </si>
  <si>
    <t>XPY313-Expense claims taxable</t>
  </si>
  <si>
    <t>XPY314-Childcare Reimbursement</t>
  </si>
  <si>
    <t>XPY315-Labour Other</t>
  </si>
  <si>
    <t>XPY350-Remediation Payment</t>
  </si>
  <si>
    <t>XPY360-Redundancy</t>
  </si>
  <si>
    <t>XPY401-Miscellaneous (Non-Taxable)</t>
  </si>
  <si>
    <t>XPY406-Travel Allowance</t>
  </si>
  <si>
    <t>XPY407-Off Site Reimbursement</t>
  </si>
  <si>
    <t>XPY501-Southern Cross Allowance</t>
  </si>
  <si>
    <t>XPY601-KiwiSaver Employer %</t>
  </si>
  <si>
    <t>XPY701-Annual Leave Provision</t>
  </si>
  <si>
    <t>XPY702-ACC Levy Provision</t>
  </si>
  <si>
    <t>XPY704-Annual Leave Paid Provision</t>
  </si>
  <si>
    <t>XPY802-Annual Leave Accrual</t>
  </si>
  <si>
    <t>XPY826-Time Bank Accrual</t>
  </si>
  <si>
    <t>XPY830-Shift Leave Accrued</t>
  </si>
  <si>
    <t>XPY834-Alt Leave Accrual</t>
  </si>
  <si>
    <t>XQA100-Risk Management Plan Audits</t>
  </si>
  <si>
    <t>XQA102-RMP Annual registration</t>
  </si>
  <si>
    <t>XQA103-RMP Amendments</t>
  </si>
  <si>
    <t>XQA120-RMP Validations</t>
  </si>
  <si>
    <t>XQA200-MPI Dairy Levy</t>
  </si>
  <si>
    <t>XQA201-MPI Exporters Levy</t>
  </si>
  <si>
    <t>XQA202-MPI Manual Certification</t>
  </si>
  <si>
    <t>XQA203-MPI Product Disposition Reviews</t>
  </si>
  <si>
    <t>XQA205-MPI Document &amp; Development charge</t>
  </si>
  <si>
    <t>XQA206-AQ AP E-cert Charges</t>
  </si>
  <si>
    <t>XQA207-E-Certs audits</t>
  </si>
  <si>
    <t>XQA208-AP Ecert useage charge</t>
  </si>
  <si>
    <t>XQA209-AQ PDs and Exceptions</t>
  </si>
  <si>
    <t>XQA210-Secure Product Destruction</t>
  </si>
  <si>
    <t>XQA280-Country Listing/Audit Fee</t>
  </si>
  <si>
    <t>XQA290-Audits Unplanned</t>
  </si>
  <si>
    <t>XQA310-Halal Certifiactions</t>
  </si>
  <si>
    <t>XQA311-Halal Audits</t>
  </si>
  <si>
    <t>XQA320-KOSHER Certification</t>
  </si>
  <si>
    <t>XQA321-KOSHER Audit</t>
  </si>
  <si>
    <t>XQA410-GACC Registration</t>
  </si>
  <si>
    <t>XQA411-GACC Audits</t>
  </si>
  <si>
    <t>XQA420-China Dairy HACCP Certification</t>
  </si>
  <si>
    <t>XQA421-China Dairy HACCP Audit</t>
  </si>
  <si>
    <t>XQA430-FSSC22000 Certification</t>
  </si>
  <si>
    <t>XQA431-FSSC22000 Audit</t>
  </si>
  <si>
    <t>XQA510-Verification/Authentication servi</t>
  </si>
  <si>
    <t>XQA520-Master Control Maintenance</t>
  </si>
  <si>
    <t>XQA910-Recall costs</t>
  </si>
  <si>
    <t>XQA920-RORP Costs</t>
  </si>
  <si>
    <t>XQG200-Regulatory - MPI</t>
  </si>
  <si>
    <t>XQG300-Religious</t>
  </si>
  <si>
    <t>XQG400-FSSC22000</t>
  </si>
  <si>
    <t>XQG900-Contingency</t>
  </si>
  <si>
    <t>XQL001-Lab Efficiency Project</t>
  </si>
  <si>
    <t>XRD100-Hyper - Immune</t>
  </si>
  <si>
    <t>XRD101-PGP - Hyperimmune</t>
  </si>
  <si>
    <t>XRD102-PGP - Night milk</t>
  </si>
  <si>
    <t>XRD103-PGP - Lactoferrin</t>
  </si>
  <si>
    <t>XRD104-PGP - New products</t>
  </si>
  <si>
    <t>XRD200-Raw milk risk analysis</t>
  </si>
  <si>
    <t>XRD201-Milk composition profiling</t>
  </si>
  <si>
    <t>XRD202-Effluent in stockwater survey</t>
  </si>
  <si>
    <t>XRD203-Benchmarking prod perf. - Ingred</t>
  </si>
  <si>
    <t>XRD204-IF phys. char. - Foaming &amp; insols</t>
  </si>
  <si>
    <t>XRD205-Pest incursions</t>
  </si>
  <si>
    <t>XRD206-Synlait Research Advisory Group</t>
  </si>
  <si>
    <t>XRD207-Test methodologies review</t>
  </si>
  <si>
    <t>XRD208-Powder flowability and tabletting</t>
  </si>
  <si>
    <t>XRD209-Biodiversity</t>
  </si>
  <si>
    <t>XSC001- Supply Chain R&amp;M (unplanned)</t>
  </si>
  <si>
    <t>XSC002- Warehouse Cleaning - Drystore 1</t>
  </si>
  <si>
    <t>XSC003- Warehouse Cleaning - Drystore 2</t>
  </si>
  <si>
    <t>XSC004- Warehouse Cleaning - Drystore 3</t>
  </si>
  <si>
    <t>XSC005- Container Hard stand repair</t>
  </si>
  <si>
    <t>XSC006- Warehouse Cleaning - ELA 1</t>
  </si>
  <si>
    <t>XSC007- Warehouse Cleaning - ELA 2</t>
  </si>
  <si>
    <t>XSC008- Floor plaque replacement</t>
  </si>
  <si>
    <t>XSC009- Pallet cleaning, R&amp;M Incl transp</t>
  </si>
  <si>
    <t>XSC010- Stores-store equipment cost clea</t>
  </si>
  <si>
    <t>XSC011- Inventory Damages</t>
  </si>
  <si>
    <t>XSC012- Internal stock damages</t>
  </si>
  <si>
    <t>XSC013- Total Freight Inwards</t>
  </si>
  <si>
    <t>XSC014-Container hire costs - immuron &amp;</t>
  </si>
  <si>
    <t>XSC015-Floor Crack Repairs</t>
  </si>
  <si>
    <t>XSC016-Scanner Batteries</t>
  </si>
  <si>
    <t>XSC017-Physical Inventory Variances</t>
  </si>
  <si>
    <t>XSC018-Raw Material Writeoff</t>
  </si>
  <si>
    <t>XSC019-Cimcorp Related Expenses</t>
  </si>
  <si>
    <t>XSCL001-Export Labels</t>
  </si>
  <si>
    <t>XSCL002-Translation cost for labels</t>
  </si>
  <si>
    <t>XSCL003-Export Labels Labour</t>
  </si>
  <si>
    <t>XSI008-Inventory Accuracy Opex</t>
  </si>
  <si>
    <t>XSI012-Export Documentation Project</t>
  </si>
  <si>
    <t>XSI013-Operation Performance &amp; Learning</t>
  </si>
  <si>
    <t>XSP007-Project Green</t>
  </si>
  <si>
    <t>XSP018-Project Red</t>
  </si>
  <si>
    <t>XSP023-Project White</t>
  </si>
  <si>
    <t>XSP025-Project Yellow</t>
  </si>
  <si>
    <t>XTC100-Contaminants Testing - DCD, phtha</t>
  </si>
  <si>
    <t>XTC200-Technical / NPD Raw Materials Tes</t>
  </si>
  <si>
    <t>XTC300-External Test Validation for Chin</t>
  </si>
  <si>
    <t>XTC400-Blend Homogeneity Testing</t>
  </si>
  <si>
    <t>XTC500-Liquid Lactoferrin Development Te</t>
  </si>
  <si>
    <t>XTP001-Customer Labelling</t>
  </si>
  <si>
    <t>XTP002-Combilift driver</t>
  </si>
  <si>
    <t>XTP003-Forklift driver</t>
  </si>
  <si>
    <t>XTP004-Cover for Quoyah's role</t>
  </si>
  <si>
    <t>XTP005-Stockfood</t>
  </si>
  <si>
    <t>XTP006-Spacekraft Bin Construction</t>
  </si>
  <si>
    <t>XTP007-Consumables store - store person,</t>
  </si>
  <si>
    <t>XTP008-Relief Cleaning - until permanent</t>
  </si>
  <si>
    <t>XTP009-Bug inspector</t>
  </si>
  <si>
    <t>XTP010-Metal detector staff</t>
  </si>
  <si>
    <t>XTP011-Can Devanning Staff</t>
  </si>
  <si>
    <t>XWH001- Warehouse Cleaning (Wet Clean)</t>
  </si>
  <si>
    <t>XWH002- Cleaning equipment rentals &amp; oth</t>
  </si>
  <si>
    <t>XWH003- Uniforms and Safety Gear</t>
  </si>
  <si>
    <t>XWH004- MPI Transitional Facility Licens</t>
  </si>
  <si>
    <t>XWH005- Hytel System</t>
  </si>
  <si>
    <t>XWH006- External WH Total Cost excluding</t>
  </si>
  <si>
    <t>300762</t>
  </si>
  <si>
    <t>XWH007- Other Transportation</t>
  </si>
  <si>
    <t>300763</t>
  </si>
  <si>
    <t>XWH008- Envirowaste staff,</t>
  </si>
  <si>
    <t>300764</t>
  </si>
  <si>
    <t>XWH009- Blending &amp; canning waste,</t>
  </si>
  <si>
    <t>300765</t>
  </si>
  <si>
    <t>XWH010- Increase in waste due to Dry sto</t>
  </si>
  <si>
    <t>300766</t>
  </si>
  <si>
    <t>XWH011-Hire and Lease equip - Temp/Pendi</t>
  </si>
  <si>
    <t>300767</t>
  </si>
  <si>
    <t>XXX001-Synlait</t>
  </si>
  <si>
    <t>300768</t>
  </si>
  <si>
    <t>XXX002-DIRA</t>
  </si>
  <si>
    <t>300769</t>
  </si>
  <si>
    <t>XXX003-Westland</t>
  </si>
  <si>
    <t>300770</t>
  </si>
  <si>
    <t>XXX004-Oceania</t>
  </si>
  <si>
    <t>300771</t>
  </si>
  <si>
    <t>XXX009-Other</t>
  </si>
  <si>
    <t>TOTAL</t>
  </si>
  <si>
    <t>Name Surename</t>
  </si>
  <si>
    <t>Shane Gordon</t>
  </si>
  <si>
    <t>Chris France</t>
  </si>
  <si>
    <t>PRJ20032</t>
  </si>
  <si>
    <t>PRJ20400</t>
  </si>
  <si>
    <t>Statement Period - Start Date</t>
  </si>
  <si>
    <t>Statement Period - End Date</t>
  </si>
  <si>
    <t>Transaction - Posting Date</t>
  </si>
  <si>
    <t>Transaction - Transaction Date</t>
  </si>
  <si>
    <t>Transaction - Transaction Status Description</t>
  </si>
  <si>
    <t>Transaction - Line Amount</t>
  </si>
  <si>
    <t>Transaction - Tax Exclusive Amount</t>
  </si>
  <si>
    <t>Transaction - Tax Amount</t>
  </si>
  <si>
    <t>Transaction - Expense Description</t>
  </si>
  <si>
    <t>PRJ20028</t>
  </si>
  <si>
    <t>PRJ21477 Project F</t>
  </si>
  <si>
    <t>PRJ20426 Project Galaxy - a2 China re-registration</t>
  </si>
  <si>
    <t>PRJ19421 Scorched Particles Phase 2</t>
  </si>
  <si>
    <t>PRJ18014 Rooster - Pure Canterbury CFDA registration</t>
  </si>
  <si>
    <t>PRJ20412 Project Encapsulate</t>
  </si>
  <si>
    <t>PRJ21474 Bright iWMP</t>
  </si>
  <si>
    <t>PRJ21493 Feihe Base Powder</t>
  </si>
  <si>
    <t>PRJ20400 RTF Process</t>
  </si>
  <si>
    <t>PRJ21475 Bright Reduced Fat Milk Powder</t>
  </si>
  <si>
    <t>PRJ20416 Partial SMP - PSMP for Nestle</t>
  </si>
  <si>
    <t>PRJ18100 A2 Product for South Korea</t>
  </si>
  <si>
    <t>PRJ18013 Rooster - Akara CFDA registration</t>
  </si>
  <si>
    <t>PRJ21356 Bright IFC HK CBEC</t>
  </si>
  <si>
    <t>PRJ18086 Project Cloud - UHT Whipping Cream</t>
  </si>
  <si>
    <t>PRJ20480 Raw Milk Analysis_0</t>
  </si>
  <si>
    <t>PRJ20406 PhD Whipping Cream Robustness</t>
  </si>
  <si>
    <t>PRJ18024 A2 Pregnancy Nutrition  ANZ</t>
  </si>
  <si>
    <t>PRJ21396 a2 China Nutrition for Mothers</t>
  </si>
  <si>
    <t>PRJ21452 Cream Technology Programme</t>
  </si>
  <si>
    <t>PRJ21490 Project E</t>
  </si>
  <si>
    <t>PRJ20410 Project Concentrate</t>
  </si>
  <si>
    <t>PRJ20494 Project Fortify</t>
  </si>
  <si>
    <t>PRJ20451 a2 Project Power</t>
  </si>
  <si>
    <t>PRJ21479 Agglo SMP for RFC</t>
  </si>
  <si>
    <t>PRJ19460 Convex Can optimisation</t>
  </si>
  <si>
    <t>PRJ21489 ADY re entry to DLP1 2021</t>
  </si>
  <si>
    <t>PRJ21492 China WMP Additional SKU</t>
  </si>
  <si>
    <t>PRJ21397 a2 China Stage 2 400g</t>
  </si>
  <si>
    <t>PRJ20405 ADY 4 kids</t>
  </si>
  <si>
    <t>PRJ20497 Low Heat_ Medium Heat SMP for DUN</t>
  </si>
  <si>
    <t>PRJ21429 a2 Milkpowder canning</t>
  </si>
  <si>
    <t>PRJ20058 25kg Bag tender evaluation &amp; trials</t>
  </si>
  <si>
    <t>PRJ21487 Technical Support for Bulk Cream Project</t>
  </si>
  <si>
    <t>PRJ20448 RMP for Synlait Pilot Plant</t>
  </si>
  <si>
    <t>PRJ21389 Plant based milks</t>
  </si>
  <si>
    <t>PRJ21497 Training_ learning wetmix process</t>
  </si>
  <si>
    <t>PRJ21381 NPD Product Prototype Modelling</t>
  </si>
  <si>
    <t>PRJ21485 Canning blend weight deviation (Update)</t>
  </si>
  <si>
    <t>PRJ21361 Lubricated Ends</t>
  </si>
  <si>
    <t>PRJ21484 MWBM downgrade SKUs x 2</t>
  </si>
  <si>
    <t>PRJ22002 ICP-MS Testing in-house (Time tracking only)</t>
  </si>
  <si>
    <t>PRJ20479 Project Vanilla</t>
  </si>
  <si>
    <t>PRJ21495 Viscosity Reduction Project Pre-work</t>
  </si>
  <si>
    <t>PRJ21370 a2 WMP_SMP SKU Change</t>
  </si>
  <si>
    <t>PRJ21373 General CIP Optimization</t>
  </si>
  <si>
    <t>PRJ21395 a2 ANZ NFM Ca_Folic Revision</t>
  </si>
  <si>
    <t>PRJ22003 D1 Evap Losses - Automation Work (Time tracking)</t>
  </si>
  <si>
    <t>PRJ21488 UHT Grade WMP</t>
  </si>
  <si>
    <t>PRJ21455 A2 Stage 4 on D2</t>
  </si>
  <si>
    <t>PRJ21456 Buttermilk drying on D2</t>
  </si>
  <si>
    <t>PRJ21472 Support High SAR Sodium Issue</t>
  </si>
  <si>
    <t>PRJ20454 2020 Project React</t>
  </si>
  <si>
    <t>PRJ21467 Alternate for A2 Export Pallets</t>
  </si>
  <si>
    <t>PRJ20498 Quality Support- FAMES Analysis- Reduced testing</t>
  </si>
  <si>
    <t>PRJ21473 2021 4th year student projects</t>
  </si>
  <si>
    <t>PRJ21482 High Value Ingredients Science Reviews and Scoping</t>
  </si>
  <si>
    <t>PRJ21466 Support Whey strategy Conceptulisation</t>
  </si>
  <si>
    <t>PRJ21454 UHT Milk Shelf Life Testing</t>
  </si>
  <si>
    <t>PRJ21457 New Case Supplier Validation and Change Over</t>
  </si>
  <si>
    <t>PRJ20007 Project Matrix</t>
  </si>
  <si>
    <t>PRJ20032 S - Eng - Flexible Packaging</t>
  </si>
  <si>
    <t>PRJ20005 CPM Tool</t>
  </si>
  <si>
    <t>PRJ20029 S - Product, Packaging &amp; Process</t>
  </si>
  <si>
    <t>PRJ20056 SynQ Technical Phase 2</t>
  </si>
  <si>
    <t>PRJ20034 S - Commercial</t>
  </si>
  <si>
    <t>PRJ20044 Project Spikey</t>
  </si>
  <si>
    <t>PRJ20019 Skype for Business AV solution for meeting rooms</t>
  </si>
  <si>
    <t>PRJ20040 B Corp</t>
  </si>
  <si>
    <t>PRJ19003 Expenses Management</t>
  </si>
  <si>
    <t>PRJ20043 ESG Linked Loan</t>
  </si>
  <si>
    <t>PRJ20042 FY20 Sustainability Report</t>
  </si>
  <si>
    <t>PRJ20039 Sustainability Supply Chain Program</t>
  </si>
  <si>
    <t>PRJ21002 Raw Milk Age Validation for IF Notice_16</t>
  </si>
  <si>
    <t>PRJ20037 N2O Modelling</t>
  </si>
  <si>
    <t>BUD22037 A2 ANZ S4 POK IFB</t>
  </si>
  <si>
    <t>BUD22003 UHT WC Gen 2 - Packaging</t>
  </si>
  <si>
    <t>BUD22006 Shelf Life Testing and Validation</t>
  </si>
  <si>
    <t>BUD22015 Business process improvement</t>
  </si>
  <si>
    <t>BUD22016 New packaging development</t>
  </si>
  <si>
    <t>BUD22017 Evaporator Health Testing</t>
  </si>
  <si>
    <t>BUD22024 Hi Protein SMP</t>
  </si>
  <si>
    <t>BUD22027 A2 S.Korea TM Analysis - S3</t>
  </si>
  <si>
    <t>BUD22035 A2 ANZ S1 POK IFB</t>
  </si>
  <si>
    <t>BUD22036 A2 ANZ S2 POK IFB</t>
  </si>
  <si>
    <t>BUD22001 UHT Beverage Cream</t>
  </si>
  <si>
    <t>PRJ18177 Project Green NPD Support</t>
  </si>
  <si>
    <t>PRJ18191 Raw Milk Analysis</t>
  </si>
  <si>
    <t>PRJ20407 RTF 1-4 NPD</t>
  </si>
  <si>
    <t>PRJ21428 Analyse and adjust Test Methods</t>
  </si>
  <si>
    <t>BUD22014 Growth NPD/NTD</t>
  </si>
  <si>
    <t>BUD22021 Kalbe Nutritionals (new)</t>
  </si>
  <si>
    <t>BUD22029 a2 New Market Expansion</t>
  </si>
  <si>
    <t>PRJ21403 Packaging for Project White -UHT WC</t>
  </si>
  <si>
    <t>PRJ19221 Whakapuawai</t>
  </si>
  <si>
    <t>PRJ20021  Tumu - Project Services</t>
  </si>
  <si>
    <t>PRJ20022 Tumu - Dev and Ops</t>
  </si>
  <si>
    <t>PRJ20023  Tumu - Business Readiness</t>
  </si>
  <si>
    <t>PRJ20024 Tumu - Third Party Vendors</t>
  </si>
  <si>
    <t>PRJ20025 Tumu - Business Champions</t>
  </si>
  <si>
    <t>PRJ18016 Project Rooster eAkara</t>
  </si>
  <si>
    <t>PRJ20028 S Execution</t>
  </si>
  <si>
    <t>PRJ20031 S RPD BC Upg</t>
  </si>
  <si>
    <t>PRJ20033 S QualLabReg</t>
  </si>
  <si>
    <t>PRJ20035 S Bus Readiness</t>
  </si>
  <si>
    <t>PRJ20036 S - Change Mgmt</t>
  </si>
  <si>
    <t>PRJ20062 Milk Disruption</t>
  </si>
  <si>
    <t>PRJ20404 Robust Cream</t>
  </si>
  <si>
    <t>PRJ20439 Sidel Line Cost</t>
  </si>
  <si>
    <t>ProjectCode</t>
  </si>
  <si>
    <t>PRJ21477</t>
  </si>
  <si>
    <t>PRJ20426</t>
  </si>
  <si>
    <t>PRJ19421</t>
  </si>
  <si>
    <t>PRJ18014</t>
  </si>
  <si>
    <t>PRJ20412</t>
  </si>
  <si>
    <t>PRJ21474</t>
  </si>
  <si>
    <t>PRJ21493</t>
  </si>
  <si>
    <t>PRJ21475</t>
  </si>
  <si>
    <t>PRJ20416</t>
  </si>
  <si>
    <t>PRJ18100</t>
  </si>
  <si>
    <t>PRJ18013</t>
  </si>
  <si>
    <t>PRJ21356</t>
  </si>
  <si>
    <t>PRJ18086</t>
  </si>
  <si>
    <t>PRJ20480</t>
  </si>
  <si>
    <t>PRJ20406</t>
  </si>
  <si>
    <t>PRJ18024</t>
  </si>
  <si>
    <t>PRJ21379</t>
  </si>
  <si>
    <t>PRJ21396</t>
  </si>
  <si>
    <t>PRJ21452</t>
  </si>
  <si>
    <t>PRJ21490</t>
  </si>
  <si>
    <t>PRJ20410</t>
  </si>
  <si>
    <t>PRJ20494</t>
  </si>
  <si>
    <t>PRJ20451</t>
  </si>
  <si>
    <t>PRJ21479</t>
  </si>
  <si>
    <t>PRJ19460</t>
  </si>
  <si>
    <t>PRJ21476</t>
  </si>
  <si>
    <t>PRJ21489</t>
  </si>
  <si>
    <t>PRJ21491</t>
  </si>
  <si>
    <t>PRJ21377</t>
  </si>
  <si>
    <t>PRJ21492</t>
  </si>
  <si>
    <t>PRJ20487</t>
  </si>
  <si>
    <t>PRJ21397</t>
  </si>
  <si>
    <t>PRJ21387</t>
  </si>
  <si>
    <t>PRJ20405</t>
  </si>
  <si>
    <t>PRJ20503</t>
  </si>
  <si>
    <t>PRJ20495</t>
  </si>
  <si>
    <t>PRJ21483</t>
  </si>
  <si>
    <t>PRJ20497</t>
  </si>
  <si>
    <t>PRJ21429</t>
  </si>
  <si>
    <t>PRJ21445</t>
  </si>
  <si>
    <t>PRJ20058</t>
  </si>
  <si>
    <t>PRJ22004</t>
  </si>
  <si>
    <t>PRJ21487</t>
  </si>
  <si>
    <t>PRJ20448</t>
  </si>
  <si>
    <t>PRJ21389</t>
  </si>
  <si>
    <t>PRJ20444</t>
  </si>
  <si>
    <t>PRJ21497</t>
  </si>
  <si>
    <t>PRJ20496</t>
  </si>
  <si>
    <t>PRJ21381</t>
  </si>
  <si>
    <t>PRJ21486</t>
  </si>
  <si>
    <t>PRJ21485</t>
  </si>
  <si>
    <t>PRJ21361</t>
  </si>
  <si>
    <t>PRJ21484</t>
  </si>
  <si>
    <t>PRJ22002</t>
  </si>
  <si>
    <t>PRJ21498</t>
  </si>
  <si>
    <t>PRJ20479</t>
  </si>
  <si>
    <t>PRJ21495</t>
  </si>
  <si>
    <t>PRJ21358</t>
  </si>
  <si>
    <t>PRJ21382</t>
  </si>
  <si>
    <t>PRJ21481</t>
  </si>
  <si>
    <t>PRJ21385</t>
  </si>
  <si>
    <t>PRJ21370</t>
  </si>
  <si>
    <t>PRJ21373</t>
  </si>
  <si>
    <t>PRJ19440</t>
  </si>
  <si>
    <t>PRJ21395</t>
  </si>
  <si>
    <t>PRJ20441</t>
  </si>
  <si>
    <t>PRJ22003</t>
  </si>
  <si>
    <t>PRJ21488</t>
  </si>
  <si>
    <t>PRJ21363</t>
  </si>
  <si>
    <t>PRJ21455</t>
  </si>
  <si>
    <t>PRJ21465</t>
  </si>
  <si>
    <t>PRJ21496</t>
  </si>
  <si>
    <t>PRJ21456</t>
  </si>
  <si>
    <t>PRJ21472</t>
  </si>
  <si>
    <t>PRJ20454</t>
  </si>
  <si>
    <t>PRJ21469</t>
  </si>
  <si>
    <t>PRJ21467</t>
  </si>
  <si>
    <t>PRJ20498</t>
  </si>
  <si>
    <t>PRJ21468</t>
  </si>
  <si>
    <t>PRJ21473</t>
  </si>
  <si>
    <t>PRJ21351</t>
  </si>
  <si>
    <t>PRJ21482</t>
  </si>
  <si>
    <t>PRJ21451</t>
  </si>
  <si>
    <t>PRJ21453</t>
  </si>
  <si>
    <t>PRJ21443</t>
  </si>
  <si>
    <t>PRJ21466</t>
  </si>
  <si>
    <t>PRJ21448</t>
  </si>
  <si>
    <t>PRJ21454</t>
  </si>
  <si>
    <t>PRJ21457</t>
  </si>
  <si>
    <t>PRJ20007</t>
  </si>
  <si>
    <t>PRJ20005</t>
  </si>
  <si>
    <t>PRJ19203</t>
  </si>
  <si>
    <t>PRJ20029</t>
  </si>
  <si>
    <t>PRJ18104</t>
  </si>
  <si>
    <t>PRJ20056</t>
  </si>
  <si>
    <t>PRJ20030</t>
  </si>
  <si>
    <t>PRJ20034</t>
  </si>
  <si>
    <t>PRJ20044</t>
  </si>
  <si>
    <t>PRJ19209</t>
  </si>
  <si>
    <t>PRJ20019</t>
  </si>
  <si>
    <t>PRJ20040</t>
  </si>
  <si>
    <t>PRJ19003</t>
  </si>
  <si>
    <t>PRJ20043</t>
  </si>
  <si>
    <t>PRJ20042</t>
  </si>
  <si>
    <t>PRJ20039</t>
  </si>
  <si>
    <t>PRJ21002</t>
  </si>
  <si>
    <t>PRJ20037</t>
  </si>
  <si>
    <t>BUD22037</t>
  </si>
  <si>
    <t>BUD22003</t>
  </si>
  <si>
    <t>BUD22006</t>
  </si>
  <si>
    <t>BUD22015</t>
  </si>
  <si>
    <t>BUD22016</t>
  </si>
  <si>
    <t>BUD22017</t>
  </si>
  <si>
    <t>BUD22024</t>
  </si>
  <si>
    <t>BUD22027</t>
  </si>
  <si>
    <t>BUD22035</t>
  </si>
  <si>
    <t>BUD22036</t>
  </si>
  <si>
    <t>BUD22001</t>
  </si>
  <si>
    <t>PRJ18177</t>
  </si>
  <si>
    <t>PRJ18191</t>
  </si>
  <si>
    <t>PRJ20407</t>
  </si>
  <si>
    <t>PRJ21428</t>
  </si>
  <si>
    <t>BUD22014</t>
  </si>
  <si>
    <t>BUD22021</t>
  </si>
  <si>
    <t>BUD22029</t>
  </si>
  <si>
    <t>PRJ21403</t>
  </si>
  <si>
    <t>PRJ19221</t>
  </si>
  <si>
    <t>PRJ20021</t>
  </si>
  <si>
    <t>PRJ20022</t>
  </si>
  <si>
    <t>PRJ20023</t>
  </si>
  <si>
    <t>PRJ20024</t>
  </si>
  <si>
    <t>PRJ20025</t>
  </si>
  <si>
    <t>PRJ18016</t>
  </si>
  <si>
    <t>PRJ20031</t>
  </si>
  <si>
    <t>PRJ20033</t>
  </si>
  <si>
    <t>PRJ20035</t>
  </si>
  <si>
    <t>PRJ20036</t>
  </si>
  <si>
    <t>PRJ20062</t>
  </si>
  <si>
    <t>PRJ20404</t>
  </si>
  <si>
    <t>PRJ20439</t>
  </si>
  <si>
    <t>PRJ22001</t>
  </si>
  <si>
    <t>PRJ22005</t>
  </si>
  <si>
    <t>PRJ22006</t>
  </si>
  <si>
    <t>PRJ22007</t>
  </si>
  <si>
    <t>Project Name</t>
  </si>
  <si>
    <t xml:space="preserve">RC Owner </t>
  </si>
  <si>
    <t xml:space="preserve">Gerald O'Meare </t>
  </si>
  <si>
    <t xml:space="preserve">Eka Lindadevi </t>
  </si>
  <si>
    <t>PRJ21379 Masters Formulation levers for UHT whipping cream</t>
  </si>
  <si>
    <t>PRJ21476 Increase inositol fortification for a2 S1 China</t>
  </si>
  <si>
    <t>PRJ21491 Annual Process Capability Review - a2 Products</t>
  </si>
  <si>
    <t>PRJ21377 Shelf-life Validation Management on existing SKUs</t>
  </si>
  <si>
    <t>PRJ20487 Procurement-driven Material Qualification from Alternate Supplier_Manufacturer</t>
  </si>
  <si>
    <t>PRJ21387 Product Bulletins _ Selling Specifications</t>
  </si>
  <si>
    <t>PRJ20503 Raw Material Analysis Database Update</t>
  </si>
  <si>
    <t>PRJ20495 a2 S2_S3 Linoleic Acid Issue-Risk assessment</t>
  </si>
  <si>
    <t>PRJ21483 Shelf life validation of Dairy products during S pouch line commissioning</t>
  </si>
  <si>
    <t>PRJ21445 Extended Shelf Life for Fresh Milk and Cream</t>
  </si>
  <si>
    <t>PRJ22004 Technical business process_ documentation</t>
  </si>
  <si>
    <t>PRJ20444 Review of Ingredient SKU Contaminant Testing</t>
  </si>
  <si>
    <t>PRJ20496 Ingredient List Review of S_ Korea and HK using CN base powders</t>
  </si>
  <si>
    <t>PRJ21486 Support project for Foodservice Fresh Milk for Dairyworks</t>
  </si>
  <si>
    <t>PRJ21498 Mapping of Customer Specs to SMP specs - library or database refinement</t>
  </si>
  <si>
    <t>PRJ21358 Envirozolv for CIP to reduce Na in waste discharge</t>
  </si>
  <si>
    <t>PRJ21382 NPD Technical Documents Management</t>
  </si>
  <si>
    <t>PRJ21481 Kids - Senior Nutrition Science Review and Scoping</t>
  </si>
  <si>
    <t>PRJ21385 Batching of WMP05060 and WMP05010</t>
  </si>
  <si>
    <t>PRJ19440 Regulatory Approvals for non-IF DLP1 Products to China</t>
  </si>
  <si>
    <t>PRJ20441 RPD shelf life validation a2 stage 1</t>
  </si>
  <si>
    <t>PRJ21363 Shelf Life Extension of Ingredients on Opened Bag</t>
  </si>
  <si>
    <t>PRJ21465 Support Lactoferrin Process Optimization 2</t>
  </si>
  <si>
    <t>PRJ21496 Change D3 dust collector fines to stockfood instead of rubbish</t>
  </si>
  <si>
    <t>PRJ21469 Scorched particle finished product test method</t>
  </si>
  <si>
    <t>PRJ21468 Energy Calculation Correction for a2 ANZ SKUs including extension markets</t>
  </si>
  <si>
    <t>PRJ21351 Development of in process test method for scorched particle detection</t>
  </si>
  <si>
    <t>PRJ21451 Continuous Shelf-Life Validation on completed projects of existing SKUs_</t>
  </si>
  <si>
    <t>PRJ21453 Documentation of Liquid NPD process development</t>
  </si>
  <si>
    <t>PRJ21443 Lactoferrin Foil Packaging complaint resolution,</t>
  </si>
  <si>
    <t>PRJ21448 Continuous Improvements for Formulation_Raw Material_Spec Process</t>
  </si>
  <si>
    <t>Callam Weatman</t>
  </si>
  <si>
    <t>PRJ19203 Climate Change - On-site renewable energy generation</t>
  </si>
  <si>
    <t>Stephen Reid</t>
  </si>
  <si>
    <t>PRJ18104 Climate Change - Co-firing boilers with biomass</t>
  </si>
  <si>
    <t>PRJ20030 S - Eng - POK WM1 and P1 Upgrade</t>
  </si>
  <si>
    <t>PRJ19209 Climate Change - On-farm solar energy generation</t>
  </si>
  <si>
    <t>Soil health pilot study</t>
  </si>
  <si>
    <t>Ingredient Database Monitoring &amp; Update</t>
  </si>
  <si>
    <t>Ingredient,Recipe and Specs Process Impr</t>
  </si>
  <si>
    <t>WMP_SMP in-process BD_s</t>
  </si>
  <si>
    <t>SAP WBS_PROJ</t>
  </si>
  <si>
    <t>Transaction Line Coding - GL Code</t>
  </si>
  <si>
    <t>Transaction Line Coding - Responsibility Centre</t>
  </si>
  <si>
    <t>Transaction Line Coding - Item</t>
  </si>
  <si>
    <t>Transaction Line Coding - Plant</t>
  </si>
  <si>
    <t>Transaction Line Coding - Project</t>
  </si>
  <si>
    <t>Employee - Forename</t>
  </si>
  <si>
    <t>Employee - Middle Name</t>
  </si>
  <si>
    <t>Employee - Surname</t>
  </si>
  <si>
    <t>Employee - Forename.1</t>
  </si>
  <si>
    <t>Employee - Forename.2</t>
  </si>
  <si>
    <t>Column1</t>
  </si>
  <si>
    <t>Column3</t>
  </si>
  <si>
    <t>Column4</t>
  </si>
  <si>
    <t>XX</t>
  </si>
  <si>
    <t>XXX</t>
  </si>
  <si>
    <t>CHECK</t>
  </si>
  <si>
    <t>ZA</t>
  </si>
  <si>
    <t>Choose: Journal Entry Type</t>
  </si>
  <si>
    <r>
      <t xml:space="preserve">Select Payglobal upload option - </t>
    </r>
    <r>
      <rPr>
        <b/>
        <i/>
        <sz val="11"/>
        <color theme="1"/>
        <rFont val="Calibri"/>
        <family val="2"/>
      </rPr>
      <t>sheet extract</t>
    </r>
  </si>
  <si>
    <r>
      <t xml:space="preserve">Paste the data from Payglobal - </t>
    </r>
    <r>
      <rPr>
        <b/>
        <i/>
        <sz val="11"/>
        <color theme="1"/>
        <rFont val="Calibri"/>
        <family val="2"/>
      </rPr>
      <t>sheet Extract, cell A11</t>
    </r>
  </si>
  <si>
    <r>
      <t xml:space="preserve">Run </t>
    </r>
    <r>
      <rPr>
        <b/>
        <u/>
        <sz val="11"/>
        <color theme="1"/>
        <rFont val="Calibri"/>
        <family val="2"/>
      </rPr>
      <t>Update</t>
    </r>
    <r>
      <rPr>
        <sz val="11"/>
        <color theme="1"/>
        <rFont val="Calibri"/>
        <family val="2"/>
        <scheme val="minor"/>
      </rPr>
      <t xml:space="preserve"> - This macro will convert the extracted data from Payglobal in a SAP journal entry layout</t>
    </r>
  </si>
  <si>
    <t>Before start uploading the SAP journal template, check if the numbers in the balance make sense</t>
  </si>
  <si>
    <t>Choose the Journal entry type</t>
  </si>
  <si>
    <r>
      <t xml:space="preserve">Paste the credit card data from Freadom - </t>
    </r>
    <r>
      <rPr>
        <b/>
        <i/>
        <sz val="11"/>
        <color theme="1"/>
        <rFont val="Calibri"/>
        <family val="2"/>
      </rPr>
      <t>sheet Extract, cell A11</t>
    </r>
  </si>
  <si>
    <r>
      <t xml:space="preserve">This file </t>
    </r>
    <r>
      <rPr>
        <b/>
        <sz val="11"/>
        <color rgb="FFFF0000"/>
        <rFont val="Calibri"/>
        <family val="2"/>
      </rPr>
      <t>must</t>
    </r>
    <r>
      <rPr>
        <sz val="11"/>
        <color theme="1"/>
        <rFont val="Calibri"/>
        <family val="2"/>
        <scheme val="minor"/>
      </rPr>
      <t xml:space="preserve"> to have the following collumns. In case it is in differente order or wrong columns, the macro will not work.</t>
    </r>
  </si>
  <si>
    <r>
      <t xml:space="preserve">Run </t>
    </r>
    <r>
      <rPr>
        <b/>
        <u/>
        <sz val="11"/>
        <color theme="1"/>
        <rFont val="Calibri"/>
        <family val="2"/>
      </rPr>
      <t>Update</t>
    </r>
    <r>
      <rPr>
        <sz val="11"/>
        <color theme="1"/>
        <rFont val="Calibri"/>
        <family val="2"/>
        <scheme val="minor"/>
      </rPr>
      <t xml:space="preserve"> - This will basically convert  Freadom data in a SAP Journal layout</t>
    </r>
  </si>
  <si>
    <t xml:space="preserve">     Before uploading the SAP journal template, check if the numbers in the balance make sense</t>
  </si>
  <si>
    <t>Data</t>
  </si>
  <si>
    <r>
      <t xml:space="preserve">Select Fraedom upload option - </t>
    </r>
    <r>
      <rPr>
        <b/>
        <sz val="11"/>
        <color theme="1"/>
        <rFont val="Calibri"/>
        <family val="2"/>
        <scheme val="minor"/>
      </rPr>
      <t>s</t>
    </r>
    <r>
      <rPr>
        <b/>
        <i/>
        <sz val="11"/>
        <color theme="1"/>
        <rFont val="Calibri"/>
        <family val="2"/>
      </rPr>
      <t>heet extract</t>
    </r>
  </si>
  <si>
    <r>
      <t xml:space="preserve">Paste the extracted credit card master data from Freadom, which contains the GST detailed information - </t>
    </r>
    <r>
      <rPr>
        <b/>
        <i/>
        <sz val="11"/>
        <color theme="1"/>
        <rFont val="Calibri"/>
        <family val="2"/>
      </rPr>
      <t>sheet fraedom_masterdata</t>
    </r>
  </si>
  <si>
    <t>COUNT CELLS - column E</t>
  </si>
  <si>
    <t>COUNT CELLS - column F</t>
  </si>
  <si>
    <t>Stat Orders</t>
  </si>
  <si>
    <t>Cost Centre</t>
  </si>
  <si>
    <t>Tab Stat Orders</t>
  </si>
  <si>
    <t>Update: Stats Orders / SAP CCtr / Prj Code</t>
  </si>
  <si>
    <t>Tab SAP CCtr - "Columns A:H"</t>
  </si>
  <si>
    <t>Tab SAP CCtr - "Columns J:L"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</si>
</sst>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8" formatCode="&quot;$&quot;#,##0.00;[Red]\-&quot;$&quot;#,##0.00"/>
    <numFmt numFmtId="43" formatCode="_-* #,##0.00_-;\-* #,##0.00_-;_-* &quot;-&quot;??_-;_-@_-"/>
    <numFmt numFmtId="164" formatCode="dd\ mmm\ yyyy"/>
    <numFmt numFmtId="165" formatCode="[$-F400]h:mm:ss\ AM/PM"/>
  </numFmts>
  <fonts count="37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rgb="FF000000"/>
      <name val="Calibri"/>
      <family val="2"/>
      <scheme val="minor"/>
    </font>
    <font>
      <b/>
      <sz val="10"/>
      <name val="Arial"/>
      <family val="2"/>
    </font>
    <font>
      <sz val="10"/>
      <color rgb="FF000000"/>
      <name val="Arial"/>
      <family val="2"/>
    </font>
    <font>
      <b/>
      <sz val="10"/>
      <color theme="0"/>
      <name val="Arial"/>
      <family val="2"/>
    </font>
    <font>
      <b/>
      <sz val="10"/>
      <color rgb="FFFFFFFF"/>
      <name val="Arial"/>
      <family val="2"/>
    </font>
    <font>
      <b/>
      <sz val="10"/>
      <color theme="1"/>
      <name val="Arial"/>
      <family val="2"/>
    </font>
    <font>
      <sz val="10"/>
      <color theme="1"/>
      <name val="Arial"/>
      <family val="2"/>
    </font>
    <font>
      <sz val="11"/>
      <color theme="1"/>
      <name val="Arial"/>
      <family val="2"/>
    </font>
    <font>
      <b/>
      <sz val="10"/>
      <color rgb="FFFF00FF"/>
      <name val="Arial"/>
      <family val="2"/>
    </font>
    <font>
      <b/>
      <sz val="9"/>
      <color indexed="81"/>
      <name val="Tahoma"/>
      <family val="2"/>
    </font>
    <font>
      <sz val="9"/>
      <color indexed="81"/>
      <name val="Tahoma"/>
      <family val="2"/>
    </font>
    <font>
      <sz val="10"/>
      <color rgb="FFFF0000"/>
      <name val="Arial"/>
      <family val="2"/>
    </font>
    <font>
      <sz val="11"/>
      <color indexed="8"/>
      <name val="Calibri"/>
      <family val="2"/>
    </font>
    <font>
      <b/>
      <sz val="11"/>
      <color theme="0"/>
      <name val="Calibri"/>
      <family val="2"/>
      <scheme val="minor"/>
    </font>
    <font>
      <b/>
      <u/>
      <sz val="11"/>
      <color theme="0"/>
      <name val="Calibri"/>
      <family val="2"/>
      <scheme val="minor"/>
    </font>
    <font>
      <b/>
      <sz val="11"/>
      <color theme="0"/>
      <name val="Arial"/>
      <family val="2"/>
    </font>
    <font>
      <b/>
      <u/>
      <sz val="11"/>
      <color rgb="FFFF0000"/>
      <name val="Calibri"/>
      <family val="2"/>
      <scheme val="minor"/>
    </font>
    <font>
      <sz val="28"/>
      <color theme="1"/>
      <name val="Calibri"/>
      <family val="2"/>
      <scheme val="minor"/>
    </font>
    <font>
      <sz val="10"/>
      <color rgb="FF000000"/>
      <name val="Calibri"/>
      <family val="2"/>
      <scheme val="minor"/>
    </font>
    <font>
      <sz val="8"/>
      <color rgb="FF333333"/>
      <name val="72"/>
      <family val="2"/>
    </font>
    <font>
      <b/>
      <sz val="11"/>
      <color rgb="FFFF0000"/>
      <name val="Calibri"/>
      <family val="2"/>
      <scheme val="minor"/>
    </font>
    <font>
      <sz val="8"/>
      <name val="Calibri"/>
      <family val="2"/>
      <scheme val="minor"/>
    </font>
    <font>
      <sz val="8"/>
      <color rgb="FF000000"/>
      <name val="Segoe UI"/>
      <family val="2"/>
    </font>
    <font>
      <b/>
      <sz val="14"/>
      <color theme="0"/>
      <name val="Calibri"/>
      <family val="2"/>
      <scheme val="minor"/>
    </font>
    <font>
      <sz val="11"/>
      <color rgb="FF006100"/>
      <name val="Calibri"/>
      <family val="2"/>
      <scheme val="minor"/>
    </font>
    <font>
      <sz val="10"/>
      <name val="Arial"/>
      <family val="2"/>
    </font>
    <font>
      <b/>
      <i/>
      <u/>
      <sz val="11"/>
      <color theme="1"/>
      <name val="Calibri"/>
      <family val="2"/>
      <scheme val="minor"/>
    </font>
    <font>
      <b/>
      <i/>
      <sz val="11"/>
      <color theme="1"/>
      <name val="Calibri"/>
      <family val="2"/>
    </font>
    <font>
      <sz val="11"/>
      <color theme="0"/>
      <name val="Calibri"/>
      <family val="2"/>
      <scheme val="minor"/>
    </font>
    <font>
      <b/>
      <u/>
      <sz val="11"/>
      <color theme="1"/>
      <name val="Calibri"/>
      <family val="2"/>
    </font>
    <font>
      <b/>
      <u/>
      <sz val="11"/>
      <color theme="1"/>
      <name val="Calibri"/>
      <family val="2"/>
      <scheme val="minor"/>
    </font>
    <font>
      <sz val="11"/>
      <color rgb="FF9C0006"/>
      <name val="Calibri"/>
      <family val="2"/>
      <scheme val="minor"/>
    </font>
    <font>
      <b/>
      <sz val="10"/>
      <color theme="1"/>
      <name val="Calibri"/>
      <family val="2"/>
      <scheme val="minor"/>
    </font>
    <font>
      <b/>
      <sz val="11"/>
      <color rgb="FFFF0000"/>
      <name val="Calibri"/>
      <family val="2"/>
    </font>
  </fonts>
  <fills count="30">
    <fill>
      <patternFill patternType="none"/>
    </fill>
    <fill>
      <patternFill patternType="gray125"/>
    </fill>
    <fill>
      <patternFill patternType="solid">
        <fgColor rgb="FF8EA9DB"/>
        <bgColor indexed="64"/>
      </patternFill>
    </fill>
    <fill>
      <patternFill patternType="solid">
        <fgColor rgb="FFEDF1F9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1" tint="0.499984740745262"/>
        <bgColor rgb="FFFFFFFF"/>
      </patternFill>
    </fill>
    <fill>
      <patternFill patternType="solid">
        <fgColor rgb="FF0B64A0"/>
        <bgColor rgb="FFFFFFFF"/>
      </patternFill>
    </fill>
    <fill>
      <patternFill patternType="solid">
        <fgColor rgb="FFFFC000"/>
        <bgColor rgb="FFFFFFFF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8" tint="-0.249977111117893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B4C6E7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3EA4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rgb="FFC6EFCE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rgb="FFFFC7CE"/>
      </patternFill>
    </fill>
  </fills>
  <borders count="16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8">
    <xf numFmtId="0" fontId="0" fillId="0" borderId="0"/>
    <xf numFmtId="43" fontId="1" fillId="0" borderId="0" applyFont="0" applyFill="0" applyBorder="0" applyAlignment="0" applyProtection="0"/>
    <xf numFmtId="0" fontId="5" fillId="0" borderId="0"/>
    <xf numFmtId="43" fontId="15" fillId="0" borderId="0" applyFont="0" applyFill="0" applyBorder="0" applyAlignment="0" applyProtection="0"/>
    <xf numFmtId="0" fontId="27" fillId="22" borderId="0" applyNumberFormat="0" applyBorder="0" applyAlignment="0" applyProtection="0"/>
    <xf numFmtId="0" fontId="28" fillId="0" borderId="0"/>
    <xf numFmtId="0" fontId="28" fillId="0" borderId="0"/>
    <xf numFmtId="0" fontId="34" fillId="29" borderId="0" applyNumberFormat="0" applyBorder="0" applyAlignment="0" applyProtection="0"/>
  </cellStyleXfs>
  <cellXfs count="168">
    <xf numFmtId="0" fontId="0" fillId="0" borderId="0" xfId="0"/>
    <xf numFmtId="1" fontId="0" fillId="0" borderId="0" xfId="1" applyNumberFormat="1" applyFont="1"/>
    <xf numFmtId="2" fontId="0" fillId="0" borderId="0" xfId="1" applyNumberFormat="1" applyFont="1"/>
    <xf numFmtId="14" fontId="0" fillId="0" borderId="0" xfId="0" applyNumberFormat="1" applyAlignment="1">
      <alignment vertical="top"/>
    </xf>
    <xf numFmtId="0" fontId="0" fillId="0" borderId="0" xfId="0" applyAlignment="1">
      <alignment vertical="top"/>
    </xf>
    <xf numFmtId="0" fontId="2" fillId="0" borderId="0" xfId="0" applyFont="1" applyAlignment="1">
      <alignment horizontal="left" vertical="center"/>
    </xf>
    <xf numFmtId="0" fontId="3" fillId="2" borderId="0" xfId="0" applyFont="1" applyFill="1" applyAlignment="1">
      <alignment horizontal="left" vertical="center"/>
    </xf>
    <xf numFmtId="0" fontId="0" fillId="6" borderId="0" xfId="0" applyFill="1" applyAlignment="1">
      <alignment horizontal="center"/>
    </xf>
    <xf numFmtId="0" fontId="0" fillId="6" borderId="0" xfId="0" applyFill="1"/>
    <xf numFmtId="49" fontId="0" fillId="0" borderId="0" xfId="0" applyNumberFormat="1" applyAlignment="1" applyProtection="1">
      <alignment horizontal="center"/>
    </xf>
    <xf numFmtId="49" fontId="0" fillId="0" borderId="0" xfId="0" applyNumberFormat="1" applyProtection="1"/>
    <xf numFmtId="0" fontId="0" fillId="0" borderId="0" xfId="0" applyNumberFormat="1" applyProtection="1"/>
    <xf numFmtId="0" fontId="0" fillId="0" borderId="0" xfId="0" applyProtection="1"/>
    <xf numFmtId="49" fontId="0" fillId="0" borderId="0" xfId="0" applyNumberFormat="1"/>
    <xf numFmtId="0" fontId="0" fillId="5" borderId="0" xfId="0" applyFill="1" applyAlignment="1">
      <alignment horizontal="center"/>
    </xf>
    <xf numFmtId="49" fontId="7" fillId="7" borderId="2" xfId="2" applyNumberFormat="1" applyFont="1" applyFill="1" applyBorder="1" applyAlignment="1">
      <alignment horizontal="left" vertical="center" wrapText="1"/>
    </xf>
    <xf numFmtId="49" fontId="7" fillId="8" borderId="2" xfId="2" applyNumberFormat="1" applyFont="1" applyFill="1" applyBorder="1" applyAlignment="1">
      <alignment horizontal="left" vertical="center" wrapText="1"/>
    </xf>
    <xf numFmtId="49" fontId="8" fillId="9" borderId="2" xfId="2" applyNumberFormat="1" applyFont="1" applyFill="1" applyBorder="1" applyAlignment="1">
      <alignment horizontal="left" vertical="center" wrapText="1"/>
    </xf>
    <xf numFmtId="0" fontId="5" fillId="10" borderId="2" xfId="2" applyFill="1" applyBorder="1" applyAlignment="1">
      <alignment vertical="center" wrapText="1"/>
    </xf>
    <xf numFmtId="0" fontId="5" fillId="11" borderId="2" xfId="2" applyFill="1" applyBorder="1" applyAlignment="1">
      <alignment vertical="center" wrapText="1"/>
    </xf>
    <xf numFmtId="0" fontId="5" fillId="11" borderId="2" xfId="2" applyFill="1" applyBorder="1" applyAlignment="1">
      <alignment horizontal="center" vertical="center" wrapText="1"/>
    </xf>
    <xf numFmtId="0" fontId="9" fillId="0" borderId="0" xfId="0" applyFont="1" applyAlignment="1">
      <alignment vertical="center" wrapText="1"/>
    </xf>
    <xf numFmtId="0" fontId="9" fillId="0" borderId="0" xfId="0" applyFont="1" applyFill="1" applyAlignment="1">
      <alignment vertical="center"/>
    </xf>
    <xf numFmtId="0" fontId="9" fillId="0" borderId="0" xfId="2" applyFont="1" applyFill="1" applyAlignment="1">
      <alignment vertical="center"/>
    </xf>
    <xf numFmtId="0" fontId="9" fillId="0" borderId="0" xfId="2" applyFont="1" applyFill="1" applyAlignment="1">
      <alignment horizontal="center" vertical="center"/>
    </xf>
    <xf numFmtId="0" fontId="10" fillId="0" borderId="0" xfId="0" applyFont="1" applyFill="1" applyAlignment="1">
      <alignment vertical="center"/>
    </xf>
    <xf numFmtId="0" fontId="9" fillId="0" borderId="0" xfId="0" applyFont="1" applyFill="1" applyAlignment="1">
      <alignment horizontal="center" vertical="center"/>
    </xf>
    <xf numFmtId="0" fontId="11" fillId="0" borderId="0" xfId="2" applyFont="1" applyFill="1" applyAlignment="1">
      <alignment vertical="center"/>
    </xf>
    <xf numFmtId="0" fontId="10" fillId="0" borderId="0" xfId="0" applyFont="1" applyAlignment="1">
      <alignment vertical="center"/>
    </xf>
    <xf numFmtId="0" fontId="10" fillId="0" borderId="0" xfId="0" applyFont="1" applyAlignment="1">
      <alignment horizontal="center" vertical="center"/>
    </xf>
    <xf numFmtId="0" fontId="9" fillId="0" borderId="0" xfId="0" applyFont="1" applyBorder="1" applyAlignment="1">
      <alignment vertical="center"/>
    </xf>
    <xf numFmtId="0" fontId="8" fillId="12" borderId="6" xfId="0" applyFont="1" applyFill="1" applyBorder="1" applyAlignment="1">
      <alignment horizontal="center" vertical="center" wrapText="1"/>
    </xf>
    <xf numFmtId="0" fontId="8" fillId="12" borderId="7" xfId="0" applyFont="1" applyFill="1" applyBorder="1" applyAlignment="1">
      <alignment horizontal="center" vertical="center" wrapText="1"/>
    </xf>
    <xf numFmtId="0" fontId="6" fillId="13" borderId="6" xfId="0" applyFont="1" applyFill="1" applyBorder="1" applyAlignment="1">
      <alignment vertical="center" wrapText="1"/>
    </xf>
    <xf numFmtId="0" fontId="6" fillId="13" borderId="1" xfId="0" applyFont="1" applyFill="1" applyBorder="1" applyAlignment="1">
      <alignment vertical="center" wrapText="1"/>
    </xf>
    <xf numFmtId="0" fontId="6" fillId="13" borderId="7" xfId="0" applyFont="1" applyFill="1" applyBorder="1" applyAlignment="1">
      <alignment vertical="center" wrapText="1"/>
    </xf>
    <xf numFmtId="0" fontId="8" fillId="10" borderId="6" xfId="0" applyFont="1" applyFill="1" applyBorder="1" applyAlignment="1">
      <alignment horizontal="left" vertical="center" wrapText="1"/>
    </xf>
    <xf numFmtId="0" fontId="8" fillId="10" borderId="1" xfId="0" applyFont="1" applyFill="1" applyBorder="1" applyAlignment="1">
      <alignment vertical="center" wrapText="1"/>
    </xf>
    <xf numFmtId="0" fontId="8" fillId="10" borderId="7" xfId="0" applyFont="1" applyFill="1" applyBorder="1" applyAlignment="1">
      <alignment vertical="center" wrapText="1"/>
    </xf>
    <xf numFmtId="0" fontId="8" fillId="0" borderId="0" xfId="0" applyFont="1" applyBorder="1" applyAlignment="1">
      <alignment vertical="center" wrapText="1"/>
    </xf>
    <xf numFmtId="0" fontId="9" fillId="0" borderId="0" xfId="0" applyFont="1" applyFill="1" applyBorder="1" applyAlignment="1">
      <alignment horizontal="center" vertical="center"/>
    </xf>
    <xf numFmtId="0" fontId="9" fillId="0" borderId="0" xfId="0" applyFont="1" applyFill="1" applyBorder="1" applyAlignment="1">
      <alignment horizontal="left" vertical="center"/>
    </xf>
    <xf numFmtId="0" fontId="8" fillId="0" borderId="0" xfId="0" applyFont="1" applyFill="1" applyBorder="1" applyAlignment="1">
      <alignment horizontal="center" vertical="center"/>
    </xf>
    <xf numFmtId="0" fontId="9" fillId="0" borderId="0" xfId="0" applyFont="1" applyFill="1" applyBorder="1" applyAlignment="1">
      <alignment vertical="center"/>
    </xf>
    <xf numFmtId="0" fontId="14" fillId="0" borderId="0" xfId="0" applyFont="1" applyFill="1" applyBorder="1" applyAlignment="1">
      <alignment horizontal="center" vertical="center"/>
    </xf>
    <xf numFmtId="0" fontId="9" fillId="0" borderId="0" xfId="0" applyFont="1" applyBorder="1" applyAlignment="1">
      <alignment horizontal="center" vertical="center"/>
    </xf>
    <xf numFmtId="0" fontId="8" fillId="0" borderId="0" xfId="0" applyFont="1" applyBorder="1" applyAlignment="1">
      <alignment vertical="center"/>
    </xf>
    <xf numFmtId="49" fontId="4" fillId="4" borderId="0" xfId="0" applyNumberFormat="1" applyFont="1" applyFill="1" applyAlignment="1">
      <alignment horizontal="center" vertical="center"/>
    </xf>
    <xf numFmtId="0" fontId="0" fillId="5" borderId="0" xfId="0" applyFill="1"/>
    <xf numFmtId="0" fontId="0" fillId="0" borderId="0" xfId="0" applyAlignment="1">
      <alignment horizontal="left"/>
    </xf>
    <xf numFmtId="0" fontId="0" fillId="0" borderId="0" xfId="0" applyNumberFormat="1"/>
    <xf numFmtId="0" fontId="17" fillId="15" borderId="0" xfId="0" applyFont="1" applyFill="1" applyAlignment="1">
      <alignment horizontal="center" vertical="center"/>
    </xf>
    <xf numFmtId="0" fontId="18" fillId="14" borderId="0" xfId="0" applyFont="1" applyFill="1"/>
    <xf numFmtId="49" fontId="16" fillId="14" borderId="0" xfId="0" applyNumberFormat="1" applyFont="1" applyFill="1"/>
    <xf numFmtId="0" fontId="20" fillId="0" borderId="0" xfId="0" applyFont="1" applyAlignment="1">
      <alignment vertical="top"/>
    </xf>
    <xf numFmtId="0" fontId="21" fillId="17" borderId="0" xfId="0" applyFont="1" applyFill="1" applyAlignment="1">
      <alignment horizontal="left" vertical="center"/>
    </xf>
    <xf numFmtId="0" fontId="22" fillId="0" borderId="0" xfId="0" applyFont="1" applyAlignment="1">
      <alignment vertical="top"/>
    </xf>
    <xf numFmtId="0" fontId="0" fillId="2" borderId="0" xfId="0" applyFill="1"/>
    <xf numFmtId="0" fontId="21" fillId="3" borderId="0" xfId="0" applyFont="1" applyFill="1" applyAlignment="1">
      <alignment horizontal="center" vertical="center"/>
    </xf>
    <xf numFmtId="0" fontId="3" fillId="18" borderId="0" xfId="0" applyFont="1" applyFill="1" applyAlignment="1">
      <alignment horizontal="left" vertical="center"/>
    </xf>
    <xf numFmtId="0" fontId="23" fillId="0" borderId="0" xfId="0" applyFont="1" applyAlignment="1">
      <alignment vertical="top"/>
    </xf>
    <xf numFmtId="0" fontId="21" fillId="3" borderId="0" xfId="0" applyFont="1" applyFill="1" applyAlignment="1">
      <alignment vertical="center"/>
    </xf>
    <xf numFmtId="0" fontId="0" fillId="0" borderId="0" xfId="0" applyAlignment="1" applyProtection="1">
      <alignment horizontal="left"/>
    </xf>
    <xf numFmtId="0" fontId="2" fillId="16" borderId="0" xfId="0" applyFont="1" applyFill="1"/>
    <xf numFmtId="0" fontId="0" fillId="16" borderId="0" xfId="0" applyFill="1"/>
    <xf numFmtId="4" fontId="0" fillId="0" borderId="0" xfId="0" applyNumberFormat="1" applyAlignment="1">
      <alignment vertical="top"/>
    </xf>
    <xf numFmtId="4" fontId="0" fillId="0" borderId="0" xfId="0" applyNumberFormat="1"/>
    <xf numFmtId="0" fontId="19" fillId="19" borderId="0" xfId="0" applyFont="1" applyFill="1" applyAlignment="1">
      <alignment horizontal="center"/>
    </xf>
    <xf numFmtId="49" fontId="0" fillId="19" borderId="0" xfId="0" applyNumberFormat="1" applyFill="1" applyProtection="1"/>
    <xf numFmtId="0" fontId="0" fillId="19" borderId="0" xfId="0" applyNumberFormat="1" applyFill="1" applyProtection="1"/>
    <xf numFmtId="0" fontId="0" fillId="19" borderId="0" xfId="0" applyFill="1" applyProtection="1"/>
    <xf numFmtId="0" fontId="0" fillId="19" borderId="0" xfId="0" applyFill="1" applyAlignment="1" applyProtection="1">
      <alignment horizontal="left"/>
    </xf>
    <xf numFmtId="49" fontId="0" fillId="19" borderId="0" xfId="0" applyNumberFormat="1" applyFill="1" applyAlignment="1" applyProtection="1">
      <alignment horizontal="center"/>
    </xf>
    <xf numFmtId="0" fontId="0" fillId="19" borderId="0" xfId="0" applyFill="1"/>
    <xf numFmtId="0" fontId="0" fillId="19" borderId="0" xfId="0" applyFill="1" applyAlignment="1">
      <alignment horizontal="center"/>
    </xf>
    <xf numFmtId="0" fontId="0" fillId="19" borderId="0" xfId="0" applyFill="1" applyAlignment="1">
      <alignment horizontal="left"/>
    </xf>
    <xf numFmtId="0" fontId="0" fillId="19" borderId="0" xfId="0" applyNumberFormat="1" applyFill="1"/>
    <xf numFmtId="49" fontId="2" fillId="19" borderId="0" xfId="0" applyNumberFormat="1" applyFont="1" applyFill="1" applyAlignment="1" applyProtection="1">
      <alignment horizontal="left" indent="1"/>
    </xf>
    <xf numFmtId="49" fontId="2" fillId="19" borderId="0" xfId="0" quotePrefix="1" applyNumberFormat="1" applyFont="1" applyFill="1" applyAlignment="1" applyProtection="1">
      <alignment horizontal="left" indent="1"/>
    </xf>
    <xf numFmtId="49" fontId="0" fillId="19" borderId="0" xfId="0" applyNumberFormat="1" applyFill="1" applyAlignment="1" applyProtection="1">
      <alignment horizontal="left"/>
    </xf>
    <xf numFmtId="0" fontId="2" fillId="19" borderId="0" xfId="0" applyFont="1" applyFill="1"/>
    <xf numFmtId="49" fontId="0" fillId="19" borderId="0" xfId="0" applyNumberFormat="1" applyFill="1"/>
    <xf numFmtId="49" fontId="16" fillId="14" borderId="0" xfId="0" applyNumberFormat="1" applyFont="1" applyFill="1" applyAlignment="1">
      <alignment horizontal="center" vertical="center" wrapText="1"/>
    </xf>
    <xf numFmtId="0" fontId="16" fillId="14" borderId="0" xfId="0" applyFont="1" applyFill="1" applyAlignment="1">
      <alignment horizontal="center" vertical="center" wrapText="1"/>
    </xf>
    <xf numFmtId="49" fontId="16" fillId="14" borderId="0" xfId="0" applyNumberFormat="1" applyFont="1" applyFill="1" applyAlignment="1">
      <alignment vertical="center" wrapText="1"/>
    </xf>
    <xf numFmtId="4" fontId="0" fillId="5" borderId="0" xfId="0" applyNumberFormat="1" applyFill="1"/>
    <xf numFmtId="0" fontId="16" fillId="21" borderId="0" xfId="0" applyFont="1" applyFill="1" applyAlignment="1">
      <alignment horizontal="center" vertical="center"/>
    </xf>
    <xf numFmtId="0" fontId="28" fillId="0" borderId="0" xfId="6" applyAlignment="1">
      <alignment horizontal="center" vertical="center" wrapText="1"/>
    </xf>
    <xf numFmtId="0" fontId="28" fillId="0" borderId="0" xfId="6" applyAlignment="1">
      <alignment horizontal="center" vertical="center"/>
    </xf>
    <xf numFmtId="0" fontId="27" fillId="24" borderId="0" xfId="4" applyFill="1" applyAlignment="1">
      <alignment horizontal="center" vertical="center" wrapText="1"/>
    </xf>
    <xf numFmtId="4" fontId="0" fillId="0" borderId="0" xfId="1" applyNumberFormat="1" applyFont="1"/>
    <xf numFmtId="43" fontId="0" fillId="23" borderId="0" xfId="3" applyFont="1" applyFill="1" applyBorder="1"/>
    <xf numFmtId="0" fontId="0" fillId="0" borderId="0" xfId="0" applyAlignment="1"/>
    <xf numFmtId="49" fontId="29" fillId="19" borderId="0" xfId="0" applyNumberFormat="1" applyFont="1" applyFill="1" applyProtection="1"/>
    <xf numFmtId="0" fontId="2" fillId="0" borderId="0" xfId="0" applyFont="1"/>
    <xf numFmtId="0" fontId="2" fillId="0" borderId="0" xfId="0" applyFont="1" applyAlignment="1">
      <alignment horizontal="right"/>
    </xf>
    <xf numFmtId="0" fontId="2" fillId="0" borderId="0" xfId="0" quotePrefix="1" applyFont="1"/>
    <xf numFmtId="0" fontId="31" fillId="20" borderId="0" xfId="0" applyFont="1" applyFill="1"/>
    <xf numFmtId="0" fontId="26" fillId="20" borderId="0" xfId="0" applyFont="1" applyFill="1" applyAlignment="1">
      <alignment vertical="center"/>
    </xf>
    <xf numFmtId="0" fontId="9" fillId="0" borderId="0" xfId="0" applyFont="1" applyFill="1" applyAlignment="1">
      <alignment horizontal="left" vertical="center"/>
    </xf>
    <xf numFmtId="0" fontId="0" fillId="25" borderId="2" xfId="0" applyFill="1" applyBorder="1" applyAlignment="1">
      <alignment vertical="top"/>
    </xf>
    <xf numFmtId="0" fontId="0" fillId="25" borderId="2" xfId="0" applyFill="1" applyBorder="1" applyAlignment="1">
      <alignment vertical="top" wrapText="1"/>
    </xf>
    <xf numFmtId="14" fontId="0" fillId="0" borderId="0" xfId="0" applyNumberFormat="1" applyAlignment="1">
      <alignment horizontal="right" vertical="top"/>
    </xf>
    <xf numFmtId="4" fontId="0" fillId="0" borderId="0" xfId="0" applyNumberFormat="1" applyAlignment="1">
      <alignment horizontal="right" vertical="top"/>
    </xf>
    <xf numFmtId="165" fontId="0" fillId="0" borderId="0" xfId="0" applyNumberFormat="1" applyAlignment="1">
      <alignment horizontal="right" vertical="top"/>
    </xf>
    <xf numFmtId="0" fontId="2" fillId="16" borderId="0" xfId="0" applyFont="1" applyFill="1" applyAlignment="1">
      <alignment horizontal="center" vertical="center"/>
    </xf>
    <xf numFmtId="0" fontId="21" fillId="3" borderId="0" xfId="0" applyNumberFormat="1" applyFont="1" applyFill="1" applyAlignment="1">
      <alignment horizontal="center" vertical="center"/>
    </xf>
    <xf numFmtId="0" fontId="0" fillId="0" borderId="0" xfId="0" applyAlignment="1">
      <alignment horizontal="left" indent="1"/>
    </xf>
    <xf numFmtId="0" fontId="33" fillId="0" borderId="0" xfId="0" applyFont="1"/>
    <xf numFmtId="0" fontId="0" fillId="4" borderId="2" xfId="0" applyFill="1" applyBorder="1" applyAlignment="1">
      <alignment vertical="top"/>
    </xf>
    <xf numFmtId="0" fontId="0" fillId="23" borderId="0" xfId="3" applyNumberFormat="1" applyFont="1" applyFill="1" applyBorder="1"/>
    <xf numFmtId="0" fontId="16" fillId="20" borderId="12" xfId="0" applyFont="1" applyFill="1" applyBorder="1" applyAlignment="1">
      <alignment horizontal="center"/>
    </xf>
    <xf numFmtId="0" fontId="16" fillId="20" borderId="12" xfId="0" applyFont="1" applyFill="1" applyBorder="1" applyAlignment="1">
      <alignment horizontal="center" vertical="center"/>
    </xf>
    <xf numFmtId="0" fontId="21" fillId="3" borderId="0" xfId="0" applyNumberFormat="1" applyFont="1" applyFill="1" applyAlignment="1">
      <alignment horizontal="center" vertical="center"/>
    </xf>
    <xf numFmtId="164" fontId="0" fillId="0" borderId="0" xfId="0" applyNumberFormat="1"/>
    <xf numFmtId="2" fontId="0" fillId="0" borderId="0" xfId="0" applyNumberFormat="1"/>
    <xf numFmtId="164" fontId="2" fillId="0" borderId="0" xfId="0" applyNumberFormat="1" applyFont="1" applyAlignment="1">
      <alignment horizontal="center" vertical="center" wrapText="1"/>
    </xf>
    <xf numFmtId="164" fontId="2" fillId="16" borderId="0" xfId="0" applyNumberFormat="1" applyFont="1" applyFill="1" applyAlignment="1">
      <alignment horizontal="center" vertical="center" wrapText="1"/>
    </xf>
    <xf numFmtId="0" fontId="2" fillId="0" borderId="0" xfId="0" applyFont="1" applyAlignment="1">
      <alignment horizontal="center" vertical="center" wrapText="1"/>
    </xf>
    <xf numFmtId="2" fontId="2" fillId="0" borderId="0" xfId="0" applyNumberFormat="1" applyFont="1" applyAlignment="1">
      <alignment horizontal="center" vertical="center" wrapText="1"/>
    </xf>
    <xf numFmtId="0" fontId="0" fillId="27" borderId="0" xfId="0" applyFill="1" applyAlignment="1">
      <alignment horizontal="center"/>
    </xf>
    <xf numFmtId="14" fontId="0" fillId="0" borderId="0" xfId="0" applyNumberFormat="1" applyAlignment="1">
      <alignment horizontal="left" vertical="top"/>
    </xf>
    <xf numFmtId="49" fontId="0" fillId="19" borderId="0" xfId="0" applyNumberFormat="1" applyFill="1" applyBorder="1" applyAlignment="1" applyProtection="1"/>
    <xf numFmtId="4" fontId="23" fillId="19" borderId="0" xfId="0" applyNumberFormat="1" applyFont="1" applyFill="1" applyBorder="1" applyAlignment="1" applyProtection="1">
      <alignment horizontal="left"/>
    </xf>
    <xf numFmtId="49" fontId="0" fillId="0" borderId="0" xfId="0" applyNumberFormat="1" applyBorder="1" applyProtection="1"/>
    <xf numFmtId="49" fontId="23" fillId="19" borderId="0" xfId="0" applyNumberFormat="1" applyFont="1" applyFill="1" applyBorder="1" applyProtection="1"/>
    <xf numFmtId="8" fontId="23" fillId="19" borderId="0" xfId="0" applyNumberFormat="1" applyFont="1" applyFill="1" applyBorder="1" applyAlignment="1" applyProtection="1">
      <alignment horizontal="left"/>
    </xf>
    <xf numFmtId="4" fontId="23" fillId="19" borderId="0" xfId="0" applyNumberFormat="1" applyFont="1" applyFill="1" applyBorder="1" applyAlignment="1" applyProtection="1"/>
    <xf numFmtId="4" fontId="23" fillId="19" borderId="0" xfId="0" applyNumberFormat="1" applyFont="1" applyFill="1" applyBorder="1" applyProtection="1"/>
    <xf numFmtId="49" fontId="0" fillId="19" borderId="0" xfId="0" applyNumberFormat="1" applyFill="1" applyBorder="1" applyProtection="1"/>
    <xf numFmtId="0" fontId="21" fillId="3" borderId="0" xfId="0" applyNumberFormat="1" applyFont="1" applyFill="1" applyAlignment="1">
      <alignment horizontal="center" vertical="center"/>
    </xf>
    <xf numFmtId="0" fontId="2" fillId="27" borderId="0" xfId="0" applyFont="1" applyFill="1" applyAlignment="1">
      <alignment horizontal="center"/>
    </xf>
    <xf numFmtId="0" fontId="8" fillId="28" borderId="0" xfId="0" applyFont="1" applyFill="1" applyBorder="1" applyAlignment="1">
      <alignment vertical="center" wrapText="1"/>
    </xf>
    <xf numFmtId="0" fontId="9" fillId="28" borderId="0" xfId="0" applyFont="1" applyFill="1" applyBorder="1" applyAlignment="1">
      <alignment vertical="center"/>
    </xf>
    <xf numFmtId="0" fontId="0" fillId="19" borderId="0" xfId="0" applyNumberFormat="1" applyFont="1" applyFill="1" applyBorder="1" applyProtection="1"/>
    <xf numFmtId="0" fontId="23" fillId="19" borderId="0" xfId="0" applyNumberFormat="1" applyFont="1" applyFill="1" applyProtection="1"/>
    <xf numFmtId="49" fontId="16" fillId="26" borderId="13" xfId="0" applyNumberFormat="1" applyFont="1" applyFill="1" applyBorder="1" applyAlignment="1" applyProtection="1">
      <alignment horizontal="center" vertical="center" wrapText="1"/>
    </xf>
    <xf numFmtId="49" fontId="16" fillId="26" borderId="14" xfId="0" applyNumberFormat="1" applyFont="1" applyFill="1" applyBorder="1" applyAlignment="1" applyProtection="1">
      <alignment horizontal="center" vertical="center" wrapText="1"/>
    </xf>
    <xf numFmtId="0" fontId="16" fillId="26" borderId="14" xfId="0" applyFont="1" applyFill="1" applyBorder="1" applyAlignment="1" applyProtection="1">
      <alignment horizontal="center" vertical="center" wrapText="1"/>
    </xf>
    <xf numFmtId="0" fontId="16" fillId="26" borderId="15" xfId="0" applyFont="1" applyFill="1" applyBorder="1" applyAlignment="1" applyProtection="1">
      <alignment horizontal="left" vertical="center" wrapText="1"/>
    </xf>
    <xf numFmtId="4" fontId="0" fillId="19" borderId="0" xfId="0" applyNumberFormat="1" applyFill="1" applyBorder="1" applyProtection="1"/>
    <xf numFmtId="3" fontId="0" fillId="5" borderId="0" xfId="0" applyNumberFormat="1" applyFill="1" applyAlignment="1">
      <alignment horizontal="center"/>
    </xf>
    <xf numFmtId="49" fontId="0" fillId="0" borderId="0" xfId="0" applyNumberFormat="1" applyFill="1"/>
    <xf numFmtId="0" fontId="0" fillId="0" borderId="0" xfId="0" applyFill="1"/>
    <xf numFmtId="0" fontId="0" fillId="0" borderId="0" xfId="0" applyAlignment="1">
      <alignment horizontal="center"/>
    </xf>
    <xf numFmtId="0" fontId="34" fillId="29" borderId="0" xfId="7" applyAlignment="1">
      <alignment horizontal="center"/>
    </xf>
    <xf numFmtId="0" fontId="2" fillId="0" borderId="12" xfId="0" applyFont="1" applyBorder="1" applyAlignment="1">
      <alignment horizontal="left"/>
    </xf>
    <xf numFmtId="0" fontId="4" fillId="0" borderId="0" xfId="6" applyFont="1" applyAlignment="1">
      <alignment horizontal="center" vertical="center"/>
    </xf>
    <xf numFmtId="3" fontId="23" fillId="19" borderId="0" xfId="0" applyNumberFormat="1" applyFont="1" applyFill="1" applyAlignment="1" applyProtection="1">
      <alignment horizontal="right"/>
    </xf>
    <xf numFmtId="49" fontId="2" fillId="19" borderId="0" xfId="0" applyNumberFormat="1" applyFont="1" applyFill="1" applyAlignment="1"/>
    <xf numFmtId="49" fontId="2" fillId="19" borderId="0" xfId="0" applyNumberFormat="1" applyFont="1" applyFill="1" applyAlignment="1" applyProtection="1">
      <alignment horizontal="left" indent="4"/>
    </xf>
    <xf numFmtId="49" fontId="0" fillId="19" borderId="0" xfId="0" applyNumberFormat="1" applyFill="1" applyAlignment="1" applyProtection="1">
      <alignment horizontal="center"/>
    </xf>
    <xf numFmtId="49" fontId="0" fillId="19" borderId="0" xfId="0" applyNumberFormat="1" applyFill="1" applyAlignment="1" applyProtection="1">
      <alignment horizontal="center"/>
    </xf>
    <xf numFmtId="0" fontId="8" fillId="12" borderId="3" xfId="0" applyFont="1" applyFill="1" applyBorder="1" applyAlignment="1">
      <alignment horizontal="center" vertical="center" wrapText="1"/>
    </xf>
    <xf numFmtId="0" fontId="8" fillId="12" borderId="4" xfId="0" applyFont="1" applyFill="1" applyBorder="1" applyAlignment="1">
      <alignment horizontal="center" vertical="center" wrapText="1"/>
    </xf>
    <xf numFmtId="0" fontId="6" fillId="13" borderId="3" xfId="0" applyFont="1" applyFill="1" applyBorder="1" applyAlignment="1">
      <alignment horizontal="center" vertical="center" wrapText="1"/>
    </xf>
    <xf numFmtId="0" fontId="6" fillId="13" borderId="5" xfId="0" applyFont="1" applyFill="1" applyBorder="1" applyAlignment="1">
      <alignment horizontal="center" vertical="center" wrapText="1"/>
    </xf>
    <xf numFmtId="0" fontId="6" fillId="13" borderId="4" xfId="0" applyFont="1" applyFill="1" applyBorder="1" applyAlignment="1">
      <alignment horizontal="center" vertical="center" wrapText="1"/>
    </xf>
    <xf numFmtId="0" fontId="8" fillId="10" borderId="3" xfId="0" applyFont="1" applyFill="1" applyBorder="1" applyAlignment="1">
      <alignment horizontal="center" vertical="center" wrapText="1"/>
    </xf>
    <xf numFmtId="0" fontId="8" fillId="10" borderId="5" xfId="0" applyFont="1" applyFill="1" applyBorder="1" applyAlignment="1">
      <alignment horizontal="center" vertical="center" wrapText="1"/>
    </xf>
    <xf numFmtId="0" fontId="8" fillId="10" borderId="4" xfId="0" applyFont="1" applyFill="1" applyBorder="1" applyAlignment="1">
      <alignment horizontal="center" vertical="center" wrapText="1"/>
    </xf>
    <xf numFmtId="0" fontId="21" fillId="3" borderId="0" xfId="0" applyNumberFormat="1" applyFont="1" applyFill="1" applyAlignment="1">
      <alignment horizontal="center" vertical="center"/>
    </xf>
    <xf numFmtId="49" fontId="0" fillId="19" borderId="0" xfId="0" applyNumberFormat="1" applyFill="1" applyAlignment="1" applyProtection="1">
      <alignment horizontal="center"/>
    </xf>
    <xf numFmtId="14" fontId="26" fillId="20" borderId="8" xfId="0" applyNumberFormat="1" applyFont="1" applyFill="1" applyBorder="1" applyAlignment="1">
      <alignment horizontal="center" vertical="center"/>
    </xf>
    <xf numFmtId="14" fontId="26" fillId="20" borderId="9" xfId="0" applyNumberFormat="1" applyFont="1" applyFill="1" applyBorder="1" applyAlignment="1">
      <alignment horizontal="center" vertical="center"/>
    </xf>
    <xf numFmtId="14" fontId="26" fillId="20" borderId="10" xfId="0" applyNumberFormat="1" applyFont="1" applyFill="1" applyBorder="1" applyAlignment="1">
      <alignment horizontal="center" vertical="center"/>
    </xf>
    <xf numFmtId="14" fontId="26" fillId="20" borderId="11" xfId="0" applyNumberFormat="1" applyFont="1" applyFill="1" applyBorder="1" applyAlignment="1">
      <alignment horizontal="center" vertical="center"/>
    </xf>
    <xf numFmtId="49" fontId="35" fillId="19" borderId="0" xfId="0" applyNumberFormat="1" applyFont="1" applyFill="1" applyAlignment="1" applyProtection="1">
      <alignment horizontal="left" indent="6"/>
    </xf>
  </cellXfs>
  <cellStyles count="8">
    <cellStyle name="Bad" xfId="7" builtinId="27"/>
    <cellStyle name="Comma" xfId="1" builtinId="3"/>
    <cellStyle name="Comma 2" xfId="3" xr:uid="{350A31EB-5B47-4EB2-AC4C-BA9EB61968EC}"/>
    <cellStyle name="Good" xfId="4" builtinId="26"/>
    <cellStyle name="Normal" xfId="0" builtinId="0"/>
    <cellStyle name="Normal 2" xfId="6" xr:uid="{0EC610B5-114C-4070-BF0F-A294C96F281A}"/>
    <cellStyle name="Normal 2 2" xfId="2" xr:uid="{00000000-0005-0000-0000-000002000000}"/>
    <cellStyle name="Normal 3" xfId="5" xr:uid="{61D5C37C-9D83-426D-A674-20EFC41142DB}"/>
  </cellStyles>
  <dxfs count="49"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4" formatCode="#,##0.00"/>
    </dxf>
    <dxf>
      <numFmt numFmtId="0" formatCode="General"/>
    </dxf>
    <dxf>
      <numFmt numFmtId="4" formatCode="#,##0.00"/>
    </dxf>
    <dxf>
      <numFmt numFmtId="166" formatCode=";;;"/>
    </dxf>
    <dxf>
      <numFmt numFmtId="166" formatCode=";;;"/>
    </dxf>
    <dxf>
      <numFmt numFmtId="166" formatCode=";;;"/>
    </dxf>
    <dxf>
      <font>
        <b/>
        <i val="0"/>
      </font>
      <fill>
        <patternFill>
          <bgColor rgb="FFFF7C80"/>
        </patternFill>
      </fill>
    </dxf>
    <dxf>
      <font>
        <b/>
        <i val="0"/>
        <color theme="0"/>
      </font>
      <fill>
        <patternFill>
          <bgColor theme="4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/>
        <color theme="0"/>
      </font>
      <fill>
        <patternFill>
          <bgColor rgb="FFFF0000"/>
        </patternFill>
      </fill>
    </dxf>
    <dxf>
      <fill>
        <patternFill>
          <bgColor rgb="FFBEE395"/>
        </patternFill>
      </fill>
    </dxf>
    <dxf>
      <fill>
        <patternFill>
          <bgColor rgb="FFFF9379"/>
        </patternFill>
      </fill>
    </dxf>
    <dxf>
      <font>
        <b/>
        <i val="0"/>
        <color theme="0"/>
      </font>
      <fill>
        <patternFill>
          <bgColor theme="4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/>
        <color theme="0"/>
      </font>
      <fill>
        <patternFill>
          <bgColor rgb="FFFF0000"/>
        </patternFill>
      </fill>
    </dxf>
    <dxf>
      <fill>
        <patternFill patternType="solid">
          <fgColor indexed="64"/>
          <bgColor theme="0"/>
        </patternFill>
      </fill>
      <alignment horizontal="left" vertical="bottom" textRotation="0" wrapText="0" indent="0" justifyLastLine="0" shrinkToFit="0" readingOrder="0"/>
      <protection locked="1" hidden="0"/>
    </dxf>
    <dxf>
      <fill>
        <patternFill patternType="solid">
          <fgColor indexed="64"/>
          <bgColor theme="0"/>
        </patternFill>
      </fill>
      <protection locked="1" hidden="0"/>
    </dxf>
    <dxf>
      <numFmt numFmtId="30" formatCode="@"/>
      <fill>
        <patternFill patternType="solid">
          <fgColor indexed="64"/>
          <bgColor theme="0"/>
        </patternFill>
      </fill>
      <protection locked="1" hidden="0"/>
    </dxf>
    <dxf>
      <numFmt numFmtId="30" formatCode="@"/>
      <fill>
        <patternFill patternType="solid">
          <fgColor indexed="64"/>
          <bgColor theme="0"/>
        </patternFill>
      </fill>
      <protection locked="1" hidden="0"/>
    </dxf>
    <dxf>
      <numFmt numFmtId="30" formatCode="@"/>
      <fill>
        <patternFill patternType="solid">
          <fgColor indexed="64"/>
          <bgColor theme="0"/>
        </patternFill>
      </fill>
      <protection locked="1" hidden="0"/>
    </dxf>
    <dxf>
      <numFmt numFmtId="30" formatCode="@"/>
      <fill>
        <patternFill patternType="solid">
          <fgColor indexed="64"/>
          <bgColor theme="0"/>
        </patternFill>
      </fill>
      <protection locked="1" hidden="0"/>
    </dxf>
    <dxf>
      <numFmt numFmtId="0" formatCode="General"/>
      <fill>
        <patternFill patternType="solid">
          <fgColor indexed="64"/>
          <bgColor theme="0"/>
        </patternFill>
      </fill>
      <protection locked="1" hidden="0"/>
    </dxf>
    <dxf>
      <numFmt numFmtId="30" formatCode="@"/>
      <fill>
        <patternFill patternType="solid">
          <fgColor indexed="64"/>
          <bgColor theme="0"/>
        </patternFill>
      </fill>
      <protection locked="1" hidden="0"/>
    </dxf>
    <dxf>
      <numFmt numFmtId="0" formatCode="General"/>
      <fill>
        <patternFill patternType="solid">
          <fgColor indexed="64"/>
          <bgColor theme="0"/>
        </patternFill>
      </fill>
      <protection locked="1" hidden="0"/>
    </dxf>
    <dxf>
      <numFmt numFmtId="0" formatCode="General"/>
      <fill>
        <patternFill patternType="solid">
          <fgColor indexed="64"/>
          <bgColor theme="0"/>
        </patternFill>
      </fill>
      <protection locked="1" hidden="0"/>
    </dxf>
    <dxf>
      <numFmt numFmtId="0" formatCode="General"/>
      <fill>
        <patternFill patternType="solid">
          <fgColor indexed="64"/>
          <bgColor theme="0"/>
        </patternFill>
      </fill>
      <protection locked="1" hidden="0"/>
    </dxf>
    <dxf>
      <numFmt numFmtId="0" formatCode="General"/>
      <fill>
        <patternFill patternType="solid">
          <fgColor indexed="64"/>
          <bgColor theme="0"/>
        </patternFill>
      </fill>
      <protection locked="1" hidden="0"/>
    </dxf>
    <dxf>
      <numFmt numFmtId="30" formatCode="@"/>
      <fill>
        <patternFill patternType="solid">
          <fgColor indexed="64"/>
          <bgColor theme="0"/>
        </patternFill>
      </fill>
      <protection locked="1" hidden="0"/>
    </dxf>
    <dxf>
      <numFmt numFmtId="30" formatCode="@"/>
      <fill>
        <patternFill patternType="solid">
          <fgColor indexed="64"/>
          <bgColor theme="0"/>
        </patternFill>
      </fill>
      <protection locked="1" hidden="0"/>
    </dxf>
    <dxf>
      <numFmt numFmtId="30" formatCode="@"/>
      <fill>
        <patternFill patternType="solid">
          <fgColor indexed="64"/>
          <bgColor theme="0"/>
        </patternFill>
      </fill>
      <protection locked="1" hidden="0"/>
    </dxf>
    <dxf>
      <numFmt numFmtId="30" formatCode="@"/>
      <fill>
        <patternFill patternType="solid">
          <fgColor indexed="64"/>
          <bgColor theme="0"/>
        </patternFill>
      </fill>
      <protection locked="1" hidden="0"/>
    </dxf>
    <dxf>
      <numFmt numFmtId="30" formatCode="@"/>
      <fill>
        <patternFill patternType="solid">
          <fgColor indexed="64"/>
          <bgColor theme="0"/>
        </patternFill>
      </fill>
      <alignment horizontal="center" vertical="bottom" textRotation="0" wrapText="0" indent="0" justifyLastLine="0" shrinkToFit="0" readingOrder="0"/>
      <protection locked="1" hidden="0"/>
    </dxf>
    <dxf>
      <fill>
        <patternFill patternType="solid">
          <fgColor indexed="64"/>
          <bgColor theme="0"/>
        </patternFill>
      </fill>
      <protection locked="1" hidden="0"/>
    </dxf>
    <dxf>
      <border>
        <bottom style="medium">
          <color indexed="64"/>
        </bottom>
      </border>
    </dxf>
    <dxf>
      <fill>
        <patternFill patternType="solid">
          <fgColor indexed="64"/>
          <bgColor theme="5" tint="-0.249977111117893"/>
        </patternFill>
      </fill>
      <border diagonalUp="0" diagonalDown="0">
        <left/>
        <right/>
        <top/>
        <bottom/>
        <vertical/>
        <horizontal/>
      </border>
      <protection locked="1" hidden="0"/>
    </dxf>
  </dxfs>
  <tableStyles count="0" defaultTableStyle="TableStyleMedium2" defaultPivotStyle="PivotStyleLight16"/>
  <colors>
    <mruColors>
      <color rgb="FFFF7C80"/>
      <color rgb="FFFF9379"/>
      <color rgb="FFBEE395"/>
      <color rgb="FFC9E7A7"/>
      <color rgb="FFFF3EA4"/>
      <color rgb="FFFFAB97"/>
      <color rgb="FFFF9F9F"/>
      <color rgb="FFFF505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heetMetadata" Target="metadata.xml"/><Relationship Id="rId26" Type="http://schemas.openxmlformats.org/officeDocument/2006/relationships/customXml" Target="../customXml/item6.xml"/><Relationship Id="rId39" Type="http://schemas.openxmlformats.org/officeDocument/2006/relationships/customXml" Target="../customXml/item19.xml"/><Relationship Id="rId3" Type="http://schemas.openxmlformats.org/officeDocument/2006/relationships/worksheet" Target="worksheets/sheet3.xml"/><Relationship Id="rId21" Type="http://schemas.openxmlformats.org/officeDocument/2006/relationships/customXml" Target="../customXml/item1.xml"/><Relationship Id="rId34" Type="http://schemas.openxmlformats.org/officeDocument/2006/relationships/customXml" Target="../customXml/item14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haredStrings" Target="sharedStrings.xml"/><Relationship Id="rId25" Type="http://schemas.openxmlformats.org/officeDocument/2006/relationships/customXml" Target="../customXml/item5.xml"/><Relationship Id="rId33" Type="http://schemas.openxmlformats.org/officeDocument/2006/relationships/customXml" Target="../customXml/item13.xml"/><Relationship Id="rId38" Type="http://schemas.openxmlformats.org/officeDocument/2006/relationships/customXml" Target="../customXml/item18.xml"/><Relationship Id="rId2" Type="http://schemas.openxmlformats.org/officeDocument/2006/relationships/worksheet" Target="worksheets/sheet2.xml"/><Relationship Id="rId16" Type="http://schemas.openxmlformats.org/officeDocument/2006/relationships/styles" Target="styles.xml"/><Relationship Id="rId20" Type="http://schemas.openxmlformats.org/officeDocument/2006/relationships/calcChain" Target="calcChain.xml"/><Relationship Id="rId29" Type="http://schemas.openxmlformats.org/officeDocument/2006/relationships/customXml" Target="../customXml/item9.xml"/><Relationship Id="rId41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customXml" Target="../customXml/item4.xml"/><Relationship Id="rId32" Type="http://schemas.openxmlformats.org/officeDocument/2006/relationships/customXml" Target="../customXml/item12.xml"/><Relationship Id="rId37" Type="http://schemas.openxmlformats.org/officeDocument/2006/relationships/customXml" Target="../customXml/item17.xml"/><Relationship Id="rId40" Type="http://schemas.openxmlformats.org/officeDocument/2006/relationships/customXml" Target="../customXml/item20.xml"/><Relationship Id="rId5" Type="http://schemas.openxmlformats.org/officeDocument/2006/relationships/worksheet" Target="worksheets/sheet5.xml"/><Relationship Id="rId15" Type="http://schemas.openxmlformats.org/officeDocument/2006/relationships/connections" Target="connections.xml"/><Relationship Id="rId23" Type="http://schemas.openxmlformats.org/officeDocument/2006/relationships/customXml" Target="../customXml/item3.xml"/><Relationship Id="rId28" Type="http://schemas.openxmlformats.org/officeDocument/2006/relationships/customXml" Target="../customXml/item8.xml"/><Relationship Id="rId36" Type="http://schemas.openxmlformats.org/officeDocument/2006/relationships/customXml" Target="../customXml/item16.xml"/><Relationship Id="rId10" Type="http://schemas.openxmlformats.org/officeDocument/2006/relationships/worksheet" Target="worksheets/sheet10.xml"/><Relationship Id="rId19" Type="http://schemas.openxmlformats.org/officeDocument/2006/relationships/powerPivotData" Target="model/item.data"/><Relationship Id="rId31" Type="http://schemas.openxmlformats.org/officeDocument/2006/relationships/customXml" Target="../customXml/item1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theme" Target="theme/theme1.xml"/><Relationship Id="rId22" Type="http://schemas.openxmlformats.org/officeDocument/2006/relationships/customXml" Target="../customXml/item2.xml"/><Relationship Id="rId27" Type="http://schemas.openxmlformats.org/officeDocument/2006/relationships/customXml" Target="../customXml/item7.xml"/><Relationship Id="rId30" Type="http://schemas.openxmlformats.org/officeDocument/2006/relationships/customXml" Target="../customXml/item10.xml"/><Relationship Id="rId35" Type="http://schemas.openxmlformats.org/officeDocument/2006/relationships/customXml" Target="../customXml/item15.xml"/></Relationships>
</file>

<file path=xl/ctrlProps/ctrlProp1.xml><?xml version="1.0" encoding="utf-8"?>
<formControlPr xmlns="http://schemas.microsoft.com/office/spreadsheetml/2009/9/main" objectType="Radio" checked="Checked" firstButton="1" fmlaLink="Extract_2!$AK$15" lockText="1" noThreeD="1"/>
</file>

<file path=xl/ctrlProps/ctrlProp2.xml><?xml version="1.0" encoding="utf-8"?>
<formControlPr xmlns="http://schemas.microsoft.com/office/spreadsheetml/2009/9/main" objectType="Radio" lockText="1" noThreeD="1"/>
</file>

<file path=xl/ctrlProps/ctrlProp3.xml><?xml version="1.0" encoding="utf-8"?>
<formControlPr xmlns="http://schemas.microsoft.com/office/spreadsheetml/2009/9/main" objectType="GBox" noThreeD="1"/>
</file>

<file path=xl/ctrlProps/ctrlProp4.xml><?xml version="1.0" encoding="utf-8"?>
<formControlPr xmlns="http://schemas.microsoft.com/office/spreadsheetml/2009/9/main" objectType="Drop" dropStyle="combo" dx="22" fmlaLink="Extract_2!$AN$14" fmlaRange="Extract_2!$AO$16:$AO$17" noThreeD="1" sel="1" val="0"/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226220</xdr:colOff>
      <xdr:row>5</xdr:row>
      <xdr:rowOff>411</xdr:rowOff>
    </xdr:from>
    <xdr:to>
      <xdr:col>6</xdr:col>
      <xdr:colOff>421899</xdr:colOff>
      <xdr:row>6</xdr:row>
      <xdr:rowOff>122777</xdr:rowOff>
    </xdr:to>
    <xdr:sp macro="[0]!Update" textlink="">
      <xdr:nvSpPr>
        <xdr:cNvPr id="14" name="Snip Diagonal Corner Rectangle 9">
          <a:extLst>
            <a:ext uri="{FF2B5EF4-FFF2-40B4-BE49-F238E27FC236}">
              <a16:creationId xmlns:a16="http://schemas.microsoft.com/office/drawing/2014/main" id="{00000000-0008-0000-0B00-00000E000000}"/>
            </a:ext>
          </a:extLst>
        </xdr:cNvPr>
        <xdr:cNvSpPr/>
      </xdr:nvSpPr>
      <xdr:spPr>
        <a:xfrm>
          <a:off x="4917283" y="964817"/>
          <a:ext cx="933866" cy="324773"/>
        </a:xfrm>
        <a:prstGeom prst="snip2DiagRect">
          <a:avLst/>
        </a:prstGeom>
        <a:solidFill>
          <a:srgbClr val="FF3EA4"/>
        </a:solidFill>
        <a:ln w="19050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5</xdr:col>
      <xdr:colOff>238436</xdr:colOff>
      <xdr:row>2</xdr:row>
      <xdr:rowOff>2</xdr:rowOff>
    </xdr:from>
    <xdr:to>
      <xdr:col>6</xdr:col>
      <xdr:colOff>423581</xdr:colOff>
      <xdr:row>3</xdr:row>
      <xdr:rowOff>151000</xdr:rowOff>
    </xdr:to>
    <xdr:sp macro="" textlink="">
      <xdr:nvSpPr>
        <xdr:cNvPr id="16" name="Snip Diagonal Corner Rectangle 11">
          <a:extLst>
            <a:ext uri="{FF2B5EF4-FFF2-40B4-BE49-F238E27FC236}">
              <a16:creationId xmlns:a16="http://schemas.microsoft.com/office/drawing/2014/main" id="{00000000-0008-0000-0B00-000010000000}"/>
            </a:ext>
          </a:extLst>
        </xdr:cNvPr>
        <xdr:cNvSpPr/>
      </xdr:nvSpPr>
      <xdr:spPr>
        <a:xfrm>
          <a:off x="4953311" y="381002"/>
          <a:ext cx="923333" cy="341498"/>
        </a:xfrm>
        <a:prstGeom prst="snip2DiagRect">
          <a:avLst/>
        </a:prstGeom>
        <a:solidFill>
          <a:srgbClr val="FF3EA4"/>
        </a:solidFill>
        <a:ln w="19050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5</xdr:col>
      <xdr:colOff>320628</xdr:colOff>
      <xdr:row>2</xdr:row>
      <xdr:rowOff>20985</xdr:rowOff>
    </xdr:from>
    <xdr:to>
      <xdr:col>6</xdr:col>
      <xdr:colOff>418820</xdr:colOff>
      <xdr:row>3</xdr:row>
      <xdr:rowOff>141474</xdr:rowOff>
    </xdr:to>
    <xdr:sp macro="[0]!ClearData" textlink="">
      <xdr:nvSpPr>
        <xdr:cNvPr id="17" name="TextBox 16">
          <a:extLst>
            <a:ext uri="{FF2B5EF4-FFF2-40B4-BE49-F238E27FC236}">
              <a16:creationId xmlns:a16="http://schemas.microsoft.com/office/drawing/2014/main" id="{00000000-0008-0000-0B00-000011000000}"/>
            </a:ext>
          </a:extLst>
        </xdr:cNvPr>
        <xdr:cNvSpPr txBox="1"/>
      </xdr:nvSpPr>
      <xdr:spPr>
        <a:xfrm>
          <a:off x="5035503" y="401985"/>
          <a:ext cx="836380" cy="31098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NZ" sz="1100" b="1" u="sng">
              <a:solidFill>
                <a:schemeClr val="bg1"/>
              </a:solidFill>
            </a:rPr>
            <a:t>Clear Data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762000</xdr:colOff>
          <xdr:row>2</xdr:row>
          <xdr:rowOff>133350</xdr:rowOff>
        </xdr:from>
        <xdr:to>
          <xdr:col>0</xdr:col>
          <xdr:colOff>1552575</xdr:colOff>
          <xdr:row>4</xdr:row>
          <xdr:rowOff>28575</xdr:rowOff>
        </xdr:to>
        <xdr:sp macro="" textlink="">
          <xdr:nvSpPr>
            <xdr:cNvPr id="10246" name="Option Button 6" descr="FRAEDOM" hidden="1">
              <a:extLst>
                <a:ext uri="{63B3BB69-23CF-44E3-9099-C40C66FF867C}">
                  <a14:compatExt spid="_x0000_s10246"/>
                </a:ext>
                <a:ext uri="{FF2B5EF4-FFF2-40B4-BE49-F238E27FC236}">
                  <a16:creationId xmlns:a16="http://schemas.microsoft.com/office/drawing/2014/main" id="{00000000-0008-0000-0B00-000006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EAEAEA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8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NZ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FRAEDOM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762000</xdr:colOff>
          <xdr:row>6</xdr:row>
          <xdr:rowOff>180975</xdr:rowOff>
        </xdr:from>
        <xdr:to>
          <xdr:col>0</xdr:col>
          <xdr:colOff>1609725</xdr:colOff>
          <xdr:row>8</xdr:row>
          <xdr:rowOff>85725</xdr:rowOff>
        </xdr:to>
        <xdr:sp macro="" textlink="">
          <xdr:nvSpPr>
            <xdr:cNvPr id="10247" name="Option Button 7" hidden="1">
              <a:extLst>
                <a:ext uri="{63B3BB69-23CF-44E3-9099-C40C66FF867C}">
                  <a14:compatExt spid="_x0000_s10247"/>
                </a:ext>
                <a:ext uri="{FF2B5EF4-FFF2-40B4-BE49-F238E27FC236}">
                  <a16:creationId xmlns:a16="http://schemas.microsoft.com/office/drawing/2014/main" id="{00000000-0008-0000-0B00-000007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EAEAEA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NZ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PAYGLOBAL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500062</xdr:colOff>
          <xdr:row>1</xdr:row>
          <xdr:rowOff>171450</xdr:rowOff>
        </xdr:from>
        <xdr:to>
          <xdr:col>1</xdr:col>
          <xdr:colOff>533400</xdr:colOff>
          <xdr:row>9</xdr:row>
          <xdr:rowOff>19050</xdr:rowOff>
        </xdr:to>
        <xdr:sp macro="" textlink="">
          <xdr:nvSpPr>
            <xdr:cNvPr id="10248" name="Group Box 8" descr="Upload" hidden="1">
              <a:extLst>
                <a:ext uri="{63B3BB69-23CF-44E3-9099-C40C66FF867C}">
                  <a14:compatExt spid="_x0000_s10248"/>
                </a:ext>
                <a:ext uri="{FF2B5EF4-FFF2-40B4-BE49-F238E27FC236}">
                  <a16:creationId xmlns:a16="http://schemas.microsoft.com/office/drawing/2014/main" id="{00000000-0008-0000-0B00-000008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27432" tIns="18288" rIns="0" bIns="0" anchor="t" upright="1"/>
            <a:lstStyle/>
            <a:p>
              <a:pPr algn="l" rtl="0">
                <a:defRPr sz="1000"/>
              </a:pPr>
              <a:r>
                <a:rPr lang="en-NZ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Upload</a:t>
              </a:r>
            </a:p>
          </xdr:txBody>
        </xdr:sp>
        <xdr:clientData/>
      </xdr:twoCellAnchor>
    </mc:Choice>
    <mc:Fallback/>
  </mc:AlternateContent>
  <xdr:twoCellAnchor>
    <xdr:from>
      <xdr:col>5</xdr:col>
      <xdr:colOff>259837</xdr:colOff>
      <xdr:row>5</xdr:row>
      <xdr:rowOff>21178</xdr:rowOff>
    </xdr:from>
    <xdr:to>
      <xdr:col>6</xdr:col>
      <xdr:colOff>340378</xdr:colOff>
      <xdr:row>6</xdr:row>
      <xdr:rowOff>105125</xdr:rowOff>
    </xdr:to>
    <xdr:sp macro="[0]!Update" textlink="">
      <xdr:nvSpPr>
        <xdr:cNvPr id="11" name="TextBox 10">
          <a:extLst>
            <a:ext uri="{FF2B5EF4-FFF2-40B4-BE49-F238E27FC236}">
              <a16:creationId xmlns:a16="http://schemas.microsoft.com/office/drawing/2014/main" id="{00000000-0008-0000-0B00-00000B000000}"/>
            </a:ext>
          </a:extLst>
        </xdr:cNvPr>
        <xdr:cNvSpPr txBox="1"/>
      </xdr:nvSpPr>
      <xdr:spPr>
        <a:xfrm>
          <a:off x="4974712" y="985584"/>
          <a:ext cx="818729" cy="286354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r>
            <a:rPr lang="en-NZ" sz="1100" b="1" u="sng">
              <a:solidFill>
                <a:schemeClr val="bg1"/>
              </a:solidFill>
            </a:rPr>
            <a:t>Update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866775</xdr:colOff>
          <xdr:row>4</xdr:row>
          <xdr:rowOff>190500</xdr:rowOff>
        </xdr:from>
        <xdr:to>
          <xdr:col>1</xdr:col>
          <xdr:colOff>276225</xdr:colOff>
          <xdr:row>6</xdr:row>
          <xdr:rowOff>47625</xdr:rowOff>
        </xdr:to>
        <xdr:sp macro="" textlink="">
          <xdr:nvSpPr>
            <xdr:cNvPr id="10252" name="Drop Down 12" hidden="1">
              <a:extLst>
                <a:ext uri="{63B3BB69-23CF-44E3-9099-C40C66FF867C}">
                  <a14:compatExt spid="_x0000_s10252"/>
                </a:ext>
                <a:ext uri="{FF2B5EF4-FFF2-40B4-BE49-F238E27FC236}">
                  <a16:creationId xmlns:a16="http://schemas.microsoft.com/office/drawing/2014/main" id="{00000000-0008-0000-0B00-00000C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2" xr16:uid="{9917B1AD-6B5F-4983-937E-8578DAEEA9B2}" autoFormatId="16" applyNumberFormats="0" applyBorderFormats="0" applyFontFormats="0" applyPatternFormats="0" applyAlignmentFormats="0" applyWidthHeightFormats="0">
  <queryTableRefresh nextId="7" unboundColumnsRight="1">
    <queryTableFields count="6">
      <queryTableField id="1" name="GL Code" tableColumnId="1"/>
      <queryTableField id="2" name="Cost Centre Code" tableColumnId="2"/>
      <queryTableField id="3" name="Amount" tableColumnId="3"/>
      <queryTableField id="4" name="General Ledger Desc" tableColumnId="4"/>
      <queryTableField id="5" name="Data" tableColumnId="5"/>
      <queryTableField id="6" dataBound="0" tableColumnId="6"/>
    </queryTableFields>
  </queryTableRefresh>
</queryTable>
</file>

<file path=xl/queryTables/queryTable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1" xr16:uid="{8ACE41BE-0AAE-47E0-AD46-C3CEEAC6ACA1}" autoFormatId="16" applyNumberFormats="0" applyBorderFormats="0" applyFontFormats="0" applyPatternFormats="0" applyAlignmentFormats="0" applyWidthHeightFormats="0">
  <queryTableRefresh nextId="38" unboundColumnsRight="3">
    <queryTableFields count="18">
      <queryTableField id="1" name="Statement Period - End Date" tableColumnId="1"/>
      <queryTableField id="2" name="Cardholder - Forename" tableColumnId="2"/>
      <queryTableField id="3" name="Cardholder - Surname" tableColumnId="3"/>
      <queryTableField id="4" name="Transaction - Line Amount" tableColumnId="4"/>
      <queryTableField id="5" name="Transaction - Tax Exclusive Amount" tableColumnId="5"/>
      <queryTableField id="6" name="Transaction - Tax Amount" tableColumnId="6"/>
      <queryTableField id="7" name="Transaction - Expense Description" tableColumnId="7"/>
      <queryTableField id="8" name="Transaction Line Coding - GL Code" tableColumnId="8"/>
      <queryTableField id="9" name="Transaction Line Coding - Responsibility Centre" tableColumnId="9"/>
      <queryTableField id="10" name="Transaction Line Coding - Item" tableColumnId="10"/>
      <queryTableField id="11" name="Transaction Line Coding - Plant" tableColumnId="11"/>
      <queryTableField id="12" name="Transaction Line Coding - Project" tableColumnId="12"/>
      <queryTableField id="13" name="Employee - Forename.1" tableColumnId="13"/>
      <queryTableField id="14" name="Employee - Forename.2" tableColumnId="14"/>
      <queryTableField id="15" name="Employee - Surname" tableColumnId="15"/>
      <queryTableField id="16" dataBound="0" tableColumnId="16"/>
      <queryTableField id="18" dataBound="0" tableColumnId="18"/>
      <queryTableField id="19" dataBound="0" tableColumnId="19"/>
    </queryTable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_rels/table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58977D05-1D3A-495E-B814-976819ABC8E5}" name="GL_table" displayName="GL_table" ref="A1:F3" tableType="queryTable" insertRow="1" totalsRowCount="1">
  <autoFilter ref="A1:F2" xr:uid="{32FC9BFD-6FE0-49F9-BD47-C9AB3C1FB169}"/>
  <tableColumns count="6">
    <tableColumn id="1" xr3:uid="{C3D649A2-9326-4AA4-B330-485D9F0DB6E0}" uniqueName="1" name="GL Code" queryTableFieldId="1"/>
    <tableColumn id="2" xr3:uid="{D1752EF4-C27D-4839-85FA-5D632CC634FE}" uniqueName="2" name="Cost Centre Code" totalsRowLabel="TOTAL" queryTableFieldId="2"/>
    <tableColumn id="3" xr3:uid="{0F778620-55CE-424F-A511-F5731CEA459C}" uniqueName="3" name="Amount" totalsRowFunction="custom" queryTableFieldId="3" totalsRowDxfId="16">
      <totalsRowFormula>SUM(GL_table[Amount])</totalsRowFormula>
    </tableColumn>
    <tableColumn id="4" xr3:uid="{FA54A074-26C4-482F-A0AA-C1E9CF0641E3}" uniqueName="4" name="General Ledger Desc" queryTableFieldId="4" dataDxfId="13" totalsRowDxfId="15"/>
    <tableColumn id="5" xr3:uid="{0C0FCEE1-B4BB-4E76-B13C-5AC927DAE5CE}" uniqueName="5" name="Data" queryTableFieldId="5"/>
    <tableColumn id="6" xr3:uid="{61DA1ABB-1FC6-425B-AE6F-26A639B89153}" uniqueName="6" name="Column1" totalsRowFunction="custom" queryTableFieldId="6" dataDxfId="12" totalsRowDxfId="14">
      <calculatedColumnFormula>IF(GL_table[[#This Row],[Data]]="Fraedom",IF(LEFT(GL_table[[#This Row],[General Ledger Desc]],3)="GST",0,GL_table[[#This Row],[Amount]]),0)</calculatedColumnFormula>
      <totalsRowFormula>SUM(GL_table[Column1])</totalsRowFormula>
    </tableColumn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8D847E97-44DB-4AF3-8A6D-8009C9981EA3}" name="fraedom_data" displayName="fraedom_data_1" ref="A1:R1447" tableType="queryTable" totalsRowShown="0">
  <tableColumns count="18">
    <tableColumn id="1" xr3:uid="{21B13905-52D7-4C76-9815-548CF438FFC8}" uniqueName="1" name="Statement Period - End Date" queryTableFieldId="1"/>
    <tableColumn id="2" xr3:uid="{76F6120D-6E9C-4EDE-BDD0-F04B72184274}" uniqueName="2" name="Cardholder - Forename" queryTableFieldId="2" dataDxfId="11"/>
    <tableColumn id="3" xr3:uid="{A955D587-292D-45C1-8B0F-CCFBC807DB99}" uniqueName="3" name="Cardholder - Surname" queryTableFieldId="3" dataDxfId="10"/>
    <tableColumn id="4" xr3:uid="{C369040C-D8D7-4F8C-AD48-3758D98033C9}" uniqueName="4" name="Transaction - Line Amount" queryTableFieldId="4"/>
    <tableColumn id="5" xr3:uid="{9F8167A0-66BA-4D58-9BDC-1AF44535229E}" uniqueName="5" name="Transaction - Tax Exclusive Amount" queryTableFieldId="5"/>
    <tableColumn id="6" xr3:uid="{47FC5CBB-37DB-48CC-BE96-F022368BEEB7}" uniqueName="6" name="Transaction - Tax Amount" queryTableFieldId="6"/>
    <tableColumn id="7" xr3:uid="{C92BC22B-725B-4B4E-BF00-23FBBE915738}" uniqueName="7" name="Transaction - Expense Description" queryTableFieldId="7" dataDxfId="9"/>
    <tableColumn id="8" xr3:uid="{8AFDCC26-19C7-4AE8-9549-D163D0C62536}" uniqueName="8" name="Transaction Line Coding - GL Code" queryTableFieldId="8"/>
    <tableColumn id="9" xr3:uid="{8D6AE251-D594-49BB-9ED5-59CEF4E114F5}" uniqueName="9" name="Transaction Line Coding - Responsibility Centre" queryTableFieldId="9"/>
    <tableColumn id="10" xr3:uid="{3E4FBFD1-8DEC-441E-967A-0306B985E46A}" uniqueName="10" name="Transaction Line Coding - Item" queryTableFieldId="10" dataDxfId="8"/>
    <tableColumn id="11" xr3:uid="{F8B0F2B0-D53D-4F89-B348-735A6E068749}" uniqueName="11" name="Transaction Line Coding - Plant" queryTableFieldId="11" dataDxfId="7"/>
    <tableColumn id="12" xr3:uid="{C7DEA60E-3A26-4896-8F99-DF39521BDFAC}" uniqueName="12" name="Transaction Line Coding - Project" queryTableFieldId="12" dataDxfId="6"/>
    <tableColumn id="13" xr3:uid="{B153AB11-B8F5-4A4E-B296-1B13950C6AFA}" uniqueName="13" name="Employee - Forename.1" queryTableFieldId="13" dataDxfId="5"/>
    <tableColumn id="14" xr3:uid="{FF9D85A3-5F65-4CAE-8344-189C701F3DBD}" uniqueName="14" name="Employee - Forename.2" queryTableFieldId="14" dataDxfId="4"/>
    <tableColumn id="15" xr3:uid="{FE66663B-4FB9-43D4-BEFE-75335ACCE7CE}" uniqueName="15" name="Employee - Surname" queryTableFieldId="15" dataDxfId="3"/>
    <tableColumn id="16" xr3:uid="{D2737270-E35C-4183-BA5F-DCCE8F947C1E}" uniqueName="16" name="Column1" queryTableFieldId="16" dataDxfId="2">
      <calculatedColumnFormula>IF(fraedom_data_1[[#This Row],[Employee - Forename.2]]="",_xlfn.CONCAT(fraedom_data_1[[#This Row],[Employee - Forename.1]]," ",fraedom_data_1[[#This Row],[Employee - Surname]]),_xlfn.CONCAT(fraedom_data_1[[#This Row],[Employee - Forename.1]]," ",fraedom_data_1[[#This Row],[Employee - Forename.2]]," ",fraedom_data_1[[#This Row],[Employee - Surname]]))</calculatedColumnFormula>
    </tableColumn>
    <tableColumn id="18" xr3:uid="{E9C92BEA-C973-4411-8B6F-0C4D59CF3FA7}" uniqueName="18" name="Column3" queryTableFieldId="18" dataDxfId="1">
      <calculatedColumnFormula>IF(fraedom_data_1[[#This Row],[Transaction - Expense Description]]="Payment Direct Debit Payment - Tha",0,IF(OR(fraedom_data_1[[#This Row],[Transaction - Tax Amount]]="",fraedom_data_1[[#This Row],[Transaction - Tax Amount]]=0),"1","2"))</calculatedColumnFormula>
    </tableColumn>
    <tableColumn id="19" xr3:uid="{35283B12-BE9B-4AD2-9E0E-FDFB3DE57036}" uniqueName="19" name="Column4" queryTableFieldId="19" dataDxfId="0">
      <calculatedColumnFormula>_xlfn.CONCAT(fraedom_data_1[[#This Row],[Statement Period - End Date]],"_",fraedom_data_1[[#This Row],[Column1]],"_",fraedom_data_1[[#This Row],[Transaction - Tax Exclusive Amount]])</calculatedColumnFormula>
    </tableColumn>
  </tableColumns>
  <tableStyleInfo name="TableStyleMedium7" showFirstColumn="1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19D6C868-62C4-42EF-B972-37C7BBD076C7}" name="main_table" displayName="main_table" ref="A11:Q10979" totalsRowShown="0" headerRowDxfId="48" dataDxfId="46" headerRowBorderDxfId="47">
  <tableColumns count="17">
    <tableColumn id="1" xr3:uid="{F656DF3D-9ED4-4E48-A98D-E6177A6CF6FB}" name="M3 Transaction Type" dataDxfId="45"/>
    <tableColumn id="2" xr3:uid="{14727FC7-E75E-4028-9960-F1E810C49DC0}" name="Journal Number" dataDxfId="44"/>
    <tableColumn id="3" xr3:uid="{7A6F46E2-7077-4094-B10E-F949C9DCD073}" name="M3 Transaction Number" dataDxfId="43"/>
    <tableColumn id="4" xr3:uid="{090E6681-D01F-41E8-A960-C673A155D5E7}" name="GL Code" dataDxfId="42"/>
    <tableColumn id="5" xr3:uid="{1F305646-EB9F-4580-A5F1-C06F7EF06FD9}" name="Cost Centre Code" dataDxfId="41"/>
    <tableColumn id="6" xr3:uid="{9466BE65-ADE0-486F-AC41-0C6FE6965966}" name="Plant Code" dataDxfId="40"/>
    <tableColumn id="7" xr3:uid="{417AE489-CBE7-4064-A650-F1D95E8BF30F}" name="Item Code" dataDxfId="39"/>
    <tableColumn id="8" xr3:uid="{AE80AC10-88C7-468C-9323-64B95CC07736}" name="Project Code" dataDxfId="38"/>
    <tableColumn id="9" xr3:uid="{F9BE4F21-1C79-43E2-B288-2EEF94CBB173}" name="Order" dataDxfId="37"/>
    <tableColumn id="10" xr3:uid="{E72F4438-3B96-4EBC-B630-7D52997F8CE8}" name="Accounting Rule" dataDxfId="36"/>
    <tableColumn id="11" xr3:uid="{38F080CF-1E83-47A3-9643-CDBC31529754}" name="Quantity" dataDxfId="35"/>
    <tableColumn id="12" xr3:uid="{6103F700-92E9-4B50-9F67-1E1BDA85A5B0}" name="Currency Code" dataDxfId="34"/>
    <tableColumn id="13" xr3:uid="{9D2A93DB-0625-4B8C-9177-31F7BB4EDD70}" name="Exchange Rate" dataDxfId="33"/>
    <tableColumn id="14" xr3:uid="{ADB0C566-E7C9-4ECA-B086-AA3A695F4DCA}" name="Amount" dataDxfId="32"/>
    <tableColumn id="15" xr3:uid="{B6DC47EA-128A-4B1F-9E33-EA8AB9864E8F}" name="Journal Date" dataDxfId="31"/>
    <tableColumn id="16" xr3:uid="{1835A942-BA17-46AE-9AEA-B8276858E17F}" name="GST Code" dataDxfId="30"/>
    <tableColumn id="17" xr3:uid="{9860F517-FEFC-4ADD-A83E-2139033C9FA2}" name="General Ledger Desc" dataDxfId="29"/>
  </tableColumns>
  <tableStyleInfo showFirstColumn="0" showLastColumn="0" showRowStripes="1" showColumnStripes="0"/>
</table>
</file>

<file path=xl/theme/theme1.xml><?xml version="1.0" encoding="utf-8"?>
<a:theme xmlns:a="http://schemas.openxmlformats.org/drawingml/2006/main" name="synlait-them">
  <a:themeElements>
    <a:clrScheme name="Custom 1">
      <a:dk1>
        <a:sysClr val="windowText" lastClr="000000"/>
      </a:dk1>
      <a:lt1>
        <a:sysClr val="window" lastClr="FFFFFF"/>
      </a:lt1>
      <a:dk2>
        <a:srgbClr val="000000"/>
      </a:dk2>
      <a:lt2>
        <a:srgbClr val="F8F8F8"/>
      </a:lt2>
      <a:accent1>
        <a:srgbClr val="FF3EA5"/>
      </a:accent1>
      <a:accent2>
        <a:srgbClr val="FF9FD2"/>
      </a:accent2>
      <a:accent3>
        <a:srgbClr val="FFCFE9"/>
      </a:accent3>
      <a:accent4>
        <a:srgbClr val="FFECF6"/>
      </a:accent4>
      <a:accent5>
        <a:srgbClr val="C7C8CA"/>
      </a:accent5>
      <a:accent6>
        <a:srgbClr val="4D4D4D"/>
      </a:accent6>
      <a:hlink>
        <a:srgbClr val="5F5F5F"/>
      </a:hlink>
      <a:folHlink>
        <a:srgbClr val="919191"/>
      </a:folHlink>
    </a:clrScheme>
    <a:fontScheme name="Office">
      <a:maj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Angsana New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Cordia New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100000"/>
                <a:shade val="100000"/>
                <a:satMod val="130000"/>
              </a:schemeClr>
            </a:gs>
            <a:gs pos="100000">
              <a:schemeClr val="phClr">
                <a:tint val="50000"/>
                <a:shade val="100000"/>
                <a:satMod val="350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/>
      <a:bodyPr/>
      <a:lstStyle/>
      <a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a:style>
    </a:spDef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5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8.bin"/></Relationships>
</file>

<file path=xl/worksheets/_rels/sheet12.xml.rels><?xml version="1.0" encoding="UTF-8" standalone="yes"?>
<Relationships xmlns="http://schemas.openxmlformats.org/package/2006/relationships"><Relationship Id="rId8" Type="http://schemas.openxmlformats.org/officeDocument/2006/relationships/table" Target="../tables/table3.xml"/><Relationship Id="rId3" Type="http://schemas.openxmlformats.org/officeDocument/2006/relationships/vmlDrawing" Target="../drawings/vmlDrawing3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9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5"/>
  <dimension ref="A1:J1135"/>
  <sheetViews>
    <sheetView workbookViewId="0"/>
  </sheetViews>
  <sheetFormatPr defaultColWidth="9.140625" defaultRowHeight="14.25" outlineLevelCol="1"/>
  <cols>
    <col min="1" max="1" width="15" style="28" customWidth="1"/>
    <col min="2" max="2" width="42.7109375" style="28" customWidth="1" outlineLevel="1"/>
    <col min="3" max="3" width="15.28515625" style="28" customWidth="1" outlineLevel="1"/>
    <col min="4" max="4" width="10.85546875" style="28" customWidth="1"/>
    <col min="5" max="5" width="22.85546875" style="28" bestFit="1" customWidth="1"/>
    <col min="6" max="6" width="48.28515625" style="28" bestFit="1" customWidth="1"/>
    <col min="7" max="7" width="16" style="29" bestFit="1" customWidth="1"/>
    <col min="8" max="8" width="9.28515625" style="29" bestFit="1" customWidth="1"/>
    <col min="9" max="9" width="12.28515625" style="29" bestFit="1" customWidth="1"/>
    <col min="10" max="10" width="9.140625" style="28" collapsed="1"/>
    <col min="11" max="16384" width="9.140625" style="28"/>
  </cols>
  <sheetData>
    <row r="1" spans="1:9" s="21" customFormat="1" ht="36.6" customHeight="1">
      <c r="A1" s="15" t="s">
        <v>0</v>
      </c>
      <c r="B1" s="16" t="s">
        <v>1</v>
      </c>
      <c r="C1" s="17" t="s">
        <v>2</v>
      </c>
      <c r="D1" s="18" t="s">
        <v>4932</v>
      </c>
      <c r="E1" s="19" t="s">
        <v>3</v>
      </c>
      <c r="F1" s="19" t="s">
        <v>4</v>
      </c>
      <c r="G1" s="20" t="s">
        <v>5</v>
      </c>
      <c r="H1" s="20" t="s">
        <v>6</v>
      </c>
      <c r="I1" s="20" t="s">
        <v>7</v>
      </c>
    </row>
    <row r="2" spans="1:9" s="25" customFormat="1" ht="13.5" customHeight="1">
      <c r="A2" s="22">
        <v>11000</v>
      </c>
      <c r="B2" s="22" t="s">
        <v>8</v>
      </c>
      <c r="C2" s="23" t="s">
        <v>9</v>
      </c>
      <c r="D2" s="23">
        <v>110000</v>
      </c>
      <c r="E2" s="23" t="s">
        <v>10</v>
      </c>
      <c r="F2" s="23" t="s">
        <v>10</v>
      </c>
      <c r="G2" s="24" t="s">
        <v>11</v>
      </c>
      <c r="H2" s="24"/>
      <c r="I2" s="24" t="s">
        <v>12</v>
      </c>
    </row>
    <row r="3" spans="1:9" s="25" customFormat="1" ht="13.5" customHeight="1">
      <c r="A3" s="22"/>
      <c r="B3" s="22" t="s">
        <v>9</v>
      </c>
      <c r="C3" s="23" t="s">
        <v>9</v>
      </c>
      <c r="D3" s="23">
        <v>110001</v>
      </c>
      <c r="E3" s="23" t="s">
        <v>13</v>
      </c>
      <c r="F3" s="23" t="s">
        <v>14</v>
      </c>
      <c r="G3" s="24" t="s">
        <v>11</v>
      </c>
      <c r="H3" s="26"/>
      <c r="I3" s="24" t="s">
        <v>12</v>
      </c>
    </row>
    <row r="4" spans="1:9" s="25" customFormat="1" ht="13.5" customHeight="1">
      <c r="A4" s="22"/>
      <c r="B4" s="22" t="s">
        <v>9</v>
      </c>
      <c r="C4" s="23" t="s">
        <v>9</v>
      </c>
      <c r="D4" s="23">
        <v>110002</v>
      </c>
      <c r="E4" s="23" t="s">
        <v>15</v>
      </c>
      <c r="F4" s="23" t="s">
        <v>16</v>
      </c>
      <c r="G4" s="24" t="s">
        <v>11</v>
      </c>
      <c r="H4" s="26"/>
      <c r="I4" s="24" t="s">
        <v>12</v>
      </c>
    </row>
    <row r="5" spans="1:9" s="25" customFormat="1" ht="13.5" customHeight="1">
      <c r="A5" s="22"/>
      <c r="B5" s="22" t="s">
        <v>9</v>
      </c>
      <c r="C5" s="23" t="s">
        <v>9</v>
      </c>
      <c r="D5" s="23">
        <v>110003</v>
      </c>
      <c r="E5" s="23" t="s">
        <v>17</v>
      </c>
      <c r="F5" s="23" t="s">
        <v>18</v>
      </c>
      <c r="G5" s="24" t="s">
        <v>11</v>
      </c>
      <c r="H5" s="26"/>
      <c r="I5" s="24" t="s">
        <v>12</v>
      </c>
    </row>
    <row r="6" spans="1:9" s="25" customFormat="1" ht="13.5" customHeight="1">
      <c r="A6" s="22"/>
      <c r="B6" s="22" t="s">
        <v>9</v>
      </c>
      <c r="C6" s="23" t="s">
        <v>9</v>
      </c>
      <c r="D6" s="23">
        <v>110004</v>
      </c>
      <c r="E6" s="23" t="s">
        <v>19</v>
      </c>
      <c r="F6" s="23" t="s">
        <v>20</v>
      </c>
      <c r="G6" s="24" t="s">
        <v>11</v>
      </c>
      <c r="H6" s="26"/>
      <c r="I6" s="24" t="s">
        <v>12</v>
      </c>
    </row>
    <row r="7" spans="1:9" s="25" customFormat="1">
      <c r="A7" s="22"/>
      <c r="B7" s="22" t="s">
        <v>9</v>
      </c>
      <c r="C7" s="23" t="s">
        <v>9</v>
      </c>
      <c r="D7" s="23">
        <v>110005</v>
      </c>
      <c r="E7" s="23" t="s">
        <v>21</v>
      </c>
      <c r="F7" s="23" t="s">
        <v>22</v>
      </c>
      <c r="G7" s="24" t="s">
        <v>11</v>
      </c>
      <c r="H7" s="26"/>
      <c r="I7" s="24" t="s">
        <v>12</v>
      </c>
    </row>
    <row r="8" spans="1:9" s="25" customFormat="1">
      <c r="A8" s="22"/>
      <c r="B8" s="22" t="s">
        <v>9</v>
      </c>
      <c r="C8" s="23" t="s">
        <v>9</v>
      </c>
      <c r="D8" s="23">
        <v>110006</v>
      </c>
      <c r="E8" s="23" t="s">
        <v>23</v>
      </c>
      <c r="F8" s="23" t="s">
        <v>24</v>
      </c>
      <c r="G8" s="24" t="s">
        <v>11</v>
      </c>
      <c r="H8" s="26"/>
      <c r="I8" s="24" t="s">
        <v>12</v>
      </c>
    </row>
    <row r="9" spans="1:9" s="25" customFormat="1">
      <c r="A9" s="22">
        <v>11130</v>
      </c>
      <c r="B9" s="22" t="s">
        <v>25</v>
      </c>
      <c r="C9" s="23" t="s">
        <v>9</v>
      </c>
      <c r="D9" s="23">
        <v>110010</v>
      </c>
      <c r="E9" s="23" t="s">
        <v>26</v>
      </c>
      <c r="F9" s="23" t="s">
        <v>26</v>
      </c>
      <c r="G9" s="24" t="s">
        <v>11</v>
      </c>
      <c r="H9" s="24"/>
      <c r="I9" s="24" t="s">
        <v>12</v>
      </c>
    </row>
    <row r="10" spans="1:9" s="25" customFormat="1">
      <c r="A10" s="22"/>
      <c r="B10" s="22" t="s">
        <v>9</v>
      </c>
      <c r="C10" s="23" t="s">
        <v>9</v>
      </c>
      <c r="D10" s="23">
        <v>110011</v>
      </c>
      <c r="E10" s="23" t="s">
        <v>27</v>
      </c>
      <c r="F10" s="23" t="s">
        <v>28</v>
      </c>
      <c r="G10" s="24" t="s">
        <v>11</v>
      </c>
      <c r="H10" s="26"/>
      <c r="I10" s="24" t="s">
        <v>12</v>
      </c>
    </row>
    <row r="11" spans="1:9" s="25" customFormat="1">
      <c r="A11" s="22"/>
      <c r="B11" s="22" t="s">
        <v>9</v>
      </c>
      <c r="C11" s="23" t="s">
        <v>9</v>
      </c>
      <c r="D11" s="23">
        <v>110012</v>
      </c>
      <c r="E11" s="23" t="s">
        <v>29</v>
      </c>
      <c r="F11" s="23" t="s">
        <v>30</v>
      </c>
      <c r="G11" s="24" t="s">
        <v>11</v>
      </c>
      <c r="H11" s="26"/>
      <c r="I11" s="24" t="s">
        <v>12</v>
      </c>
    </row>
    <row r="12" spans="1:9" s="25" customFormat="1">
      <c r="A12" s="22"/>
      <c r="B12" s="22" t="s">
        <v>9</v>
      </c>
      <c r="C12" s="23" t="s">
        <v>9</v>
      </c>
      <c r="D12" s="23">
        <v>110013</v>
      </c>
      <c r="E12" s="23" t="s">
        <v>31</v>
      </c>
      <c r="F12" s="23" t="s">
        <v>32</v>
      </c>
      <c r="G12" s="24" t="s">
        <v>11</v>
      </c>
      <c r="H12" s="26"/>
      <c r="I12" s="24" t="s">
        <v>12</v>
      </c>
    </row>
    <row r="13" spans="1:9" s="25" customFormat="1">
      <c r="A13" s="22"/>
      <c r="B13" s="22" t="s">
        <v>9</v>
      </c>
      <c r="C13" s="23" t="s">
        <v>9</v>
      </c>
      <c r="D13" s="23">
        <v>110014</v>
      </c>
      <c r="E13" s="23" t="s">
        <v>33</v>
      </c>
      <c r="F13" s="23" t="s">
        <v>34</v>
      </c>
      <c r="G13" s="24" t="s">
        <v>11</v>
      </c>
      <c r="H13" s="26"/>
      <c r="I13" s="24" t="s">
        <v>12</v>
      </c>
    </row>
    <row r="14" spans="1:9" s="25" customFormat="1">
      <c r="A14" s="22"/>
      <c r="B14" s="22" t="s">
        <v>9</v>
      </c>
      <c r="C14" s="23" t="s">
        <v>9</v>
      </c>
      <c r="D14" s="23">
        <v>110015</v>
      </c>
      <c r="E14" s="23" t="s">
        <v>35</v>
      </c>
      <c r="F14" s="23" t="s">
        <v>36</v>
      </c>
      <c r="G14" s="24" t="s">
        <v>11</v>
      </c>
      <c r="H14" s="26"/>
      <c r="I14" s="24" t="s">
        <v>12</v>
      </c>
    </row>
    <row r="15" spans="1:9" s="25" customFormat="1">
      <c r="A15" s="22"/>
      <c r="B15" s="22" t="s">
        <v>9</v>
      </c>
      <c r="C15" s="23" t="s">
        <v>9</v>
      </c>
      <c r="D15" s="23">
        <v>110016</v>
      </c>
      <c r="E15" s="23" t="s">
        <v>37</v>
      </c>
      <c r="F15" s="23" t="s">
        <v>38</v>
      </c>
      <c r="G15" s="24" t="s">
        <v>11</v>
      </c>
      <c r="H15" s="26"/>
      <c r="I15" s="24" t="s">
        <v>12</v>
      </c>
    </row>
    <row r="16" spans="1:9" s="25" customFormat="1">
      <c r="A16" s="22"/>
      <c r="B16" s="22"/>
      <c r="C16" s="23" t="s">
        <v>39</v>
      </c>
      <c r="D16" s="23">
        <v>110019</v>
      </c>
      <c r="E16" s="23" t="s">
        <v>40</v>
      </c>
      <c r="F16" s="23" t="s">
        <v>41</v>
      </c>
      <c r="G16" s="24" t="s">
        <v>11</v>
      </c>
      <c r="H16" s="26"/>
      <c r="I16" s="24" t="s">
        <v>12</v>
      </c>
    </row>
    <row r="17" spans="1:9" s="25" customFormat="1">
      <c r="A17" s="22">
        <v>11120</v>
      </c>
      <c r="B17" s="22" t="s">
        <v>42</v>
      </c>
      <c r="C17" s="23" t="s">
        <v>9</v>
      </c>
      <c r="D17" s="23">
        <v>110020</v>
      </c>
      <c r="E17" s="23" t="s">
        <v>43</v>
      </c>
      <c r="F17" s="23" t="s">
        <v>43</v>
      </c>
      <c r="G17" s="24" t="s">
        <v>11</v>
      </c>
      <c r="H17" s="24"/>
      <c r="I17" s="24" t="s">
        <v>12</v>
      </c>
    </row>
    <row r="18" spans="1:9" s="25" customFormat="1">
      <c r="A18" s="22"/>
      <c r="B18" s="22" t="s">
        <v>9</v>
      </c>
      <c r="C18" s="23" t="s">
        <v>9</v>
      </c>
      <c r="D18" s="23">
        <v>110021</v>
      </c>
      <c r="E18" s="23" t="s">
        <v>44</v>
      </c>
      <c r="F18" s="23" t="s">
        <v>45</v>
      </c>
      <c r="G18" s="24" t="s">
        <v>11</v>
      </c>
      <c r="H18" s="26"/>
      <c r="I18" s="24" t="s">
        <v>12</v>
      </c>
    </row>
    <row r="19" spans="1:9" s="25" customFormat="1">
      <c r="A19" s="22"/>
      <c r="B19" s="22" t="s">
        <v>9</v>
      </c>
      <c r="C19" s="23" t="s">
        <v>9</v>
      </c>
      <c r="D19" s="23">
        <v>110022</v>
      </c>
      <c r="E19" s="23" t="s">
        <v>46</v>
      </c>
      <c r="F19" s="23" t="s">
        <v>47</v>
      </c>
      <c r="G19" s="24" t="s">
        <v>11</v>
      </c>
      <c r="H19" s="26"/>
      <c r="I19" s="24" t="s">
        <v>12</v>
      </c>
    </row>
    <row r="20" spans="1:9" s="25" customFormat="1">
      <c r="A20" s="22"/>
      <c r="B20" s="22" t="s">
        <v>9</v>
      </c>
      <c r="C20" s="23" t="s">
        <v>9</v>
      </c>
      <c r="D20" s="23">
        <v>110023</v>
      </c>
      <c r="E20" s="23" t="s">
        <v>48</v>
      </c>
      <c r="F20" s="23" t="s">
        <v>49</v>
      </c>
      <c r="G20" s="24" t="s">
        <v>11</v>
      </c>
      <c r="H20" s="26"/>
      <c r="I20" s="24" t="s">
        <v>12</v>
      </c>
    </row>
    <row r="21" spans="1:9" s="25" customFormat="1">
      <c r="A21" s="22"/>
      <c r="B21" s="22" t="s">
        <v>9</v>
      </c>
      <c r="C21" s="23" t="s">
        <v>9</v>
      </c>
      <c r="D21" s="23">
        <v>110024</v>
      </c>
      <c r="E21" s="23" t="s">
        <v>50</v>
      </c>
      <c r="F21" s="23" t="s">
        <v>51</v>
      </c>
      <c r="G21" s="24" t="s">
        <v>11</v>
      </c>
      <c r="H21" s="26"/>
      <c r="I21" s="24" t="s">
        <v>12</v>
      </c>
    </row>
    <row r="22" spans="1:9" s="25" customFormat="1">
      <c r="A22" s="22"/>
      <c r="B22" s="22" t="s">
        <v>9</v>
      </c>
      <c r="C22" s="23" t="s">
        <v>9</v>
      </c>
      <c r="D22" s="23">
        <v>110025</v>
      </c>
      <c r="E22" s="23" t="s">
        <v>52</v>
      </c>
      <c r="F22" s="23" t="s">
        <v>53</v>
      </c>
      <c r="G22" s="24" t="s">
        <v>11</v>
      </c>
      <c r="H22" s="26"/>
      <c r="I22" s="24" t="s">
        <v>12</v>
      </c>
    </row>
    <row r="23" spans="1:9" s="25" customFormat="1">
      <c r="A23" s="22"/>
      <c r="B23" s="22" t="s">
        <v>9</v>
      </c>
      <c r="C23" s="23" t="s">
        <v>9</v>
      </c>
      <c r="D23" s="23">
        <v>110026</v>
      </c>
      <c r="E23" s="23" t="s">
        <v>54</v>
      </c>
      <c r="F23" s="23" t="s">
        <v>55</v>
      </c>
      <c r="G23" s="24" t="s">
        <v>11</v>
      </c>
      <c r="H23" s="26"/>
      <c r="I23" s="24" t="s">
        <v>12</v>
      </c>
    </row>
    <row r="24" spans="1:9" s="25" customFormat="1">
      <c r="A24" s="22"/>
      <c r="B24" s="22"/>
      <c r="C24" s="23" t="s">
        <v>39</v>
      </c>
      <c r="D24" s="23">
        <v>110029</v>
      </c>
      <c r="E24" s="23" t="s">
        <v>56</v>
      </c>
      <c r="F24" s="23" t="s">
        <v>57</v>
      </c>
      <c r="G24" s="24" t="s">
        <v>11</v>
      </c>
      <c r="H24" s="26"/>
      <c r="I24" s="24" t="s">
        <v>12</v>
      </c>
    </row>
    <row r="25" spans="1:9" s="25" customFormat="1">
      <c r="A25" s="22">
        <v>11110</v>
      </c>
      <c r="B25" s="22" t="s">
        <v>58</v>
      </c>
      <c r="C25" s="23" t="s">
        <v>9</v>
      </c>
      <c r="D25" s="23">
        <v>110030</v>
      </c>
      <c r="E25" s="23" t="s">
        <v>59</v>
      </c>
      <c r="F25" s="23" t="s">
        <v>59</v>
      </c>
      <c r="G25" s="24" t="s">
        <v>11</v>
      </c>
      <c r="H25" s="24"/>
      <c r="I25" s="24" t="s">
        <v>12</v>
      </c>
    </row>
    <row r="26" spans="1:9" s="25" customFormat="1">
      <c r="A26" s="22"/>
      <c r="B26" s="22" t="s">
        <v>9</v>
      </c>
      <c r="C26" s="23" t="s">
        <v>9</v>
      </c>
      <c r="D26" s="23">
        <v>110031</v>
      </c>
      <c r="E26" s="23" t="s">
        <v>60</v>
      </c>
      <c r="F26" s="23" t="s">
        <v>61</v>
      </c>
      <c r="G26" s="24" t="s">
        <v>11</v>
      </c>
      <c r="H26" s="26"/>
      <c r="I26" s="24" t="s">
        <v>12</v>
      </c>
    </row>
    <row r="27" spans="1:9" s="25" customFormat="1">
      <c r="A27" s="22"/>
      <c r="B27" s="22" t="s">
        <v>9</v>
      </c>
      <c r="C27" s="23" t="s">
        <v>9</v>
      </c>
      <c r="D27" s="23">
        <v>110032</v>
      </c>
      <c r="E27" s="23" t="s">
        <v>62</v>
      </c>
      <c r="F27" s="23" t="s">
        <v>63</v>
      </c>
      <c r="G27" s="24" t="s">
        <v>11</v>
      </c>
      <c r="H27" s="26"/>
      <c r="I27" s="24" t="s">
        <v>12</v>
      </c>
    </row>
    <row r="28" spans="1:9" s="25" customFormat="1">
      <c r="A28" s="22"/>
      <c r="B28" s="22" t="s">
        <v>9</v>
      </c>
      <c r="C28" s="23" t="s">
        <v>9</v>
      </c>
      <c r="D28" s="23">
        <v>110033</v>
      </c>
      <c r="E28" s="23" t="s">
        <v>64</v>
      </c>
      <c r="F28" s="23" t="s">
        <v>65</v>
      </c>
      <c r="G28" s="24" t="s">
        <v>11</v>
      </c>
      <c r="H28" s="26"/>
      <c r="I28" s="24" t="s">
        <v>12</v>
      </c>
    </row>
    <row r="29" spans="1:9" s="25" customFormat="1">
      <c r="A29" s="22"/>
      <c r="B29" s="22" t="s">
        <v>9</v>
      </c>
      <c r="C29" s="23" t="s">
        <v>9</v>
      </c>
      <c r="D29" s="23">
        <v>110034</v>
      </c>
      <c r="E29" s="23" t="s">
        <v>66</v>
      </c>
      <c r="F29" s="23" t="s">
        <v>67</v>
      </c>
      <c r="G29" s="24" t="s">
        <v>11</v>
      </c>
      <c r="H29" s="26"/>
      <c r="I29" s="24" t="s">
        <v>12</v>
      </c>
    </row>
    <row r="30" spans="1:9" s="25" customFormat="1">
      <c r="A30" s="22"/>
      <c r="B30" s="22" t="s">
        <v>9</v>
      </c>
      <c r="C30" s="23" t="s">
        <v>9</v>
      </c>
      <c r="D30" s="23">
        <v>110035</v>
      </c>
      <c r="E30" s="23" t="s">
        <v>68</v>
      </c>
      <c r="F30" s="23" t="s">
        <v>69</v>
      </c>
      <c r="G30" s="24" t="s">
        <v>11</v>
      </c>
      <c r="H30" s="26"/>
      <c r="I30" s="24" t="s">
        <v>12</v>
      </c>
    </row>
    <row r="31" spans="1:9" s="25" customFormat="1">
      <c r="A31" s="22"/>
      <c r="B31" s="22" t="s">
        <v>9</v>
      </c>
      <c r="C31" s="23" t="s">
        <v>9</v>
      </c>
      <c r="D31" s="23">
        <v>110036</v>
      </c>
      <c r="E31" s="23" t="s">
        <v>70</v>
      </c>
      <c r="F31" s="23" t="s">
        <v>71</v>
      </c>
      <c r="G31" s="24" t="s">
        <v>11</v>
      </c>
      <c r="H31" s="26"/>
      <c r="I31" s="24" t="s">
        <v>12</v>
      </c>
    </row>
    <row r="32" spans="1:9" s="25" customFormat="1">
      <c r="A32" s="22"/>
      <c r="B32" s="22"/>
      <c r="C32" s="23" t="s">
        <v>39</v>
      </c>
      <c r="D32" s="23">
        <v>110039</v>
      </c>
      <c r="E32" s="23" t="s">
        <v>72</v>
      </c>
      <c r="F32" s="23" t="s">
        <v>73</v>
      </c>
      <c r="G32" s="24" t="s">
        <v>11</v>
      </c>
      <c r="H32" s="26"/>
      <c r="I32" s="24" t="s">
        <v>12</v>
      </c>
    </row>
    <row r="33" spans="1:9" s="25" customFormat="1">
      <c r="A33" s="22">
        <v>11140</v>
      </c>
      <c r="B33" s="22" t="s">
        <v>74</v>
      </c>
      <c r="C33" s="23" t="s">
        <v>9</v>
      </c>
      <c r="D33" s="23">
        <v>110040</v>
      </c>
      <c r="E33" s="23" t="s">
        <v>75</v>
      </c>
      <c r="F33" s="23" t="s">
        <v>76</v>
      </c>
      <c r="G33" s="24" t="s">
        <v>11</v>
      </c>
      <c r="H33" s="24"/>
      <c r="I33" s="24" t="s">
        <v>12</v>
      </c>
    </row>
    <row r="34" spans="1:9" s="25" customFormat="1">
      <c r="A34" s="22"/>
      <c r="B34" s="22" t="s">
        <v>9</v>
      </c>
      <c r="C34" s="23" t="s">
        <v>9</v>
      </c>
      <c r="D34" s="23">
        <v>110041</v>
      </c>
      <c r="E34" s="23" t="s">
        <v>77</v>
      </c>
      <c r="F34" s="23" t="s">
        <v>78</v>
      </c>
      <c r="G34" s="24" t="s">
        <v>11</v>
      </c>
      <c r="H34" s="26"/>
      <c r="I34" s="24" t="s">
        <v>12</v>
      </c>
    </row>
    <row r="35" spans="1:9" s="25" customFormat="1">
      <c r="A35" s="22"/>
      <c r="B35" s="22" t="s">
        <v>9</v>
      </c>
      <c r="C35" s="23" t="s">
        <v>9</v>
      </c>
      <c r="D35" s="23">
        <v>110042</v>
      </c>
      <c r="E35" s="23" t="s">
        <v>79</v>
      </c>
      <c r="F35" s="23" t="s">
        <v>80</v>
      </c>
      <c r="G35" s="24" t="s">
        <v>11</v>
      </c>
      <c r="H35" s="26"/>
      <c r="I35" s="24" t="s">
        <v>12</v>
      </c>
    </row>
    <row r="36" spans="1:9" s="25" customFormat="1">
      <c r="A36" s="22"/>
      <c r="B36" s="22" t="s">
        <v>9</v>
      </c>
      <c r="C36" s="23" t="s">
        <v>9</v>
      </c>
      <c r="D36" s="23">
        <v>110043</v>
      </c>
      <c r="E36" s="23" t="s">
        <v>81</v>
      </c>
      <c r="F36" s="23" t="s">
        <v>82</v>
      </c>
      <c r="G36" s="24" t="s">
        <v>11</v>
      </c>
      <c r="H36" s="26"/>
      <c r="I36" s="24" t="s">
        <v>12</v>
      </c>
    </row>
    <row r="37" spans="1:9" s="25" customFormat="1">
      <c r="A37" s="22"/>
      <c r="B37" s="22" t="s">
        <v>9</v>
      </c>
      <c r="C37" s="23" t="s">
        <v>9</v>
      </c>
      <c r="D37" s="23">
        <v>110044</v>
      </c>
      <c r="E37" s="23" t="s">
        <v>83</v>
      </c>
      <c r="F37" s="23" t="s">
        <v>84</v>
      </c>
      <c r="G37" s="24" t="s">
        <v>11</v>
      </c>
      <c r="H37" s="26"/>
      <c r="I37" s="24" t="s">
        <v>12</v>
      </c>
    </row>
    <row r="38" spans="1:9" s="25" customFormat="1">
      <c r="A38" s="22"/>
      <c r="B38" s="22" t="s">
        <v>9</v>
      </c>
      <c r="C38" s="23" t="s">
        <v>9</v>
      </c>
      <c r="D38" s="23">
        <v>110045</v>
      </c>
      <c r="E38" s="23" t="s">
        <v>85</v>
      </c>
      <c r="F38" s="23" t="s">
        <v>86</v>
      </c>
      <c r="G38" s="24" t="s">
        <v>11</v>
      </c>
      <c r="H38" s="26"/>
      <c r="I38" s="24" t="s">
        <v>12</v>
      </c>
    </row>
    <row r="39" spans="1:9" s="25" customFormat="1">
      <c r="A39" s="22"/>
      <c r="B39" s="22" t="s">
        <v>9</v>
      </c>
      <c r="C39" s="23" t="s">
        <v>9</v>
      </c>
      <c r="D39" s="23">
        <v>110046</v>
      </c>
      <c r="E39" s="23" t="s">
        <v>87</v>
      </c>
      <c r="F39" s="23" t="s">
        <v>88</v>
      </c>
      <c r="G39" s="24" t="s">
        <v>11</v>
      </c>
      <c r="H39" s="26"/>
      <c r="I39" s="24" t="s">
        <v>12</v>
      </c>
    </row>
    <row r="40" spans="1:9" s="25" customFormat="1">
      <c r="A40" s="22"/>
      <c r="B40" s="22"/>
      <c r="C40" s="23" t="s">
        <v>9</v>
      </c>
      <c r="D40" s="23">
        <v>110050</v>
      </c>
      <c r="E40" s="23" t="s">
        <v>89</v>
      </c>
      <c r="F40" s="23" t="s">
        <v>89</v>
      </c>
      <c r="G40" s="24" t="s">
        <v>11</v>
      </c>
      <c r="H40" s="26"/>
      <c r="I40" s="24" t="s">
        <v>12</v>
      </c>
    </row>
    <row r="41" spans="1:9" s="25" customFormat="1">
      <c r="A41" s="22"/>
      <c r="B41" s="22"/>
      <c r="C41" s="23" t="s">
        <v>90</v>
      </c>
      <c r="D41" s="23">
        <v>110051</v>
      </c>
      <c r="E41" s="23" t="s">
        <v>91</v>
      </c>
      <c r="F41" s="23" t="s">
        <v>92</v>
      </c>
      <c r="G41" s="24" t="s">
        <v>11</v>
      </c>
      <c r="H41" s="26"/>
      <c r="I41" s="24" t="s">
        <v>12</v>
      </c>
    </row>
    <row r="42" spans="1:9" s="25" customFormat="1">
      <c r="A42" s="22"/>
      <c r="B42" s="22"/>
      <c r="C42" s="23" t="s">
        <v>90</v>
      </c>
      <c r="D42" s="23">
        <v>110052</v>
      </c>
      <c r="E42" s="23" t="s">
        <v>93</v>
      </c>
      <c r="F42" s="23" t="s">
        <v>94</v>
      </c>
      <c r="G42" s="24" t="s">
        <v>11</v>
      </c>
      <c r="H42" s="26"/>
      <c r="I42" s="24" t="s">
        <v>12</v>
      </c>
    </row>
    <row r="43" spans="1:9" s="25" customFormat="1">
      <c r="A43" s="22"/>
      <c r="B43" s="22"/>
      <c r="C43" s="23" t="s">
        <v>90</v>
      </c>
      <c r="D43" s="23">
        <v>110053</v>
      </c>
      <c r="E43" s="23" t="s">
        <v>95</v>
      </c>
      <c r="F43" s="23" t="s">
        <v>96</v>
      </c>
      <c r="G43" s="24" t="s">
        <v>11</v>
      </c>
      <c r="H43" s="26"/>
      <c r="I43" s="24" t="s">
        <v>12</v>
      </c>
    </row>
    <row r="44" spans="1:9" s="25" customFormat="1">
      <c r="A44" s="22"/>
      <c r="B44" s="22"/>
      <c r="C44" s="23" t="s">
        <v>90</v>
      </c>
      <c r="D44" s="23">
        <v>110054</v>
      </c>
      <c r="E44" s="23" t="s">
        <v>97</v>
      </c>
      <c r="F44" s="23" t="s">
        <v>98</v>
      </c>
      <c r="G44" s="24" t="s">
        <v>11</v>
      </c>
      <c r="H44" s="26"/>
      <c r="I44" s="24" t="s">
        <v>12</v>
      </c>
    </row>
    <row r="45" spans="1:9" s="25" customFormat="1">
      <c r="A45" s="22"/>
      <c r="B45" s="22"/>
      <c r="C45" s="23" t="s">
        <v>90</v>
      </c>
      <c r="D45" s="23">
        <v>110055</v>
      </c>
      <c r="E45" s="23" t="s">
        <v>99</v>
      </c>
      <c r="F45" s="23" t="s">
        <v>100</v>
      </c>
      <c r="G45" s="24" t="s">
        <v>11</v>
      </c>
      <c r="H45" s="26"/>
      <c r="I45" s="24" t="s">
        <v>12</v>
      </c>
    </row>
    <row r="46" spans="1:9" s="25" customFormat="1">
      <c r="A46" s="22"/>
      <c r="B46" s="22"/>
      <c r="C46" s="23" t="s">
        <v>90</v>
      </c>
      <c r="D46" s="23">
        <v>110056</v>
      </c>
      <c r="E46" s="23" t="s">
        <v>101</v>
      </c>
      <c r="F46" s="23" t="s">
        <v>102</v>
      </c>
      <c r="G46" s="24" t="s">
        <v>11</v>
      </c>
      <c r="H46" s="26"/>
      <c r="I46" s="24" t="s">
        <v>12</v>
      </c>
    </row>
    <row r="47" spans="1:9" s="25" customFormat="1">
      <c r="A47" s="22"/>
      <c r="B47" s="22"/>
      <c r="C47" s="23" t="s">
        <v>90</v>
      </c>
      <c r="D47" s="23">
        <v>110060</v>
      </c>
      <c r="E47" s="23" t="s">
        <v>103</v>
      </c>
      <c r="F47" s="23" t="s">
        <v>103</v>
      </c>
      <c r="G47" s="24" t="s">
        <v>11</v>
      </c>
      <c r="H47" s="26"/>
      <c r="I47" s="24" t="s">
        <v>12</v>
      </c>
    </row>
    <row r="48" spans="1:9" s="25" customFormat="1">
      <c r="A48" s="22"/>
      <c r="B48" s="22"/>
      <c r="C48" s="23" t="s">
        <v>90</v>
      </c>
      <c r="D48" s="23">
        <v>110061</v>
      </c>
      <c r="E48" s="23" t="s">
        <v>104</v>
      </c>
      <c r="F48" s="23" t="s">
        <v>105</v>
      </c>
      <c r="G48" s="24" t="s">
        <v>11</v>
      </c>
      <c r="H48" s="26"/>
      <c r="I48" s="24" t="s">
        <v>12</v>
      </c>
    </row>
    <row r="49" spans="1:9" s="25" customFormat="1">
      <c r="A49" s="22"/>
      <c r="B49" s="22"/>
      <c r="C49" s="23" t="s">
        <v>90</v>
      </c>
      <c r="D49" s="23">
        <v>110062</v>
      </c>
      <c r="E49" s="23" t="s">
        <v>106</v>
      </c>
      <c r="F49" s="23" t="s">
        <v>107</v>
      </c>
      <c r="G49" s="24" t="s">
        <v>11</v>
      </c>
      <c r="H49" s="26"/>
      <c r="I49" s="24" t="s">
        <v>12</v>
      </c>
    </row>
    <row r="50" spans="1:9" s="25" customFormat="1">
      <c r="A50" s="22"/>
      <c r="B50" s="22"/>
      <c r="C50" s="23" t="s">
        <v>90</v>
      </c>
      <c r="D50" s="23">
        <v>110063</v>
      </c>
      <c r="E50" s="23" t="s">
        <v>108</v>
      </c>
      <c r="F50" s="23" t="s">
        <v>109</v>
      </c>
      <c r="G50" s="24" t="s">
        <v>11</v>
      </c>
      <c r="H50" s="26"/>
      <c r="I50" s="24" t="s">
        <v>12</v>
      </c>
    </row>
    <row r="51" spans="1:9" s="25" customFormat="1">
      <c r="A51" s="22"/>
      <c r="B51" s="22"/>
      <c r="C51" s="23" t="s">
        <v>90</v>
      </c>
      <c r="D51" s="23">
        <v>110064</v>
      </c>
      <c r="E51" s="23" t="s">
        <v>110</v>
      </c>
      <c r="F51" s="23" t="s">
        <v>111</v>
      </c>
      <c r="G51" s="24" t="s">
        <v>11</v>
      </c>
      <c r="H51" s="26"/>
      <c r="I51" s="24" t="s">
        <v>12</v>
      </c>
    </row>
    <row r="52" spans="1:9" s="25" customFormat="1">
      <c r="A52" s="22"/>
      <c r="B52" s="22"/>
      <c r="C52" s="23" t="s">
        <v>90</v>
      </c>
      <c r="D52" s="23">
        <v>110065</v>
      </c>
      <c r="E52" s="23" t="s">
        <v>112</v>
      </c>
      <c r="F52" s="23" t="s">
        <v>113</v>
      </c>
      <c r="G52" s="24" t="s">
        <v>11</v>
      </c>
      <c r="H52" s="26"/>
      <c r="I52" s="24" t="s">
        <v>12</v>
      </c>
    </row>
    <row r="53" spans="1:9" s="25" customFormat="1">
      <c r="A53" s="22"/>
      <c r="B53" s="22"/>
      <c r="C53" s="23" t="s">
        <v>90</v>
      </c>
      <c r="D53" s="23">
        <v>110066</v>
      </c>
      <c r="E53" s="23" t="s">
        <v>114</v>
      </c>
      <c r="F53" s="23" t="s">
        <v>115</v>
      </c>
      <c r="G53" s="24" t="s">
        <v>11</v>
      </c>
      <c r="H53" s="26"/>
      <c r="I53" s="24" t="s">
        <v>12</v>
      </c>
    </row>
    <row r="54" spans="1:9" s="25" customFormat="1">
      <c r="A54" s="22"/>
      <c r="B54" s="22"/>
      <c r="C54" s="23" t="s">
        <v>39</v>
      </c>
      <c r="D54" s="23">
        <v>110069</v>
      </c>
      <c r="E54" s="23" t="s">
        <v>116</v>
      </c>
      <c r="F54" s="23" t="s">
        <v>117</v>
      </c>
      <c r="G54" s="24" t="s">
        <v>11</v>
      </c>
      <c r="H54" s="26"/>
      <c r="I54" s="24" t="s">
        <v>12</v>
      </c>
    </row>
    <row r="55" spans="1:9" s="25" customFormat="1">
      <c r="A55" s="22">
        <v>11111</v>
      </c>
      <c r="B55" s="22" t="s">
        <v>118</v>
      </c>
      <c r="C55" s="23" t="s">
        <v>90</v>
      </c>
      <c r="D55" s="23">
        <v>110070</v>
      </c>
      <c r="E55" s="23" t="s">
        <v>119</v>
      </c>
      <c r="F55" s="23" t="s">
        <v>119</v>
      </c>
      <c r="G55" s="24" t="s">
        <v>11</v>
      </c>
      <c r="H55" s="24"/>
      <c r="I55" s="24" t="s">
        <v>12</v>
      </c>
    </row>
    <row r="56" spans="1:9" s="25" customFormat="1">
      <c r="A56" s="22"/>
      <c r="B56" s="22" t="s">
        <v>9</v>
      </c>
      <c r="C56" s="23" t="s">
        <v>90</v>
      </c>
      <c r="D56" s="23">
        <v>110071</v>
      </c>
      <c r="E56" s="23" t="s">
        <v>120</v>
      </c>
      <c r="F56" s="23" t="s">
        <v>121</v>
      </c>
      <c r="G56" s="24" t="s">
        <v>11</v>
      </c>
      <c r="H56" s="26"/>
      <c r="I56" s="24" t="s">
        <v>12</v>
      </c>
    </row>
    <row r="57" spans="1:9" s="25" customFormat="1">
      <c r="A57" s="22"/>
      <c r="B57" s="22" t="s">
        <v>9</v>
      </c>
      <c r="C57" s="23" t="s">
        <v>90</v>
      </c>
      <c r="D57" s="23">
        <v>110072</v>
      </c>
      <c r="E57" s="23" t="s">
        <v>122</v>
      </c>
      <c r="F57" s="23" t="s">
        <v>123</v>
      </c>
      <c r="G57" s="24" t="s">
        <v>11</v>
      </c>
      <c r="H57" s="26"/>
      <c r="I57" s="24" t="s">
        <v>12</v>
      </c>
    </row>
    <row r="58" spans="1:9" s="25" customFormat="1">
      <c r="A58" s="22"/>
      <c r="B58" s="22" t="s">
        <v>9</v>
      </c>
      <c r="C58" s="23" t="s">
        <v>90</v>
      </c>
      <c r="D58" s="23">
        <v>110073</v>
      </c>
      <c r="E58" s="23" t="s">
        <v>124</v>
      </c>
      <c r="F58" s="23" t="s">
        <v>125</v>
      </c>
      <c r="G58" s="24" t="s">
        <v>11</v>
      </c>
      <c r="H58" s="26"/>
      <c r="I58" s="24" t="s">
        <v>12</v>
      </c>
    </row>
    <row r="59" spans="1:9" s="25" customFormat="1">
      <c r="A59" s="22"/>
      <c r="B59" s="22" t="s">
        <v>9</v>
      </c>
      <c r="C59" s="23" t="s">
        <v>90</v>
      </c>
      <c r="D59" s="23">
        <v>110074</v>
      </c>
      <c r="E59" s="23" t="s">
        <v>126</v>
      </c>
      <c r="F59" s="23" t="s">
        <v>127</v>
      </c>
      <c r="G59" s="24" t="s">
        <v>11</v>
      </c>
      <c r="H59" s="26"/>
      <c r="I59" s="24" t="s">
        <v>12</v>
      </c>
    </row>
    <row r="60" spans="1:9" s="25" customFormat="1">
      <c r="A60" s="22"/>
      <c r="B60" s="22" t="s">
        <v>9</v>
      </c>
      <c r="C60" s="23" t="s">
        <v>90</v>
      </c>
      <c r="D60" s="23">
        <v>110075</v>
      </c>
      <c r="E60" s="23" t="s">
        <v>128</v>
      </c>
      <c r="F60" s="23" t="s">
        <v>129</v>
      </c>
      <c r="G60" s="24" t="s">
        <v>11</v>
      </c>
      <c r="H60" s="26"/>
      <c r="I60" s="24" t="s">
        <v>12</v>
      </c>
    </row>
    <row r="61" spans="1:9" s="25" customFormat="1">
      <c r="A61" s="22"/>
      <c r="B61" s="22" t="s">
        <v>9</v>
      </c>
      <c r="C61" s="23" t="s">
        <v>90</v>
      </c>
      <c r="D61" s="23">
        <v>110076</v>
      </c>
      <c r="E61" s="23" t="s">
        <v>130</v>
      </c>
      <c r="F61" s="23" t="s">
        <v>131</v>
      </c>
      <c r="G61" s="24" t="s">
        <v>11</v>
      </c>
      <c r="H61" s="26"/>
      <c r="I61" s="24" t="s">
        <v>12</v>
      </c>
    </row>
    <row r="62" spans="1:9" s="25" customFormat="1">
      <c r="A62" s="22"/>
      <c r="B62" s="22"/>
      <c r="C62" s="23" t="s">
        <v>39</v>
      </c>
      <c r="D62" s="23">
        <v>110079</v>
      </c>
      <c r="E62" s="23" t="s">
        <v>132</v>
      </c>
      <c r="F62" s="23" t="s">
        <v>133</v>
      </c>
      <c r="G62" s="24" t="s">
        <v>11</v>
      </c>
      <c r="H62" s="26"/>
      <c r="I62" s="24" t="s">
        <v>12</v>
      </c>
    </row>
    <row r="63" spans="1:9" s="25" customFormat="1">
      <c r="A63" s="22">
        <v>11112</v>
      </c>
      <c r="B63" s="22" t="s">
        <v>134</v>
      </c>
      <c r="C63" s="23" t="s">
        <v>90</v>
      </c>
      <c r="D63" s="23">
        <v>110080</v>
      </c>
      <c r="E63" s="23" t="s">
        <v>135</v>
      </c>
      <c r="F63" s="23" t="s">
        <v>136</v>
      </c>
      <c r="G63" s="24" t="s">
        <v>11</v>
      </c>
      <c r="H63" s="24"/>
      <c r="I63" s="24" t="s">
        <v>12</v>
      </c>
    </row>
    <row r="64" spans="1:9" s="25" customFormat="1">
      <c r="A64" s="22"/>
      <c r="B64" s="22" t="s">
        <v>9</v>
      </c>
      <c r="C64" s="23" t="s">
        <v>90</v>
      </c>
      <c r="D64" s="23">
        <v>110081</v>
      </c>
      <c r="E64" s="23" t="s">
        <v>137</v>
      </c>
      <c r="F64" s="23" t="s">
        <v>138</v>
      </c>
      <c r="G64" s="24" t="s">
        <v>11</v>
      </c>
      <c r="H64" s="26"/>
      <c r="I64" s="24" t="s">
        <v>12</v>
      </c>
    </row>
    <row r="65" spans="1:9" s="25" customFormat="1">
      <c r="A65" s="22"/>
      <c r="B65" s="22" t="s">
        <v>9</v>
      </c>
      <c r="C65" s="23" t="s">
        <v>90</v>
      </c>
      <c r="D65" s="23">
        <v>110082</v>
      </c>
      <c r="E65" s="23" t="s">
        <v>139</v>
      </c>
      <c r="F65" s="23" t="s">
        <v>140</v>
      </c>
      <c r="G65" s="24" t="s">
        <v>11</v>
      </c>
      <c r="H65" s="26"/>
      <c r="I65" s="24" t="s">
        <v>12</v>
      </c>
    </row>
    <row r="66" spans="1:9" s="25" customFormat="1">
      <c r="A66" s="22"/>
      <c r="B66" s="22" t="s">
        <v>9</v>
      </c>
      <c r="C66" s="23" t="s">
        <v>90</v>
      </c>
      <c r="D66" s="23">
        <v>110083</v>
      </c>
      <c r="E66" s="23" t="s">
        <v>141</v>
      </c>
      <c r="F66" s="23" t="s">
        <v>142</v>
      </c>
      <c r="G66" s="24" t="s">
        <v>11</v>
      </c>
      <c r="H66" s="26"/>
      <c r="I66" s="24" t="s">
        <v>12</v>
      </c>
    </row>
    <row r="67" spans="1:9" s="25" customFormat="1">
      <c r="A67" s="22"/>
      <c r="B67" s="22" t="s">
        <v>9</v>
      </c>
      <c r="C67" s="23" t="s">
        <v>90</v>
      </c>
      <c r="D67" s="23">
        <v>110084</v>
      </c>
      <c r="E67" s="23" t="s">
        <v>143</v>
      </c>
      <c r="F67" s="23" t="s">
        <v>144</v>
      </c>
      <c r="G67" s="24" t="s">
        <v>11</v>
      </c>
      <c r="H67" s="26"/>
      <c r="I67" s="24" t="s">
        <v>12</v>
      </c>
    </row>
    <row r="68" spans="1:9" s="25" customFormat="1">
      <c r="A68" s="22"/>
      <c r="B68" s="22" t="s">
        <v>9</v>
      </c>
      <c r="C68" s="23" t="s">
        <v>90</v>
      </c>
      <c r="D68" s="23">
        <v>110085</v>
      </c>
      <c r="E68" s="23" t="s">
        <v>145</v>
      </c>
      <c r="F68" s="23" t="s">
        <v>146</v>
      </c>
      <c r="G68" s="24" t="s">
        <v>11</v>
      </c>
      <c r="H68" s="26"/>
      <c r="I68" s="24" t="s">
        <v>12</v>
      </c>
    </row>
    <row r="69" spans="1:9" s="25" customFormat="1">
      <c r="A69" s="22"/>
      <c r="B69" s="22" t="s">
        <v>9</v>
      </c>
      <c r="C69" s="23" t="s">
        <v>90</v>
      </c>
      <c r="D69" s="23">
        <v>110086</v>
      </c>
      <c r="E69" s="23" t="s">
        <v>147</v>
      </c>
      <c r="F69" s="23" t="s">
        <v>148</v>
      </c>
      <c r="G69" s="24" t="s">
        <v>11</v>
      </c>
      <c r="H69" s="26"/>
      <c r="I69" s="24" t="s">
        <v>12</v>
      </c>
    </row>
    <row r="70" spans="1:9" s="25" customFormat="1">
      <c r="A70" s="22">
        <v>11113</v>
      </c>
      <c r="B70" s="22" t="s">
        <v>149</v>
      </c>
      <c r="C70" s="23" t="s">
        <v>90</v>
      </c>
      <c r="D70" s="23">
        <v>110090</v>
      </c>
      <c r="E70" s="23" t="s">
        <v>150</v>
      </c>
      <c r="F70" s="23" t="s">
        <v>149</v>
      </c>
      <c r="G70" s="24" t="s">
        <v>11</v>
      </c>
      <c r="H70" s="24"/>
      <c r="I70" s="24" t="s">
        <v>12</v>
      </c>
    </row>
    <row r="71" spans="1:9" s="25" customFormat="1">
      <c r="A71" s="22"/>
      <c r="B71" s="22"/>
      <c r="C71" s="23" t="s">
        <v>39</v>
      </c>
      <c r="D71" s="23">
        <v>110099</v>
      </c>
      <c r="E71" s="23" t="s">
        <v>151</v>
      </c>
      <c r="F71" s="23" t="s">
        <v>152</v>
      </c>
      <c r="G71" s="24" t="s">
        <v>11</v>
      </c>
      <c r="H71" s="24"/>
      <c r="I71" s="24" t="s">
        <v>12</v>
      </c>
    </row>
    <row r="72" spans="1:9" s="25" customFormat="1">
      <c r="A72" s="22">
        <v>11114</v>
      </c>
      <c r="B72" s="22" t="s">
        <v>153</v>
      </c>
      <c r="C72" s="23" t="s">
        <v>90</v>
      </c>
      <c r="D72" s="23">
        <v>110100</v>
      </c>
      <c r="E72" s="23" t="s">
        <v>154</v>
      </c>
      <c r="F72" s="23" t="s">
        <v>155</v>
      </c>
      <c r="G72" s="24" t="s">
        <v>11</v>
      </c>
      <c r="H72" s="24"/>
      <c r="I72" s="24" t="s">
        <v>12</v>
      </c>
    </row>
    <row r="73" spans="1:9" s="25" customFormat="1">
      <c r="A73" s="22">
        <v>11144</v>
      </c>
      <c r="B73" s="22" t="s">
        <v>156</v>
      </c>
      <c r="C73" s="23" t="s">
        <v>90</v>
      </c>
      <c r="D73" s="23">
        <v>110110</v>
      </c>
      <c r="E73" s="23" t="s">
        <v>156</v>
      </c>
      <c r="F73" s="23" t="s">
        <v>156</v>
      </c>
      <c r="G73" s="24" t="s">
        <v>11</v>
      </c>
      <c r="H73" s="24"/>
      <c r="I73" s="24" t="s">
        <v>12</v>
      </c>
    </row>
    <row r="74" spans="1:9" s="25" customFormat="1">
      <c r="A74" s="22">
        <v>11200</v>
      </c>
      <c r="B74" s="22" t="s">
        <v>157</v>
      </c>
      <c r="C74" s="23" t="s">
        <v>90</v>
      </c>
      <c r="D74" s="23">
        <v>110120</v>
      </c>
      <c r="E74" s="23" t="s">
        <v>158</v>
      </c>
      <c r="F74" s="23" t="s">
        <v>158</v>
      </c>
      <c r="G74" s="24" t="s">
        <v>11</v>
      </c>
      <c r="H74" s="24"/>
      <c r="I74" s="24" t="s">
        <v>12</v>
      </c>
    </row>
    <row r="75" spans="1:9" s="25" customFormat="1">
      <c r="A75" s="22">
        <v>11210</v>
      </c>
      <c r="B75" s="22" t="s">
        <v>159</v>
      </c>
      <c r="C75" s="23" t="s">
        <v>90</v>
      </c>
      <c r="D75" s="23">
        <v>110130</v>
      </c>
      <c r="E75" s="23" t="s">
        <v>159</v>
      </c>
      <c r="F75" s="23" t="s">
        <v>159</v>
      </c>
      <c r="G75" s="24" t="s">
        <v>11</v>
      </c>
      <c r="H75" s="24"/>
      <c r="I75" s="24" t="s">
        <v>12</v>
      </c>
    </row>
    <row r="76" spans="1:9" s="25" customFormat="1">
      <c r="A76" s="22"/>
      <c r="B76" s="22"/>
      <c r="C76" s="23" t="s">
        <v>39</v>
      </c>
      <c r="D76" s="23">
        <v>110139</v>
      </c>
      <c r="E76" s="23" t="s">
        <v>160</v>
      </c>
      <c r="F76" s="23" t="s">
        <v>161</v>
      </c>
      <c r="G76" s="24" t="s">
        <v>11</v>
      </c>
      <c r="H76" s="24"/>
      <c r="I76" s="24" t="s">
        <v>12</v>
      </c>
    </row>
    <row r="77" spans="1:9" s="25" customFormat="1">
      <c r="A77" s="22">
        <v>11300</v>
      </c>
      <c r="B77" s="22" t="s">
        <v>162</v>
      </c>
      <c r="C77" s="23" t="s">
        <v>90</v>
      </c>
      <c r="D77" s="23">
        <v>110140</v>
      </c>
      <c r="E77" s="23" t="s">
        <v>162</v>
      </c>
      <c r="F77" s="23" t="s">
        <v>162</v>
      </c>
      <c r="G77" s="24" t="s">
        <v>11</v>
      </c>
      <c r="H77" s="24"/>
      <c r="I77" s="24" t="s">
        <v>163</v>
      </c>
    </row>
    <row r="78" spans="1:9" s="25" customFormat="1">
      <c r="A78" s="22">
        <v>11142</v>
      </c>
      <c r="B78" s="22" t="s">
        <v>164</v>
      </c>
      <c r="C78" s="23" t="s">
        <v>165</v>
      </c>
      <c r="D78" s="23">
        <v>110150</v>
      </c>
      <c r="E78" s="23" t="s">
        <v>166</v>
      </c>
      <c r="F78" s="23" t="s">
        <v>164</v>
      </c>
      <c r="G78" s="24" t="s">
        <v>11</v>
      </c>
      <c r="H78" s="24"/>
      <c r="I78" s="24" t="s">
        <v>12</v>
      </c>
    </row>
    <row r="79" spans="1:9" s="25" customFormat="1">
      <c r="A79" s="22">
        <v>11135</v>
      </c>
      <c r="B79" s="22" t="s">
        <v>167</v>
      </c>
      <c r="C79" s="23" t="s">
        <v>39</v>
      </c>
      <c r="D79" s="23">
        <v>110160</v>
      </c>
      <c r="E79" s="23" t="s">
        <v>168</v>
      </c>
      <c r="F79" s="23" t="s">
        <v>168</v>
      </c>
      <c r="G79" s="24" t="s">
        <v>11</v>
      </c>
      <c r="H79" s="24"/>
      <c r="I79" s="24" t="s">
        <v>12</v>
      </c>
    </row>
    <row r="80" spans="1:9" s="25" customFormat="1">
      <c r="A80" s="22"/>
      <c r="B80" s="22" t="s">
        <v>9</v>
      </c>
      <c r="C80" s="23" t="s">
        <v>39</v>
      </c>
      <c r="D80" s="23">
        <v>110161</v>
      </c>
      <c r="E80" s="23" t="s">
        <v>169</v>
      </c>
      <c r="F80" s="23" t="s">
        <v>170</v>
      </c>
      <c r="G80" s="24" t="s">
        <v>11</v>
      </c>
      <c r="H80" s="26"/>
      <c r="I80" s="24" t="s">
        <v>12</v>
      </c>
    </row>
    <row r="81" spans="1:9" s="25" customFormat="1">
      <c r="A81" s="22"/>
      <c r="B81" s="22" t="s">
        <v>9</v>
      </c>
      <c r="C81" s="23" t="s">
        <v>39</v>
      </c>
      <c r="D81" s="23">
        <v>110162</v>
      </c>
      <c r="E81" s="23" t="s">
        <v>171</v>
      </c>
      <c r="F81" s="23" t="s">
        <v>172</v>
      </c>
      <c r="G81" s="24" t="s">
        <v>11</v>
      </c>
      <c r="H81" s="26"/>
      <c r="I81" s="24" t="s">
        <v>12</v>
      </c>
    </row>
    <row r="82" spans="1:9" s="25" customFormat="1" ht="14.25" customHeight="1">
      <c r="A82" s="22"/>
      <c r="B82" s="22" t="s">
        <v>9</v>
      </c>
      <c r="C82" s="23" t="s">
        <v>39</v>
      </c>
      <c r="D82" s="23">
        <v>110163</v>
      </c>
      <c r="E82" s="23" t="s">
        <v>173</v>
      </c>
      <c r="F82" s="23" t="s">
        <v>174</v>
      </c>
      <c r="G82" s="24" t="s">
        <v>11</v>
      </c>
      <c r="H82" s="26"/>
      <c r="I82" s="24" t="s">
        <v>12</v>
      </c>
    </row>
    <row r="83" spans="1:9" s="25" customFormat="1">
      <c r="A83" s="22"/>
      <c r="B83" s="22" t="s">
        <v>9</v>
      </c>
      <c r="C83" s="23" t="s">
        <v>39</v>
      </c>
      <c r="D83" s="23">
        <v>110164</v>
      </c>
      <c r="E83" s="23" t="s">
        <v>175</v>
      </c>
      <c r="F83" s="23" t="s">
        <v>176</v>
      </c>
      <c r="G83" s="24" t="s">
        <v>11</v>
      </c>
      <c r="H83" s="26"/>
      <c r="I83" s="24" t="s">
        <v>12</v>
      </c>
    </row>
    <row r="84" spans="1:9" s="25" customFormat="1">
      <c r="A84" s="22"/>
      <c r="B84" s="22" t="s">
        <v>9</v>
      </c>
      <c r="C84" s="23" t="s">
        <v>39</v>
      </c>
      <c r="D84" s="23">
        <v>110165</v>
      </c>
      <c r="E84" s="23" t="s">
        <v>177</v>
      </c>
      <c r="F84" s="23" t="s">
        <v>178</v>
      </c>
      <c r="G84" s="24" t="s">
        <v>11</v>
      </c>
      <c r="H84" s="26"/>
      <c r="I84" s="24" t="s">
        <v>12</v>
      </c>
    </row>
    <row r="85" spans="1:9" s="25" customFormat="1">
      <c r="A85" s="22"/>
      <c r="B85" s="22" t="s">
        <v>9</v>
      </c>
      <c r="C85" s="23" t="s">
        <v>39</v>
      </c>
      <c r="D85" s="23">
        <v>110166</v>
      </c>
      <c r="E85" s="23" t="s">
        <v>179</v>
      </c>
      <c r="F85" s="23" t="s">
        <v>180</v>
      </c>
      <c r="G85" s="24" t="s">
        <v>11</v>
      </c>
      <c r="H85" s="26"/>
      <c r="I85" s="24" t="s">
        <v>12</v>
      </c>
    </row>
    <row r="86" spans="1:9" s="25" customFormat="1">
      <c r="A86" s="22"/>
      <c r="B86" s="22"/>
      <c r="C86" s="23" t="s">
        <v>39</v>
      </c>
      <c r="D86" s="23">
        <v>110169</v>
      </c>
      <c r="E86" s="23" t="s">
        <v>181</v>
      </c>
      <c r="F86" s="23" t="s">
        <v>182</v>
      </c>
      <c r="G86" s="24" t="s">
        <v>11</v>
      </c>
      <c r="H86" s="26"/>
      <c r="I86" s="24" t="s">
        <v>12</v>
      </c>
    </row>
    <row r="87" spans="1:9" s="25" customFormat="1">
      <c r="A87" s="22">
        <v>12100</v>
      </c>
      <c r="B87" s="22" t="s">
        <v>183</v>
      </c>
      <c r="C87" s="23" t="s">
        <v>9</v>
      </c>
      <c r="D87" s="22">
        <v>121000</v>
      </c>
      <c r="E87" s="23" t="s">
        <v>183</v>
      </c>
      <c r="F87" s="23" t="s">
        <v>183</v>
      </c>
      <c r="G87" s="24" t="s">
        <v>11</v>
      </c>
      <c r="H87" s="24"/>
      <c r="I87" s="24" t="s">
        <v>163</v>
      </c>
    </row>
    <row r="88" spans="1:9" s="25" customFormat="1">
      <c r="A88" s="22">
        <v>12130</v>
      </c>
      <c r="B88" s="22" t="s">
        <v>184</v>
      </c>
      <c r="C88" s="23" t="s">
        <v>9</v>
      </c>
      <c r="D88" s="23">
        <v>121010</v>
      </c>
      <c r="E88" s="23" t="s">
        <v>185</v>
      </c>
      <c r="F88" s="23" t="s">
        <v>184</v>
      </c>
      <c r="G88" s="24" t="s">
        <v>11</v>
      </c>
      <c r="H88" s="24"/>
      <c r="I88" s="24" t="s">
        <v>163</v>
      </c>
    </row>
    <row r="89" spans="1:9" s="25" customFormat="1">
      <c r="A89" s="22">
        <v>12140</v>
      </c>
      <c r="B89" s="22" t="s">
        <v>186</v>
      </c>
      <c r="C89" s="23" t="s">
        <v>9</v>
      </c>
      <c r="D89" s="23">
        <v>121020</v>
      </c>
      <c r="E89" s="23" t="s">
        <v>187</v>
      </c>
      <c r="F89" s="23" t="s">
        <v>188</v>
      </c>
      <c r="G89" s="24" t="s">
        <v>11</v>
      </c>
      <c r="H89" s="24"/>
      <c r="I89" s="24" t="s">
        <v>163</v>
      </c>
    </row>
    <row r="90" spans="1:9" s="25" customFormat="1">
      <c r="A90" s="22"/>
      <c r="B90" s="22" t="s">
        <v>189</v>
      </c>
      <c r="C90" s="23" t="s">
        <v>39</v>
      </c>
      <c r="D90" s="23">
        <v>121030</v>
      </c>
      <c r="E90" s="23" t="s">
        <v>190</v>
      </c>
      <c r="F90" s="23" t="s">
        <v>191</v>
      </c>
      <c r="G90" s="24" t="s">
        <v>11</v>
      </c>
      <c r="H90" s="24"/>
      <c r="I90" s="24" t="s">
        <v>163</v>
      </c>
    </row>
    <row r="91" spans="1:9" s="25" customFormat="1">
      <c r="A91" s="22">
        <v>12110</v>
      </c>
      <c r="B91" s="22" t="s">
        <v>192</v>
      </c>
      <c r="C91" s="23" t="s">
        <v>39</v>
      </c>
      <c r="D91" s="23">
        <v>121039</v>
      </c>
      <c r="E91" s="23" t="s">
        <v>193</v>
      </c>
      <c r="F91" s="23" t="s">
        <v>194</v>
      </c>
      <c r="G91" s="24" t="s">
        <v>11</v>
      </c>
      <c r="H91" s="24"/>
      <c r="I91" s="24" t="s">
        <v>163</v>
      </c>
    </row>
    <row r="92" spans="1:9" s="25" customFormat="1">
      <c r="A92" s="22">
        <v>12120</v>
      </c>
      <c r="B92" s="22" t="s">
        <v>195</v>
      </c>
      <c r="C92" s="23" t="s">
        <v>165</v>
      </c>
      <c r="D92" s="23">
        <v>121050</v>
      </c>
      <c r="E92" s="23" t="s">
        <v>196</v>
      </c>
      <c r="F92" s="23" t="s">
        <v>195</v>
      </c>
      <c r="G92" s="24" t="s">
        <v>11</v>
      </c>
      <c r="H92" s="24"/>
      <c r="I92" s="24" t="s">
        <v>163</v>
      </c>
    </row>
    <row r="93" spans="1:9" s="25" customFormat="1">
      <c r="A93" s="22">
        <v>12135</v>
      </c>
      <c r="B93" s="22" t="s">
        <v>197</v>
      </c>
      <c r="C93" s="23" t="s">
        <v>9</v>
      </c>
      <c r="D93" s="23">
        <v>122000</v>
      </c>
      <c r="E93" s="23" t="s">
        <v>198</v>
      </c>
      <c r="F93" s="23" t="s">
        <v>197</v>
      </c>
      <c r="G93" s="24" t="s">
        <v>11</v>
      </c>
      <c r="H93" s="24"/>
      <c r="I93" s="24" t="s">
        <v>163</v>
      </c>
    </row>
    <row r="94" spans="1:9" s="25" customFormat="1">
      <c r="A94" s="22">
        <v>12400</v>
      </c>
      <c r="B94" s="22" t="s">
        <v>199</v>
      </c>
      <c r="C94" s="23" t="s">
        <v>9</v>
      </c>
      <c r="D94" s="23">
        <v>122010</v>
      </c>
      <c r="E94" s="23" t="s">
        <v>199</v>
      </c>
      <c r="F94" s="23" t="s">
        <v>199</v>
      </c>
      <c r="G94" s="24" t="s">
        <v>11</v>
      </c>
      <c r="H94" s="24"/>
      <c r="I94" s="24" t="s">
        <v>163</v>
      </c>
    </row>
    <row r="95" spans="1:9" s="25" customFormat="1">
      <c r="A95" s="22">
        <v>12450</v>
      </c>
      <c r="B95" s="22" t="s">
        <v>200</v>
      </c>
      <c r="C95" s="23" t="s">
        <v>9</v>
      </c>
      <c r="D95" s="23">
        <v>122020</v>
      </c>
      <c r="E95" s="23" t="s">
        <v>201</v>
      </c>
      <c r="F95" s="23" t="s">
        <v>202</v>
      </c>
      <c r="G95" s="24" t="s">
        <v>11</v>
      </c>
      <c r="H95" s="24"/>
      <c r="I95" s="24" t="s">
        <v>163</v>
      </c>
    </row>
    <row r="96" spans="1:9" s="25" customFormat="1">
      <c r="A96" s="22">
        <v>18121</v>
      </c>
      <c r="B96" s="22" t="s">
        <v>203</v>
      </c>
      <c r="C96" s="23" t="s">
        <v>9</v>
      </c>
      <c r="D96" s="23">
        <v>122030</v>
      </c>
      <c r="E96" s="23" t="s">
        <v>204</v>
      </c>
      <c r="F96" s="23" t="s">
        <v>205</v>
      </c>
      <c r="G96" s="24" t="s">
        <v>11</v>
      </c>
      <c r="H96" s="24"/>
      <c r="I96" s="24" t="s">
        <v>163</v>
      </c>
    </row>
    <row r="97" spans="1:9" s="25" customFormat="1">
      <c r="A97" s="22">
        <v>12460</v>
      </c>
      <c r="B97" s="22" t="s">
        <v>206</v>
      </c>
      <c r="C97" s="23" t="s">
        <v>165</v>
      </c>
      <c r="D97" s="23">
        <v>122040</v>
      </c>
      <c r="E97" s="23" t="s">
        <v>207</v>
      </c>
      <c r="F97" s="23" t="s">
        <v>208</v>
      </c>
      <c r="G97" s="24" t="s">
        <v>11</v>
      </c>
      <c r="H97" s="24"/>
      <c r="I97" s="24" t="s">
        <v>163</v>
      </c>
    </row>
    <row r="98" spans="1:9" s="25" customFormat="1">
      <c r="A98" s="22">
        <v>12200</v>
      </c>
      <c r="B98" s="22" t="s">
        <v>209</v>
      </c>
      <c r="C98" s="23" t="s">
        <v>165</v>
      </c>
      <c r="D98" s="22">
        <v>121000</v>
      </c>
      <c r="E98" s="23" t="s">
        <v>209</v>
      </c>
      <c r="F98" s="23" t="s">
        <v>209</v>
      </c>
      <c r="G98" s="24" t="s">
        <v>11</v>
      </c>
      <c r="H98" s="24"/>
      <c r="I98" s="24" t="s">
        <v>163</v>
      </c>
    </row>
    <row r="99" spans="1:9" s="25" customFormat="1">
      <c r="A99" s="22">
        <v>12300</v>
      </c>
      <c r="B99" s="22" t="s">
        <v>210</v>
      </c>
      <c r="C99" s="23" t="s">
        <v>165</v>
      </c>
      <c r="D99" s="22">
        <v>122060</v>
      </c>
      <c r="E99" s="23" t="s">
        <v>211</v>
      </c>
      <c r="F99" s="23" t="s">
        <v>210</v>
      </c>
      <c r="G99" s="24" t="s">
        <v>11</v>
      </c>
      <c r="H99" s="24"/>
      <c r="I99" s="24" t="s">
        <v>163</v>
      </c>
    </row>
    <row r="100" spans="1:9" s="25" customFormat="1">
      <c r="A100" s="22">
        <v>21280</v>
      </c>
      <c r="B100" s="22" t="s">
        <v>212</v>
      </c>
      <c r="C100" s="23" t="s">
        <v>9</v>
      </c>
      <c r="D100" s="23">
        <v>123000</v>
      </c>
      <c r="E100" s="23" t="s">
        <v>213</v>
      </c>
      <c r="F100" s="23" t="s">
        <v>214</v>
      </c>
      <c r="G100" s="24" t="s">
        <v>11</v>
      </c>
      <c r="H100" s="24"/>
      <c r="I100" s="24" t="s">
        <v>163</v>
      </c>
    </row>
    <row r="101" spans="1:9" s="25" customFormat="1">
      <c r="A101" s="22"/>
      <c r="B101" s="22"/>
      <c r="C101" s="23" t="s">
        <v>39</v>
      </c>
      <c r="D101" s="23">
        <v>123009</v>
      </c>
      <c r="E101" s="23" t="s">
        <v>215</v>
      </c>
      <c r="F101" s="23" t="s">
        <v>216</v>
      </c>
      <c r="G101" s="24" t="s">
        <v>11</v>
      </c>
      <c r="H101" s="24"/>
      <c r="I101" s="24" t="s">
        <v>163</v>
      </c>
    </row>
    <row r="102" spans="1:9" s="25" customFormat="1">
      <c r="A102" s="22">
        <v>13400</v>
      </c>
      <c r="B102" s="22" t="s">
        <v>217</v>
      </c>
      <c r="C102" s="23" t="s">
        <v>9</v>
      </c>
      <c r="D102" s="23">
        <v>130000</v>
      </c>
      <c r="E102" s="23" t="s">
        <v>218</v>
      </c>
      <c r="F102" s="23" t="s">
        <v>217</v>
      </c>
      <c r="G102" s="24" t="s">
        <v>11</v>
      </c>
      <c r="H102" s="24"/>
      <c r="I102" s="24" t="s">
        <v>219</v>
      </c>
    </row>
    <row r="103" spans="1:9" s="25" customFormat="1">
      <c r="A103" s="22">
        <v>13410</v>
      </c>
      <c r="B103" s="22" t="s">
        <v>189</v>
      </c>
      <c r="C103" s="23" t="s">
        <v>9</v>
      </c>
      <c r="D103" s="23">
        <v>130010</v>
      </c>
      <c r="E103" s="23" t="s">
        <v>220</v>
      </c>
      <c r="F103" s="23" t="s">
        <v>189</v>
      </c>
      <c r="G103" s="24" t="s">
        <v>11</v>
      </c>
      <c r="H103" s="24"/>
      <c r="I103" s="24" t="s">
        <v>163</v>
      </c>
    </row>
    <row r="104" spans="1:9" s="25" customFormat="1">
      <c r="A104" s="22">
        <v>13130</v>
      </c>
      <c r="B104" s="22" t="s">
        <v>221</v>
      </c>
      <c r="C104" s="23" t="s">
        <v>9</v>
      </c>
      <c r="D104" s="23">
        <v>130020</v>
      </c>
      <c r="E104" s="23" t="s">
        <v>221</v>
      </c>
      <c r="F104" s="23" t="s">
        <v>221</v>
      </c>
      <c r="G104" s="24" t="s">
        <v>11</v>
      </c>
      <c r="H104" s="24"/>
      <c r="I104" s="24" t="s">
        <v>163</v>
      </c>
    </row>
    <row r="105" spans="1:9" s="25" customFormat="1">
      <c r="A105" s="22">
        <v>13135</v>
      </c>
      <c r="B105" s="22" t="s">
        <v>222</v>
      </c>
      <c r="C105" s="23" t="s">
        <v>9</v>
      </c>
      <c r="D105" s="23">
        <v>130030</v>
      </c>
      <c r="E105" s="23" t="s">
        <v>223</v>
      </c>
      <c r="F105" s="23" t="s">
        <v>224</v>
      </c>
      <c r="G105" s="24" t="s">
        <v>11</v>
      </c>
      <c r="H105" s="24"/>
      <c r="I105" s="24" t="s">
        <v>163</v>
      </c>
    </row>
    <row r="106" spans="1:9" s="25" customFormat="1">
      <c r="A106" s="22">
        <v>12150</v>
      </c>
      <c r="B106" s="22" t="s">
        <v>225</v>
      </c>
      <c r="C106" s="23" t="s">
        <v>9</v>
      </c>
      <c r="D106" s="23">
        <v>130040</v>
      </c>
      <c r="E106" s="23" t="s">
        <v>225</v>
      </c>
      <c r="F106" s="23" t="s">
        <v>225</v>
      </c>
      <c r="G106" s="24" t="s">
        <v>11</v>
      </c>
      <c r="H106" s="24"/>
      <c r="I106" s="24" t="s">
        <v>163</v>
      </c>
    </row>
    <row r="107" spans="1:9" s="25" customFormat="1">
      <c r="A107" s="22">
        <v>12151</v>
      </c>
      <c r="B107" s="22" t="s">
        <v>226</v>
      </c>
      <c r="C107" s="23" t="s">
        <v>9</v>
      </c>
      <c r="D107" s="23">
        <v>130050</v>
      </c>
      <c r="E107" s="23" t="s">
        <v>227</v>
      </c>
      <c r="F107" s="23" t="s">
        <v>226</v>
      </c>
      <c r="G107" s="24" t="s">
        <v>11</v>
      </c>
      <c r="H107" s="24"/>
      <c r="I107" s="24" t="s">
        <v>163</v>
      </c>
    </row>
    <row r="108" spans="1:9" s="25" customFormat="1">
      <c r="A108" s="22">
        <v>13450</v>
      </c>
      <c r="B108" s="22" t="s">
        <v>228</v>
      </c>
      <c r="C108" s="23" t="s">
        <v>9</v>
      </c>
      <c r="D108" s="23">
        <v>130060</v>
      </c>
      <c r="E108" s="23" t="s">
        <v>229</v>
      </c>
      <c r="F108" s="23" t="s">
        <v>230</v>
      </c>
      <c r="G108" s="24" t="s">
        <v>11</v>
      </c>
      <c r="H108" s="24"/>
      <c r="I108" s="24" t="s">
        <v>163</v>
      </c>
    </row>
    <row r="109" spans="1:9" s="25" customFormat="1">
      <c r="A109" s="22">
        <v>13500</v>
      </c>
      <c r="B109" s="22" t="s">
        <v>231</v>
      </c>
      <c r="C109" s="23" t="s">
        <v>9</v>
      </c>
      <c r="D109" s="23">
        <v>130070</v>
      </c>
      <c r="E109" s="23" t="s">
        <v>231</v>
      </c>
      <c r="F109" s="23" t="s">
        <v>231</v>
      </c>
      <c r="G109" s="24" t="s">
        <v>11</v>
      </c>
      <c r="H109" s="24"/>
      <c r="I109" s="24" t="s">
        <v>163</v>
      </c>
    </row>
    <row r="110" spans="1:9" s="25" customFormat="1">
      <c r="A110" s="22">
        <v>13800</v>
      </c>
      <c r="B110" s="22" t="s">
        <v>232</v>
      </c>
      <c r="C110" s="23" t="s">
        <v>9</v>
      </c>
      <c r="D110" s="23">
        <v>130080</v>
      </c>
      <c r="E110" s="23" t="s">
        <v>233</v>
      </c>
      <c r="F110" s="23" t="s">
        <v>232</v>
      </c>
      <c r="G110" s="24" t="s">
        <v>11</v>
      </c>
      <c r="H110" s="24"/>
      <c r="I110" s="24" t="s">
        <v>163</v>
      </c>
    </row>
    <row r="111" spans="1:9" s="25" customFormat="1">
      <c r="A111" s="22">
        <v>13155</v>
      </c>
      <c r="B111" s="22" t="s">
        <v>234</v>
      </c>
      <c r="C111" s="23" t="s">
        <v>165</v>
      </c>
      <c r="D111" s="23">
        <v>130090</v>
      </c>
      <c r="E111" s="23" t="s">
        <v>235</v>
      </c>
      <c r="F111" s="23" t="s">
        <v>234</v>
      </c>
      <c r="G111" s="24" t="s">
        <v>11</v>
      </c>
      <c r="H111" s="24"/>
      <c r="I111" s="24" t="s">
        <v>163</v>
      </c>
    </row>
    <row r="112" spans="1:9" s="25" customFormat="1">
      <c r="A112" s="22">
        <v>13460</v>
      </c>
      <c r="B112" s="22" t="s">
        <v>236</v>
      </c>
      <c r="C112" s="23" t="s">
        <v>165</v>
      </c>
      <c r="D112" s="23">
        <v>130100</v>
      </c>
      <c r="E112" s="23" t="s">
        <v>237</v>
      </c>
      <c r="F112" s="23" t="s">
        <v>236</v>
      </c>
      <c r="G112" s="24" t="s">
        <v>11</v>
      </c>
      <c r="H112" s="24"/>
      <c r="I112" s="24" t="s">
        <v>163</v>
      </c>
    </row>
    <row r="113" spans="1:9" s="25" customFormat="1">
      <c r="A113" s="22">
        <v>13100</v>
      </c>
      <c r="B113" s="22" t="s">
        <v>238</v>
      </c>
      <c r="C113" s="23" t="s">
        <v>9</v>
      </c>
      <c r="D113" s="23">
        <v>131000</v>
      </c>
      <c r="E113" s="23" t="s">
        <v>239</v>
      </c>
      <c r="F113" s="23" t="s">
        <v>238</v>
      </c>
      <c r="G113" s="24" t="s">
        <v>11</v>
      </c>
      <c r="H113" s="24"/>
      <c r="I113" s="24" t="s">
        <v>219</v>
      </c>
    </row>
    <row r="114" spans="1:9" s="25" customFormat="1">
      <c r="A114" s="22">
        <v>13110</v>
      </c>
      <c r="B114" s="22" t="s">
        <v>240</v>
      </c>
      <c r="C114" s="23" t="s">
        <v>9</v>
      </c>
      <c r="D114" s="23">
        <v>131010</v>
      </c>
      <c r="E114" s="23" t="s">
        <v>241</v>
      </c>
      <c r="F114" s="23" t="s">
        <v>240</v>
      </c>
      <c r="G114" s="24" t="s">
        <v>11</v>
      </c>
      <c r="H114" s="24"/>
      <c r="I114" s="24" t="s">
        <v>163</v>
      </c>
    </row>
    <row r="115" spans="1:9" s="25" customFormat="1">
      <c r="A115" s="22">
        <v>13131</v>
      </c>
      <c r="B115" s="22" t="s">
        <v>242</v>
      </c>
      <c r="C115" s="23" t="s">
        <v>9</v>
      </c>
      <c r="D115" s="23">
        <v>131020</v>
      </c>
      <c r="E115" s="23" t="s">
        <v>243</v>
      </c>
      <c r="F115" s="23" t="s">
        <v>244</v>
      </c>
      <c r="G115" s="24" t="s">
        <v>11</v>
      </c>
      <c r="H115" s="24"/>
      <c r="I115" s="24" t="s">
        <v>163</v>
      </c>
    </row>
    <row r="116" spans="1:9" s="25" customFormat="1">
      <c r="A116" s="22">
        <v>13150</v>
      </c>
      <c r="B116" s="22" t="s">
        <v>245</v>
      </c>
      <c r="C116" s="23" t="s">
        <v>9</v>
      </c>
      <c r="D116" s="23">
        <v>131030</v>
      </c>
      <c r="E116" s="23" t="s">
        <v>246</v>
      </c>
      <c r="F116" s="23" t="s">
        <v>245</v>
      </c>
      <c r="G116" s="24" t="s">
        <v>11</v>
      </c>
      <c r="H116" s="24"/>
      <c r="I116" s="24" t="s">
        <v>163</v>
      </c>
    </row>
    <row r="117" spans="1:9" s="25" customFormat="1">
      <c r="A117" s="22">
        <v>13200</v>
      </c>
      <c r="B117" s="22" t="s">
        <v>247</v>
      </c>
      <c r="C117" s="23" t="s">
        <v>9</v>
      </c>
      <c r="D117" s="23">
        <v>131040</v>
      </c>
      <c r="E117" s="23" t="s">
        <v>248</v>
      </c>
      <c r="F117" s="23" t="s">
        <v>247</v>
      </c>
      <c r="G117" s="24" t="s">
        <v>11</v>
      </c>
      <c r="H117" s="24"/>
      <c r="I117" s="24" t="s">
        <v>163</v>
      </c>
    </row>
    <row r="118" spans="1:9" s="25" customFormat="1">
      <c r="C118" s="23" t="s">
        <v>9</v>
      </c>
      <c r="D118" s="23">
        <v>131050</v>
      </c>
      <c r="E118" s="23" t="s">
        <v>249</v>
      </c>
      <c r="F118" s="23" t="s">
        <v>250</v>
      </c>
      <c r="G118" s="24" t="s">
        <v>11</v>
      </c>
      <c r="H118" s="24"/>
      <c r="I118" s="24" t="s">
        <v>163</v>
      </c>
    </row>
    <row r="119" spans="1:9" s="25" customFormat="1">
      <c r="A119" s="22"/>
      <c r="B119" s="22"/>
      <c r="C119" s="23"/>
      <c r="D119" s="23">
        <v>131060</v>
      </c>
      <c r="E119" s="23" t="s">
        <v>251</v>
      </c>
      <c r="F119" s="23" t="s">
        <v>252</v>
      </c>
      <c r="G119" s="24" t="s">
        <v>11</v>
      </c>
      <c r="H119" s="24"/>
      <c r="I119" s="24" t="s">
        <v>163</v>
      </c>
    </row>
    <row r="120" spans="1:9" s="25" customFormat="1">
      <c r="A120" s="22">
        <v>13160</v>
      </c>
      <c r="B120" s="22" t="s">
        <v>253</v>
      </c>
      <c r="C120" s="23" t="s">
        <v>165</v>
      </c>
      <c r="D120" s="23">
        <v>131070</v>
      </c>
      <c r="E120" s="23" t="s">
        <v>254</v>
      </c>
      <c r="F120" s="23" t="s">
        <v>253</v>
      </c>
      <c r="G120" s="24" t="s">
        <v>11</v>
      </c>
      <c r="H120" s="24"/>
      <c r="I120" s="24" t="s">
        <v>163</v>
      </c>
    </row>
    <row r="121" spans="1:9" s="25" customFormat="1">
      <c r="A121" s="22">
        <v>13300</v>
      </c>
      <c r="B121" s="22" t="s">
        <v>255</v>
      </c>
      <c r="C121" s="23" t="s">
        <v>165</v>
      </c>
      <c r="D121" s="23">
        <v>131080</v>
      </c>
      <c r="E121" s="23" t="s">
        <v>256</v>
      </c>
      <c r="F121" s="23" t="s">
        <v>255</v>
      </c>
      <c r="G121" s="24" t="s">
        <v>11</v>
      </c>
      <c r="H121" s="24"/>
      <c r="I121" s="24" t="s">
        <v>163</v>
      </c>
    </row>
    <row r="122" spans="1:9" s="25" customFormat="1">
      <c r="A122" s="22">
        <v>13600</v>
      </c>
      <c r="B122" s="22" t="s">
        <v>257</v>
      </c>
      <c r="C122" s="23" t="s">
        <v>165</v>
      </c>
      <c r="D122" s="23">
        <v>131090</v>
      </c>
      <c r="E122" s="23" t="s">
        <v>257</v>
      </c>
      <c r="F122" s="23" t="s">
        <v>257</v>
      </c>
      <c r="G122" s="24" t="s">
        <v>11</v>
      </c>
      <c r="H122" s="24"/>
      <c r="I122" s="24" t="s">
        <v>163</v>
      </c>
    </row>
    <row r="123" spans="1:9" s="25" customFormat="1">
      <c r="A123" s="22">
        <v>13170</v>
      </c>
      <c r="B123" s="22" t="s">
        <v>258</v>
      </c>
      <c r="C123" s="23" t="s">
        <v>9</v>
      </c>
      <c r="D123" s="23">
        <v>132000</v>
      </c>
      <c r="E123" s="23" t="s">
        <v>259</v>
      </c>
      <c r="F123" s="23" t="s">
        <v>260</v>
      </c>
      <c r="G123" s="24" t="s">
        <v>11</v>
      </c>
      <c r="H123" s="24"/>
      <c r="I123" s="24" t="s">
        <v>219</v>
      </c>
    </row>
    <row r="124" spans="1:9" s="25" customFormat="1">
      <c r="A124" s="22">
        <v>13175</v>
      </c>
      <c r="B124" s="22" t="s">
        <v>261</v>
      </c>
      <c r="C124" s="23" t="s">
        <v>9</v>
      </c>
      <c r="D124" s="23">
        <v>132010</v>
      </c>
      <c r="E124" s="23" t="s">
        <v>262</v>
      </c>
      <c r="F124" s="23" t="s">
        <v>261</v>
      </c>
      <c r="G124" s="24" t="s">
        <v>11</v>
      </c>
      <c r="H124" s="24"/>
      <c r="I124" s="24" t="s">
        <v>163</v>
      </c>
    </row>
    <row r="125" spans="1:9" s="25" customFormat="1">
      <c r="A125" s="22">
        <v>13140</v>
      </c>
      <c r="B125" s="22" t="s">
        <v>263</v>
      </c>
      <c r="C125" s="23" t="s">
        <v>9</v>
      </c>
      <c r="D125" s="23">
        <v>132020</v>
      </c>
      <c r="E125" s="23" t="s">
        <v>264</v>
      </c>
      <c r="F125" s="23" t="s">
        <v>263</v>
      </c>
      <c r="G125" s="24" t="s">
        <v>11</v>
      </c>
      <c r="H125" s="24"/>
      <c r="I125" s="24" t="s">
        <v>163</v>
      </c>
    </row>
    <row r="126" spans="1:9" s="25" customFormat="1">
      <c r="A126" s="22">
        <v>21165</v>
      </c>
      <c r="B126" s="22" t="s">
        <v>265</v>
      </c>
      <c r="C126" s="23" t="s">
        <v>9</v>
      </c>
      <c r="D126" s="23">
        <v>132030</v>
      </c>
      <c r="E126" s="23" t="s">
        <v>266</v>
      </c>
      <c r="F126" s="23" t="s">
        <v>265</v>
      </c>
      <c r="G126" s="24" t="s">
        <v>11</v>
      </c>
      <c r="H126" s="24"/>
      <c r="I126" s="24" t="s">
        <v>163</v>
      </c>
    </row>
    <row r="127" spans="1:9" s="25" customFormat="1">
      <c r="A127" s="22"/>
      <c r="B127" s="22" t="s">
        <v>217</v>
      </c>
      <c r="C127" s="23" t="s">
        <v>39</v>
      </c>
      <c r="D127" s="23">
        <v>133000</v>
      </c>
      <c r="E127" s="23" t="s">
        <v>267</v>
      </c>
      <c r="F127" s="23" t="s">
        <v>268</v>
      </c>
      <c r="G127" s="24" t="s">
        <v>11</v>
      </c>
      <c r="H127" s="24"/>
      <c r="I127" s="24" t="s">
        <v>219</v>
      </c>
    </row>
    <row r="128" spans="1:9" s="25" customFormat="1">
      <c r="A128" s="22"/>
      <c r="B128" s="22" t="s">
        <v>189</v>
      </c>
      <c r="C128" s="23" t="s">
        <v>39</v>
      </c>
      <c r="D128" s="23">
        <v>133010</v>
      </c>
      <c r="E128" s="23" t="s">
        <v>269</v>
      </c>
      <c r="F128" s="23" t="s">
        <v>270</v>
      </c>
      <c r="G128" s="24" t="s">
        <v>11</v>
      </c>
      <c r="H128" s="24"/>
      <c r="I128" s="24" t="s">
        <v>163</v>
      </c>
    </row>
    <row r="129" spans="1:9" s="25" customFormat="1">
      <c r="A129" s="22">
        <v>14100</v>
      </c>
      <c r="B129" s="22" t="s">
        <v>271</v>
      </c>
      <c r="C129" s="23" t="s">
        <v>9</v>
      </c>
      <c r="D129" s="23">
        <v>140000</v>
      </c>
      <c r="E129" s="23" t="s">
        <v>271</v>
      </c>
      <c r="F129" s="23" t="s">
        <v>271</v>
      </c>
      <c r="G129" s="24" t="s">
        <v>11</v>
      </c>
      <c r="H129" s="24"/>
      <c r="I129" s="24" t="s">
        <v>163</v>
      </c>
    </row>
    <row r="130" spans="1:9" s="25" customFormat="1">
      <c r="A130" s="22">
        <v>14250</v>
      </c>
      <c r="B130" s="22" t="s">
        <v>272</v>
      </c>
      <c r="C130" s="23" t="s">
        <v>9</v>
      </c>
      <c r="D130" s="23">
        <v>140010</v>
      </c>
      <c r="E130" s="23" t="s">
        <v>272</v>
      </c>
      <c r="F130" s="23" t="s">
        <v>272</v>
      </c>
      <c r="G130" s="24" t="s">
        <v>11</v>
      </c>
      <c r="H130" s="24"/>
      <c r="I130" s="24" t="s">
        <v>163</v>
      </c>
    </row>
    <row r="131" spans="1:9" s="25" customFormat="1">
      <c r="A131" s="22">
        <v>14300</v>
      </c>
      <c r="B131" s="22" t="s">
        <v>273</v>
      </c>
      <c r="C131" s="23" t="s">
        <v>9</v>
      </c>
      <c r="D131" s="23">
        <v>140020</v>
      </c>
      <c r="E131" s="23" t="s">
        <v>273</v>
      </c>
      <c r="F131" s="23" t="s">
        <v>273</v>
      </c>
      <c r="G131" s="24" t="s">
        <v>11</v>
      </c>
      <c r="H131" s="24"/>
      <c r="I131" s="24" t="s">
        <v>163</v>
      </c>
    </row>
    <row r="132" spans="1:9" s="25" customFormat="1">
      <c r="A132" s="22">
        <v>14400</v>
      </c>
      <c r="B132" s="22" t="s">
        <v>274</v>
      </c>
      <c r="C132" s="23" t="s">
        <v>9</v>
      </c>
      <c r="D132" s="23">
        <v>140030</v>
      </c>
      <c r="E132" s="23" t="s">
        <v>275</v>
      </c>
      <c r="F132" s="23" t="s">
        <v>274</v>
      </c>
      <c r="G132" s="24" t="s">
        <v>11</v>
      </c>
      <c r="H132" s="24"/>
      <c r="I132" s="24" t="s">
        <v>163</v>
      </c>
    </row>
    <row r="133" spans="1:9" s="25" customFormat="1">
      <c r="A133" s="22">
        <v>14500</v>
      </c>
      <c r="B133" s="22" t="s">
        <v>276</v>
      </c>
      <c r="C133" s="23" t="s">
        <v>9</v>
      </c>
      <c r="D133" s="23">
        <v>140040</v>
      </c>
      <c r="E133" s="23" t="s">
        <v>276</v>
      </c>
      <c r="F133" s="23" t="s">
        <v>276</v>
      </c>
      <c r="G133" s="24" t="s">
        <v>11</v>
      </c>
      <c r="H133" s="24"/>
      <c r="I133" s="24" t="s">
        <v>163</v>
      </c>
    </row>
    <row r="134" spans="1:9" s="25" customFormat="1">
      <c r="A134" s="22">
        <v>14200</v>
      </c>
      <c r="B134" s="22" t="s">
        <v>277</v>
      </c>
      <c r="C134" s="23" t="s">
        <v>165</v>
      </c>
      <c r="D134" s="23">
        <v>140050</v>
      </c>
      <c r="E134" s="23" t="s">
        <v>277</v>
      </c>
      <c r="F134" s="23" t="s">
        <v>277</v>
      </c>
      <c r="G134" s="24" t="s">
        <v>11</v>
      </c>
      <c r="H134" s="24"/>
      <c r="I134" s="24" t="s">
        <v>163</v>
      </c>
    </row>
    <row r="135" spans="1:9" s="25" customFormat="1">
      <c r="A135" s="22">
        <v>12800</v>
      </c>
      <c r="B135" s="22" t="s">
        <v>278</v>
      </c>
      <c r="C135" s="23" t="s">
        <v>9</v>
      </c>
      <c r="D135" s="23">
        <v>150000</v>
      </c>
      <c r="E135" s="23" t="s">
        <v>278</v>
      </c>
      <c r="F135" s="23" t="s">
        <v>278</v>
      </c>
      <c r="G135" s="24" t="s">
        <v>11</v>
      </c>
      <c r="H135" s="24"/>
      <c r="I135" s="24" t="s">
        <v>163</v>
      </c>
    </row>
    <row r="136" spans="1:9" s="25" customFormat="1">
      <c r="A136" s="22">
        <v>12810</v>
      </c>
      <c r="B136" s="22" t="s">
        <v>279</v>
      </c>
      <c r="C136" s="23" t="s">
        <v>9</v>
      </c>
      <c r="D136" s="23">
        <v>150010</v>
      </c>
      <c r="E136" s="23" t="s">
        <v>279</v>
      </c>
      <c r="F136" s="23" t="s">
        <v>279</v>
      </c>
      <c r="G136" s="24" t="s">
        <v>11</v>
      </c>
      <c r="H136" s="24"/>
      <c r="I136" s="24" t="s">
        <v>163</v>
      </c>
    </row>
    <row r="137" spans="1:9" s="25" customFormat="1">
      <c r="A137" s="22">
        <v>12820</v>
      </c>
      <c r="B137" s="22" t="s">
        <v>280</v>
      </c>
      <c r="C137" s="23" t="s">
        <v>9</v>
      </c>
      <c r="D137" s="23">
        <v>150020</v>
      </c>
      <c r="E137" s="23" t="s">
        <v>280</v>
      </c>
      <c r="F137" s="23" t="s">
        <v>280</v>
      </c>
      <c r="G137" s="24" t="s">
        <v>11</v>
      </c>
      <c r="H137" s="24"/>
      <c r="I137" s="24" t="s">
        <v>163</v>
      </c>
    </row>
    <row r="138" spans="1:9" s="25" customFormat="1">
      <c r="A138" s="22">
        <v>12830</v>
      </c>
      <c r="B138" s="22" t="s">
        <v>281</v>
      </c>
      <c r="C138" s="23" t="s">
        <v>9</v>
      </c>
      <c r="D138" s="23">
        <v>150030</v>
      </c>
      <c r="E138" s="23" t="s">
        <v>281</v>
      </c>
      <c r="F138" s="23" t="s">
        <v>281</v>
      </c>
      <c r="G138" s="24" t="s">
        <v>11</v>
      </c>
      <c r="H138" s="24"/>
      <c r="I138" s="24" t="s">
        <v>163</v>
      </c>
    </row>
    <row r="139" spans="1:9" s="25" customFormat="1">
      <c r="A139" s="22">
        <v>12840</v>
      </c>
      <c r="B139" s="22" t="s">
        <v>282</v>
      </c>
      <c r="C139" s="23" t="s">
        <v>9</v>
      </c>
      <c r="D139" s="23">
        <v>150040</v>
      </c>
      <c r="E139" s="23" t="s">
        <v>282</v>
      </c>
      <c r="F139" s="23" t="s">
        <v>282</v>
      </c>
      <c r="G139" s="24" t="s">
        <v>11</v>
      </c>
      <c r="H139" s="24"/>
      <c r="I139" s="24" t="s">
        <v>163</v>
      </c>
    </row>
    <row r="140" spans="1:9" s="25" customFormat="1">
      <c r="A140" s="22"/>
      <c r="B140" s="22"/>
      <c r="C140" s="23" t="s">
        <v>39</v>
      </c>
      <c r="D140" s="23">
        <v>150050</v>
      </c>
      <c r="E140" s="23" t="s">
        <v>283</v>
      </c>
      <c r="F140" s="23" t="s">
        <v>284</v>
      </c>
      <c r="G140" s="24" t="s">
        <v>11</v>
      </c>
      <c r="H140" s="24"/>
      <c r="I140" s="24" t="s">
        <v>163</v>
      </c>
    </row>
    <row r="141" spans="1:9" s="25" customFormat="1">
      <c r="A141" s="22">
        <v>16107</v>
      </c>
      <c r="B141" s="22" t="s">
        <v>285</v>
      </c>
      <c r="C141" s="23" t="s">
        <v>9</v>
      </c>
      <c r="D141" s="23">
        <v>160000</v>
      </c>
      <c r="E141" s="23" t="s">
        <v>286</v>
      </c>
      <c r="F141" s="23" t="s">
        <v>285</v>
      </c>
      <c r="G141" s="24" t="s">
        <v>11</v>
      </c>
      <c r="H141" s="24"/>
      <c r="I141" s="24" t="s">
        <v>163</v>
      </c>
    </row>
    <row r="142" spans="1:9" s="25" customFormat="1">
      <c r="A142" s="22">
        <v>16410</v>
      </c>
      <c r="B142" s="22" t="s">
        <v>287</v>
      </c>
      <c r="C142" s="23" t="s">
        <v>9</v>
      </c>
      <c r="D142" s="23">
        <v>170000</v>
      </c>
      <c r="E142" s="23" t="s">
        <v>288</v>
      </c>
      <c r="F142" s="23" t="s">
        <v>287</v>
      </c>
      <c r="G142" s="24" t="s">
        <v>11</v>
      </c>
      <c r="H142" s="24"/>
      <c r="I142" s="24" t="s">
        <v>163</v>
      </c>
    </row>
    <row r="143" spans="1:9" s="25" customFormat="1">
      <c r="A143" s="22">
        <v>16411</v>
      </c>
      <c r="B143" s="22" t="s">
        <v>289</v>
      </c>
      <c r="C143" s="23" t="s">
        <v>9</v>
      </c>
      <c r="D143" s="23">
        <v>170010</v>
      </c>
      <c r="E143" s="23" t="s">
        <v>290</v>
      </c>
      <c r="F143" s="23" t="s">
        <v>291</v>
      </c>
      <c r="G143" s="24" t="s">
        <v>11</v>
      </c>
      <c r="H143" s="24"/>
      <c r="I143" s="24" t="s">
        <v>163</v>
      </c>
    </row>
    <row r="144" spans="1:9" s="25" customFormat="1">
      <c r="A144" s="22"/>
      <c r="B144" s="22"/>
      <c r="C144" s="23" t="s">
        <v>39</v>
      </c>
      <c r="D144" s="23">
        <v>170019</v>
      </c>
      <c r="E144" s="23" t="s">
        <v>292</v>
      </c>
      <c r="F144" s="23" t="s">
        <v>293</v>
      </c>
      <c r="G144" s="24" t="s">
        <v>11</v>
      </c>
      <c r="H144" s="24"/>
      <c r="I144" s="24" t="s">
        <v>163</v>
      </c>
    </row>
    <row r="145" spans="1:9" s="25" customFormat="1">
      <c r="A145" s="22">
        <v>11145</v>
      </c>
      <c r="B145" s="22" t="s">
        <v>294</v>
      </c>
      <c r="C145" s="23" t="s">
        <v>9</v>
      </c>
      <c r="D145" s="23">
        <v>190000</v>
      </c>
      <c r="E145" s="23" t="s">
        <v>294</v>
      </c>
      <c r="F145" s="23" t="s">
        <v>294</v>
      </c>
      <c r="G145" s="24" t="s">
        <v>11</v>
      </c>
      <c r="H145" s="24"/>
      <c r="I145" s="24" t="s">
        <v>163</v>
      </c>
    </row>
    <row r="146" spans="1:9" s="25" customFormat="1">
      <c r="A146" s="22">
        <v>18120</v>
      </c>
      <c r="B146" s="22" t="s">
        <v>295</v>
      </c>
      <c r="C146" s="23" t="s">
        <v>9</v>
      </c>
      <c r="D146" s="23">
        <v>190010</v>
      </c>
      <c r="E146" s="23" t="s">
        <v>296</v>
      </c>
      <c r="F146" s="23" t="s">
        <v>297</v>
      </c>
      <c r="G146" s="24" t="s">
        <v>11</v>
      </c>
      <c r="H146" s="24"/>
      <c r="I146" s="24" t="s">
        <v>163</v>
      </c>
    </row>
    <row r="147" spans="1:9" s="25" customFormat="1">
      <c r="A147" s="22">
        <v>15100</v>
      </c>
      <c r="B147" s="22" t="s">
        <v>298</v>
      </c>
      <c r="C147" s="23" t="s">
        <v>9</v>
      </c>
      <c r="D147" s="23">
        <v>210000</v>
      </c>
      <c r="E147" s="23" t="s">
        <v>298</v>
      </c>
      <c r="F147" s="23" t="s">
        <v>298</v>
      </c>
      <c r="G147" s="24" t="s">
        <v>11</v>
      </c>
      <c r="H147" s="24"/>
      <c r="I147" s="24" t="s">
        <v>299</v>
      </c>
    </row>
    <row r="148" spans="1:9" s="25" customFormat="1">
      <c r="A148" s="22">
        <v>15150</v>
      </c>
      <c r="B148" s="22" t="s">
        <v>300</v>
      </c>
      <c r="C148" s="23" t="s">
        <v>9</v>
      </c>
      <c r="D148" s="23">
        <v>210000</v>
      </c>
      <c r="E148" s="23" t="s">
        <v>298</v>
      </c>
      <c r="F148" s="23" t="s">
        <v>298</v>
      </c>
      <c r="G148" s="24" t="s">
        <v>11</v>
      </c>
      <c r="H148" s="24"/>
      <c r="I148" s="24" t="s">
        <v>299</v>
      </c>
    </row>
    <row r="149" spans="1:9" s="25" customFormat="1">
      <c r="A149" s="22">
        <v>15200</v>
      </c>
      <c r="B149" s="22" t="s">
        <v>301</v>
      </c>
      <c r="C149" s="23" t="s">
        <v>9</v>
      </c>
      <c r="D149" s="23">
        <v>211000</v>
      </c>
      <c r="E149" s="23" t="s">
        <v>301</v>
      </c>
      <c r="F149" s="23" t="s">
        <v>301</v>
      </c>
      <c r="G149" s="24" t="s">
        <v>11</v>
      </c>
      <c r="H149" s="24"/>
      <c r="I149" s="24" t="s">
        <v>299</v>
      </c>
    </row>
    <row r="150" spans="1:9" s="25" customFormat="1">
      <c r="A150" s="22">
        <v>15210</v>
      </c>
      <c r="B150" s="22" t="s">
        <v>302</v>
      </c>
      <c r="C150" s="23" t="s">
        <v>9</v>
      </c>
      <c r="D150" s="23">
        <v>211000</v>
      </c>
      <c r="E150" s="23" t="s">
        <v>301</v>
      </c>
      <c r="F150" s="23" t="s">
        <v>301</v>
      </c>
      <c r="G150" s="24" t="s">
        <v>11</v>
      </c>
      <c r="H150" s="24"/>
      <c r="I150" s="24" t="s">
        <v>299</v>
      </c>
    </row>
    <row r="151" spans="1:9" s="25" customFormat="1">
      <c r="A151" s="22">
        <v>15250</v>
      </c>
      <c r="B151" s="22" t="s">
        <v>303</v>
      </c>
      <c r="C151" s="23" t="s">
        <v>9</v>
      </c>
      <c r="D151" s="23">
        <v>211050</v>
      </c>
      <c r="E151" s="23" t="s">
        <v>304</v>
      </c>
      <c r="F151" s="23" t="s">
        <v>305</v>
      </c>
      <c r="G151" s="24" t="s">
        <v>11</v>
      </c>
      <c r="H151" s="24"/>
      <c r="I151" s="24" t="s">
        <v>299</v>
      </c>
    </row>
    <row r="152" spans="1:9" s="25" customFormat="1">
      <c r="A152" s="22">
        <v>15260</v>
      </c>
      <c r="B152" s="22" t="s">
        <v>306</v>
      </c>
      <c r="C152" s="23" t="s">
        <v>9</v>
      </c>
      <c r="D152" s="23">
        <v>211050</v>
      </c>
      <c r="E152" s="23" t="s">
        <v>304</v>
      </c>
      <c r="F152" s="23" t="s">
        <v>305</v>
      </c>
      <c r="G152" s="24" t="s">
        <v>11</v>
      </c>
      <c r="H152" s="24"/>
      <c r="I152" s="24" t="s">
        <v>299</v>
      </c>
    </row>
    <row r="153" spans="1:9" s="25" customFormat="1">
      <c r="A153" s="22"/>
      <c r="B153" s="22" t="s">
        <v>9</v>
      </c>
      <c r="C153" s="23" t="s">
        <v>39</v>
      </c>
      <c r="D153" s="23">
        <v>211100</v>
      </c>
      <c r="E153" s="23" t="s">
        <v>307</v>
      </c>
      <c r="F153" s="23" t="s">
        <v>307</v>
      </c>
      <c r="G153" s="24" t="s">
        <v>11</v>
      </c>
      <c r="H153" s="24"/>
      <c r="I153" s="24" t="s">
        <v>299</v>
      </c>
    </row>
    <row r="154" spans="1:9" s="25" customFormat="1">
      <c r="A154" s="22"/>
      <c r="B154" s="22" t="s">
        <v>9</v>
      </c>
      <c r="C154" s="23" t="s">
        <v>39</v>
      </c>
      <c r="D154" s="23">
        <v>211150</v>
      </c>
      <c r="E154" s="23" t="s">
        <v>308</v>
      </c>
      <c r="F154" s="23" t="s">
        <v>309</v>
      </c>
      <c r="G154" s="24" t="s">
        <v>11</v>
      </c>
      <c r="H154" s="24"/>
      <c r="I154" s="24" t="s">
        <v>299</v>
      </c>
    </row>
    <row r="155" spans="1:9" s="25" customFormat="1">
      <c r="A155" s="22">
        <v>15300</v>
      </c>
      <c r="B155" s="22" t="s">
        <v>310</v>
      </c>
      <c r="C155" s="23" t="s">
        <v>9</v>
      </c>
      <c r="D155" s="23">
        <v>212000</v>
      </c>
      <c r="E155" s="23" t="s">
        <v>311</v>
      </c>
      <c r="F155" s="23" t="s">
        <v>310</v>
      </c>
      <c r="G155" s="24" t="s">
        <v>11</v>
      </c>
      <c r="H155" s="24"/>
      <c r="I155" s="24" t="s">
        <v>299</v>
      </c>
    </row>
    <row r="156" spans="1:9" s="25" customFormat="1">
      <c r="A156" s="22">
        <v>15310</v>
      </c>
      <c r="B156" s="22" t="s">
        <v>312</v>
      </c>
      <c r="C156" s="23" t="s">
        <v>9</v>
      </c>
      <c r="D156" s="23">
        <v>212000</v>
      </c>
      <c r="E156" s="23" t="s">
        <v>311</v>
      </c>
      <c r="F156" s="23" t="s">
        <v>310</v>
      </c>
      <c r="G156" s="24" t="s">
        <v>11</v>
      </c>
      <c r="H156" s="24"/>
      <c r="I156" s="24" t="s">
        <v>299</v>
      </c>
    </row>
    <row r="157" spans="1:9" s="25" customFormat="1">
      <c r="A157" s="22">
        <v>15350</v>
      </c>
      <c r="B157" s="22" t="s">
        <v>313</v>
      </c>
      <c r="C157" s="23" t="s">
        <v>9</v>
      </c>
      <c r="D157" s="23">
        <v>212050</v>
      </c>
      <c r="E157" s="23" t="s">
        <v>314</v>
      </c>
      <c r="F157" s="23" t="s">
        <v>315</v>
      </c>
      <c r="G157" s="24" t="s">
        <v>11</v>
      </c>
      <c r="H157" s="24"/>
      <c r="I157" s="24" t="s">
        <v>299</v>
      </c>
    </row>
    <row r="158" spans="1:9" s="25" customFormat="1">
      <c r="A158" s="22">
        <v>15360</v>
      </c>
      <c r="B158" s="22" t="s">
        <v>316</v>
      </c>
      <c r="C158" s="23" t="s">
        <v>9</v>
      </c>
      <c r="D158" s="23">
        <v>212050</v>
      </c>
      <c r="E158" s="23" t="s">
        <v>314</v>
      </c>
      <c r="F158" s="23" t="s">
        <v>315</v>
      </c>
      <c r="G158" s="24" t="s">
        <v>11</v>
      </c>
      <c r="H158" s="24"/>
      <c r="I158" s="24" t="s">
        <v>299</v>
      </c>
    </row>
    <row r="159" spans="1:9" s="25" customFormat="1">
      <c r="A159" s="22"/>
      <c r="B159" s="22" t="s">
        <v>9</v>
      </c>
      <c r="C159" s="23" t="s">
        <v>39</v>
      </c>
      <c r="D159" s="23">
        <v>212100</v>
      </c>
      <c r="E159" s="23" t="s">
        <v>317</v>
      </c>
      <c r="F159" s="23" t="s">
        <v>318</v>
      </c>
      <c r="G159" s="24" t="s">
        <v>11</v>
      </c>
      <c r="H159" s="24"/>
      <c r="I159" s="24" t="s">
        <v>299</v>
      </c>
    </row>
    <row r="160" spans="1:9" s="25" customFormat="1">
      <c r="A160" s="22"/>
      <c r="B160" s="22" t="s">
        <v>9</v>
      </c>
      <c r="C160" s="23" t="s">
        <v>39</v>
      </c>
      <c r="D160" s="23">
        <v>212150</v>
      </c>
      <c r="E160" s="23" t="s">
        <v>319</v>
      </c>
      <c r="F160" s="23" t="s">
        <v>320</v>
      </c>
      <c r="G160" s="24" t="s">
        <v>11</v>
      </c>
      <c r="H160" s="24"/>
      <c r="I160" s="24" t="s">
        <v>299</v>
      </c>
    </row>
    <row r="161" spans="1:9" s="25" customFormat="1">
      <c r="A161" s="22"/>
      <c r="B161" s="22" t="s">
        <v>9</v>
      </c>
      <c r="C161" s="23" t="s">
        <v>39</v>
      </c>
      <c r="D161" s="23">
        <v>212200</v>
      </c>
      <c r="E161" s="23" t="s">
        <v>321</v>
      </c>
      <c r="F161" s="23" t="s">
        <v>321</v>
      </c>
      <c r="G161" s="24" t="s">
        <v>11</v>
      </c>
      <c r="H161" s="24"/>
      <c r="I161" s="24" t="s">
        <v>299</v>
      </c>
    </row>
    <row r="162" spans="1:9" s="25" customFormat="1">
      <c r="A162" s="22"/>
      <c r="B162" s="22" t="s">
        <v>9</v>
      </c>
      <c r="C162" s="23" t="s">
        <v>39</v>
      </c>
      <c r="D162" s="23">
        <v>212250</v>
      </c>
      <c r="E162" s="23" t="s">
        <v>322</v>
      </c>
      <c r="F162" s="23" t="s">
        <v>323</v>
      </c>
      <c r="G162" s="24" t="s">
        <v>11</v>
      </c>
      <c r="H162" s="24"/>
      <c r="I162" s="24" t="s">
        <v>299</v>
      </c>
    </row>
    <row r="163" spans="1:9" s="25" customFormat="1">
      <c r="A163" s="22"/>
      <c r="B163" s="22" t="s">
        <v>9</v>
      </c>
      <c r="C163" s="23" t="s">
        <v>39</v>
      </c>
      <c r="D163" s="23">
        <v>212300</v>
      </c>
      <c r="E163" s="23" t="s">
        <v>324</v>
      </c>
      <c r="F163" s="23" t="s">
        <v>324</v>
      </c>
      <c r="G163" s="24" t="s">
        <v>11</v>
      </c>
      <c r="H163" s="24"/>
      <c r="I163" s="24" t="s">
        <v>299</v>
      </c>
    </row>
    <row r="164" spans="1:9" s="25" customFormat="1">
      <c r="A164" s="22"/>
      <c r="B164" s="22" t="s">
        <v>9</v>
      </c>
      <c r="C164" s="23" t="s">
        <v>39</v>
      </c>
      <c r="D164" s="23">
        <v>212350</v>
      </c>
      <c r="E164" s="23" t="s">
        <v>325</v>
      </c>
      <c r="F164" s="23" t="s">
        <v>326</v>
      </c>
      <c r="G164" s="24" t="s">
        <v>11</v>
      </c>
      <c r="H164" s="24"/>
      <c r="I164" s="24" t="s">
        <v>299</v>
      </c>
    </row>
    <row r="165" spans="1:9" s="25" customFormat="1">
      <c r="A165" s="22"/>
      <c r="B165" s="22" t="s">
        <v>9</v>
      </c>
      <c r="C165" s="23" t="s">
        <v>39</v>
      </c>
      <c r="D165" s="23">
        <v>212400</v>
      </c>
      <c r="E165" s="23" t="s">
        <v>327</v>
      </c>
      <c r="F165" s="23" t="s">
        <v>328</v>
      </c>
      <c r="G165" s="24" t="s">
        <v>11</v>
      </c>
      <c r="H165" s="24"/>
      <c r="I165" s="24" t="s">
        <v>299</v>
      </c>
    </row>
    <row r="166" spans="1:9" s="25" customFormat="1">
      <c r="A166" s="22"/>
      <c r="B166" s="22" t="s">
        <v>9</v>
      </c>
      <c r="C166" s="23" t="s">
        <v>39</v>
      </c>
      <c r="D166" s="23">
        <v>212450</v>
      </c>
      <c r="E166" s="23" t="s">
        <v>329</v>
      </c>
      <c r="F166" s="23" t="s">
        <v>330</v>
      </c>
      <c r="G166" s="24" t="s">
        <v>11</v>
      </c>
      <c r="H166" s="24"/>
      <c r="I166" s="24" t="s">
        <v>299</v>
      </c>
    </row>
    <row r="167" spans="1:9" s="25" customFormat="1">
      <c r="A167" s="22">
        <v>15400</v>
      </c>
      <c r="B167" s="22" t="s">
        <v>331</v>
      </c>
      <c r="C167" s="23" t="s">
        <v>9</v>
      </c>
      <c r="D167" s="23">
        <v>213000</v>
      </c>
      <c r="E167" s="23" t="s">
        <v>332</v>
      </c>
      <c r="F167" s="23" t="s">
        <v>333</v>
      </c>
      <c r="G167" s="24" t="s">
        <v>11</v>
      </c>
      <c r="H167" s="24"/>
      <c r="I167" s="24" t="s">
        <v>299</v>
      </c>
    </row>
    <row r="168" spans="1:9" s="25" customFormat="1">
      <c r="A168" s="22">
        <v>15450</v>
      </c>
      <c r="B168" s="22" t="s">
        <v>334</v>
      </c>
      <c r="C168" s="23" t="s">
        <v>9</v>
      </c>
      <c r="D168" s="23">
        <v>213050</v>
      </c>
      <c r="E168" s="23" t="s">
        <v>335</v>
      </c>
      <c r="F168" s="23" t="s">
        <v>336</v>
      </c>
      <c r="G168" s="24" t="s">
        <v>11</v>
      </c>
      <c r="H168" s="24"/>
      <c r="I168" s="24" t="s">
        <v>299</v>
      </c>
    </row>
    <row r="169" spans="1:9" s="25" customFormat="1">
      <c r="A169" s="22">
        <v>15500</v>
      </c>
      <c r="B169" s="22" t="s">
        <v>337</v>
      </c>
      <c r="C169" s="23"/>
      <c r="D169" s="23">
        <v>213100</v>
      </c>
      <c r="E169" s="23" t="s">
        <v>338</v>
      </c>
      <c r="F169" s="23" t="s">
        <v>337</v>
      </c>
      <c r="G169" s="24" t="s">
        <v>11</v>
      </c>
      <c r="H169" s="24"/>
      <c r="I169" s="24" t="s">
        <v>163</v>
      </c>
    </row>
    <row r="170" spans="1:9" s="25" customFormat="1">
      <c r="A170" s="22">
        <v>16200</v>
      </c>
      <c r="B170" s="22" t="s">
        <v>339</v>
      </c>
      <c r="C170" s="23"/>
      <c r="D170" s="23">
        <v>214000</v>
      </c>
      <c r="E170" s="23" t="s">
        <v>340</v>
      </c>
      <c r="F170" s="23" t="s">
        <v>339</v>
      </c>
      <c r="G170" s="24" t="s">
        <v>11</v>
      </c>
      <c r="H170" s="24"/>
      <c r="I170" s="24" t="s">
        <v>219</v>
      </c>
    </row>
    <row r="171" spans="1:9" s="25" customFormat="1">
      <c r="A171" s="22">
        <v>15920</v>
      </c>
      <c r="B171" s="22" t="s">
        <v>341</v>
      </c>
      <c r="C171" s="23" t="s">
        <v>9</v>
      </c>
      <c r="D171" s="23">
        <v>220000</v>
      </c>
      <c r="E171" s="23" t="s">
        <v>341</v>
      </c>
      <c r="F171" s="23" t="s">
        <v>341</v>
      </c>
      <c r="G171" s="24" t="s">
        <v>11</v>
      </c>
      <c r="H171" s="24"/>
      <c r="I171" s="24" t="s">
        <v>163</v>
      </c>
    </row>
    <row r="172" spans="1:9" s="25" customFormat="1">
      <c r="A172" s="22">
        <v>15925</v>
      </c>
      <c r="B172" s="22" t="s">
        <v>342</v>
      </c>
      <c r="C172" s="23" t="s">
        <v>9</v>
      </c>
      <c r="D172" s="23">
        <v>220050</v>
      </c>
      <c r="E172" s="23" t="s">
        <v>343</v>
      </c>
      <c r="F172" s="23" t="s">
        <v>344</v>
      </c>
      <c r="G172" s="24" t="s">
        <v>11</v>
      </c>
      <c r="H172" s="24"/>
      <c r="I172" s="24" t="s">
        <v>163</v>
      </c>
    </row>
    <row r="173" spans="1:9" s="25" customFormat="1">
      <c r="A173" s="22">
        <v>15930</v>
      </c>
      <c r="B173" s="22" t="s">
        <v>345</v>
      </c>
      <c r="C173" s="23" t="s">
        <v>9</v>
      </c>
      <c r="D173" s="23">
        <v>220100</v>
      </c>
      <c r="E173" s="23" t="s">
        <v>346</v>
      </c>
      <c r="F173" s="23" t="s">
        <v>345</v>
      </c>
      <c r="G173" s="24" t="s">
        <v>11</v>
      </c>
      <c r="H173" s="24"/>
      <c r="I173" s="24" t="s">
        <v>163</v>
      </c>
    </row>
    <row r="174" spans="1:9" s="25" customFormat="1">
      <c r="A174" s="22">
        <v>15935</v>
      </c>
      <c r="B174" s="22" t="s">
        <v>347</v>
      </c>
      <c r="C174" s="23" t="s">
        <v>9</v>
      </c>
      <c r="D174" s="23">
        <v>220150</v>
      </c>
      <c r="E174" s="23" t="s">
        <v>348</v>
      </c>
      <c r="F174" s="23" t="s">
        <v>349</v>
      </c>
      <c r="G174" s="24" t="s">
        <v>11</v>
      </c>
      <c r="H174" s="24"/>
      <c r="I174" s="24" t="s">
        <v>163</v>
      </c>
    </row>
    <row r="175" spans="1:9" s="25" customFormat="1">
      <c r="A175" s="22">
        <v>16100</v>
      </c>
      <c r="B175" s="22" t="s">
        <v>350</v>
      </c>
      <c r="C175" s="23" t="s">
        <v>9</v>
      </c>
      <c r="D175" s="23">
        <v>230000</v>
      </c>
      <c r="E175" s="23" t="s">
        <v>351</v>
      </c>
      <c r="F175" s="23" t="s">
        <v>352</v>
      </c>
      <c r="G175" s="24" t="s">
        <v>11</v>
      </c>
      <c r="H175" s="24"/>
      <c r="I175" s="24" t="s">
        <v>299</v>
      </c>
    </row>
    <row r="176" spans="1:9" s="25" customFormat="1">
      <c r="A176" s="22"/>
      <c r="B176" s="22" t="s">
        <v>9</v>
      </c>
      <c r="C176" s="23" t="s">
        <v>9</v>
      </c>
      <c r="D176" s="23">
        <v>230050</v>
      </c>
      <c r="E176" s="23" t="s">
        <v>353</v>
      </c>
      <c r="F176" s="23" t="s">
        <v>354</v>
      </c>
      <c r="G176" s="24" t="s">
        <v>11</v>
      </c>
      <c r="H176" s="24"/>
      <c r="I176" s="24" t="s">
        <v>299</v>
      </c>
    </row>
    <row r="177" spans="1:9" s="25" customFormat="1">
      <c r="A177" s="22"/>
      <c r="B177" s="22" t="s">
        <v>9</v>
      </c>
      <c r="C177" s="23" t="s">
        <v>9</v>
      </c>
      <c r="D177" s="23">
        <v>230100</v>
      </c>
      <c r="E177" s="23" t="s">
        <v>355</v>
      </c>
      <c r="F177" s="23" t="s">
        <v>356</v>
      </c>
      <c r="G177" s="24" t="s">
        <v>11</v>
      </c>
      <c r="H177" s="24"/>
      <c r="I177" s="24" t="s">
        <v>299</v>
      </c>
    </row>
    <row r="178" spans="1:9" s="25" customFormat="1">
      <c r="A178" s="22"/>
      <c r="B178" s="22" t="s">
        <v>9</v>
      </c>
      <c r="C178" s="23" t="s">
        <v>9</v>
      </c>
      <c r="D178" s="23">
        <v>230150</v>
      </c>
      <c r="E178" s="23" t="s">
        <v>357</v>
      </c>
      <c r="F178" s="23" t="s">
        <v>358</v>
      </c>
      <c r="G178" s="24" t="s">
        <v>11</v>
      </c>
      <c r="H178" s="24"/>
      <c r="I178" s="24" t="s">
        <v>299</v>
      </c>
    </row>
    <row r="179" spans="1:9" s="25" customFormat="1">
      <c r="A179" s="22"/>
      <c r="B179" s="22" t="s">
        <v>9</v>
      </c>
      <c r="C179" s="23" t="s">
        <v>9</v>
      </c>
      <c r="D179" s="23">
        <v>230200</v>
      </c>
      <c r="E179" s="23" t="s">
        <v>359</v>
      </c>
      <c r="F179" s="23" t="s">
        <v>360</v>
      </c>
      <c r="G179" s="24" t="s">
        <v>11</v>
      </c>
      <c r="H179" s="24"/>
      <c r="I179" s="24" t="s">
        <v>299</v>
      </c>
    </row>
    <row r="180" spans="1:9" s="25" customFormat="1">
      <c r="A180" s="22"/>
      <c r="B180" s="22" t="s">
        <v>9</v>
      </c>
      <c r="C180" s="23" t="s">
        <v>9</v>
      </c>
      <c r="D180" s="23">
        <v>230250</v>
      </c>
      <c r="E180" s="23" t="s">
        <v>361</v>
      </c>
      <c r="F180" s="23" t="s">
        <v>362</v>
      </c>
      <c r="G180" s="24" t="s">
        <v>11</v>
      </c>
      <c r="H180" s="24"/>
      <c r="I180" s="24" t="s">
        <v>299</v>
      </c>
    </row>
    <row r="181" spans="1:9" s="25" customFormat="1">
      <c r="A181" s="22"/>
      <c r="B181" s="22" t="s">
        <v>9</v>
      </c>
      <c r="C181" s="23" t="s">
        <v>9</v>
      </c>
      <c r="D181" s="23">
        <v>230300</v>
      </c>
      <c r="E181" s="23" t="s">
        <v>363</v>
      </c>
      <c r="F181" s="23" t="s">
        <v>364</v>
      </c>
      <c r="G181" s="24" t="s">
        <v>11</v>
      </c>
      <c r="H181" s="24"/>
      <c r="I181" s="24" t="s">
        <v>299</v>
      </c>
    </row>
    <row r="182" spans="1:9" s="25" customFormat="1">
      <c r="A182" s="22"/>
      <c r="B182" s="22" t="s">
        <v>9</v>
      </c>
      <c r="C182" s="23" t="s">
        <v>9</v>
      </c>
      <c r="D182" s="23">
        <v>230350</v>
      </c>
      <c r="E182" s="23" t="s">
        <v>365</v>
      </c>
      <c r="F182" s="23" t="s">
        <v>366</v>
      </c>
      <c r="G182" s="24" t="s">
        <v>11</v>
      </c>
      <c r="H182" s="24"/>
      <c r="I182" s="24" t="s">
        <v>299</v>
      </c>
    </row>
    <row r="183" spans="1:9" s="25" customFormat="1">
      <c r="A183" s="22">
        <v>16110</v>
      </c>
      <c r="B183" s="22" t="s">
        <v>367</v>
      </c>
      <c r="C183" s="23" t="s">
        <v>9</v>
      </c>
      <c r="D183" s="23">
        <v>230400</v>
      </c>
      <c r="E183" s="23" t="s">
        <v>367</v>
      </c>
      <c r="F183" s="23" t="s">
        <v>367</v>
      </c>
      <c r="G183" s="24" t="s">
        <v>11</v>
      </c>
      <c r="H183" s="24"/>
      <c r="I183" s="24" t="s">
        <v>299</v>
      </c>
    </row>
    <row r="184" spans="1:9" s="25" customFormat="1">
      <c r="A184" s="22">
        <v>16108</v>
      </c>
      <c r="B184" s="22" t="s">
        <v>368</v>
      </c>
      <c r="C184" s="23" t="s">
        <v>9</v>
      </c>
      <c r="D184" s="23">
        <v>230500</v>
      </c>
      <c r="E184" s="23" t="s">
        <v>369</v>
      </c>
      <c r="F184" s="23" t="s">
        <v>368</v>
      </c>
      <c r="G184" s="24" t="s">
        <v>11</v>
      </c>
      <c r="H184" s="24"/>
      <c r="I184" s="24" t="s">
        <v>299</v>
      </c>
    </row>
    <row r="185" spans="1:9" s="25" customFormat="1">
      <c r="A185" s="22">
        <v>16105</v>
      </c>
      <c r="B185" s="22" t="s">
        <v>370</v>
      </c>
      <c r="C185" s="23" t="s">
        <v>9</v>
      </c>
      <c r="D185" s="23">
        <v>230600</v>
      </c>
      <c r="E185" s="23" t="s">
        <v>370</v>
      </c>
      <c r="F185" s="23" t="s">
        <v>370</v>
      </c>
      <c r="G185" s="24" t="s">
        <v>11</v>
      </c>
      <c r="H185" s="24"/>
      <c r="I185" s="24" t="s">
        <v>299</v>
      </c>
    </row>
    <row r="186" spans="1:9" s="25" customFormat="1">
      <c r="A186" s="22"/>
      <c r="B186" s="22" t="s">
        <v>9</v>
      </c>
      <c r="C186" s="23" t="s">
        <v>9</v>
      </c>
      <c r="D186" s="23">
        <v>230650</v>
      </c>
      <c r="E186" s="23" t="s">
        <v>371</v>
      </c>
      <c r="F186" s="23" t="s">
        <v>372</v>
      </c>
      <c r="G186" s="24" t="s">
        <v>11</v>
      </c>
      <c r="H186" s="24"/>
      <c r="I186" s="24" t="s">
        <v>299</v>
      </c>
    </row>
    <row r="187" spans="1:9" s="25" customFormat="1">
      <c r="A187" s="22">
        <v>16115</v>
      </c>
      <c r="B187" s="22" t="s">
        <v>373</v>
      </c>
      <c r="C187" s="23" t="s">
        <v>9</v>
      </c>
      <c r="D187" s="23">
        <v>230700</v>
      </c>
      <c r="E187" s="23" t="s">
        <v>374</v>
      </c>
      <c r="F187" s="23" t="s">
        <v>375</v>
      </c>
      <c r="G187" s="24" t="s">
        <v>11</v>
      </c>
      <c r="H187" s="24"/>
      <c r="I187" s="24" t="s">
        <v>299</v>
      </c>
    </row>
    <row r="188" spans="1:9" s="25" customFormat="1">
      <c r="A188" s="22">
        <v>15712</v>
      </c>
      <c r="B188" s="22" t="s">
        <v>376</v>
      </c>
      <c r="C188" s="23" t="s">
        <v>9</v>
      </c>
      <c r="D188" s="23">
        <v>240000</v>
      </c>
      <c r="E188" s="23" t="s">
        <v>377</v>
      </c>
      <c r="F188" s="23" t="s">
        <v>378</v>
      </c>
      <c r="G188" s="24" t="s">
        <v>11</v>
      </c>
      <c r="H188" s="24"/>
      <c r="I188" s="24" t="s">
        <v>299</v>
      </c>
    </row>
    <row r="189" spans="1:9" s="25" customFormat="1">
      <c r="A189" s="22">
        <v>15713</v>
      </c>
      <c r="B189" s="22" t="s">
        <v>379</v>
      </c>
      <c r="C189" s="23" t="s">
        <v>9</v>
      </c>
      <c r="D189" s="23">
        <v>240000</v>
      </c>
      <c r="E189" s="23" t="s">
        <v>377</v>
      </c>
      <c r="F189" s="23" t="s">
        <v>378</v>
      </c>
      <c r="G189" s="24" t="s">
        <v>11</v>
      </c>
      <c r="H189" s="24"/>
      <c r="I189" s="24" t="s">
        <v>299</v>
      </c>
    </row>
    <row r="190" spans="1:9" s="25" customFormat="1">
      <c r="A190" s="22">
        <v>15715</v>
      </c>
      <c r="B190" s="22" t="s">
        <v>380</v>
      </c>
      <c r="C190" s="23" t="s">
        <v>9</v>
      </c>
      <c r="D190" s="23">
        <v>240000</v>
      </c>
      <c r="E190" s="23" t="s">
        <v>377</v>
      </c>
      <c r="F190" s="23" t="s">
        <v>378</v>
      </c>
      <c r="G190" s="24" t="s">
        <v>11</v>
      </c>
      <c r="H190" s="24"/>
      <c r="I190" s="24" t="s">
        <v>299</v>
      </c>
    </row>
    <row r="191" spans="1:9" s="25" customFormat="1">
      <c r="A191" s="22">
        <v>15735</v>
      </c>
      <c r="B191" s="22" t="s">
        <v>381</v>
      </c>
      <c r="C191" s="23" t="s">
        <v>9</v>
      </c>
      <c r="D191" s="23">
        <v>240000</v>
      </c>
      <c r="E191" s="23" t="s">
        <v>377</v>
      </c>
      <c r="F191" s="23" t="s">
        <v>378</v>
      </c>
      <c r="G191" s="24" t="s">
        <v>11</v>
      </c>
      <c r="H191" s="24"/>
      <c r="I191" s="24" t="s">
        <v>299</v>
      </c>
    </row>
    <row r="192" spans="1:9" s="25" customFormat="1">
      <c r="A192" s="22">
        <v>15743</v>
      </c>
      <c r="B192" s="22" t="s">
        <v>382</v>
      </c>
      <c r="C192" s="23" t="s">
        <v>9</v>
      </c>
      <c r="D192" s="23">
        <v>240000</v>
      </c>
      <c r="E192" s="23" t="s">
        <v>377</v>
      </c>
      <c r="F192" s="23" t="s">
        <v>378</v>
      </c>
      <c r="G192" s="24" t="s">
        <v>11</v>
      </c>
      <c r="H192" s="24"/>
      <c r="I192" s="24" t="s">
        <v>299</v>
      </c>
    </row>
    <row r="193" spans="1:9" s="25" customFormat="1">
      <c r="A193" s="22">
        <v>15750</v>
      </c>
      <c r="B193" s="22" t="s">
        <v>383</v>
      </c>
      <c r="C193" s="23" t="s">
        <v>9</v>
      </c>
      <c r="D193" s="23">
        <v>240000</v>
      </c>
      <c r="E193" s="23" t="s">
        <v>377</v>
      </c>
      <c r="F193" s="23" t="s">
        <v>378</v>
      </c>
      <c r="G193" s="24" t="s">
        <v>11</v>
      </c>
      <c r="H193" s="24"/>
      <c r="I193" s="24" t="s">
        <v>299</v>
      </c>
    </row>
    <row r="194" spans="1:9" s="25" customFormat="1">
      <c r="A194" s="22">
        <v>15761</v>
      </c>
      <c r="B194" s="22" t="s">
        <v>384</v>
      </c>
      <c r="C194" s="23" t="s">
        <v>9</v>
      </c>
      <c r="D194" s="23">
        <v>240000</v>
      </c>
      <c r="E194" s="23" t="s">
        <v>377</v>
      </c>
      <c r="F194" s="23" t="s">
        <v>378</v>
      </c>
      <c r="G194" s="24" t="s">
        <v>11</v>
      </c>
      <c r="H194" s="24"/>
      <c r="I194" s="24" t="s">
        <v>299</v>
      </c>
    </row>
    <row r="195" spans="1:9" s="25" customFormat="1">
      <c r="A195" s="22">
        <v>15800</v>
      </c>
      <c r="B195" s="22" t="s">
        <v>385</v>
      </c>
      <c r="C195" s="23" t="s">
        <v>9</v>
      </c>
      <c r="D195" s="23">
        <v>240010</v>
      </c>
      <c r="E195" s="23" t="s">
        <v>386</v>
      </c>
      <c r="F195" s="23" t="s">
        <v>385</v>
      </c>
      <c r="G195" s="24" t="s">
        <v>11</v>
      </c>
      <c r="H195" s="24"/>
      <c r="I195" s="24" t="s">
        <v>299</v>
      </c>
    </row>
    <row r="196" spans="1:9" s="25" customFormat="1">
      <c r="A196" s="22"/>
      <c r="B196" s="22" t="s">
        <v>9</v>
      </c>
      <c r="C196" s="23" t="s">
        <v>39</v>
      </c>
      <c r="D196" s="23">
        <v>240020</v>
      </c>
      <c r="E196" s="23" t="s">
        <v>387</v>
      </c>
      <c r="F196" s="23" t="s">
        <v>388</v>
      </c>
      <c r="G196" s="24" t="s">
        <v>11</v>
      </c>
      <c r="H196" s="26"/>
      <c r="I196" s="24" t="s">
        <v>163</v>
      </c>
    </row>
    <row r="197" spans="1:9" s="25" customFormat="1">
      <c r="A197" s="22">
        <v>15700</v>
      </c>
      <c r="B197" s="22" t="s">
        <v>389</v>
      </c>
      <c r="C197" s="23" t="s">
        <v>165</v>
      </c>
      <c r="D197" s="23">
        <v>240030</v>
      </c>
      <c r="E197" s="23" t="s">
        <v>377</v>
      </c>
      <c r="F197" s="23" t="s">
        <v>378</v>
      </c>
      <c r="G197" s="24" t="s">
        <v>11</v>
      </c>
      <c r="H197" s="24"/>
      <c r="I197" s="24" t="s">
        <v>299</v>
      </c>
    </row>
    <row r="198" spans="1:9" s="25" customFormat="1">
      <c r="A198" s="22">
        <v>15710</v>
      </c>
      <c r="B198" s="22" t="s">
        <v>390</v>
      </c>
      <c r="C198" s="23" t="s">
        <v>165</v>
      </c>
      <c r="D198" s="23">
        <v>240030</v>
      </c>
      <c r="E198" s="23" t="s">
        <v>377</v>
      </c>
      <c r="F198" s="23" t="s">
        <v>378</v>
      </c>
      <c r="G198" s="24" t="s">
        <v>11</v>
      </c>
      <c r="H198" s="24"/>
      <c r="I198" s="24" t="s">
        <v>299</v>
      </c>
    </row>
    <row r="199" spans="1:9" s="25" customFormat="1">
      <c r="A199" s="22">
        <v>15711</v>
      </c>
      <c r="B199" s="22" t="s">
        <v>391</v>
      </c>
      <c r="C199" s="23" t="s">
        <v>165</v>
      </c>
      <c r="D199" s="23">
        <v>240030</v>
      </c>
      <c r="E199" s="23" t="s">
        <v>377</v>
      </c>
      <c r="F199" s="23" t="s">
        <v>378</v>
      </c>
      <c r="G199" s="24" t="s">
        <v>11</v>
      </c>
      <c r="H199" s="24"/>
      <c r="I199" s="24" t="s">
        <v>299</v>
      </c>
    </row>
    <row r="200" spans="1:9" s="25" customFormat="1">
      <c r="A200" s="22">
        <v>15720</v>
      </c>
      <c r="B200" s="22" t="s">
        <v>392</v>
      </c>
      <c r="C200" s="23" t="s">
        <v>165</v>
      </c>
      <c r="D200" s="23">
        <v>240030</v>
      </c>
      <c r="E200" s="23" t="s">
        <v>377</v>
      </c>
      <c r="F200" s="23" t="s">
        <v>378</v>
      </c>
      <c r="G200" s="24" t="s">
        <v>11</v>
      </c>
      <c r="H200" s="24"/>
      <c r="I200" s="24" t="s">
        <v>299</v>
      </c>
    </row>
    <row r="201" spans="1:9" s="25" customFormat="1">
      <c r="A201" s="22">
        <v>15725</v>
      </c>
      <c r="B201" s="22" t="s">
        <v>393</v>
      </c>
      <c r="C201" s="23" t="s">
        <v>165</v>
      </c>
      <c r="D201" s="23">
        <v>240030</v>
      </c>
      <c r="E201" s="23" t="s">
        <v>377</v>
      </c>
      <c r="F201" s="23" t="s">
        <v>378</v>
      </c>
      <c r="G201" s="24" t="s">
        <v>11</v>
      </c>
      <c r="H201" s="24"/>
      <c r="I201" s="24" t="s">
        <v>299</v>
      </c>
    </row>
    <row r="202" spans="1:9" s="25" customFormat="1">
      <c r="A202" s="22">
        <v>15730</v>
      </c>
      <c r="B202" s="22" t="s">
        <v>394</v>
      </c>
      <c r="C202" s="23" t="s">
        <v>165</v>
      </c>
      <c r="D202" s="23">
        <v>240030</v>
      </c>
      <c r="E202" s="23" t="s">
        <v>377</v>
      </c>
      <c r="F202" s="23" t="s">
        <v>378</v>
      </c>
      <c r="G202" s="24" t="s">
        <v>11</v>
      </c>
      <c r="H202" s="24"/>
      <c r="I202" s="24" t="s">
        <v>299</v>
      </c>
    </row>
    <row r="203" spans="1:9" s="25" customFormat="1">
      <c r="A203" s="22">
        <v>15740</v>
      </c>
      <c r="B203" s="22" t="s">
        <v>395</v>
      </c>
      <c r="C203" s="23" t="s">
        <v>165</v>
      </c>
      <c r="D203" s="23">
        <v>240030</v>
      </c>
      <c r="E203" s="23" t="s">
        <v>377</v>
      </c>
      <c r="F203" s="23" t="s">
        <v>378</v>
      </c>
      <c r="G203" s="24" t="s">
        <v>11</v>
      </c>
      <c r="H203" s="24"/>
      <c r="I203" s="24" t="s">
        <v>299</v>
      </c>
    </row>
    <row r="204" spans="1:9" s="25" customFormat="1">
      <c r="A204" s="22">
        <v>15741</v>
      </c>
      <c r="B204" s="22" t="s">
        <v>396</v>
      </c>
      <c r="C204" s="23" t="s">
        <v>165</v>
      </c>
      <c r="D204" s="23">
        <v>240030</v>
      </c>
      <c r="E204" s="23" t="s">
        <v>377</v>
      </c>
      <c r="F204" s="23" t="s">
        <v>378</v>
      </c>
      <c r="G204" s="24" t="s">
        <v>11</v>
      </c>
      <c r="H204" s="24"/>
      <c r="I204" s="24" t="s">
        <v>299</v>
      </c>
    </row>
    <row r="205" spans="1:9" s="25" customFormat="1">
      <c r="A205" s="22">
        <v>15742</v>
      </c>
      <c r="B205" s="22" t="s">
        <v>397</v>
      </c>
      <c r="C205" s="23" t="s">
        <v>165</v>
      </c>
      <c r="D205" s="23">
        <v>240030</v>
      </c>
      <c r="E205" s="23" t="s">
        <v>377</v>
      </c>
      <c r="F205" s="23" t="s">
        <v>378</v>
      </c>
      <c r="G205" s="24" t="s">
        <v>11</v>
      </c>
      <c r="H205" s="24"/>
      <c r="I205" s="24" t="s">
        <v>299</v>
      </c>
    </row>
    <row r="206" spans="1:9" s="25" customFormat="1">
      <c r="A206" s="22">
        <v>15744</v>
      </c>
      <c r="B206" s="22" t="s">
        <v>398</v>
      </c>
      <c r="C206" s="23" t="s">
        <v>165</v>
      </c>
      <c r="D206" s="23">
        <v>240030</v>
      </c>
      <c r="E206" s="23" t="s">
        <v>377</v>
      </c>
      <c r="F206" s="23" t="s">
        <v>378</v>
      </c>
      <c r="G206" s="24" t="s">
        <v>11</v>
      </c>
      <c r="H206" s="24"/>
      <c r="I206" s="24" t="s">
        <v>299</v>
      </c>
    </row>
    <row r="207" spans="1:9" s="25" customFormat="1">
      <c r="A207" s="22">
        <v>15745</v>
      </c>
      <c r="B207" s="22" t="s">
        <v>399</v>
      </c>
      <c r="C207" s="23" t="s">
        <v>165</v>
      </c>
      <c r="D207" s="23">
        <v>240030</v>
      </c>
      <c r="E207" s="23" t="s">
        <v>377</v>
      </c>
      <c r="F207" s="23" t="s">
        <v>378</v>
      </c>
      <c r="G207" s="24" t="s">
        <v>11</v>
      </c>
      <c r="H207" s="24"/>
      <c r="I207" s="24" t="s">
        <v>299</v>
      </c>
    </row>
    <row r="208" spans="1:9" s="25" customFormat="1">
      <c r="A208" s="22">
        <v>15751</v>
      </c>
      <c r="B208" s="22" t="s">
        <v>400</v>
      </c>
      <c r="C208" s="23" t="s">
        <v>165</v>
      </c>
      <c r="D208" s="23">
        <v>240030</v>
      </c>
      <c r="E208" s="23" t="s">
        <v>377</v>
      </c>
      <c r="F208" s="23" t="s">
        <v>378</v>
      </c>
      <c r="G208" s="24" t="s">
        <v>11</v>
      </c>
      <c r="H208" s="24"/>
      <c r="I208" s="24" t="s">
        <v>299</v>
      </c>
    </row>
    <row r="209" spans="1:9" s="25" customFormat="1">
      <c r="A209" s="22">
        <v>15752</v>
      </c>
      <c r="B209" s="22" t="s">
        <v>401</v>
      </c>
      <c r="C209" s="23" t="s">
        <v>165</v>
      </c>
      <c r="D209" s="23">
        <v>240030</v>
      </c>
      <c r="E209" s="23" t="s">
        <v>377</v>
      </c>
      <c r="F209" s="23" t="s">
        <v>378</v>
      </c>
      <c r="G209" s="24" t="s">
        <v>11</v>
      </c>
      <c r="H209" s="24"/>
      <c r="I209" s="24" t="s">
        <v>299</v>
      </c>
    </row>
    <row r="210" spans="1:9" s="25" customFormat="1">
      <c r="A210" s="22">
        <v>15755</v>
      </c>
      <c r="B210" s="22" t="s">
        <v>402</v>
      </c>
      <c r="C210" s="23" t="s">
        <v>165</v>
      </c>
      <c r="D210" s="23">
        <v>240030</v>
      </c>
      <c r="E210" s="23" t="s">
        <v>377</v>
      </c>
      <c r="F210" s="23" t="s">
        <v>378</v>
      </c>
      <c r="G210" s="24" t="s">
        <v>11</v>
      </c>
      <c r="H210" s="24"/>
      <c r="I210" s="24" t="s">
        <v>299</v>
      </c>
    </row>
    <row r="211" spans="1:9" s="25" customFormat="1">
      <c r="A211" s="22">
        <v>15760</v>
      </c>
      <c r="B211" s="22" t="s">
        <v>403</v>
      </c>
      <c r="C211" s="23" t="s">
        <v>165</v>
      </c>
      <c r="D211" s="23">
        <v>240030</v>
      </c>
      <c r="E211" s="23" t="s">
        <v>377</v>
      </c>
      <c r="F211" s="23" t="s">
        <v>378</v>
      </c>
      <c r="G211" s="24" t="s">
        <v>11</v>
      </c>
      <c r="H211" s="24"/>
      <c r="I211" s="24" t="s">
        <v>299</v>
      </c>
    </row>
    <row r="212" spans="1:9" s="25" customFormat="1">
      <c r="A212" s="22">
        <v>15770</v>
      </c>
      <c r="B212" s="22" t="s">
        <v>404</v>
      </c>
      <c r="C212" s="23" t="s">
        <v>165</v>
      </c>
      <c r="D212" s="23">
        <v>240030</v>
      </c>
      <c r="E212" s="23" t="s">
        <v>377</v>
      </c>
      <c r="F212" s="23" t="s">
        <v>378</v>
      </c>
      <c r="G212" s="24" t="s">
        <v>11</v>
      </c>
      <c r="H212" s="24"/>
      <c r="I212" s="24" t="s">
        <v>299</v>
      </c>
    </row>
    <row r="213" spans="1:9" s="25" customFormat="1">
      <c r="A213" s="22">
        <v>15780</v>
      </c>
      <c r="B213" s="22" t="s">
        <v>405</v>
      </c>
      <c r="C213" s="23" t="s">
        <v>165</v>
      </c>
      <c r="D213" s="23">
        <v>240030</v>
      </c>
      <c r="E213" s="23" t="s">
        <v>377</v>
      </c>
      <c r="F213" s="23" t="s">
        <v>378</v>
      </c>
      <c r="G213" s="24" t="s">
        <v>11</v>
      </c>
      <c r="H213" s="24"/>
      <c r="I213" s="24" t="s">
        <v>299</v>
      </c>
    </row>
    <row r="214" spans="1:9" s="25" customFormat="1">
      <c r="A214" s="22">
        <v>15790</v>
      </c>
      <c r="B214" s="22" t="s">
        <v>406</v>
      </c>
      <c r="C214" s="23" t="s">
        <v>165</v>
      </c>
      <c r="D214" s="23">
        <v>240030</v>
      </c>
      <c r="E214" s="23" t="s">
        <v>377</v>
      </c>
      <c r="F214" s="23" t="s">
        <v>378</v>
      </c>
      <c r="G214" s="24" t="s">
        <v>11</v>
      </c>
      <c r="H214" s="24"/>
      <c r="I214" s="24" t="s">
        <v>299</v>
      </c>
    </row>
    <row r="215" spans="1:9" s="25" customFormat="1">
      <c r="A215" s="22">
        <v>15900</v>
      </c>
      <c r="B215" s="22" t="s">
        <v>407</v>
      </c>
      <c r="C215" s="23" t="s">
        <v>165</v>
      </c>
      <c r="D215" s="23">
        <v>240040</v>
      </c>
      <c r="E215" s="23" t="s">
        <v>408</v>
      </c>
      <c r="F215" s="23" t="s">
        <v>407</v>
      </c>
      <c r="G215" s="24" t="s">
        <v>11</v>
      </c>
      <c r="H215" s="24"/>
      <c r="I215" s="24" t="s">
        <v>299</v>
      </c>
    </row>
    <row r="216" spans="1:9" s="27" customFormat="1" ht="12.75">
      <c r="A216" s="23"/>
      <c r="B216" s="23"/>
      <c r="C216" s="23" t="s">
        <v>39</v>
      </c>
      <c r="D216" s="23">
        <v>240050</v>
      </c>
      <c r="E216" s="23" t="s">
        <v>409</v>
      </c>
      <c r="F216" s="23" t="s">
        <v>409</v>
      </c>
      <c r="G216" s="24" t="s">
        <v>11</v>
      </c>
      <c r="H216" s="23"/>
      <c r="I216" s="24" t="s">
        <v>163</v>
      </c>
    </row>
    <row r="217" spans="1:9" s="25" customFormat="1">
      <c r="A217" s="22">
        <v>16300</v>
      </c>
      <c r="B217" s="22" t="s">
        <v>410</v>
      </c>
      <c r="C217" s="23" t="s">
        <v>165</v>
      </c>
      <c r="D217" s="23">
        <v>250000</v>
      </c>
      <c r="E217" s="23" t="s">
        <v>410</v>
      </c>
      <c r="F217" s="23" t="s">
        <v>410</v>
      </c>
      <c r="G217" s="24" t="s">
        <v>11</v>
      </c>
      <c r="H217" s="24"/>
      <c r="I217" s="24" t="s">
        <v>163</v>
      </c>
    </row>
    <row r="218" spans="1:9" s="25" customFormat="1">
      <c r="A218" s="22">
        <v>17340</v>
      </c>
      <c r="B218" s="22" t="s">
        <v>411</v>
      </c>
      <c r="C218" s="23" t="s">
        <v>9</v>
      </c>
      <c r="D218" s="23">
        <v>260000</v>
      </c>
      <c r="E218" s="23" t="s">
        <v>412</v>
      </c>
      <c r="F218" s="23" t="s">
        <v>413</v>
      </c>
      <c r="G218" s="24" t="s">
        <v>11</v>
      </c>
      <c r="H218" s="24"/>
      <c r="I218" s="24" t="s">
        <v>163</v>
      </c>
    </row>
    <row r="219" spans="1:9" s="25" customFormat="1">
      <c r="A219" s="22">
        <v>16120</v>
      </c>
      <c r="B219" s="22" t="s">
        <v>414</v>
      </c>
      <c r="C219" s="23" t="s">
        <v>9</v>
      </c>
      <c r="D219" s="23">
        <v>270000</v>
      </c>
      <c r="E219" s="23" t="s">
        <v>415</v>
      </c>
      <c r="F219" s="23" t="s">
        <v>414</v>
      </c>
      <c r="G219" s="24" t="s">
        <v>11</v>
      </c>
      <c r="H219" s="24"/>
      <c r="I219" s="24" t="s">
        <v>163</v>
      </c>
    </row>
    <row r="220" spans="1:9" s="25" customFormat="1">
      <c r="A220" s="22">
        <v>17200</v>
      </c>
      <c r="B220" s="22" t="s">
        <v>416</v>
      </c>
      <c r="C220" s="23" t="s">
        <v>9</v>
      </c>
      <c r="D220" s="23">
        <v>280000</v>
      </c>
      <c r="E220" s="23" t="s">
        <v>417</v>
      </c>
      <c r="F220" s="23" t="s">
        <v>418</v>
      </c>
      <c r="G220" s="24" t="s">
        <v>11</v>
      </c>
      <c r="H220" s="24"/>
      <c r="I220" s="24" t="s">
        <v>163</v>
      </c>
    </row>
    <row r="221" spans="1:9" s="25" customFormat="1">
      <c r="A221" s="22">
        <v>17300</v>
      </c>
      <c r="B221" s="22" t="s">
        <v>419</v>
      </c>
      <c r="C221" s="23" t="s">
        <v>9</v>
      </c>
      <c r="D221" s="23">
        <v>280010</v>
      </c>
      <c r="E221" s="23" t="s">
        <v>419</v>
      </c>
      <c r="F221" s="23" t="s">
        <v>419</v>
      </c>
      <c r="G221" s="24" t="s">
        <v>11</v>
      </c>
      <c r="H221" s="24"/>
      <c r="I221" s="24" t="s">
        <v>163</v>
      </c>
    </row>
    <row r="222" spans="1:9" s="25" customFormat="1">
      <c r="A222" s="22">
        <v>17310</v>
      </c>
      <c r="B222" s="22" t="s">
        <v>420</v>
      </c>
      <c r="C222" s="23" t="s">
        <v>9</v>
      </c>
      <c r="D222" s="23">
        <v>280020</v>
      </c>
      <c r="E222" s="23" t="s">
        <v>421</v>
      </c>
      <c r="F222" s="23" t="s">
        <v>420</v>
      </c>
      <c r="G222" s="24" t="s">
        <v>11</v>
      </c>
      <c r="H222" s="24"/>
      <c r="I222" s="24" t="s">
        <v>163</v>
      </c>
    </row>
    <row r="223" spans="1:9" s="25" customFormat="1">
      <c r="A223" s="22">
        <v>17320</v>
      </c>
      <c r="B223" s="22" t="s">
        <v>422</v>
      </c>
      <c r="C223" s="23" t="s">
        <v>9</v>
      </c>
      <c r="D223" s="23">
        <v>280030</v>
      </c>
      <c r="E223" s="23" t="s">
        <v>422</v>
      </c>
      <c r="F223" s="23" t="s">
        <v>422</v>
      </c>
      <c r="G223" s="24" t="s">
        <v>11</v>
      </c>
      <c r="H223" s="24"/>
      <c r="I223" s="24" t="s">
        <v>163</v>
      </c>
    </row>
    <row r="224" spans="1:9" s="25" customFormat="1">
      <c r="A224" s="22">
        <v>17330</v>
      </c>
      <c r="B224" s="22" t="s">
        <v>423</v>
      </c>
      <c r="C224" s="23" t="s">
        <v>9</v>
      </c>
      <c r="D224" s="23">
        <v>280040</v>
      </c>
      <c r="E224" s="23" t="s">
        <v>423</v>
      </c>
      <c r="F224" s="23" t="s">
        <v>423</v>
      </c>
      <c r="G224" s="24" t="s">
        <v>11</v>
      </c>
      <c r="H224" s="24"/>
      <c r="I224" s="24" t="s">
        <v>163</v>
      </c>
    </row>
    <row r="225" spans="1:9" s="25" customFormat="1">
      <c r="A225" s="22">
        <v>17350</v>
      </c>
      <c r="B225" s="22" t="s">
        <v>424</v>
      </c>
      <c r="C225" s="23" t="s">
        <v>9</v>
      </c>
      <c r="D225" s="23">
        <v>280050</v>
      </c>
      <c r="E225" s="23" t="s">
        <v>425</v>
      </c>
      <c r="F225" s="23" t="s">
        <v>424</v>
      </c>
      <c r="G225" s="24" t="s">
        <v>11</v>
      </c>
      <c r="H225" s="24"/>
      <c r="I225" s="24" t="s">
        <v>163</v>
      </c>
    </row>
    <row r="226" spans="1:9" s="25" customFormat="1">
      <c r="A226" s="22">
        <v>18100</v>
      </c>
      <c r="B226" s="22" t="s">
        <v>426</v>
      </c>
      <c r="C226" s="23" t="s">
        <v>9</v>
      </c>
      <c r="D226" s="23">
        <v>280060</v>
      </c>
      <c r="E226" s="23" t="s">
        <v>427</v>
      </c>
      <c r="F226" s="23" t="s">
        <v>428</v>
      </c>
      <c r="G226" s="24" t="s">
        <v>11</v>
      </c>
      <c r="H226" s="24"/>
      <c r="I226" s="24" t="s">
        <v>163</v>
      </c>
    </row>
    <row r="227" spans="1:9" s="25" customFormat="1">
      <c r="A227" s="22">
        <v>18110</v>
      </c>
      <c r="B227" s="22" t="s">
        <v>429</v>
      </c>
      <c r="C227" s="23" t="s">
        <v>9</v>
      </c>
      <c r="D227" s="23">
        <v>280070</v>
      </c>
      <c r="E227" s="23" t="s">
        <v>430</v>
      </c>
      <c r="F227" s="23" t="s">
        <v>431</v>
      </c>
      <c r="G227" s="24" t="s">
        <v>11</v>
      </c>
      <c r="H227" s="24"/>
      <c r="I227" s="24" t="s">
        <v>163</v>
      </c>
    </row>
    <row r="228" spans="1:9" s="25" customFormat="1">
      <c r="A228" s="22">
        <v>18130</v>
      </c>
      <c r="B228" s="22" t="s">
        <v>432</v>
      </c>
      <c r="C228" s="23" t="s">
        <v>9</v>
      </c>
      <c r="D228" s="23">
        <v>280090</v>
      </c>
      <c r="E228" s="23" t="s">
        <v>433</v>
      </c>
      <c r="F228" s="23" t="s">
        <v>434</v>
      </c>
      <c r="G228" s="24" t="s">
        <v>11</v>
      </c>
      <c r="H228" s="24"/>
      <c r="I228" s="24" t="s">
        <v>163</v>
      </c>
    </row>
    <row r="229" spans="1:9" s="25" customFormat="1">
      <c r="A229" s="22">
        <v>18135</v>
      </c>
      <c r="B229" s="22" t="s">
        <v>435</v>
      </c>
      <c r="C229" s="23" t="s">
        <v>9</v>
      </c>
      <c r="D229" s="23">
        <v>280100</v>
      </c>
      <c r="E229" s="23" t="s">
        <v>436</v>
      </c>
      <c r="F229" s="23" t="s">
        <v>437</v>
      </c>
      <c r="G229" s="24" t="s">
        <v>11</v>
      </c>
      <c r="H229" s="24"/>
      <c r="I229" s="24" t="s">
        <v>163</v>
      </c>
    </row>
    <row r="230" spans="1:9" s="25" customFormat="1">
      <c r="A230" s="22">
        <v>21100</v>
      </c>
      <c r="B230" s="22" t="s">
        <v>438</v>
      </c>
      <c r="C230" s="23" t="s">
        <v>9</v>
      </c>
      <c r="D230" s="22">
        <v>310000</v>
      </c>
      <c r="E230" s="23" t="s">
        <v>438</v>
      </c>
      <c r="F230" s="23" t="s">
        <v>438</v>
      </c>
      <c r="G230" s="24" t="s">
        <v>11</v>
      </c>
      <c r="H230" s="24"/>
      <c r="I230" s="24" t="s">
        <v>163</v>
      </c>
    </row>
    <row r="231" spans="1:9" s="25" customFormat="1">
      <c r="A231" s="22"/>
      <c r="B231" s="22"/>
      <c r="C231" s="23" t="s">
        <v>39</v>
      </c>
      <c r="D231" s="23">
        <v>310009</v>
      </c>
      <c r="E231" s="23" t="s">
        <v>439</v>
      </c>
      <c r="F231" s="23" t="s">
        <v>440</v>
      </c>
      <c r="G231" s="24" t="s">
        <v>11</v>
      </c>
      <c r="H231" s="24"/>
      <c r="I231" s="24" t="s">
        <v>163</v>
      </c>
    </row>
    <row r="232" spans="1:9" s="25" customFormat="1">
      <c r="A232" s="22">
        <v>21105</v>
      </c>
      <c r="B232" s="22" t="s">
        <v>441</v>
      </c>
      <c r="C232" s="23" t="s">
        <v>9</v>
      </c>
      <c r="D232" s="23">
        <v>310010</v>
      </c>
      <c r="E232" s="23" t="s">
        <v>442</v>
      </c>
      <c r="F232" s="23" t="s">
        <v>443</v>
      </c>
      <c r="G232" s="24" t="s">
        <v>11</v>
      </c>
      <c r="H232" s="24"/>
      <c r="I232" s="24" t="s">
        <v>163</v>
      </c>
    </row>
    <row r="233" spans="1:9" s="25" customFormat="1">
      <c r="A233" s="22">
        <v>21106</v>
      </c>
      <c r="B233" s="22" t="s">
        <v>444</v>
      </c>
      <c r="C233" s="23" t="s">
        <v>9</v>
      </c>
      <c r="D233" s="23">
        <v>310020</v>
      </c>
      <c r="E233" s="23" t="s">
        <v>445</v>
      </c>
      <c r="F233" s="23" t="s">
        <v>446</v>
      </c>
      <c r="G233" s="24" t="s">
        <v>11</v>
      </c>
      <c r="H233" s="24"/>
      <c r="I233" s="24" t="s">
        <v>163</v>
      </c>
    </row>
    <row r="234" spans="1:9" s="25" customFormat="1">
      <c r="C234" s="23" t="s">
        <v>9</v>
      </c>
      <c r="D234" s="23">
        <v>310030</v>
      </c>
      <c r="E234" s="23" t="s">
        <v>447</v>
      </c>
      <c r="F234" s="23" t="s">
        <v>448</v>
      </c>
      <c r="G234" s="24" t="s">
        <v>11</v>
      </c>
      <c r="H234" s="24"/>
      <c r="I234" s="24" t="s">
        <v>163</v>
      </c>
    </row>
    <row r="235" spans="1:9" s="25" customFormat="1">
      <c r="A235" s="22">
        <v>21160</v>
      </c>
      <c r="B235" s="22" t="s">
        <v>449</v>
      </c>
      <c r="C235" s="23" t="s">
        <v>9</v>
      </c>
      <c r="D235" s="23">
        <v>310040</v>
      </c>
      <c r="E235" s="23" t="s">
        <v>450</v>
      </c>
      <c r="F235" s="23" t="s">
        <v>449</v>
      </c>
      <c r="G235" s="24" t="s">
        <v>11</v>
      </c>
      <c r="H235" s="24"/>
      <c r="I235" s="24" t="s">
        <v>163</v>
      </c>
    </row>
    <row r="236" spans="1:9" s="25" customFormat="1">
      <c r="A236" s="22">
        <v>21255</v>
      </c>
      <c r="B236" s="22" t="s">
        <v>451</v>
      </c>
      <c r="C236" s="23" t="s">
        <v>9</v>
      </c>
      <c r="D236" s="23">
        <v>310050</v>
      </c>
      <c r="E236" s="23" t="s">
        <v>452</v>
      </c>
      <c r="F236" s="23" t="s">
        <v>452</v>
      </c>
      <c r="G236" s="24" t="s">
        <v>11</v>
      </c>
      <c r="H236" s="24"/>
      <c r="I236" s="24" t="s">
        <v>163</v>
      </c>
    </row>
    <row r="237" spans="1:9" s="25" customFormat="1">
      <c r="A237" s="22">
        <v>21270</v>
      </c>
      <c r="B237" s="22" t="s">
        <v>453</v>
      </c>
      <c r="C237" s="23" t="s">
        <v>9</v>
      </c>
      <c r="D237" s="23">
        <v>310060</v>
      </c>
      <c r="E237" s="23" t="s">
        <v>453</v>
      </c>
      <c r="F237" s="23" t="s">
        <v>453</v>
      </c>
      <c r="G237" s="24" t="s">
        <v>11</v>
      </c>
      <c r="H237" s="24"/>
      <c r="I237" s="24" t="s">
        <v>163</v>
      </c>
    </row>
    <row r="238" spans="1:9" s="25" customFormat="1">
      <c r="A238" s="22">
        <v>21275</v>
      </c>
      <c r="B238" s="22" t="s">
        <v>454</v>
      </c>
      <c r="C238" s="23" t="s">
        <v>9</v>
      </c>
      <c r="D238" s="23">
        <v>310070</v>
      </c>
      <c r="E238" s="23" t="s">
        <v>455</v>
      </c>
      <c r="F238" s="23" t="s">
        <v>454</v>
      </c>
      <c r="G238" s="24" t="s">
        <v>11</v>
      </c>
      <c r="H238" s="24"/>
      <c r="I238" s="24" t="s">
        <v>163</v>
      </c>
    </row>
    <row r="239" spans="1:9" s="25" customFormat="1">
      <c r="A239" s="22">
        <v>21900</v>
      </c>
      <c r="B239" s="22" t="s">
        <v>456</v>
      </c>
      <c r="C239" s="23" t="s">
        <v>9</v>
      </c>
      <c r="D239" s="23">
        <v>310080</v>
      </c>
      <c r="E239" s="23" t="s">
        <v>456</v>
      </c>
      <c r="F239" s="23" t="s">
        <v>456</v>
      </c>
      <c r="G239" s="24" t="s">
        <v>11</v>
      </c>
      <c r="H239" s="24"/>
      <c r="I239" s="24" t="s">
        <v>163</v>
      </c>
    </row>
    <row r="240" spans="1:9" s="25" customFormat="1">
      <c r="A240" s="22">
        <v>21950</v>
      </c>
      <c r="B240" s="22" t="s">
        <v>457</v>
      </c>
      <c r="C240" s="23" t="s">
        <v>9</v>
      </c>
      <c r="D240" s="23">
        <v>310090</v>
      </c>
      <c r="E240" s="23" t="s">
        <v>458</v>
      </c>
      <c r="F240" s="23" t="s">
        <v>457</v>
      </c>
      <c r="G240" s="24" t="s">
        <v>11</v>
      </c>
      <c r="H240" s="24"/>
      <c r="I240" s="24" t="s">
        <v>163</v>
      </c>
    </row>
    <row r="241" spans="1:9" s="25" customFormat="1">
      <c r="A241" s="22"/>
      <c r="B241" s="22" t="s">
        <v>438</v>
      </c>
      <c r="C241" s="23" t="s">
        <v>39</v>
      </c>
      <c r="D241" s="23">
        <v>310100</v>
      </c>
      <c r="E241" s="23" t="s">
        <v>459</v>
      </c>
      <c r="F241" s="23" t="s">
        <v>460</v>
      </c>
      <c r="G241" s="24" t="s">
        <v>11</v>
      </c>
      <c r="H241" s="24"/>
      <c r="I241" s="24" t="s">
        <v>163</v>
      </c>
    </row>
    <row r="242" spans="1:9" s="25" customFormat="1">
      <c r="A242" s="22"/>
      <c r="B242" s="22" t="s">
        <v>9</v>
      </c>
      <c r="C242" s="23"/>
      <c r="D242" s="23">
        <v>310210</v>
      </c>
      <c r="E242" s="23" t="s">
        <v>461</v>
      </c>
      <c r="F242" s="23" t="s">
        <v>461</v>
      </c>
      <c r="G242" s="24" t="s">
        <v>11</v>
      </c>
      <c r="H242" s="24"/>
      <c r="I242" s="24" t="s">
        <v>163</v>
      </c>
    </row>
    <row r="243" spans="1:9" s="25" customFormat="1">
      <c r="A243" s="22"/>
      <c r="B243" s="22" t="s">
        <v>9</v>
      </c>
      <c r="C243" s="23"/>
      <c r="D243" s="23">
        <v>310220</v>
      </c>
      <c r="E243" s="23" t="s">
        <v>462</v>
      </c>
      <c r="F243" s="23" t="s">
        <v>463</v>
      </c>
      <c r="G243" s="24" t="s">
        <v>11</v>
      </c>
      <c r="H243" s="24"/>
      <c r="I243" s="24" t="s">
        <v>163</v>
      </c>
    </row>
    <row r="244" spans="1:9" s="25" customFormat="1">
      <c r="A244" s="22"/>
      <c r="B244" s="22" t="s">
        <v>9</v>
      </c>
      <c r="C244" s="23"/>
      <c r="D244" s="23">
        <v>310225</v>
      </c>
      <c r="E244" s="23" t="s">
        <v>464</v>
      </c>
      <c r="F244" s="23" t="s">
        <v>465</v>
      </c>
      <c r="G244" s="24" t="s">
        <v>11</v>
      </c>
      <c r="H244" s="24"/>
      <c r="I244" s="24" t="s">
        <v>163</v>
      </c>
    </row>
    <row r="245" spans="1:9" s="25" customFormat="1">
      <c r="A245" s="22"/>
      <c r="B245" s="22" t="s">
        <v>9</v>
      </c>
      <c r="C245" s="23"/>
      <c r="D245" s="23">
        <v>310230</v>
      </c>
      <c r="E245" s="23" t="s">
        <v>466</v>
      </c>
      <c r="F245" s="23" t="s">
        <v>467</v>
      </c>
      <c r="G245" s="24" t="s">
        <v>11</v>
      </c>
      <c r="H245" s="24"/>
      <c r="I245" s="24" t="s">
        <v>163</v>
      </c>
    </row>
    <row r="246" spans="1:9" s="25" customFormat="1">
      <c r="A246" s="22"/>
      <c r="B246" s="22" t="s">
        <v>9</v>
      </c>
      <c r="C246" s="23"/>
      <c r="D246" s="23">
        <v>310235</v>
      </c>
      <c r="E246" s="23" t="s">
        <v>468</v>
      </c>
      <c r="F246" s="23" t="s">
        <v>469</v>
      </c>
      <c r="G246" s="24" t="s">
        <v>11</v>
      </c>
      <c r="H246" s="24"/>
      <c r="I246" s="24" t="s">
        <v>163</v>
      </c>
    </row>
    <row r="247" spans="1:9" s="25" customFormat="1">
      <c r="A247" s="22">
        <v>21150</v>
      </c>
      <c r="B247" s="22" t="s">
        <v>448</v>
      </c>
      <c r="C247" s="23"/>
      <c r="D247" s="23">
        <v>310299</v>
      </c>
      <c r="E247" s="23" t="s">
        <v>470</v>
      </c>
      <c r="F247" s="23" t="s">
        <v>471</v>
      </c>
      <c r="G247" s="24" t="s">
        <v>11</v>
      </c>
      <c r="H247" s="24"/>
      <c r="I247" s="24" t="s">
        <v>163</v>
      </c>
    </row>
    <row r="248" spans="1:9" s="25" customFormat="1">
      <c r="A248" s="22">
        <v>21155</v>
      </c>
      <c r="B248" s="22" t="s">
        <v>250</v>
      </c>
      <c r="C248" s="23"/>
      <c r="D248" s="23">
        <v>310299</v>
      </c>
      <c r="E248" s="23" t="s">
        <v>470</v>
      </c>
      <c r="F248" s="23" t="s">
        <v>471</v>
      </c>
      <c r="G248" s="24" t="s">
        <v>11</v>
      </c>
      <c r="H248" s="24"/>
      <c r="I248" s="24" t="s">
        <v>163</v>
      </c>
    </row>
    <row r="249" spans="1:9" s="25" customFormat="1">
      <c r="A249" s="22">
        <v>21992</v>
      </c>
      <c r="B249" s="22" t="s">
        <v>472</v>
      </c>
      <c r="C249" s="23" t="s">
        <v>165</v>
      </c>
      <c r="D249" s="23">
        <v>310500</v>
      </c>
      <c r="E249" s="23" t="s">
        <v>473</v>
      </c>
      <c r="F249" s="23" t="s">
        <v>472</v>
      </c>
      <c r="G249" s="24" t="s">
        <v>11</v>
      </c>
      <c r="H249" s="24"/>
      <c r="I249" s="24" t="s">
        <v>163</v>
      </c>
    </row>
    <row r="250" spans="1:9" s="25" customFormat="1">
      <c r="A250" s="22">
        <v>21993</v>
      </c>
      <c r="B250" s="22" t="s">
        <v>474</v>
      </c>
      <c r="C250" s="23" t="s">
        <v>165</v>
      </c>
      <c r="D250" s="23">
        <v>310510</v>
      </c>
      <c r="E250" s="23" t="s">
        <v>474</v>
      </c>
      <c r="F250" s="23" t="s">
        <v>474</v>
      </c>
      <c r="G250" s="24" t="s">
        <v>11</v>
      </c>
      <c r="H250" s="24"/>
      <c r="I250" s="24" t="s">
        <v>163</v>
      </c>
    </row>
    <row r="251" spans="1:9" s="25" customFormat="1">
      <c r="A251" s="22">
        <v>21200</v>
      </c>
      <c r="B251" s="22" t="s">
        <v>475</v>
      </c>
      <c r="C251" s="23" t="s">
        <v>165</v>
      </c>
      <c r="D251" s="25">
        <v>310520</v>
      </c>
      <c r="E251" s="23" t="s">
        <v>476</v>
      </c>
      <c r="F251" s="23" t="s">
        <v>475</v>
      </c>
      <c r="G251" s="24" t="s">
        <v>11</v>
      </c>
      <c r="H251" s="24"/>
      <c r="I251" s="24" t="s">
        <v>163</v>
      </c>
    </row>
    <row r="252" spans="1:9" s="25" customFormat="1">
      <c r="A252" s="22">
        <v>21250</v>
      </c>
      <c r="B252" s="22" t="s">
        <v>477</v>
      </c>
      <c r="C252" s="23" t="s">
        <v>165</v>
      </c>
      <c r="D252" s="23">
        <v>310530</v>
      </c>
      <c r="E252" s="23" t="s">
        <v>477</v>
      </c>
      <c r="F252" s="23" t="s">
        <v>477</v>
      </c>
      <c r="G252" s="24" t="s">
        <v>11</v>
      </c>
      <c r="H252" s="24"/>
      <c r="I252" s="24" t="s">
        <v>163</v>
      </c>
    </row>
    <row r="253" spans="1:9" s="25" customFormat="1">
      <c r="A253" s="22">
        <v>21260</v>
      </c>
      <c r="B253" s="22" t="s">
        <v>478</v>
      </c>
      <c r="C253" s="23" t="s">
        <v>165</v>
      </c>
      <c r="D253" s="23">
        <v>310540</v>
      </c>
      <c r="E253" s="23" t="s">
        <v>479</v>
      </c>
      <c r="F253" s="23" t="s">
        <v>480</v>
      </c>
      <c r="G253" s="24" t="s">
        <v>11</v>
      </c>
      <c r="H253" s="24"/>
      <c r="I253" s="24" t="s">
        <v>163</v>
      </c>
    </row>
    <row r="254" spans="1:9" s="25" customFormat="1">
      <c r="A254" s="22">
        <v>22460</v>
      </c>
      <c r="B254" s="22" t="s">
        <v>481</v>
      </c>
      <c r="C254" s="23" t="s">
        <v>165</v>
      </c>
      <c r="D254" s="23">
        <v>310550</v>
      </c>
      <c r="E254" s="23" t="s">
        <v>482</v>
      </c>
      <c r="F254" s="23" t="s">
        <v>483</v>
      </c>
      <c r="G254" s="24" t="s">
        <v>11</v>
      </c>
      <c r="H254" s="24"/>
      <c r="I254" s="24" t="s">
        <v>163</v>
      </c>
    </row>
    <row r="255" spans="1:9" s="25" customFormat="1">
      <c r="A255" s="22">
        <v>22500</v>
      </c>
      <c r="B255" s="22" t="s">
        <v>484</v>
      </c>
      <c r="C255" s="23" t="s">
        <v>165</v>
      </c>
      <c r="D255" s="23">
        <v>310560</v>
      </c>
      <c r="E255" s="23" t="s">
        <v>485</v>
      </c>
      <c r="F255" s="23" t="s">
        <v>484</v>
      </c>
      <c r="G255" s="24" t="s">
        <v>11</v>
      </c>
      <c r="H255" s="24"/>
      <c r="I255" s="24" t="s">
        <v>163</v>
      </c>
    </row>
    <row r="256" spans="1:9" s="25" customFormat="1">
      <c r="A256" s="22">
        <v>22510</v>
      </c>
      <c r="B256" s="22" t="s">
        <v>486</v>
      </c>
      <c r="C256" s="23" t="s">
        <v>165</v>
      </c>
      <c r="D256" s="23">
        <v>310570</v>
      </c>
      <c r="E256" s="23" t="s">
        <v>487</v>
      </c>
      <c r="F256" s="23" t="s">
        <v>488</v>
      </c>
      <c r="G256" s="24" t="s">
        <v>11</v>
      </c>
      <c r="H256" s="24"/>
      <c r="I256" s="24" t="s">
        <v>163</v>
      </c>
    </row>
    <row r="257" spans="1:9" s="25" customFormat="1">
      <c r="A257" s="22">
        <v>22520</v>
      </c>
      <c r="B257" s="22" t="s">
        <v>489</v>
      </c>
      <c r="C257" s="23" t="s">
        <v>165</v>
      </c>
      <c r="D257" s="23">
        <v>310580</v>
      </c>
      <c r="E257" s="23" t="s">
        <v>490</v>
      </c>
      <c r="F257" s="23" t="s">
        <v>489</v>
      </c>
      <c r="G257" s="24" t="s">
        <v>11</v>
      </c>
      <c r="H257" s="24"/>
      <c r="I257" s="24" t="s">
        <v>163</v>
      </c>
    </row>
    <row r="258" spans="1:9" s="25" customFormat="1">
      <c r="A258" s="22">
        <v>22530</v>
      </c>
      <c r="B258" s="22" t="s">
        <v>491</v>
      </c>
      <c r="C258" s="23" t="s">
        <v>165</v>
      </c>
      <c r="D258" s="23">
        <v>310590</v>
      </c>
      <c r="E258" s="23" t="s">
        <v>492</v>
      </c>
      <c r="F258" s="23" t="s">
        <v>491</v>
      </c>
      <c r="G258" s="24" t="s">
        <v>11</v>
      </c>
      <c r="H258" s="24"/>
      <c r="I258" s="24" t="s">
        <v>163</v>
      </c>
    </row>
    <row r="259" spans="1:9" s="25" customFormat="1">
      <c r="A259" s="22">
        <v>23410</v>
      </c>
      <c r="B259" s="22" t="s">
        <v>493</v>
      </c>
      <c r="C259" s="23" t="s">
        <v>165</v>
      </c>
      <c r="D259" s="23">
        <v>310600</v>
      </c>
      <c r="E259" s="23" t="s">
        <v>494</v>
      </c>
      <c r="F259" s="23" t="s">
        <v>495</v>
      </c>
      <c r="G259" s="24" t="s">
        <v>11</v>
      </c>
      <c r="H259" s="24"/>
      <c r="I259" s="24" t="s">
        <v>163</v>
      </c>
    </row>
    <row r="260" spans="1:9" s="25" customFormat="1">
      <c r="A260" s="22">
        <v>21990</v>
      </c>
      <c r="B260" s="22" t="s">
        <v>496</v>
      </c>
      <c r="C260" s="23" t="s">
        <v>165</v>
      </c>
      <c r="D260" s="23">
        <v>311000</v>
      </c>
      <c r="E260" s="23" t="s">
        <v>497</v>
      </c>
      <c r="F260" s="23" t="s">
        <v>498</v>
      </c>
      <c r="G260" s="24" t="s">
        <v>11</v>
      </c>
      <c r="H260" s="24"/>
      <c r="I260" s="24" t="s">
        <v>163</v>
      </c>
    </row>
    <row r="261" spans="1:9" s="25" customFormat="1">
      <c r="A261" s="22">
        <v>21991</v>
      </c>
      <c r="B261" s="22" t="s">
        <v>499</v>
      </c>
      <c r="C261" s="23" t="s">
        <v>165</v>
      </c>
      <c r="D261" s="23">
        <v>311010</v>
      </c>
      <c r="E261" s="23" t="s">
        <v>500</v>
      </c>
      <c r="F261" s="23" t="s">
        <v>499</v>
      </c>
      <c r="G261" s="24" t="s">
        <v>11</v>
      </c>
      <c r="H261" s="24"/>
      <c r="I261" s="24" t="s">
        <v>163</v>
      </c>
    </row>
    <row r="262" spans="1:9" s="25" customFormat="1">
      <c r="A262" s="22">
        <v>22100</v>
      </c>
      <c r="B262" s="22" t="s">
        <v>501</v>
      </c>
      <c r="C262" s="23" t="s">
        <v>9</v>
      </c>
      <c r="D262" s="23">
        <v>311020</v>
      </c>
      <c r="E262" s="23" t="s">
        <v>501</v>
      </c>
      <c r="F262" s="23" t="s">
        <v>501</v>
      </c>
      <c r="G262" s="24" t="s">
        <v>11</v>
      </c>
      <c r="H262" s="24"/>
      <c r="I262" s="24" t="s">
        <v>163</v>
      </c>
    </row>
    <row r="263" spans="1:9" s="25" customFormat="1">
      <c r="A263" s="22">
        <v>22110</v>
      </c>
      <c r="B263" s="22" t="s">
        <v>502</v>
      </c>
      <c r="C263" s="23" t="s">
        <v>9</v>
      </c>
      <c r="D263" s="23">
        <v>311030</v>
      </c>
      <c r="E263" s="23" t="s">
        <v>502</v>
      </c>
      <c r="F263" s="23" t="s">
        <v>502</v>
      </c>
      <c r="G263" s="24" t="s">
        <v>11</v>
      </c>
      <c r="H263" s="24"/>
      <c r="I263" s="24" t="s">
        <v>163</v>
      </c>
    </row>
    <row r="264" spans="1:9" s="25" customFormat="1">
      <c r="A264" s="22">
        <v>22190</v>
      </c>
      <c r="B264" s="22" t="s">
        <v>503</v>
      </c>
      <c r="C264" s="23" t="s">
        <v>9</v>
      </c>
      <c r="D264" s="23">
        <v>311040</v>
      </c>
      <c r="E264" s="23" t="s">
        <v>504</v>
      </c>
      <c r="F264" s="23" t="s">
        <v>503</v>
      </c>
      <c r="G264" s="24" t="s">
        <v>11</v>
      </c>
      <c r="H264" s="24"/>
      <c r="I264" s="24" t="s">
        <v>163</v>
      </c>
    </row>
    <row r="265" spans="1:9" s="25" customFormat="1">
      <c r="A265" s="22">
        <v>22200</v>
      </c>
      <c r="B265" s="22" t="s">
        <v>505</v>
      </c>
      <c r="C265" s="23" t="s">
        <v>9</v>
      </c>
      <c r="D265" s="23">
        <v>311050</v>
      </c>
      <c r="E265" s="23" t="s">
        <v>505</v>
      </c>
      <c r="F265" s="23" t="s">
        <v>505</v>
      </c>
      <c r="G265" s="24" t="s">
        <v>11</v>
      </c>
      <c r="H265" s="24"/>
      <c r="I265" s="24" t="s">
        <v>163</v>
      </c>
    </row>
    <row r="266" spans="1:9" s="25" customFormat="1">
      <c r="A266" s="22">
        <v>22240</v>
      </c>
      <c r="B266" s="22" t="s">
        <v>506</v>
      </c>
      <c r="C266" s="23" t="s">
        <v>9</v>
      </c>
      <c r="D266" s="23">
        <v>311060</v>
      </c>
      <c r="E266" s="23" t="s">
        <v>506</v>
      </c>
      <c r="F266" s="23" t="s">
        <v>506</v>
      </c>
      <c r="G266" s="24" t="s">
        <v>11</v>
      </c>
      <c r="H266" s="24"/>
      <c r="I266" s="24" t="s">
        <v>163</v>
      </c>
    </row>
    <row r="267" spans="1:9" s="25" customFormat="1">
      <c r="A267" s="22">
        <v>22250</v>
      </c>
      <c r="B267" s="22" t="s">
        <v>507</v>
      </c>
      <c r="C267" s="23" t="s">
        <v>9</v>
      </c>
      <c r="D267" s="23">
        <v>311070</v>
      </c>
      <c r="E267" s="23" t="s">
        <v>507</v>
      </c>
      <c r="F267" s="23" t="s">
        <v>507</v>
      </c>
      <c r="G267" s="24" t="s">
        <v>11</v>
      </c>
      <c r="H267" s="24"/>
      <c r="I267" s="24" t="s">
        <v>163</v>
      </c>
    </row>
    <row r="268" spans="1:9" s="25" customFormat="1">
      <c r="A268" s="22">
        <v>22450</v>
      </c>
      <c r="B268" s="22" t="s">
        <v>508</v>
      </c>
      <c r="C268" s="23" t="s">
        <v>9</v>
      </c>
      <c r="D268" s="23">
        <v>311080</v>
      </c>
      <c r="E268" s="23" t="s">
        <v>508</v>
      </c>
      <c r="F268" s="23" t="s">
        <v>508</v>
      </c>
      <c r="G268" s="24" t="s">
        <v>11</v>
      </c>
      <c r="H268" s="24"/>
      <c r="I268" s="24" t="s">
        <v>163</v>
      </c>
    </row>
    <row r="269" spans="1:9" s="25" customFormat="1">
      <c r="A269" s="22">
        <v>22455</v>
      </c>
      <c r="B269" s="22" t="s">
        <v>509</v>
      </c>
      <c r="C269" s="23" t="s">
        <v>9</v>
      </c>
      <c r="D269" s="23">
        <v>311090</v>
      </c>
      <c r="E269" s="23" t="s">
        <v>510</v>
      </c>
      <c r="F269" s="23" t="s">
        <v>509</v>
      </c>
      <c r="G269" s="24" t="s">
        <v>11</v>
      </c>
      <c r="H269" s="24"/>
      <c r="I269" s="24" t="s">
        <v>163</v>
      </c>
    </row>
    <row r="270" spans="1:9" s="25" customFormat="1">
      <c r="A270" s="22">
        <v>22600</v>
      </c>
      <c r="B270" s="22" t="s">
        <v>511</v>
      </c>
      <c r="C270" s="23" t="s">
        <v>9</v>
      </c>
      <c r="D270" s="23">
        <v>311100</v>
      </c>
      <c r="E270" s="23" t="s">
        <v>511</v>
      </c>
      <c r="F270" s="23" t="s">
        <v>511</v>
      </c>
      <c r="G270" s="24" t="s">
        <v>11</v>
      </c>
      <c r="H270" s="24"/>
      <c r="I270" s="24" t="s">
        <v>163</v>
      </c>
    </row>
    <row r="271" spans="1:9" s="25" customFormat="1">
      <c r="A271" s="22">
        <v>22300</v>
      </c>
      <c r="B271" s="22" t="s">
        <v>512</v>
      </c>
      <c r="C271" s="23"/>
      <c r="D271" s="23">
        <v>311110</v>
      </c>
      <c r="E271" s="23" t="s">
        <v>513</v>
      </c>
      <c r="F271" s="23" t="s">
        <v>514</v>
      </c>
      <c r="G271" s="24" t="s">
        <v>11</v>
      </c>
      <c r="H271" s="24"/>
      <c r="I271" s="24" t="s">
        <v>163</v>
      </c>
    </row>
    <row r="272" spans="1:9" s="25" customFormat="1">
      <c r="A272" s="22">
        <v>22457</v>
      </c>
      <c r="B272" s="22" t="s">
        <v>515</v>
      </c>
      <c r="C272" s="23" t="s">
        <v>516</v>
      </c>
      <c r="D272" s="23">
        <v>311120</v>
      </c>
      <c r="E272" s="22" t="s">
        <v>517</v>
      </c>
      <c r="F272" s="23" t="s">
        <v>515</v>
      </c>
      <c r="G272" s="24" t="s">
        <v>11</v>
      </c>
      <c r="H272" s="24"/>
      <c r="I272" s="24" t="s">
        <v>163</v>
      </c>
    </row>
    <row r="273" spans="1:9" s="25" customFormat="1">
      <c r="A273" s="22">
        <v>22410</v>
      </c>
      <c r="B273" s="22" t="s">
        <v>518</v>
      </c>
      <c r="C273" s="23" t="s">
        <v>165</v>
      </c>
      <c r="D273" s="23">
        <v>311130</v>
      </c>
      <c r="E273" s="23" t="s">
        <v>518</v>
      </c>
      <c r="F273" s="23" t="s">
        <v>518</v>
      </c>
      <c r="G273" s="24" t="s">
        <v>11</v>
      </c>
      <c r="H273" s="24"/>
      <c r="I273" s="24" t="s">
        <v>163</v>
      </c>
    </row>
    <row r="274" spans="1:9" s="25" customFormat="1">
      <c r="A274" s="22">
        <v>22420</v>
      </c>
      <c r="B274" s="22" t="s">
        <v>519</v>
      </c>
      <c r="C274" s="23" t="s">
        <v>165</v>
      </c>
      <c r="D274" s="23">
        <v>311140</v>
      </c>
      <c r="E274" s="23" t="s">
        <v>520</v>
      </c>
      <c r="F274" s="23" t="s">
        <v>519</v>
      </c>
      <c r="G274" s="24" t="s">
        <v>11</v>
      </c>
      <c r="H274" s="24"/>
      <c r="I274" s="24" t="s">
        <v>163</v>
      </c>
    </row>
    <row r="275" spans="1:9" s="25" customFormat="1">
      <c r="A275" s="22">
        <v>29900</v>
      </c>
      <c r="B275" s="22" t="s">
        <v>521</v>
      </c>
      <c r="C275" s="23" t="s">
        <v>165</v>
      </c>
      <c r="D275" s="23">
        <v>311150</v>
      </c>
      <c r="E275" s="23" t="s">
        <v>521</v>
      </c>
      <c r="F275" s="23" t="s">
        <v>521</v>
      </c>
      <c r="G275" s="24" t="s">
        <v>11</v>
      </c>
      <c r="H275" s="24"/>
      <c r="I275" s="24" t="s">
        <v>163</v>
      </c>
    </row>
    <row r="276" spans="1:9" s="25" customFormat="1">
      <c r="A276" s="22">
        <v>22400</v>
      </c>
      <c r="B276" s="22" t="s">
        <v>522</v>
      </c>
      <c r="C276" s="23" t="s">
        <v>9</v>
      </c>
      <c r="D276" s="23">
        <v>312000</v>
      </c>
      <c r="E276" s="23" t="s">
        <v>523</v>
      </c>
      <c r="F276" s="23" t="s">
        <v>524</v>
      </c>
      <c r="G276" s="24" t="s">
        <v>11</v>
      </c>
      <c r="H276" s="24"/>
      <c r="I276" s="24" t="s">
        <v>163</v>
      </c>
    </row>
    <row r="277" spans="1:9" s="25" customFormat="1">
      <c r="A277" s="22">
        <v>22401</v>
      </c>
      <c r="B277" s="22" t="s">
        <v>525</v>
      </c>
      <c r="C277" s="23" t="s">
        <v>9</v>
      </c>
      <c r="D277" s="23">
        <v>312010</v>
      </c>
      <c r="E277" s="23" t="s">
        <v>526</v>
      </c>
      <c r="F277" s="23" t="s">
        <v>527</v>
      </c>
      <c r="G277" s="24" t="s">
        <v>11</v>
      </c>
      <c r="H277" s="24"/>
      <c r="I277" s="24" t="s">
        <v>163</v>
      </c>
    </row>
    <row r="278" spans="1:9" s="25" customFormat="1">
      <c r="A278" s="22"/>
      <c r="B278" s="22"/>
      <c r="C278" s="23" t="s">
        <v>9</v>
      </c>
      <c r="D278" s="23">
        <v>313000</v>
      </c>
      <c r="E278" s="23" t="s">
        <v>528</v>
      </c>
      <c r="F278" s="23" t="s">
        <v>529</v>
      </c>
      <c r="G278" s="24" t="s">
        <v>11</v>
      </c>
      <c r="H278" s="24"/>
      <c r="I278" s="24" t="s">
        <v>163</v>
      </c>
    </row>
    <row r="279" spans="1:9" s="25" customFormat="1">
      <c r="A279" s="22">
        <v>22430</v>
      </c>
      <c r="B279" s="22" t="s">
        <v>529</v>
      </c>
      <c r="C279" s="23" t="s">
        <v>9</v>
      </c>
      <c r="D279" s="23">
        <v>313099</v>
      </c>
      <c r="E279" s="23" t="s">
        <v>530</v>
      </c>
      <c r="F279" s="23" t="s">
        <v>531</v>
      </c>
      <c r="G279" s="24" t="s">
        <v>11</v>
      </c>
      <c r="H279" s="24"/>
      <c r="I279" s="24" t="s">
        <v>163</v>
      </c>
    </row>
    <row r="280" spans="1:9" s="25" customFormat="1">
      <c r="A280" s="22">
        <v>22440</v>
      </c>
      <c r="B280" s="22" t="s">
        <v>532</v>
      </c>
      <c r="C280" s="23" t="s">
        <v>9</v>
      </c>
      <c r="D280" s="23">
        <v>313010</v>
      </c>
      <c r="E280" s="23" t="s">
        <v>533</v>
      </c>
      <c r="F280" s="23" t="s">
        <v>534</v>
      </c>
      <c r="G280" s="24" t="s">
        <v>11</v>
      </c>
      <c r="H280" s="24"/>
      <c r="I280" s="24" t="s">
        <v>163</v>
      </c>
    </row>
    <row r="281" spans="1:9" s="25" customFormat="1">
      <c r="A281" s="22">
        <v>16144</v>
      </c>
      <c r="B281" s="22" t="s">
        <v>535</v>
      </c>
      <c r="C281" s="23" t="s">
        <v>9</v>
      </c>
      <c r="D281" s="23">
        <v>320000</v>
      </c>
      <c r="E281" s="23" t="s">
        <v>536</v>
      </c>
      <c r="F281" s="23" t="s">
        <v>535</v>
      </c>
      <c r="G281" s="24" t="s">
        <v>11</v>
      </c>
      <c r="H281" s="24"/>
      <c r="I281" s="24" t="s">
        <v>163</v>
      </c>
    </row>
    <row r="282" spans="1:9" s="25" customFormat="1">
      <c r="A282" s="22">
        <v>23110</v>
      </c>
      <c r="B282" s="22" t="s">
        <v>537</v>
      </c>
      <c r="C282" s="23" t="s">
        <v>9</v>
      </c>
      <c r="D282" s="23">
        <v>320010</v>
      </c>
      <c r="E282" s="23" t="s">
        <v>537</v>
      </c>
      <c r="F282" s="23" t="s">
        <v>537</v>
      </c>
      <c r="G282" s="24" t="s">
        <v>11</v>
      </c>
      <c r="H282" s="24"/>
      <c r="I282" s="24" t="s">
        <v>163</v>
      </c>
    </row>
    <row r="283" spans="1:9" s="25" customFormat="1">
      <c r="A283" s="22"/>
      <c r="B283" s="22" t="s">
        <v>9</v>
      </c>
      <c r="C283" s="23" t="s">
        <v>39</v>
      </c>
      <c r="D283" s="23">
        <v>320020</v>
      </c>
      <c r="E283" s="23" t="s">
        <v>538</v>
      </c>
      <c r="F283" s="23" t="s">
        <v>539</v>
      </c>
      <c r="G283" s="24" t="s">
        <v>11</v>
      </c>
      <c r="H283" s="26"/>
      <c r="I283" s="24" t="s">
        <v>163</v>
      </c>
    </row>
    <row r="284" spans="1:9" s="25" customFormat="1">
      <c r="A284" s="22"/>
      <c r="B284" s="22" t="s">
        <v>9</v>
      </c>
      <c r="C284" s="23" t="s">
        <v>39</v>
      </c>
      <c r="D284" s="23">
        <v>320030</v>
      </c>
      <c r="E284" s="23" t="s">
        <v>540</v>
      </c>
      <c r="F284" s="23" t="s">
        <v>541</v>
      </c>
      <c r="G284" s="24" t="s">
        <v>11</v>
      </c>
      <c r="H284" s="26"/>
      <c r="I284" s="24" t="s">
        <v>163</v>
      </c>
    </row>
    <row r="285" spans="1:9" s="25" customFormat="1">
      <c r="A285" s="22">
        <v>16400</v>
      </c>
      <c r="B285" s="22" t="s">
        <v>542</v>
      </c>
      <c r="C285" s="23" t="s">
        <v>165</v>
      </c>
      <c r="D285" s="23">
        <v>320040</v>
      </c>
      <c r="E285" s="23" t="s">
        <v>542</v>
      </c>
      <c r="F285" s="23" t="s">
        <v>542</v>
      </c>
      <c r="G285" s="24" t="s">
        <v>11</v>
      </c>
      <c r="H285" s="24"/>
      <c r="I285" s="24" t="s">
        <v>163</v>
      </c>
    </row>
    <row r="286" spans="1:9" s="25" customFormat="1">
      <c r="A286" s="22">
        <v>16405</v>
      </c>
      <c r="B286" s="22" t="s">
        <v>543</v>
      </c>
      <c r="C286" s="23" t="s">
        <v>165</v>
      </c>
      <c r="D286" s="23">
        <v>320050</v>
      </c>
      <c r="E286" s="23" t="s">
        <v>543</v>
      </c>
      <c r="F286" s="23" t="s">
        <v>543</v>
      </c>
      <c r="G286" s="24" t="s">
        <v>11</v>
      </c>
      <c r="H286" s="24"/>
      <c r="I286" s="24" t="s">
        <v>163</v>
      </c>
    </row>
    <row r="287" spans="1:9" s="25" customFormat="1">
      <c r="A287" s="22">
        <v>22310</v>
      </c>
      <c r="B287" s="22" t="s">
        <v>544</v>
      </c>
      <c r="C287" s="23" t="s">
        <v>9</v>
      </c>
      <c r="D287" s="23">
        <v>330000</v>
      </c>
      <c r="E287" s="23" t="s">
        <v>545</v>
      </c>
      <c r="F287" s="23" t="s">
        <v>544</v>
      </c>
      <c r="G287" s="24" t="s">
        <v>11</v>
      </c>
      <c r="H287" s="24"/>
      <c r="I287" s="24" t="s">
        <v>163</v>
      </c>
    </row>
    <row r="288" spans="1:9" s="25" customFormat="1">
      <c r="A288" s="22">
        <v>21905</v>
      </c>
      <c r="B288" s="22" t="s">
        <v>546</v>
      </c>
      <c r="C288" s="23" t="s">
        <v>9</v>
      </c>
      <c r="D288" s="23">
        <v>340000</v>
      </c>
      <c r="E288" s="23" t="s">
        <v>547</v>
      </c>
      <c r="F288" s="23" t="s">
        <v>546</v>
      </c>
      <c r="G288" s="24" t="s">
        <v>11</v>
      </c>
      <c r="H288" s="24"/>
      <c r="I288" s="24" t="s">
        <v>163</v>
      </c>
    </row>
    <row r="289" spans="1:9" s="25" customFormat="1">
      <c r="A289" s="22">
        <v>21910</v>
      </c>
      <c r="B289" s="22" t="s">
        <v>548</v>
      </c>
      <c r="C289" s="23" t="s">
        <v>9</v>
      </c>
      <c r="D289" s="23">
        <v>340010</v>
      </c>
      <c r="E289" s="23" t="s">
        <v>548</v>
      </c>
      <c r="F289" s="23" t="s">
        <v>549</v>
      </c>
      <c r="G289" s="24" t="s">
        <v>11</v>
      </c>
      <c r="H289" s="24"/>
      <c r="I289" s="24" t="s">
        <v>163</v>
      </c>
    </row>
    <row r="290" spans="1:9" s="25" customFormat="1">
      <c r="A290" s="22"/>
      <c r="B290" s="22"/>
      <c r="C290" s="23" t="s">
        <v>39</v>
      </c>
      <c r="D290" s="23">
        <v>340019</v>
      </c>
      <c r="E290" s="23" t="s">
        <v>550</v>
      </c>
      <c r="F290" s="23" t="s">
        <v>551</v>
      </c>
      <c r="G290" s="24" t="s">
        <v>11</v>
      </c>
      <c r="H290" s="24"/>
      <c r="I290" s="24" t="s">
        <v>163</v>
      </c>
    </row>
    <row r="291" spans="1:9" s="25" customFormat="1">
      <c r="A291" s="22">
        <v>23200</v>
      </c>
      <c r="B291" s="22" t="s">
        <v>552</v>
      </c>
      <c r="C291" s="23" t="s">
        <v>9</v>
      </c>
      <c r="D291" s="23">
        <v>340020</v>
      </c>
      <c r="E291" s="23" t="s">
        <v>553</v>
      </c>
      <c r="F291" s="23" t="s">
        <v>552</v>
      </c>
      <c r="G291" s="24" t="s">
        <v>11</v>
      </c>
      <c r="H291" s="24"/>
      <c r="I291" s="24" t="s">
        <v>163</v>
      </c>
    </row>
    <row r="292" spans="1:9" s="25" customFormat="1">
      <c r="A292" s="22">
        <v>24310</v>
      </c>
      <c r="B292" s="22" t="s">
        <v>554</v>
      </c>
      <c r="C292" s="23" t="s">
        <v>9</v>
      </c>
      <c r="D292" s="23">
        <v>340030</v>
      </c>
      <c r="E292" s="23" t="s">
        <v>555</v>
      </c>
      <c r="F292" s="23" t="s">
        <v>554</v>
      </c>
      <c r="G292" s="24" t="s">
        <v>11</v>
      </c>
      <c r="H292" s="24"/>
      <c r="I292" s="24" t="s">
        <v>163</v>
      </c>
    </row>
    <row r="293" spans="1:9" s="25" customFormat="1">
      <c r="A293" s="22">
        <v>21500</v>
      </c>
      <c r="B293" s="22" t="s">
        <v>556</v>
      </c>
      <c r="C293" s="23" t="s">
        <v>165</v>
      </c>
      <c r="D293" s="23">
        <v>340040</v>
      </c>
      <c r="E293" s="23" t="s">
        <v>557</v>
      </c>
      <c r="F293" s="23" t="s">
        <v>556</v>
      </c>
      <c r="G293" s="24" t="s">
        <v>11</v>
      </c>
      <c r="H293" s="24"/>
      <c r="I293" s="24" t="s">
        <v>163</v>
      </c>
    </row>
    <row r="294" spans="1:9" s="25" customFormat="1">
      <c r="A294" s="22">
        <v>21550</v>
      </c>
      <c r="B294" s="22" t="s">
        <v>558</v>
      </c>
      <c r="C294" s="23" t="s">
        <v>165</v>
      </c>
      <c r="D294" s="23">
        <v>340050</v>
      </c>
      <c r="E294" s="23" t="s">
        <v>559</v>
      </c>
      <c r="F294" s="23" t="s">
        <v>558</v>
      </c>
      <c r="G294" s="24" t="s">
        <v>11</v>
      </c>
      <c r="H294" s="24"/>
      <c r="I294" s="24" t="s">
        <v>163</v>
      </c>
    </row>
    <row r="295" spans="1:9" s="25" customFormat="1">
      <c r="A295" s="22">
        <v>14360</v>
      </c>
      <c r="B295" s="22" t="s">
        <v>560</v>
      </c>
      <c r="C295" s="23" t="s">
        <v>9</v>
      </c>
      <c r="D295" s="23">
        <v>410000</v>
      </c>
      <c r="E295" s="23" t="s">
        <v>561</v>
      </c>
      <c r="F295" s="23" t="s">
        <v>560</v>
      </c>
      <c r="G295" s="24" t="s">
        <v>11</v>
      </c>
      <c r="H295" s="24"/>
      <c r="I295" s="24" t="s">
        <v>163</v>
      </c>
    </row>
    <row r="296" spans="1:9" s="25" customFormat="1">
      <c r="A296" s="22">
        <v>24140</v>
      </c>
      <c r="B296" s="22" t="s">
        <v>562</v>
      </c>
      <c r="C296" s="23" t="s">
        <v>9</v>
      </c>
      <c r="D296" s="23">
        <v>410010</v>
      </c>
      <c r="E296" s="23" t="s">
        <v>562</v>
      </c>
      <c r="F296" s="23" t="s">
        <v>562</v>
      </c>
      <c r="G296" s="24" t="s">
        <v>11</v>
      </c>
      <c r="H296" s="24"/>
      <c r="I296" s="24" t="s">
        <v>163</v>
      </c>
    </row>
    <row r="297" spans="1:9" s="25" customFormat="1">
      <c r="A297" s="22">
        <v>14350</v>
      </c>
      <c r="B297" s="22" t="s">
        <v>563</v>
      </c>
      <c r="C297" s="23" t="s">
        <v>9</v>
      </c>
      <c r="D297" s="23">
        <v>410020</v>
      </c>
      <c r="E297" s="23" t="s">
        <v>564</v>
      </c>
      <c r="F297" s="23" t="s">
        <v>563</v>
      </c>
      <c r="G297" s="24" t="s">
        <v>11</v>
      </c>
      <c r="H297" s="24"/>
      <c r="I297" s="24" t="s">
        <v>163</v>
      </c>
    </row>
    <row r="298" spans="1:9" s="25" customFormat="1">
      <c r="A298" s="22">
        <v>21600</v>
      </c>
      <c r="B298" s="22" t="s">
        <v>565</v>
      </c>
      <c r="C298" s="23" t="s">
        <v>9</v>
      </c>
      <c r="D298" s="23">
        <v>410030</v>
      </c>
      <c r="E298" s="23" t="s">
        <v>566</v>
      </c>
      <c r="F298" s="23" t="s">
        <v>565</v>
      </c>
      <c r="G298" s="24" t="s">
        <v>11</v>
      </c>
      <c r="H298" s="24"/>
      <c r="I298" s="24" t="s">
        <v>163</v>
      </c>
    </row>
    <row r="299" spans="1:9" s="25" customFormat="1">
      <c r="A299" s="22">
        <v>24100</v>
      </c>
      <c r="B299" s="22" t="s">
        <v>567</v>
      </c>
      <c r="C299" s="23" t="s">
        <v>165</v>
      </c>
      <c r="D299" s="23">
        <v>410040</v>
      </c>
      <c r="E299" s="23" t="s">
        <v>568</v>
      </c>
      <c r="F299" s="23" t="s">
        <v>567</v>
      </c>
      <c r="G299" s="24" t="s">
        <v>11</v>
      </c>
      <c r="H299" s="24"/>
      <c r="I299" s="24" t="s">
        <v>163</v>
      </c>
    </row>
    <row r="300" spans="1:9" s="25" customFormat="1">
      <c r="A300" s="22">
        <v>24110</v>
      </c>
      <c r="B300" s="22" t="s">
        <v>569</v>
      </c>
      <c r="C300" s="23" t="s">
        <v>165</v>
      </c>
      <c r="D300" s="23">
        <v>410050</v>
      </c>
      <c r="E300" s="23" t="s">
        <v>570</v>
      </c>
      <c r="F300" s="23" t="s">
        <v>569</v>
      </c>
      <c r="G300" s="24" t="s">
        <v>11</v>
      </c>
      <c r="H300" s="24"/>
      <c r="I300" s="24" t="s">
        <v>163</v>
      </c>
    </row>
    <row r="301" spans="1:9" s="25" customFormat="1">
      <c r="A301" s="22">
        <v>24130</v>
      </c>
      <c r="B301" s="22" t="s">
        <v>571</v>
      </c>
      <c r="C301" s="23" t="s">
        <v>165</v>
      </c>
      <c r="D301" s="23">
        <v>410060</v>
      </c>
      <c r="E301" s="23" t="s">
        <v>571</v>
      </c>
      <c r="F301" s="23" t="s">
        <v>571</v>
      </c>
      <c r="G301" s="24" t="s">
        <v>11</v>
      </c>
      <c r="H301" s="24"/>
      <c r="I301" s="24" t="s">
        <v>163</v>
      </c>
    </row>
    <row r="302" spans="1:9" s="25" customFormat="1">
      <c r="A302" s="22">
        <v>23210</v>
      </c>
      <c r="B302" s="22" t="s">
        <v>572</v>
      </c>
      <c r="C302" s="23" t="s">
        <v>9</v>
      </c>
      <c r="D302" s="23">
        <v>430000</v>
      </c>
      <c r="E302" s="23" t="s">
        <v>573</v>
      </c>
      <c r="F302" s="23" t="s">
        <v>572</v>
      </c>
      <c r="G302" s="24" t="s">
        <v>11</v>
      </c>
      <c r="H302" s="24"/>
      <c r="I302" s="24" t="s">
        <v>163</v>
      </c>
    </row>
    <row r="303" spans="1:9" s="25" customFormat="1">
      <c r="A303" s="22">
        <v>16140</v>
      </c>
      <c r="B303" s="22" t="s">
        <v>574</v>
      </c>
      <c r="C303" s="23" t="s">
        <v>9</v>
      </c>
      <c r="D303" s="23">
        <v>440000</v>
      </c>
      <c r="E303" s="23" t="s">
        <v>574</v>
      </c>
      <c r="F303" s="23" t="s">
        <v>574</v>
      </c>
      <c r="G303" s="24" t="s">
        <v>11</v>
      </c>
      <c r="H303" s="24"/>
      <c r="I303" s="24" t="s">
        <v>163</v>
      </c>
    </row>
    <row r="304" spans="1:9" s="25" customFormat="1">
      <c r="A304" s="22">
        <v>23100</v>
      </c>
      <c r="B304" s="22" t="s">
        <v>575</v>
      </c>
      <c r="C304" s="23" t="s">
        <v>9</v>
      </c>
      <c r="D304" s="23">
        <v>440010</v>
      </c>
      <c r="E304" s="23" t="s">
        <v>576</v>
      </c>
      <c r="F304" s="23" t="s">
        <v>575</v>
      </c>
      <c r="G304" s="24" t="s">
        <v>11</v>
      </c>
      <c r="H304" s="24"/>
      <c r="I304" s="24" t="s">
        <v>163</v>
      </c>
    </row>
    <row r="305" spans="1:9" s="25" customFormat="1">
      <c r="A305" s="22">
        <v>16145</v>
      </c>
      <c r="B305" s="22" t="s">
        <v>577</v>
      </c>
      <c r="C305" s="23" t="s">
        <v>165</v>
      </c>
      <c r="D305" s="23">
        <v>440020</v>
      </c>
      <c r="E305" s="23" t="s">
        <v>577</v>
      </c>
      <c r="F305" s="23" t="s">
        <v>577</v>
      </c>
      <c r="G305" s="24" t="s">
        <v>11</v>
      </c>
      <c r="H305" s="24"/>
      <c r="I305" s="24" t="s">
        <v>163</v>
      </c>
    </row>
    <row r="306" spans="1:9" s="25" customFormat="1">
      <c r="A306" s="22">
        <v>29200</v>
      </c>
      <c r="B306" s="22" t="s">
        <v>578</v>
      </c>
      <c r="C306" s="23" t="s">
        <v>9</v>
      </c>
      <c r="D306" s="23">
        <v>515000</v>
      </c>
      <c r="E306" s="23" t="s">
        <v>578</v>
      </c>
      <c r="F306" s="23" t="s">
        <v>578</v>
      </c>
      <c r="G306" s="24" t="s">
        <v>11</v>
      </c>
      <c r="H306" s="24"/>
      <c r="I306" s="24" t="s">
        <v>163</v>
      </c>
    </row>
    <row r="307" spans="1:9" s="25" customFormat="1">
      <c r="A307" s="22">
        <v>29300</v>
      </c>
      <c r="B307" s="22" t="s">
        <v>579</v>
      </c>
      <c r="C307" s="23" t="s">
        <v>9</v>
      </c>
      <c r="D307" s="23">
        <v>515010</v>
      </c>
      <c r="E307" s="23" t="s">
        <v>580</v>
      </c>
      <c r="F307" s="23" t="s">
        <v>579</v>
      </c>
      <c r="G307" s="24" t="s">
        <v>11</v>
      </c>
      <c r="H307" s="24"/>
      <c r="I307" s="24" t="s">
        <v>163</v>
      </c>
    </row>
    <row r="308" spans="1:9" s="25" customFormat="1">
      <c r="A308" s="22">
        <v>29400</v>
      </c>
      <c r="B308" s="22" t="s">
        <v>581</v>
      </c>
      <c r="C308" s="23" t="s">
        <v>9</v>
      </c>
      <c r="D308" s="23">
        <v>520000</v>
      </c>
      <c r="E308" s="23" t="s">
        <v>581</v>
      </c>
      <c r="F308" s="23" t="s">
        <v>581</v>
      </c>
      <c r="G308" s="24" t="s">
        <v>11</v>
      </c>
      <c r="H308" s="24"/>
      <c r="I308" s="24" t="s">
        <v>163</v>
      </c>
    </row>
    <row r="309" spans="1:9" s="25" customFormat="1">
      <c r="A309" s="22">
        <v>29410</v>
      </c>
      <c r="B309" s="22" t="s">
        <v>582</v>
      </c>
      <c r="C309" s="23" t="s">
        <v>9</v>
      </c>
      <c r="D309" s="23">
        <v>520010</v>
      </c>
      <c r="E309" s="23" t="s">
        <v>583</v>
      </c>
      <c r="F309" s="23" t="s">
        <v>582</v>
      </c>
      <c r="G309" s="24" t="s">
        <v>11</v>
      </c>
      <c r="H309" s="24"/>
      <c r="I309" s="24" t="s">
        <v>163</v>
      </c>
    </row>
    <row r="310" spans="1:9" s="25" customFormat="1">
      <c r="A310" s="22">
        <v>29420</v>
      </c>
      <c r="B310" s="22" t="s">
        <v>584</v>
      </c>
      <c r="C310" s="23" t="s">
        <v>9</v>
      </c>
      <c r="D310" s="23">
        <v>520020</v>
      </c>
      <c r="E310" s="23" t="s">
        <v>585</v>
      </c>
      <c r="F310" s="23" t="s">
        <v>584</v>
      </c>
      <c r="G310" s="24" t="s">
        <v>11</v>
      </c>
      <c r="H310" s="24"/>
      <c r="I310" s="24" t="s">
        <v>163</v>
      </c>
    </row>
    <row r="311" spans="1:9" s="25" customFormat="1">
      <c r="A311" s="22">
        <v>29430</v>
      </c>
      <c r="B311" s="22" t="s">
        <v>586</v>
      </c>
      <c r="C311" s="23" t="s">
        <v>9</v>
      </c>
      <c r="D311" s="23">
        <v>520030</v>
      </c>
      <c r="E311" s="23" t="s">
        <v>586</v>
      </c>
      <c r="F311" s="23" t="s">
        <v>586</v>
      </c>
      <c r="G311" s="24" t="s">
        <v>11</v>
      </c>
      <c r="H311" s="24"/>
      <c r="I311" s="24" t="s">
        <v>163</v>
      </c>
    </row>
    <row r="312" spans="1:9" s="25" customFormat="1">
      <c r="A312" s="22">
        <v>29440</v>
      </c>
      <c r="B312" s="22" t="s">
        <v>587</v>
      </c>
      <c r="C312" s="23" t="s">
        <v>9</v>
      </c>
      <c r="D312" s="23">
        <v>520040</v>
      </c>
      <c r="E312" s="23" t="s">
        <v>588</v>
      </c>
      <c r="F312" s="23" t="s">
        <v>587</v>
      </c>
      <c r="G312" s="24" t="s">
        <v>11</v>
      </c>
      <c r="H312" s="24"/>
      <c r="I312" s="24" t="s">
        <v>163</v>
      </c>
    </row>
    <row r="313" spans="1:9" s="25" customFormat="1">
      <c r="A313" s="22">
        <v>29450</v>
      </c>
      <c r="B313" s="22" t="s">
        <v>589</v>
      </c>
      <c r="C313" s="23" t="s">
        <v>9</v>
      </c>
      <c r="D313" s="23">
        <v>520050</v>
      </c>
      <c r="E313" s="23" t="s">
        <v>589</v>
      </c>
      <c r="F313" s="23" t="s">
        <v>589</v>
      </c>
      <c r="G313" s="24" t="s">
        <v>11</v>
      </c>
      <c r="H313" s="24"/>
      <c r="I313" s="24" t="s">
        <v>163</v>
      </c>
    </row>
    <row r="314" spans="1:9" s="25" customFormat="1">
      <c r="A314" s="22">
        <v>29460</v>
      </c>
      <c r="B314" s="22" t="s">
        <v>590</v>
      </c>
      <c r="C314" s="23" t="s">
        <v>9</v>
      </c>
      <c r="D314" s="23">
        <v>520060</v>
      </c>
      <c r="E314" s="23" t="s">
        <v>591</v>
      </c>
      <c r="F314" s="23" t="s">
        <v>590</v>
      </c>
      <c r="G314" s="24" t="s">
        <v>11</v>
      </c>
      <c r="H314" s="24"/>
      <c r="I314" s="24" t="s">
        <v>163</v>
      </c>
    </row>
    <row r="315" spans="1:9" s="25" customFormat="1" ht="14.25" customHeight="1">
      <c r="A315" s="22">
        <v>29100</v>
      </c>
      <c r="B315" s="22" t="s">
        <v>592</v>
      </c>
      <c r="C315" s="23" t="s">
        <v>9</v>
      </c>
      <c r="D315" s="23">
        <v>530000</v>
      </c>
      <c r="E315" s="23" t="s">
        <v>592</v>
      </c>
      <c r="F315" s="23" t="s">
        <v>592</v>
      </c>
      <c r="G315" s="24" t="s">
        <v>11</v>
      </c>
      <c r="H315" s="24"/>
      <c r="I315" s="24" t="s">
        <v>163</v>
      </c>
    </row>
    <row r="316" spans="1:9" s="25" customFormat="1" ht="13.5" customHeight="1">
      <c r="A316" s="22"/>
      <c r="B316" s="22"/>
      <c r="C316" s="23" t="s">
        <v>593</v>
      </c>
      <c r="D316" s="23">
        <v>610000</v>
      </c>
      <c r="E316" s="23" t="s">
        <v>594</v>
      </c>
      <c r="F316" s="23" t="s">
        <v>594</v>
      </c>
      <c r="G316" s="24"/>
      <c r="H316" s="24" t="s">
        <v>11</v>
      </c>
      <c r="I316" s="24" t="s">
        <v>595</v>
      </c>
    </row>
    <row r="317" spans="1:9" s="25" customFormat="1" ht="13.5" customHeight="1">
      <c r="A317" s="22"/>
      <c r="B317" s="22"/>
      <c r="C317" s="23" t="s">
        <v>596</v>
      </c>
      <c r="D317" s="23">
        <v>610010</v>
      </c>
      <c r="E317" s="23" t="s">
        <v>597</v>
      </c>
      <c r="F317" s="23" t="s">
        <v>597</v>
      </c>
      <c r="G317" s="24"/>
      <c r="H317" s="24" t="s">
        <v>11</v>
      </c>
      <c r="I317" s="24" t="s">
        <v>595</v>
      </c>
    </row>
    <row r="318" spans="1:9" s="25" customFormat="1" ht="13.5" customHeight="1">
      <c r="A318" s="22">
        <v>31120</v>
      </c>
      <c r="B318" s="22" t="s">
        <v>598</v>
      </c>
      <c r="C318" s="23" t="s">
        <v>9</v>
      </c>
      <c r="D318" s="23">
        <v>610020</v>
      </c>
      <c r="E318" s="23" t="s">
        <v>599</v>
      </c>
      <c r="F318" s="23" t="s">
        <v>598</v>
      </c>
      <c r="G318" s="24"/>
      <c r="H318" s="24" t="s">
        <v>11</v>
      </c>
      <c r="I318" s="24" t="s">
        <v>595</v>
      </c>
    </row>
    <row r="319" spans="1:9" s="25" customFormat="1" ht="13.5" customHeight="1">
      <c r="A319" s="22">
        <v>31130</v>
      </c>
      <c r="B319" s="22" t="s">
        <v>600</v>
      </c>
      <c r="C319" s="23" t="s">
        <v>9</v>
      </c>
      <c r="D319" s="23">
        <v>610030</v>
      </c>
      <c r="E319" s="23" t="s">
        <v>601</v>
      </c>
      <c r="F319" s="23" t="s">
        <v>600</v>
      </c>
      <c r="G319" s="24"/>
      <c r="H319" s="24" t="s">
        <v>11</v>
      </c>
      <c r="I319" s="24" t="s">
        <v>595</v>
      </c>
    </row>
    <row r="320" spans="1:9" s="25" customFormat="1" ht="13.5" customHeight="1">
      <c r="A320" s="22">
        <v>31140</v>
      </c>
      <c r="B320" s="22" t="s">
        <v>602</v>
      </c>
      <c r="C320" s="23" t="s">
        <v>9</v>
      </c>
      <c r="D320" s="23">
        <v>610040</v>
      </c>
      <c r="E320" s="23" t="s">
        <v>603</v>
      </c>
      <c r="F320" s="23" t="s">
        <v>602</v>
      </c>
      <c r="G320" s="24"/>
      <c r="H320" s="24" t="s">
        <v>11</v>
      </c>
      <c r="I320" s="24" t="s">
        <v>595</v>
      </c>
    </row>
    <row r="321" spans="1:9" s="25" customFormat="1">
      <c r="A321" s="22">
        <v>31300</v>
      </c>
      <c r="B321" s="22" t="s">
        <v>604</v>
      </c>
      <c r="C321" s="23" t="s">
        <v>9</v>
      </c>
      <c r="D321" s="23">
        <v>610050</v>
      </c>
      <c r="E321" s="23" t="s">
        <v>604</v>
      </c>
      <c r="F321" s="23" t="s">
        <v>604</v>
      </c>
      <c r="G321" s="24"/>
      <c r="H321" s="24" t="s">
        <v>11</v>
      </c>
      <c r="I321" s="24" t="s">
        <v>595</v>
      </c>
    </row>
    <row r="322" spans="1:9" s="25" customFormat="1" ht="13.5" customHeight="1">
      <c r="A322" s="22">
        <v>31100</v>
      </c>
      <c r="B322" s="22" t="s">
        <v>594</v>
      </c>
      <c r="C322" s="23"/>
      <c r="D322" s="23">
        <v>610099</v>
      </c>
      <c r="E322" s="23" t="s">
        <v>605</v>
      </c>
      <c r="F322" s="23" t="s">
        <v>606</v>
      </c>
      <c r="G322" s="24"/>
      <c r="H322" s="24" t="s">
        <v>11</v>
      </c>
      <c r="I322" s="24" t="s">
        <v>595</v>
      </c>
    </row>
    <row r="323" spans="1:9" s="25" customFormat="1" ht="13.5" customHeight="1">
      <c r="A323" s="22">
        <v>31110</v>
      </c>
      <c r="B323" s="22" t="s">
        <v>597</v>
      </c>
      <c r="C323" s="23"/>
      <c r="D323" s="23">
        <v>610099</v>
      </c>
      <c r="E323" s="23" t="s">
        <v>605</v>
      </c>
      <c r="F323" s="23" t="s">
        <v>606</v>
      </c>
      <c r="G323" s="24"/>
      <c r="H323" s="24" t="s">
        <v>11</v>
      </c>
      <c r="I323" s="24" t="s">
        <v>595</v>
      </c>
    </row>
    <row r="324" spans="1:9" s="25" customFormat="1" ht="13.5" customHeight="1">
      <c r="A324" s="22">
        <v>32100</v>
      </c>
      <c r="B324" s="22" t="s">
        <v>607</v>
      </c>
      <c r="C324" s="23"/>
      <c r="D324" s="23">
        <v>610099</v>
      </c>
      <c r="E324" s="23" t="s">
        <v>605</v>
      </c>
      <c r="F324" s="23" t="s">
        <v>606</v>
      </c>
      <c r="G324" s="24"/>
      <c r="H324" s="24" t="s">
        <v>11</v>
      </c>
      <c r="I324" s="24" t="s">
        <v>595</v>
      </c>
    </row>
    <row r="325" spans="1:9" s="25" customFormat="1">
      <c r="A325" s="22"/>
      <c r="B325" s="22" t="s">
        <v>608</v>
      </c>
      <c r="C325" s="23" t="s">
        <v>609</v>
      </c>
      <c r="D325" s="23">
        <v>620000</v>
      </c>
      <c r="E325" s="23" t="s">
        <v>608</v>
      </c>
      <c r="F325" s="23" t="s">
        <v>608</v>
      </c>
      <c r="G325" s="24"/>
      <c r="H325" s="24" t="s">
        <v>11</v>
      </c>
      <c r="I325" s="24" t="s">
        <v>595</v>
      </c>
    </row>
    <row r="326" spans="1:9" s="25" customFormat="1">
      <c r="A326" s="22">
        <v>32150</v>
      </c>
      <c r="B326" s="22" t="s">
        <v>608</v>
      </c>
      <c r="C326" s="23"/>
      <c r="D326" s="23">
        <v>620099</v>
      </c>
      <c r="E326" s="23" t="s">
        <v>610</v>
      </c>
      <c r="F326" s="23" t="s">
        <v>611</v>
      </c>
      <c r="G326" s="24"/>
      <c r="H326" s="24" t="s">
        <v>11</v>
      </c>
      <c r="I326" s="24" t="s">
        <v>595</v>
      </c>
    </row>
    <row r="327" spans="1:9" s="25" customFormat="1">
      <c r="A327" s="22">
        <v>32155</v>
      </c>
      <c r="B327" s="22" t="s">
        <v>612</v>
      </c>
      <c r="C327" s="23" t="s">
        <v>9</v>
      </c>
      <c r="D327" s="23">
        <v>620010</v>
      </c>
      <c r="E327" s="23" t="s">
        <v>612</v>
      </c>
      <c r="F327" s="23" t="s">
        <v>612</v>
      </c>
      <c r="G327" s="24"/>
      <c r="H327" s="24" t="s">
        <v>11</v>
      </c>
      <c r="I327" s="24" t="s">
        <v>595</v>
      </c>
    </row>
    <row r="328" spans="1:9" s="25" customFormat="1">
      <c r="A328" s="22">
        <v>33250</v>
      </c>
      <c r="B328" s="22" t="s">
        <v>613</v>
      </c>
      <c r="C328" s="23" t="s">
        <v>90</v>
      </c>
      <c r="D328" s="23">
        <v>630000</v>
      </c>
      <c r="E328" s="23" t="s">
        <v>614</v>
      </c>
      <c r="F328" s="23" t="s">
        <v>615</v>
      </c>
      <c r="G328" s="24"/>
      <c r="H328" s="24" t="s">
        <v>11</v>
      </c>
      <c r="I328" s="24" t="s">
        <v>595</v>
      </c>
    </row>
    <row r="329" spans="1:9" s="25" customFormat="1">
      <c r="A329" s="22">
        <v>33150</v>
      </c>
      <c r="B329" s="22" t="s">
        <v>616</v>
      </c>
      <c r="C329" s="23" t="s">
        <v>617</v>
      </c>
      <c r="D329" s="23">
        <v>630000</v>
      </c>
      <c r="E329" s="23" t="s">
        <v>614</v>
      </c>
      <c r="F329" s="23" t="s">
        <v>615</v>
      </c>
      <c r="G329" s="24"/>
      <c r="H329" s="24" t="s">
        <v>11</v>
      </c>
      <c r="I329" s="24" t="s">
        <v>595</v>
      </c>
    </row>
    <row r="330" spans="1:9" s="25" customFormat="1">
      <c r="A330" s="22">
        <v>33350</v>
      </c>
      <c r="B330" s="22" t="s">
        <v>618</v>
      </c>
      <c r="C330" s="23" t="s">
        <v>617</v>
      </c>
      <c r="D330" s="23">
        <v>630000</v>
      </c>
      <c r="E330" s="23" t="s">
        <v>614</v>
      </c>
      <c r="F330" s="23" t="s">
        <v>615</v>
      </c>
      <c r="G330" s="24"/>
      <c r="H330" s="24" t="s">
        <v>11</v>
      </c>
      <c r="I330" s="24" t="s">
        <v>595</v>
      </c>
    </row>
    <row r="331" spans="1:9" s="25" customFormat="1">
      <c r="A331" s="22">
        <v>33360</v>
      </c>
      <c r="B331" s="22" t="s">
        <v>619</v>
      </c>
      <c r="C331" s="23" t="s">
        <v>165</v>
      </c>
      <c r="D331" s="23">
        <v>630030</v>
      </c>
      <c r="E331" s="23" t="s">
        <v>620</v>
      </c>
      <c r="F331" s="23" t="s">
        <v>619</v>
      </c>
      <c r="G331" s="24"/>
      <c r="H331" s="24" t="s">
        <v>11</v>
      </c>
      <c r="I331" s="24" t="s">
        <v>595</v>
      </c>
    </row>
    <row r="332" spans="1:9" s="25" customFormat="1">
      <c r="A332" s="22">
        <v>41100</v>
      </c>
      <c r="B332" s="22" t="s">
        <v>621</v>
      </c>
      <c r="C332" s="23" t="s">
        <v>90</v>
      </c>
      <c r="D332" s="23">
        <v>640000</v>
      </c>
      <c r="E332" s="23" t="s">
        <v>622</v>
      </c>
      <c r="F332" s="23" t="s">
        <v>623</v>
      </c>
      <c r="G332" s="24"/>
      <c r="H332" s="24" t="s">
        <v>11</v>
      </c>
      <c r="I332" s="24" t="s">
        <v>595</v>
      </c>
    </row>
    <row r="333" spans="1:9" s="25" customFormat="1">
      <c r="A333" s="22">
        <v>51200</v>
      </c>
      <c r="B333" s="22" t="s">
        <v>624</v>
      </c>
      <c r="C333" s="23" t="s">
        <v>90</v>
      </c>
      <c r="D333" s="23">
        <v>650000</v>
      </c>
      <c r="E333" s="23" t="s">
        <v>625</v>
      </c>
      <c r="F333" s="23" t="s">
        <v>626</v>
      </c>
      <c r="G333" s="24"/>
      <c r="H333" s="24" t="s">
        <v>11</v>
      </c>
      <c r="I333" s="24" t="s">
        <v>595</v>
      </c>
    </row>
    <row r="334" spans="1:9" s="25" customFormat="1">
      <c r="A334" s="22">
        <v>51100</v>
      </c>
      <c r="B334" s="22" t="s">
        <v>627</v>
      </c>
      <c r="C334" s="23" t="s">
        <v>90</v>
      </c>
      <c r="D334" s="23">
        <v>651000</v>
      </c>
      <c r="E334" s="23" t="s">
        <v>628</v>
      </c>
      <c r="F334" s="23" t="s">
        <v>629</v>
      </c>
      <c r="G334" s="24"/>
      <c r="H334" s="24" t="s">
        <v>11</v>
      </c>
      <c r="I334" s="24" t="s">
        <v>595</v>
      </c>
    </row>
    <row r="335" spans="1:9" s="25" customFormat="1">
      <c r="A335" s="22">
        <v>51105</v>
      </c>
      <c r="B335" s="22" t="s">
        <v>630</v>
      </c>
      <c r="C335" s="23" t="s">
        <v>90</v>
      </c>
      <c r="D335" s="23">
        <v>651010</v>
      </c>
      <c r="E335" s="23" t="s">
        <v>631</v>
      </c>
      <c r="F335" s="23" t="s">
        <v>632</v>
      </c>
      <c r="G335" s="24"/>
      <c r="H335" s="24" t="s">
        <v>11</v>
      </c>
      <c r="I335" s="24" t="s">
        <v>595</v>
      </c>
    </row>
    <row r="336" spans="1:9" s="25" customFormat="1">
      <c r="A336" s="22">
        <v>63620</v>
      </c>
      <c r="B336" s="22" t="s">
        <v>633</v>
      </c>
      <c r="C336" s="23" t="s">
        <v>617</v>
      </c>
      <c r="D336" s="23">
        <v>651010</v>
      </c>
      <c r="E336" s="23" t="s">
        <v>631</v>
      </c>
      <c r="F336" s="23" t="s">
        <v>632</v>
      </c>
      <c r="G336" s="26"/>
      <c r="H336" s="24" t="s">
        <v>11</v>
      </c>
      <c r="I336" s="24" t="s">
        <v>595</v>
      </c>
    </row>
    <row r="337" spans="1:9" s="25" customFormat="1">
      <c r="A337" s="22">
        <v>54155</v>
      </c>
      <c r="B337" s="22" t="s">
        <v>634</v>
      </c>
      <c r="C337" s="23" t="s">
        <v>617</v>
      </c>
      <c r="D337" s="23">
        <v>651010</v>
      </c>
      <c r="E337" s="23" t="s">
        <v>631</v>
      </c>
      <c r="F337" s="23" t="s">
        <v>632</v>
      </c>
      <c r="G337" s="26"/>
      <c r="H337" s="24" t="s">
        <v>11</v>
      </c>
      <c r="I337" s="24" t="s">
        <v>595</v>
      </c>
    </row>
    <row r="338" spans="1:9" s="25" customFormat="1">
      <c r="A338" s="22">
        <v>62250</v>
      </c>
      <c r="B338" s="22" t="s">
        <v>635</v>
      </c>
      <c r="C338" s="23" t="s">
        <v>617</v>
      </c>
      <c r="D338" s="23">
        <v>651010</v>
      </c>
      <c r="E338" s="23" t="s">
        <v>631</v>
      </c>
      <c r="F338" s="23" t="s">
        <v>632</v>
      </c>
      <c r="G338" s="26"/>
      <c r="H338" s="24" t="s">
        <v>11</v>
      </c>
      <c r="I338" s="24" t="s">
        <v>595</v>
      </c>
    </row>
    <row r="339" spans="1:9" s="25" customFormat="1">
      <c r="A339" s="22">
        <v>62400</v>
      </c>
      <c r="B339" s="22" t="s">
        <v>636</v>
      </c>
      <c r="C339" s="23" t="s">
        <v>617</v>
      </c>
      <c r="D339" s="23">
        <v>651010</v>
      </c>
      <c r="E339" s="23" t="s">
        <v>631</v>
      </c>
      <c r="F339" s="23" t="s">
        <v>632</v>
      </c>
      <c r="G339" s="26"/>
      <c r="H339" s="24" t="s">
        <v>11</v>
      </c>
      <c r="I339" s="24" t="s">
        <v>595</v>
      </c>
    </row>
    <row r="340" spans="1:9" s="25" customFormat="1">
      <c r="A340" s="22">
        <v>62420</v>
      </c>
      <c r="B340" s="22" t="s">
        <v>637</v>
      </c>
      <c r="C340" s="23"/>
      <c r="D340" s="23">
        <v>651010</v>
      </c>
      <c r="E340" s="23" t="s">
        <v>631</v>
      </c>
      <c r="F340" s="23" t="s">
        <v>632</v>
      </c>
      <c r="G340" s="26"/>
      <c r="H340" s="24" t="s">
        <v>11</v>
      </c>
      <c r="I340" s="24" t="s">
        <v>595</v>
      </c>
    </row>
    <row r="341" spans="1:9" s="25" customFormat="1">
      <c r="A341" s="22">
        <v>64200</v>
      </c>
      <c r="B341" s="22" t="s">
        <v>638</v>
      </c>
      <c r="C341" s="23" t="s">
        <v>617</v>
      </c>
      <c r="D341" s="23">
        <v>651010</v>
      </c>
      <c r="E341" s="23" t="s">
        <v>631</v>
      </c>
      <c r="F341" s="23" t="s">
        <v>632</v>
      </c>
      <c r="G341" s="26"/>
      <c r="H341" s="24" t="s">
        <v>11</v>
      </c>
      <c r="I341" s="24" t="s">
        <v>595</v>
      </c>
    </row>
    <row r="342" spans="1:9" s="25" customFormat="1">
      <c r="A342" s="22">
        <v>51135</v>
      </c>
      <c r="B342" s="22" t="s">
        <v>639</v>
      </c>
      <c r="C342" s="23" t="s">
        <v>90</v>
      </c>
      <c r="D342" s="23">
        <v>651020</v>
      </c>
      <c r="E342" s="23" t="s">
        <v>639</v>
      </c>
      <c r="F342" s="23" t="s">
        <v>640</v>
      </c>
      <c r="G342" s="24"/>
      <c r="H342" s="24" t="s">
        <v>11</v>
      </c>
      <c r="I342" s="24" t="s">
        <v>595</v>
      </c>
    </row>
    <row r="343" spans="1:9" s="25" customFormat="1">
      <c r="A343" s="22">
        <v>51140</v>
      </c>
      <c r="B343" s="22" t="s">
        <v>641</v>
      </c>
      <c r="C343" s="23" t="s">
        <v>90</v>
      </c>
      <c r="D343" s="23">
        <v>651030</v>
      </c>
      <c r="E343" s="23" t="s">
        <v>641</v>
      </c>
      <c r="F343" s="23" t="s">
        <v>642</v>
      </c>
      <c r="G343" s="24"/>
      <c r="H343" s="24" t="s">
        <v>11</v>
      </c>
      <c r="I343" s="24" t="s">
        <v>595</v>
      </c>
    </row>
    <row r="344" spans="1:9" s="25" customFormat="1">
      <c r="A344" s="22">
        <v>51500</v>
      </c>
      <c r="B344" s="22" t="s">
        <v>643</v>
      </c>
      <c r="C344" s="23" t="s">
        <v>617</v>
      </c>
      <c r="D344" s="23">
        <v>651040</v>
      </c>
      <c r="E344" s="23" t="s">
        <v>644</v>
      </c>
      <c r="F344" s="23" t="s">
        <v>645</v>
      </c>
      <c r="G344" s="24"/>
      <c r="H344" s="24" t="s">
        <v>11</v>
      </c>
      <c r="I344" s="24" t="s">
        <v>595</v>
      </c>
    </row>
    <row r="345" spans="1:9" s="25" customFormat="1">
      <c r="A345" s="22">
        <v>51315</v>
      </c>
      <c r="B345" s="22" t="s">
        <v>646</v>
      </c>
      <c r="C345" s="23" t="s">
        <v>617</v>
      </c>
      <c r="D345" s="23">
        <v>651040</v>
      </c>
      <c r="E345" s="23" t="s">
        <v>644</v>
      </c>
      <c r="F345" s="23" t="s">
        <v>645</v>
      </c>
      <c r="G345" s="24"/>
      <c r="H345" s="24" t="s">
        <v>11</v>
      </c>
      <c r="I345" s="24" t="s">
        <v>595</v>
      </c>
    </row>
    <row r="346" spans="1:9" s="25" customFormat="1">
      <c r="A346" s="22">
        <v>98010</v>
      </c>
      <c r="B346" s="22" t="s">
        <v>647</v>
      </c>
      <c r="C346" s="23" t="s">
        <v>617</v>
      </c>
      <c r="D346" s="23">
        <v>651040</v>
      </c>
      <c r="E346" s="23" t="s">
        <v>644</v>
      </c>
      <c r="F346" s="23" t="s">
        <v>645</v>
      </c>
      <c r="G346" s="26"/>
      <c r="H346" s="24" t="s">
        <v>11</v>
      </c>
      <c r="I346" s="24" t="s">
        <v>595</v>
      </c>
    </row>
    <row r="347" spans="1:9" s="25" customFormat="1">
      <c r="A347" s="22">
        <v>98020</v>
      </c>
      <c r="B347" s="22" t="s">
        <v>648</v>
      </c>
      <c r="C347" s="23" t="s">
        <v>617</v>
      </c>
      <c r="D347" s="23">
        <v>651040</v>
      </c>
      <c r="E347" s="23" t="s">
        <v>644</v>
      </c>
      <c r="F347" s="23" t="s">
        <v>645</v>
      </c>
      <c r="G347" s="26"/>
      <c r="H347" s="24" t="s">
        <v>11</v>
      </c>
      <c r="I347" s="24" t="s">
        <v>595</v>
      </c>
    </row>
    <row r="348" spans="1:9" s="25" customFormat="1">
      <c r="A348" s="22">
        <v>98030</v>
      </c>
      <c r="B348" s="22" t="s">
        <v>649</v>
      </c>
      <c r="C348" s="23" t="s">
        <v>617</v>
      </c>
      <c r="D348" s="23">
        <v>651040</v>
      </c>
      <c r="E348" s="23" t="s">
        <v>644</v>
      </c>
      <c r="F348" s="23" t="s">
        <v>645</v>
      </c>
      <c r="G348" s="26"/>
      <c r="H348" s="24" t="s">
        <v>11</v>
      </c>
      <c r="I348" s="24" t="s">
        <v>595</v>
      </c>
    </row>
    <row r="349" spans="1:9" s="25" customFormat="1">
      <c r="A349" s="22">
        <v>98050</v>
      </c>
      <c r="B349" s="22" t="s">
        <v>650</v>
      </c>
      <c r="C349" s="23" t="s">
        <v>617</v>
      </c>
      <c r="D349" s="23">
        <v>651040</v>
      </c>
      <c r="E349" s="23" t="s">
        <v>644</v>
      </c>
      <c r="F349" s="23" t="s">
        <v>645</v>
      </c>
      <c r="G349" s="26"/>
      <c r="H349" s="24" t="s">
        <v>11</v>
      </c>
      <c r="I349" s="24" t="s">
        <v>595</v>
      </c>
    </row>
    <row r="350" spans="1:9" s="25" customFormat="1">
      <c r="A350" s="22">
        <v>51110</v>
      </c>
      <c r="B350" s="22" t="s">
        <v>651</v>
      </c>
      <c r="C350" s="23" t="s">
        <v>165</v>
      </c>
      <c r="D350" s="23">
        <v>651050</v>
      </c>
      <c r="E350" s="23" t="s">
        <v>652</v>
      </c>
      <c r="F350" s="23" t="s">
        <v>653</v>
      </c>
      <c r="G350" s="24"/>
      <c r="H350" s="24" t="s">
        <v>11</v>
      </c>
      <c r="I350" s="24" t="s">
        <v>595</v>
      </c>
    </row>
    <row r="351" spans="1:9" s="25" customFormat="1">
      <c r="A351" s="22">
        <v>51190</v>
      </c>
      <c r="B351" s="22" t="s">
        <v>654</v>
      </c>
      <c r="C351" s="23" t="s">
        <v>90</v>
      </c>
      <c r="D351" s="23">
        <v>652000</v>
      </c>
      <c r="E351" s="23" t="s">
        <v>655</v>
      </c>
      <c r="F351" s="23" t="s">
        <v>656</v>
      </c>
      <c r="G351" s="24"/>
      <c r="H351" s="24" t="s">
        <v>11</v>
      </c>
      <c r="I351" s="24" t="s">
        <v>595</v>
      </c>
    </row>
    <row r="352" spans="1:9" s="25" customFormat="1">
      <c r="A352" s="22">
        <v>50130</v>
      </c>
      <c r="B352" s="22" t="s">
        <v>657</v>
      </c>
      <c r="C352" s="23" t="s">
        <v>90</v>
      </c>
      <c r="D352" s="23">
        <v>660000</v>
      </c>
      <c r="E352" s="23" t="s">
        <v>657</v>
      </c>
      <c r="F352" s="23" t="s">
        <v>658</v>
      </c>
      <c r="G352" s="24"/>
      <c r="H352" s="24" t="s">
        <v>11</v>
      </c>
      <c r="I352" s="24" t="s">
        <v>595</v>
      </c>
    </row>
    <row r="353" spans="1:9" s="25" customFormat="1">
      <c r="A353" s="22">
        <v>50100</v>
      </c>
      <c r="B353" s="22" t="s">
        <v>659</v>
      </c>
      <c r="C353" s="23" t="s">
        <v>90</v>
      </c>
      <c r="D353" s="23">
        <v>661000</v>
      </c>
      <c r="E353" s="23" t="s">
        <v>660</v>
      </c>
      <c r="F353" s="23" t="s">
        <v>661</v>
      </c>
      <c r="G353" s="24"/>
      <c r="H353" s="24" t="s">
        <v>11</v>
      </c>
      <c r="I353" s="24" t="s">
        <v>595</v>
      </c>
    </row>
    <row r="354" spans="1:9" s="25" customFormat="1">
      <c r="A354" s="22">
        <v>50350</v>
      </c>
      <c r="B354" s="22" t="s">
        <v>662</v>
      </c>
      <c r="C354" s="23" t="s">
        <v>617</v>
      </c>
      <c r="D354" s="23">
        <v>661000</v>
      </c>
      <c r="E354" s="23" t="s">
        <v>660</v>
      </c>
      <c r="F354" s="23" t="s">
        <v>661</v>
      </c>
      <c r="G354" s="24"/>
      <c r="H354" s="24" t="s">
        <v>11</v>
      </c>
      <c r="I354" s="24" t="s">
        <v>595</v>
      </c>
    </row>
    <row r="355" spans="1:9" s="25" customFormat="1">
      <c r="A355" s="22">
        <v>50150</v>
      </c>
      <c r="B355" s="22" t="s">
        <v>663</v>
      </c>
      <c r="C355" s="22"/>
      <c r="D355" s="23">
        <v>661010</v>
      </c>
      <c r="E355" s="23" t="s">
        <v>664</v>
      </c>
      <c r="F355" s="23" t="s">
        <v>664</v>
      </c>
      <c r="G355" s="24"/>
      <c r="H355" s="24" t="s">
        <v>11</v>
      </c>
      <c r="I355" s="24" t="s">
        <v>595</v>
      </c>
    </row>
    <row r="356" spans="1:9" s="25" customFormat="1">
      <c r="A356" s="22">
        <v>51325</v>
      </c>
      <c r="B356" s="22" t="s">
        <v>665</v>
      </c>
      <c r="C356" s="23" t="s">
        <v>90</v>
      </c>
      <c r="D356" s="23">
        <v>662000</v>
      </c>
      <c r="E356" s="23" t="s">
        <v>666</v>
      </c>
      <c r="F356" s="23" t="s">
        <v>667</v>
      </c>
      <c r="G356" s="24"/>
      <c r="H356" s="24" t="s">
        <v>11</v>
      </c>
      <c r="I356" s="24" t="s">
        <v>595</v>
      </c>
    </row>
    <row r="357" spans="1:9" s="25" customFormat="1">
      <c r="A357" s="22">
        <v>50700</v>
      </c>
      <c r="B357" s="22" t="s">
        <v>668</v>
      </c>
      <c r="C357" s="23" t="s">
        <v>90</v>
      </c>
      <c r="D357" s="23">
        <v>663000</v>
      </c>
      <c r="E357" s="23" t="s">
        <v>669</v>
      </c>
      <c r="F357" s="23" t="s">
        <v>670</v>
      </c>
      <c r="G357" s="24"/>
      <c r="H357" s="24" t="s">
        <v>11</v>
      </c>
      <c r="I357" s="24" t="s">
        <v>595</v>
      </c>
    </row>
    <row r="358" spans="1:9" s="25" customFormat="1">
      <c r="A358" s="22">
        <v>51305</v>
      </c>
      <c r="B358" s="22" t="s">
        <v>671</v>
      </c>
      <c r="C358" s="23" t="s">
        <v>90</v>
      </c>
      <c r="D358" s="23">
        <v>663010</v>
      </c>
      <c r="E358" s="23" t="s">
        <v>672</v>
      </c>
      <c r="F358" s="23" t="s">
        <v>673</v>
      </c>
      <c r="G358" s="24"/>
      <c r="H358" s="24" t="s">
        <v>11</v>
      </c>
      <c r="I358" s="24" t="s">
        <v>595</v>
      </c>
    </row>
    <row r="359" spans="1:9" s="25" customFormat="1">
      <c r="A359" s="22">
        <v>51310</v>
      </c>
      <c r="B359" s="22" t="s">
        <v>674</v>
      </c>
      <c r="C359" s="23" t="s">
        <v>90</v>
      </c>
      <c r="D359" s="23">
        <v>663020</v>
      </c>
      <c r="E359" s="23" t="s">
        <v>675</v>
      </c>
      <c r="F359" s="23" t="s">
        <v>676</v>
      </c>
      <c r="G359" s="24"/>
      <c r="H359" s="24" t="s">
        <v>11</v>
      </c>
      <c r="I359" s="24" t="s">
        <v>595</v>
      </c>
    </row>
    <row r="360" spans="1:9" s="25" customFormat="1">
      <c r="A360" s="22">
        <v>61235</v>
      </c>
      <c r="B360" s="22" t="s">
        <v>677</v>
      </c>
      <c r="C360" s="23" t="s">
        <v>617</v>
      </c>
      <c r="D360" s="23">
        <v>663020</v>
      </c>
      <c r="E360" s="23" t="s">
        <v>675</v>
      </c>
      <c r="F360" s="23" t="s">
        <v>676</v>
      </c>
      <c r="G360" s="26"/>
      <c r="H360" s="24" t="s">
        <v>11</v>
      </c>
      <c r="I360" s="24" t="s">
        <v>595</v>
      </c>
    </row>
    <row r="361" spans="1:9" s="25" customFormat="1">
      <c r="A361" s="22">
        <v>56215</v>
      </c>
      <c r="B361" s="22" t="s">
        <v>678</v>
      </c>
      <c r="C361" s="23" t="s">
        <v>617</v>
      </c>
      <c r="D361" s="23">
        <v>663020</v>
      </c>
      <c r="E361" s="23" t="s">
        <v>675</v>
      </c>
      <c r="F361" s="23" t="s">
        <v>676</v>
      </c>
      <c r="G361" s="26"/>
      <c r="H361" s="24" t="s">
        <v>11</v>
      </c>
      <c r="I361" s="24" t="s">
        <v>595</v>
      </c>
    </row>
    <row r="362" spans="1:9" s="25" customFormat="1">
      <c r="A362" s="22">
        <v>51320</v>
      </c>
      <c r="B362" s="22" t="s">
        <v>679</v>
      </c>
      <c r="C362" s="23" t="s">
        <v>90</v>
      </c>
      <c r="D362" s="23">
        <v>663030</v>
      </c>
      <c r="E362" s="23" t="s">
        <v>680</v>
      </c>
      <c r="F362" s="23" t="s">
        <v>681</v>
      </c>
      <c r="G362" s="24"/>
      <c r="H362" s="24" t="s">
        <v>11</v>
      </c>
      <c r="I362" s="24" t="s">
        <v>595</v>
      </c>
    </row>
    <row r="363" spans="1:9" s="25" customFormat="1">
      <c r="A363" s="22">
        <v>50110</v>
      </c>
      <c r="B363" s="22" t="s">
        <v>682</v>
      </c>
      <c r="C363" s="23" t="s">
        <v>90</v>
      </c>
      <c r="D363" s="23">
        <v>664000</v>
      </c>
      <c r="E363" s="23" t="s">
        <v>682</v>
      </c>
      <c r="F363" s="23" t="s">
        <v>683</v>
      </c>
      <c r="G363" s="24"/>
      <c r="H363" s="24" t="s">
        <v>11</v>
      </c>
      <c r="I363" s="24" t="s">
        <v>595</v>
      </c>
    </row>
    <row r="364" spans="1:9" s="25" customFormat="1">
      <c r="A364" s="22">
        <v>50120</v>
      </c>
      <c r="B364" s="22" t="s">
        <v>684</v>
      </c>
      <c r="C364" s="23" t="s">
        <v>90</v>
      </c>
      <c r="D364" s="23">
        <v>664010</v>
      </c>
      <c r="E364" s="23" t="s">
        <v>685</v>
      </c>
      <c r="F364" s="23" t="s">
        <v>686</v>
      </c>
      <c r="G364" s="24"/>
      <c r="H364" s="24" t="s">
        <v>11</v>
      </c>
      <c r="I364" s="24" t="s">
        <v>595</v>
      </c>
    </row>
    <row r="365" spans="1:9" s="25" customFormat="1">
      <c r="A365" s="22">
        <v>50300</v>
      </c>
      <c r="B365" s="22" t="s">
        <v>687</v>
      </c>
      <c r="C365" s="23" t="s">
        <v>90</v>
      </c>
      <c r="D365" s="23">
        <v>664020</v>
      </c>
      <c r="E365" s="23" t="s">
        <v>688</v>
      </c>
      <c r="F365" s="23" t="s">
        <v>689</v>
      </c>
      <c r="G365" s="24"/>
      <c r="H365" s="24" t="s">
        <v>11</v>
      </c>
      <c r="I365" s="24" t="s">
        <v>595</v>
      </c>
    </row>
    <row r="366" spans="1:9" s="25" customFormat="1">
      <c r="A366" s="22"/>
      <c r="B366" s="22"/>
      <c r="C366" s="23" t="s">
        <v>39</v>
      </c>
      <c r="D366" s="23">
        <v>664030</v>
      </c>
      <c r="E366" s="23" t="s">
        <v>690</v>
      </c>
      <c r="F366" s="23" t="s">
        <v>691</v>
      </c>
      <c r="G366" s="24"/>
      <c r="H366" s="24" t="s">
        <v>11</v>
      </c>
      <c r="I366" s="24" t="s">
        <v>595</v>
      </c>
    </row>
    <row r="367" spans="1:9" s="25" customFormat="1">
      <c r="A367" s="22"/>
      <c r="B367" s="22"/>
      <c r="C367" s="23" t="s">
        <v>39</v>
      </c>
      <c r="D367" s="23">
        <v>664040</v>
      </c>
      <c r="E367" s="23" t="s">
        <v>692</v>
      </c>
      <c r="F367" s="23" t="s">
        <v>693</v>
      </c>
      <c r="G367" s="24"/>
      <c r="H367" s="24" t="s">
        <v>11</v>
      </c>
      <c r="I367" s="24" t="s">
        <v>595</v>
      </c>
    </row>
    <row r="368" spans="1:9" s="25" customFormat="1">
      <c r="A368" s="22"/>
      <c r="B368" s="22"/>
      <c r="C368" s="23" t="s">
        <v>39</v>
      </c>
      <c r="D368" s="23">
        <v>664050</v>
      </c>
      <c r="E368" s="23" t="s">
        <v>694</v>
      </c>
      <c r="F368" s="23" t="s">
        <v>695</v>
      </c>
      <c r="G368" s="24"/>
      <c r="H368" s="24" t="s">
        <v>11</v>
      </c>
      <c r="I368" s="24" t="s">
        <v>595</v>
      </c>
    </row>
    <row r="369" spans="1:9" s="25" customFormat="1">
      <c r="A369" s="22"/>
      <c r="B369" s="22"/>
      <c r="C369" s="23" t="s">
        <v>39</v>
      </c>
      <c r="D369" s="23">
        <v>664060</v>
      </c>
      <c r="E369" s="23" t="s">
        <v>696</v>
      </c>
      <c r="F369" s="23" t="s">
        <v>697</v>
      </c>
      <c r="G369" s="24"/>
      <c r="H369" s="24" t="s">
        <v>11</v>
      </c>
      <c r="I369" s="24" t="s">
        <v>595</v>
      </c>
    </row>
    <row r="370" spans="1:9" s="25" customFormat="1">
      <c r="A370" s="22">
        <v>50310</v>
      </c>
      <c r="B370" s="22" t="s">
        <v>698</v>
      </c>
      <c r="C370" s="23" t="s">
        <v>165</v>
      </c>
      <c r="D370" s="23">
        <v>664070</v>
      </c>
      <c r="E370" s="23" t="s">
        <v>699</v>
      </c>
      <c r="F370" s="23" t="s">
        <v>698</v>
      </c>
      <c r="G370" s="24"/>
      <c r="H370" s="24" t="s">
        <v>11</v>
      </c>
      <c r="I370" s="24" t="s">
        <v>595</v>
      </c>
    </row>
    <row r="371" spans="1:9" s="25" customFormat="1">
      <c r="A371" s="22"/>
      <c r="B371" s="22"/>
      <c r="C371" s="23" t="s">
        <v>39</v>
      </c>
      <c r="D371" s="23">
        <v>665010</v>
      </c>
      <c r="E371" s="23" t="s">
        <v>700</v>
      </c>
      <c r="F371" s="23" t="s">
        <v>700</v>
      </c>
      <c r="G371" s="24"/>
      <c r="H371" s="24" t="s">
        <v>11</v>
      </c>
      <c r="I371" s="24" t="s">
        <v>595</v>
      </c>
    </row>
    <row r="372" spans="1:9" s="25" customFormat="1">
      <c r="A372" s="22"/>
      <c r="B372" s="22"/>
      <c r="C372" s="23" t="s">
        <v>39</v>
      </c>
      <c r="D372" s="23">
        <v>665020</v>
      </c>
      <c r="E372" s="23" t="s">
        <v>701</v>
      </c>
      <c r="F372" s="23" t="s">
        <v>702</v>
      </c>
      <c r="G372" s="24"/>
      <c r="H372" s="24" t="s">
        <v>11</v>
      </c>
      <c r="I372" s="24" t="s">
        <v>595</v>
      </c>
    </row>
    <row r="373" spans="1:9" s="25" customFormat="1">
      <c r="A373" s="22"/>
      <c r="B373" s="22"/>
      <c r="C373" s="23" t="s">
        <v>39</v>
      </c>
      <c r="D373" s="23">
        <v>665030</v>
      </c>
      <c r="E373" s="23" t="s">
        <v>703</v>
      </c>
      <c r="F373" s="23" t="s">
        <v>704</v>
      </c>
      <c r="G373" s="24"/>
      <c r="H373" s="24" t="s">
        <v>11</v>
      </c>
      <c r="I373" s="24" t="s">
        <v>595</v>
      </c>
    </row>
    <row r="374" spans="1:9" s="25" customFormat="1">
      <c r="A374" s="22"/>
      <c r="B374" s="22"/>
      <c r="C374" s="23" t="s">
        <v>39</v>
      </c>
      <c r="D374" s="23">
        <v>665040</v>
      </c>
      <c r="E374" s="23" t="s">
        <v>705</v>
      </c>
      <c r="F374" s="23" t="s">
        <v>706</v>
      </c>
      <c r="G374" s="24"/>
      <c r="H374" s="24" t="s">
        <v>11</v>
      </c>
      <c r="I374" s="24" t="s">
        <v>595</v>
      </c>
    </row>
    <row r="375" spans="1:9" s="25" customFormat="1">
      <c r="A375" s="22"/>
      <c r="B375" s="22"/>
      <c r="C375" s="23" t="s">
        <v>39</v>
      </c>
      <c r="D375" s="23">
        <v>665050</v>
      </c>
      <c r="E375" s="23" t="s">
        <v>707</v>
      </c>
      <c r="F375" s="23" t="s">
        <v>708</v>
      </c>
      <c r="G375" s="24"/>
      <c r="H375" s="24" t="s">
        <v>11</v>
      </c>
      <c r="I375" s="24" t="s">
        <v>595</v>
      </c>
    </row>
    <row r="376" spans="1:9" s="25" customFormat="1">
      <c r="A376" s="22"/>
      <c r="B376" s="22"/>
      <c r="C376" s="23" t="s">
        <v>39</v>
      </c>
      <c r="D376" s="23">
        <v>665100</v>
      </c>
      <c r="E376" s="23" t="s">
        <v>709</v>
      </c>
      <c r="F376" s="23" t="s">
        <v>710</v>
      </c>
      <c r="G376" s="24"/>
      <c r="H376" s="24" t="s">
        <v>11</v>
      </c>
      <c r="I376" s="24" t="s">
        <v>595</v>
      </c>
    </row>
    <row r="377" spans="1:9" s="25" customFormat="1">
      <c r="A377" s="22"/>
      <c r="B377" s="22"/>
      <c r="C377" s="23" t="s">
        <v>39</v>
      </c>
      <c r="D377" s="23">
        <v>665110</v>
      </c>
      <c r="E377" s="23" t="s">
        <v>711</v>
      </c>
      <c r="F377" s="23" t="s">
        <v>712</v>
      </c>
      <c r="G377" s="24"/>
      <c r="H377" s="24" t="s">
        <v>11</v>
      </c>
      <c r="I377" s="24" t="s">
        <v>595</v>
      </c>
    </row>
    <row r="378" spans="1:9" s="25" customFormat="1">
      <c r="A378" s="22"/>
      <c r="B378" s="22"/>
      <c r="C378" s="23" t="s">
        <v>39</v>
      </c>
      <c r="D378" s="23">
        <v>665200</v>
      </c>
      <c r="E378" s="23" t="s">
        <v>713</v>
      </c>
      <c r="F378" s="23" t="s">
        <v>713</v>
      </c>
      <c r="G378" s="24"/>
      <c r="H378" s="24" t="s">
        <v>11</v>
      </c>
      <c r="I378" s="24" t="s">
        <v>595</v>
      </c>
    </row>
    <row r="379" spans="1:9" s="25" customFormat="1">
      <c r="A379" s="22">
        <v>57900</v>
      </c>
      <c r="B379" s="22" t="s">
        <v>714</v>
      </c>
      <c r="C379" s="23" t="s">
        <v>9</v>
      </c>
      <c r="D379" s="23">
        <v>670000</v>
      </c>
      <c r="E379" s="23" t="s">
        <v>715</v>
      </c>
      <c r="F379" s="23" t="s">
        <v>714</v>
      </c>
      <c r="G379" s="24"/>
      <c r="H379" s="24" t="s">
        <v>11</v>
      </c>
      <c r="I379" s="24" t="s">
        <v>595</v>
      </c>
    </row>
    <row r="380" spans="1:9" s="25" customFormat="1">
      <c r="A380" s="22">
        <v>59900</v>
      </c>
      <c r="B380" s="22" t="s">
        <v>716</v>
      </c>
      <c r="C380" s="23" t="s">
        <v>90</v>
      </c>
      <c r="D380" s="23">
        <v>671000</v>
      </c>
      <c r="E380" s="23" t="s">
        <v>716</v>
      </c>
      <c r="F380" s="23" t="s">
        <v>716</v>
      </c>
      <c r="G380" s="24"/>
      <c r="H380" s="24" t="s">
        <v>11</v>
      </c>
      <c r="I380" s="24" t="s">
        <v>595</v>
      </c>
    </row>
    <row r="381" spans="1:9" s="25" customFormat="1">
      <c r="A381" s="22">
        <v>53900</v>
      </c>
      <c r="B381" s="22" t="s">
        <v>717</v>
      </c>
      <c r="C381" s="23" t="s">
        <v>90</v>
      </c>
      <c r="D381" s="23">
        <v>672000</v>
      </c>
      <c r="E381" s="23" t="s">
        <v>717</v>
      </c>
      <c r="F381" s="23" t="s">
        <v>717</v>
      </c>
      <c r="G381" s="24"/>
      <c r="H381" s="24" t="s">
        <v>11</v>
      </c>
      <c r="I381" s="24" t="s">
        <v>595</v>
      </c>
    </row>
    <row r="382" spans="1:9" s="25" customFormat="1">
      <c r="A382" s="22">
        <v>55900</v>
      </c>
      <c r="B382" s="22" t="s">
        <v>718</v>
      </c>
      <c r="C382" s="23" t="s">
        <v>90</v>
      </c>
      <c r="D382" s="23">
        <v>673000</v>
      </c>
      <c r="E382" s="23" t="s">
        <v>719</v>
      </c>
      <c r="F382" s="23" t="s">
        <v>720</v>
      </c>
      <c r="G382" s="24"/>
      <c r="H382" s="24" t="s">
        <v>11</v>
      </c>
      <c r="I382" s="24" t="s">
        <v>595</v>
      </c>
    </row>
    <row r="383" spans="1:9" s="25" customFormat="1">
      <c r="A383" s="22">
        <v>52900</v>
      </c>
      <c r="B383" s="22" t="s">
        <v>721</v>
      </c>
      <c r="C383" s="23" t="s">
        <v>90</v>
      </c>
      <c r="D383" s="23">
        <v>674000</v>
      </c>
      <c r="E383" s="23" t="s">
        <v>722</v>
      </c>
      <c r="F383" s="23" t="s">
        <v>721</v>
      </c>
      <c r="G383" s="24"/>
      <c r="H383" s="24" t="s">
        <v>11</v>
      </c>
      <c r="I383" s="24" t="s">
        <v>595</v>
      </c>
    </row>
    <row r="384" spans="1:9" s="25" customFormat="1">
      <c r="A384" s="22">
        <v>54900</v>
      </c>
      <c r="B384" s="22" t="s">
        <v>723</v>
      </c>
      <c r="C384" s="23" t="s">
        <v>90</v>
      </c>
      <c r="D384" s="23">
        <v>675000</v>
      </c>
      <c r="E384" s="23" t="s">
        <v>724</v>
      </c>
      <c r="F384" s="23" t="s">
        <v>725</v>
      </c>
      <c r="G384" s="24"/>
      <c r="H384" s="24" t="s">
        <v>11</v>
      </c>
      <c r="I384" s="24" t="s">
        <v>595</v>
      </c>
    </row>
    <row r="385" spans="1:9" s="25" customFormat="1">
      <c r="A385" s="22">
        <v>58900</v>
      </c>
      <c r="B385" s="22" t="s">
        <v>726</v>
      </c>
      <c r="C385" s="23" t="s">
        <v>165</v>
      </c>
      <c r="D385" s="23">
        <v>676000</v>
      </c>
      <c r="E385" s="23" t="s">
        <v>727</v>
      </c>
      <c r="F385" s="23" t="s">
        <v>726</v>
      </c>
      <c r="G385" s="24"/>
      <c r="H385" s="24" t="s">
        <v>11</v>
      </c>
      <c r="I385" s="24" t="s">
        <v>595</v>
      </c>
    </row>
    <row r="386" spans="1:9" s="25" customFormat="1">
      <c r="A386" s="22">
        <v>57100</v>
      </c>
      <c r="B386" s="22" t="s">
        <v>728</v>
      </c>
      <c r="C386" s="23" t="s">
        <v>90</v>
      </c>
      <c r="D386" s="23">
        <v>680000</v>
      </c>
      <c r="E386" s="23" t="s">
        <v>729</v>
      </c>
      <c r="F386" s="23" t="s">
        <v>730</v>
      </c>
      <c r="G386" s="26"/>
      <c r="H386" s="24" t="s">
        <v>11</v>
      </c>
      <c r="I386" s="24" t="s">
        <v>595</v>
      </c>
    </row>
    <row r="387" spans="1:9" s="25" customFormat="1">
      <c r="A387" s="22">
        <v>62230</v>
      </c>
      <c r="B387" s="22" t="s">
        <v>731</v>
      </c>
      <c r="C387" s="23"/>
      <c r="D387" s="23">
        <v>680010</v>
      </c>
      <c r="E387" s="23" t="s">
        <v>732</v>
      </c>
      <c r="F387" s="23" t="s">
        <v>733</v>
      </c>
      <c r="G387" s="26"/>
      <c r="H387" s="24" t="s">
        <v>11</v>
      </c>
      <c r="I387" s="24" t="s">
        <v>595</v>
      </c>
    </row>
    <row r="388" spans="1:9" s="25" customFormat="1">
      <c r="A388" s="22"/>
      <c r="B388" s="22" t="s">
        <v>9</v>
      </c>
      <c r="C388" s="23" t="s">
        <v>39</v>
      </c>
      <c r="D388" s="23">
        <v>680020</v>
      </c>
      <c r="E388" s="23" t="s">
        <v>734</v>
      </c>
      <c r="F388" s="23" t="s">
        <v>735</v>
      </c>
      <c r="G388" s="26"/>
      <c r="H388" s="24" t="s">
        <v>11</v>
      </c>
      <c r="I388" s="24" t="s">
        <v>595</v>
      </c>
    </row>
    <row r="389" spans="1:9" s="25" customFormat="1">
      <c r="A389" s="22"/>
      <c r="B389" s="22" t="s">
        <v>9</v>
      </c>
      <c r="C389" s="23" t="s">
        <v>39</v>
      </c>
      <c r="D389" s="23">
        <v>680030</v>
      </c>
      <c r="E389" s="23" t="s">
        <v>736</v>
      </c>
      <c r="F389" s="23" t="s">
        <v>737</v>
      </c>
      <c r="G389" s="26"/>
      <c r="H389" s="24" t="s">
        <v>11</v>
      </c>
      <c r="I389" s="24" t="s">
        <v>595</v>
      </c>
    </row>
    <row r="390" spans="1:9" s="25" customFormat="1">
      <c r="A390" s="22"/>
      <c r="B390" s="22" t="s">
        <v>9</v>
      </c>
      <c r="C390" s="23" t="s">
        <v>39</v>
      </c>
      <c r="D390" s="23">
        <v>680040</v>
      </c>
      <c r="E390" s="23" t="s">
        <v>738</v>
      </c>
      <c r="F390" s="23" t="s">
        <v>739</v>
      </c>
      <c r="G390" s="26"/>
      <c r="H390" s="24" t="s">
        <v>11</v>
      </c>
      <c r="I390" s="24" t="s">
        <v>595</v>
      </c>
    </row>
    <row r="391" spans="1:9" s="25" customFormat="1">
      <c r="A391" s="22"/>
      <c r="B391" s="22" t="s">
        <v>9</v>
      </c>
      <c r="C391" s="23" t="s">
        <v>39</v>
      </c>
      <c r="D391" s="23">
        <v>680050</v>
      </c>
      <c r="E391" s="23" t="s">
        <v>740</v>
      </c>
      <c r="F391" s="23" t="s">
        <v>741</v>
      </c>
      <c r="G391" s="26"/>
      <c r="H391" s="24" t="s">
        <v>11</v>
      </c>
      <c r="I391" s="24" t="s">
        <v>595</v>
      </c>
    </row>
    <row r="392" spans="1:9" s="25" customFormat="1">
      <c r="A392" s="22"/>
      <c r="B392" s="22" t="s">
        <v>9</v>
      </c>
      <c r="C392" s="23" t="s">
        <v>39</v>
      </c>
      <c r="D392" s="23">
        <v>680060</v>
      </c>
      <c r="E392" s="23" t="s">
        <v>742</v>
      </c>
      <c r="F392" s="23" t="s">
        <v>743</v>
      </c>
      <c r="G392" s="26"/>
      <c r="H392" s="24" t="s">
        <v>11</v>
      </c>
      <c r="I392" s="24" t="s">
        <v>595</v>
      </c>
    </row>
    <row r="393" spans="1:9" s="25" customFormat="1">
      <c r="A393" s="22"/>
      <c r="B393" s="22" t="s">
        <v>9</v>
      </c>
      <c r="C393" s="23" t="s">
        <v>39</v>
      </c>
      <c r="D393" s="23">
        <v>680070</v>
      </c>
      <c r="E393" s="23" t="s">
        <v>744</v>
      </c>
      <c r="F393" s="23" t="s">
        <v>745</v>
      </c>
      <c r="G393" s="26"/>
      <c r="H393" s="24" t="s">
        <v>11</v>
      </c>
      <c r="I393" s="24" t="s">
        <v>595</v>
      </c>
    </row>
    <row r="394" spans="1:9" s="25" customFormat="1">
      <c r="A394" s="22"/>
      <c r="B394" s="22" t="s">
        <v>9</v>
      </c>
      <c r="C394" s="23" t="s">
        <v>39</v>
      </c>
      <c r="D394" s="23">
        <v>680080</v>
      </c>
      <c r="E394" s="23" t="s">
        <v>746</v>
      </c>
      <c r="F394" s="23" t="s">
        <v>747</v>
      </c>
      <c r="G394" s="26"/>
      <c r="H394" s="24" t="s">
        <v>11</v>
      </c>
      <c r="I394" s="24" t="s">
        <v>595</v>
      </c>
    </row>
    <row r="395" spans="1:9" s="25" customFormat="1">
      <c r="A395" s="22">
        <v>57110</v>
      </c>
      <c r="B395" s="22" t="s">
        <v>748</v>
      </c>
      <c r="C395" s="23" t="s">
        <v>39</v>
      </c>
      <c r="D395" s="23">
        <v>680090</v>
      </c>
      <c r="E395" s="23" t="s">
        <v>749</v>
      </c>
      <c r="F395" s="23" t="s">
        <v>750</v>
      </c>
      <c r="G395" s="26"/>
      <c r="H395" s="24" t="s">
        <v>11</v>
      </c>
      <c r="I395" s="24" t="s">
        <v>595</v>
      </c>
    </row>
    <row r="396" spans="1:9" s="25" customFormat="1">
      <c r="A396" s="22"/>
      <c r="B396" s="22" t="s">
        <v>9</v>
      </c>
      <c r="C396" s="23" t="s">
        <v>39</v>
      </c>
      <c r="D396" s="23">
        <v>680100</v>
      </c>
      <c r="E396" s="23" t="s">
        <v>751</v>
      </c>
      <c r="F396" s="23" t="s">
        <v>752</v>
      </c>
      <c r="G396" s="26"/>
      <c r="H396" s="24" t="s">
        <v>11</v>
      </c>
      <c r="I396" s="24" t="s">
        <v>595</v>
      </c>
    </row>
    <row r="397" spans="1:9" s="25" customFormat="1">
      <c r="A397" s="22">
        <v>33100</v>
      </c>
      <c r="B397" s="22" t="s">
        <v>753</v>
      </c>
      <c r="C397" s="23" t="s">
        <v>90</v>
      </c>
      <c r="D397" s="23">
        <v>681000</v>
      </c>
      <c r="E397" s="23" t="s">
        <v>754</v>
      </c>
      <c r="F397" s="23" t="s">
        <v>754</v>
      </c>
      <c r="G397" s="26"/>
      <c r="H397" s="24" t="s">
        <v>11</v>
      </c>
      <c r="I397" s="24" t="s">
        <v>595</v>
      </c>
    </row>
    <row r="398" spans="1:9" s="25" customFormat="1">
      <c r="A398" s="22">
        <v>33120</v>
      </c>
      <c r="B398" s="22" t="s">
        <v>755</v>
      </c>
      <c r="C398" s="23" t="s">
        <v>617</v>
      </c>
      <c r="D398" s="23">
        <v>681000</v>
      </c>
      <c r="E398" s="23" t="s">
        <v>754</v>
      </c>
      <c r="F398" s="23" t="s">
        <v>754</v>
      </c>
      <c r="G398" s="26"/>
      <c r="H398" s="24" t="s">
        <v>11</v>
      </c>
      <c r="I398" s="24" t="s">
        <v>595</v>
      </c>
    </row>
    <row r="399" spans="1:9" s="25" customFormat="1">
      <c r="A399" s="22">
        <v>33200</v>
      </c>
      <c r="B399" s="22" t="s">
        <v>756</v>
      </c>
      <c r="C399" s="23" t="s">
        <v>617</v>
      </c>
      <c r="D399" s="23">
        <v>681000</v>
      </c>
      <c r="E399" s="23" t="s">
        <v>754</v>
      </c>
      <c r="F399" s="23" t="s">
        <v>754</v>
      </c>
      <c r="G399" s="26"/>
      <c r="H399" s="24" t="s">
        <v>11</v>
      </c>
      <c r="I399" s="24" t="s">
        <v>595</v>
      </c>
    </row>
    <row r="400" spans="1:9" s="25" customFormat="1">
      <c r="A400" s="22">
        <v>61435</v>
      </c>
      <c r="B400" s="22" t="s">
        <v>757</v>
      </c>
      <c r="C400" s="23" t="s">
        <v>617</v>
      </c>
      <c r="D400" s="23">
        <v>681000</v>
      </c>
      <c r="E400" s="23" t="s">
        <v>754</v>
      </c>
      <c r="F400" s="23" t="s">
        <v>754</v>
      </c>
      <c r="G400" s="26"/>
      <c r="H400" s="24" t="s">
        <v>11</v>
      </c>
      <c r="I400" s="24" t="s">
        <v>595</v>
      </c>
    </row>
    <row r="401" spans="1:9" s="25" customFormat="1">
      <c r="A401" s="22">
        <v>56220</v>
      </c>
      <c r="B401" s="22" t="s">
        <v>758</v>
      </c>
      <c r="C401" s="23" t="s">
        <v>617</v>
      </c>
      <c r="D401" s="23">
        <v>681000</v>
      </c>
      <c r="E401" s="23" t="s">
        <v>754</v>
      </c>
      <c r="F401" s="23" t="s">
        <v>754</v>
      </c>
      <c r="G401" s="26"/>
      <c r="H401" s="24" t="s">
        <v>11</v>
      </c>
      <c r="I401" s="24" t="s">
        <v>595</v>
      </c>
    </row>
    <row r="402" spans="1:9" s="25" customFormat="1">
      <c r="A402" s="22">
        <v>61220</v>
      </c>
      <c r="B402" s="22" t="s">
        <v>759</v>
      </c>
      <c r="C402" s="23" t="s">
        <v>617</v>
      </c>
      <c r="D402" s="23">
        <v>681000</v>
      </c>
      <c r="E402" s="23" t="s">
        <v>754</v>
      </c>
      <c r="F402" s="23" t="s">
        <v>754</v>
      </c>
      <c r="G402" s="26"/>
      <c r="H402" s="24" t="s">
        <v>11</v>
      </c>
      <c r="I402" s="24" t="s">
        <v>595</v>
      </c>
    </row>
    <row r="403" spans="1:9" s="25" customFormat="1">
      <c r="A403" s="22">
        <v>33300</v>
      </c>
      <c r="B403" s="22" t="s">
        <v>760</v>
      </c>
      <c r="C403" s="23" t="s">
        <v>90</v>
      </c>
      <c r="D403" s="23">
        <v>681100</v>
      </c>
      <c r="E403" s="23" t="s">
        <v>761</v>
      </c>
      <c r="F403" s="23" t="s">
        <v>762</v>
      </c>
      <c r="G403" s="26"/>
      <c r="H403" s="24" t="s">
        <v>11</v>
      </c>
      <c r="I403" s="24" t="s">
        <v>595</v>
      </c>
    </row>
    <row r="404" spans="1:9" s="25" customFormat="1">
      <c r="A404" s="22">
        <v>61425</v>
      </c>
      <c r="B404" s="22" t="s">
        <v>763</v>
      </c>
      <c r="C404" s="23" t="s">
        <v>617</v>
      </c>
      <c r="D404" s="23">
        <v>681100</v>
      </c>
      <c r="E404" s="23" t="s">
        <v>761</v>
      </c>
      <c r="F404" s="23" t="s">
        <v>762</v>
      </c>
      <c r="G404" s="26"/>
      <c r="H404" s="24" t="s">
        <v>11</v>
      </c>
      <c r="I404" s="24" t="s">
        <v>595</v>
      </c>
    </row>
    <row r="405" spans="1:9" s="25" customFormat="1">
      <c r="A405" s="22"/>
      <c r="B405" s="22"/>
      <c r="C405" s="23" t="s">
        <v>39</v>
      </c>
      <c r="D405" s="23">
        <v>681200</v>
      </c>
      <c r="E405" s="23" t="s">
        <v>764</v>
      </c>
      <c r="F405" s="23" t="s">
        <v>765</v>
      </c>
      <c r="G405" s="26"/>
      <c r="H405" s="24" t="s">
        <v>11</v>
      </c>
      <c r="I405" s="24" t="s">
        <v>595</v>
      </c>
    </row>
    <row r="406" spans="1:9" s="25" customFormat="1">
      <c r="A406" s="22">
        <v>61240</v>
      </c>
      <c r="B406" s="22" t="s">
        <v>766</v>
      </c>
      <c r="C406" s="23" t="s">
        <v>90</v>
      </c>
      <c r="D406" s="23">
        <v>681210</v>
      </c>
      <c r="E406" s="23" t="s">
        <v>767</v>
      </c>
      <c r="F406" s="23" t="s">
        <v>768</v>
      </c>
      <c r="G406" s="26"/>
      <c r="H406" s="24" t="s">
        <v>11</v>
      </c>
      <c r="I406" s="24" t="s">
        <v>595</v>
      </c>
    </row>
    <row r="407" spans="1:9" s="25" customFormat="1">
      <c r="A407" s="22">
        <v>61245</v>
      </c>
      <c r="B407" s="22" t="s">
        <v>769</v>
      </c>
      <c r="C407" s="23" t="s">
        <v>617</v>
      </c>
      <c r="D407" s="23">
        <v>681210</v>
      </c>
      <c r="E407" s="23" t="s">
        <v>767</v>
      </c>
      <c r="F407" s="23" t="s">
        <v>768</v>
      </c>
      <c r="G407" s="26"/>
      <c r="H407" s="24" t="s">
        <v>11</v>
      </c>
      <c r="I407" s="24" t="s">
        <v>595</v>
      </c>
    </row>
    <row r="408" spans="1:9" s="25" customFormat="1">
      <c r="A408" s="22">
        <v>61600</v>
      </c>
      <c r="B408" s="22" t="s">
        <v>770</v>
      </c>
      <c r="C408" s="23" t="s">
        <v>165</v>
      </c>
      <c r="D408" s="23">
        <v>681300</v>
      </c>
      <c r="E408" s="23" t="s">
        <v>771</v>
      </c>
      <c r="F408" s="23" t="s">
        <v>772</v>
      </c>
      <c r="G408" s="26"/>
      <c r="H408" s="24" t="s">
        <v>11</v>
      </c>
      <c r="I408" s="24" t="s">
        <v>595</v>
      </c>
    </row>
    <row r="409" spans="1:9" s="25" customFormat="1">
      <c r="A409" s="22">
        <v>65210</v>
      </c>
      <c r="B409" s="22" t="s">
        <v>773</v>
      </c>
      <c r="C409" s="23"/>
      <c r="D409" s="23">
        <v>682000</v>
      </c>
      <c r="E409" s="23" t="s">
        <v>774</v>
      </c>
      <c r="F409" s="23" t="s">
        <v>774</v>
      </c>
      <c r="G409" s="26"/>
      <c r="H409" s="24" t="s">
        <v>11</v>
      </c>
      <c r="I409" s="24" t="s">
        <v>595</v>
      </c>
    </row>
    <row r="410" spans="1:9" s="25" customFormat="1">
      <c r="A410" s="22">
        <v>65220</v>
      </c>
      <c r="B410" s="22" t="s">
        <v>775</v>
      </c>
      <c r="C410" s="23" t="s">
        <v>90</v>
      </c>
      <c r="D410" s="23">
        <v>682010</v>
      </c>
      <c r="E410" s="23" t="s">
        <v>776</v>
      </c>
      <c r="F410" s="23" t="s">
        <v>776</v>
      </c>
      <c r="G410" s="26"/>
      <c r="H410" s="24" t="s">
        <v>11</v>
      </c>
      <c r="I410" s="24" t="s">
        <v>595</v>
      </c>
    </row>
    <row r="411" spans="1:9" s="25" customFormat="1">
      <c r="A411" s="22">
        <v>65230</v>
      </c>
      <c r="B411" s="22" t="s">
        <v>777</v>
      </c>
      <c r="C411" s="23"/>
      <c r="D411" s="23">
        <v>682020</v>
      </c>
      <c r="E411" s="23" t="s">
        <v>778</v>
      </c>
      <c r="F411" s="23" t="s">
        <v>778</v>
      </c>
      <c r="G411" s="26"/>
      <c r="H411" s="24" t="s">
        <v>11</v>
      </c>
      <c r="I411" s="24" t="s">
        <v>595</v>
      </c>
    </row>
    <row r="412" spans="1:9" s="25" customFormat="1">
      <c r="A412" s="22">
        <v>65140</v>
      </c>
      <c r="B412" s="22" t="s">
        <v>779</v>
      </c>
      <c r="C412" s="23"/>
      <c r="D412" s="23">
        <v>682100</v>
      </c>
      <c r="E412" s="23" t="s">
        <v>780</v>
      </c>
      <c r="F412" s="23" t="s">
        <v>780</v>
      </c>
      <c r="G412" s="26"/>
      <c r="H412" s="24" t="s">
        <v>11</v>
      </c>
      <c r="I412" s="24" t="s">
        <v>595</v>
      </c>
    </row>
    <row r="413" spans="1:9" s="25" customFormat="1">
      <c r="A413" s="22">
        <v>65145</v>
      </c>
      <c r="B413" s="22" t="s">
        <v>781</v>
      </c>
      <c r="C413" s="23"/>
      <c r="D413" s="23">
        <v>682110</v>
      </c>
      <c r="E413" s="23" t="s">
        <v>782</v>
      </c>
      <c r="F413" s="23" t="s">
        <v>783</v>
      </c>
      <c r="G413" s="26"/>
      <c r="H413" s="24" t="s">
        <v>11</v>
      </c>
      <c r="I413" s="24" t="s">
        <v>595</v>
      </c>
    </row>
    <row r="414" spans="1:9" s="25" customFormat="1">
      <c r="A414" s="22">
        <v>65135</v>
      </c>
      <c r="B414" s="22" t="s">
        <v>784</v>
      </c>
      <c r="C414" s="23"/>
      <c r="D414" s="23">
        <v>682200</v>
      </c>
      <c r="E414" s="23" t="s">
        <v>785</v>
      </c>
      <c r="F414" s="23" t="s">
        <v>785</v>
      </c>
      <c r="G414" s="26"/>
      <c r="H414" s="24" t="s">
        <v>11</v>
      </c>
      <c r="I414" s="24" t="s">
        <v>595</v>
      </c>
    </row>
    <row r="415" spans="1:9" s="25" customFormat="1">
      <c r="A415" s="22">
        <v>65110</v>
      </c>
      <c r="B415" s="22" t="s">
        <v>786</v>
      </c>
      <c r="C415" s="23"/>
      <c r="D415" s="23">
        <v>682400</v>
      </c>
      <c r="E415" s="23" t="s">
        <v>787</v>
      </c>
      <c r="F415" s="23" t="s">
        <v>787</v>
      </c>
      <c r="G415" s="26"/>
      <c r="H415" s="24" t="s">
        <v>11</v>
      </c>
      <c r="I415" s="24" t="s">
        <v>595</v>
      </c>
    </row>
    <row r="416" spans="1:9" s="25" customFormat="1">
      <c r="A416" s="22">
        <v>65115</v>
      </c>
      <c r="B416" s="22" t="s">
        <v>788</v>
      </c>
      <c r="C416" s="23"/>
      <c r="D416" s="23">
        <v>682410</v>
      </c>
      <c r="E416" s="23" t="s">
        <v>789</v>
      </c>
      <c r="F416" s="23" t="s">
        <v>789</v>
      </c>
      <c r="G416" s="26"/>
      <c r="H416" s="24" t="s">
        <v>11</v>
      </c>
      <c r="I416" s="24" t="s">
        <v>595</v>
      </c>
    </row>
    <row r="417" spans="1:9" s="25" customFormat="1">
      <c r="A417" s="22">
        <v>65122</v>
      </c>
      <c r="B417" s="22" t="s">
        <v>790</v>
      </c>
      <c r="C417" s="23"/>
      <c r="D417" s="23">
        <v>682420</v>
      </c>
      <c r="E417" s="23" t="s">
        <v>791</v>
      </c>
      <c r="F417" s="23" t="s">
        <v>791</v>
      </c>
      <c r="G417" s="26"/>
      <c r="H417" s="24" t="s">
        <v>11</v>
      </c>
      <c r="I417" s="24" t="s">
        <v>595</v>
      </c>
    </row>
    <row r="418" spans="1:9" s="25" customFormat="1">
      <c r="A418" s="22">
        <v>65130</v>
      </c>
      <c r="B418" s="22" t="s">
        <v>792</v>
      </c>
      <c r="C418" s="23"/>
      <c r="D418" s="23">
        <v>682430</v>
      </c>
      <c r="E418" s="23" t="s">
        <v>793</v>
      </c>
      <c r="F418" s="23" t="s">
        <v>793</v>
      </c>
      <c r="G418" s="26"/>
      <c r="H418" s="24" t="s">
        <v>11</v>
      </c>
      <c r="I418" s="24" t="s">
        <v>595</v>
      </c>
    </row>
    <row r="419" spans="1:9" s="25" customFormat="1">
      <c r="A419" s="22">
        <v>65132</v>
      </c>
      <c r="B419" s="22" t="s">
        <v>794</v>
      </c>
      <c r="C419" s="23"/>
      <c r="D419" s="23">
        <v>682440</v>
      </c>
      <c r="E419" s="23" t="s">
        <v>795</v>
      </c>
      <c r="F419" s="23" t="s">
        <v>795</v>
      </c>
      <c r="G419" s="26"/>
      <c r="H419" s="24" t="s">
        <v>11</v>
      </c>
      <c r="I419" s="24" t="s">
        <v>595</v>
      </c>
    </row>
    <row r="420" spans="1:9" s="25" customFormat="1">
      <c r="A420" s="22">
        <v>65320</v>
      </c>
      <c r="B420" s="22" t="s">
        <v>796</v>
      </c>
      <c r="C420" s="23" t="s">
        <v>90</v>
      </c>
      <c r="D420" s="23">
        <v>682600</v>
      </c>
      <c r="E420" s="23" t="s">
        <v>797</v>
      </c>
      <c r="F420" s="23" t="s">
        <v>798</v>
      </c>
      <c r="G420" s="26"/>
      <c r="H420" s="24" t="s">
        <v>11</v>
      </c>
      <c r="I420" s="24" t="s">
        <v>595</v>
      </c>
    </row>
    <row r="421" spans="1:9" s="25" customFormat="1">
      <c r="A421" s="22">
        <v>65330</v>
      </c>
      <c r="B421" s="22" t="s">
        <v>799</v>
      </c>
      <c r="C421" s="23" t="s">
        <v>617</v>
      </c>
      <c r="D421" s="23">
        <v>682600</v>
      </c>
      <c r="E421" s="23" t="s">
        <v>797</v>
      </c>
      <c r="F421" s="23" t="s">
        <v>798</v>
      </c>
      <c r="G421" s="26"/>
      <c r="H421" s="24" t="s">
        <v>11</v>
      </c>
      <c r="I421" s="24" t="s">
        <v>595</v>
      </c>
    </row>
    <row r="422" spans="1:9" s="25" customFormat="1">
      <c r="A422" s="22">
        <v>65415</v>
      </c>
      <c r="B422" s="22" t="s">
        <v>800</v>
      </c>
      <c r="C422" s="23" t="s">
        <v>90</v>
      </c>
      <c r="D422" s="23">
        <v>682610</v>
      </c>
      <c r="E422" s="23" t="s">
        <v>801</v>
      </c>
      <c r="F422" s="23" t="s">
        <v>802</v>
      </c>
      <c r="G422" s="26"/>
      <c r="H422" s="24" t="s">
        <v>11</v>
      </c>
      <c r="I422" s="24" t="s">
        <v>595</v>
      </c>
    </row>
    <row r="423" spans="1:9" s="25" customFormat="1">
      <c r="A423" s="22">
        <v>65416</v>
      </c>
      <c r="B423" s="22" t="s">
        <v>803</v>
      </c>
      <c r="C423" s="23" t="s">
        <v>617</v>
      </c>
      <c r="D423" s="23">
        <v>682610</v>
      </c>
      <c r="E423" s="23" t="s">
        <v>801</v>
      </c>
      <c r="F423" s="23" t="s">
        <v>802</v>
      </c>
      <c r="G423" s="26"/>
      <c r="H423" s="24" t="s">
        <v>11</v>
      </c>
      <c r="I423" s="24" t="s">
        <v>595</v>
      </c>
    </row>
    <row r="424" spans="1:9" s="25" customFormat="1">
      <c r="A424" s="22">
        <v>65417</v>
      </c>
      <c r="B424" s="22" t="s">
        <v>804</v>
      </c>
      <c r="C424" s="23" t="s">
        <v>617</v>
      </c>
      <c r="D424" s="23">
        <v>682610</v>
      </c>
      <c r="E424" s="23" t="s">
        <v>801</v>
      </c>
      <c r="F424" s="23" t="s">
        <v>802</v>
      </c>
      <c r="G424" s="26"/>
      <c r="H424" s="24" t="s">
        <v>11</v>
      </c>
      <c r="I424" s="24" t="s">
        <v>595</v>
      </c>
    </row>
    <row r="425" spans="1:9" s="25" customFormat="1">
      <c r="A425" s="22">
        <v>65418</v>
      </c>
      <c r="B425" s="22" t="s">
        <v>805</v>
      </c>
      <c r="C425" s="23" t="s">
        <v>617</v>
      </c>
      <c r="D425" s="23">
        <v>682610</v>
      </c>
      <c r="E425" s="23" t="s">
        <v>801</v>
      </c>
      <c r="F425" s="23" t="s">
        <v>802</v>
      </c>
      <c r="G425" s="26"/>
      <c r="H425" s="24" t="s">
        <v>11</v>
      </c>
      <c r="I425" s="24" t="s">
        <v>595</v>
      </c>
    </row>
    <row r="426" spans="1:9" s="25" customFormat="1">
      <c r="A426" s="22">
        <v>65410</v>
      </c>
      <c r="B426" s="22" t="s">
        <v>806</v>
      </c>
      <c r="C426" s="23" t="s">
        <v>165</v>
      </c>
      <c r="D426" s="23">
        <v>682670</v>
      </c>
      <c r="E426" s="23" t="s">
        <v>807</v>
      </c>
      <c r="F426" s="23" t="s">
        <v>808</v>
      </c>
      <c r="G426" s="26"/>
      <c r="H426" s="24" t="s">
        <v>11</v>
      </c>
      <c r="I426" s="24" t="s">
        <v>595</v>
      </c>
    </row>
    <row r="427" spans="1:9" s="25" customFormat="1">
      <c r="A427" s="22">
        <v>65425</v>
      </c>
      <c r="B427" s="22" t="s">
        <v>809</v>
      </c>
      <c r="C427" s="23" t="s">
        <v>165</v>
      </c>
      <c r="D427" s="23">
        <v>682680</v>
      </c>
      <c r="E427" s="23" t="s">
        <v>810</v>
      </c>
      <c r="F427" s="23" t="s">
        <v>811</v>
      </c>
      <c r="G427" s="26"/>
      <c r="H427" s="24" t="s">
        <v>11</v>
      </c>
      <c r="I427" s="24" t="s">
        <v>595</v>
      </c>
    </row>
    <row r="428" spans="1:9" s="25" customFormat="1">
      <c r="A428" s="22">
        <v>65310</v>
      </c>
      <c r="B428" s="22" t="s">
        <v>812</v>
      </c>
      <c r="C428" s="23" t="s">
        <v>90</v>
      </c>
      <c r="D428" s="23">
        <v>682700</v>
      </c>
      <c r="E428" s="23" t="s">
        <v>813</v>
      </c>
      <c r="F428" s="23" t="s">
        <v>814</v>
      </c>
      <c r="G428" s="26"/>
      <c r="H428" s="24" t="s">
        <v>11</v>
      </c>
      <c r="I428" s="24" t="s">
        <v>595</v>
      </c>
    </row>
    <row r="429" spans="1:9" s="25" customFormat="1">
      <c r="A429" s="22">
        <v>61120</v>
      </c>
      <c r="B429" s="22" t="s">
        <v>815</v>
      </c>
      <c r="C429" s="23" t="s">
        <v>617</v>
      </c>
      <c r="D429" s="23">
        <v>683000</v>
      </c>
      <c r="E429" s="23" t="s">
        <v>816</v>
      </c>
      <c r="F429" s="23" t="s">
        <v>816</v>
      </c>
      <c r="G429" s="26"/>
      <c r="H429" s="24" t="s">
        <v>11</v>
      </c>
      <c r="I429" s="24" t="s">
        <v>595</v>
      </c>
    </row>
    <row r="430" spans="1:9" s="25" customFormat="1">
      <c r="A430" s="22">
        <v>53200</v>
      </c>
      <c r="B430" s="22" t="s">
        <v>817</v>
      </c>
      <c r="C430" s="23" t="s">
        <v>90</v>
      </c>
      <c r="D430" s="23">
        <v>683000</v>
      </c>
      <c r="E430" s="23" t="s">
        <v>816</v>
      </c>
      <c r="F430" s="23" t="s">
        <v>816</v>
      </c>
      <c r="G430" s="26"/>
      <c r="H430" s="24" t="s">
        <v>11</v>
      </c>
      <c r="I430" s="24" t="s">
        <v>595</v>
      </c>
    </row>
    <row r="431" spans="1:9" s="25" customFormat="1">
      <c r="A431" s="22">
        <v>53215</v>
      </c>
      <c r="B431" s="22" t="s">
        <v>818</v>
      </c>
      <c r="C431" s="23" t="s">
        <v>617</v>
      </c>
      <c r="D431" s="23">
        <v>683000</v>
      </c>
      <c r="E431" s="23" t="s">
        <v>816</v>
      </c>
      <c r="F431" s="23" t="s">
        <v>816</v>
      </c>
      <c r="G431" s="26"/>
      <c r="H431" s="24" t="s">
        <v>11</v>
      </c>
      <c r="I431" s="24" t="s">
        <v>595</v>
      </c>
    </row>
    <row r="432" spans="1:9" s="25" customFormat="1">
      <c r="A432" s="22">
        <v>53250</v>
      </c>
      <c r="B432" s="22" t="s">
        <v>819</v>
      </c>
      <c r="C432" s="23" t="s">
        <v>617</v>
      </c>
      <c r="D432" s="23">
        <v>683000</v>
      </c>
      <c r="E432" s="23" t="s">
        <v>816</v>
      </c>
      <c r="F432" s="23" t="s">
        <v>816</v>
      </c>
      <c r="G432" s="26"/>
      <c r="H432" s="24" t="s">
        <v>11</v>
      </c>
      <c r="I432" s="24" t="s">
        <v>595</v>
      </c>
    </row>
    <row r="433" spans="1:9" s="25" customFormat="1">
      <c r="A433" s="22">
        <v>53100</v>
      </c>
      <c r="B433" s="22" t="s">
        <v>820</v>
      </c>
      <c r="C433" s="23" t="s">
        <v>617</v>
      </c>
      <c r="D433" s="23">
        <v>683000</v>
      </c>
      <c r="E433" s="23" t="s">
        <v>816</v>
      </c>
      <c r="F433" s="23" t="s">
        <v>816</v>
      </c>
      <c r="G433" s="26"/>
      <c r="H433" s="24" t="s">
        <v>11</v>
      </c>
      <c r="I433" s="24" t="s">
        <v>595</v>
      </c>
    </row>
    <row r="434" spans="1:9" s="25" customFormat="1">
      <c r="A434" s="22">
        <v>53110</v>
      </c>
      <c r="B434" s="22" t="s">
        <v>821</v>
      </c>
      <c r="C434" s="23" t="s">
        <v>617</v>
      </c>
      <c r="D434" s="23">
        <v>683000</v>
      </c>
      <c r="E434" s="23" t="s">
        <v>816</v>
      </c>
      <c r="F434" s="23" t="s">
        <v>816</v>
      </c>
      <c r="G434" s="26"/>
      <c r="H434" s="24" t="s">
        <v>11</v>
      </c>
      <c r="I434" s="24" t="s">
        <v>595</v>
      </c>
    </row>
    <row r="435" spans="1:9" s="25" customFormat="1">
      <c r="A435" s="22">
        <v>53120</v>
      </c>
      <c r="B435" s="22" t="s">
        <v>822</v>
      </c>
      <c r="C435" s="23" t="s">
        <v>617</v>
      </c>
      <c r="D435" s="23">
        <v>683000</v>
      </c>
      <c r="E435" s="23" t="s">
        <v>816</v>
      </c>
      <c r="F435" s="23" t="s">
        <v>816</v>
      </c>
      <c r="G435" s="26"/>
      <c r="H435" s="24" t="s">
        <v>11</v>
      </c>
      <c r="I435" s="24" t="s">
        <v>595</v>
      </c>
    </row>
    <row r="436" spans="1:9" s="25" customFormat="1">
      <c r="A436" s="22">
        <v>53210</v>
      </c>
      <c r="B436" s="22" t="s">
        <v>823</v>
      </c>
      <c r="C436" s="23"/>
      <c r="D436" s="23">
        <v>683010</v>
      </c>
      <c r="E436" s="23" t="s">
        <v>824</v>
      </c>
      <c r="F436" s="23" t="s">
        <v>824</v>
      </c>
      <c r="G436" s="26"/>
      <c r="H436" s="24" t="s">
        <v>11</v>
      </c>
      <c r="I436" s="24" t="s">
        <v>595</v>
      </c>
    </row>
    <row r="437" spans="1:9" s="25" customFormat="1">
      <c r="A437" s="22">
        <v>63120</v>
      </c>
      <c r="B437" s="22" t="s">
        <v>825</v>
      </c>
      <c r="C437" s="23" t="s">
        <v>165</v>
      </c>
      <c r="D437" s="23">
        <v>683120</v>
      </c>
      <c r="E437" s="23" t="s">
        <v>826</v>
      </c>
      <c r="F437" s="23" t="s">
        <v>827</v>
      </c>
      <c r="G437" s="26"/>
      <c r="H437" s="24" t="s">
        <v>11</v>
      </c>
      <c r="I437" s="24" t="s">
        <v>595</v>
      </c>
    </row>
    <row r="438" spans="1:9" s="25" customFormat="1">
      <c r="A438" s="22">
        <v>52600</v>
      </c>
      <c r="B438" s="22" t="s">
        <v>828</v>
      </c>
      <c r="C438" s="23" t="s">
        <v>90</v>
      </c>
      <c r="D438" s="23">
        <v>684000</v>
      </c>
      <c r="E438" s="23" t="s">
        <v>829</v>
      </c>
      <c r="F438" s="23" t="s">
        <v>830</v>
      </c>
      <c r="G438" s="26"/>
      <c r="H438" s="24" t="s">
        <v>11</v>
      </c>
      <c r="I438" s="24" t="s">
        <v>595</v>
      </c>
    </row>
    <row r="439" spans="1:9" s="25" customFormat="1">
      <c r="A439" s="22">
        <v>52700</v>
      </c>
      <c r="B439" s="22" t="s">
        <v>831</v>
      </c>
      <c r="C439" s="23" t="s">
        <v>90</v>
      </c>
      <c r="D439" s="23">
        <v>684100</v>
      </c>
      <c r="E439" s="23" t="s">
        <v>832</v>
      </c>
      <c r="F439" s="23" t="s">
        <v>833</v>
      </c>
      <c r="G439" s="26"/>
      <c r="H439" s="24" t="s">
        <v>11</v>
      </c>
      <c r="I439" s="24" t="s">
        <v>595</v>
      </c>
    </row>
    <row r="440" spans="1:9" s="25" customFormat="1">
      <c r="A440" s="22">
        <v>52710</v>
      </c>
      <c r="B440" s="22" t="s">
        <v>834</v>
      </c>
      <c r="C440" s="23" t="s">
        <v>617</v>
      </c>
      <c r="D440" s="23">
        <v>684100</v>
      </c>
      <c r="E440" s="23" t="s">
        <v>832</v>
      </c>
      <c r="F440" s="23" t="s">
        <v>833</v>
      </c>
      <c r="G440" s="26"/>
      <c r="H440" s="24" t="s">
        <v>11</v>
      </c>
      <c r="I440" s="24" t="s">
        <v>595</v>
      </c>
    </row>
    <row r="441" spans="1:9" s="25" customFormat="1">
      <c r="A441" s="22">
        <v>52720</v>
      </c>
      <c r="B441" s="22" t="s">
        <v>835</v>
      </c>
      <c r="C441" s="23" t="s">
        <v>617</v>
      </c>
      <c r="D441" s="23">
        <v>684100</v>
      </c>
      <c r="E441" s="23" t="s">
        <v>832</v>
      </c>
      <c r="F441" s="23" t="s">
        <v>833</v>
      </c>
      <c r="G441" s="26"/>
      <c r="H441" s="24" t="s">
        <v>11</v>
      </c>
      <c r="I441" s="24" t="s">
        <v>595</v>
      </c>
    </row>
    <row r="442" spans="1:9" s="25" customFormat="1">
      <c r="A442" s="22">
        <v>52620</v>
      </c>
      <c r="B442" s="22" t="s">
        <v>836</v>
      </c>
      <c r="C442" s="23" t="s">
        <v>617</v>
      </c>
      <c r="D442" s="23">
        <v>684100</v>
      </c>
      <c r="E442" s="23" t="s">
        <v>832</v>
      </c>
      <c r="F442" s="23" t="s">
        <v>833</v>
      </c>
      <c r="G442" s="26"/>
      <c r="H442" s="24" t="s">
        <v>11</v>
      </c>
      <c r="I442" s="24" t="s">
        <v>595</v>
      </c>
    </row>
    <row r="443" spans="1:9" s="25" customFormat="1">
      <c r="A443" s="22">
        <v>52655</v>
      </c>
      <c r="B443" s="22" t="s">
        <v>837</v>
      </c>
      <c r="C443" s="23" t="s">
        <v>617</v>
      </c>
      <c r="D443" s="23">
        <v>684100</v>
      </c>
      <c r="E443" s="23" t="s">
        <v>832</v>
      </c>
      <c r="F443" s="23" t="s">
        <v>833</v>
      </c>
      <c r="G443" s="26"/>
      <c r="H443" s="24" t="s">
        <v>11</v>
      </c>
      <c r="I443" s="24" t="s">
        <v>595</v>
      </c>
    </row>
    <row r="444" spans="1:9" s="25" customFormat="1">
      <c r="A444" s="22">
        <v>52670</v>
      </c>
      <c r="B444" s="22" t="s">
        <v>838</v>
      </c>
      <c r="C444" s="23" t="s">
        <v>617</v>
      </c>
      <c r="D444" s="23">
        <v>684100</v>
      </c>
      <c r="E444" s="23" t="s">
        <v>832</v>
      </c>
      <c r="F444" s="23" t="s">
        <v>833</v>
      </c>
      <c r="G444" s="26"/>
      <c r="H444" s="24" t="s">
        <v>11</v>
      </c>
      <c r="I444" s="24" t="s">
        <v>595</v>
      </c>
    </row>
    <row r="445" spans="1:9" s="25" customFormat="1">
      <c r="A445" s="22">
        <v>52685</v>
      </c>
      <c r="B445" s="22" t="s">
        <v>839</v>
      </c>
      <c r="C445" s="23" t="s">
        <v>617</v>
      </c>
      <c r="D445" s="23">
        <v>684100</v>
      </c>
      <c r="E445" s="23" t="s">
        <v>832</v>
      </c>
      <c r="F445" s="23" t="s">
        <v>833</v>
      </c>
      <c r="G445" s="26"/>
      <c r="H445" s="24" t="s">
        <v>11</v>
      </c>
      <c r="I445" s="24" t="s">
        <v>595</v>
      </c>
    </row>
    <row r="446" spans="1:9" s="25" customFormat="1">
      <c r="A446" s="22">
        <v>57800</v>
      </c>
      <c r="B446" s="22" t="s">
        <v>840</v>
      </c>
      <c r="C446" s="23" t="s">
        <v>90</v>
      </c>
      <c r="D446" s="23">
        <v>684110</v>
      </c>
      <c r="E446" s="23" t="s">
        <v>841</v>
      </c>
      <c r="F446" s="23" t="s">
        <v>842</v>
      </c>
      <c r="G446" s="26"/>
      <c r="H446" s="24" t="s">
        <v>11</v>
      </c>
      <c r="I446" s="24" t="s">
        <v>595</v>
      </c>
    </row>
    <row r="447" spans="1:9" s="25" customFormat="1">
      <c r="A447" s="22">
        <v>52630</v>
      </c>
      <c r="B447" s="22" t="s">
        <v>843</v>
      </c>
      <c r="C447" s="23"/>
      <c r="D447" s="23">
        <v>684210</v>
      </c>
      <c r="E447" s="23" t="s">
        <v>844</v>
      </c>
      <c r="F447" s="23" t="s">
        <v>844</v>
      </c>
      <c r="G447" s="26"/>
      <c r="H447" s="24" t="s">
        <v>11</v>
      </c>
      <c r="I447" s="24" t="s">
        <v>595</v>
      </c>
    </row>
    <row r="448" spans="1:9" s="25" customFormat="1">
      <c r="A448" s="22">
        <v>52640</v>
      </c>
      <c r="B448" s="22" t="s">
        <v>845</v>
      </c>
      <c r="C448" s="23" t="s">
        <v>617</v>
      </c>
      <c r="D448" s="23">
        <v>684210</v>
      </c>
      <c r="E448" s="23" t="s">
        <v>844</v>
      </c>
      <c r="F448" s="23" t="s">
        <v>844</v>
      </c>
      <c r="G448" s="26"/>
      <c r="H448" s="24" t="s">
        <v>11</v>
      </c>
      <c r="I448" s="24" t="s">
        <v>595</v>
      </c>
    </row>
    <row r="449" spans="1:9" s="25" customFormat="1">
      <c r="A449" s="22">
        <v>52100</v>
      </c>
      <c r="B449" s="22" t="s">
        <v>846</v>
      </c>
      <c r="C449" s="23"/>
      <c r="D449" s="23">
        <v>684300</v>
      </c>
      <c r="E449" s="23" t="s">
        <v>847</v>
      </c>
      <c r="F449" s="23" t="s">
        <v>847</v>
      </c>
      <c r="G449" s="26"/>
      <c r="H449" s="24" t="s">
        <v>11</v>
      </c>
      <c r="I449" s="24" t="s">
        <v>595</v>
      </c>
    </row>
    <row r="450" spans="1:9" s="25" customFormat="1">
      <c r="A450" s="22">
        <v>52120</v>
      </c>
      <c r="B450" s="22" t="s">
        <v>848</v>
      </c>
      <c r="C450" s="23" t="s">
        <v>617</v>
      </c>
      <c r="D450" s="23">
        <v>684300</v>
      </c>
      <c r="E450" s="23" t="s">
        <v>847</v>
      </c>
      <c r="F450" s="23" t="s">
        <v>847</v>
      </c>
      <c r="G450" s="26"/>
      <c r="H450" s="24" t="s">
        <v>11</v>
      </c>
      <c r="I450" s="24" t="s">
        <v>595</v>
      </c>
    </row>
    <row r="451" spans="1:9" s="25" customFormat="1">
      <c r="A451" s="22">
        <v>52160</v>
      </c>
      <c r="B451" s="22" t="s">
        <v>849</v>
      </c>
      <c r="C451" s="23" t="s">
        <v>617</v>
      </c>
      <c r="D451" s="23">
        <v>684300</v>
      </c>
      <c r="E451" s="23" t="s">
        <v>847</v>
      </c>
      <c r="F451" s="23" t="s">
        <v>847</v>
      </c>
      <c r="G451" s="26"/>
      <c r="H451" s="24" t="s">
        <v>11</v>
      </c>
      <c r="I451" s="24" t="s">
        <v>595</v>
      </c>
    </row>
    <row r="452" spans="1:9" s="25" customFormat="1">
      <c r="A452" s="22">
        <v>52105</v>
      </c>
      <c r="B452" s="22" t="s">
        <v>850</v>
      </c>
      <c r="C452" s="23" t="s">
        <v>165</v>
      </c>
      <c r="D452" s="23">
        <v>684320</v>
      </c>
      <c r="E452" s="23" t="s">
        <v>851</v>
      </c>
      <c r="F452" s="23" t="s">
        <v>852</v>
      </c>
      <c r="G452" s="26"/>
      <c r="H452" s="24" t="s">
        <v>11</v>
      </c>
      <c r="I452" s="24" t="s">
        <v>595</v>
      </c>
    </row>
    <row r="453" spans="1:9" s="25" customFormat="1">
      <c r="A453" s="22">
        <v>52110</v>
      </c>
      <c r="B453" s="22" t="s">
        <v>853</v>
      </c>
      <c r="C453" s="23" t="s">
        <v>165</v>
      </c>
      <c r="D453" s="23">
        <v>684330</v>
      </c>
      <c r="E453" s="23" t="s">
        <v>854</v>
      </c>
      <c r="F453" s="23" t="s">
        <v>855</v>
      </c>
      <c r="G453" s="26"/>
      <c r="H453" s="24" t="s">
        <v>11</v>
      </c>
      <c r="I453" s="24" t="s">
        <v>595</v>
      </c>
    </row>
    <row r="454" spans="1:9" s="25" customFormat="1">
      <c r="A454" s="22">
        <v>52680</v>
      </c>
      <c r="B454" s="22" t="s">
        <v>856</v>
      </c>
      <c r="C454" s="23" t="s">
        <v>165</v>
      </c>
      <c r="D454" s="23">
        <v>684500</v>
      </c>
      <c r="E454" s="23" t="s">
        <v>857</v>
      </c>
      <c r="F454" s="23" t="s">
        <v>858</v>
      </c>
      <c r="G454" s="26"/>
      <c r="H454" s="24" t="s">
        <v>11</v>
      </c>
      <c r="I454" s="24" t="s">
        <v>595</v>
      </c>
    </row>
    <row r="455" spans="1:9" s="25" customFormat="1">
      <c r="A455" s="22">
        <v>64110</v>
      </c>
      <c r="B455" s="22" t="s">
        <v>859</v>
      </c>
      <c r="C455" s="23" t="s">
        <v>90</v>
      </c>
      <c r="D455" s="23">
        <v>685000</v>
      </c>
      <c r="E455" s="23" t="s">
        <v>860</v>
      </c>
      <c r="F455" s="23" t="s">
        <v>860</v>
      </c>
      <c r="G455" s="26"/>
      <c r="H455" s="24" t="s">
        <v>11</v>
      </c>
      <c r="I455" s="24" t="s">
        <v>595</v>
      </c>
    </row>
    <row r="456" spans="1:9" s="25" customFormat="1">
      <c r="A456" s="22">
        <v>71235</v>
      </c>
      <c r="B456" s="22" t="s">
        <v>861</v>
      </c>
      <c r="C456" s="23"/>
      <c r="D456" s="23">
        <v>780060</v>
      </c>
      <c r="E456" s="23" t="s">
        <v>861</v>
      </c>
      <c r="F456" s="23" t="s">
        <v>861</v>
      </c>
      <c r="G456" s="26"/>
      <c r="H456" s="24" t="s">
        <v>11</v>
      </c>
      <c r="I456" s="24" t="s">
        <v>595</v>
      </c>
    </row>
    <row r="457" spans="1:9" s="25" customFormat="1">
      <c r="A457" s="22">
        <v>64410</v>
      </c>
      <c r="B457" s="22" t="s">
        <v>862</v>
      </c>
      <c r="C457" s="23"/>
      <c r="D457" s="23">
        <v>685100</v>
      </c>
      <c r="E457" s="23" t="s">
        <v>863</v>
      </c>
      <c r="F457" s="23" t="s">
        <v>863</v>
      </c>
      <c r="G457" s="26"/>
      <c r="H457" s="24" t="s">
        <v>11</v>
      </c>
      <c r="I457" s="24" t="s">
        <v>595</v>
      </c>
    </row>
    <row r="458" spans="1:9" s="25" customFormat="1">
      <c r="A458" s="22">
        <v>62100</v>
      </c>
      <c r="B458" s="22" t="s">
        <v>864</v>
      </c>
      <c r="C458" s="23"/>
      <c r="D458" s="23">
        <v>685100</v>
      </c>
      <c r="E458" s="23" t="s">
        <v>863</v>
      </c>
      <c r="F458" s="23" t="s">
        <v>863</v>
      </c>
      <c r="G458" s="26"/>
      <c r="H458" s="24" t="s">
        <v>11</v>
      </c>
      <c r="I458" s="24" t="s">
        <v>595</v>
      </c>
    </row>
    <row r="459" spans="1:9" s="25" customFormat="1">
      <c r="A459" s="22">
        <v>64411</v>
      </c>
      <c r="B459" s="22" t="s">
        <v>865</v>
      </c>
      <c r="C459" s="23"/>
      <c r="D459" s="23">
        <v>685110</v>
      </c>
      <c r="E459" s="23" t="s">
        <v>866</v>
      </c>
      <c r="F459" s="23" t="s">
        <v>867</v>
      </c>
      <c r="G459" s="26"/>
      <c r="H459" s="24" t="s">
        <v>11</v>
      </c>
      <c r="I459" s="24" t="s">
        <v>595</v>
      </c>
    </row>
    <row r="460" spans="1:9" s="25" customFormat="1">
      <c r="A460" s="22">
        <v>64412</v>
      </c>
      <c r="B460" s="22" t="s">
        <v>868</v>
      </c>
      <c r="C460" s="23"/>
      <c r="D460" s="23">
        <v>685120</v>
      </c>
      <c r="E460" s="23" t="s">
        <v>869</v>
      </c>
      <c r="F460" s="23" t="s">
        <v>869</v>
      </c>
      <c r="G460" s="26"/>
      <c r="H460" s="24" t="s">
        <v>11</v>
      </c>
      <c r="I460" s="24" t="s">
        <v>595</v>
      </c>
    </row>
    <row r="461" spans="1:9" s="25" customFormat="1">
      <c r="A461" s="22">
        <v>64310</v>
      </c>
      <c r="B461" s="22" t="s">
        <v>870</v>
      </c>
      <c r="C461" s="23" t="s">
        <v>90</v>
      </c>
      <c r="D461" s="22">
        <v>685200</v>
      </c>
      <c r="E461" s="23" t="s">
        <v>871</v>
      </c>
      <c r="F461" s="23" t="s">
        <v>872</v>
      </c>
      <c r="G461" s="26"/>
      <c r="H461" s="24" t="s">
        <v>11</v>
      </c>
      <c r="I461" s="24" t="s">
        <v>595</v>
      </c>
    </row>
    <row r="462" spans="1:9" s="25" customFormat="1">
      <c r="A462" s="22">
        <v>64320</v>
      </c>
      <c r="B462" s="22" t="s">
        <v>873</v>
      </c>
      <c r="C462" s="23" t="s">
        <v>617</v>
      </c>
      <c r="D462" s="23">
        <v>685210</v>
      </c>
      <c r="E462" s="23" t="s">
        <v>871</v>
      </c>
      <c r="F462" s="23" t="s">
        <v>871</v>
      </c>
      <c r="G462" s="26"/>
      <c r="H462" s="24" t="s">
        <v>11</v>
      </c>
      <c r="I462" s="24" t="s">
        <v>595</v>
      </c>
    </row>
    <row r="463" spans="1:9" s="25" customFormat="1">
      <c r="A463" s="22">
        <v>61125</v>
      </c>
      <c r="B463" s="22" t="s">
        <v>874</v>
      </c>
      <c r="C463" s="23" t="s">
        <v>617</v>
      </c>
      <c r="D463" s="23">
        <v>685300</v>
      </c>
      <c r="E463" s="23" t="s">
        <v>875</v>
      </c>
      <c r="F463" s="23" t="s">
        <v>876</v>
      </c>
      <c r="G463" s="26"/>
      <c r="H463" s="24" t="s">
        <v>11</v>
      </c>
      <c r="I463" s="24" t="s">
        <v>595</v>
      </c>
    </row>
    <row r="464" spans="1:9" s="25" customFormat="1">
      <c r="A464" s="22">
        <v>64420</v>
      </c>
      <c r="B464" s="22" t="s">
        <v>877</v>
      </c>
      <c r="C464" s="23" t="s">
        <v>90</v>
      </c>
      <c r="D464" s="23">
        <v>685300</v>
      </c>
      <c r="E464" s="23" t="s">
        <v>875</v>
      </c>
      <c r="F464" s="23" t="s">
        <v>876</v>
      </c>
      <c r="G464" s="26"/>
      <c r="H464" s="24" t="s">
        <v>11</v>
      </c>
      <c r="I464" s="24" t="s">
        <v>595</v>
      </c>
    </row>
    <row r="465" spans="1:9" s="25" customFormat="1">
      <c r="A465" s="22">
        <v>56100</v>
      </c>
      <c r="B465" s="22" t="s">
        <v>878</v>
      </c>
      <c r="C465" s="23" t="s">
        <v>617</v>
      </c>
      <c r="D465" s="23">
        <v>685300</v>
      </c>
      <c r="E465" s="23" t="s">
        <v>875</v>
      </c>
      <c r="F465" s="23" t="s">
        <v>876</v>
      </c>
      <c r="G465" s="26"/>
      <c r="H465" s="24" t="s">
        <v>11</v>
      </c>
      <c r="I465" s="24" t="s">
        <v>595</v>
      </c>
    </row>
    <row r="466" spans="1:9" s="25" customFormat="1">
      <c r="A466" s="22">
        <v>56110</v>
      </c>
      <c r="B466" s="22" t="s">
        <v>879</v>
      </c>
      <c r="C466" s="23" t="s">
        <v>617</v>
      </c>
      <c r="D466" s="23">
        <v>685300</v>
      </c>
      <c r="E466" s="23" t="s">
        <v>875</v>
      </c>
      <c r="F466" s="23" t="s">
        <v>876</v>
      </c>
      <c r="G466" s="26"/>
      <c r="H466" s="24" t="s">
        <v>11</v>
      </c>
      <c r="I466" s="24" t="s">
        <v>595</v>
      </c>
    </row>
    <row r="467" spans="1:9" s="25" customFormat="1">
      <c r="A467" s="22">
        <v>56120</v>
      </c>
      <c r="B467" s="22" t="s">
        <v>880</v>
      </c>
      <c r="C467" s="23" t="s">
        <v>617</v>
      </c>
      <c r="D467" s="23">
        <v>685300</v>
      </c>
      <c r="E467" s="23" t="s">
        <v>875</v>
      </c>
      <c r="F467" s="23" t="s">
        <v>876</v>
      </c>
      <c r="G467" s="26"/>
      <c r="H467" s="24" t="s">
        <v>11</v>
      </c>
      <c r="I467" s="24" t="s">
        <v>595</v>
      </c>
    </row>
    <row r="468" spans="1:9" s="25" customFormat="1">
      <c r="A468" s="22">
        <v>56130</v>
      </c>
      <c r="B468" s="22" t="s">
        <v>881</v>
      </c>
      <c r="C468" s="23" t="s">
        <v>617</v>
      </c>
      <c r="D468" s="23">
        <v>685300</v>
      </c>
      <c r="E468" s="23" t="s">
        <v>875</v>
      </c>
      <c r="F468" s="23" t="s">
        <v>876</v>
      </c>
      <c r="G468" s="26"/>
      <c r="H468" s="24" t="s">
        <v>11</v>
      </c>
      <c r="I468" s="24" t="s">
        <v>595</v>
      </c>
    </row>
    <row r="469" spans="1:9" s="25" customFormat="1">
      <c r="A469" s="22">
        <v>54145</v>
      </c>
      <c r="B469" s="22" t="s">
        <v>882</v>
      </c>
      <c r="C469" s="23" t="s">
        <v>617</v>
      </c>
      <c r="D469" s="23">
        <v>685300</v>
      </c>
      <c r="E469" s="23" t="s">
        <v>875</v>
      </c>
      <c r="F469" s="23" t="s">
        <v>876</v>
      </c>
      <c r="G469" s="26"/>
      <c r="H469" s="24" t="s">
        <v>11</v>
      </c>
      <c r="I469" s="24" t="s">
        <v>595</v>
      </c>
    </row>
    <row r="470" spans="1:9" s="25" customFormat="1">
      <c r="A470" s="22">
        <v>55130</v>
      </c>
      <c r="B470" s="22" t="s">
        <v>883</v>
      </c>
      <c r="C470" s="23" t="s">
        <v>90</v>
      </c>
      <c r="D470" s="23">
        <v>685400</v>
      </c>
      <c r="E470" s="23" t="s">
        <v>884</v>
      </c>
      <c r="F470" s="23" t="s">
        <v>885</v>
      </c>
      <c r="G470" s="26"/>
      <c r="H470" s="24" t="s">
        <v>11</v>
      </c>
      <c r="I470" s="24" t="s">
        <v>595</v>
      </c>
    </row>
    <row r="471" spans="1:9" s="25" customFormat="1">
      <c r="A471" s="22">
        <v>55180</v>
      </c>
      <c r="B471" s="22" t="s">
        <v>886</v>
      </c>
      <c r="C471" s="23" t="s">
        <v>617</v>
      </c>
      <c r="D471" s="23">
        <v>685400</v>
      </c>
      <c r="E471" s="23" t="s">
        <v>884</v>
      </c>
      <c r="F471" s="23" t="s">
        <v>885</v>
      </c>
      <c r="G471" s="26"/>
      <c r="H471" s="24" t="s">
        <v>11</v>
      </c>
      <c r="I471" s="24" t="s">
        <v>595</v>
      </c>
    </row>
    <row r="472" spans="1:9" s="25" customFormat="1">
      <c r="A472" s="22">
        <v>64446</v>
      </c>
      <c r="B472" s="22" t="s">
        <v>887</v>
      </c>
      <c r="C472" s="23" t="s">
        <v>90</v>
      </c>
      <c r="D472" s="23">
        <v>685500</v>
      </c>
      <c r="E472" s="23" t="s">
        <v>888</v>
      </c>
      <c r="F472" s="23" t="s">
        <v>889</v>
      </c>
      <c r="G472" s="26"/>
      <c r="H472" s="24" t="s">
        <v>11</v>
      </c>
      <c r="I472" s="24" t="s">
        <v>595</v>
      </c>
    </row>
    <row r="473" spans="1:9" s="25" customFormat="1">
      <c r="A473" s="22">
        <v>64416</v>
      </c>
      <c r="B473" s="22" t="s">
        <v>890</v>
      </c>
      <c r="C473" s="23" t="s">
        <v>90</v>
      </c>
      <c r="D473" s="23">
        <v>685600</v>
      </c>
      <c r="E473" s="23" t="s">
        <v>891</v>
      </c>
      <c r="F473" s="23" t="s">
        <v>891</v>
      </c>
      <c r="G473" s="26"/>
      <c r="H473" s="24" t="s">
        <v>11</v>
      </c>
      <c r="I473" s="24" t="s">
        <v>595</v>
      </c>
    </row>
    <row r="474" spans="1:9" s="25" customFormat="1">
      <c r="A474" s="22">
        <v>64414</v>
      </c>
      <c r="B474" s="22" t="s">
        <v>892</v>
      </c>
      <c r="C474" s="23"/>
      <c r="D474" s="23">
        <v>685600</v>
      </c>
      <c r="E474" s="23" t="s">
        <v>891</v>
      </c>
      <c r="F474" s="23" t="s">
        <v>891</v>
      </c>
      <c r="G474" s="26"/>
      <c r="H474" s="24" t="s">
        <v>11</v>
      </c>
      <c r="I474" s="24" t="s">
        <v>595</v>
      </c>
    </row>
    <row r="475" spans="1:9" s="25" customFormat="1">
      <c r="A475" s="22">
        <v>64417</v>
      </c>
      <c r="B475" s="22" t="s">
        <v>893</v>
      </c>
      <c r="C475" s="23" t="s">
        <v>617</v>
      </c>
      <c r="D475" s="23">
        <v>685600</v>
      </c>
      <c r="E475" s="23" t="s">
        <v>891</v>
      </c>
      <c r="F475" s="23" t="s">
        <v>891</v>
      </c>
      <c r="G475" s="26"/>
      <c r="H475" s="24" t="s">
        <v>11</v>
      </c>
      <c r="I475" s="24" t="s">
        <v>595</v>
      </c>
    </row>
    <row r="476" spans="1:9" s="25" customFormat="1">
      <c r="A476" s="22">
        <v>64419</v>
      </c>
      <c r="B476" s="22" t="s">
        <v>894</v>
      </c>
      <c r="C476" s="23" t="s">
        <v>617</v>
      </c>
      <c r="D476" s="23">
        <v>685600</v>
      </c>
      <c r="E476" s="23" t="s">
        <v>891</v>
      </c>
      <c r="F476" s="23" t="s">
        <v>891</v>
      </c>
      <c r="G476" s="26"/>
      <c r="H476" s="24" t="s">
        <v>11</v>
      </c>
      <c r="I476" s="24" t="s">
        <v>595</v>
      </c>
    </row>
    <row r="477" spans="1:9" s="25" customFormat="1">
      <c r="A477" s="22"/>
      <c r="B477" s="22"/>
      <c r="C477" s="23" t="s">
        <v>39</v>
      </c>
      <c r="D477" s="23">
        <v>685610</v>
      </c>
      <c r="E477" s="23" t="s">
        <v>895</v>
      </c>
      <c r="F477" s="23" t="s">
        <v>895</v>
      </c>
      <c r="G477" s="26"/>
      <c r="H477" s="24" t="s">
        <v>11</v>
      </c>
      <c r="I477" s="24" t="s">
        <v>595</v>
      </c>
    </row>
    <row r="478" spans="1:9" s="25" customFormat="1">
      <c r="A478" s="22">
        <v>64418</v>
      </c>
      <c r="B478" s="22" t="s">
        <v>896</v>
      </c>
      <c r="C478" s="23" t="s">
        <v>90</v>
      </c>
      <c r="D478" s="23">
        <v>685620</v>
      </c>
      <c r="E478" s="23" t="s">
        <v>897</v>
      </c>
      <c r="F478" s="23" t="s">
        <v>898</v>
      </c>
      <c r="G478" s="26"/>
      <c r="H478" s="24" t="s">
        <v>11</v>
      </c>
      <c r="I478" s="24" t="s">
        <v>595</v>
      </c>
    </row>
    <row r="479" spans="1:9" s="25" customFormat="1">
      <c r="A479" s="22">
        <v>64440</v>
      </c>
      <c r="B479" s="22" t="s">
        <v>899</v>
      </c>
      <c r="C479" s="23" t="s">
        <v>617</v>
      </c>
      <c r="D479" s="23">
        <v>685620</v>
      </c>
      <c r="E479" s="23" t="s">
        <v>897</v>
      </c>
      <c r="F479" s="23" t="s">
        <v>898</v>
      </c>
      <c r="G479" s="26"/>
      <c r="H479" s="24" t="s">
        <v>11</v>
      </c>
      <c r="I479" s="24" t="s">
        <v>595</v>
      </c>
    </row>
    <row r="480" spans="1:9" s="25" customFormat="1">
      <c r="A480" s="22">
        <v>64475</v>
      </c>
      <c r="B480" s="22" t="s">
        <v>900</v>
      </c>
      <c r="C480" s="23" t="s">
        <v>617</v>
      </c>
      <c r="D480" s="23">
        <v>685620</v>
      </c>
      <c r="E480" s="23" t="s">
        <v>897</v>
      </c>
      <c r="F480" s="23" t="s">
        <v>898</v>
      </c>
      <c r="G480" s="26"/>
      <c r="H480" s="24" t="s">
        <v>11</v>
      </c>
      <c r="I480" s="24" t="s">
        <v>595</v>
      </c>
    </row>
    <row r="481" spans="1:9" s="25" customFormat="1">
      <c r="A481" s="22">
        <v>64415</v>
      </c>
      <c r="B481" s="22" t="s">
        <v>901</v>
      </c>
      <c r="C481" s="23" t="s">
        <v>90</v>
      </c>
      <c r="D481" s="23">
        <v>685630</v>
      </c>
      <c r="E481" s="23" t="s">
        <v>902</v>
      </c>
      <c r="F481" s="23" t="s">
        <v>902</v>
      </c>
      <c r="G481" s="26"/>
      <c r="H481" s="24" t="s">
        <v>11</v>
      </c>
      <c r="I481" s="24" t="s">
        <v>595</v>
      </c>
    </row>
    <row r="482" spans="1:9" s="25" customFormat="1">
      <c r="A482" s="22">
        <v>64485</v>
      </c>
      <c r="B482" s="22" t="s">
        <v>903</v>
      </c>
      <c r="C482" s="23" t="s">
        <v>90</v>
      </c>
      <c r="D482" s="23">
        <v>685700</v>
      </c>
      <c r="E482" s="23" t="s">
        <v>904</v>
      </c>
      <c r="F482" s="23" t="s">
        <v>905</v>
      </c>
      <c r="G482" s="26"/>
      <c r="H482" s="24" t="s">
        <v>11</v>
      </c>
      <c r="I482" s="24" t="s">
        <v>595</v>
      </c>
    </row>
    <row r="483" spans="1:9" s="25" customFormat="1">
      <c r="A483" s="22"/>
      <c r="B483" s="22"/>
      <c r="C483" s="23" t="s">
        <v>39</v>
      </c>
      <c r="D483" s="23">
        <v>685800</v>
      </c>
      <c r="E483" s="23" t="s">
        <v>906</v>
      </c>
      <c r="F483" s="23" t="s">
        <v>907</v>
      </c>
      <c r="G483" s="26"/>
      <c r="H483" s="24" t="s">
        <v>11</v>
      </c>
      <c r="I483" s="24" t="s">
        <v>595</v>
      </c>
    </row>
    <row r="484" spans="1:9" s="25" customFormat="1">
      <c r="A484" s="22">
        <v>61430</v>
      </c>
      <c r="B484" s="22" t="s">
        <v>908</v>
      </c>
      <c r="C484" s="23" t="s">
        <v>617</v>
      </c>
      <c r="D484" s="23">
        <v>686000</v>
      </c>
      <c r="E484" s="23" t="s">
        <v>909</v>
      </c>
      <c r="F484" s="23" t="s">
        <v>910</v>
      </c>
      <c r="G484" s="26"/>
      <c r="H484" s="24" t="s">
        <v>11</v>
      </c>
      <c r="I484" s="24" t="s">
        <v>595</v>
      </c>
    </row>
    <row r="485" spans="1:9" s="25" customFormat="1">
      <c r="A485" s="22">
        <v>64445</v>
      </c>
      <c r="B485" s="22" t="s">
        <v>911</v>
      </c>
      <c r="C485" s="23" t="s">
        <v>90</v>
      </c>
      <c r="D485" s="23">
        <v>686000</v>
      </c>
      <c r="E485" s="23" t="s">
        <v>909</v>
      </c>
      <c r="F485" s="23" t="s">
        <v>910</v>
      </c>
      <c r="G485" s="26"/>
      <c r="H485" s="24" t="s">
        <v>11</v>
      </c>
      <c r="I485" s="24" t="s">
        <v>595</v>
      </c>
    </row>
    <row r="486" spans="1:9" s="25" customFormat="1">
      <c r="A486" s="22">
        <v>64447</v>
      </c>
      <c r="B486" s="22" t="s">
        <v>912</v>
      </c>
      <c r="C486" s="23" t="s">
        <v>90</v>
      </c>
      <c r="D486" s="23">
        <v>686010</v>
      </c>
      <c r="E486" s="23" t="s">
        <v>913</v>
      </c>
      <c r="F486" s="23" t="s">
        <v>914</v>
      </c>
      <c r="G486" s="26"/>
      <c r="H486" s="24" t="s">
        <v>11</v>
      </c>
      <c r="I486" s="24" t="s">
        <v>595</v>
      </c>
    </row>
    <row r="487" spans="1:9" s="25" customFormat="1">
      <c r="A487" s="22">
        <v>64425</v>
      </c>
      <c r="B487" s="22" t="s">
        <v>915</v>
      </c>
      <c r="C487" s="23" t="s">
        <v>90</v>
      </c>
      <c r="D487" s="23">
        <v>686100</v>
      </c>
      <c r="E487" s="23" t="s">
        <v>916</v>
      </c>
      <c r="F487" s="23" t="s">
        <v>916</v>
      </c>
      <c r="G487" s="26"/>
      <c r="H487" s="24" t="s">
        <v>11</v>
      </c>
      <c r="I487" s="24" t="s">
        <v>595</v>
      </c>
    </row>
    <row r="488" spans="1:9" s="25" customFormat="1">
      <c r="A488" s="22">
        <v>64435</v>
      </c>
      <c r="B488" s="22" t="s">
        <v>917</v>
      </c>
      <c r="C488" s="23" t="s">
        <v>617</v>
      </c>
      <c r="D488" s="23">
        <v>686200</v>
      </c>
      <c r="E488" s="23" t="s">
        <v>918</v>
      </c>
      <c r="F488" s="23" t="s">
        <v>919</v>
      </c>
      <c r="G488" s="26"/>
      <c r="H488" s="24" t="s">
        <v>11</v>
      </c>
      <c r="I488" s="24" t="s">
        <v>595</v>
      </c>
    </row>
    <row r="489" spans="1:9" s="25" customFormat="1">
      <c r="A489" s="22">
        <v>64430</v>
      </c>
      <c r="B489" s="22" t="s">
        <v>920</v>
      </c>
      <c r="C489" s="23" t="s">
        <v>90</v>
      </c>
      <c r="D489" s="23">
        <v>686200</v>
      </c>
      <c r="E489" s="23" t="s">
        <v>918</v>
      </c>
      <c r="F489" s="23" t="s">
        <v>919</v>
      </c>
      <c r="G489" s="26"/>
      <c r="H489" s="24" t="s">
        <v>11</v>
      </c>
      <c r="I489" s="24" t="s">
        <v>595</v>
      </c>
    </row>
    <row r="490" spans="1:9" s="25" customFormat="1">
      <c r="A490" s="22">
        <v>64490</v>
      </c>
      <c r="B490" s="22" t="s">
        <v>921</v>
      </c>
      <c r="C490" s="23" t="s">
        <v>90</v>
      </c>
      <c r="D490" s="23">
        <v>686300</v>
      </c>
      <c r="E490" s="23" t="s">
        <v>922</v>
      </c>
      <c r="F490" s="23" t="s">
        <v>923</v>
      </c>
      <c r="G490" s="26"/>
      <c r="H490" s="24" t="s">
        <v>11</v>
      </c>
      <c r="I490" s="24" t="s">
        <v>595</v>
      </c>
    </row>
    <row r="491" spans="1:9" s="25" customFormat="1">
      <c r="A491" s="22">
        <v>61110</v>
      </c>
      <c r="B491" s="22" t="s">
        <v>924</v>
      </c>
      <c r="C491" s="23" t="s">
        <v>90</v>
      </c>
      <c r="D491" s="23">
        <v>686400</v>
      </c>
      <c r="E491" s="23" t="s">
        <v>925</v>
      </c>
      <c r="F491" s="23" t="s">
        <v>926</v>
      </c>
      <c r="G491" s="26"/>
      <c r="H491" s="24" t="s">
        <v>11</v>
      </c>
      <c r="I491" s="24" t="s">
        <v>595</v>
      </c>
    </row>
    <row r="492" spans="1:9" s="25" customFormat="1">
      <c r="A492" s="22">
        <v>52690</v>
      </c>
      <c r="B492" s="22" t="s">
        <v>927</v>
      </c>
      <c r="C492" s="23" t="s">
        <v>90</v>
      </c>
      <c r="D492" s="23">
        <v>686600</v>
      </c>
      <c r="E492" s="23" t="s">
        <v>928</v>
      </c>
      <c r="F492" s="23" t="s">
        <v>929</v>
      </c>
      <c r="G492" s="26"/>
      <c r="H492" s="24" t="s">
        <v>11</v>
      </c>
      <c r="I492" s="24" t="s">
        <v>595</v>
      </c>
    </row>
    <row r="493" spans="1:9" s="25" customFormat="1">
      <c r="A493" s="22">
        <v>62270</v>
      </c>
      <c r="B493" s="22" t="s">
        <v>930</v>
      </c>
      <c r="C493" s="23" t="s">
        <v>617</v>
      </c>
      <c r="D493" s="23">
        <v>686600</v>
      </c>
      <c r="E493" s="23" t="s">
        <v>928</v>
      </c>
      <c r="F493" s="23" t="s">
        <v>929</v>
      </c>
      <c r="G493" s="26"/>
      <c r="H493" s="24" t="s">
        <v>11</v>
      </c>
      <c r="I493" s="24" t="s">
        <v>595</v>
      </c>
    </row>
    <row r="494" spans="1:9" s="25" customFormat="1">
      <c r="A494" s="22">
        <v>64550</v>
      </c>
      <c r="B494" s="22" t="s">
        <v>931</v>
      </c>
      <c r="C494" s="23"/>
      <c r="D494" s="23">
        <v>686900</v>
      </c>
      <c r="E494" s="23" t="s">
        <v>932</v>
      </c>
      <c r="F494" s="23" t="s">
        <v>933</v>
      </c>
      <c r="G494" s="26"/>
      <c r="H494" s="24" t="s">
        <v>11</v>
      </c>
      <c r="I494" s="24" t="s">
        <v>595</v>
      </c>
    </row>
    <row r="495" spans="1:9" s="25" customFormat="1">
      <c r="A495" s="22">
        <v>55140</v>
      </c>
      <c r="B495" s="22" t="s">
        <v>934</v>
      </c>
      <c r="C495" s="23" t="s">
        <v>90</v>
      </c>
      <c r="D495" s="23">
        <v>687000</v>
      </c>
      <c r="E495" s="23" t="s">
        <v>935</v>
      </c>
      <c r="F495" s="23" t="s">
        <v>936</v>
      </c>
      <c r="G495" s="26"/>
      <c r="H495" s="24" t="s">
        <v>11</v>
      </c>
      <c r="I495" s="24" t="s">
        <v>595</v>
      </c>
    </row>
    <row r="496" spans="1:9" s="25" customFormat="1">
      <c r="A496" s="22">
        <v>52730</v>
      </c>
      <c r="B496" s="22" t="s">
        <v>937</v>
      </c>
      <c r="C496" s="23"/>
      <c r="D496" s="23">
        <v>687000</v>
      </c>
      <c r="E496" s="23" t="s">
        <v>935</v>
      </c>
      <c r="F496" s="23" t="s">
        <v>936</v>
      </c>
      <c r="G496" s="26"/>
      <c r="H496" s="24" t="s">
        <v>11</v>
      </c>
      <c r="I496" s="24" t="s">
        <v>595</v>
      </c>
    </row>
    <row r="497" spans="1:9" s="25" customFormat="1">
      <c r="A497" s="22">
        <v>55160</v>
      </c>
      <c r="B497" s="22" t="s">
        <v>938</v>
      </c>
      <c r="C497" s="23" t="s">
        <v>90</v>
      </c>
      <c r="D497" s="23">
        <v>687100</v>
      </c>
      <c r="E497" s="23" t="s">
        <v>939</v>
      </c>
      <c r="F497" s="23" t="s">
        <v>940</v>
      </c>
      <c r="G497" s="26"/>
      <c r="H497" s="24" t="s">
        <v>11</v>
      </c>
      <c r="I497" s="24" t="s">
        <v>595</v>
      </c>
    </row>
    <row r="498" spans="1:9" s="25" customFormat="1">
      <c r="A498" s="22">
        <v>55600</v>
      </c>
      <c r="B498" s="22" t="s">
        <v>941</v>
      </c>
      <c r="C498" s="23" t="s">
        <v>617</v>
      </c>
      <c r="D498" s="23">
        <v>687100</v>
      </c>
      <c r="E498" s="23" t="s">
        <v>939</v>
      </c>
      <c r="F498" s="23" t="s">
        <v>940</v>
      </c>
      <c r="G498" s="26"/>
      <c r="H498" s="24" t="s">
        <v>11</v>
      </c>
      <c r="I498" s="24" t="s">
        <v>595</v>
      </c>
    </row>
    <row r="499" spans="1:9" s="25" customFormat="1">
      <c r="A499" s="22">
        <v>55615</v>
      </c>
      <c r="B499" s="22" t="s">
        <v>942</v>
      </c>
      <c r="C499" s="23" t="s">
        <v>617</v>
      </c>
      <c r="D499" s="23">
        <v>687100</v>
      </c>
      <c r="E499" s="23" t="s">
        <v>939</v>
      </c>
      <c r="F499" s="23" t="s">
        <v>940</v>
      </c>
      <c r="G499" s="26"/>
      <c r="H499" s="24" t="s">
        <v>11</v>
      </c>
      <c r="I499" s="24" t="s">
        <v>595</v>
      </c>
    </row>
    <row r="500" spans="1:9" s="25" customFormat="1">
      <c r="A500" s="22">
        <v>55620</v>
      </c>
      <c r="B500" s="22" t="s">
        <v>943</v>
      </c>
      <c r="C500" s="23" t="s">
        <v>617</v>
      </c>
      <c r="D500" s="23">
        <v>687100</v>
      </c>
      <c r="E500" s="23" t="s">
        <v>939</v>
      </c>
      <c r="F500" s="23" t="s">
        <v>940</v>
      </c>
      <c r="G500" s="26"/>
      <c r="H500" s="24" t="s">
        <v>11</v>
      </c>
      <c r="I500" s="24" t="s">
        <v>595</v>
      </c>
    </row>
    <row r="501" spans="1:9" s="25" customFormat="1">
      <c r="A501" s="22">
        <v>59540</v>
      </c>
      <c r="B501" s="22" t="s">
        <v>944</v>
      </c>
      <c r="C501" s="23" t="s">
        <v>617</v>
      </c>
      <c r="D501" s="23">
        <v>687100</v>
      </c>
      <c r="E501" s="23" t="s">
        <v>939</v>
      </c>
      <c r="F501" s="23" t="s">
        <v>940</v>
      </c>
      <c r="G501" s="26"/>
      <c r="H501" s="24" t="s">
        <v>11</v>
      </c>
      <c r="I501" s="24" t="s">
        <v>595</v>
      </c>
    </row>
    <row r="502" spans="1:9" s="25" customFormat="1">
      <c r="A502" s="22">
        <v>55155</v>
      </c>
      <c r="B502" s="22" t="s">
        <v>945</v>
      </c>
      <c r="C502" s="23" t="s">
        <v>90</v>
      </c>
      <c r="D502" s="22">
        <v>687200</v>
      </c>
      <c r="E502" s="23" t="s">
        <v>946</v>
      </c>
      <c r="F502" s="23" t="s">
        <v>946</v>
      </c>
      <c r="G502" s="26"/>
      <c r="H502" s="24" t="s">
        <v>11</v>
      </c>
      <c r="I502" s="24" t="s">
        <v>595</v>
      </c>
    </row>
    <row r="503" spans="1:9" s="25" customFormat="1">
      <c r="A503" s="22">
        <v>56200</v>
      </c>
      <c r="B503" s="22" t="s">
        <v>947</v>
      </c>
      <c r="C503" s="23" t="s">
        <v>90</v>
      </c>
      <c r="D503" s="23">
        <v>687210</v>
      </c>
      <c r="E503" s="23" t="s">
        <v>948</v>
      </c>
      <c r="F503" s="23" t="s">
        <v>949</v>
      </c>
      <c r="G503" s="26"/>
      <c r="H503" s="24" t="s">
        <v>11</v>
      </c>
      <c r="I503" s="24" t="s">
        <v>595</v>
      </c>
    </row>
    <row r="504" spans="1:9" s="25" customFormat="1">
      <c r="A504" s="22">
        <v>56210</v>
      </c>
      <c r="B504" s="22" t="s">
        <v>950</v>
      </c>
      <c r="C504" s="23" t="s">
        <v>90</v>
      </c>
      <c r="D504" s="22">
        <v>687220</v>
      </c>
      <c r="E504" s="23" t="s">
        <v>951</v>
      </c>
      <c r="F504" s="23" t="s">
        <v>952</v>
      </c>
      <c r="G504" s="26"/>
      <c r="H504" s="24" t="s">
        <v>11</v>
      </c>
      <c r="I504" s="24" t="s">
        <v>595</v>
      </c>
    </row>
    <row r="505" spans="1:9" s="25" customFormat="1">
      <c r="A505" s="22">
        <v>55221</v>
      </c>
      <c r="B505" s="22" t="s">
        <v>953</v>
      </c>
      <c r="C505" s="23" t="s">
        <v>90</v>
      </c>
      <c r="D505" s="23">
        <v>687300</v>
      </c>
      <c r="E505" s="23" t="s">
        <v>954</v>
      </c>
      <c r="F505" s="23" t="s">
        <v>955</v>
      </c>
      <c r="G505" s="26"/>
      <c r="H505" s="24" t="s">
        <v>11</v>
      </c>
      <c r="I505" s="24" t="s">
        <v>595</v>
      </c>
    </row>
    <row r="506" spans="1:9" s="25" customFormat="1">
      <c r="A506" s="22">
        <v>53300</v>
      </c>
      <c r="B506" s="22" t="s">
        <v>956</v>
      </c>
      <c r="C506" s="23"/>
      <c r="D506" s="23">
        <v>687300</v>
      </c>
      <c r="E506" s="23" t="s">
        <v>954</v>
      </c>
      <c r="F506" s="23" t="s">
        <v>955</v>
      </c>
      <c r="G506" s="26"/>
      <c r="H506" s="24" t="s">
        <v>11</v>
      </c>
      <c r="I506" s="24" t="s">
        <v>595</v>
      </c>
    </row>
    <row r="507" spans="1:9" s="25" customFormat="1">
      <c r="A507" s="22">
        <v>53310</v>
      </c>
      <c r="B507" s="22" t="s">
        <v>957</v>
      </c>
      <c r="C507" s="23" t="s">
        <v>90</v>
      </c>
      <c r="D507" s="23">
        <v>687400</v>
      </c>
      <c r="E507" s="23" t="s">
        <v>958</v>
      </c>
      <c r="F507" s="23" t="s">
        <v>958</v>
      </c>
      <c r="G507" s="26"/>
      <c r="H507" s="24" t="s">
        <v>11</v>
      </c>
      <c r="I507" s="24" t="s">
        <v>595</v>
      </c>
    </row>
    <row r="508" spans="1:9" s="25" customFormat="1">
      <c r="A508" s="22">
        <v>53315</v>
      </c>
      <c r="B508" s="22" t="s">
        <v>959</v>
      </c>
      <c r="C508" s="23" t="s">
        <v>617</v>
      </c>
      <c r="D508" s="23">
        <v>687400</v>
      </c>
      <c r="E508" s="23" t="s">
        <v>958</v>
      </c>
      <c r="F508" s="23" t="s">
        <v>958</v>
      </c>
      <c r="G508" s="26"/>
      <c r="H508" s="24" t="s">
        <v>11</v>
      </c>
      <c r="I508" s="24" t="s">
        <v>595</v>
      </c>
    </row>
    <row r="509" spans="1:9" s="25" customFormat="1">
      <c r="A509" s="22">
        <v>61115</v>
      </c>
      <c r="B509" s="22" t="s">
        <v>960</v>
      </c>
      <c r="C509" s="23" t="s">
        <v>90</v>
      </c>
      <c r="D509" s="23">
        <v>687500</v>
      </c>
      <c r="E509" s="23" t="s">
        <v>961</v>
      </c>
      <c r="F509" s="23" t="s">
        <v>961</v>
      </c>
      <c r="G509" s="26"/>
      <c r="H509" s="24" t="s">
        <v>11</v>
      </c>
      <c r="I509" s="24" t="s">
        <v>595</v>
      </c>
    </row>
    <row r="510" spans="1:9" s="25" customFormat="1">
      <c r="A510" s="22">
        <v>64510</v>
      </c>
      <c r="B510" s="22" t="s">
        <v>962</v>
      </c>
      <c r="C510" s="23" t="s">
        <v>617</v>
      </c>
      <c r="D510" s="23">
        <v>687500</v>
      </c>
      <c r="E510" s="23" t="s">
        <v>961</v>
      </c>
      <c r="F510" s="23" t="s">
        <v>961</v>
      </c>
      <c r="G510" s="26"/>
      <c r="H510" s="24" t="s">
        <v>11</v>
      </c>
      <c r="I510" s="24" t="s">
        <v>595</v>
      </c>
    </row>
    <row r="511" spans="1:9" s="25" customFormat="1">
      <c r="A511" s="22">
        <v>56230</v>
      </c>
      <c r="B511" s="22" t="s">
        <v>963</v>
      </c>
      <c r="C511" s="23" t="s">
        <v>90</v>
      </c>
      <c r="D511" s="23">
        <v>688000</v>
      </c>
      <c r="E511" s="23" t="s">
        <v>964</v>
      </c>
      <c r="F511" s="23" t="s">
        <v>965</v>
      </c>
      <c r="G511" s="26"/>
      <c r="H511" s="24" t="s">
        <v>11</v>
      </c>
      <c r="I511" s="24" t="s">
        <v>595</v>
      </c>
    </row>
    <row r="512" spans="1:9" s="25" customFormat="1">
      <c r="A512" s="22">
        <v>59530</v>
      </c>
      <c r="B512" s="22" t="s">
        <v>966</v>
      </c>
      <c r="C512" s="23" t="s">
        <v>617</v>
      </c>
      <c r="D512" s="23">
        <v>688000</v>
      </c>
      <c r="E512" s="23" t="s">
        <v>964</v>
      </c>
      <c r="F512" s="23" t="s">
        <v>965</v>
      </c>
      <c r="G512" s="26"/>
      <c r="H512" s="24" t="s">
        <v>11</v>
      </c>
      <c r="I512" s="24" t="s">
        <v>595</v>
      </c>
    </row>
    <row r="513" spans="1:9" s="25" customFormat="1">
      <c r="A513" s="22">
        <v>65530</v>
      </c>
      <c r="B513" s="22" t="s">
        <v>967</v>
      </c>
      <c r="C513" s="23" t="s">
        <v>617</v>
      </c>
      <c r="D513" s="23">
        <v>688000</v>
      </c>
      <c r="E513" s="23" t="s">
        <v>964</v>
      </c>
      <c r="F513" s="23" t="s">
        <v>965</v>
      </c>
      <c r="G513" s="26"/>
      <c r="H513" s="24" t="s">
        <v>11</v>
      </c>
      <c r="I513" s="24" t="s">
        <v>595</v>
      </c>
    </row>
    <row r="514" spans="1:9" s="25" customFormat="1">
      <c r="A514" s="22">
        <v>55220</v>
      </c>
      <c r="B514" s="22" t="s">
        <v>968</v>
      </c>
      <c r="C514" s="23" t="s">
        <v>617</v>
      </c>
      <c r="D514" s="23">
        <v>688100</v>
      </c>
      <c r="E514" s="23" t="s">
        <v>969</v>
      </c>
      <c r="F514" s="23" t="s">
        <v>970</v>
      </c>
      <c r="G514" s="26"/>
      <c r="H514" s="24" t="s">
        <v>11</v>
      </c>
      <c r="I514" s="24" t="s">
        <v>595</v>
      </c>
    </row>
    <row r="515" spans="1:9" s="25" customFormat="1">
      <c r="A515" s="22">
        <v>55110</v>
      </c>
      <c r="B515" s="22" t="s">
        <v>971</v>
      </c>
      <c r="C515" s="23" t="s">
        <v>617</v>
      </c>
      <c r="D515" s="23">
        <v>688100</v>
      </c>
      <c r="E515" s="23" t="s">
        <v>969</v>
      </c>
      <c r="F515" s="23" t="s">
        <v>970</v>
      </c>
      <c r="G515" s="26"/>
      <c r="H515" s="24" t="s">
        <v>11</v>
      </c>
      <c r="I515" s="24" t="s">
        <v>595</v>
      </c>
    </row>
    <row r="516" spans="1:9" s="25" customFormat="1">
      <c r="A516" s="22">
        <v>55115</v>
      </c>
      <c r="B516" s="22" t="s">
        <v>972</v>
      </c>
      <c r="C516" s="23" t="s">
        <v>617</v>
      </c>
      <c r="D516" s="23">
        <v>688100</v>
      </c>
      <c r="E516" s="23" t="s">
        <v>969</v>
      </c>
      <c r="F516" s="23" t="s">
        <v>970</v>
      </c>
      <c r="G516" s="26"/>
      <c r="H516" s="24" t="s">
        <v>11</v>
      </c>
      <c r="I516" s="24" t="s">
        <v>595</v>
      </c>
    </row>
    <row r="517" spans="1:9" s="25" customFormat="1">
      <c r="A517" s="22">
        <v>55120</v>
      </c>
      <c r="B517" s="22" t="s">
        <v>973</v>
      </c>
      <c r="C517" s="23" t="s">
        <v>90</v>
      </c>
      <c r="D517" s="23">
        <v>688100</v>
      </c>
      <c r="E517" s="23" t="s">
        <v>969</v>
      </c>
      <c r="F517" s="23" t="s">
        <v>970</v>
      </c>
      <c r="G517" s="26"/>
      <c r="H517" s="24" t="s">
        <v>11</v>
      </c>
      <c r="I517" s="24" t="s">
        <v>595</v>
      </c>
    </row>
    <row r="518" spans="1:9" s="25" customFormat="1">
      <c r="A518" s="22">
        <v>55121</v>
      </c>
      <c r="B518" s="22" t="s">
        <v>974</v>
      </c>
      <c r="C518" s="23" t="s">
        <v>617</v>
      </c>
      <c r="D518" s="23">
        <v>688100</v>
      </c>
      <c r="E518" s="23" t="s">
        <v>969</v>
      </c>
      <c r="F518" s="23" t="s">
        <v>970</v>
      </c>
      <c r="G518" s="26"/>
      <c r="H518" s="24" t="s">
        <v>11</v>
      </c>
      <c r="I518" s="24" t="s">
        <v>595</v>
      </c>
    </row>
    <row r="519" spans="1:9" s="25" customFormat="1">
      <c r="A519" s="22">
        <v>64135</v>
      </c>
      <c r="B519" s="22" t="s">
        <v>975</v>
      </c>
      <c r="C519" s="23"/>
      <c r="D519" s="23">
        <v>688200</v>
      </c>
      <c r="E519" s="23" t="s">
        <v>975</v>
      </c>
      <c r="F519" s="23" t="s">
        <v>975</v>
      </c>
      <c r="G519" s="26"/>
      <c r="H519" s="24" t="s">
        <v>11</v>
      </c>
      <c r="I519" s="24" t="s">
        <v>595</v>
      </c>
    </row>
    <row r="520" spans="1:9" s="25" customFormat="1">
      <c r="A520" s="22">
        <v>57200</v>
      </c>
      <c r="B520" s="22" t="s">
        <v>976</v>
      </c>
      <c r="C520" s="23"/>
      <c r="D520" s="23">
        <v>688210</v>
      </c>
      <c r="E520" s="23" t="s">
        <v>977</v>
      </c>
      <c r="F520" s="23" t="s">
        <v>978</v>
      </c>
      <c r="G520" s="26"/>
      <c r="H520" s="24" t="s">
        <v>11</v>
      </c>
      <c r="I520" s="24" t="s">
        <v>595</v>
      </c>
    </row>
    <row r="521" spans="1:9" s="25" customFormat="1">
      <c r="A521" s="22">
        <v>68101</v>
      </c>
      <c r="B521" s="22" t="s">
        <v>979</v>
      </c>
      <c r="C521" s="23"/>
      <c r="D521" s="23">
        <v>688210</v>
      </c>
      <c r="E521" s="23" t="s">
        <v>977</v>
      </c>
      <c r="F521" s="23" t="s">
        <v>978</v>
      </c>
      <c r="G521" s="26"/>
      <c r="H521" s="24" t="s">
        <v>11</v>
      </c>
      <c r="I521" s="24" t="s">
        <v>595</v>
      </c>
    </row>
    <row r="522" spans="1:9" s="25" customFormat="1">
      <c r="A522" s="22">
        <v>64400</v>
      </c>
      <c r="B522" s="22" t="s">
        <v>980</v>
      </c>
      <c r="C522" s="23"/>
      <c r="D522" s="23">
        <v>689000</v>
      </c>
      <c r="E522" s="23" t="s">
        <v>981</v>
      </c>
      <c r="F522" s="23" t="s">
        <v>981</v>
      </c>
      <c r="G522" s="26"/>
      <c r="H522" s="24" t="s">
        <v>11</v>
      </c>
      <c r="I522" s="24" t="s">
        <v>595</v>
      </c>
    </row>
    <row r="523" spans="1:9" s="25" customFormat="1">
      <c r="A523" s="22">
        <v>64401</v>
      </c>
      <c r="B523" s="22" t="s">
        <v>982</v>
      </c>
      <c r="C523" s="23" t="s">
        <v>617</v>
      </c>
      <c r="D523" s="23">
        <v>689000</v>
      </c>
      <c r="E523" s="23" t="s">
        <v>981</v>
      </c>
      <c r="F523" s="23" t="s">
        <v>981</v>
      </c>
      <c r="G523" s="26"/>
      <c r="H523" s="24" t="s">
        <v>11</v>
      </c>
      <c r="I523" s="24" t="s">
        <v>595</v>
      </c>
    </row>
    <row r="524" spans="1:9" s="25" customFormat="1">
      <c r="A524" s="22">
        <v>64800</v>
      </c>
      <c r="B524" s="22" t="s">
        <v>983</v>
      </c>
      <c r="C524" s="23" t="s">
        <v>617</v>
      </c>
      <c r="D524" s="23">
        <v>689100</v>
      </c>
      <c r="E524" s="23" t="s">
        <v>984</v>
      </c>
      <c r="F524" s="23" t="s">
        <v>985</v>
      </c>
      <c r="G524" s="26"/>
      <c r="H524" s="24" t="s">
        <v>11</v>
      </c>
      <c r="I524" s="24" t="s">
        <v>595</v>
      </c>
    </row>
    <row r="525" spans="1:9" s="25" customFormat="1">
      <c r="A525" s="22">
        <v>64790</v>
      </c>
      <c r="B525" s="22" t="s">
        <v>986</v>
      </c>
      <c r="C525" s="23" t="s">
        <v>617</v>
      </c>
      <c r="D525" s="23">
        <v>689100</v>
      </c>
      <c r="E525" s="23" t="s">
        <v>984</v>
      </c>
      <c r="F525" s="23" t="s">
        <v>985</v>
      </c>
      <c r="G525" s="26"/>
      <c r="H525" s="24" t="s">
        <v>11</v>
      </c>
      <c r="I525" s="24" t="s">
        <v>595</v>
      </c>
    </row>
    <row r="526" spans="1:9" s="25" customFormat="1">
      <c r="A526" s="22">
        <v>55200</v>
      </c>
      <c r="B526" s="22" t="s">
        <v>987</v>
      </c>
      <c r="C526" s="23" t="s">
        <v>617</v>
      </c>
      <c r="D526" s="23">
        <v>689100</v>
      </c>
      <c r="E526" s="23" t="s">
        <v>984</v>
      </c>
      <c r="F526" s="23" t="s">
        <v>985</v>
      </c>
      <c r="G526" s="26"/>
      <c r="H526" s="24" t="s">
        <v>11</v>
      </c>
      <c r="I526" s="24" t="s">
        <v>595</v>
      </c>
    </row>
    <row r="527" spans="1:9" s="25" customFormat="1">
      <c r="A527" s="22">
        <v>55210</v>
      </c>
      <c r="B527" s="22" t="s">
        <v>988</v>
      </c>
      <c r="C527" s="23" t="s">
        <v>617</v>
      </c>
      <c r="D527" s="23">
        <v>689100</v>
      </c>
      <c r="E527" s="23" t="s">
        <v>984</v>
      </c>
      <c r="F527" s="23" t="s">
        <v>985</v>
      </c>
      <c r="G527" s="26"/>
      <c r="H527" s="24" t="s">
        <v>11</v>
      </c>
      <c r="I527" s="24" t="s">
        <v>595</v>
      </c>
    </row>
    <row r="528" spans="1:9" s="25" customFormat="1">
      <c r="A528" s="22">
        <v>64120</v>
      </c>
      <c r="B528" s="22" t="s">
        <v>989</v>
      </c>
      <c r="C528" s="23" t="s">
        <v>90</v>
      </c>
      <c r="D528" s="23">
        <v>689100</v>
      </c>
      <c r="E528" s="23" t="s">
        <v>984</v>
      </c>
      <c r="F528" s="23" t="s">
        <v>985</v>
      </c>
      <c r="G528" s="26"/>
      <c r="H528" s="24" t="s">
        <v>11</v>
      </c>
      <c r="I528" s="24" t="s">
        <v>595</v>
      </c>
    </row>
    <row r="529" spans="1:9" s="25" customFormat="1">
      <c r="A529" s="22">
        <v>54115</v>
      </c>
      <c r="B529" s="22" t="s">
        <v>990</v>
      </c>
      <c r="C529" s="23" t="s">
        <v>617</v>
      </c>
      <c r="D529" s="23">
        <v>689100</v>
      </c>
      <c r="E529" s="23" t="s">
        <v>984</v>
      </c>
      <c r="F529" s="23" t="s">
        <v>985</v>
      </c>
      <c r="G529" s="26"/>
      <c r="H529" s="24" t="s">
        <v>11</v>
      </c>
      <c r="I529" s="24" t="s">
        <v>595</v>
      </c>
    </row>
    <row r="530" spans="1:9" s="25" customFormat="1">
      <c r="A530" s="22">
        <v>54116</v>
      </c>
      <c r="B530" s="22" t="s">
        <v>991</v>
      </c>
      <c r="C530" s="23" t="s">
        <v>617</v>
      </c>
      <c r="D530" s="23">
        <v>689100</v>
      </c>
      <c r="E530" s="23" t="s">
        <v>984</v>
      </c>
      <c r="F530" s="23" t="s">
        <v>985</v>
      </c>
      <c r="G530" s="26"/>
      <c r="H530" s="24" t="s">
        <v>11</v>
      </c>
      <c r="I530" s="24" t="s">
        <v>595</v>
      </c>
    </row>
    <row r="531" spans="1:9" s="25" customFormat="1">
      <c r="A531" s="22">
        <v>64130</v>
      </c>
      <c r="B531" s="22" t="s">
        <v>992</v>
      </c>
      <c r="C531" s="23" t="s">
        <v>90</v>
      </c>
      <c r="D531" s="23">
        <v>689110</v>
      </c>
      <c r="E531" s="23" t="s">
        <v>993</v>
      </c>
      <c r="F531" s="23" t="s">
        <v>993</v>
      </c>
      <c r="G531" s="26"/>
      <c r="H531" s="24" t="s">
        <v>11</v>
      </c>
      <c r="I531" s="24" t="s">
        <v>595</v>
      </c>
    </row>
    <row r="532" spans="1:9" s="25" customFormat="1">
      <c r="A532" s="22">
        <v>55205</v>
      </c>
      <c r="B532" s="22" t="s">
        <v>994</v>
      </c>
      <c r="C532" s="23" t="s">
        <v>165</v>
      </c>
      <c r="D532" s="23">
        <v>689120</v>
      </c>
      <c r="E532" s="23" t="s">
        <v>995</v>
      </c>
      <c r="F532" s="23" t="s">
        <v>996</v>
      </c>
      <c r="G532" s="26"/>
      <c r="H532" s="24" t="s">
        <v>11</v>
      </c>
      <c r="I532" s="24" t="s">
        <v>595</v>
      </c>
    </row>
    <row r="533" spans="1:9" s="25" customFormat="1">
      <c r="A533" s="22">
        <v>65120</v>
      </c>
      <c r="B533" s="22" t="s">
        <v>997</v>
      </c>
      <c r="C533" s="23" t="s">
        <v>617</v>
      </c>
      <c r="D533" s="23">
        <v>689200</v>
      </c>
      <c r="E533" s="23" t="s">
        <v>998</v>
      </c>
      <c r="F533" s="23" t="s">
        <v>999</v>
      </c>
      <c r="G533" s="26"/>
      <c r="H533" s="24" t="s">
        <v>11</v>
      </c>
      <c r="I533" s="24" t="s">
        <v>595</v>
      </c>
    </row>
    <row r="534" spans="1:9" s="25" customFormat="1">
      <c r="A534" s="22">
        <v>56140</v>
      </c>
      <c r="B534" s="22" t="s">
        <v>1000</v>
      </c>
      <c r="C534" s="23" t="s">
        <v>90</v>
      </c>
      <c r="D534" s="23">
        <v>689200</v>
      </c>
      <c r="E534" s="23" t="s">
        <v>998</v>
      </c>
      <c r="F534" s="23" t="s">
        <v>999</v>
      </c>
      <c r="G534" s="26"/>
      <c r="H534" s="24" t="s">
        <v>11</v>
      </c>
      <c r="I534" s="24" t="s">
        <v>595</v>
      </c>
    </row>
    <row r="535" spans="1:9" s="25" customFormat="1">
      <c r="A535" s="22">
        <v>64470</v>
      </c>
      <c r="B535" s="22" t="s">
        <v>1001</v>
      </c>
      <c r="C535" s="23"/>
      <c r="D535" s="23">
        <v>689300</v>
      </c>
      <c r="E535" s="23" t="s">
        <v>1002</v>
      </c>
      <c r="F535" s="23" t="s">
        <v>1002</v>
      </c>
      <c r="G535" s="26"/>
      <c r="H535" s="24" t="s">
        <v>11</v>
      </c>
      <c r="I535" s="24" t="s">
        <v>595</v>
      </c>
    </row>
    <row r="536" spans="1:9" s="25" customFormat="1">
      <c r="A536" s="22">
        <v>64505</v>
      </c>
      <c r="B536" s="22" t="s">
        <v>1003</v>
      </c>
      <c r="C536" s="23"/>
      <c r="D536" s="23">
        <v>689310</v>
      </c>
      <c r="E536" s="23" t="s">
        <v>1004</v>
      </c>
      <c r="F536" s="23" t="s">
        <v>1005</v>
      </c>
      <c r="G536" s="26"/>
      <c r="H536" s="24" t="s">
        <v>11</v>
      </c>
      <c r="I536" s="24" t="s">
        <v>595</v>
      </c>
    </row>
    <row r="537" spans="1:9" s="25" customFormat="1">
      <c r="A537" s="22">
        <v>65420</v>
      </c>
      <c r="B537" s="22" t="s">
        <v>1006</v>
      </c>
      <c r="C537" s="23" t="s">
        <v>617</v>
      </c>
      <c r="D537" s="23">
        <v>689400</v>
      </c>
      <c r="E537" s="23" t="s">
        <v>1007</v>
      </c>
      <c r="F537" s="23" t="s">
        <v>1008</v>
      </c>
      <c r="G537" s="26"/>
      <c r="H537" s="24" t="s">
        <v>11</v>
      </c>
      <c r="I537" s="24" t="s">
        <v>595</v>
      </c>
    </row>
    <row r="538" spans="1:9" s="25" customFormat="1">
      <c r="A538" s="22">
        <v>64405</v>
      </c>
      <c r="B538" s="22" t="s">
        <v>1009</v>
      </c>
      <c r="C538" s="23" t="s">
        <v>90</v>
      </c>
      <c r="D538" s="23">
        <v>689400</v>
      </c>
      <c r="E538" s="23" t="s">
        <v>1007</v>
      </c>
      <c r="F538" s="23" t="s">
        <v>1008</v>
      </c>
      <c r="G538" s="26"/>
      <c r="H538" s="24" t="s">
        <v>11</v>
      </c>
      <c r="I538" s="24" t="s">
        <v>595</v>
      </c>
    </row>
    <row r="539" spans="1:9" s="25" customFormat="1">
      <c r="A539" s="22">
        <v>64456</v>
      </c>
      <c r="B539" s="22" t="s">
        <v>1010</v>
      </c>
      <c r="C539" s="23" t="s">
        <v>617</v>
      </c>
      <c r="D539" s="23">
        <v>689400</v>
      </c>
      <c r="E539" s="23" t="s">
        <v>1007</v>
      </c>
      <c r="F539" s="23" t="s">
        <v>1008</v>
      </c>
      <c r="G539" s="26"/>
      <c r="H539" s="24" t="s">
        <v>11</v>
      </c>
      <c r="I539" s="24" t="s">
        <v>595</v>
      </c>
    </row>
    <row r="540" spans="1:9" s="25" customFormat="1">
      <c r="A540" s="22">
        <v>64500</v>
      </c>
      <c r="B540" s="22" t="s">
        <v>1011</v>
      </c>
      <c r="C540" s="23" t="s">
        <v>617</v>
      </c>
      <c r="D540" s="23">
        <v>689400</v>
      </c>
      <c r="E540" s="23" t="s">
        <v>1007</v>
      </c>
      <c r="F540" s="23" t="s">
        <v>1008</v>
      </c>
      <c r="G540" s="26"/>
      <c r="H540" s="24" t="s">
        <v>11</v>
      </c>
      <c r="I540" s="24" t="s">
        <v>595</v>
      </c>
    </row>
    <row r="541" spans="1:9" s="25" customFormat="1">
      <c r="A541" s="22">
        <v>64450</v>
      </c>
      <c r="B541" s="22" t="s">
        <v>1012</v>
      </c>
      <c r="C541" s="23" t="s">
        <v>617</v>
      </c>
      <c r="D541" s="23">
        <v>689400</v>
      </c>
      <c r="E541" s="23" t="s">
        <v>1007</v>
      </c>
      <c r="F541" s="23" t="s">
        <v>1008</v>
      </c>
      <c r="G541" s="26"/>
      <c r="H541" s="24" t="s">
        <v>11</v>
      </c>
      <c r="I541" s="24" t="s">
        <v>595</v>
      </c>
    </row>
    <row r="542" spans="1:9" s="25" customFormat="1">
      <c r="A542" s="22">
        <v>64455</v>
      </c>
      <c r="B542" s="22" t="s">
        <v>1013</v>
      </c>
      <c r="C542" s="23" t="s">
        <v>617</v>
      </c>
      <c r="D542" s="23">
        <v>689400</v>
      </c>
      <c r="E542" s="23" t="s">
        <v>1007</v>
      </c>
      <c r="F542" s="23" t="s">
        <v>1008</v>
      </c>
      <c r="G542" s="26"/>
      <c r="H542" s="24" t="s">
        <v>11</v>
      </c>
      <c r="I542" s="24" t="s">
        <v>595</v>
      </c>
    </row>
    <row r="543" spans="1:9" s="25" customFormat="1">
      <c r="A543" s="22">
        <v>64457</v>
      </c>
      <c r="B543" s="22" t="s">
        <v>1014</v>
      </c>
      <c r="C543" s="23" t="s">
        <v>617</v>
      </c>
      <c r="D543" s="23">
        <v>689400</v>
      </c>
      <c r="E543" s="23" t="s">
        <v>1007</v>
      </c>
      <c r="F543" s="23" t="s">
        <v>1008</v>
      </c>
      <c r="G543" s="26"/>
      <c r="H543" s="24" t="s">
        <v>11</v>
      </c>
      <c r="I543" s="24" t="s">
        <v>595</v>
      </c>
    </row>
    <row r="544" spans="1:9" s="25" customFormat="1">
      <c r="A544" s="22">
        <v>64458</v>
      </c>
      <c r="B544" s="22" t="s">
        <v>1015</v>
      </c>
      <c r="C544" s="23" t="s">
        <v>617</v>
      </c>
      <c r="D544" s="23">
        <v>689400</v>
      </c>
      <c r="E544" s="23" t="s">
        <v>1007</v>
      </c>
      <c r="F544" s="23" t="s">
        <v>1008</v>
      </c>
      <c r="G544" s="26"/>
      <c r="H544" s="24" t="s">
        <v>11</v>
      </c>
      <c r="I544" s="24" t="s">
        <v>595</v>
      </c>
    </row>
    <row r="545" spans="1:9" s="25" customFormat="1">
      <c r="A545" s="22">
        <v>64459</v>
      </c>
      <c r="B545" s="22" t="s">
        <v>1016</v>
      </c>
      <c r="C545" s="23" t="s">
        <v>617</v>
      </c>
      <c r="D545" s="23">
        <v>689400</v>
      </c>
      <c r="E545" s="23" t="s">
        <v>1007</v>
      </c>
      <c r="F545" s="23" t="s">
        <v>1008</v>
      </c>
      <c r="G545" s="26"/>
      <c r="H545" s="24" t="s">
        <v>11</v>
      </c>
      <c r="I545" s="24" t="s">
        <v>595</v>
      </c>
    </row>
    <row r="546" spans="1:9" s="25" customFormat="1">
      <c r="A546" s="22">
        <v>64460</v>
      </c>
      <c r="B546" s="22" t="s">
        <v>1017</v>
      </c>
      <c r="C546" s="23" t="s">
        <v>617</v>
      </c>
      <c r="D546" s="23">
        <v>689400</v>
      </c>
      <c r="E546" s="23" t="s">
        <v>1007</v>
      </c>
      <c r="F546" s="23" t="s">
        <v>1008</v>
      </c>
      <c r="G546" s="26"/>
      <c r="H546" s="24" t="s">
        <v>11</v>
      </c>
      <c r="I546" s="24" t="s">
        <v>595</v>
      </c>
    </row>
    <row r="547" spans="1:9" s="25" customFormat="1">
      <c r="A547" s="22">
        <v>64461</v>
      </c>
      <c r="B547" s="22" t="s">
        <v>1018</v>
      </c>
      <c r="C547" s="23" t="s">
        <v>617</v>
      </c>
      <c r="D547" s="23">
        <v>689400</v>
      </c>
      <c r="E547" s="23" t="s">
        <v>1007</v>
      </c>
      <c r="F547" s="23" t="s">
        <v>1008</v>
      </c>
      <c r="G547" s="26"/>
      <c r="H547" s="24" t="s">
        <v>11</v>
      </c>
      <c r="I547" s="24" t="s">
        <v>595</v>
      </c>
    </row>
    <row r="548" spans="1:9" s="25" customFormat="1">
      <c r="A548" s="22">
        <v>64462</v>
      </c>
      <c r="B548" s="22" t="s">
        <v>1019</v>
      </c>
      <c r="C548" s="23" t="s">
        <v>617</v>
      </c>
      <c r="D548" s="23">
        <v>689400</v>
      </c>
      <c r="E548" s="23" t="s">
        <v>1007</v>
      </c>
      <c r="F548" s="23" t="s">
        <v>1008</v>
      </c>
      <c r="G548" s="26"/>
      <c r="H548" s="24" t="s">
        <v>11</v>
      </c>
      <c r="I548" s="24" t="s">
        <v>595</v>
      </c>
    </row>
    <row r="549" spans="1:9" s="25" customFormat="1">
      <c r="A549" s="22">
        <v>64465</v>
      </c>
      <c r="B549" s="22" t="s">
        <v>1020</v>
      </c>
      <c r="C549" s="23" t="s">
        <v>617</v>
      </c>
      <c r="D549" s="23">
        <v>689400</v>
      </c>
      <c r="E549" s="23" t="s">
        <v>1007</v>
      </c>
      <c r="F549" s="23" t="s">
        <v>1008</v>
      </c>
      <c r="G549" s="26"/>
      <c r="H549" s="24" t="s">
        <v>11</v>
      </c>
      <c r="I549" s="24" t="s">
        <v>595</v>
      </c>
    </row>
    <row r="550" spans="1:9" s="25" customFormat="1">
      <c r="A550" s="22">
        <v>64466</v>
      </c>
      <c r="B550" s="22" t="s">
        <v>1021</v>
      </c>
      <c r="C550" s="23" t="s">
        <v>617</v>
      </c>
      <c r="D550" s="23">
        <v>689400</v>
      </c>
      <c r="E550" s="23" t="s">
        <v>1007</v>
      </c>
      <c r="F550" s="23" t="s">
        <v>1008</v>
      </c>
      <c r="G550" s="26"/>
      <c r="H550" s="24" t="s">
        <v>11</v>
      </c>
      <c r="I550" s="24" t="s">
        <v>595</v>
      </c>
    </row>
    <row r="551" spans="1:9" s="25" customFormat="1">
      <c r="A551" s="22"/>
      <c r="B551" s="22" t="s">
        <v>1021</v>
      </c>
      <c r="C551" s="23" t="s">
        <v>39</v>
      </c>
      <c r="D551" s="22">
        <v>689500</v>
      </c>
      <c r="E551" s="23" t="s">
        <v>1022</v>
      </c>
      <c r="F551" s="23" t="s">
        <v>1023</v>
      </c>
      <c r="G551" s="26"/>
      <c r="H551" s="24" t="s">
        <v>11</v>
      </c>
      <c r="I551" s="24" t="s">
        <v>595</v>
      </c>
    </row>
    <row r="552" spans="1:9" s="25" customFormat="1">
      <c r="A552" s="22">
        <v>54100</v>
      </c>
      <c r="B552" s="22" t="s">
        <v>1024</v>
      </c>
      <c r="C552" s="23" t="s">
        <v>90</v>
      </c>
      <c r="D552" s="23">
        <v>690000</v>
      </c>
      <c r="E552" s="23" t="s">
        <v>1025</v>
      </c>
      <c r="F552" s="23" t="s">
        <v>1026</v>
      </c>
      <c r="G552" s="26"/>
      <c r="H552" s="24" t="s">
        <v>11</v>
      </c>
      <c r="I552" s="24" t="s">
        <v>595</v>
      </c>
    </row>
    <row r="553" spans="1:9" s="25" customFormat="1">
      <c r="A553" s="22">
        <v>54101</v>
      </c>
      <c r="B553" s="22" t="s">
        <v>1027</v>
      </c>
      <c r="C553" s="23" t="s">
        <v>90</v>
      </c>
      <c r="D553" s="23">
        <v>690010</v>
      </c>
      <c r="E553" s="23" t="s">
        <v>1028</v>
      </c>
      <c r="F553" s="23" t="s">
        <v>1029</v>
      </c>
      <c r="G553" s="26"/>
      <c r="H553" s="24" t="s">
        <v>11</v>
      </c>
      <c r="I553" s="24" t="s">
        <v>595</v>
      </c>
    </row>
    <row r="554" spans="1:9" s="25" customFormat="1">
      <c r="A554" s="22">
        <v>54102</v>
      </c>
      <c r="B554" s="22" t="s">
        <v>1030</v>
      </c>
      <c r="C554" s="23" t="s">
        <v>90</v>
      </c>
      <c r="D554" s="23">
        <v>690020</v>
      </c>
      <c r="E554" s="23" t="s">
        <v>1031</v>
      </c>
      <c r="F554" s="23" t="s">
        <v>1032</v>
      </c>
      <c r="G554" s="26"/>
      <c r="H554" s="24" t="s">
        <v>11</v>
      </c>
      <c r="I554" s="24" t="s">
        <v>595</v>
      </c>
    </row>
    <row r="555" spans="1:9" s="25" customFormat="1">
      <c r="A555" s="22">
        <v>54103</v>
      </c>
      <c r="B555" s="22" t="s">
        <v>1033</v>
      </c>
      <c r="C555" s="23" t="s">
        <v>90</v>
      </c>
      <c r="D555" s="23">
        <v>690030</v>
      </c>
      <c r="E555" s="23" t="s">
        <v>1034</v>
      </c>
      <c r="F555" s="23" t="s">
        <v>1035</v>
      </c>
      <c r="G555" s="26"/>
      <c r="H555" s="24" t="s">
        <v>11</v>
      </c>
      <c r="I555" s="24" t="s">
        <v>595</v>
      </c>
    </row>
    <row r="556" spans="1:9" s="25" customFormat="1">
      <c r="A556" s="22">
        <v>54105</v>
      </c>
      <c r="B556" s="22" t="s">
        <v>1036</v>
      </c>
      <c r="C556" s="23" t="s">
        <v>90</v>
      </c>
      <c r="D556" s="23">
        <v>690040</v>
      </c>
      <c r="E556" s="23" t="s">
        <v>1037</v>
      </c>
      <c r="F556" s="23" t="s">
        <v>1038</v>
      </c>
      <c r="G556" s="26"/>
      <c r="H556" s="24" t="s">
        <v>11</v>
      </c>
      <c r="I556" s="24" t="s">
        <v>595</v>
      </c>
    </row>
    <row r="557" spans="1:9" s="25" customFormat="1">
      <c r="A557" s="22">
        <v>54106</v>
      </c>
      <c r="B557" s="22" t="s">
        <v>1039</v>
      </c>
      <c r="C557" s="23" t="s">
        <v>90</v>
      </c>
      <c r="D557" s="23">
        <v>690050</v>
      </c>
      <c r="E557" s="23" t="s">
        <v>1040</v>
      </c>
      <c r="F557" s="23" t="s">
        <v>1041</v>
      </c>
      <c r="G557" s="26"/>
      <c r="H557" s="24" t="s">
        <v>11</v>
      </c>
      <c r="I557" s="24" t="s">
        <v>595</v>
      </c>
    </row>
    <row r="558" spans="1:9" s="25" customFormat="1">
      <c r="A558" s="22">
        <v>54108</v>
      </c>
      <c r="B558" s="22" t="s">
        <v>1042</v>
      </c>
      <c r="C558" s="23" t="s">
        <v>90</v>
      </c>
      <c r="D558" s="23">
        <v>690060</v>
      </c>
      <c r="E558" s="23" t="s">
        <v>1043</v>
      </c>
      <c r="F558" s="23" t="s">
        <v>1044</v>
      </c>
      <c r="G558" s="26"/>
      <c r="H558" s="24" t="s">
        <v>11</v>
      </c>
      <c r="I558" s="24" t="s">
        <v>595</v>
      </c>
    </row>
    <row r="559" spans="1:9" s="25" customFormat="1">
      <c r="A559" s="22">
        <v>54104</v>
      </c>
      <c r="B559" s="22" t="s">
        <v>1045</v>
      </c>
      <c r="C559" s="23" t="s">
        <v>617</v>
      </c>
      <c r="D559" s="23">
        <v>690070</v>
      </c>
      <c r="E559" s="23" t="s">
        <v>1046</v>
      </c>
      <c r="F559" s="23" t="s">
        <v>1047</v>
      </c>
      <c r="G559" s="26"/>
      <c r="H559" s="24" t="s">
        <v>11</v>
      </c>
      <c r="I559" s="24" t="s">
        <v>595</v>
      </c>
    </row>
    <row r="560" spans="1:9" s="25" customFormat="1">
      <c r="A560" s="22">
        <v>64495</v>
      </c>
      <c r="B560" s="22" t="s">
        <v>1048</v>
      </c>
      <c r="C560" s="23" t="s">
        <v>617</v>
      </c>
      <c r="D560" s="23">
        <v>690100</v>
      </c>
      <c r="E560" s="23" t="s">
        <v>1049</v>
      </c>
      <c r="F560" s="23" t="s">
        <v>1050</v>
      </c>
      <c r="G560" s="26"/>
      <c r="H560" s="24" t="s">
        <v>11</v>
      </c>
      <c r="I560" s="24" t="s">
        <v>595</v>
      </c>
    </row>
    <row r="561" spans="1:9" s="25" customFormat="1">
      <c r="A561" s="22">
        <v>54120</v>
      </c>
      <c r="B561" s="22" t="s">
        <v>1051</v>
      </c>
      <c r="C561" s="23" t="s">
        <v>90</v>
      </c>
      <c r="D561" s="23">
        <v>690100</v>
      </c>
      <c r="E561" s="23" t="s">
        <v>1049</v>
      </c>
      <c r="F561" s="23" t="s">
        <v>1050</v>
      </c>
      <c r="G561" s="26"/>
      <c r="H561" s="24" t="s">
        <v>11</v>
      </c>
      <c r="I561" s="24" t="s">
        <v>595</v>
      </c>
    </row>
    <row r="562" spans="1:9" s="25" customFormat="1">
      <c r="A562" s="22">
        <v>54107</v>
      </c>
      <c r="B562" s="22" t="s">
        <v>1052</v>
      </c>
      <c r="C562" s="23" t="s">
        <v>617</v>
      </c>
      <c r="D562" s="23">
        <v>690100</v>
      </c>
      <c r="E562" s="23" t="s">
        <v>1049</v>
      </c>
      <c r="F562" s="23" t="s">
        <v>1050</v>
      </c>
      <c r="G562" s="26"/>
      <c r="H562" s="24" t="s">
        <v>11</v>
      </c>
      <c r="I562" s="24" t="s">
        <v>595</v>
      </c>
    </row>
    <row r="563" spans="1:9" s="25" customFormat="1">
      <c r="A563" s="22">
        <v>54135</v>
      </c>
      <c r="B563" s="22" t="s">
        <v>1053</v>
      </c>
      <c r="C563" s="23" t="s">
        <v>617</v>
      </c>
      <c r="D563" s="23">
        <v>690100</v>
      </c>
      <c r="E563" s="23" t="s">
        <v>1049</v>
      </c>
      <c r="F563" s="23" t="s">
        <v>1050</v>
      </c>
      <c r="G563" s="26"/>
      <c r="H563" s="24" t="s">
        <v>11</v>
      </c>
      <c r="I563" s="24" t="s">
        <v>595</v>
      </c>
    </row>
    <row r="564" spans="1:9" s="25" customFormat="1">
      <c r="A564" s="22">
        <v>62500</v>
      </c>
      <c r="B564" s="22" t="s">
        <v>1054</v>
      </c>
      <c r="C564" s="23"/>
      <c r="D564" s="23">
        <v>691000</v>
      </c>
      <c r="E564" s="23" t="s">
        <v>1055</v>
      </c>
      <c r="F564" s="23" t="s">
        <v>1055</v>
      </c>
      <c r="G564" s="26"/>
      <c r="H564" s="24" t="s">
        <v>11</v>
      </c>
      <c r="I564" s="24" t="s">
        <v>595</v>
      </c>
    </row>
    <row r="565" spans="1:9" s="25" customFormat="1">
      <c r="A565" s="22">
        <v>32400</v>
      </c>
      <c r="B565" s="22" t="s">
        <v>1056</v>
      </c>
      <c r="C565" s="23"/>
      <c r="D565" s="23">
        <v>691200</v>
      </c>
      <c r="E565" s="23" t="s">
        <v>1057</v>
      </c>
      <c r="F565" s="23" t="s">
        <v>1057</v>
      </c>
      <c r="G565" s="26"/>
      <c r="H565" s="24" t="s">
        <v>11</v>
      </c>
      <c r="I565" s="24" t="s">
        <v>595</v>
      </c>
    </row>
    <row r="566" spans="1:9" s="25" customFormat="1">
      <c r="A566" s="22">
        <v>62220</v>
      </c>
      <c r="B566" s="22" t="s">
        <v>1058</v>
      </c>
      <c r="C566" s="23" t="s">
        <v>90</v>
      </c>
      <c r="D566" s="23">
        <v>691300</v>
      </c>
      <c r="E566" s="23" t="s">
        <v>1059</v>
      </c>
      <c r="F566" s="23" t="s">
        <v>1060</v>
      </c>
      <c r="G566" s="26"/>
      <c r="H566" s="24" t="s">
        <v>11</v>
      </c>
      <c r="I566" s="24" t="s">
        <v>595</v>
      </c>
    </row>
    <row r="567" spans="1:9" s="25" customFormat="1">
      <c r="A567" s="22">
        <v>62290</v>
      </c>
      <c r="B567" s="22" t="s">
        <v>1061</v>
      </c>
      <c r="C567" s="23" t="s">
        <v>617</v>
      </c>
      <c r="D567" s="23">
        <v>691300</v>
      </c>
      <c r="E567" s="23" t="s">
        <v>1059</v>
      </c>
      <c r="F567" s="23" t="s">
        <v>1060</v>
      </c>
      <c r="G567" s="26"/>
      <c r="H567" s="24" t="s">
        <v>11</v>
      </c>
      <c r="I567" s="24" t="s">
        <v>595</v>
      </c>
    </row>
    <row r="568" spans="1:9" s="25" customFormat="1">
      <c r="A568" s="22">
        <v>62285</v>
      </c>
      <c r="B568" s="22" t="s">
        <v>1062</v>
      </c>
      <c r="C568" s="23" t="s">
        <v>90</v>
      </c>
      <c r="D568" s="23">
        <v>691310</v>
      </c>
      <c r="E568" s="23" t="s">
        <v>1063</v>
      </c>
      <c r="F568" s="23" t="s">
        <v>1064</v>
      </c>
      <c r="G568" s="26"/>
      <c r="H568" s="24" t="s">
        <v>11</v>
      </c>
      <c r="I568" s="24" t="s">
        <v>595</v>
      </c>
    </row>
    <row r="569" spans="1:9" s="25" customFormat="1">
      <c r="A569" s="22">
        <v>62286</v>
      </c>
      <c r="B569" s="22" t="s">
        <v>1065</v>
      </c>
      <c r="C569" s="23" t="s">
        <v>617</v>
      </c>
      <c r="D569" s="23">
        <v>691310</v>
      </c>
      <c r="E569" s="23" t="s">
        <v>1063</v>
      </c>
      <c r="F569" s="23" t="s">
        <v>1064</v>
      </c>
      <c r="G569" s="26"/>
      <c r="H569" s="24" t="s">
        <v>11</v>
      </c>
      <c r="I569" s="24" t="s">
        <v>595</v>
      </c>
    </row>
    <row r="570" spans="1:9" s="25" customFormat="1">
      <c r="A570" s="22">
        <v>62600</v>
      </c>
      <c r="B570" s="22" t="s">
        <v>1066</v>
      </c>
      <c r="C570" s="23"/>
      <c r="D570" s="23">
        <v>691400</v>
      </c>
      <c r="E570" s="23" t="s">
        <v>1067</v>
      </c>
      <c r="F570" s="23" t="s">
        <v>1068</v>
      </c>
      <c r="G570" s="26"/>
      <c r="H570" s="24" t="s">
        <v>11</v>
      </c>
      <c r="I570" s="24" t="s">
        <v>595</v>
      </c>
    </row>
    <row r="571" spans="1:9" s="25" customFormat="1">
      <c r="A571" s="22"/>
      <c r="B571" s="22"/>
      <c r="C571" s="23" t="s">
        <v>39</v>
      </c>
      <c r="D571" s="23">
        <v>692000</v>
      </c>
      <c r="E571" s="23" t="s">
        <v>1069</v>
      </c>
      <c r="F571" s="23" t="s">
        <v>1070</v>
      </c>
      <c r="G571" s="26"/>
      <c r="H571" s="24" t="s">
        <v>11</v>
      </c>
      <c r="I571" s="24" t="s">
        <v>1071</v>
      </c>
    </row>
    <row r="572" spans="1:9" s="25" customFormat="1">
      <c r="A572" s="22"/>
      <c r="B572" s="22"/>
      <c r="C572" s="23" t="s">
        <v>39</v>
      </c>
      <c r="D572" s="23">
        <v>692990</v>
      </c>
      <c r="E572" s="23" t="s">
        <v>1072</v>
      </c>
      <c r="F572" s="23" t="s">
        <v>1073</v>
      </c>
      <c r="G572" s="26"/>
      <c r="H572" s="24" t="s">
        <v>11</v>
      </c>
      <c r="I572" s="24" t="s">
        <v>595</v>
      </c>
    </row>
    <row r="573" spans="1:9" s="25" customFormat="1">
      <c r="A573" s="22"/>
      <c r="B573" s="22"/>
      <c r="C573" s="23" t="s">
        <v>39</v>
      </c>
      <c r="D573" s="23">
        <v>693000</v>
      </c>
      <c r="E573" s="23" t="s">
        <v>1074</v>
      </c>
      <c r="F573" s="23" t="s">
        <v>1075</v>
      </c>
      <c r="G573" s="26"/>
      <c r="H573" s="24" t="s">
        <v>11</v>
      </c>
      <c r="I573" s="24" t="s">
        <v>1071</v>
      </c>
    </row>
    <row r="574" spans="1:9" s="25" customFormat="1">
      <c r="A574" s="22"/>
      <c r="B574" s="22"/>
      <c r="C574" s="23" t="s">
        <v>39</v>
      </c>
      <c r="D574" s="23">
        <v>693010</v>
      </c>
      <c r="E574" s="23" t="s">
        <v>1076</v>
      </c>
      <c r="F574" s="23" t="s">
        <v>1077</v>
      </c>
      <c r="G574" s="26"/>
      <c r="H574" s="24" t="s">
        <v>11</v>
      </c>
      <c r="I574" s="24" t="s">
        <v>1071</v>
      </c>
    </row>
    <row r="575" spans="1:9" s="25" customFormat="1">
      <c r="A575" s="22"/>
      <c r="B575" s="22"/>
      <c r="C575" s="23" t="s">
        <v>39</v>
      </c>
      <c r="D575" s="23">
        <v>693020</v>
      </c>
      <c r="E575" s="23" t="s">
        <v>1078</v>
      </c>
      <c r="F575" s="23" t="s">
        <v>1079</v>
      </c>
      <c r="G575" s="26"/>
      <c r="H575" s="24" t="s">
        <v>11</v>
      </c>
      <c r="I575" s="24" t="s">
        <v>1071</v>
      </c>
    </row>
    <row r="576" spans="1:9" s="25" customFormat="1">
      <c r="A576" s="22"/>
      <c r="B576" s="22"/>
      <c r="C576" s="23" t="s">
        <v>39</v>
      </c>
      <c r="D576" s="23">
        <v>693030</v>
      </c>
      <c r="E576" s="23" t="s">
        <v>1080</v>
      </c>
      <c r="F576" s="23" t="s">
        <v>1081</v>
      </c>
      <c r="G576" s="26"/>
      <c r="H576" s="24" t="s">
        <v>11</v>
      </c>
      <c r="I576" s="24" t="s">
        <v>1071</v>
      </c>
    </row>
    <row r="577" spans="1:9" s="25" customFormat="1">
      <c r="A577" s="22"/>
      <c r="B577" s="22"/>
      <c r="C577" s="23" t="s">
        <v>39</v>
      </c>
      <c r="D577" s="23">
        <v>693040</v>
      </c>
      <c r="E577" s="23" t="s">
        <v>1082</v>
      </c>
      <c r="F577" s="23" t="s">
        <v>1083</v>
      </c>
      <c r="G577" s="26"/>
      <c r="H577" s="24" t="s">
        <v>11</v>
      </c>
      <c r="I577" s="24" t="s">
        <v>1071</v>
      </c>
    </row>
    <row r="578" spans="1:9" s="25" customFormat="1">
      <c r="A578" s="22"/>
      <c r="B578" s="22"/>
      <c r="C578" s="23" t="s">
        <v>39</v>
      </c>
      <c r="D578" s="23">
        <v>693050</v>
      </c>
      <c r="E578" s="23" t="s">
        <v>1084</v>
      </c>
      <c r="F578" s="23" t="s">
        <v>1085</v>
      </c>
      <c r="G578" s="26"/>
      <c r="H578" s="24" t="s">
        <v>11</v>
      </c>
      <c r="I578" s="24" t="s">
        <v>1071</v>
      </c>
    </row>
    <row r="579" spans="1:9" s="25" customFormat="1">
      <c r="A579" s="22"/>
      <c r="B579" s="22"/>
      <c r="C579" s="23" t="s">
        <v>39</v>
      </c>
      <c r="D579" s="23">
        <v>693060</v>
      </c>
      <c r="E579" s="23" t="s">
        <v>1086</v>
      </c>
      <c r="F579" s="23" t="s">
        <v>1087</v>
      </c>
      <c r="G579" s="26"/>
      <c r="H579" s="24" t="s">
        <v>11</v>
      </c>
      <c r="I579" s="24" t="s">
        <v>1071</v>
      </c>
    </row>
    <row r="580" spans="1:9" s="25" customFormat="1">
      <c r="A580" s="22"/>
      <c r="B580" s="22"/>
      <c r="C580" s="23" t="s">
        <v>39</v>
      </c>
      <c r="D580" s="23">
        <v>693070</v>
      </c>
      <c r="E580" s="23" t="s">
        <v>1088</v>
      </c>
      <c r="F580" s="23" t="s">
        <v>1089</v>
      </c>
      <c r="G580" s="26"/>
      <c r="H580" s="24" t="s">
        <v>11</v>
      </c>
      <c r="I580" s="24" t="s">
        <v>1071</v>
      </c>
    </row>
    <row r="581" spans="1:9" s="25" customFormat="1">
      <c r="A581" s="22"/>
      <c r="B581" s="22"/>
      <c r="C581" s="23" t="s">
        <v>39</v>
      </c>
      <c r="D581" s="23">
        <v>693080</v>
      </c>
      <c r="E581" s="23" t="s">
        <v>1090</v>
      </c>
      <c r="F581" s="23" t="s">
        <v>1091</v>
      </c>
      <c r="G581" s="26"/>
      <c r="H581" s="24" t="s">
        <v>11</v>
      </c>
      <c r="I581" s="24" t="s">
        <v>1071</v>
      </c>
    </row>
    <row r="582" spans="1:9" s="25" customFormat="1">
      <c r="A582" s="22"/>
      <c r="B582" s="22"/>
      <c r="C582" s="23" t="s">
        <v>39</v>
      </c>
      <c r="D582" s="23">
        <v>693090</v>
      </c>
      <c r="E582" s="23" t="s">
        <v>1092</v>
      </c>
      <c r="F582" s="23" t="s">
        <v>1093</v>
      </c>
      <c r="G582" s="26"/>
      <c r="H582" s="24" t="s">
        <v>11</v>
      </c>
      <c r="I582" s="24" t="s">
        <v>1071</v>
      </c>
    </row>
    <row r="583" spans="1:9" s="25" customFormat="1">
      <c r="A583" s="22"/>
      <c r="B583" s="22"/>
      <c r="C583" s="23" t="s">
        <v>39</v>
      </c>
      <c r="D583" s="23">
        <v>693100</v>
      </c>
      <c r="E583" s="23" t="s">
        <v>1094</v>
      </c>
      <c r="F583" s="23" t="s">
        <v>1095</v>
      </c>
      <c r="G583" s="26"/>
      <c r="H583" s="24" t="s">
        <v>11</v>
      </c>
      <c r="I583" s="24" t="s">
        <v>1071</v>
      </c>
    </row>
    <row r="584" spans="1:9" s="25" customFormat="1">
      <c r="A584" s="22"/>
      <c r="B584" s="22"/>
      <c r="C584" s="23" t="s">
        <v>39</v>
      </c>
      <c r="D584" s="23">
        <v>694000</v>
      </c>
      <c r="E584" s="23" t="s">
        <v>1096</v>
      </c>
      <c r="F584" s="23" t="s">
        <v>1097</v>
      </c>
      <c r="G584" s="26"/>
      <c r="H584" s="24" t="s">
        <v>11</v>
      </c>
      <c r="I584" s="24" t="s">
        <v>1071</v>
      </c>
    </row>
    <row r="585" spans="1:9" s="25" customFormat="1">
      <c r="A585" s="22"/>
      <c r="B585" s="22"/>
      <c r="C585" s="23" t="s">
        <v>39</v>
      </c>
      <c r="D585" s="23">
        <v>695000</v>
      </c>
      <c r="E585" s="23" t="s">
        <v>1098</v>
      </c>
      <c r="F585" s="23" t="s">
        <v>1099</v>
      </c>
      <c r="G585" s="26"/>
      <c r="H585" s="24" t="s">
        <v>11</v>
      </c>
      <c r="I585" s="24" t="s">
        <v>1071</v>
      </c>
    </row>
    <row r="586" spans="1:9" s="25" customFormat="1">
      <c r="A586" s="22"/>
      <c r="B586" s="22"/>
      <c r="C586" s="23" t="s">
        <v>39</v>
      </c>
      <c r="D586" s="23">
        <v>695010</v>
      </c>
      <c r="E586" s="23" t="s">
        <v>717</v>
      </c>
      <c r="F586" s="23" t="s">
        <v>717</v>
      </c>
      <c r="G586" s="26"/>
      <c r="H586" s="24" t="s">
        <v>11</v>
      </c>
      <c r="I586" s="24" t="s">
        <v>1071</v>
      </c>
    </row>
    <row r="587" spans="1:9" s="25" customFormat="1">
      <c r="A587" s="22"/>
      <c r="B587" s="22"/>
      <c r="C587" s="23" t="s">
        <v>39</v>
      </c>
      <c r="D587" s="23">
        <v>695020</v>
      </c>
      <c r="E587" s="23" t="s">
        <v>1100</v>
      </c>
      <c r="F587" s="23" t="s">
        <v>1101</v>
      </c>
      <c r="G587" s="26"/>
      <c r="H587" s="24" t="s">
        <v>11</v>
      </c>
      <c r="I587" s="24" t="s">
        <v>1071</v>
      </c>
    </row>
    <row r="588" spans="1:9" s="25" customFormat="1">
      <c r="A588" s="22"/>
      <c r="B588" s="22"/>
      <c r="C588" s="23" t="s">
        <v>39</v>
      </c>
      <c r="D588" s="23">
        <v>695030</v>
      </c>
      <c r="E588" s="23" t="s">
        <v>1102</v>
      </c>
      <c r="F588" s="23" t="s">
        <v>1103</v>
      </c>
      <c r="G588" s="26"/>
      <c r="H588" s="24" t="s">
        <v>11</v>
      </c>
      <c r="I588" s="24" t="s">
        <v>1071</v>
      </c>
    </row>
    <row r="589" spans="1:9" s="25" customFormat="1">
      <c r="A589" s="22"/>
      <c r="B589" s="22"/>
      <c r="C589" s="23" t="s">
        <v>39</v>
      </c>
      <c r="D589" s="23">
        <v>695040</v>
      </c>
      <c r="E589" s="23" t="s">
        <v>1104</v>
      </c>
      <c r="F589" s="23" t="s">
        <v>1105</v>
      </c>
      <c r="G589" s="26"/>
      <c r="H589" s="24" t="s">
        <v>11</v>
      </c>
      <c r="I589" s="24" t="s">
        <v>1071</v>
      </c>
    </row>
    <row r="590" spans="1:9" s="25" customFormat="1">
      <c r="A590" s="22"/>
      <c r="B590" s="22"/>
      <c r="C590" s="23" t="s">
        <v>39</v>
      </c>
      <c r="D590" s="23">
        <v>695050</v>
      </c>
      <c r="E590" s="23" t="s">
        <v>715</v>
      </c>
      <c r="F590" s="23" t="s">
        <v>714</v>
      </c>
      <c r="G590" s="26"/>
      <c r="H590" s="24" t="s">
        <v>11</v>
      </c>
      <c r="I590" s="24" t="s">
        <v>1071</v>
      </c>
    </row>
    <row r="591" spans="1:9" s="25" customFormat="1">
      <c r="A591" s="22"/>
      <c r="B591" s="22"/>
      <c r="C591" s="23" t="s">
        <v>39</v>
      </c>
      <c r="D591" s="23">
        <v>696000</v>
      </c>
      <c r="E591" s="23" t="s">
        <v>1106</v>
      </c>
      <c r="F591" s="23" t="s">
        <v>1106</v>
      </c>
      <c r="G591" s="26"/>
      <c r="H591" s="24" t="s">
        <v>11</v>
      </c>
      <c r="I591" s="24" t="s">
        <v>1071</v>
      </c>
    </row>
    <row r="592" spans="1:9" s="25" customFormat="1">
      <c r="A592" s="22">
        <v>66160</v>
      </c>
      <c r="B592" s="22" t="s">
        <v>1107</v>
      </c>
      <c r="C592" s="23" t="s">
        <v>9</v>
      </c>
      <c r="D592" s="23">
        <v>700000</v>
      </c>
      <c r="E592" s="23" t="s">
        <v>1108</v>
      </c>
      <c r="F592" s="23" t="s">
        <v>1107</v>
      </c>
      <c r="G592" s="26"/>
      <c r="H592" s="24" t="s">
        <v>11</v>
      </c>
      <c r="I592" s="24" t="s">
        <v>595</v>
      </c>
    </row>
    <row r="593" spans="1:9" s="25" customFormat="1">
      <c r="A593" s="22">
        <v>66210</v>
      </c>
      <c r="B593" s="22" t="s">
        <v>1109</v>
      </c>
      <c r="C593" s="23" t="s">
        <v>9</v>
      </c>
      <c r="D593" s="23">
        <v>700010</v>
      </c>
      <c r="E593" s="23" t="s">
        <v>1110</v>
      </c>
      <c r="F593" s="23" t="s">
        <v>1111</v>
      </c>
      <c r="G593" s="26"/>
      <c r="H593" s="24" t="s">
        <v>11</v>
      </c>
      <c r="I593" s="24" t="s">
        <v>595</v>
      </c>
    </row>
    <row r="594" spans="1:9" s="25" customFormat="1">
      <c r="A594" s="22">
        <v>63600</v>
      </c>
      <c r="B594" s="22" t="s">
        <v>1112</v>
      </c>
      <c r="C594" s="23" t="s">
        <v>165</v>
      </c>
      <c r="D594" s="23">
        <v>710000</v>
      </c>
      <c r="E594" s="23" t="s">
        <v>1112</v>
      </c>
      <c r="F594" s="23" t="s">
        <v>1112</v>
      </c>
      <c r="G594" s="26"/>
      <c r="H594" s="24" t="s">
        <v>11</v>
      </c>
      <c r="I594" s="24" t="s">
        <v>595</v>
      </c>
    </row>
    <row r="595" spans="1:9" s="25" customFormat="1">
      <c r="A595" s="22">
        <v>55100</v>
      </c>
      <c r="B595" s="22" t="s">
        <v>1113</v>
      </c>
      <c r="C595" s="23" t="s">
        <v>617</v>
      </c>
      <c r="D595" s="23">
        <v>720000</v>
      </c>
      <c r="E595" s="23" t="s">
        <v>1114</v>
      </c>
      <c r="F595" s="23" t="s">
        <v>1113</v>
      </c>
      <c r="G595" s="26"/>
      <c r="H595" s="24" t="s">
        <v>11</v>
      </c>
      <c r="I595" s="24" t="s">
        <v>595</v>
      </c>
    </row>
    <row r="596" spans="1:9" s="25" customFormat="1">
      <c r="A596" s="22">
        <v>66400</v>
      </c>
      <c r="B596" s="22" t="s">
        <v>1115</v>
      </c>
      <c r="C596" s="23" t="s">
        <v>9</v>
      </c>
      <c r="D596" s="23">
        <v>730000</v>
      </c>
      <c r="E596" s="23" t="s">
        <v>1115</v>
      </c>
      <c r="F596" s="23" t="s">
        <v>1115</v>
      </c>
      <c r="G596" s="26"/>
      <c r="H596" s="24" t="s">
        <v>11</v>
      </c>
      <c r="I596" s="24" t="s">
        <v>595</v>
      </c>
    </row>
    <row r="597" spans="1:9" s="25" customFormat="1">
      <c r="A597" s="22">
        <v>66450</v>
      </c>
      <c r="B597" s="22" t="s">
        <v>1116</v>
      </c>
      <c r="C597" s="23" t="s">
        <v>9</v>
      </c>
      <c r="D597" s="23">
        <v>730010</v>
      </c>
      <c r="E597" s="23" t="s">
        <v>1116</v>
      </c>
      <c r="F597" s="23" t="s">
        <v>1116</v>
      </c>
      <c r="G597" s="26"/>
      <c r="H597" s="24" t="s">
        <v>11</v>
      </c>
      <c r="I597" s="24" t="s">
        <v>595</v>
      </c>
    </row>
    <row r="598" spans="1:9" s="25" customFormat="1">
      <c r="A598" s="22">
        <v>68100</v>
      </c>
      <c r="B598" s="22" t="s">
        <v>1117</v>
      </c>
      <c r="C598" s="23" t="s">
        <v>9</v>
      </c>
      <c r="D598" s="23">
        <v>730020</v>
      </c>
      <c r="E598" s="23" t="s">
        <v>1118</v>
      </c>
      <c r="F598" s="23" t="s">
        <v>1117</v>
      </c>
      <c r="G598" s="26"/>
      <c r="H598" s="24" t="s">
        <v>11</v>
      </c>
      <c r="I598" s="24" t="s">
        <v>595</v>
      </c>
    </row>
    <row r="599" spans="1:9" s="25" customFormat="1">
      <c r="A599" s="22"/>
      <c r="B599" s="22"/>
      <c r="C599" s="23" t="s">
        <v>39</v>
      </c>
      <c r="D599" s="23">
        <v>730025</v>
      </c>
      <c r="E599" s="23" t="s">
        <v>1119</v>
      </c>
      <c r="F599" s="23" t="s">
        <v>1120</v>
      </c>
      <c r="G599" s="26"/>
      <c r="H599" s="24" t="s">
        <v>11</v>
      </c>
      <c r="I599" s="24" t="s">
        <v>595</v>
      </c>
    </row>
    <row r="600" spans="1:9" s="25" customFormat="1">
      <c r="A600" s="22">
        <v>69100</v>
      </c>
      <c r="B600" s="22" t="s">
        <v>1121</v>
      </c>
      <c r="C600" s="23" t="s">
        <v>9</v>
      </c>
      <c r="D600" s="23">
        <v>730030</v>
      </c>
      <c r="E600" s="23" t="s">
        <v>1121</v>
      </c>
      <c r="F600" s="23" t="s">
        <v>1121</v>
      </c>
      <c r="G600" s="26"/>
      <c r="H600" s="24" t="s">
        <v>11</v>
      </c>
      <c r="I600" s="24" t="s">
        <v>595</v>
      </c>
    </row>
    <row r="601" spans="1:9" s="25" customFormat="1">
      <c r="A601" s="22">
        <v>69150</v>
      </c>
      <c r="B601" s="22" t="s">
        <v>1122</v>
      </c>
      <c r="C601" s="23" t="s">
        <v>9</v>
      </c>
      <c r="D601" s="23">
        <v>730040</v>
      </c>
      <c r="E601" s="23" t="s">
        <v>1123</v>
      </c>
      <c r="F601" s="23" t="s">
        <v>1122</v>
      </c>
      <c r="G601" s="26"/>
      <c r="H601" s="24" t="s">
        <v>11</v>
      </c>
      <c r="I601" s="24" t="s">
        <v>595</v>
      </c>
    </row>
    <row r="602" spans="1:9" s="25" customFormat="1">
      <c r="A602" s="22">
        <v>69200</v>
      </c>
      <c r="B602" s="22" t="s">
        <v>1124</v>
      </c>
      <c r="C602" s="23" t="s">
        <v>9</v>
      </c>
      <c r="D602" s="23">
        <v>730050</v>
      </c>
      <c r="E602" s="23" t="s">
        <v>1125</v>
      </c>
      <c r="F602" s="23" t="s">
        <v>1124</v>
      </c>
      <c r="G602" s="26"/>
      <c r="H602" s="24" t="s">
        <v>11</v>
      </c>
      <c r="I602" s="24" t="s">
        <v>595</v>
      </c>
    </row>
    <row r="603" spans="1:9" s="25" customFormat="1">
      <c r="A603" s="22">
        <v>81100</v>
      </c>
      <c r="B603" s="22" t="s">
        <v>1126</v>
      </c>
      <c r="C603" s="23" t="s">
        <v>9</v>
      </c>
      <c r="D603" s="23">
        <v>740000</v>
      </c>
      <c r="E603" s="23" t="s">
        <v>1126</v>
      </c>
      <c r="F603" s="23" t="s">
        <v>1126</v>
      </c>
      <c r="G603" s="26"/>
      <c r="H603" s="24" t="s">
        <v>11</v>
      </c>
      <c r="I603" s="24" t="s">
        <v>595</v>
      </c>
    </row>
    <row r="604" spans="1:9" s="25" customFormat="1">
      <c r="A604" s="22">
        <v>81110</v>
      </c>
      <c r="B604" s="22" t="s">
        <v>1127</v>
      </c>
      <c r="C604" s="23" t="s">
        <v>9</v>
      </c>
      <c r="D604" s="23">
        <v>740000</v>
      </c>
      <c r="E604" s="23" t="s">
        <v>1126</v>
      </c>
      <c r="F604" s="23" t="s">
        <v>1126</v>
      </c>
      <c r="G604" s="26"/>
      <c r="H604" s="24" t="s">
        <v>11</v>
      </c>
      <c r="I604" s="24" t="s">
        <v>595</v>
      </c>
    </row>
    <row r="605" spans="1:9" s="25" customFormat="1">
      <c r="A605" s="22">
        <v>71110</v>
      </c>
      <c r="B605" s="22" t="s">
        <v>1128</v>
      </c>
      <c r="C605" s="23" t="s">
        <v>9</v>
      </c>
      <c r="D605" s="23">
        <v>750000</v>
      </c>
      <c r="E605" s="23" t="s">
        <v>1128</v>
      </c>
      <c r="F605" s="23" t="s">
        <v>1128</v>
      </c>
      <c r="G605" s="26"/>
      <c r="H605" s="24" t="s">
        <v>11</v>
      </c>
      <c r="I605" s="24" t="s">
        <v>595</v>
      </c>
    </row>
    <row r="606" spans="1:9" s="25" customFormat="1">
      <c r="A606" s="22">
        <v>71190</v>
      </c>
      <c r="B606" s="22" t="s">
        <v>1129</v>
      </c>
      <c r="C606" s="23" t="s">
        <v>9</v>
      </c>
      <c r="D606" s="23">
        <v>760000</v>
      </c>
      <c r="E606" s="23" t="s">
        <v>1129</v>
      </c>
      <c r="F606" s="23" t="s">
        <v>1129</v>
      </c>
      <c r="G606" s="26"/>
      <c r="H606" s="24" t="s">
        <v>11</v>
      </c>
      <c r="I606" s="24" t="s">
        <v>595</v>
      </c>
    </row>
    <row r="607" spans="1:9" s="25" customFormat="1">
      <c r="A607" s="22">
        <v>71195</v>
      </c>
      <c r="B607" s="22" t="s">
        <v>1130</v>
      </c>
      <c r="C607" s="23" t="s">
        <v>9</v>
      </c>
      <c r="D607" s="23">
        <v>760010</v>
      </c>
      <c r="E607" s="23" t="s">
        <v>1130</v>
      </c>
      <c r="F607" s="23" t="s">
        <v>1130</v>
      </c>
      <c r="G607" s="26"/>
      <c r="H607" s="24" t="s">
        <v>11</v>
      </c>
      <c r="I607" s="24" t="s">
        <v>595</v>
      </c>
    </row>
    <row r="608" spans="1:9" s="25" customFormat="1">
      <c r="A608" s="22">
        <v>71135</v>
      </c>
      <c r="B608" s="22" t="s">
        <v>1131</v>
      </c>
      <c r="C608" s="23" t="s">
        <v>9</v>
      </c>
      <c r="D608" s="23">
        <v>770000</v>
      </c>
      <c r="E608" s="23" t="s">
        <v>1131</v>
      </c>
      <c r="F608" s="23" t="s">
        <v>1131</v>
      </c>
      <c r="G608" s="26"/>
      <c r="H608" s="24" t="s">
        <v>11</v>
      </c>
      <c r="I608" s="24" t="s">
        <v>595</v>
      </c>
    </row>
    <row r="609" spans="1:9" s="25" customFormat="1">
      <c r="A609" s="22">
        <v>71180</v>
      </c>
      <c r="B609" s="22" t="s">
        <v>1132</v>
      </c>
      <c r="C609" s="23" t="s">
        <v>9</v>
      </c>
      <c r="D609" s="23">
        <v>770010</v>
      </c>
      <c r="E609" s="23" t="s">
        <v>1132</v>
      </c>
      <c r="F609" s="23" t="s">
        <v>1132</v>
      </c>
      <c r="G609" s="26"/>
      <c r="H609" s="24" t="s">
        <v>11</v>
      </c>
      <c r="I609" s="24" t="s">
        <v>595</v>
      </c>
    </row>
    <row r="610" spans="1:9" s="25" customFormat="1">
      <c r="A610" s="22">
        <v>71200</v>
      </c>
      <c r="B610" s="22" t="s">
        <v>1133</v>
      </c>
      <c r="C610" s="23"/>
      <c r="D610" s="23">
        <v>770020</v>
      </c>
      <c r="E610" s="23" t="s">
        <v>1134</v>
      </c>
      <c r="F610" s="23" t="s">
        <v>1133</v>
      </c>
      <c r="G610" s="26"/>
      <c r="H610" s="24" t="s">
        <v>11</v>
      </c>
      <c r="I610" s="24" t="s">
        <v>595</v>
      </c>
    </row>
    <row r="611" spans="1:9" s="25" customFormat="1">
      <c r="A611" s="22">
        <v>71335</v>
      </c>
      <c r="B611" s="22" t="s">
        <v>1135</v>
      </c>
      <c r="C611" s="23"/>
      <c r="D611" s="23">
        <v>770030</v>
      </c>
      <c r="E611" s="23" t="s">
        <v>1136</v>
      </c>
      <c r="F611" s="23" t="s">
        <v>1135</v>
      </c>
      <c r="G611" s="26"/>
      <c r="H611" s="24" t="s">
        <v>11</v>
      </c>
      <c r="I611" s="24" t="s">
        <v>595</v>
      </c>
    </row>
    <row r="612" spans="1:9" s="25" customFormat="1">
      <c r="A612" s="22">
        <v>71145</v>
      </c>
      <c r="B612" s="22" t="s">
        <v>1137</v>
      </c>
      <c r="C612" s="23" t="s">
        <v>165</v>
      </c>
      <c r="D612" s="23">
        <v>770040</v>
      </c>
      <c r="E612" s="23" t="s">
        <v>1138</v>
      </c>
      <c r="F612" s="23" t="s">
        <v>1137</v>
      </c>
      <c r="G612" s="26"/>
      <c r="H612" s="24" t="s">
        <v>11</v>
      </c>
      <c r="I612" s="24" t="s">
        <v>595</v>
      </c>
    </row>
    <row r="613" spans="1:9" s="25" customFormat="1">
      <c r="A613" s="22">
        <v>71125</v>
      </c>
      <c r="B613" s="22" t="s">
        <v>1139</v>
      </c>
      <c r="C613" s="23" t="s">
        <v>9</v>
      </c>
      <c r="D613" s="23">
        <v>780000</v>
      </c>
      <c r="E613" s="23" t="s">
        <v>1140</v>
      </c>
      <c r="F613" s="23" t="s">
        <v>1139</v>
      </c>
      <c r="G613" s="26"/>
      <c r="H613" s="24" t="s">
        <v>11</v>
      </c>
      <c r="I613" s="24" t="s">
        <v>595</v>
      </c>
    </row>
    <row r="614" spans="1:9" s="25" customFormat="1">
      <c r="A614" s="22">
        <v>71150</v>
      </c>
      <c r="B614" s="22" t="s">
        <v>1141</v>
      </c>
      <c r="C614" s="23" t="s">
        <v>9</v>
      </c>
      <c r="D614" s="23">
        <v>780005</v>
      </c>
      <c r="E614" s="23" t="s">
        <v>1142</v>
      </c>
      <c r="F614" s="23" t="s">
        <v>1143</v>
      </c>
      <c r="G614" s="26"/>
      <c r="H614" s="24" t="s">
        <v>11</v>
      </c>
      <c r="I614" s="24" t="s">
        <v>595</v>
      </c>
    </row>
    <row r="615" spans="1:9" s="25" customFormat="1">
      <c r="A615" s="22">
        <v>71155</v>
      </c>
      <c r="B615" s="22" t="s">
        <v>1144</v>
      </c>
      <c r="C615" s="23" t="s">
        <v>9</v>
      </c>
      <c r="D615" s="23">
        <v>780010</v>
      </c>
      <c r="E615" s="23" t="s">
        <v>1145</v>
      </c>
      <c r="F615" s="23" t="s">
        <v>1144</v>
      </c>
      <c r="G615" s="26"/>
      <c r="H615" s="24" t="s">
        <v>11</v>
      </c>
      <c r="I615" s="24" t="s">
        <v>595</v>
      </c>
    </row>
    <row r="616" spans="1:9" s="25" customFormat="1">
      <c r="A616" s="22">
        <v>71160</v>
      </c>
      <c r="B616" s="22" t="s">
        <v>1146</v>
      </c>
      <c r="C616" s="23" t="s">
        <v>9</v>
      </c>
      <c r="D616" s="23">
        <v>780020</v>
      </c>
      <c r="E616" s="23" t="s">
        <v>1147</v>
      </c>
      <c r="F616" s="23" t="s">
        <v>1146</v>
      </c>
      <c r="G616" s="26"/>
      <c r="H616" s="24" t="s">
        <v>11</v>
      </c>
      <c r="I616" s="24" t="s">
        <v>595</v>
      </c>
    </row>
    <row r="617" spans="1:9" s="25" customFormat="1">
      <c r="A617" s="22">
        <v>71170</v>
      </c>
      <c r="B617" s="22" t="s">
        <v>1148</v>
      </c>
      <c r="C617" s="23" t="s">
        <v>9</v>
      </c>
      <c r="D617" s="23">
        <v>780030</v>
      </c>
      <c r="E617" s="23" t="s">
        <v>1149</v>
      </c>
      <c r="F617" s="23" t="s">
        <v>1150</v>
      </c>
      <c r="G617" s="26"/>
      <c r="H617" s="24" t="s">
        <v>11</v>
      </c>
      <c r="I617" s="24" t="s">
        <v>595</v>
      </c>
    </row>
    <row r="618" spans="1:9" s="25" customFormat="1">
      <c r="A618" s="22">
        <v>71175</v>
      </c>
      <c r="B618" s="22" t="s">
        <v>1151</v>
      </c>
      <c r="C618" s="23" t="s">
        <v>9</v>
      </c>
      <c r="D618" s="23">
        <v>780040</v>
      </c>
      <c r="E618" s="23" t="s">
        <v>1152</v>
      </c>
      <c r="F618" s="23" t="s">
        <v>1151</v>
      </c>
      <c r="G618" s="26"/>
      <c r="H618" s="24" t="s">
        <v>11</v>
      </c>
      <c r="I618" s="24" t="s">
        <v>595</v>
      </c>
    </row>
    <row r="619" spans="1:9" s="25" customFormat="1">
      <c r="A619" s="22">
        <v>71220</v>
      </c>
      <c r="B619" s="22" t="s">
        <v>1153</v>
      </c>
      <c r="C619" s="23"/>
      <c r="D619" s="23">
        <v>780050</v>
      </c>
      <c r="E619" s="23" t="s">
        <v>1154</v>
      </c>
      <c r="F619" s="23" t="s">
        <v>1153</v>
      </c>
      <c r="G619" s="26"/>
      <c r="H619" s="24" t="s">
        <v>11</v>
      </c>
      <c r="I619" s="24" t="s">
        <v>595</v>
      </c>
    </row>
    <row r="620" spans="1:9" s="25" customFormat="1">
      <c r="A620" s="22">
        <v>71250</v>
      </c>
      <c r="B620" s="22" t="s">
        <v>1155</v>
      </c>
      <c r="C620" s="23"/>
      <c r="D620" s="23">
        <v>780070</v>
      </c>
      <c r="E620" s="23" t="s">
        <v>1156</v>
      </c>
      <c r="F620" s="23" t="s">
        <v>1157</v>
      </c>
      <c r="G620" s="26"/>
      <c r="H620" s="24" t="s">
        <v>11</v>
      </c>
      <c r="I620" s="24" t="s">
        <v>595</v>
      </c>
    </row>
    <row r="621" spans="1:9" s="25" customFormat="1">
      <c r="A621" s="22">
        <v>71350</v>
      </c>
      <c r="B621" s="22" t="s">
        <v>1158</v>
      </c>
      <c r="C621" s="23"/>
      <c r="D621" s="23">
        <v>780080</v>
      </c>
      <c r="E621" s="23" t="s">
        <v>1159</v>
      </c>
      <c r="F621" s="23" t="s">
        <v>1158</v>
      </c>
      <c r="G621" s="26"/>
      <c r="H621" s="24" t="s">
        <v>11</v>
      </c>
      <c r="I621" s="24" t="s">
        <v>595</v>
      </c>
    </row>
    <row r="622" spans="1:9" s="25" customFormat="1">
      <c r="A622" s="22">
        <v>71435</v>
      </c>
      <c r="B622" s="22" t="s">
        <v>1160</v>
      </c>
      <c r="C622" s="23"/>
      <c r="D622" s="23">
        <v>780090</v>
      </c>
      <c r="E622" s="23" t="s">
        <v>1161</v>
      </c>
      <c r="F622" s="23" t="s">
        <v>1160</v>
      </c>
      <c r="G622" s="26"/>
      <c r="H622" s="24" t="s">
        <v>11</v>
      </c>
      <c r="I622" s="24" t="s">
        <v>595</v>
      </c>
    </row>
    <row r="623" spans="1:9" s="25" customFormat="1">
      <c r="A623" s="22">
        <v>71450</v>
      </c>
      <c r="B623" s="22" t="s">
        <v>1162</v>
      </c>
      <c r="C623" s="23"/>
      <c r="D623" s="23">
        <v>780100</v>
      </c>
      <c r="E623" s="23" t="s">
        <v>1163</v>
      </c>
      <c r="F623" s="23" t="s">
        <v>1162</v>
      </c>
      <c r="G623" s="26"/>
      <c r="H623" s="24" t="s">
        <v>11</v>
      </c>
      <c r="I623" s="24" t="s">
        <v>595</v>
      </c>
    </row>
    <row r="624" spans="1:9" s="25" customFormat="1">
      <c r="A624" s="22">
        <v>71500</v>
      </c>
      <c r="B624" s="22" t="s">
        <v>1164</v>
      </c>
      <c r="C624" s="23"/>
      <c r="D624" s="23">
        <v>780110</v>
      </c>
      <c r="E624" s="23" t="s">
        <v>1164</v>
      </c>
      <c r="F624" s="23" t="s">
        <v>1164</v>
      </c>
      <c r="G624" s="26"/>
      <c r="H624" s="24" t="s">
        <v>11</v>
      </c>
      <c r="I624" s="24" t="s">
        <v>595</v>
      </c>
    </row>
    <row r="625" spans="1:9" s="25" customFormat="1">
      <c r="A625" s="22">
        <v>71600</v>
      </c>
      <c r="B625" s="22" t="s">
        <v>1165</v>
      </c>
      <c r="C625" s="23"/>
      <c r="D625" s="23">
        <v>780120</v>
      </c>
      <c r="E625" s="23" t="s">
        <v>1166</v>
      </c>
      <c r="F625" s="23" t="s">
        <v>1165</v>
      </c>
      <c r="G625" s="26"/>
      <c r="H625" s="24" t="s">
        <v>11</v>
      </c>
      <c r="I625" s="24" t="s">
        <v>595</v>
      </c>
    </row>
    <row r="626" spans="1:9" s="25" customFormat="1">
      <c r="A626" s="22">
        <v>71120</v>
      </c>
      <c r="B626" s="22" t="s">
        <v>1167</v>
      </c>
      <c r="C626" s="23" t="s">
        <v>165</v>
      </c>
      <c r="D626" s="23">
        <v>780130</v>
      </c>
      <c r="E626" s="23" t="s">
        <v>1168</v>
      </c>
      <c r="F626" s="23" t="s">
        <v>1167</v>
      </c>
      <c r="G626" s="26"/>
      <c r="H626" s="24" t="s">
        <v>11</v>
      </c>
      <c r="I626" s="24" t="s">
        <v>595</v>
      </c>
    </row>
    <row r="627" spans="1:9" s="25" customFormat="1">
      <c r="A627" s="22">
        <v>71230</v>
      </c>
      <c r="B627" s="22" t="s">
        <v>1169</v>
      </c>
      <c r="C627" s="23" t="s">
        <v>165</v>
      </c>
      <c r="D627" s="23">
        <v>780140</v>
      </c>
      <c r="E627" s="23" t="s">
        <v>1169</v>
      </c>
      <c r="F627" s="23" t="s">
        <v>1169</v>
      </c>
      <c r="G627" s="26"/>
      <c r="H627" s="24" t="s">
        <v>11</v>
      </c>
      <c r="I627" s="24" t="s">
        <v>595</v>
      </c>
    </row>
    <row r="628" spans="1:9" s="25" customFormat="1">
      <c r="A628" s="22">
        <v>71240</v>
      </c>
      <c r="B628" s="22" t="s">
        <v>1170</v>
      </c>
      <c r="C628" s="23" t="s">
        <v>9</v>
      </c>
      <c r="D628" s="23">
        <v>790000</v>
      </c>
      <c r="E628" s="23" t="s">
        <v>1171</v>
      </c>
      <c r="F628" s="23" t="s">
        <v>1170</v>
      </c>
      <c r="G628" s="26"/>
      <c r="H628" s="24" t="s">
        <v>11</v>
      </c>
      <c r="I628" s="24" t="s">
        <v>595</v>
      </c>
    </row>
    <row r="629" spans="1:9" s="25" customFormat="1">
      <c r="A629" s="22">
        <v>98100</v>
      </c>
      <c r="B629" s="22" t="s">
        <v>1172</v>
      </c>
      <c r="C629" s="23" t="s">
        <v>165</v>
      </c>
      <c r="D629" s="23">
        <v>910110</v>
      </c>
      <c r="E629" s="23" t="s">
        <v>1173</v>
      </c>
      <c r="F629" s="23" t="s">
        <v>1172</v>
      </c>
      <c r="G629" s="26"/>
      <c r="H629" s="24" t="s">
        <v>11</v>
      </c>
      <c r="I629" s="24" t="s">
        <v>595</v>
      </c>
    </row>
    <row r="630" spans="1:9" s="25" customFormat="1">
      <c r="A630" s="22">
        <v>98110</v>
      </c>
      <c r="B630" s="22" t="s">
        <v>1174</v>
      </c>
      <c r="C630" s="23" t="s">
        <v>165</v>
      </c>
      <c r="D630" s="23">
        <v>910120</v>
      </c>
      <c r="E630" s="23" t="s">
        <v>1175</v>
      </c>
      <c r="F630" s="23" t="s">
        <v>1174</v>
      </c>
      <c r="G630" s="26"/>
      <c r="H630" s="24" t="s">
        <v>11</v>
      </c>
      <c r="I630" s="24" t="s">
        <v>595</v>
      </c>
    </row>
    <row r="631" spans="1:9" s="25" customFormat="1">
      <c r="A631" s="22">
        <v>98120</v>
      </c>
      <c r="B631" s="22" t="s">
        <v>1176</v>
      </c>
      <c r="C631" s="23" t="s">
        <v>165</v>
      </c>
      <c r="D631" s="23">
        <v>910130</v>
      </c>
      <c r="E631" s="23" t="s">
        <v>1176</v>
      </c>
      <c r="F631" s="23" t="s">
        <v>1176</v>
      </c>
      <c r="G631" s="26"/>
      <c r="H631" s="24" t="s">
        <v>11</v>
      </c>
      <c r="I631" s="24" t="s">
        <v>595</v>
      </c>
    </row>
    <row r="632" spans="1:9" s="25" customFormat="1">
      <c r="A632" s="22">
        <v>98130</v>
      </c>
      <c r="B632" s="22" t="s">
        <v>1177</v>
      </c>
      <c r="C632" s="23" t="s">
        <v>165</v>
      </c>
      <c r="D632" s="23">
        <v>910140</v>
      </c>
      <c r="E632" s="23" t="s">
        <v>1177</v>
      </c>
      <c r="F632" s="23" t="s">
        <v>1177</v>
      </c>
      <c r="G632" s="26"/>
      <c r="H632" s="24" t="s">
        <v>11</v>
      </c>
      <c r="I632" s="24" t="s">
        <v>595</v>
      </c>
    </row>
    <row r="633" spans="1:9" s="25" customFormat="1">
      <c r="A633" s="22">
        <v>98150</v>
      </c>
      <c r="B633" s="22" t="s">
        <v>1178</v>
      </c>
      <c r="C633" s="23" t="s">
        <v>165</v>
      </c>
      <c r="D633" s="23">
        <v>910150</v>
      </c>
      <c r="E633" s="23" t="s">
        <v>1178</v>
      </c>
      <c r="F633" s="23" t="s">
        <v>1178</v>
      </c>
      <c r="G633" s="26"/>
      <c r="H633" s="24" t="s">
        <v>11</v>
      </c>
      <c r="I633" s="24" t="s">
        <v>595</v>
      </c>
    </row>
    <row r="634" spans="1:9" s="25" customFormat="1">
      <c r="A634" s="22">
        <v>98160</v>
      </c>
      <c r="B634" s="22" t="s">
        <v>1179</v>
      </c>
      <c r="C634" s="23" t="s">
        <v>165</v>
      </c>
      <c r="D634" s="23">
        <v>910160</v>
      </c>
      <c r="E634" s="23" t="s">
        <v>1180</v>
      </c>
      <c r="F634" s="23" t="s">
        <v>1179</v>
      </c>
      <c r="G634" s="26"/>
      <c r="H634" s="24" t="s">
        <v>11</v>
      </c>
      <c r="I634" s="24" t="s">
        <v>595</v>
      </c>
    </row>
    <row r="635" spans="1:9" s="25" customFormat="1">
      <c r="A635" s="22">
        <v>98170</v>
      </c>
      <c r="B635" s="22" t="s">
        <v>1181</v>
      </c>
      <c r="C635" s="23" t="s">
        <v>165</v>
      </c>
      <c r="D635" s="23">
        <v>910170</v>
      </c>
      <c r="E635" s="23" t="s">
        <v>1182</v>
      </c>
      <c r="F635" s="23" t="s">
        <v>1181</v>
      </c>
      <c r="G635" s="26"/>
      <c r="H635" s="24" t="s">
        <v>11</v>
      </c>
      <c r="I635" s="24" t="s">
        <v>595</v>
      </c>
    </row>
    <row r="636" spans="1:9" s="25" customFormat="1">
      <c r="A636" s="22">
        <v>98180</v>
      </c>
      <c r="B636" s="22" t="s">
        <v>1183</v>
      </c>
      <c r="C636" s="23" t="s">
        <v>165</v>
      </c>
      <c r="D636" s="23">
        <v>910180</v>
      </c>
      <c r="E636" s="23" t="s">
        <v>1184</v>
      </c>
      <c r="F636" s="23" t="s">
        <v>1183</v>
      </c>
      <c r="G636" s="26"/>
      <c r="H636" s="24" t="s">
        <v>11</v>
      </c>
      <c r="I636" s="24" t="s">
        <v>595</v>
      </c>
    </row>
    <row r="637" spans="1:9" s="25" customFormat="1">
      <c r="A637" s="22">
        <v>98190</v>
      </c>
      <c r="B637" s="22" t="s">
        <v>1185</v>
      </c>
      <c r="C637" s="23" t="s">
        <v>165</v>
      </c>
      <c r="D637" s="23">
        <v>910190</v>
      </c>
      <c r="E637" s="23" t="s">
        <v>1186</v>
      </c>
      <c r="F637" s="23" t="s">
        <v>1185</v>
      </c>
      <c r="G637" s="26"/>
      <c r="H637" s="24" t="s">
        <v>11</v>
      </c>
      <c r="I637" s="24" t="s">
        <v>595</v>
      </c>
    </row>
    <row r="638" spans="1:9" s="25" customFormat="1">
      <c r="A638" s="22">
        <v>98200</v>
      </c>
      <c r="B638" s="22" t="s">
        <v>1187</v>
      </c>
      <c r="C638" s="23" t="s">
        <v>165</v>
      </c>
      <c r="D638" s="23">
        <v>910200</v>
      </c>
      <c r="E638" s="23" t="s">
        <v>1188</v>
      </c>
      <c r="F638" s="23" t="s">
        <v>1187</v>
      </c>
      <c r="G638" s="26"/>
      <c r="H638" s="24" t="s">
        <v>11</v>
      </c>
      <c r="I638" s="24" t="s">
        <v>595</v>
      </c>
    </row>
    <row r="639" spans="1:9" s="25" customFormat="1">
      <c r="A639" s="22">
        <v>98210</v>
      </c>
      <c r="B639" s="22" t="s">
        <v>1189</v>
      </c>
      <c r="C639" s="23" t="s">
        <v>165</v>
      </c>
      <c r="D639" s="23">
        <v>910210</v>
      </c>
      <c r="E639" s="23" t="s">
        <v>1190</v>
      </c>
      <c r="F639" s="23" t="s">
        <v>1189</v>
      </c>
      <c r="G639" s="26"/>
      <c r="H639" s="24" t="s">
        <v>11</v>
      </c>
      <c r="I639" s="24" t="s">
        <v>595</v>
      </c>
    </row>
    <row r="640" spans="1:9" s="25" customFormat="1">
      <c r="A640" s="22">
        <v>98220</v>
      </c>
      <c r="B640" s="22" t="s">
        <v>1191</v>
      </c>
      <c r="C640" s="23" t="s">
        <v>165</v>
      </c>
      <c r="D640" s="23">
        <v>910220</v>
      </c>
      <c r="E640" s="23" t="s">
        <v>1192</v>
      </c>
      <c r="F640" s="23" t="s">
        <v>1191</v>
      </c>
      <c r="G640" s="26"/>
      <c r="H640" s="24" t="s">
        <v>11</v>
      </c>
      <c r="I640" s="24" t="s">
        <v>595</v>
      </c>
    </row>
    <row r="641" spans="1:9" s="25" customFormat="1">
      <c r="A641" s="22">
        <v>98230</v>
      </c>
      <c r="B641" s="22" t="s">
        <v>1193</v>
      </c>
      <c r="C641" s="23" t="s">
        <v>165</v>
      </c>
      <c r="D641" s="23">
        <v>910230</v>
      </c>
      <c r="E641" s="23" t="s">
        <v>1193</v>
      </c>
      <c r="F641" s="23" t="s">
        <v>1193</v>
      </c>
      <c r="G641" s="26"/>
      <c r="H641" s="24" t="s">
        <v>11</v>
      </c>
      <c r="I641" s="24" t="s">
        <v>595</v>
      </c>
    </row>
    <row r="642" spans="1:9" s="25" customFormat="1">
      <c r="A642" s="22">
        <v>98250</v>
      </c>
      <c r="B642" s="22" t="s">
        <v>1194</v>
      </c>
      <c r="C642" s="23" t="s">
        <v>165</v>
      </c>
      <c r="D642" s="23">
        <v>910240</v>
      </c>
      <c r="E642" s="23" t="s">
        <v>1194</v>
      </c>
      <c r="F642" s="23" t="s">
        <v>1194</v>
      </c>
      <c r="G642" s="26"/>
      <c r="H642" s="24" t="s">
        <v>11</v>
      </c>
      <c r="I642" s="24" t="s">
        <v>595</v>
      </c>
    </row>
    <row r="643" spans="1:9" s="25" customFormat="1">
      <c r="A643" s="22">
        <v>98260</v>
      </c>
      <c r="B643" s="22" t="s">
        <v>1195</v>
      </c>
      <c r="C643" s="23" t="s">
        <v>165</v>
      </c>
      <c r="D643" s="23">
        <v>910250</v>
      </c>
      <c r="E643" s="23" t="s">
        <v>1196</v>
      </c>
      <c r="F643" s="23" t="s">
        <v>1195</v>
      </c>
      <c r="G643" s="26"/>
      <c r="H643" s="24" t="s">
        <v>11</v>
      </c>
      <c r="I643" s="24" t="s">
        <v>595</v>
      </c>
    </row>
    <row r="644" spans="1:9" s="25" customFormat="1">
      <c r="A644" s="22">
        <v>98280</v>
      </c>
      <c r="B644" s="22" t="s">
        <v>1197</v>
      </c>
      <c r="C644" s="23" t="s">
        <v>165</v>
      </c>
      <c r="D644" s="23">
        <v>910260</v>
      </c>
      <c r="E644" s="23" t="s">
        <v>1198</v>
      </c>
      <c r="F644" s="23" t="s">
        <v>1197</v>
      </c>
      <c r="G644" s="26"/>
      <c r="H644" s="24" t="s">
        <v>11</v>
      </c>
      <c r="I644" s="24" t="s">
        <v>595</v>
      </c>
    </row>
    <row r="645" spans="1:9" s="25" customFormat="1" ht="14.25" customHeight="1">
      <c r="A645" s="22">
        <v>98290</v>
      </c>
      <c r="B645" s="22" t="s">
        <v>1199</v>
      </c>
      <c r="C645" s="23" t="s">
        <v>165</v>
      </c>
      <c r="D645" s="23">
        <v>910270</v>
      </c>
      <c r="E645" s="23" t="s">
        <v>1200</v>
      </c>
      <c r="F645" s="23" t="s">
        <v>1199</v>
      </c>
      <c r="G645" s="26"/>
      <c r="H645" s="24" t="s">
        <v>11</v>
      </c>
      <c r="I645" s="24" t="s">
        <v>595</v>
      </c>
    </row>
    <row r="646" spans="1:9" s="25" customFormat="1" ht="13.5" customHeight="1">
      <c r="A646" s="22"/>
      <c r="B646" s="22" t="s">
        <v>9</v>
      </c>
      <c r="C646" s="23" t="s">
        <v>39</v>
      </c>
      <c r="D646" s="23">
        <v>999991</v>
      </c>
      <c r="E646" s="23" t="s">
        <v>1201</v>
      </c>
      <c r="F646" s="23" t="s">
        <v>1202</v>
      </c>
      <c r="G646" s="24" t="s">
        <v>11</v>
      </c>
      <c r="H646" s="26"/>
      <c r="I646" s="24" t="s">
        <v>1203</v>
      </c>
    </row>
    <row r="647" spans="1:9" s="25" customFormat="1" ht="13.5" customHeight="1">
      <c r="A647" s="22"/>
      <c r="B647" s="22" t="s">
        <v>9</v>
      </c>
      <c r="C647" s="23" t="s">
        <v>39</v>
      </c>
      <c r="D647" s="23">
        <v>999992</v>
      </c>
      <c r="E647" s="23" t="s">
        <v>1204</v>
      </c>
      <c r="F647" s="23" t="s">
        <v>1205</v>
      </c>
      <c r="G647" s="24" t="s">
        <v>11</v>
      </c>
      <c r="H647" s="26"/>
      <c r="I647" s="24" t="s">
        <v>1203</v>
      </c>
    </row>
    <row r="648" spans="1:9" s="25" customFormat="1" ht="13.5" customHeight="1">
      <c r="A648" s="22"/>
      <c r="B648" s="22" t="s">
        <v>9</v>
      </c>
      <c r="C648" s="23" t="s">
        <v>39</v>
      </c>
      <c r="D648" s="23">
        <v>999993</v>
      </c>
      <c r="E648" s="23" t="s">
        <v>1206</v>
      </c>
      <c r="F648" s="23" t="s">
        <v>1207</v>
      </c>
      <c r="G648" s="24" t="s">
        <v>11</v>
      </c>
      <c r="H648" s="26"/>
      <c r="I648" s="24" t="s">
        <v>1203</v>
      </c>
    </row>
    <row r="649" spans="1:9" s="25" customFormat="1" ht="13.5" customHeight="1">
      <c r="A649" s="22"/>
      <c r="B649" s="22" t="s">
        <v>9</v>
      </c>
      <c r="C649" s="23" t="s">
        <v>39</v>
      </c>
      <c r="D649" s="23">
        <v>999994</v>
      </c>
      <c r="E649" s="23" t="s">
        <v>1208</v>
      </c>
      <c r="F649" s="23" t="s">
        <v>1209</v>
      </c>
      <c r="G649" s="24" t="s">
        <v>11</v>
      </c>
      <c r="H649" s="26"/>
      <c r="I649" s="24" t="s">
        <v>1203</v>
      </c>
    </row>
    <row r="650" spans="1:9" s="25" customFormat="1" ht="13.5" customHeight="1">
      <c r="A650" s="22"/>
      <c r="B650" s="22" t="s">
        <v>9</v>
      </c>
      <c r="C650" s="23" t="s">
        <v>39</v>
      </c>
      <c r="D650" s="23">
        <v>999995</v>
      </c>
      <c r="E650" s="23" t="s">
        <v>1210</v>
      </c>
      <c r="F650" s="23" t="s">
        <v>1211</v>
      </c>
      <c r="G650" s="24" t="s">
        <v>11</v>
      </c>
      <c r="H650" s="26"/>
      <c r="I650" s="24" t="s">
        <v>1203</v>
      </c>
    </row>
    <row r="651" spans="1:9" s="25" customFormat="1">
      <c r="A651" s="22"/>
      <c r="B651" s="22" t="s">
        <v>9</v>
      </c>
      <c r="C651" s="23" t="s">
        <v>39</v>
      </c>
      <c r="D651" s="23">
        <v>999996</v>
      </c>
      <c r="E651" s="23" t="s">
        <v>1212</v>
      </c>
      <c r="F651" s="23" t="s">
        <v>1213</v>
      </c>
      <c r="G651" s="24" t="s">
        <v>11</v>
      </c>
      <c r="H651" s="26"/>
      <c r="I651" s="24" t="s">
        <v>1203</v>
      </c>
    </row>
    <row r="652" spans="1:9" s="25" customFormat="1">
      <c r="A652" s="22"/>
      <c r="B652" s="22" t="s">
        <v>9</v>
      </c>
      <c r="C652" s="23" t="s">
        <v>39</v>
      </c>
      <c r="D652" s="23">
        <v>999997</v>
      </c>
      <c r="E652" s="23" t="s">
        <v>1214</v>
      </c>
      <c r="F652" s="23" t="s">
        <v>1215</v>
      </c>
      <c r="G652" s="24" t="s">
        <v>11</v>
      </c>
      <c r="H652" s="26"/>
      <c r="I652" s="24" t="s">
        <v>1203</v>
      </c>
    </row>
    <row r="653" spans="1:9" s="25" customFormat="1">
      <c r="A653" s="22"/>
      <c r="B653" s="22" t="s">
        <v>9</v>
      </c>
      <c r="C653" s="23" t="s">
        <v>39</v>
      </c>
      <c r="D653" s="23">
        <v>999999</v>
      </c>
      <c r="E653" s="23" t="s">
        <v>1216</v>
      </c>
      <c r="F653" s="23" t="s">
        <v>1217</v>
      </c>
      <c r="G653" s="24"/>
      <c r="H653" s="26" t="s">
        <v>11</v>
      </c>
      <c r="I653" s="24" t="s">
        <v>1203</v>
      </c>
    </row>
    <row r="654" spans="1:9" s="25" customFormat="1" ht="13.5" customHeight="1">
      <c r="A654" s="22"/>
      <c r="B654" s="22"/>
      <c r="C654" s="23" t="s">
        <v>1218</v>
      </c>
      <c r="D654" s="23">
        <v>995</v>
      </c>
      <c r="E654" s="23" t="s">
        <v>1219</v>
      </c>
      <c r="F654" s="23" t="s">
        <v>1219</v>
      </c>
      <c r="G654" s="26"/>
      <c r="H654" s="26" t="s">
        <v>11</v>
      </c>
      <c r="I654" s="26" t="s">
        <v>1071</v>
      </c>
    </row>
    <row r="655" spans="1:9" s="25" customFormat="1" ht="13.5" customHeight="1">
      <c r="A655" s="22"/>
      <c r="B655" s="22"/>
      <c r="C655" s="23" t="s">
        <v>1218</v>
      </c>
      <c r="D655" s="23">
        <v>996</v>
      </c>
      <c r="E655" s="23" t="s">
        <v>1220</v>
      </c>
      <c r="F655" s="23" t="s">
        <v>1220</v>
      </c>
      <c r="G655" s="26"/>
      <c r="H655" s="26" t="s">
        <v>11</v>
      </c>
      <c r="I655" s="26" t="s">
        <v>1071</v>
      </c>
    </row>
    <row r="656" spans="1:9" s="25" customFormat="1" ht="13.5" customHeight="1">
      <c r="A656" s="22"/>
      <c r="B656" s="22"/>
      <c r="C656" s="23" t="s">
        <v>1218</v>
      </c>
      <c r="D656" s="23">
        <v>997</v>
      </c>
      <c r="E656" s="23" t="s">
        <v>1221</v>
      </c>
      <c r="F656" s="23" t="s">
        <v>1221</v>
      </c>
      <c r="G656" s="26"/>
      <c r="H656" s="26" t="s">
        <v>11</v>
      </c>
      <c r="I656" s="26" t="s">
        <v>1071</v>
      </c>
    </row>
    <row r="657" spans="1:9" s="25" customFormat="1" ht="13.5" customHeight="1">
      <c r="A657" s="22"/>
      <c r="B657" s="22"/>
      <c r="C657" s="23" t="s">
        <v>1218</v>
      </c>
      <c r="D657" s="23">
        <v>998</v>
      </c>
      <c r="E657" s="23" t="s">
        <v>1222</v>
      </c>
      <c r="F657" s="23" t="s">
        <v>1222</v>
      </c>
      <c r="G657" s="26"/>
      <c r="H657" s="26" t="s">
        <v>11</v>
      </c>
      <c r="I657" s="26" t="s">
        <v>1071</v>
      </c>
    </row>
    <row r="658" spans="1:9" s="25" customFormat="1" ht="13.5" customHeight="1">
      <c r="A658" s="22"/>
      <c r="B658" s="22"/>
      <c r="C658" s="23" t="s">
        <v>1218</v>
      </c>
      <c r="D658" s="23">
        <v>999</v>
      </c>
      <c r="E658" s="23" t="s">
        <v>1223</v>
      </c>
      <c r="F658" s="23" t="s">
        <v>1223</v>
      </c>
      <c r="G658" s="26"/>
      <c r="H658" s="26" t="s">
        <v>11</v>
      </c>
      <c r="I658" s="26" t="s">
        <v>1071</v>
      </c>
    </row>
    <row r="659" spans="1:9" s="25" customFormat="1">
      <c r="A659" s="22">
        <v>300000</v>
      </c>
      <c r="B659" s="22"/>
      <c r="C659" s="23" t="s">
        <v>39</v>
      </c>
      <c r="D659" s="23">
        <v>300000</v>
      </c>
      <c r="E659" s="23" t="s">
        <v>5007</v>
      </c>
      <c r="F659" s="23" t="s">
        <v>5007</v>
      </c>
      <c r="G659" s="26"/>
      <c r="H659" s="26"/>
      <c r="I659" s="26"/>
    </row>
    <row r="660" spans="1:9" s="25" customFormat="1">
      <c r="A660" s="22">
        <v>300001</v>
      </c>
      <c r="B660" s="22"/>
      <c r="C660" s="23" t="s">
        <v>39</v>
      </c>
      <c r="D660" s="23">
        <v>300001</v>
      </c>
      <c r="E660" s="99" t="s">
        <v>5408</v>
      </c>
      <c r="F660" s="23" t="s">
        <v>5008</v>
      </c>
      <c r="G660" s="26"/>
      <c r="H660" s="26"/>
      <c r="I660" s="26"/>
    </row>
    <row r="661" spans="1:9" s="25" customFormat="1">
      <c r="A661" s="22">
        <v>300002</v>
      </c>
      <c r="B661" s="22"/>
      <c r="C661" s="23" t="s">
        <v>39</v>
      </c>
      <c r="D661" s="23">
        <v>300002</v>
      </c>
      <c r="E661" s="99" t="s">
        <v>5409</v>
      </c>
      <c r="F661" s="23" t="s">
        <v>5009</v>
      </c>
      <c r="G661" s="26"/>
      <c r="H661" s="26"/>
      <c r="I661" s="26"/>
    </row>
    <row r="662" spans="1:9" s="25" customFormat="1">
      <c r="A662" s="22">
        <v>300003</v>
      </c>
      <c r="B662" s="22"/>
      <c r="C662" s="23" t="s">
        <v>39</v>
      </c>
      <c r="D662" s="23">
        <v>300003</v>
      </c>
      <c r="E662" s="99" t="s">
        <v>5410</v>
      </c>
      <c r="F662" s="23" t="s">
        <v>5010</v>
      </c>
      <c r="G662" s="26"/>
      <c r="H662" s="26"/>
      <c r="I662" s="26"/>
    </row>
    <row r="663" spans="1:9">
      <c r="A663" s="22">
        <v>300004</v>
      </c>
      <c r="B663" s="22"/>
      <c r="C663" s="23" t="s">
        <v>39</v>
      </c>
      <c r="D663" s="23">
        <v>300004</v>
      </c>
      <c r="E663" s="99" t="s">
        <v>5411</v>
      </c>
      <c r="F663" s="23" t="s">
        <v>5011</v>
      </c>
      <c r="G663" s="26"/>
      <c r="H663" s="26"/>
      <c r="I663" s="26"/>
    </row>
    <row r="664" spans="1:9">
      <c r="A664" s="22">
        <v>300005</v>
      </c>
      <c r="B664" s="22"/>
      <c r="C664" s="23" t="s">
        <v>39</v>
      </c>
      <c r="D664" s="23">
        <v>300005</v>
      </c>
      <c r="E664" s="99" t="s">
        <v>5412</v>
      </c>
      <c r="F664" s="23" t="s">
        <v>5012</v>
      </c>
      <c r="G664" s="26"/>
      <c r="H664" s="26"/>
      <c r="I664" s="26"/>
    </row>
    <row r="665" spans="1:9">
      <c r="A665" s="22">
        <v>300006</v>
      </c>
      <c r="B665" s="22"/>
      <c r="C665" s="23" t="s">
        <v>39</v>
      </c>
      <c r="D665" s="23">
        <v>300006</v>
      </c>
      <c r="E665" s="99" t="s">
        <v>5413</v>
      </c>
      <c r="F665" s="23" t="s">
        <v>5013</v>
      </c>
      <c r="G665" s="26"/>
      <c r="H665" s="26"/>
      <c r="I665" s="26"/>
    </row>
    <row r="666" spans="1:9">
      <c r="A666" s="22">
        <v>300007</v>
      </c>
      <c r="B666" s="22"/>
      <c r="C666" s="23" t="s">
        <v>39</v>
      </c>
      <c r="D666" s="23">
        <v>300007</v>
      </c>
      <c r="E666" s="99" t="s">
        <v>5414</v>
      </c>
      <c r="F666" s="23" t="s">
        <v>5014</v>
      </c>
      <c r="G666" s="26"/>
      <c r="H666" s="26"/>
      <c r="I666" s="26"/>
    </row>
    <row r="667" spans="1:9">
      <c r="A667" s="22">
        <v>300008</v>
      </c>
      <c r="B667" s="22"/>
      <c r="C667" s="23" t="s">
        <v>39</v>
      </c>
      <c r="D667" s="23">
        <v>300008</v>
      </c>
      <c r="E667" s="99" t="s">
        <v>5415</v>
      </c>
      <c r="F667" s="23" t="s">
        <v>5015</v>
      </c>
      <c r="G667" s="26"/>
      <c r="H667" s="26"/>
      <c r="I667" s="26"/>
    </row>
    <row r="668" spans="1:9">
      <c r="A668" s="22">
        <v>300009</v>
      </c>
      <c r="B668" s="22"/>
      <c r="C668" s="23" t="s">
        <v>39</v>
      </c>
      <c r="D668" s="23">
        <v>300009</v>
      </c>
      <c r="E668" s="99" t="s">
        <v>5416</v>
      </c>
      <c r="F668" s="23" t="s">
        <v>5016</v>
      </c>
      <c r="G668" s="26"/>
      <c r="H668" s="26"/>
      <c r="I668" s="26"/>
    </row>
    <row r="669" spans="1:9">
      <c r="A669" s="22">
        <v>300010</v>
      </c>
      <c r="B669" s="22"/>
      <c r="C669" s="23" t="s">
        <v>39</v>
      </c>
      <c r="D669" s="23">
        <v>300010</v>
      </c>
      <c r="E669" s="99" t="s">
        <v>5417</v>
      </c>
      <c r="F669" s="23" t="s">
        <v>5017</v>
      </c>
      <c r="G669" s="26"/>
      <c r="H669" s="26"/>
      <c r="I669" s="26"/>
    </row>
    <row r="670" spans="1:9">
      <c r="A670" s="22">
        <v>300011</v>
      </c>
      <c r="B670" s="22"/>
      <c r="C670" s="23" t="s">
        <v>39</v>
      </c>
      <c r="D670" s="23">
        <v>300011</v>
      </c>
      <c r="E670" s="99" t="s">
        <v>5418</v>
      </c>
      <c r="F670" s="23" t="s">
        <v>5018</v>
      </c>
      <c r="G670" s="26"/>
      <c r="H670" s="26"/>
      <c r="I670" s="26"/>
    </row>
    <row r="671" spans="1:9">
      <c r="A671" s="22">
        <v>300012</v>
      </c>
      <c r="B671" s="22"/>
      <c r="C671" s="23" t="s">
        <v>39</v>
      </c>
      <c r="D671" s="23">
        <v>300012</v>
      </c>
      <c r="E671" s="99" t="s">
        <v>5419</v>
      </c>
      <c r="F671" s="23" t="s">
        <v>5019</v>
      </c>
      <c r="G671" s="26"/>
      <c r="H671" s="26"/>
      <c r="I671" s="26"/>
    </row>
    <row r="672" spans="1:9">
      <c r="A672" s="22">
        <v>300013</v>
      </c>
      <c r="B672" s="22"/>
      <c r="C672" s="23" t="s">
        <v>39</v>
      </c>
      <c r="D672" s="23">
        <v>300013</v>
      </c>
      <c r="E672" s="99" t="s">
        <v>5420</v>
      </c>
      <c r="F672" s="23" t="s">
        <v>5020</v>
      </c>
      <c r="G672" s="26"/>
      <c r="H672" s="26"/>
      <c r="I672" s="26"/>
    </row>
    <row r="673" spans="1:9">
      <c r="A673" s="22">
        <v>300014</v>
      </c>
      <c r="B673" s="22"/>
      <c r="C673" s="23" t="s">
        <v>39</v>
      </c>
      <c r="D673" s="23">
        <v>300014</v>
      </c>
      <c r="E673" s="99" t="s">
        <v>5421</v>
      </c>
      <c r="F673" s="23" t="s">
        <v>5021</v>
      </c>
      <c r="G673" s="26"/>
      <c r="H673" s="26"/>
      <c r="I673" s="26"/>
    </row>
    <row r="674" spans="1:9">
      <c r="A674" s="22">
        <v>300015</v>
      </c>
      <c r="B674" s="22"/>
      <c r="C674" s="23" t="s">
        <v>39</v>
      </c>
      <c r="D674" s="23">
        <v>300015</v>
      </c>
      <c r="E674" s="99" t="s">
        <v>5422</v>
      </c>
      <c r="F674" s="23" t="s">
        <v>5022</v>
      </c>
      <c r="G674" s="26"/>
      <c r="H674" s="26"/>
      <c r="I674" s="26"/>
    </row>
    <row r="675" spans="1:9">
      <c r="A675" s="22">
        <v>300016</v>
      </c>
      <c r="B675" s="22"/>
      <c r="C675" s="23" t="s">
        <v>39</v>
      </c>
      <c r="D675" s="23">
        <v>300016</v>
      </c>
      <c r="E675" s="99" t="s">
        <v>5423</v>
      </c>
      <c r="F675" s="23" t="s">
        <v>5023</v>
      </c>
      <c r="G675" s="26"/>
      <c r="H675" s="26"/>
      <c r="I675" s="26"/>
    </row>
    <row r="676" spans="1:9">
      <c r="A676" s="22">
        <v>300017</v>
      </c>
      <c r="B676" s="22"/>
      <c r="C676" s="23" t="s">
        <v>39</v>
      </c>
      <c r="D676" s="23">
        <v>300017</v>
      </c>
      <c r="E676" s="99" t="s">
        <v>5424</v>
      </c>
      <c r="F676" s="23" t="s">
        <v>5024</v>
      </c>
      <c r="G676" s="26"/>
      <c r="H676" s="26"/>
      <c r="I676" s="26"/>
    </row>
    <row r="677" spans="1:9">
      <c r="A677" s="22">
        <v>300018</v>
      </c>
      <c r="B677" s="22"/>
      <c r="C677" s="23" t="s">
        <v>39</v>
      </c>
      <c r="D677" s="23">
        <v>300018</v>
      </c>
      <c r="E677" s="99" t="s">
        <v>5425</v>
      </c>
      <c r="F677" s="23" t="s">
        <v>5025</v>
      </c>
      <c r="G677" s="26"/>
      <c r="H677" s="26"/>
      <c r="I677" s="26"/>
    </row>
    <row r="678" spans="1:9">
      <c r="A678" s="22">
        <v>300019</v>
      </c>
      <c r="B678" s="22"/>
      <c r="C678" s="23" t="s">
        <v>39</v>
      </c>
      <c r="D678" s="23">
        <v>300019</v>
      </c>
      <c r="E678" s="99" t="s">
        <v>5426</v>
      </c>
      <c r="F678" s="23" t="s">
        <v>5026</v>
      </c>
      <c r="G678" s="26"/>
      <c r="H678" s="26"/>
      <c r="I678" s="26"/>
    </row>
    <row r="679" spans="1:9">
      <c r="A679" s="22">
        <v>300020</v>
      </c>
      <c r="B679" s="22"/>
      <c r="C679" s="23" t="s">
        <v>39</v>
      </c>
      <c r="D679" s="23">
        <v>300020</v>
      </c>
      <c r="E679" s="99" t="s">
        <v>5427</v>
      </c>
      <c r="F679" s="23" t="s">
        <v>5027</v>
      </c>
      <c r="G679" s="26"/>
      <c r="H679" s="26"/>
      <c r="I679" s="26"/>
    </row>
    <row r="680" spans="1:9">
      <c r="A680" s="22">
        <v>300021</v>
      </c>
      <c r="B680" s="22"/>
      <c r="C680" s="23" t="s">
        <v>39</v>
      </c>
      <c r="D680" s="23">
        <v>300021</v>
      </c>
      <c r="E680" s="99" t="s">
        <v>5428</v>
      </c>
      <c r="F680" s="23" t="s">
        <v>5028</v>
      </c>
      <c r="G680" s="26"/>
      <c r="H680" s="26"/>
      <c r="I680" s="26"/>
    </row>
    <row r="681" spans="1:9">
      <c r="A681" s="22">
        <v>300022</v>
      </c>
      <c r="B681" s="22"/>
      <c r="C681" s="23" t="s">
        <v>39</v>
      </c>
      <c r="D681" s="23">
        <v>300022</v>
      </c>
      <c r="E681" s="99" t="s">
        <v>5429</v>
      </c>
      <c r="F681" s="23" t="s">
        <v>5029</v>
      </c>
      <c r="G681" s="26"/>
      <c r="H681" s="26"/>
      <c r="I681" s="26"/>
    </row>
    <row r="682" spans="1:9">
      <c r="A682" s="22">
        <v>300023</v>
      </c>
      <c r="B682" s="22"/>
      <c r="C682" s="23" t="s">
        <v>39</v>
      </c>
      <c r="D682" s="23">
        <v>300023</v>
      </c>
      <c r="E682" s="99" t="s">
        <v>5430</v>
      </c>
      <c r="F682" s="23" t="s">
        <v>5030</v>
      </c>
      <c r="G682" s="26"/>
      <c r="H682" s="26"/>
      <c r="I682" s="26"/>
    </row>
    <row r="683" spans="1:9">
      <c r="A683" s="22">
        <v>300024</v>
      </c>
      <c r="B683" s="22"/>
      <c r="C683" s="23" t="s">
        <v>39</v>
      </c>
      <c r="D683" s="23">
        <v>300024</v>
      </c>
      <c r="E683" s="99" t="s">
        <v>5431</v>
      </c>
      <c r="F683" s="23" t="s">
        <v>5031</v>
      </c>
      <c r="G683" s="26"/>
      <c r="H683" s="26"/>
      <c r="I683" s="26"/>
    </row>
    <row r="684" spans="1:9">
      <c r="A684" s="22">
        <v>300025</v>
      </c>
      <c r="B684" s="22"/>
      <c r="C684" s="23" t="s">
        <v>39</v>
      </c>
      <c r="D684" s="23">
        <v>300025</v>
      </c>
      <c r="E684" s="99" t="s">
        <v>5432</v>
      </c>
      <c r="F684" s="23" t="s">
        <v>5032</v>
      </c>
      <c r="G684" s="26"/>
      <c r="H684" s="26"/>
      <c r="I684" s="26"/>
    </row>
    <row r="685" spans="1:9">
      <c r="A685" s="22">
        <v>300026</v>
      </c>
      <c r="B685" s="22"/>
      <c r="C685" s="23" t="s">
        <v>39</v>
      </c>
      <c r="D685" s="23">
        <v>300026</v>
      </c>
      <c r="E685" s="99" t="s">
        <v>5433</v>
      </c>
      <c r="F685" s="23" t="s">
        <v>5033</v>
      </c>
      <c r="G685" s="26"/>
      <c r="H685" s="26"/>
      <c r="I685" s="26"/>
    </row>
    <row r="686" spans="1:9">
      <c r="A686" s="22">
        <v>300027</v>
      </c>
      <c r="B686" s="22"/>
      <c r="C686" s="23" t="s">
        <v>39</v>
      </c>
      <c r="D686" s="23">
        <v>300027</v>
      </c>
      <c r="E686" s="99" t="s">
        <v>5434</v>
      </c>
      <c r="F686" s="23" t="s">
        <v>5034</v>
      </c>
      <c r="G686" s="26"/>
      <c r="H686" s="26"/>
      <c r="I686" s="26"/>
    </row>
    <row r="687" spans="1:9">
      <c r="A687" s="22">
        <v>300028</v>
      </c>
      <c r="B687" s="22"/>
      <c r="C687" s="23" t="s">
        <v>39</v>
      </c>
      <c r="D687" s="23">
        <v>300028</v>
      </c>
      <c r="E687" s="99" t="s">
        <v>5435</v>
      </c>
      <c r="F687" s="23" t="s">
        <v>5035</v>
      </c>
      <c r="G687" s="26"/>
      <c r="H687" s="26"/>
      <c r="I687" s="26"/>
    </row>
    <row r="688" spans="1:9">
      <c r="A688" s="22">
        <v>300029</v>
      </c>
      <c r="B688" s="22"/>
      <c r="C688" s="23" t="s">
        <v>39</v>
      </c>
      <c r="D688" s="23">
        <v>300029</v>
      </c>
      <c r="E688" s="99" t="s">
        <v>5436</v>
      </c>
      <c r="F688" s="23" t="s">
        <v>5036</v>
      </c>
      <c r="G688" s="26"/>
      <c r="H688" s="26"/>
      <c r="I688" s="26"/>
    </row>
    <row r="689" spans="1:9">
      <c r="A689" s="22">
        <v>300030</v>
      </c>
      <c r="B689" s="22"/>
      <c r="C689" s="23" t="s">
        <v>39</v>
      </c>
      <c r="D689" s="23">
        <v>300030</v>
      </c>
      <c r="E689" s="99" t="s">
        <v>5437</v>
      </c>
      <c r="F689" s="23" t="s">
        <v>5037</v>
      </c>
      <c r="G689" s="26"/>
      <c r="H689" s="26"/>
      <c r="I689" s="26"/>
    </row>
    <row r="690" spans="1:9">
      <c r="A690" s="22">
        <v>300031</v>
      </c>
      <c r="B690" s="22"/>
      <c r="C690" s="23" t="s">
        <v>39</v>
      </c>
      <c r="D690" s="23">
        <v>300031</v>
      </c>
      <c r="E690" s="99" t="s">
        <v>5438</v>
      </c>
      <c r="F690" s="23" t="s">
        <v>5038</v>
      </c>
      <c r="G690" s="26"/>
      <c r="H690" s="26"/>
      <c r="I690" s="26"/>
    </row>
    <row r="691" spans="1:9">
      <c r="A691" s="22">
        <v>300032</v>
      </c>
      <c r="B691" s="22"/>
      <c r="C691" s="23" t="s">
        <v>39</v>
      </c>
      <c r="D691" s="23">
        <v>300032</v>
      </c>
      <c r="E691" s="99" t="s">
        <v>5439</v>
      </c>
      <c r="F691" s="23" t="s">
        <v>5039</v>
      </c>
      <c r="G691" s="26"/>
      <c r="H691" s="26"/>
      <c r="I691" s="26"/>
    </row>
    <row r="692" spans="1:9">
      <c r="A692" s="22">
        <v>300033</v>
      </c>
      <c r="B692" s="22"/>
      <c r="C692" s="23" t="s">
        <v>39</v>
      </c>
      <c r="D692" s="23">
        <v>300033</v>
      </c>
      <c r="E692" s="99" t="s">
        <v>5440</v>
      </c>
      <c r="F692" s="23" t="s">
        <v>5040</v>
      </c>
      <c r="G692" s="26"/>
      <c r="H692" s="26"/>
      <c r="I692" s="26"/>
    </row>
    <row r="693" spans="1:9">
      <c r="A693" s="22">
        <v>300034</v>
      </c>
      <c r="B693" s="22"/>
      <c r="C693" s="23" t="s">
        <v>39</v>
      </c>
      <c r="D693" s="23">
        <v>300034</v>
      </c>
      <c r="E693" s="99" t="s">
        <v>5441</v>
      </c>
      <c r="F693" s="23" t="s">
        <v>5041</v>
      </c>
      <c r="G693" s="26"/>
      <c r="H693" s="26"/>
      <c r="I693" s="26"/>
    </row>
    <row r="694" spans="1:9">
      <c r="A694" s="22">
        <v>300035</v>
      </c>
      <c r="B694" s="22"/>
      <c r="C694" s="23" t="s">
        <v>39</v>
      </c>
      <c r="D694" s="23">
        <v>300035</v>
      </c>
      <c r="E694" s="99" t="s">
        <v>5442</v>
      </c>
      <c r="F694" s="23" t="s">
        <v>5042</v>
      </c>
      <c r="G694" s="26"/>
      <c r="H694" s="26"/>
      <c r="I694" s="26"/>
    </row>
    <row r="695" spans="1:9">
      <c r="A695" s="22">
        <v>300036</v>
      </c>
      <c r="B695" s="22"/>
      <c r="C695" s="23" t="s">
        <v>39</v>
      </c>
      <c r="D695" s="23">
        <v>300036</v>
      </c>
      <c r="E695" s="99" t="s">
        <v>5443</v>
      </c>
      <c r="F695" s="23" t="s">
        <v>5043</v>
      </c>
      <c r="G695" s="26"/>
      <c r="H695" s="26"/>
      <c r="I695" s="26"/>
    </row>
    <row r="696" spans="1:9">
      <c r="A696" s="22">
        <v>300037</v>
      </c>
      <c r="B696" s="22"/>
      <c r="C696" s="23" t="s">
        <v>39</v>
      </c>
      <c r="D696" s="23">
        <v>300037</v>
      </c>
      <c r="E696" s="99" t="s">
        <v>5444</v>
      </c>
      <c r="F696" s="23" t="s">
        <v>5044</v>
      </c>
      <c r="G696" s="26"/>
      <c r="H696" s="26"/>
      <c r="I696" s="26"/>
    </row>
    <row r="697" spans="1:9">
      <c r="A697" s="22">
        <v>300038</v>
      </c>
      <c r="B697" s="22"/>
      <c r="C697" s="23" t="s">
        <v>39</v>
      </c>
      <c r="D697" s="23">
        <v>300038</v>
      </c>
      <c r="E697" s="99" t="s">
        <v>5445</v>
      </c>
      <c r="F697" s="23" t="s">
        <v>5045</v>
      </c>
      <c r="G697" s="26"/>
      <c r="H697" s="26"/>
      <c r="I697" s="26"/>
    </row>
    <row r="698" spans="1:9">
      <c r="A698" s="22">
        <v>300039</v>
      </c>
      <c r="B698" s="22"/>
      <c r="C698" s="23" t="s">
        <v>39</v>
      </c>
      <c r="D698" s="23">
        <v>300039</v>
      </c>
      <c r="E698" s="99" t="s">
        <v>5446</v>
      </c>
      <c r="F698" s="23" t="s">
        <v>5046</v>
      </c>
      <c r="G698" s="26"/>
      <c r="H698" s="26"/>
      <c r="I698" s="26"/>
    </row>
    <row r="699" spans="1:9">
      <c r="A699" s="22">
        <v>300040</v>
      </c>
      <c r="B699" s="22"/>
      <c r="C699" s="23" t="s">
        <v>39</v>
      </c>
      <c r="D699" s="23">
        <v>300040</v>
      </c>
      <c r="E699" s="99" t="s">
        <v>5447</v>
      </c>
      <c r="F699" s="23" t="s">
        <v>5047</v>
      </c>
      <c r="G699" s="26"/>
      <c r="H699" s="26"/>
      <c r="I699" s="26"/>
    </row>
    <row r="700" spans="1:9">
      <c r="A700" s="22">
        <v>300041</v>
      </c>
      <c r="B700" s="22"/>
      <c r="C700" s="23" t="s">
        <v>39</v>
      </c>
      <c r="D700" s="23">
        <v>300041</v>
      </c>
      <c r="E700" s="99" t="s">
        <v>5448</v>
      </c>
      <c r="F700" s="23" t="s">
        <v>5048</v>
      </c>
      <c r="G700" s="26"/>
      <c r="H700" s="26"/>
      <c r="I700" s="26"/>
    </row>
    <row r="701" spans="1:9">
      <c r="A701" s="22">
        <v>300042</v>
      </c>
      <c r="B701" s="22"/>
      <c r="C701" s="23" t="s">
        <v>39</v>
      </c>
      <c r="D701" s="23">
        <v>300042</v>
      </c>
      <c r="E701" s="99" t="s">
        <v>5449</v>
      </c>
      <c r="F701" s="23" t="s">
        <v>5049</v>
      </c>
      <c r="G701" s="26"/>
      <c r="H701" s="26"/>
      <c r="I701" s="26"/>
    </row>
    <row r="702" spans="1:9">
      <c r="A702" s="22">
        <v>300043</v>
      </c>
      <c r="B702" s="22"/>
      <c r="C702" s="23" t="s">
        <v>39</v>
      </c>
      <c r="D702" s="23">
        <v>300043</v>
      </c>
      <c r="E702" s="99" t="s">
        <v>5450</v>
      </c>
      <c r="F702" s="23" t="s">
        <v>5050</v>
      </c>
      <c r="G702" s="26"/>
      <c r="H702" s="26"/>
      <c r="I702" s="26"/>
    </row>
    <row r="703" spans="1:9">
      <c r="A703" s="22">
        <v>300044</v>
      </c>
      <c r="B703" s="22"/>
      <c r="C703" s="23" t="s">
        <v>39</v>
      </c>
      <c r="D703" s="23">
        <v>300044</v>
      </c>
      <c r="E703" s="99" t="s">
        <v>5451</v>
      </c>
      <c r="F703" s="23" t="s">
        <v>5051</v>
      </c>
      <c r="G703" s="26"/>
      <c r="H703" s="26"/>
      <c r="I703" s="26"/>
    </row>
    <row r="704" spans="1:9">
      <c r="A704" s="22">
        <v>300045</v>
      </c>
      <c r="B704" s="22"/>
      <c r="C704" s="23" t="s">
        <v>39</v>
      </c>
      <c r="D704" s="23">
        <v>300045</v>
      </c>
      <c r="E704" s="99" t="s">
        <v>5452</v>
      </c>
      <c r="F704" s="23" t="s">
        <v>5052</v>
      </c>
      <c r="G704" s="26"/>
      <c r="H704" s="26"/>
      <c r="I704" s="26"/>
    </row>
    <row r="705" spans="1:9">
      <c r="A705" s="22">
        <v>300046</v>
      </c>
      <c r="B705" s="22"/>
      <c r="C705" s="23" t="s">
        <v>39</v>
      </c>
      <c r="D705" s="23">
        <v>300046</v>
      </c>
      <c r="E705" s="99" t="s">
        <v>5453</v>
      </c>
      <c r="F705" s="23" t="s">
        <v>5053</v>
      </c>
      <c r="G705" s="26"/>
      <c r="H705" s="26"/>
      <c r="I705" s="26"/>
    </row>
    <row r="706" spans="1:9">
      <c r="A706" s="22">
        <v>300047</v>
      </c>
      <c r="B706" s="22"/>
      <c r="C706" s="23" t="s">
        <v>39</v>
      </c>
      <c r="D706" s="23">
        <v>300047</v>
      </c>
      <c r="E706" s="99" t="s">
        <v>5454</v>
      </c>
      <c r="F706" s="23" t="s">
        <v>5054</v>
      </c>
      <c r="G706" s="26"/>
      <c r="H706" s="26"/>
      <c r="I706" s="26"/>
    </row>
    <row r="707" spans="1:9">
      <c r="A707" s="22">
        <v>300048</v>
      </c>
      <c r="B707" s="22"/>
      <c r="C707" s="23" t="s">
        <v>39</v>
      </c>
      <c r="D707" s="23">
        <v>300048</v>
      </c>
      <c r="E707" s="99" t="s">
        <v>5455</v>
      </c>
      <c r="F707" s="23" t="s">
        <v>5055</v>
      </c>
      <c r="G707" s="26"/>
      <c r="H707" s="26"/>
      <c r="I707" s="26"/>
    </row>
    <row r="708" spans="1:9">
      <c r="A708" s="22">
        <v>300049</v>
      </c>
      <c r="B708" s="22"/>
      <c r="C708" s="23" t="s">
        <v>39</v>
      </c>
      <c r="D708" s="23">
        <v>300049</v>
      </c>
      <c r="E708" s="99" t="s">
        <v>5456</v>
      </c>
      <c r="F708" s="23" t="s">
        <v>5056</v>
      </c>
      <c r="G708" s="26"/>
      <c r="H708" s="26"/>
      <c r="I708" s="26"/>
    </row>
    <row r="709" spans="1:9">
      <c r="A709" s="22">
        <v>300050</v>
      </c>
      <c r="B709" s="22"/>
      <c r="C709" s="23" t="s">
        <v>39</v>
      </c>
      <c r="D709" s="23">
        <v>300050</v>
      </c>
      <c r="E709" s="99" t="s">
        <v>5457</v>
      </c>
      <c r="F709" s="23" t="s">
        <v>5057</v>
      </c>
      <c r="G709" s="26"/>
      <c r="H709" s="26"/>
      <c r="I709" s="26"/>
    </row>
    <row r="710" spans="1:9">
      <c r="A710" s="22">
        <v>300051</v>
      </c>
      <c r="B710" s="22"/>
      <c r="C710" s="23" t="s">
        <v>39</v>
      </c>
      <c r="D710" s="23">
        <v>300051</v>
      </c>
      <c r="E710" s="99" t="s">
        <v>5458</v>
      </c>
      <c r="F710" s="23" t="s">
        <v>5058</v>
      </c>
      <c r="G710" s="26"/>
      <c r="H710" s="26"/>
      <c r="I710" s="26"/>
    </row>
    <row r="711" spans="1:9">
      <c r="A711" s="22">
        <v>300052</v>
      </c>
      <c r="B711" s="22"/>
      <c r="C711" s="23" t="s">
        <v>39</v>
      </c>
      <c r="D711" s="23">
        <v>300052</v>
      </c>
      <c r="E711" s="99" t="s">
        <v>5459</v>
      </c>
      <c r="F711" s="23" t="s">
        <v>5059</v>
      </c>
      <c r="G711" s="26"/>
      <c r="H711" s="26"/>
      <c r="I711" s="26"/>
    </row>
    <row r="712" spans="1:9">
      <c r="A712" s="22">
        <v>300053</v>
      </c>
      <c r="B712" s="22"/>
      <c r="C712" s="23" t="s">
        <v>39</v>
      </c>
      <c r="D712" s="23">
        <v>300053</v>
      </c>
      <c r="E712" s="99" t="s">
        <v>5460</v>
      </c>
      <c r="F712" s="23" t="s">
        <v>5060</v>
      </c>
      <c r="G712" s="26"/>
      <c r="H712" s="26"/>
      <c r="I712" s="26"/>
    </row>
    <row r="713" spans="1:9">
      <c r="A713" s="22">
        <v>300054</v>
      </c>
      <c r="B713" s="22"/>
      <c r="C713" s="23" t="s">
        <v>39</v>
      </c>
      <c r="D713" s="23">
        <v>300054</v>
      </c>
      <c r="E713" s="99" t="s">
        <v>5461</v>
      </c>
      <c r="F713" s="23" t="s">
        <v>5061</v>
      </c>
      <c r="G713" s="26"/>
      <c r="H713" s="26"/>
      <c r="I713" s="26"/>
    </row>
    <row r="714" spans="1:9">
      <c r="A714" s="22">
        <v>300055</v>
      </c>
      <c r="B714" s="22"/>
      <c r="C714" s="23" t="s">
        <v>39</v>
      </c>
      <c r="D714" s="23">
        <v>300055</v>
      </c>
      <c r="E714" s="99" t="s">
        <v>5462</v>
      </c>
      <c r="F714" s="23" t="s">
        <v>5062</v>
      </c>
      <c r="G714" s="26"/>
      <c r="H714" s="26"/>
      <c r="I714" s="26"/>
    </row>
    <row r="715" spans="1:9">
      <c r="A715" s="22">
        <v>300056</v>
      </c>
      <c r="B715" s="22"/>
      <c r="C715" s="23" t="s">
        <v>39</v>
      </c>
      <c r="D715" s="23">
        <v>300056</v>
      </c>
      <c r="E715" s="99" t="s">
        <v>5463</v>
      </c>
      <c r="F715" s="23" t="s">
        <v>5063</v>
      </c>
      <c r="G715" s="26"/>
      <c r="H715" s="26"/>
      <c r="I715" s="26"/>
    </row>
    <row r="716" spans="1:9">
      <c r="A716" s="22">
        <v>300057</v>
      </c>
      <c r="B716" s="22"/>
      <c r="C716" s="23" t="s">
        <v>39</v>
      </c>
      <c r="D716" s="23">
        <v>300057</v>
      </c>
      <c r="E716" s="99" t="s">
        <v>5464</v>
      </c>
      <c r="F716" s="23" t="s">
        <v>5064</v>
      </c>
      <c r="G716" s="26"/>
      <c r="H716" s="26"/>
      <c r="I716" s="26"/>
    </row>
    <row r="717" spans="1:9">
      <c r="A717" s="22">
        <v>300058</v>
      </c>
      <c r="B717" s="22"/>
      <c r="C717" s="23" t="s">
        <v>39</v>
      </c>
      <c r="D717" s="23">
        <v>300058</v>
      </c>
      <c r="E717" s="99" t="s">
        <v>5465</v>
      </c>
      <c r="F717" s="23" t="s">
        <v>5065</v>
      </c>
      <c r="G717" s="26"/>
      <c r="H717" s="26"/>
      <c r="I717" s="26"/>
    </row>
    <row r="718" spans="1:9">
      <c r="A718" s="22">
        <v>300059</v>
      </c>
      <c r="B718" s="22"/>
      <c r="C718" s="23" t="s">
        <v>39</v>
      </c>
      <c r="D718" s="23">
        <v>300059</v>
      </c>
      <c r="E718" s="99" t="s">
        <v>5466</v>
      </c>
      <c r="F718" s="23" t="s">
        <v>5066</v>
      </c>
      <c r="G718" s="26"/>
      <c r="H718" s="26"/>
      <c r="I718" s="26"/>
    </row>
    <row r="719" spans="1:9">
      <c r="A719" s="22">
        <v>300060</v>
      </c>
      <c r="B719" s="22"/>
      <c r="C719" s="23" t="s">
        <v>39</v>
      </c>
      <c r="D719" s="23">
        <v>300060</v>
      </c>
      <c r="E719" s="99" t="s">
        <v>5467</v>
      </c>
      <c r="F719" s="23" t="s">
        <v>5067</v>
      </c>
      <c r="G719" s="26"/>
      <c r="H719" s="26"/>
      <c r="I719" s="26"/>
    </row>
    <row r="720" spans="1:9">
      <c r="A720" s="22">
        <v>300061</v>
      </c>
      <c r="B720" s="22"/>
      <c r="C720" s="23" t="s">
        <v>39</v>
      </c>
      <c r="D720" s="23">
        <v>300061</v>
      </c>
      <c r="E720" s="99" t="s">
        <v>5468</v>
      </c>
      <c r="F720" s="23" t="s">
        <v>5068</v>
      </c>
      <c r="G720" s="26"/>
      <c r="H720" s="26"/>
      <c r="I720" s="26"/>
    </row>
    <row r="721" spans="1:9">
      <c r="A721" s="22">
        <v>300062</v>
      </c>
      <c r="B721" s="22"/>
      <c r="C721" s="23" t="s">
        <v>39</v>
      </c>
      <c r="D721" s="23">
        <v>300062</v>
      </c>
      <c r="E721" s="99" t="s">
        <v>5469</v>
      </c>
      <c r="F721" s="23" t="s">
        <v>5069</v>
      </c>
      <c r="G721" s="26"/>
      <c r="H721" s="26"/>
      <c r="I721" s="26"/>
    </row>
    <row r="722" spans="1:9">
      <c r="A722" s="22">
        <v>300063</v>
      </c>
      <c r="B722" s="22"/>
      <c r="C722" s="23" t="s">
        <v>39</v>
      </c>
      <c r="D722" s="23">
        <v>300063</v>
      </c>
      <c r="E722" s="99" t="s">
        <v>5470</v>
      </c>
      <c r="F722" s="23" t="s">
        <v>5070</v>
      </c>
      <c r="G722" s="26"/>
      <c r="H722" s="26"/>
      <c r="I722" s="26"/>
    </row>
    <row r="723" spans="1:9">
      <c r="A723" s="22">
        <v>300064</v>
      </c>
      <c r="B723" s="22"/>
      <c r="C723" s="23" t="s">
        <v>39</v>
      </c>
      <c r="D723" s="23">
        <v>300064</v>
      </c>
      <c r="E723" s="99" t="s">
        <v>5471</v>
      </c>
      <c r="F723" s="23" t="s">
        <v>5071</v>
      </c>
      <c r="G723" s="26"/>
      <c r="H723" s="26"/>
      <c r="I723" s="26"/>
    </row>
    <row r="724" spans="1:9">
      <c r="A724" s="22">
        <v>300065</v>
      </c>
      <c r="B724" s="22"/>
      <c r="C724" s="23" t="s">
        <v>39</v>
      </c>
      <c r="D724" s="23">
        <v>300065</v>
      </c>
      <c r="E724" s="99" t="s">
        <v>5472</v>
      </c>
      <c r="F724" s="23" t="s">
        <v>5072</v>
      </c>
      <c r="G724" s="26"/>
      <c r="H724" s="26"/>
      <c r="I724" s="26"/>
    </row>
    <row r="725" spans="1:9">
      <c r="A725" s="22">
        <v>300066</v>
      </c>
      <c r="B725" s="22"/>
      <c r="C725" s="23" t="s">
        <v>39</v>
      </c>
      <c r="D725" s="23">
        <v>300066</v>
      </c>
      <c r="E725" s="99" t="s">
        <v>5473</v>
      </c>
      <c r="F725" s="23" t="s">
        <v>5073</v>
      </c>
      <c r="G725" s="26"/>
      <c r="H725" s="26"/>
      <c r="I725" s="26"/>
    </row>
    <row r="726" spans="1:9">
      <c r="A726" s="22">
        <v>300067</v>
      </c>
      <c r="B726" s="22"/>
      <c r="C726" s="23" t="s">
        <v>39</v>
      </c>
      <c r="D726" s="23">
        <v>300067</v>
      </c>
      <c r="E726" s="99" t="s">
        <v>5474</v>
      </c>
      <c r="F726" s="23" t="s">
        <v>5074</v>
      </c>
      <c r="G726" s="26"/>
      <c r="H726" s="26"/>
      <c r="I726" s="26"/>
    </row>
    <row r="727" spans="1:9">
      <c r="A727" s="22">
        <v>300068</v>
      </c>
      <c r="B727" s="22"/>
      <c r="C727" s="23" t="s">
        <v>39</v>
      </c>
      <c r="D727" s="23">
        <v>300068</v>
      </c>
      <c r="E727" s="99" t="s">
        <v>5475</v>
      </c>
      <c r="F727" s="23" t="s">
        <v>5075</v>
      </c>
      <c r="G727" s="26"/>
      <c r="H727" s="26"/>
      <c r="I727" s="26"/>
    </row>
    <row r="728" spans="1:9">
      <c r="A728" s="22">
        <v>300069</v>
      </c>
      <c r="B728" s="22"/>
      <c r="C728" s="23" t="s">
        <v>39</v>
      </c>
      <c r="D728" s="23">
        <v>300069</v>
      </c>
      <c r="E728" s="99" t="s">
        <v>5476</v>
      </c>
      <c r="F728" s="23" t="s">
        <v>5076</v>
      </c>
      <c r="G728" s="26"/>
      <c r="H728" s="26"/>
      <c r="I728" s="26"/>
    </row>
    <row r="729" spans="1:9">
      <c r="A729" s="22">
        <v>300070</v>
      </c>
      <c r="B729" s="22"/>
      <c r="C729" s="23" t="s">
        <v>39</v>
      </c>
      <c r="D729" s="23">
        <v>300070</v>
      </c>
      <c r="E729" s="99" t="s">
        <v>5477</v>
      </c>
      <c r="F729" s="23" t="s">
        <v>5077</v>
      </c>
      <c r="G729" s="26"/>
      <c r="H729" s="26"/>
      <c r="I729" s="26"/>
    </row>
    <row r="730" spans="1:9">
      <c r="A730" s="22">
        <v>300071</v>
      </c>
      <c r="B730" s="22"/>
      <c r="C730" s="23" t="s">
        <v>39</v>
      </c>
      <c r="D730" s="23">
        <v>300071</v>
      </c>
      <c r="E730" s="99" t="s">
        <v>5478</v>
      </c>
      <c r="F730" s="23" t="s">
        <v>5078</v>
      </c>
      <c r="G730" s="26"/>
      <c r="H730" s="26"/>
      <c r="I730" s="26"/>
    </row>
    <row r="731" spans="1:9">
      <c r="A731" s="22">
        <v>300072</v>
      </c>
      <c r="B731" s="22"/>
      <c r="C731" s="23" t="s">
        <v>39</v>
      </c>
      <c r="D731" s="23">
        <v>300072</v>
      </c>
      <c r="E731" s="99" t="s">
        <v>5479</v>
      </c>
      <c r="F731" s="23" t="s">
        <v>5079</v>
      </c>
      <c r="G731" s="26"/>
      <c r="H731" s="26"/>
      <c r="I731" s="26"/>
    </row>
    <row r="732" spans="1:9">
      <c r="A732" s="22">
        <v>300073</v>
      </c>
      <c r="B732" s="22"/>
      <c r="C732" s="23" t="s">
        <v>39</v>
      </c>
      <c r="D732" s="23">
        <v>300073</v>
      </c>
      <c r="E732" s="99" t="s">
        <v>5480</v>
      </c>
      <c r="F732" s="23" t="s">
        <v>5080</v>
      </c>
      <c r="G732" s="26"/>
      <c r="H732" s="26"/>
      <c r="I732" s="26"/>
    </row>
    <row r="733" spans="1:9">
      <c r="A733" s="22">
        <v>300074</v>
      </c>
      <c r="B733" s="22"/>
      <c r="C733" s="23" t="s">
        <v>39</v>
      </c>
      <c r="D733" s="23">
        <v>300074</v>
      </c>
      <c r="E733" s="99" t="s">
        <v>5481</v>
      </c>
      <c r="F733" s="23" t="s">
        <v>5081</v>
      </c>
      <c r="G733" s="26"/>
      <c r="H733" s="26"/>
      <c r="I733" s="26"/>
    </row>
    <row r="734" spans="1:9">
      <c r="A734" s="22">
        <v>300075</v>
      </c>
      <c r="B734" s="22"/>
      <c r="C734" s="23" t="s">
        <v>39</v>
      </c>
      <c r="D734" s="23">
        <v>300075</v>
      </c>
      <c r="E734" s="99" t="s">
        <v>5482</v>
      </c>
      <c r="F734" s="23" t="s">
        <v>5082</v>
      </c>
      <c r="G734" s="26"/>
      <c r="H734" s="26"/>
      <c r="I734" s="26"/>
    </row>
    <row r="735" spans="1:9">
      <c r="A735" s="22">
        <v>300076</v>
      </c>
      <c r="B735" s="22"/>
      <c r="C735" s="23" t="s">
        <v>39</v>
      </c>
      <c r="D735" s="23">
        <v>300076</v>
      </c>
      <c r="E735" s="99" t="s">
        <v>5483</v>
      </c>
      <c r="F735" s="23" t="s">
        <v>5083</v>
      </c>
      <c r="G735" s="26"/>
      <c r="H735" s="26"/>
      <c r="I735" s="26"/>
    </row>
    <row r="736" spans="1:9">
      <c r="A736" s="22">
        <v>300077</v>
      </c>
      <c r="B736" s="22"/>
      <c r="C736" s="23" t="s">
        <v>39</v>
      </c>
      <c r="D736" s="23">
        <v>300077</v>
      </c>
      <c r="E736" s="99" t="s">
        <v>5484</v>
      </c>
      <c r="F736" s="23" t="s">
        <v>5084</v>
      </c>
      <c r="G736" s="26"/>
      <c r="H736" s="26"/>
      <c r="I736" s="26"/>
    </row>
    <row r="737" spans="1:9">
      <c r="A737" s="22">
        <v>300078</v>
      </c>
      <c r="B737" s="22"/>
      <c r="C737" s="23" t="s">
        <v>39</v>
      </c>
      <c r="D737" s="23">
        <v>300078</v>
      </c>
      <c r="E737" s="99" t="s">
        <v>5485</v>
      </c>
      <c r="F737" s="23" t="s">
        <v>5085</v>
      </c>
      <c r="G737" s="26"/>
      <c r="H737" s="26"/>
      <c r="I737" s="26"/>
    </row>
    <row r="738" spans="1:9">
      <c r="A738" s="22">
        <v>300079</v>
      </c>
      <c r="B738" s="22"/>
      <c r="C738" s="23" t="s">
        <v>39</v>
      </c>
      <c r="D738" s="23">
        <v>300079</v>
      </c>
      <c r="E738" s="99" t="s">
        <v>5486</v>
      </c>
      <c r="F738" s="23" t="s">
        <v>5086</v>
      </c>
      <c r="G738" s="26"/>
      <c r="H738" s="26"/>
      <c r="I738" s="26"/>
    </row>
    <row r="739" spans="1:9">
      <c r="A739" s="22">
        <v>300080</v>
      </c>
      <c r="B739" s="22"/>
      <c r="C739" s="23" t="s">
        <v>39</v>
      </c>
      <c r="D739" s="23">
        <v>300080</v>
      </c>
      <c r="E739" s="99" t="s">
        <v>5487</v>
      </c>
      <c r="F739" s="23" t="s">
        <v>5087</v>
      </c>
      <c r="G739" s="26"/>
      <c r="H739" s="26"/>
      <c r="I739" s="26"/>
    </row>
    <row r="740" spans="1:9">
      <c r="A740" s="22">
        <v>300081</v>
      </c>
      <c r="B740" s="22"/>
      <c r="C740" s="23" t="s">
        <v>39</v>
      </c>
      <c r="D740" s="23">
        <v>300081</v>
      </c>
      <c r="E740" s="99" t="s">
        <v>5488</v>
      </c>
      <c r="F740" s="23" t="s">
        <v>5088</v>
      </c>
      <c r="G740" s="26"/>
      <c r="H740" s="26"/>
      <c r="I740" s="26"/>
    </row>
    <row r="741" spans="1:9">
      <c r="A741" s="22">
        <v>300082</v>
      </c>
      <c r="B741" s="22"/>
      <c r="C741" s="23" t="s">
        <v>39</v>
      </c>
      <c r="D741" s="23">
        <v>300082</v>
      </c>
      <c r="E741" s="99" t="s">
        <v>5489</v>
      </c>
      <c r="F741" s="23" t="s">
        <v>5089</v>
      </c>
      <c r="G741" s="26"/>
      <c r="H741" s="26"/>
      <c r="I741" s="26"/>
    </row>
    <row r="742" spans="1:9">
      <c r="A742" s="22">
        <v>300083</v>
      </c>
      <c r="B742" s="22"/>
      <c r="C742" s="23" t="s">
        <v>39</v>
      </c>
      <c r="D742" s="23">
        <v>300083</v>
      </c>
      <c r="E742" s="99" t="s">
        <v>5490</v>
      </c>
      <c r="F742" s="23" t="s">
        <v>5090</v>
      </c>
      <c r="G742" s="26"/>
      <c r="H742" s="26"/>
      <c r="I742" s="26"/>
    </row>
    <row r="743" spans="1:9">
      <c r="A743" s="22">
        <v>300084</v>
      </c>
      <c r="B743" s="22"/>
      <c r="C743" s="23" t="s">
        <v>39</v>
      </c>
      <c r="D743" s="23">
        <v>300084</v>
      </c>
      <c r="E743" s="99" t="s">
        <v>5491</v>
      </c>
      <c r="F743" s="23" t="s">
        <v>5091</v>
      </c>
      <c r="G743" s="26"/>
      <c r="H743" s="26"/>
      <c r="I743" s="26"/>
    </row>
    <row r="744" spans="1:9">
      <c r="A744" s="22">
        <v>300085</v>
      </c>
      <c r="B744" s="22"/>
      <c r="C744" s="23" t="s">
        <v>39</v>
      </c>
      <c r="D744" s="23">
        <v>300085</v>
      </c>
      <c r="E744" s="99" t="s">
        <v>5492</v>
      </c>
      <c r="F744" s="23" t="s">
        <v>5092</v>
      </c>
      <c r="G744" s="26"/>
      <c r="H744" s="26"/>
      <c r="I744" s="26"/>
    </row>
    <row r="745" spans="1:9">
      <c r="A745" s="22">
        <v>300086</v>
      </c>
      <c r="B745" s="22"/>
      <c r="C745" s="23" t="s">
        <v>39</v>
      </c>
      <c r="D745" s="23">
        <v>300086</v>
      </c>
      <c r="E745" s="99" t="s">
        <v>5493</v>
      </c>
      <c r="F745" s="23" t="s">
        <v>5093</v>
      </c>
      <c r="G745" s="26"/>
      <c r="H745" s="26"/>
      <c r="I745" s="26"/>
    </row>
    <row r="746" spans="1:9">
      <c r="A746" s="22">
        <v>300087</v>
      </c>
      <c r="B746" s="22"/>
      <c r="C746" s="23" t="s">
        <v>39</v>
      </c>
      <c r="D746" s="23">
        <v>300087</v>
      </c>
      <c r="E746" s="99" t="s">
        <v>5494</v>
      </c>
      <c r="F746" s="23" t="s">
        <v>5094</v>
      </c>
      <c r="G746" s="26"/>
      <c r="H746" s="26"/>
      <c r="I746" s="26"/>
    </row>
    <row r="747" spans="1:9">
      <c r="A747" s="22">
        <v>300088</v>
      </c>
      <c r="B747" s="22"/>
      <c r="C747" s="23" t="s">
        <v>39</v>
      </c>
      <c r="D747" s="23">
        <v>300088</v>
      </c>
      <c r="E747" s="99" t="s">
        <v>5495</v>
      </c>
      <c r="F747" s="23" t="s">
        <v>5095</v>
      </c>
      <c r="G747" s="26"/>
      <c r="H747" s="26"/>
      <c r="I747" s="26"/>
    </row>
    <row r="748" spans="1:9">
      <c r="A748" s="22">
        <v>300089</v>
      </c>
      <c r="B748" s="22"/>
      <c r="C748" s="23" t="s">
        <v>39</v>
      </c>
      <c r="D748" s="23">
        <v>300089</v>
      </c>
      <c r="E748" s="99" t="s">
        <v>5496</v>
      </c>
      <c r="F748" s="23" t="s">
        <v>5096</v>
      </c>
      <c r="G748" s="26"/>
      <c r="H748" s="26"/>
      <c r="I748" s="26"/>
    </row>
    <row r="749" spans="1:9">
      <c r="A749" s="22">
        <v>300090</v>
      </c>
      <c r="B749" s="22"/>
      <c r="C749" s="23" t="s">
        <v>39</v>
      </c>
      <c r="D749" s="23">
        <v>300090</v>
      </c>
      <c r="E749" s="99" t="s">
        <v>5497</v>
      </c>
      <c r="F749" s="23" t="s">
        <v>5097</v>
      </c>
      <c r="G749" s="26"/>
      <c r="H749" s="26"/>
      <c r="I749" s="26"/>
    </row>
    <row r="750" spans="1:9">
      <c r="A750" s="22">
        <v>300091</v>
      </c>
      <c r="B750" s="22"/>
      <c r="C750" s="23" t="s">
        <v>39</v>
      </c>
      <c r="D750" s="23">
        <v>300091</v>
      </c>
      <c r="E750" s="99" t="s">
        <v>5498</v>
      </c>
      <c r="F750" s="23" t="s">
        <v>5098</v>
      </c>
      <c r="G750" s="26"/>
      <c r="H750" s="26"/>
      <c r="I750" s="26"/>
    </row>
    <row r="751" spans="1:9">
      <c r="A751" s="22">
        <v>300092</v>
      </c>
      <c r="B751" s="22"/>
      <c r="C751" s="23" t="s">
        <v>39</v>
      </c>
      <c r="D751" s="23">
        <v>300092</v>
      </c>
      <c r="E751" s="99" t="s">
        <v>5499</v>
      </c>
      <c r="F751" s="23" t="s">
        <v>5099</v>
      </c>
      <c r="G751" s="26"/>
      <c r="H751" s="26"/>
      <c r="I751" s="26"/>
    </row>
    <row r="752" spans="1:9">
      <c r="A752" s="22">
        <v>300093</v>
      </c>
      <c r="B752" s="22"/>
      <c r="C752" s="23" t="s">
        <v>39</v>
      </c>
      <c r="D752" s="23">
        <v>300093</v>
      </c>
      <c r="E752" s="99" t="s">
        <v>5423</v>
      </c>
      <c r="F752" s="23" t="s">
        <v>5100</v>
      </c>
      <c r="G752" s="26"/>
      <c r="H752" s="26"/>
      <c r="I752" s="26"/>
    </row>
    <row r="753" spans="1:9">
      <c r="A753" s="22">
        <v>300094</v>
      </c>
      <c r="B753" s="22"/>
      <c r="C753" s="23" t="s">
        <v>39</v>
      </c>
      <c r="D753" s="23">
        <v>300094</v>
      </c>
      <c r="E753" s="99" t="s">
        <v>5500</v>
      </c>
      <c r="F753" s="23" t="s">
        <v>5101</v>
      </c>
      <c r="G753" s="26"/>
      <c r="H753" s="26"/>
      <c r="I753" s="26"/>
    </row>
    <row r="754" spans="1:9">
      <c r="A754" s="22">
        <v>300095</v>
      </c>
      <c r="B754" s="22"/>
      <c r="C754" s="23" t="s">
        <v>39</v>
      </c>
      <c r="D754" s="23">
        <v>300095</v>
      </c>
      <c r="E754" s="99" t="s">
        <v>5501</v>
      </c>
      <c r="F754" s="23" t="s">
        <v>5102</v>
      </c>
      <c r="G754" s="26"/>
      <c r="H754" s="26"/>
      <c r="I754" s="26"/>
    </row>
    <row r="755" spans="1:9">
      <c r="A755" s="22">
        <v>300096</v>
      </c>
      <c r="B755" s="22"/>
      <c r="C755" s="23" t="s">
        <v>39</v>
      </c>
      <c r="D755" s="23">
        <v>300096</v>
      </c>
      <c r="E755" s="99" t="s">
        <v>5502</v>
      </c>
      <c r="F755" s="23" t="s">
        <v>5103</v>
      </c>
      <c r="G755" s="26"/>
      <c r="H755" s="26"/>
      <c r="I755" s="26"/>
    </row>
    <row r="756" spans="1:9">
      <c r="A756" s="22">
        <v>300097</v>
      </c>
      <c r="B756" s="22"/>
      <c r="C756" s="23" t="s">
        <v>39</v>
      </c>
      <c r="D756" s="23">
        <v>300097</v>
      </c>
      <c r="E756" s="99" t="s">
        <v>5503</v>
      </c>
      <c r="F756" s="23" t="s">
        <v>5104</v>
      </c>
      <c r="G756" s="26"/>
      <c r="H756" s="26"/>
      <c r="I756" s="26"/>
    </row>
    <row r="757" spans="1:9">
      <c r="A757" s="22">
        <v>300098</v>
      </c>
      <c r="B757" s="22"/>
      <c r="C757" s="23" t="s">
        <v>39</v>
      </c>
      <c r="D757" s="23">
        <v>300098</v>
      </c>
      <c r="E757" s="99" t="s">
        <v>5504</v>
      </c>
      <c r="F757" s="23" t="s">
        <v>5105</v>
      </c>
      <c r="G757" s="26"/>
      <c r="H757" s="26"/>
      <c r="I757" s="26"/>
    </row>
    <row r="758" spans="1:9">
      <c r="A758" s="22">
        <v>300099</v>
      </c>
      <c r="B758" s="22"/>
      <c r="C758" s="23" t="s">
        <v>39</v>
      </c>
      <c r="D758" s="23">
        <v>300099</v>
      </c>
      <c r="E758" s="99" t="s">
        <v>5505</v>
      </c>
      <c r="F758" s="23" t="s">
        <v>5106</v>
      </c>
      <c r="G758" s="26"/>
      <c r="H758" s="26"/>
      <c r="I758" s="26"/>
    </row>
    <row r="759" spans="1:9">
      <c r="A759" s="22">
        <v>300100</v>
      </c>
      <c r="B759" s="22"/>
      <c r="C759" s="23" t="s">
        <v>39</v>
      </c>
      <c r="D759" s="23">
        <v>300100</v>
      </c>
      <c r="E759" s="99" t="s">
        <v>5506</v>
      </c>
      <c r="F759" s="23" t="s">
        <v>5107</v>
      </c>
      <c r="G759" s="26"/>
      <c r="H759" s="26"/>
      <c r="I759" s="26"/>
    </row>
    <row r="760" spans="1:9">
      <c r="A760" s="22">
        <v>300101</v>
      </c>
      <c r="B760" s="22"/>
      <c r="C760" s="23" t="s">
        <v>39</v>
      </c>
      <c r="D760" s="23">
        <v>300101</v>
      </c>
      <c r="E760" s="99" t="s">
        <v>5507</v>
      </c>
      <c r="F760" s="23" t="s">
        <v>5108</v>
      </c>
      <c r="G760" s="26"/>
      <c r="H760" s="26"/>
      <c r="I760" s="26"/>
    </row>
    <row r="761" spans="1:9">
      <c r="A761" s="22">
        <v>300102</v>
      </c>
      <c r="B761" s="22"/>
      <c r="C761" s="23" t="s">
        <v>39</v>
      </c>
      <c r="D761" s="23">
        <v>300102</v>
      </c>
      <c r="E761" s="99" t="s">
        <v>5508</v>
      </c>
      <c r="F761" s="23" t="s">
        <v>5109</v>
      </c>
      <c r="G761" s="26"/>
      <c r="H761" s="26"/>
      <c r="I761" s="26"/>
    </row>
    <row r="762" spans="1:9">
      <c r="A762" s="22">
        <v>300103</v>
      </c>
      <c r="B762" s="22"/>
      <c r="C762" s="23" t="s">
        <v>39</v>
      </c>
      <c r="D762" s="23">
        <v>300103</v>
      </c>
      <c r="E762" s="99" t="s">
        <v>5509</v>
      </c>
      <c r="F762" s="23" t="s">
        <v>5110</v>
      </c>
      <c r="G762" s="26"/>
      <c r="H762" s="26"/>
      <c r="I762" s="26"/>
    </row>
    <row r="763" spans="1:9">
      <c r="A763" s="22">
        <v>300104</v>
      </c>
      <c r="B763" s="22"/>
      <c r="C763" s="23" t="s">
        <v>39</v>
      </c>
      <c r="D763" s="23">
        <v>300104</v>
      </c>
      <c r="E763" s="99" t="s">
        <v>5434</v>
      </c>
      <c r="F763" s="23" t="s">
        <v>5111</v>
      </c>
      <c r="G763" s="26"/>
      <c r="H763" s="26"/>
      <c r="I763" s="26"/>
    </row>
    <row r="764" spans="1:9">
      <c r="A764" s="22">
        <v>300105</v>
      </c>
      <c r="B764" s="22"/>
      <c r="C764" s="23" t="s">
        <v>39</v>
      </c>
      <c r="D764" s="23">
        <v>300105</v>
      </c>
      <c r="E764" s="99" t="s">
        <v>5510</v>
      </c>
      <c r="F764" s="23" t="s">
        <v>5112</v>
      </c>
      <c r="G764" s="26"/>
      <c r="H764" s="26"/>
      <c r="I764" s="26"/>
    </row>
    <row r="765" spans="1:9">
      <c r="A765" s="22">
        <v>300106</v>
      </c>
      <c r="B765" s="22"/>
      <c r="C765" s="23" t="s">
        <v>39</v>
      </c>
      <c r="D765" s="23">
        <v>300106</v>
      </c>
      <c r="E765" s="99" t="s">
        <v>5511</v>
      </c>
      <c r="F765" s="23" t="s">
        <v>5113</v>
      </c>
      <c r="G765" s="26"/>
      <c r="H765" s="26"/>
      <c r="I765" s="26"/>
    </row>
    <row r="766" spans="1:9">
      <c r="A766" s="22">
        <v>300107</v>
      </c>
      <c r="B766" s="22"/>
      <c r="C766" s="23" t="s">
        <v>39</v>
      </c>
      <c r="D766" s="23">
        <v>300107</v>
      </c>
      <c r="E766" s="99" t="s">
        <v>5512</v>
      </c>
      <c r="F766" s="23" t="s">
        <v>5114</v>
      </c>
      <c r="G766" s="26"/>
      <c r="H766" s="26"/>
      <c r="I766" s="26"/>
    </row>
    <row r="767" spans="1:9">
      <c r="A767" s="22">
        <v>300108</v>
      </c>
      <c r="B767" s="22"/>
      <c r="C767" s="23" t="s">
        <v>39</v>
      </c>
      <c r="D767" s="23">
        <v>300108</v>
      </c>
      <c r="E767" s="99" t="s">
        <v>5513</v>
      </c>
      <c r="F767" s="23" t="s">
        <v>5115</v>
      </c>
      <c r="G767" s="26"/>
      <c r="H767" s="26"/>
      <c r="I767" s="26"/>
    </row>
    <row r="768" spans="1:9">
      <c r="A768" s="22">
        <v>300109</v>
      </c>
      <c r="B768" s="22"/>
      <c r="C768" s="23" t="s">
        <v>39</v>
      </c>
      <c r="D768" s="23">
        <v>300109</v>
      </c>
      <c r="E768" s="99" t="s">
        <v>5514</v>
      </c>
      <c r="F768" s="23" t="s">
        <v>5116</v>
      </c>
      <c r="G768" s="26"/>
      <c r="H768" s="26"/>
      <c r="I768" s="26"/>
    </row>
    <row r="769" spans="1:9">
      <c r="A769" s="22">
        <v>300110</v>
      </c>
      <c r="B769" s="22"/>
      <c r="C769" s="23" t="s">
        <v>39</v>
      </c>
      <c r="D769" s="23">
        <v>300110</v>
      </c>
      <c r="E769" s="99" t="s">
        <v>5515</v>
      </c>
      <c r="F769" s="23" t="s">
        <v>5117</v>
      </c>
      <c r="G769" s="26"/>
      <c r="H769" s="26"/>
      <c r="I769" s="26"/>
    </row>
    <row r="770" spans="1:9">
      <c r="A770" s="22">
        <v>300111</v>
      </c>
      <c r="B770" s="22"/>
      <c r="C770" s="23" t="s">
        <v>39</v>
      </c>
      <c r="D770" s="23">
        <v>300111</v>
      </c>
      <c r="E770" s="99" t="s">
        <v>5516</v>
      </c>
      <c r="F770" s="23" t="s">
        <v>5118</v>
      </c>
      <c r="G770" s="26"/>
      <c r="H770" s="26"/>
      <c r="I770" s="26"/>
    </row>
    <row r="771" spans="1:9">
      <c r="A771" s="22">
        <v>300112</v>
      </c>
      <c r="B771" s="22"/>
      <c r="C771" s="23" t="s">
        <v>39</v>
      </c>
      <c r="D771" s="23">
        <v>300112</v>
      </c>
      <c r="E771" s="99" t="s">
        <v>5517</v>
      </c>
      <c r="F771" s="23" t="s">
        <v>5119</v>
      </c>
      <c r="G771" s="26"/>
      <c r="H771" s="26"/>
      <c r="I771" s="26"/>
    </row>
    <row r="772" spans="1:9">
      <c r="A772" s="22">
        <v>300113</v>
      </c>
      <c r="B772" s="22"/>
      <c r="C772" s="23" t="s">
        <v>39</v>
      </c>
      <c r="D772" s="23">
        <v>300113</v>
      </c>
      <c r="E772" s="99" t="s">
        <v>5518</v>
      </c>
      <c r="F772" s="23" t="s">
        <v>5120</v>
      </c>
      <c r="G772" s="26"/>
      <c r="H772" s="26"/>
      <c r="I772" s="26"/>
    </row>
    <row r="773" spans="1:9">
      <c r="A773" s="22">
        <v>300114</v>
      </c>
      <c r="B773" s="22"/>
      <c r="C773" s="23" t="s">
        <v>39</v>
      </c>
      <c r="D773" s="23">
        <v>300114</v>
      </c>
      <c r="E773" s="99" t="s">
        <v>5519</v>
      </c>
      <c r="F773" s="23" t="s">
        <v>5121</v>
      </c>
      <c r="G773" s="26"/>
      <c r="H773" s="26"/>
      <c r="I773" s="26"/>
    </row>
    <row r="774" spans="1:9">
      <c r="A774" s="22">
        <v>300115</v>
      </c>
      <c r="B774" s="22"/>
      <c r="C774" s="23" t="s">
        <v>39</v>
      </c>
      <c r="D774" s="23">
        <v>300115</v>
      </c>
      <c r="E774" s="99" t="s">
        <v>5445</v>
      </c>
      <c r="F774" s="23" t="s">
        <v>5122</v>
      </c>
      <c r="G774" s="26"/>
      <c r="H774" s="26"/>
      <c r="I774" s="26"/>
    </row>
    <row r="775" spans="1:9">
      <c r="A775" s="22">
        <v>300116</v>
      </c>
      <c r="B775" s="22"/>
      <c r="C775" s="23" t="s">
        <v>39</v>
      </c>
      <c r="D775" s="23">
        <v>300116</v>
      </c>
      <c r="E775" s="99" t="s">
        <v>5520</v>
      </c>
      <c r="F775" s="23" t="s">
        <v>5123</v>
      </c>
      <c r="G775" s="26"/>
      <c r="H775" s="26"/>
      <c r="I775" s="26"/>
    </row>
    <row r="776" spans="1:9">
      <c r="A776" s="22">
        <v>300117</v>
      </c>
      <c r="B776" s="22"/>
      <c r="C776" s="23" t="s">
        <v>39</v>
      </c>
      <c r="D776" s="23">
        <v>300117</v>
      </c>
      <c r="E776" s="99" t="s">
        <v>5521</v>
      </c>
      <c r="F776" s="23" t="s">
        <v>5124</v>
      </c>
      <c r="G776" s="26"/>
      <c r="H776" s="26"/>
      <c r="I776" s="26"/>
    </row>
    <row r="777" spans="1:9">
      <c r="A777" s="22">
        <v>300118</v>
      </c>
      <c r="B777" s="22"/>
      <c r="C777" s="23" t="s">
        <v>39</v>
      </c>
      <c r="D777" s="23">
        <v>300118</v>
      </c>
      <c r="E777" s="99" t="s">
        <v>5522</v>
      </c>
      <c r="F777" s="23" t="s">
        <v>5125</v>
      </c>
      <c r="G777" s="26"/>
      <c r="H777" s="26"/>
      <c r="I777" s="26"/>
    </row>
    <row r="778" spans="1:9">
      <c r="A778" s="22">
        <v>300119</v>
      </c>
      <c r="B778" s="22"/>
      <c r="C778" s="23" t="s">
        <v>39</v>
      </c>
      <c r="D778" s="23">
        <v>300119</v>
      </c>
      <c r="E778" s="99" t="s">
        <v>5523</v>
      </c>
      <c r="F778" s="23" t="s">
        <v>5126</v>
      </c>
      <c r="G778" s="26"/>
      <c r="H778" s="26"/>
      <c r="I778" s="26"/>
    </row>
    <row r="779" spans="1:9">
      <c r="A779" s="22">
        <v>300120</v>
      </c>
      <c r="B779" s="22"/>
      <c r="C779" s="23" t="s">
        <v>39</v>
      </c>
      <c r="D779" s="23">
        <v>300120</v>
      </c>
      <c r="E779" s="99" t="s">
        <v>5524</v>
      </c>
      <c r="F779" s="23" t="s">
        <v>5127</v>
      </c>
      <c r="G779" s="26"/>
      <c r="H779" s="26"/>
      <c r="I779" s="26"/>
    </row>
    <row r="780" spans="1:9">
      <c r="A780" s="22">
        <v>300121</v>
      </c>
      <c r="B780" s="22"/>
      <c r="C780" s="23" t="s">
        <v>39</v>
      </c>
      <c r="D780" s="23">
        <v>300121</v>
      </c>
      <c r="E780" s="99" t="s">
        <v>5525</v>
      </c>
      <c r="F780" s="23" t="s">
        <v>5128</v>
      </c>
      <c r="G780" s="26"/>
      <c r="H780" s="26"/>
      <c r="I780" s="26"/>
    </row>
    <row r="781" spans="1:9">
      <c r="A781" s="22">
        <v>300122</v>
      </c>
      <c r="B781" s="22"/>
      <c r="C781" s="23" t="s">
        <v>39</v>
      </c>
      <c r="D781" s="23">
        <v>300122</v>
      </c>
      <c r="E781" s="99" t="s">
        <v>5526</v>
      </c>
      <c r="F781" s="23" t="s">
        <v>5129</v>
      </c>
      <c r="G781" s="26"/>
      <c r="H781" s="26"/>
      <c r="I781" s="26"/>
    </row>
    <row r="782" spans="1:9">
      <c r="A782" s="22">
        <v>300123</v>
      </c>
      <c r="B782" s="22"/>
      <c r="C782" s="23" t="s">
        <v>39</v>
      </c>
      <c r="D782" s="23">
        <v>300123</v>
      </c>
      <c r="E782" s="99" t="s">
        <v>5527</v>
      </c>
      <c r="F782" s="23" t="s">
        <v>5130</v>
      </c>
      <c r="G782" s="26"/>
      <c r="H782" s="26"/>
      <c r="I782" s="26"/>
    </row>
    <row r="783" spans="1:9">
      <c r="A783" s="22">
        <v>300124</v>
      </c>
      <c r="B783" s="22"/>
      <c r="C783" s="23" t="s">
        <v>39</v>
      </c>
      <c r="D783" s="23">
        <v>300124</v>
      </c>
      <c r="E783" s="99" t="s">
        <v>5528</v>
      </c>
      <c r="F783" s="23" t="s">
        <v>5131</v>
      </c>
      <c r="G783" s="26"/>
      <c r="H783" s="26"/>
      <c r="I783" s="26"/>
    </row>
    <row r="784" spans="1:9">
      <c r="A784" s="22">
        <v>300125</v>
      </c>
      <c r="B784" s="22"/>
      <c r="C784" s="23" t="s">
        <v>39</v>
      </c>
      <c r="D784" s="23">
        <v>300125</v>
      </c>
      <c r="E784" s="99" t="s">
        <v>5529</v>
      </c>
      <c r="F784" s="23" t="s">
        <v>5132</v>
      </c>
      <c r="G784" s="26"/>
      <c r="H784" s="26"/>
      <c r="I784" s="26"/>
    </row>
    <row r="785" spans="1:9">
      <c r="A785" s="22">
        <v>300126</v>
      </c>
      <c r="B785" s="22"/>
      <c r="C785" s="23" t="s">
        <v>39</v>
      </c>
      <c r="D785" s="23">
        <v>300126</v>
      </c>
      <c r="E785" s="99" t="s">
        <v>5456</v>
      </c>
      <c r="F785" s="23" t="s">
        <v>5133</v>
      </c>
      <c r="G785" s="26"/>
      <c r="H785" s="26"/>
      <c r="I785" s="26"/>
    </row>
    <row r="786" spans="1:9">
      <c r="A786" s="22">
        <v>300127</v>
      </c>
      <c r="B786" s="22"/>
      <c r="C786" s="23" t="s">
        <v>39</v>
      </c>
      <c r="D786" s="23">
        <v>300127</v>
      </c>
      <c r="E786" s="99" t="s">
        <v>5530</v>
      </c>
      <c r="F786" s="23" t="s">
        <v>5134</v>
      </c>
      <c r="G786" s="26"/>
      <c r="H786" s="26"/>
      <c r="I786" s="26"/>
    </row>
    <row r="787" spans="1:9">
      <c r="A787" s="22">
        <v>300128</v>
      </c>
      <c r="B787" s="22"/>
      <c r="C787" s="23" t="s">
        <v>39</v>
      </c>
      <c r="D787" s="23">
        <v>300128</v>
      </c>
      <c r="E787" s="99" t="s">
        <v>5001</v>
      </c>
      <c r="F787" s="23" t="s">
        <v>5135</v>
      </c>
      <c r="G787" s="26"/>
      <c r="H787" s="26"/>
      <c r="I787" s="26"/>
    </row>
    <row r="788" spans="1:9">
      <c r="A788" s="22">
        <v>300129</v>
      </c>
      <c r="B788" s="22"/>
      <c r="C788" s="23" t="s">
        <v>39</v>
      </c>
      <c r="D788" s="23">
        <v>300129</v>
      </c>
      <c r="E788" s="99" t="s">
        <v>5531</v>
      </c>
      <c r="F788" s="23" t="s">
        <v>5136</v>
      </c>
      <c r="G788" s="26"/>
      <c r="H788" s="26"/>
      <c r="I788" s="26"/>
    </row>
    <row r="789" spans="1:9">
      <c r="A789" s="22">
        <v>300130</v>
      </c>
      <c r="B789" s="22"/>
      <c r="C789" s="23" t="s">
        <v>39</v>
      </c>
      <c r="D789" s="23">
        <v>300130</v>
      </c>
      <c r="E789" s="99" t="s">
        <v>5532</v>
      </c>
      <c r="F789" s="23" t="s">
        <v>5137</v>
      </c>
      <c r="G789" s="26"/>
      <c r="H789" s="26"/>
      <c r="I789" s="26"/>
    </row>
    <row r="790" spans="1:9">
      <c r="A790" s="22">
        <v>300131</v>
      </c>
      <c r="B790" s="22"/>
      <c r="C790" s="23" t="s">
        <v>39</v>
      </c>
      <c r="D790" s="23">
        <v>300131</v>
      </c>
      <c r="E790" s="99" t="s">
        <v>5533</v>
      </c>
      <c r="F790" s="23" t="s">
        <v>5138</v>
      </c>
      <c r="G790" s="26"/>
      <c r="H790" s="26"/>
      <c r="I790" s="26"/>
    </row>
    <row r="791" spans="1:9">
      <c r="A791" s="22">
        <v>300132</v>
      </c>
      <c r="B791" s="22"/>
      <c r="C791" s="23" t="s">
        <v>39</v>
      </c>
      <c r="D791" s="23">
        <v>300132</v>
      </c>
      <c r="E791" s="99" t="s">
        <v>5534</v>
      </c>
      <c r="F791" s="23" t="s">
        <v>5139</v>
      </c>
      <c r="G791" s="26"/>
      <c r="H791" s="26"/>
      <c r="I791" s="26"/>
    </row>
    <row r="792" spans="1:9">
      <c r="A792" s="22">
        <v>300133</v>
      </c>
      <c r="B792" s="22"/>
      <c r="C792" s="23" t="s">
        <v>39</v>
      </c>
      <c r="D792" s="23">
        <v>300133</v>
      </c>
      <c r="E792" s="99" t="s">
        <v>5535</v>
      </c>
      <c r="F792" s="23" t="s">
        <v>5140</v>
      </c>
      <c r="G792" s="26"/>
      <c r="H792" s="26"/>
      <c r="I792" s="26"/>
    </row>
    <row r="793" spans="1:9">
      <c r="A793" s="22">
        <v>300134</v>
      </c>
      <c r="B793" s="22"/>
      <c r="C793" s="23" t="s">
        <v>39</v>
      </c>
      <c r="D793" s="23">
        <v>300134</v>
      </c>
      <c r="E793" s="99" t="s">
        <v>5536</v>
      </c>
      <c r="F793" s="23" t="s">
        <v>5141</v>
      </c>
      <c r="G793" s="26"/>
      <c r="H793" s="26"/>
      <c r="I793" s="26"/>
    </row>
    <row r="794" spans="1:9">
      <c r="A794" s="22">
        <v>300135</v>
      </c>
      <c r="B794" s="22"/>
      <c r="C794" s="23" t="s">
        <v>39</v>
      </c>
      <c r="D794" s="23">
        <v>300135</v>
      </c>
      <c r="E794" s="99" t="s">
        <v>5537</v>
      </c>
      <c r="F794" s="23" t="s">
        <v>5142</v>
      </c>
      <c r="G794" s="26"/>
      <c r="H794" s="26"/>
      <c r="I794" s="26"/>
    </row>
    <row r="795" spans="1:9">
      <c r="A795" s="22">
        <v>300136</v>
      </c>
      <c r="B795" s="22"/>
      <c r="C795" s="23" t="s">
        <v>39</v>
      </c>
      <c r="D795" s="23">
        <v>300136</v>
      </c>
      <c r="E795" s="99" t="s">
        <v>5538</v>
      </c>
      <c r="F795" s="23" t="s">
        <v>5143</v>
      </c>
      <c r="G795" s="26"/>
      <c r="H795" s="26"/>
      <c r="I795" s="26"/>
    </row>
    <row r="796" spans="1:9">
      <c r="A796" s="22">
        <v>300137</v>
      </c>
      <c r="B796" s="22"/>
      <c r="C796" s="23" t="s">
        <v>39</v>
      </c>
      <c r="D796" s="23">
        <v>300137</v>
      </c>
      <c r="E796" s="99" t="s">
        <v>5539</v>
      </c>
      <c r="F796" s="23" t="s">
        <v>5144</v>
      </c>
      <c r="G796" s="26"/>
      <c r="H796" s="26"/>
      <c r="I796" s="26"/>
    </row>
    <row r="797" spans="1:9">
      <c r="A797" s="22">
        <v>300138</v>
      </c>
      <c r="B797" s="22"/>
      <c r="C797" s="23" t="s">
        <v>39</v>
      </c>
      <c r="D797" s="23">
        <v>300138</v>
      </c>
      <c r="E797" s="99" t="s">
        <v>5540</v>
      </c>
      <c r="F797" s="23" t="s">
        <v>5145</v>
      </c>
      <c r="G797" s="26"/>
      <c r="H797" s="26"/>
      <c r="I797" s="26"/>
    </row>
    <row r="798" spans="1:9">
      <c r="A798" s="22">
        <v>300139</v>
      </c>
      <c r="B798" s="22"/>
      <c r="C798" s="23" t="s">
        <v>39</v>
      </c>
      <c r="D798" s="23">
        <v>300139</v>
      </c>
      <c r="E798" s="99" t="s">
        <v>5541</v>
      </c>
      <c r="F798" s="23" t="s">
        <v>5146</v>
      </c>
      <c r="G798" s="26"/>
      <c r="H798" s="26"/>
      <c r="I798" s="26"/>
    </row>
    <row r="799" spans="1:9">
      <c r="A799" s="22">
        <v>300140</v>
      </c>
      <c r="B799" s="22"/>
      <c r="C799" s="23" t="s">
        <v>39</v>
      </c>
      <c r="D799" s="23">
        <v>300140</v>
      </c>
      <c r="E799" s="99" t="s">
        <v>5542</v>
      </c>
      <c r="F799" s="23" t="s">
        <v>5147</v>
      </c>
      <c r="G799" s="26"/>
      <c r="H799" s="26"/>
      <c r="I799" s="26"/>
    </row>
    <row r="800" spans="1:9">
      <c r="A800" s="22">
        <v>300141</v>
      </c>
      <c r="B800" s="22"/>
      <c r="C800" s="23" t="s">
        <v>39</v>
      </c>
      <c r="D800" s="23">
        <v>300141</v>
      </c>
      <c r="E800" s="99" t="s">
        <v>5543</v>
      </c>
      <c r="F800" s="23" t="s">
        <v>5148</v>
      </c>
      <c r="G800" s="26"/>
      <c r="H800" s="26"/>
      <c r="I800" s="26"/>
    </row>
    <row r="801" spans="1:9">
      <c r="A801" s="22">
        <v>300142</v>
      </c>
      <c r="B801" s="22"/>
      <c r="C801" s="23" t="s">
        <v>39</v>
      </c>
      <c r="D801" s="23">
        <v>300142</v>
      </c>
      <c r="E801" s="99" t="s">
        <v>5544</v>
      </c>
      <c r="F801" s="23" t="s">
        <v>5149</v>
      </c>
      <c r="G801" s="26"/>
      <c r="H801" s="26"/>
      <c r="I801" s="26"/>
    </row>
    <row r="802" spans="1:9">
      <c r="A802" s="22">
        <v>300143</v>
      </c>
      <c r="B802" s="22"/>
      <c r="C802" s="23" t="s">
        <v>39</v>
      </c>
      <c r="D802" s="23">
        <v>300143</v>
      </c>
      <c r="E802" s="99" t="s">
        <v>5545</v>
      </c>
      <c r="F802" s="23" t="s">
        <v>5150</v>
      </c>
      <c r="G802" s="26"/>
      <c r="H802" s="26"/>
      <c r="I802" s="26"/>
    </row>
    <row r="803" spans="1:9">
      <c r="A803" s="22">
        <v>300144</v>
      </c>
      <c r="B803" s="22"/>
      <c r="C803" s="23" t="s">
        <v>39</v>
      </c>
      <c r="D803" s="23">
        <v>300144</v>
      </c>
      <c r="E803" s="99" t="s">
        <v>5546</v>
      </c>
      <c r="F803" s="23" t="s">
        <v>5151</v>
      </c>
      <c r="G803" s="26"/>
      <c r="H803" s="26"/>
      <c r="I803" s="26"/>
    </row>
    <row r="804" spans="1:9">
      <c r="A804" s="22">
        <v>300145</v>
      </c>
      <c r="B804" s="22"/>
      <c r="C804" s="23" t="s">
        <v>39</v>
      </c>
      <c r="D804" s="23">
        <v>300145</v>
      </c>
      <c r="E804" s="99" t="s">
        <v>5547</v>
      </c>
      <c r="F804" s="23" t="s">
        <v>5152</v>
      </c>
      <c r="G804" s="26"/>
      <c r="H804" s="26"/>
      <c r="I804" s="26"/>
    </row>
    <row r="805" spans="1:9">
      <c r="A805" s="22">
        <v>300146</v>
      </c>
      <c r="B805" s="22"/>
      <c r="C805" s="23" t="s">
        <v>39</v>
      </c>
      <c r="D805" s="23">
        <v>300146</v>
      </c>
      <c r="E805" s="99" t="s">
        <v>5548</v>
      </c>
      <c r="F805" s="23" t="s">
        <v>5153</v>
      </c>
      <c r="G805" s="26"/>
      <c r="H805" s="26"/>
      <c r="I805" s="26"/>
    </row>
    <row r="806" spans="1:9">
      <c r="A806" s="22">
        <v>300147</v>
      </c>
      <c r="B806" s="22"/>
      <c r="C806" s="23" t="s">
        <v>39</v>
      </c>
      <c r="D806" s="23">
        <v>300147</v>
      </c>
      <c r="E806" s="99" t="s">
        <v>5549</v>
      </c>
      <c r="F806" s="23" t="s">
        <v>5154</v>
      </c>
      <c r="G806" s="26"/>
      <c r="H806" s="26"/>
      <c r="I806" s="26"/>
    </row>
    <row r="807" spans="1:9">
      <c r="A807" s="22">
        <v>300148</v>
      </c>
      <c r="B807" s="22"/>
      <c r="C807" s="23" t="s">
        <v>39</v>
      </c>
      <c r="D807" s="23">
        <v>300148</v>
      </c>
      <c r="E807" s="99" t="s">
        <v>5550</v>
      </c>
      <c r="F807" s="23" t="s">
        <v>5155</v>
      </c>
      <c r="G807" s="26"/>
      <c r="H807" s="26"/>
      <c r="I807" s="26"/>
    </row>
    <row r="808" spans="1:9">
      <c r="A808" s="22">
        <v>300149</v>
      </c>
      <c r="B808" s="22"/>
      <c r="C808" s="23" t="s">
        <v>39</v>
      </c>
      <c r="D808" s="23">
        <v>300149</v>
      </c>
      <c r="E808" s="99" t="s">
        <v>5551</v>
      </c>
      <c r="F808" s="23" t="s">
        <v>5156</v>
      </c>
      <c r="G808" s="26"/>
      <c r="H808" s="26"/>
      <c r="I808" s="26"/>
    </row>
    <row r="809" spans="1:9">
      <c r="A809" s="22">
        <v>300150</v>
      </c>
      <c r="B809" s="22"/>
      <c r="C809" s="23" t="s">
        <v>39</v>
      </c>
      <c r="D809" s="23">
        <v>300150</v>
      </c>
      <c r="E809" s="99" t="s">
        <v>5552</v>
      </c>
      <c r="F809" s="23" t="s">
        <v>5157</v>
      </c>
      <c r="G809" s="26"/>
      <c r="H809" s="26"/>
      <c r="I809" s="26"/>
    </row>
    <row r="810" spans="1:9">
      <c r="A810" s="22">
        <v>300151</v>
      </c>
      <c r="B810" s="22"/>
      <c r="C810" s="23" t="s">
        <v>39</v>
      </c>
      <c r="D810" s="23">
        <v>300151</v>
      </c>
      <c r="E810" s="99" t="s">
        <v>5553</v>
      </c>
      <c r="F810" s="23" t="s">
        <v>5158</v>
      </c>
      <c r="G810" s="26"/>
      <c r="H810" s="26"/>
      <c r="I810" s="26"/>
    </row>
    <row r="811" spans="1:9">
      <c r="A811" s="22">
        <v>300152</v>
      </c>
      <c r="B811" s="22"/>
      <c r="C811" s="23" t="s">
        <v>39</v>
      </c>
      <c r="D811" s="23">
        <v>300152</v>
      </c>
      <c r="E811" s="99" t="s">
        <v>5554</v>
      </c>
      <c r="F811" s="23" t="s">
        <v>5159</v>
      </c>
      <c r="G811" s="26"/>
      <c r="H811" s="26"/>
      <c r="I811" s="26"/>
    </row>
    <row r="812" spans="1:9">
      <c r="A812" s="22">
        <v>300153</v>
      </c>
      <c r="B812" s="22"/>
      <c r="C812" s="23" t="s">
        <v>39</v>
      </c>
      <c r="D812" s="23">
        <v>300153</v>
      </c>
      <c r="E812" s="99" t="s">
        <v>5555</v>
      </c>
      <c r="F812" s="23" t="s">
        <v>5160</v>
      </c>
      <c r="G812" s="26"/>
      <c r="H812" s="26"/>
      <c r="I812" s="26"/>
    </row>
    <row r="813" spans="1:9">
      <c r="A813" s="22">
        <v>300154</v>
      </c>
      <c r="B813" s="22"/>
      <c r="C813" s="23" t="s">
        <v>39</v>
      </c>
      <c r="D813" s="23">
        <v>300154</v>
      </c>
      <c r="E813" s="99" t="s">
        <v>5556</v>
      </c>
      <c r="F813" s="23" t="s">
        <v>5161</v>
      </c>
      <c r="G813" s="26"/>
      <c r="H813" s="26"/>
      <c r="I813" s="26"/>
    </row>
    <row r="814" spans="1:9">
      <c r="A814" s="22">
        <v>300155</v>
      </c>
      <c r="B814" s="22"/>
      <c r="C814" s="23" t="s">
        <v>39</v>
      </c>
      <c r="D814" s="23">
        <v>300155</v>
      </c>
      <c r="E814" s="99" t="s">
        <v>5557</v>
      </c>
      <c r="F814" s="23" t="s">
        <v>5162</v>
      </c>
      <c r="G814" s="26"/>
      <c r="H814" s="26"/>
      <c r="I814" s="26"/>
    </row>
    <row r="815" spans="1:9">
      <c r="A815" s="22">
        <v>300156</v>
      </c>
      <c r="B815" s="22"/>
      <c r="C815" s="23" t="s">
        <v>39</v>
      </c>
      <c r="D815" s="23">
        <v>300156</v>
      </c>
      <c r="E815" s="99" t="s">
        <v>5558</v>
      </c>
      <c r="F815" s="23" t="s">
        <v>5163</v>
      </c>
      <c r="G815" s="26"/>
      <c r="H815" s="26"/>
      <c r="I815" s="26"/>
    </row>
    <row r="816" spans="1:9">
      <c r="A816" s="22">
        <v>300157</v>
      </c>
      <c r="B816" s="22"/>
      <c r="C816" s="23" t="s">
        <v>39</v>
      </c>
      <c r="D816" s="23">
        <v>300157</v>
      </c>
      <c r="E816" s="99" t="s">
        <v>5559</v>
      </c>
      <c r="F816" s="23" t="s">
        <v>5164</v>
      </c>
      <c r="G816" s="26"/>
      <c r="H816" s="26"/>
      <c r="I816" s="26"/>
    </row>
    <row r="817" spans="1:9">
      <c r="A817" s="22">
        <v>300158</v>
      </c>
      <c r="B817" s="22"/>
      <c r="C817" s="23" t="s">
        <v>39</v>
      </c>
      <c r="D817" s="23">
        <v>300158</v>
      </c>
      <c r="E817" s="99" t="s">
        <v>5560</v>
      </c>
      <c r="F817" s="23" t="s">
        <v>5165</v>
      </c>
      <c r="G817" s="26"/>
      <c r="H817" s="26"/>
      <c r="I817" s="26"/>
    </row>
    <row r="818" spans="1:9">
      <c r="A818" s="22">
        <v>300159</v>
      </c>
      <c r="B818" s="22"/>
      <c r="C818" s="23" t="s">
        <v>39</v>
      </c>
      <c r="D818" s="23">
        <v>300159</v>
      </c>
      <c r="E818" s="99" t="s">
        <v>5561</v>
      </c>
      <c r="F818" s="23" t="s">
        <v>5166</v>
      </c>
      <c r="G818" s="26"/>
      <c r="H818" s="26"/>
      <c r="I818" s="26"/>
    </row>
    <row r="819" spans="1:9">
      <c r="A819" s="22">
        <v>300160</v>
      </c>
      <c r="B819" s="22"/>
      <c r="C819" s="23" t="s">
        <v>39</v>
      </c>
      <c r="D819" s="23">
        <v>300160</v>
      </c>
      <c r="E819" s="99" t="s">
        <v>5562</v>
      </c>
      <c r="F819" s="23" t="s">
        <v>5167</v>
      </c>
      <c r="G819" s="26"/>
      <c r="H819" s="26"/>
      <c r="I819" s="26"/>
    </row>
    <row r="820" spans="1:9">
      <c r="A820" s="22">
        <v>300161</v>
      </c>
      <c r="B820" s="22"/>
      <c r="C820" s="23" t="s">
        <v>39</v>
      </c>
      <c r="D820" s="23">
        <v>300161</v>
      </c>
      <c r="E820" s="99" t="s">
        <v>5563</v>
      </c>
      <c r="F820" s="23" t="s">
        <v>5168</v>
      </c>
      <c r="G820" s="26"/>
      <c r="H820" s="26"/>
      <c r="I820" s="26"/>
    </row>
    <row r="821" spans="1:9">
      <c r="A821" s="22">
        <v>300162</v>
      </c>
      <c r="B821" s="22"/>
      <c r="C821" s="23" t="s">
        <v>39</v>
      </c>
      <c r="D821" s="23">
        <v>300162</v>
      </c>
      <c r="E821" s="99" t="s">
        <v>5564</v>
      </c>
      <c r="F821" s="23" t="s">
        <v>5169</v>
      </c>
      <c r="G821" s="26"/>
      <c r="H821" s="26"/>
      <c r="I821" s="26"/>
    </row>
    <row r="822" spans="1:9">
      <c r="A822" s="22">
        <v>300163</v>
      </c>
      <c r="B822" s="22"/>
      <c r="C822" s="23" t="s">
        <v>39</v>
      </c>
      <c r="D822" s="23">
        <v>300163</v>
      </c>
      <c r="E822" s="99" t="s">
        <v>5565</v>
      </c>
      <c r="F822" s="23" t="s">
        <v>5170</v>
      </c>
      <c r="G822" s="26"/>
      <c r="H822" s="26"/>
      <c r="I822" s="26"/>
    </row>
    <row r="823" spans="1:9">
      <c r="A823" s="22">
        <v>300164</v>
      </c>
      <c r="B823" s="22"/>
      <c r="C823" s="23" t="s">
        <v>39</v>
      </c>
      <c r="D823" s="23">
        <v>300164</v>
      </c>
      <c r="E823" s="99" t="s">
        <v>5566</v>
      </c>
      <c r="F823" s="23" t="s">
        <v>5171</v>
      </c>
      <c r="G823" s="26"/>
      <c r="H823" s="26"/>
      <c r="I823" s="26"/>
    </row>
    <row r="824" spans="1:9">
      <c r="A824" s="22">
        <v>300165</v>
      </c>
      <c r="B824" s="22"/>
      <c r="C824" s="23" t="s">
        <v>39</v>
      </c>
      <c r="D824" s="23">
        <v>300165</v>
      </c>
      <c r="E824" s="99" t="s">
        <v>5567</v>
      </c>
      <c r="F824" s="23" t="s">
        <v>5172</v>
      </c>
      <c r="G824" s="26"/>
      <c r="H824" s="26"/>
      <c r="I824" s="26"/>
    </row>
    <row r="825" spans="1:9">
      <c r="A825" s="22">
        <v>300166</v>
      </c>
      <c r="B825" s="22"/>
      <c r="C825" s="23" t="s">
        <v>39</v>
      </c>
      <c r="D825" s="23">
        <v>300166</v>
      </c>
      <c r="E825" s="99" t="s">
        <v>5568</v>
      </c>
      <c r="F825" s="23" t="s">
        <v>5173</v>
      </c>
      <c r="G825" s="26"/>
      <c r="H825" s="26"/>
      <c r="I825" s="26"/>
    </row>
    <row r="826" spans="1:9">
      <c r="A826" s="22">
        <v>300167</v>
      </c>
      <c r="B826" s="22"/>
      <c r="C826" s="23" t="s">
        <v>39</v>
      </c>
      <c r="D826" s="23">
        <v>300167</v>
      </c>
      <c r="E826" s="99" t="s">
        <v>5569</v>
      </c>
      <c r="F826" s="23" t="s">
        <v>5174</v>
      </c>
      <c r="G826" s="26"/>
      <c r="H826" s="26"/>
      <c r="I826" s="26"/>
    </row>
    <row r="827" spans="1:9">
      <c r="A827" s="22">
        <v>300168</v>
      </c>
      <c r="B827" s="22"/>
      <c r="C827" s="23" t="s">
        <v>39</v>
      </c>
      <c r="D827" s="23">
        <v>300168</v>
      </c>
      <c r="E827" s="99" t="s">
        <v>5570</v>
      </c>
      <c r="F827" s="23" t="s">
        <v>5175</v>
      </c>
      <c r="G827" s="26"/>
      <c r="H827" s="26"/>
      <c r="I827" s="26"/>
    </row>
    <row r="828" spans="1:9">
      <c r="A828" s="22">
        <v>300169</v>
      </c>
      <c r="B828" s="22"/>
      <c r="C828" s="23" t="s">
        <v>39</v>
      </c>
      <c r="D828" s="23">
        <v>300169</v>
      </c>
      <c r="E828" s="99" t="s">
        <v>5571</v>
      </c>
      <c r="F828" s="23" t="s">
        <v>5176</v>
      </c>
      <c r="G828" s="26"/>
      <c r="H828" s="26"/>
      <c r="I828" s="26"/>
    </row>
    <row r="829" spans="1:9">
      <c r="A829" s="22">
        <v>300170</v>
      </c>
      <c r="B829" s="22"/>
      <c r="C829" s="23" t="s">
        <v>39</v>
      </c>
      <c r="D829" s="23">
        <v>300170</v>
      </c>
      <c r="E829" s="99" t="s">
        <v>5572</v>
      </c>
      <c r="F829" s="23" t="s">
        <v>5177</v>
      </c>
      <c r="G829" s="26"/>
      <c r="H829" s="26"/>
      <c r="I829" s="26"/>
    </row>
    <row r="830" spans="1:9">
      <c r="A830" s="22">
        <v>300171</v>
      </c>
      <c r="B830" s="22"/>
      <c r="C830" s="23" t="s">
        <v>39</v>
      </c>
      <c r="D830" s="23">
        <v>300171</v>
      </c>
      <c r="E830" s="99" t="s">
        <v>5573</v>
      </c>
      <c r="F830" s="23" t="s">
        <v>5178</v>
      </c>
      <c r="G830" s="26"/>
      <c r="H830" s="26"/>
      <c r="I830" s="26"/>
    </row>
    <row r="831" spans="1:9">
      <c r="A831" s="22">
        <v>300172</v>
      </c>
      <c r="B831" s="22"/>
      <c r="C831" s="23" t="s">
        <v>39</v>
      </c>
      <c r="D831" s="23">
        <v>300172</v>
      </c>
      <c r="E831" s="99" t="s">
        <v>5574</v>
      </c>
      <c r="F831" s="23" t="s">
        <v>5179</v>
      </c>
      <c r="G831" s="26"/>
      <c r="H831" s="26"/>
      <c r="I831" s="26"/>
    </row>
    <row r="832" spans="1:9">
      <c r="A832" s="22">
        <v>300173</v>
      </c>
      <c r="B832" s="22"/>
      <c r="C832" s="23" t="s">
        <v>39</v>
      </c>
      <c r="D832" s="23">
        <v>300173</v>
      </c>
      <c r="E832" s="99" t="s">
        <v>5575</v>
      </c>
      <c r="F832" s="23" t="s">
        <v>5180</v>
      </c>
      <c r="G832" s="26"/>
      <c r="H832" s="26"/>
      <c r="I832" s="26"/>
    </row>
    <row r="833" spans="1:9">
      <c r="A833" s="22">
        <v>300174</v>
      </c>
      <c r="B833" s="22"/>
      <c r="C833" s="23" t="s">
        <v>39</v>
      </c>
      <c r="D833" s="23">
        <v>300174</v>
      </c>
      <c r="E833" s="99" t="s">
        <v>5576</v>
      </c>
      <c r="F833" s="23" t="s">
        <v>5181</v>
      </c>
      <c r="G833" s="26"/>
      <c r="H833" s="26"/>
      <c r="I833" s="26"/>
    </row>
    <row r="834" spans="1:9">
      <c r="A834" s="22">
        <v>300175</v>
      </c>
      <c r="B834" s="22"/>
      <c r="C834" s="23" t="s">
        <v>39</v>
      </c>
      <c r="D834" s="23">
        <v>300175</v>
      </c>
      <c r="E834" s="99" t="s">
        <v>5577</v>
      </c>
      <c r="F834" s="23" t="s">
        <v>5182</v>
      </c>
      <c r="G834" s="26"/>
      <c r="H834" s="26"/>
      <c r="I834" s="26"/>
    </row>
    <row r="835" spans="1:9">
      <c r="A835" s="22">
        <v>300176</v>
      </c>
      <c r="B835" s="22"/>
      <c r="C835" s="23" t="s">
        <v>39</v>
      </c>
      <c r="D835" s="23">
        <v>300176</v>
      </c>
      <c r="E835" s="99" t="s">
        <v>5578</v>
      </c>
      <c r="F835" s="23" t="s">
        <v>5183</v>
      </c>
      <c r="G835" s="26"/>
      <c r="H835" s="26"/>
      <c r="I835" s="26"/>
    </row>
    <row r="836" spans="1:9">
      <c r="A836" s="22">
        <v>300177</v>
      </c>
      <c r="B836" s="22"/>
      <c r="C836" s="23" t="s">
        <v>39</v>
      </c>
      <c r="D836" s="23">
        <v>300177</v>
      </c>
      <c r="E836" s="99" t="s">
        <v>5579</v>
      </c>
      <c r="F836" s="23" t="s">
        <v>5184</v>
      </c>
      <c r="G836" s="26"/>
      <c r="H836" s="26"/>
      <c r="I836" s="26"/>
    </row>
    <row r="837" spans="1:9">
      <c r="A837" s="22">
        <v>300178</v>
      </c>
      <c r="B837" s="22"/>
      <c r="C837" s="23" t="s">
        <v>39</v>
      </c>
      <c r="D837" s="23">
        <v>300178</v>
      </c>
      <c r="E837" s="99" t="s">
        <v>5580</v>
      </c>
      <c r="F837" s="23" t="s">
        <v>5185</v>
      </c>
      <c r="G837" s="26"/>
      <c r="H837" s="26"/>
      <c r="I837" s="26"/>
    </row>
    <row r="838" spans="1:9">
      <c r="A838" s="22">
        <v>300179</v>
      </c>
      <c r="B838" s="22"/>
      <c r="C838" s="23" t="s">
        <v>39</v>
      </c>
      <c r="D838" s="23">
        <v>300179</v>
      </c>
      <c r="E838" s="99" t="s">
        <v>5581</v>
      </c>
      <c r="F838" s="23" t="s">
        <v>5186</v>
      </c>
      <c r="G838" s="26"/>
      <c r="H838" s="26"/>
      <c r="I838" s="26"/>
    </row>
    <row r="839" spans="1:9">
      <c r="A839" s="22">
        <v>300180</v>
      </c>
      <c r="B839" s="22"/>
      <c r="C839" s="23" t="s">
        <v>39</v>
      </c>
      <c r="D839" s="23">
        <v>300180</v>
      </c>
      <c r="E839" s="99" t="s">
        <v>5582</v>
      </c>
      <c r="F839" s="23" t="s">
        <v>5187</v>
      </c>
      <c r="G839" s="26"/>
      <c r="H839" s="26"/>
      <c r="I839" s="26"/>
    </row>
    <row r="840" spans="1:9">
      <c r="A840" s="22">
        <v>300181</v>
      </c>
      <c r="B840" s="22"/>
      <c r="C840" s="23" t="s">
        <v>39</v>
      </c>
      <c r="D840" s="23">
        <v>300181</v>
      </c>
      <c r="E840" s="99" t="s">
        <v>5583</v>
      </c>
      <c r="F840" s="23" t="s">
        <v>5188</v>
      </c>
      <c r="G840" s="26"/>
      <c r="H840" s="26"/>
      <c r="I840" s="26"/>
    </row>
    <row r="841" spans="1:9">
      <c r="A841" s="22">
        <v>300182</v>
      </c>
      <c r="B841" s="22"/>
      <c r="C841" s="23" t="s">
        <v>39</v>
      </c>
      <c r="D841" s="23">
        <v>300182</v>
      </c>
      <c r="E841" s="99" t="s">
        <v>5584</v>
      </c>
      <c r="F841" s="23" t="s">
        <v>5189</v>
      </c>
      <c r="G841" s="26"/>
      <c r="H841" s="26"/>
      <c r="I841" s="26"/>
    </row>
    <row r="842" spans="1:9">
      <c r="A842" s="22">
        <v>300183</v>
      </c>
      <c r="B842" s="22"/>
      <c r="C842" s="23" t="s">
        <v>39</v>
      </c>
      <c r="D842" s="23">
        <v>300183</v>
      </c>
      <c r="E842" s="99" t="s">
        <v>5585</v>
      </c>
      <c r="F842" s="23" t="s">
        <v>5190</v>
      </c>
      <c r="G842" s="26"/>
      <c r="H842" s="26"/>
      <c r="I842" s="26"/>
    </row>
    <row r="843" spans="1:9">
      <c r="A843" s="22">
        <v>300184</v>
      </c>
      <c r="B843" s="22"/>
      <c r="C843" s="23" t="s">
        <v>39</v>
      </c>
      <c r="D843" s="23">
        <v>300184</v>
      </c>
      <c r="E843" s="99" t="s">
        <v>5586</v>
      </c>
      <c r="F843" s="23" t="s">
        <v>5191</v>
      </c>
      <c r="G843" s="26"/>
      <c r="H843" s="26"/>
      <c r="I843" s="26"/>
    </row>
    <row r="844" spans="1:9">
      <c r="A844" s="22">
        <v>300185</v>
      </c>
      <c r="B844" s="22"/>
      <c r="C844" s="23" t="s">
        <v>39</v>
      </c>
      <c r="D844" s="23">
        <v>300185</v>
      </c>
      <c r="E844" s="99" t="s">
        <v>5587</v>
      </c>
      <c r="F844" s="23" t="s">
        <v>5192</v>
      </c>
      <c r="G844" s="26"/>
      <c r="H844" s="26"/>
      <c r="I844" s="26"/>
    </row>
    <row r="845" spans="1:9">
      <c r="A845" s="22">
        <v>300186</v>
      </c>
      <c r="B845" s="22"/>
      <c r="C845" s="23" t="s">
        <v>39</v>
      </c>
      <c r="D845" s="23">
        <v>300186</v>
      </c>
      <c r="E845" s="99" t="s">
        <v>5588</v>
      </c>
      <c r="F845" s="23" t="s">
        <v>5193</v>
      </c>
      <c r="G845" s="26"/>
      <c r="H845" s="26"/>
      <c r="I845" s="26"/>
    </row>
    <row r="846" spans="1:9">
      <c r="A846" s="22">
        <v>300187</v>
      </c>
      <c r="B846" s="22"/>
      <c r="C846" s="23" t="s">
        <v>39</v>
      </c>
      <c r="D846" s="23">
        <v>300187</v>
      </c>
      <c r="E846" s="99" t="s">
        <v>5589</v>
      </c>
      <c r="F846" s="23" t="s">
        <v>5194</v>
      </c>
      <c r="G846" s="26"/>
      <c r="H846" s="26"/>
      <c r="I846" s="26"/>
    </row>
    <row r="847" spans="1:9">
      <c r="A847" s="22">
        <v>300188</v>
      </c>
      <c r="B847" s="22"/>
      <c r="C847" s="23" t="s">
        <v>39</v>
      </c>
      <c r="D847" s="23">
        <v>300188</v>
      </c>
      <c r="E847" s="99" t="s">
        <v>5590</v>
      </c>
      <c r="F847" s="23" t="s">
        <v>5195</v>
      </c>
      <c r="G847" s="26"/>
      <c r="H847" s="26"/>
      <c r="I847" s="26"/>
    </row>
    <row r="848" spans="1:9">
      <c r="A848" s="22">
        <v>300189</v>
      </c>
      <c r="B848" s="22"/>
      <c r="C848" s="23" t="s">
        <v>39</v>
      </c>
      <c r="D848" s="23">
        <v>300189</v>
      </c>
      <c r="E848" s="99" t="s">
        <v>5591</v>
      </c>
      <c r="F848" s="23" t="s">
        <v>5196</v>
      </c>
      <c r="G848" s="26"/>
      <c r="H848" s="26"/>
      <c r="I848" s="26"/>
    </row>
    <row r="849" spans="1:9">
      <c r="A849" s="22">
        <v>300190</v>
      </c>
      <c r="B849" s="22"/>
      <c r="C849" s="23" t="s">
        <v>39</v>
      </c>
      <c r="D849" s="23">
        <v>300190</v>
      </c>
      <c r="E849" s="99" t="s">
        <v>5592</v>
      </c>
      <c r="F849" s="23" t="s">
        <v>5197</v>
      </c>
      <c r="G849" s="26"/>
      <c r="H849" s="26"/>
      <c r="I849" s="26"/>
    </row>
    <row r="850" spans="1:9">
      <c r="A850" s="22">
        <v>300191</v>
      </c>
      <c r="B850" s="22"/>
      <c r="C850" s="23" t="s">
        <v>39</v>
      </c>
      <c r="D850" s="23">
        <v>300191</v>
      </c>
      <c r="E850" s="99" t="s">
        <v>5593</v>
      </c>
      <c r="F850" s="23" t="s">
        <v>5198</v>
      </c>
      <c r="G850" s="26"/>
      <c r="H850" s="26"/>
      <c r="I850" s="26"/>
    </row>
    <row r="851" spans="1:9">
      <c r="A851" s="22">
        <v>300192</v>
      </c>
      <c r="B851" s="22"/>
      <c r="C851" s="23" t="s">
        <v>39</v>
      </c>
      <c r="D851" s="23">
        <v>300192</v>
      </c>
      <c r="E851" s="99" t="s">
        <v>5594</v>
      </c>
      <c r="F851" s="23" t="s">
        <v>5199</v>
      </c>
      <c r="G851" s="26"/>
      <c r="H851" s="26"/>
      <c r="I851" s="26"/>
    </row>
    <row r="852" spans="1:9">
      <c r="A852" s="22">
        <v>300193</v>
      </c>
      <c r="B852" s="22"/>
      <c r="C852" s="23" t="s">
        <v>39</v>
      </c>
      <c r="D852" s="23">
        <v>300193</v>
      </c>
      <c r="E852" s="99" t="s">
        <v>5588</v>
      </c>
      <c r="F852" s="23" t="s">
        <v>5200</v>
      </c>
      <c r="G852" s="26"/>
      <c r="H852" s="26"/>
      <c r="I852" s="26"/>
    </row>
    <row r="853" spans="1:9">
      <c r="A853" s="22">
        <v>300194</v>
      </c>
      <c r="B853" s="22"/>
      <c r="C853" s="23" t="s">
        <v>39</v>
      </c>
      <c r="D853" s="23">
        <v>300194</v>
      </c>
      <c r="E853" s="99" t="s">
        <v>5595</v>
      </c>
      <c r="F853" s="23" t="s">
        <v>5201</v>
      </c>
      <c r="G853" s="26"/>
      <c r="H853" s="26"/>
      <c r="I853" s="26"/>
    </row>
    <row r="854" spans="1:9">
      <c r="A854" s="22">
        <v>300195</v>
      </c>
      <c r="B854" s="22"/>
      <c r="C854" s="23" t="s">
        <v>39</v>
      </c>
      <c r="D854" s="23">
        <v>300195</v>
      </c>
      <c r="E854" s="99" t="s">
        <v>5596</v>
      </c>
      <c r="F854" s="23" t="s">
        <v>5202</v>
      </c>
      <c r="G854" s="26"/>
      <c r="H854" s="26"/>
      <c r="I854" s="26"/>
    </row>
    <row r="855" spans="1:9">
      <c r="A855" s="22">
        <v>300196</v>
      </c>
      <c r="B855" s="22"/>
      <c r="C855" s="23" t="s">
        <v>39</v>
      </c>
      <c r="D855" s="23">
        <v>300196</v>
      </c>
      <c r="E855" s="99" t="s">
        <v>5597</v>
      </c>
      <c r="F855" s="23" t="s">
        <v>5203</v>
      </c>
      <c r="G855" s="26"/>
      <c r="H855" s="26"/>
      <c r="I855" s="26"/>
    </row>
    <row r="856" spans="1:9">
      <c r="A856" s="22">
        <v>300197</v>
      </c>
      <c r="B856" s="22"/>
      <c r="C856" s="23" t="s">
        <v>39</v>
      </c>
      <c r="D856" s="23">
        <v>300197</v>
      </c>
      <c r="E856" s="99" t="s">
        <v>5598</v>
      </c>
      <c r="F856" s="23" t="s">
        <v>5204</v>
      </c>
      <c r="G856" s="26"/>
      <c r="H856" s="26"/>
      <c r="I856" s="26"/>
    </row>
    <row r="857" spans="1:9">
      <c r="A857" s="22">
        <v>300198</v>
      </c>
      <c r="B857" s="22"/>
      <c r="C857" s="23" t="s">
        <v>39</v>
      </c>
      <c r="D857" s="23">
        <v>300198</v>
      </c>
      <c r="E857" s="99" t="s">
        <v>5599</v>
      </c>
      <c r="F857" s="23" t="s">
        <v>5205</v>
      </c>
      <c r="G857" s="26"/>
      <c r="H857" s="26"/>
      <c r="I857" s="26"/>
    </row>
    <row r="858" spans="1:9">
      <c r="A858" s="22">
        <v>300199</v>
      </c>
      <c r="B858" s="22"/>
      <c r="C858" s="23" t="s">
        <v>39</v>
      </c>
      <c r="D858" s="23">
        <v>300199</v>
      </c>
      <c r="E858" s="99" t="s">
        <v>5600</v>
      </c>
      <c r="F858" s="23" t="s">
        <v>5206</v>
      </c>
      <c r="G858" s="26"/>
      <c r="H858" s="26"/>
      <c r="I858" s="26"/>
    </row>
    <row r="859" spans="1:9">
      <c r="A859" s="22">
        <v>300200</v>
      </c>
      <c r="B859" s="22"/>
      <c r="C859" s="23" t="s">
        <v>39</v>
      </c>
      <c r="D859" s="23">
        <v>300200</v>
      </c>
      <c r="E859" s="99" t="s">
        <v>5601</v>
      </c>
      <c r="F859" s="23" t="s">
        <v>5207</v>
      </c>
      <c r="G859" s="26"/>
      <c r="H859" s="26"/>
      <c r="I859" s="26"/>
    </row>
    <row r="860" spans="1:9">
      <c r="A860" s="22">
        <v>300201</v>
      </c>
      <c r="B860" s="22"/>
      <c r="C860" s="23" t="s">
        <v>39</v>
      </c>
      <c r="D860" s="23">
        <v>300201</v>
      </c>
      <c r="E860" s="99" t="s">
        <v>5602</v>
      </c>
      <c r="F860" s="23" t="s">
        <v>5208</v>
      </c>
      <c r="G860" s="26"/>
      <c r="H860" s="26"/>
      <c r="I860" s="26"/>
    </row>
    <row r="861" spans="1:9">
      <c r="A861" s="22">
        <v>300202</v>
      </c>
      <c r="B861" s="22"/>
      <c r="C861" s="23" t="s">
        <v>39</v>
      </c>
      <c r="D861" s="23">
        <v>300202</v>
      </c>
      <c r="E861" s="99" t="s">
        <v>5603</v>
      </c>
      <c r="F861" s="23" t="s">
        <v>5209</v>
      </c>
      <c r="G861" s="26"/>
      <c r="H861" s="26"/>
      <c r="I861" s="26"/>
    </row>
    <row r="862" spans="1:9">
      <c r="A862" s="22">
        <v>300203</v>
      </c>
      <c r="B862" s="22"/>
      <c r="C862" s="23" t="s">
        <v>39</v>
      </c>
      <c r="D862" s="23">
        <v>300203</v>
      </c>
      <c r="E862" s="99" t="s">
        <v>5604</v>
      </c>
      <c r="F862" s="23" t="s">
        <v>5210</v>
      </c>
      <c r="G862" s="26"/>
      <c r="H862" s="26"/>
      <c r="I862" s="26"/>
    </row>
    <row r="863" spans="1:9">
      <c r="A863" s="22">
        <v>300204</v>
      </c>
      <c r="B863" s="22"/>
      <c r="C863" s="23" t="s">
        <v>39</v>
      </c>
      <c r="D863" s="23">
        <v>300204</v>
      </c>
      <c r="E863" s="99" t="s">
        <v>5605</v>
      </c>
      <c r="F863" s="23" t="s">
        <v>5211</v>
      </c>
      <c r="G863" s="26"/>
      <c r="H863" s="26"/>
      <c r="I863" s="26"/>
    </row>
    <row r="864" spans="1:9">
      <c r="A864" s="22">
        <v>300205</v>
      </c>
      <c r="B864" s="22"/>
      <c r="C864" s="23" t="s">
        <v>39</v>
      </c>
      <c r="D864" s="23">
        <v>300205</v>
      </c>
      <c r="E864" s="99" t="s">
        <v>5606</v>
      </c>
      <c r="F864" s="23" t="s">
        <v>5212</v>
      </c>
      <c r="G864" s="26"/>
      <c r="H864" s="26"/>
      <c r="I864" s="26"/>
    </row>
    <row r="865" spans="1:9">
      <c r="A865" s="22">
        <v>300206</v>
      </c>
      <c r="B865" s="22"/>
      <c r="C865" s="23" t="s">
        <v>39</v>
      </c>
      <c r="D865" s="23">
        <v>300206</v>
      </c>
      <c r="E865" s="99" t="s">
        <v>5607</v>
      </c>
      <c r="F865" s="23" t="s">
        <v>5213</v>
      </c>
      <c r="G865" s="26"/>
      <c r="H865" s="26"/>
      <c r="I865" s="26"/>
    </row>
    <row r="866" spans="1:9">
      <c r="A866" s="22">
        <v>300207</v>
      </c>
      <c r="B866" s="22"/>
      <c r="C866" s="23" t="s">
        <v>39</v>
      </c>
      <c r="D866" s="23">
        <v>300207</v>
      </c>
      <c r="E866" s="99" t="s">
        <v>5608</v>
      </c>
      <c r="F866" s="23" t="s">
        <v>5214</v>
      </c>
      <c r="G866" s="26"/>
      <c r="H866" s="26"/>
      <c r="I866" s="26"/>
    </row>
    <row r="867" spans="1:9">
      <c r="A867" s="22">
        <v>300208</v>
      </c>
      <c r="B867" s="22"/>
      <c r="C867" s="23" t="s">
        <v>39</v>
      </c>
      <c r="D867" s="23">
        <v>300208</v>
      </c>
      <c r="E867" s="99" t="s">
        <v>5609</v>
      </c>
      <c r="F867" s="23" t="s">
        <v>5215</v>
      </c>
      <c r="G867" s="26"/>
      <c r="H867" s="26"/>
      <c r="I867" s="26"/>
    </row>
    <row r="868" spans="1:9">
      <c r="A868" s="22">
        <v>300209</v>
      </c>
      <c r="B868" s="22"/>
      <c r="C868" s="23" t="s">
        <v>39</v>
      </c>
      <c r="D868" s="23">
        <v>300209</v>
      </c>
      <c r="E868" s="99" t="s">
        <v>5610</v>
      </c>
      <c r="F868" s="23" t="s">
        <v>5216</v>
      </c>
      <c r="G868" s="26"/>
      <c r="H868" s="26"/>
      <c r="I868" s="26"/>
    </row>
    <row r="869" spans="1:9">
      <c r="A869" s="22">
        <v>300210</v>
      </c>
      <c r="B869" s="22"/>
      <c r="C869" s="23" t="s">
        <v>39</v>
      </c>
      <c r="D869" s="23">
        <v>300210</v>
      </c>
      <c r="E869" s="99" t="s">
        <v>5611</v>
      </c>
      <c r="F869" s="23" t="s">
        <v>5217</v>
      </c>
      <c r="G869" s="26"/>
      <c r="H869" s="26"/>
      <c r="I869" s="26"/>
    </row>
    <row r="870" spans="1:9">
      <c r="A870" s="22">
        <v>300211</v>
      </c>
      <c r="B870" s="22"/>
      <c r="C870" s="23" t="s">
        <v>39</v>
      </c>
      <c r="D870" s="23">
        <v>300211</v>
      </c>
      <c r="E870" s="99" t="s">
        <v>5612</v>
      </c>
      <c r="F870" s="23" t="s">
        <v>5218</v>
      </c>
      <c r="G870" s="26"/>
      <c r="H870" s="26"/>
      <c r="I870" s="26"/>
    </row>
    <row r="871" spans="1:9">
      <c r="A871" s="22">
        <v>300212</v>
      </c>
      <c r="B871" s="22"/>
      <c r="C871" s="23" t="s">
        <v>39</v>
      </c>
      <c r="D871" s="23">
        <v>300212</v>
      </c>
      <c r="E871" s="99" t="s">
        <v>5613</v>
      </c>
      <c r="F871" s="23" t="s">
        <v>5219</v>
      </c>
      <c r="G871" s="26"/>
      <c r="H871" s="26"/>
      <c r="I871" s="26"/>
    </row>
    <row r="872" spans="1:9">
      <c r="A872" s="22">
        <v>300213</v>
      </c>
      <c r="B872" s="22"/>
      <c r="C872" s="23" t="s">
        <v>39</v>
      </c>
      <c r="D872" s="23">
        <v>300213</v>
      </c>
      <c r="E872" s="99" t="s">
        <v>5614</v>
      </c>
      <c r="F872" s="23" t="s">
        <v>5220</v>
      </c>
      <c r="G872" s="26"/>
      <c r="H872" s="26"/>
      <c r="I872" s="26"/>
    </row>
    <row r="873" spans="1:9">
      <c r="A873" s="22">
        <v>300214</v>
      </c>
      <c r="B873" s="22"/>
      <c r="C873" s="23" t="s">
        <v>39</v>
      </c>
      <c r="D873" s="23">
        <v>300214</v>
      </c>
      <c r="E873" s="99" t="s">
        <v>5615</v>
      </c>
      <c r="F873" s="23" t="s">
        <v>5221</v>
      </c>
      <c r="G873" s="26"/>
      <c r="H873" s="26"/>
      <c r="I873" s="26"/>
    </row>
    <row r="874" spans="1:9">
      <c r="A874" s="22">
        <v>300215</v>
      </c>
      <c r="B874" s="22"/>
      <c r="C874" s="23" t="s">
        <v>39</v>
      </c>
      <c r="D874" s="23">
        <v>300215</v>
      </c>
      <c r="E874" s="99" t="s">
        <v>5616</v>
      </c>
      <c r="F874" s="23" t="s">
        <v>5222</v>
      </c>
      <c r="G874" s="26"/>
      <c r="H874" s="26"/>
      <c r="I874" s="26"/>
    </row>
    <row r="875" spans="1:9">
      <c r="A875" s="22">
        <v>300216</v>
      </c>
      <c r="B875" s="22"/>
      <c r="C875" s="23" t="s">
        <v>39</v>
      </c>
      <c r="D875" s="23">
        <v>300216</v>
      </c>
      <c r="E875" s="99" t="s">
        <v>5617</v>
      </c>
      <c r="F875" s="23" t="s">
        <v>5223</v>
      </c>
      <c r="G875" s="26"/>
      <c r="H875" s="26"/>
      <c r="I875" s="26"/>
    </row>
    <row r="876" spans="1:9">
      <c r="A876" s="22">
        <v>300217</v>
      </c>
      <c r="B876" s="22"/>
      <c r="C876" s="23" t="s">
        <v>39</v>
      </c>
      <c r="D876" s="23">
        <v>300217</v>
      </c>
      <c r="E876" s="99" t="s">
        <v>5618</v>
      </c>
      <c r="F876" s="23" t="s">
        <v>5224</v>
      </c>
      <c r="G876" s="26"/>
      <c r="H876" s="26"/>
      <c r="I876" s="26"/>
    </row>
    <row r="877" spans="1:9">
      <c r="A877" s="22">
        <v>300218</v>
      </c>
      <c r="B877" s="22"/>
      <c r="C877" s="23" t="s">
        <v>39</v>
      </c>
      <c r="D877" s="23">
        <v>300218</v>
      </c>
      <c r="E877" s="99" t="s">
        <v>5619</v>
      </c>
      <c r="F877" s="23" t="s">
        <v>5225</v>
      </c>
      <c r="G877" s="26"/>
      <c r="H877" s="26"/>
      <c r="I877" s="26"/>
    </row>
    <row r="878" spans="1:9">
      <c r="A878" s="22">
        <v>300219</v>
      </c>
      <c r="B878" s="22"/>
      <c r="C878" s="23" t="s">
        <v>39</v>
      </c>
      <c r="D878" s="23">
        <v>300219</v>
      </c>
      <c r="E878" s="99" t="s">
        <v>5620</v>
      </c>
      <c r="F878" s="23" t="s">
        <v>5226</v>
      </c>
      <c r="G878" s="26"/>
      <c r="H878" s="26"/>
      <c r="I878" s="26"/>
    </row>
    <row r="879" spans="1:9">
      <c r="A879" s="22">
        <v>300220</v>
      </c>
      <c r="B879" s="22"/>
      <c r="C879" s="23" t="s">
        <v>39</v>
      </c>
      <c r="D879" s="23">
        <v>300220</v>
      </c>
      <c r="E879" s="99" t="s">
        <v>5621</v>
      </c>
      <c r="F879" s="23" t="s">
        <v>5227</v>
      </c>
      <c r="G879" s="26"/>
      <c r="H879" s="26"/>
      <c r="I879" s="26"/>
    </row>
    <row r="880" spans="1:9">
      <c r="A880" s="22">
        <v>300221</v>
      </c>
      <c r="B880" s="22"/>
      <c r="C880" s="23" t="s">
        <v>39</v>
      </c>
      <c r="D880" s="23">
        <v>300221</v>
      </c>
      <c r="E880" s="99" t="s">
        <v>5622</v>
      </c>
      <c r="F880" s="23" t="s">
        <v>5228</v>
      </c>
      <c r="G880" s="26"/>
      <c r="H880" s="26"/>
      <c r="I880" s="26"/>
    </row>
    <row r="881" spans="1:9">
      <c r="A881" s="22">
        <v>300222</v>
      </c>
      <c r="B881" s="22"/>
      <c r="C881" s="23" t="s">
        <v>39</v>
      </c>
      <c r="D881" s="23">
        <v>300222</v>
      </c>
      <c r="E881" s="99" t="s">
        <v>5623</v>
      </c>
      <c r="F881" s="23" t="s">
        <v>5229</v>
      </c>
      <c r="G881" s="26"/>
      <c r="H881" s="26"/>
      <c r="I881" s="26"/>
    </row>
    <row r="882" spans="1:9">
      <c r="A882" s="22">
        <v>300223</v>
      </c>
      <c r="B882" s="22"/>
      <c r="C882" s="23" t="s">
        <v>39</v>
      </c>
      <c r="D882" s="23">
        <v>300223</v>
      </c>
      <c r="E882" s="99" t="s">
        <v>5624</v>
      </c>
      <c r="F882" s="23" t="s">
        <v>5230</v>
      </c>
      <c r="G882" s="26"/>
      <c r="H882" s="26"/>
      <c r="I882" s="26"/>
    </row>
    <row r="883" spans="1:9">
      <c r="A883" s="22">
        <v>300224</v>
      </c>
      <c r="B883" s="22"/>
      <c r="C883" s="23" t="s">
        <v>39</v>
      </c>
      <c r="D883" s="23">
        <v>300224</v>
      </c>
      <c r="E883" s="99" t="s">
        <v>5625</v>
      </c>
      <c r="F883" s="23" t="s">
        <v>5231</v>
      </c>
      <c r="G883" s="26"/>
      <c r="H883" s="26"/>
      <c r="I883" s="26"/>
    </row>
    <row r="884" spans="1:9">
      <c r="A884" s="22">
        <v>300225</v>
      </c>
      <c r="B884" s="22"/>
      <c r="C884" s="23" t="s">
        <v>39</v>
      </c>
      <c r="D884" s="23">
        <v>300225</v>
      </c>
      <c r="E884" s="99" t="s">
        <v>5626</v>
      </c>
      <c r="F884" s="23" t="s">
        <v>5232</v>
      </c>
      <c r="G884" s="26"/>
      <c r="H884" s="26"/>
      <c r="I884" s="26"/>
    </row>
    <row r="885" spans="1:9">
      <c r="A885" s="22">
        <v>300226</v>
      </c>
      <c r="B885" s="22"/>
      <c r="C885" s="23" t="s">
        <v>39</v>
      </c>
      <c r="D885" s="23">
        <v>300226</v>
      </c>
      <c r="E885" s="99" t="s">
        <v>5627</v>
      </c>
      <c r="F885" s="23" t="s">
        <v>5233</v>
      </c>
      <c r="G885" s="26"/>
      <c r="H885" s="26"/>
      <c r="I885" s="26"/>
    </row>
    <row r="886" spans="1:9">
      <c r="A886" s="22">
        <v>300227</v>
      </c>
      <c r="B886" s="22"/>
      <c r="C886" s="23" t="s">
        <v>39</v>
      </c>
      <c r="D886" s="23">
        <v>300227</v>
      </c>
      <c r="E886" s="99" t="s">
        <v>5628</v>
      </c>
      <c r="F886" s="23" t="s">
        <v>5234</v>
      </c>
      <c r="G886" s="26"/>
      <c r="H886" s="26"/>
      <c r="I886" s="26"/>
    </row>
    <row r="887" spans="1:9">
      <c r="A887" s="22">
        <v>300228</v>
      </c>
      <c r="B887" s="22"/>
      <c r="C887" s="23" t="s">
        <v>39</v>
      </c>
      <c r="D887" s="23">
        <v>300228</v>
      </c>
      <c r="E887" s="99" t="s">
        <v>5629</v>
      </c>
      <c r="F887" s="23" t="s">
        <v>5235</v>
      </c>
      <c r="G887" s="26"/>
      <c r="H887" s="26"/>
      <c r="I887" s="26"/>
    </row>
    <row r="888" spans="1:9">
      <c r="A888" s="22">
        <v>300229</v>
      </c>
      <c r="B888" s="22"/>
      <c r="C888" s="23" t="s">
        <v>39</v>
      </c>
      <c r="D888" s="23">
        <v>300229</v>
      </c>
      <c r="E888" s="99" t="s">
        <v>5630</v>
      </c>
      <c r="F888" s="23" t="s">
        <v>5236</v>
      </c>
      <c r="G888" s="26"/>
      <c r="H888" s="26"/>
      <c r="I888" s="26"/>
    </row>
    <row r="889" spans="1:9">
      <c r="A889" s="22">
        <v>300230</v>
      </c>
      <c r="B889" s="22"/>
      <c r="C889" s="23" t="s">
        <v>39</v>
      </c>
      <c r="D889" s="23">
        <v>300230</v>
      </c>
      <c r="E889" s="99" t="s">
        <v>5631</v>
      </c>
      <c r="F889" s="23" t="s">
        <v>5237</v>
      </c>
      <c r="G889" s="26"/>
      <c r="H889" s="26"/>
      <c r="I889" s="26"/>
    </row>
    <row r="890" spans="1:9">
      <c r="A890" s="22">
        <v>300231</v>
      </c>
      <c r="B890" s="22"/>
      <c r="C890" s="23" t="s">
        <v>39</v>
      </c>
      <c r="D890" s="23">
        <v>300231</v>
      </c>
      <c r="E890" s="99" t="s">
        <v>5632</v>
      </c>
      <c r="F890" s="23" t="s">
        <v>5238</v>
      </c>
      <c r="G890" s="26"/>
      <c r="H890" s="26"/>
      <c r="I890" s="26"/>
    </row>
    <row r="891" spans="1:9">
      <c r="A891" s="22">
        <v>300232</v>
      </c>
      <c r="B891" s="22"/>
      <c r="C891" s="23" t="s">
        <v>39</v>
      </c>
      <c r="D891" s="23">
        <v>300232</v>
      </c>
      <c r="E891" s="99" t="s">
        <v>5633</v>
      </c>
      <c r="F891" s="23" t="s">
        <v>5239</v>
      </c>
      <c r="G891" s="26"/>
      <c r="H891" s="26"/>
      <c r="I891" s="26"/>
    </row>
    <row r="892" spans="1:9">
      <c r="A892" s="22">
        <v>300233</v>
      </c>
      <c r="B892" s="22"/>
      <c r="C892" s="23" t="s">
        <v>39</v>
      </c>
      <c r="D892" s="23">
        <v>300233</v>
      </c>
      <c r="E892" s="99" t="s">
        <v>5634</v>
      </c>
      <c r="F892" s="23" t="s">
        <v>5240</v>
      </c>
      <c r="G892" s="26"/>
      <c r="H892" s="26"/>
      <c r="I892" s="26"/>
    </row>
    <row r="893" spans="1:9">
      <c r="A893" s="22">
        <v>300234</v>
      </c>
      <c r="B893" s="22"/>
      <c r="C893" s="23" t="s">
        <v>39</v>
      </c>
      <c r="D893" s="23">
        <v>300234</v>
      </c>
      <c r="E893" s="99" t="s">
        <v>5635</v>
      </c>
      <c r="F893" s="23" t="s">
        <v>5241</v>
      </c>
      <c r="G893" s="26"/>
      <c r="H893" s="26"/>
      <c r="I893" s="26"/>
    </row>
    <row r="894" spans="1:9">
      <c r="A894" s="22">
        <v>300235</v>
      </c>
      <c r="B894" s="22"/>
      <c r="C894" s="23" t="s">
        <v>39</v>
      </c>
      <c r="D894" s="23">
        <v>300235</v>
      </c>
      <c r="E894" s="99" t="s">
        <v>5636</v>
      </c>
      <c r="F894" s="23" t="s">
        <v>5242</v>
      </c>
      <c r="G894" s="26"/>
      <c r="H894" s="26"/>
      <c r="I894" s="26"/>
    </row>
    <row r="895" spans="1:9">
      <c r="A895" s="22">
        <v>300236</v>
      </c>
      <c r="B895" s="22"/>
      <c r="C895" s="23" t="s">
        <v>39</v>
      </c>
      <c r="D895" s="23">
        <v>300236</v>
      </c>
      <c r="E895" s="99" t="s">
        <v>5637</v>
      </c>
      <c r="F895" s="23" t="s">
        <v>5243</v>
      </c>
      <c r="G895" s="26"/>
      <c r="H895" s="26"/>
      <c r="I895" s="26"/>
    </row>
    <row r="896" spans="1:9">
      <c r="A896" s="22">
        <v>300237</v>
      </c>
      <c r="B896" s="22"/>
      <c r="C896" s="23" t="s">
        <v>39</v>
      </c>
      <c r="D896" s="23">
        <v>300237</v>
      </c>
      <c r="E896" s="99" t="s">
        <v>5638</v>
      </c>
      <c r="F896" s="23" t="s">
        <v>5244</v>
      </c>
      <c r="G896" s="26"/>
      <c r="H896" s="26"/>
      <c r="I896" s="26"/>
    </row>
    <row r="897" spans="1:9">
      <c r="A897" s="22">
        <v>300238</v>
      </c>
      <c r="B897" s="22"/>
      <c r="C897" s="23" t="s">
        <v>39</v>
      </c>
      <c r="D897" s="23">
        <v>300238</v>
      </c>
      <c r="E897" s="99" t="s">
        <v>5639</v>
      </c>
      <c r="F897" s="23" t="s">
        <v>5245</v>
      </c>
      <c r="G897" s="26"/>
      <c r="H897" s="26"/>
      <c r="I897" s="26"/>
    </row>
    <row r="898" spans="1:9">
      <c r="A898" s="22">
        <v>300239</v>
      </c>
      <c r="B898" s="22"/>
      <c r="C898" s="23" t="s">
        <v>39</v>
      </c>
      <c r="D898" s="23">
        <v>300239</v>
      </c>
      <c r="E898" s="99" t="s">
        <v>5640</v>
      </c>
      <c r="F898" s="23" t="s">
        <v>5246</v>
      </c>
      <c r="G898" s="26"/>
      <c r="H898" s="26"/>
      <c r="I898" s="26"/>
    </row>
    <row r="899" spans="1:9">
      <c r="A899" s="22">
        <v>300240</v>
      </c>
      <c r="B899" s="22"/>
      <c r="C899" s="23" t="s">
        <v>39</v>
      </c>
      <c r="D899" s="23">
        <v>300240</v>
      </c>
      <c r="E899" s="99" t="s">
        <v>5641</v>
      </c>
      <c r="F899" s="23" t="s">
        <v>5247</v>
      </c>
      <c r="G899" s="26"/>
      <c r="H899" s="26"/>
      <c r="I899" s="26"/>
    </row>
    <row r="900" spans="1:9">
      <c r="A900" s="22">
        <v>300241</v>
      </c>
      <c r="B900" s="22"/>
      <c r="C900" s="23" t="s">
        <v>39</v>
      </c>
      <c r="D900" s="23">
        <v>300241</v>
      </c>
      <c r="E900" s="99" t="s">
        <v>5642</v>
      </c>
      <c r="F900" s="23" t="s">
        <v>5248</v>
      </c>
      <c r="G900" s="26"/>
      <c r="H900" s="26"/>
      <c r="I900" s="26"/>
    </row>
    <row r="901" spans="1:9">
      <c r="A901" s="22">
        <v>300242</v>
      </c>
      <c r="B901" s="22"/>
      <c r="C901" s="23" t="s">
        <v>39</v>
      </c>
      <c r="D901" s="23">
        <v>300242</v>
      </c>
      <c r="E901" s="99" t="s">
        <v>5643</v>
      </c>
      <c r="F901" s="23" t="s">
        <v>5249</v>
      </c>
      <c r="G901" s="26"/>
      <c r="H901" s="26"/>
      <c r="I901" s="26"/>
    </row>
    <row r="902" spans="1:9">
      <c r="A902" s="22">
        <v>300243</v>
      </c>
      <c r="B902" s="22"/>
      <c r="C902" s="23" t="s">
        <v>39</v>
      </c>
      <c r="D902" s="23">
        <v>300243</v>
      </c>
      <c r="E902" s="99" t="s">
        <v>5644</v>
      </c>
      <c r="F902" s="23" t="s">
        <v>5250</v>
      </c>
      <c r="G902" s="26"/>
      <c r="H902" s="26"/>
      <c r="I902" s="26"/>
    </row>
    <row r="903" spans="1:9">
      <c r="A903" s="22">
        <v>300244</v>
      </c>
      <c r="B903" s="22"/>
      <c r="C903" s="23" t="s">
        <v>39</v>
      </c>
      <c r="D903" s="23">
        <v>300244</v>
      </c>
      <c r="E903" s="99" t="s">
        <v>5645</v>
      </c>
      <c r="F903" s="23" t="s">
        <v>5251</v>
      </c>
      <c r="G903" s="26"/>
      <c r="H903" s="26"/>
      <c r="I903" s="26"/>
    </row>
    <row r="904" spans="1:9">
      <c r="A904" s="22">
        <v>300245</v>
      </c>
      <c r="B904" s="22"/>
      <c r="C904" s="23" t="s">
        <v>39</v>
      </c>
      <c r="D904" s="23">
        <v>300245</v>
      </c>
      <c r="E904" s="99" t="s">
        <v>5646</v>
      </c>
      <c r="F904" s="23" t="s">
        <v>5252</v>
      </c>
      <c r="G904" s="26"/>
      <c r="H904" s="26"/>
      <c r="I904" s="26"/>
    </row>
    <row r="905" spans="1:9">
      <c r="A905" s="22">
        <v>300246</v>
      </c>
      <c r="B905" s="22"/>
      <c r="C905" s="23" t="s">
        <v>39</v>
      </c>
      <c r="D905" s="23">
        <v>300246</v>
      </c>
      <c r="E905" s="99" t="s">
        <v>5647</v>
      </c>
      <c r="F905" s="23" t="s">
        <v>5253</v>
      </c>
      <c r="G905" s="26"/>
      <c r="H905" s="26"/>
      <c r="I905" s="26"/>
    </row>
    <row r="906" spans="1:9">
      <c r="A906" s="22">
        <v>300247</v>
      </c>
      <c r="B906" s="22"/>
      <c r="C906" s="23" t="s">
        <v>39</v>
      </c>
      <c r="D906" s="23">
        <v>300247</v>
      </c>
      <c r="E906" s="99" t="s">
        <v>5648</v>
      </c>
      <c r="F906" s="23" t="s">
        <v>5254</v>
      </c>
      <c r="G906" s="26"/>
      <c r="H906" s="26"/>
      <c r="I906" s="26"/>
    </row>
    <row r="907" spans="1:9">
      <c r="A907" s="22">
        <v>300248</v>
      </c>
      <c r="B907" s="22"/>
      <c r="C907" s="23" t="s">
        <v>39</v>
      </c>
      <c r="D907" s="23">
        <v>300248</v>
      </c>
      <c r="E907" s="99" t="s">
        <v>5649</v>
      </c>
      <c r="F907" s="23" t="s">
        <v>5255</v>
      </c>
      <c r="G907" s="26"/>
      <c r="H907" s="26"/>
      <c r="I907" s="26"/>
    </row>
    <row r="908" spans="1:9">
      <c r="A908" s="22">
        <v>300249</v>
      </c>
      <c r="B908" s="22"/>
      <c r="C908" s="23" t="s">
        <v>39</v>
      </c>
      <c r="D908" s="23">
        <v>300249</v>
      </c>
      <c r="E908" s="99" t="s">
        <v>5650</v>
      </c>
      <c r="F908" s="23" t="s">
        <v>5256</v>
      </c>
      <c r="G908" s="26"/>
      <c r="H908" s="26"/>
      <c r="I908" s="26"/>
    </row>
    <row r="909" spans="1:9">
      <c r="A909" s="22">
        <v>300250</v>
      </c>
      <c r="B909" s="22"/>
      <c r="C909" s="23" t="s">
        <v>39</v>
      </c>
      <c r="D909" s="23">
        <v>300250</v>
      </c>
      <c r="E909" s="99" t="s">
        <v>5651</v>
      </c>
      <c r="F909" s="23" t="s">
        <v>5257</v>
      </c>
      <c r="G909" s="26"/>
      <c r="H909" s="26"/>
      <c r="I909" s="26"/>
    </row>
    <row r="910" spans="1:9">
      <c r="A910" s="22">
        <v>300251</v>
      </c>
      <c r="B910" s="22"/>
      <c r="C910" s="23" t="s">
        <v>39</v>
      </c>
      <c r="D910" s="23">
        <v>300251</v>
      </c>
      <c r="E910" s="99" t="s">
        <v>5652</v>
      </c>
      <c r="F910" s="23" t="s">
        <v>5258</v>
      </c>
      <c r="G910" s="26"/>
      <c r="H910" s="26"/>
      <c r="I910" s="26"/>
    </row>
    <row r="911" spans="1:9">
      <c r="A911" s="22">
        <v>300252</v>
      </c>
      <c r="B911" s="22"/>
      <c r="C911" s="23" t="s">
        <v>39</v>
      </c>
      <c r="D911" s="23">
        <v>300252</v>
      </c>
      <c r="E911" s="99" t="s">
        <v>5653</v>
      </c>
      <c r="F911" s="23" t="s">
        <v>5259</v>
      </c>
      <c r="G911" s="26"/>
      <c r="H911" s="26"/>
      <c r="I911" s="26"/>
    </row>
    <row r="912" spans="1:9">
      <c r="A912" s="22">
        <v>300253</v>
      </c>
      <c r="B912" s="22"/>
      <c r="C912" s="23" t="s">
        <v>39</v>
      </c>
      <c r="D912" s="23">
        <v>300253</v>
      </c>
      <c r="E912" s="99" t="s">
        <v>5654</v>
      </c>
      <c r="F912" s="23" t="s">
        <v>5260</v>
      </c>
      <c r="G912" s="26"/>
      <c r="H912" s="26"/>
      <c r="I912" s="26"/>
    </row>
    <row r="913" spans="1:9">
      <c r="A913" s="22">
        <v>300254</v>
      </c>
      <c r="B913" s="22"/>
      <c r="C913" s="23" t="s">
        <v>39</v>
      </c>
      <c r="D913" s="23">
        <v>300254</v>
      </c>
      <c r="E913" s="99" t="s">
        <v>5655</v>
      </c>
      <c r="F913" s="23" t="s">
        <v>5261</v>
      </c>
      <c r="G913" s="26"/>
      <c r="H913" s="26"/>
      <c r="I913" s="26"/>
    </row>
    <row r="914" spans="1:9">
      <c r="A914" s="22">
        <v>300255</v>
      </c>
      <c r="B914" s="22"/>
      <c r="C914" s="23" t="s">
        <v>39</v>
      </c>
      <c r="D914" s="23">
        <v>300255</v>
      </c>
      <c r="E914" s="99" t="s">
        <v>5656</v>
      </c>
      <c r="F914" s="23" t="s">
        <v>5262</v>
      </c>
      <c r="G914" s="26"/>
      <c r="H914" s="26"/>
      <c r="I914" s="26"/>
    </row>
    <row r="915" spans="1:9">
      <c r="A915" s="22">
        <v>300256</v>
      </c>
      <c r="B915" s="22"/>
      <c r="C915" s="23" t="s">
        <v>39</v>
      </c>
      <c r="D915" s="23">
        <v>300256</v>
      </c>
      <c r="E915" s="99" t="s">
        <v>5657</v>
      </c>
      <c r="F915" s="23" t="s">
        <v>5263</v>
      </c>
      <c r="G915" s="26"/>
      <c r="H915" s="26"/>
      <c r="I915" s="26"/>
    </row>
    <row r="916" spans="1:9">
      <c r="A916" s="22">
        <v>300257</v>
      </c>
      <c r="B916" s="22"/>
      <c r="C916" s="23" t="s">
        <v>39</v>
      </c>
      <c r="D916" s="23">
        <v>300257</v>
      </c>
      <c r="E916" s="99" t="s">
        <v>5658</v>
      </c>
      <c r="F916" s="23" t="s">
        <v>5264</v>
      </c>
      <c r="G916" s="26"/>
      <c r="H916" s="26"/>
      <c r="I916" s="26"/>
    </row>
    <row r="917" spans="1:9">
      <c r="A917" s="22">
        <v>300258</v>
      </c>
      <c r="B917" s="22"/>
      <c r="C917" s="23" t="s">
        <v>39</v>
      </c>
      <c r="D917" s="23">
        <v>300258</v>
      </c>
      <c r="E917" s="99" t="s">
        <v>5659</v>
      </c>
      <c r="F917" s="23" t="s">
        <v>5265</v>
      </c>
      <c r="G917" s="26"/>
      <c r="H917" s="26"/>
      <c r="I917" s="26"/>
    </row>
    <row r="918" spans="1:9">
      <c r="A918" s="22">
        <v>300259</v>
      </c>
      <c r="B918" s="22"/>
      <c r="C918" s="23" t="s">
        <v>39</v>
      </c>
      <c r="D918" s="23">
        <v>300259</v>
      </c>
      <c r="E918" s="99" t="s">
        <v>5660</v>
      </c>
      <c r="F918" s="23" t="s">
        <v>5266</v>
      </c>
      <c r="G918" s="26"/>
      <c r="H918" s="26"/>
      <c r="I918" s="26"/>
    </row>
    <row r="919" spans="1:9">
      <c r="A919" s="22">
        <v>300260</v>
      </c>
      <c r="B919" s="22"/>
      <c r="C919" s="23" t="s">
        <v>39</v>
      </c>
      <c r="D919" s="23">
        <v>300260</v>
      </c>
      <c r="E919" s="99" t="s">
        <v>5661</v>
      </c>
      <c r="F919" s="23" t="s">
        <v>5267</v>
      </c>
      <c r="G919" s="26"/>
      <c r="H919" s="26"/>
      <c r="I919" s="26"/>
    </row>
    <row r="920" spans="1:9">
      <c r="A920" s="22">
        <v>300261</v>
      </c>
      <c r="B920" s="22"/>
      <c r="C920" s="23" t="s">
        <v>39</v>
      </c>
      <c r="D920" s="23">
        <v>300261</v>
      </c>
      <c r="E920" s="99" t="s">
        <v>5662</v>
      </c>
      <c r="F920" s="23" t="s">
        <v>5268</v>
      </c>
      <c r="G920" s="26"/>
      <c r="H920" s="26"/>
      <c r="I920" s="26"/>
    </row>
    <row r="921" spans="1:9">
      <c r="A921" s="22">
        <v>300262</v>
      </c>
      <c r="B921" s="22"/>
      <c r="C921" s="23" t="s">
        <v>39</v>
      </c>
      <c r="D921" s="23">
        <v>300262</v>
      </c>
      <c r="E921" s="99" t="s">
        <v>5663</v>
      </c>
      <c r="F921" s="23" t="s">
        <v>5269</v>
      </c>
      <c r="G921" s="26"/>
      <c r="H921" s="26"/>
      <c r="I921" s="26"/>
    </row>
    <row r="922" spans="1:9">
      <c r="A922" s="22">
        <v>300263</v>
      </c>
      <c r="B922" s="22"/>
      <c r="C922" s="23" t="s">
        <v>39</v>
      </c>
      <c r="D922" s="23">
        <v>300263</v>
      </c>
      <c r="E922" s="99" t="s">
        <v>5664</v>
      </c>
      <c r="F922" s="23" t="s">
        <v>5270</v>
      </c>
      <c r="G922" s="26"/>
      <c r="H922" s="26"/>
      <c r="I922" s="26"/>
    </row>
    <row r="923" spans="1:9">
      <c r="A923" s="22">
        <v>300264</v>
      </c>
      <c r="B923" s="22"/>
      <c r="C923" s="23" t="s">
        <v>39</v>
      </c>
      <c r="D923" s="23">
        <v>300264</v>
      </c>
      <c r="E923" s="99" t="s">
        <v>5665</v>
      </c>
      <c r="F923" s="23" t="s">
        <v>5271</v>
      </c>
      <c r="G923" s="26"/>
      <c r="H923" s="26"/>
      <c r="I923" s="26"/>
    </row>
    <row r="924" spans="1:9">
      <c r="A924" s="22">
        <v>300265</v>
      </c>
      <c r="B924" s="22"/>
      <c r="C924" s="23" t="s">
        <v>39</v>
      </c>
      <c r="D924" s="23">
        <v>300265</v>
      </c>
      <c r="E924" s="99" t="s">
        <v>5666</v>
      </c>
      <c r="F924" s="23" t="s">
        <v>5272</v>
      </c>
      <c r="G924" s="26"/>
      <c r="H924" s="26"/>
      <c r="I924" s="26"/>
    </row>
    <row r="925" spans="1:9">
      <c r="A925" s="22">
        <v>300266</v>
      </c>
      <c r="B925" s="22"/>
      <c r="C925" s="23" t="s">
        <v>39</v>
      </c>
      <c r="D925" s="23">
        <v>300266</v>
      </c>
      <c r="E925" s="99" t="s">
        <v>5667</v>
      </c>
      <c r="F925" s="23" t="s">
        <v>5273</v>
      </c>
      <c r="G925" s="26"/>
      <c r="H925" s="26"/>
      <c r="I925" s="26"/>
    </row>
    <row r="926" spans="1:9">
      <c r="A926" s="22">
        <v>300267</v>
      </c>
      <c r="B926" s="22"/>
      <c r="C926" s="23" t="s">
        <v>39</v>
      </c>
      <c r="D926" s="23">
        <v>300267</v>
      </c>
      <c r="E926" s="99" t="s">
        <v>5668</v>
      </c>
      <c r="F926" s="23" t="s">
        <v>5274</v>
      </c>
      <c r="G926" s="26"/>
      <c r="H926" s="26"/>
      <c r="I926" s="26"/>
    </row>
    <row r="927" spans="1:9">
      <c r="A927" s="22">
        <v>300268</v>
      </c>
      <c r="B927" s="22"/>
      <c r="C927" s="23" t="s">
        <v>39</v>
      </c>
      <c r="D927" s="23">
        <v>300268</v>
      </c>
      <c r="E927" s="99" t="s">
        <v>5669</v>
      </c>
      <c r="F927" s="23" t="s">
        <v>5275</v>
      </c>
      <c r="G927" s="26"/>
      <c r="H927" s="26"/>
      <c r="I927" s="26"/>
    </row>
    <row r="928" spans="1:9">
      <c r="A928" s="22">
        <v>300269</v>
      </c>
      <c r="B928" s="22"/>
      <c r="C928" s="23" t="s">
        <v>39</v>
      </c>
      <c r="D928" s="23">
        <v>300269</v>
      </c>
      <c r="E928" s="99" t="s">
        <v>5670</v>
      </c>
      <c r="F928" s="23" t="s">
        <v>5276</v>
      </c>
      <c r="G928" s="26"/>
      <c r="H928" s="26"/>
      <c r="I928" s="26"/>
    </row>
    <row r="929" spans="1:9">
      <c r="A929" s="22">
        <v>300270</v>
      </c>
      <c r="B929" s="22"/>
      <c r="C929" s="23" t="s">
        <v>39</v>
      </c>
      <c r="D929" s="23">
        <v>300270</v>
      </c>
      <c r="E929" s="99" t="s">
        <v>5671</v>
      </c>
      <c r="F929" s="23" t="s">
        <v>5277</v>
      </c>
      <c r="G929" s="26"/>
      <c r="H929" s="26"/>
      <c r="I929" s="26"/>
    </row>
    <row r="930" spans="1:9">
      <c r="A930" s="22">
        <v>300271</v>
      </c>
      <c r="B930" s="22"/>
      <c r="C930" s="23" t="s">
        <v>39</v>
      </c>
      <c r="D930" s="23">
        <v>300271</v>
      </c>
      <c r="E930" s="99" t="s">
        <v>5672</v>
      </c>
      <c r="F930" s="23" t="s">
        <v>5278</v>
      </c>
      <c r="G930" s="26"/>
      <c r="H930" s="26"/>
      <c r="I930" s="26"/>
    </row>
    <row r="931" spans="1:9">
      <c r="A931" s="22">
        <v>300272</v>
      </c>
      <c r="B931" s="22"/>
      <c r="C931" s="23" t="s">
        <v>39</v>
      </c>
      <c r="D931" s="23">
        <v>300272</v>
      </c>
      <c r="E931" s="99" t="s">
        <v>5673</v>
      </c>
      <c r="F931" s="23" t="s">
        <v>5279</v>
      </c>
      <c r="G931" s="26"/>
      <c r="H931" s="26"/>
      <c r="I931" s="26"/>
    </row>
    <row r="932" spans="1:9">
      <c r="A932" s="22">
        <v>300273</v>
      </c>
      <c r="B932" s="22"/>
      <c r="C932" s="23" t="s">
        <v>39</v>
      </c>
      <c r="D932" s="23">
        <v>300273</v>
      </c>
      <c r="E932" s="99" t="s">
        <v>5674</v>
      </c>
      <c r="F932" s="23" t="s">
        <v>5280</v>
      </c>
      <c r="G932" s="26"/>
      <c r="H932" s="26"/>
      <c r="I932" s="26"/>
    </row>
    <row r="933" spans="1:9">
      <c r="A933" s="22">
        <v>300274</v>
      </c>
      <c r="B933" s="22"/>
      <c r="C933" s="23" t="s">
        <v>39</v>
      </c>
      <c r="D933" s="23">
        <v>300274</v>
      </c>
      <c r="E933" s="99" t="s">
        <v>5675</v>
      </c>
      <c r="F933" s="23" t="s">
        <v>5281</v>
      </c>
      <c r="G933" s="26"/>
      <c r="H933" s="26"/>
      <c r="I933" s="26"/>
    </row>
    <row r="934" spans="1:9">
      <c r="A934" s="22">
        <v>300275</v>
      </c>
      <c r="B934" s="22"/>
      <c r="C934" s="23" t="s">
        <v>39</v>
      </c>
      <c r="D934" s="23">
        <v>300275</v>
      </c>
      <c r="E934" s="99" t="s">
        <v>502</v>
      </c>
      <c r="F934" s="23" t="s">
        <v>5282</v>
      </c>
      <c r="G934" s="26"/>
      <c r="H934" s="26"/>
      <c r="I934" s="26"/>
    </row>
    <row r="935" spans="1:9">
      <c r="A935" s="22">
        <v>300276</v>
      </c>
      <c r="B935" s="22"/>
      <c r="C935" s="23" t="s">
        <v>39</v>
      </c>
      <c r="D935" s="23">
        <v>300276</v>
      </c>
      <c r="E935" s="99" t="s">
        <v>5676</v>
      </c>
      <c r="F935" s="23" t="s">
        <v>5283</v>
      </c>
      <c r="G935" s="26"/>
      <c r="H935" s="26"/>
      <c r="I935" s="26"/>
    </row>
    <row r="936" spans="1:9">
      <c r="A936" s="22">
        <v>300277</v>
      </c>
      <c r="B936" s="22"/>
      <c r="C936" s="23" t="s">
        <v>39</v>
      </c>
      <c r="D936" s="23">
        <v>300277</v>
      </c>
      <c r="E936" s="99" t="s">
        <v>5677</v>
      </c>
      <c r="F936" s="23" t="s">
        <v>5284</v>
      </c>
      <c r="G936" s="26"/>
      <c r="H936" s="26"/>
      <c r="I936" s="26"/>
    </row>
    <row r="937" spans="1:9">
      <c r="A937" s="22">
        <v>300278</v>
      </c>
      <c r="B937" s="22"/>
      <c r="C937" s="23" t="s">
        <v>39</v>
      </c>
      <c r="D937" s="23">
        <v>300278</v>
      </c>
      <c r="E937" s="99" t="s">
        <v>5678</v>
      </c>
      <c r="F937" s="23" t="s">
        <v>5285</v>
      </c>
      <c r="G937" s="26"/>
      <c r="H937" s="26"/>
      <c r="I937" s="26"/>
    </row>
    <row r="938" spans="1:9">
      <c r="A938" s="22">
        <v>300279</v>
      </c>
      <c r="B938" s="22"/>
      <c r="C938" s="23" t="s">
        <v>39</v>
      </c>
      <c r="D938" s="23">
        <v>300279</v>
      </c>
      <c r="E938" s="99" t="s">
        <v>5679</v>
      </c>
      <c r="F938" s="23" t="s">
        <v>5286</v>
      </c>
      <c r="G938" s="26"/>
      <c r="H938" s="26"/>
      <c r="I938" s="26"/>
    </row>
    <row r="939" spans="1:9">
      <c r="A939" s="22">
        <v>300280</v>
      </c>
      <c r="B939" s="22"/>
      <c r="C939" s="23" t="s">
        <v>39</v>
      </c>
      <c r="D939" s="23">
        <v>300280</v>
      </c>
      <c r="E939" s="99" t="s">
        <v>5612</v>
      </c>
      <c r="F939" s="23" t="s">
        <v>5287</v>
      </c>
      <c r="G939" s="26"/>
      <c r="H939" s="26"/>
      <c r="I939" s="26"/>
    </row>
    <row r="940" spans="1:9">
      <c r="A940" s="22">
        <v>300281</v>
      </c>
      <c r="B940" s="22"/>
      <c r="C940" s="23" t="s">
        <v>39</v>
      </c>
      <c r="D940" s="23">
        <v>300281</v>
      </c>
      <c r="E940" s="99" t="s">
        <v>5680</v>
      </c>
      <c r="F940" s="23" t="s">
        <v>5288</v>
      </c>
      <c r="G940" s="26"/>
      <c r="H940" s="26"/>
      <c r="I940" s="26"/>
    </row>
    <row r="941" spans="1:9">
      <c r="A941" s="22">
        <v>300282</v>
      </c>
      <c r="B941" s="22"/>
      <c r="C941" s="23" t="s">
        <v>39</v>
      </c>
      <c r="D941" s="23">
        <v>300282</v>
      </c>
      <c r="E941" s="99" t="s">
        <v>5681</v>
      </c>
      <c r="F941" s="23" t="s">
        <v>5289</v>
      </c>
      <c r="G941" s="26"/>
      <c r="H941" s="26"/>
      <c r="I941" s="26"/>
    </row>
    <row r="942" spans="1:9">
      <c r="A942" s="22">
        <v>300283</v>
      </c>
      <c r="B942" s="22"/>
      <c r="C942" s="23" t="s">
        <v>39</v>
      </c>
      <c r="D942" s="23">
        <v>300283</v>
      </c>
      <c r="E942" s="99" t="s">
        <v>5682</v>
      </c>
      <c r="F942" s="23" t="s">
        <v>5290</v>
      </c>
      <c r="G942" s="26"/>
      <c r="H942" s="26"/>
      <c r="I942" s="26"/>
    </row>
    <row r="943" spans="1:9">
      <c r="A943" s="22">
        <v>300284</v>
      </c>
      <c r="B943" s="22"/>
      <c r="C943" s="23" t="s">
        <v>39</v>
      </c>
      <c r="D943" s="23">
        <v>300284</v>
      </c>
      <c r="E943" s="99" t="s">
        <v>5683</v>
      </c>
      <c r="F943" s="23" t="s">
        <v>5291</v>
      </c>
      <c r="G943" s="26"/>
      <c r="H943" s="26"/>
      <c r="I943" s="26"/>
    </row>
    <row r="944" spans="1:9">
      <c r="A944" s="22">
        <v>300285</v>
      </c>
      <c r="B944" s="22"/>
      <c r="C944" s="23" t="s">
        <v>39</v>
      </c>
      <c r="D944" s="23">
        <v>300285</v>
      </c>
      <c r="E944" s="99" t="s">
        <v>5684</v>
      </c>
      <c r="F944" s="23" t="s">
        <v>5292</v>
      </c>
      <c r="G944" s="26"/>
      <c r="H944" s="26"/>
      <c r="I944" s="26"/>
    </row>
    <row r="945" spans="1:9">
      <c r="A945" s="22">
        <v>300286</v>
      </c>
      <c r="B945" s="22"/>
      <c r="C945" s="23" t="s">
        <v>39</v>
      </c>
      <c r="D945" s="23">
        <v>300286</v>
      </c>
      <c r="E945" s="99" t="s">
        <v>5685</v>
      </c>
      <c r="F945" s="23" t="s">
        <v>5293</v>
      </c>
      <c r="G945" s="26"/>
      <c r="H945" s="26"/>
      <c r="I945" s="26"/>
    </row>
    <row r="946" spans="1:9">
      <c r="A946" s="22">
        <v>300287</v>
      </c>
      <c r="B946" s="22"/>
      <c r="C946" s="23" t="s">
        <v>39</v>
      </c>
      <c r="D946" s="23">
        <v>300287</v>
      </c>
      <c r="E946" s="99" t="s">
        <v>5686</v>
      </c>
      <c r="F946" s="23" t="s">
        <v>5294</v>
      </c>
      <c r="G946" s="26"/>
      <c r="H946" s="26"/>
      <c r="I946" s="26"/>
    </row>
    <row r="947" spans="1:9">
      <c r="A947" s="22">
        <v>300288</v>
      </c>
      <c r="B947" s="22"/>
      <c r="C947" s="23" t="s">
        <v>39</v>
      </c>
      <c r="D947" s="23">
        <v>300288</v>
      </c>
      <c r="E947" s="99" t="s">
        <v>5687</v>
      </c>
      <c r="F947" s="23" t="s">
        <v>5295</v>
      </c>
      <c r="G947" s="26"/>
      <c r="H947" s="26"/>
      <c r="I947" s="26"/>
    </row>
    <row r="948" spans="1:9">
      <c r="A948" s="22">
        <v>300289</v>
      </c>
      <c r="B948" s="22"/>
      <c r="C948" s="23" t="s">
        <v>39</v>
      </c>
      <c r="D948" s="23">
        <v>300289</v>
      </c>
      <c r="E948" s="99" t="s">
        <v>5688</v>
      </c>
      <c r="F948" s="23" t="s">
        <v>5296</v>
      </c>
      <c r="G948" s="26"/>
      <c r="H948" s="26"/>
      <c r="I948" s="26"/>
    </row>
    <row r="949" spans="1:9">
      <c r="A949" s="22">
        <v>300290</v>
      </c>
      <c r="B949" s="22"/>
      <c r="C949" s="23" t="s">
        <v>39</v>
      </c>
      <c r="D949" s="23">
        <v>300290</v>
      </c>
      <c r="E949" s="99" t="s">
        <v>5689</v>
      </c>
      <c r="F949" s="23" t="s">
        <v>5297</v>
      </c>
      <c r="G949" s="26"/>
      <c r="H949" s="26"/>
      <c r="I949" s="26"/>
    </row>
    <row r="950" spans="1:9">
      <c r="A950" s="22">
        <v>300291</v>
      </c>
      <c r="B950" s="22"/>
      <c r="C950" s="23" t="s">
        <v>39</v>
      </c>
      <c r="D950" s="23">
        <v>300291</v>
      </c>
      <c r="E950" s="99" t="s">
        <v>5690</v>
      </c>
      <c r="F950" s="23" t="s">
        <v>5298</v>
      </c>
      <c r="G950" s="26"/>
      <c r="H950" s="26"/>
      <c r="I950" s="26"/>
    </row>
    <row r="951" spans="1:9">
      <c r="A951" s="22">
        <v>300292</v>
      </c>
      <c r="B951" s="22"/>
      <c r="C951" s="23" t="s">
        <v>39</v>
      </c>
      <c r="D951" s="23">
        <v>300292</v>
      </c>
      <c r="E951" s="99" t="s">
        <v>5691</v>
      </c>
      <c r="F951" s="23" t="s">
        <v>5299</v>
      </c>
      <c r="G951" s="26"/>
      <c r="H951" s="26"/>
      <c r="I951" s="26"/>
    </row>
    <row r="952" spans="1:9">
      <c r="A952" s="22">
        <v>300293</v>
      </c>
      <c r="B952" s="22"/>
      <c r="C952" s="23" t="s">
        <v>39</v>
      </c>
      <c r="D952" s="23">
        <v>300293</v>
      </c>
      <c r="E952" s="99" t="s">
        <v>5692</v>
      </c>
      <c r="F952" s="23" t="s">
        <v>5300</v>
      </c>
      <c r="G952" s="26"/>
      <c r="H952" s="26"/>
      <c r="I952" s="26"/>
    </row>
    <row r="953" spans="1:9">
      <c r="A953" s="22">
        <v>300294</v>
      </c>
      <c r="B953" s="22"/>
      <c r="C953" s="23" t="s">
        <v>39</v>
      </c>
      <c r="D953" s="23">
        <v>300294</v>
      </c>
      <c r="E953" s="99" t="s">
        <v>5693</v>
      </c>
      <c r="F953" s="23" t="s">
        <v>5301</v>
      </c>
      <c r="G953" s="26"/>
      <c r="H953" s="26"/>
      <c r="I953" s="26"/>
    </row>
    <row r="954" spans="1:9">
      <c r="A954" s="22">
        <v>300295</v>
      </c>
      <c r="B954" s="22"/>
      <c r="C954" s="23" t="s">
        <v>39</v>
      </c>
      <c r="D954" s="23">
        <v>300295</v>
      </c>
      <c r="E954" s="99" t="s">
        <v>5694</v>
      </c>
      <c r="F954" s="23" t="s">
        <v>5302</v>
      </c>
      <c r="G954" s="26"/>
      <c r="H954" s="26"/>
      <c r="I954" s="26"/>
    </row>
    <row r="955" spans="1:9">
      <c r="A955" s="22">
        <v>300296</v>
      </c>
      <c r="B955" s="22"/>
      <c r="C955" s="23" t="s">
        <v>39</v>
      </c>
      <c r="D955" s="23">
        <v>300296</v>
      </c>
      <c r="E955" s="99" t="s">
        <v>5695</v>
      </c>
      <c r="F955" s="23" t="s">
        <v>5303</v>
      </c>
      <c r="G955" s="26"/>
      <c r="H955" s="26"/>
      <c r="I955" s="26"/>
    </row>
    <row r="956" spans="1:9">
      <c r="A956" s="22">
        <v>300297</v>
      </c>
      <c r="B956" s="22"/>
      <c r="C956" s="23" t="s">
        <v>39</v>
      </c>
      <c r="D956" s="23">
        <v>300297</v>
      </c>
      <c r="E956" s="99" t="s">
        <v>5696</v>
      </c>
      <c r="F956" s="23" t="s">
        <v>5304</v>
      </c>
      <c r="G956" s="26"/>
      <c r="H956" s="26"/>
      <c r="I956" s="26"/>
    </row>
    <row r="957" spans="1:9">
      <c r="A957" s="22">
        <v>300298</v>
      </c>
      <c r="B957" s="22"/>
      <c r="C957" s="23" t="s">
        <v>39</v>
      </c>
      <c r="D957" s="23">
        <v>300298</v>
      </c>
      <c r="E957" s="99" t="s">
        <v>5697</v>
      </c>
      <c r="F957" s="23" t="s">
        <v>5305</v>
      </c>
      <c r="G957" s="26"/>
      <c r="H957" s="26"/>
      <c r="I957" s="26"/>
    </row>
    <row r="958" spans="1:9">
      <c r="A958" s="22">
        <v>300299</v>
      </c>
      <c r="B958" s="22"/>
      <c r="C958" s="23" t="s">
        <v>39</v>
      </c>
      <c r="D958" s="23">
        <v>300299</v>
      </c>
      <c r="E958" s="99" t="s">
        <v>5698</v>
      </c>
      <c r="F958" s="23" t="s">
        <v>5306</v>
      </c>
      <c r="G958" s="26"/>
      <c r="H958" s="26"/>
      <c r="I958" s="26"/>
    </row>
    <row r="959" spans="1:9">
      <c r="A959" s="22">
        <v>300300</v>
      </c>
      <c r="B959" s="22"/>
      <c r="C959" s="23" t="s">
        <v>39</v>
      </c>
      <c r="D959" s="23">
        <v>300300</v>
      </c>
      <c r="E959" s="99" t="s">
        <v>5699</v>
      </c>
      <c r="F959" s="23" t="s">
        <v>5307</v>
      </c>
      <c r="G959" s="26"/>
      <c r="H959" s="26"/>
      <c r="I959" s="26"/>
    </row>
    <row r="960" spans="1:9">
      <c r="A960" s="22">
        <v>300301</v>
      </c>
      <c r="B960" s="22"/>
      <c r="C960" s="23" t="s">
        <v>39</v>
      </c>
      <c r="D960" s="23">
        <v>300301</v>
      </c>
      <c r="E960" s="99" t="s">
        <v>5700</v>
      </c>
      <c r="F960" s="23" t="s">
        <v>5308</v>
      </c>
      <c r="G960" s="26"/>
      <c r="H960" s="26"/>
      <c r="I960" s="26"/>
    </row>
    <row r="961" spans="1:9">
      <c r="A961" s="22">
        <v>300302</v>
      </c>
      <c r="B961" s="22"/>
      <c r="C961" s="23" t="s">
        <v>39</v>
      </c>
      <c r="D961" s="23">
        <v>300302</v>
      </c>
      <c r="E961" s="99" t="s">
        <v>5701</v>
      </c>
      <c r="F961" s="23" t="s">
        <v>5309</v>
      </c>
      <c r="G961" s="26"/>
      <c r="H961" s="26"/>
      <c r="I961" s="26"/>
    </row>
    <row r="962" spans="1:9">
      <c r="A962" s="22">
        <v>300303</v>
      </c>
      <c r="B962" s="22"/>
      <c r="C962" s="23" t="s">
        <v>39</v>
      </c>
      <c r="D962" s="23">
        <v>300303</v>
      </c>
      <c r="E962" s="99" t="s">
        <v>5702</v>
      </c>
      <c r="F962" s="23" t="s">
        <v>5310</v>
      </c>
      <c r="G962" s="26"/>
      <c r="H962" s="26"/>
      <c r="I962" s="26"/>
    </row>
    <row r="963" spans="1:9">
      <c r="A963" s="22">
        <v>300304</v>
      </c>
      <c r="B963" s="22"/>
      <c r="C963" s="23" t="s">
        <v>39</v>
      </c>
      <c r="D963" s="23">
        <v>300304</v>
      </c>
      <c r="E963" s="99" t="s">
        <v>5703</v>
      </c>
      <c r="F963" s="23" t="s">
        <v>5311</v>
      </c>
      <c r="G963" s="26"/>
      <c r="H963" s="26"/>
      <c r="I963" s="26"/>
    </row>
    <row r="964" spans="1:9">
      <c r="A964" s="22">
        <v>300305</v>
      </c>
      <c r="B964" s="22"/>
      <c r="C964" s="23" t="s">
        <v>39</v>
      </c>
      <c r="D964" s="23">
        <v>300305</v>
      </c>
      <c r="E964" s="99" t="s">
        <v>5704</v>
      </c>
      <c r="F964" s="23" t="s">
        <v>5312</v>
      </c>
      <c r="G964" s="26"/>
      <c r="H964" s="26"/>
      <c r="I964" s="26"/>
    </row>
    <row r="965" spans="1:9">
      <c r="A965" s="22">
        <v>300306</v>
      </c>
      <c r="B965" s="22"/>
      <c r="C965" s="23" t="s">
        <v>39</v>
      </c>
      <c r="D965" s="23">
        <v>300306</v>
      </c>
      <c r="E965" s="99" t="s">
        <v>5705</v>
      </c>
      <c r="F965" s="23" t="s">
        <v>5313</v>
      </c>
      <c r="G965" s="26"/>
      <c r="H965" s="26"/>
      <c r="I965" s="26"/>
    </row>
    <row r="966" spans="1:9">
      <c r="A966" s="22">
        <v>300307</v>
      </c>
      <c r="B966" s="22"/>
      <c r="C966" s="23" t="s">
        <v>39</v>
      </c>
      <c r="D966" s="23">
        <v>300307</v>
      </c>
      <c r="E966" s="99" t="s">
        <v>5706</v>
      </c>
      <c r="F966" s="23" t="s">
        <v>5314</v>
      </c>
      <c r="G966" s="26"/>
      <c r="H966" s="26"/>
      <c r="I966" s="26"/>
    </row>
    <row r="967" spans="1:9">
      <c r="A967" s="22">
        <v>300308</v>
      </c>
      <c r="B967" s="22"/>
      <c r="C967" s="23" t="s">
        <v>39</v>
      </c>
      <c r="D967" s="23">
        <v>300308</v>
      </c>
      <c r="E967" s="99" t="s">
        <v>5707</v>
      </c>
      <c r="F967" s="23" t="s">
        <v>5315</v>
      </c>
      <c r="G967" s="26"/>
      <c r="H967" s="26"/>
      <c r="I967" s="26"/>
    </row>
    <row r="968" spans="1:9">
      <c r="A968" s="22">
        <v>300309</v>
      </c>
      <c r="B968" s="22"/>
      <c r="C968" s="23" t="s">
        <v>39</v>
      </c>
      <c r="D968" s="23">
        <v>300309</v>
      </c>
      <c r="E968" s="99" t="s">
        <v>5708</v>
      </c>
      <c r="F968" s="23" t="s">
        <v>5316</v>
      </c>
      <c r="G968" s="26"/>
      <c r="H968" s="26"/>
      <c r="I968" s="26"/>
    </row>
    <row r="969" spans="1:9">
      <c r="A969" s="22">
        <v>300310</v>
      </c>
      <c r="B969" s="22"/>
      <c r="C969" s="23" t="s">
        <v>39</v>
      </c>
      <c r="D969" s="23">
        <v>300310</v>
      </c>
      <c r="E969" s="99" t="s">
        <v>5709</v>
      </c>
      <c r="F969" s="23" t="s">
        <v>5317</v>
      </c>
      <c r="G969" s="26"/>
      <c r="H969" s="26"/>
      <c r="I969" s="26"/>
    </row>
    <row r="970" spans="1:9">
      <c r="A970" s="22">
        <v>300311</v>
      </c>
      <c r="B970" s="22"/>
      <c r="C970" s="23" t="s">
        <v>39</v>
      </c>
      <c r="D970" s="23">
        <v>300311</v>
      </c>
      <c r="E970" s="99" t="s">
        <v>5710</v>
      </c>
      <c r="F970" s="23" t="s">
        <v>5318</v>
      </c>
      <c r="G970" s="26"/>
      <c r="H970" s="26"/>
      <c r="I970" s="26"/>
    </row>
    <row r="971" spans="1:9">
      <c r="A971" s="22">
        <v>300312</v>
      </c>
      <c r="B971" s="22"/>
      <c r="C971" s="23" t="s">
        <v>39</v>
      </c>
      <c r="D971" s="23">
        <v>300312</v>
      </c>
      <c r="E971" s="99" t="s">
        <v>5711</v>
      </c>
      <c r="F971" s="23" t="s">
        <v>5319</v>
      </c>
      <c r="G971" s="26"/>
      <c r="H971" s="26"/>
      <c r="I971" s="26"/>
    </row>
    <row r="972" spans="1:9">
      <c r="A972" s="22">
        <v>300313</v>
      </c>
      <c r="B972" s="22"/>
      <c r="C972" s="23" t="s">
        <v>39</v>
      </c>
      <c r="D972" s="23">
        <v>300313</v>
      </c>
      <c r="E972" s="99" t="s">
        <v>5712</v>
      </c>
      <c r="F972" s="23" t="s">
        <v>5320</v>
      </c>
      <c r="G972" s="26"/>
      <c r="H972" s="26"/>
      <c r="I972" s="26"/>
    </row>
    <row r="973" spans="1:9">
      <c r="A973" s="22">
        <v>300314</v>
      </c>
      <c r="B973" s="22"/>
      <c r="C973" s="23" t="s">
        <v>39</v>
      </c>
      <c r="D973" s="23">
        <v>300314</v>
      </c>
      <c r="E973" s="99" t="s">
        <v>5713</v>
      </c>
      <c r="F973" s="23" t="s">
        <v>5321</v>
      </c>
      <c r="G973" s="26"/>
      <c r="H973" s="26"/>
      <c r="I973" s="26"/>
    </row>
    <row r="974" spans="1:9">
      <c r="A974" s="22">
        <v>300315</v>
      </c>
      <c r="B974" s="22"/>
      <c r="C974" s="23" t="s">
        <v>39</v>
      </c>
      <c r="D974" s="23">
        <v>300315</v>
      </c>
      <c r="E974" s="99" t="s">
        <v>5714</v>
      </c>
      <c r="F974" s="23" t="s">
        <v>5322</v>
      </c>
      <c r="G974" s="26"/>
      <c r="H974" s="26"/>
      <c r="I974" s="26"/>
    </row>
    <row r="975" spans="1:9">
      <c r="A975" s="22">
        <v>300316</v>
      </c>
      <c r="B975" s="22"/>
      <c r="C975" s="23" t="s">
        <v>39</v>
      </c>
      <c r="D975" s="23">
        <v>300316</v>
      </c>
      <c r="E975" s="99" t="s">
        <v>400</v>
      </c>
      <c r="F975" s="23" t="s">
        <v>5323</v>
      </c>
      <c r="G975" s="26"/>
      <c r="H975" s="26"/>
      <c r="I975" s="26"/>
    </row>
    <row r="976" spans="1:9">
      <c r="A976" s="22">
        <v>300317</v>
      </c>
      <c r="B976" s="22"/>
      <c r="C976" s="23" t="s">
        <v>39</v>
      </c>
      <c r="D976" s="23">
        <v>300317</v>
      </c>
      <c r="E976" s="99" t="s">
        <v>5715</v>
      </c>
      <c r="F976" s="23" t="s">
        <v>5324</v>
      </c>
      <c r="G976" s="26"/>
      <c r="H976" s="26"/>
      <c r="I976" s="26"/>
    </row>
    <row r="977" spans="1:9">
      <c r="A977" s="22">
        <v>300318</v>
      </c>
      <c r="B977" s="22"/>
      <c r="C977" s="23" t="s">
        <v>39</v>
      </c>
      <c r="D977" s="23">
        <v>300318</v>
      </c>
      <c r="E977" s="99" t="s">
        <v>5716</v>
      </c>
      <c r="F977" s="23" t="s">
        <v>5325</v>
      </c>
      <c r="G977" s="26"/>
      <c r="H977" s="26"/>
      <c r="I977" s="26"/>
    </row>
    <row r="978" spans="1:9">
      <c r="A978" s="22">
        <v>300319</v>
      </c>
      <c r="B978" s="22"/>
      <c r="C978" s="23" t="s">
        <v>39</v>
      </c>
      <c r="D978" s="23">
        <v>300319</v>
      </c>
      <c r="E978" s="99" t="s">
        <v>5717</v>
      </c>
      <c r="F978" s="23" t="s">
        <v>5326</v>
      </c>
      <c r="G978" s="26"/>
      <c r="H978" s="26"/>
      <c r="I978" s="26"/>
    </row>
    <row r="979" spans="1:9">
      <c r="A979" s="22">
        <v>300320</v>
      </c>
      <c r="B979" s="22"/>
      <c r="C979" s="23" t="s">
        <v>39</v>
      </c>
      <c r="D979" s="23">
        <v>300320</v>
      </c>
      <c r="E979" s="99" t="s">
        <v>5718</v>
      </c>
      <c r="F979" s="23" t="s">
        <v>5327</v>
      </c>
      <c r="G979" s="26"/>
      <c r="H979" s="26"/>
      <c r="I979" s="26"/>
    </row>
    <row r="980" spans="1:9">
      <c r="A980" s="22">
        <v>300321</v>
      </c>
      <c r="B980" s="22"/>
      <c r="C980" s="23" t="s">
        <v>39</v>
      </c>
      <c r="D980" s="23">
        <v>300321</v>
      </c>
      <c r="E980" s="99" t="s">
        <v>5719</v>
      </c>
      <c r="F980" s="23" t="s">
        <v>5328</v>
      </c>
      <c r="G980" s="26"/>
      <c r="H980" s="26"/>
      <c r="I980" s="26"/>
    </row>
    <row r="981" spans="1:9">
      <c r="A981" s="22">
        <v>300322</v>
      </c>
      <c r="B981" s="22"/>
      <c r="C981" s="23" t="s">
        <v>39</v>
      </c>
      <c r="D981" s="23">
        <v>300322</v>
      </c>
      <c r="E981" s="99" t="s">
        <v>5720</v>
      </c>
      <c r="F981" s="23" t="s">
        <v>5329</v>
      </c>
      <c r="G981" s="26"/>
      <c r="H981" s="26"/>
      <c r="I981" s="26"/>
    </row>
    <row r="982" spans="1:9">
      <c r="A982" s="22">
        <v>300323</v>
      </c>
      <c r="B982" s="22"/>
      <c r="C982" s="23" t="s">
        <v>39</v>
      </c>
      <c r="D982" s="23">
        <v>300323</v>
      </c>
      <c r="E982" s="99" t="s">
        <v>5721</v>
      </c>
      <c r="F982" s="23" t="s">
        <v>5330</v>
      </c>
      <c r="G982" s="26"/>
      <c r="H982" s="26"/>
      <c r="I982" s="26"/>
    </row>
    <row r="983" spans="1:9">
      <c r="A983" s="22">
        <v>300324</v>
      </c>
      <c r="B983" s="22"/>
      <c r="C983" s="23" t="s">
        <v>39</v>
      </c>
      <c r="D983" s="23">
        <v>300324</v>
      </c>
      <c r="E983" s="99" t="s">
        <v>5722</v>
      </c>
      <c r="F983" s="23" t="s">
        <v>5331</v>
      </c>
      <c r="G983" s="26"/>
      <c r="H983" s="26"/>
      <c r="I983" s="26"/>
    </row>
    <row r="984" spans="1:9">
      <c r="A984" s="22">
        <v>300325</v>
      </c>
      <c r="B984" s="22"/>
      <c r="C984" s="23" t="s">
        <v>39</v>
      </c>
      <c r="D984" s="23">
        <v>300325</v>
      </c>
      <c r="E984" s="99" t="s">
        <v>5723</v>
      </c>
      <c r="F984" s="23" t="s">
        <v>5332</v>
      </c>
      <c r="G984" s="26"/>
      <c r="H984" s="26"/>
      <c r="I984" s="26"/>
    </row>
    <row r="985" spans="1:9">
      <c r="A985" s="22">
        <v>300326</v>
      </c>
      <c r="B985" s="22"/>
      <c r="C985" s="23" t="s">
        <v>39</v>
      </c>
      <c r="D985" s="23">
        <v>300326</v>
      </c>
      <c r="E985" s="99" t="s">
        <v>5724</v>
      </c>
      <c r="F985" s="23" t="s">
        <v>5333</v>
      </c>
      <c r="G985" s="26"/>
      <c r="H985" s="26"/>
      <c r="I985" s="26"/>
    </row>
    <row r="986" spans="1:9">
      <c r="A986" s="22">
        <v>300327</v>
      </c>
      <c r="B986" s="22"/>
      <c r="C986" s="23" t="s">
        <v>39</v>
      </c>
      <c r="D986" s="23">
        <v>300327</v>
      </c>
      <c r="E986" s="99" t="s">
        <v>5725</v>
      </c>
      <c r="F986" s="23" t="s">
        <v>5334</v>
      </c>
      <c r="G986" s="26"/>
      <c r="H986" s="26"/>
      <c r="I986" s="26"/>
    </row>
    <row r="987" spans="1:9">
      <c r="A987" s="22">
        <v>300328</v>
      </c>
      <c r="B987" s="22"/>
      <c r="C987" s="23" t="s">
        <v>39</v>
      </c>
      <c r="D987" s="23">
        <v>300328</v>
      </c>
      <c r="E987" s="99" t="s">
        <v>5726</v>
      </c>
      <c r="F987" s="23" t="s">
        <v>5335</v>
      </c>
      <c r="G987" s="26"/>
      <c r="H987" s="26"/>
      <c r="I987" s="26"/>
    </row>
    <row r="988" spans="1:9">
      <c r="A988" s="22">
        <v>300329</v>
      </c>
      <c r="B988" s="22"/>
      <c r="C988" s="23" t="s">
        <v>39</v>
      </c>
      <c r="D988" s="23">
        <v>300329</v>
      </c>
      <c r="E988" s="99" t="s">
        <v>5727</v>
      </c>
      <c r="F988" s="23" t="s">
        <v>5336</v>
      </c>
      <c r="G988" s="26"/>
      <c r="H988" s="26"/>
      <c r="I988" s="26"/>
    </row>
    <row r="989" spans="1:9">
      <c r="A989" s="22">
        <v>300330</v>
      </c>
      <c r="B989" s="22"/>
      <c r="C989" s="23" t="s">
        <v>39</v>
      </c>
      <c r="D989" s="23">
        <v>300330</v>
      </c>
      <c r="E989" s="99" t="s">
        <v>5728</v>
      </c>
      <c r="F989" s="23" t="s">
        <v>5337</v>
      </c>
      <c r="G989" s="26"/>
      <c r="H989" s="26"/>
      <c r="I989" s="26"/>
    </row>
    <row r="990" spans="1:9">
      <c r="A990" s="22">
        <v>300331</v>
      </c>
      <c r="B990" s="22"/>
      <c r="C990" s="23" t="s">
        <v>39</v>
      </c>
      <c r="D990" s="23">
        <v>300331</v>
      </c>
      <c r="E990" s="99" t="s">
        <v>5729</v>
      </c>
      <c r="F990" s="23" t="s">
        <v>5338</v>
      </c>
      <c r="G990" s="26"/>
      <c r="H990" s="26"/>
      <c r="I990" s="26"/>
    </row>
    <row r="991" spans="1:9">
      <c r="A991" s="22">
        <v>300332</v>
      </c>
      <c r="B991" s="22"/>
      <c r="C991" s="23" t="s">
        <v>39</v>
      </c>
      <c r="D991" s="23">
        <v>300332</v>
      </c>
      <c r="E991" s="99" t="s">
        <v>5730</v>
      </c>
      <c r="F991" s="23" t="s">
        <v>5339</v>
      </c>
      <c r="G991" s="26"/>
      <c r="H991" s="26"/>
      <c r="I991" s="26"/>
    </row>
    <row r="992" spans="1:9">
      <c r="A992" s="22">
        <v>300333</v>
      </c>
      <c r="B992" s="22"/>
      <c r="C992" s="23" t="s">
        <v>39</v>
      </c>
      <c r="D992" s="23">
        <v>300333</v>
      </c>
      <c r="E992" s="99" t="s">
        <v>9</v>
      </c>
      <c r="F992" s="23" t="s">
        <v>5340</v>
      </c>
      <c r="G992" s="26"/>
      <c r="H992" s="26"/>
      <c r="I992" s="26"/>
    </row>
    <row r="993" spans="1:9">
      <c r="A993" s="22">
        <v>300334</v>
      </c>
      <c r="B993" s="22"/>
      <c r="C993" s="23" t="s">
        <v>39</v>
      </c>
      <c r="D993" s="23">
        <v>300334</v>
      </c>
      <c r="E993" s="99" t="s">
        <v>5731</v>
      </c>
      <c r="F993" s="23" t="s">
        <v>5341</v>
      </c>
      <c r="G993" s="26"/>
      <c r="H993" s="26"/>
      <c r="I993" s="26"/>
    </row>
    <row r="994" spans="1:9">
      <c r="A994" s="22">
        <v>300335</v>
      </c>
      <c r="B994" s="22"/>
      <c r="C994" s="23" t="s">
        <v>39</v>
      </c>
      <c r="D994" s="23">
        <v>300335</v>
      </c>
      <c r="E994" s="99" t="s">
        <v>5732</v>
      </c>
      <c r="F994" s="23" t="s">
        <v>5342</v>
      </c>
      <c r="G994" s="26"/>
      <c r="H994" s="26"/>
      <c r="I994" s="26"/>
    </row>
    <row r="995" spans="1:9">
      <c r="A995" s="22">
        <v>300336</v>
      </c>
      <c r="B995" s="22"/>
      <c r="C995" s="23" t="s">
        <v>39</v>
      </c>
      <c r="D995" s="23">
        <v>300336</v>
      </c>
      <c r="E995" s="99" t="s">
        <v>5733</v>
      </c>
      <c r="F995" s="23" t="s">
        <v>5343</v>
      </c>
      <c r="G995" s="26"/>
      <c r="H995" s="26"/>
      <c r="I995" s="26"/>
    </row>
    <row r="996" spans="1:9">
      <c r="A996" s="22">
        <v>300337</v>
      </c>
      <c r="B996" s="22"/>
      <c r="C996" s="23" t="s">
        <v>39</v>
      </c>
      <c r="D996" s="23">
        <v>300337</v>
      </c>
      <c r="E996" s="99" t="s">
        <v>5734</v>
      </c>
      <c r="F996" s="23" t="s">
        <v>5344</v>
      </c>
      <c r="G996" s="26"/>
      <c r="H996" s="26"/>
      <c r="I996" s="26"/>
    </row>
    <row r="997" spans="1:9">
      <c r="A997" s="22">
        <v>300338</v>
      </c>
      <c r="B997" s="22"/>
      <c r="C997" s="23" t="s">
        <v>39</v>
      </c>
      <c r="D997" s="23">
        <v>300338</v>
      </c>
      <c r="E997" s="99" t="s">
        <v>5735</v>
      </c>
      <c r="F997" s="23" t="s">
        <v>5345</v>
      </c>
      <c r="G997" s="26"/>
      <c r="H997" s="26"/>
      <c r="I997" s="26"/>
    </row>
    <row r="998" spans="1:9">
      <c r="A998" s="22">
        <v>300339</v>
      </c>
      <c r="B998" s="22"/>
      <c r="C998" s="23" t="s">
        <v>39</v>
      </c>
      <c r="D998" s="23">
        <v>300339</v>
      </c>
      <c r="E998" s="99" t="s">
        <v>5736</v>
      </c>
      <c r="F998" s="23" t="s">
        <v>5346</v>
      </c>
      <c r="G998" s="26"/>
      <c r="H998" s="26"/>
      <c r="I998" s="26"/>
    </row>
    <row r="999" spans="1:9">
      <c r="A999" s="22">
        <v>300340</v>
      </c>
      <c r="B999" s="22"/>
      <c r="C999" s="23" t="s">
        <v>39</v>
      </c>
      <c r="D999" s="23">
        <v>300340</v>
      </c>
      <c r="E999" s="99" t="s">
        <v>5737</v>
      </c>
      <c r="F999" s="23" t="s">
        <v>5347</v>
      </c>
      <c r="G999" s="26"/>
      <c r="H999" s="26"/>
      <c r="I999" s="26"/>
    </row>
    <row r="1000" spans="1:9">
      <c r="A1000" s="22">
        <v>300341</v>
      </c>
      <c r="B1000" s="22"/>
      <c r="C1000" s="23" t="s">
        <v>39</v>
      </c>
      <c r="D1000" s="23">
        <v>300341</v>
      </c>
      <c r="E1000" s="99" t="s">
        <v>5738</v>
      </c>
      <c r="F1000" s="23" t="s">
        <v>5348</v>
      </c>
      <c r="G1000" s="26"/>
      <c r="H1000" s="26"/>
      <c r="I1000" s="26"/>
    </row>
    <row r="1001" spans="1:9">
      <c r="A1001" s="22">
        <v>300342</v>
      </c>
      <c r="B1001" s="22"/>
      <c r="C1001" s="23" t="s">
        <v>39</v>
      </c>
      <c r="D1001" s="23">
        <v>300342</v>
      </c>
      <c r="E1001" s="99" t="s">
        <v>5739</v>
      </c>
      <c r="F1001" s="23" t="s">
        <v>5349</v>
      </c>
      <c r="G1001" s="26"/>
      <c r="H1001" s="26"/>
      <c r="I1001" s="26"/>
    </row>
    <row r="1002" spans="1:9">
      <c r="A1002" s="22">
        <v>300343</v>
      </c>
      <c r="B1002" s="22"/>
      <c r="C1002" s="23" t="s">
        <v>39</v>
      </c>
      <c r="D1002" s="23">
        <v>300343</v>
      </c>
      <c r="E1002" s="99" t="s">
        <v>5740</v>
      </c>
      <c r="F1002" s="23" t="s">
        <v>5350</v>
      </c>
      <c r="G1002" s="26"/>
      <c r="H1002" s="26"/>
      <c r="I1002" s="26"/>
    </row>
    <row r="1003" spans="1:9">
      <c r="A1003" s="22">
        <v>300344</v>
      </c>
      <c r="B1003" s="22"/>
      <c r="C1003" s="23" t="s">
        <v>39</v>
      </c>
      <c r="D1003" s="23">
        <v>300344</v>
      </c>
      <c r="E1003" s="99" t="s">
        <v>5741</v>
      </c>
      <c r="F1003" s="23" t="s">
        <v>5351</v>
      </c>
      <c r="G1003" s="26"/>
      <c r="H1003" s="26"/>
      <c r="I1003" s="26"/>
    </row>
    <row r="1004" spans="1:9">
      <c r="A1004" s="22">
        <v>300345</v>
      </c>
      <c r="B1004" s="22"/>
      <c r="C1004" s="23" t="s">
        <v>39</v>
      </c>
      <c r="D1004" s="23">
        <v>300345</v>
      </c>
      <c r="E1004" s="99" t="s">
        <v>5742</v>
      </c>
      <c r="F1004" s="23" t="s">
        <v>5352</v>
      </c>
      <c r="G1004" s="26"/>
      <c r="H1004" s="26"/>
      <c r="I1004" s="26"/>
    </row>
    <row r="1005" spans="1:9">
      <c r="A1005" s="22">
        <v>300346</v>
      </c>
      <c r="B1005" s="22"/>
      <c r="C1005" s="23" t="s">
        <v>39</v>
      </c>
      <c r="D1005" s="23">
        <v>300346</v>
      </c>
      <c r="E1005" s="99" t="s">
        <v>5743</v>
      </c>
      <c r="F1005" s="23" t="s">
        <v>5353</v>
      </c>
      <c r="G1005" s="26"/>
      <c r="H1005" s="26"/>
      <c r="I1005" s="26"/>
    </row>
    <row r="1006" spans="1:9">
      <c r="A1006" s="22">
        <v>300347</v>
      </c>
      <c r="B1006" s="22"/>
      <c r="C1006" s="23" t="s">
        <v>39</v>
      </c>
      <c r="D1006" s="23">
        <v>300347</v>
      </c>
      <c r="E1006" s="99" t="s">
        <v>5744</v>
      </c>
      <c r="F1006" s="23" t="s">
        <v>5354</v>
      </c>
      <c r="G1006" s="26"/>
      <c r="H1006" s="26"/>
      <c r="I1006" s="26"/>
    </row>
    <row r="1007" spans="1:9">
      <c r="A1007" s="22">
        <v>300348</v>
      </c>
      <c r="B1007" s="22"/>
      <c r="C1007" s="23" t="s">
        <v>39</v>
      </c>
      <c r="D1007" s="23">
        <v>300348</v>
      </c>
      <c r="E1007" s="99" t="s">
        <v>5745</v>
      </c>
      <c r="F1007" s="23" t="s">
        <v>5355</v>
      </c>
      <c r="G1007" s="26"/>
      <c r="H1007" s="26"/>
      <c r="I1007" s="26"/>
    </row>
    <row r="1008" spans="1:9">
      <c r="A1008" s="22">
        <v>300349</v>
      </c>
      <c r="B1008" s="22"/>
      <c r="C1008" s="23" t="s">
        <v>39</v>
      </c>
      <c r="D1008" s="23">
        <v>300349</v>
      </c>
      <c r="E1008" s="99" t="s">
        <v>5746</v>
      </c>
      <c r="F1008" s="23" t="s">
        <v>5356</v>
      </c>
      <c r="G1008" s="26"/>
      <c r="H1008" s="26"/>
      <c r="I1008" s="26"/>
    </row>
    <row r="1009" spans="1:9">
      <c r="A1009" s="22">
        <v>300350</v>
      </c>
      <c r="B1009" s="22"/>
      <c r="C1009" s="23" t="s">
        <v>39</v>
      </c>
      <c r="D1009" s="23">
        <v>300350</v>
      </c>
      <c r="E1009" s="99" t="s">
        <v>5747</v>
      </c>
      <c r="F1009" s="23" t="s">
        <v>5357</v>
      </c>
      <c r="G1009" s="26"/>
      <c r="H1009" s="26"/>
      <c r="I1009" s="26"/>
    </row>
    <row r="1010" spans="1:9">
      <c r="A1010" s="22">
        <v>300351</v>
      </c>
      <c r="B1010" s="22"/>
      <c r="C1010" s="23" t="s">
        <v>39</v>
      </c>
      <c r="D1010" s="23">
        <v>300351</v>
      </c>
      <c r="E1010" s="99" t="s">
        <v>5748</v>
      </c>
      <c r="F1010" s="23" t="s">
        <v>5358</v>
      </c>
      <c r="G1010" s="26"/>
      <c r="H1010" s="26"/>
      <c r="I1010" s="26"/>
    </row>
    <row r="1011" spans="1:9">
      <c r="A1011" s="22">
        <v>300352</v>
      </c>
      <c r="B1011" s="22"/>
      <c r="C1011" s="23" t="s">
        <v>39</v>
      </c>
      <c r="D1011" s="23">
        <v>300352</v>
      </c>
      <c r="E1011" s="99" t="s">
        <v>5749</v>
      </c>
      <c r="F1011" s="23" t="s">
        <v>5359</v>
      </c>
      <c r="G1011" s="26"/>
      <c r="H1011" s="26"/>
      <c r="I1011" s="26"/>
    </row>
    <row r="1012" spans="1:9">
      <c r="A1012" s="22">
        <v>300353</v>
      </c>
      <c r="B1012" s="22"/>
      <c r="C1012" s="23" t="s">
        <v>39</v>
      </c>
      <c r="D1012" s="23">
        <v>300353</v>
      </c>
      <c r="E1012" s="99" t="s">
        <v>5750</v>
      </c>
      <c r="F1012" s="23" t="s">
        <v>5360</v>
      </c>
      <c r="G1012" s="26"/>
      <c r="H1012" s="26"/>
      <c r="I1012" s="26"/>
    </row>
    <row r="1013" spans="1:9">
      <c r="A1013" s="22">
        <v>300354</v>
      </c>
      <c r="B1013" s="22"/>
      <c r="C1013" s="23" t="s">
        <v>39</v>
      </c>
      <c r="D1013" s="23">
        <v>300354</v>
      </c>
      <c r="E1013" s="99" t="s">
        <v>5751</v>
      </c>
      <c r="F1013" s="23" t="s">
        <v>5361</v>
      </c>
      <c r="G1013" s="26"/>
      <c r="H1013" s="26"/>
      <c r="I1013" s="26"/>
    </row>
    <row r="1014" spans="1:9">
      <c r="A1014" s="22">
        <v>300355</v>
      </c>
      <c r="B1014" s="22"/>
      <c r="C1014" s="23" t="s">
        <v>39</v>
      </c>
      <c r="D1014" s="23">
        <v>300355</v>
      </c>
      <c r="E1014" s="99" t="s">
        <v>5752</v>
      </c>
      <c r="F1014" s="23" t="s">
        <v>5362</v>
      </c>
      <c r="G1014" s="26"/>
      <c r="H1014" s="26"/>
      <c r="I1014" s="26"/>
    </row>
    <row r="1015" spans="1:9">
      <c r="A1015" s="22">
        <v>300356</v>
      </c>
      <c r="B1015" s="22"/>
      <c r="C1015" s="23" t="s">
        <v>39</v>
      </c>
      <c r="D1015" s="23">
        <v>300356</v>
      </c>
      <c r="E1015" s="99" t="s">
        <v>5753</v>
      </c>
      <c r="F1015" s="23" t="s">
        <v>5363</v>
      </c>
      <c r="G1015" s="26"/>
      <c r="H1015" s="26"/>
      <c r="I1015" s="26"/>
    </row>
    <row r="1016" spans="1:9">
      <c r="A1016" s="22">
        <v>300357</v>
      </c>
      <c r="B1016" s="22"/>
      <c r="C1016" s="23" t="s">
        <v>39</v>
      </c>
      <c r="D1016" s="23">
        <v>300357</v>
      </c>
      <c r="E1016" s="99" t="s">
        <v>5754</v>
      </c>
      <c r="F1016" s="23" t="s">
        <v>5364</v>
      </c>
      <c r="G1016" s="26"/>
      <c r="H1016" s="26"/>
      <c r="I1016" s="26"/>
    </row>
    <row r="1017" spans="1:9">
      <c r="A1017" s="22">
        <v>300358</v>
      </c>
      <c r="B1017" s="22"/>
      <c r="C1017" s="23" t="s">
        <v>39</v>
      </c>
      <c r="D1017" s="23">
        <v>300358</v>
      </c>
      <c r="E1017" s="99" t="s">
        <v>5755</v>
      </c>
      <c r="F1017" s="23" t="s">
        <v>5365</v>
      </c>
      <c r="G1017" s="26"/>
      <c r="H1017" s="26"/>
      <c r="I1017" s="26"/>
    </row>
    <row r="1018" spans="1:9">
      <c r="A1018" s="22">
        <v>300359</v>
      </c>
      <c r="B1018" s="22"/>
      <c r="C1018" s="23" t="s">
        <v>39</v>
      </c>
      <c r="D1018" s="23">
        <v>300359</v>
      </c>
      <c r="E1018" s="99" t="s">
        <v>5756</v>
      </c>
      <c r="F1018" s="23" t="s">
        <v>5366</v>
      </c>
      <c r="G1018" s="26"/>
      <c r="H1018" s="26"/>
      <c r="I1018" s="26"/>
    </row>
    <row r="1019" spans="1:9">
      <c r="A1019" s="22">
        <v>300360</v>
      </c>
      <c r="B1019" s="22"/>
      <c r="C1019" s="23" t="s">
        <v>39</v>
      </c>
      <c r="D1019" s="23">
        <v>300360</v>
      </c>
      <c r="E1019" s="99" t="s">
        <v>5757</v>
      </c>
      <c r="F1019" s="23" t="s">
        <v>5367</v>
      </c>
      <c r="G1019" s="26"/>
      <c r="H1019" s="26"/>
      <c r="I1019" s="26"/>
    </row>
    <row r="1020" spans="1:9">
      <c r="A1020" s="22">
        <v>300361</v>
      </c>
      <c r="B1020" s="22"/>
      <c r="C1020" s="23" t="s">
        <v>39</v>
      </c>
      <c r="D1020" s="23">
        <v>300361</v>
      </c>
      <c r="E1020" s="99" t="s">
        <v>5758</v>
      </c>
      <c r="F1020" s="23" t="s">
        <v>5368</v>
      </c>
      <c r="G1020" s="26"/>
      <c r="H1020" s="26"/>
      <c r="I1020" s="26"/>
    </row>
    <row r="1021" spans="1:9">
      <c r="A1021" s="22">
        <v>300362</v>
      </c>
      <c r="B1021" s="22"/>
      <c r="C1021" s="23" t="s">
        <v>39</v>
      </c>
      <c r="D1021" s="23">
        <v>300362</v>
      </c>
      <c r="E1021" s="99" t="s">
        <v>5759</v>
      </c>
      <c r="F1021" s="23" t="s">
        <v>5369</v>
      </c>
      <c r="G1021" s="26"/>
      <c r="H1021" s="26"/>
      <c r="I1021" s="26"/>
    </row>
    <row r="1022" spans="1:9">
      <c r="A1022" s="22">
        <v>300363</v>
      </c>
      <c r="B1022" s="22"/>
      <c r="C1022" s="23" t="s">
        <v>39</v>
      </c>
      <c r="D1022" s="23">
        <v>300363</v>
      </c>
      <c r="E1022" s="99" t="s">
        <v>5760</v>
      </c>
      <c r="F1022" s="23" t="s">
        <v>5370</v>
      </c>
      <c r="G1022" s="26"/>
      <c r="H1022" s="26"/>
      <c r="I1022" s="26"/>
    </row>
    <row r="1023" spans="1:9">
      <c r="A1023" s="22">
        <v>300364</v>
      </c>
      <c r="B1023" s="22"/>
      <c r="C1023" s="23" t="s">
        <v>39</v>
      </c>
      <c r="D1023" s="23">
        <v>300364</v>
      </c>
      <c r="E1023" s="99" t="s">
        <v>5761</v>
      </c>
      <c r="F1023" s="23" t="s">
        <v>5371</v>
      </c>
      <c r="G1023" s="26"/>
      <c r="H1023" s="26"/>
      <c r="I1023" s="26"/>
    </row>
    <row r="1024" spans="1:9">
      <c r="A1024" s="22">
        <v>300365</v>
      </c>
      <c r="B1024" s="22"/>
      <c r="C1024" s="23" t="s">
        <v>39</v>
      </c>
      <c r="D1024" s="23">
        <v>300365</v>
      </c>
      <c r="E1024" s="99" t="s">
        <v>5762</v>
      </c>
      <c r="F1024" s="23" t="s">
        <v>5372</v>
      </c>
      <c r="G1024" s="26"/>
      <c r="H1024" s="26"/>
      <c r="I1024" s="26"/>
    </row>
    <row r="1025" spans="1:9">
      <c r="A1025" s="22">
        <v>300366</v>
      </c>
      <c r="B1025" s="22"/>
      <c r="C1025" s="23" t="s">
        <v>39</v>
      </c>
      <c r="D1025" s="23">
        <v>300366</v>
      </c>
      <c r="E1025" s="99" t="s">
        <v>5763</v>
      </c>
      <c r="F1025" s="23" t="s">
        <v>5373</v>
      </c>
      <c r="G1025" s="26"/>
      <c r="H1025" s="26"/>
      <c r="I1025" s="26"/>
    </row>
    <row r="1026" spans="1:9">
      <c r="A1026" s="22">
        <v>300367</v>
      </c>
      <c r="B1026" s="22"/>
      <c r="C1026" s="23" t="s">
        <v>39</v>
      </c>
      <c r="D1026" s="23">
        <v>300367</v>
      </c>
      <c r="E1026" s="99" t="s">
        <v>5764</v>
      </c>
      <c r="F1026" s="23" t="s">
        <v>5374</v>
      </c>
      <c r="G1026" s="26"/>
      <c r="H1026" s="26"/>
      <c r="I1026" s="26"/>
    </row>
    <row r="1027" spans="1:9">
      <c r="A1027" s="22">
        <v>300368</v>
      </c>
      <c r="B1027" s="22"/>
      <c r="C1027" s="23" t="s">
        <v>39</v>
      </c>
      <c r="D1027" s="23">
        <v>300368</v>
      </c>
      <c r="E1027" s="99" t="s">
        <v>5765</v>
      </c>
      <c r="F1027" s="23" t="s">
        <v>5375</v>
      </c>
      <c r="G1027" s="26"/>
      <c r="H1027" s="26"/>
      <c r="I1027" s="26"/>
    </row>
    <row r="1028" spans="1:9">
      <c r="A1028" s="22">
        <v>300369</v>
      </c>
      <c r="B1028" s="22"/>
      <c r="C1028" s="23" t="s">
        <v>39</v>
      </c>
      <c r="D1028" s="23">
        <v>300369</v>
      </c>
      <c r="E1028" s="99" t="s">
        <v>5766</v>
      </c>
      <c r="F1028" s="23" t="s">
        <v>5376</v>
      </c>
      <c r="G1028" s="26"/>
      <c r="H1028" s="26"/>
      <c r="I1028" s="26"/>
    </row>
    <row r="1029" spans="1:9">
      <c r="A1029" s="22">
        <v>300370</v>
      </c>
      <c r="B1029" s="22"/>
      <c r="C1029" s="23" t="s">
        <v>39</v>
      </c>
      <c r="D1029" s="23">
        <v>300370</v>
      </c>
      <c r="E1029" s="99" t="s">
        <v>5767</v>
      </c>
      <c r="F1029" s="23" t="s">
        <v>5377</v>
      </c>
      <c r="G1029" s="26"/>
      <c r="H1029" s="26"/>
      <c r="I1029" s="26"/>
    </row>
    <row r="1030" spans="1:9">
      <c r="A1030" s="22">
        <v>300371</v>
      </c>
      <c r="B1030" s="22"/>
      <c r="C1030" s="23" t="s">
        <v>39</v>
      </c>
      <c r="D1030" s="23">
        <v>300371</v>
      </c>
      <c r="E1030" s="99" t="s">
        <v>5768</v>
      </c>
      <c r="F1030" s="23" t="s">
        <v>5378</v>
      </c>
      <c r="G1030" s="26"/>
      <c r="H1030" s="26"/>
      <c r="I1030" s="26"/>
    </row>
    <row r="1031" spans="1:9">
      <c r="A1031" s="22">
        <v>300372</v>
      </c>
      <c r="B1031" s="22"/>
      <c r="C1031" s="23" t="s">
        <v>39</v>
      </c>
      <c r="D1031" s="23">
        <v>300372</v>
      </c>
      <c r="E1031" s="99" t="s">
        <v>5769</v>
      </c>
      <c r="F1031" s="23" t="s">
        <v>5379</v>
      </c>
      <c r="G1031" s="26"/>
      <c r="H1031" s="26"/>
      <c r="I1031" s="26"/>
    </row>
    <row r="1032" spans="1:9">
      <c r="A1032" s="22">
        <v>300373</v>
      </c>
      <c r="B1032" s="22"/>
      <c r="C1032" s="23" t="s">
        <v>39</v>
      </c>
      <c r="D1032" s="23">
        <v>300373</v>
      </c>
      <c r="E1032" s="99" t="s">
        <v>5770</v>
      </c>
      <c r="F1032" s="23" t="s">
        <v>5380</v>
      </c>
      <c r="G1032" s="26" t="str">
        <f>REPLACE(F1032,1,9,"")</f>
        <v>Payroll</v>
      </c>
      <c r="H1032" s="26"/>
      <c r="I1032" s="26"/>
    </row>
    <row r="1033" spans="1:9">
      <c r="A1033" s="22">
        <v>300374</v>
      </c>
      <c r="B1033" s="22"/>
      <c r="C1033" s="23" t="s">
        <v>39</v>
      </c>
      <c r="D1033" s="23">
        <v>300374</v>
      </c>
      <c r="E1033" s="99" t="s">
        <v>5771</v>
      </c>
      <c r="F1033" s="23" t="s">
        <v>5381</v>
      </c>
      <c r="G1033" s="26"/>
      <c r="H1033" s="26"/>
      <c r="I1033" s="26"/>
    </row>
    <row r="1034" spans="1:9">
      <c r="A1034" s="22">
        <v>300375</v>
      </c>
      <c r="B1034" s="22"/>
      <c r="C1034" s="23" t="s">
        <v>39</v>
      </c>
      <c r="D1034" s="23">
        <v>300375</v>
      </c>
      <c r="E1034" s="99" t="s">
        <v>5772</v>
      </c>
      <c r="F1034" s="23" t="s">
        <v>5382</v>
      </c>
      <c r="G1034" s="26"/>
      <c r="H1034" s="26"/>
      <c r="I1034" s="26"/>
    </row>
    <row r="1035" spans="1:9">
      <c r="A1035" s="22">
        <v>300376</v>
      </c>
      <c r="B1035" s="22"/>
      <c r="C1035" s="23" t="s">
        <v>39</v>
      </c>
      <c r="D1035" s="23">
        <v>300376</v>
      </c>
      <c r="E1035" s="99" t="s">
        <v>5773</v>
      </c>
      <c r="F1035" s="23" t="s">
        <v>5383</v>
      </c>
      <c r="G1035" s="26"/>
      <c r="H1035" s="26"/>
      <c r="I1035" s="26"/>
    </row>
    <row r="1036" spans="1:9">
      <c r="A1036" s="22">
        <v>300377</v>
      </c>
      <c r="B1036" s="22"/>
      <c r="C1036" s="23" t="s">
        <v>39</v>
      </c>
      <c r="D1036" s="23">
        <v>300377</v>
      </c>
      <c r="E1036" s="99" t="s">
        <v>5774</v>
      </c>
      <c r="F1036" s="23" t="s">
        <v>5384</v>
      </c>
      <c r="G1036" s="26"/>
      <c r="H1036" s="26"/>
      <c r="I1036" s="26"/>
    </row>
    <row r="1037" spans="1:9">
      <c r="A1037" s="22">
        <v>300378</v>
      </c>
      <c r="B1037" s="22"/>
      <c r="C1037" s="23" t="s">
        <v>39</v>
      </c>
      <c r="D1037" s="23">
        <v>300378</v>
      </c>
      <c r="E1037" s="99" t="s">
        <v>5775</v>
      </c>
      <c r="F1037" s="23" t="s">
        <v>5385</v>
      </c>
      <c r="G1037" s="26"/>
      <c r="H1037" s="26"/>
      <c r="I1037" s="26"/>
    </row>
    <row r="1038" spans="1:9">
      <c r="A1038" s="22">
        <v>300379</v>
      </c>
      <c r="B1038" s="22"/>
      <c r="C1038" s="23" t="s">
        <v>39</v>
      </c>
      <c r="D1038" s="23">
        <v>300379</v>
      </c>
      <c r="E1038" s="99" t="s">
        <v>5776</v>
      </c>
      <c r="F1038" s="23" t="s">
        <v>5386</v>
      </c>
      <c r="G1038" s="26"/>
      <c r="H1038" s="26"/>
      <c r="I1038" s="26"/>
    </row>
    <row r="1039" spans="1:9">
      <c r="A1039" s="22">
        <v>300380</v>
      </c>
      <c r="B1039" s="22"/>
      <c r="C1039" s="23" t="s">
        <v>39</v>
      </c>
      <c r="D1039" s="23">
        <v>300380</v>
      </c>
      <c r="E1039" s="99" t="s">
        <v>5777</v>
      </c>
      <c r="F1039" s="23" t="s">
        <v>5387</v>
      </c>
      <c r="G1039" s="26"/>
      <c r="H1039" s="26"/>
      <c r="I1039" s="26"/>
    </row>
    <row r="1040" spans="1:9">
      <c r="A1040" s="22">
        <v>300381</v>
      </c>
      <c r="B1040" s="22"/>
      <c r="C1040" s="23" t="s">
        <v>39</v>
      </c>
      <c r="D1040" s="23">
        <v>300381</v>
      </c>
      <c r="E1040" s="99" t="s">
        <v>5778</v>
      </c>
      <c r="F1040" s="23" t="s">
        <v>5388</v>
      </c>
      <c r="G1040" s="26"/>
      <c r="H1040" s="26"/>
      <c r="I1040" s="26"/>
    </row>
    <row r="1041" spans="1:9">
      <c r="A1041" s="22">
        <v>300382</v>
      </c>
      <c r="B1041" s="22"/>
      <c r="C1041" s="23" t="s">
        <v>39</v>
      </c>
      <c r="D1041" s="23">
        <v>300382</v>
      </c>
      <c r="E1041" s="99" t="s">
        <v>5779</v>
      </c>
      <c r="F1041" s="23" t="s">
        <v>5389</v>
      </c>
      <c r="G1041" s="26"/>
      <c r="H1041" s="26"/>
      <c r="I1041" s="26"/>
    </row>
    <row r="1042" spans="1:9">
      <c r="A1042" s="22">
        <v>300383</v>
      </c>
      <c r="B1042" s="22"/>
      <c r="C1042" s="23" t="s">
        <v>39</v>
      </c>
      <c r="D1042" s="23">
        <v>300383</v>
      </c>
      <c r="E1042" s="99" t="s">
        <v>5780</v>
      </c>
      <c r="F1042" s="23" t="s">
        <v>5390</v>
      </c>
      <c r="G1042" s="26"/>
      <c r="H1042" s="26"/>
      <c r="I1042" s="26"/>
    </row>
    <row r="1043" spans="1:9">
      <c r="A1043" s="22">
        <v>300384</v>
      </c>
      <c r="B1043" s="22"/>
      <c r="C1043" s="23" t="s">
        <v>39</v>
      </c>
      <c r="D1043" s="23">
        <v>300384</v>
      </c>
      <c r="E1043" s="99" t="s">
        <v>5781</v>
      </c>
      <c r="F1043" s="23" t="s">
        <v>5391</v>
      </c>
      <c r="G1043" s="26"/>
      <c r="H1043" s="26"/>
      <c r="I1043" s="26"/>
    </row>
    <row r="1044" spans="1:9">
      <c r="A1044" s="22">
        <v>300385</v>
      </c>
      <c r="B1044" s="22"/>
      <c r="C1044" s="23" t="s">
        <v>39</v>
      </c>
      <c r="D1044" s="23">
        <v>300385</v>
      </c>
      <c r="E1044" s="99" t="s">
        <v>5782</v>
      </c>
      <c r="F1044" s="23" t="s">
        <v>5392</v>
      </c>
      <c r="G1044" s="26"/>
      <c r="H1044" s="26"/>
      <c r="I1044" s="26"/>
    </row>
    <row r="1045" spans="1:9">
      <c r="A1045" s="22">
        <v>300386</v>
      </c>
      <c r="B1045" s="22"/>
      <c r="C1045" s="23" t="s">
        <v>39</v>
      </c>
      <c r="D1045" s="23">
        <v>300386</v>
      </c>
      <c r="E1045" s="99" t="s">
        <v>5783</v>
      </c>
      <c r="F1045" s="23" t="s">
        <v>5393</v>
      </c>
      <c r="G1045" s="26"/>
      <c r="H1045" s="26"/>
      <c r="I1045" s="26"/>
    </row>
    <row r="1046" spans="1:9">
      <c r="A1046" s="22">
        <v>300387</v>
      </c>
      <c r="B1046" s="22"/>
      <c r="C1046" s="23" t="s">
        <v>39</v>
      </c>
      <c r="D1046" s="23">
        <v>300387</v>
      </c>
      <c r="E1046" s="99" t="s">
        <v>5784</v>
      </c>
      <c r="F1046" s="23" t="s">
        <v>5394</v>
      </c>
      <c r="G1046" s="26"/>
      <c r="H1046" s="26"/>
      <c r="I1046" s="26"/>
    </row>
    <row r="1047" spans="1:9">
      <c r="A1047" s="22">
        <v>300388</v>
      </c>
      <c r="B1047" s="22"/>
      <c r="C1047" s="23" t="s">
        <v>39</v>
      </c>
      <c r="D1047" s="23">
        <v>300388</v>
      </c>
      <c r="E1047" s="99" t="s">
        <v>5784</v>
      </c>
      <c r="F1047" s="23" t="s">
        <v>5395</v>
      </c>
      <c r="G1047" s="26"/>
      <c r="H1047" s="26"/>
      <c r="I1047" s="26"/>
    </row>
    <row r="1048" spans="1:9">
      <c r="A1048" s="22">
        <v>300389</v>
      </c>
      <c r="B1048" s="22"/>
      <c r="C1048" s="23" t="s">
        <v>39</v>
      </c>
      <c r="D1048" s="23">
        <v>300389</v>
      </c>
      <c r="E1048" s="99" t="s">
        <v>5785</v>
      </c>
      <c r="F1048" s="23" t="s">
        <v>5396</v>
      </c>
      <c r="G1048" s="26"/>
      <c r="H1048" s="26"/>
      <c r="I1048" s="26"/>
    </row>
    <row r="1049" spans="1:9">
      <c r="A1049" s="22">
        <v>300390</v>
      </c>
      <c r="B1049" s="22"/>
      <c r="C1049" s="23" t="s">
        <v>39</v>
      </c>
      <c r="D1049" s="23">
        <v>300390</v>
      </c>
      <c r="E1049" s="99" t="s">
        <v>5489</v>
      </c>
      <c r="F1049" s="23" t="s">
        <v>5397</v>
      </c>
      <c r="G1049" s="26"/>
      <c r="H1049" s="26"/>
      <c r="I1049" s="26"/>
    </row>
    <row r="1050" spans="1:9">
      <c r="A1050" s="22">
        <v>300391</v>
      </c>
      <c r="B1050" s="22"/>
      <c r="C1050" s="23" t="s">
        <v>39</v>
      </c>
      <c r="D1050" s="23">
        <v>300391</v>
      </c>
      <c r="E1050" s="99" t="s">
        <v>5786</v>
      </c>
      <c r="F1050" s="23" t="s">
        <v>5398</v>
      </c>
      <c r="G1050" s="26"/>
      <c r="H1050" s="26"/>
      <c r="I1050" s="26"/>
    </row>
    <row r="1051" spans="1:9">
      <c r="A1051" s="22">
        <v>300392</v>
      </c>
      <c r="B1051" s="22"/>
      <c r="C1051" s="23" t="s">
        <v>39</v>
      </c>
      <c r="D1051" s="23">
        <v>300392</v>
      </c>
      <c r="E1051" s="99" t="s">
        <v>5787</v>
      </c>
      <c r="F1051" s="23" t="s">
        <v>5399</v>
      </c>
      <c r="G1051" s="26"/>
      <c r="H1051" s="26"/>
      <c r="I1051" s="26"/>
    </row>
    <row r="1052" spans="1:9">
      <c r="A1052" s="22">
        <v>300393</v>
      </c>
      <c r="B1052" s="22"/>
      <c r="C1052" s="23" t="s">
        <v>39</v>
      </c>
      <c r="D1052" s="23">
        <v>300393</v>
      </c>
      <c r="E1052" s="99" t="s">
        <v>5788</v>
      </c>
      <c r="F1052" s="23" t="s">
        <v>5400</v>
      </c>
      <c r="G1052" s="26"/>
      <c r="H1052" s="26"/>
      <c r="I1052" s="26"/>
    </row>
    <row r="1053" spans="1:9">
      <c r="A1053" s="22">
        <v>300394</v>
      </c>
      <c r="B1053" s="22"/>
      <c r="C1053" s="23" t="s">
        <v>39</v>
      </c>
      <c r="D1053" s="23">
        <v>300394</v>
      </c>
      <c r="E1053" s="99" t="s">
        <v>5789</v>
      </c>
      <c r="F1053" s="23" t="s">
        <v>5401</v>
      </c>
      <c r="G1053" s="26"/>
      <c r="H1053" s="26"/>
      <c r="I1053" s="26"/>
    </row>
    <row r="1054" spans="1:9">
      <c r="A1054" s="22">
        <v>300395</v>
      </c>
      <c r="B1054" s="22"/>
      <c r="C1054" s="23" t="s">
        <v>39</v>
      </c>
      <c r="D1054" s="23">
        <v>300395</v>
      </c>
      <c r="E1054" s="99" t="s">
        <v>5790</v>
      </c>
      <c r="F1054" s="23" t="s">
        <v>5402</v>
      </c>
      <c r="G1054" s="26"/>
      <c r="H1054" s="26"/>
      <c r="I1054" s="26"/>
    </row>
    <row r="1055" spans="1:9">
      <c r="A1055" s="22">
        <v>300396</v>
      </c>
      <c r="B1055" s="22"/>
      <c r="C1055" s="23" t="s">
        <v>39</v>
      </c>
      <c r="D1055" s="23">
        <v>300396</v>
      </c>
      <c r="E1055" s="99" t="s">
        <v>5791</v>
      </c>
      <c r="F1055" s="23" t="s">
        <v>5403</v>
      </c>
      <c r="G1055" s="26"/>
      <c r="H1055" s="26"/>
      <c r="I1055" s="26"/>
    </row>
    <row r="1056" spans="1:9">
      <c r="A1056" s="22">
        <v>300397</v>
      </c>
      <c r="B1056" s="22"/>
      <c r="C1056" s="23" t="s">
        <v>39</v>
      </c>
      <c r="D1056" s="23">
        <v>300397</v>
      </c>
      <c r="E1056" s="99" t="s">
        <v>5792</v>
      </c>
      <c r="F1056" s="23" t="s">
        <v>5404</v>
      </c>
      <c r="G1056" s="26"/>
      <c r="H1056" s="26"/>
      <c r="I1056" s="26"/>
    </row>
    <row r="1057" spans="1:9">
      <c r="A1057" s="22">
        <v>300398</v>
      </c>
      <c r="B1057" s="22"/>
      <c r="C1057" s="23" t="s">
        <v>39</v>
      </c>
      <c r="D1057" s="23">
        <v>300398</v>
      </c>
      <c r="E1057" s="99" t="s">
        <v>5793</v>
      </c>
      <c r="F1057" s="23" t="s">
        <v>5405</v>
      </c>
      <c r="G1057" s="26"/>
      <c r="H1057" s="26"/>
      <c r="I1057" s="26"/>
    </row>
    <row r="1058" spans="1:9">
      <c r="A1058" s="22">
        <v>300399</v>
      </c>
      <c r="B1058" s="22"/>
      <c r="C1058" s="23" t="s">
        <v>39</v>
      </c>
      <c r="D1058" s="23">
        <v>300399</v>
      </c>
      <c r="E1058" s="99" t="s">
        <v>5794</v>
      </c>
      <c r="F1058" s="23" t="s">
        <v>5406</v>
      </c>
      <c r="G1058" s="26"/>
      <c r="H1058" s="26"/>
      <c r="I1058" s="26"/>
    </row>
    <row r="1059" spans="1:9">
      <c r="A1059" s="22">
        <v>300400</v>
      </c>
      <c r="B1059" s="22"/>
      <c r="C1059" s="23" t="s">
        <v>39</v>
      </c>
      <c r="D1059" s="23">
        <v>300400</v>
      </c>
      <c r="E1059" s="99" t="s">
        <v>5795</v>
      </c>
      <c r="F1059" s="23" t="s">
        <v>5407</v>
      </c>
      <c r="G1059" s="26"/>
      <c r="H1059" s="26"/>
      <c r="I1059" s="26"/>
    </row>
    <row r="1060" spans="1:9">
      <c r="A1060" s="22"/>
      <c r="B1060" s="22"/>
      <c r="C1060" s="23"/>
      <c r="D1060" s="23"/>
      <c r="E1060" s="23"/>
      <c r="F1060" s="23"/>
      <c r="G1060" s="26"/>
      <c r="H1060" s="26"/>
      <c r="I1060" s="26"/>
    </row>
    <row r="1061" spans="1:9">
      <c r="A1061" s="22"/>
      <c r="B1061" s="22"/>
      <c r="C1061" s="23"/>
      <c r="D1061" s="23"/>
      <c r="E1061" s="23"/>
      <c r="F1061" s="23"/>
      <c r="G1061" s="26"/>
      <c r="H1061" s="26"/>
      <c r="I1061" s="26"/>
    </row>
    <row r="1062" spans="1:9">
      <c r="A1062" s="22"/>
      <c r="B1062" s="22"/>
      <c r="C1062" s="23"/>
      <c r="D1062" s="23"/>
      <c r="E1062" s="23"/>
      <c r="F1062" s="23"/>
      <c r="G1062" s="26"/>
      <c r="H1062" s="26"/>
      <c r="I1062" s="26"/>
    </row>
    <row r="1063" spans="1:9">
      <c r="A1063" s="22"/>
      <c r="B1063" s="22"/>
      <c r="C1063" s="23"/>
      <c r="D1063" s="23"/>
      <c r="E1063" s="23"/>
      <c r="F1063" s="23"/>
      <c r="G1063" s="26"/>
      <c r="H1063" s="26"/>
      <c r="I1063" s="26"/>
    </row>
    <row r="1064" spans="1:9">
      <c r="A1064" s="22"/>
      <c r="B1064" s="22"/>
      <c r="C1064" s="23"/>
      <c r="D1064" s="23"/>
      <c r="E1064" s="23"/>
      <c r="F1064" s="23"/>
      <c r="G1064" s="26"/>
      <c r="H1064" s="26"/>
      <c r="I1064" s="26"/>
    </row>
    <row r="1065" spans="1:9">
      <c r="A1065" s="22"/>
      <c r="B1065" s="22"/>
      <c r="C1065" s="23"/>
      <c r="D1065" s="23"/>
      <c r="E1065" s="23"/>
      <c r="F1065" s="23"/>
      <c r="G1065" s="26"/>
      <c r="H1065" s="26"/>
      <c r="I1065" s="26"/>
    </row>
    <row r="1066" spans="1:9">
      <c r="A1066" s="22"/>
      <c r="B1066" s="22"/>
      <c r="C1066" s="23"/>
      <c r="D1066" s="23"/>
      <c r="E1066" s="23"/>
      <c r="F1066" s="23"/>
      <c r="G1066" s="26"/>
      <c r="H1066" s="26"/>
      <c r="I1066" s="26"/>
    </row>
    <row r="1067" spans="1:9">
      <c r="A1067" s="22"/>
      <c r="B1067" s="22"/>
      <c r="C1067" s="23"/>
      <c r="D1067" s="23"/>
      <c r="E1067" s="23"/>
      <c r="F1067" s="23"/>
      <c r="G1067" s="26"/>
      <c r="H1067" s="26"/>
      <c r="I1067" s="26"/>
    </row>
    <row r="1068" spans="1:9">
      <c r="A1068" s="22"/>
      <c r="B1068" s="22"/>
      <c r="C1068" s="23"/>
      <c r="D1068" s="23"/>
      <c r="E1068" s="23"/>
      <c r="F1068" s="23"/>
      <c r="G1068" s="26"/>
      <c r="H1068" s="26"/>
      <c r="I1068" s="26"/>
    </row>
    <row r="1069" spans="1:9">
      <c r="A1069" s="22"/>
      <c r="B1069" s="22"/>
      <c r="C1069" s="23"/>
      <c r="D1069" s="23"/>
      <c r="E1069" s="23"/>
      <c r="F1069" s="23"/>
      <c r="G1069" s="26"/>
      <c r="H1069" s="26"/>
      <c r="I1069" s="26"/>
    </row>
    <row r="1070" spans="1:9">
      <c r="A1070" s="22"/>
      <c r="B1070" s="22"/>
      <c r="C1070" s="23"/>
      <c r="D1070" s="23"/>
      <c r="E1070" s="23"/>
      <c r="F1070" s="23"/>
      <c r="G1070" s="26"/>
      <c r="H1070" s="26"/>
      <c r="I1070" s="26"/>
    </row>
    <row r="1071" spans="1:9">
      <c r="A1071" s="22"/>
      <c r="B1071" s="22"/>
      <c r="C1071" s="23"/>
      <c r="D1071" s="23"/>
      <c r="E1071" s="23"/>
      <c r="F1071" s="23"/>
      <c r="G1071" s="26"/>
      <c r="H1071" s="26"/>
      <c r="I1071" s="26"/>
    </row>
    <row r="1072" spans="1:9">
      <c r="A1072" s="22"/>
      <c r="B1072" s="22"/>
      <c r="C1072" s="23"/>
      <c r="D1072" s="23"/>
      <c r="E1072" s="23"/>
      <c r="F1072" s="23"/>
      <c r="G1072" s="26"/>
      <c r="H1072" s="26"/>
      <c r="I1072" s="26"/>
    </row>
    <row r="1073" spans="1:9">
      <c r="A1073" s="22"/>
      <c r="B1073" s="22"/>
      <c r="C1073" s="23"/>
      <c r="D1073" s="23"/>
      <c r="E1073" s="23"/>
      <c r="F1073" s="23"/>
      <c r="G1073" s="26"/>
      <c r="H1073" s="26"/>
      <c r="I1073" s="26"/>
    </row>
    <row r="1074" spans="1:9">
      <c r="A1074" s="22"/>
      <c r="B1074" s="22"/>
      <c r="C1074" s="23"/>
      <c r="D1074" s="23"/>
      <c r="E1074" s="23"/>
      <c r="F1074" s="23"/>
      <c r="G1074" s="26"/>
      <c r="H1074" s="26"/>
      <c r="I1074" s="26"/>
    </row>
    <row r="1075" spans="1:9">
      <c r="A1075" s="22"/>
      <c r="B1075" s="22"/>
      <c r="C1075" s="23"/>
      <c r="D1075" s="23"/>
      <c r="E1075" s="23"/>
      <c r="F1075" s="23"/>
      <c r="G1075" s="26"/>
      <c r="H1075" s="26"/>
      <c r="I1075" s="26"/>
    </row>
    <row r="1076" spans="1:9">
      <c r="A1076" s="22"/>
      <c r="B1076" s="22"/>
      <c r="C1076" s="23"/>
      <c r="D1076" s="23"/>
      <c r="E1076" s="23"/>
      <c r="F1076" s="23"/>
      <c r="G1076" s="26"/>
      <c r="H1076" s="26"/>
      <c r="I1076" s="26"/>
    </row>
    <row r="1077" spans="1:9">
      <c r="A1077" s="22"/>
      <c r="B1077" s="22"/>
      <c r="C1077" s="23"/>
      <c r="D1077" s="23"/>
      <c r="E1077" s="23"/>
      <c r="F1077" s="23"/>
      <c r="G1077" s="26"/>
      <c r="H1077" s="26"/>
      <c r="I1077" s="26"/>
    </row>
    <row r="1078" spans="1:9">
      <c r="A1078" s="22"/>
      <c r="B1078" s="22"/>
      <c r="C1078" s="23"/>
      <c r="D1078" s="23"/>
      <c r="E1078" s="23"/>
      <c r="F1078" s="23"/>
      <c r="G1078" s="26"/>
      <c r="H1078" s="26"/>
      <c r="I1078" s="26"/>
    </row>
    <row r="1079" spans="1:9">
      <c r="A1079" s="22"/>
      <c r="B1079" s="22"/>
      <c r="C1079" s="23"/>
      <c r="D1079" s="23"/>
      <c r="E1079" s="23"/>
      <c r="F1079" s="23"/>
      <c r="G1079" s="26"/>
      <c r="H1079" s="26"/>
      <c r="I1079" s="26"/>
    </row>
    <row r="1080" spans="1:9">
      <c r="A1080" s="22"/>
      <c r="B1080" s="22"/>
      <c r="C1080" s="23"/>
      <c r="D1080" s="23"/>
      <c r="E1080" s="23"/>
      <c r="F1080" s="23"/>
      <c r="G1080" s="26"/>
      <c r="H1080" s="26"/>
      <c r="I1080" s="26"/>
    </row>
    <row r="1081" spans="1:9">
      <c r="A1081" s="22"/>
      <c r="B1081" s="22"/>
      <c r="C1081" s="23"/>
      <c r="D1081" s="23"/>
      <c r="E1081" s="23"/>
      <c r="F1081" s="23"/>
      <c r="G1081" s="26"/>
      <c r="H1081" s="26"/>
      <c r="I1081" s="26"/>
    </row>
    <row r="1082" spans="1:9">
      <c r="A1082" s="22"/>
      <c r="B1082" s="22"/>
      <c r="C1082" s="23"/>
      <c r="D1082" s="23"/>
      <c r="E1082" s="23"/>
      <c r="F1082" s="23"/>
      <c r="G1082" s="26"/>
      <c r="H1082" s="26"/>
      <c r="I1082" s="26"/>
    </row>
    <row r="1083" spans="1:9">
      <c r="A1083" s="22"/>
      <c r="B1083" s="22"/>
      <c r="C1083" s="23"/>
      <c r="D1083" s="23"/>
      <c r="E1083" s="23"/>
      <c r="F1083" s="23"/>
      <c r="G1083" s="26"/>
      <c r="H1083" s="26"/>
      <c r="I1083" s="26"/>
    </row>
    <row r="1084" spans="1:9">
      <c r="A1084" s="22"/>
      <c r="B1084" s="22"/>
      <c r="C1084" s="23"/>
      <c r="D1084" s="23"/>
      <c r="E1084" s="23"/>
      <c r="F1084" s="23"/>
      <c r="G1084" s="26"/>
      <c r="H1084" s="26"/>
      <c r="I1084" s="26"/>
    </row>
    <row r="1085" spans="1:9">
      <c r="A1085" s="22"/>
      <c r="B1085" s="22"/>
      <c r="C1085" s="23"/>
      <c r="D1085" s="23"/>
      <c r="E1085" s="23"/>
      <c r="F1085" s="23"/>
      <c r="G1085" s="26"/>
      <c r="H1085" s="26"/>
      <c r="I1085" s="26"/>
    </row>
    <row r="1086" spans="1:9">
      <c r="A1086" s="22"/>
      <c r="B1086" s="22"/>
      <c r="C1086" s="23"/>
      <c r="D1086" s="23"/>
      <c r="E1086" s="23"/>
      <c r="F1086" s="23"/>
      <c r="G1086" s="26"/>
      <c r="H1086" s="26"/>
      <c r="I1086" s="26"/>
    </row>
    <row r="1087" spans="1:9">
      <c r="A1087" s="22"/>
      <c r="B1087" s="22"/>
      <c r="C1087" s="23"/>
      <c r="D1087" s="23"/>
      <c r="E1087" s="23"/>
      <c r="F1087" s="23"/>
      <c r="G1087" s="26"/>
      <c r="H1087" s="26"/>
      <c r="I1087" s="26"/>
    </row>
    <row r="1088" spans="1:9">
      <c r="A1088" s="22"/>
      <c r="B1088" s="22"/>
      <c r="C1088" s="23"/>
      <c r="D1088" s="23"/>
      <c r="E1088" s="23"/>
      <c r="F1088" s="23"/>
      <c r="G1088" s="26"/>
      <c r="H1088" s="26"/>
      <c r="I1088" s="26"/>
    </row>
    <row r="1089" spans="1:9">
      <c r="A1089" s="22"/>
      <c r="B1089" s="22"/>
      <c r="C1089" s="23"/>
      <c r="D1089" s="23"/>
      <c r="E1089" s="23"/>
      <c r="F1089" s="23"/>
      <c r="G1089" s="26"/>
      <c r="H1089" s="26"/>
      <c r="I1089" s="26"/>
    </row>
    <row r="1090" spans="1:9">
      <c r="A1090" s="22"/>
      <c r="B1090" s="22"/>
      <c r="C1090" s="23"/>
      <c r="D1090" s="23"/>
      <c r="E1090" s="23"/>
      <c r="F1090" s="23"/>
      <c r="G1090" s="26"/>
      <c r="H1090" s="26"/>
      <c r="I1090" s="26"/>
    </row>
    <row r="1091" spans="1:9">
      <c r="A1091" s="22"/>
      <c r="B1091" s="22"/>
      <c r="C1091" s="23"/>
      <c r="D1091" s="23"/>
      <c r="E1091" s="23"/>
      <c r="F1091" s="23"/>
      <c r="G1091" s="26"/>
      <c r="H1091" s="26"/>
      <c r="I1091" s="26"/>
    </row>
    <row r="1092" spans="1:9">
      <c r="A1092" s="22"/>
      <c r="B1092" s="22"/>
      <c r="C1092" s="23"/>
      <c r="D1092" s="23"/>
      <c r="E1092" s="23"/>
      <c r="F1092" s="23"/>
      <c r="G1092" s="26"/>
      <c r="H1092" s="26"/>
      <c r="I1092" s="26"/>
    </row>
    <row r="1093" spans="1:9">
      <c r="A1093" s="22"/>
      <c r="B1093" s="22"/>
      <c r="C1093" s="23"/>
      <c r="D1093" s="23"/>
      <c r="E1093" s="23"/>
      <c r="F1093" s="23"/>
      <c r="G1093" s="26"/>
      <c r="H1093" s="26"/>
      <c r="I1093" s="26"/>
    </row>
    <row r="1094" spans="1:9">
      <c r="A1094" s="22"/>
      <c r="B1094" s="22"/>
      <c r="C1094" s="23"/>
      <c r="D1094" s="23"/>
      <c r="E1094" s="23"/>
      <c r="F1094" s="23"/>
      <c r="G1094" s="26"/>
      <c r="H1094" s="26"/>
      <c r="I1094" s="26"/>
    </row>
    <row r="1095" spans="1:9">
      <c r="A1095" s="22"/>
      <c r="B1095" s="22"/>
      <c r="C1095" s="23"/>
      <c r="D1095" s="23"/>
      <c r="E1095" s="23"/>
      <c r="F1095" s="23"/>
      <c r="G1095" s="26"/>
      <c r="H1095" s="26"/>
      <c r="I1095" s="26"/>
    </row>
    <row r="1096" spans="1:9">
      <c r="A1096" s="22"/>
      <c r="B1096" s="22"/>
      <c r="C1096" s="23"/>
      <c r="D1096" s="23"/>
      <c r="E1096" s="23"/>
      <c r="F1096" s="23"/>
      <c r="G1096" s="26"/>
      <c r="H1096" s="26"/>
      <c r="I1096" s="26"/>
    </row>
    <row r="1097" spans="1:9">
      <c r="A1097" s="22"/>
      <c r="B1097" s="22"/>
      <c r="C1097" s="23"/>
      <c r="D1097" s="23"/>
      <c r="E1097" s="23"/>
      <c r="F1097" s="23"/>
      <c r="G1097" s="26"/>
      <c r="H1097" s="26"/>
      <c r="I1097" s="26"/>
    </row>
    <row r="1098" spans="1:9">
      <c r="A1098" s="22"/>
      <c r="B1098" s="22"/>
      <c r="C1098" s="23"/>
      <c r="D1098" s="23"/>
      <c r="E1098" s="23"/>
      <c r="F1098" s="23"/>
      <c r="G1098" s="26"/>
      <c r="H1098" s="26"/>
      <c r="I1098" s="26"/>
    </row>
    <row r="1099" spans="1:9">
      <c r="A1099" s="22"/>
      <c r="B1099" s="22"/>
      <c r="C1099" s="23"/>
      <c r="D1099" s="23"/>
      <c r="E1099" s="23"/>
      <c r="F1099" s="23"/>
      <c r="G1099" s="26"/>
      <c r="H1099" s="26"/>
      <c r="I1099" s="26"/>
    </row>
    <row r="1100" spans="1:9">
      <c r="A1100" s="22"/>
      <c r="B1100" s="22"/>
      <c r="C1100" s="23"/>
      <c r="D1100" s="23"/>
      <c r="E1100" s="23"/>
      <c r="F1100" s="23"/>
      <c r="G1100" s="26"/>
      <c r="H1100" s="26"/>
      <c r="I1100" s="26"/>
    </row>
    <row r="1101" spans="1:9">
      <c r="A1101" s="22"/>
      <c r="B1101" s="22"/>
      <c r="C1101" s="23"/>
      <c r="D1101" s="23"/>
      <c r="E1101" s="23"/>
      <c r="F1101" s="23"/>
      <c r="G1101" s="26"/>
      <c r="H1101" s="26"/>
      <c r="I1101" s="26"/>
    </row>
    <row r="1102" spans="1:9">
      <c r="A1102" s="22"/>
      <c r="B1102" s="22"/>
      <c r="C1102" s="23"/>
      <c r="D1102" s="23"/>
      <c r="E1102" s="23"/>
      <c r="F1102" s="23"/>
      <c r="G1102" s="26"/>
      <c r="H1102" s="26"/>
      <c r="I1102" s="26"/>
    </row>
    <row r="1103" spans="1:9">
      <c r="A1103" s="22"/>
      <c r="B1103" s="22"/>
      <c r="C1103" s="23"/>
      <c r="D1103" s="23"/>
      <c r="E1103" s="23"/>
      <c r="F1103" s="23"/>
      <c r="G1103" s="26"/>
      <c r="H1103" s="26"/>
      <c r="I1103" s="26"/>
    </row>
    <row r="1104" spans="1:9">
      <c r="A1104" s="22"/>
      <c r="B1104" s="22"/>
      <c r="C1104" s="23"/>
      <c r="D1104" s="23"/>
      <c r="E1104" s="23"/>
      <c r="F1104" s="23"/>
      <c r="G1104" s="26"/>
      <c r="H1104" s="26"/>
      <c r="I1104" s="26"/>
    </row>
    <row r="1105" spans="1:9">
      <c r="A1105" s="22"/>
      <c r="B1105" s="22"/>
      <c r="C1105" s="23"/>
      <c r="D1105" s="23"/>
      <c r="E1105" s="23"/>
      <c r="F1105" s="23"/>
      <c r="G1105" s="26"/>
      <c r="H1105" s="26"/>
      <c r="I1105" s="26"/>
    </row>
    <row r="1106" spans="1:9">
      <c r="A1106" s="22"/>
      <c r="B1106" s="22"/>
      <c r="C1106" s="23"/>
      <c r="D1106" s="23"/>
      <c r="E1106" s="23"/>
      <c r="F1106" s="23"/>
      <c r="G1106" s="26"/>
      <c r="H1106" s="26"/>
      <c r="I1106" s="26"/>
    </row>
    <row r="1107" spans="1:9">
      <c r="A1107" s="22"/>
      <c r="B1107" s="22"/>
      <c r="C1107" s="23"/>
      <c r="D1107" s="23"/>
      <c r="E1107" s="23"/>
      <c r="F1107" s="23"/>
      <c r="G1107" s="26"/>
      <c r="H1107" s="26"/>
      <c r="I1107" s="26"/>
    </row>
    <row r="1108" spans="1:9">
      <c r="A1108" s="22"/>
    </row>
    <row r="1109" spans="1:9">
      <c r="A1109" s="22"/>
    </row>
    <row r="1110" spans="1:9">
      <c r="A1110" s="22"/>
    </row>
    <row r="1111" spans="1:9">
      <c r="A1111" s="22"/>
    </row>
    <row r="1112" spans="1:9">
      <c r="A1112" s="22"/>
    </row>
    <row r="1113" spans="1:9">
      <c r="A1113" s="22"/>
    </row>
    <row r="1114" spans="1:9">
      <c r="A1114" s="22"/>
    </row>
    <row r="1115" spans="1:9">
      <c r="A1115" s="22"/>
    </row>
    <row r="1116" spans="1:9">
      <c r="A1116" s="22"/>
    </row>
    <row r="1117" spans="1:9">
      <c r="A1117" s="22"/>
    </row>
    <row r="1118" spans="1:9">
      <c r="A1118" s="22"/>
    </row>
    <row r="1119" spans="1:9">
      <c r="A1119" s="22"/>
    </row>
    <row r="1120" spans="1:9">
      <c r="A1120" s="22"/>
    </row>
    <row r="1121" spans="1:1">
      <c r="A1121" s="22"/>
    </row>
    <row r="1122" spans="1:1">
      <c r="A1122" s="22"/>
    </row>
    <row r="1123" spans="1:1">
      <c r="A1123" s="22"/>
    </row>
    <row r="1124" spans="1:1">
      <c r="A1124" s="22"/>
    </row>
    <row r="1125" spans="1:1">
      <c r="A1125" s="22"/>
    </row>
    <row r="1126" spans="1:1">
      <c r="A1126" s="22"/>
    </row>
    <row r="1127" spans="1:1">
      <c r="A1127" s="22"/>
    </row>
    <row r="1128" spans="1:1">
      <c r="A1128" s="22"/>
    </row>
    <row r="1129" spans="1:1">
      <c r="A1129" s="22"/>
    </row>
    <row r="1130" spans="1:1">
      <c r="A1130" s="22"/>
    </row>
    <row r="1131" spans="1:1">
      <c r="A1131" s="22"/>
    </row>
    <row r="1132" spans="1:1">
      <c r="A1132" s="22"/>
    </row>
    <row r="1133" spans="1:1">
      <c r="A1133" s="22"/>
    </row>
    <row r="1134" spans="1:1">
      <c r="A1134" s="22"/>
    </row>
    <row r="1135" spans="1:1">
      <c r="A1135" s="22"/>
    </row>
  </sheetData>
  <autoFilter ref="A1:I1059" xr:uid="{CEF7C4D9-D4AE-4827-983C-50EEFB2041D8}"/>
  <pageMargins left="0.7" right="0.7" top="0.75" bottom="0.75" header="0.3" footer="0.3"/>
  <pageSetup paperSize="9" orientation="portrait" r:id="rId1"/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6"/>
  <dimension ref="A1:M149"/>
  <sheetViews>
    <sheetView zoomScale="80" zoomScaleNormal="80" workbookViewId="0">
      <selection sqref="A1:B1"/>
    </sheetView>
  </sheetViews>
  <sheetFormatPr defaultColWidth="9" defaultRowHeight="12.75"/>
  <cols>
    <col min="1" max="1" width="19.7109375" style="45" bestFit="1" customWidth="1"/>
    <col min="2" max="2" width="45.140625" style="45" customWidth="1"/>
    <col min="3" max="3" width="11.28515625" style="46" bestFit="1" customWidth="1"/>
    <col min="4" max="4" width="26.28515625" style="30" bestFit="1" customWidth="1"/>
    <col min="5" max="5" width="35" style="30" bestFit="1" customWidth="1"/>
    <col min="6" max="6" width="10.7109375" style="45" bestFit="1" customWidth="1"/>
    <col min="7" max="7" width="32.42578125" style="30" bestFit="1" customWidth="1"/>
    <col min="8" max="8" width="20.140625" style="30" bestFit="1" customWidth="1"/>
    <col min="9" max="9" width="9" style="30"/>
    <col min="10" max="10" width="12.140625" style="30" customWidth="1"/>
    <col min="11" max="11" width="70.140625" style="30" bestFit="1" customWidth="1"/>
    <col min="12" max="12" width="19.28515625" style="30" bestFit="1" customWidth="1"/>
    <col min="13" max="13" width="13.28515625" style="30" customWidth="1"/>
    <col min="14" max="16384" width="9" style="30"/>
  </cols>
  <sheetData>
    <row r="1" spans="1:13" ht="15" customHeight="1">
      <c r="A1" s="153" t="s">
        <v>1224</v>
      </c>
      <c r="B1" s="154"/>
      <c r="C1" s="155" t="s">
        <v>1225</v>
      </c>
      <c r="D1" s="156"/>
      <c r="E1" s="157"/>
      <c r="F1" s="158" t="s">
        <v>1226</v>
      </c>
      <c r="G1" s="159"/>
      <c r="H1" s="160"/>
      <c r="J1" s="133"/>
      <c r="K1" s="133"/>
      <c r="L1" s="133"/>
      <c r="M1" s="133"/>
    </row>
    <row r="2" spans="1:13" s="39" customFormat="1" ht="31.5" customHeight="1">
      <c r="A2" s="31" t="s">
        <v>1227</v>
      </c>
      <c r="B2" s="32" t="s">
        <v>1228</v>
      </c>
      <c r="C2" s="33" t="s">
        <v>1229</v>
      </c>
      <c r="D2" s="34" t="s">
        <v>1230</v>
      </c>
      <c r="E2" s="35" t="s">
        <v>1231</v>
      </c>
      <c r="F2" s="36" t="s">
        <v>1229</v>
      </c>
      <c r="G2" s="37" t="s">
        <v>1</v>
      </c>
      <c r="H2" s="38" t="s">
        <v>1232</v>
      </c>
      <c r="J2" s="132" t="s">
        <v>7582</v>
      </c>
      <c r="K2" s="132" t="s">
        <v>7727</v>
      </c>
      <c r="L2" s="132" t="s">
        <v>7728</v>
      </c>
      <c r="M2" s="132" t="s">
        <v>7772</v>
      </c>
    </row>
    <row r="3" spans="1:13" ht="15">
      <c r="A3" s="40">
        <v>1400</v>
      </c>
      <c r="B3" s="41" t="s">
        <v>1233</v>
      </c>
      <c r="C3" s="42">
        <v>100000</v>
      </c>
      <c r="D3" s="43" t="s">
        <v>1234</v>
      </c>
      <c r="E3" s="43" t="s">
        <v>1233</v>
      </c>
      <c r="F3" s="42">
        <v>100</v>
      </c>
      <c r="G3" s="43" t="s">
        <v>1235</v>
      </c>
      <c r="H3" s="43" t="s">
        <v>1236</v>
      </c>
      <c r="J3" s="30" t="s">
        <v>7583</v>
      </c>
      <c r="K3" s="30" t="s">
        <v>7474</v>
      </c>
      <c r="L3" s="30" t="s">
        <v>3764</v>
      </c>
      <c r="M3" t="str">
        <f>CONCATENATE("P-",RIGHT(J3,5),0)</f>
        <v>P-214770</v>
      </c>
    </row>
    <row r="4" spans="1:13" ht="15">
      <c r="A4" s="40">
        <v>1450</v>
      </c>
      <c r="B4" s="41" t="s">
        <v>1237</v>
      </c>
      <c r="C4" s="42">
        <v>100010</v>
      </c>
      <c r="D4" s="43" t="s">
        <v>380</v>
      </c>
      <c r="E4" s="43" t="s">
        <v>1237</v>
      </c>
      <c r="F4" s="42">
        <v>100</v>
      </c>
      <c r="G4" s="43" t="s">
        <v>1235</v>
      </c>
      <c r="H4" s="43" t="s">
        <v>1236</v>
      </c>
      <c r="J4" s="30" t="s">
        <v>7584</v>
      </c>
      <c r="K4" s="30" t="s">
        <v>7475</v>
      </c>
      <c r="L4" s="30" t="s">
        <v>7729</v>
      </c>
      <c r="M4" t="str">
        <f t="shared" ref="M4:M67" si="0">CONCATENATE("P-",RIGHT(J4,5),0)</f>
        <v>P-204260</v>
      </c>
    </row>
    <row r="5" spans="1:13" ht="15">
      <c r="A5" s="40">
        <v>1000</v>
      </c>
      <c r="B5" s="41" t="s">
        <v>1238</v>
      </c>
      <c r="C5" s="42">
        <v>100200</v>
      </c>
      <c r="D5" s="43" t="s">
        <v>1239</v>
      </c>
      <c r="E5" s="43" t="s">
        <v>1238</v>
      </c>
      <c r="F5" s="42">
        <v>101</v>
      </c>
      <c r="G5" s="43" t="s">
        <v>1240</v>
      </c>
      <c r="H5" s="43" t="s">
        <v>1236</v>
      </c>
      <c r="J5" s="30" t="s">
        <v>7585</v>
      </c>
      <c r="K5" s="30" t="s">
        <v>7476</v>
      </c>
      <c r="L5" s="30" t="s">
        <v>7460</v>
      </c>
      <c r="M5" t="str">
        <f t="shared" si="0"/>
        <v>P-194210</v>
      </c>
    </row>
    <row r="6" spans="1:13" ht="15">
      <c r="A6" s="40">
        <v>1150</v>
      </c>
      <c r="B6" s="41" t="s">
        <v>1241</v>
      </c>
      <c r="C6" s="42">
        <v>100210</v>
      </c>
      <c r="D6" s="43" t="s">
        <v>1241</v>
      </c>
      <c r="E6" s="43" t="s">
        <v>1241</v>
      </c>
      <c r="F6" s="42">
        <v>101</v>
      </c>
      <c r="G6" s="43" t="s">
        <v>1240</v>
      </c>
      <c r="H6" s="43" t="s">
        <v>1236</v>
      </c>
      <c r="J6" s="30" t="s">
        <v>7586</v>
      </c>
      <c r="K6" s="30" t="s">
        <v>7477</v>
      </c>
      <c r="L6" s="30" t="s">
        <v>7729</v>
      </c>
      <c r="M6" t="str">
        <f t="shared" si="0"/>
        <v>P-180140</v>
      </c>
    </row>
    <row r="7" spans="1:13" ht="15">
      <c r="A7" s="40">
        <v>1001</v>
      </c>
      <c r="B7" s="41" t="s">
        <v>1242</v>
      </c>
      <c r="C7" s="42">
        <v>100220</v>
      </c>
      <c r="D7" s="43" t="s">
        <v>1242</v>
      </c>
      <c r="E7" s="43" t="s">
        <v>1242</v>
      </c>
      <c r="F7" s="42">
        <v>101</v>
      </c>
      <c r="G7" s="43" t="s">
        <v>1240</v>
      </c>
      <c r="H7" s="43" t="s">
        <v>1236</v>
      </c>
      <c r="J7" s="30" t="s">
        <v>7587</v>
      </c>
      <c r="K7" s="30" t="s">
        <v>7478</v>
      </c>
      <c r="L7" s="30" t="s">
        <v>7730</v>
      </c>
      <c r="M7" t="str">
        <f t="shared" si="0"/>
        <v>P-204120</v>
      </c>
    </row>
    <row r="8" spans="1:13" ht="15">
      <c r="A8" s="40">
        <v>1200</v>
      </c>
      <c r="B8" s="41" t="s">
        <v>1243</v>
      </c>
      <c r="C8" s="42">
        <v>100230</v>
      </c>
      <c r="D8" s="43" t="s">
        <v>1243</v>
      </c>
      <c r="E8" s="43" t="s">
        <v>1243</v>
      </c>
      <c r="F8" s="42">
        <v>101</v>
      </c>
      <c r="G8" s="43" t="s">
        <v>1240</v>
      </c>
      <c r="H8" s="43" t="s">
        <v>1236</v>
      </c>
      <c r="J8" s="30" t="s">
        <v>7588</v>
      </c>
      <c r="K8" s="30" t="s">
        <v>7479</v>
      </c>
      <c r="L8" s="30" t="s">
        <v>7730</v>
      </c>
      <c r="M8" t="str">
        <f t="shared" si="0"/>
        <v>P-214740</v>
      </c>
    </row>
    <row r="9" spans="1:13" ht="15">
      <c r="A9" s="40">
        <v>1300</v>
      </c>
      <c r="B9" s="41" t="s">
        <v>1244</v>
      </c>
      <c r="C9" s="42">
        <v>100400</v>
      </c>
      <c r="D9" s="43" t="s">
        <v>1244</v>
      </c>
      <c r="E9" s="43" t="s">
        <v>1244</v>
      </c>
      <c r="F9" s="42">
        <v>102</v>
      </c>
      <c r="G9" s="43" t="s">
        <v>1245</v>
      </c>
      <c r="H9" s="43" t="s">
        <v>1236</v>
      </c>
      <c r="J9" s="30" t="s">
        <v>7589</v>
      </c>
      <c r="K9" s="30" t="s">
        <v>7480</v>
      </c>
      <c r="L9" s="30" t="s">
        <v>7730</v>
      </c>
      <c r="M9" t="str">
        <f t="shared" si="0"/>
        <v>P-214930</v>
      </c>
    </row>
    <row r="10" spans="1:13" ht="15">
      <c r="A10" s="40">
        <v>1700</v>
      </c>
      <c r="B10" s="41" t="s">
        <v>1246</v>
      </c>
      <c r="C10" s="42">
        <v>100410</v>
      </c>
      <c r="D10" s="43" t="s">
        <v>1246</v>
      </c>
      <c r="E10" s="43" t="s">
        <v>1246</v>
      </c>
      <c r="F10" s="42">
        <v>102</v>
      </c>
      <c r="G10" s="43" t="s">
        <v>1245</v>
      </c>
      <c r="H10" s="43" t="s">
        <v>1236</v>
      </c>
      <c r="J10" s="30" t="s">
        <v>7463</v>
      </c>
      <c r="K10" s="30" t="s">
        <v>7481</v>
      </c>
      <c r="L10" s="30" t="s">
        <v>3764</v>
      </c>
      <c r="M10" t="str">
        <f t="shared" si="0"/>
        <v>P-204000</v>
      </c>
    </row>
    <row r="11" spans="1:13" ht="15">
      <c r="A11" s="40">
        <v>1800</v>
      </c>
      <c r="B11" s="41" t="s">
        <v>1247</v>
      </c>
      <c r="C11" s="42">
        <v>100420</v>
      </c>
      <c r="D11" s="43" t="s">
        <v>1247</v>
      </c>
      <c r="E11" s="43" t="s">
        <v>1247</v>
      </c>
      <c r="F11" s="42">
        <v>102</v>
      </c>
      <c r="G11" s="43" t="s">
        <v>1245</v>
      </c>
      <c r="H11" s="43" t="s">
        <v>1236</v>
      </c>
      <c r="J11" s="30" t="s">
        <v>7590</v>
      </c>
      <c r="K11" s="30" t="s">
        <v>7482</v>
      </c>
      <c r="L11" s="30" t="s">
        <v>7730</v>
      </c>
      <c r="M11" t="str">
        <f t="shared" si="0"/>
        <v>P-214750</v>
      </c>
    </row>
    <row r="12" spans="1:13" ht="15">
      <c r="A12" s="40">
        <v>1600</v>
      </c>
      <c r="B12" s="41" t="s">
        <v>1248</v>
      </c>
      <c r="C12" s="42">
        <v>100430</v>
      </c>
      <c r="D12" s="43" t="s">
        <v>1248</v>
      </c>
      <c r="E12" s="43" t="s">
        <v>1248</v>
      </c>
      <c r="F12" s="42">
        <v>102</v>
      </c>
      <c r="G12" s="43" t="s">
        <v>1245</v>
      </c>
      <c r="H12" s="43" t="s">
        <v>1236</v>
      </c>
      <c r="J12" s="30" t="s">
        <v>7591</v>
      </c>
      <c r="K12" s="30" t="s">
        <v>7483</v>
      </c>
      <c r="L12" s="30" t="s">
        <v>7730</v>
      </c>
      <c r="M12" t="str">
        <f t="shared" si="0"/>
        <v>P-204160</v>
      </c>
    </row>
    <row r="13" spans="1:13" ht="15">
      <c r="A13" s="40">
        <v>1500</v>
      </c>
      <c r="B13" s="41" t="s">
        <v>1249</v>
      </c>
      <c r="C13" s="42">
        <v>100440</v>
      </c>
      <c r="D13" s="43" t="s">
        <v>1249</v>
      </c>
      <c r="E13" s="43" t="s">
        <v>1249</v>
      </c>
      <c r="F13" s="42">
        <v>102</v>
      </c>
      <c r="G13" s="43" t="s">
        <v>1245</v>
      </c>
      <c r="H13" s="43" t="s">
        <v>1236</v>
      </c>
      <c r="J13" s="30" t="s">
        <v>7592</v>
      </c>
      <c r="K13" s="30" t="s">
        <v>7484</v>
      </c>
      <c r="L13" s="30" t="s">
        <v>7729</v>
      </c>
      <c r="M13" t="str">
        <f t="shared" si="0"/>
        <v>P-181000</v>
      </c>
    </row>
    <row r="14" spans="1:13" ht="15">
      <c r="A14" s="40">
        <v>9300</v>
      </c>
      <c r="B14" s="41" t="s">
        <v>1250</v>
      </c>
      <c r="C14" s="42">
        <v>100600</v>
      </c>
      <c r="D14" s="43" t="s">
        <v>1251</v>
      </c>
      <c r="E14" s="43" t="s">
        <v>1250</v>
      </c>
      <c r="F14" s="42">
        <v>103</v>
      </c>
      <c r="G14" s="43" t="s">
        <v>1252</v>
      </c>
      <c r="H14" s="43" t="s">
        <v>1236</v>
      </c>
      <c r="J14" s="30" t="s">
        <v>7593</v>
      </c>
      <c r="K14" s="30" t="s">
        <v>7485</v>
      </c>
      <c r="L14" s="30" t="s">
        <v>7729</v>
      </c>
      <c r="M14" t="str">
        <f t="shared" si="0"/>
        <v>P-180130</v>
      </c>
    </row>
    <row r="15" spans="1:13" ht="15">
      <c r="A15" s="40">
        <v>5200</v>
      </c>
      <c r="B15" s="41" t="s">
        <v>1253</v>
      </c>
      <c r="C15" s="42">
        <v>100610</v>
      </c>
      <c r="D15" s="43" t="s">
        <v>1253</v>
      </c>
      <c r="E15" s="43" t="s">
        <v>1253</v>
      </c>
      <c r="F15" s="42">
        <v>103</v>
      </c>
      <c r="G15" s="43" t="s">
        <v>1252</v>
      </c>
      <c r="H15" s="43" t="s">
        <v>1236</v>
      </c>
      <c r="J15" s="30" t="s">
        <v>7594</v>
      </c>
      <c r="K15" s="30" t="s">
        <v>7486</v>
      </c>
      <c r="L15" s="30" t="s">
        <v>7730</v>
      </c>
      <c r="M15" t="str">
        <f t="shared" si="0"/>
        <v>P-213560</v>
      </c>
    </row>
    <row r="16" spans="1:13" ht="15">
      <c r="A16" s="40">
        <v>5300</v>
      </c>
      <c r="B16" s="41" t="s">
        <v>1254</v>
      </c>
      <c r="C16" s="42">
        <v>100620</v>
      </c>
      <c r="D16" s="43" t="s">
        <v>1254</v>
      </c>
      <c r="E16" s="43" t="s">
        <v>1254</v>
      </c>
      <c r="F16" s="42">
        <v>103</v>
      </c>
      <c r="G16" s="43" t="s">
        <v>1252</v>
      </c>
      <c r="H16" s="43" t="s">
        <v>1236</v>
      </c>
      <c r="J16" s="30" t="s">
        <v>7595</v>
      </c>
      <c r="K16" s="30" t="s">
        <v>7487</v>
      </c>
      <c r="L16" s="30" t="s">
        <v>3764</v>
      </c>
      <c r="M16" t="str">
        <f t="shared" si="0"/>
        <v>P-180860</v>
      </c>
    </row>
    <row r="17" spans="1:13" ht="15">
      <c r="A17" s="40">
        <v>6300</v>
      </c>
      <c r="B17" s="41" t="s">
        <v>1255</v>
      </c>
      <c r="C17" s="42">
        <v>100630</v>
      </c>
      <c r="D17" s="43" t="s">
        <v>1255</v>
      </c>
      <c r="E17" s="43" t="s">
        <v>1255</v>
      </c>
      <c r="F17" s="42">
        <v>103</v>
      </c>
      <c r="G17" s="43" t="s">
        <v>1252</v>
      </c>
      <c r="H17" s="43" t="s">
        <v>1236</v>
      </c>
      <c r="J17" s="30" t="s">
        <v>7596</v>
      </c>
      <c r="K17" s="30" t="s">
        <v>7488</v>
      </c>
      <c r="L17" s="30" t="s">
        <v>7730</v>
      </c>
      <c r="M17" t="str">
        <f t="shared" si="0"/>
        <v>P-204800</v>
      </c>
    </row>
    <row r="18" spans="1:13" ht="15">
      <c r="A18" s="40">
        <v>2000</v>
      </c>
      <c r="B18" s="41" t="s">
        <v>1256</v>
      </c>
      <c r="C18" s="42">
        <v>101000</v>
      </c>
      <c r="D18" s="43" t="s">
        <v>1257</v>
      </c>
      <c r="E18" s="43" t="s">
        <v>1256</v>
      </c>
      <c r="F18" s="42">
        <v>110</v>
      </c>
      <c r="G18" s="43" t="s">
        <v>1258</v>
      </c>
      <c r="H18" s="43" t="s">
        <v>1236</v>
      </c>
      <c r="J18" s="30" t="s">
        <v>7597</v>
      </c>
      <c r="K18" s="30" t="s">
        <v>7489</v>
      </c>
      <c r="L18" s="30" t="s">
        <v>7729</v>
      </c>
      <c r="M18" t="str">
        <f t="shared" si="0"/>
        <v>P-204060</v>
      </c>
    </row>
    <row r="19" spans="1:13" ht="15">
      <c r="A19" s="40">
        <v>2401</v>
      </c>
      <c r="B19" s="41" t="s">
        <v>1259</v>
      </c>
      <c r="C19" s="42">
        <v>101010</v>
      </c>
      <c r="D19" s="43" t="s">
        <v>1259</v>
      </c>
      <c r="E19" s="43" t="s">
        <v>1259</v>
      </c>
      <c r="F19" s="42">
        <v>111</v>
      </c>
      <c r="G19" s="43" t="s">
        <v>891</v>
      </c>
      <c r="H19" s="43" t="s">
        <v>1236</v>
      </c>
      <c r="J19" s="30" t="s">
        <v>7598</v>
      </c>
      <c r="K19" s="30" t="s">
        <v>7490</v>
      </c>
      <c r="L19" s="30" t="s">
        <v>7729</v>
      </c>
      <c r="M19" t="str">
        <f t="shared" si="0"/>
        <v>P-180240</v>
      </c>
    </row>
    <row r="20" spans="1:13" ht="15">
      <c r="A20" s="40">
        <v>2400</v>
      </c>
      <c r="B20" s="41" t="s">
        <v>1260</v>
      </c>
      <c r="C20" s="42">
        <v>101020</v>
      </c>
      <c r="D20" s="43" t="s">
        <v>1261</v>
      </c>
      <c r="E20" s="43" t="s">
        <v>1260</v>
      </c>
      <c r="F20" s="42">
        <v>111</v>
      </c>
      <c r="G20" s="43" t="s">
        <v>891</v>
      </c>
      <c r="H20" s="43" t="s">
        <v>1236</v>
      </c>
      <c r="J20" s="30" t="s">
        <v>7599</v>
      </c>
      <c r="K20" s="30" t="s">
        <v>7731</v>
      </c>
      <c r="L20" s="30" t="s">
        <v>3764</v>
      </c>
      <c r="M20" t="str">
        <f t="shared" si="0"/>
        <v>P-213790</v>
      </c>
    </row>
    <row r="21" spans="1:13" ht="15">
      <c r="A21" s="40">
        <v>2131</v>
      </c>
      <c r="B21" s="41" t="s">
        <v>1262</v>
      </c>
      <c r="C21" s="42">
        <v>101200</v>
      </c>
      <c r="D21" s="43" t="s">
        <v>1262</v>
      </c>
      <c r="E21" s="43" t="s">
        <v>1262</v>
      </c>
      <c r="F21" s="42">
        <v>112</v>
      </c>
      <c r="G21" s="43" t="s">
        <v>1263</v>
      </c>
      <c r="H21" s="43" t="s">
        <v>1236</v>
      </c>
      <c r="J21" s="30" t="s">
        <v>7600</v>
      </c>
      <c r="K21" s="30" t="s">
        <v>7491</v>
      </c>
      <c r="L21" s="30" t="s">
        <v>7730</v>
      </c>
      <c r="M21" t="str">
        <f t="shared" si="0"/>
        <v>P-213960</v>
      </c>
    </row>
    <row r="22" spans="1:13" ht="15">
      <c r="A22" s="40">
        <v>2132</v>
      </c>
      <c r="B22" s="41" t="s">
        <v>393</v>
      </c>
      <c r="C22" s="42">
        <v>101210</v>
      </c>
      <c r="D22" s="43" t="s">
        <v>393</v>
      </c>
      <c r="E22" s="43" t="s">
        <v>393</v>
      </c>
      <c r="F22" s="42">
        <v>113</v>
      </c>
      <c r="G22" s="43" t="s">
        <v>1264</v>
      </c>
      <c r="H22" s="43" t="s">
        <v>1236</v>
      </c>
      <c r="J22" s="30" t="s">
        <v>7601</v>
      </c>
      <c r="K22" s="30" t="s">
        <v>7492</v>
      </c>
      <c r="L22" s="30" t="s">
        <v>3764</v>
      </c>
      <c r="M22" t="str">
        <f t="shared" si="0"/>
        <v>P-214520</v>
      </c>
    </row>
    <row r="23" spans="1:13" ht="15">
      <c r="A23" s="40">
        <v>2118</v>
      </c>
      <c r="B23" s="41" t="s">
        <v>1265</v>
      </c>
      <c r="C23" s="42">
        <v>101400</v>
      </c>
      <c r="D23" s="43" t="s">
        <v>1265</v>
      </c>
      <c r="E23" s="43" t="s">
        <v>1265</v>
      </c>
      <c r="F23" s="42">
        <v>114</v>
      </c>
      <c r="G23" s="43" t="s">
        <v>1265</v>
      </c>
      <c r="H23" s="43" t="s">
        <v>1236</v>
      </c>
      <c r="J23" s="30" t="s">
        <v>7602</v>
      </c>
      <c r="K23" s="30" t="s">
        <v>7493</v>
      </c>
      <c r="L23" s="30" t="s">
        <v>4347</v>
      </c>
      <c r="M23" t="str">
        <f t="shared" si="0"/>
        <v>P-214900</v>
      </c>
    </row>
    <row r="24" spans="1:13" ht="15">
      <c r="A24" s="40">
        <v>2111</v>
      </c>
      <c r="B24" s="41" t="s">
        <v>1266</v>
      </c>
      <c r="C24" s="42">
        <v>101410</v>
      </c>
      <c r="D24" s="43" t="s">
        <v>1267</v>
      </c>
      <c r="E24" s="43" t="s">
        <v>1266</v>
      </c>
      <c r="F24" s="42">
        <v>115</v>
      </c>
      <c r="G24" s="43" t="s">
        <v>1268</v>
      </c>
      <c r="H24" s="43" t="s">
        <v>1236</v>
      </c>
      <c r="J24" s="30" t="s">
        <v>7603</v>
      </c>
      <c r="K24" s="30" t="s">
        <v>7494</v>
      </c>
      <c r="L24" s="30" t="s">
        <v>7730</v>
      </c>
      <c r="M24" t="str">
        <f t="shared" si="0"/>
        <v>P-204100</v>
      </c>
    </row>
    <row r="25" spans="1:13" ht="15">
      <c r="A25" s="40">
        <v>2112</v>
      </c>
      <c r="B25" s="41" t="s">
        <v>1269</v>
      </c>
      <c r="C25" s="42">
        <v>101420</v>
      </c>
      <c r="D25" s="43" t="s">
        <v>1270</v>
      </c>
      <c r="E25" s="43" t="s">
        <v>1269</v>
      </c>
      <c r="F25" s="42">
        <v>116</v>
      </c>
      <c r="G25" s="43" t="s">
        <v>1271</v>
      </c>
      <c r="H25" s="43" t="s">
        <v>1236</v>
      </c>
      <c r="J25" s="30" t="s">
        <v>7604</v>
      </c>
      <c r="K25" s="30" t="s">
        <v>7495</v>
      </c>
      <c r="L25" s="30" t="s">
        <v>7730</v>
      </c>
      <c r="M25" t="str">
        <f t="shared" si="0"/>
        <v>P-204940</v>
      </c>
    </row>
    <row r="26" spans="1:13" ht="15">
      <c r="A26" s="40">
        <v>2113</v>
      </c>
      <c r="B26" s="41" t="s">
        <v>1272</v>
      </c>
      <c r="C26" s="42">
        <v>101430</v>
      </c>
      <c r="D26" s="43" t="s">
        <v>1273</v>
      </c>
      <c r="E26" s="43" t="s">
        <v>1272</v>
      </c>
      <c r="F26" s="42">
        <v>117</v>
      </c>
      <c r="G26" s="43" t="s">
        <v>1274</v>
      </c>
      <c r="H26" s="43" t="s">
        <v>1236</v>
      </c>
      <c r="J26" s="30" t="s">
        <v>7605</v>
      </c>
      <c r="K26" s="30" t="s">
        <v>7496</v>
      </c>
      <c r="L26" s="30" t="s">
        <v>7730</v>
      </c>
      <c r="M26" t="str">
        <f t="shared" si="0"/>
        <v>P-204510</v>
      </c>
    </row>
    <row r="27" spans="1:13" ht="15">
      <c r="A27" s="40">
        <v>2114</v>
      </c>
      <c r="B27" s="41" t="s">
        <v>1275</v>
      </c>
      <c r="C27" s="42">
        <v>101440</v>
      </c>
      <c r="D27" s="43" t="s">
        <v>1276</v>
      </c>
      <c r="E27" s="43" t="s">
        <v>1275</v>
      </c>
      <c r="F27" s="42">
        <v>118</v>
      </c>
      <c r="G27" s="43" t="s">
        <v>1277</v>
      </c>
      <c r="H27" s="43" t="s">
        <v>1236</v>
      </c>
      <c r="J27" s="30" t="s">
        <v>7606</v>
      </c>
      <c r="K27" s="30" t="s">
        <v>7497</v>
      </c>
      <c r="L27" s="30" t="s">
        <v>7730</v>
      </c>
      <c r="M27" t="str">
        <f t="shared" si="0"/>
        <v>P-214790</v>
      </c>
    </row>
    <row r="28" spans="1:13" ht="15">
      <c r="A28" s="40">
        <v>2121</v>
      </c>
      <c r="B28" s="41" t="s">
        <v>1278</v>
      </c>
      <c r="C28" s="42">
        <v>101450</v>
      </c>
      <c r="D28" s="43" t="s">
        <v>1278</v>
      </c>
      <c r="E28" s="43" t="s">
        <v>1278</v>
      </c>
      <c r="F28" s="42">
        <v>119</v>
      </c>
      <c r="G28" s="43" t="s">
        <v>1279</v>
      </c>
      <c r="H28" s="43" t="s">
        <v>1236</v>
      </c>
      <c r="J28" s="30" t="s">
        <v>7607</v>
      </c>
      <c r="K28" s="30" t="s">
        <v>7498</v>
      </c>
      <c r="L28" s="30" t="s">
        <v>7460</v>
      </c>
      <c r="M28" t="str">
        <f t="shared" si="0"/>
        <v>P-194600</v>
      </c>
    </row>
    <row r="29" spans="1:13" ht="15">
      <c r="A29" s="40">
        <v>2115</v>
      </c>
      <c r="B29" s="41" t="s">
        <v>1280</v>
      </c>
      <c r="C29" s="42">
        <v>101460</v>
      </c>
      <c r="D29" s="43" t="s">
        <v>1281</v>
      </c>
      <c r="E29" s="43" t="s">
        <v>1280</v>
      </c>
      <c r="F29" s="42">
        <v>120</v>
      </c>
      <c r="G29" s="43" t="s">
        <v>1282</v>
      </c>
      <c r="H29" s="43" t="s">
        <v>1236</v>
      </c>
      <c r="J29" s="30" t="s">
        <v>7608</v>
      </c>
      <c r="K29" s="30" t="s">
        <v>7732</v>
      </c>
      <c r="L29" s="30" t="s">
        <v>7460</v>
      </c>
      <c r="M29" t="str">
        <f t="shared" si="0"/>
        <v>P-214760</v>
      </c>
    </row>
    <row r="30" spans="1:13" ht="15">
      <c r="A30" s="40">
        <v>2116</v>
      </c>
      <c r="B30" s="41" t="s">
        <v>1283</v>
      </c>
      <c r="C30" s="42">
        <v>101470</v>
      </c>
      <c r="D30" s="43" t="s">
        <v>1284</v>
      </c>
      <c r="E30" s="43" t="s">
        <v>1283</v>
      </c>
      <c r="F30" s="42">
        <v>121</v>
      </c>
      <c r="G30" s="43" t="s">
        <v>1285</v>
      </c>
      <c r="H30" s="43" t="s">
        <v>1236</v>
      </c>
      <c r="J30" s="30" t="s">
        <v>7609</v>
      </c>
      <c r="K30" s="30" t="s">
        <v>7499</v>
      </c>
      <c r="L30" s="30" t="s">
        <v>3764</v>
      </c>
      <c r="M30" t="str">
        <f t="shared" si="0"/>
        <v>P-214890</v>
      </c>
    </row>
    <row r="31" spans="1:13" ht="15">
      <c r="A31" s="40">
        <v>2141</v>
      </c>
      <c r="B31" s="41" t="s">
        <v>1286</v>
      </c>
      <c r="C31" s="42">
        <v>101480</v>
      </c>
      <c r="D31" s="43" t="s">
        <v>1286</v>
      </c>
      <c r="E31" s="43" t="s">
        <v>1286</v>
      </c>
      <c r="F31" s="42">
        <v>122</v>
      </c>
      <c r="G31" s="43" t="s">
        <v>1287</v>
      </c>
      <c r="H31" s="43" t="s">
        <v>1236</v>
      </c>
      <c r="J31" s="30" t="s">
        <v>7610</v>
      </c>
      <c r="K31" s="30" t="s">
        <v>7733</v>
      </c>
      <c r="L31" s="30" t="s">
        <v>7460</v>
      </c>
      <c r="M31" t="str">
        <f t="shared" si="0"/>
        <v>P-214910</v>
      </c>
    </row>
    <row r="32" spans="1:13" ht="15">
      <c r="A32" s="40">
        <v>2300</v>
      </c>
      <c r="B32" s="41" t="s">
        <v>1288</v>
      </c>
      <c r="C32" s="42">
        <v>101600</v>
      </c>
      <c r="D32" s="43" t="s">
        <v>1289</v>
      </c>
      <c r="E32" s="43" t="s">
        <v>1290</v>
      </c>
      <c r="F32" s="42">
        <v>123</v>
      </c>
      <c r="G32" s="43" t="s">
        <v>1291</v>
      </c>
      <c r="H32" s="43" t="s">
        <v>1236</v>
      </c>
      <c r="J32" s="30" t="s">
        <v>7611</v>
      </c>
      <c r="K32" s="30" t="s">
        <v>7734</v>
      </c>
      <c r="L32" s="30" t="s">
        <v>7730</v>
      </c>
      <c r="M32" t="str">
        <f t="shared" si="0"/>
        <v>P-213770</v>
      </c>
    </row>
    <row r="33" spans="1:13" ht="15">
      <c r="A33" s="40">
        <v>2212</v>
      </c>
      <c r="B33" s="41" t="s">
        <v>1292</v>
      </c>
      <c r="C33" s="42">
        <v>101610</v>
      </c>
      <c r="D33" s="43" t="s">
        <v>1293</v>
      </c>
      <c r="E33" s="43" t="s">
        <v>1292</v>
      </c>
      <c r="F33" s="42">
        <v>123</v>
      </c>
      <c r="G33" s="43" t="s">
        <v>1291</v>
      </c>
      <c r="H33" s="43" t="s">
        <v>1236</v>
      </c>
      <c r="J33" s="30" t="s">
        <v>7612</v>
      </c>
      <c r="K33" s="30" t="s">
        <v>7500</v>
      </c>
      <c r="L33" s="30" t="s">
        <v>7460</v>
      </c>
      <c r="M33" t="str">
        <f t="shared" si="0"/>
        <v>P-214920</v>
      </c>
    </row>
    <row r="34" spans="1:13" ht="15">
      <c r="A34" s="40">
        <v>2200</v>
      </c>
      <c r="B34" s="41" t="s">
        <v>1294</v>
      </c>
      <c r="C34" s="42">
        <v>101620</v>
      </c>
      <c r="D34" s="43" t="s">
        <v>1295</v>
      </c>
      <c r="E34" s="43" t="s">
        <v>1294</v>
      </c>
      <c r="F34" s="42">
        <v>123</v>
      </c>
      <c r="G34" s="43" t="s">
        <v>1291</v>
      </c>
      <c r="H34" s="43" t="s">
        <v>1236</v>
      </c>
      <c r="J34" s="30" t="s">
        <v>7613</v>
      </c>
      <c r="K34" s="30" t="s">
        <v>7735</v>
      </c>
      <c r="L34" s="30" t="s">
        <v>7730</v>
      </c>
      <c r="M34" t="str">
        <f t="shared" si="0"/>
        <v>P-204870</v>
      </c>
    </row>
    <row r="35" spans="1:13" ht="15">
      <c r="A35" s="40">
        <v>2210</v>
      </c>
      <c r="B35" s="41" t="s">
        <v>1296</v>
      </c>
      <c r="C35" s="42">
        <v>101630</v>
      </c>
      <c r="D35" s="43" t="s">
        <v>1297</v>
      </c>
      <c r="E35" s="43" t="s">
        <v>1296</v>
      </c>
      <c r="F35" s="42">
        <v>124</v>
      </c>
      <c r="G35" s="43" t="s">
        <v>1298</v>
      </c>
      <c r="H35" s="43" t="s">
        <v>1236</v>
      </c>
      <c r="J35" s="30" t="s">
        <v>7614</v>
      </c>
      <c r="K35" s="30" t="s">
        <v>7501</v>
      </c>
      <c r="L35" s="30" t="s">
        <v>7730</v>
      </c>
      <c r="M35" t="str">
        <f t="shared" si="0"/>
        <v>P-213970</v>
      </c>
    </row>
    <row r="36" spans="1:13" ht="15">
      <c r="A36" s="40">
        <v>2220</v>
      </c>
      <c r="B36" s="41" t="s">
        <v>1299</v>
      </c>
      <c r="C36" s="42">
        <v>101640</v>
      </c>
      <c r="D36" s="43" t="s">
        <v>1300</v>
      </c>
      <c r="E36" s="43" t="s">
        <v>1299</v>
      </c>
      <c r="F36" s="42">
        <v>124</v>
      </c>
      <c r="G36" s="43" t="s">
        <v>1298</v>
      </c>
      <c r="H36" s="43" t="s">
        <v>1236</v>
      </c>
      <c r="J36" s="30" t="s">
        <v>7615</v>
      </c>
      <c r="K36" s="30" t="s">
        <v>7736</v>
      </c>
      <c r="L36" s="30" t="s">
        <v>7730</v>
      </c>
      <c r="M36" t="str">
        <f t="shared" si="0"/>
        <v>P-213870</v>
      </c>
    </row>
    <row r="37" spans="1:13" ht="15">
      <c r="A37" s="40">
        <v>2221</v>
      </c>
      <c r="B37" s="41" t="s">
        <v>1301</v>
      </c>
      <c r="C37" s="42">
        <v>101650</v>
      </c>
      <c r="D37" s="43" t="s">
        <v>1302</v>
      </c>
      <c r="E37" s="43" t="s">
        <v>1301</v>
      </c>
      <c r="F37" s="42">
        <v>125</v>
      </c>
      <c r="G37" s="43" t="s">
        <v>1303</v>
      </c>
      <c r="H37" s="43" t="s">
        <v>1236</v>
      </c>
      <c r="J37" s="30" t="s">
        <v>7616</v>
      </c>
      <c r="K37" s="30" t="s">
        <v>7502</v>
      </c>
      <c r="L37" s="30" t="s">
        <v>3764</v>
      </c>
      <c r="M37" t="str">
        <f t="shared" si="0"/>
        <v>P-204050</v>
      </c>
    </row>
    <row r="38" spans="1:13" ht="15">
      <c r="A38" s="40">
        <v>2211</v>
      </c>
      <c r="B38" s="41" t="s">
        <v>1304</v>
      </c>
      <c r="C38" s="42">
        <v>101660</v>
      </c>
      <c r="D38" s="43" t="s">
        <v>1305</v>
      </c>
      <c r="E38" s="43" t="s">
        <v>1304</v>
      </c>
      <c r="F38" s="42">
        <v>125</v>
      </c>
      <c r="G38" s="43" t="s">
        <v>1303</v>
      </c>
      <c r="H38" s="43" t="s">
        <v>1236</v>
      </c>
      <c r="J38" s="30" t="s">
        <v>7617</v>
      </c>
      <c r="K38" s="30" t="s">
        <v>7737</v>
      </c>
      <c r="L38" s="30" t="s">
        <v>7730</v>
      </c>
      <c r="M38" t="str">
        <f t="shared" si="0"/>
        <v>P-205030</v>
      </c>
    </row>
    <row r="39" spans="1:13" ht="15">
      <c r="A39" s="40">
        <v>2230</v>
      </c>
      <c r="B39" s="41" t="s">
        <v>1306</v>
      </c>
      <c r="C39" s="42">
        <v>101670</v>
      </c>
      <c r="D39" s="43" t="s">
        <v>1307</v>
      </c>
      <c r="E39" s="43" t="s">
        <v>1306</v>
      </c>
      <c r="F39" s="42">
        <v>124</v>
      </c>
      <c r="G39" s="43" t="s">
        <v>1298</v>
      </c>
      <c r="H39" s="43" t="s">
        <v>1236</v>
      </c>
      <c r="J39" s="30" t="s">
        <v>7618</v>
      </c>
      <c r="K39" s="30" t="s">
        <v>7738</v>
      </c>
      <c r="L39" s="30" t="s">
        <v>7460</v>
      </c>
      <c r="M39" t="str">
        <f t="shared" si="0"/>
        <v>P-204950</v>
      </c>
    </row>
    <row r="40" spans="1:13" ht="15">
      <c r="A40" s="40">
        <v>2231</v>
      </c>
      <c r="B40" s="41" t="s">
        <v>1308</v>
      </c>
      <c r="C40" s="42">
        <v>101680</v>
      </c>
      <c r="D40" s="43" t="s">
        <v>1309</v>
      </c>
      <c r="E40" s="43" t="s">
        <v>1308</v>
      </c>
      <c r="F40" s="42">
        <v>125</v>
      </c>
      <c r="G40" s="43" t="s">
        <v>1303</v>
      </c>
      <c r="H40" s="43" t="s">
        <v>1236</v>
      </c>
      <c r="J40" s="30" t="s">
        <v>7619</v>
      </c>
      <c r="K40" s="30" t="s">
        <v>7739</v>
      </c>
      <c r="L40" s="30" t="s">
        <v>7730</v>
      </c>
      <c r="M40" t="str">
        <f t="shared" si="0"/>
        <v>P-214830</v>
      </c>
    </row>
    <row r="41" spans="1:13" ht="15">
      <c r="A41" s="40">
        <v>3000</v>
      </c>
      <c r="B41" s="41" t="s">
        <v>1310</v>
      </c>
      <c r="C41" s="42">
        <v>102000</v>
      </c>
      <c r="D41" s="43" t="s">
        <v>1311</v>
      </c>
      <c r="E41" s="43" t="s">
        <v>1310</v>
      </c>
      <c r="F41" s="42">
        <v>126</v>
      </c>
      <c r="G41" s="43" t="s">
        <v>1312</v>
      </c>
      <c r="H41" s="43" t="s">
        <v>1236</v>
      </c>
      <c r="J41" s="30" t="s">
        <v>7620</v>
      </c>
      <c r="K41" s="30" t="s">
        <v>7503</v>
      </c>
      <c r="L41" s="30" t="s">
        <v>7730</v>
      </c>
      <c r="M41" t="str">
        <f t="shared" si="0"/>
        <v>P-204970</v>
      </c>
    </row>
    <row r="42" spans="1:13" ht="15">
      <c r="A42" s="40">
        <v>6500</v>
      </c>
      <c r="B42" s="41" t="s">
        <v>1313</v>
      </c>
      <c r="C42" s="42">
        <v>102200</v>
      </c>
      <c r="D42" s="43" t="s">
        <v>1314</v>
      </c>
      <c r="E42" s="43" t="s">
        <v>1313</v>
      </c>
      <c r="F42" s="42">
        <v>127</v>
      </c>
      <c r="G42" s="43" t="s">
        <v>1315</v>
      </c>
      <c r="H42" s="43" t="s">
        <v>1236</v>
      </c>
      <c r="J42" s="30" t="s">
        <v>7621</v>
      </c>
      <c r="K42" s="30" t="s">
        <v>7504</v>
      </c>
      <c r="L42" s="30" t="s">
        <v>7730</v>
      </c>
      <c r="M42" t="str">
        <f t="shared" si="0"/>
        <v>P-214290</v>
      </c>
    </row>
    <row r="43" spans="1:13" ht="15">
      <c r="A43" s="40">
        <v>3400</v>
      </c>
      <c r="B43" s="41" t="s">
        <v>1316</v>
      </c>
      <c r="C43" s="42">
        <v>102210</v>
      </c>
      <c r="D43" s="43" t="s">
        <v>1316</v>
      </c>
      <c r="E43" s="43" t="s">
        <v>1316</v>
      </c>
      <c r="F43" s="42">
        <v>127</v>
      </c>
      <c r="G43" s="43" t="s">
        <v>1315</v>
      </c>
      <c r="H43" s="43" t="s">
        <v>1236</v>
      </c>
      <c r="J43" s="30" t="s">
        <v>7622</v>
      </c>
      <c r="K43" s="30" t="s">
        <v>7740</v>
      </c>
      <c r="L43" s="30" t="s">
        <v>3764</v>
      </c>
      <c r="M43" t="str">
        <f t="shared" si="0"/>
        <v>P-214450</v>
      </c>
    </row>
    <row r="44" spans="1:13" ht="15">
      <c r="A44" s="40">
        <v>3330</v>
      </c>
      <c r="B44" s="41" t="s">
        <v>1317</v>
      </c>
      <c r="C44" s="42">
        <v>102400</v>
      </c>
      <c r="D44" s="43" t="s">
        <v>1317</v>
      </c>
      <c r="E44" s="43" t="s">
        <v>1317</v>
      </c>
      <c r="F44" s="42">
        <v>128</v>
      </c>
      <c r="G44" s="43" t="s">
        <v>1317</v>
      </c>
      <c r="H44" s="43" t="s">
        <v>1236</v>
      </c>
      <c r="J44" s="30" t="s">
        <v>7623</v>
      </c>
      <c r="K44" s="30" t="s">
        <v>7505</v>
      </c>
      <c r="L44" s="30" t="s">
        <v>7460</v>
      </c>
      <c r="M44" t="str">
        <f t="shared" si="0"/>
        <v>P-200580</v>
      </c>
    </row>
    <row r="45" spans="1:13" ht="15">
      <c r="A45" s="40">
        <v>3340</v>
      </c>
      <c r="B45" s="41" t="s">
        <v>1318</v>
      </c>
      <c r="C45" s="42">
        <v>102410</v>
      </c>
      <c r="D45" s="43" t="s">
        <v>1319</v>
      </c>
      <c r="E45" s="43" t="s">
        <v>1320</v>
      </c>
      <c r="F45" s="42">
        <v>128</v>
      </c>
      <c r="G45" s="43" t="s">
        <v>1317</v>
      </c>
      <c r="H45" s="43" t="s">
        <v>1236</v>
      </c>
      <c r="J45" s="30" t="s">
        <v>7624</v>
      </c>
      <c r="K45" s="30" t="s">
        <v>7741</v>
      </c>
      <c r="L45" s="30" t="s">
        <v>7460</v>
      </c>
      <c r="M45" t="str">
        <f t="shared" si="0"/>
        <v>P-220040</v>
      </c>
    </row>
    <row r="46" spans="1:13" ht="15">
      <c r="A46" s="40">
        <v>3312</v>
      </c>
      <c r="B46" s="41" t="s">
        <v>1321</v>
      </c>
      <c r="C46" s="42">
        <v>102420</v>
      </c>
      <c r="D46" s="43" t="s">
        <v>1322</v>
      </c>
      <c r="E46" s="43" t="s">
        <v>1321</v>
      </c>
      <c r="F46" s="42">
        <v>129</v>
      </c>
      <c r="G46" s="43" t="s">
        <v>1323</v>
      </c>
      <c r="H46" s="43" t="s">
        <v>1236</v>
      </c>
      <c r="J46" s="30" t="s">
        <v>7625</v>
      </c>
      <c r="K46" s="30" t="s">
        <v>7506</v>
      </c>
      <c r="L46" s="30" t="s">
        <v>3764</v>
      </c>
      <c r="M46" t="str">
        <f t="shared" si="0"/>
        <v>P-214870</v>
      </c>
    </row>
    <row r="47" spans="1:13" ht="15">
      <c r="A47" s="40">
        <v>3322</v>
      </c>
      <c r="B47" s="41" t="s">
        <v>1324</v>
      </c>
      <c r="C47" s="42">
        <v>102430</v>
      </c>
      <c r="D47" s="43" t="s">
        <v>1325</v>
      </c>
      <c r="E47" s="43" t="s">
        <v>1324</v>
      </c>
      <c r="F47" s="42">
        <v>129</v>
      </c>
      <c r="G47" s="43" t="s">
        <v>1323</v>
      </c>
      <c r="H47" s="43" t="s">
        <v>1236</v>
      </c>
      <c r="J47" s="30" t="s">
        <v>7626</v>
      </c>
      <c r="K47" s="30" t="s">
        <v>7507</v>
      </c>
      <c r="L47" s="30" t="s">
        <v>3764</v>
      </c>
      <c r="M47" t="str">
        <f t="shared" si="0"/>
        <v>P-204480</v>
      </c>
    </row>
    <row r="48" spans="1:13" ht="15">
      <c r="A48" s="40">
        <v>3313</v>
      </c>
      <c r="B48" s="41" t="s">
        <v>1326</v>
      </c>
      <c r="C48" s="42">
        <v>102440</v>
      </c>
      <c r="D48" s="43" t="s">
        <v>1327</v>
      </c>
      <c r="E48" s="43" t="s">
        <v>1328</v>
      </c>
      <c r="F48" s="42">
        <v>129</v>
      </c>
      <c r="G48" s="43" t="s">
        <v>1323</v>
      </c>
      <c r="H48" s="43" t="s">
        <v>1236</v>
      </c>
      <c r="J48" s="30" t="s">
        <v>7627</v>
      </c>
      <c r="K48" s="30" t="s">
        <v>7508</v>
      </c>
      <c r="L48" s="30" t="s">
        <v>3764</v>
      </c>
      <c r="M48" t="str">
        <f t="shared" si="0"/>
        <v>P-213890</v>
      </c>
    </row>
    <row r="49" spans="1:13" ht="15">
      <c r="A49" s="40">
        <v>3311</v>
      </c>
      <c r="B49" s="41" t="s">
        <v>1329</v>
      </c>
      <c r="C49" s="42">
        <v>102450</v>
      </c>
      <c r="D49" s="43" t="s">
        <v>1330</v>
      </c>
      <c r="E49" s="43" t="s">
        <v>1329</v>
      </c>
      <c r="F49" s="42">
        <v>129</v>
      </c>
      <c r="G49" s="43" t="s">
        <v>1323</v>
      </c>
      <c r="H49" s="43" t="s">
        <v>1236</v>
      </c>
      <c r="J49" s="30" t="s">
        <v>7628</v>
      </c>
      <c r="K49" s="30" t="s">
        <v>7742</v>
      </c>
      <c r="L49" s="30" t="s">
        <v>7460</v>
      </c>
      <c r="M49" t="str">
        <f t="shared" si="0"/>
        <v>P-204440</v>
      </c>
    </row>
    <row r="50" spans="1:13" ht="15">
      <c r="A50" s="40">
        <v>3321</v>
      </c>
      <c r="B50" s="41" t="s">
        <v>1331</v>
      </c>
      <c r="C50" s="42">
        <v>102460</v>
      </c>
      <c r="D50" s="43" t="s">
        <v>1332</v>
      </c>
      <c r="E50" s="43" t="s">
        <v>1331</v>
      </c>
      <c r="F50" s="42">
        <v>129</v>
      </c>
      <c r="G50" s="43" t="s">
        <v>1323</v>
      </c>
      <c r="H50" s="43" t="s">
        <v>1236</v>
      </c>
      <c r="J50" s="30" t="s">
        <v>7629</v>
      </c>
      <c r="K50" s="30" t="s">
        <v>7509</v>
      </c>
      <c r="L50" s="30" t="s">
        <v>7460</v>
      </c>
      <c r="M50" t="str">
        <f t="shared" si="0"/>
        <v>P-214970</v>
      </c>
    </row>
    <row r="51" spans="1:13" ht="15">
      <c r="A51" s="40">
        <v>3310</v>
      </c>
      <c r="B51" s="41" t="s">
        <v>1333</v>
      </c>
      <c r="C51" s="42">
        <v>102470</v>
      </c>
      <c r="D51" s="43" t="s">
        <v>1334</v>
      </c>
      <c r="E51" s="43" t="s">
        <v>1333</v>
      </c>
      <c r="F51" s="42">
        <v>129</v>
      </c>
      <c r="G51" s="43" t="s">
        <v>1323</v>
      </c>
      <c r="H51" s="43" t="s">
        <v>1236</v>
      </c>
      <c r="J51" s="30" t="s">
        <v>7630</v>
      </c>
      <c r="K51" s="30" t="s">
        <v>7743</v>
      </c>
      <c r="L51" s="30" t="s">
        <v>7730</v>
      </c>
      <c r="M51" t="str">
        <f t="shared" si="0"/>
        <v>P-204960</v>
      </c>
    </row>
    <row r="52" spans="1:13" ht="15">
      <c r="A52" s="40">
        <v>3320</v>
      </c>
      <c r="B52" s="41" t="s">
        <v>1335</v>
      </c>
      <c r="C52" s="42">
        <v>102480</v>
      </c>
      <c r="D52" s="43" t="s">
        <v>1336</v>
      </c>
      <c r="E52" s="43" t="s">
        <v>1335</v>
      </c>
      <c r="F52" s="42">
        <v>129</v>
      </c>
      <c r="G52" s="43" t="s">
        <v>1323</v>
      </c>
      <c r="H52" s="43" t="s">
        <v>1236</v>
      </c>
      <c r="J52" s="30" t="s">
        <v>7631</v>
      </c>
      <c r="K52" s="30" t="s">
        <v>7510</v>
      </c>
      <c r="L52" s="30" t="s">
        <v>7730</v>
      </c>
      <c r="M52" t="str">
        <f t="shared" si="0"/>
        <v>P-213810</v>
      </c>
    </row>
    <row r="53" spans="1:13" ht="15">
      <c r="A53" s="40">
        <v>3900</v>
      </c>
      <c r="B53" s="41" t="s">
        <v>1337</v>
      </c>
      <c r="C53" s="42">
        <v>102490</v>
      </c>
      <c r="D53" s="43" t="s">
        <v>1338</v>
      </c>
      <c r="E53" s="43" t="s">
        <v>1338</v>
      </c>
      <c r="F53" s="42">
        <v>129</v>
      </c>
      <c r="G53" s="43" t="s">
        <v>1323</v>
      </c>
      <c r="H53" s="43" t="s">
        <v>1236</v>
      </c>
      <c r="J53" s="30" t="s">
        <v>7632</v>
      </c>
      <c r="K53" s="30" t="s">
        <v>7744</v>
      </c>
      <c r="L53" s="30" t="s">
        <v>3764</v>
      </c>
      <c r="M53" t="str">
        <f t="shared" si="0"/>
        <v>P-214860</v>
      </c>
    </row>
    <row r="54" spans="1:13" ht="15">
      <c r="A54" s="40">
        <v>3100</v>
      </c>
      <c r="B54" s="41" t="s">
        <v>1339</v>
      </c>
      <c r="C54" s="42">
        <v>102600</v>
      </c>
      <c r="D54" s="43" t="s">
        <v>1339</v>
      </c>
      <c r="E54" s="43" t="s">
        <v>1339</v>
      </c>
      <c r="F54" s="42">
        <v>130</v>
      </c>
      <c r="G54" s="43" t="s">
        <v>1339</v>
      </c>
      <c r="H54" s="43" t="s">
        <v>1236</v>
      </c>
      <c r="J54" s="30" t="s">
        <v>7633</v>
      </c>
      <c r="K54" s="30" t="s">
        <v>7511</v>
      </c>
      <c r="L54" s="30" t="s">
        <v>7460</v>
      </c>
      <c r="M54" t="str">
        <f t="shared" si="0"/>
        <v>P-214850</v>
      </c>
    </row>
    <row r="55" spans="1:13" ht="15">
      <c r="A55" s="40">
        <v>3110</v>
      </c>
      <c r="B55" s="41" t="s">
        <v>1340</v>
      </c>
      <c r="C55" s="42">
        <v>102610</v>
      </c>
      <c r="D55" s="43" t="s">
        <v>1341</v>
      </c>
      <c r="E55" s="43" t="s">
        <v>1340</v>
      </c>
      <c r="F55" s="42">
        <v>130</v>
      </c>
      <c r="G55" s="43" t="s">
        <v>1339</v>
      </c>
      <c r="H55" s="43" t="s">
        <v>1236</v>
      </c>
      <c r="J55" s="30" t="s">
        <v>7634</v>
      </c>
      <c r="K55" s="30" t="s">
        <v>7512</v>
      </c>
      <c r="L55" s="30" t="s">
        <v>7460</v>
      </c>
      <c r="M55" t="str">
        <f t="shared" si="0"/>
        <v>P-213610</v>
      </c>
    </row>
    <row r="56" spans="1:13" ht="15">
      <c r="A56" s="40">
        <v>3111</v>
      </c>
      <c r="B56" s="41" t="s">
        <v>1342</v>
      </c>
      <c r="C56" s="42">
        <v>102620</v>
      </c>
      <c r="D56" s="43" t="s">
        <v>1342</v>
      </c>
      <c r="E56" s="43" t="s">
        <v>1342</v>
      </c>
      <c r="F56" s="42">
        <v>130</v>
      </c>
      <c r="G56" s="43" t="s">
        <v>1339</v>
      </c>
      <c r="H56" s="43" t="s">
        <v>1236</v>
      </c>
      <c r="J56" s="30" t="s">
        <v>7635</v>
      </c>
      <c r="K56" s="30" t="s">
        <v>7513</v>
      </c>
      <c r="L56" s="30" t="s">
        <v>7730</v>
      </c>
      <c r="M56" t="str">
        <f t="shared" si="0"/>
        <v>P-214840</v>
      </c>
    </row>
    <row r="57" spans="1:13" ht="15">
      <c r="A57" s="40">
        <v>3200</v>
      </c>
      <c r="B57" s="41" t="s">
        <v>1343</v>
      </c>
      <c r="C57" s="42">
        <v>102630</v>
      </c>
      <c r="D57" s="43" t="s">
        <v>1343</v>
      </c>
      <c r="E57" s="43" t="s">
        <v>1343</v>
      </c>
      <c r="F57" s="42">
        <v>131</v>
      </c>
      <c r="G57" s="43" t="s">
        <v>1344</v>
      </c>
      <c r="H57" s="43" t="s">
        <v>1236</v>
      </c>
      <c r="J57" s="30" t="s">
        <v>7636</v>
      </c>
      <c r="K57" s="30" t="s">
        <v>7514</v>
      </c>
      <c r="L57" s="30" t="s">
        <v>7460</v>
      </c>
      <c r="M57" t="str">
        <f t="shared" si="0"/>
        <v>P-220020</v>
      </c>
    </row>
    <row r="58" spans="1:13" ht="15">
      <c r="A58" s="40">
        <v>3210</v>
      </c>
      <c r="B58" s="41" t="s">
        <v>1345</v>
      </c>
      <c r="C58" s="42">
        <v>102640</v>
      </c>
      <c r="D58" s="43" t="s">
        <v>1346</v>
      </c>
      <c r="E58" s="43" t="s">
        <v>1347</v>
      </c>
      <c r="F58" s="42">
        <v>131</v>
      </c>
      <c r="G58" s="43" t="s">
        <v>1344</v>
      </c>
      <c r="H58" s="43" t="s">
        <v>1236</v>
      </c>
      <c r="J58" s="30" t="s">
        <v>7637</v>
      </c>
      <c r="K58" s="30" t="s">
        <v>7745</v>
      </c>
      <c r="L58" s="30" t="s">
        <v>7460</v>
      </c>
      <c r="M58" t="str">
        <f t="shared" si="0"/>
        <v>P-214980</v>
      </c>
    </row>
    <row r="59" spans="1:13" ht="15">
      <c r="A59" s="40">
        <v>8000</v>
      </c>
      <c r="B59" s="41" t="s">
        <v>1348</v>
      </c>
      <c r="C59" s="42">
        <v>103000</v>
      </c>
      <c r="D59" s="43" t="s">
        <v>1349</v>
      </c>
      <c r="E59" s="43" t="s">
        <v>1350</v>
      </c>
      <c r="F59" s="42">
        <v>140</v>
      </c>
      <c r="G59" s="43" t="s">
        <v>1351</v>
      </c>
      <c r="H59" s="43" t="s">
        <v>1236</v>
      </c>
      <c r="J59" s="30" t="s">
        <v>7638</v>
      </c>
      <c r="K59" s="30" t="s">
        <v>7515</v>
      </c>
      <c r="L59" s="30" t="s">
        <v>7730</v>
      </c>
      <c r="M59" t="str">
        <f t="shared" si="0"/>
        <v>P-204790</v>
      </c>
    </row>
    <row r="60" spans="1:13" ht="15">
      <c r="A60" s="40">
        <v>8500</v>
      </c>
      <c r="B60" s="41" t="s">
        <v>1352</v>
      </c>
      <c r="C60" s="42">
        <v>103010</v>
      </c>
      <c r="D60" s="43" t="s">
        <v>1352</v>
      </c>
      <c r="E60" s="43" t="s">
        <v>1352</v>
      </c>
      <c r="F60" s="42">
        <v>140</v>
      </c>
      <c r="G60" s="43" t="s">
        <v>1351</v>
      </c>
      <c r="H60" s="43" t="s">
        <v>1236</v>
      </c>
      <c r="J60" s="30" t="s">
        <v>7639</v>
      </c>
      <c r="K60" s="30" t="s">
        <v>7516</v>
      </c>
      <c r="L60" s="30" t="s">
        <v>7460</v>
      </c>
      <c r="M60" t="str">
        <f t="shared" si="0"/>
        <v>P-214950</v>
      </c>
    </row>
    <row r="61" spans="1:13" ht="15">
      <c r="A61" s="40">
        <v>8300</v>
      </c>
      <c r="B61" s="41" t="s">
        <v>1353</v>
      </c>
      <c r="C61" s="42">
        <v>103020</v>
      </c>
      <c r="D61" s="43" t="s">
        <v>1353</v>
      </c>
      <c r="E61" s="43" t="s">
        <v>1353</v>
      </c>
      <c r="F61" s="42">
        <v>140</v>
      </c>
      <c r="G61" s="43" t="s">
        <v>1351</v>
      </c>
      <c r="H61" s="43" t="s">
        <v>1236</v>
      </c>
      <c r="J61" s="30" t="s">
        <v>7640</v>
      </c>
      <c r="K61" s="30" t="s">
        <v>7746</v>
      </c>
      <c r="L61" s="30" t="s">
        <v>7460</v>
      </c>
      <c r="M61" t="str">
        <f t="shared" si="0"/>
        <v>P-213580</v>
      </c>
    </row>
    <row r="62" spans="1:13" ht="15">
      <c r="A62" s="40">
        <v>8100</v>
      </c>
      <c r="B62" s="41" t="s">
        <v>1354</v>
      </c>
      <c r="C62" s="42">
        <v>103030</v>
      </c>
      <c r="D62" s="43" t="s">
        <v>1354</v>
      </c>
      <c r="E62" s="43" t="s">
        <v>1354</v>
      </c>
      <c r="F62" s="42">
        <v>140</v>
      </c>
      <c r="G62" s="43" t="s">
        <v>1351</v>
      </c>
      <c r="H62" s="43" t="s">
        <v>1236</v>
      </c>
      <c r="J62" s="30" t="s">
        <v>7641</v>
      </c>
      <c r="K62" s="30" t="s">
        <v>7747</v>
      </c>
      <c r="L62" s="30" t="s">
        <v>7730</v>
      </c>
      <c r="M62" t="str">
        <f t="shared" si="0"/>
        <v>P-213820</v>
      </c>
    </row>
    <row r="63" spans="1:13" ht="15">
      <c r="A63" s="40">
        <v>8400</v>
      </c>
      <c r="B63" s="41" t="s">
        <v>1355</v>
      </c>
      <c r="C63" s="42">
        <v>103040</v>
      </c>
      <c r="D63" s="43" t="s">
        <v>1356</v>
      </c>
      <c r="E63" s="43" t="s">
        <v>1355</v>
      </c>
      <c r="F63" s="42">
        <v>140</v>
      </c>
      <c r="G63" s="43" t="s">
        <v>1351</v>
      </c>
      <c r="H63" s="43" t="s">
        <v>1236</v>
      </c>
      <c r="J63" s="30" t="s">
        <v>7642</v>
      </c>
      <c r="K63" s="30" t="s">
        <v>7748</v>
      </c>
      <c r="L63" s="30" t="s">
        <v>7729</v>
      </c>
      <c r="M63" t="str">
        <f t="shared" si="0"/>
        <v>P-214810</v>
      </c>
    </row>
    <row r="64" spans="1:13" ht="15">
      <c r="A64" s="40">
        <v>8200</v>
      </c>
      <c r="B64" s="41" t="s">
        <v>1357</v>
      </c>
      <c r="C64" s="42">
        <v>103050</v>
      </c>
      <c r="D64" s="43" t="s">
        <v>1358</v>
      </c>
      <c r="E64" s="43" t="s">
        <v>1357</v>
      </c>
      <c r="F64" s="42">
        <v>140</v>
      </c>
      <c r="G64" s="43" t="s">
        <v>1351</v>
      </c>
      <c r="H64" s="43" t="s">
        <v>1236</v>
      </c>
      <c r="J64" s="30" t="s">
        <v>7643</v>
      </c>
      <c r="K64" s="30" t="s">
        <v>7749</v>
      </c>
      <c r="L64" s="30" t="s">
        <v>7460</v>
      </c>
      <c r="M64" t="str">
        <f t="shared" si="0"/>
        <v>P-213850</v>
      </c>
    </row>
    <row r="65" spans="1:13" ht="15">
      <c r="A65" s="40">
        <v>8110</v>
      </c>
      <c r="B65" s="41" t="s">
        <v>1359</v>
      </c>
      <c r="C65" s="42">
        <v>103060</v>
      </c>
      <c r="D65" s="43" t="s">
        <v>1359</v>
      </c>
      <c r="E65" s="43" t="s">
        <v>1359</v>
      </c>
      <c r="F65" s="42">
        <v>140</v>
      </c>
      <c r="G65" s="43" t="s">
        <v>1351</v>
      </c>
      <c r="H65" s="43" t="s">
        <v>1236</v>
      </c>
      <c r="J65" s="30" t="s">
        <v>7644</v>
      </c>
      <c r="K65" s="30" t="s">
        <v>7517</v>
      </c>
      <c r="L65" s="30" t="s">
        <v>7460</v>
      </c>
      <c r="M65" t="str">
        <f t="shared" si="0"/>
        <v>P-213700</v>
      </c>
    </row>
    <row r="66" spans="1:13" ht="15">
      <c r="A66" s="40">
        <v>5000</v>
      </c>
      <c r="B66" s="41" t="s">
        <v>1360</v>
      </c>
      <c r="C66" s="42">
        <v>104000</v>
      </c>
      <c r="D66" s="43" t="s">
        <v>1361</v>
      </c>
      <c r="E66" s="43" t="s">
        <v>1360</v>
      </c>
      <c r="F66" s="42">
        <v>150</v>
      </c>
      <c r="G66" s="43" t="s">
        <v>1362</v>
      </c>
      <c r="H66" s="43" t="s">
        <v>1236</v>
      </c>
      <c r="J66" s="30" t="s">
        <v>7645</v>
      </c>
      <c r="K66" s="30" t="s">
        <v>7518</v>
      </c>
      <c r="L66" s="30" t="s">
        <v>7460</v>
      </c>
      <c r="M66" t="str">
        <f t="shared" si="0"/>
        <v>P-213730</v>
      </c>
    </row>
    <row r="67" spans="1:13" ht="15">
      <c r="A67" s="40">
        <v>5130</v>
      </c>
      <c r="B67" s="41" t="s">
        <v>1363</v>
      </c>
      <c r="C67" s="42">
        <v>104010</v>
      </c>
      <c r="D67" s="43" t="s">
        <v>1363</v>
      </c>
      <c r="E67" s="43" t="s">
        <v>1363</v>
      </c>
      <c r="F67" s="42">
        <v>151</v>
      </c>
      <c r="G67" s="43" t="s">
        <v>1364</v>
      </c>
      <c r="H67" s="43" t="s">
        <v>1236</v>
      </c>
      <c r="J67" s="30" t="s">
        <v>7646</v>
      </c>
      <c r="K67" s="30" t="s">
        <v>7750</v>
      </c>
      <c r="L67" s="30" t="s">
        <v>3764</v>
      </c>
      <c r="M67" t="str">
        <f t="shared" si="0"/>
        <v>P-194400</v>
      </c>
    </row>
    <row r="68" spans="1:13" ht="15">
      <c r="A68" s="40">
        <v>5420</v>
      </c>
      <c r="B68" s="41" t="s">
        <v>1365</v>
      </c>
      <c r="C68" s="42">
        <v>104020</v>
      </c>
      <c r="D68" s="43" t="s">
        <v>1366</v>
      </c>
      <c r="E68" s="43" t="s">
        <v>1365</v>
      </c>
      <c r="F68" s="42">
        <v>151</v>
      </c>
      <c r="G68" s="43" t="s">
        <v>1364</v>
      </c>
      <c r="H68" s="43" t="s">
        <v>1236</v>
      </c>
      <c r="J68" s="30" t="s">
        <v>7647</v>
      </c>
      <c r="K68" s="30" t="s">
        <v>7519</v>
      </c>
      <c r="L68" s="30" t="s">
        <v>7730</v>
      </c>
      <c r="M68" t="str">
        <f t="shared" ref="M68:M131" si="1">CONCATENATE("P-",RIGHT(J68,5),0)</f>
        <v>P-213950</v>
      </c>
    </row>
    <row r="69" spans="1:13" ht="15">
      <c r="A69" s="40">
        <v>5120</v>
      </c>
      <c r="B69" s="41" t="s">
        <v>1364</v>
      </c>
      <c r="C69" s="42">
        <v>104030</v>
      </c>
      <c r="D69" s="43" t="s">
        <v>1364</v>
      </c>
      <c r="E69" s="43" t="s">
        <v>1364</v>
      </c>
      <c r="F69" s="42">
        <v>151</v>
      </c>
      <c r="G69" s="43" t="s">
        <v>1364</v>
      </c>
      <c r="H69" s="43" t="s">
        <v>1236</v>
      </c>
      <c r="J69" s="30" t="s">
        <v>7648</v>
      </c>
      <c r="K69" s="30" t="s">
        <v>7751</v>
      </c>
      <c r="L69" s="30" t="s">
        <v>7730</v>
      </c>
      <c r="M69" t="str">
        <f t="shared" si="1"/>
        <v>P-204410</v>
      </c>
    </row>
    <row r="70" spans="1:13" ht="15">
      <c r="A70" s="40">
        <v>5100</v>
      </c>
      <c r="B70" s="41" t="s">
        <v>1367</v>
      </c>
      <c r="C70" s="42">
        <v>104040</v>
      </c>
      <c r="D70" s="43" t="s">
        <v>1368</v>
      </c>
      <c r="E70" s="43" t="s">
        <v>1367</v>
      </c>
      <c r="F70" s="42">
        <v>151</v>
      </c>
      <c r="G70" s="43" t="s">
        <v>1364</v>
      </c>
      <c r="H70" s="43" t="s">
        <v>1236</v>
      </c>
      <c r="J70" s="30" t="s">
        <v>7649</v>
      </c>
      <c r="K70" s="30" t="s">
        <v>7520</v>
      </c>
      <c r="L70" s="30" t="s">
        <v>7460</v>
      </c>
      <c r="M70" t="str">
        <f t="shared" si="1"/>
        <v>P-220030</v>
      </c>
    </row>
    <row r="71" spans="1:13" ht="15">
      <c r="A71" s="40">
        <v>5432</v>
      </c>
      <c r="B71" s="41" t="s">
        <v>1369</v>
      </c>
      <c r="C71" s="42">
        <v>104050</v>
      </c>
      <c r="D71" s="43" t="s">
        <v>1370</v>
      </c>
      <c r="E71" s="43" t="s">
        <v>1369</v>
      </c>
      <c r="F71" s="42">
        <v>151</v>
      </c>
      <c r="G71" s="43" t="s">
        <v>1364</v>
      </c>
      <c r="H71" s="43" t="s">
        <v>1236</v>
      </c>
      <c r="J71" s="30" t="s">
        <v>7650</v>
      </c>
      <c r="K71" s="30" t="s">
        <v>7521</v>
      </c>
      <c r="L71" s="30" t="s">
        <v>7460</v>
      </c>
      <c r="M71" t="str">
        <f t="shared" si="1"/>
        <v>P-214880</v>
      </c>
    </row>
    <row r="72" spans="1:13" ht="15">
      <c r="A72" s="40">
        <v>5431</v>
      </c>
      <c r="B72" s="41" t="s">
        <v>1371</v>
      </c>
      <c r="C72" s="42">
        <v>104060</v>
      </c>
      <c r="D72" s="43" t="s">
        <v>1372</v>
      </c>
      <c r="E72" s="43" t="s">
        <v>1371</v>
      </c>
      <c r="F72" s="42">
        <v>151</v>
      </c>
      <c r="G72" s="43" t="s">
        <v>1364</v>
      </c>
      <c r="H72" s="43" t="s">
        <v>1236</v>
      </c>
      <c r="J72" s="30" t="s">
        <v>7651</v>
      </c>
      <c r="K72" s="30" t="s">
        <v>7752</v>
      </c>
      <c r="L72" s="30" t="s">
        <v>7730</v>
      </c>
      <c r="M72" t="str">
        <f t="shared" si="1"/>
        <v>P-213630</v>
      </c>
    </row>
    <row r="73" spans="1:13" ht="15">
      <c r="A73" s="40">
        <v>5433</v>
      </c>
      <c r="B73" s="41" t="s">
        <v>1373</v>
      </c>
      <c r="C73" s="42">
        <v>104070</v>
      </c>
      <c r="D73" s="43" t="s">
        <v>1374</v>
      </c>
      <c r="E73" s="43" t="s">
        <v>1373</v>
      </c>
      <c r="F73" s="42">
        <v>151</v>
      </c>
      <c r="G73" s="43" t="s">
        <v>1364</v>
      </c>
      <c r="H73" s="43" t="s">
        <v>1236</v>
      </c>
      <c r="J73" s="30" t="s">
        <v>7652</v>
      </c>
      <c r="K73" s="30" t="s">
        <v>7522</v>
      </c>
      <c r="L73" s="30" t="s">
        <v>7460</v>
      </c>
      <c r="M73" t="str">
        <f t="shared" si="1"/>
        <v>P-214550</v>
      </c>
    </row>
    <row r="74" spans="1:13" ht="15">
      <c r="A74" s="40">
        <v>5430</v>
      </c>
      <c r="B74" s="41" t="s">
        <v>1375</v>
      </c>
      <c r="C74" s="42">
        <v>104080</v>
      </c>
      <c r="D74" s="43" t="s">
        <v>1376</v>
      </c>
      <c r="E74" s="43" t="s">
        <v>1375</v>
      </c>
      <c r="F74" s="42">
        <v>151</v>
      </c>
      <c r="G74" s="43" t="s">
        <v>1364</v>
      </c>
      <c r="H74" s="43" t="s">
        <v>1236</v>
      </c>
      <c r="J74" s="30" t="s">
        <v>7653</v>
      </c>
      <c r="K74" s="30" t="s">
        <v>7753</v>
      </c>
      <c r="L74" s="30" t="s">
        <v>7460</v>
      </c>
      <c r="M74" t="str">
        <f t="shared" si="1"/>
        <v>P-214650</v>
      </c>
    </row>
    <row r="75" spans="1:13" ht="15">
      <c r="A75" s="40">
        <v>5400</v>
      </c>
      <c r="B75" s="41" t="s">
        <v>1377</v>
      </c>
      <c r="C75" s="42">
        <v>104090</v>
      </c>
      <c r="D75" s="43" t="s">
        <v>1378</v>
      </c>
      <c r="E75" s="43" t="s">
        <v>1377</v>
      </c>
      <c r="F75" s="42">
        <v>151</v>
      </c>
      <c r="G75" s="43" t="s">
        <v>1364</v>
      </c>
      <c r="H75" s="43" t="s">
        <v>1236</v>
      </c>
      <c r="J75" s="30" t="s">
        <v>7654</v>
      </c>
      <c r="K75" s="30" t="s">
        <v>7754</v>
      </c>
      <c r="L75" s="30" t="s">
        <v>7460</v>
      </c>
      <c r="M75" t="str">
        <f t="shared" si="1"/>
        <v>P-214960</v>
      </c>
    </row>
    <row r="76" spans="1:13" ht="15">
      <c r="A76" s="40">
        <v>5410</v>
      </c>
      <c r="B76" s="41" t="s">
        <v>1379</v>
      </c>
      <c r="C76" s="42">
        <v>104100</v>
      </c>
      <c r="D76" s="43" t="s">
        <v>1380</v>
      </c>
      <c r="E76" s="43" t="s">
        <v>1379</v>
      </c>
      <c r="F76" s="42">
        <v>151</v>
      </c>
      <c r="G76" s="43" t="s">
        <v>1364</v>
      </c>
      <c r="H76" s="43" t="s">
        <v>1236</v>
      </c>
      <c r="J76" s="30" t="s">
        <v>7655</v>
      </c>
      <c r="K76" s="30" t="s">
        <v>7523</v>
      </c>
      <c r="L76" s="30" t="s">
        <v>3764</v>
      </c>
      <c r="M76" t="str">
        <f t="shared" si="1"/>
        <v>P-214560</v>
      </c>
    </row>
    <row r="77" spans="1:13" ht="15">
      <c r="A77" s="40">
        <v>5101</v>
      </c>
      <c r="B77" s="41" t="s">
        <v>1381</v>
      </c>
      <c r="C77" s="42">
        <v>104200</v>
      </c>
      <c r="D77" s="43" t="s">
        <v>1382</v>
      </c>
      <c r="E77" s="43" t="s">
        <v>1381</v>
      </c>
      <c r="F77" s="42">
        <v>152</v>
      </c>
      <c r="G77" s="43" t="s">
        <v>1383</v>
      </c>
      <c r="H77" s="43" t="s">
        <v>1236</v>
      </c>
      <c r="J77" s="30" t="s">
        <v>7656</v>
      </c>
      <c r="K77" s="30" t="s">
        <v>7524</v>
      </c>
      <c r="L77" s="30" t="s">
        <v>7460</v>
      </c>
      <c r="M77" t="str">
        <f t="shared" si="1"/>
        <v>P-214720</v>
      </c>
    </row>
    <row r="78" spans="1:13" ht="15">
      <c r="A78" s="40">
        <v>5110</v>
      </c>
      <c r="B78" s="41" t="s">
        <v>1384</v>
      </c>
      <c r="C78" s="42">
        <v>104210</v>
      </c>
      <c r="D78" s="43" t="s">
        <v>1385</v>
      </c>
      <c r="E78" s="43" t="s">
        <v>1384</v>
      </c>
      <c r="F78" s="42">
        <v>152</v>
      </c>
      <c r="G78" s="43" t="s">
        <v>1383</v>
      </c>
      <c r="H78" s="43" t="s">
        <v>1236</v>
      </c>
      <c r="J78" s="30" t="s">
        <v>7657</v>
      </c>
      <c r="K78" s="30" t="s">
        <v>7525</v>
      </c>
      <c r="L78" s="30" t="s">
        <v>3764</v>
      </c>
      <c r="M78" t="str">
        <f t="shared" si="1"/>
        <v>P-204540</v>
      </c>
    </row>
    <row r="79" spans="1:13" ht="15">
      <c r="A79" s="40">
        <v>5140</v>
      </c>
      <c r="B79" s="41" t="s">
        <v>1386</v>
      </c>
      <c r="C79" s="42">
        <v>104220</v>
      </c>
      <c r="D79" s="43" t="s">
        <v>1387</v>
      </c>
      <c r="E79" s="43" t="s">
        <v>1386</v>
      </c>
      <c r="F79" s="42">
        <v>152</v>
      </c>
      <c r="G79" s="43" t="s">
        <v>1383</v>
      </c>
      <c r="H79" s="43" t="s">
        <v>1236</v>
      </c>
      <c r="J79" s="30" t="s">
        <v>7658</v>
      </c>
      <c r="K79" s="30" t="s">
        <v>7755</v>
      </c>
      <c r="L79" s="30" t="s">
        <v>7460</v>
      </c>
      <c r="M79" t="str">
        <f t="shared" si="1"/>
        <v>P-214690</v>
      </c>
    </row>
    <row r="80" spans="1:13" ht="15">
      <c r="A80" s="40">
        <v>5150</v>
      </c>
      <c r="B80" s="41" t="s">
        <v>1388</v>
      </c>
      <c r="C80" s="42">
        <v>104230</v>
      </c>
      <c r="D80" s="43" t="s">
        <v>1389</v>
      </c>
      <c r="E80" s="43" t="s">
        <v>1388</v>
      </c>
      <c r="F80" s="42">
        <v>152</v>
      </c>
      <c r="G80" s="43" t="s">
        <v>1383</v>
      </c>
      <c r="H80" s="43" t="s">
        <v>1236</v>
      </c>
      <c r="J80" s="30" t="s">
        <v>7659</v>
      </c>
      <c r="K80" s="30" t="s">
        <v>7526</v>
      </c>
      <c r="L80" s="30" t="s">
        <v>7460</v>
      </c>
      <c r="M80" t="str">
        <f t="shared" si="1"/>
        <v>P-214670</v>
      </c>
    </row>
    <row r="81" spans="1:13" ht="15">
      <c r="A81" s="40">
        <v>5115</v>
      </c>
      <c r="B81" s="41" t="s">
        <v>1390</v>
      </c>
      <c r="C81" s="42">
        <v>104240</v>
      </c>
      <c r="D81" s="43" t="s">
        <v>1390</v>
      </c>
      <c r="E81" s="43" t="s">
        <v>1390</v>
      </c>
      <c r="F81" s="42">
        <v>152</v>
      </c>
      <c r="G81" s="43" t="s">
        <v>1383</v>
      </c>
      <c r="H81" s="43" t="s">
        <v>1236</v>
      </c>
      <c r="J81" s="30" t="s">
        <v>7660</v>
      </c>
      <c r="K81" s="30" t="s">
        <v>7527</v>
      </c>
      <c r="L81" s="30" t="s">
        <v>7730</v>
      </c>
      <c r="M81" t="str">
        <f t="shared" si="1"/>
        <v>P-204980</v>
      </c>
    </row>
    <row r="82" spans="1:13" ht="15">
      <c r="A82" s="40">
        <v>5500</v>
      </c>
      <c r="B82" s="41" t="s">
        <v>1391</v>
      </c>
      <c r="C82" s="42">
        <v>104400</v>
      </c>
      <c r="D82" s="43" t="s">
        <v>1392</v>
      </c>
      <c r="E82" s="43" t="s">
        <v>1391</v>
      </c>
      <c r="F82" s="42">
        <v>153</v>
      </c>
      <c r="G82" s="43" t="s">
        <v>1393</v>
      </c>
      <c r="H82" s="43" t="s">
        <v>1236</v>
      </c>
      <c r="J82" s="30" t="s">
        <v>7661</v>
      </c>
      <c r="K82" s="30" t="s">
        <v>7756</v>
      </c>
      <c r="L82" s="30" t="s">
        <v>7730</v>
      </c>
      <c r="M82" t="str">
        <f t="shared" si="1"/>
        <v>P-214680</v>
      </c>
    </row>
    <row r="83" spans="1:13" ht="15">
      <c r="A83" s="40">
        <v>5520</v>
      </c>
      <c r="B83" s="41" t="s">
        <v>1394</v>
      </c>
      <c r="C83" s="42">
        <v>104410</v>
      </c>
      <c r="D83" s="43" t="s">
        <v>1395</v>
      </c>
      <c r="E83" s="43" t="s">
        <v>1394</v>
      </c>
      <c r="F83" s="42">
        <v>153</v>
      </c>
      <c r="G83" s="43" t="s">
        <v>1393</v>
      </c>
      <c r="H83" s="43" t="s">
        <v>1236</v>
      </c>
      <c r="J83" s="30" t="s">
        <v>7662</v>
      </c>
      <c r="K83" s="30" t="s">
        <v>7528</v>
      </c>
      <c r="L83" s="30" t="s">
        <v>3764</v>
      </c>
      <c r="M83" t="str">
        <f t="shared" si="1"/>
        <v>P-214730</v>
      </c>
    </row>
    <row r="84" spans="1:13" ht="15">
      <c r="A84" s="40">
        <v>5510</v>
      </c>
      <c r="B84" s="41" t="s">
        <v>1396</v>
      </c>
      <c r="C84" s="42">
        <v>104420</v>
      </c>
      <c r="D84" s="43" t="s">
        <v>1397</v>
      </c>
      <c r="E84" s="43" t="s">
        <v>1396</v>
      </c>
      <c r="F84" s="42">
        <v>153</v>
      </c>
      <c r="G84" s="43" t="s">
        <v>1393</v>
      </c>
      <c r="H84" s="43" t="s">
        <v>1236</v>
      </c>
      <c r="J84" s="30" t="s">
        <v>7663</v>
      </c>
      <c r="K84" s="30" t="s">
        <v>7757</v>
      </c>
      <c r="L84" s="30" t="s">
        <v>7460</v>
      </c>
      <c r="M84" t="str">
        <f t="shared" si="1"/>
        <v>P-213510</v>
      </c>
    </row>
    <row r="85" spans="1:13" ht="15">
      <c r="A85" s="40">
        <v>1900</v>
      </c>
      <c r="B85" s="41" t="s">
        <v>1398</v>
      </c>
      <c r="C85" s="42">
        <v>105000</v>
      </c>
      <c r="D85" s="43" t="s">
        <v>1398</v>
      </c>
      <c r="E85" s="43" t="s">
        <v>1398</v>
      </c>
      <c r="F85" s="42">
        <v>160</v>
      </c>
      <c r="G85" s="43" t="s">
        <v>1399</v>
      </c>
      <c r="H85" s="43" t="s">
        <v>1236</v>
      </c>
      <c r="J85" s="30" t="s">
        <v>7664</v>
      </c>
      <c r="K85" s="30" t="s">
        <v>7529</v>
      </c>
      <c r="L85" s="30" t="s">
        <v>7729</v>
      </c>
      <c r="M85" t="str">
        <f t="shared" si="1"/>
        <v>P-214820</v>
      </c>
    </row>
    <row r="86" spans="1:13" ht="15">
      <c r="A86" s="40">
        <v>9500</v>
      </c>
      <c r="B86" s="41" t="s">
        <v>1400</v>
      </c>
      <c r="C86" s="42">
        <v>105200</v>
      </c>
      <c r="D86" s="43" t="s">
        <v>1400</v>
      </c>
      <c r="E86" s="43" t="s">
        <v>1400</v>
      </c>
      <c r="F86" s="42">
        <v>161</v>
      </c>
      <c r="G86" s="43" t="s">
        <v>1400</v>
      </c>
      <c r="H86" s="43" t="s">
        <v>1236</v>
      </c>
      <c r="J86" s="30" t="s">
        <v>7665</v>
      </c>
      <c r="K86" s="30" t="s">
        <v>7758</v>
      </c>
      <c r="L86" s="30" t="s">
        <v>7730</v>
      </c>
      <c r="M86" t="str">
        <f t="shared" si="1"/>
        <v>P-214510</v>
      </c>
    </row>
    <row r="87" spans="1:13" ht="15">
      <c r="A87" s="40">
        <v>9100</v>
      </c>
      <c r="B87" s="41" t="s">
        <v>1401</v>
      </c>
      <c r="C87" s="42">
        <v>106000</v>
      </c>
      <c r="D87" s="43" t="s">
        <v>1402</v>
      </c>
      <c r="E87" s="43" t="s">
        <v>1403</v>
      </c>
      <c r="F87" s="42">
        <v>162</v>
      </c>
      <c r="G87" s="43" t="s">
        <v>1404</v>
      </c>
      <c r="H87" s="43" t="s">
        <v>1236</v>
      </c>
      <c r="J87" s="30" t="s">
        <v>7666</v>
      </c>
      <c r="K87" s="30" t="s">
        <v>7759</v>
      </c>
      <c r="L87" s="30" t="s">
        <v>3764</v>
      </c>
      <c r="M87" t="str">
        <f t="shared" si="1"/>
        <v>P-214530</v>
      </c>
    </row>
    <row r="88" spans="1:13" ht="15">
      <c r="A88" s="40">
        <v>9200</v>
      </c>
      <c r="B88" s="41" t="s">
        <v>1403</v>
      </c>
      <c r="C88" s="42">
        <v>106020</v>
      </c>
      <c r="D88" s="43" t="s">
        <v>1402</v>
      </c>
      <c r="E88" s="43" t="s">
        <v>1403</v>
      </c>
      <c r="F88" s="42">
        <v>162</v>
      </c>
      <c r="G88" s="43" t="s">
        <v>1404</v>
      </c>
      <c r="H88" s="43" t="s">
        <v>1236</v>
      </c>
      <c r="J88" s="30" t="s">
        <v>7667</v>
      </c>
      <c r="K88" s="30" t="s">
        <v>7760</v>
      </c>
      <c r="L88" s="30" t="s">
        <v>7460</v>
      </c>
      <c r="M88" t="str">
        <f t="shared" si="1"/>
        <v>P-214430</v>
      </c>
    </row>
    <row r="89" spans="1:13" ht="15">
      <c r="A89" s="40">
        <v>7000</v>
      </c>
      <c r="B89" s="41" t="s">
        <v>1405</v>
      </c>
      <c r="C89" s="42">
        <v>107000</v>
      </c>
      <c r="D89" s="43" t="s">
        <v>1406</v>
      </c>
      <c r="E89" s="43" t="s">
        <v>1405</v>
      </c>
      <c r="F89" s="42">
        <v>163</v>
      </c>
      <c r="G89" s="43" t="s">
        <v>1407</v>
      </c>
      <c r="H89" s="43" t="s">
        <v>1236</v>
      </c>
      <c r="J89" s="30" t="s">
        <v>7668</v>
      </c>
      <c r="K89" s="30" t="s">
        <v>7530</v>
      </c>
      <c r="L89" s="30" t="s">
        <v>7460</v>
      </c>
      <c r="M89" t="str">
        <f t="shared" si="1"/>
        <v>P-214660</v>
      </c>
    </row>
    <row r="90" spans="1:13" ht="15">
      <c r="A90" s="40">
        <v>7900</v>
      </c>
      <c r="B90" s="41" t="s">
        <v>1408</v>
      </c>
      <c r="C90" s="42">
        <v>107000</v>
      </c>
      <c r="D90" s="43" t="s">
        <v>1406</v>
      </c>
      <c r="E90" s="43" t="s">
        <v>1405</v>
      </c>
      <c r="F90" s="42">
        <v>163</v>
      </c>
      <c r="G90" s="43" t="s">
        <v>1407</v>
      </c>
      <c r="H90" s="43" t="s">
        <v>1236</v>
      </c>
      <c r="J90" s="30" t="s">
        <v>7669</v>
      </c>
      <c r="K90" s="30" t="s">
        <v>7761</v>
      </c>
      <c r="L90" s="30" t="s">
        <v>7730</v>
      </c>
      <c r="M90" t="str">
        <f t="shared" si="1"/>
        <v>P-214480</v>
      </c>
    </row>
    <row r="91" spans="1:13" ht="15">
      <c r="A91" s="40">
        <v>7500</v>
      </c>
      <c r="B91" s="41" t="s">
        <v>1409</v>
      </c>
      <c r="C91" s="42">
        <v>107000</v>
      </c>
      <c r="D91" s="43" t="s">
        <v>1406</v>
      </c>
      <c r="E91" s="43" t="s">
        <v>1405</v>
      </c>
      <c r="F91" s="42">
        <v>163</v>
      </c>
      <c r="G91" s="43" t="s">
        <v>1407</v>
      </c>
      <c r="H91" s="43" t="s">
        <v>1236</v>
      </c>
      <c r="J91" s="30" t="s">
        <v>7670</v>
      </c>
      <c r="K91" s="30" t="s">
        <v>7531</v>
      </c>
      <c r="L91" s="30" t="s">
        <v>3764</v>
      </c>
      <c r="M91" t="str">
        <f t="shared" si="1"/>
        <v>P-214540</v>
      </c>
    </row>
    <row r="92" spans="1:13" ht="15">
      <c r="A92" s="40">
        <v>7600</v>
      </c>
      <c r="B92" s="41" t="s">
        <v>1410</v>
      </c>
      <c r="C92" s="42">
        <v>107000</v>
      </c>
      <c r="D92" s="43" t="s">
        <v>1406</v>
      </c>
      <c r="E92" s="43" t="s">
        <v>1405</v>
      </c>
      <c r="F92" s="42">
        <v>163</v>
      </c>
      <c r="G92" s="43" t="s">
        <v>1407</v>
      </c>
      <c r="H92" s="43" t="s">
        <v>1236</v>
      </c>
      <c r="J92" s="30" t="s">
        <v>7671</v>
      </c>
      <c r="K92" s="30" t="s">
        <v>7532</v>
      </c>
      <c r="L92" s="30" t="s">
        <v>7460</v>
      </c>
      <c r="M92" t="str">
        <f t="shared" si="1"/>
        <v>P-214570</v>
      </c>
    </row>
    <row r="93" spans="1:13" ht="15">
      <c r="A93" s="40">
        <v>7650</v>
      </c>
      <c r="B93" s="41" t="s">
        <v>1411</v>
      </c>
      <c r="C93" s="42">
        <v>107000</v>
      </c>
      <c r="D93" s="43" t="s">
        <v>1406</v>
      </c>
      <c r="E93" s="43" t="s">
        <v>1405</v>
      </c>
      <c r="F93" s="42">
        <v>163</v>
      </c>
      <c r="G93" s="43" t="s">
        <v>1407</v>
      </c>
      <c r="H93" s="43" t="s">
        <v>1236</v>
      </c>
      <c r="J93" s="30" t="s">
        <v>7672</v>
      </c>
      <c r="K93" s="30" t="s">
        <v>7533</v>
      </c>
      <c r="L93" s="30" t="s">
        <v>4336</v>
      </c>
      <c r="M93" t="str">
        <f t="shared" si="1"/>
        <v>P-200070</v>
      </c>
    </row>
    <row r="94" spans="1:13" ht="15">
      <c r="A94" s="40">
        <v>7550</v>
      </c>
      <c r="B94" s="41" t="s">
        <v>1412</v>
      </c>
      <c r="C94" s="42">
        <v>107000</v>
      </c>
      <c r="D94" s="43" t="s">
        <v>1406</v>
      </c>
      <c r="E94" s="43" t="s">
        <v>1405</v>
      </c>
      <c r="F94" s="42">
        <v>163</v>
      </c>
      <c r="G94" s="43" t="s">
        <v>1407</v>
      </c>
      <c r="H94" s="43" t="s">
        <v>1236</v>
      </c>
      <c r="J94" s="30" t="s">
        <v>7462</v>
      </c>
      <c r="K94" s="30" t="s">
        <v>7534</v>
      </c>
      <c r="L94" s="30" t="s">
        <v>4205</v>
      </c>
      <c r="M94" t="str">
        <f t="shared" si="1"/>
        <v>P-200320</v>
      </c>
    </row>
    <row r="95" spans="1:13" ht="15">
      <c r="A95" s="40">
        <v>9400</v>
      </c>
      <c r="B95" s="41" t="s">
        <v>1413</v>
      </c>
      <c r="C95" s="42">
        <v>108000</v>
      </c>
      <c r="D95" s="43" t="s">
        <v>1413</v>
      </c>
      <c r="E95" s="43" t="s">
        <v>1413</v>
      </c>
      <c r="F95" s="42">
        <v>164</v>
      </c>
      <c r="G95" s="43" t="s">
        <v>1414</v>
      </c>
      <c r="H95" s="43" t="s">
        <v>1236</v>
      </c>
      <c r="J95" s="30" t="s">
        <v>7673</v>
      </c>
      <c r="K95" s="30" t="s">
        <v>7535</v>
      </c>
      <c r="L95" s="30" t="s">
        <v>7762</v>
      </c>
      <c r="M95" t="str">
        <f t="shared" si="1"/>
        <v>P-200050</v>
      </c>
    </row>
    <row r="96" spans="1:13" ht="15">
      <c r="A96" s="40">
        <v>6150</v>
      </c>
      <c r="B96" s="41" t="s">
        <v>1415</v>
      </c>
      <c r="C96" s="42">
        <v>108010</v>
      </c>
      <c r="D96" s="43" t="s">
        <v>1415</v>
      </c>
      <c r="E96" s="43" t="s">
        <v>1415</v>
      </c>
      <c r="F96" s="42">
        <v>164</v>
      </c>
      <c r="G96" s="43" t="s">
        <v>1414</v>
      </c>
      <c r="H96" s="43" t="s">
        <v>1236</v>
      </c>
      <c r="J96" s="30" t="s">
        <v>7674</v>
      </c>
      <c r="K96" s="30" t="s">
        <v>7763</v>
      </c>
      <c r="L96" s="30" t="s">
        <v>7764</v>
      </c>
      <c r="M96" t="str">
        <f t="shared" si="1"/>
        <v>P-192030</v>
      </c>
    </row>
    <row r="97" spans="1:13" ht="15">
      <c r="A97" s="40">
        <v>7700</v>
      </c>
      <c r="B97" s="41" t="s">
        <v>1416</v>
      </c>
      <c r="C97" s="42">
        <v>108020</v>
      </c>
      <c r="D97" s="43" t="s">
        <v>1416</v>
      </c>
      <c r="E97" s="43" t="s">
        <v>1416</v>
      </c>
      <c r="F97" s="42">
        <v>164</v>
      </c>
      <c r="G97" s="43" t="s">
        <v>1414</v>
      </c>
      <c r="H97" s="43" t="s">
        <v>1236</v>
      </c>
      <c r="J97" s="30" t="s">
        <v>7675</v>
      </c>
      <c r="K97" s="30" t="s">
        <v>7536</v>
      </c>
      <c r="L97" s="30" t="s">
        <v>4205</v>
      </c>
      <c r="M97" t="str">
        <f t="shared" si="1"/>
        <v>P-200290</v>
      </c>
    </row>
    <row r="98" spans="1:13" ht="15">
      <c r="A98" s="40">
        <v>7100</v>
      </c>
      <c r="B98" s="41" t="s">
        <v>1417</v>
      </c>
      <c r="C98" s="42">
        <v>109000</v>
      </c>
      <c r="D98" s="43" t="s">
        <v>1418</v>
      </c>
      <c r="E98" s="43" t="s">
        <v>1417</v>
      </c>
      <c r="F98" s="42">
        <v>165</v>
      </c>
      <c r="G98" s="43" t="s">
        <v>1417</v>
      </c>
      <c r="H98" s="43" t="s">
        <v>1236</v>
      </c>
      <c r="J98" s="30" t="s">
        <v>7676</v>
      </c>
      <c r="K98" s="30" t="s">
        <v>7765</v>
      </c>
      <c r="L98" s="30" t="s">
        <v>7764</v>
      </c>
      <c r="M98" t="str">
        <f t="shared" si="1"/>
        <v>P-181040</v>
      </c>
    </row>
    <row r="99" spans="1:13" ht="15">
      <c r="A99" s="40">
        <v>7140</v>
      </c>
      <c r="B99" s="41" t="s">
        <v>1419</v>
      </c>
      <c r="C99" s="42">
        <v>109200</v>
      </c>
      <c r="D99" s="43" t="s">
        <v>1419</v>
      </c>
      <c r="E99" s="43" t="s">
        <v>1419</v>
      </c>
      <c r="F99" s="42">
        <v>166</v>
      </c>
      <c r="G99" s="43" t="s">
        <v>1420</v>
      </c>
      <c r="H99" s="43" t="s">
        <v>1236</v>
      </c>
      <c r="J99" s="30" t="s">
        <v>7677</v>
      </c>
      <c r="K99" s="30" t="s">
        <v>7537</v>
      </c>
      <c r="L99" s="30" t="s">
        <v>2380</v>
      </c>
      <c r="M99" t="str">
        <f t="shared" si="1"/>
        <v>P-200560</v>
      </c>
    </row>
    <row r="100" spans="1:13" ht="15">
      <c r="A100" s="40">
        <v>7150</v>
      </c>
      <c r="B100" s="41" t="s">
        <v>1421</v>
      </c>
      <c r="C100" s="42">
        <v>109210</v>
      </c>
      <c r="D100" s="43" t="s">
        <v>1422</v>
      </c>
      <c r="E100" s="43" t="s">
        <v>1423</v>
      </c>
      <c r="F100" s="42">
        <v>166</v>
      </c>
      <c r="G100" s="43" t="s">
        <v>1420</v>
      </c>
      <c r="H100" s="43" t="s">
        <v>1236</v>
      </c>
      <c r="J100" s="30" t="s">
        <v>7678</v>
      </c>
      <c r="K100" s="30" t="s">
        <v>7766</v>
      </c>
      <c r="L100" s="30" t="s">
        <v>4205</v>
      </c>
      <c r="M100" t="str">
        <f t="shared" si="1"/>
        <v>P-200300</v>
      </c>
    </row>
    <row r="101" spans="1:13" ht="15">
      <c r="A101" s="40">
        <v>7190</v>
      </c>
      <c r="B101" s="41" t="s">
        <v>401</v>
      </c>
      <c r="C101" s="42">
        <v>109220</v>
      </c>
      <c r="D101" s="43" t="s">
        <v>401</v>
      </c>
      <c r="E101" s="43" t="s">
        <v>401</v>
      </c>
      <c r="F101" s="42">
        <v>166</v>
      </c>
      <c r="G101" s="43" t="s">
        <v>1420</v>
      </c>
      <c r="H101" s="43" t="s">
        <v>1236</v>
      </c>
      <c r="J101" s="30" t="s">
        <v>7679</v>
      </c>
      <c r="K101" s="30" t="s">
        <v>7538</v>
      </c>
      <c r="L101" s="30" t="s">
        <v>4205</v>
      </c>
      <c r="M101" t="str">
        <f t="shared" si="1"/>
        <v>P-200340</v>
      </c>
    </row>
    <row r="102" spans="1:13" ht="15">
      <c r="A102" s="40">
        <v>7130</v>
      </c>
      <c r="B102" s="41" t="s">
        <v>1424</v>
      </c>
      <c r="C102" s="42">
        <v>109400</v>
      </c>
      <c r="D102" s="43" t="s">
        <v>1425</v>
      </c>
      <c r="E102" s="43" t="s">
        <v>1424</v>
      </c>
      <c r="F102" s="42">
        <v>167</v>
      </c>
      <c r="G102" s="43" t="s">
        <v>1426</v>
      </c>
      <c r="H102" s="43" t="s">
        <v>1236</v>
      </c>
      <c r="J102" s="30" t="s">
        <v>7680</v>
      </c>
      <c r="K102" s="30" t="s">
        <v>7539</v>
      </c>
      <c r="L102" s="30" t="s">
        <v>4347</v>
      </c>
      <c r="M102" t="str">
        <f t="shared" si="1"/>
        <v>P-200440</v>
      </c>
    </row>
    <row r="103" spans="1:13" ht="15">
      <c r="A103" s="40">
        <v>7120</v>
      </c>
      <c r="B103" s="41" t="s">
        <v>1427</v>
      </c>
      <c r="C103" s="42">
        <v>109410</v>
      </c>
      <c r="D103" s="43" t="s">
        <v>1428</v>
      </c>
      <c r="E103" s="43" t="s">
        <v>1427</v>
      </c>
      <c r="F103" s="42">
        <v>167</v>
      </c>
      <c r="G103" s="43" t="s">
        <v>1426</v>
      </c>
      <c r="H103" s="43" t="s">
        <v>1236</v>
      </c>
      <c r="J103" s="30" t="s">
        <v>7681</v>
      </c>
      <c r="K103" s="30" t="s">
        <v>7767</v>
      </c>
      <c r="L103" s="30" t="s">
        <v>4262</v>
      </c>
      <c r="M103" t="str">
        <f t="shared" si="1"/>
        <v>P-192090</v>
      </c>
    </row>
    <row r="104" spans="1:13" ht="15">
      <c r="A104" s="44"/>
      <c r="B104" s="41"/>
      <c r="C104" s="42">
        <v>999010</v>
      </c>
      <c r="D104" s="43" t="s">
        <v>1429</v>
      </c>
      <c r="E104" s="43" t="s">
        <v>1429</v>
      </c>
      <c r="F104" s="42">
        <v>991</v>
      </c>
      <c r="G104" s="43" t="s">
        <v>1429</v>
      </c>
      <c r="H104" s="43" t="s">
        <v>1430</v>
      </c>
      <c r="J104" s="30" t="s">
        <v>7682</v>
      </c>
      <c r="K104" s="30" t="s">
        <v>7540</v>
      </c>
      <c r="L104" s="30" t="s">
        <v>4336</v>
      </c>
      <c r="M104" t="str">
        <f t="shared" si="1"/>
        <v>P-200190</v>
      </c>
    </row>
    <row r="105" spans="1:13" ht="15">
      <c r="A105" s="44"/>
      <c r="B105" s="41"/>
      <c r="C105" s="42">
        <v>999020</v>
      </c>
      <c r="D105" s="43" t="s">
        <v>1342</v>
      </c>
      <c r="E105" s="43" t="s">
        <v>1342</v>
      </c>
      <c r="F105" s="42">
        <v>992</v>
      </c>
      <c r="G105" s="43" t="s">
        <v>1342</v>
      </c>
      <c r="H105" s="43" t="s">
        <v>1431</v>
      </c>
      <c r="J105" s="30" t="s">
        <v>7683</v>
      </c>
      <c r="K105" s="30" t="s">
        <v>7541</v>
      </c>
      <c r="L105" s="30" t="s">
        <v>4262</v>
      </c>
      <c r="M105" t="str">
        <f t="shared" si="1"/>
        <v>P-200400</v>
      </c>
    </row>
    <row r="106" spans="1:13" ht="15">
      <c r="A106" s="44"/>
      <c r="B106" s="41"/>
      <c r="C106" s="42">
        <v>999030</v>
      </c>
      <c r="D106" s="43" t="s">
        <v>1432</v>
      </c>
      <c r="E106" s="43" t="s">
        <v>1432</v>
      </c>
      <c r="F106" s="42">
        <v>993</v>
      </c>
      <c r="G106" s="43" t="s">
        <v>1432</v>
      </c>
      <c r="H106" s="43" t="s">
        <v>1433</v>
      </c>
      <c r="J106" s="30" t="s">
        <v>7684</v>
      </c>
      <c r="K106" s="30" t="s">
        <v>7542</v>
      </c>
      <c r="L106" s="30" t="s">
        <v>7762</v>
      </c>
      <c r="M106" t="str">
        <f t="shared" si="1"/>
        <v>P-190030</v>
      </c>
    </row>
    <row r="107" spans="1:13" ht="15">
      <c r="A107" s="44"/>
      <c r="B107" s="41"/>
      <c r="C107" s="42">
        <v>999040</v>
      </c>
      <c r="D107" s="43" t="s">
        <v>1434</v>
      </c>
      <c r="E107" s="43" t="s">
        <v>1434</v>
      </c>
      <c r="F107" s="42">
        <v>994</v>
      </c>
      <c r="G107" s="43" t="s">
        <v>1434</v>
      </c>
      <c r="H107" s="43" t="s">
        <v>1435</v>
      </c>
      <c r="J107" s="30" t="s">
        <v>7685</v>
      </c>
      <c r="K107" s="30" t="s">
        <v>7543</v>
      </c>
      <c r="L107" s="30" t="s">
        <v>4347</v>
      </c>
      <c r="M107" t="str">
        <f t="shared" si="1"/>
        <v>P-200430</v>
      </c>
    </row>
    <row r="108" spans="1:13" ht="15">
      <c r="A108" s="44"/>
      <c r="B108" s="41"/>
      <c r="C108" s="42">
        <v>999050</v>
      </c>
      <c r="D108" s="43" t="s">
        <v>1436</v>
      </c>
      <c r="E108" s="43" t="s">
        <v>1436</v>
      </c>
      <c r="F108" s="42">
        <v>995</v>
      </c>
      <c r="G108" s="43" t="s">
        <v>1436</v>
      </c>
      <c r="H108" s="43" t="s">
        <v>1437</v>
      </c>
      <c r="J108" s="30" t="s">
        <v>7686</v>
      </c>
      <c r="K108" s="30" t="s">
        <v>7544</v>
      </c>
      <c r="L108" s="30" t="s">
        <v>4347</v>
      </c>
      <c r="M108" t="str">
        <f t="shared" si="1"/>
        <v>P-200420</v>
      </c>
    </row>
    <row r="109" spans="1:13" ht="15">
      <c r="A109" s="40">
        <v>9150</v>
      </c>
      <c r="B109" s="41" t="s">
        <v>1438</v>
      </c>
      <c r="C109" s="42" t="s">
        <v>1439</v>
      </c>
      <c r="D109" s="43" t="s">
        <v>1440</v>
      </c>
      <c r="E109" s="43" t="s">
        <v>1441</v>
      </c>
      <c r="F109" s="42">
        <v>162</v>
      </c>
      <c r="G109" s="43" t="s">
        <v>1404</v>
      </c>
      <c r="H109" s="43" t="s">
        <v>1236</v>
      </c>
      <c r="J109" s="30" t="s">
        <v>7687</v>
      </c>
      <c r="K109" s="30" t="s">
        <v>7545</v>
      </c>
      <c r="L109" s="30" t="s">
        <v>4262</v>
      </c>
      <c r="M109" t="str">
        <f t="shared" si="1"/>
        <v>P-200390</v>
      </c>
    </row>
    <row r="110" spans="1:13" ht="15">
      <c r="J110" s="30" t="s">
        <v>7688</v>
      </c>
      <c r="K110" s="30" t="s">
        <v>7546</v>
      </c>
      <c r="L110" s="30" t="s">
        <v>7730</v>
      </c>
      <c r="M110" t="str">
        <f t="shared" si="1"/>
        <v>P-210020</v>
      </c>
    </row>
    <row r="111" spans="1:13" ht="15">
      <c r="J111" s="30" t="s">
        <v>7689</v>
      </c>
      <c r="K111" s="30" t="s">
        <v>7547</v>
      </c>
      <c r="L111" s="30" t="s">
        <v>4347</v>
      </c>
      <c r="M111" t="str">
        <f t="shared" si="1"/>
        <v>P-200370</v>
      </c>
    </row>
    <row r="112" spans="1:13" ht="15">
      <c r="J112" s="30" t="s">
        <v>7690</v>
      </c>
      <c r="K112" s="30" t="s">
        <v>7548</v>
      </c>
      <c r="L112" s="30" t="s">
        <v>7730</v>
      </c>
      <c r="M112" t="str">
        <f t="shared" si="1"/>
        <v>P-220370</v>
      </c>
    </row>
    <row r="113" spans="10:13" ht="15">
      <c r="J113" s="30" t="s">
        <v>7691</v>
      </c>
      <c r="K113" s="30" t="s">
        <v>7549</v>
      </c>
      <c r="L113" s="30" t="s">
        <v>3764</v>
      </c>
      <c r="M113" t="str">
        <f t="shared" si="1"/>
        <v>P-220030</v>
      </c>
    </row>
    <row r="114" spans="10:13" ht="15">
      <c r="J114" s="30" t="s">
        <v>7692</v>
      </c>
      <c r="K114" s="30" t="s">
        <v>7550</v>
      </c>
      <c r="L114" s="30" t="s">
        <v>7730</v>
      </c>
      <c r="M114" t="str">
        <f t="shared" si="1"/>
        <v>P-220060</v>
      </c>
    </row>
    <row r="115" spans="10:13" ht="15">
      <c r="J115" s="30" t="s">
        <v>7693</v>
      </c>
      <c r="K115" s="30" t="s">
        <v>7551</v>
      </c>
      <c r="L115" s="30" t="s">
        <v>7460</v>
      </c>
      <c r="M115" t="str">
        <f t="shared" si="1"/>
        <v>P-220150</v>
      </c>
    </row>
    <row r="116" spans="10:13" ht="15">
      <c r="J116" s="30" t="s">
        <v>7694</v>
      </c>
      <c r="K116" s="30" t="s">
        <v>7552</v>
      </c>
      <c r="L116" s="30" t="s">
        <v>7460</v>
      </c>
      <c r="M116" t="str">
        <f t="shared" si="1"/>
        <v>P-220160</v>
      </c>
    </row>
    <row r="117" spans="10:13" ht="15">
      <c r="J117" s="30" t="s">
        <v>7695</v>
      </c>
      <c r="K117" s="30" t="s">
        <v>7553</v>
      </c>
      <c r="L117" s="30" t="s">
        <v>7460</v>
      </c>
      <c r="M117" t="str">
        <f t="shared" si="1"/>
        <v>P-220170</v>
      </c>
    </row>
    <row r="118" spans="10:13" ht="15">
      <c r="J118" s="30" t="s">
        <v>7696</v>
      </c>
      <c r="K118" s="30" t="s">
        <v>7554</v>
      </c>
      <c r="L118" s="30" t="s">
        <v>7730</v>
      </c>
      <c r="M118" t="str">
        <f t="shared" si="1"/>
        <v>P-220240</v>
      </c>
    </row>
    <row r="119" spans="10:13" ht="15">
      <c r="J119" s="30" t="s">
        <v>7697</v>
      </c>
      <c r="K119" s="30" t="s">
        <v>7555</v>
      </c>
      <c r="L119" s="30" t="s">
        <v>7730</v>
      </c>
      <c r="M119" t="str">
        <f t="shared" si="1"/>
        <v>P-220270</v>
      </c>
    </row>
    <row r="120" spans="10:13" ht="15">
      <c r="J120" s="30" t="s">
        <v>7698</v>
      </c>
      <c r="K120" s="30" t="s">
        <v>7556</v>
      </c>
      <c r="L120" s="30" t="s">
        <v>7730</v>
      </c>
      <c r="M120" t="str">
        <f t="shared" si="1"/>
        <v>P-220350</v>
      </c>
    </row>
    <row r="121" spans="10:13" ht="15">
      <c r="J121" s="30" t="s">
        <v>7699</v>
      </c>
      <c r="K121" s="30" t="s">
        <v>7557</v>
      </c>
      <c r="L121" s="30" t="s">
        <v>7730</v>
      </c>
      <c r="M121" t="str">
        <f t="shared" si="1"/>
        <v>P-220360</v>
      </c>
    </row>
    <row r="122" spans="10:13" ht="15">
      <c r="J122" s="30" t="s">
        <v>7700</v>
      </c>
      <c r="K122" s="30" t="s">
        <v>7558</v>
      </c>
      <c r="L122" s="30" t="s">
        <v>3764</v>
      </c>
      <c r="M122" t="str">
        <f t="shared" si="1"/>
        <v>P-220010</v>
      </c>
    </row>
    <row r="123" spans="10:13" ht="15">
      <c r="J123" s="30" t="s">
        <v>7701</v>
      </c>
      <c r="K123" s="30" t="s">
        <v>7559</v>
      </c>
      <c r="L123" s="30" t="s">
        <v>7730</v>
      </c>
      <c r="M123" t="str">
        <f t="shared" si="1"/>
        <v>P-181770</v>
      </c>
    </row>
    <row r="124" spans="10:13" ht="15">
      <c r="J124" s="30" t="s">
        <v>7702</v>
      </c>
      <c r="K124" s="30" t="s">
        <v>7560</v>
      </c>
      <c r="L124" s="30" t="s">
        <v>7730</v>
      </c>
      <c r="M124" t="str">
        <f t="shared" si="1"/>
        <v>P-181910</v>
      </c>
    </row>
    <row r="125" spans="10:13" ht="15">
      <c r="J125" s="30" t="s">
        <v>7703</v>
      </c>
      <c r="K125" s="30" t="s">
        <v>7561</v>
      </c>
      <c r="L125" s="30" t="s">
        <v>3764</v>
      </c>
      <c r="M125" t="str">
        <f t="shared" si="1"/>
        <v>P-204070</v>
      </c>
    </row>
    <row r="126" spans="10:13" ht="15">
      <c r="J126" s="30" t="s">
        <v>7704</v>
      </c>
      <c r="K126" s="30" t="s">
        <v>7562</v>
      </c>
      <c r="L126" s="30" t="s">
        <v>7730</v>
      </c>
      <c r="M126" t="str">
        <f t="shared" si="1"/>
        <v>P-214280</v>
      </c>
    </row>
    <row r="127" spans="10:13" ht="15">
      <c r="J127" s="30" t="s">
        <v>7705</v>
      </c>
      <c r="K127" s="30" t="s">
        <v>7563</v>
      </c>
      <c r="L127" s="30" t="s">
        <v>7460</v>
      </c>
      <c r="M127" t="str">
        <f t="shared" si="1"/>
        <v>P-220140</v>
      </c>
    </row>
    <row r="128" spans="10:13" ht="15">
      <c r="J128" s="30" t="s">
        <v>7706</v>
      </c>
      <c r="K128" s="30" t="s">
        <v>7564</v>
      </c>
      <c r="L128" s="30" t="s">
        <v>7730</v>
      </c>
      <c r="M128" t="str">
        <f t="shared" si="1"/>
        <v>P-220210</v>
      </c>
    </row>
    <row r="129" spans="10:13" ht="15">
      <c r="J129" s="30" t="s">
        <v>7707</v>
      </c>
      <c r="K129" s="30" t="s">
        <v>7565</v>
      </c>
      <c r="L129" s="30" t="s">
        <v>7730</v>
      </c>
      <c r="M129" t="str">
        <f t="shared" si="1"/>
        <v>P-220290</v>
      </c>
    </row>
    <row r="130" spans="10:13" ht="15">
      <c r="J130" s="30" t="s">
        <v>7708</v>
      </c>
      <c r="K130" s="30" t="s">
        <v>7566</v>
      </c>
      <c r="L130" s="30" t="s">
        <v>3764</v>
      </c>
      <c r="M130" t="str">
        <f t="shared" si="1"/>
        <v>P-214030</v>
      </c>
    </row>
    <row r="131" spans="10:13" ht="15">
      <c r="J131" s="30" t="s">
        <v>7709</v>
      </c>
      <c r="K131" s="30" t="s">
        <v>7567</v>
      </c>
      <c r="L131" s="30" t="s">
        <v>4076</v>
      </c>
      <c r="M131" t="str">
        <f t="shared" si="1"/>
        <v>P-192210</v>
      </c>
    </row>
    <row r="132" spans="10:13" ht="15">
      <c r="J132" s="30" t="s">
        <v>7710</v>
      </c>
      <c r="K132" s="30" t="s">
        <v>7568</v>
      </c>
      <c r="L132" s="30" t="s">
        <v>7461</v>
      </c>
      <c r="M132" t="str">
        <f t="shared" ref="M132:M149" si="2">CONCATENATE("P-",RIGHT(J132,5),0)</f>
        <v>P-200210</v>
      </c>
    </row>
    <row r="133" spans="10:13" ht="15">
      <c r="J133" s="30" t="s">
        <v>7711</v>
      </c>
      <c r="K133" s="30" t="s">
        <v>7569</v>
      </c>
      <c r="L133" s="30" t="s">
        <v>7461</v>
      </c>
      <c r="M133" t="str">
        <f t="shared" si="2"/>
        <v>P-200220</v>
      </c>
    </row>
    <row r="134" spans="10:13" ht="15">
      <c r="J134" s="30" t="s">
        <v>7712</v>
      </c>
      <c r="K134" s="30" t="s">
        <v>7570</v>
      </c>
      <c r="L134" s="30" t="s">
        <v>7461</v>
      </c>
      <c r="M134" t="str">
        <f t="shared" si="2"/>
        <v>P-200230</v>
      </c>
    </row>
    <row r="135" spans="10:13" ht="15">
      <c r="J135" s="30" t="s">
        <v>7713</v>
      </c>
      <c r="K135" s="30" t="s">
        <v>7571</v>
      </c>
      <c r="L135" s="30" t="s">
        <v>7461</v>
      </c>
      <c r="M135" t="str">
        <f t="shared" si="2"/>
        <v>P-200240</v>
      </c>
    </row>
    <row r="136" spans="10:13" ht="15">
      <c r="J136" s="30" t="s">
        <v>7714</v>
      </c>
      <c r="K136" s="30" t="s">
        <v>7572</v>
      </c>
      <c r="L136" s="30" t="s">
        <v>7461</v>
      </c>
      <c r="M136" t="str">
        <f t="shared" si="2"/>
        <v>P-200250</v>
      </c>
    </row>
    <row r="137" spans="10:13" ht="15">
      <c r="J137" s="30" t="s">
        <v>7715</v>
      </c>
      <c r="K137" s="30" t="s">
        <v>7573</v>
      </c>
      <c r="L137" s="30" t="s">
        <v>7729</v>
      </c>
      <c r="M137" t="str">
        <f t="shared" si="2"/>
        <v>P-180160</v>
      </c>
    </row>
    <row r="138" spans="10:13" ht="15">
      <c r="J138" s="30" t="s">
        <v>7473</v>
      </c>
      <c r="K138" s="30" t="s">
        <v>7574</v>
      </c>
      <c r="L138" s="30" t="s">
        <v>4205</v>
      </c>
      <c r="M138" t="str">
        <f t="shared" si="2"/>
        <v>P-200280</v>
      </c>
    </row>
    <row r="139" spans="10:13" ht="15">
      <c r="J139" s="30" t="s">
        <v>7716</v>
      </c>
      <c r="K139" s="30" t="s">
        <v>7575</v>
      </c>
      <c r="L139" s="30" t="s">
        <v>4205</v>
      </c>
      <c r="M139" t="str">
        <f t="shared" si="2"/>
        <v>P-200310</v>
      </c>
    </row>
    <row r="140" spans="10:13" ht="15">
      <c r="J140" s="30" t="s">
        <v>7717</v>
      </c>
      <c r="K140" s="30" t="s">
        <v>7576</v>
      </c>
      <c r="L140" s="30" t="s">
        <v>4205</v>
      </c>
      <c r="M140" t="str">
        <f t="shared" si="2"/>
        <v>P-200330</v>
      </c>
    </row>
    <row r="141" spans="10:13" ht="15">
      <c r="J141" s="30" t="s">
        <v>7718</v>
      </c>
      <c r="K141" s="30" t="s">
        <v>7577</v>
      </c>
      <c r="L141" s="30" t="s">
        <v>4205</v>
      </c>
      <c r="M141" t="str">
        <f t="shared" si="2"/>
        <v>P-200350</v>
      </c>
    </row>
    <row r="142" spans="10:13" ht="15">
      <c r="J142" s="30" t="s">
        <v>7719</v>
      </c>
      <c r="K142" s="30" t="s">
        <v>7578</v>
      </c>
      <c r="L142" s="30" t="s">
        <v>4205</v>
      </c>
      <c r="M142" t="str">
        <f t="shared" si="2"/>
        <v>P-200360</v>
      </c>
    </row>
    <row r="143" spans="10:13" ht="15">
      <c r="J143" s="30" t="s">
        <v>7720</v>
      </c>
      <c r="K143" s="30" t="s">
        <v>7579</v>
      </c>
      <c r="L143" s="30" t="s">
        <v>4347</v>
      </c>
      <c r="M143" t="str">
        <f t="shared" si="2"/>
        <v>P-200620</v>
      </c>
    </row>
    <row r="144" spans="10:13" ht="15">
      <c r="J144" s="30" t="s">
        <v>7721</v>
      </c>
      <c r="K144" s="30" t="s">
        <v>7580</v>
      </c>
      <c r="L144" s="30" t="s">
        <v>3764</v>
      </c>
      <c r="M144" t="str">
        <f t="shared" si="2"/>
        <v>P-204040</v>
      </c>
    </row>
    <row r="145" spans="10:13" ht="15">
      <c r="J145" s="30" t="s">
        <v>7722</v>
      </c>
      <c r="K145" s="30" t="s">
        <v>7581</v>
      </c>
      <c r="L145" s="30" t="s">
        <v>7460</v>
      </c>
      <c r="M145" t="str">
        <f t="shared" si="2"/>
        <v>P-204390</v>
      </c>
    </row>
    <row r="146" spans="10:13" ht="15">
      <c r="J146" s="30" t="s">
        <v>7723</v>
      </c>
      <c r="K146" s="30" t="s">
        <v>7768</v>
      </c>
      <c r="L146" s="30" t="s">
        <v>4262</v>
      </c>
      <c r="M146" t="str">
        <f t="shared" si="2"/>
        <v>P-220010</v>
      </c>
    </row>
    <row r="147" spans="10:13" ht="15">
      <c r="J147" s="30" t="s">
        <v>7724</v>
      </c>
      <c r="K147" s="30" t="s">
        <v>7769</v>
      </c>
      <c r="L147" s="30" t="e">
        <v>#N/A</v>
      </c>
      <c r="M147" t="str">
        <f t="shared" si="2"/>
        <v>P-220050</v>
      </c>
    </row>
    <row r="148" spans="10:13" ht="15">
      <c r="J148" s="30" t="s">
        <v>7725</v>
      </c>
      <c r="K148" s="30" t="s">
        <v>7770</v>
      </c>
      <c r="L148" s="30" t="e">
        <v>#N/A</v>
      </c>
      <c r="M148" t="str">
        <f t="shared" si="2"/>
        <v>P-220060</v>
      </c>
    </row>
    <row r="149" spans="10:13" ht="15">
      <c r="J149" s="30" t="s">
        <v>7726</v>
      </c>
      <c r="K149" s="30" t="s">
        <v>7771</v>
      </c>
      <c r="L149" s="30" t="e">
        <v>#N/A</v>
      </c>
      <c r="M149" t="str">
        <f t="shared" si="2"/>
        <v>P-220070</v>
      </c>
    </row>
  </sheetData>
  <mergeCells count="3">
    <mergeCell ref="A1:B1"/>
    <mergeCell ref="C1:E1"/>
    <mergeCell ref="F1:H1"/>
  </mergeCells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D627B2B-FCCA-42A5-8A92-5D74FC350576}">
  <sheetPr codeName="Sheet7"/>
  <dimension ref="A1:D3285"/>
  <sheetViews>
    <sheetView workbookViewId="0"/>
  </sheetViews>
  <sheetFormatPr defaultColWidth="9" defaultRowHeight="15"/>
  <cols>
    <col min="1" max="1" width="15.5703125" style="13" bestFit="1" customWidth="1"/>
    <col min="2" max="2" width="12.5703125" style="13" bestFit="1" customWidth="1"/>
    <col min="3" max="3" width="37" style="13" bestFit="1" customWidth="1"/>
    <col min="4" max="4" width="35.140625" bestFit="1" customWidth="1"/>
    <col min="5" max="16384" width="9" style="13"/>
  </cols>
  <sheetData>
    <row r="1" spans="1:4">
      <c r="A1" s="53" t="s">
        <v>4933</v>
      </c>
      <c r="B1" s="53" t="s">
        <v>4932</v>
      </c>
      <c r="C1" s="53" t="s">
        <v>1450</v>
      </c>
      <c r="D1" s="52" t="s">
        <v>4688</v>
      </c>
    </row>
    <row r="2" spans="1:4">
      <c r="A2" s="50"/>
      <c r="B2" s="50">
        <v>1000</v>
      </c>
      <c r="C2" s="13" t="s">
        <v>3031</v>
      </c>
      <c r="D2" s="49" t="s">
        <v>4689</v>
      </c>
    </row>
    <row r="3" spans="1:4">
      <c r="A3" s="50"/>
      <c r="B3" s="50">
        <v>1001</v>
      </c>
      <c r="C3" s="13" t="s">
        <v>3032</v>
      </c>
      <c r="D3" s="49" t="s">
        <v>4690</v>
      </c>
    </row>
    <row r="4" spans="1:4">
      <c r="A4" s="50"/>
      <c r="B4" s="50">
        <v>1002</v>
      </c>
      <c r="C4" s="13" t="s">
        <v>3033</v>
      </c>
      <c r="D4" s="49" t="s">
        <v>4691</v>
      </c>
    </row>
    <row r="5" spans="1:4">
      <c r="A5" s="50"/>
      <c r="B5" s="50">
        <v>1003</v>
      </c>
      <c r="C5" s="13" t="s">
        <v>3034</v>
      </c>
      <c r="D5" s="49" t="s">
        <v>4692</v>
      </c>
    </row>
    <row r="6" spans="1:4">
      <c r="A6" s="50"/>
      <c r="B6" s="50">
        <v>1004</v>
      </c>
      <c r="C6" s="13" t="s">
        <v>3035</v>
      </c>
      <c r="D6" s="49" t="s">
        <v>4693</v>
      </c>
    </row>
    <row r="7" spans="1:4">
      <c r="A7" s="50"/>
      <c r="B7" s="50">
        <v>1005</v>
      </c>
      <c r="C7" s="13" t="s">
        <v>3036</v>
      </c>
      <c r="D7" s="49" t="s">
        <v>4693</v>
      </c>
    </row>
    <row r="8" spans="1:4">
      <c r="A8" s="50"/>
      <c r="B8" s="50">
        <v>1100</v>
      </c>
      <c r="C8" s="13" t="s">
        <v>1432</v>
      </c>
      <c r="D8" s="49" t="s">
        <v>4694</v>
      </c>
    </row>
    <row r="9" spans="1:4">
      <c r="A9" s="50"/>
      <c r="B9" s="50">
        <v>1200</v>
      </c>
      <c r="C9" s="13" t="s">
        <v>1342</v>
      </c>
      <c r="D9" s="49" t="s">
        <v>4690</v>
      </c>
    </row>
    <row r="10" spans="1:4">
      <c r="A10" s="50">
        <v>100600</v>
      </c>
      <c r="B10" s="50">
        <v>100600</v>
      </c>
      <c r="C10" s="13" t="s">
        <v>1451</v>
      </c>
      <c r="D10" s="49" t="s">
        <v>4689</v>
      </c>
    </row>
    <row r="11" spans="1:4">
      <c r="A11" s="50">
        <v>100800</v>
      </c>
      <c r="B11" s="50">
        <v>100800</v>
      </c>
      <c r="C11" s="13" t="s">
        <v>1451</v>
      </c>
      <c r="D11" s="49" t="s">
        <v>4689</v>
      </c>
    </row>
    <row r="12" spans="1:4">
      <c r="A12" s="50">
        <v>100900</v>
      </c>
      <c r="B12" s="50">
        <v>100900</v>
      </c>
      <c r="C12" s="13" t="s">
        <v>1452</v>
      </c>
      <c r="D12" s="49" t="s">
        <v>4689</v>
      </c>
    </row>
    <row r="13" spans="1:4">
      <c r="A13" s="50">
        <v>101100</v>
      </c>
      <c r="B13" s="50">
        <v>101100</v>
      </c>
      <c r="C13" s="13" t="s">
        <v>1453</v>
      </c>
      <c r="D13" s="49" t="s">
        <v>4689</v>
      </c>
    </row>
    <row r="14" spans="1:4">
      <c r="A14" s="50">
        <v>101151</v>
      </c>
      <c r="B14" s="50">
        <v>101151</v>
      </c>
      <c r="C14" s="13" t="s">
        <v>1454</v>
      </c>
      <c r="D14" s="49"/>
    </row>
    <row r="15" spans="1:4">
      <c r="A15" s="50">
        <v>101400</v>
      </c>
      <c r="B15" s="50">
        <v>101400</v>
      </c>
      <c r="C15" s="13" t="s">
        <v>1455</v>
      </c>
      <c r="D15" s="49" t="s">
        <v>4695</v>
      </c>
    </row>
    <row r="16" spans="1:4">
      <c r="A16" s="50">
        <v>101450</v>
      </c>
      <c r="B16" s="50">
        <v>101450</v>
      </c>
      <c r="C16" s="13" t="s">
        <v>1456</v>
      </c>
      <c r="D16" s="49"/>
    </row>
    <row r="17" spans="1:4">
      <c r="A17" s="50">
        <v>101600</v>
      </c>
      <c r="B17" s="50">
        <v>101600</v>
      </c>
      <c r="C17" s="13" t="s">
        <v>1457</v>
      </c>
      <c r="D17" s="49" t="s">
        <v>4695</v>
      </c>
    </row>
    <row r="18" spans="1:4">
      <c r="A18" s="50">
        <v>101651</v>
      </c>
      <c r="B18" s="50">
        <v>101651</v>
      </c>
      <c r="C18" s="13" t="s">
        <v>1454</v>
      </c>
      <c r="D18" s="49"/>
    </row>
    <row r="19" spans="1:4">
      <c r="A19" s="50">
        <v>101700</v>
      </c>
      <c r="B19" s="50">
        <v>101700</v>
      </c>
      <c r="C19" s="13" t="s">
        <v>1458</v>
      </c>
      <c r="D19" s="49" t="s">
        <v>4695</v>
      </c>
    </row>
    <row r="20" spans="1:4">
      <c r="A20" s="50">
        <v>101750</v>
      </c>
      <c r="B20" s="50">
        <v>101750</v>
      </c>
      <c r="C20" s="13" t="s">
        <v>1459</v>
      </c>
      <c r="D20" s="49"/>
    </row>
    <row r="21" spans="1:4">
      <c r="A21" s="50">
        <v>101800</v>
      </c>
      <c r="B21" s="50">
        <v>101800</v>
      </c>
      <c r="C21" s="13" t="s">
        <v>1460</v>
      </c>
      <c r="D21" s="49" t="s">
        <v>4689</v>
      </c>
    </row>
    <row r="22" spans="1:4">
      <c r="A22" s="50">
        <v>101852</v>
      </c>
      <c r="B22" s="50">
        <v>101852</v>
      </c>
      <c r="C22" s="13" t="s">
        <v>1461</v>
      </c>
      <c r="D22" s="49" t="s">
        <v>4695</v>
      </c>
    </row>
    <row r="23" spans="1:4">
      <c r="A23" s="50">
        <v>103000</v>
      </c>
      <c r="B23" s="50">
        <v>103000</v>
      </c>
      <c r="C23" s="13" t="s">
        <v>1462</v>
      </c>
      <c r="D23" s="49" t="s">
        <v>4696</v>
      </c>
    </row>
    <row r="24" spans="1:4">
      <c r="A24" s="50">
        <v>103100</v>
      </c>
      <c r="B24" s="50">
        <v>103100</v>
      </c>
      <c r="C24" s="13" t="s">
        <v>1463</v>
      </c>
      <c r="D24" s="49" t="s">
        <v>4696</v>
      </c>
    </row>
    <row r="25" spans="1:4">
      <c r="A25" s="50">
        <v>110100</v>
      </c>
      <c r="B25" s="50">
        <v>110100</v>
      </c>
      <c r="C25" s="13" t="s">
        <v>1464</v>
      </c>
      <c r="D25" s="49" t="s">
        <v>4689</v>
      </c>
    </row>
    <row r="26" spans="1:4">
      <c r="A26" s="50">
        <v>110201</v>
      </c>
      <c r="B26" s="50">
        <v>110201</v>
      </c>
      <c r="C26" s="13" t="s">
        <v>1465</v>
      </c>
      <c r="D26" s="49" t="s">
        <v>4696</v>
      </c>
    </row>
    <row r="27" spans="1:4">
      <c r="A27" s="50">
        <v>110400</v>
      </c>
      <c r="B27" s="50">
        <v>110400</v>
      </c>
      <c r="C27" s="13" t="s">
        <v>1466</v>
      </c>
      <c r="D27" s="49" t="s">
        <v>4696</v>
      </c>
    </row>
    <row r="28" spans="1:4">
      <c r="A28" s="50">
        <v>110450</v>
      </c>
      <c r="B28" s="50">
        <v>110450</v>
      </c>
      <c r="C28" s="13" t="s">
        <v>1467</v>
      </c>
      <c r="D28" s="49" t="s">
        <v>4696</v>
      </c>
    </row>
    <row r="29" spans="1:4">
      <c r="A29" s="50">
        <v>123000</v>
      </c>
      <c r="B29" s="50">
        <v>123000</v>
      </c>
      <c r="C29" s="13" t="s">
        <v>1468</v>
      </c>
      <c r="D29" s="49" t="s">
        <v>4689</v>
      </c>
    </row>
    <row r="30" spans="1:4">
      <c r="A30" s="50">
        <v>123051</v>
      </c>
      <c r="B30" s="50">
        <v>123051</v>
      </c>
      <c r="C30" s="13" t="s">
        <v>1469</v>
      </c>
      <c r="D30" s="49"/>
    </row>
    <row r="31" spans="1:4">
      <c r="A31" s="50">
        <v>200201</v>
      </c>
      <c r="B31" s="50">
        <v>200201</v>
      </c>
      <c r="C31" s="13" t="s">
        <v>1470</v>
      </c>
      <c r="D31" s="49"/>
    </row>
    <row r="32" spans="1:4">
      <c r="A32" s="50">
        <v>200301</v>
      </c>
      <c r="B32" s="50">
        <v>200301</v>
      </c>
      <c r="C32" s="13" t="s">
        <v>1471</v>
      </c>
      <c r="D32" s="49" t="s">
        <v>4689</v>
      </c>
    </row>
    <row r="33" spans="1:4">
      <c r="A33" s="50">
        <v>200353</v>
      </c>
      <c r="B33" s="50">
        <v>200353</v>
      </c>
      <c r="C33" s="13" t="s">
        <v>1472</v>
      </c>
      <c r="D33" s="49"/>
    </row>
    <row r="34" spans="1:4">
      <c r="A34" s="50">
        <v>200400</v>
      </c>
      <c r="B34" s="50">
        <v>200400</v>
      </c>
      <c r="C34" s="13" t="s">
        <v>1473</v>
      </c>
      <c r="D34" s="49" t="s">
        <v>4689</v>
      </c>
    </row>
    <row r="35" spans="1:4">
      <c r="A35" s="50">
        <v>200500</v>
      </c>
      <c r="B35" s="50">
        <v>200500</v>
      </c>
      <c r="C35" s="13" t="s">
        <v>1474</v>
      </c>
      <c r="D35" s="49" t="s">
        <v>4697</v>
      </c>
    </row>
    <row r="36" spans="1:4">
      <c r="A36" s="50">
        <v>200501</v>
      </c>
      <c r="B36" s="50">
        <v>200501</v>
      </c>
      <c r="C36" s="13" t="s">
        <v>1475</v>
      </c>
      <c r="D36" s="49"/>
    </row>
    <row r="37" spans="1:4">
      <c r="A37" s="50">
        <v>200550</v>
      </c>
      <c r="B37" s="50">
        <v>200550</v>
      </c>
      <c r="C37" s="13" t="s">
        <v>1476</v>
      </c>
      <c r="D37" s="49"/>
    </row>
    <row r="38" spans="1:4">
      <c r="A38" s="50">
        <v>200601</v>
      </c>
      <c r="B38" s="50">
        <v>200601</v>
      </c>
      <c r="C38" s="13" t="s">
        <v>1477</v>
      </c>
      <c r="D38" s="49"/>
    </row>
    <row r="39" spans="1:4">
      <c r="A39" s="50">
        <v>200631</v>
      </c>
      <c r="B39" s="50">
        <v>200631</v>
      </c>
      <c r="C39" s="13" t="s">
        <v>1478</v>
      </c>
      <c r="D39" s="49"/>
    </row>
    <row r="40" spans="1:4">
      <c r="A40" s="50">
        <v>200700</v>
      </c>
      <c r="B40" s="50">
        <v>200700</v>
      </c>
      <c r="C40" s="13" t="s">
        <v>1479</v>
      </c>
      <c r="D40" s="49" t="s">
        <v>4698</v>
      </c>
    </row>
    <row r="41" spans="1:4">
      <c r="A41" s="50">
        <v>200800</v>
      </c>
      <c r="B41" s="50">
        <v>200800</v>
      </c>
      <c r="C41" s="13" t="s">
        <v>1480</v>
      </c>
      <c r="D41" s="49"/>
    </row>
    <row r="42" spans="1:4">
      <c r="A42" s="50">
        <v>200900</v>
      </c>
      <c r="B42" s="50">
        <v>200900</v>
      </c>
      <c r="C42" s="13" t="s">
        <v>1481</v>
      </c>
      <c r="D42" s="49"/>
    </row>
    <row r="43" spans="1:4">
      <c r="A43" s="50">
        <v>201000</v>
      </c>
      <c r="B43" s="50">
        <v>201000</v>
      </c>
      <c r="C43" s="13" t="s">
        <v>1482</v>
      </c>
      <c r="D43" s="49" t="s">
        <v>4689</v>
      </c>
    </row>
    <row r="44" spans="1:4">
      <c r="A44" s="50">
        <v>201051</v>
      </c>
      <c r="B44" s="50">
        <v>201051</v>
      </c>
      <c r="C44" s="13" t="s">
        <v>1483</v>
      </c>
      <c r="D44" s="49"/>
    </row>
    <row r="45" spans="1:4">
      <c r="A45" s="50">
        <v>201100</v>
      </c>
      <c r="B45" s="50">
        <v>201100</v>
      </c>
      <c r="C45" s="13" t="s">
        <v>1482</v>
      </c>
      <c r="D45" s="49" t="s">
        <v>4689</v>
      </c>
    </row>
    <row r="46" spans="1:4">
      <c r="A46" s="50">
        <v>201151</v>
      </c>
      <c r="B46" s="50">
        <v>201151</v>
      </c>
      <c r="C46" s="13" t="s">
        <v>1483</v>
      </c>
      <c r="D46" s="49"/>
    </row>
    <row r="47" spans="1:4">
      <c r="A47" s="50">
        <v>201200</v>
      </c>
      <c r="B47" s="50">
        <v>201200</v>
      </c>
      <c r="C47" s="13" t="s">
        <v>1484</v>
      </c>
      <c r="D47" s="49"/>
    </row>
    <row r="48" spans="1:4">
      <c r="A48" s="50">
        <v>201250</v>
      </c>
      <c r="B48" s="50">
        <v>201250</v>
      </c>
      <c r="C48" s="13" t="s">
        <v>1485</v>
      </c>
      <c r="D48" s="49"/>
    </row>
    <row r="49" spans="1:4">
      <c r="A49" s="50">
        <v>201300</v>
      </c>
      <c r="B49" s="50">
        <v>201300</v>
      </c>
      <c r="C49" s="13" t="s">
        <v>1486</v>
      </c>
      <c r="D49" s="49"/>
    </row>
    <row r="50" spans="1:4">
      <c r="A50" s="50">
        <v>201401</v>
      </c>
      <c r="B50" s="50">
        <v>201401</v>
      </c>
      <c r="C50" s="13" t="s">
        <v>1487</v>
      </c>
      <c r="D50" s="49"/>
    </row>
    <row r="51" spans="1:4">
      <c r="A51" s="50">
        <v>201451</v>
      </c>
      <c r="B51" s="50">
        <v>201451</v>
      </c>
      <c r="C51" s="13" t="s">
        <v>1488</v>
      </c>
      <c r="D51" s="49"/>
    </row>
    <row r="52" spans="1:4">
      <c r="A52" s="50">
        <v>201452</v>
      </c>
      <c r="B52" s="50">
        <v>201452</v>
      </c>
      <c r="C52" s="13" t="s">
        <v>1489</v>
      </c>
      <c r="D52" s="49"/>
    </row>
    <row r="53" spans="1:4">
      <c r="A53" s="50">
        <v>201500</v>
      </c>
      <c r="B53" s="50">
        <v>201500</v>
      </c>
      <c r="C53" s="13" t="s">
        <v>1490</v>
      </c>
      <c r="D53" s="49" t="s">
        <v>4696</v>
      </c>
    </row>
    <row r="54" spans="1:4">
      <c r="A54" s="50">
        <v>201501</v>
      </c>
      <c r="B54" s="50">
        <v>201501</v>
      </c>
      <c r="C54" s="13" t="s">
        <v>1491</v>
      </c>
      <c r="D54" s="49"/>
    </row>
    <row r="55" spans="1:4">
      <c r="A55" s="50">
        <v>201600</v>
      </c>
      <c r="B55" s="50">
        <v>201600</v>
      </c>
      <c r="C55" s="13" t="s">
        <v>1492</v>
      </c>
      <c r="D55" s="49"/>
    </row>
    <row r="56" spans="1:4">
      <c r="A56" s="50">
        <v>201700</v>
      </c>
      <c r="B56" s="50">
        <v>201700</v>
      </c>
      <c r="C56" s="13" t="s">
        <v>1493</v>
      </c>
      <c r="D56" s="49" t="s">
        <v>4699</v>
      </c>
    </row>
    <row r="57" spans="1:4">
      <c r="A57" s="50">
        <v>201753</v>
      </c>
      <c r="B57" s="50">
        <v>201753</v>
      </c>
      <c r="C57" s="13" t="s">
        <v>1494</v>
      </c>
      <c r="D57" s="49"/>
    </row>
    <row r="58" spans="1:4">
      <c r="A58" s="50">
        <v>201754</v>
      </c>
      <c r="B58" s="50">
        <v>201754</v>
      </c>
      <c r="C58" s="13" t="s">
        <v>1495</v>
      </c>
      <c r="D58" s="49"/>
    </row>
    <row r="59" spans="1:4">
      <c r="A59" s="50">
        <v>201800</v>
      </c>
      <c r="B59" s="50">
        <v>201800</v>
      </c>
      <c r="C59" s="13" t="s">
        <v>1493</v>
      </c>
      <c r="D59" s="49" t="s">
        <v>4699</v>
      </c>
    </row>
    <row r="60" spans="1:4">
      <c r="A60" s="50">
        <v>201853</v>
      </c>
      <c r="B60" s="50">
        <v>201853</v>
      </c>
      <c r="C60" s="13" t="s">
        <v>1494</v>
      </c>
      <c r="D60" s="49"/>
    </row>
    <row r="61" spans="1:4">
      <c r="A61" s="50">
        <v>201854</v>
      </c>
      <c r="B61" s="50">
        <v>201854</v>
      </c>
      <c r="C61" s="13" t="s">
        <v>1495</v>
      </c>
      <c r="D61" s="49"/>
    </row>
    <row r="62" spans="1:4">
      <c r="A62" s="50">
        <v>201900</v>
      </c>
      <c r="B62" s="50">
        <v>201900</v>
      </c>
      <c r="C62" s="13" t="s">
        <v>1496</v>
      </c>
      <c r="D62" s="49"/>
    </row>
    <row r="63" spans="1:4">
      <c r="A63" s="50">
        <v>202001</v>
      </c>
      <c r="B63" s="50">
        <v>202001</v>
      </c>
      <c r="C63" s="13" t="s">
        <v>1497</v>
      </c>
      <c r="D63" s="49" t="s">
        <v>4699</v>
      </c>
    </row>
    <row r="64" spans="1:4">
      <c r="A64" s="50">
        <v>202101</v>
      </c>
      <c r="B64" s="50">
        <v>202101</v>
      </c>
      <c r="C64" s="13" t="s">
        <v>1498</v>
      </c>
      <c r="D64" s="49" t="s">
        <v>4699</v>
      </c>
    </row>
    <row r="65" spans="1:4">
      <c r="A65" s="50">
        <v>202152</v>
      </c>
      <c r="B65" s="50">
        <v>202152</v>
      </c>
      <c r="C65" s="13" t="s">
        <v>1499</v>
      </c>
      <c r="D65" s="49"/>
    </row>
    <row r="66" spans="1:4">
      <c r="A66" s="50">
        <v>202153</v>
      </c>
      <c r="B66" s="50">
        <v>202153</v>
      </c>
      <c r="C66" s="13" t="s">
        <v>1500</v>
      </c>
      <c r="D66" s="49"/>
    </row>
    <row r="67" spans="1:4">
      <c r="A67" s="50">
        <v>202301</v>
      </c>
      <c r="B67" s="50">
        <v>202301</v>
      </c>
      <c r="C67" s="13" t="s">
        <v>1501</v>
      </c>
      <c r="D67" s="49"/>
    </row>
    <row r="68" spans="1:4">
      <c r="A68" s="50">
        <v>202400</v>
      </c>
      <c r="B68" s="50">
        <v>202400</v>
      </c>
      <c r="C68" s="13" t="s">
        <v>1502</v>
      </c>
      <c r="D68" s="49" t="s">
        <v>4699</v>
      </c>
    </row>
    <row r="69" spans="1:4">
      <c r="A69" s="50">
        <v>202450</v>
      </c>
      <c r="B69" s="50">
        <v>202450</v>
      </c>
      <c r="C69" s="13" t="s">
        <v>1503</v>
      </c>
      <c r="D69" s="49"/>
    </row>
    <row r="70" spans="1:4">
      <c r="A70" s="50">
        <v>202500</v>
      </c>
      <c r="B70" s="50">
        <v>202500</v>
      </c>
      <c r="C70" s="13" t="s">
        <v>1504</v>
      </c>
      <c r="D70" s="49"/>
    </row>
    <row r="71" spans="1:4">
      <c r="A71" s="50">
        <v>202501</v>
      </c>
      <c r="B71" s="50">
        <v>202501</v>
      </c>
      <c r="C71" s="13" t="s">
        <v>1505</v>
      </c>
      <c r="D71" s="49"/>
    </row>
    <row r="72" spans="1:4">
      <c r="A72" s="50">
        <v>202502</v>
      </c>
      <c r="B72" s="50">
        <v>202502</v>
      </c>
      <c r="C72" s="13" t="s">
        <v>1506</v>
      </c>
      <c r="D72" s="49"/>
    </row>
    <row r="73" spans="1:4">
      <c r="A73" s="50">
        <v>202551</v>
      </c>
      <c r="B73" s="50">
        <v>202551</v>
      </c>
      <c r="C73" s="13" t="s">
        <v>1507</v>
      </c>
      <c r="D73" s="49"/>
    </row>
    <row r="74" spans="1:4">
      <c r="A74" s="50">
        <v>202600</v>
      </c>
      <c r="B74" s="50">
        <v>202600</v>
      </c>
      <c r="C74" s="13" t="s">
        <v>1504</v>
      </c>
      <c r="D74" s="49"/>
    </row>
    <row r="75" spans="1:4">
      <c r="A75" s="50">
        <v>202601</v>
      </c>
      <c r="B75" s="50">
        <v>202601</v>
      </c>
      <c r="C75" s="13" t="s">
        <v>1508</v>
      </c>
      <c r="D75" s="49"/>
    </row>
    <row r="76" spans="1:4">
      <c r="A76" s="50">
        <v>202652</v>
      </c>
      <c r="B76" s="50">
        <v>202652</v>
      </c>
      <c r="C76" s="13" t="s">
        <v>1509</v>
      </c>
      <c r="D76" s="49"/>
    </row>
    <row r="77" spans="1:4">
      <c r="A77" s="50">
        <v>202653</v>
      </c>
      <c r="B77" s="50">
        <v>202653</v>
      </c>
      <c r="C77" s="13" t="s">
        <v>1510</v>
      </c>
      <c r="D77" s="49"/>
    </row>
    <row r="78" spans="1:4">
      <c r="A78" s="50">
        <v>202700</v>
      </c>
      <c r="B78" s="50">
        <v>202700</v>
      </c>
      <c r="C78" s="13" t="s">
        <v>1504</v>
      </c>
      <c r="D78" s="49"/>
    </row>
    <row r="79" spans="1:4">
      <c r="A79" s="50">
        <v>202753</v>
      </c>
      <c r="B79" s="50">
        <v>202753</v>
      </c>
      <c r="C79" s="13" t="s">
        <v>1511</v>
      </c>
      <c r="D79" s="49"/>
    </row>
    <row r="80" spans="1:4">
      <c r="A80" s="50">
        <v>202754</v>
      </c>
      <c r="B80" s="50">
        <v>202754</v>
      </c>
      <c r="C80" s="13" t="s">
        <v>1512</v>
      </c>
      <c r="D80" s="49"/>
    </row>
    <row r="81" spans="1:4">
      <c r="A81" s="50">
        <v>202900</v>
      </c>
      <c r="B81" s="50">
        <v>202900</v>
      </c>
      <c r="C81" s="13" t="s">
        <v>1513</v>
      </c>
      <c r="D81" s="49" t="s">
        <v>4700</v>
      </c>
    </row>
    <row r="82" spans="1:4">
      <c r="A82" s="50">
        <v>202954</v>
      </c>
      <c r="B82" s="50">
        <v>202954</v>
      </c>
      <c r="C82" s="13" t="s">
        <v>1514</v>
      </c>
      <c r="D82" s="49"/>
    </row>
    <row r="83" spans="1:4">
      <c r="A83" s="50">
        <v>203001</v>
      </c>
      <c r="B83" s="50">
        <v>203001</v>
      </c>
      <c r="C83" s="13" t="s">
        <v>1515</v>
      </c>
      <c r="D83" s="49"/>
    </row>
    <row r="84" spans="1:4">
      <c r="A84" s="50">
        <v>203050</v>
      </c>
      <c r="B84" s="50">
        <v>203050</v>
      </c>
      <c r="C84" s="13" t="s">
        <v>1516</v>
      </c>
      <c r="D84" s="49"/>
    </row>
    <row r="85" spans="1:4">
      <c r="A85" s="50">
        <v>203100</v>
      </c>
      <c r="B85" s="50">
        <v>203100</v>
      </c>
      <c r="C85" s="13" t="s">
        <v>1517</v>
      </c>
      <c r="D85" s="49"/>
    </row>
    <row r="86" spans="1:4">
      <c r="A86" s="50">
        <v>203200</v>
      </c>
      <c r="B86" s="50">
        <v>203200</v>
      </c>
      <c r="C86" s="13" t="s">
        <v>1518</v>
      </c>
      <c r="D86" s="49"/>
    </row>
    <row r="87" spans="1:4">
      <c r="A87" s="50">
        <v>203250</v>
      </c>
      <c r="B87" s="50">
        <v>203250</v>
      </c>
      <c r="C87" s="13" t="s">
        <v>1519</v>
      </c>
      <c r="D87" s="49"/>
    </row>
    <row r="88" spans="1:4">
      <c r="A88" s="50">
        <v>203300</v>
      </c>
      <c r="B88" s="50">
        <v>203300</v>
      </c>
      <c r="C88" s="13" t="s">
        <v>1520</v>
      </c>
      <c r="D88" s="49"/>
    </row>
    <row r="89" spans="1:4">
      <c r="A89" s="50">
        <v>203350</v>
      </c>
      <c r="B89" s="50">
        <v>203350</v>
      </c>
      <c r="C89" s="13" t="s">
        <v>1521</v>
      </c>
      <c r="D89" s="49"/>
    </row>
    <row r="90" spans="1:4">
      <c r="A90" s="50">
        <v>203400</v>
      </c>
      <c r="B90" s="50">
        <v>203400</v>
      </c>
      <c r="C90" s="13" t="s">
        <v>1522</v>
      </c>
      <c r="D90" s="49" t="s">
        <v>4701</v>
      </c>
    </row>
    <row r="91" spans="1:4">
      <c r="A91" s="50">
        <v>203500</v>
      </c>
      <c r="B91" s="50">
        <v>203500</v>
      </c>
      <c r="C91" s="13" t="s">
        <v>1523</v>
      </c>
      <c r="D91" s="49"/>
    </row>
    <row r="92" spans="1:4">
      <c r="A92" s="50">
        <v>203600</v>
      </c>
      <c r="B92" s="50">
        <v>203600</v>
      </c>
      <c r="C92" s="13" t="s">
        <v>1524</v>
      </c>
      <c r="D92" s="49"/>
    </row>
    <row r="93" spans="1:4">
      <c r="A93" s="50">
        <v>203650</v>
      </c>
      <c r="B93" s="50">
        <v>203650</v>
      </c>
      <c r="C93" s="13" t="s">
        <v>1525</v>
      </c>
      <c r="D93" s="49"/>
    </row>
    <row r="94" spans="1:4">
      <c r="A94" s="50">
        <v>204000</v>
      </c>
      <c r="B94" s="50">
        <v>204000</v>
      </c>
      <c r="C94" s="13" t="s">
        <v>1526</v>
      </c>
      <c r="D94" s="49"/>
    </row>
    <row r="95" spans="1:4">
      <c r="A95" s="50">
        <v>204100</v>
      </c>
      <c r="B95" s="50">
        <v>204100</v>
      </c>
      <c r="C95" s="13" t="s">
        <v>1527</v>
      </c>
      <c r="D95" s="49"/>
    </row>
    <row r="96" spans="1:4">
      <c r="A96" s="50">
        <v>204800</v>
      </c>
      <c r="B96" s="50">
        <v>204800</v>
      </c>
      <c r="C96" s="13" t="s">
        <v>1528</v>
      </c>
      <c r="D96" s="49" t="s">
        <v>4700</v>
      </c>
    </row>
    <row r="97" spans="1:4">
      <c r="A97" s="50">
        <v>204801</v>
      </c>
      <c r="B97" s="50">
        <v>204801</v>
      </c>
      <c r="C97" s="13" t="s">
        <v>1529</v>
      </c>
      <c r="D97" s="49"/>
    </row>
    <row r="98" spans="1:4">
      <c r="A98" s="50">
        <v>205302</v>
      </c>
      <c r="B98" s="50">
        <v>205302</v>
      </c>
      <c r="C98" s="13" t="s">
        <v>1530</v>
      </c>
      <c r="D98" s="49" t="s">
        <v>4689</v>
      </c>
    </row>
    <row r="99" spans="1:4">
      <c r="A99" s="50">
        <v>205351</v>
      </c>
      <c r="B99" s="50">
        <v>205351</v>
      </c>
      <c r="C99" s="13" t="s">
        <v>1531</v>
      </c>
      <c r="D99" s="49"/>
    </row>
    <row r="100" spans="1:4">
      <c r="A100" s="50">
        <v>205352</v>
      </c>
      <c r="B100" s="50">
        <v>205352</v>
      </c>
      <c r="C100" s="13" t="s">
        <v>1532</v>
      </c>
      <c r="D100" s="49"/>
    </row>
    <row r="101" spans="1:4">
      <c r="A101" s="50">
        <v>205400</v>
      </c>
      <c r="B101" s="50">
        <v>205400</v>
      </c>
      <c r="C101" s="13" t="s">
        <v>1533</v>
      </c>
      <c r="D101" s="49"/>
    </row>
    <row r="102" spans="1:4">
      <c r="A102" s="50">
        <v>205500</v>
      </c>
      <c r="B102" s="50">
        <v>205500</v>
      </c>
      <c r="C102" s="13" t="s">
        <v>1534</v>
      </c>
      <c r="D102" s="49"/>
    </row>
    <row r="103" spans="1:4">
      <c r="A103" s="50">
        <v>205600</v>
      </c>
      <c r="B103" s="50">
        <v>205600</v>
      </c>
      <c r="C103" s="13" t="s">
        <v>1535</v>
      </c>
      <c r="D103" s="49" t="s">
        <v>4695</v>
      </c>
    </row>
    <row r="104" spans="1:4">
      <c r="A104" s="50">
        <v>205700</v>
      </c>
      <c r="B104" s="50">
        <v>205700</v>
      </c>
      <c r="C104" s="13" t="s">
        <v>1536</v>
      </c>
      <c r="D104" s="49" t="s">
        <v>4702</v>
      </c>
    </row>
    <row r="105" spans="1:4">
      <c r="A105" s="50">
        <v>205750</v>
      </c>
      <c r="B105" s="50">
        <v>205750</v>
      </c>
      <c r="C105" s="13" t="s">
        <v>1537</v>
      </c>
      <c r="D105" s="49"/>
    </row>
    <row r="106" spans="1:4">
      <c r="A106" s="50">
        <v>206000</v>
      </c>
      <c r="B106" s="50">
        <v>206000</v>
      </c>
      <c r="C106" s="13" t="s">
        <v>1538</v>
      </c>
      <c r="D106" s="49" t="s">
        <v>4702</v>
      </c>
    </row>
    <row r="107" spans="1:4">
      <c r="A107" s="50">
        <v>206100</v>
      </c>
      <c r="B107" s="50">
        <v>206100</v>
      </c>
      <c r="C107" s="13" t="s">
        <v>1539</v>
      </c>
      <c r="D107" s="49"/>
    </row>
    <row r="108" spans="1:4">
      <c r="A108" s="50">
        <v>206200</v>
      </c>
      <c r="B108" s="50">
        <v>206200</v>
      </c>
      <c r="C108" s="13" t="s">
        <v>1540</v>
      </c>
      <c r="D108" s="49" t="s">
        <v>4702</v>
      </c>
    </row>
    <row r="109" spans="1:4">
      <c r="A109" s="50">
        <v>206400</v>
      </c>
      <c r="B109" s="50">
        <v>206400</v>
      </c>
      <c r="C109" s="13" t="s">
        <v>1541</v>
      </c>
      <c r="D109" s="49"/>
    </row>
    <row r="110" spans="1:4">
      <c r="A110" s="50">
        <v>206450</v>
      </c>
      <c r="B110" s="50">
        <v>206450</v>
      </c>
      <c r="C110" s="13" t="s">
        <v>1542</v>
      </c>
      <c r="D110" s="49"/>
    </row>
    <row r="111" spans="1:4">
      <c r="A111" s="50">
        <v>206700</v>
      </c>
      <c r="B111" s="50">
        <v>206700</v>
      </c>
      <c r="C111" s="13" t="s">
        <v>1543</v>
      </c>
      <c r="D111" s="49" t="s">
        <v>4702</v>
      </c>
    </row>
    <row r="112" spans="1:4">
      <c r="A112" s="50">
        <v>206751</v>
      </c>
      <c r="B112" s="50">
        <v>206751</v>
      </c>
      <c r="C112" s="13" t="s">
        <v>1544</v>
      </c>
      <c r="D112" s="49"/>
    </row>
    <row r="113" spans="1:4">
      <c r="A113" s="50">
        <v>206801</v>
      </c>
      <c r="B113" s="50">
        <v>206801</v>
      </c>
      <c r="C113" s="13" t="s">
        <v>1545</v>
      </c>
      <c r="D113" s="49"/>
    </row>
    <row r="114" spans="1:4">
      <c r="A114" s="50">
        <v>206900</v>
      </c>
      <c r="B114" s="50">
        <v>206900</v>
      </c>
      <c r="C114" s="13" t="s">
        <v>1546</v>
      </c>
      <c r="D114" s="49"/>
    </row>
    <row r="115" spans="1:4">
      <c r="A115" s="50">
        <v>207100</v>
      </c>
      <c r="B115" s="50">
        <v>207100</v>
      </c>
      <c r="C115" s="13" t="s">
        <v>1547</v>
      </c>
      <c r="D115" s="49"/>
    </row>
    <row r="116" spans="1:4">
      <c r="A116" s="50">
        <v>207150</v>
      </c>
      <c r="B116" s="50">
        <v>207150</v>
      </c>
      <c r="C116" s="13" t="s">
        <v>1548</v>
      </c>
      <c r="D116" s="49"/>
    </row>
    <row r="117" spans="1:4">
      <c r="A117" s="50">
        <v>207300</v>
      </c>
      <c r="B117" s="50">
        <v>207300</v>
      </c>
      <c r="C117" s="13" t="s">
        <v>1549</v>
      </c>
      <c r="D117" s="49"/>
    </row>
    <row r="118" spans="1:4">
      <c r="A118" s="50">
        <v>207350</v>
      </c>
      <c r="B118" s="50">
        <v>207350</v>
      </c>
      <c r="C118" s="13" t="s">
        <v>1550</v>
      </c>
      <c r="D118" s="49"/>
    </row>
    <row r="119" spans="1:4">
      <c r="A119" s="50">
        <v>207400</v>
      </c>
      <c r="B119" s="50">
        <v>207400</v>
      </c>
      <c r="C119" s="13" t="s">
        <v>1551</v>
      </c>
      <c r="D119" s="49" t="s">
        <v>4702</v>
      </c>
    </row>
    <row r="120" spans="1:4">
      <c r="A120" s="50">
        <v>207401</v>
      </c>
      <c r="B120" s="50">
        <v>207401</v>
      </c>
      <c r="C120" s="13" t="s">
        <v>1552</v>
      </c>
      <c r="D120" s="49"/>
    </row>
    <row r="121" spans="1:4">
      <c r="A121" s="50">
        <v>207450</v>
      </c>
      <c r="B121" s="50">
        <v>207450</v>
      </c>
      <c r="C121" s="13" t="s">
        <v>1552</v>
      </c>
      <c r="D121" s="49" t="s">
        <v>4702</v>
      </c>
    </row>
    <row r="122" spans="1:4">
      <c r="A122" s="50">
        <v>207500</v>
      </c>
      <c r="B122" s="50">
        <v>207500</v>
      </c>
      <c r="C122" s="13" t="s">
        <v>1553</v>
      </c>
      <c r="D122" s="49"/>
    </row>
    <row r="123" spans="1:4">
      <c r="A123" s="50">
        <v>207550</v>
      </c>
      <c r="B123" s="50">
        <v>207550</v>
      </c>
      <c r="C123" s="13" t="s">
        <v>1554</v>
      </c>
      <c r="D123" s="49"/>
    </row>
    <row r="124" spans="1:4">
      <c r="A124" s="50">
        <v>207600</v>
      </c>
      <c r="B124" s="50">
        <v>207600</v>
      </c>
      <c r="C124" s="13" t="s">
        <v>1555</v>
      </c>
      <c r="D124" s="49" t="s">
        <v>4702</v>
      </c>
    </row>
    <row r="125" spans="1:4">
      <c r="A125" s="50">
        <v>207601</v>
      </c>
      <c r="B125" s="50">
        <v>207601</v>
      </c>
      <c r="C125" s="13" t="s">
        <v>1551</v>
      </c>
      <c r="D125" s="49"/>
    </row>
    <row r="126" spans="1:4">
      <c r="A126" s="50">
        <v>207700</v>
      </c>
      <c r="B126" s="50">
        <v>207700</v>
      </c>
      <c r="C126" s="13" t="s">
        <v>1556</v>
      </c>
      <c r="D126" s="49"/>
    </row>
    <row r="127" spans="1:4">
      <c r="A127" s="50">
        <v>207900</v>
      </c>
      <c r="B127" s="50">
        <v>207900</v>
      </c>
      <c r="C127" s="13" t="s">
        <v>1557</v>
      </c>
      <c r="D127" s="49" t="s">
        <v>4703</v>
      </c>
    </row>
    <row r="128" spans="1:4">
      <c r="A128" s="50">
        <v>208001</v>
      </c>
      <c r="B128" s="50">
        <v>208001</v>
      </c>
      <c r="C128" s="13" t="s">
        <v>1558</v>
      </c>
      <c r="D128" s="49" t="s">
        <v>4697</v>
      </c>
    </row>
    <row r="129" spans="1:4">
      <c r="A129" s="50">
        <v>208100</v>
      </c>
      <c r="B129" s="50">
        <v>208100</v>
      </c>
      <c r="C129" s="13" t="s">
        <v>1559</v>
      </c>
      <c r="D129" s="49"/>
    </row>
    <row r="130" spans="1:4">
      <c r="A130" s="50">
        <v>208200</v>
      </c>
      <c r="B130" s="50">
        <v>208200</v>
      </c>
      <c r="C130" s="13" t="s">
        <v>1560</v>
      </c>
      <c r="D130" s="49"/>
    </row>
    <row r="131" spans="1:4">
      <c r="A131" s="50">
        <v>208253</v>
      </c>
      <c r="B131" s="50">
        <v>208253</v>
      </c>
      <c r="C131" s="13" t="s">
        <v>1561</v>
      </c>
      <c r="D131" s="49"/>
    </row>
    <row r="132" spans="1:4">
      <c r="A132" s="50">
        <v>208254</v>
      </c>
      <c r="B132" s="50">
        <v>208254</v>
      </c>
      <c r="C132" s="13" t="s">
        <v>1562</v>
      </c>
      <c r="D132" s="49"/>
    </row>
    <row r="133" spans="1:4">
      <c r="A133" s="50">
        <v>208255</v>
      </c>
      <c r="B133" s="50">
        <v>208255</v>
      </c>
      <c r="C133" s="13" t="s">
        <v>1563</v>
      </c>
      <c r="D133" s="49"/>
    </row>
    <row r="134" spans="1:4">
      <c r="A134" s="50">
        <v>208400</v>
      </c>
      <c r="B134" s="50">
        <v>208400</v>
      </c>
      <c r="C134" s="13" t="s">
        <v>1564</v>
      </c>
      <c r="D134" s="49"/>
    </row>
    <row r="135" spans="1:4">
      <c r="A135" s="50">
        <v>208500</v>
      </c>
      <c r="B135" s="50">
        <v>208500</v>
      </c>
      <c r="C135" s="13" t="s">
        <v>1565</v>
      </c>
      <c r="D135" s="49"/>
    </row>
    <row r="136" spans="1:4">
      <c r="A136" s="50">
        <v>208501</v>
      </c>
      <c r="B136" s="50">
        <v>208501</v>
      </c>
      <c r="C136" s="13" t="s">
        <v>1566</v>
      </c>
      <c r="D136" s="49"/>
    </row>
    <row r="137" spans="1:4">
      <c r="A137" s="50">
        <v>208600</v>
      </c>
      <c r="B137" s="50">
        <v>208600</v>
      </c>
      <c r="C137" s="13" t="s">
        <v>1567</v>
      </c>
      <c r="D137" s="49"/>
    </row>
    <row r="138" spans="1:4">
      <c r="A138" s="50">
        <v>209000</v>
      </c>
      <c r="B138" s="50">
        <v>209000</v>
      </c>
      <c r="C138" s="13" t="s">
        <v>1568</v>
      </c>
      <c r="D138" s="49" t="s">
        <v>4702</v>
      </c>
    </row>
    <row r="139" spans="1:4">
      <c r="A139" s="50">
        <v>209051</v>
      </c>
      <c r="B139" s="50">
        <v>209051</v>
      </c>
      <c r="C139" s="13" t="s">
        <v>1569</v>
      </c>
      <c r="D139" s="49"/>
    </row>
    <row r="140" spans="1:4">
      <c r="A140" s="50">
        <v>209100</v>
      </c>
      <c r="B140" s="50">
        <v>209100</v>
      </c>
      <c r="C140" s="13" t="s">
        <v>1568</v>
      </c>
      <c r="D140" s="49" t="s">
        <v>4702</v>
      </c>
    </row>
    <row r="141" spans="1:4">
      <c r="A141" s="50">
        <v>209150</v>
      </c>
      <c r="B141" s="50">
        <v>209150</v>
      </c>
      <c r="C141" s="13" t="s">
        <v>1570</v>
      </c>
      <c r="D141" s="49"/>
    </row>
    <row r="142" spans="1:4">
      <c r="A142" s="50">
        <v>209200</v>
      </c>
      <c r="B142" s="50">
        <v>209200</v>
      </c>
      <c r="C142" s="13" t="s">
        <v>1568</v>
      </c>
      <c r="D142" s="49" t="s">
        <v>4702</v>
      </c>
    </row>
    <row r="143" spans="1:4">
      <c r="A143" s="50">
        <v>209300</v>
      </c>
      <c r="B143" s="50">
        <v>209300</v>
      </c>
      <c r="C143" s="13" t="s">
        <v>1568</v>
      </c>
      <c r="D143" s="49"/>
    </row>
    <row r="144" spans="1:4">
      <c r="A144" s="50">
        <v>210300</v>
      </c>
      <c r="B144" s="50">
        <v>210300</v>
      </c>
      <c r="C144" s="13" t="s">
        <v>1571</v>
      </c>
      <c r="D144" s="49"/>
    </row>
    <row r="145" spans="1:4">
      <c r="A145" s="50">
        <v>210352</v>
      </c>
      <c r="B145" s="50">
        <v>210352</v>
      </c>
      <c r="C145" s="13" t="s">
        <v>1572</v>
      </c>
      <c r="D145" s="49"/>
    </row>
    <row r="146" spans="1:4">
      <c r="A146" s="50">
        <v>210353</v>
      </c>
      <c r="B146" s="50">
        <v>210353</v>
      </c>
      <c r="C146" s="13" t="s">
        <v>1573</v>
      </c>
      <c r="D146" s="49"/>
    </row>
    <row r="147" spans="1:4">
      <c r="A147" s="50">
        <v>210401</v>
      </c>
      <c r="B147" s="50">
        <v>210401</v>
      </c>
      <c r="C147" s="13" t="s">
        <v>1574</v>
      </c>
      <c r="D147" s="49"/>
    </row>
    <row r="148" spans="1:4">
      <c r="A148" s="50">
        <v>210600</v>
      </c>
      <c r="B148" s="50">
        <v>210600</v>
      </c>
      <c r="C148" s="13" t="s">
        <v>1575</v>
      </c>
      <c r="D148" s="49"/>
    </row>
    <row r="149" spans="1:4">
      <c r="A149" s="50">
        <v>210650</v>
      </c>
      <c r="B149" s="50">
        <v>210650</v>
      </c>
      <c r="C149" s="13" t="s">
        <v>1576</v>
      </c>
      <c r="D149" s="49"/>
    </row>
    <row r="150" spans="1:4">
      <c r="A150" s="50">
        <v>210700</v>
      </c>
      <c r="B150" s="50">
        <v>210700</v>
      </c>
      <c r="C150" s="13" t="s">
        <v>1577</v>
      </c>
      <c r="D150" s="49"/>
    </row>
    <row r="151" spans="1:4">
      <c r="A151" s="50">
        <v>210901</v>
      </c>
      <c r="B151" s="50">
        <v>210901</v>
      </c>
      <c r="C151" s="13" t="s">
        <v>1578</v>
      </c>
      <c r="D151" s="49"/>
    </row>
    <row r="152" spans="1:4">
      <c r="A152" s="50">
        <v>210902</v>
      </c>
      <c r="B152" s="50">
        <v>210902</v>
      </c>
      <c r="C152" s="13" t="s">
        <v>1579</v>
      </c>
      <c r="D152" s="49"/>
    </row>
    <row r="153" spans="1:4">
      <c r="A153" s="50">
        <v>211200</v>
      </c>
      <c r="B153" s="50">
        <v>211200</v>
      </c>
      <c r="C153" s="13" t="s">
        <v>1580</v>
      </c>
      <c r="D153" s="49" t="s">
        <v>4704</v>
      </c>
    </row>
    <row r="154" spans="1:4">
      <c r="A154" s="50">
        <v>211201</v>
      </c>
      <c r="B154" s="50">
        <v>211201</v>
      </c>
      <c r="C154" s="13" t="s">
        <v>1581</v>
      </c>
      <c r="D154" s="49"/>
    </row>
    <row r="155" spans="1:4">
      <c r="A155" s="50">
        <v>211253</v>
      </c>
      <c r="B155" s="50">
        <v>211253</v>
      </c>
      <c r="C155" s="13" t="s">
        <v>1582</v>
      </c>
      <c r="D155" s="49"/>
    </row>
    <row r="156" spans="1:4">
      <c r="A156" s="50">
        <v>211500</v>
      </c>
      <c r="B156" s="50">
        <v>211500</v>
      </c>
      <c r="C156" s="13" t="s">
        <v>1583</v>
      </c>
      <c r="D156" s="49" t="s">
        <v>4696</v>
      </c>
    </row>
    <row r="157" spans="1:4">
      <c r="A157" s="50">
        <v>211800</v>
      </c>
      <c r="B157" s="50">
        <v>211800</v>
      </c>
      <c r="C157" s="13" t="s">
        <v>1584</v>
      </c>
      <c r="D157" s="49"/>
    </row>
    <row r="158" spans="1:4">
      <c r="A158" s="50">
        <v>212000</v>
      </c>
      <c r="B158" s="50">
        <v>212000</v>
      </c>
      <c r="C158" s="13" t="s">
        <v>1585</v>
      </c>
      <c r="D158" s="49" t="s">
        <v>4705</v>
      </c>
    </row>
    <row r="159" spans="1:4">
      <c r="A159" s="50">
        <v>212400</v>
      </c>
      <c r="B159" s="50">
        <v>212400</v>
      </c>
      <c r="C159" s="13" t="s">
        <v>1586</v>
      </c>
      <c r="D159" s="49" t="s">
        <v>4696</v>
      </c>
    </row>
    <row r="160" spans="1:4">
      <c r="A160" s="50">
        <v>212401</v>
      </c>
      <c r="B160" s="50">
        <v>212401</v>
      </c>
      <c r="C160" s="13" t="s">
        <v>1587</v>
      </c>
      <c r="D160" s="49"/>
    </row>
    <row r="161" spans="1:4">
      <c r="A161" s="50">
        <v>212450</v>
      </c>
      <c r="B161" s="50">
        <v>212450</v>
      </c>
      <c r="C161" s="13" t="s">
        <v>1588</v>
      </c>
      <c r="D161" s="49" t="s">
        <v>4696</v>
      </c>
    </row>
    <row r="162" spans="1:4">
      <c r="A162" s="50">
        <v>212500</v>
      </c>
      <c r="B162" s="50">
        <v>212500</v>
      </c>
      <c r="C162" s="13" t="s">
        <v>1589</v>
      </c>
      <c r="D162" s="49"/>
    </row>
    <row r="163" spans="1:4">
      <c r="A163" s="50">
        <v>212551</v>
      </c>
      <c r="B163" s="50">
        <v>212551</v>
      </c>
      <c r="C163" s="13" t="s">
        <v>1590</v>
      </c>
      <c r="D163" s="49" t="s">
        <v>4696</v>
      </c>
    </row>
    <row r="164" spans="1:4">
      <c r="A164" s="50">
        <v>212552</v>
      </c>
      <c r="B164" s="50">
        <v>212552</v>
      </c>
      <c r="C164" s="13" t="s">
        <v>1591</v>
      </c>
      <c r="D164" s="49"/>
    </row>
    <row r="165" spans="1:4">
      <c r="A165" s="50">
        <v>212602</v>
      </c>
      <c r="B165" s="50">
        <v>212602</v>
      </c>
      <c r="C165" s="13" t="s">
        <v>1592</v>
      </c>
      <c r="D165" s="49"/>
    </row>
    <row r="166" spans="1:4">
      <c r="A166" s="50">
        <v>212650</v>
      </c>
      <c r="B166" s="50">
        <v>212650</v>
      </c>
      <c r="C166" s="13" t="s">
        <v>1593</v>
      </c>
      <c r="D166" s="49"/>
    </row>
    <row r="167" spans="1:4">
      <c r="A167" s="50">
        <v>212700</v>
      </c>
      <c r="B167" s="50">
        <v>212700</v>
      </c>
      <c r="C167" s="13" t="s">
        <v>1594</v>
      </c>
      <c r="D167" s="49" t="s">
        <v>4696</v>
      </c>
    </row>
    <row r="168" spans="1:4">
      <c r="A168" s="50">
        <v>212800</v>
      </c>
      <c r="B168" s="50">
        <v>212800</v>
      </c>
      <c r="C168" s="13" t="s">
        <v>1595</v>
      </c>
      <c r="D168" s="49" t="s">
        <v>4699</v>
      </c>
    </row>
    <row r="169" spans="1:4">
      <c r="A169" s="50">
        <v>213100</v>
      </c>
      <c r="B169" s="50">
        <v>213100</v>
      </c>
      <c r="C169" s="13" t="s">
        <v>1596</v>
      </c>
      <c r="D169" s="49" t="s">
        <v>4699</v>
      </c>
    </row>
    <row r="170" spans="1:4">
      <c r="A170" s="50">
        <v>214000</v>
      </c>
      <c r="B170" s="50">
        <v>214000</v>
      </c>
      <c r="C170" s="13" t="s">
        <v>1597</v>
      </c>
      <c r="D170" s="49" t="s">
        <v>4699</v>
      </c>
    </row>
    <row r="171" spans="1:4">
      <c r="A171" s="50">
        <v>214201</v>
      </c>
      <c r="B171" s="50">
        <v>214201</v>
      </c>
      <c r="C171" s="13" t="s">
        <v>1598</v>
      </c>
      <c r="D171" s="49"/>
    </row>
    <row r="172" spans="1:4">
      <c r="A172" s="50">
        <v>214400</v>
      </c>
      <c r="B172" s="50">
        <v>214400</v>
      </c>
      <c r="C172" s="13" t="s">
        <v>1599</v>
      </c>
      <c r="D172" s="49"/>
    </row>
    <row r="173" spans="1:4">
      <c r="A173" s="50">
        <v>214450</v>
      </c>
      <c r="B173" s="50">
        <v>214450</v>
      </c>
      <c r="C173" s="13" t="s">
        <v>1600</v>
      </c>
      <c r="D173" s="49"/>
    </row>
    <row r="174" spans="1:4">
      <c r="A174" s="50">
        <v>214600</v>
      </c>
      <c r="B174" s="50">
        <v>214600</v>
      </c>
      <c r="C174" s="13" t="s">
        <v>1601</v>
      </c>
      <c r="D174" s="49" t="s">
        <v>4699</v>
      </c>
    </row>
    <row r="175" spans="1:4">
      <c r="A175" s="50">
        <v>221500</v>
      </c>
      <c r="B175" s="50">
        <v>221500</v>
      </c>
      <c r="C175" s="13" t="s">
        <v>1602</v>
      </c>
      <c r="D175" s="49"/>
    </row>
    <row r="176" spans="1:4">
      <c r="A176" s="50">
        <v>221600</v>
      </c>
      <c r="B176" s="50">
        <v>221600</v>
      </c>
      <c r="C176" s="13" t="s">
        <v>1603</v>
      </c>
      <c r="D176" s="49"/>
    </row>
    <row r="177" spans="1:4">
      <c r="A177" s="50">
        <v>221650</v>
      </c>
      <c r="B177" s="50">
        <v>221650</v>
      </c>
      <c r="C177" s="13" t="s">
        <v>1604</v>
      </c>
      <c r="D177" s="49"/>
    </row>
    <row r="178" spans="1:4">
      <c r="A178" s="50">
        <v>221651</v>
      </c>
      <c r="B178" s="50">
        <v>221651</v>
      </c>
      <c r="C178" s="13" t="s">
        <v>1605</v>
      </c>
      <c r="D178" s="49"/>
    </row>
    <row r="179" spans="1:4">
      <c r="A179" s="50">
        <v>222200</v>
      </c>
      <c r="B179" s="50">
        <v>222200</v>
      </c>
      <c r="C179" s="13" t="s">
        <v>1606</v>
      </c>
      <c r="D179" s="49" t="s">
        <v>4706</v>
      </c>
    </row>
    <row r="180" spans="1:4">
      <c r="A180" s="50">
        <v>222250</v>
      </c>
      <c r="B180" s="50">
        <v>222250</v>
      </c>
      <c r="C180" s="13" t="s">
        <v>1607</v>
      </c>
      <c r="D180" s="49" t="s">
        <v>4707</v>
      </c>
    </row>
    <row r="181" spans="1:4">
      <c r="A181" s="50">
        <v>222900</v>
      </c>
      <c r="B181" s="50">
        <v>222900</v>
      </c>
      <c r="C181" s="13" t="s">
        <v>1608</v>
      </c>
      <c r="D181" s="49"/>
    </row>
    <row r="182" spans="1:4">
      <c r="A182" s="50">
        <v>222950</v>
      </c>
      <c r="B182" s="50">
        <v>222950</v>
      </c>
      <c r="C182" s="13" t="s">
        <v>1609</v>
      </c>
      <c r="D182" s="49"/>
    </row>
    <row r="183" spans="1:4">
      <c r="A183" s="50">
        <v>223000</v>
      </c>
      <c r="B183" s="50">
        <v>223000</v>
      </c>
      <c r="C183" s="13" t="s">
        <v>1610</v>
      </c>
      <c r="D183" s="49" t="s">
        <v>4699</v>
      </c>
    </row>
    <row r="184" spans="1:4">
      <c r="A184" s="50">
        <v>223200</v>
      </c>
      <c r="B184" s="50">
        <v>223200</v>
      </c>
      <c r="C184" s="13" t="s">
        <v>1611</v>
      </c>
      <c r="D184" s="49" t="s">
        <v>4689</v>
      </c>
    </row>
    <row r="185" spans="1:4">
      <c r="A185" s="50">
        <v>223250</v>
      </c>
      <c r="B185" s="50">
        <v>223250</v>
      </c>
      <c r="C185" s="13" t="s">
        <v>1612</v>
      </c>
      <c r="D185" s="49"/>
    </row>
    <row r="186" spans="1:4">
      <c r="A186" s="50">
        <v>223300</v>
      </c>
      <c r="B186" s="50">
        <v>223300</v>
      </c>
      <c r="C186" s="13" t="s">
        <v>1613</v>
      </c>
      <c r="D186" s="49"/>
    </row>
    <row r="187" spans="1:4">
      <c r="A187" s="50">
        <v>223353</v>
      </c>
      <c r="B187" s="50">
        <v>223353</v>
      </c>
      <c r="C187" s="13" t="s">
        <v>1612</v>
      </c>
      <c r="D187" s="49"/>
    </row>
    <row r="188" spans="1:4">
      <c r="A188" s="50">
        <v>223501</v>
      </c>
      <c r="B188" s="50">
        <v>223501</v>
      </c>
      <c r="C188" s="13" t="s">
        <v>1614</v>
      </c>
      <c r="D188" s="49"/>
    </row>
    <row r="189" spans="1:4">
      <c r="A189" s="50">
        <v>223600</v>
      </c>
      <c r="B189" s="50">
        <v>223600</v>
      </c>
      <c r="C189" s="13" t="s">
        <v>1615</v>
      </c>
      <c r="D189" s="49"/>
    </row>
    <row r="190" spans="1:4">
      <c r="A190" s="50">
        <v>223700</v>
      </c>
      <c r="B190" s="50">
        <v>223700</v>
      </c>
      <c r="C190" s="13" t="s">
        <v>1616</v>
      </c>
      <c r="D190" s="49"/>
    </row>
    <row r="191" spans="1:4">
      <c r="A191" s="50">
        <v>223750</v>
      </c>
      <c r="B191" s="50">
        <v>223750</v>
      </c>
      <c r="C191" s="13" t="s">
        <v>1617</v>
      </c>
      <c r="D191" s="49"/>
    </row>
    <row r="192" spans="1:4">
      <c r="A192" s="50">
        <v>224200</v>
      </c>
      <c r="B192" s="50">
        <v>224200</v>
      </c>
      <c r="C192" s="13" t="s">
        <v>1618</v>
      </c>
      <c r="D192" s="49"/>
    </row>
    <row r="193" spans="1:4">
      <c r="A193" s="50">
        <v>224250</v>
      </c>
      <c r="B193" s="50">
        <v>224250</v>
      </c>
      <c r="C193" s="13" t="s">
        <v>1619</v>
      </c>
      <c r="D193" s="49"/>
    </row>
    <row r="194" spans="1:4">
      <c r="A194" s="50">
        <v>224500</v>
      </c>
      <c r="B194" s="50">
        <v>224500</v>
      </c>
      <c r="C194" s="13" t="s">
        <v>1620</v>
      </c>
      <c r="D194" s="49"/>
    </row>
    <row r="195" spans="1:4">
      <c r="A195" s="50">
        <v>224501</v>
      </c>
      <c r="B195" s="50">
        <v>224501</v>
      </c>
      <c r="C195" s="13" t="s">
        <v>1621</v>
      </c>
      <c r="D195" s="49"/>
    </row>
    <row r="196" spans="1:4">
      <c r="A196" s="50">
        <v>224550</v>
      </c>
      <c r="B196" s="50">
        <v>224550</v>
      </c>
      <c r="C196" s="13" t="s">
        <v>1622</v>
      </c>
      <c r="D196" s="49"/>
    </row>
    <row r="197" spans="1:4">
      <c r="A197" s="50">
        <v>224600</v>
      </c>
      <c r="B197" s="50">
        <v>224600</v>
      </c>
      <c r="C197" s="13" t="s">
        <v>1623</v>
      </c>
      <c r="D197" s="49"/>
    </row>
    <row r="198" spans="1:4">
      <c r="A198" s="50">
        <v>224800</v>
      </c>
      <c r="B198" s="50">
        <v>224800</v>
      </c>
      <c r="C198" s="13" t="s">
        <v>1624</v>
      </c>
      <c r="D198" s="49" t="s">
        <v>4707</v>
      </c>
    </row>
    <row r="199" spans="1:4">
      <c r="A199" s="50">
        <v>224853</v>
      </c>
      <c r="B199" s="50">
        <v>224853</v>
      </c>
      <c r="C199" s="13" t="s">
        <v>1625</v>
      </c>
      <c r="D199" s="49"/>
    </row>
    <row r="200" spans="1:4">
      <c r="A200" s="50">
        <v>224854</v>
      </c>
      <c r="B200" s="50">
        <v>224854</v>
      </c>
      <c r="C200" s="13" t="s">
        <v>1626</v>
      </c>
      <c r="D200" s="49"/>
    </row>
    <row r="201" spans="1:4">
      <c r="A201" s="50">
        <v>224855</v>
      </c>
      <c r="B201" s="50">
        <v>224855</v>
      </c>
      <c r="C201" s="13" t="s">
        <v>1627</v>
      </c>
      <c r="D201" s="49"/>
    </row>
    <row r="202" spans="1:4">
      <c r="A202" s="50">
        <v>225201</v>
      </c>
      <c r="B202" s="50">
        <v>225201</v>
      </c>
      <c r="C202" s="13" t="s">
        <v>1628</v>
      </c>
      <c r="D202" s="49"/>
    </row>
    <row r="203" spans="1:4">
      <c r="A203" s="50">
        <v>225251</v>
      </c>
      <c r="B203" s="50">
        <v>225251</v>
      </c>
      <c r="C203" s="13" t="s">
        <v>1629</v>
      </c>
      <c r="D203" s="49"/>
    </row>
    <row r="204" spans="1:4">
      <c r="A204" s="50">
        <v>225400</v>
      </c>
      <c r="B204" s="50">
        <v>225400</v>
      </c>
      <c r="C204" s="13" t="s">
        <v>1630</v>
      </c>
      <c r="D204" s="49"/>
    </row>
    <row r="205" spans="1:4">
      <c r="A205" s="50">
        <v>225500</v>
      </c>
      <c r="B205" s="50">
        <v>225500</v>
      </c>
      <c r="C205" s="13" t="s">
        <v>1631</v>
      </c>
      <c r="D205" s="49"/>
    </row>
    <row r="206" spans="1:4">
      <c r="A206" s="50">
        <v>225550</v>
      </c>
      <c r="B206" s="50">
        <v>225550</v>
      </c>
      <c r="C206" s="13" t="s">
        <v>1632</v>
      </c>
      <c r="D206" s="49"/>
    </row>
    <row r="207" spans="1:4">
      <c r="A207" s="50">
        <v>225700</v>
      </c>
      <c r="B207" s="50">
        <v>225700</v>
      </c>
      <c r="C207" s="13" t="s">
        <v>1633</v>
      </c>
      <c r="D207" s="49"/>
    </row>
    <row r="208" spans="1:4">
      <c r="A208" s="50">
        <v>226000</v>
      </c>
      <c r="B208" s="50">
        <v>226000</v>
      </c>
      <c r="C208" s="13" t="s">
        <v>1634</v>
      </c>
      <c r="D208" s="49"/>
    </row>
    <row r="209" spans="1:4">
      <c r="A209" s="50">
        <v>226100</v>
      </c>
      <c r="B209" s="50">
        <v>226100</v>
      </c>
      <c r="C209" s="13" t="s">
        <v>1635</v>
      </c>
      <c r="D209" s="49"/>
    </row>
    <row r="210" spans="1:4">
      <c r="A210" s="50">
        <v>226151</v>
      </c>
      <c r="B210" s="50">
        <v>226151</v>
      </c>
      <c r="C210" s="13" t="s">
        <v>1636</v>
      </c>
      <c r="D210" s="49"/>
    </row>
    <row r="211" spans="1:4">
      <c r="A211" s="50">
        <v>226152</v>
      </c>
      <c r="B211" s="50">
        <v>226152</v>
      </c>
      <c r="C211" s="13" t="s">
        <v>1637</v>
      </c>
      <c r="D211" s="49"/>
    </row>
    <row r="212" spans="1:4">
      <c r="A212" s="50">
        <v>226200</v>
      </c>
      <c r="B212" s="50">
        <v>226200</v>
      </c>
      <c r="C212" s="13" t="s">
        <v>1638</v>
      </c>
      <c r="D212" s="49" t="s">
        <v>4707</v>
      </c>
    </row>
    <row r="213" spans="1:4">
      <c r="A213" s="50">
        <v>226253</v>
      </c>
      <c r="B213" s="50">
        <v>226253</v>
      </c>
      <c r="C213" s="13" t="s">
        <v>1639</v>
      </c>
      <c r="D213" s="49"/>
    </row>
    <row r="214" spans="1:4">
      <c r="A214" s="50">
        <v>226254</v>
      </c>
      <c r="B214" s="50">
        <v>226254</v>
      </c>
      <c r="C214" s="13" t="s">
        <v>1627</v>
      </c>
      <c r="D214" s="49"/>
    </row>
    <row r="215" spans="1:4">
      <c r="A215" s="50">
        <v>226401</v>
      </c>
      <c r="B215" s="50">
        <v>226401</v>
      </c>
      <c r="C215" s="13" t="s">
        <v>1640</v>
      </c>
      <c r="D215" s="49" t="s">
        <v>4708</v>
      </c>
    </row>
    <row r="216" spans="1:4">
      <c r="A216" s="50">
        <v>226450</v>
      </c>
      <c r="B216" s="50">
        <v>226450</v>
      </c>
      <c r="C216" s="13" t="s">
        <v>1641</v>
      </c>
      <c r="D216" s="49" t="s">
        <v>4709</v>
      </c>
    </row>
    <row r="217" spans="1:4">
      <c r="A217" s="50">
        <v>226502</v>
      </c>
      <c r="B217" s="50">
        <v>226502</v>
      </c>
      <c r="C217" s="13" t="s">
        <v>1642</v>
      </c>
      <c r="D217" s="49" t="s">
        <v>4707</v>
      </c>
    </row>
    <row r="218" spans="1:4">
      <c r="A218" s="50">
        <v>226552</v>
      </c>
      <c r="B218" s="50">
        <v>226552</v>
      </c>
      <c r="C218" s="13" t="s">
        <v>1643</v>
      </c>
      <c r="D218" s="49"/>
    </row>
    <row r="219" spans="1:4">
      <c r="A219" s="50">
        <v>226553</v>
      </c>
      <c r="B219" s="50">
        <v>226553</v>
      </c>
      <c r="C219" s="13" t="s">
        <v>1644</v>
      </c>
      <c r="D219" s="49"/>
    </row>
    <row r="220" spans="1:4">
      <c r="A220" s="50">
        <v>226600</v>
      </c>
      <c r="B220" s="50">
        <v>226600</v>
      </c>
      <c r="C220" s="13" t="s">
        <v>1645</v>
      </c>
      <c r="D220" s="49" t="s">
        <v>4710</v>
      </c>
    </row>
    <row r="221" spans="1:4">
      <c r="A221" s="50">
        <v>226700</v>
      </c>
      <c r="B221" s="50">
        <v>226700</v>
      </c>
      <c r="C221" s="13" t="s">
        <v>1646</v>
      </c>
      <c r="D221" s="49"/>
    </row>
    <row r="222" spans="1:4">
      <c r="A222" s="50">
        <v>226800</v>
      </c>
      <c r="B222" s="50">
        <v>226800</v>
      </c>
      <c r="C222" s="13" t="s">
        <v>1647</v>
      </c>
      <c r="D222" s="49"/>
    </row>
    <row r="223" spans="1:4">
      <c r="A223" s="50">
        <v>226900</v>
      </c>
      <c r="B223" s="50">
        <v>226900</v>
      </c>
      <c r="C223" s="13" t="s">
        <v>1648</v>
      </c>
      <c r="D223" s="49" t="s">
        <v>4707</v>
      </c>
    </row>
    <row r="224" spans="1:4">
      <c r="A224" s="50">
        <v>227000</v>
      </c>
      <c r="B224" s="50">
        <v>227000</v>
      </c>
      <c r="C224" s="13" t="s">
        <v>1649</v>
      </c>
      <c r="D224" s="49" t="s">
        <v>4707</v>
      </c>
    </row>
    <row r="225" spans="1:4">
      <c r="A225" s="50">
        <v>227054</v>
      </c>
      <c r="B225" s="50">
        <v>227054</v>
      </c>
      <c r="C225" s="13" t="s">
        <v>1650</v>
      </c>
      <c r="D225" s="49"/>
    </row>
    <row r="226" spans="1:4">
      <c r="A226" s="50">
        <v>227201</v>
      </c>
      <c r="B226" s="50">
        <v>227201</v>
      </c>
      <c r="C226" s="13" t="s">
        <v>1651</v>
      </c>
      <c r="D226" s="49" t="s">
        <v>4699</v>
      </c>
    </row>
    <row r="227" spans="1:4">
      <c r="A227" s="50">
        <v>227401</v>
      </c>
      <c r="B227" s="50">
        <v>227401</v>
      </c>
      <c r="C227" s="13" t="s">
        <v>1652</v>
      </c>
      <c r="D227" s="49" t="s">
        <v>4707</v>
      </c>
    </row>
    <row r="228" spans="1:4">
      <c r="A228" s="50">
        <v>227600</v>
      </c>
      <c r="B228" s="50">
        <v>227600</v>
      </c>
      <c r="C228" s="13" t="s">
        <v>1653</v>
      </c>
      <c r="D228" s="49"/>
    </row>
    <row r="229" spans="1:4">
      <c r="A229" s="50">
        <v>227650</v>
      </c>
      <c r="B229" s="50">
        <v>227650</v>
      </c>
      <c r="C229" s="13" t="s">
        <v>1654</v>
      </c>
      <c r="D229" s="49"/>
    </row>
    <row r="230" spans="1:4">
      <c r="A230" s="50">
        <v>227700</v>
      </c>
      <c r="B230" s="50">
        <v>227700</v>
      </c>
      <c r="C230" s="13" t="s">
        <v>1655</v>
      </c>
      <c r="D230" s="49"/>
    </row>
    <row r="231" spans="1:4">
      <c r="A231" s="50">
        <v>227800</v>
      </c>
      <c r="B231" s="50">
        <v>227800</v>
      </c>
      <c r="C231" s="13" t="s">
        <v>1656</v>
      </c>
      <c r="D231" s="49" t="s">
        <v>4707</v>
      </c>
    </row>
    <row r="232" spans="1:4">
      <c r="A232" s="50">
        <v>227900</v>
      </c>
      <c r="B232" s="50">
        <v>227900</v>
      </c>
      <c r="C232" s="13" t="s">
        <v>1657</v>
      </c>
      <c r="D232" s="49"/>
    </row>
    <row r="233" spans="1:4">
      <c r="A233" s="50">
        <v>228000</v>
      </c>
      <c r="B233" s="50">
        <v>228000</v>
      </c>
      <c r="C233" s="13" t="s">
        <v>1658</v>
      </c>
      <c r="D233" s="49" t="s">
        <v>4711</v>
      </c>
    </row>
    <row r="234" spans="1:4">
      <c r="A234" s="50">
        <v>228050</v>
      </c>
      <c r="B234" s="50">
        <v>228050</v>
      </c>
      <c r="C234" s="13" t="s">
        <v>1659</v>
      </c>
      <c r="D234" s="49" t="s">
        <v>4712</v>
      </c>
    </row>
    <row r="235" spans="1:4">
      <c r="A235" s="50">
        <v>228100</v>
      </c>
      <c r="B235" s="50">
        <v>228100</v>
      </c>
      <c r="C235" s="13" t="s">
        <v>1660</v>
      </c>
      <c r="D235" s="49"/>
    </row>
    <row r="236" spans="1:4">
      <c r="A236" s="50">
        <v>228200</v>
      </c>
      <c r="B236" s="50">
        <v>228200</v>
      </c>
      <c r="C236" s="13" t="s">
        <v>1661</v>
      </c>
      <c r="D236" s="49"/>
    </row>
    <row r="237" spans="1:4">
      <c r="A237" s="50">
        <v>228300</v>
      </c>
      <c r="B237" s="50">
        <v>228300</v>
      </c>
      <c r="C237" s="13" t="s">
        <v>1662</v>
      </c>
      <c r="D237" s="49"/>
    </row>
    <row r="238" spans="1:4">
      <c r="A238" s="50">
        <v>228350</v>
      </c>
      <c r="B238" s="50">
        <v>228350</v>
      </c>
      <c r="C238" s="13" t="s">
        <v>1663</v>
      </c>
      <c r="D238" s="49"/>
    </row>
    <row r="239" spans="1:4">
      <c r="A239" s="50">
        <v>228400</v>
      </c>
      <c r="B239" s="50">
        <v>228400</v>
      </c>
      <c r="C239" s="13" t="s">
        <v>1664</v>
      </c>
      <c r="D239" s="49" t="s">
        <v>4711</v>
      </c>
    </row>
    <row r="240" spans="1:4">
      <c r="A240" s="50">
        <v>228501</v>
      </c>
      <c r="B240" s="50">
        <v>228501</v>
      </c>
      <c r="C240" s="13" t="s">
        <v>1665</v>
      </c>
      <c r="D240" s="49"/>
    </row>
    <row r="241" spans="1:4">
      <c r="A241" s="50">
        <v>228550</v>
      </c>
      <c r="B241" s="50">
        <v>228550</v>
      </c>
      <c r="C241" s="13" t="s">
        <v>1666</v>
      </c>
      <c r="D241" s="49"/>
    </row>
    <row r="242" spans="1:4">
      <c r="A242" s="50">
        <v>228551</v>
      </c>
      <c r="B242" s="50">
        <v>228551</v>
      </c>
      <c r="C242" s="13" t="s">
        <v>1667</v>
      </c>
      <c r="D242" s="49"/>
    </row>
    <row r="243" spans="1:4">
      <c r="A243" s="50">
        <v>228601</v>
      </c>
      <c r="B243" s="50">
        <v>228601</v>
      </c>
      <c r="C243" s="13" t="s">
        <v>1668</v>
      </c>
      <c r="D243" s="49"/>
    </row>
    <row r="244" spans="1:4">
      <c r="A244" s="50">
        <v>228700</v>
      </c>
      <c r="B244" s="50">
        <v>228700</v>
      </c>
      <c r="C244" s="13" t="s">
        <v>1669</v>
      </c>
      <c r="D244" s="49" t="s">
        <v>4711</v>
      </c>
    </row>
    <row r="245" spans="1:4">
      <c r="A245" s="50">
        <v>228701</v>
      </c>
      <c r="B245" s="50">
        <v>228701</v>
      </c>
      <c r="C245" s="13" t="s">
        <v>1670</v>
      </c>
      <c r="D245" s="49"/>
    </row>
    <row r="246" spans="1:4">
      <c r="A246" s="50">
        <v>228750</v>
      </c>
      <c r="B246" s="50">
        <v>228750</v>
      </c>
      <c r="C246" s="13" t="s">
        <v>1671</v>
      </c>
      <c r="D246" s="49" t="s">
        <v>4711</v>
      </c>
    </row>
    <row r="247" spans="1:4">
      <c r="A247" s="50">
        <v>228900</v>
      </c>
      <c r="B247" s="50">
        <v>228900</v>
      </c>
      <c r="C247" s="13" t="s">
        <v>1672</v>
      </c>
      <c r="D247" s="49" t="s">
        <v>4713</v>
      </c>
    </row>
    <row r="248" spans="1:4">
      <c r="A248" s="50">
        <v>228951</v>
      </c>
      <c r="B248" s="50">
        <v>228951</v>
      </c>
      <c r="C248" s="13" t="s">
        <v>1673</v>
      </c>
      <c r="D248" s="49"/>
    </row>
    <row r="249" spans="1:4">
      <c r="A249" s="50">
        <v>229001</v>
      </c>
      <c r="B249" s="50">
        <v>229001</v>
      </c>
      <c r="C249" s="13" t="s">
        <v>1674</v>
      </c>
      <c r="D249" s="49" t="s">
        <v>4699</v>
      </c>
    </row>
    <row r="250" spans="1:4">
      <c r="A250" s="50">
        <v>229100</v>
      </c>
      <c r="B250" s="50">
        <v>229100</v>
      </c>
      <c r="C250" s="13" t="s">
        <v>1675</v>
      </c>
      <c r="D250" s="49" t="s">
        <v>4714</v>
      </c>
    </row>
    <row r="251" spans="1:4">
      <c r="A251" s="50">
        <v>229200</v>
      </c>
      <c r="B251" s="50">
        <v>229200</v>
      </c>
      <c r="C251" s="13" t="s">
        <v>1676</v>
      </c>
      <c r="D251" s="49"/>
    </row>
    <row r="252" spans="1:4">
      <c r="A252" s="50">
        <v>229300</v>
      </c>
      <c r="B252" s="50">
        <v>229300</v>
      </c>
      <c r="C252" s="13" t="s">
        <v>1677</v>
      </c>
      <c r="D252" s="49" t="s">
        <v>4714</v>
      </c>
    </row>
    <row r="253" spans="1:4">
      <c r="A253" s="50">
        <v>229350</v>
      </c>
      <c r="B253" s="50">
        <v>229350</v>
      </c>
      <c r="C253" s="13" t="s">
        <v>1678</v>
      </c>
      <c r="D253" s="49" t="s">
        <v>4714</v>
      </c>
    </row>
    <row r="254" spans="1:4">
      <c r="A254" s="50">
        <v>229351</v>
      </c>
      <c r="B254" s="50">
        <v>229351</v>
      </c>
      <c r="C254" s="13" t="s">
        <v>1679</v>
      </c>
      <c r="D254" s="49"/>
    </row>
    <row r="255" spans="1:4">
      <c r="A255" s="50">
        <v>229400</v>
      </c>
      <c r="B255" s="50">
        <v>229400</v>
      </c>
      <c r="C255" s="13" t="s">
        <v>1680</v>
      </c>
      <c r="D255" s="49"/>
    </row>
    <row r="256" spans="1:4">
      <c r="A256" s="50">
        <v>229450</v>
      </c>
      <c r="B256" s="50">
        <v>229450</v>
      </c>
      <c r="C256" s="13" t="s">
        <v>1681</v>
      </c>
      <c r="D256" s="49"/>
    </row>
    <row r="257" spans="1:4">
      <c r="A257" s="50">
        <v>229451</v>
      </c>
      <c r="B257" s="50">
        <v>229451</v>
      </c>
      <c r="C257" s="13" t="s">
        <v>1682</v>
      </c>
      <c r="D257" s="49"/>
    </row>
    <row r="258" spans="1:4">
      <c r="A258" s="50">
        <v>229500</v>
      </c>
      <c r="B258" s="50">
        <v>229500</v>
      </c>
      <c r="C258" s="13" t="s">
        <v>1683</v>
      </c>
      <c r="D258" s="49" t="s">
        <v>4711</v>
      </c>
    </row>
    <row r="259" spans="1:4">
      <c r="A259" s="50">
        <v>229600</v>
      </c>
      <c r="B259" s="50">
        <v>229600</v>
      </c>
      <c r="C259" s="13" t="s">
        <v>1684</v>
      </c>
      <c r="D259" s="49"/>
    </row>
    <row r="260" spans="1:4">
      <c r="A260" s="50">
        <v>229650</v>
      </c>
      <c r="B260" s="50">
        <v>229650</v>
      </c>
      <c r="C260" s="13" t="s">
        <v>1685</v>
      </c>
      <c r="D260" s="49"/>
    </row>
    <row r="261" spans="1:4">
      <c r="A261" s="50">
        <v>229700</v>
      </c>
      <c r="B261" s="50">
        <v>229700</v>
      </c>
      <c r="C261" s="13" t="s">
        <v>1686</v>
      </c>
      <c r="D261" s="49" t="s">
        <v>4711</v>
      </c>
    </row>
    <row r="262" spans="1:4">
      <c r="A262" s="50">
        <v>229800</v>
      </c>
      <c r="B262" s="50">
        <v>229800</v>
      </c>
      <c r="C262" s="13" t="s">
        <v>1687</v>
      </c>
      <c r="D262" s="49"/>
    </row>
    <row r="263" spans="1:4">
      <c r="A263" s="50">
        <v>229900</v>
      </c>
      <c r="B263" s="50">
        <v>229900</v>
      </c>
      <c r="C263" s="13" t="s">
        <v>1688</v>
      </c>
      <c r="D263" s="49"/>
    </row>
    <row r="264" spans="1:4">
      <c r="A264" s="50">
        <v>229901</v>
      </c>
      <c r="B264" s="50">
        <v>229901</v>
      </c>
      <c r="C264" s="13" t="s">
        <v>1689</v>
      </c>
      <c r="D264" s="49"/>
    </row>
    <row r="265" spans="1:4">
      <c r="A265" s="50">
        <v>229950</v>
      </c>
      <c r="B265" s="50">
        <v>229950</v>
      </c>
      <c r="C265" s="13" t="s">
        <v>1685</v>
      </c>
      <c r="D265" s="49"/>
    </row>
    <row r="266" spans="1:4">
      <c r="A266" s="50">
        <v>229951</v>
      </c>
      <c r="B266" s="50">
        <v>229951</v>
      </c>
      <c r="C266" s="13" t="s">
        <v>1690</v>
      </c>
      <c r="D266" s="49"/>
    </row>
    <row r="267" spans="1:4">
      <c r="A267" s="50">
        <v>232000</v>
      </c>
      <c r="B267" s="50">
        <v>232000</v>
      </c>
      <c r="C267" s="13" t="s">
        <v>1691</v>
      </c>
      <c r="D267" s="49"/>
    </row>
    <row r="268" spans="1:4">
      <c r="A268" s="50">
        <v>232100</v>
      </c>
      <c r="B268" s="50">
        <v>232100</v>
      </c>
      <c r="C268" s="13" t="s">
        <v>1692</v>
      </c>
      <c r="D268" s="49"/>
    </row>
    <row r="269" spans="1:4">
      <c r="A269" s="50">
        <v>232150</v>
      </c>
      <c r="B269" s="50">
        <v>232150</v>
      </c>
      <c r="C269" s="13" t="s">
        <v>1693</v>
      </c>
      <c r="D269" s="49"/>
    </row>
    <row r="270" spans="1:4">
      <c r="A270" s="50">
        <v>232200</v>
      </c>
      <c r="B270" s="50">
        <v>232200</v>
      </c>
      <c r="C270" s="13" t="s">
        <v>1694</v>
      </c>
      <c r="D270" s="49"/>
    </row>
    <row r="271" spans="1:4">
      <c r="A271" s="50">
        <v>232201</v>
      </c>
      <c r="B271" s="50">
        <v>232201</v>
      </c>
      <c r="C271" s="13" t="s">
        <v>1695</v>
      </c>
      <c r="D271" s="49"/>
    </row>
    <row r="272" spans="1:4">
      <c r="A272" s="50">
        <v>232250</v>
      </c>
      <c r="B272" s="50">
        <v>232250</v>
      </c>
      <c r="C272" s="13" t="s">
        <v>1696</v>
      </c>
      <c r="D272" s="49"/>
    </row>
    <row r="273" spans="1:4">
      <c r="A273" s="50">
        <v>232300</v>
      </c>
      <c r="B273" s="50">
        <v>232300</v>
      </c>
      <c r="C273" s="13" t="s">
        <v>1697</v>
      </c>
      <c r="D273" s="49"/>
    </row>
    <row r="274" spans="1:4">
      <c r="A274" s="50">
        <v>232400</v>
      </c>
      <c r="B274" s="50">
        <v>232400</v>
      </c>
      <c r="C274" s="13" t="s">
        <v>1698</v>
      </c>
      <c r="D274" s="49" t="s">
        <v>4713</v>
      </c>
    </row>
    <row r="275" spans="1:4">
      <c r="A275" s="50">
        <v>232450</v>
      </c>
      <c r="B275" s="50">
        <v>232450</v>
      </c>
      <c r="C275" s="13" t="s">
        <v>1699</v>
      </c>
      <c r="D275" s="49" t="s">
        <v>4707</v>
      </c>
    </row>
    <row r="276" spans="1:4">
      <c r="A276" s="50">
        <v>232451</v>
      </c>
      <c r="B276" s="50">
        <v>232451</v>
      </c>
      <c r="C276" s="13" t="s">
        <v>1700</v>
      </c>
      <c r="D276" s="49"/>
    </row>
    <row r="277" spans="1:4">
      <c r="A277" s="50">
        <v>232551</v>
      </c>
      <c r="B277" s="50">
        <v>232551</v>
      </c>
      <c r="C277" s="13" t="s">
        <v>1701</v>
      </c>
      <c r="D277" s="49"/>
    </row>
    <row r="278" spans="1:4">
      <c r="A278" s="50">
        <v>232600</v>
      </c>
      <c r="B278" s="50">
        <v>232600</v>
      </c>
      <c r="C278" s="13" t="s">
        <v>1702</v>
      </c>
      <c r="D278" s="49"/>
    </row>
    <row r="279" spans="1:4">
      <c r="A279" s="50">
        <v>232700</v>
      </c>
      <c r="B279" s="50">
        <v>232700</v>
      </c>
      <c r="C279" s="13" t="s">
        <v>1703</v>
      </c>
      <c r="D279" s="49"/>
    </row>
    <row r="280" spans="1:4">
      <c r="A280" s="50">
        <v>232750</v>
      </c>
      <c r="B280" s="50">
        <v>232750</v>
      </c>
      <c r="C280" s="13" t="s">
        <v>1704</v>
      </c>
      <c r="D280" s="49"/>
    </row>
    <row r="281" spans="1:4">
      <c r="A281" s="50">
        <v>232800</v>
      </c>
      <c r="B281" s="50">
        <v>232800</v>
      </c>
      <c r="C281" s="13" t="s">
        <v>1705</v>
      </c>
      <c r="D281" s="49"/>
    </row>
    <row r="282" spans="1:4">
      <c r="A282" s="50">
        <v>232900</v>
      </c>
      <c r="B282" s="50">
        <v>232900</v>
      </c>
      <c r="C282" s="13" t="s">
        <v>1706</v>
      </c>
      <c r="D282" s="49"/>
    </row>
    <row r="283" spans="1:4">
      <c r="A283" s="50">
        <v>232930</v>
      </c>
      <c r="B283" s="50">
        <v>232930</v>
      </c>
      <c r="C283" s="13" t="s">
        <v>1707</v>
      </c>
      <c r="D283" s="49"/>
    </row>
    <row r="284" spans="1:4">
      <c r="A284" s="50">
        <v>233001</v>
      </c>
      <c r="B284" s="50">
        <v>233001</v>
      </c>
      <c r="C284" s="13" t="s">
        <v>1708</v>
      </c>
      <c r="D284" s="49"/>
    </row>
    <row r="285" spans="1:4">
      <c r="A285" s="50">
        <v>233100</v>
      </c>
      <c r="B285" s="50">
        <v>233100</v>
      </c>
      <c r="C285" s="13" t="s">
        <v>1709</v>
      </c>
      <c r="D285" s="49" t="s">
        <v>4689</v>
      </c>
    </row>
    <row r="286" spans="1:4">
      <c r="A286" s="50">
        <v>233151</v>
      </c>
      <c r="B286" s="50">
        <v>233151</v>
      </c>
      <c r="C286" s="13" t="s">
        <v>1710</v>
      </c>
      <c r="D286" s="49"/>
    </row>
    <row r="287" spans="1:4">
      <c r="A287" s="50">
        <v>233200</v>
      </c>
      <c r="B287" s="50">
        <v>233200</v>
      </c>
      <c r="C287" s="13" t="s">
        <v>1711</v>
      </c>
      <c r="D287" s="49" t="s">
        <v>4715</v>
      </c>
    </row>
    <row r="288" spans="1:4">
      <c r="A288" s="50">
        <v>233250</v>
      </c>
      <c r="B288" s="50">
        <v>233250</v>
      </c>
      <c r="C288" s="13" t="s">
        <v>1712</v>
      </c>
      <c r="D288" s="49" t="s">
        <v>4689</v>
      </c>
    </row>
    <row r="289" spans="1:4">
      <c r="A289" s="50">
        <v>233251</v>
      </c>
      <c r="B289" s="50">
        <v>233251</v>
      </c>
      <c r="C289" s="13" t="s">
        <v>1713</v>
      </c>
      <c r="D289" s="49"/>
    </row>
    <row r="290" spans="1:4">
      <c r="A290" s="50">
        <v>233252</v>
      </c>
      <c r="B290" s="50">
        <v>233252</v>
      </c>
      <c r="C290" s="13" t="s">
        <v>1714</v>
      </c>
      <c r="D290" s="49"/>
    </row>
    <row r="291" spans="1:4">
      <c r="A291" s="50">
        <v>233302</v>
      </c>
      <c r="B291" s="50">
        <v>233302</v>
      </c>
      <c r="C291" s="13" t="s">
        <v>1715</v>
      </c>
      <c r="D291" s="49"/>
    </row>
    <row r="292" spans="1:4">
      <c r="A292" s="50">
        <v>233352</v>
      </c>
      <c r="B292" s="50">
        <v>233352</v>
      </c>
      <c r="C292" s="13" t="s">
        <v>1716</v>
      </c>
      <c r="D292" s="49"/>
    </row>
    <row r="293" spans="1:4">
      <c r="A293" s="50">
        <v>233500</v>
      </c>
      <c r="B293" s="50">
        <v>233500</v>
      </c>
      <c r="C293" s="13" t="s">
        <v>1717</v>
      </c>
      <c r="D293" s="49" t="s">
        <v>4699</v>
      </c>
    </row>
    <row r="294" spans="1:4">
      <c r="A294" s="50">
        <v>233700</v>
      </c>
      <c r="B294" s="50">
        <v>233700</v>
      </c>
      <c r="C294" s="13" t="s">
        <v>1718</v>
      </c>
      <c r="D294" s="49" t="s">
        <v>4707</v>
      </c>
    </row>
    <row r="295" spans="1:4">
      <c r="A295" s="50">
        <v>233750</v>
      </c>
      <c r="B295" s="50">
        <v>233750</v>
      </c>
      <c r="C295" s="13" t="s">
        <v>1719</v>
      </c>
      <c r="D295" s="49"/>
    </row>
    <row r="296" spans="1:4">
      <c r="A296" s="50">
        <v>233801</v>
      </c>
      <c r="B296" s="50">
        <v>233801</v>
      </c>
      <c r="C296" s="13" t="s">
        <v>1720</v>
      </c>
      <c r="D296" s="49"/>
    </row>
    <row r="297" spans="1:4">
      <c r="A297" s="50">
        <v>233850</v>
      </c>
      <c r="B297" s="50">
        <v>233850</v>
      </c>
      <c r="C297" s="13" t="s">
        <v>1721</v>
      </c>
      <c r="D297" s="49"/>
    </row>
    <row r="298" spans="1:4">
      <c r="A298" s="50">
        <v>233900</v>
      </c>
      <c r="B298" s="50">
        <v>233900</v>
      </c>
      <c r="C298" s="13" t="s">
        <v>1722</v>
      </c>
      <c r="D298" s="49" t="s">
        <v>4707</v>
      </c>
    </row>
    <row r="299" spans="1:4">
      <c r="A299" s="50">
        <v>233951</v>
      </c>
      <c r="B299" s="50">
        <v>233951</v>
      </c>
      <c r="C299" s="13" t="s">
        <v>1723</v>
      </c>
      <c r="D299" s="49"/>
    </row>
    <row r="300" spans="1:4">
      <c r="A300" s="50">
        <v>234000</v>
      </c>
      <c r="B300" s="50">
        <v>234000</v>
      </c>
      <c r="C300" s="13" t="s">
        <v>1724</v>
      </c>
      <c r="D300" s="49" t="s">
        <v>4707</v>
      </c>
    </row>
    <row r="301" spans="1:4">
      <c r="A301" s="50">
        <v>234050</v>
      </c>
      <c r="B301" s="50">
        <v>234050</v>
      </c>
      <c r="C301" s="13" t="s">
        <v>1725</v>
      </c>
      <c r="D301" s="49" t="s">
        <v>4707</v>
      </c>
    </row>
    <row r="302" spans="1:4">
      <c r="A302" s="50">
        <v>234100</v>
      </c>
      <c r="B302" s="50">
        <v>234100</v>
      </c>
      <c r="C302" s="13" t="s">
        <v>1726</v>
      </c>
      <c r="D302" s="49"/>
    </row>
    <row r="303" spans="1:4">
      <c r="A303" s="50">
        <v>234201</v>
      </c>
      <c r="B303" s="50">
        <v>234201</v>
      </c>
      <c r="C303" s="13" t="s">
        <v>1727</v>
      </c>
      <c r="D303" s="49" t="s">
        <v>4699</v>
      </c>
    </row>
    <row r="304" spans="1:4">
      <c r="A304" s="50">
        <v>234250</v>
      </c>
      <c r="B304" s="50">
        <v>234250</v>
      </c>
      <c r="C304" s="13" t="s">
        <v>1693</v>
      </c>
      <c r="D304" s="49" t="s">
        <v>4707</v>
      </c>
    </row>
    <row r="305" spans="1:4">
      <c r="A305" s="50">
        <v>234300</v>
      </c>
      <c r="B305" s="50">
        <v>234300</v>
      </c>
      <c r="C305" s="13" t="s">
        <v>1728</v>
      </c>
      <c r="D305" s="49"/>
    </row>
    <row r="306" spans="1:4">
      <c r="A306" s="50">
        <v>234400</v>
      </c>
      <c r="B306" s="50">
        <v>234400</v>
      </c>
      <c r="C306" s="13" t="s">
        <v>1729</v>
      </c>
      <c r="D306" s="49" t="s">
        <v>4707</v>
      </c>
    </row>
    <row r="307" spans="1:4">
      <c r="A307" s="50">
        <v>234452</v>
      </c>
      <c r="B307" s="50">
        <v>234452</v>
      </c>
      <c r="C307" s="13" t="s">
        <v>1730</v>
      </c>
      <c r="D307" s="49"/>
    </row>
    <row r="308" spans="1:4">
      <c r="A308" s="50">
        <v>234501</v>
      </c>
      <c r="B308" s="50">
        <v>234501</v>
      </c>
      <c r="C308" s="13" t="s">
        <v>1731</v>
      </c>
      <c r="D308" s="49"/>
    </row>
    <row r="309" spans="1:4">
      <c r="A309" s="50">
        <v>234502</v>
      </c>
      <c r="B309" s="50">
        <v>234502</v>
      </c>
      <c r="C309" s="13" t="s">
        <v>1732</v>
      </c>
      <c r="D309" s="49"/>
    </row>
    <row r="310" spans="1:4">
      <c r="A310" s="50">
        <v>234550</v>
      </c>
      <c r="B310" s="50">
        <v>234550</v>
      </c>
      <c r="C310" s="13" t="s">
        <v>1733</v>
      </c>
      <c r="D310" s="49"/>
    </row>
    <row r="311" spans="1:4">
      <c r="A311" s="50">
        <v>234600</v>
      </c>
      <c r="B311" s="50">
        <v>234600</v>
      </c>
      <c r="C311" s="13" t="s">
        <v>1734</v>
      </c>
      <c r="D311" s="49"/>
    </row>
    <row r="312" spans="1:4">
      <c r="A312" s="50">
        <v>234651</v>
      </c>
      <c r="B312" s="50">
        <v>234651</v>
      </c>
      <c r="C312" s="13" t="s">
        <v>1735</v>
      </c>
      <c r="D312" s="49"/>
    </row>
    <row r="313" spans="1:4">
      <c r="A313" s="50">
        <v>234700</v>
      </c>
      <c r="B313" s="50">
        <v>234700</v>
      </c>
      <c r="C313" s="13" t="s">
        <v>1736</v>
      </c>
      <c r="D313" s="49" t="s">
        <v>4707</v>
      </c>
    </row>
    <row r="314" spans="1:4">
      <c r="A314" s="50">
        <v>234751</v>
      </c>
      <c r="B314" s="50">
        <v>234751</v>
      </c>
      <c r="C314" s="13" t="s">
        <v>1737</v>
      </c>
      <c r="D314" s="49"/>
    </row>
    <row r="315" spans="1:4">
      <c r="A315" s="50">
        <v>234752</v>
      </c>
      <c r="B315" s="50">
        <v>234752</v>
      </c>
      <c r="C315" s="13" t="s">
        <v>1735</v>
      </c>
      <c r="D315" s="49"/>
    </row>
    <row r="316" spans="1:4">
      <c r="A316" s="50">
        <v>234800</v>
      </c>
      <c r="B316" s="50">
        <v>234800</v>
      </c>
      <c r="C316" s="13" t="s">
        <v>1738</v>
      </c>
      <c r="D316" s="49" t="s">
        <v>4707</v>
      </c>
    </row>
    <row r="317" spans="1:4">
      <c r="A317" s="50">
        <v>234900</v>
      </c>
      <c r="B317" s="50">
        <v>234900</v>
      </c>
      <c r="C317" s="13" t="s">
        <v>1649</v>
      </c>
      <c r="D317" s="49"/>
    </row>
    <row r="318" spans="1:4">
      <c r="A318" s="50">
        <v>234951</v>
      </c>
      <c r="B318" s="50">
        <v>234951</v>
      </c>
      <c r="C318" s="13" t="s">
        <v>1739</v>
      </c>
      <c r="D318" s="49"/>
    </row>
    <row r="319" spans="1:4">
      <c r="A319" s="50">
        <v>234952</v>
      </c>
      <c r="B319" s="50">
        <v>234952</v>
      </c>
      <c r="C319" s="13" t="s">
        <v>1625</v>
      </c>
      <c r="D319" s="49"/>
    </row>
    <row r="320" spans="1:4">
      <c r="A320" s="50">
        <v>235001</v>
      </c>
      <c r="B320" s="50">
        <v>235001</v>
      </c>
      <c r="C320" s="13" t="s">
        <v>1740</v>
      </c>
      <c r="D320" s="49"/>
    </row>
    <row r="321" spans="1:4">
      <c r="A321" s="50">
        <v>235200</v>
      </c>
      <c r="B321" s="50">
        <v>235200</v>
      </c>
      <c r="C321" s="13" t="s">
        <v>1741</v>
      </c>
      <c r="D321" s="49"/>
    </row>
    <row r="322" spans="1:4">
      <c r="A322" s="50">
        <v>235301</v>
      </c>
      <c r="B322" s="50">
        <v>235301</v>
      </c>
      <c r="C322" s="13" t="s">
        <v>1742</v>
      </c>
      <c r="D322" s="49"/>
    </row>
    <row r="323" spans="1:4">
      <c r="A323" s="50">
        <v>235351</v>
      </c>
      <c r="B323" s="50">
        <v>235351</v>
      </c>
      <c r="C323" s="13" t="s">
        <v>1743</v>
      </c>
      <c r="D323" s="49"/>
    </row>
    <row r="324" spans="1:4">
      <c r="A324" s="50">
        <v>235400</v>
      </c>
      <c r="B324" s="50">
        <v>235400</v>
      </c>
      <c r="C324" s="13" t="s">
        <v>1744</v>
      </c>
      <c r="D324" s="49"/>
    </row>
    <row r="325" spans="1:4">
      <c r="A325" s="50">
        <v>235450</v>
      </c>
      <c r="B325" s="50">
        <v>235450</v>
      </c>
      <c r="C325" s="13" t="s">
        <v>1745</v>
      </c>
      <c r="D325" s="49"/>
    </row>
    <row r="326" spans="1:4">
      <c r="A326" s="50">
        <v>235451</v>
      </c>
      <c r="B326" s="50">
        <v>235451</v>
      </c>
      <c r="C326" s="13" t="s">
        <v>1746</v>
      </c>
      <c r="D326" s="49"/>
    </row>
    <row r="327" spans="1:4">
      <c r="A327" s="50">
        <v>235500</v>
      </c>
      <c r="B327" s="50">
        <v>235500</v>
      </c>
      <c r="C327" s="13" t="s">
        <v>1747</v>
      </c>
      <c r="D327" s="49"/>
    </row>
    <row r="328" spans="1:4">
      <c r="A328" s="50">
        <v>235600</v>
      </c>
      <c r="B328" s="50">
        <v>235600</v>
      </c>
      <c r="C328" s="13" t="s">
        <v>1748</v>
      </c>
      <c r="D328" s="49" t="s">
        <v>4707</v>
      </c>
    </row>
    <row r="329" spans="1:4">
      <c r="A329" s="50">
        <v>235700</v>
      </c>
      <c r="B329" s="50">
        <v>235700</v>
      </c>
      <c r="C329" s="13" t="s">
        <v>1749</v>
      </c>
      <c r="D329" s="49" t="s">
        <v>4707</v>
      </c>
    </row>
    <row r="330" spans="1:4">
      <c r="A330" s="50">
        <v>235800</v>
      </c>
      <c r="B330" s="50">
        <v>235800</v>
      </c>
      <c r="C330" s="13" t="s">
        <v>1750</v>
      </c>
      <c r="D330" s="49" t="s">
        <v>4707</v>
      </c>
    </row>
    <row r="331" spans="1:4">
      <c r="A331" s="50">
        <v>235900</v>
      </c>
      <c r="B331" s="50">
        <v>235900</v>
      </c>
      <c r="C331" s="13" t="s">
        <v>3037</v>
      </c>
      <c r="D331" s="49" t="s">
        <v>4707</v>
      </c>
    </row>
    <row r="332" spans="1:4">
      <c r="A332" s="50">
        <v>236000</v>
      </c>
      <c r="B332" s="50">
        <v>236000</v>
      </c>
      <c r="C332" s="13" t="s">
        <v>1557</v>
      </c>
      <c r="D332" s="49" t="s">
        <v>4703</v>
      </c>
    </row>
    <row r="333" spans="1:4">
      <c r="A333" s="50">
        <v>236100</v>
      </c>
      <c r="B333" s="50">
        <v>236100</v>
      </c>
      <c r="C333" s="13" t="s">
        <v>1751</v>
      </c>
      <c r="D333" s="49"/>
    </row>
    <row r="334" spans="1:4">
      <c r="A334" s="50">
        <v>236101</v>
      </c>
      <c r="B334" s="50">
        <v>236101</v>
      </c>
      <c r="C334" s="13" t="s">
        <v>1752</v>
      </c>
      <c r="D334" s="49"/>
    </row>
    <row r="335" spans="1:4">
      <c r="A335" s="50">
        <v>236200</v>
      </c>
      <c r="B335" s="50">
        <v>236200</v>
      </c>
      <c r="C335" s="13" t="s">
        <v>1753</v>
      </c>
      <c r="D335" s="49" t="s">
        <v>4707</v>
      </c>
    </row>
    <row r="336" spans="1:4">
      <c r="A336" s="50">
        <v>236300</v>
      </c>
      <c r="B336" s="50">
        <v>236300</v>
      </c>
      <c r="C336" s="13" t="s">
        <v>1754</v>
      </c>
      <c r="D336" s="49" t="s">
        <v>4707</v>
      </c>
    </row>
    <row r="337" spans="1:4">
      <c r="A337" s="50">
        <v>236600</v>
      </c>
      <c r="B337" s="50">
        <v>236600</v>
      </c>
      <c r="C337" s="13" t="s">
        <v>1755</v>
      </c>
      <c r="D337" s="49"/>
    </row>
    <row r="338" spans="1:4">
      <c r="A338" s="50">
        <v>236801</v>
      </c>
      <c r="B338" s="50">
        <v>236801</v>
      </c>
      <c r="C338" s="13" t="s">
        <v>1756</v>
      </c>
      <c r="D338" s="49" t="s">
        <v>4707</v>
      </c>
    </row>
    <row r="339" spans="1:4">
      <c r="A339" s="50">
        <v>236850</v>
      </c>
      <c r="B339" s="50">
        <v>236850</v>
      </c>
      <c r="C339" s="13" t="s">
        <v>1757</v>
      </c>
      <c r="D339" s="49" t="s">
        <v>4707</v>
      </c>
    </row>
    <row r="340" spans="1:4">
      <c r="A340" s="50">
        <v>236900</v>
      </c>
      <c r="B340" s="50">
        <v>236900</v>
      </c>
      <c r="C340" s="13" t="s">
        <v>3038</v>
      </c>
      <c r="D340" s="49"/>
    </row>
    <row r="341" spans="1:4">
      <c r="A341" s="50">
        <v>237200</v>
      </c>
      <c r="B341" s="50">
        <v>237200</v>
      </c>
      <c r="C341" s="13" t="s">
        <v>1758</v>
      </c>
      <c r="D341" s="49" t="s">
        <v>4707</v>
      </c>
    </row>
    <row r="342" spans="1:4">
      <c r="A342" s="50">
        <v>237252</v>
      </c>
      <c r="B342" s="50">
        <v>237252</v>
      </c>
      <c r="C342" s="13" t="s">
        <v>1759</v>
      </c>
      <c r="D342" s="49"/>
    </row>
    <row r="343" spans="1:4">
      <c r="A343" s="50">
        <v>237253</v>
      </c>
      <c r="B343" s="50">
        <v>237253</v>
      </c>
      <c r="C343" s="13" t="s">
        <v>1760</v>
      </c>
      <c r="D343" s="49"/>
    </row>
    <row r="344" spans="1:4">
      <c r="A344" s="50">
        <v>237300</v>
      </c>
      <c r="B344" s="50">
        <v>237300</v>
      </c>
      <c r="C344" s="13" t="s">
        <v>1761</v>
      </c>
      <c r="D344" s="49"/>
    </row>
    <row r="345" spans="1:4">
      <c r="A345" s="50">
        <v>237400</v>
      </c>
      <c r="B345" s="50">
        <v>237400</v>
      </c>
      <c r="C345" s="13" t="s">
        <v>1762</v>
      </c>
      <c r="D345" s="49"/>
    </row>
    <row r="346" spans="1:4">
      <c r="A346" s="50">
        <v>237501</v>
      </c>
      <c r="B346" s="50">
        <v>237501</v>
      </c>
      <c r="C346" s="13" t="s">
        <v>1763</v>
      </c>
      <c r="D346" s="49"/>
    </row>
    <row r="347" spans="1:4">
      <c r="A347" s="50">
        <v>237551</v>
      </c>
      <c r="B347" s="50">
        <v>237551</v>
      </c>
      <c r="C347" s="13" t="s">
        <v>1764</v>
      </c>
      <c r="D347" s="49"/>
    </row>
    <row r="348" spans="1:4">
      <c r="A348" s="50">
        <v>237552</v>
      </c>
      <c r="B348" s="50">
        <v>237552</v>
      </c>
      <c r="C348" s="13" t="s">
        <v>1765</v>
      </c>
      <c r="D348" s="49"/>
    </row>
    <row r="349" spans="1:4">
      <c r="A349" s="50">
        <v>237601</v>
      </c>
      <c r="B349" s="50">
        <v>237601</v>
      </c>
      <c r="C349" s="13" t="s">
        <v>1766</v>
      </c>
      <c r="D349" s="49"/>
    </row>
    <row r="350" spans="1:4">
      <c r="A350" s="50">
        <v>237700</v>
      </c>
      <c r="B350" s="50">
        <v>237700</v>
      </c>
      <c r="C350" s="13" t="s">
        <v>1767</v>
      </c>
      <c r="D350" s="49"/>
    </row>
    <row r="351" spans="1:4">
      <c r="A351" s="50">
        <v>237800</v>
      </c>
      <c r="B351" s="50">
        <v>237800</v>
      </c>
      <c r="C351" s="13" t="s">
        <v>1768</v>
      </c>
      <c r="D351" s="49" t="s">
        <v>4699</v>
      </c>
    </row>
    <row r="352" spans="1:4">
      <c r="A352" s="50">
        <v>237900</v>
      </c>
      <c r="B352" s="50">
        <v>237900</v>
      </c>
      <c r="C352" s="13" t="s">
        <v>1769</v>
      </c>
      <c r="D352" s="49"/>
    </row>
    <row r="353" spans="1:4">
      <c r="A353" s="50">
        <v>237950</v>
      </c>
      <c r="B353" s="50">
        <v>237950</v>
      </c>
      <c r="C353" s="13" t="s">
        <v>1770</v>
      </c>
      <c r="D353" s="49"/>
    </row>
    <row r="354" spans="1:4">
      <c r="A354" s="50">
        <v>238000</v>
      </c>
      <c r="B354" s="50">
        <v>238000</v>
      </c>
      <c r="C354" s="13" t="s">
        <v>1771</v>
      </c>
      <c r="D354" s="49" t="s">
        <v>4716</v>
      </c>
    </row>
    <row r="355" spans="1:4">
      <c r="A355" s="50">
        <v>238100</v>
      </c>
      <c r="B355" s="50">
        <v>238100</v>
      </c>
      <c r="C355" s="13" t="s">
        <v>1772</v>
      </c>
      <c r="D355" s="49" t="s">
        <v>4699</v>
      </c>
    </row>
    <row r="356" spans="1:4">
      <c r="A356" s="50">
        <v>238200</v>
      </c>
      <c r="B356" s="50">
        <v>238200</v>
      </c>
      <c r="C356" s="13" t="s">
        <v>1773</v>
      </c>
      <c r="D356" s="49" t="s">
        <v>4699</v>
      </c>
    </row>
    <row r="357" spans="1:4">
      <c r="A357" s="50">
        <v>238201</v>
      </c>
      <c r="B357" s="50">
        <v>238201</v>
      </c>
      <c r="C357" s="13" t="s">
        <v>1774</v>
      </c>
      <c r="D357" s="49"/>
    </row>
    <row r="358" spans="1:4">
      <c r="A358" s="50">
        <v>238300</v>
      </c>
      <c r="B358" s="50">
        <v>238300</v>
      </c>
      <c r="C358" s="13" t="s">
        <v>1775</v>
      </c>
      <c r="D358" s="49"/>
    </row>
    <row r="359" spans="1:4">
      <c r="A359" s="50">
        <v>238400</v>
      </c>
      <c r="B359" s="50">
        <v>238400</v>
      </c>
      <c r="C359" s="13" t="s">
        <v>1776</v>
      </c>
      <c r="D359" s="49"/>
    </row>
    <row r="360" spans="1:4">
      <c r="A360" s="50">
        <v>238500</v>
      </c>
      <c r="B360" s="50">
        <v>238500</v>
      </c>
      <c r="C360" s="13" t="s">
        <v>1777</v>
      </c>
      <c r="D360" s="49"/>
    </row>
    <row r="361" spans="1:4">
      <c r="A361" s="50">
        <v>238600</v>
      </c>
      <c r="B361" s="50">
        <v>238600</v>
      </c>
      <c r="C361" s="13" t="s">
        <v>1778</v>
      </c>
      <c r="D361" s="49"/>
    </row>
    <row r="362" spans="1:4">
      <c r="A362" s="50">
        <v>238700</v>
      </c>
      <c r="B362" s="50">
        <v>238700</v>
      </c>
      <c r="C362" s="13" t="s">
        <v>1776</v>
      </c>
      <c r="D362" s="49"/>
    </row>
    <row r="363" spans="1:4">
      <c r="A363" s="50">
        <v>238800</v>
      </c>
      <c r="B363" s="50">
        <v>238800</v>
      </c>
      <c r="C363" s="13" t="s">
        <v>1779</v>
      </c>
      <c r="D363" s="49"/>
    </row>
    <row r="364" spans="1:4">
      <c r="A364" s="50">
        <v>238850</v>
      </c>
      <c r="B364" s="50">
        <v>238850</v>
      </c>
      <c r="C364" s="13" t="s">
        <v>1780</v>
      </c>
      <c r="D364" s="49"/>
    </row>
    <row r="365" spans="1:4">
      <c r="A365" s="50">
        <v>238900</v>
      </c>
      <c r="B365" s="50">
        <v>238900</v>
      </c>
      <c r="C365" s="13" t="s">
        <v>1781</v>
      </c>
      <c r="D365" s="49"/>
    </row>
    <row r="366" spans="1:4">
      <c r="A366" s="50">
        <v>239000</v>
      </c>
      <c r="B366" s="50">
        <v>239000</v>
      </c>
      <c r="C366" s="13" t="s">
        <v>1782</v>
      </c>
      <c r="D366" s="49"/>
    </row>
    <row r="367" spans="1:4">
      <c r="A367" s="50">
        <v>239050</v>
      </c>
      <c r="B367" s="50">
        <v>239050</v>
      </c>
      <c r="C367" s="13" t="s">
        <v>1783</v>
      </c>
      <c r="D367" s="49"/>
    </row>
    <row r="368" spans="1:4">
      <c r="A368" s="50">
        <v>239100</v>
      </c>
      <c r="B368" s="50">
        <v>239100</v>
      </c>
      <c r="C368" s="13" t="s">
        <v>1784</v>
      </c>
      <c r="D368" s="49"/>
    </row>
    <row r="369" spans="1:4">
      <c r="A369" s="50">
        <v>239150</v>
      </c>
      <c r="B369" s="50">
        <v>239150</v>
      </c>
      <c r="C369" s="13" t="s">
        <v>1785</v>
      </c>
      <c r="D369" s="49"/>
    </row>
    <row r="370" spans="1:4">
      <c r="A370" s="50">
        <v>239200</v>
      </c>
      <c r="B370" s="50">
        <v>239200</v>
      </c>
      <c r="C370" s="13" t="s">
        <v>1786</v>
      </c>
      <c r="D370" s="49"/>
    </row>
    <row r="371" spans="1:4">
      <c r="A371" s="50">
        <v>239300</v>
      </c>
      <c r="B371" s="50">
        <v>239300</v>
      </c>
      <c r="C371" s="13" t="s">
        <v>1787</v>
      </c>
      <c r="D371" s="49"/>
    </row>
    <row r="372" spans="1:4">
      <c r="A372" s="50">
        <v>261800</v>
      </c>
      <c r="B372" s="50">
        <v>261800</v>
      </c>
      <c r="C372" s="13" t="s">
        <v>1788</v>
      </c>
      <c r="D372" s="49"/>
    </row>
    <row r="373" spans="1:4">
      <c r="A373" s="50">
        <v>262100</v>
      </c>
      <c r="B373" s="50">
        <v>262100</v>
      </c>
      <c r="C373" s="13" t="s">
        <v>3039</v>
      </c>
      <c r="D373" s="49"/>
    </row>
    <row r="374" spans="1:4">
      <c r="A374" s="50">
        <v>262200</v>
      </c>
      <c r="B374" s="50">
        <v>262200</v>
      </c>
      <c r="C374" s="13" t="s">
        <v>3040</v>
      </c>
      <c r="D374" s="49"/>
    </row>
    <row r="375" spans="1:4">
      <c r="A375" s="50">
        <v>262300</v>
      </c>
      <c r="B375" s="50">
        <v>262300</v>
      </c>
      <c r="C375" s="13" t="s">
        <v>1567</v>
      </c>
      <c r="D375" s="49"/>
    </row>
    <row r="376" spans="1:4">
      <c r="A376" s="50">
        <v>271500</v>
      </c>
      <c r="B376" s="50">
        <v>271500</v>
      </c>
      <c r="C376" s="13" t="s">
        <v>1789</v>
      </c>
      <c r="D376" s="49"/>
    </row>
    <row r="377" spans="1:4">
      <c r="A377" s="50">
        <v>271551</v>
      </c>
      <c r="B377" s="50">
        <v>271551</v>
      </c>
      <c r="C377" s="13" t="s">
        <v>1790</v>
      </c>
      <c r="D377" s="49"/>
    </row>
    <row r="378" spans="1:4">
      <c r="A378" s="50">
        <v>273300</v>
      </c>
      <c r="B378" s="50">
        <v>273300</v>
      </c>
      <c r="C378" s="13" t="s">
        <v>1791</v>
      </c>
      <c r="D378" s="49"/>
    </row>
    <row r="379" spans="1:4">
      <c r="A379" s="50">
        <v>335000</v>
      </c>
      <c r="B379" s="50">
        <v>335000</v>
      </c>
      <c r="C379" s="13" t="s">
        <v>1792</v>
      </c>
      <c r="D379" s="49" t="s">
        <v>4717</v>
      </c>
    </row>
    <row r="380" spans="1:4">
      <c r="A380" s="50">
        <v>335051</v>
      </c>
      <c r="B380" s="50">
        <v>335051</v>
      </c>
      <c r="C380" s="13" t="s">
        <v>1793</v>
      </c>
      <c r="D380" s="49" t="s">
        <v>4717</v>
      </c>
    </row>
    <row r="381" spans="1:4">
      <c r="A381" s="50">
        <v>336000</v>
      </c>
      <c r="B381" s="50">
        <v>336000</v>
      </c>
      <c r="C381" s="13" t="s">
        <v>1794</v>
      </c>
      <c r="D381" s="49"/>
    </row>
    <row r="382" spans="1:4">
      <c r="A382" s="50">
        <v>336051</v>
      </c>
      <c r="B382" s="50">
        <v>336051</v>
      </c>
      <c r="C382" s="13" t="s">
        <v>1795</v>
      </c>
      <c r="D382" s="49"/>
    </row>
    <row r="383" spans="1:4">
      <c r="A383" s="50">
        <v>379120</v>
      </c>
      <c r="B383" s="50">
        <v>379120</v>
      </c>
      <c r="C383" s="13" t="s">
        <v>1796</v>
      </c>
      <c r="D383" s="49"/>
    </row>
    <row r="384" spans="1:4">
      <c r="A384" s="50">
        <v>399900</v>
      </c>
      <c r="B384" s="50">
        <v>399900</v>
      </c>
      <c r="C384" s="13" t="s">
        <v>1797</v>
      </c>
      <c r="D384" s="49"/>
    </row>
    <row r="385" spans="1:4">
      <c r="A385" s="50">
        <v>402850</v>
      </c>
      <c r="B385" s="50">
        <v>402850</v>
      </c>
      <c r="C385" s="13" t="s">
        <v>1798</v>
      </c>
      <c r="D385" s="49" t="s">
        <v>4700</v>
      </c>
    </row>
    <row r="386" spans="1:4">
      <c r="A386" s="50">
        <v>403784</v>
      </c>
      <c r="B386" s="50">
        <v>403784</v>
      </c>
      <c r="C386" s="13" t="s">
        <v>1799</v>
      </c>
      <c r="D386" s="49" t="s">
        <v>4718</v>
      </c>
    </row>
    <row r="387" spans="1:4">
      <c r="A387" s="50">
        <v>506500</v>
      </c>
      <c r="B387" s="50">
        <v>506500</v>
      </c>
      <c r="C387" s="13" t="s">
        <v>1800</v>
      </c>
      <c r="D387" s="49"/>
    </row>
    <row r="388" spans="1:4">
      <c r="A388" s="50">
        <v>507200</v>
      </c>
      <c r="B388" s="50">
        <v>507200</v>
      </c>
      <c r="C388" s="13" t="s">
        <v>1801</v>
      </c>
      <c r="D388" s="49"/>
    </row>
    <row r="389" spans="1:4">
      <c r="A389" s="50">
        <v>511800</v>
      </c>
      <c r="B389" s="50">
        <v>511800</v>
      </c>
      <c r="C389" s="13" t="s">
        <v>3041</v>
      </c>
      <c r="D389" s="49"/>
    </row>
    <row r="390" spans="1:4">
      <c r="A390" s="50">
        <v>511900</v>
      </c>
      <c r="B390" s="50">
        <v>511900</v>
      </c>
      <c r="C390" s="13" t="s">
        <v>1802</v>
      </c>
      <c r="D390" s="49"/>
    </row>
    <row r="391" spans="1:4">
      <c r="A391" s="50">
        <v>512000</v>
      </c>
      <c r="B391" s="50">
        <v>512000</v>
      </c>
      <c r="C391" s="13" t="s">
        <v>1803</v>
      </c>
      <c r="D391" s="49"/>
    </row>
    <row r="392" spans="1:4">
      <c r="A392" s="50">
        <v>512100</v>
      </c>
      <c r="B392" s="50">
        <v>512100</v>
      </c>
      <c r="C392" s="13" t="s">
        <v>1804</v>
      </c>
      <c r="D392" s="49"/>
    </row>
    <row r="393" spans="1:4">
      <c r="A393" s="50">
        <v>512150</v>
      </c>
      <c r="B393" s="50">
        <v>512150</v>
      </c>
      <c r="C393" s="13" t="s">
        <v>1805</v>
      </c>
      <c r="D393" s="49"/>
    </row>
    <row r="394" spans="1:4">
      <c r="A394" s="50">
        <v>512500</v>
      </c>
      <c r="B394" s="50">
        <v>512500</v>
      </c>
      <c r="C394" s="13" t="s">
        <v>1806</v>
      </c>
      <c r="D394" s="49"/>
    </row>
    <row r="395" spans="1:4">
      <c r="A395" s="50">
        <v>513900</v>
      </c>
      <c r="B395" s="50">
        <v>513900</v>
      </c>
      <c r="C395" s="13" t="s">
        <v>1807</v>
      </c>
      <c r="D395" s="49"/>
    </row>
    <row r="396" spans="1:4">
      <c r="A396" s="50">
        <v>513901</v>
      </c>
      <c r="B396" s="50">
        <v>513901</v>
      </c>
      <c r="C396" s="13" t="s">
        <v>1808</v>
      </c>
      <c r="D396" s="49"/>
    </row>
    <row r="397" spans="1:4">
      <c r="A397" s="50">
        <v>513950</v>
      </c>
      <c r="B397" s="50">
        <v>513950</v>
      </c>
      <c r="C397" s="13" t="s">
        <v>1808</v>
      </c>
      <c r="D397" s="49"/>
    </row>
    <row r="398" spans="1:4">
      <c r="A398" s="50">
        <v>515300</v>
      </c>
      <c r="B398" s="50">
        <v>515300</v>
      </c>
      <c r="C398" s="13" t="s">
        <v>1809</v>
      </c>
      <c r="D398" s="49"/>
    </row>
    <row r="399" spans="1:4">
      <c r="A399" s="50">
        <v>515400</v>
      </c>
      <c r="B399" s="50">
        <v>515400</v>
      </c>
      <c r="C399" s="13" t="s">
        <v>1810</v>
      </c>
      <c r="D399" s="49"/>
    </row>
    <row r="400" spans="1:4">
      <c r="A400" s="50">
        <v>515500</v>
      </c>
      <c r="B400" s="50">
        <v>515500</v>
      </c>
      <c r="C400" s="13" t="s">
        <v>1811</v>
      </c>
      <c r="D400" s="49"/>
    </row>
    <row r="401" spans="1:4">
      <c r="A401" s="50">
        <v>515700</v>
      </c>
      <c r="B401" s="50">
        <v>515700</v>
      </c>
      <c r="C401" s="13" t="s">
        <v>1812</v>
      </c>
      <c r="D401" s="49"/>
    </row>
    <row r="402" spans="1:4">
      <c r="A402" s="50">
        <v>515750</v>
      </c>
      <c r="B402" s="50">
        <v>515750</v>
      </c>
      <c r="C402" s="13" t="s">
        <v>1813</v>
      </c>
      <c r="D402" s="49"/>
    </row>
    <row r="403" spans="1:4">
      <c r="A403" s="50">
        <v>516700</v>
      </c>
      <c r="B403" s="50">
        <v>516700</v>
      </c>
      <c r="C403" s="13" t="s">
        <v>1814</v>
      </c>
      <c r="D403" s="49"/>
    </row>
    <row r="404" spans="1:4">
      <c r="A404" s="50">
        <v>516750</v>
      </c>
      <c r="B404" s="50">
        <v>516750</v>
      </c>
      <c r="C404" s="13" t="s">
        <v>1815</v>
      </c>
      <c r="D404" s="49"/>
    </row>
    <row r="405" spans="1:4">
      <c r="A405" s="50">
        <v>517900</v>
      </c>
      <c r="B405" s="50">
        <v>517900</v>
      </c>
      <c r="C405" s="13" t="s">
        <v>1816</v>
      </c>
      <c r="D405" s="49"/>
    </row>
    <row r="406" spans="1:4">
      <c r="A406" s="50">
        <v>517950</v>
      </c>
      <c r="B406" s="50">
        <v>517950</v>
      </c>
      <c r="C406" s="13" t="s">
        <v>1817</v>
      </c>
      <c r="D406" s="49"/>
    </row>
    <row r="407" spans="1:4">
      <c r="A407" s="50">
        <v>524400</v>
      </c>
      <c r="B407" s="50">
        <v>524400</v>
      </c>
      <c r="C407" s="13" t="s">
        <v>1818</v>
      </c>
      <c r="D407" s="49"/>
    </row>
    <row r="408" spans="1:4">
      <c r="A408" s="50">
        <v>524500</v>
      </c>
      <c r="B408" s="50">
        <v>524500</v>
      </c>
      <c r="C408" s="13" t="s">
        <v>1819</v>
      </c>
      <c r="D408" s="49"/>
    </row>
    <row r="409" spans="1:4">
      <c r="A409" s="50">
        <v>524600</v>
      </c>
      <c r="B409" s="50">
        <v>524600</v>
      </c>
      <c r="C409" s="13" t="s">
        <v>1820</v>
      </c>
      <c r="D409" s="49"/>
    </row>
    <row r="410" spans="1:4">
      <c r="A410" s="50">
        <v>524700</v>
      </c>
      <c r="B410" s="50">
        <v>524700</v>
      </c>
      <c r="C410" s="13" t="s">
        <v>1821</v>
      </c>
      <c r="D410" s="49"/>
    </row>
    <row r="411" spans="1:4">
      <c r="A411" s="50">
        <v>524800</v>
      </c>
      <c r="B411" s="50">
        <v>524800</v>
      </c>
      <c r="C411" s="13" t="s">
        <v>1822</v>
      </c>
      <c r="D411" s="49"/>
    </row>
    <row r="412" spans="1:4">
      <c r="A412" s="50">
        <v>524900</v>
      </c>
      <c r="B412" s="50">
        <v>524900</v>
      </c>
      <c r="C412" s="13" t="s">
        <v>1823</v>
      </c>
      <c r="D412" s="49"/>
    </row>
    <row r="413" spans="1:4">
      <c r="A413" s="50">
        <v>525000</v>
      </c>
      <c r="B413" s="50">
        <v>525000</v>
      </c>
      <c r="C413" s="13" t="s">
        <v>1824</v>
      </c>
      <c r="D413" s="49"/>
    </row>
    <row r="414" spans="1:4">
      <c r="A414" s="50">
        <v>525050</v>
      </c>
      <c r="B414" s="50">
        <v>525050</v>
      </c>
      <c r="C414" s="13" t="s">
        <v>1825</v>
      </c>
      <c r="D414" s="49"/>
    </row>
    <row r="415" spans="1:4">
      <c r="A415" s="50">
        <v>525051</v>
      </c>
      <c r="B415" s="50">
        <v>525051</v>
      </c>
      <c r="C415" s="13" t="s">
        <v>1826</v>
      </c>
      <c r="D415" s="49"/>
    </row>
    <row r="416" spans="1:4">
      <c r="A416" s="50">
        <v>525200</v>
      </c>
      <c r="B416" s="50">
        <v>525200</v>
      </c>
      <c r="C416" s="13" t="s">
        <v>3042</v>
      </c>
      <c r="D416" s="49"/>
    </row>
    <row r="417" spans="1:4">
      <c r="A417" s="50">
        <v>525800</v>
      </c>
      <c r="B417" s="50">
        <v>525800</v>
      </c>
      <c r="C417" s="13" t="s">
        <v>1827</v>
      </c>
      <c r="D417" s="49"/>
    </row>
    <row r="418" spans="1:4">
      <c r="A418" s="50">
        <v>526800</v>
      </c>
      <c r="B418" s="50">
        <v>526800</v>
      </c>
      <c r="C418" s="13" t="s">
        <v>1828</v>
      </c>
      <c r="D418" s="49" t="s">
        <v>4719</v>
      </c>
    </row>
    <row r="419" spans="1:4">
      <c r="A419" s="50">
        <v>527700</v>
      </c>
      <c r="B419" s="50">
        <v>527700</v>
      </c>
      <c r="C419" s="13" t="s">
        <v>1829</v>
      </c>
      <c r="D419" s="49"/>
    </row>
    <row r="420" spans="1:4">
      <c r="A420" s="50">
        <v>527800</v>
      </c>
      <c r="B420" s="50">
        <v>527800</v>
      </c>
      <c r="C420" s="13" t="s">
        <v>3043</v>
      </c>
      <c r="D420" s="49"/>
    </row>
    <row r="421" spans="1:4">
      <c r="A421" s="50">
        <v>531600</v>
      </c>
      <c r="B421" s="50">
        <v>531600</v>
      </c>
      <c r="C421" s="13" t="s">
        <v>1830</v>
      </c>
      <c r="D421" s="49"/>
    </row>
    <row r="422" spans="1:4">
      <c r="A422" s="50">
        <v>531650</v>
      </c>
      <c r="B422" s="50">
        <v>531650</v>
      </c>
      <c r="C422" s="13" t="s">
        <v>1831</v>
      </c>
      <c r="D422" s="49"/>
    </row>
    <row r="423" spans="1:4">
      <c r="A423" s="50">
        <v>532400</v>
      </c>
      <c r="B423" s="50">
        <v>532400</v>
      </c>
      <c r="C423" s="13" t="s">
        <v>1832</v>
      </c>
      <c r="D423" s="49"/>
    </row>
    <row r="424" spans="1:4">
      <c r="A424" s="50">
        <v>532500</v>
      </c>
      <c r="B424" s="50">
        <v>532500</v>
      </c>
      <c r="C424" s="13" t="s">
        <v>1833</v>
      </c>
      <c r="D424" s="49"/>
    </row>
    <row r="425" spans="1:4">
      <c r="A425" s="50">
        <v>532900</v>
      </c>
      <c r="B425" s="50">
        <v>532900</v>
      </c>
      <c r="C425" s="13" t="s">
        <v>1834</v>
      </c>
      <c r="D425" s="49"/>
    </row>
    <row r="426" spans="1:4">
      <c r="A426" s="50">
        <v>532950</v>
      </c>
      <c r="B426" s="50">
        <v>532950</v>
      </c>
      <c r="C426" s="13" t="s">
        <v>1835</v>
      </c>
      <c r="D426" s="49"/>
    </row>
    <row r="427" spans="1:4">
      <c r="A427" s="50">
        <v>533000</v>
      </c>
      <c r="B427" s="50">
        <v>533000</v>
      </c>
      <c r="C427" s="13" t="s">
        <v>1836</v>
      </c>
      <c r="D427" s="49"/>
    </row>
    <row r="428" spans="1:4">
      <c r="A428" s="50">
        <v>537400</v>
      </c>
      <c r="B428" s="50">
        <v>537400</v>
      </c>
      <c r="C428" s="13" t="s">
        <v>1837</v>
      </c>
      <c r="D428" s="49"/>
    </row>
    <row r="429" spans="1:4">
      <c r="A429" s="50">
        <v>537450</v>
      </c>
      <c r="B429" s="50">
        <v>537450</v>
      </c>
      <c r="C429" s="13" t="s">
        <v>1838</v>
      </c>
      <c r="D429" s="49"/>
    </row>
    <row r="430" spans="1:4">
      <c r="A430" s="50">
        <v>537451</v>
      </c>
      <c r="B430" s="50">
        <v>537451</v>
      </c>
      <c r="C430" s="13" t="s">
        <v>1839</v>
      </c>
      <c r="D430" s="49"/>
    </row>
    <row r="431" spans="1:4">
      <c r="A431" s="50">
        <v>537452</v>
      </c>
      <c r="B431" s="50">
        <v>537452</v>
      </c>
      <c r="C431" s="13" t="s">
        <v>1840</v>
      </c>
      <c r="D431" s="49"/>
    </row>
    <row r="432" spans="1:4">
      <c r="A432" s="50">
        <v>537500</v>
      </c>
      <c r="B432" s="50">
        <v>537500</v>
      </c>
      <c r="C432" s="13" t="s">
        <v>1841</v>
      </c>
      <c r="D432" s="49"/>
    </row>
    <row r="433" spans="1:4">
      <c r="A433" s="50">
        <v>538000</v>
      </c>
      <c r="B433" s="50">
        <v>538000</v>
      </c>
      <c r="C433" s="13" t="s">
        <v>1842</v>
      </c>
      <c r="D433" s="49"/>
    </row>
    <row r="434" spans="1:4">
      <c r="A434" s="50">
        <v>538200</v>
      </c>
      <c r="B434" s="50">
        <v>538200</v>
      </c>
      <c r="C434" s="13" t="s">
        <v>1843</v>
      </c>
      <c r="D434" s="49"/>
    </row>
    <row r="435" spans="1:4">
      <c r="A435" s="50">
        <v>538300</v>
      </c>
      <c r="B435" s="50">
        <v>538300</v>
      </c>
      <c r="C435" s="13" t="s">
        <v>1844</v>
      </c>
      <c r="D435" s="49"/>
    </row>
    <row r="436" spans="1:4">
      <c r="A436" s="50">
        <v>538400</v>
      </c>
      <c r="B436" s="50">
        <v>538400</v>
      </c>
      <c r="C436" s="13" t="s">
        <v>1845</v>
      </c>
      <c r="D436" s="49"/>
    </row>
    <row r="437" spans="1:4">
      <c r="A437" s="50">
        <v>538500</v>
      </c>
      <c r="B437" s="50">
        <v>538500</v>
      </c>
      <c r="C437" s="13" t="s">
        <v>1846</v>
      </c>
      <c r="D437" s="49"/>
    </row>
    <row r="438" spans="1:4">
      <c r="A438" s="50">
        <v>538600</v>
      </c>
      <c r="B438" s="50">
        <v>538600</v>
      </c>
      <c r="C438" s="13" t="s">
        <v>1847</v>
      </c>
      <c r="D438" s="49"/>
    </row>
    <row r="439" spans="1:4">
      <c r="A439" s="50">
        <v>538700</v>
      </c>
      <c r="B439" s="50">
        <v>538700</v>
      </c>
      <c r="C439" s="13" t="s">
        <v>1848</v>
      </c>
      <c r="D439" s="49"/>
    </row>
    <row r="440" spans="1:4">
      <c r="A440" s="50">
        <v>538750</v>
      </c>
      <c r="B440" s="50">
        <v>538750</v>
      </c>
      <c r="C440" s="13" t="s">
        <v>1849</v>
      </c>
      <c r="D440" s="49"/>
    </row>
    <row r="441" spans="1:4">
      <c r="A441" s="50">
        <v>538800</v>
      </c>
      <c r="B441" s="50">
        <v>538800</v>
      </c>
      <c r="C441" s="13" t="s">
        <v>1850</v>
      </c>
      <c r="D441" s="49"/>
    </row>
    <row r="442" spans="1:4">
      <c r="A442" s="50">
        <v>539900</v>
      </c>
      <c r="B442" s="50">
        <v>539900</v>
      </c>
      <c r="C442" s="13" t="s">
        <v>1851</v>
      </c>
      <c r="D442" s="49"/>
    </row>
    <row r="443" spans="1:4">
      <c r="A443" s="50">
        <v>539950</v>
      </c>
      <c r="B443" s="50">
        <v>539950</v>
      </c>
      <c r="C443" s="13" t="s">
        <v>1852</v>
      </c>
      <c r="D443" s="49"/>
    </row>
    <row r="444" spans="1:4">
      <c r="A444" s="50">
        <v>539951</v>
      </c>
      <c r="B444" s="50">
        <v>539951</v>
      </c>
      <c r="C444" s="13" t="s">
        <v>1853</v>
      </c>
      <c r="D444" s="49"/>
    </row>
    <row r="445" spans="1:4">
      <c r="A445" s="50">
        <v>540000</v>
      </c>
      <c r="B445" s="50">
        <v>540000</v>
      </c>
      <c r="C445" s="13" t="s">
        <v>1854</v>
      </c>
      <c r="D445" s="49"/>
    </row>
    <row r="446" spans="1:4">
      <c r="A446" s="50">
        <v>540050</v>
      </c>
      <c r="B446" s="50">
        <v>540050</v>
      </c>
      <c r="C446" s="13" t="s">
        <v>1855</v>
      </c>
      <c r="D446" s="49"/>
    </row>
    <row r="447" spans="1:4">
      <c r="A447" s="50">
        <v>540500</v>
      </c>
      <c r="B447" s="50">
        <v>540500</v>
      </c>
      <c r="C447" s="13" t="s">
        <v>1856</v>
      </c>
      <c r="D447" s="49"/>
    </row>
    <row r="448" spans="1:4">
      <c r="A448" s="50">
        <v>541200</v>
      </c>
      <c r="B448" s="50">
        <v>541200</v>
      </c>
      <c r="C448" s="13" t="s">
        <v>1857</v>
      </c>
      <c r="D448" s="49"/>
    </row>
    <row r="449" spans="1:4">
      <c r="A449" s="50">
        <v>541250</v>
      </c>
      <c r="B449" s="50">
        <v>541250</v>
      </c>
      <c r="C449" s="13" t="s">
        <v>1858</v>
      </c>
      <c r="D449" s="49"/>
    </row>
    <row r="450" spans="1:4">
      <c r="A450" s="50">
        <v>541300</v>
      </c>
      <c r="B450" s="50">
        <v>541300</v>
      </c>
      <c r="C450" s="13" t="s">
        <v>1859</v>
      </c>
      <c r="D450" s="49"/>
    </row>
    <row r="451" spans="1:4">
      <c r="A451" s="50">
        <v>542000</v>
      </c>
      <c r="B451" s="50">
        <v>542000</v>
      </c>
      <c r="C451" s="13" t="s">
        <v>1860</v>
      </c>
      <c r="D451" s="49"/>
    </row>
    <row r="452" spans="1:4">
      <c r="A452" s="50">
        <v>542100</v>
      </c>
      <c r="B452" s="50">
        <v>542100</v>
      </c>
      <c r="C452" s="13" t="s">
        <v>1861</v>
      </c>
      <c r="D452" s="49"/>
    </row>
    <row r="453" spans="1:4">
      <c r="A453" s="50">
        <v>542150</v>
      </c>
      <c r="B453" s="50">
        <v>542150</v>
      </c>
      <c r="C453" s="13" t="s">
        <v>1862</v>
      </c>
      <c r="D453" s="49"/>
    </row>
    <row r="454" spans="1:4">
      <c r="A454" s="50">
        <v>542151</v>
      </c>
      <c r="B454" s="50">
        <v>542151</v>
      </c>
      <c r="C454" s="13" t="s">
        <v>1863</v>
      </c>
      <c r="D454" s="49"/>
    </row>
    <row r="455" spans="1:4">
      <c r="A455" s="50">
        <v>542152</v>
      </c>
      <c r="B455" s="50">
        <v>542152</v>
      </c>
      <c r="C455" s="13" t="s">
        <v>1864</v>
      </c>
      <c r="D455" s="49"/>
    </row>
    <row r="456" spans="1:4">
      <c r="A456" s="50">
        <v>542400</v>
      </c>
      <c r="B456" s="50">
        <v>542400</v>
      </c>
      <c r="C456" s="13" t="s">
        <v>1865</v>
      </c>
      <c r="D456" s="49"/>
    </row>
    <row r="457" spans="1:4">
      <c r="A457" s="50">
        <v>542450</v>
      </c>
      <c r="B457" s="50">
        <v>542450</v>
      </c>
      <c r="C457" s="13" t="s">
        <v>1866</v>
      </c>
      <c r="D457" s="49"/>
    </row>
    <row r="458" spans="1:4">
      <c r="A458" s="50">
        <v>544200</v>
      </c>
      <c r="B458" s="50">
        <v>544200</v>
      </c>
      <c r="C458" s="13" t="s">
        <v>3044</v>
      </c>
      <c r="D458" s="49"/>
    </row>
    <row r="459" spans="1:4">
      <c r="A459" s="50">
        <v>544300</v>
      </c>
      <c r="B459" s="50">
        <v>544300</v>
      </c>
      <c r="C459" s="13" t="s">
        <v>1867</v>
      </c>
      <c r="D459" s="49"/>
    </row>
    <row r="460" spans="1:4">
      <c r="A460" s="50">
        <v>544900</v>
      </c>
      <c r="B460" s="50">
        <v>544900</v>
      </c>
      <c r="C460" s="13" t="s">
        <v>1868</v>
      </c>
      <c r="D460" s="49"/>
    </row>
    <row r="461" spans="1:4">
      <c r="A461" s="50">
        <v>549800</v>
      </c>
      <c r="B461" s="50">
        <v>549800</v>
      </c>
      <c r="C461" s="13" t="s">
        <v>1869</v>
      </c>
      <c r="D461" s="49"/>
    </row>
    <row r="462" spans="1:4">
      <c r="A462" s="50">
        <v>551200</v>
      </c>
      <c r="B462" s="50">
        <v>551200</v>
      </c>
      <c r="C462" s="13" t="s">
        <v>1870</v>
      </c>
      <c r="D462" s="49"/>
    </row>
    <row r="463" spans="1:4">
      <c r="A463" s="50">
        <v>551900</v>
      </c>
      <c r="B463" s="50">
        <v>551900</v>
      </c>
      <c r="C463" s="13" t="s">
        <v>1871</v>
      </c>
      <c r="D463" s="49"/>
    </row>
    <row r="464" spans="1:4">
      <c r="A464" s="50">
        <v>552100</v>
      </c>
      <c r="B464" s="50">
        <v>552100</v>
      </c>
      <c r="C464" s="13" t="s">
        <v>1872</v>
      </c>
      <c r="D464" s="49"/>
    </row>
    <row r="465" spans="1:4">
      <c r="A465" s="50">
        <v>552150</v>
      </c>
      <c r="B465" s="50">
        <v>552150</v>
      </c>
      <c r="C465" s="13" t="s">
        <v>1873</v>
      </c>
      <c r="D465" s="49"/>
    </row>
    <row r="466" spans="1:4">
      <c r="A466" s="50">
        <v>553300</v>
      </c>
      <c r="B466" s="50">
        <v>553300</v>
      </c>
      <c r="C466" s="13" t="s">
        <v>1874</v>
      </c>
      <c r="D466" s="49"/>
    </row>
    <row r="467" spans="1:4">
      <c r="A467" s="50">
        <v>553350</v>
      </c>
      <c r="B467" s="50">
        <v>553350</v>
      </c>
      <c r="C467" s="13" t="s">
        <v>1875</v>
      </c>
      <c r="D467" s="49"/>
    </row>
    <row r="468" spans="1:4">
      <c r="A468" s="50">
        <v>553351</v>
      </c>
      <c r="B468" s="50">
        <v>553351</v>
      </c>
      <c r="C468" s="13" t="s">
        <v>1876</v>
      </c>
      <c r="D468" s="49"/>
    </row>
    <row r="469" spans="1:4">
      <c r="A469" s="50">
        <v>553600</v>
      </c>
      <c r="B469" s="50">
        <v>553600</v>
      </c>
      <c r="C469" s="13" t="s">
        <v>1877</v>
      </c>
      <c r="D469" s="49"/>
    </row>
    <row r="470" spans="1:4">
      <c r="A470" s="50">
        <v>553601</v>
      </c>
      <c r="B470" s="50">
        <v>553601</v>
      </c>
      <c r="C470" s="13" t="s">
        <v>1878</v>
      </c>
      <c r="D470" s="49"/>
    </row>
    <row r="471" spans="1:4">
      <c r="A471" s="50">
        <v>553650</v>
      </c>
      <c r="B471" s="50">
        <v>553650</v>
      </c>
      <c r="C471" s="13" t="s">
        <v>1879</v>
      </c>
      <c r="D471" s="49"/>
    </row>
    <row r="472" spans="1:4">
      <c r="A472" s="50">
        <v>553651</v>
      </c>
      <c r="B472" s="50">
        <v>553651</v>
      </c>
      <c r="C472" s="13" t="s">
        <v>1880</v>
      </c>
      <c r="D472" s="49"/>
    </row>
    <row r="473" spans="1:4">
      <c r="A473" s="50">
        <v>554100</v>
      </c>
      <c r="B473" s="50">
        <v>554100</v>
      </c>
      <c r="C473" s="13" t="s">
        <v>1467</v>
      </c>
      <c r="D473" s="49"/>
    </row>
    <row r="474" spans="1:4">
      <c r="A474" s="50">
        <v>554700</v>
      </c>
      <c r="B474" s="50">
        <v>554700</v>
      </c>
      <c r="C474" s="13" t="s">
        <v>1881</v>
      </c>
      <c r="D474" s="49"/>
    </row>
    <row r="475" spans="1:4">
      <c r="A475" s="50">
        <v>554750</v>
      </c>
      <c r="B475" s="50">
        <v>554750</v>
      </c>
      <c r="C475" s="13" t="s">
        <v>1882</v>
      </c>
      <c r="D475" s="49"/>
    </row>
    <row r="476" spans="1:4">
      <c r="A476" s="50">
        <v>554900</v>
      </c>
      <c r="B476" s="50">
        <v>554900</v>
      </c>
      <c r="C476" s="13" t="s">
        <v>1883</v>
      </c>
      <c r="D476" s="49"/>
    </row>
    <row r="477" spans="1:4">
      <c r="A477" s="50">
        <v>554901</v>
      </c>
      <c r="B477" s="50">
        <v>554901</v>
      </c>
      <c r="C477" s="13" t="s">
        <v>1884</v>
      </c>
      <c r="D477" s="49"/>
    </row>
    <row r="478" spans="1:4">
      <c r="A478" s="50">
        <v>561100</v>
      </c>
      <c r="B478" s="50">
        <v>561100</v>
      </c>
      <c r="C478" s="13" t="s">
        <v>3045</v>
      </c>
      <c r="D478" s="49"/>
    </row>
    <row r="479" spans="1:4">
      <c r="A479" s="50">
        <v>561700</v>
      </c>
      <c r="B479" s="50">
        <v>561700</v>
      </c>
      <c r="C479" s="13" t="s">
        <v>1885</v>
      </c>
      <c r="D479" s="49"/>
    </row>
    <row r="480" spans="1:4">
      <c r="A480" s="50">
        <v>562600</v>
      </c>
      <c r="B480" s="50">
        <v>562600</v>
      </c>
      <c r="C480" s="13" t="s">
        <v>1886</v>
      </c>
      <c r="D480" s="49"/>
    </row>
    <row r="481" spans="1:4">
      <c r="A481" s="50">
        <v>562700</v>
      </c>
      <c r="B481" s="50">
        <v>562700</v>
      </c>
      <c r="C481" s="13" t="s">
        <v>1887</v>
      </c>
      <c r="D481" s="49"/>
    </row>
    <row r="482" spans="1:4">
      <c r="A482" s="50">
        <v>562900</v>
      </c>
      <c r="B482" s="50">
        <v>562900</v>
      </c>
      <c r="C482" s="13" t="s">
        <v>1888</v>
      </c>
      <c r="D482" s="49"/>
    </row>
    <row r="483" spans="1:4">
      <c r="A483" s="50">
        <v>564100</v>
      </c>
      <c r="B483" s="50">
        <v>564100</v>
      </c>
      <c r="C483" s="13" t="s">
        <v>1888</v>
      </c>
      <c r="D483" s="49"/>
    </row>
    <row r="484" spans="1:4">
      <c r="A484" s="50">
        <v>564500</v>
      </c>
      <c r="B484" s="50">
        <v>564500</v>
      </c>
      <c r="C484" s="13" t="s">
        <v>1889</v>
      </c>
      <c r="D484" s="49"/>
    </row>
    <row r="485" spans="1:4">
      <c r="A485" s="50">
        <v>573400</v>
      </c>
      <c r="B485" s="50">
        <v>573400</v>
      </c>
      <c r="C485" s="13" t="s">
        <v>1890</v>
      </c>
      <c r="D485" s="49"/>
    </row>
    <row r="486" spans="1:4">
      <c r="A486" s="50">
        <v>202200</v>
      </c>
      <c r="B486" s="50">
        <v>2000000</v>
      </c>
      <c r="C486" s="13" t="s">
        <v>1891</v>
      </c>
      <c r="D486" s="49"/>
    </row>
    <row r="487" spans="1:4">
      <c r="A487" s="50">
        <v>207800</v>
      </c>
      <c r="B487" s="50">
        <v>2000001</v>
      </c>
      <c r="C487" s="13" t="s">
        <v>1892</v>
      </c>
      <c r="D487" s="49"/>
    </row>
    <row r="488" spans="1:4">
      <c r="A488" s="50">
        <v>228800</v>
      </c>
      <c r="B488" s="50">
        <v>2000002</v>
      </c>
      <c r="C488" s="13" t="s">
        <v>1893</v>
      </c>
      <c r="D488" s="49"/>
    </row>
    <row r="489" spans="1:4">
      <c r="A489" s="50">
        <v>232501</v>
      </c>
      <c r="B489" s="50">
        <v>2000003</v>
      </c>
      <c r="C489" s="13" t="s">
        <v>1894</v>
      </c>
      <c r="D489" s="49"/>
    </row>
    <row r="490" spans="1:4">
      <c r="A490" s="50">
        <v>232550</v>
      </c>
      <c r="B490" s="50">
        <v>2000004</v>
      </c>
      <c r="C490" s="13" t="s">
        <v>1895</v>
      </c>
      <c r="D490" s="49"/>
    </row>
    <row r="491" spans="1:4">
      <c r="A491" s="50">
        <v>235100</v>
      </c>
      <c r="B491" s="50">
        <v>2000005</v>
      </c>
      <c r="C491" s="13" t="s">
        <v>1896</v>
      </c>
      <c r="D491" s="49"/>
    </row>
    <row r="492" spans="1:4">
      <c r="A492" s="50">
        <v>238101</v>
      </c>
      <c r="B492" s="50">
        <v>2000006</v>
      </c>
      <c r="C492" s="13" t="s">
        <v>1774</v>
      </c>
      <c r="D492" s="49"/>
    </row>
    <row r="493" spans="1:4">
      <c r="A493" s="50">
        <v>400001</v>
      </c>
      <c r="B493" s="50">
        <v>2000007</v>
      </c>
      <c r="C493" s="13" t="s">
        <v>1897</v>
      </c>
      <c r="D493" s="49" t="s">
        <v>4720</v>
      </c>
    </row>
    <row r="494" spans="1:4">
      <c r="A494" s="50">
        <v>400003</v>
      </c>
      <c r="B494" s="50">
        <v>2000008</v>
      </c>
      <c r="C494" s="13" t="s">
        <v>1898</v>
      </c>
      <c r="D494" s="49" t="s">
        <v>4699</v>
      </c>
    </row>
    <row r="495" spans="1:4">
      <c r="A495" s="50">
        <v>400004</v>
      </c>
      <c r="B495" s="50">
        <v>2000009</v>
      </c>
      <c r="C495" s="13" t="s">
        <v>1899</v>
      </c>
      <c r="D495" s="49" t="s">
        <v>4707</v>
      </c>
    </row>
    <row r="496" spans="1:4">
      <c r="A496" s="50">
        <v>400005</v>
      </c>
      <c r="B496" s="50">
        <v>2000010</v>
      </c>
      <c r="C496" s="13" t="s">
        <v>3046</v>
      </c>
      <c r="D496" s="49" t="s">
        <v>4707</v>
      </c>
    </row>
    <row r="497" spans="1:4">
      <c r="A497" s="50">
        <v>400006</v>
      </c>
      <c r="B497" s="50">
        <v>2000011</v>
      </c>
      <c r="C497" s="13" t="s">
        <v>1900</v>
      </c>
      <c r="D497" s="49" t="s">
        <v>4708</v>
      </c>
    </row>
    <row r="498" spans="1:4">
      <c r="A498" s="50">
        <v>400008</v>
      </c>
      <c r="B498" s="50">
        <v>2000012</v>
      </c>
      <c r="C498" s="13" t="s">
        <v>3047</v>
      </c>
      <c r="D498" s="49" t="s">
        <v>4707</v>
      </c>
    </row>
    <row r="499" spans="1:4">
      <c r="A499" s="50">
        <v>400010</v>
      </c>
      <c r="B499" s="50">
        <v>2000013</v>
      </c>
      <c r="C499" s="13" t="s">
        <v>3048</v>
      </c>
      <c r="D499" s="49" t="s">
        <v>4699</v>
      </c>
    </row>
    <row r="500" spans="1:4">
      <c r="A500" s="50">
        <v>400012</v>
      </c>
      <c r="B500" s="50">
        <v>2000014</v>
      </c>
      <c r="C500" s="13" t="s">
        <v>1901</v>
      </c>
      <c r="D500" s="49" t="s">
        <v>4696</v>
      </c>
    </row>
    <row r="501" spans="1:4">
      <c r="A501" s="50">
        <v>400013</v>
      </c>
      <c r="B501" s="50">
        <v>2000015</v>
      </c>
      <c r="C501" s="13" t="s">
        <v>3049</v>
      </c>
      <c r="D501" s="49" t="s">
        <v>4699</v>
      </c>
    </row>
    <row r="502" spans="1:4">
      <c r="A502" s="50">
        <v>400014</v>
      </c>
      <c r="B502" s="50">
        <v>2000016</v>
      </c>
      <c r="C502" s="13" t="s">
        <v>3050</v>
      </c>
      <c r="D502" s="49" t="s">
        <v>4708</v>
      </c>
    </row>
    <row r="503" spans="1:4">
      <c r="A503" s="50">
        <v>400016</v>
      </c>
      <c r="B503" s="50">
        <v>2000017</v>
      </c>
      <c r="C503" s="13" t="s">
        <v>1902</v>
      </c>
      <c r="D503" s="49" t="s">
        <v>4720</v>
      </c>
    </row>
    <row r="504" spans="1:4">
      <c r="A504" s="50">
        <v>400018</v>
      </c>
      <c r="B504" s="50">
        <v>2000018</v>
      </c>
      <c r="C504" s="13" t="s">
        <v>1903</v>
      </c>
      <c r="D504" s="49" t="s">
        <v>4721</v>
      </c>
    </row>
    <row r="505" spans="1:4">
      <c r="A505" s="50">
        <v>400021</v>
      </c>
      <c r="B505" s="50">
        <v>2000019</v>
      </c>
      <c r="C505" s="13" t="s">
        <v>3051</v>
      </c>
      <c r="D505" s="49" t="s">
        <v>4699</v>
      </c>
    </row>
    <row r="506" spans="1:4">
      <c r="A506" s="50">
        <v>400023</v>
      </c>
      <c r="B506" s="50">
        <v>2000020</v>
      </c>
      <c r="C506" s="13" t="s">
        <v>1904</v>
      </c>
      <c r="D506" s="49" t="s">
        <v>4699</v>
      </c>
    </row>
    <row r="507" spans="1:4">
      <c r="A507" s="50">
        <v>400024</v>
      </c>
      <c r="B507" s="50">
        <v>2000021</v>
      </c>
      <c r="C507" s="13" t="s">
        <v>1905</v>
      </c>
      <c r="D507" s="49" t="s">
        <v>4689</v>
      </c>
    </row>
    <row r="508" spans="1:4">
      <c r="A508" s="50">
        <v>400026</v>
      </c>
      <c r="B508" s="50">
        <v>2000022</v>
      </c>
      <c r="C508" s="13" t="s">
        <v>3052</v>
      </c>
      <c r="D508" s="49" t="s">
        <v>4699</v>
      </c>
    </row>
    <row r="509" spans="1:4">
      <c r="A509" s="50">
        <v>400030</v>
      </c>
      <c r="B509" s="50">
        <v>2000023</v>
      </c>
      <c r="C509" s="13" t="s">
        <v>1906</v>
      </c>
      <c r="D509" s="49" t="s">
        <v>4722</v>
      </c>
    </row>
    <row r="510" spans="1:4">
      <c r="A510" s="50">
        <v>400032</v>
      </c>
      <c r="B510" s="50">
        <v>2000024</v>
      </c>
      <c r="C510" s="13" t="s">
        <v>1907</v>
      </c>
      <c r="D510" s="49" t="s">
        <v>4708</v>
      </c>
    </row>
    <row r="511" spans="1:4">
      <c r="A511" s="50">
        <v>400035</v>
      </c>
      <c r="B511" s="50">
        <v>2000025</v>
      </c>
      <c r="C511" s="13" t="s">
        <v>1908</v>
      </c>
      <c r="D511" s="49" t="s">
        <v>4689</v>
      </c>
    </row>
    <row r="512" spans="1:4">
      <c r="A512" s="50">
        <v>400036</v>
      </c>
      <c r="B512" s="50">
        <v>2000026</v>
      </c>
      <c r="C512" s="13" t="s">
        <v>1909</v>
      </c>
      <c r="D512" s="49" t="s">
        <v>4708</v>
      </c>
    </row>
    <row r="513" spans="1:4">
      <c r="A513" s="50">
        <v>400039</v>
      </c>
      <c r="B513" s="50">
        <v>2000027</v>
      </c>
      <c r="C513" s="13" t="s">
        <v>1910</v>
      </c>
      <c r="D513" s="49" t="s">
        <v>4699</v>
      </c>
    </row>
    <row r="514" spans="1:4">
      <c r="A514" s="50">
        <v>400040</v>
      </c>
      <c r="B514" s="50">
        <v>2000028</v>
      </c>
      <c r="C514" s="13" t="s">
        <v>3053</v>
      </c>
      <c r="D514" s="49" t="s">
        <v>4689</v>
      </c>
    </row>
    <row r="515" spans="1:4">
      <c r="A515" s="50">
        <v>400043</v>
      </c>
      <c r="B515" s="50">
        <v>2000029</v>
      </c>
      <c r="C515" s="13" t="s">
        <v>3054</v>
      </c>
      <c r="D515" s="49" t="s">
        <v>4700</v>
      </c>
    </row>
    <row r="516" spans="1:4">
      <c r="A516" s="50">
        <v>400045</v>
      </c>
      <c r="B516" s="50">
        <v>2000030</v>
      </c>
      <c r="C516" s="13" t="s">
        <v>1911</v>
      </c>
      <c r="D516" s="49" t="s">
        <v>4708</v>
      </c>
    </row>
    <row r="517" spans="1:4">
      <c r="A517" s="50">
        <v>400048</v>
      </c>
      <c r="B517" s="50">
        <v>2000031</v>
      </c>
      <c r="C517" s="13" t="s">
        <v>1912</v>
      </c>
      <c r="D517" s="49" t="s">
        <v>4699</v>
      </c>
    </row>
    <row r="518" spans="1:4">
      <c r="A518" s="50">
        <v>400050</v>
      </c>
      <c r="B518" s="50">
        <v>2000032</v>
      </c>
      <c r="C518" s="13" t="s">
        <v>1913</v>
      </c>
      <c r="D518" s="49" t="s">
        <v>4699</v>
      </c>
    </row>
    <row r="519" spans="1:4">
      <c r="A519" s="50">
        <v>400052</v>
      </c>
      <c r="B519" s="50">
        <v>2000033</v>
      </c>
      <c r="C519" s="13" t="s">
        <v>1914</v>
      </c>
      <c r="D519" s="49" t="s">
        <v>4708</v>
      </c>
    </row>
    <row r="520" spans="1:4">
      <c r="A520" s="50">
        <v>400054</v>
      </c>
      <c r="B520" s="50">
        <v>2000034</v>
      </c>
      <c r="C520" s="13" t="s">
        <v>1915</v>
      </c>
      <c r="D520" s="49" t="s">
        <v>4708</v>
      </c>
    </row>
    <row r="521" spans="1:4">
      <c r="A521" s="50">
        <v>400056</v>
      </c>
      <c r="B521" s="50">
        <v>2000035</v>
      </c>
      <c r="C521" s="13" t="s">
        <v>1916</v>
      </c>
      <c r="D521" s="49" t="s">
        <v>4699</v>
      </c>
    </row>
    <row r="522" spans="1:4">
      <c r="A522" s="50">
        <v>400057</v>
      </c>
      <c r="B522" s="50">
        <v>2000036</v>
      </c>
      <c r="C522" s="13" t="s">
        <v>3055</v>
      </c>
      <c r="D522" s="49" t="s">
        <v>4720</v>
      </c>
    </row>
    <row r="523" spans="1:4">
      <c r="A523" s="50">
        <v>400059</v>
      </c>
      <c r="B523" s="50">
        <v>2000037</v>
      </c>
      <c r="C523" s="13" t="s">
        <v>3056</v>
      </c>
      <c r="D523" s="49" t="s">
        <v>4708</v>
      </c>
    </row>
    <row r="524" spans="1:4">
      <c r="A524" s="50">
        <v>400061</v>
      </c>
      <c r="B524" s="50">
        <v>2000038</v>
      </c>
      <c r="C524" s="13" t="s">
        <v>3057</v>
      </c>
      <c r="D524" s="49" t="s">
        <v>4707</v>
      </c>
    </row>
    <row r="525" spans="1:4">
      <c r="A525" s="50">
        <v>400065</v>
      </c>
      <c r="B525" s="50">
        <v>2000039</v>
      </c>
      <c r="C525" s="13" t="s">
        <v>1917</v>
      </c>
      <c r="D525" s="49" t="s">
        <v>4703</v>
      </c>
    </row>
    <row r="526" spans="1:4">
      <c r="A526" s="50">
        <v>400066</v>
      </c>
      <c r="B526" s="50">
        <v>2000040</v>
      </c>
      <c r="C526" s="13" t="s">
        <v>1918</v>
      </c>
      <c r="D526" s="49" t="s">
        <v>4708</v>
      </c>
    </row>
    <row r="527" spans="1:4">
      <c r="A527" s="50">
        <v>400067</v>
      </c>
      <c r="B527" s="50">
        <v>2000041</v>
      </c>
      <c r="C527" s="13" t="s">
        <v>1919</v>
      </c>
      <c r="D527" s="49" t="s">
        <v>3032</v>
      </c>
    </row>
    <row r="528" spans="1:4">
      <c r="A528" s="50">
        <v>400069</v>
      </c>
      <c r="B528" s="50">
        <v>2000042</v>
      </c>
      <c r="C528" s="13" t="s">
        <v>1920</v>
      </c>
      <c r="D528" s="49" t="s">
        <v>4699</v>
      </c>
    </row>
    <row r="529" spans="1:4">
      <c r="A529" s="50">
        <v>400070</v>
      </c>
      <c r="B529" s="50">
        <v>2000043</v>
      </c>
      <c r="C529" s="13" t="s">
        <v>3058</v>
      </c>
      <c r="D529" s="49" t="s">
        <v>4723</v>
      </c>
    </row>
    <row r="530" spans="1:4">
      <c r="A530" s="50">
        <v>400071</v>
      </c>
      <c r="B530" s="50">
        <v>2000044</v>
      </c>
      <c r="C530" s="13" t="s">
        <v>1921</v>
      </c>
      <c r="D530" s="49" t="s">
        <v>4708</v>
      </c>
    </row>
    <row r="531" spans="1:4">
      <c r="A531" s="50">
        <v>400074</v>
      </c>
      <c r="B531" s="50">
        <v>2000045</v>
      </c>
      <c r="C531" s="13" t="s">
        <v>1922</v>
      </c>
      <c r="D531" s="49" t="s">
        <v>4708</v>
      </c>
    </row>
    <row r="532" spans="1:4">
      <c r="A532" s="50">
        <v>400076</v>
      </c>
      <c r="B532" s="50">
        <v>2000046</v>
      </c>
      <c r="C532" s="13" t="s">
        <v>1923</v>
      </c>
      <c r="D532" s="49" t="s">
        <v>4708</v>
      </c>
    </row>
    <row r="533" spans="1:4">
      <c r="A533" s="50">
        <v>400077</v>
      </c>
      <c r="B533" s="50">
        <v>2000047</v>
      </c>
      <c r="C533" s="13" t="s">
        <v>3059</v>
      </c>
      <c r="D533" s="49" t="s">
        <v>4708</v>
      </c>
    </row>
    <row r="534" spans="1:4">
      <c r="A534" s="50">
        <v>400079</v>
      </c>
      <c r="B534" s="50">
        <v>2000048</v>
      </c>
      <c r="C534" s="13" t="s">
        <v>1924</v>
      </c>
      <c r="D534" s="49" t="s">
        <v>4703</v>
      </c>
    </row>
    <row r="535" spans="1:4">
      <c r="A535" s="50">
        <v>400081</v>
      </c>
      <c r="B535" s="50">
        <v>2000049</v>
      </c>
      <c r="C535" s="13" t="s">
        <v>1925</v>
      </c>
      <c r="D535" s="49" t="s">
        <v>4700</v>
      </c>
    </row>
    <row r="536" spans="1:4">
      <c r="A536" s="50">
        <v>400083</v>
      </c>
      <c r="B536" s="50">
        <v>2000050</v>
      </c>
      <c r="C536" s="13" t="s">
        <v>1926</v>
      </c>
      <c r="D536" s="49" t="s">
        <v>4708</v>
      </c>
    </row>
    <row r="537" spans="1:4">
      <c r="A537" s="50">
        <v>400085</v>
      </c>
      <c r="B537" s="50">
        <v>2000051</v>
      </c>
      <c r="C537" s="13" t="s">
        <v>1927</v>
      </c>
      <c r="D537" s="49" t="s">
        <v>4699</v>
      </c>
    </row>
    <row r="538" spans="1:4">
      <c r="A538" s="50">
        <v>400086</v>
      </c>
      <c r="B538" s="50">
        <v>2000052</v>
      </c>
      <c r="C538" s="13" t="s">
        <v>3060</v>
      </c>
      <c r="D538" s="49" t="s">
        <v>4699</v>
      </c>
    </row>
    <row r="539" spans="1:4">
      <c r="A539" s="50">
        <v>400087</v>
      </c>
      <c r="B539" s="50">
        <v>2000053</v>
      </c>
      <c r="C539" s="13" t="s">
        <v>1928</v>
      </c>
      <c r="D539" s="49" t="s">
        <v>4724</v>
      </c>
    </row>
    <row r="540" spans="1:4">
      <c r="A540" s="50">
        <v>400088</v>
      </c>
      <c r="B540" s="50">
        <v>2000054</v>
      </c>
      <c r="C540" s="13" t="s">
        <v>1929</v>
      </c>
      <c r="D540" s="49" t="s">
        <v>4725</v>
      </c>
    </row>
    <row r="541" spans="1:4">
      <c r="A541" s="50">
        <v>400089</v>
      </c>
      <c r="B541" s="50">
        <v>2000055</v>
      </c>
      <c r="C541" s="13" t="s">
        <v>3061</v>
      </c>
      <c r="D541" s="49" t="s">
        <v>4708</v>
      </c>
    </row>
    <row r="542" spans="1:4">
      <c r="A542" s="50">
        <v>400094</v>
      </c>
      <c r="B542" s="50">
        <v>2000056</v>
      </c>
      <c r="C542" s="13" t="s">
        <v>1930</v>
      </c>
      <c r="D542" s="49" t="s">
        <v>4708</v>
      </c>
    </row>
    <row r="543" spans="1:4">
      <c r="A543" s="50">
        <v>400095</v>
      </c>
      <c r="B543" s="50">
        <v>2000057</v>
      </c>
      <c r="C543" s="13" t="s">
        <v>3062</v>
      </c>
      <c r="D543" s="49" t="s">
        <v>4700</v>
      </c>
    </row>
    <row r="544" spans="1:4">
      <c r="A544" s="50">
        <v>400098</v>
      </c>
      <c r="B544" s="50">
        <v>2000058</v>
      </c>
      <c r="C544" s="13" t="s">
        <v>1931</v>
      </c>
      <c r="D544" s="49" t="s">
        <v>4703</v>
      </c>
    </row>
    <row r="545" spans="1:4">
      <c r="A545" s="50">
        <v>400099</v>
      </c>
      <c r="B545" s="50">
        <v>2000059</v>
      </c>
      <c r="C545" s="13" t="s">
        <v>3063</v>
      </c>
      <c r="D545" s="49" t="s">
        <v>4726</v>
      </c>
    </row>
    <row r="546" spans="1:4">
      <c r="A546" s="50">
        <v>400101</v>
      </c>
      <c r="B546" s="50">
        <v>2000060</v>
      </c>
      <c r="C546" s="13" t="s">
        <v>1932</v>
      </c>
      <c r="D546" s="49" t="s">
        <v>4703</v>
      </c>
    </row>
    <row r="547" spans="1:4">
      <c r="A547" s="50">
        <v>400104</v>
      </c>
      <c r="B547" s="50">
        <v>2000061</v>
      </c>
      <c r="C547" s="13" t="s">
        <v>3064</v>
      </c>
      <c r="D547" s="49" t="s">
        <v>4708</v>
      </c>
    </row>
    <row r="548" spans="1:4">
      <c r="A548" s="50">
        <v>400105</v>
      </c>
      <c r="B548" s="50">
        <v>2000062</v>
      </c>
      <c r="C548" s="13" t="s">
        <v>3065</v>
      </c>
      <c r="D548" s="49" t="s">
        <v>4699</v>
      </c>
    </row>
    <row r="549" spans="1:4">
      <c r="A549" s="50">
        <v>400107</v>
      </c>
      <c r="B549" s="50">
        <v>2000063</v>
      </c>
      <c r="C549" s="13" t="s">
        <v>3066</v>
      </c>
      <c r="D549" s="49" t="s">
        <v>4726</v>
      </c>
    </row>
    <row r="550" spans="1:4">
      <c r="A550" s="50">
        <v>400108</v>
      </c>
      <c r="B550" s="50">
        <v>2000064</v>
      </c>
      <c r="C550" s="13" t="s">
        <v>1933</v>
      </c>
      <c r="D550" s="49" t="s">
        <v>4708</v>
      </c>
    </row>
    <row r="551" spans="1:4">
      <c r="A551" s="50">
        <v>400110</v>
      </c>
      <c r="B551" s="50">
        <v>2000065</v>
      </c>
      <c r="C551" s="13" t="s">
        <v>1934</v>
      </c>
      <c r="D551" s="49" t="s">
        <v>4699</v>
      </c>
    </row>
    <row r="552" spans="1:4">
      <c r="A552" s="50">
        <v>400111</v>
      </c>
      <c r="B552" s="50">
        <v>2000066</v>
      </c>
      <c r="C552" s="13" t="s">
        <v>1935</v>
      </c>
      <c r="D552" s="49" t="s">
        <v>4699</v>
      </c>
    </row>
    <row r="553" spans="1:4">
      <c r="A553" s="50">
        <v>400114</v>
      </c>
      <c r="B553" s="50">
        <v>2000067</v>
      </c>
      <c r="C553" s="13" t="s">
        <v>1936</v>
      </c>
      <c r="D553" s="49" t="s">
        <v>4708</v>
      </c>
    </row>
    <row r="554" spans="1:4">
      <c r="A554" s="50">
        <v>400115</v>
      </c>
      <c r="B554" s="50">
        <v>2000068</v>
      </c>
      <c r="C554" s="13" t="s">
        <v>3067</v>
      </c>
      <c r="D554" s="49" t="s">
        <v>4708</v>
      </c>
    </row>
    <row r="555" spans="1:4">
      <c r="A555" s="50">
        <v>400118</v>
      </c>
      <c r="B555" s="50">
        <v>2000069</v>
      </c>
      <c r="C555" s="13" t="s">
        <v>1937</v>
      </c>
      <c r="D555" s="49" t="s">
        <v>4708</v>
      </c>
    </row>
    <row r="556" spans="1:4">
      <c r="A556" s="50">
        <v>400119</v>
      </c>
      <c r="B556" s="50">
        <v>2000070</v>
      </c>
      <c r="C556" s="13" t="s">
        <v>3068</v>
      </c>
      <c r="D556" s="49" t="s">
        <v>4700</v>
      </c>
    </row>
    <row r="557" spans="1:4">
      <c r="A557" s="50">
        <v>400121</v>
      </c>
      <c r="B557" s="50">
        <v>2000071</v>
      </c>
      <c r="C557" s="13" t="s">
        <v>1938</v>
      </c>
      <c r="D557" s="49" t="s">
        <v>4714</v>
      </c>
    </row>
    <row r="558" spans="1:4">
      <c r="A558" s="50">
        <v>400122</v>
      </c>
      <c r="B558" s="50">
        <v>2000072</v>
      </c>
      <c r="C558" s="13" t="s">
        <v>3069</v>
      </c>
      <c r="D558" s="49" t="s">
        <v>4708</v>
      </c>
    </row>
    <row r="559" spans="1:4">
      <c r="A559" s="50">
        <v>400126</v>
      </c>
      <c r="B559" s="50">
        <v>2000073</v>
      </c>
      <c r="C559" s="13" t="s">
        <v>3070</v>
      </c>
      <c r="D559" s="49" t="s">
        <v>4723</v>
      </c>
    </row>
    <row r="560" spans="1:4">
      <c r="A560" s="50">
        <v>400127</v>
      </c>
      <c r="B560" s="50">
        <v>2000074</v>
      </c>
      <c r="C560" s="13" t="s">
        <v>1939</v>
      </c>
      <c r="D560" s="49" t="s">
        <v>4708</v>
      </c>
    </row>
    <row r="561" spans="1:4">
      <c r="A561" s="50">
        <v>400128</v>
      </c>
      <c r="B561" s="50">
        <v>2000075</v>
      </c>
      <c r="C561" s="13" t="s">
        <v>1940</v>
      </c>
      <c r="D561" s="49" t="s">
        <v>4727</v>
      </c>
    </row>
    <row r="562" spans="1:4">
      <c r="A562" s="50">
        <v>400129</v>
      </c>
      <c r="B562" s="50">
        <v>2000076</v>
      </c>
      <c r="C562" s="13" t="s">
        <v>3071</v>
      </c>
      <c r="D562" s="49" t="s">
        <v>4708</v>
      </c>
    </row>
    <row r="563" spans="1:4">
      <c r="A563" s="50">
        <v>400130</v>
      </c>
      <c r="B563" s="50">
        <v>2000077</v>
      </c>
      <c r="C563" s="13" t="s">
        <v>1941</v>
      </c>
      <c r="D563" s="49" t="s">
        <v>4707</v>
      </c>
    </row>
    <row r="564" spans="1:4">
      <c r="A564" s="50">
        <v>400131</v>
      </c>
      <c r="B564" s="50">
        <v>2000078</v>
      </c>
      <c r="C564" s="13" t="s">
        <v>1942</v>
      </c>
      <c r="D564" s="49" t="s">
        <v>4708</v>
      </c>
    </row>
    <row r="565" spans="1:4">
      <c r="A565" s="50">
        <v>400134</v>
      </c>
      <c r="B565" s="50">
        <v>2000079</v>
      </c>
      <c r="C565" s="13" t="s">
        <v>1943</v>
      </c>
      <c r="D565" s="49" t="s">
        <v>3032</v>
      </c>
    </row>
    <row r="566" spans="1:4">
      <c r="A566" s="50">
        <v>400136</v>
      </c>
      <c r="B566" s="50">
        <v>2000080</v>
      </c>
      <c r="C566" s="13" t="s">
        <v>3072</v>
      </c>
      <c r="D566" s="49" t="s">
        <v>4708</v>
      </c>
    </row>
    <row r="567" spans="1:4">
      <c r="A567" s="50">
        <v>400138</v>
      </c>
      <c r="B567" s="50">
        <v>2000081</v>
      </c>
      <c r="C567" s="13" t="s">
        <v>1944</v>
      </c>
      <c r="D567" s="49" t="s">
        <v>4708</v>
      </c>
    </row>
    <row r="568" spans="1:4">
      <c r="A568" s="50">
        <v>400139</v>
      </c>
      <c r="B568" s="50">
        <v>2000082</v>
      </c>
      <c r="C568" s="13" t="s">
        <v>1945</v>
      </c>
      <c r="D568" s="49" t="s">
        <v>4699</v>
      </c>
    </row>
    <row r="569" spans="1:4">
      <c r="A569" s="50">
        <v>400140</v>
      </c>
      <c r="B569" s="50">
        <v>2000083</v>
      </c>
      <c r="C569" s="13" t="s">
        <v>3073</v>
      </c>
      <c r="D569" s="49" t="s">
        <v>4708</v>
      </c>
    </row>
    <row r="570" spans="1:4">
      <c r="A570" s="50">
        <v>400141</v>
      </c>
      <c r="B570" s="50">
        <v>2000084</v>
      </c>
      <c r="C570" s="13" t="s">
        <v>1946</v>
      </c>
      <c r="D570" s="49" t="s">
        <v>4699</v>
      </c>
    </row>
    <row r="571" spans="1:4">
      <c r="A571" s="50">
        <v>400142</v>
      </c>
      <c r="B571" s="50">
        <v>2000085</v>
      </c>
      <c r="C571" s="13" t="s">
        <v>1947</v>
      </c>
      <c r="D571" s="49" t="s">
        <v>4700</v>
      </c>
    </row>
    <row r="572" spans="1:4">
      <c r="A572" s="50">
        <v>400143</v>
      </c>
      <c r="B572" s="50">
        <v>2000086</v>
      </c>
      <c r="C572" s="13" t="s">
        <v>3074</v>
      </c>
      <c r="D572" s="49" t="s">
        <v>4723</v>
      </c>
    </row>
    <row r="573" spans="1:4">
      <c r="A573" s="50">
        <v>400147</v>
      </c>
      <c r="B573" s="50">
        <v>2000087</v>
      </c>
      <c r="C573" s="13" t="s">
        <v>1948</v>
      </c>
      <c r="D573" s="49" t="s">
        <v>4699</v>
      </c>
    </row>
    <row r="574" spans="1:4">
      <c r="A574" s="50">
        <v>400150</v>
      </c>
      <c r="B574" s="50">
        <v>2000088</v>
      </c>
      <c r="C574" s="13" t="s">
        <v>3075</v>
      </c>
      <c r="D574" s="49" t="s">
        <v>4708</v>
      </c>
    </row>
    <row r="575" spans="1:4">
      <c r="A575" s="50">
        <v>400154</v>
      </c>
      <c r="B575" s="50">
        <v>2000090</v>
      </c>
      <c r="C575" s="13" t="s">
        <v>3076</v>
      </c>
      <c r="D575" s="49" t="s">
        <v>4721</v>
      </c>
    </row>
    <row r="576" spans="1:4">
      <c r="A576" s="50">
        <v>400165</v>
      </c>
      <c r="B576" s="50">
        <v>2000092</v>
      </c>
      <c r="C576" s="13" t="s">
        <v>3077</v>
      </c>
      <c r="D576" s="49" t="s">
        <v>4708</v>
      </c>
    </row>
    <row r="577" spans="1:4">
      <c r="A577" s="50">
        <v>400166</v>
      </c>
      <c r="B577" s="50">
        <v>2000093</v>
      </c>
      <c r="C577" s="13" t="s">
        <v>3078</v>
      </c>
      <c r="D577" s="49" t="s">
        <v>4708</v>
      </c>
    </row>
    <row r="578" spans="1:4">
      <c r="A578" s="50">
        <v>400169</v>
      </c>
      <c r="B578" s="50">
        <v>2000094</v>
      </c>
      <c r="C578" s="13" t="s">
        <v>1949</v>
      </c>
      <c r="D578" s="49" t="s">
        <v>4700</v>
      </c>
    </row>
    <row r="579" spans="1:4">
      <c r="A579" s="50">
        <v>400171</v>
      </c>
      <c r="B579" s="50">
        <v>2000095</v>
      </c>
      <c r="C579" s="13" t="s">
        <v>1950</v>
      </c>
      <c r="D579" s="49" t="s">
        <v>4707</v>
      </c>
    </row>
    <row r="580" spans="1:4">
      <c r="A580" s="50">
        <v>400175</v>
      </c>
      <c r="B580" s="50">
        <v>2000096</v>
      </c>
      <c r="C580" s="13" t="s">
        <v>1951</v>
      </c>
      <c r="D580" s="49" t="s">
        <v>4728</v>
      </c>
    </row>
    <row r="581" spans="1:4">
      <c r="A581" s="50">
        <v>400176</v>
      </c>
      <c r="B581" s="50">
        <v>2000097</v>
      </c>
      <c r="C581" s="13" t="s">
        <v>1952</v>
      </c>
      <c r="D581" s="49" t="s">
        <v>4708</v>
      </c>
    </row>
    <row r="582" spans="1:4">
      <c r="A582" s="50">
        <v>400180</v>
      </c>
      <c r="B582" s="50">
        <v>2000099</v>
      </c>
      <c r="C582" s="13" t="s">
        <v>1953</v>
      </c>
      <c r="D582" s="49" t="s">
        <v>4720</v>
      </c>
    </row>
    <row r="583" spans="1:4">
      <c r="A583" s="50">
        <v>400188</v>
      </c>
      <c r="B583" s="50">
        <v>2000100</v>
      </c>
      <c r="C583" s="13" t="s">
        <v>1954</v>
      </c>
      <c r="D583" s="49" t="s">
        <v>4699</v>
      </c>
    </row>
    <row r="584" spans="1:4">
      <c r="A584" s="50">
        <v>400190</v>
      </c>
      <c r="B584" s="50">
        <v>2000101</v>
      </c>
      <c r="C584" s="13" t="s">
        <v>1955</v>
      </c>
      <c r="D584" s="49" t="s">
        <v>4720</v>
      </c>
    </row>
    <row r="585" spans="1:4">
      <c r="A585" s="50">
        <v>400191</v>
      </c>
      <c r="B585" s="50">
        <v>2000102</v>
      </c>
      <c r="C585" s="13" t="s">
        <v>1956</v>
      </c>
      <c r="D585" s="49" t="s">
        <v>4699</v>
      </c>
    </row>
    <row r="586" spans="1:4">
      <c r="A586" s="50">
        <v>400194</v>
      </c>
      <c r="B586" s="50">
        <v>2000103</v>
      </c>
      <c r="C586" s="13" t="s">
        <v>3079</v>
      </c>
      <c r="D586" s="49" t="s">
        <v>4699</v>
      </c>
    </row>
    <row r="587" spans="1:4">
      <c r="A587" s="50">
        <v>400198</v>
      </c>
      <c r="B587" s="50">
        <v>2000105</v>
      </c>
      <c r="C587" s="13" t="s">
        <v>1957</v>
      </c>
      <c r="D587" s="49" t="s">
        <v>4708</v>
      </c>
    </row>
    <row r="588" spans="1:4">
      <c r="A588" s="50">
        <v>400202</v>
      </c>
      <c r="B588" s="50">
        <v>2000106</v>
      </c>
      <c r="C588" s="13" t="s">
        <v>1958</v>
      </c>
      <c r="D588" s="49" t="s">
        <v>4708</v>
      </c>
    </row>
    <row r="589" spans="1:4">
      <c r="A589" s="50">
        <v>400203</v>
      </c>
      <c r="B589" s="50">
        <v>2000107</v>
      </c>
      <c r="C589" s="13" t="s">
        <v>1959</v>
      </c>
      <c r="D589" s="49" t="s">
        <v>4708</v>
      </c>
    </row>
    <row r="590" spans="1:4">
      <c r="A590" s="50">
        <v>400203</v>
      </c>
      <c r="B590" s="50">
        <v>2000107</v>
      </c>
      <c r="C590" s="13" t="s">
        <v>1959</v>
      </c>
      <c r="D590" s="49" t="s">
        <v>4708</v>
      </c>
    </row>
    <row r="591" spans="1:4">
      <c r="A591" s="50">
        <v>400204</v>
      </c>
      <c r="B591" s="50">
        <v>2000108</v>
      </c>
      <c r="C591" s="13" t="s">
        <v>1960</v>
      </c>
      <c r="D591" s="49" t="s">
        <v>4713</v>
      </c>
    </row>
    <row r="592" spans="1:4">
      <c r="A592" s="50">
        <v>400205</v>
      </c>
      <c r="B592" s="50">
        <v>2000109</v>
      </c>
      <c r="C592" s="13" t="s">
        <v>3080</v>
      </c>
      <c r="D592" s="49" t="s">
        <v>4729</v>
      </c>
    </row>
    <row r="593" spans="1:4">
      <c r="A593" s="50">
        <v>400206</v>
      </c>
      <c r="B593" s="50">
        <v>2000110</v>
      </c>
      <c r="C593" s="13" t="s">
        <v>1961</v>
      </c>
      <c r="D593" s="49" t="s">
        <v>4708</v>
      </c>
    </row>
    <row r="594" spans="1:4">
      <c r="A594" s="50">
        <v>400207</v>
      </c>
      <c r="B594" s="50">
        <v>2000111</v>
      </c>
      <c r="C594" s="13" t="s">
        <v>1962</v>
      </c>
      <c r="D594" s="49" t="s">
        <v>4696</v>
      </c>
    </row>
    <row r="595" spans="1:4">
      <c r="A595" s="50">
        <v>400208</v>
      </c>
      <c r="B595" s="50">
        <v>2000112</v>
      </c>
      <c r="C595" s="13" t="s">
        <v>3081</v>
      </c>
      <c r="D595" s="49" t="s">
        <v>4699</v>
      </c>
    </row>
    <row r="596" spans="1:4">
      <c r="A596" s="50">
        <v>400212</v>
      </c>
      <c r="B596" s="50">
        <v>2000113</v>
      </c>
      <c r="C596" s="13" t="s">
        <v>1963</v>
      </c>
      <c r="D596" s="49" t="s">
        <v>4708</v>
      </c>
    </row>
    <row r="597" spans="1:4">
      <c r="A597" s="50">
        <v>400214</v>
      </c>
      <c r="B597" s="50">
        <v>2000114</v>
      </c>
      <c r="C597" s="13" t="s">
        <v>1964</v>
      </c>
      <c r="D597" s="49" t="s">
        <v>4708</v>
      </c>
    </row>
    <row r="598" spans="1:4">
      <c r="A598" s="50">
        <v>400215</v>
      </c>
      <c r="B598" s="50">
        <v>2000115</v>
      </c>
      <c r="C598" s="13" t="s">
        <v>3082</v>
      </c>
      <c r="D598" s="49" t="s">
        <v>4699</v>
      </c>
    </row>
    <row r="599" spans="1:4">
      <c r="A599" s="50">
        <v>400216</v>
      </c>
      <c r="B599" s="50">
        <v>2000116</v>
      </c>
      <c r="C599" s="13" t="s">
        <v>3083</v>
      </c>
      <c r="D599" s="49" t="s">
        <v>4699</v>
      </c>
    </row>
    <row r="600" spans="1:4">
      <c r="A600" s="50">
        <v>400217</v>
      </c>
      <c r="B600" s="50">
        <v>2000117</v>
      </c>
      <c r="C600" s="13" t="s">
        <v>1965</v>
      </c>
      <c r="D600" s="49" t="s">
        <v>4699</v>
      </c>
    </row>
    <row r="601" spans="1:4">
      <c r="A601" s="50">
        <v>400219</v>
      </c>
      <c r="B601" s="50">
        <v>2000118</v>
      </c>
      <c r="C601" s="13" t="s">
        <v>1966</v>
      </c>
      <c r="D601" s="49" t="s">
        <v>4713</v>
      </c>
    </row>
    <row r="602" spans="1:4">
      <c r="A602" s="50">
        <v>400225</v>
      </c>
      <c r="B602" s="50">
        <v>2000122</v>
      </c>
      <c r="C602" s="13" t="s">
        <v>1967</v>
      </c>
      <c r="D602" s="49" t="s">
        <v>4708</v>
      </c>
    </row>
    <row r="603" spans="1:4">
      <c r="A603" s="50">
        <v>400226</v>
      </c>
      <c r="B603" s="50">
        <v>2000123</v>
      </c>
      <c r="C603" s="13" t="s">
        <v>1968</v>
      </c>
      <c r="D603" s="49" t="s">
        <v>4708</v>
      </c>
    </row>
    <row r="604" spans="1:4">
      <c r="A604" s="50">
        <v>400227</v>
      </c>
      <c r="B604" s="50">
        <v>2000124</v>
      </c>
      <c r="C604" s="13" t="s">
        <v>1969</v>
      </c>
      <c r="D604" s="49" t="s">
        <v>4703</v>
      </c>
    </row>
    <row r="605" spans="1:4">
      <c r="A605" s="50">
        <v>400230</v>
      </c>
      <c r="B605" s="50">
        <v>2000125</v>
      </c>
      <c r="C605" s="13" t="s">
        <v>1970</v>
      </c>
      <c r="D605" s="49" t="s">
        <v>4708</v>
      </c>
    </row>
    <row r="606" spans="1:4">
      <c r="A606" s="50">
        <v>400234</v>
      </c>
      <c r="B606" s="50">
        <v>2000126</v>
      </c>
      <c r="C606" s="13" t="s">
        <v>1971</v>
      </c>
      <c r="D606" s="49" t="s">
        <v>4714</v>
      </c>
    </row>
    <row r="607" spans="1:4">
      <c r="A607" s="50">
        <v>400237</v>
      </c>
      <c r="B607" s="50">
        <v>2000127</v>
      </c>
      <c r="C607" s="13" t="s">
        <v>1972</v>
      </c>
      <c r="D607" s="49" t="s">
        <v>4699</v>
      </c>
    </row>
    <row r="608" spans="1:4">
      <c r="A608" s="50">
        <v>400238</v>
      </c>
      <c r="B608" s="50">
        <v>2000128</v>
      </c>
      <c r="C608" s="13" t="s">
        <v>1973</v>
      </c>
      <c r="D608" s="49" t="s">
        <v>4699</v>
      </c>
    </row>
    <row r="609" spans="1:4">
      <c r="A609" s="50">
        <v>400239</v>
      </c>
      <c r="B609" s="50">
        <v>2000129</v>
      </c>
      <c r="C609" s="13" t="s">
        <v>3084</v>
      </c>
      <c r="D609" s="49" t="s">
        <v>4708</v>
      </c>
    </row>
    <row r="610" spans="1:4">
      <c r="A610" s="50">
        <v>400240</v>
      </c>
      <c r="B610" s="50">
        <v>2000130</v>
      </c>
      <c r="C610" s="13" t="s">
        <v>3085</v>
      </c>
      <c r="D610" s="49" t="s">
        <v>4699</v>
      </c>
    </row>
    <row r="611" spans="1:4">
      <c r="A611" s="50">
        <v>400242</v>
      </c>
      <c r="B611" s="50">
        <v>2000131</v>
      </c>
      <c r="C611" s="13" t="s">
        <v>3086</v>
      </c>
      <c r="D611" s="49" t="s">
        <v>4708</v>
      </c>
    </row>
    <row r="612" spans="1:4">
      <c r="A612" s="50">
        <v>400243</v>
      </c>
      <c r="B612" s="50">
        <v>2000132</v>
      </c>
      <c r="C612" s="13" t="s">
        <v>1974</v>
      </c>
      <c r="D612" s="49" t="s">
        <v>4699</v>
      </c>
    </row>
    <row r="613" spans="1:4">
      <c r="A613" s="50">
        <v>400244</v>
      </c>
      <c r="B613" s="50">
        <v>2000133</v>
      </c>
      <c r="C613" s="13" t="s">
        <v>3087</v>
      </c>
      <c r="D613" s="49" t="s">
        <v>4708</v>
      </c>
    </row>
    <row r="614" spans="1:4">
      <c r="A614" s="50">
        <v>400245</v>
      </c>
      <c r="B614" s="50">
        <v>2000134</v>
      </c>
      <c r="C614" s="13" t="s">
        <v>3088</v>
      </c>
      <c r="D614" s="49" t="s">
        <v>4729</v>
      </c>
    </row>
    <row r="615" spans="1:4">
      <c r="A615" s="50">
        <v>400246</v>
      </c>
      <c r="B615" s="50">
        <v>2000135</v>
      </c>
      <c r="C615" s="13" t="s">
        <v>3089</v>
      </c>
      <c r="D615" s="49" t="s">
        <v>4700</v>
      </c>
    </row>
    <row r="616" spans="1:4">
      <c r="A616" s="50">
        <v>400247</v>
      </c>
      <c r="B616" s="50">
        <v>2000136</v>
      </c>
      <c r="C616" s="13" t="s">
        <v>3090</v>
      </c>
      <c r="D616" s="49" t="s">
        <v>4730</v>
      </c>
    </row>
    <row r="617" spans="1:4">
      <c r="A617" s="50">
        <v>400248</v>
      </c>
      <c r="B617" s="50">
        <v>2000137</v>
      </c>
      <c r="C617" s="13" t="s">
        <v>1975</v>
      </c>
      <c r="D617" s="49" t="s">
        <v>4699</v>
      </c>
    </row>
    <row r="618" spans="1:4">
      <c r="A618" s="50">
        <v>400251</v>
      </c>
      <c r="B618" s="50">
        <v>2000138</v>
      </c>
      <c r="C618" s="13" t="s">
        <v>1976</v>
      </c>
      <c r="D618" s="49" t="s">
        <v>4699</v>
      </c>
    </row>
    <row r="619" spans="1:4">
      <c r="A619" s="50">
        <v>400252</v>
      </c>
      <c r="B619" s="50">
        <v>2000139</v>
      </c>
      <c r="C619" s="13" t="s">
        <v>3091</v>
      </c>
      <c r="D619" s="49" t="s">
        <v>4723</v>
      </c>
    </row>
    <row r="620" spans="1:4">
      <c r="A620" s="50">
        <v>400253</v>
      </c>
      <c r="B620" s="50">
        <v>2000140</v>
      </c>
      <c r="C620" s="13" t="s">
        <v>1977</v>
      </c>
      <c r="D620" s="49" t="s">
        <v>4699</v>
      </c>
    </row>
    <row r="621" spans="1:4">
      <c r="A621" s="50">
        <v>400255</v>
      </c>
      <c r="B621" s="50">
        <v>2000141</v>
      </c>
      <c r="C621" s="13" t="s">
        <v>3092</v>
      </c>
      <c r="D621" s="49" t="s">
        <v>4722</v>
      </c>
    </row>
    <row r="622" spans="1:4">
      <c r="A622" s="50">
        <v>400259</v>
      </c>
      <c r="B622" s="50">
        <v>2000142</v>
      </c>
      <c r="C622" s="13" t="s">
        <v>3093</v>
      </c>
      <c r="D622" s="49" t="s">
        <v>4699</v>
      </c>
    </row>
    <row r="623" spans="1:4">
      <c r="A623" s="50">
        <v>400263</v>
      </c>
      <c r="B623" s="50">
        <v>2000143</v>
      </c>
      <c r="C623" s="13" t="s">
        <v>3094</v>
      </c>
      <c r="D623" s="49" t="s">
        <v>4708</v>
      </c>
    </row>
    <row r="624" spans="1:4">
      <c r="A624" s="50">
        <v>400264</v>
      </c>
      <c r="B624" s="50">
        <v>2000144</v>
      </c>
      <c r="C624" s="13" t="s">
        <v>3095</v>
      </c>
      <c r="D624" s="49" t="s">
        <v>4700</v>
      </c>
    </row>
    <row r="625" spans="1:4">
      <c r="A625" s="50">
        <v>400266</v>
      </c>
      <c r="B625" s="50">
        <v>2000145</v>
      </c>
      <c r="C625" s="13" t="s">
        <v>3096</v>
      </c>
      <c r="D625" s="49" t="s">
        <v>4708</v>
      </c>
    </row>
    <row r="626" spans="1:4">
      <c r="A626" s="50">
        <v>400268</v>
      </c>
      <c r="B626" s="50">
        <v>2000146</v>
      </c>
      <c r="C626" s="13" t="s">
        <v>3097</v>
      </c>
      <c r="D626" s="49" t="s">
        <v>4708</v>
      </c>
    </row>
    <row r="627" spans="1:4">
      <c r="A627" s="50">
        <v>400270</v>
      </c>
      <c r="B627" s="50">
        <v>2000147</v>
      </c>
      <c r="C627" s="13" t="s">
        <v>1978</v>
      </c>
      <c r="D627" s="49" t="s">
        <v>4708</v>
      </c>
    </row>
    <row r="628" spans="1:4">
      <c r="A628" s="50">
        <v>400271</v>
      </c>
      <c r="B628" s="50">
        <v>2000148</v>
      </c>
      <c r="C628" s="13" t="s">
        <v>3098</v>
      </c>
      <c r="D628" s="49" t="s">
        <v>4723</v>
      </c>
    </row>
    <row r="629" spans="1:4">
      <c r="A629" s="50">
        <v>400272</v>
      </c>
      <c r="B629" s="50">
        <v>2000149</v>
      </c>
      <c r="C629" s="13" t="s">
        <v>1979</v>
      </c>
      <c r="D629" s="49" t="s">
        <v>4699</v>
      </c>
    </row>
    <row r="630" spans="1:4">
      <c r="A630" s="50">
        <v>400273</v>
      </c>
      <c r="B630" s="50">
        <v>2000150</v>
      </c>
      <c r="C630" s="13" t="s">
        <v>1980</v>
      </c>
      <c r="D630" s="49" t="s">
        <v>4700</v>
      </c>
    </row>
    <row r="631" spans="1:4">
      <c r="A631" s="50">
        <v>400274</v>
      </c>
      <c r="B631" s="50">
        <v>2000151</v>
      </c>
      <c r="C631" s="13" t="s">
        <v>1981</v>
      </c>
      <c r="D631" s="49" t="s">
        <v>4720</v>
      </c>
    </row>
    <row r="632" spans="1:4">
      <c r="A632" s="50">
        <v>400277</v>
      </c>
      <c r="B632" s="50">
        <v>2000152</v>
      </c>
      <c r="C632" s="13" t="s">
        <v>3099</v>
      </c>
      <c r="D632" s="49" t="s">
        <v>4708</v>
      </c>
    </row>
    <row r="633" spans="1:4">
      <c r="A633" s="50">
        <v>400278</v>
      </c>
      <c r="B633" s="50">
        <v>2000153</v>
      </c>
      <c r="C633" s="13" t="s">
        <v>1982</v>
      </c>
      <c r="D633" s="49" t="s">
        <v>4708</v>
      </c>
    </row>
    <row r="634" spans="1:4">
      <c r="A634" s="50">
        <v>400279</v>
      </c>
      <c r="B634" s="50">
        <v>2000154</v>
      </c>
      <c r="C634" s="13" t="s">
        <v>3100</v>
      </c>
      <c r="D634" s="49" t="s">
        <v>4708</v>
      </c>
    </row>
    <row r="635" spans="1:4">
      <c r="A635" s="50">
        <v>400286</v>
      </c>
      <c r="B635" s="50">
        <v>2000156</v>
      </c>
      <c r="C635" s="13" t="s">
        <v>3101</v>
      </c>
      <c r="D635" s="49" t="s">
        <v>4699</v>
      </c>
    </row>
    <row r="636" spans="1:4">
      <c r="A636" s="50">
        <v>400291</v>
      </c>
      <c r="B636" s="50">
        <v>2000157</v>
      </c>
      <c r="C636" s="13" t="s">
        <v>1983</v>
      </c>
      <c r="D636" s="49" t="s">
        <v>4699</v>
      </c>
    </row>
    <row r="637" spans="1:4">
      <c r="A637" s="50">
        <v>400293</v>
      </c>
      <c r="B637" s="50">
        <v>2000158</v>
      </c>
      <c r="C637" s="13" t="s">
        <v>3102</v>
      </c>
      <c r="D637" s="49" t="s">
        <v>4707</v>
      </c>
    </row>
    <row r="638" spans="1:4">
      <c r="A638" s="50">
        <v>400297</v>
      </c>
      <c r="B638" s="50">
        <v>2000159</v>
      </c>
      <c r="C638" s="13" t="s">
        <v>1984</v>
      </c>
      <c r="D638" s="49" t="s">
        <v>4708</v>
      </c>
    </row>
    <row r="639" spans="1:4">
      <c r="A639" s="50">
        <v>400302</v>
      </c>
      <c r="B639" s="50">
        <v>2000160</v>
      </c>
      <c r="C639" s="13" t="s">
        <v>1985</v>
      </c>
      <c r="D639" s="49" t="s">
        <v>4731</v>
      </c>
    </row>
    <row r="640" spans="1:4">
      <c r="A640" s="50">
        <v>400304</v>
      </c>
      <c r="B640" s="50">
        <v>2000161</v>
      </c>
      <c r="C640" s="13" t="s">
        <v>3103</v>
      </c>
      <c r="D640" s="49" t="s">
        <v>4699</v>
      </c>
    </row>
    <row r="641" spans="1:4">
      <c r="A641" s="50">
        <v>400305</v>
      </c>
      <c r="B641" s="50">
        <v>2000162</v>
      </c>
      <c r="C641" s="13" t="s">
        <v>3104</v>
      </c>
      <c r="D641" s="49" t="s">
        <v>4699</v>
      </c>
    </row>
    <row r="642" spans="1:4">
      <c r="A642" s="50">
        <v>400306</v>
      </c>
      <c r="B642" s="50">
        <v>2000163</v>
      </c>
      <c r="C642" s="13" t="s">
        <v>1986</v>
      </c>
      <c r="D642" s="49" t="s">
        <v>4699</v>
      </c>
    </row>
    <row r="643" spans="1:4">
      <c r="A643" s="50">
        <v>400307</v>
      </c>
      <c r="B643" s="50">
        <v>2000164</v>
      </c>
      <c r="C643" s="13" t="s">
        <v>1987</v>
      </c>
      <c r="D643" s="49" t="s">
        <v>4708</v>
      </c>
    </row>
    <row r="644" spans="1:4">
      <c r="A644" s="50">
        <v>400308</v>
      </c>
      <c r="B644" s="50">
        <v>2000165</v>
      </c>
      <c r="C644" s="13" t="s">
        <v>1988</v>
      </c>
      <c r="D644" s="49" t="s">
        <v>4708</v>
      </c>
    </row>
    <row r="645" spans="1:4">
      <c r="A645" s="50">
        <v>400312</v>
      </c>
      <c r="B645" s="50">
        <v>2000166</v>
      </c>
      <c r="C645" s="13" t="s">
        <v>3105</v>
      </c>
      <c r="D645" s="49" t="s">
        <v>4699</v>
      </c>
    </row>
    <row r="646" spans="1:4">
      <c r="A646" s="50">
        <v>400313</v>
      </c>
      <c r="B646" s="50">
        <v>2000167</v>
      </c>
      <c r="C646" s="13" t="s">
        <v>3106</v>
      </c>
      <c r="D646" s="49" t="s">
        <v>4720</v>
      </c>
    </row>
    <row r="647" spans="1:4">
      <c r="A647" s="50">
        <v>400314</v>
      </c>
      <c r="B647" s="50">
        <v>2000168</v>
      </c>
      <c r="C647" s="13" t="s">
        <v>1989</v>
      </c>
      <c r="D647" s="49" t="s">
        <v>4708</v>
      </c>
    </row>
    <row r="648" spans="1:4">
      <c r="A648" s="50">
        <v>400316</v>
      </c>
      <c r="B648" s="50">
        <v>2000170</v>
      </c>
      <c r="C648" s="13" t="s">
        <v>1990</v>
      </c>
      <c r="D648" s="49" t="s">
        <v>4699</v>
      </c>
    </row>
    <row r="649" spans="1:4">
      <c r="A649" s="50">
        <v>400318</v>
      </c>
      <c r="B649" s="50">
        <v>2000171</v>
      </c>
      <c r="C649" s="13" t="s">
        <v>1991</v>
      </c>
      <c r="D649" s="49" t="s">
        <v>4708</v>
      </c>
    </row>
    <row r="650" spans="1:4">
      <c r="A650" s="50">
        <v>400319</v>
      </c>
      <c r="B650" s="50">
        <v>2000172</v>
      </c>
      <c r="C650" s="13" t="s">
        <v>3107</v>
      </c>
      <c r="D650" s="49" t="s">
        <v>4699</v>
      </c>
    </row>
    <row r="651" spans="1:4">
      <c r="A651" s="50">
        <v>400321</v>
      </c>
      <c r="B651" s="50">
        <v>2000173</v>
      </c>
      <c r="C651" s="13" t="s">
        <v>3108</v>
      </c>
      <c r="D651" s="49" t="s">
        <v>4699</v>
      </c>
    </row>
    <row r="652" spans="1:4">
      <c r="A652" s="50">
        <v>400322</v>
      </c>
      <c r="B652" s="50">
        <v>2000174</v>
      </c>
      <c r="C652" s="13" t="s">
        <v>3109</v>
      </c>
      <c r="D652" s="49" t="s">
        <v>4708</v>
      </c>
    </row>
    <row r="653" spans="1:4">
      <c r="A653" s="50">
        <v>400327</v>
      </c>
      <c r="B653" s="50">
        <v>2000175</v>
      </c>
      <c r="C653" s="13" t="s">
        <v>3110</v>
      </c>
      <c r="D653" s="49" t="s">
        <v>4732</v>
      </c>
    </row>
    <row r="654" spans="1:4">
      <c r="A654" s="50">
        <v>400329</v>
      </c>
      <c r="B654" s="50">
        <v>2000176</v>
      </c>
      <c r="C654" s="13" t="s">
        <v>3111</v>
      </c>
      <c r="D654" s="49" t="s">
        <v>4721</v>
      </c>
    </row>
    <row r="655" spans="1:4">
      <c r="A655" s="50">
        <v>400332</v>
      </c>
      <c r="B655" s="50">
        <v>2000177</v>
      </c>
      <c r="C655" s="13" t="s">
        <v>1992</v>
      </c>
      <c r="D655" s="49" t="s">
        <v>4708</v>
      </c>
    </row>
    <row r="656" spans="1:4">
      <c r="A656" s="50">
        <v>400334</v>
      </c>
      <c r="B656" s="50">
        <v>2000178</v>
      </c>
      <c r="C656" s="13" t="s">
        <v>1993</v>
      </c>
      <c r="D656" s="49" t="s">
        <v>4733</v>
      </c>
    </row>
    <row r="657" spans="1:4">
      <c r="A657" s="50">
        <v>400336</v>
      </c>
      <c r="B657" s="50">
        <v>2000180</v>
      </c>
      <c r="C657" s="13" t="s">
        <v>3112</v>
      </c>
      <c r="D657" s="49" t="s">
        <v>4734</v>
      </c>
    </row>
    <row r="658" spans="1:4">
      <c r="A658" s="50">
        <v>400337</v>
      </c>
      <c r="B658" s="50">
        <v>2000181</v>
      </c>
      <c r="C658" s="13" t="s">
        <v>3113</v>
      </c>
      <c r="D658" s="49" t="s">
        <v>4708</v>
      </c>
    </row>
    <row r="659" spans="1:4">
      <c r="A659" s="50">
        <v>400343</v>
      </c>
      <c r="B659" s="50">
        <v>2000182</v>
      </c>
      <c r="C659" s="13" t="s">
        <v>1994</v>
      </c>
      <c r="D659" s="49" t="s">
        <v>4708</v>
      </c>
    </row>
    <row r="660" spans="1:4">
      <c r="A660" s="50">
        <v>400346</v>
      </c>
      <c r="B660" s="50">
        <v>2000183</v>
      </c>
      <c r="C660" s="13" t="s">
        <v>3114</v>
      </c>
      <c r="D660" s="49" t="s">
        <v>4699</v>
      </c>
    </row>
    <row r="661" spans="1:4">
      <c r="A661" s="50">
        <v>400347</v>
      </c>
      <c r="B661" s="50">
        <v>2000184</v>
      </c>
      <c r="C661" s="13" t="s">
        <v>1995</v>
      </c>
      <c r="D661" s="49" t="s">
        <v>4699</v>
      </c>
    </row>
    <row r="662" spans="1:4">
      <c r="A662" s="50">
        <v>400350</v>
      </c>
      <c r="B662" s="50">
        <v>2000185</v>
      </c>
      <c r="C662" s="13" t="s">
        <v>3115</v>
      </c>
      <c r="D662" s="49" t="s">
        <v>4735</v>
      </c>
    </row>
    <row r="663" spans="1:4">
      <c r="A663" s="50">
        <v>400351</v>
      </c>
      <c r="B663" s="50">
        <v>2000186</v>
      </c>
      <c r="C663" s="13" t="s">
        <v>1996</v>
      </c>
      <c r="D663" s="49" t="s">
        <v>4699</v>
      </c>
    </row>
    <row r="664" spans="1:4">
      <c r="A664" s="50">
        <v>400356</v>
      </c>
      <c r="B664" s="50">
        <v>2000187</v>
      </c>
      <c r="C664" s="13" t="s">
        <v>1997</v>
      </c>
      <c r="D664" s="49" t="s">
        <v>4708</v>
      </c>
    </row>
    <row r="665" spans="1:4">
      <c r="A665" s="50">
        <v>400359</v>
      </c>
      <c r="B665" s="50">
        <v>2000188</v>
      </c>
      <c r="C665" s="13" t="s">
        <v>1998</v>
      </c>
      <c r="D665" s="49" t="s">
        <v>4708</v>
      </c>
    </row>
    <row r="666" spans="1:4">
      <c r="A666" s="50">
        <v>400361</v>
      </c>
      <c r="B666" s="50">
        <v>2000189</v>
      </c>
      <c r="C666" s="13" t="s">
        <v>3116</v>
      </c>
      <c r="D666" s="49" t="s">
        <v>4703</v>
      </c>
    </row>
    <row r="667" spans="1:4">
      <c r="A667" s="50">
        <v>400362</v>
      </c>
      <c r="B667" s="50">
        <v>2000190</v>
      </c>
      <c r="C667" s="13" t="s">
        <v>1999</v>
      </c>
      <c r="D667" s="49" t="s">
        <v>4708</v>
      </c>
    </row>
    <row r="668" spans="1:4">
      <c r="A668" s="50">
        <v>400366</v>
      </c>
      <c r="B668" s="50">
        <v>2000191</v>
      </c>
      <c r="C668" s="13" t="s">
        <v>3117</v>
      </c>
      <c r="D668" s="49" t="s">
        <v>4708</v>
      </c>
    </row>
    <row r="669" spans="1:4">
      <c r="A669" s="50">
        <v>400368</v>
      </c>
      <c r="B669" s="50">
        <v>2000192</v>
      </c>
      <c r="C669" s="13" t="s">
        <v>2000</v>
      </c>
      <c r="D669" s="49" t="s">
        <v>4736</v>
      </c>
    </row>
    <row r="670" spans="1:4">
      <c r="A670" s="50">
        <v>400369</v>
      </c>
      <c r="B670" s="50">
        <v>2000193</v>
      </c>
      <c r="C670" s="13" t="s">
        <v>3118</v>
      </c>
      <c r="D670" s="49" t="s">
        <v>4699</v>
      </c>
    </row>
    <row r="671" spans="1:4">
      <c r="A671" s="50">
        <v>400377</v>
      </c>
      <c r="B671" s="50">
        <v>2000195</v>
      </c>
      <c r="C671" s="13" t="s">
        <v>3119</v>
      </c>
      <c r="D671" s="49" t="s">
        <v>4737</v>
      </c>
    </row>
    <row r="672" spans="1:4">
      <c r="A672" s="50">
        <v>400385</v>
      </c>
      <c r="B672" s="50">
        <v>2000196</v>
      </c>
      <c r="C672" s="13" t="s">
        <v>2001</v>
      </c>
      <c r="D672" s="49" t="s">
        <v>4699</v>
      </c>
    </row>
    <row r="673" spans="1:4">
      <c r="A673" s="50">
        <v>400386</v>
      </c>
      <c r="B673" s="50">
        <v>2000197</v>
      </c>
      <c r="C673" s="13" t="s">
        <v>3120</v>
      </c>
      <c r="D673" s="49" t="s">
        <v>4699</v>
      </c>
    </row>
    <row r="674" spans="1:4">
      <c r="A674" s="50">
        <v>400387</v>
      </c>
      <c r="B674" s="50">
        <v>2000198</v>
      </c>
      <c r="C674" s="13" t="s">
        <v>2002</v>
      </c>
      <c r="D674" s="49" t="s">
        <v>4723</v>
      </c>
    </row>
    <row r="675" spans="1:4">
      <c r="A675" s="50">
        <v>400388</v>
      </c>
      <c r="B675" s="50">
        <v>2000199</v>
      </c>
      <c r="C675" s="13" t="s">
        <v>2003</v>
      </c>
      <c r="D675" s="49" t="s">
        <v>4699</v>
      </c>
    </row>
    <row r="676" spans="1:4">
      <c r="A676" s="50">
        <v>400391</v>
      </c>
      <c r="B676" s="50">
        <v>2000200</v>
      </c>
      <c r="C676" s="13" t="s">
        <v>2004</v>
      </c>
      <c r="D676" s="49" t="s">
        <v>4699</v>
      </c>
    </row>
    <row r="677" spans="1:4">
      <c r="A677" s="50">
        <v>400393</v>
      </c>
      <c r="B677" s="50">
        <v>2000201</v>
      </c>
      <c r="C677" s="13" t="s">
        <v>2005</v>
      </c>
      <c r="D677" s="49" t="s">
        <v>4723</v>
      </c>
    </row>
    <row r="678" spans="1:4">
      <c r="A678" s="50">
        <v>400394</v>
      </c>
      <c r="B678" s="50">
        <v>2000202</v>
      </c>
      <c r="C678" s="13" t="s">
        <v>2006</v>
      </c>
      <c r="D678" s="49" t="s">
        <v>4738</v>
      </c>
    </row>
    <row r="679" spans="1:4">
      <c r="A679" s="50">
        <v>400395</v>
      </c>
      <c r="B679" s="50">
        <v>2000203</v>
      </c>
      <c r="C679" s="13" t="s">
        <v>3121</v>
      </c>
      <c r="D679" s="49" t="s">
        <v>4739</v>
      </c>
    </row>
    <row r="680" spans="1:4">
      <c r="A680" s="50">
        <v>400404</v>
      </c>
      <c r="B680" s="50">
        <v>2000204</v>
      </c>
      <c r="C680" s="13" t="s">
        <v>3122</v>
      </c>
      <c r="D680" s="49" t="s">
        <v>4699</v>
      </c>
    </row>
    <row r="681" spans="1:4">
      <c r="A681" s="50">
        <v>400406</v>
      </c>
      <c r="B681" s="50">
        <v>2000205</v>
      </c>
      <c r="C681" s="13" t="s">
        <v>3123</v>
      </c>
      <c r="D681" s="49" t="s">
        <v>4708</v>
      </c>
    </row>
    <row r="682" spans="1:4">
      <c r="A682" s="50">
        <v>400408</v>
      </c>
      <c r="B682" s="50">
        <v>2000206</v>
      </c>
      <c r="C682" s="13" t="s">
        <v>2007</v>
      </c>
      <c r="D682" s="49" t="s">
        <v>4708</v>
      </c>
    </row>
    <row r="683" spans="1:4">
      <c r="A683" s="50">
        <v>400409</v>
      </c>
      <c r="B683" s="50">
        <v>2000207</v>
      </c>
      <c r="C683" s="13" t="s">
        <v>3124</v>
      </c>
      <c r="D683" s="49" t="s">
        <v>4699</v>
      </c>
    </row>
    <row r="684" spans="1:4">
      <c r="A684" s="50">
        <v>400411</v>
      </c>
      <c r="B684" s="50">
        <v>2000208</v>
      </c>
      <c r="C684" s="13" t="s">
        <v>3125</v>
      </c>
      <c r="D684" s="49" t="s">
        <v>4699</v>
      </c>
    </row>
    <row r="685" spans="1:4">
      <c r="A685" s="50">
        <v>400412</v>
      </c>
      <c r="B685" s="50">
        <v>2000209</v>
      </c>
      <c r="C685" s="13" t="s">
        <v>2008</v>
      </c>
      <c r="D685" s="49" t="s">
        <v>4703</v>
      </c>
    </row>
    <row r="686" spans="1:4">
      <c r="A686" s="50">
        <v>400414</v>
      </c>
      <c r="B686" s="50">
        <v>2000210</v>
      </c>
      <c r="C686" s="13" t="s">
        <v>3126</v>
      </c>
      <c r="D686" s="49" t="s">
        <v>4699</v>
      </c>
    </row>
    <row r="687" spans="1:4">
      <c r="A687" s="50">
        <v>400415</v>
      </c>
      <c r="B687" s="50">
        <v>2000211</v>
      </c>
      <c r="C687" s="13" t="s">
        <v>3127</v>
      </c>
      <c r="D687" s="49" t="s">
        <v>4708</v>
      </c>
    </row>
    <row r="688" spans="1:4">
      <c r="A688" s="50">
        <v>400418</v>
      </c>
      <c r="B688" s="50">
        <v>2000212</v>
      </c>
      <c r="C688" s="13" t="s">
        <v>2009</v>
      </c>
      <c r="D688" s="49" t="s">
        <v>4699</v>
      </c>
    </row>
    <row r="689" spans="1:4">
      <c r="A689" s="50">
        <v>400419</v>
      </c>
      <c r="B689" s="50">
        <v>2000213</v>
      </c>
      <c r="C689" s="13" t="s">
        <v>3128</v>
      </c>
      <c r="D689" s="49" t="s">
        <v>4708</v>
      </c>
    </row>
    <row r="690" spans="1:4">
      <c r="A690" s="50">
        <v>400420</v>
      </c>
      <c r="B690" s="50">
        <v>2000214</v>
      </c>
      <c r="C690" s="13" t="s">
        <v>2010</v>
      </c>
      <c r="D690" s="49" t="s">
        <v>4699</v>
      </c>
    </row>
    <row r="691" spans="1:4">
      <c r="A691" s="50">
        <v>400423</v>
      </c>
      <c r="B691" s="50">
        <v>2000215</v>
      </c>
      <c r="C691" s="13" t="s">
        <v>2011</v>
      </c>
      <c r="D691" s="49" t="s">
        <v>4708</v>
      </c>
    </row>
    <row r="692" spans="1:4">
      <c r="A692" s="50">
        <v>400424</v>
      </c>
      <c r="B692" s="50">
        <v>2000216</v>
      </c>
      <c r="C692" s="13" t="s">
        <v>2012</v>
      </c>
      <c r="D692" s="49" t="s">
        <v>4699</v>
      </c>
    </row>
    <row r="693" spans="1:4">
      <c r="A693" s="50">
        <v>400429</v>
      </c>
      <c r="B693" s="50">
        <v>2000217</v>
      </c>
      <c r="C693" s="13" t="s">
        <v>3129</v>
      </c>
      <c r="D693" s="49" t="s">
        <v>4708</v>
      </c>
    </row>
    <row r="694" spans="1:4">
      <c r="A694" s="50">
        <v>400432</v>
      </c>
      <c r="B694" s="50">
        <v>2000218</v>
      </c>
      <c r="C694" s="13" t="s">
        <v>3130</v>
      </c>
      <c r="D694" s="49" t="s">
        <v>4700</v>
      </c>
    </row>
    <row r="695" spans="1:4">
      <c r="A695" s="50">
        <v>400441</v>
      </c>
      <c r="B695" s="50">
        <v>2000219</v>
      </c>
      <c r="C695" s="13" t="s">
        <v>2013</v>
      </c>
      <c r="D695" s="49" t="s">
        <v>4708</v>
      </c>
    </row>
    <row r="696" spans="1:4">
      <c r="A696" s="50">
        <v>400450</v>
      </c>
      <c r="B696" s="50">
        <v>2000220</v>
      </c>
      <c r="C696" s="13" t="s">
        <v>2014</v>
      </c>
      <c r="D696" s="49" t="s">
        <v>4708</v>
      </c>
    </row>
    <row r="697" spans="1:4">
      <c r="A697" s="50">
        <v>400451</v>
      </c>
      <c r="B697" s="50">
        <v>2000221</v>
      </c>
      <c r="C697" s="13" t="s">
        <v>3131</v>
      </c>
      <c r="D697" s="49" t="s">
        <v>4700</v>
      </c>
    </row>
    <row r="698" spans="1:4">
      <c r="A698" s="50">
        <v>400452</v>
      </c>
      <c r="B698" s="50">
        <v>2000222</v>
      </c>
      <c r="C698" s="13" t="s">
        <v>2015</v>
      </c>
      <c r="D698" s="49" t="s">
        <v>4699</v>
      </c>
    </row>
    <row r="699" spans="1:4">
      <c r="A699" s="50">
        <v>400456</v>
      </c>
      <c r="B699" s="50">
        <v>2000223</v>
      </c>
      <c r="C699" s="13" t="s">
        <v>2016</v>
      </c>
      <c r="D699" s="49" t="s">
        <v>4708</v>
      </c>
    </row>
    <row r="700" spans="1:4">
      <c r="A700" s="50">
        <v>400457</v>
      </c>
      <c r="B700" s="50">
        <v>2000224</v>
      </c>
      <c r="C700" s="13" t="s">
        <v>2017</v>
      </c>
      <c r="D700" s="49" t="s">
        <v>4699</v>
      </c>
    </row>
    <row r="701" spans="1:4">
      <c r="A701" s="50">
        <v>400458</v>
      </c>
      <c r="B701" s="50">
        <v>2000225</v>
      </c>
      <c r="C701" s="13" t="s">
        <v>2018</v>
      </c>
      <c r="D701" s="49" t="s">
        <v>4708</v>
      </c>
    </row>
    <row r="702" spans="1:4">
      <c r="A702" s="50">
        <v>400459</v>
      </c>
      <c r="B702" s="50">
        <v>2000226</v>
      </c>
      <c r="C702" s="13" t="s">
        <v>3132</v>
      </c>
      <c r="D702" s="49" t="s">
        <v>4722</v>
      </c>
    </row>
    <row r="703" spans="1:4">
      <c r="A703" s="50">
        <v>400460</v>
      </c>
      <c r="B703" s="50">
        <v>2000227</v>
      </c>
      <c r="C703" s="13" t="s">
        <v>2019</v>
      </c>
      <c r="D703" s="49" t="s">
        <v>4699</v>
      </c>
    </row>
    <row r="704" spans="1:4">
      <c r="A704" s="50">
        <v>400464</v>
      </c>
      <c r="B704" s="50">
        <v>2000228</v>
      </c>
      <c r="C704" s="13" t="s">
        <v>2020</v>
      </c>
      <c r="D704" s="49" t="s">
        <v>4708</v>
      </c>
    </row>
    <row r="705" spans="1:4">
      <c r="A705" s="50">
        <v>400466</v>
      </c>
      <c r="B705" s="50">
        <v>2000229</v>
      </c>
      <c r="C705" s="13" t="s">
        <v>2021</v>
      </c>
      <c r="D705" s="49" t="s">
        <v>4708</v>
      </c>
    </row>
    <row r="706" spans="1:4">
      <c r="A706" s="50">
        <v>400473</v>
      </c>
      <c r="B706" s="50">
        <v>2000230</v>
      </c>
      <c r="C706" s="13" t="s">
        <v>3133</v>
      </c>
      <c r="D706" s="49" t="s">
        <v>4708</v>
      </c>
    </row>
    <row r="707" spans="1:4">
      <c r="A707" s="50">
        <v>400476</v>
      </c>
      <c r="B707" s="50">
        <v>2000231</v>
      </c>
      <c r="C707" s="13" t="s">
        <v>3134</v>
      </c>
      <c r="D707" s="49" t="s">
        <v>4699</v>
      </c>
    </row>
    <row r="708" spans="1:4">
      <c r="A708" s="50">
        <v>400478</v>
      </c>
      <c r="B708" s="50">
        <v>2000232</v>
      </c>
      <c r="C708" s="13" t="s">
        <v>3135</v>
      </c>
      <c r="D708" s="49" t="s">
        <v>4726</v>
      </c>
    </row>
    <row r="709" spans="1:4">
      <c r="A709" s="50">
        <v>400479</v>
      </c>
      <c r="B709" s="50">
        <v>2000233</v>
      </c>
      <c r="C709" s="13" t="s">
        <v>2022</v>
      </c>
      <c r="D709" s="49" t="s">
        <v>4703</v>
      </c>
    </row>
    <row r="710" spans="1:4">
      <c r="A710" s="50">
        <v>400483</v>
      </c>
      <c r="B710" s="50">
        <v>2000234</v>
      </c>
      <c r="C710" s="13" t="s">
        <v>2023</v>
      </c>
      <c r="D710" s="49" t="s">
        <v>4708</v>
      </c>
    </row>
    <row r="711" spans="1:4">
      <c r="A711" s="50">
        <v>400484</v>
      </c>
      <c r="B711" s="50">
        <v>2000235</v>
      </c>
      <c r="C711" s="13" t="s">
        <v>2024</v>
      </c>
      <c r="D711" s="49" t="s">
        <v>4698</v>
      </c>
    </row>
    <row r="712" spans="1:4">
      <c r="A712" s="50">
        <v>400485</v>
      </c>
      <c r="B712" s="50">
        <v>2000236</v>
      </c>
      <c r="C712" s="13" t="s">
        <v>3136</v>
      </c>
      <c r="D712" s="49" t="s">
        <v>4740</v>
      </c>
    </row>
    <row r="713" spans="1:4">
      <c r="A713" s="50">
        <v>400486</v>
      </c>
      <c r="B713" s="50">
        <v>2000237</v>
      </c>
      <c r="C713" s="13" t="s">
        <v>3137</v>
      </c>
      <c r="D713" s="49" t="s">
        <v>4699</v>
      </c>
    </row>
    <row r="714" spans="1:4">
      <c r="A714" s="50">
        <v>400488</v>
      </c>
      <c r="B714" s="50">
        <v>2000238</v>
      </c>
      <c r="C714" s="13" t="s">
        <v>2025</v>
      </c>
      <c r="D714" s="49" t="s">
        <v>4708</v>
      </c>
    </row>
    <row r="715" spans="1:4">
      <c r="A715" s="50">
        <v>400490</v>
      </c>
      <c r="B715" s="50">
        <v>2000239</v>
      </c>
      <c r="C715" s="13" t="s">
        <v>2026</v>
      </c>
      <c r="D715" s="49" t="s">
        <v>4699</v>
      </c>
    </row>
    <row r="716" spans="1:4">
      <c r="A716" s="50">
        <v>400496</v>
      </c>
      <c r="B716" s="50">
        <v>2000240</v>
      </c>
      <c r="C716" s="13" t="s">
        <v>2027</v>
      </c>
      <c r="D716" s="49" t="s">
        <v>4708</v>
      </c>
    </row>
    <row r="717" spans="1:4">
      <c r="A717" s="50">
        <v>400498</v>
      </c>
      <c r="B717" s="50">
        <v>2000241</v>
      </c>
      <c r="C717" s="13" t="s">
        <v>3138</v>
      </c>
      <c r="D717" s="49" t="s">
        <v>4708</v>
      </c>
    </row>
    <row r="718" spans="1:4">
      <c r="A718" s="50">
        <v>400499</v>
      </c>
      <c r="B718" s="50">
        <v>2000242</v>
      </c>
      <c r="C718" s="13" t="s">
        <v>2028</v>
      </c>
      <c r="D718" s="49" t="s">
        <v>4700</v>
      </c>
    </row>
    <row r="719" spans="1:4">
      <c r="A719" s="50">
        <v>400500</v>
      </c>
      <c r="B719" s="50">
        <v>2000243</v>
      </c>
      <c r="C719" s="13" t="s">
        <v>2029</v>
      </c>
      <c r="D719" s="49" t="s">
        <v>4700</v>
      </c>
    </row>
    <row r="720" spans="1:4">
      <c r="A720" s="50">
        <v>400502</v>
      </c>
      <c r="B720" s="50">
        <v>2000244</v>
      </c>
      <c r="C720" s="13" t="s">
        <v>2030</v>
      </c>
      <c r="D720" s="49" t="s">
        <v>4699</v>
      </c>
    </row>
    <row r="721" spans="1:4">
      <c r="A721" s="50">
        <v>400505</v>
      </c>
      <c r="B721" s="50">
        <v>2000245</v>
      </c>
      <c r="C721" s="13" t="s">
        <v>3139</v>
      </c>
      <c r="D721" s="49" t="s">
        <v>4700</v>
      </c>
    </row>
    <row r="722" spans="1:4">
      <c r="A722" s="50">
        <v>400512</v>
      </c>
      <c r="B722" s="50">
        <v>2000246</v>
      </c>
      <c r="C722" s="13" t="s">
        <v>3140</v>
      </c>
      <c r="D722" s="49" t="s">
        <v>4699</v>
      </c>
    </row>
    <row r="723" spans="1:4">
      <c r="A723" s="50">
        <v>400517</v>
      </c>
      <c r="B723" s="50">
        <v>2000247</v>
      </c>
      <c r="C723" s="13" t="s">
        <v>3141</v>
      </c>
      <c r="D723" s="49" t="s">
        <v>4708</v>
      </c>
    </row>
    <row r="724" spans="1:4">
      <c r="A724" s="50">
        <v>400523</v>
      </c>
      <c r="B724" s="50">
        <v>2000248</v>
      </c>
      <c r="C724" s="13" t="s">
        <v>3142</v>
      </c>
      <c r="D724" s="49" t="s">
        <v>4708</v>
      </c>
    </row>
    <row r="725" spans="1:4">
      <c r="A725" s="50">
        <v>400531</v>
      </c>
      <c r="B725" s="50">
        <v>2000249</v>
      </c>
      <c r="C725" s="13" t="s">
        <v>3143</v>
      </c>
      <c r="D725" s="49" t="s">
        <v>4699</v>
      </c>
    </row>
    <row r="726" spans="1:4">
      <c r="A726" s="50">
        <v>400535</v>
      </c>
      <c r="B726" s="50">
        <v>2000250</v>
      </c>
      <c r="C726" s="13" t="s">
        <v>2031</v>
      </c>
      <c r="D726" s="49" t="s">
        <v>4708</v>
      </c>
    </row>
    <row r="727" spans="1:4">
      <c r="A727" s="50">
        <v>400536</v>
      </c>
      <c r="B727" s="50">
        <v>2000251</v>
      </c>
      <c r="C727" s="13" t="s">
        <v>2032</v>
      </c>
      <c r="D727" s="49" t="s">
        <v>4708</v>
      </c>
    </row>
    <row r="728" spans="1:4">
      <c r="A728" s="50">
        <v>400542</v>
      </c>
      <c r="B728" s="50">
        <v>2000252</v>
      </c>
      <c r="C728" s="13" t="s">
        <v>2033</v>
      </c>
      <c r="D728" s="49" t="s">
        <v>4699</v>
      </c>
    </row>
    <row r="729" spans="1:4">
      <c r="A729" s="50">
        <v>400543</v>
      </c>
      <c r="B729" s="50">
        <v>2000253</v>
      </c>
      <c r="C729" s="13" t="s">
        <v>2034</v>
      </c>
      <c r="D729" s="49" t="s">
        <v>4699</v>
      </c>
    </row>
    <row r="730" spans="1:4">
      <c r="A730" s="50">
        <v>400550</v>
      </c>
      <c r="B730" s="50">
        <v>2000254</v>
      </c>
      <c r="C730" s="13" t="s">
        <v>3144</v>
      </c>
      <c r="D730" s="49" t="s">
        <v>4699</v>
      </c>
    </row>
    <row r="731" spans="1:4">
      <c r="A731" s="50">
        <v>400551</v>
      </c>
      <c r="B731" s="50">
        <v>2000255</v>
      </c>
      <c r="C731" s="13" t="s">
        <v>2035</v>
      </c>
      <c r="D731" s="49" t="s">
        <v>4703</v>
      </c>
    </row>
    <row r="732" spans="1:4">
      <c r="A732" s="50">
        <v>400559</v>
      </c>
      <c r="B732" s="50">
        <v>2000256</v>
      </c>
      <c r="C732" s="13" t="s">
        <v>3145</v>
      </c>
      <c r="D732" s="49" t="s">
        <v>4699</v>
      </c>
    </row>
    <row r="733" spans="1:4">
      <c r="A733" s="50">
        <v>400566</v>
      </c>
      <c r="B733" s="50">
        <v>2000257</v>
      </c>
      <c r="C733" s="13" t="s">
        <v>3146</v>
      </c>
      <c r="D733" s="49" t="s">
        <v>4708</v>
      </c>
    </row>
    <row r="734" spans="1:4">
      <c r="A734" s="50">
        <v>400569</v>
      </c>
      <c r="B734" s="50">
        <v>2000258</v>
      </c>
      <c r="C734" s="13" t="s">
        <v>3147</v>
      </c>
      <c r="D734" s="49" t="s">
        <v>4708</v>
      </c>
    </row>
    <row r="735" spans="1:4">
      <c r="A735" s="50">
        <v>400573</v>
      </c>
      <c r="B735" s="50">
        <v>2000259</v>
      </c>
      <c r="C735" s="13" t="s">
        <v>2036</v>
      </c>
      <c r="D735" s="49" t="s">
        <v>4699</v>
      </c>
    </row>
    <row r="736" spans="1:4">
      <c r="A736" s="50">
        <v>400575</v>
      </c>
      <c r="B736" s="50">
        <v>2000260</v>
      </c>
      <c r="C736" s="13" t="s">
        <v>3148</v>
      </c>
      <c r="D736" s="49" t="s">
        <v>4699</v>
      </c>
    </row>
    <row r="737" spans="1:4">
      <c r="A737" s="50">
        <v>400582</v>
      </c>
      <c r="B737" s="50">
        <v>2000261</v>
      </c>
      <c r="C737" s="13" t="s">
        <v>2037</v>
      </c>
      <c r="D737" s="49" t="s">
        <v>4708</v>
      </c>
    </row>
    <row r="738" spans="1:4">
      <c r="A738" s="50">
        <v>400597</v>
      </c>
      <c r="B738" s="50">
        <v>2000262</v>
      </c>
      <c r="C738" s="13" t="s">
        <v>2038</v>
      </c>
      <c r="D738" s="49" t="s">
        <v>4699</v>
      </c>
    </row>
    <row r="739" spans="1:4">
      <c r="A739" s="50">
        <v>400600</v>
      </c>
      <c r="B739" s="50">
        <v>2000263</v>
      </c>
      <c r="C739" s="13" t="s">
        <v>3149</v>
      </c>
      <c r="D739" s="49" t="s">
        <v>4741</v>
      </c>
    </row>
    <row r="740" spans="1:4">
      <c r="A740" s="50">
        <v>400603</v>
      </c>
      <c r="B740" s="50">
        <v>2000264</v>
      </c>
      <c r="C740" s="13" t="s">
        <v>2039</v>
      </c>
      <c r="D740" s="49" t="s">
        <v>4699</v>
      </c>
    </row>
    <row r="741" spans="1:4">
      <c r="A741" s="50">
        <v>400607</v>
      </c>
      <c r="B741" s="50">
        <v>2000265</v>
      </c>
      <c r="C741" s="13" t="s">
        <v>3150</v>
      </c>
      <c r="D741" s="49" t="s">
        <v>4699</v>
      </c>
    </row>
    <row r="742" spans="1:4">
      <c r="A742" s="50">
        <v>400613</v>
      </c>
      <c r="B742" s="50">
        <v>2000266</v>
      </c>
      <c r="C742" s="13" t="s">
        <v>3151</v>
      </c>
      <c r="D742" s="49" t="s">
        <v>4699</v>
      </c>
    </row>
    <row r="743" spans="1:4">
      <c r="A743" s="50">
        <v>400617</v>
      </c>
      <c r="B743" s="50">
        <v>2000267</v>
      </c>
      <c r="C743" s="13" t="s">
        <v>3152</v>
      </c>
      <c r="D743" s="49" t="s">
        <v>4708</v>
      </c>
    </row>
    <row r="744" spans="1:4">
      <c r="A744" s="50">
        <v>400621</v>
      </c>
      <c r="B744" s="50">
        <v>2000268</v>
      </c>
      <c r="C744" s="13" t="s">
        <v>3153</v>
      </c>
      <c r="D744" s="49" t="s">
        <v>4720</v>
      </c>
    </row>
    <row r="745" spans="1:4">
      <c r="A745" s="50">
        <v>400629</v>
      </c>
      <c r="B745" s="50">
        <v>2000269</v>
      </c>
      <c r="C745" s="13" t="s">
        <v>3154</v>
      </c>
      <c r="D745" s="49"/>
    </row>
    <row r="746" spans="1:4">
      <c r="A746" s="50">
        <v>400631</v>
      </c>
      <c r="B746" s="50">
        <v>2000270</v>
      </c>
      <c r="C746" s="13" t="s">
        <v>2040</v>
      </c>
      <c r="D746" s="49" t="s">
        <v>4742</v>
      </c>
    </row>
    <row r="747" spans="1:4">
      <c r="A747" s="50">
        <v>400633</v>
      </c>
      <c r="B747" s="50">
        <v>2000271</v>
      </c>
      <c r="C747" s="13" t="s">
        <v>3155</v>
      </c>
      <c r="D747" s="49" t="s">
        <v>4743</v>
      </c>
    </row>
    <row r="748" spans="1:4">
      <c r="A748" s="50">
        <v>400651</v>
      </c>
      <c r="B748" s="50">
        <v>2000272</v>
      </c>
      <c r="C748" s="13" t="s">
        <v>3156</v>
      </c>
      <c r="D748" s="49" t="s">
        <v>4744</v>
      </c>
    </row>
    <row r="749" spans="1:4">
      <c r="A749" s="50">
        <v>400655</v>
      </c>
      <c r="B749" s="50">
        <v>2000273</v>
      </c>
      <c r="C749" s="13" t="s">
        <v>3157</v>
      </c>
      <c r="D749" s="49" t="s">
        <v>4708</v>
      </c>
    </row>
    <row r="750" spans="1:4">
      <c r="A750" s="50">
        <v>400656</v>
      </c>
      <c r="B750" s="50">
        <v>2000274</v>
      </c>
      <c r="C750" s="13" t="s">
        <v>2041</v>
      </c>
      <c r="D750" s="49" t="s">
        <v>4723</v>
      </c>
    </row>
    <row r="751" spans="1:4">
      <c r="A751" s="50">
        <v>400664</v>
      </c>
      <c r="B751" s="50">
        <v>2000275</v>
      </c>
      <c r="C751" s="13" t="s">
        <v>3158</v>
      </c>
      <c r="D751" s="49" t="s">
        <v>4708</v>
      </c>
    </row>
    <row r="752" spans="1:4">
      <c r="A752" s="50">
        <v>400666</v>
      </c>
      <c r="B752" s="50">
        <v>2000276</v>
      </c>
      <c r="C752" s="13" t="s">
        <v>3159</v>
      </c>
      <c r="D752" s="49" t="s">
        <v>4699</v>
      </c>
    </row>
    <row r="753" spans="1:4">
      <c r="A753" s="50">
        <v>400676</v>
      </c>
      <c r="B753" s="50">
        <v>2000277</v>
      </c>
      <c r="C753" s="13" t="s">
        <v>2042</v>
      </c>
      <c r="D753" s="49" t="s">
        <v>4696</v>
      </c>
    </row>
    <row r="754" spans="1:4">
      <c r="A754" s="50">
        <v>400685</v>
      </c>
      <c r="B754" s="50">
        <v>2000278</v>
      </c>
      <c r="C754" s="13" t="s">
        <v>2043</v>
      </c>
      <c r="D754" s="49" t="s">
        <v>4699</v>
      </c>
    </row>
    <row r="755" spans="1:4">
      <c r="A755" s="50">
        <v>400695</v>
      </c>
      <c r="B755" s="50">
        <v>2000279</v>
      </c>
      <c r="C755" s="13" t="s">
        <v>2044</v>
      </c>
      <c r="D755" s="49" t="s">
        <v>4708</v>
      </c>
    </row>
    <row r="756" spans="1:4">
      <c r="A756" s="50">
        <v>400696</v>
      </c>
      <c r="B756" s="50">
        <v>2000280</v>
      </c>
      <c r="C756" s="13" t="s">
        <v>3160</v>
      </c>
      <c r="D756" s="49" t="s">
        <v>4708</v>
      </c>
    </row>
    <row r="757" spans="1:4">
      <c r="A757" s="50">
        <v>400708</v>
      </c>
      <c r="B757" s="50">
        <v>2000281</v>
      </c>
      <c r="C757" s="13" t="s">
        <v>2045</v>
      </c>
      <c r="D757" s="49" t="s">
        <v>4708</v>
      </c>
    </row>
    <row r="758" spans="1:4">
      <c r="A758" s="50">
        <v>400709</v>
      </c>
      <c r="B758" s="50">
        <v>2000282</v>
      </c>
      <c r="C758" s="13" t="s">
        <v>3161</v>
      </c>
      <c r="D758" s="49" t="s">
        <v>4729</v>
      </c>
    </row>
    <row r="759" spans="1:4">
      <c r="A759" s="50">
        <v>400711</v>
      </c>
      <c r="B759" s="50">
        <v>2000283</v>
      </c>
      <c r="C759" s="13" t="s">
        <v>3162</v>
      </c>
      <c r="D759" s="49" t="s">
        <v>4700</v>
      </c>
    </row>
    <row r="760" spans="1:4">
      <c r="A760" s="50">
        <v>400714</v>
      </c>
      <c r="B760" s="50">
        <v>2000284</v>
      </c>
      <c r="C760" s="13" t="s">
        <v>2046</v>
      </c>
      <c r="D760" s="49" t="s">
        <v>4708</v>
      </c>
    </row>
    <row r="761" spans="1:4">
      <c r="A761" s="50">
        <v>400715</v>
      </c>
      <c r="B761" s="50">
        <v>2000285</v>
      </c>
      <c r="C761" s="13" t="s">
        <v>2047</v>
      </c>
      <c r="D761" s="49" t="s">
        <v>4708</v>
      </c>
    </row>
    <row r="762" spans="1:4">
      <c r="A762" s="50">
        <v>400716</v>
      </c>
      <c r="B762" s="50">
        <v>2000286</v>
      </c>
      <c r="C762" s="13" t="s">
        <v>3163</v>
      </c>
      <c r="D762" s="49" t="s">
        <v>4699</v>
      </c>
    </row>
    <row r="763" spans="1:4">
      <c r="A763" s="50">
        <v>400717</v>
      </c>
      <c r="B763" s="50">
        <v>2000287</v>
      </c>
      <c r="C763" s="13" t="s">
        <v>3164</v>
      </c>
      <c r="D763" s="49" t="s">
        <v>4708</v>
      </c>
    </row>
    <row r="764" spans="1:4">
      <c r="A764" s="50">
        <v>400725</v>
      </c>
      <c r="B764" s="50">
        <v>2000288</v>
      </c>
      <c r="C764" s="13" t="s">
        <v>2048</v>
      </c>
      <c r="D764" s="49" t="s">
        <v>4745</v>
      </c>
    </row>
    <row r="765" spans="1:4">
      <c r="A765" s="50">
        <v>400729</v>
      </c>
      <c r="B765" s="50">
        <v>2000289</v>
      </c>
      <c r="C765" s="13" t="s">
        <v>2049</v>
      </c>
      <c r="D765" s="49" t="s">
        <v>4699</v>
      </c>
    </row>
    <row r="766" spans="1:4">
      <c r="A766" s="50">
        <v>400739</v>
      </c>
      <c r="B766" s="50">
        <v>2000290</v>
      </c>
      <c r="C766" s="13" t="s">
        <v>3165</v>
      </c>
      <c r="D766" s="49" t="s">
        <v>4729</v>
      </c>
    </row>
    <row r="767" spans="1:4">
      <c r="A767" s="50">
        <v>400741</v>
      </c>
      <c r="B767" s="50">
        <v>2000291</v>
      </c>
      <c r="C767" s="13" t="s">
        <v>3166</v>
      </c>
      <c r="D767" s="49" t="s">
        <v>4699</v>
      </c>
    </row>
    <row r="768" spans="1:4">
      <c r="A768" s="50">
        <v>400742</v>
      </c>
      <c r="B768" s="50">
        <v>2000292</v>
      </c>
      <c r="C768" s="13" t="s">
        <v>2050</v>
      </c>
      <c r="D768" s="49" t="s">
        <v>4708</v>
      </c>
    </row>
    <row r="769" spans="1:4">
      <c r="A769" s="50">
        <v>400745</v>
      </c>
      <c r="B769" s="50">
        <v>2000293</v>
      </c>
      <c r="C769" s="13" t="s">
        <v>2051</v>
      </c>
      <c r="D769" s="49" t="s">
        <v>4703</v>
      </c>
    </row>
    <row r="770" spans="1:4">
      <c r="A770" s="50">
        <v>400748</v>
      </c>
      <c r="B770" s="50">
        <v>2000294</v>
      </c>
      <c r="C770" s="13" t="s">
        <v>3167</v>
      </c>
      <c r="D770" s="49" t="s">
        <v>4746</v>
      </c>
    </row>
    <row r="771" spans="1:4">
      <c r="A771" s="50">
        <v>400756</v>
      </c>
      <c r="B771" s="50">
        <v>2000295</v>
      </c>
      <c r="C771" s="13" t="s">
        <v>2052</v>
      </c>
      <c r="D771" s="49" t="s">
        <v>4699</v>
      </c>
    </row>
    <row r="772" spans="1:4">
      <c r="A772" s="50">
        <v>400758</v>
      </c>
      <c r="B772" s="50">
        <v>2000296</v>
      </c>
      <c r="C772" s="13" t="s">
        <v>3168</v>
      </c>
      <c r="D772" s="49" t="s">
        <v>4708</v>
      </c>
    </row>
    <row r="773" spans="1:4">
      <c r="A773" s="50">
        <v>400760</v>
      </c>
      <c r="B773" s="50">
        <v>2000297</v>
      </c>
      <c r="C773" s="13" t="s">
        <v>2053</v>
      </c>
      <c r="D773" s="49" t="s">
        <v>4708</v>
      </c>
    </row>
    <row r="774" spans="1:4">
      <c r="A774" s="50">
        <v>400761</v>
      </c>
      <c r="B774" s="50">
        <v>2000298</v>
      </c>
      <c r="C774" s="13" t="s">
        <v>2054</v>
      </c>
      <c r="D774" s="49" t="s">
        <v>4747</v>
      </c>
    </row>
    <row r="775" spans="1:4">
      <c r="A775" s="50">
        <v>400765</v>
      </c>
      <c r="B775" s="50">
        <v>2000299</v>
      </c>
      <c r="C775" s="13" t="s">
        <v>3169</v>
      </c>
      <c r="D775" s="49" t="s">
        <v>4699</v>
      </c>
    </row>
    <row r="776" spans="1:4">
      <c r="A776" s="50">
        <v>400767</v>
      </c>
      <c r="B776" s="50">
        <v>2000300</v>
      </c>
      <c r="C776" s="13" t="s">
        <v>2055</v>
      </c>
      <c r="D776" s="49" t="s">
        <v>4708</v>
      </c>
    </row>
    <row r="777" spans="1:4">
      <c r="A777" s="50">
        <v>400768</v>
      </c>
      <c r="B777" s="50">
        <v>2000301</v>
      </c>
      <c r="C777" s="13" t="s">
        <v>3170</v>
      </c>
      <c r="D777" s="49" t="s">
        <v>4708</v>
      </c>
    </row>
    <row r="778" spans="1:4">
      <c r="A778" s="50">
        <v>400779</v>
      </c>
      <c r="B778" s="50">
        <v>2000302</v>
      </c>
      <c r="C778" s="13" t="s">
        <v>2056</v>
      </c>
      <c r="D778" s="49" t="s">
        <v>4727</v>
      </c>
    </row>
    <row r="779" spans="1:4">
      <c r="A779" s="50">
        <v>400780</v>
      </c>
      <c r="B779" s="50">
        <v>2000303</v>
      </c>
      <c r="C779" s="13" t="s">
        <v>2057</v>
      </c>
      <c r="D779" s="49" t="s">
        <v>4708</v>
      </c>
    </row>
    <row r="780" spans="1:4">
      <c r="A780" s="50">
        <v>400782</v>
      </c>
      <c r="B780" s="50">
        <v>2000304</v>
      </c>
      <c r="C780" s="13" t="s">
        <v>2058</v>
      </c>
      <c r="D780" s="49" t="s">
        <v>4734</v>
      </c>
    </row>
    <row r="781" spans="1:4">
      <c r="A781" s="50">
        <v>400787</v>
      </c>
      <c r="B781" s="50">
        <v>2000305</v>
      </c>
      <c r="C781" s="13" t="s">
        <v>3171</v>
      </c>
      <c r="D781" s="49" t="s">
        <v>4699</v>
      </c>
    </row>
    <row r="782" spans="1:4">
      <c r="A782" s="50">
        <v>400788</v>
      </c>
      <c r="B782" s="50">
        <v>2000306</v>
      </c>
      <c r="C782" s="13" t="s">
        <v>3172</v>
      </c>
      <c r="D782" s="49" t="s">
        <v>4699</v>
      </c>
    </row>
    <row r="783" spans="1:4">
      <c r="A783" s="50">
        <v>400789</v>
      </c>
      <c r="B783" s="50">
        <v>2000307</v>
      </c>
      <c r="C783" s="13" t="s">
        <v>3173</v>
      </c>
      <c r="D783" s="49" t="s">
        <v>4708</v>
      </c>
    </row>
    <row r="784" spans="1:4">
      <c r="A784" s="50">
        <v>400790</v>
      </c>
      <c r="B784" s="50">
        <v>2000308</v>
      </c>
      <c r="C784" s="13" t="s">
        <v>2059</v>
      </c>
      <c r="D784" s="49" t="s">
        <v>4708</v>
      </c>
    </row>
    <row r="785" spans="1:4">
      <c r="A785" s="50">
        <v>400793</v>
      </c>
      <c r="B785" s="50">
        <v>2000309</v>
      </c>
      <c r="C785" s="13" t="s">
        <v>2060</v>
      </c>
      <c r="D785" s="49" t="s">
        <v>4699</v>
      </c>
    </row>
    <row r="786" spans="1:4">
      <c r="A786" s="50">
        <v>400795</v>
      </c>
      <c r="B786" s="50">
        <v>2000310</v>
      </c>
      <c r="C786" s="13" t="s">
        <v>3174</v>
      </c>
      <c r="D786" s="49" t="s">
        <v>4708</v>
      </c>
    </row>
    <row r="787" spans="1:4">
      <c r="A787" s="50">
        <v>400799</v>
      </c>
      <c r="B787" s="50">
        <v>2000311</v>
      </c>
      <c r="C787" s="13" t="s">
        <v>2061</v>
      </c>
      <c r="D787" s="49" t="s">
        <v>4708</v>
      </c>
    </row>
    <row r="788" spans="1:4">
      <c r="A788" s="50">
        <v>400801</v>
      </c>
      <c r="B788" s="50">
        <v>2000312</v>
      </c>
      <c r="C788" s="13" t="s">
        <v>2062</v>
      </c>
      <c r="D788" s="49" t="s">
        <v>4699</v>
      </c>
    </row>
    <row r="789" spans="1:4">
      <c r="A789" s="50">
        <v>400805</v>
      </c>
      <c r="B789" s="50">
        <v>2000313</v>
      </c>
      <c r="C789" s="13" t="s">
        <v>2063</v>
      </c>
      <c r="D789" s="49" t="s">
        <v>4708</v>
      </c>
    </row>
    <row r="790" spans="1:4">
      <c r="A790" s="50">
        <v>400808</v>
      </c>
      <c r="B790" s="50">
        <v>2000314</v>
      </c>
      <c r="C790" s="13" t="s">
        <v>3175</v>
      </c>
      <c r="D790" s="49" t="s">
        <v>4699</v>
      </c>
    </row>
    <row r="791" spans="1:4">
      <c r="A791" s="50">
        <v>400809</v>
      </c>
      <c r="B791" s="50">
        <v>2000315</v>
      </c>
      <c r="C791" s="13" t="s">
        <v>2064</v>
      </c>
      <c r="D791" s="49" t="s">
        <v>4700</v>
      </c>
    </row>
    <row r="792" spans="1:4">
      <c r="A792" s="50">
        <v>400810</v>
      </c>
      <c r="B792" s="50">
        <v>2000316</v>
      </c>
      <c r="C792" s="13" t="s">
        <v>3176</v>
      </c>
      <c r="D792" s="49" t="s">
        <v>4699</v>
      </c>
    </row>
    <row r="793" spans="1:4">
      <c r="A793" s="50">
        <v>400817</v>
      </c>
      <c r="B793" s="50">
        <v>2000317</v>
      </c>
      <c r="C793" s="13" t="s">
        <v>2065</v>
      </c>
      <c r="D793" s="49" t="s">
        <v>4699</v>
      </c>
    </row>
    <row r="794" spans="1:4">
      <c r="A794" s="50">
        <v>400821</v>
      </c>
      <c r="B794" s="50">
        <v>2000318</v>
      </c>
      <c r="C794" s="13" t="s">
        <v>2066</v>
      </c>
      <c r="D794" s="49" t="s">
        <v>4748</v>
      </c>
    </row>
    <row r="795" spans="1:4">
      <c r="A795" s="50">
        <v>400823</v>
      </c>
      <c r="B795" s="50">
        <v>2000319</v>
      </c>
      <c r="C795" s="13" t="s">
        <v>2067</v>
      </c>
      <c r="D795" s="49" t="s">
        <v>4708</v>
      </c>
    </row>
    <row r="796" spans="1:4">
      <c r="A796" s="50">
        <v>400826</v>
      </c>
      <c r="B796" s="50">
        <v>2000320</v>
      </c>
      <c r="C796" s="13" t="s">
        <v>2068</v>
      </c>
      <c r="D796" s="49" t="s">
        <v>4728</v>
      </c>
    </row>
    <row r="797" spans="1:4">
      <c r="A797" s="50">
        <v>400827</v>
      </c>
      <c r="B797" s="50">
        <v>2000321</v>
      </c>
      <c r="C797" s="13" t="s">
        <v>3177</v>
      </c>
      <c r="D797" s="49" t="s">
        <v>4708</v>
      </c>
    </row>
    <row r="798" spans="1:4">
      <c r="A798" s="50">
        <v>400831</v>
      </c>
      <c r="B798" s="50">
        <v>2000322</v>
      </c>
      <c r="C798" s="13" t="s">
        <v>2069</v>
      </c>
      <c r="D798" s="49" t="s">
        <v>4700</v>
      </c>
    </row>
    <row r="799" spans="1:4">
      <c r="A799" s="50">
        <v>400837</v>
      </c>
      <c r="B799" s="50">
        <v>2000323</v>
      </c>
      <c r="C799" s="13" t="s">
        <v>2070</v>
      </c>
      <c r="D799" s="49" t="s">
        <v>4703</v>
      </c>
    </row>
    <row r="800" spans="1:4">
      <c r="A800" s="50">
        <v>400840</v>
      </c>
      <c r="B800" s="50">
        <v>2000324</v>
      </c>
      <c r="C800" s="13" t="s">
        <v>3178</v>
      </c>
      <c r="D800" s="49" t="s">
        <v>4699</v>
      </c>
    </row>
    <row r="801" spans="1:4">
      <c r="A801" s="50">
        <v>400843</v>
      </c>
      <c r="B801" s="50">
        <v>2000325</v>
      </c>
      <c r="C801" s="13" t="s">
        <v>3179</v>
      </c>
      <c r="D801" s="49" t="s">
        <v>4700</v>
      </c>
    </row>
    <row r="802" spans="1:4">
      <c r="A802" s="50">
        <v>400848</v>
      </c>
      <c r="B802" s="50">
        <v>2000326</v>
      </c>
      <c r="C802" s="13" t="s">
        <v>2071</v>
      </c>
      <c r="D802" s="49" t="s">
        <v>4703</v>
      </c>
    </row>
    <row r="803" spans="1:4">
      <c r="A803" s="50">
        <v>400849</v>
      </c>
      <c r="B803" s="50">
        <v>2000327</v>
      </c>
      <c r="C803" s="13" t="s">
        <v>3180</v>
      </c>
      <c r="D803" s="49" t="s">
        <v>4708</v>
      </c>
    </row>
    <row r="804" spans="1:4">
      <c r="A804" s="50">
        <v>400850</v>
      </c>
      <c r="B804" s="50">
        <v>2000328</v>
      </c>
      <c r="C804" s="13" t="s">
        <v>2072</v>
      </c>
      <c r="D804" s="49" t="s">
        <v>4699</v>
      </c>
    </row>
    <row r="805" spans="1:4">
      <c r="A805" s="50">
        <v>400852</v>
      </c>
      <c r="B805" s="50">
        <v>2000329</v>
      </c>
      <c r="C805" s="13" t="s">
        <v>2073</v>
      </c>
      <c r="D805" s="49" t="s">
        <v>4699</v>
      </c>
    </row>
    <row r="806" spans="1:4">
      <c r="A806" s="50">
        <v>400860</v>
      </c>
      <c r="B806" s="50">
        <v>2000330</v>
      </c>
      <c r="C806" s="13" t="s">
        <v>3181</v>
      </c>
      <c r="D806" s="49" t="s">
        <v>4699</v>
      </c>
    </row>
    <row r="807" spans="1:4">
      <c r="A807" s="50">
        <v>400862</v>
      </c>
      <c r="B807" s="50">
        <v>2000331</v>
      </c>
      <c r="C807" s="13" t="s">
        <v>2074</v>
      </c>
      <c r="D807" s="49" t="s">
        <v>4708</v>
      </c>
    </row>
    <row r="808" spans="1:4">
      <c r="A808" s="50">
        <v>400868</v>
      </c>
      <c r="B808" s="50">
        <v>2000332</v>
      </c>
      <c r="C808" s="13" t="s">
        <v>3182</v>
      </c>
      <c r="D808" s="49" t="s">
        <v>4699</v>
      </c>
    </row>
    <row r="809" spans="1:4">
      <c r="A809" s="50">
        <v>400869</v>
      </c>
      <c r="B809" s="50">
        <v>2000333</v>
      </c>
      <c r="C809" s="13" t="s">
        <v>2075</v>
      </c>
      <c r="D809" s="49" t="s">
        <v>4699</v>
      </c>
    </row>
    <row r="810" spans="1:4">
      <c r="A810" s="50">
        <v>400871</v>
      </c>
      <c r="B810" s="50">
        <v>2000334</v>
      </c>
      <c r="C810" s="13" t="s">
        <v>3183</v>
      </c>
      <c r="D810" s="49" t="s">
        <v>4708</v>
      </c>
    </row>
    <row r="811" spans="1:4">
      <c r="A811" s="50">
        <v>400880</v>
      </c>
      <c r="B811" s="50">
        <v>2000335</v>
      </c>
      <c r="C811" s="13" t="s">
        <v>2076</v>
      </c>
      <c r="D811" s="49" t="s">
        <v>4699</v>
      </c>
    </row>
    <row r="812" spans="1:4">
      <c r="A812" s="50">
        <v>400886</v>
      </c>
      <c r="B812" s="50">
        <v>2000336</v>
      </c>
      <c r="C812" s="13" t="s">
        <v>2077</v>
      </c>
      <c r="D812" s="49" t="s">
        <v>4727</v>
      </c>
    </row>
    <row r="813" spans="1:4">
      <c r="A813" s="50">
        <v>400892</v>
      </c>
      <c r="B813" s="50">
        <v>2000337</v>
      </c>
      <c r="C813" s="13" t="s">
        <v>2078</v>
      </c>
      <c r="D813" s="49" t="s">
        <v>4699</v>
      </c>
    </row>
    <row r="814" spans="1:4">
      <c r="A814" s="50">
        <v>400893</v>
      </c>
      <c r="B814" s="50">
        <v>2000338</v>
      </c>
      <c r="C814" s="13" t="s">
        <v>3184</v>
      </c>
      <c r="D814" s="49" t="s">
        <v>4708</v>
      </c>
    </row>
    <row r="815" spans="1:4">
      <c r="A815" s="50">
        <v>400896</v>
      </c>
      <c r="B815" s="50">
        <v>2000339</v>
      </c>
      <c r="C815" s="13" t="s">
        <v>3185</v>
      </c>
      <c r="D815" s="49" t="s">
        <v>4700</v>
      </c>
    </row>
    <row r="816" spans="1:4">
      <c r="A816" s="50">
        <v>400898</v>
      </c>
      <c r="B816" s="50">
        <v>2000340</v>
      </c>
      <c r="C816" s="13" t="s">
        <v>2079</v>
      </c>
      <c r="D816" s="49" t="s">
        <v>4703</v>
      </c>
    </row>
    <row r="817" spans="1:4">
      <c r="A817" s="50">
        <v>400899</v>
      </c>
      <c r="B817" s="50">
        <v>2000341</v>
      </c>
      <c r="C817" s="13" t="s">
        <v>2080</v>
      </c>
      <c r="D817" s="49" t="s">
        <v>4708</v>
      </c>
    </row>
    <row r="818" spans="1:4">
      <c r="A818" s="50">
        <v>400901</v>
      </c>
      <c r="B818" s="50">
        <v>2000342</v>
      </c>
      <c r="C818" s="13" t="s">
        <v>3186</v>
      </c>
      <c r="D818" s="49" t="s">
        <v>4749</v>
      </c>
    </row>
    <row r="819" spans="1:4">
      <c r="A819" s="50">
        <v>400904</v>
      </c>
      <c r="B819" s="50">
        <v>2000343</v>
      </c>
      <c r="C819" s="13" t="s">
        <v>3187</v>
      </c>
      <c r="D819" s="49" t="s">
        <v>4730</v>
      </c>
    </row>
    <row r="820" spans="1:4">
      <c r="A820" s="50">
        <v>400907</v>
      </c>
      <c r="B820" s="50">
        <v>2000344</v>
      </c>
      <c r="C820" s="13" t="s">
        <v>2081</v>
      </c>
      <c r="D820" s="49" t="s">
        <v>4750</v>
      </c>
    </row>
    <row r="821" spans="1:4">
      <c r="A821" s="50">
        <v>400908</v>
      </c>
      <c r="B821" s="50">
        <v>2000345</v>
      </c>
      <c r="C821" s="13" t="s">
        <v>3188</v>
      </c>
      <c r="D821" s="49" t="s">
        <v>4700</v>
      </c>
    </row>
    <row r="822" spans="1:4">
      <c r="A822" s="50">
        <v>400910</v>
      </c>
      <c r="B822" s="50">
        <v>2000346</v>
      </c>
      <c r="C822" s="13" t="s">
        <v>2082</v>
      </c>
      <c r="D822" s="49" t="s">
        <v>4699</v>
      </c>
    </row>
    <row r="823" spans="1:4">
      <c r="A823" s="50">
        <v>400912</v>
      </c>
      <c r="B823" s="50">
        <v>2000347</v>
      </c>
      <c r="C823" s="13" t="s">
        <v>3189</v>
      </c>
      <c r="D823" s="49" t="s">
        <v>4699</v>
      </c>
    </row>
    <row r="824" spans="1:4">
      <c r="A824" s="50">
        <v>400913</v>
      </c>
      <c r="B824" s="50">
        <v>2000348</v>
      </c>
      <c r="C824" s="13" t="s">
        <v>2083</v>
      </c>
      <c r="D824" s="49" t="s">
        <v>4699</v>
      </c>
    </row>
    <row r="825" spans="1:4">
      <c r="A825" s="50">
        <v>400917</v>
      </c>
      <c r="B825" s="50">
        <v>2000349</v>
      </c>
      <c r="C825" s="13" t="s">
        <v>3190</v>
      </c>
      <c r="D825" s="49" t="s">
        <v>4751</v>
      </c>
    </row>
    <row r="826" spans="1:4">
      <c r="A826" s="50">
        <v>400918</v>
      </c>
      <c r="B826" s="50">
        <v>2000350</v>
      </c>
      <c r="C826" s="13" t="s">
        <v>2084</v>
      </c>
      <c r="D826" s="49" t="s">
        <v>4708</v>
      </c>
    </row>
    <row r="827" spans="1:4">
      <c r="A827" s="50">
        <v>400936</v>
      </c>
      <c r="B827" s="50">
        <v>2000351</v>
      </c>
      <c r="C827" s="13" t="s">
        <v>3191</v>
      </c>
      <c r="D827" s="49" t="s">
        <v>4708</v>
      </c>
    </row>
    <row r="828" spans="1:4">
      <c r="A828" s="50">
        <v>400942</v>
      </c>
      <c r="B828" s="50">
        <v>2000352</v>
      </c>
      <c r="C828" s="13" t="s">
        <v>2085</v>
      </c>
      <c r="D828" s="49" t="s">
        <v>4700</v>
      </c>
    </row>
    <row r="829" spans="1:4">
      <c r="A829" s="50">
        <v>400943</v>
      </c>
      <c r="B829" s="50">
        <v>2000353</v>
      </c>
      <c r="C829" s="13" t="s">
        <v>2086</v>
      </c>
      <c r="D829" s="49" t="s">
        <v>4708</v>
      </c>
    </row>
    <row r="830" spans="1:4">
      <c r="A830" s="50">
        <v>400944</v>
      </c>
      <c r="B830" s="50">
        <v>2000354</v>
      </c>
      <c r="C830" s="13" t="s">
        <v>3192</v>
      </c>
      <c r="D830" s="49" t="s">
        <v>4752</v>
      </c>
    </row>
    <row r="831" spans="1:4">
      <c r="A831" s="50">
        <v>400947</v>
      </c>
      <c r="B831" s="50">
        <v>2000355</v>
      </c>
      <c r="C831" s="13" t="s">
        <v>3193</v>
      </c>
      <c r="D831" s="49" t="s">
        <v>4753</v>
      </c>
    </row>
    <row r="832" spans="1:4">
      <c r="A832" s="50">
        <v>400950</v>
      </c>
      <c r="B832" s="50">
        <v>2000356</v>
      </c>
      <c r="C832" s="13" t="s">
        <v>2087</v>
      </c>
      <c r="D832" s="49" t="s">
        <v>4696</v>
      </c>
    </row>
    <row r="833" spans="1:4">
      <c r="A833" s="50">
        <v>400955</v>
      </c>
      <c r="B833" s="50">
        <v>2000357</v>
      </c>
      <c r="C833" s="13" t="s">
        <v>3194</v>
      </c>
      <c r="D833" s="49" t="s">
        <v>4707</v>
      </c>
    </row>
    <row r="834" spans="1:4">
      <c r="A834" s="50">
        <v>400970</v>
      </c>
      <c r="B834" s="50">
        <v>2000358</v>
      </c>
      <c r="C834" s="13" t="s">
        <v>2088</v>
      </c>
      <c r="D834" s="49" t="s">
        <v>4699</v>
      </c>
    </row>
    <row r="835" spans="1:4">
      <c r="A835" s="50">
        <v>400972</v>
      </c>
      <c r="B835" s="50">
        <v>2000359</v>
      </c>
      <c r="C835" s="13" t="s">
        <v>2089</v>
      </c>
      <c r="D835" s="49"/>
    </row>
    <row r="836" spans="1:4">
      <c r="A836" s="50">
        <v>400977</v>
      </c>
      <c r="B836" s="50">
        <v>2000360</v>
      </c>
      <c r="C836" s="13" t="s">
        <v>2090</v>
      </c>
      <c r="D836" s="49" t="s">
        <v>4708</v>
      </c>
    </row>
    <row r="837" spans="1:4">
      <c r="A837" s="50">
        <v>400978</v>
      </c>
      <c r="B837" s="50">
        <v>2000361</v>
      </c>
      <c r="C837" s="13" t="s">
        <v>2091</v>
      </c>
      <c r="D837" s="49" t="s">
        <v>4708</v>
      </c>
    </row>
    <row r="838" spans="1:4">
      <c r="A838" s="50">
        <v>400981</v>
      </c>
      <c r="B838" s="50">
        <v>2000362</v>
      </c>
      <c r="C838" s="13" t="s">
        <v>2092</v>
      </c>
      <c r="D838" s="49" t="s">
        <v>4754</v>
      </c>
    </row>
    <row r="839" spans="1:4">
      <c r="A839" s="50">
        <v>400983</v>
      </c>
      <c r="B839" s="50">
        <v>2000363</v>
      </c>
      <c r="C839" s="13" t="s">
        <v>3195</v>
      </c>
      <c r="D839" s="49" t="s">
        <v>4699</v>
      </c>
    </row>
    <row r="840" spans="1:4">
      <c r="A840" s="50">
        <v>400986</v>
      </c>
      <c r="B840" s="50">
        <v>2000364</v>
      </c>
      <c r="C840" s="13" t="s">
        <v>2093</v>
      </c>
      <c r="D840" s="49" t="s">
        <v>4708</v>
      </c>
    </row>
    <row r="841" spans="1:4">
      <c r="A841" s="50">
        <v>400987</v>
      </c>
      <c r="B841" s="50">
        <v>2000365</v>
      </c>
      <c r="C841" s="13" t="s">
        <v>2094</v>
      </c>
      <c r="D841" s="49" t="s">
        <v>4708</v>
      </c>
    </row>
    <row r="842" spans="1:4">
      <c r="A842" s="50">
        <v>400994</v>
      </c>
      <c r="B842" s="50">
        <v>2000366</v>
      </c>
      <c r="C842" s="13" t="s">
        <v>2095</v>
      </c>
      <c r="D842" s="49" t="s">
        <v>4708</v>
      </c>
    </row>
    <row r="843" spans="1:4">
      <c r="A843" s="50">
        <v>401009</v>
      </c>
      <c r="B843" s="50">
        <v>2000367</v>
      </c>
      <c r="C843" s="13" t="s">
        <v>3196</v>
      </c>
      <c r="D843" s="49" t="s">
        <v>4699</v>
      </c>
    </row>
    <row r="844" spans="1:4">
      <c r="A844" s="50">
        <v>401011</v>
      </c>
      <c r="B844" s="50">
        <v>2000368</v>
      </c>
      <c r="C844" s="13" t="s">
        <v>3197</v>
      </c>
      <c r="D844" s="49" t="s">
        <v>4755</v>
      </c>
    </row>
    <row r="845" spans="1:4">
      <c r="A845" s="50">
        <v>401018</v>
      </c>
      <c r="B845" s="50">
        <v>2000369</v>
      </c>
      <c r="C845" s="13" t="s">
        <v>3198</v>
      </c>
      <c r="D845" s="49" t="s">
        <v>4720</v>
      </c>
    </row>
    <row r="846" spans="1:4">
      <c r="A846" s="50">
        <v>401024</v>
      </c>
      <c r="B846" s="50">
        <v>2000370</v>
      </c>
      <c r="C846" s="13" t="s">
        <v>3199</v>
      </c>
      <c r="D846" s="49" t="s">
        <v>4708</v>
      </c>
    </row>
    <row r="847" spans="1:4">
      <c r="A847" s="50">
        <v>401025</v>
      </c>
      <c r="B847" s="50">
        <v>2000371</v>
      </c>
      <c r="C847" s="13" t="s">
        <v>2096</v>
      </c>
      <c r="D847" s="49" t="s">
        <v>4708</v>
      </c>
    </row>
    <row r="848" spans="1:4">
      <c r="A848" s="50">
        <v>401029</v>
      </c>
      <c r="B848" s="50">
        <v>2000372</v>
      </c>
      <c r="C848" s="13" t="s">
        <v>2097</v>
      </c>
      <c r="D848" s="49" t="s">
        <v>4697</v>
      </c>
    </row>
    <row r="849" spans="1:4">
      <c r="A849" s="50">
        <v>401033</v>
      </c>
      <c r="B849" s="50">
        <v>2000373</v>
      </c>
      <c r="C849" s="13" t="s">
        <v>2098</v>
      </c>
      <c r="D849" s="49" t="s">
        <v>4756</v>
      </c>
    </row>
    <row r="850" spans="1:4">
      <c r="A850" s="50">
        <v>401049</v>
      </c>
      <c r="B850" s="50">
        <v>2000374</v>
      </c>
      <c r="C850" s="13" t="s">
        <v>2099</v>
      </c>
      <c r="D850" s="49" t="s">
        <v>4741</v>
      </c>
    </row>
    <row r="851" spans="1:4">
      <c r="A851" s="50">
        <v>401051</v>
      </c>
      <c r="B851" s="50">
        <v>2000375</v>
      </c>
      <c r="C851" s="13" t="s">
        <v>3200</v>
      </c>
      <c r="D851" s="49" t="s">
        <v>4757</v>
      </c>
    </row>
    <row r="852" spans="1:4">
      <c r="A852" s="50">
        <v>401057</v>
      </c>
      <c r="B852" s="50">
        <v>2000376</v>
      </c>
      <c r="C852" s="13" t="s">
        <v>2100</v>
      </c>
      <c r="D852" s="49" t="s">
        <v>4708</v>
      </c>
    </row>
    <row r="853" spans="1:4">
      <c r="A853" s="50">
        <v>401060</v>
      </c>
      <c r="B853" s="50">
        <v>2000377</v>
      </c>
      <c r="C853" s="13" t="s">
        <v>3201</v>
      </c>
      <c r="D853" s="49" t="s">
        <v>4708</v>
      </c>
    </row>
    <row r="854" spans="1:4">
      <c r="A854" s="50">
        <v>401065</v>
      </c>
      <c r="B854" s="50">
        <v>2000378</v>
      </c>
      <c r="C854" s="13" t="s">
        <v>2101</v>
      </c>
      <c r="D854" s="49" t="s">
        <v>4708</v>
      </c>
    </row>
    <row r="855" spans="1:4">
      <c r="A855" s="50">
        <v>401073</v>
      </c>
      <c r="B855" s="50">
        <v>2000379</v>
      </c>
      <c r="C855" s="13" t="s">
        <v>2102</v>
      </c>
      <c r="D855" s="49" t="s">
        <v>4699</v>
      </c>
    </row>
    <row r="856" spans="1:4">
      <c r="A856" s="50">
        <v>401076</v>
      </c>
      <c r="B856" s="50">
        <v>2000380</v>
      </c>
      <c r="C856" s="13" t="s">
        <v>2103</v>
      </c>
      <c r="D856" s="49" t="s">
        <v>4743</v>
      </c>
    </row>
    <row r="857" spans="1:4">
      <c r="A857" s="50">
        <v>401077</v>
      </c>
      <c r="B857" s="50">
        <v>2000381</v>
      </c>
      <c r="C857" s="13" t="s">
        <v>3202</v>
      </c>
      <c r="D857" s="49" t="s">
        <v>4707</v>
      </c>
    </row>
    <row r="858" spans="1:4">
      <c r="A858" s="50">
        <v>401079</v>
      </c>
      <c r="B858" s="50">
        <v>2000382</v>
      </c>
      <c r="C858" s="13" t="s">
        <v>3203</v>
      </c>
      <c r="D858" s="49" t="s">
        <v>4708</v>
      </c>
    </row>
    <row r="859" spans="1:4">
      <c r="A859" s="50">
        <v>401082</v>
      </c>
      <c r="B859" s="50">
        <v>2000383</v>
      </c>
      <c r="C859" s="13" t="s">
        <v>2104</v>
      </c>
      <c r="D859" s="49" t="s">
        <v>4757</v>
      </c>
    </row>
    <row r="860" spans="1:4">
      <c r="A860" s="50">
        <v>401084</v>
      </c>
      <c r="B860" s="50">
        <v>2000384</v>
      </c>
      <c r="C860" s="13" t="s">
        <v>3204</v>
      </c>
      <c r="D860" s="49" t="s">
        <v>4699</v>
      </c>
    </row>
    <row r="861" spans="1:4">
      <c r="A861" s="50">
        <v>401085</v>
      </c>
      <c r="B861" s="50">
        <v>2000385</v>
      </c>
      <c r="C861" s="13" t="s">
        <v>3205</v>
      </c>
      <c r="D861" s="49" t="s">
        <v>4708</v>
      </c>
    </row>
    <row r="862" spans="1:4">
      <c r="A862" s="50">
        <v>401091</v>
      </c>
      <c r="B862" s="50">
        <v>2000386</v>
      </c>
      <c r="C862" s="13" t="s">
        <v>2105</v>
      </c>
      <c r="D862" s="49" t="s">
        <v>4758</v>
      </c>
    </row>
    <row r="863" spans="1:4">
      <c r="A863" s="50">
        <v>401091</v>
      </c>
      <c r="B863" s="50">
        <v>2000386</v>
      </c>
      <c r="C863" s="13" t="s">
        <v>2105</v>
      </c>
      <c r="D863" s="49" t="s">
        <v>4758</v>
      </c>
    </row>
    <row r="864" spans="1:4">
      <c r="A864" s="50">
        <v>401091</v>
      </c>
      <c r="B864" s="50">
        <v>2000386</v>
      </c>
      <c r="C864" s="13" t="s">
        <v>2105</v>
      </c>
      <c r="D864" s="49" t="s">
        <v>4758</v>
      </c>
    </row>
    <row r="865" spans="1:4">
      <c r="A865" s="50">
        <v>401092</v>
      </c>
      <c r="B865" s="50">
        <v>2000387</v>
      </c>
      <c r="C865" s="13" t="s">
        <v>3206</v>
      </c>
      <c r="D865" s="49" t="s">
        <v>4699</v>
      </c>
    </row>
    <row r="866" spans="1:4">
      <c r="A866" s="50">
        <v>401098</v>
      </c>
      <c r="B866" s="50">
        <v>2000388</v>
      </c>
      <c r="C866" s="13" t="s">
        <v>3207</v>
      </c>
      <c r="D866" s="49" t="s">
        <v>4700</v>
      </c>
    </row>
    <row r="867" spans="1:4">
      <c r="A867" s="50">
        <v>401100</v>
      </c>
      <c r="B867" s="50">
        <v>2000389</v>
      </c>
      <c r="C867" s="13" t="s">
        <v>3208</v>
      </c>
      <c r="D867" s="49" t="s">
        <v>4699</v>
      </c>
    </row>
    <row r="868" spans="1:4">
      <c r="A868" s="50">
        <v>401104</v>
      </c>
      <c r="B868" s="50">
        <v>2000390</v>
      </c>
      <c r="C868" s="13" t="s">
        <v>2106</v>
      </c>
      <c r="D868" s="49" t="s">
        <v>4708</v>
      </c>
    </row>
    <row r="869" spans="1:4">
      <c r="A869" s="50">
        <v>401105</v>
      </c>
      <c r="B869" s="50">
        <v>2000391</v>
      </c>
      <c r="C869" s="13" t="s">
        <v>2107</v>
      </c>
      <c r="D869" s="49" t="s">
        <v>4699</v>
      </c>
    </row>
    <row r="870" spans="1:4">
      <c r="A870" s="50">
        <v>401106</v>
      </c>
      <c r="B870" s="50">
        <v>2000392</v>
      </c>
      <c r="C870" s="13" t="s">
        <v>3209</v>
      </c>
      <c r="D870" s="49" t="s">
        <v>4708</v>
      </c>
    </row>
    <row r="871" spans="1:4">
      <c r="A871" s="50">
        <v>401108</v>
      </c>
      <c r="B871" s="50">
        <v>2000393</v>
      </c>
      <c r="C871" s="13" t="s">
        <v>2108</v>
      </c>
      <c r="D871" s="49" t="s">
        <v>4699</v>
      </c>
    </row>
    <row r="872" spans="1:4">
      <c r="A872" s="50">
        <v>401115</v>
      </c>
      <c r="B872" s="50">
        <v>2000394</v>
      </c>
      <c r="C872" s="13" t="s">
        <v>2109</v>
      </c>
      <c r="D872" s="49" t="s">
        <v>4699</v>
      </c>
    </row>
    <row r="873" spans="1:4">
      <c r="A873" s="50">
        <v>401116</v>
      </c>
      <c r="B873" s="50">
        <v>2000395</v>
      </c>
      <c r="C873" s="13" t="s">
        <v>2110</v>
      </c>
      <c r="D873" s="49" t="s">
        <v>4723</v>
      </c>
    </row>
    <row r="874" spans="1:4">
      <c r="A874" s="50">
        <v>401119</v>
      </c>
      <c r="B874" s="50">
        <v>2000396</v>
      </c>
      <c r="C874" s="13" t="s">
        <v>3210</v>
      </c>
      <c r="D874" s="49" t="s">
        <v>4699</v>
      </c>
    </row>
    <row r="875" spans="1:4">
      <c r="A875" s="50">
        <v>401122</v>
      </c>
      <c r="B875" s="50">
        <v>2000397</v>
      </c>
      <c r="C875" s="13" t="s">
        <v>2111</v>
      </c>
      <c r="D875" s="49" t="s">
        <v>4696</v>
      </c>
    </row>
    <row r="876" spans="1:4">
      <c r="A876" s="50">
        <v>401125</v>
      </c>
      <c r="B876" s="50">
        <v>2000398</v>
      </c>
      <c r="C876" s="13" t="s">
        <v>2112</v>
      </c>
      <c r="D876" s="49" t="s">
        <v>4722</v>
      </c>
    </row>
    <row r="877" spans="1:4">
      <c r="A877" s="50">
        <v>401127</v>
      </c>
      <c r="B877" s="50">
        <v>2000399</v>
      </c>
      <c r="C877" s="13" t="s">
        <v>3211</v>
      </c>
      <c r="D877" s="49" t="s">
        <v>4699</v>
      </c>
    </row>
    <row r="878" spans="1:4">
      <c r="A878" s="50">
        <v>401130</v>
      </c>
      <c r="B878" s="50">
        <v>2000400</v>
      </c>
      <c r="C878" s="13" t="s">
        <v>3212</v>
      </c>
      <c r="D878" s="49" t="s">
        <v>4708</v>
      </c>
    </row>
    <row r="879" spans="1:4">
      <c r="A879" s="50">
        <v>401136</v>
      </c>
      <c r="B879" s="50">
        <v>2000401</v>
      </c>
      <c r="C879" s="13" t="s">
        <v>2113</v>
      </c>
      <c r="D879" s="49" t="s">
        <v>4703</v>
      </c>
    </row>
    <row r="880" spans="1:4">
      <c r="A880" s="50">
        <v>401144</v>
      </c>
      <c r="B880" s="50">
        <v>2000402</v>
      </c>
      <c r="C880" s="13" t="s">
        <v>3213</v>
      </c>
      <c r="D880" s="49" t="s">
        <v>4699</v>
      </c>
    </row>
    <row r="881" spans="1:4">
      <c r="A881" s="50">
        <v>401149</v>
      </c>
      <c r="B881" s="50">
        <v>2000403</v>
      </c>
      <c r="C881" s="13" t="s">
        <v>2114</v>
      </c>
      <c r="D881" s="49" t="s">
        <v>4708</v>
      </c>
    </row>
    <row r="882" spans="1:4">
      <c r="A882" s="50">
        <v>401154</v>
      </c>
      <c r="B882" s="50">
        <v>2000404</v>
      </c>
      <c r="C882" s="13" t="s">
        <v>3214</v>
      </c>
      <c r="D882" s="49" t="s">
        <v>4708</v>
      </c>
    </row>
    <row r="883" spans="1:4">
      <c r="A883" s="50">
        <v>401156</v>
      </c>
      <c r="B883" s="50">
        <v>2000405</v>
      </c>
      <c r="C883" s="13" t="s">
        <v>3215</v>
      </c>
      <c r="D883" s="49" t="s">
        <v>4708</v>
      </c>
    </row>
    <row r="884" spans="1:4">
      <c r="A884" s="50">
        <v>401158</v>
      </c>
      <c r="B884" s="50">
        <v>2000406</v>
      </c>
      <c r="C884" s="13" t="s">
        <v>2115</v>
      </c>
      <c r="D884" s="49" t="s">
        <v>4700</v>
      </c>
    </row>
    <row r="885" spans="1:4">
      <c r="A885" s="50">
        <v>401167</v>
      </c>
      <c r="B885" s="50">
        <v>2000407</v>
      </c>
      <c r="C885" s="13" t="s">
        <v>2116</v>
      </c>
      <c r="D885" s="49" t="s">
        <v>4708</v>
      </c>
    </row>
    <row r="886" spans="1:4">
      <c r="A886" s="50">
        <v>401169</v>
      </c>
      <c r="B886" s="50">
        <v>2000409</v>
      </c>
      <c r="C886" s="13" t="s">
        <v>2117</v>
      </c>
      <c r="D886" s="49" t="s">
        <v>4720</v>
      </c>
    </row>
    <row r="887" spans="1:4">
      <c r="A887" s="50">
        <v>401182</v>
      </c>
      <c r="B887" s="50">
        <v>2000410</v>
      </c>
      <c r="C887" s="13" t="s">
        <v>2118</v>
      </c>
      <c r="D887" s="49" t="s">
        <v>4727</v>
      </c>
    </row>
    <row r="888" spans="1:4">
      <c r="A888" s="50">
        <v>401183</v>
      </c>
      <c r="B888" s="50">
        <v>2000411</v>
      </c>
      <c r="C888" s="13" t="s">
        <v>2119</v>
      </c>
      <c r="D888" s="49" t="s">
        <v>4759</v>
      </c>
    </row>
    <row r="889" spans="1:4">
      <c r="A889" s="50">
        <v>401188</v>
      </c>
      <c r="B889" s="50">
        <v>2000412</v>
      </c>
      <c r="C889" s="13" t="s">
        <v>2120</v>
      </c>
      <c r="D889" s="49" t="s">
        <v>4707</v>
      </c>
    </row>
    <row r="890" spans="1:4">
      <c r="A890" s="50">
        <v>401191</v>
      </c>
      <c r="B890" s="50">
        <v>2000413</v>
      </c>
      <c r="C890" s="13" t="s">
        <v>3216</v>
      </c>
      <c r="D890" s="49" t="s">
        <v>4699</v>
      </c>
    </row>
    <row r="891" spans="1:4">
      <c r="A891" s="50">
        <v>401200</v>
      </c>
      <c r="B891" s="50">
        <v>2000414</v>
      </c>
      <c r="C891" s="13" t="s">
        <v>2121</v>
      </c>
      <c r="D891" s="49" t="s">
        <v>4737</v>
      </c>
    </row>
    <row r="892" spans="1:4">
      <c r="A892" s="50">
        <v>401202</v>
      </c>
      <c r="B892" s="50">
        <v>2000415</v>
      </c>
      <c r="C892" s="13" t="s">
        <v>3217</v>
      </c>
      <c r="D892" s="49" t="s">
        <v>4708</v>
      </c>
    </row>
    <row r="893" spans="1:4">
      <c r="A893" s="50">
        <v>401203</v>
      </c>
      <c r="B893" s="50">
        <v>2000416</v>
      </c>
      <c r="C893" s="13" t="s">
        <v>3218</v>
      </c>
      <c r="D893" s="49" t="s">
        <v>4708</v>
      </c>
    </row>
    <row r="894" spans="1:4">
      <c r="A894" s="50">
        <v>401204</v>
      </c>
      <c r="B894" s="50">
        <v>2000417</v>
      </c>
      <c r="C894" s="13" t="s">
        <v>3219</v>
      </c>
      <c r="D894" s="49" t="s">
        <v>4708</v>
      </c>
    </row>
    <row r="895" spans="1:4">
      <c r="A895" s="50">
        <v>401207</v>
      </c>
      <c r="B895" s="50">
        <v>2000418</v>
      </c>
      <c r="C895" s="13" t="s">
        <v>3220</v>
      </c>
      <c r="D895" s="49" t="s">
        <v>4760</v>
      </c>
    </row>
    <row r="896" spans="1:4">
      <c r="A896" s="50">
        <v>401208</v>
      </c>
      <c r="B896" s="50">
        <v>2000419</v>
      </c>
      <c r="C896" s="13" t="s">
        <v>2122</v>
      </c>
      <c r="D896" s="49" t="s">
        <v>4707</v>
      </c>
    </row>
    <row r="897" spans="1:4">
      <c r="A897" s="50">
        <v>401210</v>
      </c>
      <c r="B897" s="50">
        <v>2000420</v>
      </c>
      <c r="C897" s="13" t="s">
        <v>2123</v>
      </c>
      <c r="D897" s="49" t="s">
        <v>4761</v>
      </c>
    </row>
    <row r="898" spans="1:4">
      <c r="A898" s="50">
        <v>401212</v>
      </c>
      <c r="B898" s="50">
        <v>2000421</v>
      </c>
      <c r="C898" s="13" t="s">
        <v>2124</v>
      </c>
      <c r="D898" s="49" t="s">
        <v>4762</v>
      </c>
    </row>
    <row r="899" spans="1:4">
      <c r="A899" s="50">
        <v>401214</v>
      </c>
      <c r="B899" s="50">
        <v>2000422</v>
      </c>
      <c r="C899" s="13" t="s">
        <v>3221</v>
      </c>
      <c r="D899" s="49" t="s">
        <v>4708</v>
      </c>
    </row>
    <row r="900" spans="1:4">
      <c r="A900" s="50">
        <v>401222</v>
      </c>
      <c r="B900" s="50">
        <v>2000423</v>
      </c>
      <c r="C900" s="13" t="s">
        <v>2125</v>
      </c>
      <c r="D900" s="49" t="s">
        <v>4699</v>
      </c>
    </row>
    <row r="901" spans="1:4">
      <c r="A901" s="50">
        <v>401223</v>
      </c>
      <c r="B901" s="50">
        <v>2000424</v>
      </c>
      <c r="C901" s="13" t="s">
        <v>3222</v>
      </c>
      <c r="D901" s="49" t="s">
        <v>4703</v>
      </c>
    </row>
    <row r="902" spans="1:4">
      <c r="A902" s="50">
        <v>401224</v>
      </c>
      <c r="B902" s="50">
        <v>2000425</v>
      </c>
      <c r="C902" s="13" t="s">
        <v>3223</v>
      </c>
      <c r="D902" s="49" t="s">
        <v>4699</v>
      </c>
    </row>
    <row r="903" spans="1:4">
      <c r="A903" s="50">
        <v>401225</v>
      </c>
      <c r="B903" s="50">
        <v>2000426</v>
      </c>
      <c r="C903" s="13" t="s">
        <v>2126</v>
      </c>
      <c r="D903" s="49" t="s">
        <v>4708</v>
      </c>
    </row>
    <row r="904" spans="1:4">
      <c r="A904" s="50">
        <v>401226</v>
      </c>
      <c r="B904" s="50">
        <v>2000427</v>
      </c>
      <c r="C904" s="13" t="s">
        <v>2127</v>
      </c>
      <c r="D904" s="49" t="s">
        <v>4699</v>
      </c>
    </row>
    <row r="905" spans="1:4">
      <c r="A905" s="50">
        <v>401228</v>
      </c>
      <c r="B905" s="50">
        <v>2000428</v>
      </c>
      <c r="C905" s="13" t="s">
        <v>2128</v>
      </c>
      <c r="D905" s="49" t="s">
        <v>4699</v>
      </c>
    </row>
    <row r="906" spans="1:4">
      <c r="A906" s="50">
        <v>401229</v>
      </c>
      <c r="B906" s="50">
        <v>2000429</v>
      </c>
      <c r="C906" s="13" t="s">
        <v>2129</v>
      </c>
      <c r="D906" s="49" t="s">
        <v>4689</v>
      </c>
    </row>
    <row r="907" spans="1:4">
      <c r="A907" s="50">
        <v>401232</v>
      </c>
      <c r="B907" s="50">
        <v>2000430</v>
      </c>
      <c r="C907" s="13" t="s">
        <v>3224</v>
      </c>
      <c r="D907" s="49" t="s">
        <v>4700</v>
      </c>
    </row>
    <row r="908" spans="1:4">
      <c r="A908" s="50">
        <v>401234</v>
      </c>
      <c r="B908" s="50">
        <v>2000431</v>
      </c>
      <c r="C908" s="13" t="s">
        <v>2130</v>
      </c>
      <c r="D908" s="49" t="s">
        <v>4699</v>
      </c>
    </row>
    <row r="909" spans="1:4">
      <c r="A909" s="50">
        <v>401237</v>
      </c>
      <c r="B909" s="50">
        <v>2000432</v>
      </c>
      <c r="C909" s="13" t="s">
        <v>3225</v>
      </c>
      <c r="D909" s="49" t="s">
        <v>4700</v>
      </c>
    </row>
    <row r="910" spans="1:4">
      <c r="A910" s="50">
        <v>401245</v>
      </c>
      <c r="B910" s="50">
        <v>2000433</v>
      </c>
      <c r="C910" s="13" t="s">
        <v>2131</v>
      </c>
      <c r="D910" s="49" t="s">
        <v>4699</v>
      </c>
    </row>
    <row r="911" spans="1:4">
      <c r="A911" s="50">
        <v>401246</v>
      </c>
      <c r="B911" s="50">
        <v>2000434</v>
      </c>
      <c r="C911" s="13" t="s">
        <v>2132</v>
      </c>
      <c r="D911" s="49" t="s">
        <v>4708</v>
      </c>
    </row>
    <row r="912" spans="1:4">
      <c r="A912" s="50">
        <v>401249</v>
      </c>
      <c r="B912" s="50">
        <v>2000435</v>
      </c>
      <c r="C912" s="13" t="s">
        <v>3226</v>
      </c>
      <c r="D912" s="49" t="s">
        <v>4699</v>
      </c>
    </row>
    <row r="913" spans="1:4">
      <c r="A913" s="50">
        <v>401261</v>
      </c>
      <c r="B913" s="50">
        <v>2000436</v>
      </c>
      <c r="C913" s="13" t="s">
        <v>2133</v>
      </c>
      <c r="D913" s="49" t="s">
        <v>4703</v>
      </c>
    </row>
    <row r="914" spans="1:4">
      <c r="A914" s="50">
        <v>401262</v>
      </c>
      <c r="B914" s="50">
        <v>2000437</v>
      </c>
      <c r="C914" s="13" t="s">
        <v>2134</v>
      </c>
      <c r="D914" s="49" t="s">
        <v>4703</v>
      </c>
    </row>
    <row r="915" spans="1:4">
      <c r="A915" s="50">
        <v>401267</v>
      </c>
      <c r="B915" s="50">
        <v>2000438</v>
      </c>
      <c r="C915" s="13" t="s">
        <v>2135</v>
      </c>
      <c r="D915" s="49" t="s">
        <v>4699</v>
      </c>
    </row>
    <row r="916" spans="1:4">
      <c r="A916" s="50">
        <v>401268</v>
      </c>
      <c r="B916" s="50">
        <v>2000439</v>
      </c>
      <c r="C916" s="13" t="s">
        <v>2136</v>
      </c>
      <c r="D916" s="49" t="s">
        <v>4700</v>
      </c>
    </row>
    <row r="917" spans="1:4">
      <c r="A917" s="50">
        <v>401269</v>
      </c>
      <c r="B917" s="50">
        <v>2000440</v>
      </c>
      <c r="C917" s="13" t="s">
        <v>3227</v>
      </c>
      <c r="D917" s="49" t="s">
        <v>4708</v>
      </c>
    </row>
    <row r="918" spans="1:4">
      <c r="A918" s="50">
        <v>401276</v>
      </c>
      <c r="B918" s="50">
        <v>2000441</v>
      </c>
      <c r="C918" s="13" t="s">
        <v>3228</v>
      </c>
      <c r="D918" s="49" t="s">
        <v>4700</v>
      </c>
    </row>
    <row r="919" spans="1:4">
      <c r="A919" s="50">
        <v>401279</v>
      </c>
      <c r="B919" s="50">
        <v>2000442</v>
      </c>
      <c r="C919" s="13" t="s">
        <v>2137</v>
      </c>
      <c r="D919" s="49" t="s">
        <v>4708</v>
      </c>
    </row>
    <row r="920" spans="1:4">
      <c r="A920" s="50">
        <v>401280</v>
      </c>
      <c r="B920" s="50">
        <v>2000443</v>
      </c>
      <c r="C920" s="13" t="s">
        <v>3229</v>
      </c>
      <c r="D920" s="49" t="s">
        <v>4699</v>
      </c>
    </row>
    <row r="921" spans="1:4">
      <c r="A921" s="50">
        <v>401286</v>
      </c>
      <c r="B921" s="50">
        <v>2000444</v>
      </c>
      <c r="C921" s="13" t="s">
        <v>2138</v>
      </c>
      <c r="D921" s="49" t="s">
        <v>4757</v>
      </c>
    </row>
    <row r="922" spans="1:4">
      <c r="A922" s="50">
        <v>401287</v>
      </c>
      <c r="B922" s="50">
        <v>2000445</v>
      </c>
      <c r="C922" s="13" t="s">
        <v>2139</v>
      </c>
      <c r="D922" s="49" t="s">
        <v>4699</v>
      </c>
    </row>
    <row r="923" spans="1:4">
      <c r="A923" s="50">
        <v>401288</v>
      </c>
      <c r="B923" s="50">
        <v>2000446</v>
      </c>
      <c r="C923" s="13" t="s">
        <v>3230</v>
      </c>
      <c r="D923" s="49" t="s">
        <v>4699</v>
      </c>
    </row>
    <row r="924" spans="1:4">
      <c r="A924" s="50">
        <v>401290</v>
      </c>
      <c r="B924" s="50">
        <v>2000447</v>
      </c>
      <c r="C924" s="13" t="s">
        <v>3231</v>
      </c>
      <c r="D924" s="49" t="s">
        <v>4720</v>
      </c>
    </row>
    <row r="925" spans="1:4">
      <c r="A925" s="50">
        <v>401296</v>
      </c>
      <c r="B925" s="50">
        <v>2000448</v>
      </c>
      <c r="C925" s="13" t="s">
        <v>3232</v>
      </c>
      <c r="D925" s="49" t="s">
        <v>4708</v>
      </c>
    </row>
    <row r="926" spans="1:4">
      <c r="A926" s="50">
        <v>401303</v>
      </c>
      <c r="B926" s="50">
        <v>2000449</v>
      </c>
      <c r="C926" s="13" t="s">
        <v>3233</v>
      </c>
      <c r="D926" s="49" t="s">
        <v>4699</v>
      </c>
    </row>
    <row r="927" spans="1:4">
      <c r="A927" s="50">
        <v>401306</v>
      </c>
      <c r="B927" s="50">
        <v>2000450</v>
      </c>
      <c r="C927" s="13" t="s">
        <v>2140</v>
      </c>
      <c r="D927" s="49" t="s">
        <v>4763</v>
      </c>
    </row>
    <row r="928" spans="1:4">
      <c r="A928" s="50">
        <v>401308</v>
      </c>
      <c r="B928" s="50">
        <v>2000451</v>
      </c>
      <c r="C928" s="13" t="s">
        <v>3234</v>
      </c>
      <c r="D928" s="49" t="s">
        <v>4703</v>
      </c>
    </row>
    <row r="929" spans="1:4">
      <c r="A929" s="50">
        <v>401311</v>
      </c>
      <c r="B929" s="50">
        <v>2000452</v>
      </c>
      <c r="C929" s="13" t="s">
        <v>2141</v>
      </c>
      <c r="D929" s="49" t="s">
        <v>4699</v>
      </c>
    </row>
    <row r="930" spans="1:4">
      <c r="A930" s="50">
        <v>401315</v>
      </c>
      <c r="B930" s="50">
        <v>2000453</v>
      </c>
      <c r="C930" s="13" t="s">
        <v>3235</v>
      </c>
      <c r="D930" s="49" t="s">
        <v>4700</v>
      </c>
    </row>
    <row r="931" spans="1:4">
      <c r="A931" s="50">
        <v>401317</v>
      </c>
      <c r="B931" s="50">
        <v>2000454</v>
      </c>
      <c r="C931" s="13" t="s">
        <v>2142</v>
      </c>
      <c r="D931" s="49" t="s">
        <v>4741</v>
      </c>
    </row>
    <row r="932" spans="1:4">
      <c r="A932" s="50">
        <v>401318</v>
      </c>
      <c r="B932" s="50">
        <v>2000455</v>
      </c>
      <c r="C932" s="13" t="s">
        <v>3236</v>
      </c>
      <c r="D932" s="49" t="s">
        <v>4708</v>
      </c>
    </row>
    <row r="933" spans="1:4">
      <c r="A933" s="50">
        <v>401321</v>
      </c>
      <c r="B933" s="50">
        <v>2000456</v>
      </c>
      <c r="C933" s="13" t="s">
        <v>3237</v>
      </c>
      <c r="D933" s="49" t="s">
        <v>4708</v>
      </c>
    </row>
    <row r="934" spans="1:4">
      <c r="A934" s="50">
        <v>401324</v>
      </c>
      <c r="B934" s="50">
        <v>2000457</v>
      </c>
      <c r="C934" s="13" t="s">
        <v>2143</v>
      </c>
      <c r="D934" s="49" t="s">
        <v>4764</v>
      </c>
    </row>
    <row r="935" spans="1:4">
      <c r="A935" s="50">
        <v>401325</v>
      </c>
      <c r="B935" s="50">
        <v>2000458</v>
      </c>
      <c r="C935" s="13" t="s">
        <v>2144</v>
      </c>
      <c r="D935" s="49" t="s">
        <v>4708</v>
      </c>
    </row>
    <row r="936" spans="1:4">
      <c r="A936" s="50">
        <v>401330</v>
      </c>
      <c r="B936" s="50">
        <v>2000459</v>
      </c>
      <c r="C936" s="13" t="s">
        <v>2145</v>
      </c>
      <c r="D936" s="49" t="s">
        <v>4703</v>
      </c>
    </row>
    <row r="937" spans="1:4">
      <c r="A937" s="50">
        <v>401334</v>
      </c>
      <c r="B937" s="50">
        <v>2000460</v>
      </c>
      <c r="C937" s="13" t="s">
        <v>2146</v>
      </c>
      <c r="D937" s="49" t="s">
        <v>4708</v>
      </c>
    </row>
    <row r="938" spans="1:4">
      <c r="A938" s="50">
        <v>401336</v>
      </c>
      <c r="B938" s="50">
        <v>2000461</v>
      </c>
      <c r="C938" s="13" t="s">
        <v>3238</v>
      </c>
      <c r="D938" s="49" t="s">
        <v>4715</v>
      </c>
    </row>
    <row r="939" spans="1:4">
      <c r="A939" s="50">
        <v>401343</v>
      </c>
      <c r="B939" s="50">
        <v>2000462</v>
      </c>
      <c r="C939" s="13" t="s">
        <v>2147</v>
      </c>
      <c r="D939" s="49" t="s">
        <v>4700</v>
      </c>
    </row>
    <row r="940" spans="1:4">
      <c r="A940" s="50">
        <v>401345</v>
      </c>
      <c r="B940" s="50">
        <v>2000463</v>
      </c>
      <c r="C940" s="13" t="s">
        <v>2148</v>
      </c>
      <c r="D940" s="49" t="s">
        <v>4765</v>
      </c>
    </row>
    <row r="941" spans="1:4">
      <c r="A941" s="50">
        <v>401349</v>
      </c>
      <c r="B941" s="50">
        <v>2000464</v>
      </c>
      <c r="C941" s="13" t="s">
        <v>2149</v>
      </c>
      <c r="D941" s="49" t="s">
        <v>4708</v>
      </c>
    </row>
    <row r="942" spans="1:4">
      <c r="A942" s="50">
        <v>401353</v>
      </c>
      <c r="B942" s="50">
        <v>2000465</v>
      </c>
      <c r="C942" s="13" t="s">
        <v>3239</v>
      </c>
      <c r="D942" s="49" t="s">
        <v>4699</v>
      </c>
    </row>
    <row r="943" spans="1:4">
      <c r="A943" s="50">
        <v>401354</v>
      </c>
      <c r="B943" s="50">
        <v>2000466</v>
      </c>
      <c r="C943" s="13" t="s">
        <v>2150</v>
      </c>
      <c r="D943" s="49" t="s">
        <v>4708</v>
      </c>
    </row>
    <row r="944" spans="1:4">
      <c r="A944" s="50">
        <v>401355</v>
      </c>
      <c r="B944" s="50">
        <v>2000467</v>
      </c>
      <c r="C944" s="13" t="s">
        <v>3240</v>
      </c>
      <c r="D944" s="49" t="s">
        <v>4699</v>
      </c>
    </row>
    <row r="945" spans="1:4">
      <c r="A945" s="50">
        <v>401356</v>
      </c>
      <c r="B945" s="50">
        <v>2000468</v>
      </c>
      <c r="C945" s="13" t="s">
        <v>2151</v>
      </c>
      <c r="D945" s="49" t="s">
        <v>4699</v>
      </c>
    </row>
    <row r="946" spans="1:4">
      <c r="A946" s="50">
        <v>401370</v>
      </c>
      <c r="B946" s="50">
        <v>2000469</v>
      </c>
      <c r="C946" s="13" t="s">
        <v>2152</v>
      </c>
      <c r="D946" s="49" t="s">
        <v>4699</v>
      </c>
    </row>
    <row r="947" spans="1:4">
      <c r="A947" s="50">
        <v>401376</v>
      </c>
      <c r="B947" s="50">
        <v>2000470</v>
      </c>
      <c r="C947" s="13" t="s">
        <v>2153</v>
      </c>
      <c r="D947" s="49" t="s">
        <v>4722</v>
      </c>
    </row>
    <row r="948" spans="1:4">
      <c r="A948" s="50">
        <v>401378</v>
      </c>
      <c r="B948" s="50">
        <v>2000471</v>
      </c>
      <c r="C948" s="13" t="s">
        <v>3241</v>
      </c>
      <c r="D948" s="49" t="s">
        <v>4708</v>
      </c>
    </row>
    <row r="949" spans="1:4">
      <c r="A949" s="50">
        <v>401385</v>
      </c>
      <c r="B949" s="50">
        <v>2000472</v>
      </c>
      <c r="C949" s="13" t="s">
        <v>2154</v>
      </c>
      <c r="D949" s="49" t="s">
        <v>4708</v>
      </c>
    </row>
    <row r="950" spans="1:4">
      <c r="A950" s="50">
        <v>401386</v>
      </c>
      <c r="B950" s="50">
        <v>2000473</v>
      </c>
      <c r="C950" s="13" t="s">
        <v>3242</v>
      </c>
      <c r="D950" s="49" t="s">
        <v>4699</v>
      </c>
    </row>
    <row r="951" spans="1:4">
      <c r="A951" s="50">
        <v>401387</v>
      </c>
      <c r="B951" s="50">
        <v>2000474</v>
      </c>
      <c r="C951" s="13" t="s">
        <v>2155</v>
      </c>
      <c r="D951" s="49" t="s">
        <v>4699</v>
      </c>
    </row>
    <row r="952" spans="1:4">
      <c r="A952" s="50">
        <v>401390</v>
      </c>
      <c r="B952" s="50">
        <v>2000475</v>
      </c>
      <c r="C952" s="13" t="s">
        <v>2156</v>
      </c>
      <c r="D952" s="49" t="s">
        <v>4699</v>
      </c>
    </row>
    <row r="953" spans="1:4">
      <c r="A953" s="50">
        <v>401400</v>
      </c>
      <c r="B953" s="50">
        <v>2000479</v>
      </c>
      <c r="C953" s="13" t="s">
        <v>2157</v>
      </c>
      <c r="D953" s="49" t="s">
        <v>4703</v>
      </c>
    </row>
    <row r="954" spans="1:4">
      <c r="A954" s="50">
        <v>401404</v>
      </c>
      <c r="B954" s="50">
        <v>2000480</v>
      </c>
      <c r="C954" s="13" t="s">
        <v>3243</v>
      </c>
      <c r="D954" s="49" t="s">
        <v>4703</v>
      </c>
    </row>
    <row r="955" spans="1:4">
      <c r="A955" s="50">
        <v>401416</v>
      </c>
      <c r="B955" s="50">
        <v>2000482</v>
      </c>
      <c r="C955" s="13" t="s">
        <v>3244</v>
      </c>
      <c r="D955" s="49" t="s">
        <v>4708</v>
      </c>
    </row>
    <row r="956" spans="1:4">
      <c r="A956" s="50">
        <v>401432</v>
      </c>
      <c r="B956" s="50">
        <v>2000483</v>
      </c>
      <c r="C956" s="13" t="s">
        <v>3245</v>
      </c>
      <c r="D956" s="49" t="s">
        <v>4707</v>
      </c>
    </row>
    <row r="957" spans="1:4">
      <c r="A957" s="50">
        <v>401433</v>
      </c>
      <c r="B957" s="50">
        <v>2000484</v>
      </c>
      <c r="C957" s="13" t="s">
        <v>2158</v>
      </c>
      <c r="D957" s="49" t="s">
        <v>4703</v>
      </c>
    </row>
    <row r="958" spans="1:4">
      <c r="A958" s="50">
        <v>401436</v>
      </c>
      <c r="B958" s="50">
        <v>2000485</v>
      </c>
      <c r="C958" s="13" t="s">
        <v>3246</v>
      </c>
      <c r="D958" s="49" t="s">
        <v>4707</v>
      </c>
    </row>
    <row r="959" spans="1:4">
      <c r="A959" s="50">
        <v>401438</v>
      </c>
      <c r="B959" s="50">
        <v>2000486</v>
      </c>
      <c r="C959" s="13" t="s">
        <v>2159</v>
      </c>
      <c r="D959" s="49" t="s">
        <v>4766</v>
      </c>
    </row>
    <row r="960" spans="1:4">
      <c r="A960" s="50">
        <v>401439</v>
      </c>
      <c r="B960" s="50">
        <v>2000487</v>
      </c>
      <c r="C960" s="13" t="s">
        <v>2160</v>
      </c>
      <c r="D960" s="49" t="s">
        <v>4767</v>
      </c>
    </row>
    <row r="961" spans="1:4">
      <c r="A961" s="50">
        <v>401447</v>
      </c>
      <c r="B961" s="50">
        <v>2000488</v>
      </c>
      <c r="C961" s="13" t="s">
        <v>2161</v>
      </c>
      <c r="D961" s="49" t="s">
        <v>4723</v>
      </c>
    </row>
    <row r="962" spans="1:4">
      <c r="A962" s="50">
        <v>401448</v>
      </c>
      <c r="B962" s="50">
        <v>2000489</v>
      </c>
      <c r="C962" s="13" t="s">
        <v>3247</v>
      </c>
      <c r="D962" s="49" t="s">
        <v>4751</v>
      </c>
    </row>
    <row r="963" spans="1:4">
      <c r="A963" s="50">
        <v>401449</v>
      </c>
      <c r="B963" s="50">
        <v>2000490</v>
      </c>
      <c r="C963" s="13" t="s">
        <v>2162</v>
      </c>
      <c r="D963" s="49" t="s">
        <v>4699</v>
      </c>
    </row>
    <row r="964" spans="1:4">
      <c r="A964" s="50">
        <v>401453</v>
      </c>
      <c r="B964" s="50">
        <v>2000491</v>
      </c>
      <c r="C964" s="13" t="s">
        <v>3248</v>
      </c>
      <c r="D964" s="49" t="s">
        <v>4768</v>
      </c>
    </row>
    <row r="965" spans="1:4">
      <c r="A965" s="50">
        <v>401460</v>
      </c>
      <c r="B965" s="50">
        <v>2000492</v>
      </c>
      <c r="C965" s="13" t="s">
        <v>3249</v>
      </c>
      <c r="D965" s="49" t="s">
        <v>4703</v>
      </c>
    </row>
    <row r="966" spans="1:4">
      <c r="A966" s="50">
        <v>401461</v>
      </c>
      <c r="B966" s="50">
        <v>2000493</v>
      </c>
      <c r="C966" s="13" t="s">
        <v>2163</v>
      </c>
      <c r="D966" s="49" t="s">
        <v>4708</v>
      </c>
    </row>
    <row r="967" spans="1:4">
      <c r="A967" s="50">
        <v>401463</v>
      </c>
      <c r="B967" s="50">
        <v>2000494</v>
      </c>
      <c r="C967" s="13" t="s">
        <v>2164</v>
      </c>
      <c r="D967" s="49" t="s">
        <v>4699</v>
      </c>
    </row>
    <row r="968" spans="1:4">
      <c r="A968" s="50">
        <v>401468</v>
      </c>
      <c r="B968" s="50">
        <v>2000495</v>
      </c>
      <c r="C968" s="13" t="s">
        <v>2165</v>
      </c>
      <c r="D968" s="49" t="s">
        <v>4699</v>
      </c>
    </row>
    <row r="969" spans="1:4">
      <c r="A969" s="50">
        <v>401469</v>
      </c>
      <c r="B969" s="50">
        <v>2000496</v>
      </c>
      <c r="C969" s="13" t="s">
        <v>2166</v>
      </c>
      <c r="D969" s="49" t="s">
        <v>4699</v>
      </c>
    </row>
    <row r="970" spans="1:4">
      <c r="A970" s="50">
        <v>401473</v>
      </c>
      <c r="B970" s="50">
        <v>2000497</v>
      </c>
      <c r="C970" s="13" t="s">
        <v>3250</v>
      </c>
      <c r="D970" s="49" t="s">
        <v>4707</v>
      </c>
    </row>
    <row r="971" spans="1:4">
      <c r="A971" s="50">
        <v>401482</v>
      </c>
      <c r="B971" s="50">
        <v>2000498</v>
      </c>
      <c r="C971" s="13" t="s">
        <v>2167</v>
      </c>
      <c r="D971" s="49" t="s">
        <v>4700</v>
      </c>
    </row>
    <row r="972" spans="1:4">
      <c r="A972" s="50">
        <v>401486</v>
      </c>
      <c r="B972" s="50">
        <v>2000499</v>
      </c>
      <c r="C972" s="13" t="s">
        <v>2168</v>
      </c>
      <c r="D972" s="49" t="s">
        <v>4689</v>
      </c>
    </row>
    <row r="973" spans="1:4">
      <c r="A973" s="50">
        <v>401492</v>
      </c>
      <c r="B973" s="50">
        <v>2000500</v>
      </c>
      <c r="C973" s="13" t="s">
        <v>3251</v>
      </c>
      <c r="D973" s="49" t="s">
        <v>4707</v>
      </c>
    </row>
    <row r="974" spans="1:4">
      <c r="A974" s="50">
        <v>401499</v>
      </c>
      <c r="B974" s="50">
        <v>2000501</v>
      </c>
      <c r="C974" s="13" t="s">
        <v>3252</v>
      </c>
      <c r="D974" s="49" t="s">
        <v>4769</v>
      </c>
    </row>
    <row r="975" spans="1:4">
      <c r="A975" s="50">
        <v>401503</v>
      </c>
      <c r="B975" s="50">
        <v>2000502</v>
      </c>
      <c r="C975" s="13" t="s">
        <v>3253</v>
      </c>
      <c r="D975" s="49" t="s">
        <v>4699</v>
      </c>
    </row>
    <row r="976" spans="1:4">
      <c r="A976" s="50">
        <v>401504</v>
      </c>
      <c r="B976" s="50">
        <v>2000503</v>
      </c>
      <c r="C976" s="13" t="s">
        <v>3254</v>
      </c>
      <c r="D976" s="49" t="s">
        <v>4761</v>
      </c>
    </row>
    <row r="977" spans="1:4">
      <c r="A977" s="50">
        <v>401509</v>
      </c>
      <c r="B977" s="50">
        <v>2000504</v>
      </c>
      <c r="C977" s="13" t="s">
        <v>3255</v>
      </c>
      <c r="D977" s="49" t="s">
        <v>4699</v>
      </c>
    </row>
    <row r="978" spans="1:4">
      <c r="A978" s="50">
        <v>401511</v>
      </c>
      <c r="B978" s="50">
        <v>2000505</v>
      </c>
      <c r="C978" s="13" t="s">
        <v>2169</v>
      </c>
      <c r="D978" s="49" t="s">
        <v>4708</v>
      </c>
    </row>
    <row r="979" spans="1:4">
      <c r="A979" s="50">
        <v>401515</v>
      </c>
      <c r="B979" s="50">
        <v>2000506</v>
      </c>
      <c r="C979" s="13" t="s">
        <v>2170</v>
      </c>
      <c r="D979" s="49" t="s">
        <v>4751</v>
      </c>
    </row>
    <row r="980" spans="1:4">
      <c r="A980" s="50">
        <v>401524</v>
      </c>
      <c r="B980" s="50">
        <v>2000507</v>
      </c>
      <c r="C980" s="13" t="s">
        <v>2171</v>
      </c>
      <c r="D980" s="49" t="s">
        <v>4770</v>
      </c>
    </row>
    <row r="981" spans="1:4">
      <c r="A981" s="50">
        <v>401526</v>
      </c>
      <c r="B981" s="50">
        <v>2000509</v>
      </c>
      <c r="C981" s="13" t="s">
        <v>2172</v>
      </c>
      <c r="D981" s="49" t="s">
        <v>4708</v>
      </c>
    </row>
    <row r="982" spans="1:4">
      <c r="A982" s="50">
        <v>401529</v>
      </c>
      <c r="B982" s="50">
        <v>2000510</v>
      </c>
      <c r="C982" s="13" t="s">
        <v>2173</v>
      </c>
      <c r="D982" s="49" t="s">
        <v>4699</v>
      </c>
    </row>
    <row r="983" spans="1:4">
      <c r="A983" s="50">
        <v>401532</v>
      </c>
      <c r="B983" s="50">
        <v>2000511</v>
      </c>
      <c r="C983" s="13" t="s">
        <v>3256</v>
      </c>
      <c r="D983" s="49" t="s">
        <v>4708</v>
      </c>
    </row>
    <row r="984" spans="1:4">
      <c r="A984" s="50">
        <v>401533</v>
      </c>
      <c r="B984" s="50">
        <v>2000512</v>
      </c>
      <c r="C984" s="13" t="s">
        <v>3257</v>
      </c>
      <c r="D984" s="49" t="s">
        <v>4720</v>
      </c>
    </row>
    <row r="985" spans="1:4">
      <c r="A985" s="50">
        <v>401537</v>
      </c>
      <c r="B985" s="50">
        <v>2000513</v>
      </c>
      <c r="C985" s="13" t="s">
        <v>3258</v>
      </c>
      <c r="D985" s="49" t="s">
        <v>4699</v>
      </c>
    </row>
    <row r="986" spans="1:4">
      <c r="A986" s="50">
        <v>401539</v>
      </c>
      <c r="B986" s="50">
        <v>2000514</v>
      </c>
      <c r="C986" s="13" t="s">
        <v>3259</v>
      </c>
      <c r="D986" s="49" t="s">
        <v>4771</v>
      </c>
    </row>
    <row r="987" spans="1:4">
      <c r="A987" s="50">
        <v>401542</v>
      </c>
      <c r="B987" s="50">
        <v>2000515</v>
      </c>
      <c r="C987" s="13" t="s">
        <v>3260</v>
      </c>
      <c r="D987" s="49" t="s">
        <v>4699</v>
      </c>
    </row>
    <row r="988" spans="1:4">
      <c r="A988" s="50">
        <v>401543</v>
      </c>
      <c r="B988" s="50">
        <v>2000516</v>
      </c>
      <c r="C988" s="13" t="s">
        <v>2174</v>
      </c>
      <c r="D988" s="49" t="s">
        <v>4699</v>
      </c>
    </row>
    <row r="989" spans="1:4">
      <c r="A989" s="50">
        <v>401546</v>
      </c>
      <c r="B989" s="50">
        <v>2000517</v>
      </c>
      <c r="C989" s="13" t="s">
        <v>2175</v>
      </c>
      <c r="D989" s="49" t="s">
        <v>4772</v>
      </c>
    </row>
    <row r="990" spans="1:4">
      <c r="A990" s="50">
        <v>401547</v>
      </c>
      <c r="B990" s="50">
        <v>2000518</v>
      </c>
      <c r="C990" s="13" t="s">
        <v>3261</v>
      </c>
      <c r="D990" s="49" t="s">
        <v>4723</v>
      </c>
    </row>
    <row r="991" spans="1:4">
      <c r="A991" s="50">
        <v>401557</v>
      </c>
      <c r="B991" s="50">
        <v>2000519</v>
      </c>
      <c r="C991" s="13" t="s">
        <v>2176</v>
      </c>
      <c r="D991" s="49" t="s">
        <v>4707</v>
      </c>
    </row>
    <row r="992" spans="1:4">
      <c r="A992" s="50">
        <v>401560</v>
      </c>
      <c r="B992" s="50">
        <v>2000520</v>
      </c>
      <c r="C992" s="13" t="s">
        <v>2177</v>
      </c>
      <c r="D992" s="49" t="s">
        <v>4699</v>
      </c>
    </row>
    <row r="993" spans="1:4">
      <c r="A993" s="50">
        <v>401563</v>
      </c>
      <c r="B993" s="50">
        <v>2000521</v>
      </c>
      <c r="C993" s="13" t="s">
        <v>3262</v>
      </c>
      <c r="D993" s="49" t="s">
        <v>4746</v>
      </c>
    </row>
    <row r="994" spans="1:4">
      <c r="A994" s="50">
        <v>401565</v>
      </c>
      <c r="B994" s="50">
        <v>2000522</v>
      </c>
      <c r="C994" s="13" t="s">
        <v>3263</v>
      </c>
      <c r="D994" s="49" t="s">
        <v>4699</v>
      </c>
    </row>
    <row r="995" spans="1:4">
      <c r="A995" s="50">
        <v>401570</v>
      </c>
      <c r="B995" s="50">
        <v>2000523</v>
      </c>
      <c r="C995" s="13" t="s">
        <v>2178</v>
      </c>
      <c r="D995" s="49" t="s">
        <v>4699</v>
      </c>
    </row>
    <row r="996" spans="1:4">
      <c r="A996" s="50">
        <v>401573</v>
      </c>
      <c r="B996" s="50">
        <v>2000524</v>
      </c>
      <c r="C996" s="13" t="s">
        <v>3264</v>
      </c>
      <c r="D996" s="49" t="s">
        <v>4689</v>
      </c>
    </row>
    <row r="997" spans="1:4">
      <c r="A997" s="50">
        <v>401574</v>
      </c>
      <c r="B997" s="50">
        <v>2000525</v>
      </c>
      <c r="C997" s="13" t="s">
        <v>3265</v>
      </c>
      <c r="D997" s="49" t="s">
        <v>4699</v>
      </c>
    </row>
    <row r="998" spans="1:4">
      <c r="A998" s="50">
        <v>401577</v>
      </c>
      <c r="B998" s="50">
        <v>2000526</v>
      </c>
      <c r="C998" s="13" t="s">
        <v>2179</v>
      </c>
      <c r="D998" s="49" t="s">
        <v>4708</v>
      </c>
    </row>
    <row r="999" spans="1:4">
      <c r="A999" s="50">
        <v>401585</v>
      </c>
      <c r="B999" s="50">
        <v>2000527</v>
      </c>
      <c r="C999" s="13" t="s">
        <v>3266</v>
      </c>
      <c r="D999" s="49" t="s">
        <v>4713</v>
      </c>
    </row>
    <row r="1000" spans="1:4">
      <c r="A1000" s="50">
        <v>401589</v>
      </c>
      <c r="B1000" s="50">
        <v>2000528</v>
      </c>
      <c r="C1000" s="13" t="s">
        <v>2180</v>
      </c>
      <c r="D1000" s="49" t="s">
        <v>4699</v>
      </c>
    </row>
    <row r="1001" spans="1:4">
      <c r="A1001" s="50">
        <v>401590</v>
      </c>
      <c r="B1001" s="50">
        <v>2000529</v>
      </c>
      <c r="C1001" s="13" t="s">
        <v>3267</v>
      </c>
      <c r="D1001" s="49" t="s">
        <v>4708</v>
      </c>
    </row>
    <row r="1002" spans="1:4">
      <c r="A1002" s="50">
        <v>401591</v>
      </c>
      <c r="B1002" s="50">
        <v>2000530</v>
      </c>
      <c r="C1002" s="13" t="s">
        <v>2181</v>
      </c>
      <c r="D1002" s="49" t="s">
        <v>4722</v>
      </c>
    </row>
    <row r="1003" spans="1:4">
      <c r="A1003" s="50">
        <v>401596</v>
      </c>
      <c r="B1003" s="50">
        <v>2000531</v>
      </c>
      <c r="C1003" s="13" t="s">
        <v>2182</v>
      </c>
      <c r="D1003" s="49" t="s">
        <v>4773</v>
      </c>
    </row>
    <row r="1004" spans="1:4">
      <c r="A1004" s="50">
        <v>401601</v>
      </c>
      <c r="B1004" s="50">
        <v>2000532</v>
      </c>
      <c r="C1004" s="13" t="s">
        <v>2183</v>
      </c>
      <c r="D1004" s="49"/>
    </row>
    <row r="1005" spans="1:4">
      <c r="A1005" s="50">
        <v>401603</v>
      </c>
      <c r="B1005" s="50">
        <v>2000533</v>
      </c>
      <c r="C1005" s="13" t="s">
        <v>3268</v>
      </c>
      <c r="D1005" s="49" t="s">
        <v>4699</v>
      </c>
    </row>
    <row r="1006" spans="1:4">
      <c r="A1006" s="50">
        <v>401609</v>
      </c>
      <c r="B1006" s="50">
        <v>2000534</v>
      </c>
      <c r="C1006" s="13" t="s">
        <v>2184</v>
      </c>
      <c r="D1006" s="49" t="s">
        <v>4703</v>
      </c>
    </row>
    <row r="1007" spans="1:4">
      <c r="A1007" s="50">
        <v>401610</v>
      </c>
      <c r="B1007" s="50">
        <v>2000535</v>
      </c>
      <c r="C1007" s="13" t="s">
        <v>3269</v>
      </c>
      <c r="D1007" s="49" t="s">
        <v>4699</v>
      </c>
    </row>
    <row r="1008" spans="1:4">
      <c r="A1008" s="50">
        <v>401615</v>
      </c>
      <c r="B1008" s="50">
        <v>2000536</v>
      </c>
      <c r="C1008" s="13" t="s">
        <v>2185</v>
      </c>
      <c r="D1008" s="49" t="s">
        <v>4708</v>
      </c>
    </row>
    <row r="1009" spans="1:4">
      <c r="A1009" s="50">
        <v>401617</v>
      </c>
      <c r="B1009" s="50">
        <v>2000537</v>
      </c>
      <c r="C1009" s="13" t="s">
        <v>3270</v>
      </c>
      <c r="D1009" s="49" t="s">
        <v>4699</v>
      </c>
    </row>
    <row r="1010" spans="1:4">
      <c r="A1010" s="50">
        <v>401618</v>
      </c>
      <c r="B1010" s="50">
        <v>2000538</v>
      </c>
      <c r="C1010" s="13" t="s">
        <v>2186</v>
      </c>
      <c r="D1010" s="49" t="s">
        <v>4708</v>
      </c>
    </row>
    <row r="1011" spans="1:4">
      <c r="A1011" s="50">
        <v>401619</v>
      </c>
      <c r="B1011" s="50">
        <v>2000539</v>
      </c>
      <c r="C1011" s="13" t="s">
        <v>2187</v>
      </c>
      <c r="D1011" s="49" t="s">
        <v>4708</v>
      </c>
    </row>
    <row r="1012" spans="1:4">
      <c r="A1012" s="50">
        <v>401626</v>
      </c>
      <c r="B1012" s="50">
        <v>2000540</v>
      </c>
      <c r="C1012" s="13" t="s">
        <v>2188</v>
      </c>
      <c r="D1012" s="49" t="s">
        <v>4708</v>
      </c>
    </row>
    <row r="1013" spans="1:4">
      <c r="A1013" s="50">
        <v>401628</v>
      </c>
      <c r="B1013" s="50">
        <v>2000541</v>
      </c>
      <c r="C1013" s="13" t="s">
        <v>3271</v>
      </c>
      <c r="D1013" s="49" t="s">
        <v>4708</v>
      </c>
    </row>
    <row r="1014" spans="1:4">
      <c r="A1014" s="50">
        <v>401631</v>
      </c>
      <c r="B1014" s="50">
        <v>2000542</v>
      </c>
      <c r="C1014" s="13" t="s">
        <v>2189</v>
      </c>
      <c r="D1014" s="49" t="s">
        <v>4708</v>
      </c>
    </row>
    <row r="1015" spans="1:4">
      <c r="A1015" s="50">
        <v>401632</v>
      </c>
      <c r="B1015" s="50">
        <v>2000543</v>
      </c>
      <c r="C1015" s="13" t="s">
        <v>2190</v>
      </c>
      <c r="D1015" s="49" t="s">
        <v>4774</v>
      </c>
    </row>
    <row r="1016" spans="1:4">
      <c r="A1016" s="50">
        <v>401635</v>
      </c>
      <c r="B1016" s="50">
        <v>2000544</v>
      </c>
      <c r="C1016" s="13" t="s">
        <v>2191</v>
      </c>
      <c r="D1016" s="49" t="s">
        <v>4713</v>
      </c>
    </row>
    <row r="1017" spans="1:4">
      <c r="A1017" s="50">
        <v>401635</v>
      </c>
      <c r="B1017" s="50">
        <v>2000544</v>
      </c>
      <c r="C1017" s="13" t="s">
        <v>2191</v>
      </c>
      <c r="D1017" s="49" t="s">
        <v>4713</v>
      </c>
    </row>
    <row r="1018" spans="1:4">
      <c r="A1018" s="50">
        <v>401645</v>
      </c>
      <c r="B1018" s="50">
        <v>2000545</v>
      </c>
      <c r="C1018" s="13" t="s">
        <v>3272</v>
      </c>
      <c r="D1018" s="49" t="s">
        <v>4775</v>
      </c>
    </row>
    <row r="1019" spans="1:4">
      <c r="A1019" s="50">
        <v>401649</v>
      </c>
      <c r="B1019" s="50">
        <v>2000546</v>
      </c>
      <c r="C1019" s="13" t="s">
        <v>2192</v>
      </c>
      <c r="D1019" s="49" t="s">
        <v>4699</v>
      </c>
    </row>
    <row r="1020" spans="1:4">
      <c r="A1020" s="50">
        <v>401662</v>
      </c>
      <c r="B1020" s="50">
        <v>2000547</v>
      </c>
      <c r="C1020" s="13" t="s">
        <v>2193</v>
      </c>
      <c r="D1020" s="49" t="s">
        <v>4708</v>
      </c>
    </row>
    <row r="1021" spans="1:4">
      <c r="A1021" s="50">
        <v>401665</v>
      </c>
      <c r="B1021" s="50">
        <v>2000548</v>
      </c>
      <c r="C1021" s="13" t="s">
        <v>2194</v>
      </c>
      <c r="D1021" s="49" t="s">
        <v>4699</v>
      </c>
    </row>
    <row r="1022" spans="1:4">
      <c r="A1022" s="50">
        <v>401680</v>
      </c>
      <c r="B1022" s="50">
        <v>2000549</v>
      </c>
      <c r="C1022" s="13" t="s">
        <v>3273</v>
      </c>
      <c r="D1022" s="49" t="s">
        <v>4708</v>
      </c>
    </row>
    <row r="1023" spans="1:4">
      <c r="A1023" s="50">
        <v>401690</v>
      </c>
      <c r="B1023" s="50">
        <v>2000550</v>
      </c>
      <c r="C1023" s="13" t="s">
        <v>3274</v>
      </c>
      <c r="D1023" s="49" t="s">
        <v>4699</v>
      </c>
    </row>
    <row r="1024" spans="1:4">
      <c r="A1024" s="50">
        <v>401696</v>
      </c>
      <c r="B1024" s="50">
        <v>2000551</v>
      </c>
      <c r="C1024" s="13" t="s">
        <v>3275</v>
      </c>
      <c r="D1024" s="49" t="s">
        <v>4739</v>
      </c>
    </row>
    <row r="1025" spans="1:4">
      <c r="A1025" s="50">
        <v>401698</v>
      </c>
      <c r="B1025" s="50">
        <v>2000552</v>
      </c>
      <c r="C1025" s="13" t="s">
        <v>2195</v>
      </c>
      <c r="D1025" s="49" t="s">
        <v>4729</v>
      </c>
    </row>
    <row r="1026" spans="1:4">
      <c r="A1026" s="50">
        <v>401699</v>
      </c>
      <c r="B1026" s="50">
        <v>2000553</v>
      </c>
      <c r="C1026" s="13" t="s">
        <v>2196</v>
      </c>
      <c r="D1026" s="49" t="s">
        <v>4708</v>
      </c>
    </row>
    <row r="1027" spans="1:4">
      <c r="A1027" s="50">
        <v>401700</v>
      </c>
      <c r="B1027" s="50">
        <v>2000554</v>
      </c>
      <c r="C1027" s="13" t="s">
        <v>2197</v>
      </c>
      <c r="D1027" s="49" t="s">
        <v>4722</v>
      </c>
    </row>
    <row r="1028" spans="1:4">
      <c r="A1028" s="50">
        <v>401705</v>
      </c>
      <c r="B1028" s="50">
        <v>2000555</v>
      </c>
      <c r="C1028" s="13" t="s">
        <v>2198</v>
      </c>
      <c r="D1028" s="49" t="s">
        <v>4708</v>
      </c>
    </row>
    <row r="1029" spans="1:4">
      <c r="A1029" s="50">
        <v>401707</v>
      </c>
      <c r="B1029" s="50">
        <v>2000556</v>
      </c>
      <c r="C1029" s="13" t="s">
        <v>2199</v>
      </c>
      <c r="D1029" s="49" t="s">
        <v>4723</v>
      </c>
    </row>
    <row r="1030" spans="1:4">
      <c r="A1030" s="50">
        <v>401712</v>
      </c>
      <c r="B1030" s="50">
        <v>2000557</v>
      </c>
      <c r="C1030" s="13" t="s">
        <v>2200</v>
      </c>
      <c r="D1030" s="49" t="s">
        <v>4776</v>
      </c>
    </row>
    <row r="1031" spans="1:4">
      <c r="A1031" s="50">
        <v>401715</v>
      </c>
      <c r="B1031" s="50">
        <v>2000558</v>
      </c>
      <c r="C1031" s="13" t="s">
        <v>2201</v>
      </c>
      <c r="D1031" s="49" t="s">
        <v>4703</v>
      </c>
    </row>
    <row r="1032" spans="1:4">
      <c r="A1032" s="50">
        <v>401717</v>
      </c>
      <c r="B1032" s="50">
        <v>2000559</v>
      </c>
      <c r="C1032" s="13" t="s">
        <v>3276</v>
      </c>
      <c r="D1032" s="49" t="s">
        <v>4777</v>
      </c>
    </row>
    <row r="1033" spans="1:4">
      <c r="A1033" s="50">
        <v>401720</v>
      </c>
      <c r="B1033" s="50">
        <v>2000560</v>
      </c>
      <c r="C1033" s="13" t="s">
        <v>3277</v>
      </c>
      <c r="D1033" s="49" t="s">
        <v>4699</v>
      </c>
    </row>
    <row r="1034" spans="1:4">
      <c r="A1034" s="50">
        <v>401725</v>
      </c>
      <c r="B1034" s="50">
        <v>2000561</v>
      </c>
      <c r="C1034" s="13" t="s">
        <v>2202</v>
      </c>
      <c r="D1034" s="49" t="s">
        <v>4699</v>
      </c>
    </row>
    <row r="1035" spans="1:4">
      <c r="A1035" s="50">
        <v>401730</v>
      </c>
      <c r="B1035" s="50">
        <v>2000562</v>
      </c>
      <c r="C1035" s="13" t="s">
        <v>2203</v>
      </c>
      <c r="D1035" s="49" t="s">
        <v>4708</v>
      </c>
    </row>
    <row r="1036" spans="1:4">
      <c r="A1036" s="50">
        <v>401735</v>
      </c>
      <c r="B1036" s="50">
        <v>2000563</v>
      </c>
      <c r="C1036" s="13" t="s">
        <v>3278</v>
      </c>
      <c r="D1036" s="49" t="s">
        <v>4708</v>
      </c>
    </row>
    <row r="1037" spans="1:4">
      <c r="A1037" s="50">
        <v>401740</v>
      </c>
      <c r="B1037" s="50">
        <v>2000564</v>
      </c>
      <c r="C1037" s="13" t="s">
        <v>3279</v>
      </c>
      <c r="D1037" s="49" t="s">
        <v>4699</v>
      </c>
    </row>
    <row r="1038" spans="1:4">
      <c r="A1038" s="50">
        <v>401742</v>
      </c>
      <c r="B1038" s="50">
        <v>2000565</v>
      </c>
      <c r="C1038" s="13" t="s">
        <v>2204</v>
      </c>
      <c r="D1038" s="49" t="s">
        <v>4778</v>
      </c>
    </row>
    <row r="1039" spans="1:4">
      <c r="A1039" s="50">
        <v>401743</v>
      </c>
      <c r="B1039" s="50">
        <v>2000566</v>
      </c>
      <c r="C1039" s="13" t="s">
        <v>2205</v>
      </c>
      <c r="D1039" s="49" t="s">
        <v>4699</v>
      </c>
    </row>
    <row r="1040" spans="1:4">
      <c r="A1040" s="50">
        <v>401745</v>
      </c>
      <c r="B1040" s="50">
        <v>2000567</v>
      </c>
      <c r="C1040" s="13" t="s">
        <v>2206</v>
      </c>
      <c r="D1040" s="49" t="s">
        <v>4700</v>
      </c>
    </row>
    <row r="1041" spans="1:4">
      <c r="A1041" s="50">
        <v>401746</v>
      </c>
      <c r="B1041" s="50">
        <v>2000568</v>
      </c>
      <c r="C1041" s="13" t="s">
        <v>2207</v>
      </c>
      <c r="D1041" s="49" t="s">
        <v>4708</v>
      </c>
    </row>
    <row r="1042" spans="1:4">
      <c r="A1042" s="50">
        <v>401747</v>
      </c>
      <c r="B1042" s="50">
        <v>2000569</v>
      </c>
      <c r="C1042" s="13" t="s">
        <v>2208</v>
      </c>
      <c r="D1042" s="49" t="s">
        <v>4779</v>
      </c>
    </row>
    <row r="1043" spans="1:4">
      <c r="A1043" s="50">
        <v>401748</v>
      </c>
      <c r="B1043" s="50">
        <v>2000570</v>
      </c>
      <c r="C1043" s="13" t="s">
        <v>2209</v>
      </c>
      <c r="D1043" s="49" t="s">
        <v>4699</v>
      </c>
    </row>
    <row r="1044" spans="1:4">
      <c r="A1044" s="50">
        <v>401751</v>
      </c>
      <c r="B1044" s="50">
        <v>2000571</v>
      </c>
      <c r="C1044" s="13" t="s">
        <v>2210</v>
      </c>
      <c r="D1044" s="49" t="s">
        <v>4708</v>
      </c>
    </row>
    <row r="1045" spans="1:4">
      <c r="A1045" s="50">
        <v>401756</v>
      </c>
      <c r="B1045" s="50">
        <v>2000572</v>
      </c>
      <c r="C1045" s="13" t="s">
        <v>3280</v>
      </c>
      <c r="D1045" s="49" t="s">
        <v>4703</v>
      </c>
    </row>
    <row r="1046" spans="1:4">
      <c r="A1046" s="50">
        <v>401757</v>
      </c>
      <c r="B1046" s="50">
        <v>2000573</v>
      </c>
      <c r="C1046" s="13" t="s">
        <v>2211</v>
      </c>
      <c r="D1046" s="49" t="s">
        <v>4703</v>
      </c>
    </row>
    <row r="1047" spans="1:4">
      <c r="A1047" s="50">
        <v>401759</v>
      </c>
      <c r="B1047" s="50">
        <v>2000574</v>
      </c>
      <c r="C1047" s="13" t="s">
        <v>3281</v>
      </c>
      <c r="D1047" s="49" t="s">
        <v>4780</v>
      </c>
    </row>
    <row r="1048" spans="1:4">
      <c r="A1048" s="50">
        <v>401761</v>
      </c>
      <c r="B1048" s="50">
        <v>2000575</v>
      </c>
      <c r="C1048" s="13" t="s">
        <v>2212</v>
      </c>
      <c r="D1048" s="49" t="s">
        <v>4722</v>
      </c>
    </row>
    <row r="1049" spans="1:4">
      <c r="A1049" s="50">
        <v>401765</v>
      </c>
      <c r="B1049" s="50">
        <v>2000576</v>
      </c>
      <c r="C1049" s="13" t="s">
        <v>2213</v>
      </c>
      <c r="D1049" s="49"/>
    </row>
    <row r="1050" spans="1:4">
      <c r="A1050" s="50">
        <v>401766</v>
      </c>
      <c r="B1050" s="50">
        <v>2000577</v>
      </c>
      <c r="C1050" s="13" t="s">
        <v>3282</v>
      </c>
      <c r="D1050" s="49" t="s">
        <v>4781</v>
      </c>
    </row>
    <row r="1051" spans="1:4">
      <c r="A1051" s="50">
        <v>401770</v>
      </c>
      <c r="B1051" s="50">
        <v>2000579</v>
      </c>
      <c r="C1051" s="13" t="s">
        <v>3283</v>
      </c>
      <c r="D1051" s="49" t="s">
        <v>4699</v>
      </c>
    </row>
    <row r="1052" spans="1:4">
      <c r="A1052" s="50">
        <v>401771</v>
      </c>
      <c r="B1052" s="50">
        <v>2000580</v>
      </c>
      <c r="C1052" s="13" t="s">
        <v>2214</v>
      </c>
      <c r="D1052" s="49" t="s">
        <v>4708</v>
      </c>
    </row>
    <row r="1053" spans="1:4">
      <c r="A1053" s="50">
        <v>401772</v>
      </c>
      <c r="B1053" s="50">
        <v>2000581</v>
      </c>
      <c r="C1053" s="13" t="s">
        <v>3284</v>
      </c>
      <c r="D1053" s="49" t="s">
        <v>4782</v>
      </c>
    </row>
    <row r="1054" spans="1:4">
      <c r="A1054" s="50">
        <v>401778</v>
      </c>
      <c r="B1054" s="50">
        <v>2000582</v>
      </c>
      <c r="C1054" s="13" t="s">
        <v>3285</v>
      </c>
      <c r="D1054" s="49" t="s">
        <v>4737</v>
      </c>
    </row>
    <row r="1055" spans="1:4">
      <c r="A1055" s="50">
        <v>401779</v>
      </c>
      <c r="B1055" s="50">
        <v>2000583</v>
      </c>
      <c r="C1055" s="13" t="s">
        <v>2215</v>
      </c>
      <c r="D1055" s="49" t="s">
        <v>4781</v>
      </c>
    </row>
    <row r="1056" spans="1:4">
      <c r="A1056" s="50">
        <v>401781</v>
      </c>
      <c r="B1056" s="50">
        <v>2000584</v>
      </c>
      <c r="C1056" s="13" t="s">
        <v>2216</v>
      </c>
      <c r="D1056" s="49" t="s">
        <v>4699</v>
      </c>
    </row>
    <row r="1057" spans="1:4">
      <c r="A1057" s="50">
        <v>401784</v>
      </c>
      <c r="B1057" s="50">
        <v>2000585</v>
      </c>
      <c r="C1057" s="13" t="s">
        <v>3286</v>
      </c>
      <c r="D1057" s="49" t="s">
        <v>4699</v>
      </c>
    </row>
    <row r="1058" spans="1:4">
      <c r="A1058" s="50">
        <v>401790</v>
      </c>
      <c r="B1058" s="50">
        <v>2000586</v>
      </c>
      <c r="C1058" s="13" t="s">
        <v>2217</v>
      </c>
      <c r="D1058" s="49" t="s">
        <v>4699</v>
      </c>
    </row>
    <row r="1059" spans="1:4">
      <c r="A1059" s="50">
        <v>401791</v>
      </c>
      <c r="B1059" s="50">
        <v>2000587</v>
      </c>
      <c r="C1059" s="13" t="s">
        <v>2218</v>
      </c>
      <c r="D1059" s="49" t="s">
        <v>4753</v>
      </c>
    </row>
    <row r="1060" spans="1:4">
      <c r="A1060" s="50">
        <v>401794</v>
      </c>
      <c r="B1060" s="50">
        <v>2000588</v>
      </c>
      <c r="C1060" s="13" t="s">
        <v>2219</v>
      </c>
      <c r="D1060" s="49" t="s">
        <v>4708</v>
      </c>
    </row>
    <row r="1061" spans="1:4">
      <c r="A1061" s="50">
        <v>401798</v>
      </c>
      <c r="B1061" s="50">
        <v>2000589</v>
      </c>
      <c r="C1061" s="13" t="s">
        <v>2220</v>
      </c>
      <c r="D1061" s="49" t="s">
        <v>4699</v>
      </c>
    </row>
    <row r="1062" spans="1:4">
      <c r="A1062" s="50">
        <v>401802</v>
      </c>
      <c r="B1062" s="50">
        <v>2000590</v>
      </c>
      <c r="C1062" s="13" t="s">
        <v>2221</v>
      </c>
      <c r="D1062" s="49" t="s">
        <v>4783</v>
      </c>
    </row>
    <row r="1063" spans="1:4">
      <c r="A1063" s="50">
        <v>401804</v>
      </c>
      <c r="B1063" s="50">
        <v>2000591</v>
      </c>
      <c r="C1063" s="13" t="s">
        <v>3287</v>
      </c>
      <c r="D1063" s="49" t="s">
        <v>4699</v>
      </c>
    </row>
    <row r="1064" spans="1:4">
      <c r="A1064" s="50">
        <v>401805</v>
      </c>
      <c r="B1064" s="50">
        <v>2000592</v>
      </c>
      <c r="C1064" s="13" t="s">
        <v>2222</v>
      </c>
      <c r="D1064" s="49" t="s">
        <v>4708</v>
      </c>
    </row>
    <row r="1065" spans="1:4">
      <c r="A1065" s="50">
        <v>401807</v>
      </c>
      <c r="B1065" s="50">
        <v>2000593</v>
      </c>
      <c r="C1065" s="13" t="s">
        <v>2223</v>
      </c>
      <c r="D1065" s="49" t="s">
        <v>4708</v>
      </c>
    </row>
    <row r="1066" spans="1:4">
      <c r="A1066" s="50">
        <v>401812</v>
      </c>
      <c r="B1066" s="50">
        <v>2000594</v>
      </c>
      <c r="C1066" s="13" t="s">
        <v>3288</v>
      </c>
      <c r="D1066" s="49" t="s">
        <v>4708</v>
      </c>
    </row>
    <row r="1067" spans="1:4">
      <c r="A1067" s="50">
        <v>401816</v>
      </c>
      <c r="B1067" s="50">
        <v>2000595</v>
      </c>
      <c r="C1067" s="13" t="s">
        <v>3289</v>
      </c>
      <c r="D1067" s="49" t="s">
        <v>4708</v>
      </c>
    </row>
    <row r="1068" spans="1:4">
      <c r="A1068" s="50">
        <v>401817</v>
      </c>
      <c r="B1068" s="50">
        <v>2000596</v>
      </c>
      <c r="C1068" s="13" t="s">
        <v>3290</v>
      </c>
      <c r="D1068" s="49" t="s">
        <v>4699</v>
      </c>
    </row>
    <row r="1069" spans="1:4">
      <c r="A1069" s="50">
        <v>401818</v>
      </c>
      <c r="B1069" s="50">
        <v>2000597</v>
      </c>
      <c r="C1069" s="13" t="s">
        <v>2224</v>
      </c>
      <c r="D1069" s="49" t="s">
        <v>4737</v>
      </c>
    </row>
    <row r="1070" spans="1:4">
      <c r="A1070" s="50">
        <v>401819</v>
      </c>
      <c r="B1070" s="50">
        <v>2000598</v>
      </c>
      <c r="C1070" s="13" t="s">
        <v>3291</v>
      </c>
      <c r="D1070" s="49" t="s">
        <v>4699</v>
      </c>
    </row>
    <row r="1071" spans="1:4">
      <c r="A1071" s="50">
        <v>401824</v>
      </c>
      <c r="B1071" s="50">
        <v>2000599</v>
      </c>
      <c r="C1071" s="13" t="s">
        <v>2225</v>
      </c>
      <c r="D1071" s="49" t="s">
        <v>4708</v>
      </c>
    </row>
    <row r="1072" spans="1:4">
      <c r="A1072" s="50">
        <v>401825</v>
      </c>
      <c r="B1072" s="50">
        <v>2000600</v>
      </c>
      <c r="C1072" s="13" t="s">
        <v>2226</v>
      </c>
      <c r="D1072" s="49" t="s">
        <v>4784</v>
      </c>
    </row>
    <row r="1073" spans="1:4">
      <c r="A1073" s="50">
        <v>401829</v>
      </c>
      <c r="B1073" s="50">
        <v>2000601</v>
      </c>
      <c r="C1073" s="13" t="s">
        <v>3292</v>
      </c>
      <c r="D1073" s="49" t="s">
        <v>4781</v>
      </c>
    </row>
    <row r="1074" spans="1:4">
      <c r="A1074" s="50">
        <v>401830</v>
      </c>
      <c r="B1074" s="50">
        <v>2000602</v>
      </c>
      <c r="C1074" s="13" t="s">
        <v>2227</v>
      </c>
      <c r="D1074" s="49" t="s">
        <v>4689</v>
      </c>
    </row>
    <row r="1075" spans="1:4">
      <c r="A1075" s="50">
        <v>401836</v>
      </c>
      <c r="B1075" s="50">
        <v>2000603</v>
      </c>
      <c r="C1075" s="13" t="s">
        <v>3293</v>
      </c>
      <c r="D1075" s="49" t="s">
        <v>4699</v>
      </c>
    </row>
    <row r="1076" spans="1:4">
      <c r="A1076" s="50">
        <v>401837</v>
      </c>
      <c r="B1076" s="50">
        <v>2000604</v>
      </c>
      <c r="C1076" s="13" t="s">
        <v>3294</v>
      </c>
      <c r="D1076" s="49" t="s">
        <v>4699</v>
      </c>
    </row>
    <row r="1077" spans="1:4">
      <c r="A1077" s="50">
        <v>401838</v>
      </c>
      <c r="B1077" s="50">
        <v>2000605</v>
      </c>
      <c r="C1077" s="13" t="s">
        <v>2228</v>
      </c>
      <c r="D1077" s="49" t="s">
        <v>4757</v>
      </c>
    </row>
    <row r="1078" spans="1:4">
      <c r="A1078" s="50">
        <v>401840</v>
      </c>
      <c r="B1078" s="50">
        <v>2000606</v>
      </c>
      <c r="C1078" s="13" t="s">
        <v>2229</v>
      </c>
      <c r="D1078" s="49" t="s">
        <v>4703</v>
      </c>
    </row>
    <row r="1079" spans="1:4">
      <c r="A1079" s="50">
        <v>401841</v>
      </c>
      <c r="B1079" s="50">
        <v>2000607</v>
      </c>
      <c r="C1079" s="13" t="s">
        <v>2230</v>
      </c>
      <c r="D1079" s="49" t="s">
        <v>4708</v>
      </c>
    </row>
    <row r="1080" spans="1:4">
      <c r="A1080" s="50">
        <v>401846</v>
      </c>
      <c r="B1080" s="50">
        <v>2000608</v>
      </c>
      <c r="C1080" s="13" t="s">
        <v>2231</v>
      </c>
      <c r="D1080" s="49"/>
    </row>
    <row r="1081" spans="1:4">
      <c r="A1081" s="50">
        <v>401850</v>
      </c>
      <c r="B1081" s="50">
        <v>2000609</v>
      </c>
      <c r="C1081" s="13" t="s">
        <v>3295</v>
      </c>
      <c r="D1081" s="49" t="s">
        <v>4708</v>
      </c>
    </row>
    <row r="1082" spans="1:4">
      <c r="A1082" s="50">
        <v>401854</v>
      </c>
      <c r="B1082" s="50">
        <v>2000610</v>
      </c>
      <c r="C1082" s="13" t="s">
        <v>3296</v>
      </c>
      <c r="D1082" s="49"/>
    </row>
    <row r="1083" spans="1:4">
      <c r="A1083" s="50">
        <v>401857</v>
      </c>
      <c r="B1083" s="50">
        <v>2000611</v>
      </c>
      <c r="C1083" s="13" t="s">
        <v>2232</v>
      </c>
      <c r="D1083" s="49" t="s">
        <v>4696</v>
      </c>
    </row>
    <row r="1084" spans="1:4">
      <c r="A1084" s="50">
        <v>401858</v>
      </c>
      <c r="B1084" s="50">
        <v>2000612</v>
      </c>
      <c r="C1084" s="13" t="s">
        <v>3297</v>
      </c>
      <c r="D1084" s="49" t="s">
        <v>4699</v>
      </c>
    </row>
    <row r="1085" spans="1:4">
      <c r="A1085" s="50">
        <v>401859</v>
      </c>
      <c r="B1085" s="50">
        <v>2000613</v>
      </c>
      <c r="C1085" s="13" t="s">
        <v>2233</v>
      </c>
      <c r="D1085" s="49" t="s">
        <v>4703</v>
      </c>
    </row>
    <row r="1086" spans="1:4">
      <c r="A1086" s="50">
        <v>401860</v>
      </c>
      <c r="B1086" s="50">
        <v>2000614</v>
      </c>
      <c r="C1086" s="13" t="s">
        <v>2234</v>
      </c>
      <c r="D1086" s="49" t="s">
        <v>4752</v>
      </c>
    </row>
    <row r="1087" spans="1:4">
      <c r="A1087" s="50">
        <v>401869</v>
      </c>
      <c r="B1087" s="50">
        <v>2000615</v>
      </c>
      <c r="C1087" s="13" t="s">
        <v>2235</v>
      </c>
      <c r="D1087" s="49" t="s">
        <v>4708</v>
      </c>
    </row>
    <row r="1088" spans="1:4">
      <c r="A1088" s="50">
        <v>401874</v>
      </c>
      <c r="B1088" s="50">
        <v>2000616</v>
      </c>
      <c r="C1088" s="13" t="s">
        <v>3298</v>
      </c>
      <c r="D1088" s="49" t="s">
        <v>4729</v>
      </c>
    </row>
    <row r="1089" spans="1:4">
      <c r="A1089" s="50">
        <v>401875</v>
      </c>
      <c r="B1089" s="50">
        <v>2000617</v>
      </c>
      <c r="C1089" s="13" t="s">
        <v>2236</v>
      </c>
      <c r="D1089" s="49" t="s">
        <v>4699</v>
      </c>
    </row>
    <row r="1090" spans="1:4">
      <c r="A1090" s="50">
        <v>401878</v>
      </c>
      <c r="B1090" s="50">
        <v>2000618</v>
      </c>
      <c r="C1090" s="13" t="s">
        <v>2237</v>
      </c>
      <c r="D1090" s="49" t="s">
        <v>4708</v>
      </c>
    </row>
    <row r="1091" spans="1:4">
      <c r="A1091" s="50">
        <v>401879</v>
      </c>
      <c r="B1091" s="50">
        <v>2000619</v>
      </c>
      <c r="C1091" s="13" t="s">
        <v>2238</v>
      </c>
      <c r="D1091" s="49" t="s">
        <v>4699</v>
      </c>
    </row>
    <row r="1092" spans="1:4">
      <c r="A1092" s="50">
        <v>401883</v>
      </c>
      <c r="B1092" s="50">
        <v>2000620</v>
      </c>
      <c r="C1092" s="13" t="s">
        <v>2239</v>
      </c>
      <c r="D1092" s="49" t="s">
        <v>4699</v>
      </c>
    </row>
    <row r="1093" spans="1:4">
      <c r="A1093" s="50">
        <v>401886</v>
      </c>
      <c r="B1093" s="50">
        <v>2000621</v>
      </c>
      <c r="C1093" s="13" t="s">
        <v>2240</v>
      </c>
      <c r="D1093" s="49" t="s">
        <v>4699</v>
      </c>
    </row>
    <row r="1094" spans="1:4">
      <c r="A1094" s="50">
        <v>401887</v>
      </c>
      <c r="B1094" s="50">
        <v>2000622</v>
      </c>
      <c r="C1094" s="13" t="s">
        <v>3299</v>
      </c>
      <c r="D1094" s="49" t="s">
        <v>4708</v>
      </c>
    </row>
    <row r="1095" spans="1:4">
      <c r="A1095" s="50">
        <v>401888</v>
      </c>
      <c r="B1095" s="50">
        <v>2000623</v>
      </c>
      <c r="C1095" s="13" t="s">
        <v>2241</v>
      </c>
      <c r="D1095" s="49" t="s">
        <v>4785</v>
      </c>
    </row>
    <row r="1096" spans="1:4">
      <c r="A1096" s="50">
        <v>401891</v>
      </c>
      <c r="B1096" s="50">
        <v>2000624</v>
      </c>
      <c r="C1096" s="13" t="s">
        <v>3300</v>
      </c>
      <c r="D1096" s="49" t="s">
        <v>4699</v>
      </c>
    </row>
    <row r="1097" spans="1:4">
      <c r="A1097" s="50">
        <v>401893</v>
      </c>
      <c r="B1097" s="50">
        <v>2000625</v>
      </c>
      <c r="C1097" s="13" t="s">
        <v>3301</v>
      </c>
      <c r="D1097" s="49" t="s">
        <v>4708</v>
      </c>
    </row>
    <row r="1098" spans="1:4">
      <c r="A1098" s="50">
        <v>401895</v>
      </c>
      <c r="B1098" s="50">
        <v>2000626</v>
      </c>
      <c r="C1098" s="13" t="s">
        <v>3302</v>
      </c>
      <c r="D1098" s="49" t="s">
        <v>4729</v>
      </c>
    </row>
    <row r="1099" spans="1:4">
      <c r="A1099" s="50">
        <v>401897</v>
      </c>
      <c r="B1099" s="50">
        <v>2000627</v>
      </c>
      <c r="C1099" s="13" t="s">
        <v>3303</v>
      </c>
      <c r="D1099" s="49" t="s">
        <v>4700</v>
      </c>
    </row>
    <row r="1100" spans="1:4">
      <c r="A1100" s="50">
        <v>401902</v>
      </c>
      <c r="B1100" s="50">
        <v>2000628</v>
      </c>
      <c r="C1100" s="13" t="s">
        <v>3304</v>
      </c>
      <c r="D1100" s="49" t="s">
        <v>4699</v>
      </c>
    </row>
    <row r="1101" spans="1:4">
      <c r="A1101" s="50">
        <v>401905</v>
      </c>
      <c r="B1101" s="50">
        <v>2000629</v>
      </c>
      <c r="C1101" s="13" t="s">
        <v>2242</v>
      </c>
      <c r="D1101" s="49"/>
    </row>
    <row r="1102" spans="1:4">
      <c r="A1102" s="50">
        <v>401911</v>
      </c>
      <c r="B1102" s="50">
        <v>2000630</v>
      </c>
      <c r="C1102" s="13" t="s">
        <v>2243</v>
      </c>
      <c r="D1102" s="49" t="s">
        <v>4708</v>
      </c>
    </row>
    <row r="1103" spans="1:4">
      <c r="A1103" s="50">
        <v>401913</v>
      </c>
      <c r="B1103" s="50">
        <v>2000631</v>
      </c>
      <c r="C1103" s="13" t="s">
        <v>3305</v>
      </c>
      <c r="D1103" s="49" t="s">
        <v>4699</v>
      </c>
    </row>
    <row r="1104" spans="1:4">
      <c r="A1104" s="50">
        <v>401920</v>
      </c>
      <c r="B1104" s="50">
        <v>2000632</v>
      </c>
      <c r="C1104" s="13" t="s">
        <v>3306</v>
      </c>
      <c r="D1104" s="49" t="s">
        <v>4708</v>
      </c>
    </row>
    <row r="1105" spans="1:4">
      <c r="A1105" s="50">
        <v>401923</v>
      </c>
      <c r="B1105" s="50">
        <v>2000633</v>
      </c>
      <c r="C1105" s="13" t="s">
        <v>2244</v>
      </c>
      <c r="D1105" s="49"/>
    </row>
    <row r="1106" spans="1:4">
      <c r="A1106" s="50">
        <v>401925</v>
      </c>
      <c r="B1106" s="50">
        <v>2000634</v>
      </c>
      <c r="C1106" s="13" t="s">
        <v>2245</v>
      </c>
      <c r="D1106" s="49" t="s">
        <v>4699</v>
      </c>
    </row>
    <row r="1107" spans="1:4">
      <c r="A1107" s="50">
        <v>401927</v>
      </c>
      <c r="B1107" s="50">
        <v>2000635</v>
      </c>
      <c r="C1107" s="13" t="s">
        <v>2246</v>
      </c>
      <c r="D1107" s="49" t="s">
        <v>4757</v>
      </c>
    </row>
    <row r="1108" spans="1:4">
      <c r="A1108" s="50">
        <v>401928</v>
      </c>
      <c r="B1108" s="50">
        <v>2000636</v>
      </c>
      <c r="C1108" s="13" t="s">
        <v>3307</v>
      </c>
      <c r="D1108" s="49" t="s">
        <v>4695</v>
      </c>
    </row>
    <row r="1109" spans="1:4">
      <c r="A1109" s="50">
        <v>401939</v>
      </c>
      <c r="B1109" s="50">
        <v>2000637</v>
      </c>
      <c r="C1109" s="13" t="s">
        <v>2247</v>
      </c>
      <c r="D1109" s="49" t="s">
        <v>4699</v>
      </c>
    </row>
    <row r="1110" spans="1:4">
      <c r="A1110" s="50">
        <v>401945</v>
      </c>
      <c r="B1110" s="50">
        <v>2000638</v>
      </c>
      <c r="C1110" s="13" t="s">
        <v>2248</v>
      </c>
      <c r="D1110" s="49"/>
    </row>
    <row r="1111" spans="1:4">
      <c r="A1111" s="50">
        <v>401946</v>
      </c>
      <c r="B1111" s="50">
        <v>2000639</v>
      </c>
      <c r="C1111" s="13" t="s">
        <v>3308</v>
      </c>
      <c r="D1111" s="49" t="s">
        <v>4699</v>
      </c>
    </row>
    <row r="1112" spans="1:4">
      <c r="A1112" s="50">
        <v>401947</v>
      </c>
      <c r="B1112" s="50">
        <v>2000640</v>
      </c>
      <c r="C1112" s="13" t="s">
        <v>2249</v>
      </c>
      <c r="D1112" s="49" t="s">
        <v>4699</v>
      </c>
    </row>
    <row r="1113" spans="1:4">
      <c r="A1113" s="50">
        <v>401952</v>
      </c>
      <c r="B1113" s="50">
        <v>2000641</v>
      </c>
      <c r="C1113" s="13" t="s">
        <v>2250</v>
      </c>
      <c r="D1113" s="49" t="s">
        <v>4699</v>
      </c>
    </row>
    <row r="1114" spans="1:4">
      <c r="A1114" s="50">
        <v>401954</v>
      </c>
      <c r="B1114" s="50">
        <v>2000642</v>
      </c>
      <c r="C1114" s="13" t="s">
        <v>2251</v>
      </c>
      <c r="D1114" s="49" t="s">
        <v>4723</v>
      </c>
    </row>
    <row r="1115" spans="1:4">
      <c r="A1115" s="50">
        <v>401955</v>
      </c>
      <c r="B1115" s="50">
        <v>2000643</v>
      </c>
      <c r="C1115" s="13" t="s">
        <v>2252</v>
      </c>
      <c r="D1115" s="49" t="s">
        <v>4699</v>
      </c>
    </row>
    <row r="1116" spans="1:4">
      <c r="A1116" s="50">
        <v>401959</v>
      </c>
      <c r="B1116" s="50">
        <v>2000644</v>
      </c>
      <c r="C1116" s="13" t="s">
        <v>3309</v>
      </c>
      <c r="D1116" s="49" t="s">
        <v>4699</v>
      </c>
    </row>
    <row r="1117" spans="1:4">
      <c r="A1117" s="50">
        <v>401960</v>
      </c>
      <c r="B1117" s="50">
        <v>2000645</v>
      </c>
      <c r="C1117" s="13" t="s">
        <v>2253</v>
      </c>
      <c r="D1117" s="49" t="s">
        <v>4699</v>
      </c>
    </row>
    <row r="1118" spans="1:4">
      <c r="A1118" s="50">
        <v>401964</v>
      </c>
      <c r="B1118" s="50">
        <v>2000646</v>
      </c>
      <c r="C1118" s="13" t="s">
        <v>2254</v>
      </c>
      <c r="D1118" s="49" t="s">
        <v>4708</v>
      </c>
    </row>
    <row r="1119" spans="1:4">
      <c r="A1119" s="50">
        <v>401965</v>
      </c>
      <c r="B1119" s="50">
        <v>2000647</v>
      </c>
      <c r="C1119" s="13" t="s">
        <v>3310</v>
      </c>
      <c r="D1119" s="49" t="s">
        <v>4786</v>
      </c>
    </row>
    <row r="1120" spans="1:4">
      <c r="A1120" s="50">
        <v>401973</v>
      </c>
      <c r="B1120" s="50">
        <v>2000648</v>
      </c>
      <c r="C1120" s="13" t="s">
        <v>2255</v>
      </c>
      <c r="D1120" s="49" t="s">
        <v>4699</v>
      </c>
    </row>
    <row r="1121" spans="1:4">
      <c r="A1121" s="50">
        <v>401974</v>
      </c>
      <c r="B1121" s="50">
        <v>2000649</v>
      </c>
      <c r="C1121" s="13" t="s">
        <v>2256</v>
      </c>
      <c r="D1121" s="49"/>
    </row>
    <row r="1122" spans="1:4">
      <c r="A1122" s="50">
        <v>401975</v>
      </c>
      <c r="B1122" s="50">
        <v>2000650</v>
      </c>
      <c r="C1122" s="13" t="s">
        <v>3311</v>
      </c>
      <c r="D1122" s="49" t="s">
        <v>4787</v>
      </c>
    </row>
    <row r="1123" spans="1:4">
      <c r="A1123" s="50">
        <v>401978</v>
      </c>
      <c r="B1123" s="50">
        <v>2000651</v>
      </c>
      <c r="C1123" s="13" t="s">
        <v>3312</v>
      </c>
      <c r="D1123" s="49" t="s">
        <v>4788</v>
      </c>
    </row>
    <row r="1124" spans="1:4">
      <c r="A1124" s="50">
        <v>401982</v>
      </c>
      <c r="B1124" s="50">
        <v>2000652</v>
      </c>
      <c r="C1124" s="13" t="s">
        <v>2257</v>
      </c>
      <c r="D1124" s="49" t="s">
        <v>4699</v>
      </c>
    </row>
    <row r="1125" spans="1:4">
      <c r="A1125" s="50">
        <v>401983</v>
      </c>
      <c r="B1125" s="50">
        <v>2000653</v>
      </c>
      <c r="C1125" s="13" t="s">
        <v>2258</v>
      </c>
      <c r="D1125" s="49" t="s">
        <v>4699</v>
      </c>
    </row>
    <row r="1126" spans="1:4">
      <c r="A1126" s="50">
        <v>401987</v>
      </c>
      <c r="B1126" s="50">
        <v>2000654</v>
      </c>
      <c r="C1126" s="13" t="s">
        <v>2259</v>
      </c>
      <c r="D1126" s="49" t="s">
        <v>4789</v>
      </c>
    </row>
    <row r="1127" spans="1:4">
      <c r="A1127" s="50">
        <v>401989</v>
      </c>
      <c r="B1127" s="50">
        <v>2000655</v>
      </c>
      <c r="C1127" s="13" t="s">
        <v>2260</v>
      </c>
      <c r="D1127" s="49" t="s">
        <v>4708</v>
      </c>
    </row>
    <row r="1128" spans="1:4">
      <c r="A1128" s="50">
        <v>401992</v>
      </c>
      <c r="B1128" s="50">
        <v>2000656</v>
      </c>
      <c r="C1128" s="13" t="s">
        <v>3313</v>
      </c>
      <c r="D1128" s="49" t="s">
        <v>4727</v>
      </c>
    </row>
    <row r="1129" spans="1:4">
      <c r="A1129" s="50">
        <v>401993</v>
      </c>
      <c r="B1129" s="50">
        <v>2000657</v>
      </c>
      <c r="C1129" s="13" t="s">
        <v>3314</v>
      </c>
      <c r="D1129" s="49" t="s">
        <v>4708</v>
      </c>
    </row>
    <row r="1130" spans="1:4">
      <c r="A1130" s="50">
        <v>401996</v>
      </c>
      <c r="B1130" s="50">
        <v>2000658</v>
      </c>
      <c r="C1130" s="13" t="s">
        <v>3315</v>
      </c>
      <c r="D1130" s="49" t="s">
        <v>4699</v>
      </c>
    </row>
    <row r="1131" spans="1:4">
      <c r="A1131" s="50">
        <v>401997</v>
      </c>
      <c r="B1131" s="50">
        <v>2000659</v>
      </c>
      <c r="C1131" s="13" t="s">
        <v>2261</v>
      </c>
      <c r="D1131" s="49" t="s">
        <v>4790</v>
      </c>
    </row>
    <row r="1132" spans="1:4">
      <c r="A1132" s="50">
        <v>401999</v>
      </c>
      <c r="B1132" s="50">
        <v>2000660</v>
      </c>
      <c r="C1132" s="13" t="s">
        <v>3316</v>
      </c>
      <c r="D1132" s="49" t="s">
        <v>4708</v>
      </c>
    </row>
    <row r="1133" spans="1:4">
      <c r="A1133" s="50">
        <v>402000</v>
      </c>
      <c r="B1133" s="50">
        <v>2000661</v>
      </c>
      <c r="C1133" s="13" t="s">
        <v>2262</v>
      </c>
      <c r="D1133" s="49" t="s">
        <v>4699</v>
      </c>
    </row>
    <row r="1134" spans="1:4">
      <c r="A1134" s="50">
        <v>402002</v>
      </c>
      <c r="B1134" s="50">
        <v>2000662</v>
      </c>
      <c r="C1134" s="13" t="s">
        <v>3317</v>
      </c>
      <c r="D1134" s="49" t="s">
        <v>4699</v>
      </c>
    </row>
    <row r="1135" spans="1:4">
      <c r="A1135" s="50">
        <v>402003</v>
      </c>
      <c r="B1135" s="50">
        <v>2000663</v>
      </c>
      <c r="C1135" s="13" t="s">
        <v>3318</v>
      </c>
      <c r="D1135" s="49" t="s">
        <v>4699</v>
      </c>
    </row>
    <row r="1136" spans="1:4">
      <c r="A1136" s="50">
        <v>402004</v>
      </c>
      <c r="B1136" s="50">
        <v>2000664</v>
      </c>
      <c r="C1136" s="13" t="s">
        <v>2263</v>
      </c>
      <c r="D1136" s="49" t="s">
        <v>4791</v>
      </c>
    </row>
    <row r="1137" spans="1:4">
      <c r="A1137" s="50">
        <v>402012</v>
      </c>
      <c r="B1137" s="50">
        <v>2000665</v>
      </c>
      <c r="C1137" s="13" t="s">
        <v>2264</v>
      </c>
      <c r="D1137" s="49" t="s">
        <v>4699</v>
      </c>
    </row>
    <row r="1138" spans="1:4">
      <c r="A1138" s="50">
        <v>402013</v>
      </c>
      <c r="B1138" s="50">
        <v>2000666</v>
      </c>
      <c r="C1138" s="13" t="s">
        <v>2265</v>
      </c>
      <c r="D1138" s="49" t="s">
        <v>4757</v>
      </c>
    </row>
    <row r="1139" spans="1:4">
      <c r="A1139" s="50">
        <v>402019</v>
      </c>
      <c r="B1139" s="50">
        <v>2000667</v>
      </c>
      <c r="C1139" s="13" t="s">
        <v>3319</v>
      </c>
      <c r="D1139" s="49" t="s">
        <v>4699</v>
      </c>
    </row>
    <row r="1140" spans="1:4">
      <c r="A1140" s="50">
        <v>402026</v>
      </c>
      <c r="B1140" s="50">
        <v>2000668</v>
      </c>
      <c r="C1140" s="13" t="s">
        <v>2266</v>
      </c>
      <c r="D1140" s="49" t="s">
        <v>4723</v>
      </c>
    </row>
    <row r="1141" spans="1:4">
      <c r="A1141" s="50">
        <v>402030</v>
      </c>
      <c r="B1141" s="50">
        <v>2000669</v>
      </c>
      <c r="C1141" s="13" t="s">
        <v>2267</v>
      </c>
      <c r="D1141" s="49" t="s">
        <v>4792</v>
      </c>
    </row>
    <row r="1142" spans="1:4">
      <c r="A1142" s="50">
        <v>402038</v>
      </c>
      <c r="B1142" s="50">
        <v>2000670</v>
      </c>
      <c r="C1142" s="13" t="s">
        <v>2268</v>
      </c>
      <c r="D1142" s="49" t="s">
        <v>4700</v>
      </c>
    </row>
    <row r="1143" spans="1:4">
      <c r="A1143" s="50">
        <v>402042</v>
      </c>
      <c r="B1143" s="50">
        <v>2000671</v>
      </c>
      <c r="C1143" s="13" t="s">
        <v>2269</v>
      </c>
      <c r="D1143" s="49" t="s">
        <v>4793</v>
      </c>
    </row>
    <row r="1144" spans="1:4">
      <c r="A1144" s="50">
        <v>402043</v>
      </c>
      <c r="B1144" s="50">
        <v>2000672</v>
      </c>
      <c r="C1144" s="13" t="s">
        <v>2270</v>
      </c>
      <c r="D1144" s="49" t="s">
        <v>4708</v>
      </c>
    </row>
    <row r="1145" spans="1:4">
      <c r="A1145" s="50">
        <v>402046</v>
      </c>
      <c r="B1145" s="50">
        <v>2000673</v>
      </c>
      <c r="C1145" s="13" t="s">
        <v>2271</v>
      </c>
      <c r="D1145" s="49" t="s">
        <v>4708</v>
      </c>
    </row>
    <row r="1146" spans="1:4">
      <c r="A1146" s="50">
        <v>402048</v>
      </c>
      <c r="B1146" s="50">
        <v>2000674</v>
      </c>
      <c r="C1146" s="13" t="s">
        <v>2272</v>
      </c>
      <c r="D1146" s="49" t="s">
        <v>4761</v>
      </c>
    </row>
    <row r="1147" spans="1:4">
      <c r="A1147" s="50">
        <v>402052</v>
      </c>
      <c r="B1147" s="50">
        <v>2000675</v>
      </c>
      <c r="C1147" s="13" t="s">
        <v>2273</v>
      </c>
      <c r="D1147" s="49" t="s">
        <v>4794</v>
      </c>
    </row>
    <row r="1148" spans="1:4">
      <c r="A1148" s="50">
        <v>402053</v>
      </c>
      <c r="B1148" s="50">
        <v>2000676</v>
      </c>
      <c r="C1148" s="13" t="s">
        <v>2274</v>
      </c>
      <c r="D1148" s="49" t="s">
        <v>4700</v>
      </c>
    </row>
    <row r="1149" spans="1:4">
      <c r="A1149" s="50">
        <v>402054</v>
      </c>
      <c r="B1149" s="50">
        <v>2000677</v>
      </c>
      <c r="C1149" s="13" t="s">
        <v>2275</v>
      </c>
      <c r="D1149" s="49" t="s">
        <v>4699</v>
      </c>
    </row>
    <row r="1150" spans="1:4">
      <c r="A1150" s="50">
        <v>402055</v>
      </c>
      <c r="B1150" s="50">
        <v>2000678</v>
      </c>
      <c r="C1150" s="13" t="s">
        <v>2276</v>
      </c>
      <c r="D1150" s="49"/>
    </row>
    <row r="1151" spans="1:4">
      <c r="A1151" s="50">
        <v>402058</v>
      </c>
      <c r="B1151" s="50">
        <v>2000679</v>
      </c>
      <c r="C1151" s="13" t="s">
        <v>3320</v>
      </c>
      <c r="D1151" s="49" t="s">
        <v>4703</v>
      </c>
    </row>
    <row r="1152" spans="1:4">
      <c r="A1152" s="50">
        <v>402060</v>
      </c>
      <c r="B1152" s="50">
        <v>2000680</v>
      </c>
      <c r="C1152" s="13" t="s">
        <v>3321</v>
      </c>
      <c r="D1152" s="49" t="s">
        <v>4708</v>
      </c>
    </row>
    <row r="1153" spans="1:4">
      <c r="A1153" s="50">
        <v>402061</v>
      </c>
      <c r="B1153" s="50">
        <v>2000681</v>
      </c>
      <c r="C1153" s="13" t="s">
        <v>2277</v>
      </c>
      <c r="D1153" s="49" t="s">
        <v>4795</v>
      </c>
    </row>
    <row r="1154" spans="1:4">
      <c r="A1154" s="50">
        <v>402062</v>
      </c>
      <c r="B1154" s="50">
        <v>2000682</v>
      </c>
      <c r="C1154" s="13" t="s">
        <v>2278</v>
      </c>
      <c r="D1154" s="49" t="s">
        <v>4703</v>
      </c>
    </row>
    <row r="1155" spans="1:4">
      <c r="A1155" s="50">
        <v>402065</v>
      </c>
      <c r="B1155" s="50">
        <v>2000683</v>
      </c>
      <c r="C1155" s="13" t="s">
        <v>3322</v>
      </c>
      <c r="D1155" s="49" t="s">
        <v>4699</v>
      </c>
    </row>
    <row r="1156" spans="1:4">
      <c r="A1156" s="50">
        <v>402068</v>
      </c>
      <c r="B1156" s="50">
        <v>2000684</v>
      </c>
      <c r="C1156" s="13" t="s">
        <v>3323</v>
      </c>
      <c r="D1156" s="49" t="s">
        <v>4722</v>
      </c>
    </row>
    <row r="1157" spans="1:4">
      <c r="A1157" s="50">
        <v>402070</v>
      </c>
      <c r="B1157" s="50">
        <v>2000685</v>
      </c>
      <c r="C1157" s="13" t="s">
        <v>3324</v>
      </c>
      <c r="D1157" s="49" t="s">
        <v>4727</v>
      </c>
    </row>
    <row r="1158" spans="1:4">
      <c r="A1158" s="50">
        <v>402071</v>
      </c>
      <c r="B1158" s="50">
        <v>2000686</v>
      </c>
      <c r="C1158" s="13" t="s">
        <v>2279</v>
      </c>
      <c r="D1158" s="49" t="s">
        <v>4796</v>
      </c>
    </row>
    <row r="1159" spans="1:4">
      <c r="A1159" s="50">
        <v>402077</v>
      </c>
      <c r="B1159" s="50">
        <v>2000687</v>
      </c>
      <c r="C1159" s="13" t="s">
        <v>2280</v>
      </c>
      <c r="D1159" s="49"/>
    </row>
    <row r="1160" spans="1:4">
      <c r="A1160" s="50">
        <v>402081</v>
      </c>
      <c r="B1160" s="50">
        <v>2000688</v>
      </c>
      <c r="C1160" s="13" t="s">
        <v>2281</v>
      </c>
      <c r="D1160" s="49" t="s">
        <v>4715</v>
      </c>
    </row>
    <row r="1161" spans="1:4">
      <c r="A1161" s="50">
        <v>402082</v>
      </c>
      <c r="B1161" s="50">
        <v>2000689</v>
      </c>
      <c r="C1161" s="13" t="s">
        <v>2282</v>
      </c>
      <c r="D1161" s="49" t="s">
        <v>4699</v>
      </c>
    </row>
    <row r="1162" spans="1:4">
      <c r="A1162" s="50">
        <v>402084</v>
      </c>
      <c r="B1162" s="50">
        <v>2000690</v>
      </c>
      <c r="C1162" s="13" t="s">
        <v>3325</v>
      </c>
      <c r="D1162" s="49" t="s">
        <v>4775</v>
      </c>
    </row>
    <row r="1163" spans="1:4">
      <c r="A1163" s="50">
        <v>402086</v>
      </c>
      <c r="B1163" s="50">
        <v>2000691</v>
      </c>
      <c r="C1163" s="13" t="s">
        <v>2283</v>
      </c>
      <c r="D1163" s="49" t="s">
        <v>4723</v>
      </c>
    </row>
    <row r="1164" spans="1:4">
      <c r="A1164" s="50">
        <v>402095</v>
      </c>
      <c r="B1164" s="50">
        <v>2000692</v>
      </c>
      <c r="C1164" s="13" t="s">
        <v>2284</v>
      </c>
      <c r="D1164" s="49" t="s">
        <v>4761</v>
      </c>
    </row>
    <row r="1165" spans="1:4">
      <c r="A1165" s="50">
        <v>402104</v>
      </c>
      <c r="B1165" s="50">
        <v>2000693</v>
      </c>
      <c r="C1165" s="13" t="s">
        <v>3326</v>
      </c>
      <c r="D1165" s="49" t="s">
        <v>4708</v>
      </c>
    </row>
    <row r="1166" spans="1:4">
      <c r="A1166" s="50">
        <v>402107</v>
      </c>
      <c r="B1166" s="50">
        <v>2000694</v>
      </c>
      <c r="C1166" s="13" t="s">
        <v>2285</v>
      </c>
      <c r="D1166" s="49" t="s">
        <v>4703</v>
      </c>
    </row>
    <row r="1167" spans="1:4">
      <c r="A1167" s="50">
        <v>402111</v>
      </c>
      <c r="B1167" s="50">
        <v>2000695</v>
      </c>
      <c r="C1167" s="13" t="s">
        <v>3327</v>
      </c>
      <c r="D1167" s="49" t="s">
        <v>4797</v>
      </c>
    </row>
    <row r="1168" spans="1:4">
      <c r="A1168" s="50">
        <v>402111</v>
      </c>
      <c r="B1168" s="50">
        <v>2000695</v>
      </c>
      <c r="C1168" s="13" t="s">
        <v>3327</v>
      </c>
      <c r="D1168" s="49" t="s">
        <v>4797</v>
      </c>
    </row>
    <row r="1169" spans="1:4">
      <c r="A1169" s="50">
        <v>402112</v>
      </c>
      <c r="B1169" s="50">
        <v>2000696</v>
      </c>
      <c r="C1169" s="13" t="s">
        <v>2286</v>
      </c>
      <c r="D1169" s="49" t="s">
        <v>4798</v>
      </c>
    </row>
    <row r="1170" spans="1:4">
      <c r="A1170" s="50">
        <v>402118</v>
      </c>
      <c r="B1170" s="50">
        <v>2000697</v>
      </c>
      <c r="C1170" s="13" t="s">
        <v>2287</v>
      </c>
      <c r="D1170" s="49" t="s">
        <v>4708</v>
      </c>
    </row>
    <row r="1171" spans="1:4">
      <c r="A1171" s="50">
        <v>402120</v>
      </c>
      <c r="B1171" s="50">
        <v>2000698</v>
      </c>
      <c r="C1171" s="13" t="s">
        <v>3328</v>
      </c>
      <c r="D1171" s="49" t="s">
        <v>4757</v>
      </c>
    </row>
    <row r="1172" spans="1:4">
      <c r="A1172" s="50">
        <v>402122</v>
      </c>
      <c r="B1172" s="50">
        <v>2000699</v>
      </c>
      <c r="C1172" s="13" t="s">
        <v>2288</v>
      </c>
      <c r="D1172" s="49" t="s">
        <v>4708</v>
      </c>
    </row>
    <row r="1173" spans="1:4">
      <c r="A1173" s="50">
        <v>402127</v>
      </c>
      <c r="B1173" s="50">
        <v>2000700</v>
      </c>
      <c r="C1173" s="13" t="s">
        <v>2289</v>
      </c>
      <c r="D1173" s="49" t="s">
        <v>4699</v>
      </c>
    </row>
    <row r="1174" spans="1:4">
      <c r="A1174" s="50">
        <v>402130</v>
      </c>
      <c r="B1174" s="50">
        <v>2000701</v>
      </c>
      <c r="C1174" s="13" t="s">
        <v>3329</v>
      </c>
      <c r="D1174" s="49" t="s">
        <v>4723</v>
      </c>
    </row>
    <row r="1175" spans="1:4">
      <c r="A1175" s="50">
        <v>402131</v>
      </c>
      <c r="B1175" s="50">
        <v>2000702</v>
      </c>
      <c r="C1175" s="13" t="s">
        <v>3330</v>
      </c>
      <c r="D1175" s="49" t="s">
        <v>4703</v>
      </c>
    </row>
    <row r="1176" spans="1:4">
      <c r="A1176" s="50">
        <v>402134</v>
      </c>
      <c r="B1176" s="50">
        <v>2000703</v>
      </c>
      <c r="C1176" s="13" t="s">
        <v>3331</v>
      </c>
      <c r="D1176" s="49" t="s">
        <v>4699</v>
      </c>
    </row>
    <row r="1177" spans="1:4">
      <c r="A1177" s="50">
        <v>402136</v>
      </c>
      <c r="B1177" s="50">
        <v>2000704</v>
      </c>
      <c r="C1177" s="13" t="s">
        <v>2290</v>
      </c>
      <c r="D1177" s="49" t="s">
        <v>4730</v>
      </c>
    </row>
    <row r="1178" spans="1:4">
      <c r="A1178" s="50">
        <v>402140</v>
      </c>
      <c r="B1178" s="50">
        <v>2000705</v>
      </c>
      <c r="C1178" s="13" t="s">
        <v>3332</v>
      </c>
      <c r="D1178" s="49" t="s">
        <v>4708</v>
      </c>
    </row>
    <row r="1179" spans="1:4">
      <c r="A1179" s="50">
        <v>402145</v>
      </c>
      <c r="B1179" s="50">
        <v>2000706</v>
      </c>
      <c r="C1179" s="13" t="s">
        <v>3333</v>
      </c>
      <c r="D1179" s="49" t="s">
        <v>4720</v>
      </c>
    </row>
    <row r="1180" spans="1:4">
      <c r="A1180" s="50">
        <v>402147</v>
      </c>
      <c r="B1180" s="50">
        <v>2000707</v>
      </c>
      <c r="C1180" s="13" t="s">
        <v>2291</v>
      </c>
      <c r="D1180" s="49" t="s">
        <v>4700</v>
      </c>
    </row>
    <row r="1181" spans="1:4">
      <c r="A1181" s="50">
        <v>402150</v>
      </c>
      <c r="B1181" s="50">
        <v>2000708</v>
      </c>
      <c r="C1181" s="13" t="s">
        <v>2292</v>
      </c>
      <c r="D1181" s="49" t="s">
        <v>4703</v>
      </c>
    </row>
    <row r="1182" spans="1:4">
      <c r="A1182" s="50">
        <v>402158</v>
      </c>
      <c r="B1182" s="50">
        <v>2000709</v>
      </c>
      <c r="C1182" s="13" t="s">
        <v>2293</v>
      </c>
      <c r="D1182" s="49" t="s">
        <v>4761</v>
      </c>
    </row>
    <row r="1183" spans="1:4">
      <c r="A1183" s="50">
        <v>402160</v>
      </c>
      <c r="B1183" s="50">
        <v>2000710</v>
      </c>
      <c r="C1183" s="13" t="s">
        <v>3334</v>
      </c>
      <c r="D1183" s="49" t="s">
        <v>4708</v>
      </c>
    </row>
    <row r="1184" spans="1:4">
      <c r="A1184" s="50">
        <v>402163</v>
      </c>
      <c r="B1184" s="50">
        <v>2000711</v>
      </c>
      <c r="C1184" s="13" t="s">
        <v>2294</v>
      </c>
      <c r="D1184" s="49"/>
    </row>
    <row r="1185" spans="1:4">
      <c r="A1185" s="50">
        <v>402164</v>
      </c>
      <c r="B1185" s="50">
        <v>2000712</v>
      </c>
      <c r="C1185" s="13" t="s">
        <v>3335</v>
      </c>
      <c r="D1185" s="49" t="s">
        <v>4713</v>
      </c>
    </row>
    <row r="1186" spans="1:4">
      <c r="A1186" s="50">
        <v>402165</v>
      </c>
      <c r="B1186" s="50">
        <v>2000713</v>
      </c>
      <c r="C1186" s="13" t="s">
        <v>3336</v>
      </c>
      <c r="D1186" s="49" t="s">
        <v>4708</v>
      </c>
    </row>
    <row r="1187" spans="1:4">
      <c r="A1187" s="50">
        <v>402170</v>
      </c>
      <c r="B1187" s="50">
        <v>2000714</v>
      </c>
      <c r="C1187" s="13" t="s">
        <v>2295</v>
      </c>
      <c r="D1187" s="49"/>
    </row>
    <row r="1188" spans="1:4">
      <c r="A1188" s="50">
        <v>402175</v>
      </c>
      <c r="B1188" s="50">
        <v>2000715</v>
      </c>
      <c r="C1188" s="13" t="s">
        <v>2296</v>
      </c>
      <c r="D1188" s="49" t="s">
        <v>4703</v>
      </c>
    </row>
    <row r="1189" spans="1:4">
      <c r="A1189" s="50">
        <v>402179</v>
      </c>
      <c r="B1189" s="50">
        <v>2000716</v>
      </c>
      <c r="C1189" s="13" t="s">
        <v>2297</v>
      </c>
      <c r="D1189" s="49"/>
    </row>
    <row r="1190" spans="1:4">
      <c r="A1190" s="50">
        <v>402185</v>
      </c>
      <c r="B1190" s="50">
        <v>2000717</v>
      </c>
      <c r="C1190" s="13" t="s">
        <v>2298</v>
      </c>
      <c r="D1190" s="49"/>
    </row>
    <row r="1191" spans="1:4">
      <c r="A1191" s="50">
        <v>402187</v>
      </c>
      <c r="B1191" s="50">
        <v>2000718</v>
      </c>
      <c r="C1191" s="13" t="s">
        <v>2299</v>
      </c>
      <c r="D1191" s="49" t="s">
        <v>4703</v>
      </c>
    </row>
    <row r="1192" spans="1:4">
      <c r="A1192" s="50">
        <v>402188</v>
      </c>
      <c r="B1192" s="50">
        <v>2000719</v>
      </c>
      <c r="C1192" s="13" t="s">
        <v>3337</v>
      </c>
      <c r="D1192" s="49"/>
    </row>
    <row r="1193" spans="1:4">
      <c r="A1193" s="50">
        <v>402191</v>
      </c>
      <c r="B1193" s="50">
        <v>2000720</v>
      </c>
      <c r="C1193" s="13" t="s">
        <v>2300</v>
      </c>
      <c r="D1193" s="49" t="s">
        <v>4703</v>
      </c>
    </row>
    <row r="1194" spans="1:4">
      <c r="A1194" s="50">
        <v>402192</v>
      </c>
      <c r="B1194" s="50">
        <v>2000721</v>
      </c>
      <c r="C1194" s="13" t="s">
        <v>3338</v>
      </c>
      <c r="D1194" s="49" t="s">
        <v>4708</v>
      </c>
    </row>
    <row r="1195" spans="1:4">
      <c r="A1195" s="50">
        <v>402201</v>
      </c>
      <c r="B1195" s="50">
        <v>2000722</v>
      </c>
      <c r="C1195" s="13" t="s">
        <v>3339</v>
      </c>
      <c r="D1195" s="49" t="s">
        <v>4697</v>
      </c>
    </row>
    <row r="1196" spans="1:4">
      <c r="A1196" s="50">
        <v>402205</v>
      </c>
      <c r="B1196" s="50">
        <v>2000723</v>
      </c>
      <c r="C1196" s="13" t="s">
        <v>2301</v>
      </c>
      <c r="D1196" s="49" t="s">
        <v>4699</v>
      </c>
    </row>
    <row r="1197" spans="1:4">
      <c r="A1197" s="50">
        <v>402208</v>
      </c>
      <c r="B1197" s="50">
        <v>2000724</v>
      </c>
      <c r="C1197" s="13" t="s">
        <v>2302</v>
      </c>
      <c r="D1197" s="49" t="s">
        <v>4708</v>
      </c>
    </row>
    <row r="1198" spans="1:4">
      <c r="A1198" s="50">
        <v>402209</v>
      </c>
      <c r="B1198" s="50">
        <v>2000725</v>
      </c>
      <c r="C1198" s="13" t="s">
        <v>2303</v>
      </c>
      <c r="D1198" s="49"/>
    </row>
    <row r="1199" spans="1:4">
      <c r="A1199" s="50">
        <v>402215</v>
      </c>
      <c r="B1199" s="50">
        <v>2000726</v>
      </c>
      <c r="C1199" s="13" t="s">
        <v>2304</v>
      </c>
      <c r="D1199" s="49" t="s">
        <v>4708</v>
      </c>
    </row>
    <row r="1200" spans="1:4">
      <c r="A1200" s="50">
        <v>402216</v>
      </c>
      <c r="B1200" s="50">
        <v>2000727</v>
      </c>
      <c r="C1200" s="13" t="s">
        <v>3340</v>
      </c>
      <c r="D1200" s="49" t="s">
        <v>4714</v>
      </c>
    </row>
    <row r="1201" spans="1:4">
      <c r="A1201" s="50">
        <v>402223</v>
      </c>
      <c r="B1201" s="50">
        <v>2000728</v>
      </c>
      <c r="C1201" s="13" t="s">
        <v>2305</v>
      </c>
      <c r="D1201" s="49" t="s">
        <v>4699</v>
      </c>
    </row>
    <row r="1202" spans="1:4">
      <c r="A1202" s="50">
        <v>402238</v>
      </c>
      <c r="B1202" s="50">
        <v>2000730</v>
      </c>
      <c r="C1202" s="13" t="s">
        <v>2306</v>
      </c>
      <c r="D1202" s="49" t="s">
        <v>4708</v>
      </c>
    </row>
    <row r="1203" spans="1:4">
      <c r="A1203" s="50">
        <v>402244</v>
      </c>
      <c r="B1203" s="50">
        <v>2000731</v>
      </c>
      <c r="C1203" s="13" t="s">
        <v>3341</v>
      </c>
      <c r="D1203" s="49" t="s">
        <v>4708</v>
      </c>
    </row>
    <row r="1204" spans="1:4">
      <c r="A1204" s="50">
        <v>402248</v>
      </c>
      <c r="B1204" s="50">
        <v>2000732</v>
      </c>
      <c r="C1204" s="13" t="s">
        <v>2307</v>
      </c>
      <c r="D1204" s="49" t="s">
        <v>4699</v>
      </c>
    </row>
    <row r="1205" spans="1:4">
      <c r="A1205" s="50">
        <v>402250</v>
      </c>
      <c r="B1205" s="50">
        <v>2000733</v>
      </c>
      <c r="C1205" s="13" t="s">
        <v>3342</v>
      </c>
      <c r="D1205" s="49" t="s">
        <v>4723</v>
      </c>
    </row>
    <row r="1206" spans="1:4">
      <c r="A1206" s="50">
        <v>402256</v>
      </c>
      <c r="B1206" s="50">
        <v>2000734</v>
      </c>
      <c r="C1206" s="13" t="s">
        <v>3343</v>
      </c>
      <c r="D1206" s="49" t="s">
        <v>4708</v>
      </c>
    </row>
    <row r="1207" spans="1:4">
      <c r="A1207" s="50">
        <v>402258</v>
      </c>
      <c r="B1207" s="50">
        <v>2000735</v>
      </c>
      <c r="C1207" s="13" t="s">
        <v>3344</v>
      </c>
      <c r="D1207" s="49" t="s">
        <v>4699</v>
      </c>
    </row>
    <row r="1208" spans="1:4">
      <c r="A1208" s="50">
        <v>402262</v>
      </c>
      <c r="B1208" s="50">
        <v>2000736</v>
      </c>
      <c r="C1208" s="13" t="s">
        <v>3345</v>
      </c>
      <c r="D1208" s="49" t="s">
        <v>4699</v>
      </c>
    </row>
    <row r="1209" spans="1:4">
      <c r="A1209" s="50">
        <v>402265</v>
      </c>
      <c r="B1209" s="50">
        <v>2000737</v>
      </c>
      <c r="C1209" s="13" t="s">
        <v>3346</v>
      </c>
      <c r="D1209" s="49" t="s">
        <v>4799</v>
      </c>
    </row>
    <row r="1210" spans="1:4">
      <c r="A1210" s="50">
        <v>402267</v>
      </c>
      <c r="B1210" s="50">
        <v>2000738</v>
      </c>
      <c r="C1210" s="13" t="s">
        <v>2308</v>
      </c>
      <c r="D1210" s="49" t="s">
        <v>4699</v>
      </c>
    </row>
    <row r="1211" spans="1:4">
      <c r="A1211" s="50">
        <v>402270</v>
      </c>
      <c r="B1211" s="50">
        <v>2000739</v>
      </c>
      <c r="C1211" s="13" t="s">
        <v>3347</v>
      </c>
      <c r="D1211" s="49" t="s">
        <v>4722</v>
      </c>
    </row>
    <row r="1212" spans="1:4">
      <c r="A1212" s="50">
        <v>402272</v>
      </c>
      <c r="B1212" s="50">
        <v>2000740</v>
      </c>
      <c r="C1212" s="13" t="s">
        <v>2309</v>
      </c>
      <c r="D1212" s="49" t="s">
        <v>4700</v>
      </c>
    </row>
    <row r="1213" spans="1:4">
      <c r="A1213" s="50">
        <v>402274</v>
      </c>
      <c r="B1213" s="50">
        <v>2000741</v>
      </c>
      <c r="C1213" s="13" t="s">
        <v>2310</v>
      </c>
      <c r="D1213" s="49" t="s">
        <v>4707</v>
      </c>
    </row>
    <row r="1214" spans="1:4">
      <c r="A1214" s="50">
        <v>402279</v>
      </c>
      <c r="B1214" s="50">
        <v>2000742</v>
      </c>
      <c r="C1214" s="13" t="s">
        <v>2311</v>
      </c>
      <c r="D1214" s="49" t="s">
        <v>4699</v>
      </c>
    </row>
    <row r="1215" spans="1:4">
      <c r="A1215" s="50">
        <v>402283</v>
      </c>
      <c r="B1215" s="50">
        <v>2000743</v>
      </c>
      <c r="C1215" s="13" t="s">
        <v>2312</v>
      </c>
      <c r="D1215" s="49" t="s">
        <v>4708</v>
      </c>
    </row>
    <row r="1216" spans="1:4">
      <c r="A1216" s="50">
        <v>402286</v>
      </c>
      <c r="B1216" s="50">
        <v>2000744</v>
      </c>
      <c r="C1216" s="13" t="s">
        <v>2313</v>
      </c>
      <c r="D1216" s="49" t="s">
        <v>4800</v>
      </c>
    </row>
    <row r="1217" spans="1:4">
      <c r="A1217" s="50">
        <v>402289</v>
      </c>
      <c r="B1217" s="50">
        <v>2000745</v>
      </c>
      <c r="C1217" s="13" t="s">
        <v>2314</v>
      </c>
      <c r="D1217" s="49" t="s">
        <v>4801</v>
      </c>
    </row>
    <row r="1218" spans="1:4">
      <c r="A1218" s="50">
        <v>402296</v>
      </c>
      <c r="B1218" s="50">
        <v>2000746</v>
      </c>
      <c r="C1218" s="13" t="s">
        <v>2315</v>
      </c>
      <c r="D1218" s="49" t="s">
        <v>4708</v>
      </c>
    </row>
    <row r="1219" spans="1:4">
      <c r="A1219" s="50">
        <v>402303</v>
      </c>
      <c r="B1219" s="50">
        <v>2000747</v>
      </c>
      <c r="C1219" s="13" t="s">
        <v>2316</v>
      </c>
      <c r="D1219" s="49" t="s">
        <v>4708</v>
      </c>
    </row>
    <row r="1220" spans="1:4">
      <c r="A1220" s="50">
        <v>402308</v>
      </c>
      <c r="B1220" s="50">
        <v>2000748</v>
      </c>
      <c r="C1220" s="13" t="s">
        <v>3348</v>
      </c>
      <c r="D1220" s="49" t="s">
        <v>4699</v>
      </c>
    </row>
    <row r="1221" spans="1:4">
      <c r="A1221" s="50">
        <v>402311</v>
      </c>
      <c r="B1221" s="50">
        <v>2000749</v>
      </c>
      <c r="C1221" s="13" t="s">
        <v>2317</v>
      </c>
      <c r="D1221" s="49"/>
    </row>
    <row r="1222" spans="1:4">
      <c r="A1222" s="50">
        <v>402314</v>
      </c>
      <c r="B1222" s="50">
        <v>2000750</v>
      </c>
      <c r="C1222" s="13" t="s">
        <v>3349</v>
      </c>
      <c r="D1222" s="49" t="s">
        <v>4708</v>
      </c>
    </row>
    <row r="1223" spans="1:4">
      <c r="A1223" s="50">
        <v>402331</v>
      </c>
      <c r="B1223" s="50">
        <v>2000751</v>
      </c>
      <c r="C1223" s="13" t="s">
        <v>3350</v>
      </c>
      <c r="D1223" s="49" t="s">
        <v>4708</v>
      </c>
    </row>
    <row r="1224" spans="1:4">
      <c r="A1224" s="50">
        <v>402333</v>
      </c>
      <c r="B1224" s="50">
        <v>2000752</v>
      </c>
      <c r="C1224" s="13" t="s">
        <v>2318</v>
      </c>
      <c r="D1224" s="49"/>
    </row>
    <row r="1225" spans="1:4">
      <c r="A1225" s="50">
        <v>402335</v>
      </c>
      <c r="B1225" s="50">
        <v>2000753</v>
      </c>
      <c r="C1225" s="13" t="s">
        <v>2319</v>
      </c>
      <c r="D1225" s="49" t="s">
        <v>4802</v>
      </c>
    </row>
    <row r="1226" spans="1:4">
      <c r="A1226" s="50">
        <v>402338</v>
      </c>
      <c r="B1226" s="50">
        <v>2000754</v>
      </c>
      <c r="C1226" s="13" t="s">
        <v>3351</v>
      </c>
      <c r="D1226" s="49" t="s">
        <v>4729</v>
      </c>
    </row>
    <row r="1227" spans="1:4">
      <c r="A1227" s="50">
        <v>402339</v>
      </c>
      <c r="B1227" s="50">
        <v>2000755</v>
      </c>
      <c r="C1227" s="13" t="s">
        <v>2320</v>
      </c>
      <c r="D1227" s="49" t="s">
        <v>4699</v>
      </c>
    </row>
    <row r="1228" spans="1:4">
      <c r="A1228" s="50">
        <v>402341</v>
      </c>
      <c r="B1228" s="50">
        <v>2000756</v>
      </c>
      <c r="C1228" s="13" t="s">
        <v>2321</v>
      </c>
      <c r="D1228" s="49" t="s">
        <v>4696</v>
      </c>
    </row>
    <row r="1229" spans="1:4">
      <c r="A1229" s="50">
        <v>402350</v>
      </c>
      <c r="B1229" s="50">
        <v>2000757</v>
      </c>
      <c r="C1229" s="13" t="s">
        <v>3352</v>
      </c>
      <c r="D1229" s="49" t="s">
        <v>4727</v>
      </c>
    </row>
    <row r="1230" spans="1:4">
      <c r="A1230" s="50">
        <v>402351</v>
      </c>
      <c r="B1230" s="50">
        <v>2000758</v>
      </c>
      <c r="C1230" s="13" t="s">
        <v>2322</v>
      </c>
      <c r="D1230" s="49" t="s">
        <v>4699</v>
      </c>
    </row>
    <row r="1231" spans="1:4">
      <c r="A1231" s="50">
        <v>402357</v>
      </c>
      <c r="B1231" s="50">
        <v>2000759</v>
      </c>
      <c r="C1231" s="13" t="s">
        <v>3353</v>
      </c>
      <c r="D1231" s="49" t="s">
        <v>4699</v>
      </c>
    </row>
    <row r="1232" spans="1:4">
      <c r="A1232" s="50">
        <v>402359</v>
      </c>
      <c r="B1232" s="50">
        <v>2000760</v>
      </c>
      <c r="C1232" s="13" t="s">
        <v>2323</v>
      </c>
      <c r="D1232" s="49" t="s">
        <v>4699</v>
      </c>
    </row>
    <row r="1233" spans="1:4">
      <c r="A1233" s="50">
        <v>402363</v>
      </c>
      <c r="B1233" s="50">
        <v>2000761</v>
      </c>
      <c r="C1233" s="13" t="s">
        <v>2324</v>
      </c>
      <c r="D1233" s="49" t="s">
        <v>4699</v>
      </c>
    </row>
    <row r="1234" spans="1:4">
      <c r="A1234" s="50">
        <v>402367</v>
      </c>
      <c r="B1234" s="50">
        <v>2000762</v>
      </c>
      <c r="C1234" s="13" t="s">
        <v>3354</v>
      </c>
      <c r="D1234" s="49" t="s">
        <v>4699</v>
      </c>
    </row>
    <row r="1235" spans="1:4">
      <c r="A1235" s="50">
        <v>402374</v>
      </c>
      <c r="B1235" s="50">
        <v>2000763</v>
      </c>
      <c r="C1235" s="13" t="s">
        <v>2325</v>
      </c>
      <c r="D1235" s="49" t="s">
        <v>4803</v>
      </c>
    </row>
    <row r="1236" spans="1:4">
      <c r="A1236" s="50">
        <v>402376</v>
      </c>
      <c r="B1236" s="50">
        <v>2000764</v>
      </c>
      <c r="C1236" s="13" t="s">
        <v>2326</v>
      </c>
      <c r="D1236" s="49" t="s">
        <v>4707</v>
      </c>
    </row>
    <row r="1237" spans="1:4">
      <c r="A1237" s="50">
        <v>402388</v>
      </c>
      <c r="B1237" s="50">
        <v>2000765</v>
      </c>
      <c r="C1237" s="13" t="s">
        <v>3355</v>
      </c>
      <c r="D1237" s="49" t="s">
        <v>4708</v>
      </c>
    </row>
    <row r="1238" spans="1:4">
      <c r="A1238" s="50">
        <v>402393</v>
      </c>
      <c r="B1238" s="50">
        <v>2000766</v>
      </c>
      <c r="C1238" s="13" t="s">
        <v>3356</v>
      </c>
      <c r="D1238" s="49" t="s">
        <v>4700</v>
      </c>
    </row>
    <row r="1239" spans="1:4">
      <c r="A1239" s="50">
        <v>402397</v>
      </c>
      <c r="B1239" s="50">
        <v>2000767</v>
      </c>
      <c r="C1239" s="13" t="s">
        <v>3357</v>
      </c>
      <c r="D1239" s="49" t="s">
        <v>4708</v>
      </c>
    </row>
    <row r="1240" spans="1:4">
      <c r="A1240" s="50">
        <v>402398</v>
      </c>
      <c r="B1240" s="50">
        <v>2000768</v>
      </c>
      <c r="C1240" s="13" t="s">
        <v>3358</v>
      </c>
      <c r="D1240" s="49" t="s">
        <v>4708</v>
      </c>
    </row>
    <row r="1241" spans="1:4">
      <c r="A1241" s="50">
        <v>402409</v>
      </c>
      <c r="B1241" s="50">
        <v>2000769</v>
      </c>
      <c r="C1241" s="13" t="s">
        <v>2327</v>
      </c>
      <c r="D1241" s="49" t="s">
        <v>4734</v>
      </c>
    </row>
    <row r="1242" spans="1:4">
      <c r="A1242" s="50">
        <v>402410</v>
      </c>
      <c r="B1242" s="50">
        <v>2000770</v>
      </c>
      <c r="C1242" s="13" t="s">
        <v>3359</v>
      </c>
      <c r="D1242" s="49" t="s">
        <v>4699</v>
      </c>
    </row>
    <row r="1243" spans="1:4">
      <c r="A1243" s="50">
        <v>402416</v>
      </c>
      <c r="B1243" s="50">
        <v>2000771</v>
      </c>
      <c r="C1243" s="13" t="s">
        <v>3360</v>
      </c>
      <c r="D1243" s="49" t="s">
        <v>4708</v>
      </c>
    </row>
    <row r="1244" spans="1:4">
      <c r="A1244" s="50">
        <v>402418</v>
      </c>
      <c r="B1244" s="50">
        <v>2000772</v>
      </c>
      <c r="C1244" s="13" t="s">
        <v>2328</v>
      </c>
      <c r="D1244" s="49" t="s">
        <v>4745</v>
      </c>
    </row>
    <row r="1245" spans="1:4">
      <c r="A1245" s="50">
        <v>402420</v>
      </c>
      <c r="B1245" s="50">
        <v>2000773</v>
      </c>
      <c r="C1245" s="13" t="s">
        <v>3361</v>
      </c>
      <c r="D1245" s="49" t="s">
        <v>4699</v>
      </c>
    </row>
    <row r="1246" spans="1:4">
      <c r="A1246" s="50">
        <v>402424</v>
      </c>
      <c r="B1246" s="50">
        <v>2000774</v>
      </c>
      <c r="C1246" s="13" t="s">
        <v>3362</v>
      </c>
      <c r="D1246" s="49" t="s">
        <v>4739</v>
      </c>
    </row>
    <row r="1247" spans="1:4">
      <c r="A1247" s="50">
        <v>402426</v>
      </c>
      <c r="B1247" s="50">
        <v>2000775</v>
      </c>
      <c r="C1247" s="13" t="s">
        <v>3363</v>
      </c>
      <c r="D1247" s="49" t="s">
        <v>4804</v>
      </c>
    </row>
    <row r="1248" spans="1:4">
      <c r="A1248" s="50">
        <v>402428</v>
      </c>
      <c r="B1248" s="50">
        <v>2000776</v>
      </c>
      <c r="C1248" s="13" t="s">
        <v>3364</v>
      </c>
      <c r="D1248" s="49" t="s">
        <v>4757</v>
      </c>
    </row>
    <row r="1249" spans="1:4">
      <c r="A1249" s="50">
        <v>402429</v>
      </c>
      <c r="B1249" s="50">
        <v>2000777</v>
      </c>
      <c r="C1249" s="13" t="s">
        <v>2329</v>
      </c>
      <c r="D1249" s="49" t="s">
        <v>4699</v>
      </c>
    </row>
    <row r="1250" spans="1:4">
      <c r="A1250" s="50">
        <v>402433</v>
      </c>
      <c r="B1250" s="50">
        <v>2000778</v>
      </c>
      <c r="C1250" s="13" t="s">
        <v>2330</v>
      </c>
      <c r="D1250" s="49" t="s">
        <v>4708</v>
      </c>
    </row>
    <row r="1251" spans="1:4">
      <c r="A1251" s="50">
        <v>402435</v>
      </c>
      <c r="B1251" s="50">
        <v>2000779</v>
      </c>
      <c r="C1251" s="13" t="s">
        <v>2331</v>
      </c>
      <c r="D1251" s="49" t="s">
        <v>4700</v>
      </c>
    </row>
    <row r="1252" spans="1:4">
      <c r="A1252" s="50">
        <v>402443</v>
      </c>
      <c r="B1252" s="50">
        <v>2000780</v>
      </c>
      <c r="C1252" s="13" t="s">
        <v>3365</v>
      </c>
      <c r="D1252" s="49" t="s">
        <v>4699</v>
      </c>
    </row>
    <row r="1253" spans="1:4">
      <c r="A1253" s="50">
        <v>402444</v>
      </c>
      <c r="B1253" s="50">
        <v>2000781</v>
      </c>
      <c r="C1253" s="13" t="s">
        <v>3366</v>
      </c>
      <c r="D1253" s="49" t="s">
        <v>4805</v>
      </c>
    </row>
    <row r="1254" spans="1:4">
      <c r="A1254" s="50">
        <v>402446</v>
      </c>
      <c r="B1254" s="50">
        <v>2000782</v>
      </c>
      <c r="C1254" s="13" t="s">
        <v>2332</v>
      </c>
      <c r="D1254" s="49" t="s">
        <v>4707</v>
      </c>
    </row>
    <row r="1255" spans="1:4">
      <c r="A1255" s="50">
        <v>402454</v>
      </c>
      <c r="B1255" s="50">
        <v>2000783</v>
      </c>
      <c r="C1255" s="13" t="s">
        <v>2333</v>
      </c>
      <c r="D1255" s="49" t="s">
        <v>4708</v>
      </c>
    </row>
    <row r="1256" spans="1:4">
      <c r="A1256" s="50">
        <v>402456</v>
      </c>
      <c r="B1256" s="50">
        <v>2000784</v>
      </c>
      <c r="C1256" s="13" t="s">
        <v>2334</v>
      </c>
      <c r="D1256" s="49" t="s">
        <v>4699</v>
      </c>
    </row>
    <row r="1257" spans="1:4">
      <c r="A1257" s="50">
        <v>402465</v>
      </c>
      <c r="B1257" s="50">
        <v>2000785</v>
      </c>
      <c r="C1257" s="13" t="s">
        <v>3367</v>
      </c>
      <c r="D1257" s="49" t="s">
        <v>4729</v>
      </c>
    </row>
    <row r="1258" spans="1:4">
      <c r="A1258" s="50">
        <v>402467</v>
      </c>
      <c r="B1258" s="50">
        <v>2000786</v>
      </c>
      <c r="C1258" s="13" t="s">
        <v>3368</v>
      </c>
      <c r="D1258" s="49" t="s">
        <v>4699</v>
      </c>
    </row>
    <row r="1259" spans="1:4">
      <c r="A1259" s="50">
        <v>402468</v>
      </c>
      <c r="B1259" s="50">
        <v>2000787</v>
      </c>
      <c r="C1259" s="13" t="s">
        <v>2335</v>
      </c>
      <c r="D1259" s="49" t="s">
        <v>4699</v>
      </c>
    </row>
    <row r="1260" spans="1:4">
      <c r="A1260" s="50">
        <v>402476</v>
      </c>
      <c r="B1260" s="50">
        <v>2000788</v>
      </c>
      <c r="C1260" s="13" t="s">
        <v>3369</v>
      </c>
      <c r="D1260" s="49" t="s">
        <v>4806</v>
      </c>
    </row>
    <row r="1261" spans="1:4">
      <c r="A1261" s="50">
        <v>402480</v>
      </c>
      <c r="B1261" s="50">
        <v>2000789</v>
      </c>
      <c r="C1261" s="13" t="s">
        <v>3370</v>
      </c>
      <c r="D1261" s="49" t="s">
        <v>4761</v>
      </c>
    </row>
    <row r="1262" spans="1:4">
      <c r="A1262" s="50">
        <v>402486</v>
      </c>
      <c r="B1262" s="50">
        <v>2000790</v>
      </c>
      <c r="C1262" s="13" t="s">
        <v>3371</v>
      </c>
      <c r="D1262" s="49" t="s">
        <v>4699</v>
      </c>
    </row>
    <row r="1263" spans="1:4">
      <c r="A1263" s="50">
        <v>402487</v>
      </c>
      <c r="B1263" s="50">
        <v>2000791</v>
      </c>
      <c r="C1263" s="13" t="s">
        <v>3372</v>
      </c>
      <c r="D1263" s="49" t="s">
        <v>4708</v>
      </c>
    </row>
    <row r="1264" spans="1:4">
      <c r="A1264" s="50">
        <v>402488</v>
      </c>
      <c r="B1264" s="50">
        <v>2000792</v>
      </c>
      <c r="C1264" s="13" t="s">
        <v>3373</v>
      </c>
      <c r="D1264" s="49" t="s">
        <v>4708</v>
      </c>
    </row>
    <row r="1265" spans="1:4">
      <c r="A1265" s="50">
        <v>402490</v>
      </c>
      <c r="B1265" s="50">
        <v>2000794</v>
      </c>
      <c r="C1265" s="13" t="s">
        <v>2336</v>
      </c>
      <c r="D1265" s="49" t="s">
        <v>4697</v>
      </c>
    </row>
    <row r="1266" spans="1:4">
      <c r="A1266" s="50">
        <v>402491</v>
      </c>
      <c r="B1266" s="50">
        <v>2000795</v>
      </c>
      <c r="C1266" s="13" t="s">
        <v>3374</v>
      </c>
      <c r="D1266" s="49" t="s">
        <v>4714</v>
      </c>
    </row>
    <row r="1267" spans="1:4">
      <c r="A1267" s="50">
        <v>402494</v>
      </c>
      <c r="B1267" s="50">
        <v>2000796</v>
      </c>
      <c r="C1267" s="13" t="s">
        <v>2337</v>
      </c>
      <c r="D1267" s="49" t="s">
        <v>4699</v>
      </c>
    </row>
    <row r="1268" spans="1:4">
      <c r="A1268" s="50">
        <v>402505</v>
      </c>
      <c r="B1268" s="50">
        <v>2000797</v>
      </c>
      <c r="C1268" s="13" t="s">
        <v>2338</v>
      </c>
      <c r="D1268" s="49" t="s">
        <v>4702</v>
      </c>
    </row>
    <row r="1269" spans="1:4">
      <c r="A1269" s="50">
        <v>402506</v>
      </c>
      <c r="B1269" s="50">
        <v>2000798</v>
      </c>
      <c r="C1269" s="13" t="s">
        <v>2339</v>
      </c>
      <c r="D1269" s="49" t="s">
        <v>4720</v>
      </c>
    </row>
    <row r="1270" spans="1:4">
      <c r="A1270" s="50">
        <v>402508</v>
      </c>
      <c r="B1270" s="50">
        <v>2000799</v>
      </c>
      <c r="C1270" s="13" t="s">
        <v>2340</v>
      </c>
      <c r="D1270" s="49" t="s">
        <v>4708</v>
      </c>
    </row>
    <row r="1271" spans="1:4">
      <c r="A1271" s="50">
        <v>402511</v>
      </c>
      <c r="B1271" s="50">
        <v>2000800</v>
      </c>
      <c r="C1271" s="13" t="s">
        <v>3375</v>
      </c>
      <c r="D1271" s="49" t="s">
        <v>4699</v>
      </c>
    </row>
    <row r="1272" spans="1:4">
      <c r="A1272" s="50">
        <v>402512</v>
      </c>
      <c r="B1272" s="50">
        <v>2000801</v>
      </c>
      <c r="C1272" s="13" t="s">
        <v>2341</v>
      </c>
      <c r="D1272" s="49" t="s">
        <v>4783</v>
      </c>
    </row>
    <row r="1273" spans="1:4">
      <c r="A1273" s="50">
        <v>402519</v>
      </c>
      <c r="B1273" s="50">
        <v>2000802</v>
      </c>
      <c r="C1273" s="13" t="s">
        <v>3376</v>
      </c>
      <c r="D1273" s="49" t="s">
        <v>4708</v>
      </c>
    </row>
    <row r="1274" spans="1:4">
      <c r="A1274" s="50">
        <v>402523</v>
      </c>
      <c r="B1274" s="50">
        <v>2000804</v>
      </c>
      <c r="C1274" s="13" t="s">
        <v>2342</v>
      </c>
      <c r="D1274" s="49" t="s">
        <v>4728</v>
      </c>
    </row>
    <row r="1275" spans="1:4">
      <c r="A1275" s="50">
        <v>402535</v>
      </c>
      <c r="B1275" s="50">
        <v>2000805</v>
      </c>
      <c r="C1275" s="13" t="s">
        <v>2343</v>
      </c>
      <c r="D1275" s="49" t="s">
        <v>4699</v>
      </c>
    </row>
    <row r="1276" spans="1:4">
      <c r="A1276" s="50">
        <v>402537</v>
      </c>
      <c r="B1276" s="50">
        <v>2000806</v>
      </c>
      <c r="C1276" s="13" t="s">
        <v>2344</v>
      </c>
      <c r="D1276" s="49" t="s">
        <v>4699</v>
      </c>
    </row>
    <row r="1277" spans="1:4">
      <c r="A1277" s="50">
        <v>402538</v>
      </c>
      <c r="B1277" s="50">
        <v>2000807</v>
      </c>
      <c r="C1277" s="13" t="s">
        <v>2345</v>
      </c>
      <c r="D1277" s="49" t="s">
        <v>4700</v>
      </c>
    </row>
    <row r="1278" spans="1:4">
      <c r="A1278" s="50">
        <v>402543</v>
      </c>
      <c r="B1278" s="50">
        <v>2000808</v>
      </c>
      <c r="C1278" s="13" t="s">
        <v>2346</v>
      </c>
      <c r="D1278" s="49" t="s">
        <v>4708</v>
      </c>
    </row>
    <row r="1279" spans="1:4">
      <c r="A1279" s="50">
        <v>402551</v>
      </c>
      <c r="B1279" s="50">
        <v>2000809</v>
      </c>
      <c r="C1279" s="13" t="s">
        <v>2347</v>
      </c>
      <c r="D1279" s="49" t="s">
        <v>4730</v>
      </c>
    </row>
    <row r="1280" spans="1:4">
      <c r="A1280" s="50">
        <v>402552</v>
      </c>
      <c r="B1280" s="50">
        <v>2000810</v>
      </c>
      <c r="C1280" s="13" t="s">
        <v>2348</v>
      </c>
      <c r="D1280" s="49" t="s">
        <v>4807</v>
      </c>
    </row>
    <row r="1281" spans="1:4">
      <c r="A1281" s="50">
        <v>402553</v>
      </c>
      <c r="B1281" s="50">
        <v>2000811</v>
      </c>
      <c r="C1281" s="13" t="s">
        <v>3377</v>
      </c>
      <c r="D1281" s="49" t="s">
        <v>4699</v>
      </c>
    </row>
    <row r="1282" spans="1:4">
      <c r="A1282" s="50">
        <v>402558</v>
      </c>
      <c r="B1282" s="50">
        <v>2000812</v>
      </c>
      <c r="C1282" s="13" t="s">
        <v>2349</v>
      </c>
      <c r="D1282" s="49" t="s">
        <v>4708</v>
      </c>
    </row>
    <row r="1283" spans="1:4">
      <c r="A1283" s="50">
        <v>402559</v>
      </c>
      <c r="B1283" s="50">
        <v>2000813</v>
      </c>
      <c r="C1283" s="13" t="s">
        <v>3378</v>
      </c>
      <c r="D1283" s="49" t="s">
        <v>4708</v>
      </c>
    </row>
    <row r="1284" spans="1:4">
      <c r="A1284" s="50">
        <v>402562</v>
      </c>
      <c r="B1284" s="50">
        <v>2000814</v>
      </c>
      <c r="C1284" s="13" t="s">
        <v>3379</v>
      </c>
      <c r="D1284" s="49" t="s">
        <v>4699</v>
      </c>
    </row>
    <row r="1285" spans="1:4">
      <c r="A1285" s="50">
        <v>402569</v>
      </c>
      <c r="B1285" s="50">
        <v>2000815</v>
      </c>
      <c r="C1285" s="13" t="s">
        <v>2350</v>
      </c>
      <c r="D1285" s="49" t="s">
        <v>4761</v>
      </c>
    </row>
    <row r="1286" spans="1:4">
      <c r="A1286" s="50">
        <v>402571</v>
      </c>
      <c r="B1286" s="50">
        <v>2000816</v>
      </c>
      <c r="C1286" s="13" t="s">
        <v>3380</v>
      </c>
      <c r="D1286" s="49" t="s">
        <v>4699</v>
      </c>
    </row>
    <row r="1287" spans="1:4">
      <c r="A1287" s="50">
        <v>402573</v>
      </c>
      <c r="B1287" s="50">
        <v>2000817</v>
      </c>
      <c r="C1287" s="13" t="s">
        <v>2351</v>
      </c>
      <c r="D1287" s="49" t="s">
        <v>4708</v>
      </c>
    </row>
    <row r="1288" spans="1:4">
      <c r="A1288" s="50">
        <v>402574</v>
      </c>
      <c r="B1288" s="50">
        <v>2000818</v>
      </c>
      <c r="C1288" s="13" t="s">
        <v>2352</v>
      </c>
      <c r="D1288" s="49"/>
    </row>
    <row r="1289" spans="1:4">
      <c r="A1289" s="50">
        <v>402583</v>
      </c>
      <c r="B1289" s="50">
        <v>2000819</v>
      </c>
      <c r="C1289" s="13" t="s">
        <v>2353</v>
      </c>
      <c r="D1289" s="49" t="s">
        <v>4721</v>
      </c>
    </row>
    <row r="1290" spans="1:4">
      <c r="A1290" s="50">
        <v>402586</v>
      </c>
      <c r="B1290" s="50">
        <v>2000820</v>
      </c>
      <c r="C1290" s="13" t="s">
        <v>3381</v>
      </c>
      <c r="D1290" s="49" t="s">
        <v>4702</v>
      </c>
    </row>
    <row r="1291" spans="1:4">
      <c r="A1291" s="50">
        <v>402598</v>
      </c>
      <c r="B1291" s="50">
        <v>2000821</v>
      </c>
      <c r="C1291" s="13" t="s">
        <v>2354</v>
      </c>
      <c r="D1291" s="49" t="s">
        <v>4808</v>
      </c>
    </row>
    <row r="1292" spans="1:4">
      <c r="A1292" s="50">
        <v>402606</v>
      </c>
      <c r="B1292" s="50">
        <v>2000823</v>
      </c>
      <c r="C1292" s="13" t="s">
        <v>2355</v>
      </c>
      <c r="D1292" s="49" t="s">
        <v>4711</v>
      </c>
    </row>
    <row r="1293" spans="1:4">
      <c r="A1293" s="50">
        <v>402610</v>
      </c>
      <c r="B1293" s="50">
        <v>2000824</v>
      </c>
      <c r="C1293" s="13" t="s">
        <v>2356</v>
      </c>
      <c r="D1293" s="49" t="s">
        <v>4729</v>
      </c>
    </row>
    <row r="1294" spans="1:4">
      <c r="A1294" s="50">
        <v>402613</v>
      </c>
      <c r="B1294" s="50">
        <v>2000825</v>
      </c>
      <c r="C1294" s="13" t="s">
        <v>2357</v>
      </c>
      <c r="D1294" s="49" t="s">
        <v>4699</v>
      </c>
    </row>
    <row r="1295" spans="1:4">
      <c r="A1295" s="50">
        <v>402614</v>
      </c>
      <c r="B1295" s="50">
        <v>2000826</v>
      </c>
      <c r="C1295" s="13" t="s">
        <v>3382</v>
      </c>
      <c r="D1295" s="49" t="s">
        <v>4699</v>
      </c>
    </row>
    <row r="1296" spans="1:4">
      <c r="A1296" s="50">
        <v>402615</v>
      </c>
      <c r="B1296" s="50">
        <v>2000827</v>
      </c>
      <c r="C1296" s="13" t="s">
        <v>3383</v>
      </c>
      <c r="D1296" s="49" t="s">
        <v>4700</v>
      </c>
    </row>
    <row r="1297" spans="1:4">
      <c r="A1297" s="50">
        <v>402621</v>
      </c>
      <c r="B1297" s="50">
        <v>2000828</v>
      </c>
      <c r="C1297" s="13" t="s">
        <v>2358</v>
      </c>
      <c r="D1297" s="49" t="s">
        <v>4699</v>
      </c>
    </row>
    <row r="1298" spans="1:4">
      <c r="A1298" s="50">
        <v>402622</v>
      </c>
      <c r="B1298" s="50">
        <v>2000829</v>
      </c>
      <c r="C1298" s="13" t="s">
        <v>2359</v>
      </c>
      <c r="D1298" s="49" t="s">
        <v>4708</v>
      </c>
    </row>
    <row r="1299" spans="1:4">
      <c r="A1299" s="50">
        <v>402626</v>
      </c>
      <c r="B1299" s="50">
        <v>2000830</v>
      </c>
      <c r="C1299" s="13" t="s">
        <v>3384</v>
      </c>
      <c r="D1299" s="49" t="s">
        <v>4708</v>
      </c>
    </row>
    <row r="1300" spans="1:4">
      <c r="A1300" s="50">
        <v>402631</v>
      </c>
      <c r="B1300" s="50">
        <v>2000831</v>
      </c>
      <c r="C1300" s="13" t="s">
        <v>3385</v>
      </c>
      <c r="D1300" s="49" t="s">
        <v>4700</v>
      </c>
    </row>
    <row r="1301" spans="1:4">
      <c r="A1301" s="50">
        <v>402637</v>
      </c>
      <c r="B1301" s="50">
        <v>2000832</v>
      </c>
      <c r="C1301" s="13" t="s">
        <v>3386</v>
      </c>
      <c r="D1301" s="49" t="s">
        <v>4699</v>
      </c>
    </row>
    <row r="1302" spans="1:4">
      <c r="A1302" s="50">
        <v>402638</v>
      </c>
      <c r="B1302" s="50">
        <v>2000833</v>
      </c>
      <c r="C1302" s="13" t="s">
        <v>3387</v>
      </c>
      <c r="D1302" s="49" t="s">
        <v>4809</v>
      </c>
    </row>
    <row r="1303" spans="1:4">
      <c r="A1303" s="50">
        <v>402644</v>
      </c>
      <c r="B1303" s="50">
        <v>2000834</v>
      </c>
      <c r="C1303" s="13" t="s">
        <v>2360</v>
      </c>
      <c r="D1303" s="49" t="s">
        <v>4810</v>
      </c>
    </row>
    <row r="1304" spans="1:4">
      <c r="A1304" s="50">
        <v>402648</v>
      </c>
      <c r="B1304" s="50">
        <v>2000835</v>
      </c>
      <c r="C1304" s="13" t="s">
        <v>3388</v>
      </c>
      <c r="D1304" s="49" t="s">
        <v>4708</v>
      </c>
    </row>
    <row r="1305" spans="1:4">
      <c r="A1305" s="50">
        <v>402649</v>
      </c>
      <c r="B1305" s="50">
        <v>2000836</v>
      </c>
      <c r="C1305" s="13" t="s">
        <v>2361</v>
      </c>
      <c r="D1305" s="49" t="s">
        <v>4811</v>
      </c>
    </row>
    <row r="1306" spans="1:4">
      <c r="A1306" s="50">
        <v>402650</v>
      </c>
      <c r="B1306" s="50">
        <v>2000837</v>
      </c>
      <c r="C1306" s="13" t="s">
        <v>3389</v>
      </c>
      <c r="D1306" s="49" t="s">
        <v>4699</v>
      </c>
    </row>
    <row r="1307" spans="1:4">
      <c r="A1307" s="50">
        <v>402653</v>
      </c>
      <c r="B1307" s="50">
        <v>2000838</v>
      </c>
      <c r="C1307" s="13" t="s">
        <v>2362</v>
      </c>
      <c r="D1307" s="49" t="s">
        <v>4697</v>
      </c>
    </row>
    <row r="1308" spans="1:4">
      <c r="A1308" s="50">
        <v>402658</v>
      </c>
      <c r="B1308" s="50">
        <v>2000839</v>
      </c>
      <c r="C1308" s="13" t="s">
        <v>2363</v>
      </c>
      <c r="D1308" s="49" t="s">
        <v>4746</v>
      </c>
    </row>
    <row r="1309" spans="1:4">
      <c r="A1309" s="50">
        <v>402659</v>
      </c>
      <c r="B1309" s="50">
        <v>2000840</v>
      </c>
      <c r="C1309" s="13" t="s">
        <v>3390</v>
      </c>
      <c r="D1309" s="49" t="s">
        <v>4700</v>
      </c>
    </row>
    <row r="1310" spans="1:4">
      <c r="A1310" s="50">
        <v>402664</v>
      </c>
      <c r="B1310" s="50">
        <v>2000841</v>
      </c>
      <c r="C1310" s="13" t="s">
        <v>3391</v>
      </c>
      <c r="D1310" s="49" t="s">
        <v>4708</v>
      </c>
    </row>
    <row r="1311" spans="1:4">
      <c r="A1311" s="50">
        <v>402667</v>
      </c>
      <c r="B1311" s="50">
        <v>2000842</v>
      </c>
      <c r="C1311" s="13" t="s">
        <v>3392</v>
      </c>
      <c r="D1311" s="49" t="s">
        <v>4708</v>
      </c>
    </row>
    <row r="1312" spans="1:4">
      <c r="A1312" s="50">
        <v>402669</v>
      </c>
      <c r="B1312" s="50">
        <v>2000843</v>
      </c>
      <c r="C1312" s="13" t="s">
        <v>3393</v>
      </c>
      <c r="D1312" s="49" t="s">
        <v>4708</v>
      </c>
    </row>
    <row r="1313" spans="1:4">
      <c r="A1313" s="50">
        <v>402670</v>
      </c>
      <c r="B1313" s="50">
        <v>2000844</v>
      </c>
      <c r="C1313" s="13" t="s">
        <v>2364</v>
      </c>
      <c r="D1313" s="49" t="s">
        <v>4723</v>
      </c>
    </row>
    <row r="1314" spans="1:4">
      <c r="A1314" s="50">
        <v>402675</v>
      </c>
      <c r="B1314" s="50">
        <v>2000845</v>
      </c>
      <c r="C1314" s="13" t="s">
        <v>2365</v>
      </c>
      <c r="D1314" s="49" t="s">
        <v>4723</v>
      </c>
    </row>
    <row r="1315" spans="1:4">
      <c r="A1315" s="50">
        <v>402679</v>
      </c>
      <c r="B1315" s="50">
        <v>2000846</v>
      </c>
      <c r="C1315" s="13" t="s">
        <v>3394</v>
      </c>
      <c r="D1315" s="49" t="s">
        <v>4722</v>
      </c>
    </row>
    <row r="1316" spans="1:4">
      <c r="A1316" s="50">
        <v>402682</v>
      </c>
      <c r="B1316" s="50">
        <v>2000847</v>
      </c>
      <c r="C1316" s="13" t="s">
        <v>2366</v>
      </c>
      <c r="D1316" s="49" t="s">
        <v>4699</v>
      </c>
    </row>
    <row r="1317" spans="1:4">
      <c r="A1317" s="50">
        <v>402687</v>
      </c>
      <c r="B1317" s="50">
        <v>2000848</v>
      </c>
      <c r="C1317" s="13" t="s">
        <v>3395</v>
      </c>
      <c r="D1317" s="49" t="s">
        <v>4739</v>
      </c>
    </row>
    <row r="1318" spans="1:4">
      <c r="A1318" s="50">
        <v>402688</v>
      </c>
      <c r="B1318" s="50">
        <v>2000849</v>
      </c>
      <c r="C1318" s="13" t="s">
        <v>2367</v>
      </c>
      <c r="D1318" s="49" t="s">
        <v>4708</v>
      </c>
    </row>
    <row r="1319" spans="1:4">
      <c r="A1319" s="50">
        <v>402689</v>
      </c>
      <c r="B1319" s="50">
        <v>2000850</v>
      </c>
      <c r="C1319" s="13" t="s">
        <v>2368</v>
      </c>
      <c r="D1319" s="49" t="s">
        <v>4812</v>
      </c>
    </row>
    <row r="1320" spans="1:4">
      <c r="A1320" s="50">
        <v>402694</v>
      </c>
      <c r="B1320" s="50">
        <v>2000851</v>
      </c>
      <c r="C1320" s="13" t="s">
        <v>2369</v>
      </c>
      <c r="D1320" s="49" t="s">
        <v>4703</v>
      </c>
    </row>
    <row r="1321" spans="1:4">
      <c r="A1321" s="50">
        <v>402703</v>
      </c>
      <c r="B1321" s="50">
        <v>2000852</v>
      </c>
      <c r="C1321" s="13" t="s">
        <v>2370</v>
      </c>
      <c r="D1321" s="49" t="s">
        <v>4700</v>
      </c>
    </row>
    <row r="1322" spans="1:4">
      <c r="A1322" s="50">
        <v>402704</v>
      </c>
      <c r="B1322" s="50">
        <v>2000853</v>
      </c>
      <c r="C1322" s="13" t="s">
        <v>2371</v>
      </c>
      <c r="D1322" s="49" t="s">
        <v>4813</v>
      </c>
    </row>
    <row r="1323" spans="1:4">
      <c r="A1323" s="50">
        <v>402705</v>
      </c>
      <c r="B1323" s="50">
        <v>2000854</v>
      </c>
      <c r="C1323" s="13" t="s">
        <v>2372</v>
      </c>
      <c r="D1323" s="49" t="s">
        <v>4699</v>
      </c>
    </row>
    <row r="1324" spans="1:4">
      <c r="A1324" s="50">
        <v>402707</v>
      </c>
      <c r="B1324" s="50">
        <v>2000855</v>
      </c>
      <c r="C1324" s="13" t="s">
        <v>2373</v>
      </c>
      <c r="D1324" s="49" t="s">
        <v>4699</v>
      </c>
    </row>
    <row r="1325" spans="1:4">
      <c r="A1325" s="50">
        <v>402708</v>
      </c>
      <c r="B1325" s="50">
        <v>2000856</v>
      </c>
      <c r="C1325" s="13" t="s">
        <v>2374</v>
      </c>
      <c r="D1325" s="49" t="s">
        <v>4708</v>
      </c>
    </row>
    <row r="1326" spans="1:4">
      <c r="A1326" s="50">
        <v>402713</v>
      </c>
      <c r="B1326" s="50">
        <v>2000857</v>
      </c>
      <c r="C1326" s="13" t="s">
        <v>2375</v>
      </c>
      <c r="D1326" s="49" t="s">
        <v>4708</v>
      </c>
    </row>
    <row r="1327" spans="1:4">
      <c r="A1327" s="50">
        <v>402714</v>
      </c>
      <c r="B1327" s="50">
        <v>2000858</v>
      </c>
      <c r="C1327" s="13" t="s">
        <v>3396</v>
      </c>
      <c r="D1327" s="49" t="s">
        <v>4729</v>
      </c>
    </row>
    <row r="1328" spans="1:4">
      <c r="A1328" s="50">
        <v>402715</v>
      </c>
      <c r="B1328" s="50">
        <v>2000859</v>
      </c>
      <c r="C1328" s="13" t="s">
        <v>3397</v>
      </c>
      <c r="D1328" s="49" t="s">
        <v>4699</v>
      </c>
    </row>
    <row r="1329" spans="1:4">
      <c r="A1329" s="50">
        <v>402716</v>
      </c>
      <c r="B1329" s="50">
        <v>2000860</v>
      </c>
      <c r="C1329" s="13" t="s">
        <v>3398</v>
      </c>
      <c r="D1329" s="49" t="s">
        <v>4729</v>
      </c>
    </row>
    <row r="1330" spans="1:4">
      <c r="A1330" s="50">
        <v>402718</v>
      </c>
      <c r="B1330" s="50">
        <v>2000861</v>
      </c>
      <c r="C1330" s="13" t="s">
        <v>3399</v>
      </c>
      <c r="D1330" s="49" t="s">
        <v>4708</v>
      </c>
    </row>
    <row r="1331" spans="1:4">
      <c r="A1331" s="50">
        <v>402720</v>
      </c>
      <c r="B1331" s="50">
        <v>2000862</v>
      </c>
      <c r="C1331" s="13" t="s">
        <v>3400</v>
      </c>
      <c r="D1331" s="49"/>
    </row>
    <row r="1332" spans="1:4">
      <c r="A1332" s="50">
        <v>402721</v>
      </c>
      <c r="B1332" s="50">
        <v>2000863</v>
      </c>
      <c r="C1332" s="13" t="s">
        <v>2376</v>
      </c>
      <c r="D1332" s="49" t="s">
        <v>4707</v>
      </c>
    </row>
    <row r="1333" spans="1:4">
      <c r="A1333" s="50">
        <v>402724</v>
      </c>
      <c r="B1333" s="50">
        <v>2000864</v>
      </c>
      <c r="C1333" s="13" t="s">
        <v>2377</v>
      </c>
      <c r="D1333" s="49" t="s">
        <v>4814</v>
      </c>
    </row>
    <row r="1334" spans="1:4">
      <c r="A1334" s="50">
        <v>402727</v>
      </c>
      <c r="B1334" s="50">
        <v>2000865</v>
      </c>
      <c r="C1334" s="13" t="s">
        <v>2378</v>
      </c>
      <c r="D1334" s="49" t="s">
        <v>4708</v>
      </c>
    </row>
    <row r="1335" spans="1:4">
      <c r="A1335" s="50">
        <v>402728</v>
      </c>
      <c r="B1335" s="50">
        <v>2000866</v>
      </c>
      <c r="C1335" s="13" t="s">
        <v>2379</v>
      </c>
      <c r="D1335" s="49" t="s">
        <v>4699</v>
      </c>
    </row>
    <row r="1336" spans="1:4">
      <c r="A1336" s="50">
        <v>402731</v>
      </c>
      <c r="B1336" s="50">
        <v>2000867</v>
      </c>
      <c r="C1336" s="13" t="s">
        <v>3401</v>
      </c>
      <c r="D1336" s="49" t="s">
        <v>4815</v>
      </c>
    </row>
    <row r="1337" spans="1:4">
      <c r="A1337" s="50">
        <v>402734</v>
      </c>
      <c r="B1337" s="50">
        <v>2000868</v>
      </c>
      <c r="C1337" s="13" t="s">
        <v>2380</v>
      </c>
      <c r="D1337" s="49" t="s">
        <v>4708</v>
      </c>
    </row>
    <row r="1338" spans="1:4">
      <c r="A1338" s="50">
        <v>402735</v>
      </c>
      <c r="B1338" s="50">
        <v>2000869</v>
      </c>
      <c r="C1338" s="13" t="s">
        <v>2381</v>
      </c>
      <c r="D1338" s="49" t="s">
        <v>4699</v>
      </c>
    </row>
    <row r="1339" spans="1:4">
      <c r="A1339" s="50">
        <v>402738</v>
      </c>
      <c r="B1339" s="50">
        <v>2000870</v>
      </c>
      <c r="C1339" s="13" t="s">
        <v>3402</v>
      </c>
      <c r="D1339" s="49" t="s">
        <v>4699</v>
      </c>
    </row>
    <row r="1340" spans="1:4">
      <c r="A1340" s="50">
        <v>402743</v>
      </c>
      <c r="B1340" s="50">
        <v>2000871</v>
      </c>
      <c r="C1340" s="13" t="s">
        <v>2382</v>
      </c>
      <c r="D1340" s="49" t="s">
        <v>4816</v>
      </c>
    </row>
    <row r="1341" spans="1:4">
      <c r="A1341" s="50">
        <v>402743</v>
      </c>
      <c r="B1341" s="50">
        <v>2000871</v>
      </c>
      <c r="C1341" s="13" t="s">
        <v>2382</v>
      </c>
      <c r="D1341" s="49" t="s">
        <v>4816</v>
      </c>
    </row>
    <row r="1342" spans="1:4">
      <c r="A1342" s="50">
        <v>402745</v>
      </c>
      <c r="B1342" s="50">
        <v>2000872</v>
      </c>
      <c r="C1342" s="13" t="s">
        <v>3403</v>
      </c>
      <c r="D1342" s="49" t="s">
        <v>4699</v>
      </c>
    </row>
    <row r="1343" spans="1:4">
      <c r="A1343" s="50">
        <v>402754</v>
      </c>
      <c r="B1343" s="50">
        <v>2000876</v>
      </c>
      <c r="C1343" s="13" t="s">
        <v>3404</v>
      </c>
      <c r="D1343" s="49" t="s">
        <v>4708</v>
      </c>
    </row>
    <row r="1344" spans="1:4">
      <c r="A1344" s="50">
        <v>402755</v>
      </c>
      <c r="B1344" s="50">
        <v>2000877</v>
      </c>
      <c r="C1344" s="13" t="s">
        <v>2383</v>
      </c>
      <c r="D1344" s="49" t="s">
        <v>3032</v>
      </c>
    </row>
    <row r="1345" spans="1:4">
      <c r="A1345" s="50">
        <v>402757</v>
      </c>
      <c r="B1345" s="50">
        <v>2000878</v>
      </c>
      <c r="C1345" s="13" t="s">
        <v>3405</v>
      </c>
      <c r="D1345" s="49" t="s">
        <v>4699</v>
      </c>
    </row>
    <row r="1346" spans="1:4">
      <c r="A1346" s="50">
        <v>402758</v>
      </c>
      <c r="B1346" s="50">
        <v>2000879</v>
      </c>
      <c r="C1346" s="13" t="s">
        <v>2384</v>
      </c>
      <c r="D1346" s="49" t="s">
        <v>4699</v>
      </c>
    </row>
    <row r="1347" spans="1:4">
      <c r="A1347" s="50">
        <v>402759</v>
      </c>
      <c r="B1347" s="50">
        <v>2000880</v>
      </c>
      <c r="C1347" s="13" t="s">
        <v>2385</v>
      </c>
      <c r="D1347" s="49" t="s">
        <v>4699</v>
      </c>
    </row>
    <row r="1348" spans="1:4">
      <c r="A1348" s="50">
        <v>402760</v>
      </c>
      <c r="B1348" s="50">
        <v>2000881</v>
      </c>
      <c r="C1348" s="13" t="s">
        <v>2386</v>
      </c>
      <c r="D1348" s="49" t="s">
        <v>4699</v>
      </c>
    </row>
    <row r="1349" spans="1:4">
      <c r="A1349" s="50">
        <v>402762</v>
      </c>
      <c r="B1349" s="50">
        <v>2000882</v>
      </c>
      <c r="C1349" s="13" t="s">
        <v>3406</v>
      </c>
      <c r="D1349" s="49" t="s">
        <v>4761</v>
      </c>
    </row>
    <row r="1350" spans="1:4">
      <c r="A1350" s="50">
        <v>402770</v>
      </c>
      <c r="B1350" s="50">
        <v>2000883</v>
      </c>
      <c r="C1350" s="13" t="s">
        <v>3407</v>
      </c>
      <c r="D1350" s="49" t="s">
        <v>4708</v>
      </c>
    </row>
    <row r="1351" spans="1:4">
      <c r="A1351" s="50">
        <v>402771</v>
      </c>
      <c r="B1351" s="50">
        <v>2000884</v>
      </c>
      <c r="C1351" s="13" t="s">
        <v>2387</v>
      </c>
      <c r="D1351" s="49" t="s">
        <v>4708</v>
      </c>
    </row>
    <row r="1352" spans="1:4">
      <c r="A1352" s="50">
        <v>402777</v>
      </c>
      <c r="B1352" s="50">
        <v>2000885</v>
      </c>
      <c r="C1352" s="13" t="s">
        <v>2388</v>
      </c>
      <c r="D1352" s="49" t="s">
        <v>4699</v>
      </c>
    </row>
    <row r="1353" spans="1:4">
      <c r="A1353" s="50">
        <v>402778</v>
      </c>
      <c r="B1353" s="50">
        <v>2000886</v>
      </c>
      <c r="C1353" s="13" t="s">
        <v>2389</v>
      </c>
      <c r="D1353" s="49" t="s">
        <v>4817</v>
      </c>
    </row>
    <row r="1354" spans="1:4">
      <c r="A1354" s="50">
        <v>402779</v>
      </c>
      <c r="B1354" s="50">
        <v>2000887</v>
      </c>
      <c r="C1354" s="13" t="s">
        <v>2390</v>
      </c>
      <c r="D1354" s="49" t="s">
        <v>4818</v>
      </c>
    </row>
    <row r="1355" spans="1:4">
      <c r="A1355" s="50">
        <v>402781</v>
      </c>
      <c r="B1355" s="50">
        <v>2000888</v>
      </c>
      <c r="C1355" s="13" t="s">
        <v>3408</v>
      </c>
      <c r="D1355" s="49" t="s">
        <v>4703</v>
      </c>
    </row>
    <row r="1356" spans="1:4">
      <c r="A1356" s="50">
        <v>402782</v>
      </c>
      <c r="B1356" s="50">
        <v>2000889</v>
      </c>
      <c r="C1356" s="13" t="s">
        <v>3409</v>
      </c>
      <c r="D1356" s="49" t="s">
        <v>4699</v>
      </c>
    </row>
    <row r="1357" spans="1:4">
      <c r="A1357" s="50">
        <v>402783</v>
      </c>
      <c r="B1357" s="50">
        <v>2000890</v>
      </c>
      <c r="C1357" s="13" t="s">
        <v>3410</v>
      </c>
      <c r="D1357" s="49" t="s">
        <v>4699</v>
      </c>
    </row>
    <row r="1358" spans="1:4">
      <c r="A1358" s="50">
        <v>402785</v>
      </c>
      <c r="B1358" s="50">
        <v>2000891</v>
      </c>
      <c r="C1358" s="13" t="s">
        <v>2391</v>
      </c>
      <c r="D1358" s="49" t="s">
        <v>4699</v>
      </c>
    </row>
    <row r="1359" spans="1:4">
      <c r="A1359" s="50">
        <v>402786</v>
      </c>
      <c r="B1359" s="50">
        <v>2000892</v>
      </c>
      <c r="C1359" s="13" t="s">
        <v>3411</v>
      </c>
      <c r="D1359" s="49" t="s">
        <v>4699</v>
      </c>
    </row>
    <row r="1360" spans="1:4">
      <c r="A1360" s="50">
        <v>402787</v>
      </c>
      <c r="B1360" s="50">
        <v>2000893</v>
      </c>
      <c r="C1360" s="13" t="s">
        <v>2392</v>
      </c>
      <c r="D1360" s="49" t="s">
        <v>4819</v>
      </c>
    </row>
    <row r="1361" spans="1:4">
      <c r="A1361" s="50">
        <v>402788</v>
      </c>
      <c r="B1361" s="50">
        <v>2000894</v>
      </c>
      <c r="C1361" s="13" t="s">
        <v>3412</v>
      </c>
      <c r="D1361" s="49" t="s">
        <v>4820</v>
      </c>
    </row>
    <row r="1362" spans="1:4">
      <c r="A1362" s="50">
        <v>402789</v>
      </c>
      <c r="B1362" s="50">
        <v>2000895</v>
      </c>
      <c r="C1362" s="13" t="s">
        <v>3413</v>
      </c>
      <c r="D1362" s="49" t="s">
        <v>4699</v>
      </c>
    </row>
    <row r="1363" spans="1:4">
      <c r="A1363" s="50">
        <v>402792</v>
      </c>
      <c r="B1363" s="50">
        <v>2000896</v>
      </c>
      <c r="C1363" s="13" t="s">
        <v>2393</v>
      </c>
      <c r="D1363" s="49" t="s">
        <v>4708</v>
      </c>
    </row>
    <row r="1364" spans="1:4">
      <c r="A1364" s="50">
        <v>402793</v>
      </c>
      <c r="B1364" s="50">
        <v>2000897</v>
      </c>
      <c r="C1364" s="13" t="s">
        <v>3414</v>
      </c>
      <c r="D1364" s="49" t="s">
        <v>4699</v>
      </c>
    </row>
    <row r="1365" spans="1:4">
      <c r="A1365" s="50">
        <v>402798</v>
      </c>
      <c r="B1365" s="50">
        <v>2000898</v>
      </c>
      <c r="C1365" s="13" t="s">
        <v>3415</v>
      </c>
      <c r="D1365" s="49" t="s">
        <v>4757</v>
      </c>
    </row>
    <row r="1366" spans="1:4">
      <c r="A1366" s="50">
        <v>402802</v>
      </c>
      <c r="B1366" s="50">
        <v>2000899</v>
      </c>
      <c r="C1366" s="13" t="s">
        <v>2394</v>
      </c>
      <c r="D1366" s="49" t="s">
        <v>4699</v>
      </c>
    </row>
    <row r="1367" spans="1:4">
      <c r="A1367" s="50">
        <v>402804</v>
      </c>
      <c r="B1367" s="50">
        <v>2000900</v>
      </c>
      <c r="C1367" s="13" t="s">
        <v>2395</v>
      </c>
      <c r="D1367" s="49" t="s">
        <v>4708</v>
      </c>
    </row>
    <row r="1368" spans="1:4">
      <c r="A1368" s="50">
        <v>402810</v>
      </c>
      <c r="B1368" s="50">
        <v>2000901</v>
      </c>
      <c r="C1368" s="13" t="s">
        <v>2396</v>
      </c>
      <c r="D1368" s="49" t="s">
        <v>4700</v>
      </c>
    </row>
    <row r="1369" spans="1:4">
      <c r="A1369" s="50">
        <v>402811</v>
      </c>
      <c r="B1369" s="50">
        <v>2000902</v>
      </c>
      <c r="C1369" s="13" t="s">
        <v>2397</v>
      </c>
      <c r="D1369" s="49" t="s">
        <v>4821</v>
      </c>
    </row>
    <row r="1370" spans="1:4">
      <c r="A1370" s="50">
        <v>402813</v>
      </c>
      <c r="B1370" s="50">
        <v>2000904</v>
      </c>
      <c r="C1370" s="13" t="s">
        <v>2398</v>
      </c>
      <c r="D1370" s="49" t="s">
        <v>4708</v>
      </c>
    </row>
    <row r="1371" spans="1:4">
      <c r="A1371" s="50">
        <v>402814</v>
      </c>
      <c r="B1371" s="50">
        <v>2000905</v>
      </c>
      <c r="C1371" s="13" t="s">
        <v>2399</v>
      </c>
      <c r="D1371" s="49" t="s">
        <v>4700</v>
      </c>
    </row>
    <row r="1372" spans="1:4">
      <c r="A1372" s="50">
        <v>402815</v>
      </c>
      <c r="B1372" s="50">
        <v>2000906</v>
      </c>
      <c r="C1372" s="13" t="s">
        <v>2400</v>
      </c>
      <c r="D1372" s="49" t="s">
        <v>4699</v>
      </c>
    </row>
    <row r="1373" spans="1:4">
      <c r="A1373" s="50">
        <v>402816</v>
      </c>
      <c r="B1373" s="50">
        <v>2000907</v>
      </c>
      <c r="C1373" s="13" t="s">
        <v>2401</v>
      </c>
      <c r="D1373" s="49"/>
    </row>
    <row r="1374" spans="1:4">
      <c r="A1374" s="50">
        <v>402826</v>
      </c>
      <c r="B1374" s="50">
        <v>2000908</v>
      </c>
      <c r="C1374" s="13" t="s">
        <v>2402</v>
      </c>
      <c r="D1374" s="49" t="s">
        <v>4708</v>
      </c>
    </row>
    <row r="1375" spans="1:4">
      <c r="A1375" s="50">
        <v>402827</v>
      </c>
      <c r="B1375" s="50">
        <v>2000909</v>
      </c>
      <c r="C1375" s="13" t="s">
        <v>3416</v>
      </c>
      <c r="D1375" s="49" t="s">
        <v>4708</v>
      </c>
    </row>
    <row r="1376" spans="1:4">
      <c r="A1376" s="50">
        <v>402828</v>
      </c>
      <c r="B1376" s="50">
        <v>2000910</v>
      </c>
      <c r="C1376" s="13" t="s">
        <v>2403</v>
      </c>
      <c r="D1376" s="49" t="s">
        <v>4708</v>
      </c>
    </row>
    <row r="1377" spans="1:4">
      <c r="A1377" s="50">
        <v>402829</v>
      </c>
      <c r="B1377" s="50">
        <v>2000911</v>
      </c>
      <c r="C1377" s="13" t="s">
        <v>3417</v>
      </c>
      <c r="D1377" s="49" t="s">
        <v>4703</v>
      </c>
    </row>
    <row r="1378" spans="1:4">
      <c r="A1378" s="50">
        <v>402831</v>
      </c>
      <c r="B1378" s="50">
        <v>2000912</v>
      </c>
      <c r="C1378" s="13" t="s">
        <v>3418</v>
      </c>
      <c r="D1378" s="49" t="s">
        <v>4708</v>
      </c>
    </row>
    <row r="1379" spans="1:4">
      <c r="A1379" s="50">
        <v>402836</v>
      </c>
      <c r="B1379" s="50">
        <v>2000913</v>
      </c>
      <c r="C1379" s="13" t="s">
        <v>3419</v>
      </c>
      <c r="D1379" s="49" t="s">
        <v>4822</v>
      </c>
    </row>
    <row r="1380" spans="1:4">
      <c r="A1380" s="50">
        <v>402837</v>
      </c>
      <c r="B1380" s="50">
        <v>2000914</v>
      </c>
      <c r="C1380" s="13" t="s">
        <v>3420</v>
      </c>
      <c r="D1380" s="49" t="s">
        <v>4723</v>
      </c>
    </row>
    <row r="1381" spans="1:4">
      <c r="A1381" s="50">
        <v>402849</v>
      </c>
      <c r="B1381" s="50">
        <v>2000915</v>
      </c>
      <c r="C1381" s="13" t="s">
        <v>2404</v>
      </c>
      <c r="D1381" s="49" t="s">
        <v>4708</v>
      </c>
    </row>
    <row r="1382" spans="1:4">
      <c r="A1382" s="50">
        <v>402851</v>
      </c>
      <c r="B1382" s="50">
        <v>2000916</v>
      </c>
      <c r="C1382" s="13" t="s">
        <v>2405</v>
      </c>
      <c r="D1382" s="49"/>
    </row>
    <row r="1383" spans="1:4">
      <c r="A1383" s="50">
        <v>402852</v>
      </c>
      <c r="B1383" s="50">
        <v>2000917</v>
      </c>
      <c r="C1383" s="13" t="s">
        <v>3421</v>
      </c>
      <c r="D1383" s="49" t="s">
        <v>4700</v>
      </c>
    </row>
    <row r="1384" spans="1:4">
      <c r="A1384" s="50">
        <v>402853</v>
      </c>
      <c r="B1384" s="50">
        <v>2000918</v>
      </c>
      <c r="C1384" s="13" t="s">
        <v>2406</v>
      </c>
      <c r="D1384" s="49" t="s">
        <v>4752</v>
      </c>
    </row>
    <row r="1385" spans="1:4">
      <c r="A1385" s="50">
        <v>402861</v>
      </c>
      <c r="B1385" s="50">
        <v>2000919</v>
      </c>
      <c r="C1385" s="13" t="s">
        <v>2407</v>
      </c>
      <c r="D1385" s="49" t="s">
        <v>4708</v>
      </c>
    </row>
    <row r="1386" spans="1:4">
      <c r="A1386" s="50">
        <v>402865</v>
      </c>
      <c r="B1386" s="50">
        <v>2000920</v>
      </c>
      <c r="C1386" s="13" t="s">
        <v>3422</v>
      </c>
      <c r="D1386" s="49" t="s">
        <v>4708</v>
      </c>
    </row>
    <row r="1387" spans="1:4">
      <c r="A1387" s="50">
        <v>402867</v>
      </c>
      <c r="B1387" s="50">
        <v>2000921</v>
      </c>
      <c r="C1387" s="13" t="s">
        <v>2408</v>
      </c>
      <c r="D1387" s="49"/>
    </row>
    <row r="1388" spans="1:4">
      <c r="A1388" s="50">
        <v>402869</v>
      </c>
      <c r="B1388" s="50">
        <v>2000922</v>
      </c>
      <c r="C1388" s="13" t="s">
        <v>2409</v>
      </c>
      <c r="D1388" s="49" t="s">
        <v>4708</v>
      </c>
    </row>
    <row r="1389" spans="1:4">
      <c r="A1389" s="50">
        <v>402870</v>
      </c>
      <c r="B1389" s="50">
        <v>2000923</v>
      </c>
      <c r="C1389" s="13" t="s">
        <v>2410</v>
      </c>
      <c r="D1389" s="49" t="s">
        <v>4795</v>
      </c>
    </row>
    <row r="1390" spans="1:4">
      <c r="A1390" s="50">
        <v>402882</v>
      </c>
      <c r="B1390" s="50">
        <v>2000924</v>
      </c>
      <c r="C1390" s="13" t="s">
        <v>3423</v>
      </c>
      <c r="D1390" s="49" t="s">
        <v>4699</v>
      </c>
    </row>
    <row r="1391" spans="1:4">
      <c r="A1391" s="50">
        <v>402890</v>
      </c>
      <c r="B1391" s="50">
        <v>2000925</v>
      </c>
      <c r="C1391" s="13" t="s">
        <v>3424</v>
      </c>
      <c r="D1391" s="49" t="s">
        <v>4708</v>
      </c>
    </row>
    <row r="1392" spans="1:4">
      <c r="A1392" s="50">
        <v>402890</v>
      </c>
      <c r="B1392" s="50">
        <v>2000925</v>
      </c>
      <c r="C1392" s="13" t="s">
        <v>3424</v>
      </c>
      <c r="D1392" s="49" t="s">
        <v>4708</v>
      </c>
    </row>
    <row r="1393" spans="1:4">
      <c r="A1393" s="50">
        <v>402890</v>
      </c>
      <c r="B1393" s="50">
        <v>2000925</v>
      </c>
      <c r="C1393" s="13" t="s">
        <v>3424</v>
      </c>
      <c r="D1393" s="49" t="s">
        <v>4708</v>
      </c>
    </row>
    <row r="1394" spans="1:4">
      <c r="A1394" s="50">
        <v>402891</v>
      </c>
      <c r="B1394" s="50">
        <v>2000926</v>
      </c>
      <c r="C1394" s="13" t="s">
        <v>3425</v>
      </c>
      <c r="D1394" s="49" t="s">
        <v>4823</v>
      </c>
    </row>
    <row r="1395" spans="1:4">
      <c r="A1395" s="50">
        <v>402892</v>
      </c>
      <c r="B1395" s="50">
        <v>2000927</v>
      </c>
      <c r="C1395" s="13" t="s">
        <v>2411</v>
      </c>
      <c r="D1395" s="49" t="s">
        <v>4708</v>
      </c>
    </row>
    <row r="1396" spans="1:4">
      <c r="A1396" s="50">
        <v>402893</v>
      </c>
      <c r="B1396" s="50">
        <v>2000928</v>
      </c>
      <c r="C1396" s="13" t="s">
        <v>3426</v>
      </c>
      <c r="D1396" s="49" t="s">
        <v>4708</v>
      </c>
    </row>
    <row r="1397" spans="1:4">
      <c r="A1397" s="50">
        <v>402898</v>
      </c>
      <c r="B1397" s="50">
        <v>2000929</v>
      </c>
      <c r="C1397" s="13" t="s">
        <v>2412</v>
      </c>
      <c r="D1397" s="49" t="s">
        <v>4703</v>
      </c>
    </row>
    <row r="1398" spans="1:4">
      <c r="A1398" s="50">
        <v>402899</v>
      </c>
      <c r="B1398" s="50">
        <v>2000930</v>
      </c>
      <c r="C1398" s="13" t="s">
        <v>2413</v>
      </c>
      <c r="D1398" s="49" t="s">
        <v>4708</v>
      </c>
    </row>
    <row r="1399" spans="1:4">
      <c r="A1399" s="50">
        <v>402900</v>
      </c>
      <c r="B1399" s="50">
        <v>2000931</v>
      </c>
      <c r="C1399" s="13" t="s">
        <v>2414</v>
      </c>
      <c r="D1399" s="49" t="s">
        <v>4696</v>
      </c>
    </row>
    <row r="1400" spans="1:4">
      <c r="A1400" s="50">
        <v>402902</v>
      </c>
      <c r="B1400" s="50">
        <v>2000932</v>
      </c>
      <c r="C1400" s="13" t="s">
        <v>2415</v>
      </c>
      <c r="D1400" s="49" t="s">
        <v>4708</v>
      </c>
    </row>
    <row r="1401" spans="1:4">
      <c r="A1401" s="50">
        <v>402903</v>
      </c>
      <c r="B1401" s="50">
        <v>2000933</v>
      </c>
      <c r="C1401" s="13" t="s">
        <v>3427</v>
      </c>
      <c r="D1401" s="49" t="s">
        <v>4699</v>
      </c>
    </row>
    <row r="1402" spans="1:4">
      <c r="A1402" s="50">
        <v>402904</v>
      </c>
      <c r="B1402" s="50">
        <v>2000934</v>
      </c>
      <c r="C1402" s="13" t="s">
        <v>2416</v>
      </c>
      <c r="D1402" s="49" t="s">
        <v>4699</v>
      </c>
    </row>
    <row r="1403" spans="1:4">
      <c r="A1403" s="50">
        <v>402908</v>
      </c>
      <c r="B1403" s="50">
        <v>2000935</v>
      </c>
      <c r="C1403" s="13" t="s">
        <v>2417</v>
      </c>
      <c r="D1403" s="49" t="s">
        <v>4708</v>
      </c>
    </row>
    <row r="1404" spans="1:4">
      <c r="A1404" s="50">
        <v>402914</v>
      </c>
      <c r="B1404" s="50">
        <v>2000936</v>
      </c>
      <c r="C1404" s="13" t="s">
        <v>3428</v>
      </c>
      <c r="D1404" s="49" t="s">
        <v>4699</v>
      </c>
    </row>
    <row r="1405" spans="1:4">
      <c r="A1405" s="50">
        <v>402915</v>
      </c>
      <c r="B1405" s="50">
        <v>2000937</v>
      </c>
      <c r="C1405" s="13" t="s">
        <v>3429</v>
      </c>
      <c r="D1405" s="49" t="s">
        <v>4708</v>
      </c>
    </row>
    <row r="1406" spans="1:4">
      <c r="A1406" s="50">
        <v>402916</v>
      </c>
      <c r="B1406" s="50">
        <v>2000938</v>
      </c>
      <c r="C1406" s="13" t="s">
        <v>2418</v>
      </c>
      <c r="D1406" s="49" t="s">
        <v>4824</v>
      </c>
    </row>
    <row r="1407" spans="1:4">
      <c r="A1407" s="50">
        <v>402917</v>
      </c>
      <c r="B1407" s="50">
        <v>2000939</v>
      </c>
      <c r="C1407" s="13" t="s">
        <v>3430</v>
      </c>
      <c r="D1407" s="49" t="s">
        <v>4757</v>
      </c>
    </row>
    <row r="1408" spans="1:4">
      <c r="A1408" s="50">
        <v>402925</v>
      </c>
      <c r="B1408" s="50">
        <v>2000940</v>
      </c>
      <c r="C1408" s="13" t="s">
        <v>2419</v>
      </c>
      <c r="D1408" s="49" t="s">
        <v>4708</v>
      </c>
    </row>
    <row r="1409" spans="1:4">
      <c r="A1409" s="50">
        <v>402926</v>
      </c>
      <c r="B1409" s="50">
        <v>2000941</v>
      </c>
      <c r="C1409" s="13" t="s">
        <v>3431</v>
      </c>
      <c r="D1409" s="49" t="s">
        <v>4708</v>
      </c>
    </row>
    <row r="1410" spans="1:4">
      <c r="A1410" s="50">
        <v>402933</v>
      </c>
      <c r="B1410" s="50">
        <v>2000942</v>
      </c>
      <c r="C1410" s="13" t="s">
        <v>3432</v>
      </c>
      <c r="D1410" s="49" t="s">
        <v>4700</v>
      </c>
    </row>
    <row r="1411" spans="1:4">
      <c r="A1411" s="50">
        <v>402935</v>
      </c>
      <c r="B1411" s="50">
        <v>2000943</v>
      </c>
      <c r="C1411" s="13" t="s">
        <v>2420</v>
      </c>
      <c r="D1411" s="49" t="s">
        <v>4708</v>
      </c>
    </row>
    <row r="1412" spans="1:4">
      <c r="A1412" s="50">
        <v>402936</v>
      </c>
      <c r="B1412" s="50">
        <v>2000944</v>
      </c>
      <c r="C1412" s="13" t="s">
        <v>2421</v>
      </c>
      <c r="D1412" s="49" t="s">
        <v>4708</v>
      </c>
    </row>
    <row r="1413" spans="1:4">
      <c r="A1413" s="50">
        <v>402939</v>
      </c>
      <c r="B1413" s="50">
        <v>2000945</v>
      </c>
      <c r="C1413" s="13" t="s">
        <v>3433</v>
      </c>
      <c r="D1413" s="49" t="s">
        <v>4722</v>
      </c>
    </row>
    <row r="1414" spans="1:4">
      <c r="A1414" s="50">
        <v>402940</v>
      </c>
      <c r="B1414" s="50">
        <v>2000946</v>
      </c>
      <c r="C1414" s="13" t="s">
        <v>3434</v>
      </c>
      <c r="D1414" s="49" t="s">
        <v>4708</v>
      </c>
    </row>
    <row r="1415" spans="1:4">
      <c r="A1415" s="50">
        <v>402941</v>
      </c>
      <c r="B1415" s="50">
        <v>2000947</v>
      </c>
      <c r="C1415" s="13" t="s">
        <v>3435</v>
      </c>
      <c r="D1415" s="49" t="s">
        <v>4726</v>
      </c>
    </row>
    <row r="1416" spans="1:4">
      <c r="A1416" s="50">
        <v>402943</v>
      </c>
      <c r="B1416" s="50">
        <v>2000948</v>
      </c>
      <c r="C1416" s="13" t="s">
        <v>3436</v>
      </c>
      <c r="D1416" s="49" t="s">
        <v>4708</v>
      </c>
    </row>
    <row r="1417" spans="1:4">
      <c r="A1417" s="50">
        <v>402945</v>
      </c>
      <c r="B1417" s="50">
        <v>2000949</v>
      </c>
      <c r="C1417" s="13" t="s">
        <v>2422</v>
      </c>
      <c r="D1417" s="49" t="s">
        <v>4708</v>
      </c>
    </row>
    <row r="1418" spans="1:4">
      <c r="A1418" s="50">
        <v>402946</v>
      </c>
      <c r="B1418" s="50">
        <v>2000950</v>
      </c>
      <c r="C1418" s="13" t="s">
        <v>2423</v>
      </c>
      <c r="D1418" s="49" t="s">
        <v>4699</v>
      </c>
    </row>
    <row r="1419" spans="1:4">
      <c r="A1419" s="50">
        <v>402949</v>
      </c>
      <c r="B1419" s="50">
        <v>2000951</v>
      </c>
      <c r="C1419" s="13" t="s">
        <v>3437</v>
      </c>
      <c r="D1419" s="49" t="s">
        <v>4699</v>
      </c>
    </row>
    <row r="1420" spans="1:4">
      <c r="A1420" s="50">
        <v>402950</v>
      </c>
      <c r="B1420" s="50">
        <v>2000952</v>
      </c>
      <c r="C1420" s="13" t="s">
        <v>2424</v>
      </c>
      <c r="D1420" s="49" t="s">
        <v>4708</v>
      </c>
    </row>
    <row r="1421" spans="1:4">
      <c r="A1421" s="50">
        <v>402951</v>
      </c>
      <c r="B1421" s="50">
        <v>2000953</v>
      </c>
      <c r="C1421" s="13" t="s">
        <v>2425</v>
      </c>
      <c r="D1421" s="49" t="s">
        <v>4707</v>
      </c>
    </row>
    <row r="1422" spans="1:4">
      <c r="A1422" s="50">
        <v>402952</v>
      </c>
      <c r="B1422" s="50">
        <v>2000954</v>
      </c>
      <c r="C1422" s="13" t="s">
        <v>2426</v>
      </c>
      <c r="D1422" s="49" t="s">
        <v>4708</v>
      </c>
    </row>
    <row r="1423" spans="1:4">
      <c r="A1423" s="50">
        <v>402953</v>
      </c>
      <c r="B1423" s="50">
        <v>2000955</v>
      </c>
      <c r="C1423" s="13" t="s">
        <v>2427</v>
      </c>
      <c r="D1423" s="49"/>
    </row>
    <row r="1424" spans="1:4">
      <c r="A1424" s="50">
        <v>402954</v>
      </c>
      <c r="B1424" s="50">
        <v>2000956</v>
      </c>
      <c r="C1424" s="13" t="s">
        <v>3438</v>
      </c>
      <c r="D1424" s="49" t="s">
        <v>4708</v>
      </c>
    </row>
    <row r="1425" spans="1:4">
      <c r="A1425" s="50">
        <v>402955</v>
      </c>
      <c r="B1425" s="50">
        <v>2000957</v>
      </c>
      <c r="C1425" s="13" t="s">
        <v>3439</v>
      </c>
      <c r="D1425" s="49" t="s">
        <v>4737</v>
      </c>
    </row>
    <row r="1426" spans="1:4">
      <c r="A1426" s="50">
        <v>402958</v>
      </c>
      <c r="B1426" s="50">
        <v>2000958</v>
      </c>
      <c r="C1426" s="13" t="s">
        <v>2428</v>
      </c>
      <c r="D1426" s="49" t="s">
        <v>3032</v>
      </c>
    </row>
    <row r="1427" spans="1:4">
      <c r="A1427" s="50">
        <v>402961</v>
      </c>
      <c r="B1427" s="50">
        <v>2000959</v>
      </c>
      <c r="C1427" s="13" t="s">
        <v>2429</v>
      </c>
      <c r="D1427" s="49" t="s">
        <v>4708</v>
      </c>
    </row>
    <row r="1428" spans="1:4">
      <c r="A1428" s="50">
        <v>402962</v>
      </c>
      <c r="B1428" s="50">
        <v>2000960</v>
      </c>
      <c r="C1428" s="13" t="s">
        <v>3440</v>
      </c>
      <c r="D1428" s="49" t="s">
        <v>4727</v>
      </c>
    </row>
    <row r="1429" spans="1:4">
      <c r="A1429" s="50">
        <v>402963</v>
      </c>
      <c r="B1429" s="50">
        <v>2000961</v>
      </c>
      <c r="C1429" s="13" t="s">
        <v>3441</v>
      </c>
      <c r="D1429" s="49" t="s">
        <v>4708</v>
      </c>
    </row>
    <row r="1430" spans="1:4">
      <c r="A1430" s="50">
        <v>402972</v>
      </c>
      <c r="B1430" s="50">
        <v>2000962</v>
      </c>
      <c r="C1430" s="13" t="s">
        <v>2430</v>
      </c>
      <c r="D1430" s="49" t="s">
        <v>4825</v>
      </c>
    </row>
    <row r="1431" spans="1:4">
      <c r="A1431" s="50">
        <v>402977</v>
      </c>
      <c r="B1431" s="50">
        <v>2000963</v>
      </c>
      <c r="C1431" s="13" t="s">
        <v>2431</v>
      </c>
      <c r="D1431" s="49" t="s">
        <v>4708</v>
      </c>
    </row>
    <row r="1432" spans="1:4">
      <c r="A1432" s="50">
        <v>402979</v>
      </c>
      <c r="B1432" s="50">
        <v>2000964</v>
      </c>
      <c r="C1432" s="13" t="s">
        <v>3442</v>
      </c>
      <c r="D1432" s="49" t="s">
        <v>4708</v>
      </c>
    </row>
    <row r="1433" spans="1:4">
      <c r="A1433" s="50">
        <v>402980</v>
      </c>
      <c r="B1433" s="50">
        <v>2000965</v>
      </c>
      <c r="C1433" s="13" t="s">
        <v>3443</v>
      </c>
      <c r="D1433" s="49" t="s">
        <v>4699</v>
      </c>
    </row>
    <row r="1434" spans="1:4">
      <c r="A1434" s="50">
        <v>402982</v>
      </c>
      <c r="B1434" s="50">
        <v>2000966</v>
      </c>
      <c r="C1434" s="13" t="s">
        <v>3444</v>
      </c>
      <c r="D1434" s="49" t="s">
        <v>4708</v>
      </c>
    </row>
    <row r="1435" spans="1:4">
      <c r="A1435" s="50">
        <v>402983</v>
      </c>
      <c r="B1435" s="50">
        <v>2000967</v>
      </c>
      <c r="C1435" s="13" t="s">
        <v>2432</v>
      </c>
      <c r="D1435" s="49" t="s">
        <v>4699</v>
      </c>
    </row>
    <row r="1436" spans="1:4">
      <c r="A1436" s="50">
        <v>402984</v>
      </c>
      <c r="B1436" s="50">
        <v>2000968</v>
      </c>
      <c r="C1436" s="13" t="s">
        <v>2433</v>
      </c>
      <c r="D1436" s="49" t="s">
        <v>4826</v>
      </c>
    </row>
    <row r="1437" spans="1:4">
      <c r="A1437" s="50">
        <v>402985</v>
      </c>
      <c r="B1437" s="50">
        <v>2000969</v>
      </c>
      <c r="C1437" s="13" t="s">
        <v>3445</v>
      </c>
      <c r="D1437" s="49" t="s">
        <v>4708</v>
      </c>
    </row>
    <row r="1438" spans="1:4">
      <c r="A1438" s="50">
        <v>402986</v>
      </c>
      <c r="B1438" s="50">
        <v>2000970</v>
      </c>
      <c r="C1438" s="13" t="s">
        <v>2434</v>
      </c>
      <c r="D1438" s="49" t="s">
        <v>3032</v>
      </c>
    </row>
    <row r="1439" spans="1:4">
      <c r="A1439" s="50">
        <v>402988</v>
      </c>
      <c r="B1439" s="50">
        <v>2000971</v>
      </c>
      <c r="C1439" s="13" t="s">
        <v>3446</v>
      </c>
      <c r="D1439" s="49" t="s">
        <v>4827</v>
      </c>
    </row>
    <row r="1440" spans="1:4">
      <c r="A1440" s="50">
        <v>402990</v>
      </c>
      <c r="B1440" s="50">
        <v>2000972</v>
      </c>
      <c r="C1440" s="13" t="s">
        <v>3447</v>
      </c>
      <c r="D1440" s="49" t="s">
        <v>4828</v>
      </c>
    </row>
    <row r="1441" spans="1:4">
      <c r="A1441" s="50">
        <v>402997</v>
      </c>
      <c r="B1441" s="50">
        <v>2000973</v>
      </c>
      <c r="C1441" s="13" t="s">
        <v>3448</v>
      </c>
      <c r="D1441" s="49" t="s">
        <v>4708</v>
      </c>
    </row>
    <row r="1442" spans="1:4">
      <c r="A1442" s="50">
        <v>402999</v>
      </c>
      <c r="B1442" s="50">
        <v>2000974</v>
      </c>
      <c r="C1442" s="13" t="s">
        <v>2435</v>
      </c>
      <c r="D1442" s="49" t="s">
        <v>4699</v>
      </c>
    </row>
    <row r="1443" spans="1:4">
      <c r="A1443" s="50">
        <v>403000</v>
      </c>
      <c r="B1443" s="50">
        <v>2000975</v>
      </c>
      <c r="C1443" s="13" t="s">
        <v>2436</v>
      </c>
      <c r="D1443" s="49" t="s">
        <v>4700</v>
      </c>
    </row>
    <row r="1444" spans="1:4">
      <c r="A1444" s="50">
        <v>403001</v>
      </c>
      <c r="B1444" s="50">
        <v>2000976</v>
      </c>
      <c r="C1444" s="13" t="s">
        <v>3449</v>
      </c>
      <c r="D1444" s="49" t="s">
        <v>4699</v>
      </c>
    </row>
    <row r="1445" spans="1:4">
      <c r="A1445" s="50">
        <v>403003</v>
      </c>
      <c r="B1445" s="50">
        <v>2000977</v>
      </c>
      <c r="C1445" s="13" t="s">
        <v>3450</v>
      </c>
      <c r="D1445" s="49" t="s">
        <v>4723</v>
      </c>
    </row>
    <row r="1446" spans="1:4">
      <c r="A1446" s="50">
        <v>403004</v>
      </c>
      <c r="B1446" s="50">
        <v>2000978</v>
      </c>
      <c r="C1446" s="13" t="s">
        <v>3451</v>
      </c>
      <c r="D1446" s="49" t="s">
        <v>4708</v>
      </c>
    </row>
    <row r="1447" spans="1:4">
      <c r="A1447" s="50">
        <v>403005</v>
      </c>
      <c r="B1447" s="50">
        <v>2000979</v>
      </c>
      <c r="C1447" s="13" t="s">
        <v>3452</v>
      </c>
      <c r="D1447" s="49" t="s">
        <v>4708</v>
      </c>
    </row>
    <row r="1448" spans="1:4">
      <c r="A1448" s="50">
        <v>403009</v>
      </c>
      <c r="B1448" s="50">
        <v>2000980</v>
      </c>
      <c r="C1448" s="13" t="s">
        <v>2437</v>
      </c>
      <c r="D1448" s="49" t="s">
        <v>4708</v>
      </c>
    </row>
    <row r="1449" spans="1:4">
      <c r="A1449" s="50">
        <v>403012</v>
      </c>
      <c r="B1449" s="50">
        <v>2000981</v>
      </c>
      <c r="C1449" s="13" t="s">
        <v>3453</v>
      </c>
      <c r="D1449" s="49" t="s">
        <v>4699</v>
      </c>
    </row>
    <row r="1450" spans="1:4">
      <c r="A1450" s="50">
        <v>403014</v>
      </c>
      <c r="B1450" s="50">
        <v>2000982</v>
      </c>
      <c r="C1450" s="13" t="s">
        <v>2438</v>
      </c>
      <c r="D1450" s="49" t="s">
        <v>4757</v>
      </c>
    </row>
    <row r="1451" spans="1:4">
      <c r="A1451" s="50">
        <v>403019</v>
      </c>
      <c r="B1451" s="50">
        <v>2000983</v>
      </c>
      <c r="C1451" s="13" t="s">
        <v>2439</v>
      </c>
      <c r="D1451" s="49"/>
    </row>
    <row r="1452" spans="1:4">
      <c r="A1452" s="50">
        <v>403024</v>
      </c>
      <c r="B1452" s="50">
        <v>2000984</v>
      </c>
      <c r="C1452" s="13" t="s">
        <v>2440</v>
      </c>
      <c r="D1452" s="49" t="s">
        <v>4699</v>
      </c>
    </row>
    <row r="1453" spans="1:4">
      <c r="A1453" s="50">
        <v>403025</v>
      </c>
      <c r="B1453" s="50">
        <v>2000985</v>
      </c>
      <c r="C1453" s="13" t="s">
        <v>3454</v>
      </c>
      <c r="D1453" s="49" t="s">
        <v>4708</v>
      </c>
    </row>
    <row r="1454" spans="1:4">
      <c r="A1454" s="50">
        <v>403026</v>
      </c>
      <c r="B1454" s="50">
        <v>2000986</v>
      </c>
      <c r="C1454" s="13" t="s">
        <v>2441</v>
      </c>
      <c r="D1454" s="49" t="s">
        <v>4761</v>
      </c>
    </row>
    <row r="1455" spans="1:4">
      <c r="A1455" s="50">
        <v>403027</v>
      </c>
      <c r="B1455" s="50">
        <v>2000987</v>
      </c>
      <c r="C1455" s="13" t="s">
        <v>3455</v>
      </c>
      <c r="D1455" s="49" t="s">
        <v>4708</v>
      </c>
    </row>
    <row r="1456" spans="1:4">
      <c r="A1456" s="50">
        <v>403029</v>
      </c>
      <c r="B1456" s="50">
        <v>2000988</v>
      </c>
      <c r="C1456" s="13" t="s">
        <v>2442</v>
      </c>
      <c r="D1456" s="49" t="s">
        <v>4738</v>
      </c>
    </row>
    <row r="1457" spans="1:4">
      <c r="A1457" s="50">
        <v>403032</v>
      </c>
      <c r="B1457" s="50">
        <v>2000989</v>
      </c>
      <c r="C1457" s="13" t="s">
        <v>3456</v>
      </c>
      <c r="D1457" s="49" t="s">
        <v>4755</v>
      </c>
    </row>
    <row r="1458" spans="1:4">
      <c r="A1458" s="50">
        <v>403033</v>
      </c>
      <c r="B1458" s="50">
        <v>2000990</v>
      </c>
      <c r="C1458" s="13" t="s">
        <v>3457</v>
      </c>
      <c r="D1458" s="49" t="s">
        <v>4753</v>
      </c>
    </row>
    <row r="1459" spans="1:4">
      <c r="A1459" s="50">
        <v>403035</v>
      </c>
      <c r="B1459" s="50">
        <v>2000991</v>
      </c>
      <c r="C1459" s="13" t="s">
        <v>2443</v>
      </c>
      <c r="D1459" s="49" t="s">
        <v>3032</v>
      </c>
    </row>
    <row r="1460" spans="1:4">
      <c r="A1460" s="50">
        <v>403039</v>
      </c>
      <c r="B1460" s="50">
        <v>2000992</v>
      </c>
      <c r="C1460" s="13" t="s">
        <v>2444</v>
      </c>
      <c r="D1460" s="49"/>
    </row>
    <row r="1461" spans="1:4">
      <c r="A1461" s="50">
        <v>403043</v>
      </c>
      <c r="B1461" s="50">
        <v>2000993</v>
      </c>
      <c r="C1461" s="13" t="s">
        <v>3458</v>
      </c>
      <c r="D1461" s="49" t="s">
        <v>4752</v>
      </c>
    </row>
    <row r="1462" spans="1:4">
      <c r="A1462" s="50">
        <v>403045</v>
      </c>
      <c r="B1462" s="50">
        <v>2000994</v>
      </c>
      <c r="C1462" s="13" t="s">
        <v>3459</v>
      </c>
      <c r="D1462" s="49" t="s">
        <v>4735</v>
      </c>
    </row>
    <row r="1463" spans="1:4">
      <c r="A1463" s="50">
        <v>403048</v>
      </c>
      <c r="B1463" s="50">
        <v>2000995</v>
      </c>
      <c r="C1463" s="13" t="s">
        <v>2445</v>
      </c>
      <c r="D1463" s="49"/>
    </row>
    <row r="1464" spans="1:4">
      <c r="A1464" s="50">
        <v>403049</v>
      </c>
      <c r="B1464" s="50">
        <v>2000996</v>
      </c>
      <c r="C1464" s="13" t="s">
        <v>2446</v>
      </c>
      <c r="D1464" s="49"/>
    </row>
    <row r="1465" spans="1:4">
      <c r="A1465" s="50">
        <v>403056</v>
      </c>
      <c r="B1465" s="50">
        <v>2000997</v>
      </c>
      <c r="C1465" s="13" t="s">
        <v>2447</v>
      </c>
      <c r="D1465" s="49" t="s">
        <v>4703</v>
      </c>
    </row>
    <row r="1466" spans="1:4">
      <c r="A1466" s="50">
        <v>403057</v>
      </c>
      <c r="B1466" s="50">
        <v>2000998</v>
      </c>
      <c r="C1466" s="13" t="s">
        <v>2448</v>
      </c>
      <c r="D1466" s="49" t="s">
        <v>4708</v>
      </c>
    </row>
    <row r="1467" spans="1:4">
      <c r="A1467" s="50">
        <v>403064</v>
      </c>
      <c r="B1467" s="50">
        <v>2000999</v>
      </c>
      <c r="C1467" s="13" t="s">
        <v>2449</v>
      </c>
      <c r="D1467" s="49" t="s">
        <v>4699</v>
      </c>
    </row>
    <row r="1468" spans="1:4">
      <c r="A1468" s="50">
        <v>403067</v>
      </c>
      <c r="B1468" s="50">
        <v>2001000</v>
      </c>
      <c r="C1468" s="13" t="s">
        <v>2450</v>
      </c>
      <c r="D1468" s="49" t="s">
        <v>4708</v>
      </c>
    </row>
    <row r="1469" spans="1:4">
      <c r="A1469" s="50">
        <v>403071</v>
      </c>
      <c r="B1469" s="50">
        <v>2001001</v>
      </c>
      <c r="C1469" s="13" t="s">
        <v>3460</v>
      </c>
      <c r="D1469" s="49" t="s">
        <v>4703</v>
      </c>
    </row>
    <row r="1470" spans="1:4">
      <c r="A1470" s="50">
        <v>403072</v>
      </c>
      <c r="B1470" s="50">
        <v>2001002</v>
      </c>
      <c r="C1470" s="13" t="s">
        <v>3461</v>
      </c>
      <c r="D1470" s="49" t="s">
        <v>4708</v>
      </c>
    </row>
    <row r="1471" spans="1:4">
      <c r="A1471" s="50">
        <v>403073</v>
      </c>
      <c r="B1471" s="50">
        <v>2001003</v>
      </c>
      <c r="C1471" s="13" t="s">
        <v>2451</v>
      </c>
      <c r="D1471" s="49" t="s">
        <v>4799</v>
      </c>
    </row>
    <row r="1472" spans="1:4">
      <c r="A1472" s="50">
        <v>403075</v>
      </c>
      <c r="B1472" s="50">
        <v>2001004</v>
      </c>
      <c r="C1472" s="13" t="s">
        <v>3462</v>
      </c>
      <c r="D1472" s="49" t="s">
        <v>4708</v>
      </c>
    </row>
    <row r="1473" spans="1:4">
      <c r="A1473" s="50">
        <v>403076</v>
      </c>
      <c r="B1473" s="50">
        <v>2001005</v>
      </c>
      <c r="C1473" s="13" t="s">
        <v>2452</v>
      </c>
      <c r="D1473" s="49" t="s">
        <v>4708</v>
      </c>
    </row>
    <row r="1474" spans="1:4">
      <c r="A1474" s="50">
        <v>403077</v>
      </c>
      <c r="B1474" s="50">
        <v>2001006</v>
      </c>
      <c r="C1474" s="13" t="s">
        <v>3463</v>
      </c>
      <c r="D1474" s="49" t="s">
        <v>4699</v>
      </c>
    </row>
    <row r="1475" spans="1:4">
      <c r="A1475" s="50">
        <v>403078</v>
      </c>
      <c r="B1475" s="50">
        <v>2001007</v>
      </c>
      <c r="C1475" s="13" t="s">
        <v>3464</v>
      </c>
      <c r="D1475" s="49" t="s">
        <v>4708</v>
      </c>
    </row>
    <row r="1476" spans="1:4">
      <c r="A1476" s="50">
        <v>403083</v>
      </c>
      <c r="B1476" s="50">
        <v>2001008</v>
      </c>
      <c r="C1476" s="13" t="s">
        <v>2453</v>
      </c>
      <c r="D1476" s="49" t="s">
        <v>4699</v>
      </c>
    </row>
    <row r="1477" spans="1:4">
      <c r="A1477" s="50">
        <v>403087</v>
      </c>
      <c r="B1477" s="50">
        <v>2001009</v>
      </c>
      <c r="C1477" s="13" t="s">
        <v>2454</v>
      </c>
      <c r="D1477" s="49" t="s">
        <v>4829</v>
      </c>
    </row>
    <row r="1478" spans="1:4">
      <c r="A1478" s="50">
        <v>403088</v>
      </c>
      <c r="B1478" s="50">
        <v>2001010</v>
      </c>
      <c r="C1478" s="13" t="s">
        <v>3465</v>
      </c>
      <c r="D1478" s="49" t="s">
        <v>4708</v>
      </c>
    </row>
    <row r="1479" spans="1:4">
      <c r="A1479" s="50">
        <v>403089</v>
      </c>
      <c r="B1479" s="50">
        <v>2001011</v>
      </c>
      <c r="C1479" s="13" t="s">
        <v>3466</v>
      </c>
      <c r="D1479" s="49" t="s">
        <v>4708</v>
      </c>
    </row>
    <row r="1480" spans="1:4">
      <c r="A1480" s="50">
        <v>403090</v>
      </c>
      <c r="B1480" s="50">
        <v>2001012</v>
      </c>
      <c r="C1480" s="13" t="s">
        <v>3467</v>
      </c>
      <c r="D1480" s="49" t="s">
        <v>4830</v>
      </c>
    </row>
    <row r="1481" spans="1:4">
      <c r="A1481" s="50">
        <v>403091</v>
      </c>
      <c r="B1481" s="50">
        <v>2001013</v>
      </c>
      <c r="C1481" s="13" t="s">
        <v>2455</v>
      </c>
      <c r="D1481" s="49" t="s">
        <v>4729</v>
      </c>
    </row>
    <row r="1482" spans="1:4">
      <c r="A1482" s="50">
        <v>403095</v>
      </c>
      <c r="B1482" s="50">
        <v>2001014</v>
      </c>
      <c r="C1482" s="13" t="s">
        <v>3468</v>
      </c>
      <c r="D1482" s="49" t="s">
        <v>4708</v>
      </c>
    </row>
    <row r="1483" spans="1:4">
      <c r="A1483" s="50">
        <v>403097</v>
      </c>
      <c r="B1483" s="50">
        <v>2001015</v>
      </c>
      <c r="C1483" s="13" t="s">
        <v>2456</v>
      </c>
      <c r="D1483" s="49"/>
    </row>
    <row r="1484" spans="1:4">
      <c r="A1484" s="50">
        <v>403099</v>
      </c>
      <c r="B1484" s="50">
        <v>2001016</v>
      </c>
      <c r="C1484" s="13" t="s">
        <v>2457</v>
      </c>
      <c r="D1484" s="49" t="s">
        <v>4700</v>
      </c>
    </row>
    <row r="1485" spans="1:4">
      <c r="A1485" s="50">
        <v>403100</v>
      </c>
      <c r="B1485" s="50">
        <v>2001017</v>
      </c>
      <c r="C1485" s="13" t="s">
        <v>2458</v>
      </c>
      <c r="D1485" s="49" t="s">
        <v>4761</v>
      </c>
    </row>
    <row r="1486" spans="1:4">
      <c r="A1486" s="50">
        <v>403101</v>
      </c>
      <c r="B1486" s="50">
        <v>2001018</v>
      </c>
      <c r="C1486" s="13" t="s">
        <v>2459</v>
      </c>
      <c r="D1486" s="49" t="s">
        <v>4708</v>
      </c>
    </row>
    <row r="1487" spans="1:4">
      <c r="A1487" s="50">
        <v>403102</v>
      </c>
      <c r="B1487" s="50">
        <v>2001019</v>
      </c>
      <c r="C1487" s="13" t="s">
        <v>3469</v>
      </c>
      <c r="D1487" s="49" t="s">
        <v>4699</v>
      </c>
    </row>
    <row r="1488" spans="1:4">
      <c r="A1488" s="50">
        <v>403103</v>
      </c>
      <c r="B1488" s="50">
        <v>2001020</v>
      </c>
      <c r="C1488" s="13" t="s">
        <v>3470</v>
      </c>
      <c r="D1488" s="49" t="s">
        <v>4831</v>
      </c>
    </row>
    <row r="1489" spans="1:4">
      <c r="A1489" s="50">
        <v>403104</v>
      </c>
      <c r="B1489" s="50">
        <v>2001021</v>
      </c>
      <c r="C1489" s="13" t="s">
        <v>3471</v>
      </c>
      <c r="D1489" s="49" t="s">
        <v>4699</v>
      </c>
    </row>
    <row r="1490" spans="1:4">
      <c r="A1490" s="50">
        <v>403105</v>
      </c>
      <c r="B1490" s="50">
        <v>2001022</v>
      </c>
      <c r="C1490" s="13" t="s">
        <v>3472</v>
      </c>
      <c r="D1490" s="49" t="s">
        <v>4700</v>
      </c>
    </row>
    <row r="1491" spans="1:4">
      <c r="A1491" s="50">
        <v>403106</v>
      </c>
      <c r="B1491" s="50">
        <v>2001023</v>
      </c>
      <c r="C1491" s="13" t="s">
        <v>3473</v>
      </c>
      <c r="D1491" s="49" t="s">
        <v>4699</v>
      </c>
    </row>
    <row r="1492" spans="1:4">
      <c r="A1492" s="50">
        <v>403107</v>
      </c>
      <c r="B1492" s="50">
        <v>2001024</v>
      </c>
      <c r="C1492" s="13" t="s">
        <v>2460</v>
      </c>
      <c r="D1492" s="49"/>
    </row>
    <row r="1493" spans="1:4">
      <c r="A1493" s="50">
        <v>403109</v>
      </c>
      <c r="B1493" s="50">
        <v>2001025</v>
      </c>
      <c r="C1493" s="13" t="s">
        <v>2461</v>
      </c>
      <c r="D1493" s="49" t="s">
        <v>4832</v>
      </c>
    </row>
    <row r="1494" spans="1:4">
      <c r="A1494" s="50">
        <v>403110</v>
      </c>
      <c r="B1494" s="50">
        <v>2001026</v>
      </c>
      <c r="C1494" s="13" t="s">
        <v>2462</v>
      </c>
      <c r="D1494" s="49"/>
    </row>
    <row r="1495" spans="1:4">
      <c r="A1495" s="50">
        <v>403111</v>
      </c>
      <c r="B1495" s="50">
        <v>2001027</v>
      </c>
      <c r="C1495" s="13" t="s">
        <v>2463</v>
      </c>
      <c r="D1495" s="49" t="s">
        <v>4833</v>
      </c>
    </row>
    <row r="1496" spans="1:4">
      <c r="A1496" s="50">
        <v>403112</v>
      </c>
      <c r="B1496" s="50">
        <v>2001028</v>
      </c>
      <c r="C1496" s="13" t="s">
        <v>2464</v>
      </c>
      <c r="D1496" s="49" t="s">
        <v>4761</v>
      </c>
    </row>
    <row r="1497" spans="1:4">
      <c r="A1497" s="50">
        <v>403118</v>
      </c>
      <c r="B1497" s="50">
        <v>2001029</v>
      </c>
      <c r="C1497" s="13" t="s">
        <v>2465</v>
      </c>
      <c r="D1497" s="49" t="s">
        <v>4708</v>
      </c>
    </row>
    <row r="1498" spans="1:4">
      <c r="A1498" s="50">
        <v>403119</v>
      </c>
      <c r="B1498" s="50">
        <v>2001030</v>
      </c>
      <c r="C1498" s="13" t="s">
        <v>2466</v>
      </c>
      <c r="D1498" s="49" t="s">
        <v>4818</v>
      </c>
    </row>
    <row r="1499" spans="1:4">
      <c r="A1499" s="50">
        <v>403123</v>
      </c>
      <c r="B1499" s="50">
        <v>2001031</v>
      </c>
      <c r="C1499" s="13" t="s">
        <v>2467</v>
      </c>
      <c r="D1499" s="49" t="s">
        <v>4726</v>
      </c>
    </row>
    <row r="1500" spans="1:4">
      <c r="A1500" s="50">
        <v>403125</v>
      </c>
      <c r="B1500" s="50">
        <v>2001032</v>
      </c>
      <c r="C1500" s="13" t="s">
        <v>2468</v>
      </c>
      <c r="D1500" s="49" t="s">
        <v>4811</v>
      </c>
    </row>
    <row r="1501" spans="1:4">
      <c r="A1501" s="50">
        <v>403127</v>
      </c>
      <c r="B1501" s="50">
        <v>2001033</v>
      </c>
      <c r="C1501" s="13" t="s">
        <v>2469</v>
      </c>
      <c r="D1501" s="49" t="s">
        <v>4738</v>
      </c>
    </row>
    <row r="1502" spans="1:4">
      <c r="A1502" s="50">
        <v>403128</v>
      </c>
      <c r="B1502" s="50">
        <v>2001034</v>
      </c>
      <c r="C1502" s="13" t="s">
        <v>3474</v>
      </c>
      <c r="D1502" s="49" t="s">
        <v>4834</v>
      </c>
    </row>
    <row r="1503" spans="1:4">
      <c r="A1503" s="50">
        <v>403135</v>
      </c>
      <c r="B1503" s="50">
        <v>2001035</v>
      </c>
      <c r="C1503" s="13" t="s">
        <v>2470</v>
      </c>
      <c r="D1503" s="49" t="s">
        <v>4708</v>
      </c>
    </row>
    <row r="1504" spans="1:4">
      <c r="A1504" s="50">
        <v>403136</v>
      </c>
      <c r="B1504" s="50">
        <v>2001036</v>
      </c>
      <c r="C1504" s="13" t="s">
        <v>2471</v>
      </c>
      <c r="D1504" s="49" t="s">
        <v>4835</v>
      </c>
    </row>
    <row r="1505" spans="1:4">
      <c r="A1505" s="50">
        <v>403138</v>
      </c>
      <c r="B1505" s="50">
        <v>2001037</v>
      </c>
      <c r="C1505" s="13" t="s">
        <v>3475</v>
      </c>
      <c r="D1505" s="49" t="s">
        <v>4735</v>
      </c>
    </row>
    <row r="1506" spans="1:4">
      <c r="A1506" s="50">
        <v>403139</v>
      </c>
      <c r="B1506" s="50">
        <v>2001038</v>
      </c>
      <c r="C1506" s="13" t="s">
        <v>3476</v>
      </c>
      <c r="D1506" s="49" t="s">
        <v>4708</v>
      </c>
    </row>
    <row r="1507" spans="1:4">
      <c r="A1507" s="50">
        <v>403140</v>
      </c>
      <c r="B1507" s="50">
        <v>2001039</v>
      </c>
      <c r="C1507" s="13" t="s">
        <v>2472</v>
      </c>
      <c r="D1507" s="49" t="s">
        <v>4726</v>
      </c>
    </row>
    <row r="1508" spans="1:4">
      <c r="A1508" s="50">
        <v>403142</v>
      </c>
      <c r="B1508" s="50">
        <v>2001040</v>
      </c>
      <c r="C1508" s="13" t="s">
        <v>3477</v>
      </c>
      <c r="D1508" s="49" t="s">
        <v>4708</v>
      </c>
    </row>
    <row r="1509" spans="1:4">
      <c r="A1509" s="50">
        <v>403143</v>
      </c>
      <c r="B1509" s="50">
        <v>2001041</v>
      </c>
      <c r="C1509" s="13" t="s">
        <v>2473</v>
      </c>
      <c r="D1509" s="49" t="s">
        <v>4798</v>
      </c>
    </row>
    <row r="1510" spans="1:4">
      <c r="A1510" s="50">
        <v>403144</v>
      </c>
      <c r="B1510" s="50">
        <v>2001042</v>
      </c>
      <c r="C1510" s="13" t="s">
        <v>2474</v>
      </c>
      <c r="D1510" s="49" t="s">
        <v>4699</v>
      </c>
    </row>
    <row r="1511" spans="1:4">
      <c r="A1511" s="50">
        <v>403157</v>
      </c>
      <c r="B1511" s="50">
        <v>2001043</v>
      </c>
      <c r="C1511" s="13" t="s">
        <v>2475</v>
      </c>
      <c r="D1511" s="49" t="s">
        <v>4708</v>
      </c>
    </row>
    <row r="1512" spans="1:4">
      <c r="A1512" s="50">
        <v>403159</v>
      </c>
      <c r="B1512" s="50">
        <v>2001044</v>
      </c>
      <c r="C1512" s="13" t="s">
        <v>3478</v>
      </c>
      <c r="D1512" s="49" t="s">
        <v>4708</v>
      </c>
    </row>
    <row r="1513" spans="1:4">
      <c r="A1513" s="50">
        <v>403161</v>
      </c>
      <c r="B1513" s="50">
        <v>2001045</v>
      </c>
      <c r="C1513" s="13" t="s">
        <v>2476</v>
      </c>
      <c r="D1513" s="49" t="s">
        <v>4708</v>
      </c>
    </row>
    <row r="1514" spans="1:4">
      <c r="A1514" s="50">
        <v>403162</v>
      </c>
      <c r="B1514" s="50">
        <v>2001046</v>
      </c>
      <c r="C1514" s="13" t="s">
        <v>3479</v>
      </c>
      <c r="D1514" s="49" t="s">
        <v>4708</v>
      </c>
    </row>
    <row r="1515" spans="1:4">
      <c r="A1515" s="50">
        <v>403164</v>
      </c>
      <c r="B1515" s="50">
        <v>2001047</v>
      </c>
      <c r="C1515" s="13" t="s">
        <v>2477</v>
      </c>
      <c r="D1515" s="49" t="s">
        <v>4708</v>
      </c>
    </row>
    <row r="1516" spans="1:4">
      <c r="A1516" s="50">
        <v>403167</v>
      </c>
      <c r="B1516" s="50">
        <v>2001048</v>
      </c>
      <c r="C1516" s="13" t="s">
        <v>2478</v>
      </c>
      <c r="D1516" s="49" t="s">
        <v>4836</v>
      </c>
    </row>
    <row r="1517" spans="1:4">
      <c r="A1517" s="50">
        <v>403170</v>
      </c>
      <c r="B1517" s="50">
        <v>2001049</v>
      </c>
      <c r="C1517" s="13" t="s">
        <v>2479</v>
      </c>
      <c r="D1517" s="49" t="s">
        <v>4708</v>
      </c>
    </row>
    <row r="1518" spans="1:4">
      <c r="A1518" s="50">
        <v>403171</v>
      </c>
      <c r="B1518" s="50">
        <v>2001050</v>
      </c>
      <c r="C1518" s="13" t="s">
        <v>2480</v>
      </c>
      <c r="D1518" s="49" t="s">
        <v>4770</v>
      </c>
    </row>
    <row r="1519" spans="1:4">
      <c r="A1519" s="50">
        <v>403173</v>
      </c>
      <c r="B1519" s="50">
        <v>2001051</v>
      </c>
      <c r="C1519" s="13" t="s">
        <v>3480</v>
      </c>
      <c r="D1519" s="49" t="s">
        <v>4700</v>
      </c>
    </row>
    <row r="1520" spans="1:4">
      <c r="A1520" s="50">
        <v>403174</v>
      </c>
      <c r="B1520" s="50">
        <v>2001052</v>
      </c>
      <c r="C1520" s="13" t="s">
        <v>3481</v>
      </c>
      <c r="D1520" s="49" t="s">
        <v>4699</v>
      </c>
    </row>
    <row r="1521" spans="1:4">
      <c r="A1521" s="50">
        <v>403175</v>
      </c>
      <c r="B1521" s="50">
        <v>2001053</v>
      </c>
      <c r="C1521" s="13" t="s">
        <v>2481</v>
      </c>
      <c r="D1521" s="49" t="s">
        <v>4741</v>
      </c>
    </row>
    <row r="1522" spans="1:4">
      <c r="A1522" s="50">
        <v>403178</v>
      </c>
      <c r="B1522" s="50">
        <v>2001054</v>
      </c>
      <c r="C1522" s="13" t="s">
        <v>2482</v>
      </c>
      <c r="D1522" s="49" t="s">
        <v>4699</v>
      </c>
    </row>
    <row r="1523" spans="1:4">
      <c r="A1523" s="50">
        <v>403179</v>
      </c>
      <c r="B1523" s="50">
        <v>2001055</v>
      </c>
      <c r="C1523" s="13" t="s">
        <v>3482</v>
      </c>
      <c r="D1523" s="49" t="s">
        <v>4699</v>
      </c>
    </row>
    <row r="1524" spans="1:4">
      <c r="A1524" s="50">
        <v>403180</v>
      </c>
      <c r="B1524" s="50">
        <v>2001056</v>
      </c>
      <c r="C1524" s="13" t="s">
        <v>2483</v>
      </c>
      <c r="D1524" s="49" t="s">
        <v>4721</v>
      </c>
    </row>
    <row r="1525" spans="1:4">
      <c r="A1525" s="50">
        <v>403182</v>
      </c>
      <c r="B1525" s="50">
        <v>2001057</v>
      </c>
      <c r="C1525" s="13" t="s">
        <v>2484</v>
      </c>
      <c r="D1525" s="49" t="s">
        <v>4746</v>
      </c>
    </row>
    <row r="1526" spans="1:4">
      <c r="A1526" s="50">
        <v>403183</v>
      </c>
      <c r="B1526" s="50">
        <v>2001058</v>
      </c>
      <c r="C1526" s="13" t="s">
        <v>2485</v>
      </c>
      <c r="D1526" s="49"/>
    </row>
    <row r="1527" spans="1:4">
      <c r="A1527" s="50">
        <v>403184</v>
      </c>
      <c r="B1527" s="50">
        <v>2001059</v>
      </c>
      <c r="C1527" s="13" t="s">
        <v>3483</v>
      </c>
      <c r="D1527" s="49" t="s">
        <v>4699</v>
      </c>
    </row>
    <row r="1528" spans="1:4">
      <c r="A1528" s="50">
        <v>403185</v>
      </c>
      <c r="B1528" s="50">
        <v>2001060</v>
      </c>
      <c r="C1528" s="13" t="s">
        <v>2486</v>
      </c>
      <c r="D1528" s="49"/>
    </row>
    <row r="1529" spans="1:4">
      <c r="A1529" s="50">
        <v>403186</v>
      </c>
      <c r="B1529" s="50">
        <v>2001061</v>
      </c>
      <c r="C1529" s="13" t="s">
        <v>3484</v>
      </c>
      <c r="D1529" s="49" t="s">
        <v>4708</v>
      </c>
    </row>
    <row r="1530" spans="1:4">
      <c r="A1530" s="50">
        <v>403189</v>
      </c>
      <c r="B1530" s="50">
        <v>2001062</v>
      </c>
      <c r="C1530" s="13" t="s">
        <v>2487</v>
      </c>
      <c r="D1530" s="49" t="s">
        <v>4836</v>
      </c>
    </row>
    <row r="1531" spans="1:4">
      <c r="A1531" s="50">
        <v>403190</v>
      </c>
      <c r="B1531" s="50">
        <v>2001063</v>
      </c>
      <c r="C1531" s="13" t="s">
        <v>2488</v>
      </c>
      <c r="D1531" s="49" t="s">
        <v>4699</v>
      </c>
    </row>
    <row r="1532" spans="1:4">
      <c r="A1532" s="50">
        <v>403194</v>
      </c>
      <c r="B1532" s="50">
        <v>2001064</v>
      </c>
      <c r="C1532" s="13" t="s">
        <v>3485</v>
      </c>
      <c r="D1532" s="49" t="s">
        <v>4726</v>
      </c>
    </row>
    <row r="1533" spans="1:4">
      <c r="A1533" s="50">
        <v>403196</v>
      </c>
      <c r="B1533" s="50">
        <v>2001065</v>
      </c>
      <c r="C1533" s="13" t="s">
        <v>3486</v>
      </c>
      <c r="D1533" s="49" t="s">
        <v>4699</v>
      </c>
    </row>
    <row r="1534" spans="1:4">
      <c r="A1534" s="50">
        <v>403197</v>
      </c>
      <c r="B1534" s="50">
        <v>2001066</v>
      </c>
      <c r="C1534" s="13" t="s">
        <v>3487</v>
      </c>
      <c r="D1534" s="49" t="s">
        <v>4696</v>
      </c>
    </row>
    <row r="1535" spans="1:4">
      <c r="A1535" s="50">
        <v>403198</v>
      </c>
      <c r="B1535" s="50">
        <v>2001067</v>
      </c>
      <c r="C1535" s="13" t="s">
        <v>3488</v>
      </c>
      <c r="D1535" s="49" t="s">
        <v>4708</v>
      </c>
    </row>
    <row r="1536" spans="1:4">
      <c r="A1536" s="50">
        <v>403199</v>
      </c>
      <c r="B1536" s="50">
        <v>2001068</v>
      </c>
      <c r="C1536" s="13" t="s">
        <v>3489</v>
      </c>
      <c r="D1536" s="49" t="s">
        <v>4837</v>
      </c>
    </row>
    <row r="1537" spans="1:4">
      <c r="A1537" s="50">
        <v>403204</v>
      </c>
      <c r="B1537" s="50">
        <v>2001069</v>
      </c>
      <c r="C1537" s="13" t="s">
        <v>2489</v>
      </c>
      <c r="D1537" s="49" t="s">
        <v>4699</v>
      </c>
    </row>
    <row r="1538" spans="1:4">
      <c r="A1538" s="50">
        <v>403209</v>
      </c>
      <c r="B1538" s="50">
        <v>2001070</v>
      </c>
      <c r="C1538" s="13" t="s">
        <v>2490</v>
      </c>
      <c r="D1538" s="49" t="s">
        <v>4703</v>
      </c>
    </row>
    <row r="1539" spans="1:4">
      <c r="A1539" s="50">
        <v>403210</v>
      </c>
      <c r="B1539" s="50">
        <v>2001071</v>
      </c>
      <c r="C1539" s="13" t="s">
        <v>2491</v>
      </c>
      <c r="D1539" s="49" t="s">
        <v>4708</v>
      </c>
    </row>
    <row r="1540" spans="1:4">
      <c r="A1540" s="50">
        <v>403212</v>
      </c>
      <c r="B1540" s="50">
        <v>2001072</v>
      </c>
      <c r="C1540" s="13" t="s">
        <v>2492</v>
      </c>
      <c r="D1540" s="49" t="s">
        <v>4708</v>
      </c>
    </row>
    <row r="1541" spans="1:4">
      <c r="A1541" s="50">
        <v>403213</v>
      </c>
      <c r="B1541" s="50">
        <v>2001073</v>
      </c>
      <c r="C1541" s="13" t="s">
        <v>2493</v>
      </c>
      <c r="D1541" s="49" t="s">
        <v>4708</v>
      </c>
    </row>
    <row r="1542" spans="1:4">
      <c r="A1542" s="50">
        <v>403214</v>
      </c>
      <c r="B1542" s="50">
        <v>2001074</v>
      </c>
      <c r="C1542" s="13" t="s">
        <v>2494</v>
      </c>
      <c r="D1542" s="49" t="s">
        <v>4699</v>
      </c>
    </row>
    <row r="1543" spans="1:4">
      <c r="A1543" s="50">
        <v>403215</v>
      </c>
      <c r="B1543" s="50">
        <v>2001075</v>
      </c>
      <c r="C1543" s="13" t="s">
        <v>2495</v>
      </c>
      <c r="D1543" s="49" t="s">
        <v>4727</v>
      </c>
    </row>
    <row r="1544" spans="1:4">
      <c r="A1544" s="50">
        <v>403216</v>
      </c>
      <c r="B1544" s="50">
        <v>2001076</v>
      </c>
      <c r="C1544" s="13" t="s">
        <v>2496</v>
      </c>
      <c r="D1544" s="49" t="s">
        <v>4824</v>
      </c>
    </row>
    <row r="1545" spans="1:4">
      <c r="A1545" s="50">
        <v>403217</v>
      </c>
      <c r="B1545" s="50">
        <v>2001077</v>
      </c>
      <c r="C1545" s="13" t="s">
        <v>3490</v>
      </c>
      <c r="D1545" s="49" t="s">
        <v>4708</v>
      </c>
    </row>
    <row r="1546" spans="1:4">
      <c r="A1546" s="50">
        <v>403218</v>
      </c>
      <c r="B1546" s="50">
        <v>2001078</v>
      </c>
      <c r="C1546" s="13" t="s">
        <v>2497</v>
      </c>
      <c r="D1546" s="49" t="s">
        <v>4699</v>
      </c>
    </row>
    <row r="1547" spans="1:4">
      <c r="A1547" s="50">
        <v>403219</v>
      </c>
      <c r="B1547" s="50">
        <v>2001079</v>
      </c>
      <c r="C1547" s="13" t="s">
        <v>3491</v>
      </c>
      <c r="D1547" s="49" t="s">
        <v>4708</v>
      </c>
    </row>
    <row r="1548" spans="1:4">
      <c r="A1548" s="50">
        <v>403220</v>
      </c>
      <c r="B1548" s="50">
        <v>2001080</v>
      </c>
      <c r="C1548" s="13" t="s">
        <v>2498</v>
      </c>
      <c r="D1548" s="49" t="s">
        <v>4752</v>
      </c>
    </row>
    <row r="1549" spans="1:4">
      <c r="A1549" s="50">
        <v>403222</v>
      </c>
      <c r="B1549" s="50">
        <v>2001081</v>
      </c>
      <c r="C1549" s="13" t="s">
        <v>2499</v>
      </c>
      <c r="D1549" s="49" t="s">
        <v>4838</v>
      </c>
    </row>
    <row r="1550" spans="1:4">
      <c r="A1550" s="50">
        <v>403223</v>
      </c>
      <c r="B1550" s="50">
        <v>2001082</v>
      </c>
      <c r="C1550" s="13" t="s">
        <v>2500</v>
      </c>
      <c r="D1550" s="49" t="s">
        <v>4699</v>
      </c>
    </row>
    <row r="1551" spans="1:4">
      <c r="A1551" s="50">
        <v>403225</v>
      </c>
      <c r="B1551" s="50">
        <v>2001083</v>
      </c>
      <c r="C1551" s="13" t="s">
        <v>3492</v>
      </c>
      <c r="D1551" s="49" t="s">
        <v>4708</v>
      </c>
    </row>
    <row r="1552" spans="1:4">
      <c r="A1552" s="50">
        <v>403227</v>
      </c>
      <c r="B1552" s="50">
        <v>2001084</v>
      </c>
      <c r="C1552" s="13" t="s">
        <v>2501</v>
      </c>
      <c r="D1552" s="49" t="s">
        <v>4726</v>
      </c>
    </row>
    <row r="1553" spans="1:4">
      <c r="A1553" s="50">
        <v>403233</v>
      </c>
      <c r="B1553" s="50">
        <v>2001085</v>
      </c>
      <c r="C1553" s="13" t="s">
        <v>2502</v>
      </c>
      <c r="D1553" s="49" t="s">
        <v>4700</v>
      </c>
    </row>
    <row r="1554" spans="1:4">
      <c r="A1554" s="50">
        <v>403235</v>
      </c>
      <c r="B1554" s="50">
        <v>2001086</v>
      </c>
      <c r="C1554" s="13" t="s">
        <v>2503</v>
      </c>
      <c r="D1554" s="49" t="s">
        <v>4708</v>
      </c>
    </row>
    <row r="1555" spans="1:4">
      <c r="A1555" s="50">
        <v>403236</v>
      </c>
      <c r="B1555" s="50">
        <v>2001087</v>
      </c>
      <c r="C1555" s="13" t="s">
        <v>2504</v>
      </c>
      <c r="D1555" s="49" t="s">
        <v>4839</v>
      </c>
    </row>
    <row r="1556" spans="1:4">
      <c r="A1556" s="50">
        <v>403237</v>
      </c>
      <c r="B1556" s="50">
        <v>2001088</v>
      </c>
      <c r="C1556" s="13" t="s">
        <v>2505</v>
      </c>
      <c r="D1556" s="49" t="s">
        <v>4713</v>
      </c>
    </row>
    <row r="1557" spans="1:4">
      <c r="A1557" s="50">
        <v>403238</v>
      </c>
      <c r="B1557" s="50">
        <v>2001089</v>
      </c>
      <c r="C1557" s="13" t="s">
        <v>2506</v>
      </c>
      <c r="D1557" s="49" t="s">
        <v>4708</v>
      </c>
    </row>
    <row r="1558" spans="1:4">
      <c r="A1558" s="50">
        <v>403239</v>
      </c>
      <c r="B1558" s="50">
        <v>2001090</v>
      </c>
      <c r="C1558" s="13" t="s">
        <v>2507</v>
      </c>
      <c r="D1558" s="49" t="s">
        <v>4699</v>
      </c>
    </row>
    <row r="1559" spans="1:4">
      <c r="A1559" s="50">
        <v>403240</v>
      </c>
      <c r="B1559" s="50">
        <v>2001091</v>
      </c>
      <c r="C1559" s="13" t="s">
        <v>2508</v>
      </c>
      <c r="D1559" s="49"/>
    </row>
    <row r="1560" spans="1:4">
      <c r="A1560" s="50">
        <v>403242</v>
      </c>
      <c r="B1560" s="50">
        <v>2001092</v>
      </c>
      <c r="C1560" s="13" t="s">
        <v>2509</v>
      </c>
      <c r="D1560" s="49"/>
    </row>
    <row r="1561" spans="1:4">
      <c r="A1561" s="50">
        <v>403243</v>
      </c>
      <c r="B1561" s="50">
        <v>2001093</v>
      </c>
      <c r="C1561" s="13" t="s">
        <v>2510</v>
      </c>
      <c r="D1561" s="49"/>
    </row>
    <row r="1562" spans="1:4">
      <c r="A1562" s="50">
        <v>403244</v>
      </c>
      <c r="B1562" s="50">
        <v>2001094</v>
      </c>
      <c r="C1562" s="13" t="s">
        <v>2511</v>
      </c>
      <c r="D1562" s="49" t="s">
        <v>4699</v>
      </c>
    </row>
    <row r="1563" spans="1:4">
      <c r="A1563" s="50">
        <v>403246</v>
      </c>
      <c r="B1563" s="50">
        <v>2001095</v>
      </c>
      <c r="C1563" s="13" t="s">
        <v>3493</v>
      </c>
      <c r="D1563" s="49" t="s">
        <v>4708</v>
      </c>
    </row>
    <row r="1564" spans="1:4">
      <c r="A1564" s="50">
        <v>403247</v>
      </c>
      <c r="B1564" s="50">
        <v>2001096</v>
      </c>
      <c r="C1564" s="13" t="s">
        <v>2512</v>
      </c>
      <c r="D1564" s="49" t="s">
        <v>4699</v>
      </c>
    </row>
    <row r="1565" spans="1:4">
      <c r="A1565" s="50">
        <v>403248</v>
      </c>
      <c r="B1565" s="50">
        <v>2001097</v>
      </c>
      <c r="C1565" s="13" t="s">
        <v>3494</v>
      </c>
      <c r="D1565" s="49" t="s">
        <v>4703</v>
      </c>
    </row>
    <row r="1566" spans="1:4">
      <c r="A1566" s="50">
        <v>403249</v>
      </c>
      <c r="B1566" s="50">
        <v>2001098</v>
      </c>
      <c r="C1566" s="13" t="s">
        <v>2513</v>
      </c>
      <c r="D1566" s="49" t="s">
        <v>4727</v>
      </c>
    </row>
    <row r="1567" spans="1:4">
      <c r="A1567" s="50">
        <v>403250</v>
      </c>
      <c r="B1567" s="50">
        <v>2001099</v>
      </c>
      <c r="C1567" s="13" t="s">
        <v>2514</v>
      </c>
      <c r="D1567" s="49" t="s">
        <v>4840</v>
      </c>
    </row>
    <row r="1568" spans="1:4">
      <c r="A1568" s="50">
        <v>403253</v>
      </c>
      <c r="B1568" s="50">
        <v>2001100</v>
      </c>
      <c r="C1568" s="13" t="s">
        <v>2515</v>
      </c>
      <c r="D1568" s="49" t="s">
        <v>4811</v>
      </c>
    </row>
    <row r="1569" spans="1:4">
      <c r="A1569" s="50">
        <v>403254</v>
      </c>
      <c r="B1569" s="50">
        <v>2001101</v>
      </c>
      <c r="C1569" s="13" t="s">
        <v>2516</v>
      </c>
      <c r="D1569" s="49" t="s">
        <v>4699</v>
      </c>
    </row>
    <row r="1570" spans="1:4">
      <c r="A1570" s="50">
        <v>403255</v>
      </c>
      <c r="B1570" s="50">
        <v>2001102</v>
      </c>
      <c r="C1570" s="13" t="s">
        <v>2517</v>
      </c>
      <c r="D1570" s="49" t="s">
        <v>4699</v>
      </c>
    </row>
    <row r="1571" spans="1:4">
      <c r="A1571" s="50">
        <v>403256</v>
      </c>
      <c r="B1571" s="50">
        <v>2001103</v>
      </c>
      <c r="C1571" s="13" t="s">
        <v>2518</v>
      </c>
      <c r="D1571" s="49" t="s">
        <v>4699</v>
      </c>
    </row>
    <row r="1572" spans="1:4">
      <c r="A1572" s="50">
        <v>403257</v>
      </c>
      <c r="B1572" s="50">
        <v>2001104</v>
      </c>
      <c r="C1572" s="13" t="s">
        <v>3495</v>
      </c>
      <c r="D1572" s="49" t="s">
        <v>4708</v>
      </c>
    </row>
    <row r="1573" spans="1:4">
      <c r="A1573" s="50">
        <v>403258</v>
      </c>
      <c r="B1573" s="50">
        <v>2001105</v>
      </c>
      <c r="C1573" s="13" t="s">
        <v>2519</v>
      </c>
      <c r="D1573" s="49" t="s">
        <v>4841</v>
      </c>
    </row>
    <row r="1574" spans="1:4">
      <c r="A1574" s="50">
        <v>403259</v>
      </c>
      <c r="B1574" s="50">
        <v>2001106</v>
      </c>
      <c r="C1574" s="13" t="s">
        <v>2520</v>
      </c>
      <c r="D1574" s="49" t="s">
        <v>4699</v>
      </c>
    </row>
    <row r="1575" spans="1:4">
      <c r="A1575" s="50">
        <v>403262</v>
      </c>
      <c r="B1575" s="50">
        <v>2001107</v>
      </c>
      <c r="C1575" s="13" t="s">
        <v>3496</v>
      </c>
      <c r="D1575" s="49" t="s">
        <v>4708</v>
      </c>
    </row>
    <row r="1576" spans="1:4">
      <c r="A1576" s="50">
        <v>403263</v>
      </c>
      <c r="B1576" s="50">
        <v>2001108</v>
      </c>
      <c r="C1576" s="13" t="s">
        <v>2521</v>
      </c>
      <c r="D1576" s="49" t="s">
        <v>4842</v>
      </c>
    </row>
    <row r="1577" spans="1:4">
      <c r="A1577" s="50">
        <v>403272</v>
      </c>
      <c r="B1577" s="50">
        <v>2001109</v>
      </c>
      <c r="C1577" s="13" t="s">
        <v>2522</v>
      </c>
      <c r="D1577" s="49" t="s">
        <v>4707</v>
      </c>
    </row>
    <row r="1578" spans="1:4">
      <c r="A1578" s="50">
        <v>403273</v>
      </c>
      <c r="B1578" s="50">
        <v>2001110</v>
      </c>
      <c r="C1578" s="13" t="s">
        <v>3497</v>
      </c>
      <c r="D1578" s="49" t="s">
        <v>4708</v>
      </c>
    </row>
    <row r="1579" spans="1:4">
      <c r="A1579" s="50">
        <v>403274</v>
      </c>
      <c r="B1579" s="50">
        <v>2001111</v>
      </c>
      <c r="C1579" s="13" t="s">
        <v>2523</v>
      </c>
      <c r="D1579" s="49"/>
    </row>
    <row r="1580" spans="1:4">
      <c r="A1580" s="50">
        <v>403275</v>
      </c>
      <c r="B1580" s="50">
        <v>2001112</v>
      </c>
      <c r="C1580" s="13" t="s">
        <v>3498</v>
      </c>
      <c r="D1580" s="49" t="s">
        <v>4708</v>
      </c>
    </row>
    <row r="1581" spans="1:4">
      <c r="A1581" s="50">
        <v>403276</v>
      </c>
      <c r="B1581" s="50">
        <v>2001113</v>
      </c>
      <c r="C1581" s="13" t="s">
        <v>3499</v>
      </c>
      <c r="D1581" s="49" t="s">
        <v>4708</v>
      </c>
    </row>
    <row r="1582" spans="1:4">
      <c r="A1582" s="50">
        <v>403278</v>
      </c>
      <c r="B1582" s="50">
        <v>2001114</v>
      </c>
      <c r="C1582" s="13" t="s">
        <v>2524</v>
      </c>
      <c r="D1582" s="49" t="s">
        <v>4703</v>
      </c>
    </row>
    <row r="1583" spans="1:4">
      <c r="A1583" s="50">
        <v>403279</v>
      </c>
      <c r="B1583" s="50">
        <v>2001115</v>
      </c>
      <c r="C1583" s="13" t="s">
        <v>2525</v>
      </c>
      <c r="D1583" s="49" t="s">
        <v>4703</v>
      </c>
    </row>
    <row r="1584" spans="1:4">
      <c r="A1584" s="50">
        <v>403280</v>
      </c>
      <c r="B1584" s="50">
        <v>2001116</v>
      </c>
      <c r="C1584" s="13" t="s">
        <v>3500</v>
      </c>
      <c r="D1584" s="49" t="s">
        <v>4708</v>
      </c>
    </row>
    <row r="1585" spans="1:4">
      <c r="A1585" s="50">
        <v>403281</v>
      </c>
      <c r="B1585" s="50">
        <v>2001117</v>
      </c>
      <c r="C1585" s="13" t="s">
        <v>2526</v>
      </c>
      <c r="D1585" s="49"/>
    </row>
    <row r="1586" spans="1:4">
      <c r="A1586" s="50">
        <v>403282</v>
      </c>
      <c r="B1586" s="50">
        <v>2001118</v>
      </c>
      <c r="C1586" s="13" t="s">
        <v>2527</v>
      </c>
      <c r="D1586" s="49"/>
    </row>
    <row r="1587" spans="1:4">
      <c r="A1587" s="50">
        <v>403283</v>
      </c>
      <c r="B1587" s="50">
        <v>2001119</v>
      </c>
      <c r="C1587" s="13" t="s">
        <v>3501</v>
      </c>
      <c r="D1587" s="49" t="s">
        <v>4757</v>
      </c>
    </row>
    <row r="1588" spans="1:4">
      <c r="A1588" s="50">
        <v>403284</v>
      </c>
      <c r="B1588" s="50">
        <v>2001120</v>
      </c>
      <c r="C1588" s="13" t="s">
        <v>2528</v>
      </c>
      <c r="D1588" s="49" t="s">
        <v>4699</v>
      </c>
    </row>
    <row r="1589" spans="1:4">
      <c r="A1589" s="50">
        <v>403285</v>
      </c>
      <c r="B1589" s="50">
        <v>2001121</v>
      </c>
      <c r="C1589" s="13" t="s">
        <v>2529</v>
      </c>
      <c r="D1589" s="49" t="s">
        <v>4699</v>
      </c>
    </row>
    <row r="1590" spans="1:4">
      <c r="A1590" s="50">
        <v>403286</v>
      </c>
      <c r="B1590" s="50">
        <v>2001122</v>
      </c>
      <c r="C1590" s="13" t="s">
        <v>2530</v>
      </c>
      <c r="D1590" s="49" t="s">
        <v>4708</v>
      </c>
    </row>
    <row r="1591" spans="1:4">
      <c r="A1591" s="50">
        <v>403287</v>
      </c>
      <c r="B1591" s="50">
        <v>2001123</v>
      </c>
      <c r="C1591" s="13" t="s">
        <v>2531</v>
      </c>
      <c r="D1591" s="49" t="s">
        <v>4748</v>
      </c>
    </row>
    <row r="1592" spans="1:4">
      <c r="A1592" s="50">
        <v>403288</v>
      </c>
      <c r="B1592" s="50">
        <v>2001124</v>
      </c>
      <c r="C1592" s="13" t="s">
        <v>3502</v>
      </c>
      <c r="D1592" s="49" t="s">
        <v>4727</v>
      </c>
    </row>
    <row r="1593" spans="1:4">
      <c r="A1593" s="50">
        <v>403289</v>
      </c>
      <c r="B1593" s="50">
        <v>2001125</v>
      </c>
      <c r="C1593" s="13" t="s">
        <v>2532</v>
      </c>
      <c r="D1593" s="49"/>
    </row>
    <row r="1594" spans="1:4">
      <c r="A1594" s="50">
        <v>403290</v>
      </c>
      <c r="B1594" s="50">
        <v>2001126</v>
      </c>
      <c r="C1594" s="13" t="s">
        <v>2533</v>
      </c>
      <c r="D1594" s="49" t="s">
        <v>4708</v>
      </c>
    </row>
    <row r="1595" spans="1:4">
      <c r="A1595" s="50">
        <v>403293</v>
      </c>
      <c r="B1595" s="50">
        <v>2001127</v>
      </c>
      <c r="C1595" s="13" t="s">
        <v>2534</v>
      </c>
      <c r="D1595" s="49" t="s">
        <v>4703</v>
      </c>
    </row>
    <row r="1596" spans="1:4">
      <c r="A1596" s="50">
        <v>403294</v>
      </c>
      <c r="B1596" s="50">
        <v>2001128</v>
      </c>
      <c r="C1596" s="13" t="s">
        <v>2535</v>
      </c>
      <c r="D1596" s="49" t="s">
        <v>4843</v>
      </c>
    </row>
    <row r="1597" spans="1:4">
      <c r="A1597" s="50">
        <v>403295</v>
      </c>
      <c r="B1597" s="50">
        <v>2001129</v>
      </c>
      <c r="C1597" s="13" t="s">
        <v>3503</v>
      </c>
      <c r="D1597" s="49" t="s">
        <v>4708</v>
      </c>
    </row>
    <row r="1598" spans="1:4">
      <c r="A1598" s="50">
        <v>403296</v>
      </c>
      <c r="B1598" s="50">
        <v>2001130</v>
      </c>
      <c r="C1598" s="13" t="s">
        <v>2536</v>
      </c>
      <c r="D1598" s="49" t="s">
        <v>4708</v>
      </c>
    </row>
    <row r="1599" spans="1:4">
      <c r="A1599" s="50">
        <v>403297</v>
      </c>
      <c r="B1599" s="50">
        <v>2001131</v>
      </c>
      <c r="C1599" s="13" t="s">
        <v>3504</v>
      </c>
      <c r="D1599" s="49" t="s">
        <v>4708</v>
      </c>
    </row>
    <row r="1600" spans="1:4">
      <c r="A1600" s="50">
        <v>403300</v>
      </c>
      <c r="B1600" s="50">
        <v>2001132</v>
      </c>
      <c r="C1600" s="13" t="s">
        <v>2537</v>
      </c>
      <c r="D1600" s="49" t="s">
        <v>4699</v>
      </c>
    </row>
    <row r="1601" spans="1:4">
      <c r="A1601" s="50">
        <v>403301</v>
      </c>
      <c r="B1601" s="50">
        <v>2001133</v>
      </c>
      <c r="C1601" s="13" t="s">
        <v>2538</v>
      </c>
      <c r="D1601" s="49"/>
    </row>
    <row r="1602" spans="1:4">
      <c r="A1602" s="50">
        <v>403302</v>
      </c>
      <c r="B1602" s="50">
        <v>2001134</v>
      </c>
      <c r="C1602" s="13" t="s">
        <v>2539</v>
      </c>
      <c r="D1602" s="49" t="s">
        <v>4757</v>
      </c>
    </row>
    <row r="1603" spans="1:4">
      <c r="A1603" s="50">
        <v>403307</v>
      </c>
      <c r="B1603" s="50">
        <v>2001135</v>
      </c>
      <c r="C1603" s="13" t="s">
        <v>2540</v>
      </c>
      <c r="D1603" s="49" t="s">
        <v>4723</v>
      </c>
    </row>
    <row r="1604" spans="1:4">
      <c r="A1604" s="50">
        <v>403308</v>
      </c>
      <c r="B1604" s="50">
        <v>2001136</v>
      </c>
      <c r="C1604" s="13" t="s">
        <v>2541</v>
      </c>
      <c r="D1604" s="49" t="s">
        <v>4708</v>
      </c>
    </row>
    <row r="1605" spans="1:4">
      <c r="A1605" s="50">
        <v>403309</v>
      </c>
      <c r="B1605" s="50">
        <v>2001137</v>
      </c>
      <c r="C1605" s="13" t="s">
        <v>2542</v>
      </c>
      <c r="D1605" s="49"/>
    </row>
    <row r="1606" spans="1:4">
      <c r="A1606" s="50">
        <v>403310</v>
      </c>
      <c r="B1606" s="50">
        <v>2001138</v>
      </c>
      <c r="C1606" s="13" t="s">
        <v>2543</v>
      </c>
      <c r="D1606" s="49" t="s">
        <v>4727</v>
      </c>
    </row>
    <row r="1607" spans="1:4">
      <c r="A1607" s="50">
        <v>403311</v>
      </c>
      <c r="B1607" s="50">
        <v>2001139</v>
      </c>
      <c r="C1607" s="13" t="s">
        <v>2544</v>
      </c>
      <c r="D1607" s="49" t="s">
        <v>4699</v>
      </c>
    </row>
    <row r="1608" spans="1:4">
      <c r="A1608" s="50">
        <v>403312</v>
      </c>
      <c r="B1608" s="50">
        <v>2001140</v>
      </c>
      <c r="C1608" s="13" t="s">
        <v>2545</v>
      </c>
      <c r="D1608" s="49" t="s">
        <v>4708</v>
      </c>
    </row>
    <row r="1609" spans="1:4">
      <c r="A1609" s="50">
        <v>403314</v>
      </c>
      <c r="B1609" s="50">
        <v>2001141</v>
      </c>
      <c r="C1609" s="13" t="s">
        <v>2546</v>
      </c>
      <c r="D1609" s="49" t="s">
        <v>4844</v>
      </c>
    </row>
    <row r="1610" spans="1:4">
      <c r="A1610" s="50">
        <v>403315</v>
      </c>
      <c r="B1610" s="50">
        <v>2001142</v>
      </c>
      <c r="C1610" s="13" t="s">
        <v>2547</v>
      </c>
      <c r="D1610" s="49" t="s">
        <v>4708</v>
      </c>
    </row>
    <row r="1611" spans="1:4">
      <c r="A1611" s="50">
        <v>403317</v>
      </c>
      <c r="B1611" s="50">
        <v>2001143</v>
      </c>
      <c r="C1611" s="13" t="s">
        <v>3505</v>
      </c>
      <c r="D1611" s="49" t="s">
        <v>4708</v>
      </c>
    </row>
    <row r="1612" spans="1:4">
      <c r="A1612" s="50">
        <v>403318</v>
      </c>
      <c r="B1612" s="50">
        <v>2001144</v>
      </c>
      <c r="C1612" s="13" t="s">
        <v>2548</v>
      </c>
      <c r="D1612" s="49" t="s">
        <v>4708</v>
      </c>
    </row>
    <row r="1613" spans="1:4">
      <c r="A1613" s="50">
        <v>403319</v>
      </c>
      <c r="B1613" s="50">
        <v>2001145</v>
      </c>
      <c r="C1613" s="13" t="s">
        <v>3506</v>
      </c>
      <c r="D1613" s="49" t="s">
        <v>4845</v>
      </c>
    </row>
    <row r="1614" spans="1:4">
      <c r="A1614" s="50">
        <v>403320</v>
      </c>
      <c r="B1614" s="50">
        <v>2001146</v>
      </c>
      <c r="C1614" s="13" t="s">
        <v>3507</v>
      </c>
      <c r="D1614" s="49" t="s">
        <v>4708</v>
      </c>
    </row>
    <row r="1615" spans="1:4">
      <c r="A1615" s="50">
        <v>403321</v>
      </c>
      <c r="B1615" s="50">
        <v>2001147</v>
      </c>
      <c r="C1615" s="13" t="s">
        <v>2549</v>
      </c>
      <c r="D1615" s="49"/>
    </row>
    <row r="1616" spans="1:4">
      <c r="A1616" s="50">
        <v>403326</v>
      </c>
      <c r="B1616" s="50">
        <v>2001148</v>
      </c>
      <c r="C1616" s="13" t="s">
        <v>3508</v>
      </c>
      <c r="D1616" s="49" t="s">
        <v>4699</v>
      </c>
    </row>
    <row r="1617" spans="1:4">
      <c r="A1617" s="50">
        <v>403327</v>
      </c>
      <c r="B1617" s="50">
        <v>2001149</v>
      </c>
      <c r="C1617" s="13" t="s">
        <v>3509</v>
      </c>
      <c r="D1617" s="49" t="s">
        <v>4708</v>
      </c>
    </row>
    <row r="1618" spans="1:4">
      <c r="A1618" s="50">
        <v>403328</v>
      </c>
      <c r="B1618" s="50">
        <v>2001150</v>
      </c>
      <c r="C1618" s="13" t="s">
        <v>3510</v>
      </c>
      <c r="D1618" s="49" t="s">
        <v>4708</v>
      </c>
    </row>
    <row r="1619" spans="1:4">
      <c r="A1619" s="50">
        <v>403329</v>
      </c>
      <c r="B1619" s="50">
        <v>2001151</v>
      </c>
      <c r="C1619" s="13" t="s">
        <v>2550</v>
      </c>
      <c r="D1619" s="49" t="s">
        <v>4708</v>
      </c>
    </row>
    <row r="1620" spans="1:4">
      <c r="A1620" s="50">
        <v>403330</v>
      </c>
      <c r="B1620" s="50">
        <v>2001152</v>
      </c>
      <c r="C1620" s="13" t="s">
        <v>2551</v>
      </c>
      <c r="D1620" s="49" t="s">
        <v>4699</v>
      </c>
    </row>
    <row r="1621" spans="1:4">
      <c r="A1621" s="50">
        <v>403332</v>
      </c>
      <c r="B1621" s="50">
        <v>2001153</v>
      </c>
      <c r="C1621" s="13" t="s">
        <v>2552</v>
      </c>
      <c r="D1621" s="49" t="s">
        <v>4700</v>
      </c>
    </row>
    <row r="1622" spans="1:4">
      <c r="A1622" s="50">
        <v>403333</v>
      </c>
      <c r="B1622" s="50">
        <v>2001154</v>
      </c>
      <c r="C1622" s="13" t="s">
        <v>2553</v>
      </c>
      <c r="D1622" s="49" t="s">
        <v>4804</v>
      </c>
    </row>
    <row r="1623" spans="1:4">
      <c r="A1623" s="50">
        <v>403334</v>
      </c>
      <c r="B1623" s="50">
        <v>2001155</v>
      </c>
      <c r="C1623" s="13" t="s">
        <v>3511</v>
      </c>
      <c r="D1623" s="49" t="s">
        <v>4699</v>
      </c>
    </row>
    <row r="1624" spans="1:4">
      <c r="A1624" s="50">
        <v>403335</v>
      </c>
      <c r="B1624" s="50">
        <v>2001156</v>
      </c>
      <c r="C1624" s="13" t="s">
        <v>3512</v>
      </c>
      <c r="D1624" s="49" t="s">
        <v>4699</v>
      </c>
    </row>
    <row r="1625" spans="1:4">
      <c r="A1625" s="50">
        <v>403336</v>
      </c>
      <c r="B1625" s="50">
        <v>2001157</v>
      </c>
      <c r="C1625" s="13" t="s">
        <v>2554</v>
      </c>
      <c r="D1625" s="49" t="s">
        <v>4730</v>
      </c>
    </row>
    <row r="1626" spans="1:4">
      <c r="A1626" s="50">
        <v>403337</v>
      </c>
      <c r="B1626" s="50">
        <v>2001158</v>
      </c>
      <c r="C1626" s="13" t="s">
        <v>3513</v>
      </c>
      <c r="D1626" s="49" t="s">
        <v>4846</v>
      </c>
    </row>
    <row r="1627" spans="1:4">
      <c r="A1627" s="50">
        <v>403340</v>
      </c>
      <c r="B1627" s="50">
        <v>2001159</v>
      </c>
      <c r="C1627" s="13" t="s">
        <v>2555</v>
      </c>
      <c r="D1627" s="49" t="s">
        <v>4726</v>
      </c>
    </row>
    <row r="1628" spans="1:4">
      <c r="A1628" s="50">
        <v>403341</v>
      </c>
      <c r="B1628" s="50">
        <v>2001160</v>
      </c>
      <c r="C1628" s="13" t="s">
        <v>2556</v>
      </c>
      <c r="D1628" s="49" t="s">
        <v>4708</v>
      </c>
    </row>
    <row r="1629" spans="1:4">
      <c r="A1629" s="50">
        <v>403342</v>
      </c>
      <c r="B1629" s="50">
        <v>2001161</v>
      </c>
      <c r="C1629" s="13" t="s">
        <v>2557</v>
      </c>
      <c r="D1629" s="49" t="s">
        <v>4699</v>
      </c>
    </row>
    <row r="1630" spans="1:4">
      <c r="A1630" s="50">
        <v>403343</v>
      </c>
      <c r="B1630" s="50">
        <v>2001162</v>
      </c>
      <c r="C1630" s="13" t="s">
        <v>3514</v>
      </c>
      <c r="D1630" s="49" t="s">
        <v>4699</v>
      </c>
    </row>
    <row r="1631" spans="1:4">
      <c r="A1631" s="50">
        <v>403344</v>
      </c>
      <c r="B1631" s="50">
        <v>2001163</v>
      </c>
      <c r="C1631" s="13" t="s">
        <v>3515</v>
      </c>
      <c r="D1631" s="49" t="s">
        <v>4726</v>
      </c>
    </row>
    <row r="1632" spans="1:4">
      <c r="A1632" s="50">
        <v>403346</v>
      </c>
      <c r="B1632" s="50">
        <v>2001164</v>
      </c>
      <c r="C1632" s="13" t="s">
        <v>2558</v>
      </c>
      <c r="D1632" s="49" t="s">
        <v>4699</v>
      </c>
    </row>
    <row r="1633" spans="1:4">
      <c r="A1633" s="50">
        <v>403347</v>
      </c>
      <c r="B1633" s="50">
        <v>2001165</v>
      </c>
      <c r="C1633" s="13" t="s">
        <v>3516</v>
      </c>
      <c r="D1633" s="49" t="s">
        <v>4735</v>
      </c>
    </row>
    <row r="1634" spans="1:4">
      <c r="A1634" s="50">
        <v>403353</v>
      </c>
      <c r="B1634" s="50">
        <v>2001166</v>
      </c>
      <c r="C1634" s="13" t="s">
        <v>2559</v>
      </c>
      <c r="D1634" s="49" t="s">
        <v>4699</v>
      </c>
    </row>
    <row r="1635" spans="1:4">
      <c r="A1635" s="50">
        <v>403355</v>
      </c>
      <c r="B1635" s="50">
        <v>2001167</v>
      </c>
      <c r="C1635" s="13" t="s">
        <v>3517</v>
      </c>
      <c r="D1635" s="49"/>
    </row>
    <row r="1636" spans="1:4">
      <c r="A1636" s="50">
        <v>403358</v>
      </c>
      <c r="B1636" s="50">
        <v>2001168</v>
      </c>
      <c r="C1636" s="13" t="s">
        <v>970</v>
      </c>
      <c r="D1636" s="49" t="s">
        <v>4708</v>
      </c>
    </row>
    <row r="1637" spans="1:4">
      <c r="A1637" s="50">
        <v>403360</v>
      </c>
      <c r="B1637" s="50">
        <v>2001169</v>
      </c>
      <c r="C1637" s="13" t="s">
        <v>3518</v>
      </c>
      <c r="D1637" s="49" t="s">
        <v>4847</v>
      </c>
    </row>
    <row r="1638" spans="1:4">
      <c r="A1638" s="50">
        <v>403361</v>
      </c>
      <c r="B1638" s="50">
        <v>2001170</v>
      </c>
      <c r="C1638" s="13" t="s">
        <v>2560</v>
      </c>
      <c r="D1638" s="49" t="s">
        <v>4699</v>
      </c>
    </row>
    <row r="1639" spans="1:4">
      <c r="A1639" s="50">
        <v>403362</v>
      </c>
      <c r="B1639" s="50">
        <v>2001171</v>
      </c>
      <c r="C1639" s="13" t="s">
        <v>2561</v>
      </c>
      <c r="D1639" s="49" t="s">
        <v>4703</v>
      </c>
    </row>
    <row r="1640" spans="1:4">
      <c r="A1640" s="50">
        <v>403363</v>
      </c>
      <c r="B1640" s="50">
        <v>2001172</v>
      </c>
      <c r="C1640" s="13" t="s">
        <v>2562</v>
      </c>
      <c r="D1640" s="49" t="s">
        <v>4761</v>
      </c>
    </row>
    <row r="1641" spans="1:4">
      <c r="A1641" s="50">
        <v>403365</v>
      </c>
      <c r="B1641" s="50">
        <v>2001173</v>
      </c>
      <c r="C1641" s="13" t="s">
        <v>2563</v>
      </c>
      <c r="D1641" s="49"/>
    </row>
    <row r="1642" spans="1:4">
      <c r="A1642" s="50">
        <v>403368</v>
      </c>
      <c r="B1642" s="50">
        <v>2001174</v>
      </c>
      <c r="C1642" s="13" t="s">
        <v>3519</v>
      </c>
      <c r="D1642" s="49" t="s">
        <v>4730</v>
      </c>
    </row>
    <row r="1643" spans="1:4">
      <c r="A1643" s="50">
        <v>403369</v>
      </c>
      <c r="B1643" s="50">
        <v>2001175</v>
      </c>
      <c r="C1643" s="13" t="s">
        <v>3520</v>
      </c>
      <c r="D1643" s="49" t="s">
        <v>4848</v>
      </c>
    </row>
    <row r="1644" spans="1:4">
      <c r="A1644" s="50">
        <v>403370</v>
      </c>
      <c r="B1644" s="50">
        <v>2001176</v>
      </c>
      <c r="C1644" s="13" t="s">
        <v>3521</v>
      </c>
      <c r="D1644" s="49" t="s">
        <v>4708</v>
      </c>
    </row>
    <row r="1645" spans="1:4">
      <c r="A1645" s="50">
        <v>403371</v>
      </c>
      <c r="B1645" s="50">
        <v>2001177</v>
      </c>
      <c r="C1645" s="13" t="s">
        <v>2564</v>
      </c>
      <c r="D1645" s="49" t="s">
        <v>4849</v>
      </c>
    </row>
    <row r="1646" spans="1:4">
      <c r="A1646" s="50">
        <v>403372</v>
      </c>
      <c r="B1646" s="50">
        <v>2001178</v>
      </c>
      <c r="C1646" s="13" t="s">
        <v>3522</v>
      </c>
      <c r="D1646" s="49" t="s">
        <v>4708</v>
      </c>
    </row>
    <row r="1647" spans="1:4">
      <c r="A1647" s="50">
        <v>403373</v>
      </c>
      <c r="B1647" s="50">
        <v>2001179</v>
      </c>
      <c r="C1647" s="13" t="s">
        <v>3523</v>
      </c>
      <c r="D1647" s="49" t="s">
        <v>4708</v>
      </c>
    </row>
    <row r="1648" spans="1:4">
      <c r="A1648" s="50">
        <v>403374</v>
      </c>
      <c r="B1648" s="50">
        <v>2001180</v>
      </c>
      <c r="C1648" s="13" t="s">
        <v>2565</v>
      </c>
      <c r="D1648" s="49" t="s">
        <v>4699</v>
      </c>
    </row>
    <row r="1649" spans="1:4">
      <c r="A1649" s="50">
        <v>403375</v>
      </c>
      <c r="B1649" s="50">
        <v>2001181</v>
      </c>
      <c r="C1649" s="13" t="s">
        <v>2566</v>
      </c>
      <c r="D1649" s="49" t="s">
        <v>4699</v>
      </c>
    </row>
    <row r="1650" spans="1:4">
      <c r="A1650" s="50">
        <v>403376</v>
      </c>
      <c r="B1650" s="50">
        <v>2001182</v>
      </c>
      <c r="C1650" s="13" t="s">
        <v>2567</v>
      </c>
      <c r="D1650" s="49" t="s">
        <v>4699</v>
      </c>
    </row>
    <row r="1651" spans="1:4">
      <c r="A1651" s="50">
        <v>403377</v>
      </c>
      <c r="B1651" s="50">
        <v>2001183</v>
      </c>
      <c r="C1651" s="13" t="s">
        <v>2568</v>
      </c>
      <c r="D1651" s="49" t="s">
        <v>4699</v>
      </c>
    </row>
    <row r="1652" spans="1:4">
      <c r="A1652" s="50">
        <v>403378</v>
      </c>
      <c r="B1652" s="50">
        <v>2001184</v>
      </c>
      <c r="C1652" s="13" t="s">
        <v>2569</v>
      </c>
      <c r="D1652" s="49" t="s">
        <v>4708</v>
      </c>
    </row>
    <row r="1653" spans="1:4">
      <c r="A1653" s="50">
        <v>403379</v>
      </c>
      <c r="B1653" s="50">
        <v>2001185</v>
      </c>
      <c r="C1653" s="13" t="s">
        <v>2570</v>
      </c>
      <c r="D1653" s="49" t="s">
        <v>4850</v>
      </c>
    </row>
    <row r="1654" spans="1:4">
      <c r="A1654" s="50">
        <v>403380</v>
      </c>
      <c r="B1654" s="50">
        <v>2001186</v>
      </c>
      <c r="C1654" s="13" t="s">
        <v>2571</v>
      </c>
      <c r="D1654" s="49" t="s">
        <v>4770</v>
      </c>
    </row>
    <row r="1655" spans="1:4">
      <c r="A1655" s="50">
        <v>403383</v>
      </c>
      <c r="B1655" s="50">
        <v>2001187</v>
      </c>
      <c r="C1655" s="13" t="s">
        <v>2572</v>
      </c>
      <c r="D1655" s="49" t="s">
        <v>4703</v>
      </c>
    </row>
    <row r="1656" spans="1:4">
      <c r="A1656" s="50">
        <v>403384</v>
      </c>
      <c r="B1656" s="50">
        <v>2001188</v>
      </c>
      <c r="C1656" s="13" t="s">
        <v>2573</v>
      </c>
      <c r="D1656" s="49" t="s">
        <v>4726</v>
      </c>
    </row>
    <row r="1657" spans="1:4">
      <c r="A1657" s="50">
        <v>403389</v>
      </c>
      <c r="B1657" s="50">
        <v>2001189</v>
      </c>
      <c r="C1657" s="13" t="s">
        <v>2574</v>
      </c>
      <c r="D1657" s="49" t="s">
        <v>4851</v>
      </c>
    </row>
    <row r="1658" spans="1:4">
      <c r="A1658" s="50">
        <v>403390</v>
      </c>
      <c r="B1658" s="50">
        <v>2001190</v>
      </c>
      <c r="C1658" s="13" t="s">
        <v>3524</v>
      </c>
      <c r="D1658" s="49" t="s">
        <v>4722</v>
      </c>
    </row>
    <row r="1659" spans="1:4">
      <c r="A1659" s="50">
        <v>403391</v>
      </c>
      <c r="B1659" s="50">
        <v>2001191</v>
      </c>
      <c r="C1659" s="13" t="s">
        <v>2575</v>
      </c>
      <c r="D1659" s="49" t="s">
        <v>4699</v>
      </c>
    </row>
    <row r="1660" spans="1:4">
      <c r="A1660" s="50">
        <v>403397</v>
      </c>
      <c r="B1660" s="50">
        <v>2001192</v>
      </c>
      <c r="C1660" s="13" t="s">
        <v>3525</v>
      </c>
      <c r="D1660" s="49" t="s">
        <v>4699</v>
      </c>
    </row>
    <row r="1661" spans="1:4">
      <c r="A1661" s="50">
        <v>403398</v>
      </c>
      <c r="B1661" s="50">
        <v>2001193</v>
      </c>
      <c r="C1661" s="13" t="s">
        <v>3526</v>
      </c>
      <c r="D1661" s="49" t="s">
        <v>4699</v>
      </c>
    </row>
    <row r="1662" spans="1:4">
      <c r="A1662" s="50">
        <v>403401</v>
      </c>
      <c r="B1662" s="50">
        <v>2001194</v>
      </c>
      <c r="C1662" s="13" t="s">
        <v>3527</v>
      </c>
      <c r="D1662" s="49" t="s">
        <v>4699</v>
      </c>
    </row>
    <row r="1663" spans="1:4">
      <c r="A1663" s="50">
        <v>403402</v>
      </c>
      <c r="B1663" s="50">
        <v>2001195</v>
      </c>
      <c r="C1663" s="13" t="s">
        <v>2576</v>
      </c>
      <c r="D1663" s="49" t="s">
        <v>4852</v>
      </c>
    </row>
    <row r="1664" spans="1:4">
      <c r="A1664" s="50">
        <v>403403</v>
      </c>
      <c r="B1664" s="50">
        <v>2001196</v>
      </c>
      <c r="C1664" s="13" t="s">
        <v>2577</v>
      </c>
      <c r="D1664" s="49"/>
    </row>
    <row r="1665" spans="1:4">
      <c r="A1665" s="50">
        <v>403404</v>
      </c>
      <c r="B1665" s="50">
        <v>2001197</v>
      </c>
      <c r="C1665" s="13" t="s">
        <v>2578</v>
      </c>
      <c r="D1665" s="49"/>
    </row>
    <row r="1666" spans="1:4">
      <c r="A1666" s="50">
        <v>403405</v>
      </c>
      <c r="B1666" s="50">
        <v>2001198</v>
      </c>
      <c r="C1666" s="13" t="s">
        <v>2579</v>
      </c>
      <c r="D1666" s="49" t="s">
        <v>4708</v>
      </c>
    </row>
    <row r="1667" spans="1:4">
      <c r="A1667" s="50">
        <v>403406</v>
      </c>
      <c r="B1667" s="50">
        <v>2001199</v>
      </c>
      <c r="C1667" s="13" t="s">
        <v>2580</v>
      </c>
      <c r="D1667" s="49" t="s">
        <v>4699</v>
      </c>
    </row>
    <row r="1668" spans="1:4">
      <c r="A1668" s="50">
        <v>403409</v>
      </c>
      <c r="B1668" s="50">
        <v>2001200</v>
      </c>
      <c r="C1668" s="13" t="s">
        <v>3528</v>
      </c>
      <c r="D1668" s="49" t="s">
        <v>4699</v>
      </c>
    </row>
    <row r="1669" spans="1:4">
      <c r="A1669" s="50">
        <v>403412</v>
      </c>
      <c r="B1669" s="50">
        <v>2001201</v>
      </c>
      <c r="C1669" s="13" t="s">
        <v>3529</v>
      </c>
      <c r="D1669" s="49" t="s">
        <v>4707</v>
      </c>
    </row>
    <row r="1670" spans="1:4">
      <c r="A1670" s="50">
        <v>403414</v>
      </c>
      <c r="B1670" s="50">
        <v>2001202</v>
      </c>
      <c r="C1670" s="13" t="s">
        <v>3530</v>
      </c>
      <c r="D1670" s="49" t="s">
        <v>4699</v>
      </c>
    </row>
    <row r="1671" spans="1:4">
      <c r="A1671" s="50">
        <v>403415</v>
      </c>
      <c r="B1671" s="50">
        <v>2001203</v>
      </c>
      <c r="C1671" s="13" t="s">
        <v>2581</v>
      </c>
      <c r="D1671" s="49" t="s">
        <v>4708</v>
      </c>
    </row>
    <row r="1672" spans="1:4">
      <c r="A1672" s="50">
        <v>403416</v>
      </c>
      <c r="B1672" s="50">
        <v>2001204</v>
      </c>
      <c r="C1672" s="13" t="s">
        <v>3531</v>
      </c>
      <c r="D1672" s="49" t="s">
        <v>4700</v>
      </c>
    </row>
    <row r="1673" spans="1:4">
      <c r="A1673" s="50">
        <v>403417</v>
      </c>
      <c r="B1673" s="50">
        <v>2001205</v>
      </c>
      <c r="C1673" s="13" t="s">
        <v>3532</v>
      </c>
      <c r="D1673" s="49" t="s">
        <v>4853</v>
      </c>
    </row>
    <row r="1674" spans="1:4">
      <c r="A1674" s="50">
        <v>403418</v>
      </c>
      <c r="B1674" s="50">
        <v>2001206</v>
      </c>
      <c r="C1674" s="13" t="s">
        <v>2582</v>
      </c>
      <c r="D1674" s="49" t="s">
        <v>4854</v>
      </c>
    </row>
    <row r="1675" spans="1:4">
      <c r="A1675" s="50">
        <v>403419</v>
      </c>
      <c r="B1675" s="50">
        <v>2001207</v>
      </c>
      <c r="C1675" s="13" t="s">
        <v>3533</v>
      </c>
      <c r="D1675" s="49"/>
    </row>
    <row r="1676" spans="1:4">
      <c r="A1676" s="50">
        <v>403427</v>
      </c>
      <c r="B1676" s="50">
        <v>2001210</v>
      </c>
      <c r="C1676" s="13" t="s">
        <v>3534</v>
      </c>
      <c r="D1676" s="49" t="s">
        <v>4708</v>
      </c>
    </row>
    <row r="1677" spans="1:4">
      <c r="A1677" s="50">
        <v>403435</v>
      </c>
      <c r="B1677" s="50">
        <v>2001215</v>
      </c>
      <c r="C1677" s="13" t="s">
        <v>3535</v>
      </c>
      <c r="D1677" s="49" t="s">
        <v>4845</v>
      </c>
    </row>
    <row r="1678" spans="1:4">
      <c r="A1678" s="50">
        <v>403436</v>
      </c>
      <c r="B1678" s="50">
        <v>2001216</v>
      </c>
      <c r="C1678" s="13" t="s">
        <v>2583</v>
      </c>
      <c r="D1678" s="49"/>
    </row>
    <row r="1679" spans="1:4">
      <c r="A1679" s="50">
        <v>403437</v>
      </c>
      <c r="B1679" s="50">
        <v>2001217</v>
      </c>
      <c r="C1679" s="13" t="s">
        <v>2584</v>
      </c>
      <c r="D1679" s="49" t="s">
        <v>4855</v>
      </c>
    </row>
    <row r="1680" spans="1:4">
      <c r="A1680" s="50">
        <v>403439</v>
      </c>
      <c r="B1680" s="50">
        <v>2001218</v>
      </c>
      <c r="C1680" s="13" t="s">
        <v>3536</v>
      </c>
      <c r="D1680" s="49" t="s">
        <v>4856</v>
      </c>
    </row>
    <row r="1681" spans="1:4">
      <c r="A1681" s="50">
        <v>403440</v>
      </c>
      <c r="B1681" s="50">
        <v>2001219</v>
      </c>
      <c r="C1681" s="13" t="s">
        <v>2585</v>
      </c>
      <c r="D1681" s="49" t="s">
        <v>4699</v>
      </c>
    </row>
    <row r="1682" spans="1:4">
      <c r="A1682" s="50">
        <v>403441</v>
      </c>
      <c r="B1682" s="50">
        <v>2001220</v>
      </c>
      <c r="C1682" s="13" t="s">
        <v>2586</v>
      </c>
      <c r="D1682" s="49" t="s">
        <v>4857</v>
      </c>
    </row>
    <row r="1683" spans="1:4">
      <c r="A1683" s="50">
        <v>403442</v>
      </c>
      <c r="B1683" s="50">
        <v>2001221</v>
      </c>
      <c r="C1683" s="13" t="s">
        <v>3537</v>
      </c>
      <c r="D1683" s="49" t="s">
        <v>4708</v>
      </c>
    </row>
    <row r="1684" spans="1:4">
      <c r="A1684" s="50">
        <v>403448</v>
      </c>
      <c r="B1684" s="50">
        <v>2001222</v>
      </c>
      <c r="C1684" s="13" t="s">
        <v>2587</v>
      </c>
      <c r="D1684" s="49" t="s">
        <v>4858</v>
      </c>
    </row>
    <row r="1685" spans="1:4">
      <c r="A1685" s="50">
        <v>403450</v>
      </c>
      <c r="B1685" s="50">
        <v>2001223</v>
      </c>
      <c r="C1685" s="13" t="s">
        <v>2588</v>
      </c>
      <c r="D1685" s="49" t="s">
        <v>4722</v>
      </c>
    </row>
    <row r="1686" spans="1:4">
      <c r="A1686" s="50">
        <v>403452</v>
      </c>
      <c r="B1686" s="50">
        <v>2001224</v>
      </c>
      <c r="C1686" s="13" t="s">
        <v>3538</v>
      </c>
      <c r="D1686" s="49" t="s">
        <v>4699</v>
      </c>
    </row>
    <row r="1687" spans="1:4">
      <c r="A1687" s="50">
        <v>403453</v>
      </c>
      <c r="B1687" s="50">
        <v>2001225</v>
      </c>
      <c r="C1687" s="13" t="s">
        <v>2589</v>
      </c>
      <c r="D1687" s="49"/>
    </row>
    <row r="1688" spans="1:4">
      <c r="A1688" s="50">
        <v>403454</v>
      </c>
      <c r="B1688" s="50">
        <v>2001226</v>
      </c>
      <c r="C1688" s="13" t="s">
        <v>2590</v>
      </c>
      <c r="D1688" s="49" t="s">
        <v>4708</v>
      </c>
    </row>
    <row r="1689" spans="1:4">
      <c r="A1689" s="50">
        <v>403455</v>
      </c>
      <c r="B1689" s="50">
        <v>2001227</v>
      </c>
      <c r="C1689" s="13" t="s">
        <v>3539</v>
      </c>
      <c r="D1689" s="49" t="s">
        <v>4859</v>
      </c>
    </row>
    <row r="1690" spans="1:4">
      <c r="A1690" s="50">
        <v>403456</v>
      </c>
      <c r="B1690" s="50">
        <v>2001228</v>
      </c>
      <c r="C1690" s="13" t="s">
        <v>2591</v>
      </c>
      <c r="D1690" s="49" t="s">
        <v>4722</v>
      </c>
    </row>
    <row r="1691" spans="1:4">
      <c r="A1691" s="50">
        <v>403458</v>
      </c>
      <c r="B1691" s="50">
        <v>2001229</v>
      </c>
      <c r="C1691" s="13" t="s">
        <v>2592</v>
      </c>
      <c r="D1691" s="49" t="s">
        <v>4708</v>
      </c>
    </row>
    <row r="1692" spans="1:4">
      <c r="A1692" s="50">
        <v>403459</v>
      </c>
      <c r="B1692" s="50">
        <v>2001230</v>
      </c>
      <c r="C1692" s="13" t="s">
        <v>2593</v>
      </c>
      <c r="D1692" s="49" t="s">
        <v>4700</v>
      </c>
    </row>
    <row r="1693" spans="1:4">
      <c r="A1693" s="50">
        <v>403460</v>
      </c>
      <c r="B1693" s="50">
        <v>2001231</v>
      </c>
      <c r="C1693" s="13" t="s">
        <v>3540</v>
      </c>
      <c r="D1693" s="49" t="s">
        <v>4708</v>
      </c>
    </row>
    <row r="1694" spans="1:4">
      <c r="A1694" s="50">
        <v>403461</v>
      </c>
      <c r="B1694" s="50">
        <v>2001232</v>
      </c>
      <c r="C1694" s="13" t="s">
        <v>3541</v>
      </c>
      <c r="D1694" s="49" t="s">
        <v>4708</v>
      </c>
    </row>
    <row r="1695" spans="1:4">
      <c r="A1695" s="50">
        <v>403462</v>
      </c>
      <c r="B1695" s="50">
        <v>2001233</v>
      </c>
      <c r="C1695" s="13" t="s">
        <v>2594</v>
      </c>
      <c r="D1695" s="49" t="s">
        <v>4708</v>
      </c>
    </row>
    <row r="1696" spans="1:4">
      <c r="A1696" s="50">
        <v>403463</v>
      </c>
      <c r="B1696" s="50">
        <v>2001234</v>
      </c>
      <c r="C1696" s="13" t="s">
        <v>2595</v>
      </c>
      <c r="D1696" s="49" t="s">
        <v>4761</v>
      </c>
    </row>
    <row r="1697" spans="1:4">
      <c r="A1697" s="50">
        <v>403464</v>
      </c>
      <c r="B1697" s="50">
        <v>2001235</v>
      </c>
      <c r="C1697" s="13" t="s">
        <v>3542</v>
      </c>
      <c r="D1697" s="49" t="s">
        <v>4708</v>
      </c>
    </row>
    <row r="1698" spans="1:4">
      <c r="A1698" s="50">
        <v>403466</v>
      </c>
      <c r="B1698" s="50">
        <v>2001236</v>
      </c>
      <c r="C1698" s="13" t="s">
        <v>2596</v>
      </c>
      <c r="D1698" s="49" t="s">
        <v>4703</v>
      </c>
    </row>
    <row r="1699" spans="1:4">
      <c r="A1699" s="50">
        <v>403467</v>
      </c>
      <c r="B1699" s="50">
        <v>2001237</v>
      </c>
      <c r="C1699" s="13" t="s">
        <v>2597</v>
      </c>
      <c r="D1699" s="49" t="s">
        <v>4860</v>
      </c>
    </row>
    <row r="1700" spans="1:4">
      <c r="A1700" s="50">
        <v>403468</v>
      </c>
      <c r="B1700" s="50">
        <v>2001238</v>
      </c>
      <c r="C1700" s="13" t="s">
        <v>2598</v>
      </c>
      <c r="D1700" s="49" t="s">
        <v>4708</v>
      </c>
    </row>
    <row r="1701" spans="1:4">
      <c r="A1701" s="50">
        <v>403469</v>
      </c>
      <c r="B1701" s="50">
        <v>2001239</v>
      </c>
      <c r="C1701" s="13" t="s">
        <v>2599</v>
      </c>
      <c r="D1701" s="49" t="s">
        <v>4708</v>
      </c>
    </row>
    <row r="1702" spans="1:4">
      <c r="A1702" s="50">
        <v>403470</v>
      </c>
      <c r="B1702" s="50">
        <v>2001240</v>
      </c>
      <c r="C1702" s="13" t="s">
        <v>3543</v>
      </c>
      <c r="D1702" s="49" t="s">
        <v>4700</v>
      </c>
    </row>
    <row r="1703" spans="1:4">
      <c r="A1703" s="50">
        <v>403471</v>
      </c>
      <c r="B1703" s="50">
        <v>2001241</v>
      </c>
      <c r="C1703" s="13" t="s">
        <v>2600</v>
      </c>
      <c r="D1703" s="49"/>
    </row>
    <row r="1704" spans="1:4">
      <c r="A1704" s="50">
        <v>403472</v>
      </c>
      <c r="B1704" s="50">
        <v>2001242</v>
      </c>
      <c r="C1704" s="13" t="s">
        <v>2601</v>
      </c>
      <c r="D1704" s="49"/>
    </row>
    <row r="1705" spans="1:4">
      <c r="A1705" s="50">
        <v>403473</v>
      </c>
      <c r="B1705" s="50">
        <v>2001243</v>
      </c>
      <c r="C1705" s="13" t="s">
        <v>2602</v>
      </c>
      <c r="D1705" s="49" t="s">
        <v>4708</v>
      </c>
    </row>
    <row r="1706" spans="1:4">
      <c r="A1706" s="50">
        <v>403478</v>
      </c>
      <c r="B1706" s="50">
        <v>2001244</v>
      </c>
      <c r="C1706" s="13" t="s">
        <v>2603</v>
      </c>
      <c r="D1706" s="49" t="s">
        <v>4722</v>
      </c>
    </row>
    <row r="1707" spans="1:4">
      <c r="A1707" s="50">
        <v>403479</v>
      </c>
      <c r="B1707" s="50">
        <v>2001245</v>
      </c>
      <c r="C1707" s="13" t="s">
        <v>2604</v>
      </c>
      <c r="D1707" s="49" t="s">
        <v>4703</v>
      </c>
    </row>
    <row r="1708" spans="1:4">
      <c r="A1708" s="50">
        <v>403480</v>
      </c>
      <c r="B1708" s="50">
        <v>2001246</v>
      </c>
      <c r="C1708" s="13" t="s">
        <v>2605</v>
      </c>
      <c r="D1708" s="49" t="s">
        <v>4720</v>
      </c>
    </row>
    <row r="1709" spans="1:4">
      <c r="A1709" s="50">
        <v>403481</v>
      </c>
      <c r="B1709" s="50">
        <v>2001247</v>
      </c>
      <c r="C1709" s="13" t="s">
        <v>3544</v>
      </c>
      <c r="D1709" s="49" t="s">
        <v>4699</v>
      </c>
    </row>
    <row r="1710" spans="1:4">
      <c r="A1710" s="50">
        <v>403482</v>
      </c>
      <c r="B1710" s="50">
        <v>2001248</v>
      </c>
      <c r="C1710" s="13" t="s">
        <v>2606</v>
      </c>
      <c r="D1710" s="49" t="s">
        <v>4861</v>
      </c>
    </row>
    <row r="1711" spans="1:4">
      <c r="A1711" s="50">
        <v>403483</v>
      </c>
      <c r="B1711" s="50">
        <v>2001249</v>
      </c>
      <c r="C1711" s="13" t="s">
        <v>3545</v>
      </c>
      <c r="D1711" s="49" t="s">
        <v>4708</v>
      </c>
    </row>
    <row r="1712" spans="1:4">
      <c r="A1712" s="50">
        <v>403484</v>
      </c>
      <c r="B1712" s="50">
        <v>2001250</v>
      </c>
      <c r="C1712" s="13" t="s">
        <v>2607</v>
      </c>
      <c r="D1712" s="49" t="s">
        <v>4700</v>
      </c>
    </row>
    <row r="1713" spans="1:4">
      <c r="A1713" s="50">
        <v>403485</v>
      </c>
      <c r="B1713" s="50">
        <v>2001251</v>
      </c>
      <c r="C1713" s="13" t="s">
        <v>3546</v>
      </c>
      <c r="D1713" s="49" t="s">
        <v>4738</v>
      </c>
    </row>
    <row r="1714" spans="1:4">
      <c r="A1714" s="50">
        <v>403486</v>
      </c>
      <c r="B1714" s="50">
        <v>2001252</v>
      </c>
      <c r="C1714" s="13" t="s">
        <v>2608</v>
      </c>
      <c r="D1714" s="49" t="s">
        <v>4708</v>
      </c>
    </row>
    <row r="1715" spans="1:4">
      <c r="A1715" s="50">
        <v>403488</v>
      </c>
      <c r="B1715" s="50">
        <v>2001253</v>
      </c>
      <c r="C1715" s="13" t="s">
        <v>2609</v>
      </c>
      <c r="D1715" s="49" t="s">
        <v>4708</v>
      </c>
    </row>
    <row r="1716" spans="1:4">
      <c r="A1716" s="50">
        <v>403489</v>
      </c>
      <c r="B1716" s="50">
        <v>2001254</v>
      </c>
      <c r="C1716" s="13" t="s">
        <v>2610</v>
      </c>
      <c r="D1716" s="49" t="s">
        <v>4708</v>
      </c>
    </row>
    <row r="1717" spans="1:4">
      <c r="A1717" s="50">
        <v>403490</v>
      </c>
      <c r="B1717" s="50">
        <v>2001255</v>
      </c>
      <c r="C1717" s="13" t="s">
        <v>3547</v>
      </c>
      <c r="D1717" s="49" t="s">
        <v>4699</v>
      </c>
    </row>
    <row r="1718" spans="1:4">
      <c r="A1718" s="50">
        <v>403491</v>
      </c>
      <c r="B1718" s="50">
        <v>2001256</v>
      </c>
      <c r="C1718" s="13" t="s">
        <v>3548</v>
      </c>
      <c r="D1718" s="49" t="s">
        <v>4699</v>
      </c>
    </row>
    <row r="1719" spans="1:4">
      <c r="A1719" s="50">
        <v>403496</v>
      </c>
      <c r="B1719" s="50">
        <v>2001257</v>
      </c>
      <c r="C1719" s="13" t="s">
        <v>2611</v>
      </c>
      <c r="D1719" s="49" t="s">
        <v>4708</v>
      </c>
    </row>
    <row r="1720" spans="1:4">
      <c r="A1720" s="50">
        <v>403497</v>
      </c>
      <c r="B1720" s="50">
        <v>2001258</v>
      </c>
      <c r="C1720" s="13" t="s">
        <v>2612</v>
      </c>
      <c r="D1720" s="49" t="s">
        <v>4699</v>
      </c>
    </row>
    <row r="1721" spans="1:4">
      <c r="A1721" s="50">
        <v>403508</v>
      </c>
      <c r="B1721" s="50">
        <v>2001259</v>
      </c>
      <c r="C1721" s="13" t="s">
        <v>2613</v>
      </c>
      <c r="D1721" s="49" t="s">
        <v>4708</v>
      </c>
    </row>
    <row r="1722" spans="1:4">
      <c r="A1722" s="50">
        <v>403509</v>
      </c>
      <c r="B1722" s="50">
        <v>2001260</v>
      </c>
      <c r="C1722" s="13" t="s">
        <v>2614</v>
      </c>
      <c r="D1722" s="49" t="s">
        <v>4708</v>
      </c>
    </row>
    <row r="1723" spans="1:4">
      <c r="A1723" s="50">
        <v>403510</v>
      </c>
      <c r="B1723" s="50">
        <v>2001261</v>
      </c>
      <c r="C1723" s="13" t="s">
        <v>2615</v>
      </c>
      <c r="D1723" s="49"/>
    </row>
    <row r="1724" spans="1:4">
      <c r="A1724" s="50">
        <v>403511</v>
      </c>
      <c r="B1724" s="50">
        <v>2001262</v>
      </c>
      <c r="C1724" s="13" t="s">
        <v>3549</v>
      </c>
      <c r="D1724" s="49" t="s">
        <v>4708</v>
      </c>
    </row>
    <row r="1725" spans="1:4">
      <c r="A1725" s="50">
        <v>403512</v>
      </c>
      <c r="B1725" s="50">
        <v>2001263</v>
      </c>
      <c r="C1725" s="13" t="s">
        <v>2616</v>
      </c>
      <c r="D1725" s="49"/>
    </row>
    <row r="1726" spans="1:4">
      <c r="A1726" s="50">
        <v>403513</v>
      </c>
      <c r="B1726" s="50">
        <v>2001264</v>
      </c>
      <c r="C1726" s="13" t="s">
        <v>2617</v>
      </c>
      <c r="D1726" s="49" t="s">
        <v>4708</v>
      </c>
    </row>
    <row r="1727" spans="1:4">
      <c r="A1727" s="50">
        <v>403524</v>
      </c>
      <c r="B1727" s="50">
        <v>2001265</v>
      </c>
      <c r="C1727" s="13" t="s">
        <v>2618</v>
      </c>
      <c r="D1727" s="49" t="s">
        <v>4708</v>
      </c>
    </row>
    <row r="1728" spans="1:4">
      <c r="A1728" s="50">
        <v>403532</v>
      </c>
      <c r="B1728" s="50">
        <v>2001266</v>
      </c>
      <c r="C1728" s="13" t="s">
        <v>2619</v>
      </c>
      <c r="D1728" s="49" t="s">
        <v>4708</v>
      </c>
    </row>
    <row r="1729" spans="1:4">
      <c r="A1729" s="50">
        <v>403533</v>
      </c>
      <c r="B1729" s="50">
        <v>2001267</v>
      </c>
      <c r="C1729" s="13" t="s">
        <v>2620</v>
      </c>
      <c r="D1729" s="49"/>
    </row>
    <row r="1730" spans="1:4">
      <c r="A1730" s="50">
        <v>403534</v>
      </c>
      <c r="B1730" s="50">
        <v>2001268</v>
      </c>
      <c r="C1730" s="13" t="s">
        <v>2621</v>
      </c>
      <c r="D1730" s="49" t="s">
        <v>4708</v>
      </c>
    </row>
    <row r="1731" spans="1:4">
      <c r="A1731" s="50">
        <v>403538</v>
      </c>
      <c r="B1731" s="50">
        <v>2001269</v>
      </c>
      <c r="C1731" s="13" t="s">
        <v>3550</v>
      </c>
      <c r="D1731" s="49" t="s">
        <v>4862</v>
      </c>
    </row>
    <row r="1732" spans="1:4">
      <c r="A1732" s="50">
        <v>403539</v>
      </c>
      <c r="B1732" s="50">
        <v>2001270</v>
      </c>
      <c r="C1732" s="13" t="s">
        <v>2622</v>
      </c>
      <c r="D1732" s="49" t="s">
        <v>4708</v>
      </c>
    </row>
    <row r="1733" spans="1:4">
      <c r="A1733" s="50">
        <v>403540</v>
      </c>
      <c r="B1733" s="50">
        <v>2001271</v>
      </c>
      <c r="C1733" s="13" t="s">
        <v>2623</v>
      </c>
      <c r="D1733" s="49" t="s">
        <v>4863</v>
      </c>
    </row>
    <row r="1734" spans="1:4">
      <c r="A1734" s="50">
        <v>403541</v>
      </c>
      <c r="B1734" s="50">
        <v>2001272</v>
      </c>
      <c r="C1734" s="13" t="s">
        <v>2624</v>
      </c>
      <c r="D1734" s="49" t="s">
        <v>4699</v>
      </c>
    </row>
    <row r="1735" spans="1:4">
      <c r="A1735" s="50">
        <v>403542</v>
      </c>
      <c r="B1735" s="50">
        <v>2001273</v>
      </c>
      <c r="C1735" s="13" t="s">
        <v>2625</v>
      </c>
      <c r="D1735" s="49" t="s">
        <v>4864</v>
      </c>
    </row>
    <row r="1736" spans="1:4">
      <c r="A1736" s="50">
        <v>403543</v>
      </c>
      <c r="B1736" s="50">
        <v>2001274</v>
      </c>
      <c r="C1736" s="13" t="s">
        <v>3551</v>
      </c>
      <c r="D1736" s="49" t="s">
        <v>4783</v>
      </c>
    </row>
    <row r="1737" spans="1:4">
      <c r="A1737" s="50">
        <v>403544</v>
      </c>
      <c r="B1737" s="50">
        <v>2001275</v>
      </c>
      <c r="C1737" s="13" t="s">
        <v>2626</v>
      </c>
      <c r="D1737" s="49" t="s">
        <v>4700</v>
      </c>
    </row>
    <row r="1738" spans="1:4">
      <c r="A1738" s="50">
        <v>403545</v>
      </c>
      <c r="B1738" s="50">
        <v>2001276</v>
      </c>
      <c r="C1738" s="13" t="s">
        <v>2627</v>
      </c>
      <c r="D1738" s="49" t="s">
        <v>4729</v>
      </c>
    </row>
    <row r="1739" spans="1:4">
      <c r="A1739" s="50">
        <v>403547</v>
      </c>
      <c r="B1739" s="50">
        <v>2001277</v>
      </c>
      <c r="C1739" s="13" t="s">
        <v>3552</v>
      </c>
      <c r="D1739" s="49" t="s">
        <v>4703</v>
      </c>
    </row>
    <row r="1740" spans="1:4">
      <c r="A1740" s="50">
        <v>403548</v>
      </c>
      <c r="B1740" s="50">
        <v>2001278</v>
      </c>
      <c r="C1740" s="13" t="s">
        <v>2628</v>
      </c>
      <c r="D1740" s="49" t="s">
        <v>4726</v>
      </c>
    </row>
    <row r="1741" spans="1:4">
      <c r="A1741" s="50">
        <v>403549</v>
      </c>
      <c r="B1741" s="50">
        <v>2001279</v>
      </c>
      <c r="C1741" s="13" t="s">
        <v>2629</v>
      </c>
      <c r="D1741" s="49"/>
    </row>
    <row r="1742" spans="1:4">
      <c r="A1742" s="50">
        <v>403550</v>
      </c>
      <c r="B1742" s="50">
        <v>2001280</v>
      </c>
      <c r="C1742" s="13" t="s">
        <v>2630</v>
      </c>
      <c r="D1742" s="49"/>
    </row>
    <row r="1743" spans="1:4">
      <c r="A1743" s="50">
        <v>403555</v>
      </c>
      <c r="B1743" s="50">
        <v>2001281</v>
      </c>
      <c r="C1743" s="13" t="s">
        <v>2631</v>
      </c>
      <c r="D1743" s="49" t="s">
        <v>4700</v>
      </c>
    </row>
    <row r="1744" spans="1:4">
      <c r="A1744" s="50">
        <v>403559</v>
      </c>
      <c r="B1744" s="50">
        <v>2001282</v>
      </c>
      <c r="C1744" s="13" t="s">
        <v>2632</v>
      </c>
      <c r="D1744" s="49" t="s">
        <v>4699</v>
      </c>
    </row>
    <row r="1745" spans="1:4">
      <c r="A1745" s="50">
        <v>403560</v>
      </c>
      <c r="B1745" s="50">
        <v>2001283</v>
      </c>
      <c r="C1745" s="13" t="s">
        <v>3553</v>
      </c>
      <c r="D1745" s="49" t="s">
        <v>4699</v>
      </c>
    </row>
    <row r="1746" spans="1:4">
      <c r="A1746" s="50">
        <v>403561</v>
      </c>
      <c r="B1746" s="50">
        <v>2001284</v>
      </c>
      <c r="C1746" s="13" t="s">
        <v>2633</v>
      </c>
      <c r="D1746" s="49" t="s">
        <v>4699</v>
      </c>
    </row>
    <row r="1747" spans="1:4">
      <c r="A1747" s="50">
        <v>403562</v>
      </c>
      <c r="B1747" s="50">
        <v>2001285</v>
      </c>
      <c r="C1747" s="13" t="s">
        <v>2634</v>
      </c>
      <c r="D1747" s="49"/>
    </row>
    <row r="1748" spans="1:4">
      <c r="A1748" s="50">
        <v>403563</v>
      </c>
      <c r="B1748" s="50">
        <v>2001286</v>
      </c>
      <c r="C1748" s="13" t="s">
        <v>2635</v>
      </c>
      <c r="D1748" s="49" t="s">
        <v>4865</v>
      </c>
    </row>
    <row r="1749" spans="1:4">
      <c r="A1749" s="50">
        <v>403564</v>
      </c>
      <c r="B1749" s="50">
        <v>2001287</v>
      </c>
      <c r="C1749" s="13" t="s">
        <v>2636</v>
      </c>
      <c r="D1749" s="49" t="s">
        <v>4708</v>
      </c>
    </row>
    <row r="1750" spans="1:4">
      <c r="A1750" s="50">
        <v>403577</v>
      </c>
      <c r="B1750" s="50">
        <v>2001288</v>
      </c>
      <c r="C1750" s="13" t="s">
        <v>3554</v>
      </c>
      <c r="D1750" s="49"/>
    </row>
    <row r="1751" spans="1:4">
      <c r="A1751" s="50">
        <v>403578</v>
      </c>
      <c r="B1751" s="50">
        <v>2001289</v>
      </c>
      <c r="C1751" s="13" t="s">
        <v>2637</v>
      </c>
      <c r="D1751" s="49" t="s">
        <v>4699</v>
      </c>
    </row>
    <row r="1752" spans="1:4">
      <c r="A1752" s="50">
        <v>403579</v>
      </c>
      <c r="B1752" s="50">
        <v>2001290</v>
      </c>
      <c r="C1752" s="13" t="s">
        <v>2638</v>
      </c>
      <c r="D1752" s="49" t="s">
        <v>4707</v>
      </c>
    </row>
    <row r="1753" spans="1:4">
      <c r="A1753" s="50">
        <v>403580</v>
      </c>
      <c r="B1753" s="50">
        <v>2001291</v>
      </c>
      <c r="C1753" s="13" t="s">
        <v>2639</v>
      </c>
      <c r="D1753" s="49" t="s">
        <v>4708</v>
      </c>
    </row>
    <row r="1754" spans="1:4">
      <c r="A1754" s="50">
        <v>403581</v>
      </c>
      <c r="B1754" s="50">
        <v>2001292</v>
      </c>
      <c r="C1754" s="13" t="s">
        <v>3555</v>
      </c>
      <c r="D1754" s="49" t="s">
        <v>4708</v>
      </c>
    </row>
    <row r="1755" spans="1:4">
      <c r="A1755" s="50">
        <v>403582</v>
      </c>
      <c r="B1755" s="50">
        <v>2001293</v>
      </c>
      <c r="C1755" s="13" t="s">
        <v>2640</v>
      </c>
      <c r="D1755" s="49" t="s">
        <v>4689</v>
      </c>
    </row>
    <row r="1756" spans="1:4">
      <c r="A1756" s="50">
        <v>403587</v>
      </c>
      <c r="B1756" s="50">
        <v>2001294</v>
      </c>
      <c r="C1756" s="13" t="s">
        <v>2641</v>
      </c>
      <c r="D1756" s="49" t="s">
        <v>4700</v>
      </c>
    </row>
    <row r="1757" spans="1:4">
      <c r="A1757" s="50">
        <v>403588</v>
      </c>
      <c r="B1757" s="50">
        <v>2001295</v>
      </c>
      <c r="C1757" s="13" t="s">
        <v>3556</v>
      </c>
      <c r="D1757" s="49"/>
    </row>
    <row r="1758" spans="1:4">
      <c r="A1758" s="50">
        <v>403589</v>
      </c>
      <c r="B1758" s="50">
        <v>2001296</v>
      </c>
      <c r="C1758" s="13" t="s">
        <v>2642</v>
      </c>
      <c r="D1758" s="49" t="s">
        <v>4729</v>
      </c>
    </row>
    <row r="1759" spans="1:4">
      <c r="A1759" s="50">
        <v>403597</v>
      </c>
      <c r="B1759" s="50">
        <v>2001298</v>
      </c>
      <c r="C1759" s="13" t="s">
        <v>2643</v>
      </c>
      <c r="D1759" s="49" t="s">
        <v>4699</v>
      </c>
    </row>
    <row r="1760" spans="1:4">
      <c r="A1760" s="50">
        <v>403598</v>
      </c>
      <c r="B1760" s="50">
        <v>2001299</v>
      </c>
      <c r="C1760" s="13" t="s">
        <v>2644</v>
      </c>
      <c r="D1760" s="49" t="s">
        <v>4699</v>
      </c>
    </row>
    <row r="1761" spans="1:4">
      <c r="A1761" s="50">
        <v>403599</v>
      </c>
      <c r="B1761" s="50">
        <v>2001300</v>
      </c>
      <c r="C1761" s="13" t="s">
        <v>2645</v>
      </c>
      <c r="D1761" s="49" t="s">
        <v>4729</v>
      </c>
    </row>
    <row r="1762" spans="1:4">
      <c r="A1762" s="50">
        <v>403600</v>
      </c>
      <c r="B1762" s="50">
        <v>2001301</v>
      </c>
      <c r="C1762" s="13" t="s">
        <v>2646</v>
      </c>
      <c r="D1762" s="49" t="s">
        <v>4708</v>
      </c>
    </row>
    <row r="1763" spans="1:4">
      <c r="A1763" s="50">
        <v>403601</v>
      </c>
      <c r="B1763" s="50">
        <v>2001302</v>
      </c>
      <c r="C1763" s="13" t="s">
        <v>3557</v>
      </c>
      <c r="D1763" s="49" t="s">
        <v>4699</v>
      </c>
    </row>
    <row r="1764" spans="1:4">
      <c r="A1764" s="50">
        <v>403602</v>
      </c>
      <c r="B1764" s="50">
        <v>2001303</v>
      </c>
      <c r="C1764" s="13" t="s">
        <v>2647</v>
      </c>
      <c r="D1764" s="49" t="s">
        <v>4699</v>
      </c>
    </row>
    <row r="1765" spans="1:4">
      <c r="A1765" s="50">
        <v>403608</v>
      </c>
      <c r="B1765" s="50">
        <v>2001304</v>
      </c>
      <c r="C1765" s="13" t="s">
        <v>2648</v>
      </c>
      <c r="D1765" s="49" t="s">
        <v>4708</v>
      </c>
    </row>
    <row r="1766" spans="1:4">
      <c r="A1766" s="50">
        <v>403611</v>
      </c>
      <c r="B1766" s="50">
        <v>2001305</v>
      </c>
      <c r="C1766" s="13" t="s">
        <v>2649</v>
      </c>
      <c r="D1766" s="49" t="s">
        <v>4708</v>
      </c>
    </row>
    <row r="1767" spans="1:4">
      <c r="A1767" s="50">
        <v>403612</v>
      </c>
      <c r="B1767" s="50">
        <v>2001306</v>
      </c>
      <c r="C1767" s="13" t="s">
        <v>2650</v>
      </c>
      <c r="D1767" s="49" t="s">
        <v>4696</v>
      </c>
    </row>
    <row r="1768" spans="1:4">
      <c r="A1768" s="50">
        <v>403618</v>
      </c>
      <c r="B1768" s="50">
        <v>2001307</v>
      </c>
      <c r="C1768" s="13" t="s">
        <v>3558</v>
      </c>
      <c r="D1768" s="49" t="s">
        <v>4698</v>
      </c>
    </row>
    <row r="1769" spans="1:4">
      <c r="A1769" s="50">
        <v>403619</v>
      </c>
      <c r="B1769" s="50">
        <v>2001308</v>
      </c>
      <c r="C1769" s="13" t="s">
        <v>2651</v>
      </c>
      <c r="D1769" s="49" t="s">
        <v>4699</v>
      </c>
    </row>
    <row r="1770" spans="1:4">
      <c r="A1770" s="50">
        <v>403620</v>
      </c>
      <c r="B1770" s="50">
        <v>2001309</v>
      </c>
      <c r="C1770" s="13" t="s">
        <v>2652</v>
      </c>
      <c r="D1770" s="49"/>
    </row>
    <row r="1771" spans="1:4">
      <c r="A1771" s="50">
        <v>403622</v>
      </c>
      <c r="B1771" s="50">
        <v>2001310</v>
      </c>
      <c r="C1771" s="13" t="s">
        <v>3559</v>
      </c>
      <c r="D1771" s="49" t="s">
        <v>4708</v>
      </c>
    </row>
    <row r="1772" spans="1:4">
      <c r="A1772" s="50">
        <v>403623</v>
      </c>
      <c r="B1772" s="50">
        <v>2001311</v>
      </c>
      <c r="C1772" s="13" t="s">
        <v>2653</v>
      </c>
      <c r="D1772" s="49" t="s">
        <v>4700</v>
      </c>
    </row>
    <row r="1773" spans="1:4">
      <c r="A1773" s="50">
        <v>403624</v>
      </c>
      <c r="B1773" s="50">
        <v>2001312</v>
      </c>
      <c r="C1773" s="13" t="s">
        <v>2654</v>
      </c>
      <c r="D1773" s="49" t="s">
        <v>4739</v>
      </c>
    </row>
    <row r="1774" spans="1:4">
      <c r="A1774" s="50">
        <v>403625</v>
      </c>
      <c r="B1774" s="50">
        <v>2001313</v>
      </c>
      <c r="C1774" s="13" t="s">
        <v>2655</v>
      </c>
      <c r="D1774" s="49" t="s">
        <v>4866</v>
      </c>
    </row>
    <row r="1775" spans="1:4">
      <c r="A1775" s="50">
        <v>403626</v>
      </c>
      <c r="B1775" s="50">
        <v>2001314</v>
      </c>
      <c r="C1775" s="13" t="s">
        <v>2656</v>
      </c>
      <c r="D1775" s="49" t="s">
        <v>4699</v>
      </c>
    </row>
    <row r="1776" spans="1:4">
      <c r="A1776" s="50">
        <v>403627</v>
      </c>
      <c r="B1776" s="50">
        <v>2001315</v>
      </c>
      <c r="C1776" s="13" t="s">
        <v>2657</v>
      </c>
      <c r="D1776" s="49" t="s">
        <v>4708</v>
      </c>
    </row>
    <row r="1777" spans="1:4">
      <c r="A1777" s="50">
        <v>403628</v>
      </c>
      <c r="B1777" s="50">
        <v>2001316</v>
      </c>
      <c r="C1777" s="13" t="s">
        <v>2658</v>
      </c>
      <c r="D1777" s="49" t="s">
        <v>4842</v>
      </c>
    </row>
    <row r="1778" spans="1:4">
      <c r="A1778" s="50">
        <v>403629</v>
      </c>
      <c r="B1778" s="50">
        <v>2001317</v>
      </c>
      <c r="C1778" s="13" t="s">
        <v>2659</v>
      </c>
      <c r="D1778" s="49" t="s">
        <v>4708</v>
      </c>
    </row>
    <row r="1779" spans="1:4">
      <c r="A1779" s="50">
        <v>403638</v>
      </c>
      <c r="B1779" s="50">
        <v>2001318</v>
      </c>
      <c r="C1779" s="13" t="s">
        <v>2660</v>
      </c>
      <c r="D1779" s="49" t="s">
        <v>4746</v>
      </c>
    </row>
    <row r="1780" spans="1:4">
      <c r="A1780" s="50">
        <v>403640</v>
      </c>
      <c r="B1780" s="50">
        <v>2001319</v>
      </c>
      <c r="C1780" s="13" t="s">
        <v>2661</v>
      </c>
      <c r="D1780" s="49" t="s">
        <v>4867</v>
      </c>
    </row>
    <row r="1781" spans="1:4">
      <c r="A1781" s="50">
        <v>403642</v>
      </c>
      <c r="B1781" s="50">
        <v>2001320</v>
      </c>
      <c r="C1781" s="13" t="s">
        <v>3560</v>
      </c>
      <c r="D1781" s="49" t="s">
        <v>4708</v>
      </c>
    </row>
    <row r="1782" spans="1:4">
      <c r="A1782" s="50">
        <v>403643</v>
      </c>
      <c r="B1782" s="50">
        <v>2001321</v>
      </c>
      <c r="C1782" s="13" t="s">
        <v>2662</v>
      </c>
      <c r="D1782" s="49" t="s">
        <v>4708</v>
      </c>
    </row>
    <row r="1783" spans="1:4">
      <c r="A1783" s="50">
        <v>403644</v>
      </c>
      <c r="B1783" s="50">
        <v>2001322</v>
      </c>
      <c r="C1783" s="13" t="s">
        <v>3561</v>
      </c>
      <c r="D1783" s="49" t="s">
        <v>4708</v>
      </c>
    </row>
    <row r="1784" spans="1:4">
      <c r="A1784" s="50">
        <v>403645</v>
      </c>
      <c r="B1784" s="50">
        <v>2001323</v>
      </c>
      <c r="C1784" s="13" t="s">
        <v>2663</v>
      </c>
      <c r="D1784" s="49" t="s">
        <v>4700</v>
      </c>
    </row>
    <row r="1785" spans="1:4">
      <c r="A1785" s="50">
        <v>403646</v>
      </c>
      <c r="B1785" s="50">
        <v>2001324</v>
      </c>
      <c r="C1785" s="13" t="s">
        <v>3562</v>
      </c>
      <c r="D1785" s="49" t="s">
        <v>4699</v>
      </c>
    </row>
    <row r="1786" spans="1:4">
      <c r="A1786" s="50">
        <v>403647</v>
      </c>
      <c r="B1786" s="50">
        <v>2001325</v>
      </c>
      <c r="C1786" s="13" t="s">
        <v>3563</v>
      </c>
      <c r="D1786" s="49" t="s">
        <v>4868</v>
      </c>
    </row>
    <row r="1787" spans="1:4">
      <c r="A1787" s="50">
        <v>403648</v>
      </c>
      <c r="B1787" s="50">
        <v>2001326</v>
      </c>
      <c r="C1787" s="13" t="s">
        <v>2664</v>
      </c>
      <c r="D1787" s="49" t="s">
        <v>4699</v>
      </c>
    </row>
    <row r="1788" spans="1:4">
      <c r="A1788" s="50">
        <v>403649</v>
      </c>
      <c r="B1788" s="50">
        <v>2001327</v>
      </c>
      <c r="C1788" s="13" t="s">
        <v>2665</v>
      </c>
      <c r="D1788" s="49" t="s">
        <v>4708</v>
      </c>
    </row>
    <row r="1789" spans="1:4">
      <c r="A1789" s="50">
        <v>403650</v>
      </c>
      <c r="B1789" s="50">
        <v>2001328</v>
      </c>
      <c r="C1789" s="13" t="s">
        <v>2666</v>
      </c>
      <c r="D1789" s="49" t="s">
        <v>4869</v>
      </c>
    </row>
    <row r="1790" spans="1:4">
      <c r="A1790" s="50">
        <v>403651</v>
      </c>
      <c r="B1790" s="50">
        <v>2001329</v>
      </c>
      <c r="C1790" s="13" t="s">
        <v>2667</v>
      </c>
      <c r="D1790" s="49" t="s">
        <v>4708</v>
      </c>
    </row>
    <row r="1791" spans="1:4">
      <c r="A1791" s="50">
        <v>403652</v>
      </c>
      <c r="B1791" s="50">
        <v>2001330</v>
      </c>
      <c r="C1791" s="13" t="s">
        <v>3564</v>
      </c>
      <c r="D1791" s="49" t="s">
        <v>4708</v>
      </c>
    </row>
    <row r="1792" spans="1:4">
      <c r="A1792" s="50">
        <v>403653</v>
      </c>
      <c r="B1792" s="50">
        <v>2001331</v>
      </c>
      <c r="C1792" s="13" t="s">
        <v>3565</v>
      </c>
      <c r="D1792" s="49" t="s">
        <v>4870</v>
      </c>
    </row>
    <row r="1793" spans="1:4">
      <c r="A1793" s="50">
        <v>403657</v>
      </c>
      <c r="B1793" s="50">
        <v>2001332</v>
      </c>
      <c r="C1793" s="13" t="s">
        <v>3566</v>
      </c>
      <c r="D1793" s="49" t="s">
        <v>4708</v>
      </c>
    </row>
    <row r="1794" spans="1:4">
      <c r="A1794" s="50">
        <v>403658</v>
      </c>
      <c r="B1794" s="50">
        <v>2001333</v>
      </c>
      <c r="C1794" s="13" t="s">
        <v>2668</v>
      </c>
      <c r="D1794" s="49" t="s">
        <v>4871</v>
      </c>
    </row>
    <row r="1795" spans="1:4">
      <c r="A1795" s="50">
        <v>403659</v>
      </c>
      <c r="B1795" s="50">
        <v>2001334</v>
      </c>
      <c r="C1795" s="13" t="s">
        <v>3567</v>
      </c>
      <c r="D1795" s="49" t="s">
        <v>4708</v>
      </c>
    </row>
    <row r="1796" spans="1:4">
      <c r="A1796" s="50">
        <v>403660</v>
      </c>
      <c r="B1796" s="50">
        <v>2001335</v>
      </c>
      <c r="C1796" s="13" t="s">
        <v>2669</v>
      </c>
      <c r="D1796" s="49" t="s">
        <v>4708</v>
      </c>
    </row>
    <row r="1797" spans="1:4">
      <c r="A1797" s="50">
        <v>403662</v>
      </c>
      <c r="B1797" s="50">
        <v>2001336</v>
      </c>
      <c r="C1797" s="13" t="s">
        <v>2670</v>
      </c>
      <c r="D1797" s="49" t="s">
        <v>4748</v>
      </c>
    </row>
    <row r="1798" spans="1:4">
      <c r="A1798" s="50">
        <v>403663</v>
      </c>
      <c r="B1798" s="50">
        <v>2001337</v>
      </c>
      <c r="C1798" s="13" t="s">
        <v>2671</v>
      </c>
      <c r="D1798" s="49" t="s">
        <v>4708</v>
      </c>
    </row>
    <row r="1799" spans="1:4">
      <c r="A1799" s="50">
        <v>403664</v>
      </c>
      <c r="B1799" s="50">
        <v>2001338</v>
      </c>
      <c r="C1799" s="13" t="s">
        <v>2672</v>
      </c>
      <c r="D1799" s="49" t="s">
        <v>4703</v>
      </c>
    </row>
    <row r="1800" spans="1:4">
      <c r="A1800" s="50">
        <v>403667</v>
      </c>
      <c r="B1800" s="50">
        <v>2001339</v>
      </c>
      <c r="C1800" s="13" t="s">
        <v>2673</v>
      </c>
      <c r="D1800" s="49" t="s">
        <v>4708</v>
      </c>
    </row>
    <row r="1801" spans="1:4">
      <c r="A1801" s="50">
        <v>403669</v>
      </c>
      <c r="B1801" s="50">
        <v>2001340</v>
      </c>
      <c r="C1801" s="13" t="s">
        <v>3568</v>
      </c>
      <c r="D1801" s="49" t="s">
        <v>4700</v>
      </c>
    </row>
    <row r="1802" spans="1:4">
      <c r="A1802" s="50">
        <v>403670</v>
      </c>
      <c r="B1802" s="50">
        <v>2001341</v>
      </c>
      <c r="C1802" s="13" t="s">
        <v>3569</v>
      </c>
      <c r="D1802" s="49" t="s">
        <v>4700</v>
      </c>
    </row>
    <row r="1803" spans="1:4">
      <c r="A1803" s="50">
        <v>403671</v>
      </c>
      <c r="B1803" s="50">
        <v>2001342</v>
      </c>
      <c r="C1803" s="13" t="s">
        <v>2674</v>
      </c>
      <c r="D1803" s="49" t="s">
        <v>4708</v>
      </c>
    </row>
    <row r="1804" spans="1:4">
      <c r="A1804" s="50">
        <v>403672</v>
      </c>
      <c r="B1804" s="50">
        <v>2001343</v>
      </c>
      <c r="C1804" s="13" t="s">
        <v>3570</v>
      </c>
      <c r="D1804" s="49" t="s">
        <v>4708</v>
      </c>
    </row>
    <row r="1805" spans="1:4">
      <c r="A1805" s="50">
        <v>403673</v>
      </c>
      <c r="B1805" s="50">
        <v>2001344</v>
      </c>
      <c r="C1805" s="13" t="s">
        <v>3571</v>
      </c>
      <c r="D1805" s="49" t="s">
        <v>4708</v>
      </c>
    </row>
    <row r="1806" spans="1:4">
      <c r="A1806" s="50">
        <v>403674</v>
      </c>
      <c r="B1806" s="50">
        <v>2001345</v>
      </c>
      <c r="C1806" s="13" t="s">
        <v>2675</v>
      </c>
      <c r="D1806" s="49" t="s">
        <v>4872</v>
      </c>
    </row>
    <row r="1807" spans="1:4">
      <c r="A1807" s="50">
        <v>403675</v>
      </c>
      <c r="B1807" s="50">
        <v>2001346</v>
      </c>
      <c r="C1807" s="13" t="s">
        <v>3572</v>
      </c>
      <c r="D1807" s="49" t="s">
        <v>4730</v>
      </c>
    </row>
    <row r="1808" spans="1:4">
      <c r="A1808" s="50">
        <v>403676</v>
      </c>
      <c r="B1808" s="50">
        <v>2001347</v>
      </c>
      <c r="C1808" s="13" t="s">
        <v>2676</v>
      </c>
      <c r="D1808" s="49"/>
    </row>
    <row r="1809" spans="1:4">
      <c r="A1809" s="50">
        <v>403677</v>
      </c>
      <c r="B1809" s="50">
        <v>2001348</v>
      </c>
      <c r="C1809" s="13" t="s">
        <v>3573</v>
      </c>
      <c r="D1809" s="49" t="s">
        <v>4708</v>
      </c>
    </row>
    <row r="1810" spans="1:4">
      <c r="A1810" s="50">
        <v>403678</v>
      </c>
      <c r="B1810" s="50">
        <v>2001349</v>
      </c>
      <c r="C1810" s="13" t="s">
        <v>3574</v>
      </c>
      <c r="D1810" s="49" t="s">
        <v>4849</v>
      </c>
    </row>
    <row r="1811" spans="1:4">
      <c r="A1811" s="50">
        <v>403679</v>
      </c>
      <c r="B1811" s="50">
        <v>2001350</v>
      </c>
      <c r="C1811" s="13" t="s">
        <v>3575</v>
      </c>
      <c r="D1811" s="49" t="s">
        <v>4699</v>
      </c>
    </row>
    <row r="1812" spans="1:4">
      <c r="A1812" s="50">
        <v>403680</v>
      </c>
      <c r="B1812" s="50">
        <v>2001351</v>
      </c>
      <c r="C1812" s="13" t="s">
        <v>2677</v>
      </c>
      <c r="D1812" s="49" t="s">
        <v>4703</v>
      </c>
    </row>
    <row r="1813" spans="1:4">
      <c r="A1813" s="50">
        <v>403681</v>
      </c>
      <c r="B1813" s="50">
        <v>2001352</v>
      </c>
      <c r="C1813" s="13" t="s">
        <v>3576</v>
      </c>
      <c r="D1813" s="49" t="s">
        <v>4699</v>
      </c>
    </row>
    <row r="1814" spans="1:4">
      <c r="A1814" s="50">
        <v>403682</v>
      </c>
      <c r="B1814" s="50">
        <v>2001353</v>
      </c>
      <c r="C1814" s="13" t="s">
        <v>2678</v>
      </c>
      <c r="D1814" s="49" t="s">
        <v>4873</v>
      </c>
    </row>
    <row r="1815" spans="1:4">
      <c r="A1815" s="50">
        <v>403687</v>
      </c>
      <c r="B1815" s="50">
        <v>2001354</v>
      </c>
      <c r="C1815" s="13" t="s">
        <v>2679</v>
      </c>
      <c r="D1815" s="49" t="s">
        <v>4699</v>
      </c>
    </row>
    <row r="1816" spans="1:4">
      <c r="A1816" s="50">
        <v>403690</v>
      </c>
      <c r="B1816" s="50">
        <v>2001355</v>
      </c>
      <c r="C1816" s="13" t="s">
        <v>2680</v>
      </c>
      <c r="D1816" s="49" t="s">
        <v>4699</v>
      </c>
    </row>
    <row r="1817" spans="1:4">
      <c r="A1817" s="50">
        <v>403691</v>
      </c>
      <c r="B1817" s="50">
        <v>2001356</v>
      </c>
      <c r="C1817" s="13" t="s">
        <v>3577</v>
      </c>
      <c r="D1817" s="49" t="s">
        <v>4700</v>
      </c>
    </row>
    <row r="1818" spans="1:4">
      <c r="A1818" s="50">
        <v>403692</v>
      </c>
      <c r="B1818" s="50">
        <v>2001357</v>
      </c>
      <c r="C1818" s="13" t="s">
        <v>3578</v>
      </c>
      <c r="D1818" s="49" t="s">
        <v>4708</v>
      </c>
    </row>
    <row r="1819" spans="1:4">
      <c r="A1819" s="50">
        <v>403693</v>
      </c>
      <c r="B1819" s="50">
        <v>2001358</v>
      </c>
      <c r="C1819" s="13" t="s">
        <v>3579</v>
      </c>
      <c r="D1819" s="49" t="s">
        <v>4699</v>
      </c>
    </row>
    <row r="1820" spans="1:4">
      <c r="A1820" s="50">
        <v>403694</v>
      </c>
      <c r="B1820" s="50">
        <v>2001359</v>
      </c>
      <c r="C1820" s="13" t="s">
        <v>2681</v>
      </c>
      <c r="D1820" s="49" t="s">
        <v>4708</v>
      </c>
    </row>
    <row r="1821" spans="1:4">
      <c r="A1821" s="50">
        <v>403695</v>
      </c>
      <c r="B1821" s="50">
        <v>2001360</v>
      </c>
      <c r="C1821" s="13" t="s">
        <v>2682</v>
      </c>
      <c r="D1821" s="49" t="s">
        <v>4708</v>
      </c>
    </row>
    <row r="1822" spans="1:4">
      <c r="A1822" s="50">
        <v>403696</v>
      </c>
      <c r="B1822" s="50">
        <v>2001361</v>
      </c>
      <c r="C1822" s="13" t="s">
        <v>3580</v>
      </c>
      <c r="D1822" s="49" t="s">
        <v>4699</v>
      </c>
    </row>
    <row r="1823" spans="1:4">
      <c r="A1823" s="50">
        <v>403697</v>
      </c>
      <c r="B1823" s="50">
        <v>2001362</v>
      </c>
      <c r="C1823" s="13" t="s">
        <v>2683</v>
      </c>
      <c r="D1823" s="49" t="s">
        <v>4708</v>
      </c>
    </row>
    <row r="1824" spans="1:4">
      <c r="A1824" s="50">
        <v>403698</v>
      </c>
      <c r="B1824" s="50">
        <v>2001363</v>
      </c>
      <c r="C1824" s="13" t="s">
        <v>2684</v>
      </c>
      <c r="D1824" s="49" t="s">
        <v>4708</v>
      </c>
    </row>
    <row r="1825" spans="1:4">
      <c r="A1825" s="50">
        <v>403703</v>
      </c>
      <c r="B1825" s="50">
        <v>2001364</v>
      </c>
      <c r="C1825" s="13" t="s">
        <v>2685</v>
      </c>
      <c r="D1825" s="49" t="s">
        <v>4874</v>
      </c>
    </row>
    <row r="1826" spans="1:4">
      <c r="A1826" s="50">
        <v>403704</v>
      </c>
      <c r="B1826" s="50">
        <v>2001365</v>
      </c>
      <c r="C1826" s="13" t="s">
        <v>3581</v>
      </c>
      <c r="D1826" s="49" t="s">
        <v>4845</v>
      </c>
    </row>
    <row r="1827" spans="1:4">
      <c r="A1827" s="50">
        <v>403705</v>
      </c>
      <c r="B1827" s="50">
        <v>2001366</v>
      </c>
      <c r="C1827" s="13" t="s">
        <v>3582</v>
      </c>
      <c r="D1827" s="49" t="s">
        <v>4829</v>
      </c>
    </row>
    <row r="1828" spans="1:4">
      <c r="A1828" s="50">
        <v>403712</v>
      </c>
      <c r="B1828" s="50">
        <v>2001367</v>
      </c>
      <c r="C1828" s="13" t="s">
        <v>2686</v>
      </c>
      <c r="D1828" s="49" t="s">
        <v>4711</v>
      </c>
    </row>
    <row r="1829" spans="1:4">
      <c r="A1829" s="50">
        <v>403713</v>
      </c>
      <c r="B1829" s="50">
        <v>2001368</v>
      </c>
      <c r="C1829" s="13" t="s">
        <v>3583</v>
      </c>
      <c r="D1829" s="49" t="s">
        <v>4700</v>
      </c>
    </row>
    <row r="1830" spans="1:4">
      <c r="A1830" s="50">
        <v>403714</v>
      </c>
      <c r="B1830" s="50">
        <v>2001369</v>
      </c>
      <c r="C1830" s="13" t="s">
        <v>3584</v>
      </c>
      <c r="D1830" s="49" t="s">
        <v>4708</v>
      </c>
    </row>
    <row r="1831" spans="1:4">
      <c r="A1831" s="50">
        <v>403719</v>
      </c>
      <c r="B1831" s="50">
        <v>2001370</v>
      </c>
      <c r="C1831" s="13" t="s">
        <v>3585</v>
      </c>
      <c r="D1831" s="49" t="s">
        <v>4708</v>
      </c>
    </row>
    <row r="1832" spans="1:4">
      <c r="A1832" s="50">
        <v>403720</v>
      </c>
      <c r="B1832" s="50">
        <v>2001371</v>
      </c>
      <c r="C1832" s="13" t="s">
        <v>2687</v>
      </c>
      <c r="D1832" s="49" t="s">
        <v>4700</v>
      </c>
    </row>
    <row r="1833" spans="1:4">
      <c r="A1833" s="50">
        <v>403723</v>
      </c>
      <c r="B1833" s="50">
        <v>2001372</v>
      </c>
      <c r="C1833" s="13" t="s">
        <v>3586</v>
      </c>
      <c r="D1833" s="49" t="s">
        <v>4800</v>
      </c>
    </row>
    <row r="1834" spans="1:4">
      <c r="A1834" s="50">
        <v>403729</v>
      </c>
      <c r="B1834" s="50">
        <v>2001373</v>
      </c>
      <c r="C1834" s="13" t="s">
        <v>2688</v>
      </c>
      <c r="D1834" s="49" t="s">
        <v>4708</v>
      </c>
    </row>
    <row r="1835" spans="1:4">
      <c r="A1835" s="50">
        <v>403730</v>
      </c>
      <c r="B1835" s="50">
        <v>2001374</v>
      </c>
      <c r="C1835" s="13" t="s">
        <v>2689</v>
      </c>
      <c r="D1835" s="49" t="s">
        <v>4875</v>
      </c>
    </row>
    <row r="1836" spans="1:4">
      <c r="A1836" s="50">
        <v>403731</v>
      </c>
      <c r="B1836" s="50">
        <v>2001375</v>
      </c>
      <c r="C1836" s="13" t="s">
        <v>3587</v>
      </c>
      <c r="D1836" s="49" t="s">
        <v>4729</v>
      </c>
    </row>
    <row r="1837" spans="1:4">
      <c r="A1837" s="50">
        <v>403737</v>
      </c>
      <c r="B1837" s="50">
        <v>2001376</v>
      </c>
      <c r="C1837" s="13" t="s">
        <v>3588</v>
      </c>
      <c r="D1837" s="49" t="s">
        <v>4876</v>
      </c>
    </row>
    <row r="1838" spans="1:4">
      <c r="A1838" s="50">
        <v>403738</v>
      </c>
      <c r="B1838" s="50">
        <v>2001377</v>
      </c>
      <c r="C1838" s="13" t="s">
        <v>3589</v>
      </c>
      <c r="D1838" s="49" t="s">
        <v>4708</v>
      </c>
    </row>
    <row r="1839" spans="1:4">
      <c r="A1839" s="50">
        <v>403743</v>
      </c>
      <c r="B1839" s="50">
        <v>2001378</v>
      </c>
      <c r="C1839" s="13" t="s">
        <v>2690</v>
      </c>
      <c r="D1839" s="49" t="s">
        <v>4877</v>
      </c>
    </row>
    <row r="1840" spans="1:4">
      <c r="A1840" s="50">
        <v>403744</v>
      </c>
      <c r="B1840" s="50">
        <v>2001379</v>
      </c>
      <c r="C1840" s="13" t="s">
        <v>2691</v>
      </c>
      <c r="D1840" s="49" t="s">
        <v>4708</v>
      </c>
    </row>
    <row r="1841" spans="1:4">
      <c r="A1841" s="50">
        <v>403746</v>
      </c>
      <c r="B1841" s="50">
        <v>2001380</v>
      </c>
      <c r="C1841" s="13" t="s">
        <v>2692</v>
      </c>
      <c r="D1841" s="49" t="s">
        <v>4739</v>
      </c>
    </row>
    <row r="1842" spans="1:4">
      <c r="A1842" s="50">
        <v>403747</v>
      </c>
      <c r="B1842" s="50">
        <v>2001381</v>
      </c>
      <c r="C1842" s="13" t="s">
        <v>2693</v>
      </c>
      <c r="D1842" s="49" t="s">
        <v>4837</v>
      </c>
    </row>
    <row r="1843" spans="1:4">
      <c r="A1843" s="50">
        <v>403748</v>
      </c>
      <c r="B1843" s="50">
        <v>2001382</v>
      </c>
      <c r="C1843" s="13" t="s">
        <v>2694</v>
      </c>
      <c r="D1843" s="49" t="s">
        <v>4878</v>
      </c>
    </row>
    <row r="1844" spans="1:4">
      <c r="A1844" s="50">
        <v>403749</v>
      </c>
      <c r="B1844" s="50">
        <v>2001383</v>
      </c>
      <c r="C1844" s="13" t="s">
        <v>3590</v>
      </c>
      <c r="D1844" s="49" t="s">
        <v>4783</v>
      </c>
    </row>
    <row r="1845" spans="1:4">
      <c r="A1845" s="50">
        <v>403750</v>
      </c>
      <c r="B1845" s="50">
        <v>2001384</v>
      </c>
      <c r="C1845" s="13" t="s">
        <v>3591</v>
      </c>
      <c r="D1845" s="49" t="s">
        <v>4699</v>
      </c>
    </row>
    <row r="1846" spans="1:4">
      <c r="A1846" s="50">
        <v>403751</v>
      </c>
      <c r="B1846" s="50">
        <v>2001385</v>
      </c>
      <c r="C1846" s="13" t="s">
        <v>3592</v>
      </c>
      <c r="D1846" s="49" t="s">
        <v>4708</v>
      </c>
    </row>
    <row r="1847" spans="1:4">
      <c r="A1847" s="50">
        <v>403752</v>
      </c>
      <c r="B1847" s="50">
        <v>2001386</v>
      </c>
      <c r="C1847" s="13" t="s">
        <v>3593</v>
      </c>
      <c r="D1847" s="49" t="s">
        <v>4708</v>
      </c>
    </row>
    <row r="1848" spans="1:4">
      <c r="A1848" s="50">
        <v>403753</v>
      </c>
      <c r="B1848" s="50">
        <v>2001387</v>
      </c>
      <c r="C1848" s="13" t="s">
        <v>2695</v>
      </c>
      <c r="D1848" s="49" t="s">
        <v>4699</v>
      </c>
    </row>
    <row r="1849" spans="1:4">
      <c r="A1849" s="50">
        <v>403755</v>
      </c>
      <c r="B1849" s="50">
        <v>2001388</v>
      </c>
      <c r="C1849" s="13" t="s">
        <v>2696</v>
      </c>
      <c r="D1849" s="49" t="s">
        <v>4699</v>
      </c>
    </row>
    <row r="1850" spans="1:4">
      <c r="A1850" s="50">
        <v>403758</v>
      </c>
      <c r="B1850" s="50">
        <v>2001389</v>
      </c>
      <c r="C1850" s="13" t="s">
        <v>2697</v>
      </c>
      <c r="D1850" s="49" t="s">
        <v>4708</v>
      </c>
    </row>
    <row r="1851" spans="1:4">
      <c r="A1851" s="50">
        <v>403759</v>
      </c>
      <c r="B1851" s="50">
        <v>2001390</v>
      </c>
      <c r="C1851" s="13" t="s">
        <v>2698</v>
      </c>
      <c r="D1851" s="49" t="s">
        <v>4708</v>
      </c>
    </row>
    <row r="1852" spans="1:4">
      <c r="A1852" s="50">
        <v>403760</v>
      </c>
      <c r="B1852" s="50">
        <v>2001391</v>
      </c>
      <c r="C1852" s="13" t="s">
        <v>3594</v>
      </c>
      <c r="D1852" s="49" t="s">
        <v>4699</v>
      </c>
    </row>
    <row r="1853" spans="1:4">
      <c r="A1853" s="50">
        <v>403762</v>
      </c>
      <c r="B1853" s="50">
        <v>2001392</v>
      </c>
      <c r="C1853" s="13" t="s">
        <v>2699</v>
      </c>
      <c r="D1853" s="49" t="s">
        <v>4722</v>
      </c>
    </row>
    <row r="1854" spans="1:4">
      <c r="A1854" s="50">
        <v>403763</v>
      </c>
      <c r="B1854" s="50">
        <v>2001393</v>
      </c>
      <c r="C1854" s="13" t="s">
        <v>2700</v>
      </c>
      <c r="D1854" s="49" t="s">
        <v>4703</v>
      </c>
    </row>
    <row r="1855" spans="1:4">
      <c r="A1855" s="50">
        <v>403764</v>
      </c>
      <c r="B1855" s="50">
        <v>2001394</v>
      </c>
      <c r="C1855" s="13" t="s">
        <v>2701</v>
      </c>
      <c r="D1855" s="49" t="s">
        <v>4697</v>
      </c>
    </row>
    <row r="1856" spans="1:4">
      <c r="A1856" s="50">
        <v>403765</v>
      </c>
      <c r="B1856" s="50">
        <v>2001395</v>
      </c>
      <c r="C1856" s="13" t="s">
        <v>3595</v>
      </c>
      <c r="D1856" s="49" t="s">
        <v>4761</v>
      </c>
    </row>
    <row r="1857" spans="1:4">
      <c r="A1857" s="50">
        <v>403774</v>
      </c>
      <c r="B1857" s="50">
        <v>2001396</v>
      </c>
      <c r="C1857" s="13" t="s">
        <v>3596</v>
      </c>
      <c r="D1857" s="49" t="s">
        <v>4708</v>
      </c>
    </row>
    <row r="1858" spans="1:4">
      <c r="A1858" s="50">
        <v>403775</v>
      </c>
      <c r="B1858" s="50">
        <v>2001397</v>
      </c>
      <c r="C1858" s="13" t="s">
        <v>2702</v>
      </c>
      <c r="D1858" s="49" t="s">
        <v>4879</v>
      </c>
    </row>
    <row r="1859" spans="1:4">
      <c r="A1859" s="50">
        <v>403780</v>
      </c>
      <c r="B1859" s="50">
        <v>2001398</v>
      </c>
      <c r="C1859" s="13" t="s">
        <v>3597</v>
      </c>
      <c r="D1859" s="49" t="s">
        <v>4880</v>
      </c>
    </row>
    <row r="1860" spans="1:4">
      <c r="A1860" s="50">
        <v>403781</v>
      </c>
      <c r="B1860" s="50">
        <v>2001399</v>
      </c>
      <c r="C1860" s="13" t="s">
        <v>2703</v>
      </c>
      <c r="D1860" s="49" t="s">
        <v>4881</v>
      </c>
    </row>
    <row r="1861" spans="1:4">
      <c r="A1861" s="50">
        <v>403782</v>
      </c>
      <c r="B1861" s="50">
        <v>2001400</v>
      </c>
      <c r="C1861" s="13" t="s">
        <v>2704</v>
      </c>
      <c r="D1861" s="49" t="s">
        <v>4882</v>
      </c>
    </row>
    <row r="1862" spans="1:4">
      <c r="A1862" s="50">
        <v>403783</v>
      </c>
      <c r="B1862" s="50">
        <v>2001401</v>
      </c>
      <c r="C1862" s="13" t="s">
        <v>2705</v>
      </c>
      <c r="D1862" s="49" t="s">
        <v>4729</v>
      </c>
    </row>
    <row r="1863" spans="1:4">
      <c r="A1863" s="50">
        <v>403790</v>
      </c>
      <c r="B1863" s="50">
        <v>2001402</v>
      </c>
      <c r="C1863" s="13" t="s">
        <v>2706</v>
      </c>
      <c r="D1863" s="49" t="s">
        <v>4883</v>
      </c>
    </row>
    <row r="1864" spans="1:4">
      <c r="A1864" s="50">
        <v>403791</v>
      </c>
      <c r="B1864" s="50">
        <v>2001403</v>
      </c>
      <c r="C1864" s="13" t="s">
        <v>2707</v>
      </c>
      <c r="D1864" s="49" t="s">
        <v>4708</v>
      </c>
    </row>
    <row r="1865" spans="1:4">
      <c r="A1865" s="50">
        <v>403792</v>
      </c>
      <c r="B1865" s="50">
        <v>2001404</v>
      </c>
      <c r="C1865" s="13" t="s">
        <v>2708</v>
      </c>
      <c r="D1865" s="49" t="s">
        <v>4699</v>
      </c>
    </row>
    <row r="1866" spans="1:4">
      <c r="A1866" s="50">
        <v>403793</v>
      </c>
      <c r="B1866" s="50">
        <v>2001405</v>
      </c>
      <c r="C1866" s="13" t="s">
        <v>2709</v>
      </c>
      <c r="D1866" s="49" t="s">
        <v>4884</v>
      </c>
    </row>
    <row r="1867" spans="1:4">
      <c r="A1867" s="50">
        <v>403794</v>
      </c>
      <c r="B1867" s="50">
        <v>2001406</v>
      </c>
      <c r="C1867" s="13" t="s">
        <v>2710</v>
      </c>
      <c r="D1867" s="49" t="s">
        <v>4761</v>
      </c>
    </row>
    <row r="1868" spans="1:4">
      <c r="A1868" s="50">
        <v>403795</v>
      </c>
      <c r="B1868" s="50">
        <v>2001407</v>
      </c>
      <c r="C1868" s="13" t="s">
        <v>2711</v>
      </c>
      <c r="D1868" s="49" t="s">
        <v>4708</v>
      </c>
    </row>
    <row r="1869" spans="1:4">
      <c r="A1869" s="50">
        <v>403796</v>
      </c>
      <c r="B1869" s="50">
        <v>2001408</v>
      </c>
      <c r="C1869" s="13" t="s">
        <v>2712</v>
      </c>
      <c r="D1869" s="49" t="s">
        <v>4699</v>
      </c>
    </row>
    <row r="1870" spans="1:4">
      <c r="A1870" s="50">
        <v>403797</v>
      </c>
      <c r="B1870" s="50">
        <v>2001409</v>
      </c>
      <c r="C1870" s="13" t="s">
        <v>2713</v>
      </c>
      <c r="D1870" s="49" t="s">
        <v>4729</v>
      </c>
    </row>
    <row r="1871" spans="1:4">
      <c r="A1871" s="50">
        <v>403798</v>
      </c>
      <c r="B1871" s="50">
        <v>2001410</v>
      </c>
      <c r="C1871" s="13" t="s">
        <v>2714</v>
      </c>
      <c r="D1871" s="49" t="s">
        <v>4725</v>
      </c>
    </row>
    <row r="1872" spans="1:4">
      <c r="A1872" s="50">
        <v>403799</v>
      </c>
      <c r="B1872" s="50">
        <v>2001411</v>
      </c>
      <c r="C1872" s="13" t="s">
        <v>2715</v>
      </c>
      <c r="D1872" s="49" t="s">
        <v>4699</v>
      </c>
    </row>
    <row r="1873" spans="1:4">
      <c r="A1873" s="50">
        <v>403800</v>
      </c>
      <c r="B1873" s="50">
        <v>2001412</v>
      </c>
      <c r="C1873" s="13" t="s">
        <v>2716</v>
      </c>
      <c r="D1873" s="49" t="s">
        <v>4703</v>
      </c>
    </row>
    <row r="1874" spans="1:4">
      <c r="A1874" s="50">
        <v>403807</v>
      </c>
      <c r="B1874" s="50">
        <v>2001413</v>
      </c>
      <c r="C1874" s="13" t="s">
        <v>2717</v>
      </c>
      <c r="D1874" s="49" t="s">
        <v>4748</v>
      </c>
    </row>
    <row r="1875" spans="1:4">
      <c r="A1875" s="50">
        <v>403808</v>
      </c>
      <c r="B1875" s="50">
        <v>2001414</v>
      </c>
      <c r="C1875" s="13" t="s">
        <v>2718</v>
      </c>
      <c r="D1875" s="49" t="s">
        <v>4761</v>
      </c>
    </row>
    <row r="1876" spans="1:4">
      <c r="A1876" s="50">
        <v>403809</v>
      </c>
      <c r="B1876" s="50">
        <v>2001415</v>
      </c>
      <c r="C1876" s="13" t="s">
        <v>2719</v>
      </c>
      <c r="D1876" s="49" t="s">
        <v>4761</v>
      </c>
    </row>
    <row r="1877" spans="1:4">
      <c r="A1877" s="50">
        <v>403811</v>
      </c>
      <c r="B1877" s="50">
        <v>2001416</v>
      </c>
      <c r="C1877" s="13" t="s">
        <v>3598</v>
      </c>
      <c r="D1877" s="49" t="s">
        <v>4699</v>
      </c>
    </row>
    <row r="1878" spans="1:4">
      <c r="A1878" s="50">
        <v>403812</v>
      </c>
      <c r="B1878" s="50">
        <v>2001417</v>
      </c>
      <c r="C1878" s="13" t="s">
        <v>2720</v>
      </c>
      <c r="D1878" s="49" t="s">
        <v>4885</v>
      </c>
    </row>
    <row r="1879" spans="1:4">
      <c r="A1879" s="50">
        <v>403813</v>
      </c>
      <c r="B1879" s="50">
        <v>2001418</v>
      </c>
      <c r="C1879" s="13" t="s">
        <v>2721</v>
      </c>
      <c r="D1879" s="49" t="s">
        <v>4700</v>
      </c>
    </row>
    <row r="1880" spans="1:4">
      <c r="A1880" s="50">
        <v>403814</v>
      </c>
      <c r="B1880" s="50">
        <v>2001419</v>
      </c>
      <c r="C1880" s="13" t="s">
        <v>3599</v>
      </c>
      <c r="D1880" s="49" t="s">
        <v>4708</v>
      </c>
    </row>
    <row r="1881" spans="1:4">
      <c r="A1881" s="50">
        <v>403815</v>
      </c>
      <c r="B1881" s="50">
        <v>2001420</v>
      </c>
      <c r="C1881" s="13" t="s">
        <v>2722</v>
      </c>
      <c r="D1881" s="49" t="s">
        <v>4708</v>
      </c>
    </row>
    <row r="1882" spans="1:4">
      <c r="A1882" s="50">
        <v>403816</v>
      </c>
      <c r="B1882" s="50">
        <v>2001421</v>
      </c>
      <c r="C1882" s="13" t="s">
        <v>2723</v>
      </c>
      <c r="D1882" s="49" t="s">
        <v>4699</v>
      </c>
    </row>
    <row r="1883" spans="1:4">
      <c r="A1883" s="50">
        <v>403826</v>
      </c>
      <c r="B1883" s="50">
        <v>2001422</v>
      </c>
      <c r="C1883" s="13" t="s">
        <v>2724</v>
      </c>
      <c r="D1883" s="49" t="s">
        <v>4708</v>
      </c>
    </row>
    <row r="1884" spans="1:4">
      <c r="A1884" s="50">
        <v>403828</v>
      </c>
      <c r="B1884" s="50">
        <v>2001423</v>
      </c>
      <c r="C1884" s="13" t="s">
        <v>3600</v>
      </c>
      <c r="D1884" s="49" t="s">
        <v>4708</v>
      </c>
    </row>
    <row r="1885" spans="1:4">
      <c r="A1885" s="50">
        <v>403834</v>
      </c>
      <c r="B1885" s="50">
        <v>2001424</v>
      </c>
      <c r="C1885" s="13" t="s">
        <v>2725</v>
      </c>
      <c r="D1885" s="49" t="s">
        <v>4729</v>
      </c>
    </row>
    <row r="1886" spans="1:4">
      <c r="A1886" s="50">
        <v>403835</v>
      </c>
      <c r="B1886" s="50">
        <v>2001425</v>
      </c>
      <c r="C1886" s="13" t="s">
        <v>2726</v>
      </c>
      <c r="D1886" s="49" t="s">
        <v>4873</v>
      </c>
    </row>
    <row r="1887" spans="1:4">
      <c r="A1887" s="50">
        <v>403836</v>
      </c>
      <c r="B1887" s="50">
        <v>2001426</v>
      </c>
      <c r="C1887" s="13" t="s">
        <v>2727</v>
      </c>
      <c r="D1887" s="49" t="s">
        <v>4886</v>
      </c>
    </row>
    <row r="1888" spans="1:4">
      <c r="A1888" s="50">
        <v>403837</v>
      </c>
      <c r="B1888" s="50">
        <v>2001427</v>
      </c>
      <c r="C1888" s="13" t="s">
        <v>2728</v>
      </c>
      <c r="D1888" s="49" t="s">
        <v>4836</v>
      </c>
    </row>
    <row r="1889" spans="1:4">
      <c r="A1889" s="50">
        <v>403838</v>
      </c>
      <c r="B1889" s="50">
        <v>2001428</v>
      </c>
      <c r="C1889" s="13" t="s">
        <v>2729</v>
      </c>
      <c r="D1889" s="49" t="s">
        <v>4887</v>
      </c>
    </row>
    <row r="1890" spans="1:4">
      <c r="A1890" s="50">
        <v>403839</v>
      </c>
      <c r="B1890" s="50">
        <v>2001429</v>
      </c>
      <c r="C1890" s="13" t="s">
        <v>2730</v>
      </c>
      <c r="D1890" s="49" t="s">
        <v>4708</v>
      </c>
    </row>
    <row r="1891" spans="1:4">
      <c r="A1891" s="50">
        <v>403842</v>
      </c>
      <c r="B1891" s="50">
        <v>2001430</v>
      </c>
      <c r="C1891" s="13" t="s">
        <v>2731</v>
      </c>
      <c r="D1891" s="49" t="s">
        <v>4708</v>
      </c>
    </row>
    <row r="1892" spans="1:4">
      <c r="A1892" s="50">
        <v>403843</v>
      </c>
      <c r="B1892" s="50">
        <v>2001431</v>
      </c>
      <c r="C1892" s="13" t="s">
        <v>2732</v>
      </c>
      <c r="D1892" s="49" t="s">
        <v>4708</v>
      </c>
    </row>
    <row r="1893" spans="1:4">
      <c r="A1893" s="50">
        <v>403844</v>
      </c>
      <c r="B1893" s="50">
        <v>2001432</v>
      </c>
      <c r="C1893" s="13" t="s">
        <v>2733</v>
      </c>
      <c r="D1893" s="49" t="s">
        <v>4715</v>
      </c>
    </row>
    <row r="1894" spans="1:4">
      <c r="A1894" s="50">
        <v>403847</v>
      </c>
      <c r="B1894" s="50">
        <v>2001433</v>
      </c>
      <c r="C1894" s="13" t="s">
        <v>2734</v>
      </c>
      <c r="D1894" s="49" t="s">
        <v>4699</v>
      </c>
    </row>
    <row r="1895" spans="1:4">
      <c r="A1895" s="50">
        <v>403850</v>
      </c>
      <c r="B1895" s="50">
        <v>2001434</v>
      </c>
      <c r="C1895" s="13" t="s">
        <v>2735</v>
      </c>
      <c r="D1895" s="49" t="s">
        <v>4708</v>
      </c>
    </row>
    <row r="1896" spans="1:4">
      <c r="A1896" s="50">
        <v>403860</v>
      </c>
      <c r="B1896" s="50">
        <v>2001435</v>
      </c>
      <c r="C1896" s="13" t="s">
        <v>3601</v>
      </c>
      <c r="D1896" s="49" t="s">
        <v>4708</v>
      </c>
    </row>
    <row r="1897" spans="1:4">
      <c r="A1897" s="50">
        <v>403868</v>
      </c>
      <c r="B1897" s="50">
        <v>2001436</v>
      </c>
      <c r="C1897" s="13" t="s">
        <v>3602</v>
      </c>
      <c r="D1897" s="49" t="s">
        <v>4699</v>
      </c>
    </row>
    <row r="1898" spans="1:4">
      <c r="A1898" s="50">
        <v>403869</v>
      </c>
      <c r="B1898" s="50">
        <v>2001437</v>
      </c>
      <c r="C1898" s="13" t="s">
        <v>3603</v>
      </c>
      <c r="D1898" s="49" t="s">
        <v>4888</v>
      </c>
    </row>
    <row r="1899" spans="1:4">
      <c r="A1899" s="50">
        <v>403870</v>
      </c>
      <c r="B1899" s="50">
        <v>2001438</v>
      </c>
      <c r="C1899" s="13" t="s">
        <v>3604</v>
      </c>
      <c r="D1899" s="49" t="s">
        <v>4700</v>
      </c>
    </row>
    <row r="1900" spans="1:4">
      <c r="A1900" s="50">
        <v>403871</v>
      </c>
      <c r="B1900" s="50">
        <v>2001439</v>
      </c>
      <c r="C1900" s="13" t="s">
        <v>2736</v>
      </c>
      <c r="D1900" s="49" t="s">
        <v>4699</v>
      </c>
    </row>
    <row r="1901" spans="1:4">
      <c r="A1901" s="50">
        <v>403872</v>
      </c>
      <c r="B1901" s="50">
        <v>2001440</v>
      </c>
      <c r="C1901" s="13" t="s">
        <v>2737</v>
      </c>
      <c r="D1901" s="49" t="s">
        <v>4699</v>
      </c>
    </row>
    <row r="1902" spans="1:4">
      <c r="A1902" s="50">
        <v>403873</v>
      </c>
      <c r="B1902" s="50">
        <v>2001441</v>
      </c>
      <c r="C1902" s="13" t="s">
        <v>3605</v>
      </c>
      <c r="D1902" s="49" t="s">
        <v>4708</v>
      </c>
    </row>
    <row r="1903" spans="1:4">
      <c r="A1903" s="50">
        <v>403875</v>
      </c>
      <c r="B1903" s="50">
        <v>2001442</v>
      </c>
      <c r="C1903" s="13" t="s">
        <v>2738</v>
      </c>
      <c r="D1903" s="49" t="s">
        <v>4708</v>
      </c>
    </row>
    <row r="1904" spans="1:4">
      <c r="A1904" s="50">
        <v>403876</v>
      </c>
      <c r="B1904" s="50">
        <v>2001443</v>
      </c>
      <c r="C1904" s="13" t="s">
        <v>2739</v>
      </c>
      <c r="D1904" s="49" t="s">
        <v>4741</v>
      </c>
    </row>
    <row r="1905" spans="1:4">
      <c r="A1905" s="50">
        <v>403877</v>
      </c>
      <c r="B1905" s="50">
        <v>2001444</v>
      </c>
      <c r="C1905" s="13" t="s">
        <v>2740</v>
      </c>
      <c r="D1905" s="49" t="s">
        <v>4699</v>
      </c>
    </row>
    <row r="1906" spans="1:4">
      <c r="A1906" s="50">
        <v>403878</v>
      </c>
      <c r="B1906" s="50">
        <v>2001445</v>
      </c>
      <c r="C1906" s="13" t="s">
        <v>2741</v>
      </c>
      <c r="D1906" s="49" t="s">
        <v>4697</v>
      </c>
    </row>
    <row r="1907" spans="1:4">
      <c r="A1907" s="50">
        <v>403879</v>
      </c>
      <c r="B1907" s="50">
        <v>2001446</v>
      </c>
      <c r="C1907" s="13" t="s">
        <v>3606</v>
      </c>
      <c r="D1907" s="49" t="s">
        <v>4699</v>
      </c>
    </row>
    <row r="1908" spans="1:4">
      <c r="A1908" s="50">
        <v>403880</v>
      </c>
      <c r="B1908" s="50">
        <v>2001447</v>
      </c>
      <c r="C1908" s="13" t="s">
        <v>3607</v>
      </c>
      <c r="D1908" s="49" t="s">
        <v>4699</v>
      </c>
    </row>
    <row r="1909" spans="1:4">
      <c r="A1909" s="50">
        <v>403881</v>
      </c>
      <c r="B1909" s="50">
        <v>2001448</v>
      </c>
      <c r="C1909" s="13" t="s">
        <v>2742</v>
      </c>
      <c r="D1909" s="49" t="s">
        <v>4708</v>
      </c>
    </row>
    <row r="1910" spans="1:4">
      <c r="A1910" s="50">
        <v>403883</v>
      </c>
      <c r="B1910" s="50">
        <v>2001449</v>
      </c>
      <c r="C1910" s="13" t="s">
        <v>3608</v>
      </c>
      <c r="D1910" s="49" t="s">
        <v>4699</v>
      </c>
    </row>
    <row r="1911" spans="1:4">
      <c r="A1911" s="50">
        <v>403884</v>
      </c>
      <c r="B1911" s="50">
        <v>2001450</v>
      </c>
      <c r="C1911" s="13" t="s">
        <v>2743</v>
      </c>
      <c r="D1911" s="49" t="s">
        <v>4721</v>
      </c>
    </row>
    <row r="1912" spans="1:4">
      <c r="A1912" s="50">
        <v>403885</v>
      </c>
      <c r="B1912" s="50">
        <v>2001451</v>
      </c>
      <c r="C1912" s="13" t="s">
        <v>3609</v>
      </c>
      <c r="D1912" s="49" t="s">
        <v>4708</v>
      </c>
    </row>
    <row r="1913" spans="1:4">
      <c r="A1913" s="50">
        <v>403889</v>
      </c>
      <c r="B1913" s="50">
        <v>2001452</v>
      </c>
      <c r="C1913" s="13" t="s">
        <v>3610</v>
      </c>
      <c r="D1913" s="49" t="s">
        <v>4708</v>
      </c>
    </row>
    <row r="1914" spans="1:4">
      <c r="A1914" s="50">
        <v>403890</v>
      </c>
      <c r="B1914" s="50">
        <v>2001453</v>
      </c>
      <c r="C1914" s="13" t="s">
        <v>3611</v>
      </c>
      <c r="D1914" s="49" t="s">
        <v>4708</v>
      </c>
    </row>
    <row r="1915" spans="1:4">
      <c r="A1915" s="50">
        <v>403894</v>
      </c>
      <c r="B1915" s="50">
        <v>2001454</v>
      </c>
      <c r="C1915" s="13" t="s">
        <v>2744</v>
      </c>
      <c r="D1915" s="49" t="s">
        <v>4887</v>
      </c>
    </row>
    <row r="1916" spans="1:4">
      <c r="A1916" s="50">
        <v>403895</v>
      </c>
      <c r="B1916" s="50">
        <v>2001455</v>
      </c>
      <c r="C1916" s="13" t="s">
        <v>3612</v>
      </c>
      <c r="D1916" s="49" t="s">
        <v>4729</v>
      </c>
    </row>
    <row r="1917" spans="1:4">
      <c r="A1917" s="50">
        <v>403897</v>
      </c>
      <c r="B1917" s="50">
        <v>2001456</v>
      </c>
      <c r="C1917" s="13" t="s">
        <v>2745</v>
      </c>
      <c r="D1917" s="49" t="s">
        <v>4699</v>
      </c>
    </row>
    <row r="1918" spans="1:4">
      <c r="A1918" s="50">
        <v>403899</v>
      </c>
      <c r="B1918" s="50">
        <v>2001457</v>
      </c>
      <c r="C1918" s="13" t="s">
        <v>3613</v>
      </c>
      <c r="D1918" s="49" t="s">
        <v>4726</v>
      </c>
    </row>
    <row r="1919" spans="1:4">
      <c r="A1919" s="50">
        <v>403900</v>
      </c>
      <c r="B1919" s="50">
        <v>2001458</v>
      </c>
      <c r="C1919" s="13" t="s">
        <v>3614</v>
      </c>
      <c r="D1919" s="49" t="s">
        <v>4723</v>
      </c>
    </row>
    <row r="1920" spans="1:4">
      <c r="A1920" s="50">
        <v>403902</v>
      </c>
      <c r="B1920" s="50">
        <v>2001459</v>
      </c>
      <c r="C1920" s="13" t="s">
        <v>2746</v>
      </c>
      <c r="D1920" s="49" t="s">
        <v>4836</v>
      </c>
    </row>
    <row r="1921" spans="1:4">
      <c r="A1921" s="50">
        <v>403903</v>
      </c>
      <c r="B1921" s="50">
        <v>2001460</v>
      </c>
      <c r="C1921" s="13" t="s">
        <v>2747</v>
      </c>
      <c r="D1921" s="49" t="s">
        <v>4882</v>
      </c>
    </row>
    <row r="1922" spans="1:4">
      <c r="A1922" s="50">
        <v>403905</v>
      </c>
      <c r="B1922" s="50">
        <v>2001461</v>
      </c>
      <c r="C1922" s="13" t="s">
        <v>2748</v>
      </c>
      <c r="D1922" s="49" t="s">
        <v>4818</v>
      </c>
    </row>
    <row r="1923" spans="1:4">
      <c r="A1923" s="50">
        <v>403906</v>
      </c>
      <c r="B1923" s="50">
        <v>2001462</v>
      </c>
      <c r="C1923" s="13" t="s">
        <v>2749</v>
      </c>
      <c r="D1923" s="49" t="s">
        <v>4889</v>
      </c>
    </row>
    <row r="1924" spans="1:4">
      <c r="A1924" s="50">
        <v>403908</v>
      </c>
      <c r="B1924" s="50">
        <v>2001463</v>
      </c>
      <c r="C1924" s="13" t="s">
        <v>2750</v>
      </c>
      <c r="D1924" s="49" t="s">
        <v>4727</v>
      </c>
    </row>
    <row r="1925" spans="1:4">
      <c r="A1925" s="50">
        <v>403909</v>
      </c>
      <c r="B1925" s="50">
        <v>2001464</v>
      </c>
      <c r="C1925" s="13" t="s">
        <v>3615</v>
      </c>
      <c r="D1925" s="49" t="s">
        <v>4703</v>
      </c>
    </row>
    <row r="1926" spans="1:4">
      <c r="A1926" s="50">
        <v>403910</v>
      </c>
      <c r="B1926" s="50">
        <v>2001465</v>
      </c>
      <c r="C1926" s="13" t="s">
        <v>3616</v>
      </c>
      <c r="D1926" s="49" t="s">
        <v>4708</v>
      </c>
    </row>
    <row r="1927" spans="1:4">
      <c r="A1927" s="50">
        <v>403911</v>
      </c>
      <c r="B1927" s="50">
        <v>2001466</v>
      </c>
      <c r="C1927" s="13" t="s">
        <v>2751</v>
      </c>
      <c r="D1927" s="49" t="s">
        <v>4708</v>
      </c>
    </row>
    <row r="1928" spans="1:4">
      <c r="A1928" s="50">
        <v>403914</v>
      </c>
      <c r="B1928" s="50">
        <v>2001467</v>
      </c>
      <c r="C1928" s="13" t="s">
        <v>2752</v>
      </c>
      <c r="D1928" s="49" t="s">
        <v>4708</v>
      </c>
    </row>
    <row r="1929" spans="1:4">
      <c r="A1929" s="50">
        <v>403918</v>
      </c>
      <c r="B1929" s="50">
        <v>2001468</v>
      </c>
      <c r="C1929" s="13" t="s">
        <v>2753</v>
      </c>
      <c r="D1929" s="49" t="s">
        <v>4708</v>
      </c>
    </row>
    <row r="1930" spans="1:4">
      <c r="A1930" s="50">
        <v>403923</v>
      </c>
      <c r="B1930" s="50">
        <v>2001469</v>
      </c>
      <c r="C1930" s="13" t="s">
        <v>3617</v>
      </c>
      <c r="D1930" s="49" t="s">
        <v>4703</v>
      </c>
    </row>
    <row r="1931" spans="1:4">
      <c r="A1931" s="50">
        <v>403924</v>
      </c>
      <c r="B1931" s="50">
        <v>2001470</v>
      </c>
      <c r="C1931" s="13" t="s">
        <v>3618</v>
      </c>
      <c r="D1931" s="49" t="s">
        <v>4697</v>
      </c>
    </row>
    <row r="1932" spans="1:4">
      <c r="A1932" s="50">
        <v>403925</v>
      </c>
      <c r="B1932" s="50">
        <v>2001471</v>
      </c>
      <c r="C1932" s="13" t="s">
        <v>3619</v>
      </c>
      <c r="D1932" s="49" t="s">
        <v>4708</v>
      </c>
    </row>
    <row r="1933" spans="1:4">
      <c r="A1933" s="50">
        <v>403926</v>
      </c>
      <c r="B1933" s="50">
        <v>2001472</v>
      </c>
      <c r="C1933" s="13" t="s">
        <v>3620</v>
      </c>
      <c r="D1933" s="49" t="s">
        <v>4726</v>
      </c>
    </row>
    <row r="1934" spans="1:4">
      <c r="A1934" s="50">
        <v>403928</v>
      </c>
      <c r="B1934" s="50">
        <v>2001473</v>
      </c>
      <c r="C1934" s="13" t="s">
        <v>2754</v>
      </c>
      <c r="D1934" s="49" t="s">
        <v>4696</v>
      </c>
    </row>
    <row r="1935" spans="1:4">
      <c r="A1935" s="50">
        <v>403929</v>
      </c>
      <c r="B1935" s="50">
        <v>2001474</v>
      </c>
      <c r="C1935" s="13" t="s">
        <v>3621</v>
      </c>
      <c r="D1935" s="49" t="s">
        <v>4699</v>
      </c>
    </row>
    <row r="1936" spans="1:4">
      <c r="A1936" s="50">
        <v>403930</v>
      </c>
      <c r="B1936" s="50">
        <v>2001475</v>
      </c>
      <c r="C1936" s="13" t="s">
        <v>3622</v>
      </c>
      <c r="D1936" s="49" t="s">
        <v>4708</v>
      </c>
    </row>
    <row r="1937" spans="1:4">
      <c r="A1937" s="50">
        <v>403931</v>
      </c>
      <c r="B1937" s="50">
        <v>2001476</v>
      </c>
      <c r="C1937" s="13" t="s">
        <v>2755</v>
      </c>
      <c r="D1937" s="49" t="s">
        <v>4714</v>
      </c>
    </row>
    <row r="1938" spans="1:4">
      <c r="A1938" s="50">
        <v>403932</v>
      </c>
      <c r="B1938" s="50">
        <v>2001477</v>
      </c>
      <c r="C1938" s="13" t="s">
        <v>3623</v>
      </c>
      <c r="D1938" s="49" t="s">
        <v>4699</v>
      </c>
    </row>
    <row r="1939" spans="1:4">
      <c r="A1939" s="50">
        <v>403933</v>
      </c>
      <c r="B1939" s="50">
        <v>2001478</v>
      </c>
      <c r="C1939" s="13" t="s">
        <v>2756</v>
      </c>
      <c r="D1939" s="49" t="s">
        <v>4708</v>
      </c>
    </row>
    <row r="1940" spans="1:4">
      <c r="A1940" s="50">
        <v>403938</v>
      </c>
      <c r="B1940" s="50">
        <v>2001479</v>
      </c>
      <c r="C1940" s="13" t="s">
        <v>2757</v>
      </c>
      <c r="D1940" s="49" t="s">
        <v>4703</v>
      </c>
    </row>
    <row r="1941" spans="1:4">
      <c r="A1941" s="50">
        <v>403939</v>
      </c>
      <c r="B1941" s="50">
        <v>2001480</v>
      </c>
      <c r="C1941" s="13" t="s">
        <v>3624</v>
      </c>
      <c r="D1941" s="49" t="s">
        <v>4703</v>
      </c>
    </row>
    <row r="1942" spans="1:4">
      <c r="A1942" s="50">
        <v>403941</v>
      </c>
      <c r="B1942" s="50">
        <v>2001481</v>
      </c>
      <c r="C1942" s="13" t="s">
        <v>2758</v>
      </c>
      <c r="D1942" s="49" t="s">
        <v>4699</v>
      </c>
    </row>
    <row r="1943" spans="1:4">
      <c r="A1943" s="50">
        <v>403942</v>
      </c>
      <c r="B1943" s="50">
        <v>2001482</v>
      </c>
      <c r="C1943" s="13" t="s">
        <v>2759</v>
      </c>
      <c r="D1943" s="49" t="s">
        <v>4890</v>
      </c>
    </row>
    <row r="1944" spans="1:4">
      <c r="A1944" s="50">
        <v>403943</v>
      </c>
      <c r="B1944" s="50">
        <v>2001483</v>
      </c>
      <c r="C1944" s="13" t="s">
        <v>3625</v>
      </c>
      <c r="D1944" s="49" t="s">
        <v>4700</v>
      </c>
    </row>
    <row r="1945" spans="1:4">
      <c r="A1945" s="50">
        <v>403944</v>
      </c>
      <c r="B1945" s="50">
        <v>2001484</v>
      </c>
      <c r="C1945" s="13" t="s">
        <v>3626</v>
      </c>
      <c r="D1945" s="49" t="s">
        <v>4738</v>
      </c>
    </row>
    <row r="1946" spans="1:4">
      <c r="A1946" s="50">
        <v>403945</v>
      </c>
      <c r="B1946" s="50">
        <v>2001485</v>
      </c>
      <c r="C1946" s="13" t="s">
        <v>3627</v>
      </c>
      <c r="D1946" s="49" t="s">
        <v>4699</v>
      </c>
    </row>
    <row r="1947" spans="1:4">
      <c r="A1947" s="50">
        <v>403946</v>
      </c>
      <c r="B1947" s="50">
        <v>2001486</v>
      </c>
      <c r="C1947" s="13" t="s">
        <v>3628</v>
      </c>
      <c r="D1947" s="49" t="s">
        <v>4699</v>
      </c>
    </row>
    <row r="1948" spans="1:4">
      <c r="A1948" s="50">
        <v>403947</v>
      </c>
      <c r="B1948" s="50">
        <v>2001487</v>
      </c>
      <c r="C1948" s="13" t="s">
        <v>3629</v>
      </c>
      <c r="D1948" s="49" t="s">
        <v>3032</v>
      </c>
    </row>
    <row r="1949" spans="1:4">
      <c r="A1949" s="50">
        <v>403948</v>
      </c>
      <c r="B1949" s="50">
        <v>2001488</v>
      </c>
      <c r="C1949" s="13" t="s">
        <v>3630</v>
      </c>
      <c r="D1949" s="49" t="s">
        <v>4729</v>
      </c>
    </row>
    <row r="1950" spans="1:4">
      <c r="A1950" s="50">
        <v>403949</v>
      </c>
      <c r="B1950" s="50">
        <v>2001489</v>
      </c>
      <c r="C1950" s="13" t="s">
        <v>2760</v>
      </c>
      <c r="D1950" s="49" t="s">
        <v>4707</v>
      </c>
    </row>
    <row r="1951" spans="1:4">
      <c r="A1951" s="50">
        <v>403950</v>
      </c>
      <c r="B1951" s="50">
        <v>2001490</v>
      </c>
      <c r="C1951" s="13" t="s">
        <v>3631</v>
      </c>
      <c r="D1951" s="49" t="s">
        <v>4703</v>
      </c>
    </row>
    <row r="1952" spans="1:4">
      <c r="A1952" s="50">
        <v>403951</v>
      </c>
      <c r="B1952" s="50">
        <v>2001491</v>
      </c>
      <c r="C1952" s="13" t="s">
        <v>3632</v>
      </c>
      <c r="D1952" s="49" t="s">
        <v>4699</v>
      </c>
    </row>
    <row r="1953" spans="1:4">
      <c r="A1953" s="50">
        <v>403952</v>
      </c>
      <c r="B1953" s="50">
        <v>2001492</v>
      </c>
      <c r="C1953" s="13" t="s">
        <v>2761</v>
      </c>
      <c r="D1953" s="49" t="s">
        <v>4708</v>
      </c>
    </row>
    <row r="1954" spans="1:4">
      <c r="A1954" s="50">
        <v>403953</v>
      </c>
      <c r="B1954" s="50">
        <v>2001493</v>
      </c>
      <c r="C1954" s="13" t="s">
        <v>2762</v>
      </c>
      <c r="D1954" s="49" t="s">
        <v>4708</v>
      </c>
    </row>
    <row r="1955" spans="1:4">
      <c r="A1955" s="50">
        <v>403954</v>
      </c>
      <c r="B1955" s="50">
        <v>2001494</v>
      </c>
      <c r="C1955" s="13" t="s">
        <v>2763</v>
      </c>
      <c r="D1955" s="49" t="s">
        <v>4891</v>
      </c>
    </row>
    <row r="1956" spans="1:4">
      <c r="A1956" s="50">
        <v>403955</v>
      </c>
      <c r="B1956" s="50">
        <v>2001495</v>
      </c>
      <c r="C1956" s="13" t="s">
        <v>2764</v>
      </c>
      <c r="D1956" s="49" t="s">
        <v>4800</v>
      </c>
    </row>
    <row r="1957" spans="1:4">
      <c r="A1957" s="50">
        <v>403956</v>
      </c>
      <c r="B1957" s="50">
        <v>2001496</v>
      </c>
      <c r="C1957" s="13" t="s">
        <v>3633</v>
      </c>
      <c r="D1957" s="49" t="s">
        <v>4721</v>
      </c>
    </row>
    <row r="1958" spans="1:4">
      <c r="A1958" s="50">
        <v>403957</v>
      </c>
      <c r="B1958" s="50">
        <v>2001497</v>
      </c>
      <c r="C1958" s="13" t="s">
        <v>2765</v>
      </c>
      <c r="D1958" s="49" t="s">
        <v>4708</v>
      </c>
    </row>
    <row r="1959" spans="1:4">
      <c r="A1959" s="50">
        <v>403962</v>
      </c>
      <c r="B1959" s="50">
        <v>2001498</v>
      </c>
      <c r="C1959" s="13" t="s">
        <v>3634</v>
      </c>
      <c r="D1959" s="49" t="s">
        <v>4728</v>
      </c>
    </row>
    <row r="1960" spans="1:4">
      <c r="A1960" s="50">
        <v>403963</v>
      </c>
      <c r="B1960" s="50">
        <v>2001499</v>
      </c>
      <c r="C1960" s="13" t="s">
        <v>3635</v>
      </c>
      <c r="D1960" s="49" t="s">
        <v>4707</v>
      </c>
    </row>
    <row r="1961" spans="1:4">
      <c r="A1961" s="50">
        <v>403967</v>
      </c>
      <c r="B1961" s="50">
        <v>2001500</v>
      </c>
      <c r="C1961" s="13" t="s">
        <v>2766</v>
      </c>
      <c r="D1961" s="49"/>
    </row>
    <row r="1962" spans="1:4">
      <c r="A1962" s="50">
        <v>403974</v>
      </c>
      <c r="B1962" s="50">
        <v>2001501</v>
      </c>
      <c r="C1962" s="13" t="s">
        <v>2767</v>
      </c>
      <c r="D1962" s="49" t="s">
        <v>4699</v>
      </c>
    </row>
    <row r="1963" spans="1:4">
      <c r="A1963" s="50">
        <v>403975</v>
      </c>
      <c r="B1963" s="50">
        <v>2001502</v>
      </c>
      <c r="C1963" s="13" t="s">
        <v>3636</v>
      </c>
      <c r="D1963" s="49" t="s">
        <v>4700</v>
      </c>
    </row>
    <row r="1964" spans="1:4">
      <c r="A1964" s="50">
        <v>403976</v>
      </c>
      <c r="B1964" s="50">
        <v>2001503</v>
      </c>
      <c r="C1964" s="13" t="s">
        <v>2768</v>
      </c>
      <c r="D1964" s="49" t="s">
        <v>4708</v>
      </c>
    </row>
    <row r="1965" spans="1:4">
      <c r="A1965" s="50">
        <v>403977</v>
      </c>
      <c r="B1965" s="50">
        <v>2001504</v>
      </c>
      <c r="C1965" s="13" t="s">
        <v>2769</v>
      </c>
      <c r="D1965" s="49" t="s">
        <v>4723</v>
      </c>
    </row>
    <row r="1966" spans="1:4">
      <c r="A1966" s="50">
        <v>403978</v>
      </c>
      <c r="B1966" s="50">
        <v>2001505</v>
      </c>
      <c r="C1966" s="13" t="s">
        <v>2770</v>
      </c>
      <c r="D1966" s="49" t="s">
        <v>4892</v>
      </c>
    </row>
    <row r="1967" spans="1:4">
      <c r="A1967" s="50">
        <v>403980</v>
      </c>
      <c r="B1967" s="50">
        <v>2001506</v>
      </c>
      <c r="C1967" s="13" t="s">
        <v>3637</v>
      </c>
      <c r="D1967" s="49" t="s">
        <v>4699</v>
      </c>
    </row>
    <row r="1968" spans="1:4">
      <c r="A1968" s="50">
        <v>403981</v>
      </c>
      <c r="B1968" s="50">
        <v>2001507</v>
      </c>
      <c r="C1968" s="13" t="s">
        <v>2771</v>
      </c>
      <c r="D1968" s="49" t="s">
        <v>4703</v>
      </c>
    </row>
    <row r="1969" spans="1:4">
      <c r="A1969" s="50">
        <v>403984</v>
      </c>
      <c r="B1969" s="50">
        <v>2001508</v>
      </c>
      <c r="C1969" s="13" t="s">
        <v>2772</v>
      </c>
      <c r="D1969" s="49" t="s">
        <v>4700</v>
      </c>
    </row>
    <row r="1970" spans="1:4">
      <c r="A1970" s="50">
        <v>403985</v>
      </c>
      <c r="B1970" s="50">
        <v>2001509</v>
      </c>
      <c r="C1970" s="13" t="s">
        <v>3638</v>
      </c>
      <c r="D1970" s="49" t="s">
        <v>4708</v>
      </c>
    </row>
    <row r="1971" spans="1:4">
      <c r="A1971" s="50">
        <v>403987</v>
      </c>
      <c r="B1971" s="50">
        <v>2001510</v>
      </c>
      <c r="C1971" s="13" t="s">
        <v>2773</v>
      </c>
      <c r="D1971" s="49" t="s">
        <v>4708</v>
      </c>
    </row>
    <row r="1972" spans="1:4">
      <c r="A1972" s="50">
        <v>403993</v>
      </c>
      <c r="B1972" s="50">
        <v>2001511</v>
      </c>
      <c r="C1972" s="13" t="s">
        <v>2774</v>
      </c>
      <c r="D1972" s="49" t="s">
        <v>4699</v>
      </c>
    </row>
    <row r="1973" spans="1:4">
      <c r="A1973" s="50">
        <v>403994</v>
      </c>
      <c r="B1973" s="50">
        <v>2001512</v>
      </c>
      <c r="C1973" s="13" t="s">
        <v>2775</v>
      </c>
      <c r="D1973" s="49" t="s">
        <v>4708</v>
      </c>
    </row>
    <row r="1974" spans="1:4">
      <c r="A1974" s="50">
        <v>403995</v>
      </c>
      <c r="B1974" s="50">
        <v>2001513</v>
      </c>
      <c r="C1974" s="13" t="s">
        <v>3639</v>
      </c>
      <c r="D1974" s="49" t="s">
        <v>4714</v>
      </c>
    </row>
    <row r="1975" spans="1:4">
      <c r="A1975" s="50">
        <v>403996</v>
      </c>
      <c r="B1975" s="50">
        <v>2001514</v>
      </c>
      <c r="C1975" s="13" t="s">
        <v>2776</v>
      </c>
      <c r="D1975" s="49" t="s">
        <v>4708</v>
      </c>
    </row>
    <row r="1976" spans="1:4">
      <c r="A1976" s="50">
        <v>403997</v>
      </c>
      <c r="B1976" s="50">
        <v>2001515</v>
      </c>
      <c r="C1976" s="13" t="s">
        <v>3640</v>
      </c>
      <c r="D1976" s="49" t="s">
        <v>4708</v>
      </c>
    </row>
    <row r="1977" spans="1:4">
      <c r="A1977" s="50">
        <v>403998</v>
      </c>
      <c r="B1977" s="50">
        <v>2001516</v>
      </c>
      <c r="C1977" s="13" t="s">
        <v>3641</v>
      </c>
      <c r="D1977" s="49" t="s">
        <v>4695</v>
      </c>
    </row>
    <row r="1978" spans="1:4">
      <c r="A1978" s="50">
        <v>403999</v>
      </c>
      <c r="B1978" s="50">
        <v>2001517</v>
      </c>
      <c r="C1978" s="13" t="s">
        <v>3642</v>
      </c>
      <c r="D1978" s="49" t="s">
        <v>4723</v>
      </c>
    </row>
    <row r="1979" spans="1:4">
      <c r="A1979" s="50">
        <v>404000</v>
      </c>
      <c r="B1979" s="50">
        <v>2001518</v>
      </c>
      <c r="C1979" s="13" t="s">
        <v>2777</v>
      </c>
      <c r="D1979" s="49"/>
    </row>
    <row r="1980" spans="1:4">
      <c r="A1980" s="50">
        <v>404005</v>
      </c>
      <c r="B1980" s="50">
        <v>2001519</v>
      </c>
      <c r="C1980" s="13" t="s">
        <v>2778</v>
      </c>
      <c r="D1980" s="49"/>
    </row>
    <row r="1981" spans="1:4">
      <c r="A1981" s="50">
        <v>404006</v>
      </c>
      <c r="B1981" s="50">
        <v>2001520</v>
      </c>
      <c r="C1981" s="13" t="s">
        <v>2779</v>
      </c>
      <c r="D1981" s="49" t="s">
        <v>4738</v>
      </c>
    </row>
    <row r="1982" spans="1:4">
      <c r="A1982" s="50">
        <v>404007</v>
      </c>
      <c r="B1982" s="50">
        <v>2001521</v>
      </c>
      <c r="C1982" s="13" t="s">
        <v>3643</v>
      </c>
      <c r="D1982" s="49" t="s">
        <v>4696</v>
      </c>
    </row>
    <row r="1983" spans="1:4">
      <c r="A1983" s="50">
        <v>404025</v>
      </c>
      <c r="B1983" s="50">
        <v>2001522</v>
      </c>
      <c r="C1983" s="13" t="s">
        <v>2780</v>
      </c>
      <c r="D1983" s="49" t="s">
        <v>4708</v>
      </c>
    </row>
    <row r="1984" spans="1:4">
      <c r="A1984" s="50">
        <v>404026</v>
      </c>
      <c r="B1984" s="50">
        <v>2001523</v>
      </c>
      <c r="C1984" s="13" t="s">
        <v>3644</v>
      </c>
      <c r="D1984" s="49" t="s">
        <v>4847</v>
      </c>
    </row>
    <row r="1985" spans="1:4">
      <c r="A1985" s="50">
        <v>404027</v>
      </c>
      <c r="B1985" s="50">
        <v>2001524</v>
      </c>
      <c r="C1985" s="13" t="s">
        <v>2781</v>
      </c>
      <c r="D1985" s="49" t="s">
        <v>4708</v>
      </c>
    </row>
    <row r="1986" spans="1:4">
      <c r="A1986" s="50">
        <v>404034</v>
      </c>
      <c r="B1986" s="50">
        <v>2001525</v>
      </c>
      <c r="C1986" s="13" t="s">
        <v>3645</v>
      </c>
      <c r="D1986" s="49" t="s">
        <v>4699</v>
      </c>
    </row>
    <row r="1987" spans="1:4">
      <c r="A1987" s="50">
        <v>404035</v>
      </c>
      <c r="B1987" s="50">
        <v>2001526</v>
      </c>
      <c r="C1987" s="13" t="s">
        <v>2782</v>
      </c>
      <c r="D1987" s="49" t="s">
        <v>4729</v>
      </c>
    </row>
    <row r="1988" spans="1:4">
      <c r="A1988" s="50">
        <v>404037</v>
      </c>
      <c r="B1988" s="50">
        <v>2001527</v>
      </c>
      <c r="C1988" s="13" t="s">
        <v>2783</v>
      </c>
      <c r="D1988" s="49" t="s">
        <v>4703</v>
      </c>
    </row>
    <row r="1989" spans="1:4">
      <c r="A1989" s="50">
        <v>404038</v>
      </c>
      <c r="B1989" s="50">
        <v>2001528</v>
      </c>
      <c r="C1989" s="13" t="s">
        <v>2784</v>
      </c>
      <c r="D1989" s="49" t="s">
        <v>4757</v>
      </c>
    </row>
    <row r="1990" spans="1:4">
      <c r="A1990" s="50">
        <v>404039</v>
      </c>
      <c r="B1990" s="50">
        <v>2001529</v>
      </c>
      <c r="C1990" s="13" t="s">
        <v>3646</v>
      </c>
      <c r="D1990" s="49" t="s">
        <v>4723</v>
      </c>
    </row>
    <row r="1991" spans="1:4">
      <c r="A1991" s="50">
        <v>404040</v>
      </c>
      <c r="B1991" s="50">
        <v>2001530</v>
      </c>
      <c r="C1991" s="13" t="s">
        <v>2785</v>
      </c>
      <c r="D1991" s="49" t="s">
        <v>4723</v>
      </c>
    </row>
    <row r="1992" spans="1:4">
      <c r="A1992" s="50">
        <v>404042</v>
      </c>
      <c r="B1992" s="50">
        <v>2001531</v>
      </c>
      <c r="C1992" s="13" t="s">
        <v>2786</v>
      </c>
      <c r="D1992" s="49" t="s">
        <v>4760</v>
      </c>
    </row>
    <row r="1993" spans="1:4">
      <c r="A1993" s="50">
        <v>404043</v>
      </c>
      <c r="B1993" s="50">
        <v>2001532</v>
      </c>
      <c r="C1993" s="13" t="s">
        <v>2787</v>
      </c>
      <c r="D1993" s="49" t="s">
        <v>4761</v>
      </c>
    </row>
    <row r="1994" spans="1:4">
      <c r="A1994" s="50">
        <v>404044</v>
      </c>
      <c r="B1994" s="50">
        <v>2001533</v>
      </c>
      <c r="C1994" s="13" t="s">
        <v>3647</v>
      </c>
      <c r="D1994" s="49" t="s">
        <v>4708</v>
      </c>
    </row>
    <row r="1995" spans="1:4">
      <c r="A1995" s="50">
        <v>404045</v>
      </c>
      <c r="B1995" s="50">
        <v>2001534</v>
      </c>
      <c r="C1995" s="13" t="s">
        <v>2788</v>
      </c>
      <c r="D1995" s="49" t="s">
        <v>4708</v>
      </c>
    </row>
    <row r="1996" spans="1:4">
      <c r="A1996" s="50">
        <v>404057</v>
      </c>
      <c r="B1996" s="50">
        <v>2001535</v>
      </c>
      <c r="C1996" s="13" t="s">
        <v>2789</v>
      </c>
      <c r="D1996" s="49" t="s">
        <v>4700</v>
      </c>
    </row>
    <row r="1997" spans="1:4">
      <c r="A1997" s="50">
        <v>404059</v>
      </c>
      <c r="B1997" s="50">
        <v>2001536</v>
      </c>
      <c r="C1997" s="13" t="s">
        <v>3648</v>
      </c>
      <c r="D1997" s="49" t="s">
        <v>4699</v>
      </c>
    </row>
    <row r="1998" spans="1:4">
      <c r="A1998" s="50">
        <v>404060</v>
      </c>
      <c r="B1998" s="50">
        <v>2001537</v>
      </c>
      <c r="C1998" s="13" t="s">
        <v>2790</v>
      </c>
      <c r="D1998" s="49" t="s">
        <v>4703</v>
      </c>
    </row>
    <row r="1999" spans="1:4">
      <c r="A1999" s="50">
        <v>404061</v>
      </c>
      <c r="B1999" s="50">
        <v>2001538</v>
      </c>
      <c r="C1999" s="13" t="s">
        <v>2791</v>
      </c>
      <c r="D1999" s="49" t="s">
        <v>4708</v>
      </c>
    </row>
    <row r="2000" spans="1:4">
      <c r="A2000" s="50">
        <v>404063</v>
      </c>
      <c r="B2000" s="50">
        <v>2001539</v>
      </c>
      <c r="C2000" s="13" t="s">
        <v>2792</v>
      </c>
      <c r="D2000" s="49" t="s">
        <v>4699</v>
      </c>
    </row>
    <row r="2001" spans="1:4">
      <c r="A2001" s="50">
        <v>404064</v>
      </c>
      <c r="B2001" s="50">
        <v>2001540</v>
      </c>
      <c r="C2001" s="13" t="s">
        <v>2793</v>
      </c>
      <c r="D2001" s="49" t="s">
        <v>4708</v>
      </c>
    </row>
    <row r="2002" spans="1:4">
      <c r="A2002" s="50">
        <v>404067</v>
      </c>
      <c r="B2002" s="50">
        <v>2001541</v>
      </c>
      <c r="C2002" s="13" t="s">
        <v>2794</v>
      </c>
      <c r="D2002" s="49" t="s">
        <v>4708</v>
      </c>
    </row>
    <row r="2003" spans="1:4">
      <c r="A2003" s="50">
        <v>404068</v>
      </c>
      <c r="B2003" s="50">
        <v>2001542</v>
      </c>
      <c r="C2003" s="13" t="s">
        <v>3649</v>
      </c>
      <c r="D2003" s="49" t="s">
        <v>4893</v>
      </c>
    </row>
    <row r="2004" spans="1:4">
      <c r="A2004" s="50">
        <v>404072</v>
      </c>
      <c r="B2004" s="50">
        <v>2001543</v>
      </c>
      <c r="C2004" s="13" t="s">
        <v>3650</v>
      </c>
      <c r="D2004" s="49" t="s">
        <v>4699</v>
      </c>
    </row>
    <row r="2005" spans="1:4">
      <c r="A2005" s="50">
        <v>404073</v>
      </c>
      <c r="B2005" s="50">
        <v>2001544</v>
      </c>
      <c r="C2005" s="13" t="s">
        <v>2795</v>
      </c>
      <c r="D2005" s="49" t="s">
        <v>4699</v>
      </c>
    </row>
    <row r="2006" spans="1:4">
      <c r="A2006" s="50">
        <v>404074</v>
      </c>
      <c r="B2006" s="50">
        <v>2001545</v>
      </c>
      <c r="C2006" s="13" t="s">
        <v>2796</v>
      </c>
      <c r="D2006" s="49" t="s">
        <v>4708</v>
      </c>
    </row>
    <row r="2007" spans="1:4">
      <c r="A2007" s="50">
        <v>404075</v>
      </c>
      <c r="B2007" s="50">
        <v>2001546</v>
      </c>
      <c r="C2007" s="13" t="s">
        <v>2797</v>
      </c>
      <c r="D2007" s="49" t="s">
        <v>4708</v>
      </c>
    </row>
    <row r="2008" spans="1:4">
      <c r="A2008" s="50">
        <v>404076</v>
      </c>
      <c r="B2008" s="50">
        <v>2001547</v>
      </c>
      <c r="C2008" s="13" t="s">
        <v>3651</v>
      </c>
      <c r="D2008" s="49" t="s">
        <v>4699</v>
      </c>
    </row>
    <row r="2009" spans="1:4">
      <c r="A2009" s="50">
        <v>404077</v>
      </c>
      <c r="B2009" s="50">
        <v>2001548</v>
      </c>
      <c r="C2009" s="13" t="s">
        <v>2798</v>
      </c>
      <c r="D2009" s="49"/>
    </row>
    <row r="2010" spans="1:4">
      <c r="A2010" s="50">
        <v>404078</v>
      </c>
      <c r="B2010" s="50">
        <v>2001549</v>
      </c>
      <c r="C2010" s="13" t="s">
        <v>3652</v>
      </c>
      <c r="D2010" s="49" t="s">
        <v>4894</v>
      </c>
    </row>
    <row r="2011" spans="1:4">
      <c r="A2011" s="50">
        <v>404085</v>
      </c>
      <c r="B2011" s="50">
        <v>2001550</v>
      </c>
      <c r="C2011" s="13" t="s">
        <v>2799</v>
      </c>
      <c r="D2011" s="49" t="s">
        <v>4895</v>
      </c>
    </row>
    <row r="2012" spans="1:4">
      <c r="A2012" s="50">
        <v>404091</v>
      </c>
      <c r="B2012" s="50">
        <v>2001551</v>
      </c>
      <c r="C2012" s="13" t="s">
        <v>2800</v>
      </c>
      <c r="D2012" s="49" t="s">
        <v>4715</v>
      </c>
    </row>
    <row r="2013" spans="1:4">
      <c r="A2013" s="50">
        <v>404092</v>
      </c>
      <c r="B2013" s="50">
        <v>2001552</v>
      </c>
      <c r="C2013" s="13" t="s">
        <v>2801</v>
      </c>
      <c r="D2013" s="49" t="s">
        <v>4707</v>
      </c>
    </row>
    <row r="2014" spans="1:4">
      <c r="A2014" s="50">
        <v>404093</v>
      </c>
      <c r="B2014" s="50">
        <v>2001553</v>
      </c>
      <c r="C2014" s="13" t="s">
        <v>2802</v>
      </c>
      <c r="D2014" s="49" t="s">
        <v>4728</v>
      </c>
    </row>
    <row r="2015" spans="1:4">
      <c r="A2015" s="50">
        <v>404095</v>
      </c>
      <c r="B2015" s="50">
        <v>2001555</v>
      </c>
      <c r="C2015" s="13" t="s">
        <v>2803</v>
      </c>
      <c r="D2015" s="49" t="s">
        <v>4896</v>
      </c>
    </row>
    <row r="2016" spans="1:4">
      <c r="A2016" s="50">
        <v>404096</v>
      </c>
      <c r="B2016" s="50">
        <v>2001556</v>
      </c>
      <c r="C2016" s="13" t="s">
        <v>2804</v>
      </c>
      <c r="D2016" s="49" t="s">
        <v>4699</v>
      </c>
    </row>
    <row r="2017" spans="1:4">
      <c r="A2017" s="50">
        <v>404097</v>
      </c>
      <c r="B2017" s="50">
        <v>2001557</v>
      </c>
      <c r="C2017" s="13" t="s">
        <v>3653</v>
      </c>
      <c r="D2017" s="49" t="s">
        <v>4699</v>
      </c>
    </row>
    <row r="2018" spans="1:4">
      <c r="A2018" s="50">
        <v>404098</v>
      </c>
      <c r="B2018" s="50">
        <v>2001558</v>
      </c>
      <c r="C2018" s="13" t="s">
        <v>2805</v>
      </c>
      <c r="D2018" s="49" t="s">
        <v>4842</v>
      </c>
    </row>
    <row r="2019" spans="1:4">
      <c r="A2019" s="50">
        <v>404099</v>
      </c>
      <c r="B2019" s="50">
        <v>2001559</v>
      </c>
      <c r="C2019" s="13" t="s">
        <v>2806</v>
      </c>
      <c r="D2019" s="49" t="s">
        <v>4708</v>
      </c>
    </row>
    <row r="2020" spans="1:4">
      <c r="A2020" s="50">
        <v>404100</v>
      </c>
      <c r="B2020" s="50">
        <v>2001560</v>
      </c>
      <c r="C2020" s="13" t="s">
        <v>2807</v>
      </c>
      <c r="D2020" s="49" t="s">
        <v>4818</v>
      </c>
    </row>
    <row r="2021" spans="1:4">
      <c r="A2021" s="50">
        <v>404101</v>
      </c>
      <c r="B2021" s="50">
        <v>2001561</v>
      </c>
      <c r="C2021" s="13" t="s">
        <v>3654</v>
      </c>
      <c r="D2021" s="49" t="s">
        <v>4897</v>
      </c>
    </row>
    <row r="2022" spans="1:4">
      <c r="A2022" s="50">
        <v>404102</v>
      </c>
      <c r="B2022" s="50">
        <v>2001562</v>
      </c>
      <c r="C2022" s="13" t="s">
        <v>2808</v>
      </c>
      <c r="D2022" s="49" t="s">
        <v>4708</v>
      </c>
    </row>
    <row r="2023" spans="1:4">
      <c r="A2023" s="50">
        <v>404103</v>
      </c>
      <c r="B2023" s="50">
        <v>2001563</v>
      </c>
      <c r="C2023" s="13" t="s">
        <v>3655</v>
      </c>
      <c r="D2023" s="49" t="s">
        <v>4699</v>
      </c>
    </row>
    <row r="2024" spans="1:4">
      <c r="A2024" s="50">
        <v>404104</v>
      </c>
      <c r="B2024" s="50">
        <v>2001564</v>
      </c>
      <c r="C2024" s="13" t="s">
        <v>2809</v>
      </c>
      <c r="D2024" s="49" t="s">
        <v>4689</v>
      </c>
    </row>
    <row r="2025" spans="1:4">
      <c r="A2025" s="50">
        <v>404108</v>
      </c>
      <c r="B2025" s="50">
        <v>2001565</v>
      </c>
      <c r="C2025" s="13" t="s">
        <v>2810</v>
      </c>
      <c r="D2025" s="49" t="s">
        <v>4898</v>
      </c>
    </row>
    <row r="2026" spans="1:4">
      <c r="A2026" s="50">
        <v>404111</v>
      </c>
      <c r="B2026" s="50">
        <v>2001566</v>
      </c>
      <c r="C2026" s="13" t="s">
        <v>3656</v>
      </c>
      <c r="D2026" s="49" t="s">
        <v>4899</v>
      </c>
    </row>
    <row r="2027" spans="1:4">
      <c r="A2027" s="50">
        <v>404112</v>
      </c>
      <c r="B2027" s="50">
        <v>2001567</v>
      </c>
      <c r="C2027" s="13" t="s">
        <v>2811</v>
      </c>
      <c r="D2027" s="49" t="s">
        <v>4708</v>
      </c>
    </row>
    <row r="2028" spans="1:4">
      <c r="A2028" s="50">
        <v>404113</v>
      </c>
      <c r="B2028" s="50">
        <v>2001568</v>
      </c>
      <c r="C2028" s="13" t="s">
        <v>2812</v>
      </c>
      <c r="D2028" s="49" t="s">
        <v>4708</v>
      </c>
    </row>
    <row r="2029" spans="1:4">
      <c r="A2029" s="50">
        <v>404114</v>
      </c>
      <c r="B2029" s="50">
        <v>2001569</v>
      </c>
      <c r="C2029" s="13" t="s">
        <v>2813</v>
      </c>
      <c r="D2029" s="49" t="s">
        <v>4900</v>
      </c>
    </row>
    <row r="2030" spans="1:4">
      <c r="A2030" s="50">
        <v>404115</v>
      </c>
      <c r="B2030" s="50">
        <v>2001570</v>
      </c>
      <c r="C2030" s="13" t="s">
        <v>3657</v>
      </c>
      <c r="D2030" s="49" t="s">
        <v>4727</v>
      </c>
    </row>
    <row r="2031" spans="1:4">
      <c r="A2031" s="50">
        <v>404116</v>
      </c>
      <c r="B2031" s="50">
        <v>2001571</v>
      </c>
      <c r="C2031" s="13" t="s">
        <v>3658</v>
      </c>
      <c r="D2031" s="49" t="s">
        <v>4699</v>
      </c>
    </row>
    <row r="2032" spans="1:4">
      <c r="A2032" s="50">
        <v>404119</v>
      </c>
      <c r="B2032" s="50">
        <v>2001572</v>
      </c>
      <c r="C2032" s="13" t="s">
        <v>2814</v>
      </c>
      <c r="D2032" s="49" t="s">
        <v>4901</v>
      </c>
    </row>
    <row r="2033" spans="1:4">
      <c r="A2033" s="50">
        <v>404120</v>
      </c>
      <c r="B2033" s="50">
        <v>2001573</v>
      </c>
      <c r="C2033" s="13" t="s">
        <v>3659</v>
      </c>
      <c r="D2033" s="49" t="s">
        <v>4703</v>
      </c>
    </row>
    <row r="2034" spans="1:4">
      <c r="A2034" s="50">
        <v>404121</v>
      </c>
      <c r="B2034" s="50">
        <v>2001574</v>
      </c>
      <c r="C2034" s="13" t="s">
        <v>2815</v>
      </c>
      <c r="D2034" s="49" t="s">
        <v>4708</v>
      </c>
    </row>
    <row r="2035" spans="1:4">
      <c r="A2035" s="50">
        <v>404122</v>
      </c>
      <c r="B2035" s="50">
        <v>2001575</v>
      </c>
      <c r="C2035" s="13" t="s">
        <v>2816</v>
      </c>
      <c r="D2035" s="49" t="s">
        <v>4902</v>
      </c>
    </row>
    <row r="2036" spans="1:4">
      <c r="A2036" s="50">
        <v>404126</v>
      </c>
      <c r="B2036" s="50">
        <v>2001576</v>
      </c>
      <c r="C2036" s="13" t="s">
        <v>3660</v>
      </c>
      <c r="D2036" s="49" t="s">
        <v>4707</v>
      </c>
    </row>
    <row r="2037" spans="1:4">
      <c r="A2037" s="50">
        <v>404127</v>
      </c>
      <c r="B2037" s="50">
        <v>2001577</v>
      </c>
      <c r="C2037" s="13" t="s">
        <v>2817</v>
      </c>
      <c r="D2037" s="49" t="s">
        <v>4708</v>
      </c>
    </row>
    <row r="2038" spans="1:4">
      <c r="A2038" s="50">
        <v>404130</v>
      </c>
      <c r="B2038" s="50">
        <v>2001578</v>
      </c>
      <c r="C2038" s="13" t="s">
        <v>2818</v>
      </c>
      <c r="D2038" s="49" t="s">
        <v>4708</v>
      </c>
    </row>
    <row r="2039" spans="1:4">
      <c r="A2039" s="50">
        <v>404131</v>
      </c>
      <c r="B2039" s="50">
        <v>2001579</v>
      </c>
      <c r="C2039" s="13" t="s">
        <v>2819</v>
      </c>
      <c r="D2039" s="49" t="s">
        <v>4708</v>
      </c>
    </row>
    <row r="2040" spans="1:4">
      <c r="A2040" s="50">
        <v>404132</v>
      </c>
      <c r="B2040" s="50">
        <v>2001580</v>
      </c>
      <c r="C2040" s="13" t="s">
        <v>3661</v>
      </c>
      <c r="D2040" s="49" t="s">
        <v>4708</v>
      </c>
    </row>
    <row r="2041" spans="1:4">
      <c r="A2041" s="50">
        <v>404133</v>
      </c>
      <c r="B2041" s="50">
        <v>2001581</v>
      </c>
      <c r="C2041" s="13" t="s">
        <v>2820</v>
      </c>
      <c r="D2041" s="49" t="s">
        <v>4699</v>
      </c>
    </row>
    <row r="2042" spans="1:4">
      <c r="A2042" s="50">
        <v>404137</v>
      </c>
      <c r="B2042" s="50">
        <v>2001582</v>
      </c>
      <c r="C2042" s="13" t="s">
        <v>2821</v>
      </c>
      <c r="D2042" s="49" t="s">
        <v>1434</v>
      </c>
    </row>
    <row r="2043" spans="1:4">
      <c r="A2043" s="50">
        <v>404138</v>
      </c>
      <c r="B2043" s="50">
        <v>2001583</v>
      </c>
      <c r="C2043" s="13" t="s">
        <v>2822</v>
      </c>
      <c r="D2043" s="49" t="s">
        <v>4868</v>
      </c>
    </row>
    <row r="2044" spans="1:4">
      <c r="A2044" s="50">
        <v>404139</v>
      </c>
      <c r="B2044" s="50">
        <v>2001584</v>
      </c>
      <c r="C2044" s="13" t="s">
        <v>2823</v>
      </c>
      <c r="D2044" s="49" t="s">
        <v>4903</v>
      </c>
    </row>
    <row r="2045" spans="1:4">
      <c r="A2045" s="50">
        <v>404143</v>
      </c>
      <c r="B2045" s="50">
        <v>2001585</v>
      </c>
      <c r="C2045" s="13" t="s">
        <v>2824</v>
      </c>
      <c r="D2045" s="49" t="s">
        <v>4700</v>
      </c>
    </row>
    <row r="2046" spans="1:4">
      <c r="A2046" s="50">
        <v>404144</v>
      </c>
      <c r="B2046" s="50">
        <v>2001586</v>
      </c>
      <c r="C2046" s="13" t="s">
        <v>2825</v>
      </c>
      <c r="D2046" s="49" t="s">
        <v>4726</v>
      </c>
    </row>
    <row r="2047" spans="1:4">
      <c r="A2047" s="50">
        <v>404145</v>
      </c>
      <c r="B2047" s="50">
        <v>2001587</v>
      </c>
      <c r="C2047" s="13" t="s">
        <v>2826</v>
      </c>
      <c r="D2047" s="49" t="s">
        <v>4699</v>
      </c>
    </row>
    <row r="2048" spans="1:4">
      <c r="A2048" s="50">
        <v>404146</v>
      </c>
      <c r="B2048" s="50">
        <v>2001588</v>
      </c>
      <c r="C2048" s="13" t="s">
        <v>2827</v>
      </c>
      <c r="D2048" s="49" t="s">
        <v>4699</v>
      </c>
    </row>
    <row r="2049" spans="1:4">
      <c r="A2049" s="50">
        <v>404150</v>
      </c>
      <c r="B2049" s="50">
        <v>2001589</v>
      </c>
      <c r="C2049" s="13" t="s">
        <v>2828</v>
      </c>
      <c r="D2049" s="49" t="s">
        <v>4700</v>
      </c>
    </row>
    <row r="2050" spans="1:4">
      <c r="A2050" s="50">
        <v>404153</v>
      </c>
      <c r="B2050" s="50">
        <v>2001590</v>
      </c>
      <c r="C2050" s="13" t="s">
        <v>2829</v>
      </c>
      <c r="D2050" s="49" t="s">
        <v>4708</v>
      </c>
    </row>
    <row r="2051" spans="1:4">
      <c r="A2051" s="50">
        <v>404154</v>
      </c>
      <c r="B2051" s="50">
        <v>2001591</v>
      </c>
      <c r="C2051" s="13" t="s">
        <v>2830</v>
      </c>
      <c r="D2051" s="49" t="s">
        <v>4708</v>
      </c>
    </row>
    <row r="2052" spans="1:4">
      <c r="A2052" s="50">
        <v>404155</v>
      </c>
      <c r="B2052" s="50">
        <v>2001592</v>
      </c>
      <c r="C2052" s="13" t="s">
        <v>2831</v>
      </c>
      <c r="D2052" s="49" t="s">
        <v>4721</v>
      </c>
    </row>
    <row r="2053" spans="1:4">
      <c r="A2053" s="50">
        <v>404156</v>
      </c>
      <c r="B2053" s="50">
        <v>2001593</v>
      </c>
      <c r="C2053" s="13" t="s">
        <v>2832</v>
      </c>
      <c r="D2053" s="49" t="s">
        <v>4715</v>
      </c>
    </row>
    <row r="2054" spans="1:4">
      <c r="A2054" s="50">
        <v>404157</v>
      </c>
      <c r="B2054" s="50">
        <v>2001594</v>
      </c>
      <c r="C2054" s="13" t="s">
        <v>2833</v>
      </c>
      <c r="D2054" s="49" t="s">
        <v>4904</v>
      </c>
    </row>
    <row r="2055" spans="1:4">
      <c r="A2055" s="50">
        <v>404158</v>
      </c>
      <c r="B2055" s="50">
        <v>2001595</v>
      </c>
      <c r="C2055" s="13" t="s">
        <v>2834</v>
      </c>
      <c r="D2055" s="49" t="s">
        <v>4696</v>
      </c>
    </row>
    <row r="2056" spans="1:4">
      <c r="A2056" s="50">
        <v>404162</v>
      </c>
      <c r="B2056" s="50">
        <v>2001596</v>
      </c>
      <c r="C2056" s="13" t="s">
        <v>2835</v>
      </c>
      <c r="D2056" s="49" t="s">
        <v>4721</v>
      </c>
    </row>
    <row r="2057" spans="1:4">
      <c r="A2057" s="50">
        <v>404163</v>
      </c>
      <c r="B2057" s="50">
        <v>2001597</v>
      </c>
      <c r="C2057" s="13" t="s">
        <v>2836</v>
      </c>
      <c r="D2057" s="49" t="s">
        <v>4708</v>
      </c>
    </row>
    <row r="2058" spans="1:4">
      <c r="A2058" s="50">
        <v>404164</v>
      </c>
      <c r="B2058" s="50">
        <v>2001598</v>
      </c>
      <c r="C2058" s="13" t="s">
        <v>2837</v>
      </c>
      <c r="D2058" s="49" t="s">
        <v>4707</v>
      </c>
    </row>
    <row r="2059" spans="1:4">
      <c r="A2059" s="50">
        <v>404165</v>
      </c>
      <c r="B2059" s="50">
        <v>2001599</v>
      </c>
      <c r="C2059" s="13" t="s">
        <v>2838</v>
      </c>
      <c r="D2059" s="49" t="s">
        <v>4699</v>
      </c>
    </row>
    <row r="2060" spans="1:4">
      <c r="A2060" s="50">
        <v>404166</v>
      </c>
      <c r="B2060" s="50">
        <v>2001600</v>
      </c>
      <c r="C2060" s="13" t="s">
        <v>2839</v>
      </c>
      <c r="D2060" s="49" t="s">
        <v>4905</v>
      </c>
    </row>
    <row r="2061" spans="1:4">
      <c r="A2061" s="50">
        <v>404167</v>
      </c>
      <c r="B2061" s="50">
        <v>2001601</v>
      </c>
      <c r="C2061" s="13" t="s">
        <v>3662</v>
      </c>
      <c r="D2061" s="49" t="s">
        <v>4722</v>
      </c>
    </row>
    <row r="2062" spans="1:4">
      <c r="A2062" s="50">
        <v>404169</v>
      </c>
      <c r="B2062" s="50">
        <v>2001602</v>
      </c>
      <c r="C2062" s="13" t="s">
        <v>2840</v>
      </c>
      <c r="D2062" s="49" t="s">
        <v>4707</v>
      </c>
    </row>
    <row r="2063" spans="1:4">
      <c r="A2063" s="50">
        <v>404171</v>
      </c>
      <c r="B2063" s="50">
        <v>2001603</v>
      </c>
      <c r="C2063" s="13" t="s">
        <v>2841</v>
      </c>
      <c r="D2063" s="49" t="s">
        <v>4906</v>
      </c>
    </row>
    <row r="2064" spans="1:4">
      <c r="A2064" s="50">
        <v>404172</v>
      </c>
      <c r="B2064" s="50">
        <v>2001604</v>
      </c>
      <c r="C2064" s="13" t="s">
        <v>2842</v>
      </c>
      <c r="D2064" s="49" t="s">
        <v>4699</v>
      </c>
    </row>
    <row r="2065" spans="1:4">
      <c r="A2065" s="50">
        <v>404173</v>
      </c>
      <c r="B2065" s="50">
        <v>2001605</v>
      </c>
      <c r="C2065" s="13" t="s">
        <v>2843</v>
      </c>
      <c r="D2065" s="49" t="s">
        <v>4907</v>
      </c>
    </row>
    <row r="2066" spans="1:4">
      <c r="A2066" s="50">
        <v>404176</v>
      </c>
      <c r="B2066" s="50">
        <v>2001606</v>
      </c>
      <c r="C2066" s="13" t="s">
        <v>2844</v>
      </c>
      <c r="D2066" s="49" t="s">
        <v>4908</v>
      </c>
    </row>
    <row r="2067" spans="1:4">
      <c r="A2067" s="50">
        <v>404177</v>
      </c>
      <c r="B2067" s="50">
        <v>2001607</v>
      </c>
      <c r="C2067" s="13" t="s">
        <v>2845</v>
      </c>
      <c r="D2067" s="49" t="s">
        <v>4909</v>
      </c>
    </row>
    <row r="2068" spans="1:4">
      <c r="A2068" s="50">
        <v>404178</v>
      </c>
      <c r="B2068" s="50">
        <v>2001608</v>
      </c>
      <c r="C2068" s="13" t="s">
        <v>2846</v>
      </c>
      <c r="D2068" s="49" t="s">
        <v>4699</v>
      </c>
    </row>
    <row r="2069" spans="1:4">
      <c r="A2069" s="50">
        <v>404179</v>
      </c>
      <c r="B2069" s="50">
        <v>2001609</v>
      </c>
      <c r="C2069" s="13" t="s">
        <v>2847</v>
      </c>
      <c r="D2069" s="49" t="s">
        <v>4708</v>
      </c>
    </row>
    <row r="2070" spans="1:4">
      <c r="A2070" s="50">
        <v>404180</v>
      </c>
      <c r="B2070" s="50">
        <v>2001610</v>
      </c>
      <c r="C2070" s="13" t="s">
        <v>2848</v>
      </c>
      <c r="D2070" s="49" t="s">
        <v>4707</v>
      </c>
    </row>
    <row r="2071" spans="1:4">
      <c r="A2071" s="50">
        <v>404181</v>
      </c>
      <c r="B2071" s="50">
        <v>2001611</v>
      </c>
      <c r="C2071" s="13" t="s">
        <v>2849</v>
      </c>
      <c r="D2071" s="49" t="s">
        <v>4700</v>
      </c>
    </row>
    <row r="2072" spans="1:4">
      <c r="A2072" s="50">
        <v>404182</v>
      </c>
      <c r="B2072" s="50">
        <v>2001612</v>
      </c>
      <c r="C2072" s="13" t="s">
        <v>2850</v>
      </c>
      <c r="D2072" s="49" t="s">
        <v>4708</v>
      </c>
    </row>
    <row r="2073" spans="1:4">
      <c r="A2073" s="50">
        <v>404183</v>
      </c>
      <c r="B2073" s="50">
        <v>2001613</v>
      </c>
      <c r="C2073" s="13" t="s">
        <v>2851</v>
      </c>
      <c r="D2073" s="49" t="s">
        <v>4699</v>
      </c>
    </row>
    <row r="2074" spans="1:4">
      <c r="A2074" s="50">
        <v>404184</v>
      </c>
      <c r="B2074" s="50">
        <v>2001614</v>
      </c>
      <c r="C2074" s="13" t="s">
        <v>2852</v>
      </c>
      <c r="D2074" s="49" t="s">
        <v>4699</v>
      </c>
    </row>
    <row r="2075" spans="1:4">
      <c r="A2075" s="50">
        <v>404189</v>
      </c>
      <c r="B2075" s="50">
        <v>2001615</v>
      </c>
      <c r="C2075" s="13" t="s">
        <v>2853</v>
      </c>
      <c r="D2075" s="49" t="s">
        <v>4708</v>
      </c>
    </row>
    <row r="2076" spans="1:4">
      <c r="A2076" s="50">
        <v>404191</v>
      </c>
      <c r="B2076" s="50">
        <v>2001616</v>
      </c>
      <c r="C2076" s="13" t="s">
        <v>2854</v>
      </c>
      <c r="D2076" s="49"/>
    </row>
    <row r="2077" spans="1:4">
      <c r="A2077" s="50">
        <v>404192</v>
      </c>
      <c r="B2077" s="50">
        <v>2001617</v>
      </c>
      <c r="C2077" s="13" t="s">
        <v>2855</v>
      </c>
      <c r="D2077" s="49" t="s">
        <v>4708</v>
      </c>
    </row>
    <row r="2078" spans="1:4">
      <c r="A2078" s="50">
        <v>404193</v>
      </c>
      <c r="B2078" s="50">
        <v>2001618</v>
      </c>
      <c r="C2078" s="13" t="s">
        <v>2856</v>
      </c>
      <c r="D2078" s="49" t="s">
        <v>4910</v>
      </c>
    </row>
    <row r="2079" spans="1:4">
      <c r="A2079" s="50">
        <v>404194</v>
      </c>
      <c r="B2079" s="50">
        <v>2001619</v>
      </c>
      <c r="C2079" s="13" t="s">
        <v>2857</v>
      </c>
      <c r="D2079" s="49" t="s">
        <v>4699</v>
      </c>
    </row>
    <row r="2080" spans="1:4">
      <c r="A2080" s="50">
        <v>404195</v>
      </c>
      <c r="B2080" s="50">
        <v>2001620</v>
      </c>
      <c r="C2080" s="13" t="s">
        <v>2858</v>
      </c>
      <c r="D2080" s="49" t="s">
        <v>4699</v>
      </c>
    </row>
    <row r="2081" spans="1:4">
      <c r="A2081" s="50">
        <v>404196</v>
      </c>
      <c r="B2081" s="50">
        <v>2001621</v>
      </c>
      <c r="C2081" s="13" t="s">
        <v>3663</v>
      </c>
      <c r="D2081" s="49" t="s">
        <v>4699</v>
      </c>
    </row>
    <row r="2082" spans="1:4">
      <c r="A2082" s="50">
        <v>404197</v>
      </c>
      <c r="B2082" s="50">
        <v>2001622</v>
      </c>
      <c r="C2082" s="13" t="s">
        <v>2859</v>
      </c>
      <c r="D2082" s="49" t="s">
        <v>4722</v>
      </c>
    </row>
    <row r="2083" spans="1:4">
      <c r="A2083" s="50">
        <v>404199</v>
      </c>
      <c r="B2083" s="50">
        <v>2001623</v>
      </c>
      <c r="C2083" s="13" t="s">
        <v>2860</v>
      </c>
      <c r="D2083" s="49" t="s">
        <v>4911</v>
      </c>
    </row>
    <row r="2084" spans="1:4">
      <c r="A2084" s="50">
        <v>404200</v>
      </c>
      <c r="B2084" s="50">
        <v>2001624</v>
      </c>
      <c r="C2084" s="13" t="s">
        <v>2861</v>
      </c>
      <c r="D2084" s="49" t="s">
        <v>4722</v>
      </c>
    </row>
    <row r="2085" spans="1:4">
      <c r="A2085" s="50">
        <v>404203</v>
      </c>
      <c r="B2085" s="50">
        <v>2001625</v>
      </c>
      <c r="C2085" s="13" t="s">
        <v>2862</v>
      </c>
      <c r="D2085" s="49" t="s">
        <v>4699</v>
      </c>
    </row>
    <row r="2086" spans="1:4">
      <c r="A2086" s="50">
        <v>404207</v>
      </c>
      <c r="B2086" s="50">
        <v>2001626</v>
      </c>
      <c r="C2086" s="13" t="s">
        <v>3664</v>
      </c>
      <c r="D2086" s="49" t="s">
        <v>1434</v>
      </c>
    </row>
    <row r="2087" spans="1:4">
      <c r="A2087" s="50">
        <v>404210</v>
      </c>
      <c r="B2087" s="50">
        <v>2001627</v>
      </c>
      <c r="C2087" s="13" t="s">
        <v>2863</v>
      </c>
      <c r="D2087" s="49" t="s">
        <v>4699</v>
      </c>
    </row>
    <row r="2088" spans="1:4">
      <c r="A2088" s="50">
        <v>404211</v>
      </c>
      <c r="B2088" s="50">
        <v>2001628</v>
      </c>
      <c r="C2088" s="13" t="s">
        <v>2864</v>
      </c>
      <c r="D2088" s="49" t="s">
        <v>4699</v>
      </c>
    </row>
    <row r="2089" spans="1:4">
      <c r="A2089" s="50">
        <v>404212</v>
      </c>
      <c r="B2089" s="50">
        <v>2001629</v>
      </c>
      <c r="C2089" s="13" t="s">
        <v>2865</v>
      </c>
      <c r="D2089" s="49"/>
    </row>
    <row r="2090" spans="1:4">
      <c r="A2090" s="50">
        <v>404213</v>
      </c>
      <c r="B2090" s="50">
        <v>2001630</v>
      </c>
      <c r="C2090" s="13" t="s">
        <v>3665</v>
      </c>
      <c r="D2090" s="49" t="s">
        <v>4771</v>
      </c>
    </row>
    <row r="2091" spans="1:4">
      <c r="A2091" s="50">
        <v>404215</v>
      </c>
      <c r="B2091" s="50">
        <v>2001631</v>
      </c>
      <c r="C2091" s="13" t="s">
        <v>2866</v>
      </c>
      <c r="D2091" s="49" t="s">
        <v>4696</v>
      </c>
    </row>
    <row r="2092" spans="1:4">
      <c r="A2092" s="50">
        <v>404216</v>
      </c>
      <c r="B2092" s="50">
        <v>2001632</v>
      </c>
      <c r="C2092" s="13" t="s">
        <v>2867</v>
      </c>
      <c r="D2092" s="49" t="s">
        <v>4715</v>
      </c>
    </row>
    <row r="2093" spans="1:4">
      <c r="A2093" s="50">
        <v>404217</v>
      </c>
      <c r="B2093" s="50">
        <v>2001633</v>
      </c>
      <c r="C2093" s="13" t="s">
        <v>2868</v>
      </c>
      <c r="D2093" s="49" t="s">
        <v>4748</v>
      </c>
    </row>
    <row r="2094" spans="1:4">
      <c r="A2094" s="50">
        <v>404221</v>
      </c>
      <c r="B2094" s="50">
        <v>2001634</v>
      </c>
      <c r="C2094" s="13" t="s">
        <v>2869</v>
      </c>
      <c r="D2094" s="49" t="s">
        <v>4699</v>
      </c>
    </row>
    <row r="2095" spans="1:4">
      <c r="A2095" s="50">
        <v>404222</v>
      </c>
      <c r="B2095" s="50">
        <v>2001635</v>
      </c>
      <c r="C2095" s="13" t="s">
        <v>2870</v>
      </c>
      <c r="D2095" s="49" t="s">
        <v>4699</v>
      </c>
    </row>
    <row r="2096" spans="1:4">
      <c r="A2096" s="50">
        <v>404224</v>
      </c>
      <c r="B2096" s="50">
        <v>2001636</v>
      </c>
      <c r="C2096" s="13" t="s">
        <v>3666</v>
      </c>
      <c r="D2096" s="49" t="s">
        <v>4708</v>
      </c>
    </row>
    <row r="2097" spans="1:4">
      <c r="A2097" s="50">
        <v>404226</v>
      </c>
      <c r="B2097" s="50">
        <v>2001637</v>
      </c>
      <c r="C2097" s="13" t="s">
        <v>2871</v>
      </c>
      <c r="D2097" s="49" t="s">
        <v>4886</v>
      </c>
    </row>
    <row r="2098" spans="1:4">
      <c r="A2098" s="50">
        <v>404227</v>
      </c>
      <c r="B2098" s="50">
        <v>2001638</v>
      </c>
      <c r="C2098" s="13" t="s">
        <v>2872</v>
      </c>
      <c r="D2098" s="49" t="s">
        <v>4708</v>
      </c>
    </row>
    <row r="2099" spans="1:4">
      <c r="A2099" s="50">
        <v>404228</v>
      </c>
      <c r="B2099" s="50">
        <v>2001639</v>
      </c>
      <c r="C2099" s="13" t="s">
        <v>2873</v>
      </c>
      <c r="D2099" s="49" t="s">
        <v>4708</v>
      </c>
    </row>
    <row r="2100" spans="1:4">
      <c r="A2100" s="50">
        <v>404229</v>
      </c>
      <c r="B2100" s="50">
        <v>2001640</v>
      </c>
      <c r="C2100" s="13" t="s">
        <v>3667</v>
      </c>
      <c r="D2100" s="49" t="s">
        <v>4708</v>
      </c>
    </row>
    <row r="2101" spans="1:4">
      <c r="A2101" s="50">
        <v>404230</v>
      </c>
      <c r="B2101" s="50">
        <v>2001641</v>
      </c>
      <c r="C2101" s="13" t="s">
        <v>2874</v>
      </c>
      <c r="D2101" s="49" t="s">
        <v>4912</v>
      </c>
    </row>
    <row r="2102" spans="1:4">
      <c r="A2102" s="50">
        <v>404231</v>
      </c>
      <c r="B2102" s="50">
        <v>2001642</v>
      </c>
      <c r="C2102" s="13" t="s">
        <v>2875</v>
      </c>
      <c r="D2102" s="49" t="s">
        <v>4723</v>
      </c>
    </row>
    <row r="2103" spans="1:4">
      <c r="A2103" s="50">
        <v>404232</v>
      </c>
      <c r="B2103" s="50">
        <v>2001643</v>
      </c>
      <c r="C2103" s="13" t="s">
        <v>2876</v>
      </c>
      <c r="D2103" s="49" t="s">
        <v>4729</v>
      </c>
    </row>
    <row r="2104" spans="1:4">
      <c r="A2104" s="50">
        <v>404233</v>
      </c>
      <c r="B2104" s="50">
        <v>2001644</v>
      </c>
      <c r="C2104" s="13" t="s">
        <v>3668</v>
      </c>
      <c r="D2104" s="49" t="s">
        <v>4697</v>
      </c>
    </row>
    <row r="2105" spans="1:4">
      <c r="A2105" s="50">
        <v>404234</v>
      </c>
      <c r="B2105" s="50">
        <v>2001645</v>
      </c>
      <c r="C2105" s="13" t="s">
        <v>2877</v>
      </c>
      <c r="D2105" s="49" t="s">
        <v>4708</v>
      </c>
    </row>
    <row r="2106" spans="1:4">
      <c r="A2106" s="50">
        <v>404235</v>
      </c>
      <c r="B2106" s="50">
        <v>2001646</v>
      </c>
      <c r="C2106" s="13" t="s">
        <v>2878</v>
      </c>
      <c r="D2106" s="49" t="s">
        <v>4913</v>
      </c>
    </row>
    <row r="2107" spans="1:4">
      <c r="A2107" s="50">
        <v>404236</v>
      </c>
      <c r="B2107" s="50">
        <v>2001647</v>
      </c>
      <c r="C2107" s="13" t="s">
        <v>2879</v>
      </c>
      <c r="D2107" s="49" t="s">
        <v>4699</v>
      </c>
    </row>
    <row r="2108" spans="1:4">
      <c r="A2108" s="50">
        <v>404237</v>
      </c>
      <c r="B2108" s="50">
        <v>2001648</v>
      </c>
      <c r="C2108" s="13" t="s">
        <v>2880</v>
      </c>
      <c r="D2108" s="49" t="s">
        <v>4700</v>
      </c>
    </row>
    <row r="2109" spans="1:4">
      <c r="A2109" s="50">
        <v>404238</v>
      </c>
      <c r="B2109" s="50">
        <v>2001649</v>
      </c>
      <c r="C2109" s="13" t="s">
        <v>2881</v>
      </c>
      <c r="D2109" s="49" t="s">
        <v>4722</v>
      </c>
    </row>
    <row r="2110" spans="1:4">
      <c r="A2110" s="50">
        <v>404239</v>
      </c>
      <c r="B2110" s="50">
        <v>2001650</v>
      </c>
      <c r="C2110" s="13" t="s">
        <v>2882</v>
      </c>
      <c r="D2110" s="49" t="s">
        <v>4699</v>
      </c>
    </row>
    <row r="2111" spans="1:4">
      <c r="A2111" s="50">
        <v>404240</v>
      </c>
      <c r="B2111" s="50">
        <v>2001651</v>
      </c>
      <c r="C2111" s="13" t="s">
        <v>2883</v>
      </c>
      <c r="D2111" s="49" t="s">
        <v>4708</v>
      </c>
    </row>
    <row r="2112" spans="1:4">
      <c r="A2112" s="50">
        <v>404245</v>
      </c>
      <c r="B2112" s="50">
        <v>2001652</v>
      </c>
      <c r="C2112" s="13" t="s">
        <v>2884</v>
      </c>
      <c r="D2112" s="49" t="s">
        <v>4708</v>
      </c>
    </row>
    <row r="2113" spans="1:4">
      <c r="A2113" s="50">
        <v>404247</v>
      </c>
      <c r="B2113" s="50">
        <v>2001653</v>
      </c>
      <c r="C2113" s="13" t="s">
        <v>2885</v>
      </c>
      <c r="D2113" s="49" t="s">
        <v>4699</v>
      </c>
    </row>
    <row r="2114" spans="1:4">
      <c r="A2114" s="50">
        <v>404248</v>
      </c>
      <c r="B2114" s="50">
        <v>2001654</v>
      </c>
      <c r="C2114" s="13" t="s">
        <v>2886</v>
      </c>
      <c r="D2114" s="49" t="s">
        <v>4700</v>
      </c>
    </row>
    <row r="2115" spans="1:4">
      <c r="A2115" s="50">
        <v>404250</v>
      </c>
      <c r="B2115" s="50">
        <v>2001655</v>
      </c>
      <c r="C2115" s="13" t="s">
        <v>2887</v>
      </c>
      <c r="D2115" s="49" t="s">
        <v>4699</v>
      </c>
    </row>
    <row r="2116" spans="1:4">
      <c r="A2116" s="50">
        <v>404251</v>
      </c>
      <c r="B2116" s="50">
        <v>2001656</v>
      </c>
      <c r="C2116" s="13" t="s">
        <v>2888</v>
      </c>
      <c r="D2116" s="49" t="s">
        <v>4914</v>
      </c>
    </row>
    <row r="2117" spans="1:4">
      <c r="A2117" s="50">
        <v>404252</v>
      </c>
      <c r="B2117" s="50">
        <v>2001657</v>
      </c>
      <c r="C2117" s="13" t="s">
        <v>2889</v>
      </c>
      <c r="D2117" s="49" t="s">
        <v>4708</v>
      </c>
    </row>
    <row r="2118" spans="1:4">
      <c r="A2118" s="50">
        <v>404253</v>
      </c>
      <c r="B2118" s="50">
        <v>2001658</v>
      </c>
      <c r="C2118" s="13" t="s">
        <v>2890</v>
      </c>
      <c r="D2118" s="49" t="s">
        <v>4700</v>
      </c>
    </row>
    <row r="2119" spans="1:4">
      <c r="A2119" s="50">
        <v>404254</v>
      </c>
      <c r="B2119" s="50">
        <v>2001659</v>
      </c>
      <c r="C2119" s="13" t="s">
        <v>2891</v>
      </c>
      <c r="D2119" s="49" t="s">
        <v>4703</v>
      </c>
    </row>
    <row r="2120" spans="1:4">
      <c r="A2120" s="50">
        <v>404256</v>
      </c>
      <c r="B2120" s="50">
        <v>2001660</v>
      </c>
      <c r="C2120" s="13" t="s">
        <v>2892</v>
      </c>
      <c r="D2120" s="49" t="s">
        <v>4700</v>
      </c>
    </row>
    <row r="2121" spans="1:4">
      <c r="A2121" s="50">
        <v>404257</v>
      </c>
      <c r="B2121" s="50">
        <v>2001661</v>
      </c>
      <c r="C2121" s="13" t="s">
        <v>3669</v>
      </c>
      <c r="D2121" s="49" t="s">
        <v>4915</v>
      </c>
    </row>
    <row r="2122" spans="1:4">
      <c r="A2122" s="50">
        <v>404261</v>
      </c>
      <c r="B2122" s="50">
        <v>2001662</v>
      </c>
      <c r="C2122" s="13" t="s">
        <v>2893</v>
      </c>
      <c r="D2122" s="49" t="s">
        <v>4723</v>
      </c>
    </row>
    <row r="2123" spans="1:4">
      <c r="A2123" s="50">
        <v>404262</v>
      </c>
      <c r="B2123" s="50">
        <v>2001663</v>
      </c>
      <c r="C2123" s="13" t="s">
        <v>2894</v>
      </c>
      <c r="D2123" s="49" t="s">
        <v>4708</v>
      </c>
    </row>
    <row r="2124" spans="1:4">
      <c r="A2124" s="50">
        <v>404263</v>
      </c>
      <c r="B2124" s="50">
        <v>2001664</v>
      </c>
      <c r="C2124" s="13" t="s">
        <v>2895</v>
      </c>
      <c r="D2124" s="49"/>
    </row>
    <row r="2125" spans="1:4">
      <c r="A2125" s="50">
        <v>404264</v>
      </c>
      <c r="B2125" s="50">
        <v>2001665</v>
      </c>
      <c r="C2125" s="13" t="s">
        <v>2896</v>
      </c>
      <c r="D2125" s="49" t="s">
        <v>4752</v>
      </c>
    </row>
    <row r="2126" spans="1:4">
      <c r="A2126" s="50">
        <v>404266</v>
      </c>
      <c r="B2126" s="50">
        <v>2001666</v>
      </c>
      <c r="C2126" s="13" t="s">
        <v>2897</v>
      </c>
      <c r="D2126" s="49" t="s">
        <v>4699</v>
      </c>
    </row>
    <row r="2127" spans="1:4">
      <c r="A2127" s="50">
        <v>404267</v>
      </c>
      <c r="B2127" s="50">
        <v>2001667</v>
      </c>
      <c r="C2127" s="13" t="s">
        <v>2898</v>
      </c>
      <c r="D2127" s="49" t="s">
        <v>4699</v>
      </c>
    </row>
    <row r="2128" spans="1:4">
      <c r="A2128" s="50">
        <v>404268</v>
      </c>
      <c r="B2128" s="50">
        <v>2001668</v>
      </c>
      <c r="C2128" s="13" t="s">
        <v>2899</v>
      </c>
      <c r="D2128" s="49" t="s">
        <v>4916</v>
      </c>
    </row>
    <row r="2129" spans="1:4">
      <c r="A2129" s="50">
        <v>404271</v>
      </c>
      <c r="B2129" s="50">
        <v>2001669</v>
      </c>
      <c r="C2129" s="13" t="s">
        <v>2900</v>
      </c>
      <c r="D2129" s="49" t="s">
        <v>4700</v>
      </c>
    </row>
    <row r="2130" spans="1:4">
      <c r="A2130" s="50">
        <v>404272</v>
      </c>
      <c r="B2130" s="50">
        <v>2001670</v>
      </c>
      <c r="C2130" s="13" t="s">
        <v>2901</v>
      </c>
      <c r="D2130" s="49" t="s">
        <v>4708</v>
      </c>
    </row>
    <row r="2131" spans="1:4">
      <c r="A2131" s="50">
        <v>404273</v>
      </c>
      <c r="B2131" s="50">
        <v>2001671</v>
      </c>
      <c r="C2131" s="13" t="s">
        <v>2902</v>
      </c>
      <c r="D2131" s="49" t="s">
        <v>4752</v>
      </c>
    </row>
    <row r="2132" spans="1:4">
      <c r="A2132" s="50">
        <v>404274</v>
      </c>
      <c r="B2132" s="50">
        <v>2001672</v>
      </c>
      <c r="C2132" s="13" t="s">
        <v>2903</v>
      </c>
      <c r="D2132" s="49" t="s">
        <v>4917</v>
      </c>
    </row>
    <row r="2133" spans="1:4">
      <c r="A2133" s="50">
        <v>404275</v>
      </c>
      <c r="B2133" s="50">
        <v>2001673</v>
      </c>
      <c r="C2133" s="13" t="s">
        <v>2904</v>
      </c>
      <c r="D2133" s="49" t="s">
        <v>4699</v>
      </c>
    </row>
    <row r="2134" spans="1:4">
      <c r="A2134" s="50">
        <v>404276</v>
      </c>
      <c r="B2134" s="50">
        <v>2001674</v>
      </c>
      <c r="C2134" s="13" t="s">
        <v>2905</v>
      </c>
      <c r="D2134" s="49" t="s">
        <v>4708</v>
      </c>
    </row>
    <row r="2135" spans="1:4">
      <c r="A2135" s="50">
        <v>404279</v>
      </c>
      <c r="B2135" s="50">
        <v>2001675</v>
      </c>
      <c r="C2135" s="13" t="s">
        <v>2906</v>
      </c>
      <c r="D2135" s="49" t="s">
        <v>4918</v>
      </c>
    </row>
    <row r="2136" spans="1:4">
      <c r="A2136" s="50">
        <v>404280</v>
      </c>
      <c r="B2136" s="50">
        <v>2001676</v>
      </c>
      <c r="C2136" s="13" t="s">
        <v>2907</v>
      </c>
      <c r="D2136" s="49" t="s">
        <v>4699</v>
      </c>
    </row>
    <row r="2137" spans="1:4">
      <c r="A2137" s="50">
        <v>404284</v>
      </c>
      <c r="B2137" s="50">
        <v>2001677</v>
      </c>
      <c r="C2137" s="13" t="s">
        <v>2908</v>
      </c>
      <c r="D2137" s="49" t="s">
        <v>4708</v>
      </c>
    </row>
    <row r="2138" spans="1:4">
      <c r="A2138" s="50">
        <v>404285</v>
      </c>
      <c r="B2138" s="50">
        <v>2001678</v>
      </c>
      <c r="C2138" s="13" t="s">
        <v>2909</v>
      </c>
      <c r="D2138" s="49" t="s">
        <v>4699</v>
      </c>
    </row>
    <row r="2139" spans="1:4">
      <c r="A2139" s="50">
        <v>404286</v>
      </c>
      <c r="B2139" s="50">
        <v>2001679</v>
      </c>
      <c r="C2139" s="13" t="s">
        <v>2910</v>
      </c>
      <c r="D2139" s="49" t="s">
        <v>4845</v>
      </c>
    </row>
    <row r="2140" spans="1:4">
      <c r="A2140" s="50">
        <v>404287</v>
      </c>
      <c r="B2140" s="50">
        <v>2001680</v>
      </c>
      <c r="C2140" s="13" t="s">
        <v>2911</v>
      </c>
      <c r="D2140" s="49" t="s">
        <v>4919</v>
      </c>
    </row>
    <row r="2141" spans="1:4">
      <c r="A2141" s="50">
        <v>404292</v>
      </c>
      <c r="B2141" s="50">
        <v>2001681</v>
      </c>
      <c r="C2141" s="13" t="s">
        <v>2912</v>
      </c>
      <c r="D2141" s="49" t="s">
        <v>4703</v>
      </c>
    </row>
    <row r="2142" spans="1:4">
      <c r="A2142" s="50">
        <v>404293</v>
      </c>
      <c r="B2142" s="50">
        <v>2001682</v>
      </c>
      <c r="C2142" s="13" t="s">
        <v>2913</v>
      </c>
      <c r="D2142" s="49" t="s">
        <v>4708</v>
      </c>
    </row>
    <row r="2143" spans="1:4">
      <c r="A2143" s="50">
        <v>404294</v>
      </c>
      <c r="B2143" s="50">
        <v>2001683</v>
      </c>
      <c r="C2143" s="13" t="s">
        <v>2914</v>
      </c>
      <c r="D2143" s="49" t="s">
        <v>4699</v>
      </c>
    </row>
    <row r="2144" spans="1:4">
      <c r="A2144" s="50">
        <v>404299</v>
      </c>
      <c r="B2144" s="50">
        <v>2001684</v>
      </c>
      <c r="C2144" s="13" t="s">
        <v>2915</v>
      </c>
      <c r="D2144" s="49" t="s">
        <v>4699</v>
      </c>
    </row>
    <row r="2145" spans="1:4">
      <c r="A2145" s="50">
        <v>404300</v>
      </c>
      <c r="B2145" s="50">
        <v>2001685</v>
      </c>
      <c r="C2145" s="13" t="s">
        <v>2916</v>
      </c>
      <c r="D2145" s="49"/>
    </row>
    <row r="2146" spans="1:4">
      <c r="A2146" s="50">
        <v>404301</v>
      </c>
      <c r="B2146" s="50">
        <v>2001686</v>
      </c>
      <c r="C2146" s="13" t="s">
        <v>2917</v>
      </c>
      <c r="D2146" s="49" t="s">
        <v>4708</v>
      </c>
    </row>
    <row r="2147" spans="1:4">
      <c r="A2147" s="50">
        <v>404302</v>
      </c>
      <c r="B2147" s="50">
        <v>2001687</v>
      </c>
      <c r="C2147" s="13" t="s">
        <v>3670</v>
      </c>
      <c r="D2147" s="49"/>
    </row>
    <row r="2148" spans="1:4">
      <c r="A2148" s="50">
        <v>404303</v>
      </c>
      <c r="B2148" s="50">
        <v>2001688</v>
      </c>
      <c r="C2148" s="13" t="s">
        <v>2918</v>
      </c>
      <c r="D2148" s="49" t="s">
        <v>4920</v>
      </c>
    </row>
    <row r="2149" spans="1:4">
      <c r="A2149" s="50">
        <v>404304</v>
      </c>
      <c r="B2149" s="50">
        <v>2001689</v>
      </c>
      <c r="C2149" s="13" t="s">
        <v>2919</v>
      </c>
      <c r="D2149" s="49" t="s">
        <v>4845</v>
      </c>
    </row>
    <row r="2150" spans="1:4">
      <c r="A2150" s="50">
        <v>404309</v>
      </c>
      <c r="B2150" s="50">
        <v>2001690</v>
      </c>
      <c r="C2150" s="13" t="s">
        <v>2920</v>
      </c>
      <c r="D2150" s="49" t="s">
        <v>4739</v>
      </c>
    </row>
    <row r="2151" spans="1:4">
      <c r="A2151" s="50">
        <v>404310</v>
      </c>
      <c r="B2151" s="50">
        <v>2001691</v>
      </c>
      <c r="C2151" s="13" t="s">
        <v>2921</v>
      </c>
      <c r="D2151" s="49" t="s">
        <v>4921</v>
      </c>
    </row>
    <row r="2152" spans="1:4">
      <c r="A2152" s="50">
        <v>404311</v>
      </c>
      <c r="B2152" s="50">
        <v>2001692</v>
      </c>
      <c r="C2152" s="13" t="s">
        <v>2922</v>
      </c>
      <c r="D2152" s="49" t="s">
        <v>4708</v>
      </c>
    </row>
    <row r="2153" spans="1:4">
      <c r="A2153" s="50">
        <v>404312</v>
      </c>
      <c r="B2153" s="50">
        <v>2001693</v>
      </c>
      <c r="C2153" s="13" t="s">
        <v>2923</v>
      </c>
      <c r="D2153" s="49" t="s">
        <v>4699</v>
      </c>
    </row>
    <row r="2154" spans="1:4">
      <c r="A2154" s="50">
        <v>404314</v>
      </c>
      <c r="B2154" s="50">
        <v>2001694</v>
      </c>
      <c r="C2154" s="13" t="s">
        <v>2924</v>
      </c>
      <c r="D2154" s="49" t="s">
        <v>4699</v>
      </c>
    </row>
    <row r="2155" spans="1:4">
      <c r="A2155" s="50">
        <v>404315</v>
      </c>
      <c r="B2155" s="50">
        <v>2001695</v>
      </c>
      <c r="C2155" s="13" t="s">
        <v>2925</v>
      </c>
      <c r="D2155" s="49" t="s">
        <v>4922</v>
      </c>
    </row>
    <row r="2156" spans="1:4">
      <c r="A2156" s="50">
        <v>404316</v>
      </c>
      <c r="B2156" s="50">
        <v>2001696</v>
      </c>
      <c r="C2156" s="13" t="s">
        <v>2926</v>
      </c>
      <c r="D2156" s="49" t="s">
        <v>4703</v>
      </c>
    </row>
    <row r="2157" spans="1:4">
      <c r="A2157" s="50">
        <v>404317</v>
      </c>
      <c r="B2157" s="50">
        <v>2001697</v>
      </c>
      <c r="C2157" s="13" t="s">
        <v>2927</v>
      </c>
      <c r="D2157" s="49" t="s">
        <v>4923</v>
      </c>
    </row>
    <row r="2158" spans="1:4">
      <c r="A2158" s="50">
        <v>404320</v>
      </c>
      <c r="B2158" s="50">
        <v>2001698</v>
      </c>
      <c r="C2158" s="13" t="s">
        <v>2928</v>
      </c>
      <c r="D2158" s="49" t="s">
        <v>4757</v>
      </c>
    </row>
    <row r="2159" spans="1:4">
      <c r="A2159" s="50">
        <v>404322</v>
      </c>
      <c r="B2159" s="50">
        <v>2001699</v>
      </c>
      <c r="C2159" s="13" t="s">
        <v>2929</v>
      </c>
      <c r="D2159" s="49" t="s">
        <v>4924</v>
      </c>
    </row>
    <row r="2160" spans="1:4">
      <c r="A2160" s="50">
        <v>404327</v>
      </c>
      <c r="B2160" s="50">
        <v>2001700</v>
      </c>
      <c r="C2160" s="13" t="s">
        <v>2930</v>
      </c>
      <c r="D2160" s="49" t="s">
        <v>4708</v>
      </c>
    </row>
    <row r="2161" spans="1:4">
      <c r="A2161" s="50">
        <v>404328</v>
      </c>
      <c r="B2161" s="50">
        <v>2001701</v>
      </c>
      <c r="C2161" s="13" t="s">
        <v>2931</v>
      </c>
      <c r="D2161" s="49" t="s">
        <v>4699</v>
      </c>
    </row>
    <row r="2162" spans="1:4">
      <c r="A2162" s="50">
        <v>404331</v>
      </c>
      <c r="B2162" s="50">
        <v>2001702</v>
      </c>
      <c r="C2162" s="13" t="s">
        <v>2932</v>
      </c>
      <c r="D2162" s="49"/>
    </row>
    <row r="2163" spans="1:4">
      <c r="A2163" s="50">
        <v>404332</v>
      </c>
      <c r="B2163" s="50">
        <v>2001703</v>
      </c>
      <c r="C2163" s="13" t="s">
        <v>2933</v>
      </c>
      <c r="D2163" s="49"/>
    </row>
    <row r="2164" spans="1:4">
      <c r="A2164" s="50">
        <v>404333</v>
      </c>
      <c r="B2164" s="50">
        <v>2001704</v>
      </c>
      <c r="C2164" s="13" t="s">
        <v>2934</v>
      </c>
      <c r="D2164" s="49" t="s">
        <v>4925</v>
      </c>
    </row>
    <row r="2165" spans="1:4">
      <c r="A2165" s="50">
        <v>404334</v>
      </c>
      <c r="B2165" s="50">
        <v>2001705</v>
      </c>
      <c r="C2165" s="13" t="s">
        <v>2935</v>
      </c>
      <c r="D2165" s="49" t="s">
        <v>4708</v>
      </c>
    </row>
    <row r="2166" spans="1:4">
      <c r="A2166" s="50">
        <v>404335</v>
      </c>
      <c r="B2166" s="50">
        <v>2001706</v>
      </c>
      <c r="C2166" s="13" t="s">
        <v>2936</v>
      </c>
      <c r="D2166" s="49" t="s">
        <v>4761</v>
      </c>
    </row>
    <row r="2167" spans="1:4">
      <c r="A2167" s="50">
        <v>404336</v>
      </c>
      <c r="B2167" s="50">
        <v>2001707</v>
      </c>
      <c r="C2167" s="13" t="s">
        <v>2937</v>
      </c>
      <c r="D2167" s="49" t="s">
        <v>4707</v>
      </c>
    </row>
    <row r="2168" spans="1:4">
      <c r="A2168" s="50">
        <v>404337</v>
      </c>
      <c r="B2168" s="50">
        <v>2001708</v>
      </c>
      <c r="C2168" s="13" t="s">
        <v>2938</v>
      </c>
      <c r="D2168" s="49" t="s">
        <v>4707</v>
      </c>
    </row>
    <row r="2169" spans="1:4">
      <c r="A2169" s="50">
        <v>404338</v>
      </c>
      <c r="B2169" s="50">
        <v>2001709</v>
      </c>
      <c r="C2169" s="13" t="s">
        <v>2939</v>
      </c>
      <c r="D2169" s="49" t="s">
        <v>4726</v>
      </c>
    </row>
    <row r="2170" spans="1:4">
      <c r="A2170" s="50">
        <v>404339</v>
      </c>
      <c r="B2170" s="50">
        <v>2001710</v>
      </c>
      <c r="C2170" s="13" t="s">
        <v>2940</v>
      </c>
      <c r="D2170" s="49" t="s">
        <v>4699</v>
      </c>
    </row>
    <row r="2171" spans="1:4">
      <c r="A2171" s="50">
        <v>404340</v>
      </c>
      <c r="B2171" s="50">
        <v>2001711</v>
      </c>
      <c r="C2171" s="13" t="s">
        <v>2941</v>
      </c>
      <c r="D2171" s="49" t="s">
        <v>4890</v>
      </c>
    </row>
    <row r="2172" spans="1:4">
      <c r="A2172" s="50">
        <v>404342</v>
      </c>
      <c r="B2172" s="50">
        <v>2001712</v>
      </c>
      <c r="C2172" s="13" t="s">
        <v>2942</v>
      </c>
      <c r="D2172" s="49" t="s">
        <v>4818</v>
      </c>
    </row>
    <row r="2173" spans="1:4">
      <c r="A2173" s="50">
        <v>404343</v>
      </c>
      <c r="B2173" s="50">
        <v>2001713</v>
      </c>
      <c r="C2173" s="13" t="s">
        <v>2943</v>
      </c>
      <c r="D2173" s="49" t="s">
        <v>4713</v>
      </c>
    </row>
    <row r="2174" spans="1:4">
      <c r="A2174" s="50">
        <v>404346</v>
      </c>
      <c r="B2174" s="50">
        <v>2001714</v>
      </c>
      <c r="C2174" s="13" t="s">
        <v>2944</v>
      </c>
      <c r="D2174" s="49" t="s">
        <v>4761</v>
      </c>
    </row>
    <row r="2175" spans="1:4">
      <c r="A2175" s="50">
        <v>404347</v>
      </c>
      <c r="B2175" s="50">
        <v>2001715</v>
      </c>
      <c r="C2175" s="13" t="s">
        <v>2945</v>
      </c>
      <c r="D2175" s="49" t="s">
        <v>4903</v>
      </c>
    </row>
    <row r="2176" spans="1:4">
      <c r="A2176" s="50">
        <v>404348</v>
      </c>
      <c r="B2176" s="50">
        <v>2001716</v>
      </c>
      <c r="C2176" s="13" t="s">
        <v>2946</v>
      </c>
      <c r="D2176" s="49" t="s">
        <v>4707</v>
      </c>
    </row>
    <row r="2177" spans="1:4">
      <c r="A2177" s="50">
        <v>404350</v>
      </c>
      <c r="B2177" s="50">
        <v>2001717</v>
      </c>
      <c r="C2177" s="13" t="s">
        <v>2947</v>
      </c>
      <c r="D2177" s="49" t="s">
        <v>4708</v>
      </c>
    </row>
    <row r="2178" spans="1:4">
      <c r="A2178" s="50">
        <v>404351</v>
      </c>
      <c r="B2178" s="50">
        <v>2001718</v>
      </c>
      <c r="C2178" s="13" t="s">
        <v>2948</v>
      </c>
      <c r="D2178" s="49" t="s">
        <v>4818</v>
      </c>
    </row>
    <row r="2179" spans="1:4">
      <c r="A2179" s="50">
        <v>404352</v>
      </c>
      <c r="B2179" s="50">
        <v>2001719</v>
      </c>
      <c r="C2179" s="13" t="s">
        <v>2949</v>
      </c>
      <c r="D2179" s="49" t="s">
        <v>4699</v>
      </c>
    </row>
    <row r="2180" spans="1:4">
      <c r="A2180" s="50">
        <v>404353</v>
      </c>
      <c r="B2180" s="50">
        <v>2001720</v>
      </c>
      <c r="C2180" s="13" t="s">
        <v>2950</v>
      </c>
      <c r="D2180" s="49" t="s">
        <v>4761</v>
      </c>
    </row>
    <row r="2181" spans="1:4">
      <c r="A2181" s="50">
        <v>404357</v>
      </c>
      <c r="B2181" s="50">
        <v>2001721</v>
      </c>
      <c r="C2181" s="13" t="s">
        <v>2951</v>
      </c>
      <c r="D2181" s="49" t="s">
        <v>4729</v>
      </c>
    </row>
    <row r="2182" spans="1:4">
      <c r="A2182" s="50">
        <v>404358</v>
      </c>
      <c r="B2182" s="50">
        <v>2001722</v>
      </c>
      <c r="C2182" s="13" t="s">
        <v>2952</v>
      </c>
      <c r="D2182" s="49" t="s">
        <v>4699</v>
      </c>
    </row>
    <row r="2183" spans="1:4">
      <c r="A2183" s="50">
        <v>404359</v>
      </c>
      <c r="B2183" s="50">
        <v>2001723</v>
      </c>
      <c r="C2183" s="13" t="s">
        <v>2953</v>
      </c>
      <c r="D2183" s="49" t="s">
        <v>4771</v>
      </c>
    </row>
    <row r="2184" spans="1:4">
      <c r="A2184" s="50">
        <v>404362</v>
      </c>
      <c r="B2184" s="50">
        <v>2001724</v>
      </c>
      <c r="C2184" s="13" t="s">
        <v>2954</v>
      </c>
      <c r="D2184" s="49" t="s">
        <v>4699</v>
      </c>
    </row>
    <row r="2185" spans="1:4">
      <c r="A2185" s="50">
        <v>404363</v>
      </c>
      <c r="B2185" s="50">
        <v>2001725</v>
      </c>
      <c r="C2185" s="13" t="s">
        <v>2955</v>
      </c>
      <c r="D2185" s="49" t="s">
        <v>4708</v>
      </c>
    </row>
    <row r="2186" spans="1:4">
      <c r="A2186" s="50">
        <v>404364</v>
      </c>
      <c r="B2186" s="50">
        <v>2001726</v>
      </c>
      <c r="C2186" s="13" t="s">
        <v>2956</v>
      </c>
      <c r="D2186" s="49" t="s">
        <v>4700</v>
      </c>
    </row>
    <row r="2187" spans="1:4">
      <c r="A2187" s="50">
        <v>404366</v>
      </c>
      <c r="B2187" s="50">
        <v>2001727</v>
      </c>
      <c r="C2187" s="13" t="s">
        <v>2957</v>
      </c>
      <c r="D2187" s="49" t="s">
        <v>4906</v>
      </c>
    </row>
    <row r="2188" spans="1:4">
      <c r="A2188" s="50">
        <v>404367</v>
      </c>
      <c r="B2188" s="50">
        <v>2001728</v>
      </c>
      <c r="C2188" s="13" t="s">
        <v>2958</v>
      </c>
      <c r="D2188" s="49"/>
    </row>
    <row r="2189" spans="1:4">
      <c r="A2189" s="50">
        <v>404368</v>
      </c>
      <c r="B2189" s="50">
        <v>2001729</v>
      </c>
      <c r="C2189" s="13" t="s">
        <v>2959</v>
      </c>
      <c r="D2189" s="49" t="s">
        <v>4699</v>
      </c>
    </row>
    <row r="2190" spans="1:4">
      <c r="A2190" s="50">
        <v>404369</v>
      </c>
      <c r="B2190" s="50">
        <v>2001730</v>
      </c>
      <c r="C2190" s="13" t="s">
        <v>2960</v>
      </c>
      <c r="D2190" s="49" t="s">
        <v>4722</v>
      </c>
    </row>
    <row r="2191" spans="1:4">
      <c r="A2191" s="50">
        <v>404372</v>
      </c>
      <c r="B2191" s="50">
        <v>2001731</v>
      </c>
      <c r="C2191" s="13" t="s">
        <v>2961</v>
      </c>
      <c r="D2191" s="49" t="s">
        <v>4799</v>
      </c>
    </row>
    <row r="2192" spans="1:4">
      <c r="A2192" s="50">
        <v>404373</v>
      </c>
      <c r="B2192" s="50">
        <v>2001732</v>
      </c>
      <c r="C2192" s="13" t="s">
        <v>2962</v>
      </c>
      <c r="D2192" s="49" t="s">
        <v>4708</v>
      </c>
    </row>
    <row r="2193" spans="1:4">
      <c r="A2193" s="50">
        <v>404374</v>
      </c>
      <c r="B2193" s="50">
        <v>2001733</v>
      </c>
      <c r="C2193" s="13" t="s">
        <v>2963</v>
      </c>
      <c r="D2193" s="49"/>
    </row>
    <row r="2194" spans="1:4">
      <c r="A2194" s="50">
        <v>404375</v>
      </c>
      <c r="B2194" s="50">
        <v>2001734</v>
      </c>
      <c r="C2194" s="13" t="s">
        <v>3671</v>
      </c>
      <c r="D2194" s="49" t="s">
        <v>4729</v>
      </c>
    </row>
    <row r="2195" spans="1:4">
      <c r="A2195" s="50">
        <v>404376</v>
      </c>
      <c r="B2195" s="50">
        <v>2001735</v>
      </c>
      <c r="C2195" s="13" t="s">
        <v>2964</v>
      </c>
      <c r="D2195" s="49" t="s">
        <v>4703</v>
      </c>
    </row>
    <row r="2196" spans="1:4">
      <c r="A2196" s="50">
        <v>404381</v>
      </c>
      <c r="B2196" s="50">
        <v>2001736</v>
      </c>
      <c r="C2196" s="13" t="s">
        <v>2965</v>
      </c>
      <c r="D2196" s="49" t="s">
        <v>4697</v>
      </c>
    </row>
    <row r="2197" spans="1:4">
      <c r="A2197" s="50">
        <v>404382</v>
      </c>
      <c r="B2197" s="50">
        <v>2001737</v>
      </c>
      <c r="C2197" s="13" t="s">
        <v>2966</v>
      </c>
      <c r="D2197" s="49" t="s">
        <v>4722</v>
      </c>
    </row>
    <row r="2198" spans="1:4">
      <c r="A2198" s="50">
        <v>404387</v>
      </c>
      <c r="B2198" s="50">
        <v>2001738</v>
      </c>
      <c r="C2198" s="13" t="s">
        <v>2967</v>
      </c>
      <c r="D2198" s="49" t="s">
        <v>4703</v>
      </c>
    </row>
    <row r="2199" spans="1:4">
      <c r="A2199" s="50">
        <v>404388</v>
      </c>
      <c r="B2199" s="50">
        <v>2001739</v>
      </c>
      <c r="C2199" s="13" t="s">
        <v>2968</v>
      </c>
      <c r="D2199" s="49" t="s">
        <v>4699</v>
      </c>
    </row>
    <row r="2200" spans="1:4">
      <c r="A2200" s="50">
        <v>404389</v>
      </c>
      <c r="B2200" s="50">
        <v>2001740</v>
      </c>
      <c r="C2200" s="13" t="s">
        <v>2969</v>
      </c>
      <c r="D2200" s="49" t="s">
        <v>3032</v>
      </c>
    </row>
    <row r="2201" spans="1:4">
      <c r="A2201" s="50">
        <v>404390</v>
      </c>
      <c r="B2201" s="50">
        <v>2001741</v>
      </c>
      <c r="C2201" s="13" t="s">
        <v>2970</v>
      </c>
      <c r="D2201" s="49" t="s">
        <v>4727</v>
      </c>
    </row>
    <row r="2202" spans="1:4">
      <c r="A2202" s="50">
        <v>404392</v>
      </c>
      <c r="B2202" s="50">
        <v>2001742</v>
      </c>
      <c r="C2202" s="13" t="s">
        <v>2971</v>
      </c>
      <c r="D2202" s="49" t="s">
        <v>4699</v>
      </c>
    </row>
    <row r="2203" spans="1:4">
      <c r="A2203" s="50">
        <v>404393</v>
      </c>
      <c r="B2203" s="50">
        <v>2001743</v>
      </c>
      <c r="C2203" s="13" t="s">
        <v>2972</v>
      </c>
      <c r="D2203" s="49" t="s">
        <v>4699</v>
      </c>
    </row>
    <row r="2204" spans="1:4">
      <c r="A2204" s="50">
        <v>404399</v>
      </c>
      <c r="B2204" s="50">
        <v>2001744</v>
      </c>
      <c r="C2204" s="13" t="s">
        <v>2973</v>
      </c>
      <c r="D2204" s="49" t="s">
        <v>4708</v>
      </c>
    </row>
    <row r="2205" spans="1:4">
      <c r="A2205" s="50">
        <v>404400</v>
      </c>
      <c r="B2205" s="50">
        <v>2001745</v>
      </c>
      <c r="C2205" s="13" t="s">
        <v>2974</v>
      </c>
      <c r="D2205" s="49" t="s">
        <v>4699</v>
      </c>
    </row>
    <row r="2206" spans="1:4">
      <c r="A2206" s="50">
        <v>404401</v>
      </c>
      <c r="B2206" s="50">
        <v>2001746</v>
      </c>
      <c r="C2206" s="13" t="s">
        <v>2975</v>
      </c>
      <c r="D2206" s="49" t="s">
        <v>4726</v>
      </c>
    </row>
    <row r="2207" spans="1:4">
      <c r="A2207" s="50">
        <v>404403</v>
      </c>
      <c r="B2207" s="50">
        <v>2001747</v>
      </c>
      <c r="C2207" s="13" t="s">
        <v>2976</v>
      </c>
      <c r="D2207" s="49"/>
    </row>
    <row r="2208" spans="1:4">
      <c r="A2208" s="50">
        <v>404404</v>
      </c>
      <c r="B2208" s="50">
        <v>2001748</v>
      </c>
      <c r="C2208" s="13" t="s">
        <v>2977</v>
      </c>
      <c r="D2208" s="49" t="s">
        <v>4926</v>
      </c>
    </row>
    <row r="2209" spans="1:4">
      <c r="A2209" s="50">
        <v>404405</v>
      </c>
      <c r="B2209" s="50">
        <v>2001749</v>
      </c>
      <c r="C2209" s="13" t="s">
        <v>2978</v>
      </c>
      <c r="D2209" s="49" t="s">
        <v>4837</v>
      </c>
    </row>
    <row r="2210" spans="1:4">
      <c r="A2210" s="50">
        <v>404406</v>
      </c>
      <c r="B2210" s="50">
        <v>2001750</v>
      </c>
      <c r="C2210" s="13" t="s">
        <v>2979</v>
      </c>
      <c r="D2210" s="49" t="s">
        <v>4927</v>
      </c>
    </row>
    <row r="2211" spans="1:4">
      <c r="A2211" s="50">
        <v>404408</v>
      </c>
      <c r="B2211" s="50">
        <v>2001751</v>
      </c>
      <c r="C2211" s="13" t="s">
        <v>3672</v>
      </c>
      <c r="D2211" s="49" t="s">
        <v>4928</v>
      </c>
    </row>
    <row r="2212" spans="1:4">
      <c r="A2212" s="50">
        <v>404409</v>
      </c>
      <c r="B2212" s="50">
        <v>2001752</v>
      </c>
      <c r="C2212" s="13" t="s">
        <v>2980</v>
      </c>
      <c r="D2212" s="49" t="s">
        <v>4708</v>
      </c>
    </row>
    <row r="2213" spans="1:4">
      <c r="A2213" s="50">
        <v>404414</v>
      </c>
      <c r="B2213" s="50">
        <v>2001753</v>
      </c>
      <c r="C2213" s="13" t="s">
        <v>2981</v>
      </c>
      <c r="D2213" s="49" t="s">
        <v>4703</v>
      </c>
    </row>
    <row r="2214" spans="1:4">
      <c r="A2214" s="50">
        <v>404415</v>
      </c>
      <c r="B2214" s="50">
        <v>2001754</v>
      </c>
      <c r="C2214" s="13" t="s">
        <v>2982</v>
      </c>
      <c r="D2214" s="49" t="s">
        <v>4699</v>
      </c>
    </row>
    <row r="2215" spans="1:4">
      <c r="A2215" s="50">
        <v>404417</v>
      </c>
      <c r="B2215" s="50">
        <v>2001755</v>
      </c>
      <c r="C2215" s="13" t="s">
        <v>2983</v>
      </c>
      <c r="D2215" s="49" t="s">
        <v>4708</v>
      </c>
    </row>
    <row r="2216" spans="1:4">
      <c r="A2216" s="50">
        <v>404418</v>
      </c>
      <c r="B2216" s="50">
        <v>2001756</v>
      </c>
      <c r="C2216" s="13" t="s">
        <v>2984</v>
      </c>
      <c r="D2216" s="49" t="s">
        <v>4708</v>
      </c>
    </row>
    <row r="2217" spans="1:4">
      <c r="A2217" s="50">
        <v>404419</v>
      </c>
      <c r="B2217" s="50">
        <v>2001757</v>
      </c>
      <c r="C2217" s="13" t="s">
        <v>2985</v>
      </c>
      <c r="D2217" s="49" t="s">
        <v>4708</v>
      </c>
    </row>
    <row r="2218" spans="1:4">
      <c r="A2218" s="50">
        <v>404424</v>
      </c>
      <c r="B2218" s="50">
        <v>2001758</v>
      </c>
      <c r="C2218" s="13" t="s">
        <v>2986</v>
      </c>
      <c r="D2218" s="49" t="s">
        <v>4699</v>
      </c>
    </row>
    <row r="2219" spans="1:4">
      <c r="A2219" s="50">
        <v>404425</v>
      </c>
      <c r="B2219" s="50">
        <v>2001759</v>
      </c>
      <c r="C2219" s="13" t="s">
        <v>2987</v>
      </c>
      <c r="D2219" s="49" t="s">
        <v>4699</v>
      </c>
    </row>
    <row r="2220" spans="1:4">
      <c r="A2220" s="50">
        <v>404426</v>
      </c>
      <c r="B2220" s="50">
        <v>2001760</v>
      </c>
      <c r="C2220" s="13" t="s">
        <v>2988</v>
      </c>
      <c r="D2220" s="49" t="s">
        <v>4761</v>
      </c>
    </row>
    <row r="2221" spans="1:4">
      <c r="A2221" s="50">
        <v>404427</v>
      </c>
      <c r="B2221" s="50">
        <v>2001761</v>
      </c>
      <c r="C2221" s="13" t="s">
        <v>2989</v>
      </c>
      <c r="D2221" s="49" t="s">
        <v>4699</v>
      </c>
    </row>
    <row r="2222" spans="1:4">
      <c r="A2222" s="50">
        <v>404428</v>
      </c>
      <c r="B2222" s="50">
        <v>2001762</v>
      </c>
      <c r="C2222" s="13" t="s">
        <v>2990</v>
      </c>
      <c r="D2222" s="49" t="s">
        <v>4708</v>
      </c>
    </row>
    <row r="2223" spans="1:4">
      <c r="A2223" s="50">
        <v>404429</v>
      </c>
      <c r="B2223" s="50">
        <v>2001763</v>
      </c>
      <c r="C2223" s="13" t="s">
        <v>2991</v>
      </c>
      <c r="D2223" s="49" t="s">
        <v>3032</v>
      </c>
    </row>
    <row r="2224" spans="1:4">
      <c r="A2224" s="50">
        <v>404432</v>
      </c>
      <c r="B2224" s="50">
        <v>2001764</v>
      </c>
      <c r="C2224" s="13" t="s">
        <v>2992</v>
      </c>
      <c r="D2224" s="49" t="s">
        <v>4699</v>
      </c>
    </row>
    <row r="2225" spans="1:4">
      <c r="A2225" s="50">
        <v>404433</v>
      </c>
      <c r="B2225" s="50">
        <v>2001765</v>
      </c>
      <c r="C2225" s="13" t="s">
        <v>2993</v>
      </c>
      <c r="D2225" s="49" t="s">
        <v>4845</v>
      </c>
    </row>
    <row r="2226" spans="1:4">
      <c r="A2226" s="50">
        <v>404434</v>
      </c>
      <c r="B2226" s="50">
        <v>2001766</v>
      </c>
      <c r="C2226" s="13" t="s">
        <v>2994</v>
      </c>
      <c r="D2226" s="49" t="s">
        <v>4703</v>
      </c>
    </row>
    <row r="2227" spans="1:4">
      <c r="A2227" s="50">
        <v>404435</v>
      </c>
      <c r="B2227" s="50">
        <v>2001767</v>
      </c>
      <c r="C2227" s="13" t="s">
        <v>2995</v>
      </c>
      <c r="D2227" s="49" t="s">
        <v>4708</v>
      </c>
    </row>
    <row r="2228" spans="1:4">
      <c r="A2228" s="50">
        <v>404436</v>
      </c>
      <c r="B2228" s="50">
        <v>2001768</v>
      </c>
      <c r="C2228" s="13" t="s">
        <v>2996</v>
      </c>
      <c r="D2228" s="49" t="s">
        <v>4707</v>
      </c>
    </row>
    <row r="2229" spans="1:4">
      <c r="A2229" s="50">
        <v>404437</v>
      </c>
      <c r="B2229" s="50">
        <v>2001769</v>
      </c>
      <c r="C2229" s="13" t="s">
        <v>2997</v>
      </c>
      <c r="D2229" s="49" t="s">
        <v>4697</v>
      </c>
    </row>
    <row r="2230" spans="1:4">
      <c r="A2230" s="50">
        <v>404438</v>
      </c>
      <c r="B2230" s="50">
        <v>2001770</v>
      </c>
      <c r="C2230" s="13" t="s">
        <v>2998</v>
      </c>
      <c r="D2230" s="49" t="s">
        <v>4699</v>
      </c>
    </row>
    <row r="2231" spans="1:4">
      <c r="A2231" s="50">
        <v>404439</v>
      </c>
      <c r="B2231" s="50">
        <v>2001771</v>
      </c>
      <c r="C2231" s="13" t="s">
        <v>2999</v>
      </c>
      <c r="D2231" s="49" t="s">
        <v>4752</v>
      </c>
    </row>
    <row r="2232" spans="1:4">
      <c r="A2232" s="50">
        <v>404440</v>
      </c>
      <c r="B2232" s="50">
        <v>2001772</v>
      </c>
      <c r="C2232" s="13" t="s">
        <v>3000</v>
      </c>
      <c r="D2232" s="49" t="s">
        <v>4708</v>
      </c>
    </row>
    <row r="2233" spans="1:4">
      <c r="A2233" s="50">
        <v>404441</v>
      </c>
      <c r="B2233" s="50">
        <v>2001773</v>
      </c>
      <c r="C2233" s="13" t="s">
        <v>3001</v>
      </c>
      <c r="D2233" s="49" t="s">
        <v>4708</v>
      </c>
    </row>
    <row r="2234" spans="1:4">
      <c r="A2234" s="50">
        <v>404443</v>
      </c>
      <c r="B2234" s="50">
        <v>2001774</v>
      </c>
      <c r="C2234" s="13" t="s">
        <v>3002</v>
      </c>
      <c r="D2234" s="49" t="s">
        <v>4699</v>
      </c>
    </row>
    <row r="2235" spans="1:4">
      <c r="A2235" s="50">
        <v>404444</v>
      </c>
      <c r="B2235" s="50">
        <v>2001775</v>
      </c>
      <c r="C2235" s="13" t="s">
        <v>3003</v>
      </c>
      <c r="D2235" s="49" t="s">
        <v>4726</v>
      </c>
    </row>
    <row r="2236" spans="1:4">
      <c r="A2236" s="50">
        <v>404445</v>
      </c>
      <c r="B2236" s="50">
        <v>2001776</v>
      </c>
      <c r="C2236" s="13" t="s">
        <v>3004</v>
      </c>
      <c r="D2236" s="49" t="s">
        <v>4761</v>
      </c>
    </row>
    <row r="2237" spans="1:4">
      <c r="A2237" s="50">
        <v>404447</v>
      </c>
      <c r="B2237" s="50">
        <v>2001777</v>
      </c>
      <c r="C2237" s="13" t="s">
        <v>3673</v>
      </c>
      <c r="D2237" s="49" t="s">
        <v>4699</v>
      </c>
    </row>
    <row r="2238" spans="1:4">
      <c r="A2238" s="50">
        <v>404448</v>
      </c>
      <c r="B2238" s="50">
        <v>2001778</v>
      </c>
      <c r="C2238" s="13" t="s">
        <v>3005</v>
      </c>
      <c r="D2238" s="49" t="s">
        <v>4929</v>
      </c>
    </row>
    <row r="2239" spans="1:4">
      <c r="A2239" s="50">
        <v>404449</v>
      </c>
      <c r="B2239" s="50">
        <v>2001779</v>
      </c>
      <c r="C2239" s="13" t="s">
        <v>3006</v>
      </c>
      <c r="D2239" s="49" t="s">
        <v>4707</v>
      </c>
    </row>
    <row r="2240" spans="1:4">
      <c r="A2240" s="50">
        <v>404450</v>
      </c>
      <c r="B2240" s="50">
        <v>2001780</v>
      </c>
      <c r="C2240" s="13" t="s">
        <v>3007</v>
      </c>
      <c r="D2240" s="49" t="s">
        <v>4708</v>
      </c>
    </row>
    <row r="2241" spans="1:4">
      <c r="A2241" s="50">
        <v>404451</v>
      </c>
      <c r="B2241" s="50">
        <v>2001781</v>
      </c>
      <c r="C2241" s="13" t="s">
        <v>3008</v>
      </c>
      <c r="D2241" s="49" t="s">
        <v>4708</v>
      </c>
    </row>
    <row r="2242" spans="1:4">
      <c r="A2242" s="50">
        <v>404452</v>
      </c>
      <c r="B2242" s="50">
        <v>2001782</v>
      </c>
      <c r="C2242" s="13" t="s">
        <v>3009</v>
      </c>
      <c r="D2242" s="49" t="s">
        <v>4703</v>
      </c>
    </row>
    <row r="2243" spans="1:4">
      <c r="A2243" s="50">
        <v>404453</v>
      </c>
      <c r="B2243" s="50">
        <v>2001783</v>
      </c>
      <c r="C2243" s="13" t="s">
        <v>3010</v>
      </c>
      <c r="D2243" s="49" t="s">
        <v>4700</v>
      </c>
    </row>
    <row r="2244" spans="1:4">
      <c r="A2244" s="50">
        <v>404459</v>
      </c>
      <c r="B2244" s="50">
        <v>2001784</v>
      </c>
      <c r="C2244" s="13" t="s">
        <v>3011</v>
      </c>
      <c r="D2244" s="49" t="s">
        <v>4699</v>
      </c>
    </row>
    <row r="2245" spans="1:4">
      <c r="A2245" s="50">
        <v>404461</v>
      </c>
      <c r="B2245" s="50">
        <v>2001785</v>
      </c>
      <c r="C2245" s="13" t="s">
        <v>3012</v>
      </c>
      <c r="D2245" s="49" t="s">
        <v>4699</v>
      </c>
    </row>
    <row r="2246" spans="1:4">
      <c r="A2246" s="50">
        <v>404462</v>
      </c>
      <c r="B2246" s="50">
        <v>2001786</v>
      </c>
      <c r="C2246" s="13" t="s">
        <v>3013</v>
      </c>
      <c r="D2246" s="49" t="s">
        <v>4708</v>
      </c>
    </row>
    <row r="2247" spans="1:4">
      <c r="A2247" s="50">
        <v>404463</v>
      </c>
      <c r="B2247" s="50">
        <v>2001787</v>
      </c>
      <c r="C2247" s="13" t="s">
        <v>3014</v>
      </c>
      <c r="D2247" s="49" t="s">
        <v>4930</v>
      </c>
    </row>
    <row r="2248" spans="1:4">
      <c r="A2248" s="50">
        <v>404465</v>
      </c>
      <c r="B2248" s="50">
        <v>2001788</v>
      </c>
      <c r="C2248" s="13" t="s">
        <v>3015</v>
      </c>
      <c r="D2248" s="49" t="s">
        <v>4699</v>
      </c>
    </row>
    <row r="2249" spans="1:4">
      <c r="A2249" s="50">
        <v>404466</v>
      </c>
      <c r="B2249" s="50">
        <v>2001789</v>
      </c>
      <c r="C2249" s="13" t="s">
        <v>3016</v>
      </c>
      <c r="D2249" s="49" t="s">
        <v>4696</v>
      </c>
    </row>
    <row r="2250" spans="1:4">
      <c r="A2250" s="50">
        <v>404467</v>
      </c>
      <c r="B2250" s="50">
        <v>2001790</v>
      </c>
      <c r="C2250" s="13" t="s">
        <v>3017</v>
      </c>
      <c r="D2250" s="49" t="s">
        <v>4699</v>
      </c>
    </row>
    <row r="2251" spans="1:4">
      <c r="A2251" s="50">
        <v>404468</v>
      </c>
      <c r="B2251" s="50">
        <v>2001791</v>
      </c>
      <c r="C2251" s="13" t="s">
        <v>3674</v>
      </c>
      <c r="D2251" s="49" t="s">
        <v>4708</v>
      </c>
    </row>
    <row r="2252" spans="1:4">
      <c r="A2252" s="50">
        <v>404469</v>
      </c>
      <c r="B2252" s="50">
        <v>2001792</v>
      </c>
      <c r="C2252" s="13" t="s">
        <v>3018</v>
      </c>
      <c r="D2252" s="49" t="s">
        <v>4708</v>
      </c>
    </row>
    <row r="2253" spans="1:4">
      <c r="A2253" s="50">
        <v>404470</v>
      </c>
      <c r="B2253" s="50">
        <v>2001793</v>
      </c>
      <c r="C2253" s="13" t="s">
        <v>3019</v>
      </c>
      <c r="D2253" s="49" t="s">
        <v>4699</v>
      </c>
    </row>
    <row r="2254" spans="1:4">
      <c r="A2254" s="50">
        <v>404471</v>
      </c>
      <c r="B2254" s="50">
        <v>2001794</v>
      </c>
      <c r="C2254" s="13" t="s">
        <v>3020</v>
      </c>
      <c r="D2254" s="49" t="s">
        <v>4844</v>
      </c>
    </row>
    <row r="2255" spans="1:4">
      <c r="A2255" s="50">
        <v>404472</v>
      </c>
      <c r="B2255" s="50">
        <v>2001795</v>
      </c>
      <c r="C2255" s="13" t="s">
        <v>3021</v>
      </c>
      <c r="D2255" s="49" t="s">
        <v>4746</v>
      </c>
    </row>
    <row r="2256" spans="1:4">
      <c r="A2256" s="50">
        <v>404473</v>
      </c>
      <c r="B2256" s="50">
        <v>2001796</v>
      </c>
      <c r="C2256" s="13" t="s">
        <v>3022</v>
      </c>
      <c r="D2256" s="49" t="s">
        <v>4699</v>
      </c>
    </row>
    <row r="2257" spans="1:4">
      <c r="A2257" s="50">
        <v>404474</v>
      </c>
      <c r="B2257" s="50">
        <v>2001797</v>
      </c>
      <c r="C2257" s="13" t="s">
        <v>3023</v>
      </c>
      <c r="D2257" s="49" t="s">
        <v>4714</v>
      </c>
    </row>
    <row r="2258" spans="1:4">
      <c r="A2258" s="50">
        <v>404475</v>
      </c>
      <c r="B2258" s="50">
        <v>2001798</v>
      </c>
      <c r="C2258" s="13" t="s">
        <v>3024</v>
      </c>
      <c r="D2258" s="49" t="s">
        <v>4708</v>
      </c>
    </row>
    <row r="2259" spans="1:4">
      <c r="A2259" s="50">
        <v>404477</v>
      </c>
      <c r="B2259" s="50">
        <v>2001799</v>
      </c>
      <c r="C2259" s="13" t="s">
        <v>3675</v>
      </c>
      <c r="D2259" s="49"/>
    </row>
    <row r="2260" spans="1:4">
      <c r="A2260" s="50">
        <v>404478</v>
      </c>
      <c r="B2260" s="50">
        <v>2001800</v>
      </c>
      <c r="C2260" s="13" t="s">
        <v>3025</v>
      </c>
      <c r="D2260" s="49" t="s">
        <v>4703</v>
      </c>
    </row>
    <row r="2261" spans="1:4">
      <c r="A2261" s="50">
        <v>404479</v>
      </c>
      <c r="B2261" s="50">
        <v>2001801</v>
      </c>
      <c r="C2261" s="13" t="s">
        <v>3026</v>
      </c>
      <c r="D2261" s="49" t="s">
        <v>4699</v>
      </c>
    </row>
    <row r="2262" spans="1:4">
      <c r="A2262" s="50">
        <v>938771</v>
      </c>
      <c r="B2262" s="50">
        <v>2001803</v>
      </c>
      <c r="C2262" s="13" t="s">
        <v>3027</v>
      </c>
      <c r="D2262" s="49"/>
    </row>
    <row r="2263" spans="1:4">
      <c r="A2263" s="50">
        <v>938772</v>
      </c>
      <c r="B2263" s="50">
        <v>2001804</v>
      </c>
      <c r="C2263" s="13" t="s">
        <v>3028</v>
      </c>
      <c r="D2263" s="49"/>
    </row>
    <row r="2264" spans="1:4">
      <c r="A2264" s="50" t="s">
        <v>3029</v>
      </c>
      <c r="B2264" s="50">
        <v>2001805</v>
      </c>
      <c r="C2264" s="13" t="s">
        <v>3029</v>
      </c>
      <c r="D2264" s="49"/>
    </row>
    <row r="2265" spans="1:4">
      <c r="A2265" s="50" t="s">
        <v>3030</v>
      </c>
      <c r="B2265" s="50">
        <v>2001806</v>
      </c>
      <c r="C2265" s="13" t="s">
        <v>3030</v>
      </c>
      <c r="D2265" s="49"/>
    </row>
    <row r="2266" spans="1:4">
      <c r="A2266" s="50">
        <v>38771</v>
      </c>
      <c r="B2266" s="50">
        <v>2001807</v>
      </c>
      <c r="C2266" s="13" t="s">
        <v>3676</v>
      </c>
      <c r="D2266" s="49" t="s">
        <v>4708</v>
      </c>
    </row>
    <row r="2267" spans="1:4">
      <c r="A2267" s="50">
        <v>404001</v>
      </c>
      <c r="B2267" s="50">
        <v>2001808</v>
      </c>
      <c r="C2267" s="13" t="s">
        <v>3677</v>
      </c>
      <c r="D2267" s="49"/>
    </row>
    <row r="2268" spans="1:4">
      <c r="A2268" s="50">
        <v>404003</v>
      </c>
      <c r="B2268" s="50">
        <v>2001809</v>
      </c>
      <c r="C2268" s="13" t="s">
        <v>3678</v>
      </c>
      <c r="D2268" s="49" t="s">
        <v>4727</v>
      </c>
    </row>
    <row r="2269" spans="1:4">
      <c r="A2269" s="50">
        <v>404004</v>
      </c>
      <c r="B2269" s="50">
        <v>2001810</v>
      </c>
      <c r="C2269" s="13" t="s">
        <v>3679</v>
      </c>
      <c r="D2269" s="49"/>
    </row>
    <row r="2270" spans="1:4">
      <c r="A2270" s="50">
        <v>401352</v>
      </c>
      <c r="B2270" s="50">
        <v>2001814</v>
      </c>
      <c r="C2270" s="13" t="s">
        <v>3680</v>
      </c>
      <c r="D2270" s="49" t="s">
        <v>4708</v>
      </c>
    </row>
    <row r="2271" spans="1:4">
      <c r="A2271" s="50"/>
      <c r="B2271" s="50">
        <v>9000000</v>
      </c>
      <c r="C2271" s="13" t="s">
        <v>3681</v>
      </c>
      <c r="D2271" s="49" t="s">
        <v>4931</v>
      </c>
    </row>
    <row r="2272" spans="1:4">
      <c r="A2272" s="50"/>
      <c r="B2272" s="50">
        <v>9000105</v>
      </c>
      <c r="C2272" s="13" t="s">
        <v>3682</v>
      </c>
      <c r="D2272" s="49" t="s">
        <v>4689</v>
      </c>
    </row>
    <row r="2273" spans="1:4">
      <c r="A2273" s="50"/>
      <c r="B2273" s="50">
        <v>9000117</v>
      </c>
      <c r="C2273" s="13" t="s">
        <v>3683</v>
      </c>
      <c r="D2273" s="49" t="s">
        <v>4689</v>
      </c>
    </row>
    <row r="2274" spans="1:4">
      <c r="A2274" s="50"/>
      <c r="B2274" s="50">
        <v>9000118</v>
      </c>
      <c r="C2274" s="13" t="s">
        <v>3684</v>
      </c>
      <c r="D2274" s="49" t="s">
        <v>4689</v>
      </c>
    </row>
    <row r="2275" spans="1:4">
      <c r="A2275" s="50"/>
      <c r="B2275" s="50">
        <v>9000119</v>
      </c>
      <c r="C2275" s="13" t="s">
        <v>3685</v>
      </c>
      <c r="D2275" s="49" t="s">
        <v>4689</v>
      </c>
    </row>
    <row r="2276" spans="1:4">
      <c r="A2276" s="50"/>
      <c r="B2276" s="50">
        <v>9000120</v>
      </c>
      <c r="C2276" s="13" t="s">
        <v>3686</v>
      </c>
      <c r="D2276" s="49" t="s">
        <v>4689</v>
      </c>
    </row>
    <row r="2277" spans="1:4">
      <c r="A2277" s="50"/>
      <c r="B2277" s="50">
        <v>9000121</v>
      </c>
      <c r="C2277" s="13" t="s">
        <v>3687</v>
      </c>
      <c r="D2277" s="49" t="s">
        <v>4689</v>
      </c>
    </row>
    <row r="2278" spans="1:4">
      <c r="A2278" s="50"/>
      <c r="B2278" s="50">
        <v>9000122</v>
      </c>
      <c r="C2278" s="13" t="s">
        <v>3688</v>
      </c>
      <c r="D2278" s="49" t="s">
        <v>4689</v>
      </c>
    </row>
    <row r="2279" spans="1:4">
      <c r="A2279" s="50"/>
      <c r="B2279" s="50">
        <v>9000123</v>
      </c>
      <c r="C2279" s="13" t="s">
        <v>3689</v>
      </c>
      <c r="D2279" s="49" t="s">
        <v>4689</v>
      </c>
    </row>
    <row r="2280" spans="1:4">
      <c r="A2280" s="50"/>
      <c r="B2280" s="50">
        <v>9000124</v>
      </c>
      <c r="C2280" s="13" t="s">
        <v>3690</v>
      </c>
      <c r="D2280" s="49" t="s">
        <v>4689</v>
      </c>
    </row>
    <row r="2281" spans="1:4">
      <c r="A2281" s="50"/>
      <c r="B2281" s="50">
        <v>9000125</v>
      </c>
      <c r="C2281" s="13" t="s">
        <v>3691</v>
      </c>
      <c r="D2281" s="49" t="s">
        <v>4689</v>
      </c>
    </row>
    <row r="2282" spans="1:4">
      <c r="A2282" s="50"/>
      <c r="B2282" s="50">
        <v>9000126</v>
      </c>
      <c r="C2282" s="13" t="s">
        <v>3692</v>
      </c>
      <c r="D2282" s="49" t="s">
        <v>4689</v>
      </c>
    </row>
    <row r="2283" spans="1:4">
      <c r="A2283" s="50"/>
      <c r="B2283" s="50">
        <v>9000127</v>
      </c>
      <c r="C2283" s="13" t="s">
        <v>3693</v>
      </c>
      <c r="D2283" s="49" t="s">
        <v>4689</v>
      </c>
    </row>
    <row r="2284" spans="1:4">
      <c r="A2284" s="50"/>
      <c r="B2284" s="50">
        <v>9000128</v>
      </c>
      <c r="C2284" s="13" t="s">
        <v>3694</v>
      </c>
      <c r="D2284" s="49" t="s">
        <v>4689</v>
      </c>
    </row>
    <row r="2285" spans="1:4">
      <c r="A2285" s="50"/>
      <c r="B2285" s="50">
        <v>9000129</v>
      </c>
      <c r="C2285" s="13" t="s">
        <v>3695</v>
      </c>
      <c r="D2285" s="49" t="s">
        <v>4689</v>
      </c>
    </row>
    <row r="2286" spans="1:4">
      <c r="A2286" s="50"/>
      <c r="B2286" s="50">
        <v>9000130</v>
      </c>
      <c r="C2286" s="13" t="s">
        <v>3696</v>
      </c>
      <c r="D2286" s="49" t="s">
        <v>4689</v>
      </c>
    </row>
    <row r="2287" spans="1:4">
      <c r="A2287" s="50"/>
      <c r="B2287" s="50">
        <v>9000131</v>
      </c>
      <c r="C2287" s="13" t="s">
        <v>3697</v>
      </c>
      <c r="D2287" s="49" t="s">
        <v>4689</v>
      </c>
    </row>
    <row r="2288" spans="1:4">
      <c r="A2288" s="50"/>
      <c r="B2288" s="50">
        <v>9000132</v>
      </c>
      <c r="C2288" s="13" t="s">
        <v>3698</v>
      </c>
      <c r="D2288" s="49" t="s">
        <v>4689</v>
      </c>
    </row>
    <row r="2289" spans="1:4">
      <c r="A2289" s="50"/>
      <c r="B2289" s="50">
        <v>9000133</v>
      </c>
      <c r="C2289" s="13" t="s">
        <v>3699</v>
      </c>
      <c r="D2289" s="49" t="s">
        <v>4689</v>
      </c>
    </row>
    <row r="2290" spans="1:4">
      <c r="A2290" s="50"/>
      <c r="B2290" s="50">
        <v>9000134</v>
      </c>
      <c r="C2290" s="13" t="s">
        <v>3700</v>
      </c>
      <c r="D2290" s="49" t="s">
        <v>4689</v>
      </c>
    </row>
    <row r="2291" spans="1:4">
      <c r="A2291" s="50"/>
      <c r="B2291" s="50">
        <v>9000135</v>
      </c>
      <c r="C2291" s="13" t="s">
        <v>3701</v>
      </c>
      <c r="D2291" s="49" t="s">
        <v>4689</v>
      </c>
    </row>
    <row r="2292" spans="1:4">
      <c r="A2292" s="50"/>
      <c r="B2292" s="50">
        <v>9000136</v>
      </c>
      <c r="C2292" s="13" t="s">
        <v>3702</v>
      </c>
      <c r="D2292" s="49" t="s">
        <v>4689</v>
      </c>
    </row>
    <row r="2293" spans="1:4">
      <c r="A2293" s="50"/>
      <c r="B2293" s="50">
        <v>9000137</v>
      </c>
      <c r="C2293" s="13" t="s">
        <v>3703</v>
      </c>
      <c r="D2293" s="49" t="s">
        <v>4689</v>
      </c>
    </row>
    <row r="2294" spans="1:4">
      <c r="A2294" s="50"/>
      <c r="B2294" s="50">
        <v>9000138</v>
      </c>
      <c r="C2294" s="13" t="s">
        <v>3704</v>
      </c>
      <c r="D2294" s="49" t="s">
        <v>4689</v>
      </c>
    </row>
    <row r="2295" spans="1:4">
      <c r="A2295" s="50"/>
      <c r="B2295" s="50">
        <v>9000139</v>
      </c>
      <c r="C2295" s="13" t="s">
        <v>3705</v>
      </c>
      <c r="D2295" s="49" t="s">
        <v>4689</v>
      </c>
    </row>
    <row r="2296" spans="1:4">
      <c r="A2296" s="50"/>
      <c r="B2296" s="50">
        <v>9000140</v>
      </c>
      <c r="C2296" s="13" t="s">
        <v>3706</v>
      </c>
      <c r="D2296" s="49" t="s">
        <v>4689</v>
      </c>
    </row>
    <row r="2297" spans="1:4">
      <c r="A2297" s="50"/>
      <c r="B2297" s="50">
        <v>9000141</v>
      </c>
      <c r="C2297" s="13" t="s">
        <v>3707</v>
      </c>
      <c r="D2297" s="49" t="s">
        <v>4689</v>
      </c>
    </row>
    <row r="2298" spans="1:4">
      <c r="A2298" s="50"/>
      <c r="B2298" s="50">
        <v>9000142</v>
      </c>
      <c r="C2298" s="13" t="s">
        <v>3708</v>
      </c>
      <c r="D2298" s="49" t="s">
        <v>4689</v>
      </c>
    </row>
    <row r="2299" spans="1:4">
      <c r="A2299" s="50"/>
      <c r="B2299" s="50">
        <v>9000143</v>
      </c>
      <c r="C2299" s="13" t="s">
        <v>3709</v>
      </c>
      <c r="D2299" s="49" t="s">
        <v>4689</v>
      </c>
    </row>
    <row r="2300" spans="1:4">
      <c r="A2300" s="50"/>
      <c r="B2300" s="50">
        <v>9000144</v>
      </c>
      <c r="C2300" s="13" t="s">
        <v>3710</v>
      </c>
      <c r="D2300" s="49" t="s">
        <v>4689</v>
      </c>
    </row>
    <row r="2301" spans="1:4">
      <c r="A2301" s="50"/>
      <c r="B2301" s="50">
        <v>9000145</v>
      </c>
      <c r="C2301" s="13" t="s">
        <v>3711</v>
      </c>
      <c r="D2301" s="49" t="s">
        <v>4689</v>
      </c>
    </row>
    <row r="2302" spans="1:4">
      <c r="A2302" s="50"/>
      <c r="B2302" s="50">
        <v>9000146</v>
      </c>
      <c r="C2302" s="13" t="s">
        <v>3712</v>
      </c>
      <c r="D2302" s="49" t="s">
        <v>4689</v>
      </c>
    </row>
    <row r="2303" spans="1:4">
      <c r="A2303" s="50"/>
      <c r="B2303" s="50">
        <v>9000147</v>
      </c>
      <c r="C2303" s="13" t="s">
        <v>3713</v>
      </c>
      <c r="D2303" s="49" t="s">
        <v>4689</v>
      </c>
    </row>
    <row r="2304" spans="1:4">
      <c r="A2304" s="50"/>
      <c r="B2304" s="50">
        <v>9000148</v>
      </c>
      <c r="C2304" s="13" t="s">
        <v>3714</v>
      </c>
      <c r="D2304" s="49" t="s">
        <v>4689</v>
      </c>
    </row>
    <row r="2305" spans="1:4">
      <c r="A2305" s="50"/>
      <c r="B2305" s="50">
        <v>9000149</v>
      </c>
      <c r="C2305" s="13" t="s">
        <v>3715</v>
      </c>
      <c r="D2305" s="49" t="s">
        <v>4689</v>
      </c>
    </row>
    <row r="2306" spans="1:4">
      <c r="A2306" s="50"/>
      <c r="B2306" s="50">
        <v>9000150</v>
      </c>
      <c r="C2306" s="13" t="s">
        <v>3716</v>
      </c>
      <c r="D2306" s="49" t="s">
        <v>4689</v>
      </c>
    </row>
    <row r="2307" spans="1:4">
      <c r="A2307" s="50"/>
      <c r="B2307" s="50">
        <v>9000151</v>
      </c>
      <c r="C2307" s="13" t="s">
        <v>3717</v>
      </c>
      <c r="D2307" s="49" t="s">
        <v>4689</v>
      </c>
    </row>
    <row r="2308" spans="1:4">
      <c r="A2308" s="50"/>
      <c r="B2308" s="50">
        <v>9000152</v>
      </c>
      <c r="C2308" s="13" t="s">
        <v>3718</v>
      </c>
      <c r="D2308" s="49" t="s">
        <v>4689</v>
      </c>
    </row>
    <row r="2309" spans="1:4">
      <c r="A2309" s="50"/>
      <c r="B2309" s="50">
        <v>9000153</v>
      </c>
      <c r="C2309" s="13" t="s">
        <v>3719</v>
      </c>
      <c r="D2309" s="49" t="s">
        <v>4689</v>
      </c>
    </row>
    <row r="2310" spans="1:4">
      <c r="A2310" s="50"/>
      <c r="B2310" s="50">
        <v>9000154</v>
      </c>
      <c r="C2310" s="13" t="s">
        <v>3720</v>
      </c>
      <c r="D2310" s="49" t="s">
        <v>4689</v>
      </c>
    </row>
    <row r="2311" spans="1:4">
      <c r="A2311" s="50"/>
      <c r="B2311" s="50">
        <v>9000155</v>
      </c>
      <c r="C2311" s="13" t="s">
        <v>3721</v>
      </c>
      <c r="D2311" s="49" t="s">
        <v>4689</v>
      </c>
    </row>
    <row r="2312" spans="1:4">
      <c r="A2312" s="50"/>
      <c r="B2312" s="50">
        <v>9000156</v>
      </c>
      <c r="C2312" s="13" t="s">
        <v>3722</v>
      </c>
      <c r="D2312" s="49" t="s">
        <v>4689</v>
      </c>
    </row>
    <row r="2313" spans="1:4">
      <c r="A2313" s="50"/>
      <c r="B2313" s="50">
        <v>9000157</v>
      </c>
      <c r="C2313" s="13" t="s">
        <v>3723</v>
      </c>
      <c r="D2313" s="49" t="s">
        <v>4689</v>
      </c>
    </row>
    <row r="2314" spans="1:4">
      <c r="A2314" s="50"/>
      <c r="B2314" s="50">
        <v>9000158</v>
      </c>
      <c r="C2314" s="13" t="s">
        <v>3724</v>
      </c>
      <c r="D2314" s="49" t="s">
        <v>4689</v>
      </c>
    </row>
    <row r="2315" spans="1:4">
      <c r="A2315" s="50"/>
      <c r="B2315" s="50">
        <v>9000159</v>
      </c>
      <c r="C2315" s="13" t="s">
        <v>3725</v>
      </c>
      <c r="D2315" s="49" t="s">
        <v>4689</v>
      </c>
    </row>
    <row r="2316" spans="1:4">
      <c r="A2316" s="50"/>
      <c r="B2316" s="50">
        <v>9000160</v>
      </c>
      <c r="C2316" s="13" t="s">
        <v>3726</v>
      </c>
      <c r="D2316" s="49" t="s">
        <v>4689</v>
      </c>
    </row>
    <row r="2317" spans="1:4">
      <c r="A2317" s="50"/>
      <c r="B2317" s="50">
        <v>9000161</v>
      </c>
      <c r="C2317" s="13" t="s">
        <v>2460</v>
      </c>
      <c r="D2317" s="49" t="s">
        <v>4689</v>
      </c>
    </row>
    <row r="2318" spans="1:4">
      <c r="A2318" s="50"/>
      <c r="B2318" s="50">
        <v>9000162</v>
      </c>
      <c r="C2318" s="13" t="s">
        <v>3727</v>
      </c>
      <c r="D2318" s="49" t="s">
        <v>4689</v>
      </c>
    </row>
    <row r="2319" spans="1:4">
      <c r="A2319" s="50"/>
      <c r="B2319" s="50">
        <v>9000163</v>
      </c>
      <c r="C2319" s="13" t="s">
        <v>3728</v>
      </c>
      <c r="D2319" s="49" t="s">
        <v>4689</v>
      </c>
    </row>
    <row r="2320" spans="1:4">
      <c r="A2320" s="50"/>
      <c r="B2320" s="50">
        <v>9000164</v>
      </c>
      <c r="C2320" s="13" t="s">
        <v>3729</v>
      </c>
      <c r="D2320" s="49" t="s">
        <v>4689</v>
      </c>
    </row>
    <row r="2321" spans="1:4">
      <c r="A2321" s="50"/>
      <c r="B2321" s="50">
        <v>9000165</v>
      </c>
      <c r="C2321" s="13" t="s">
        <v>3730</v>
      </c>
      <c r="D2321" s="49" t="s">
        <v>4689</v>
      </c>
    </row>
    <row r="2322" spans="1:4">
      <c r="A2322" s="50"/>
      <c r="B2322" s="50">
        <v>9000166</v>
      </c>
      <c r="C2322" s="13" t="s">
        <v>3731</v>
      </c>
      <c r="D2322" s="49" t="s">
        <v>4689</v>
      </c>
    </row>
    <row r="2323" spans="1:4">
      <c r="A2323" s="50"/>
      <c r="B2323" s="50">
        <v>9000167</v>
      </c>
      <c r="C2323" s="13" t="s">
        <v>3732</v>
      </c>
      <c r="D2323" s="49" t="s">
        <v>4689</v>
      </c>
    </row>
    <row r="2324" spans="1:4">
      <c r="A2324" s="50"/>
      <c r="B2324" s="50">
        <v>9000168</v>
      </c>
      <c r="C2324" s="13" t="s">
        <v>3733</v>
      </c>
      <c r="D2324" s="49" t="s">
        <v>4689</v>
      </c>
    </row>
    <row r="2325" spans="1:4">
      <c r="A2325" s="50"/>
      <c r="B2325" s="50">
        <v>9000169</v>
      </c>
      <c r="C2325" s="13" t="s">
        <v>3734</v>
      </c>
      <c r="D2325" s="49" t="s">
        <v>4689</v>
      </c>
    </row>
    <row r="2326" spans="1:4">
      <c r="A2326" s="50"/>
      <c r="B2326" s="50">
        <v>9000170</v>
      </c>
      <c r="C2326" s="13" t="s">
        <v>3735</v>
      </c>
      <c r="D2326" s="49" t="s">
        <v>4689</v>
      </c>
    </row>
    <row r="2327" spans="1:4">
      <c r="A2327" s="50"/>
      <c r="B2327" s="50">
        <v>9000171</v>
      </c>
      <c r="C2327" s="13" t="s">
        <v>3736</v>
      </c>
      <c r="D2327" s="49" t="s">
        <v>4689</v>
      </c>
    </row>
    <row r="2328" spans="1:4">
      <c r="A2328" s="50"/>
      <c r="B2328" s="50">
        <v>9000172</v>
      </c>
      <c r="C2328" s="13" t="s">
        <v>3737</v>
      </c>
      <c r="D2328" s="49" t="s">
        <v>4689</v>
      </c>
    </row>
    <row r="2329" spans="1:4">
      <c r="A2329" s="50"/>
      <c r="B2329" s="50">
        <v>9000173</v>
      </c>
      <c r="C2329" s="13" t="s">
        <v>3738</v>
      </c>
      <c r="D2329" s="49" t="s">
        <v>4689</v>
      </c>
    </row>
    <row r="2330" spans="1:4">
      <c r="A2330" s="50"/>
      <c r="B2330" s="50">
        <v>9000174</v>
      </c>
      <c r="C2330" s="13" t="s">
        <v>3739</v>
      </c>
      <c r="D2330" s="49" t="s">
        <v>4689</v>
      </c>
    </row>
    <row r="2331" spans="1:4">
      <c r="A2331" s="50"/>
      <c r="B2331" s="50">
        <v>9000175</v>
      </c>
      <c r="C2331" s="13" t="s">
        <v>3740</v>
      </c>
      <c r="D2331" s="49" t="s">
        <v>4689</v>
      </c>
    </row>
    <row r="2332" spans="1:4">
      <c r="A2332" s="50"/>
      <c r="B2332" s="50">
        <v>9000176</v>
      </c>
      <c r="C2332" s="13" t="s">
        <v>3741</v>
      </c>
      <c r="D2332" s="49" t="s">
        <v>4689</v>
      </c>
    </row>
    <row r="2333" spans="1:4">
      <c r="A2333" s="50"/>
      <c r="B2333" s="50">
        <v>9000177</v>
      </c>
      <c r="C2333" s="13" t="s">
        <v>3742</v>
      </c>
      <c r="D2333" s="49" t="s">
        <v>4689</v>
      </c>
    </row>
    <row r="2334" spans="1:4">
      <c r="A2334" s="50"/>
      <c r="B2334" s="50">
        <v>9000178</v>
      </c>
      <c r="C2334" s="13" t="s">
        <v>3743</v>
      </c>
      <c r="D2334" s="49" t="s">
        <v>4689</v>
      </c>
    </row>
    <row r="2335" spans="1:4">
      <c r="A2335" s="50"/>
      <c r="B2335" s="50">
        <v>9000179</v>
      </c>
      <c r="C2335" s="13" t="s">
        <v>3744</v>
      </c>
      <c r="D2335" s="49" t="s">
        <v>4689</v>
      </c>
    </row>
    <row r="2336" spans="1:4">
      <c r="A2336" s="50"/>
      <c r="B2336" s="50">
        <v>9000180</v>
      </c>
      <c r="C2336" s="13" t="s">
        <v>3745</v>
      </c>
      <c r="D2336" s="49" t="s">
        <v>4689</v>
      </c>
    </row>
    <row r="2337" spans="1:4">
      <c r="A2337" s="50"/>
      <c r="B2337" s="50">
        <v>9000181</v>
      </c>
      <c r="C2337" s="13" t="s">
        <v>3746</v>
      </c>
      <c r="D2337" s="49" t="s">
        <v>4689</v>
      </c>
    </row>
    <row r="2338" spans="1:4">
      <c r="A2338" s="50"/>
      <c r="B2338" s="50">
        <v>9000182</v>
      </c>
      <c r="C2338" s="13" t="s">
        <v>3747</v>
      </c>
      <c r="D2338" s="49" t="s">
        <v>4689</v>
      </c>
    </row>
    <row r="2339" spans="1:4">
      <c r="A2339" s="50"/>
      <c r="B2339" s="50">
        <v>9000183</v>
      </c>
      <c r="C2339" s="13" t="s">
        <v>3748</v>
      </c>
      <c r="D2339" s="49" t="s">
        <v>4689</v>
      </c>
    </row>
    <row r="2340" spans="1:4">
      <c r="A2340" s="50"/>
      <c r="B2340" s="50">
        <v>9000184</v>
      </c>
      <c r="C2340" s="13" t="s">
        <v>3749</v>
      </c>
      <c r="D2340" s="49" t="s">
        <v>4689</v>
      </c>
    </row>
    <row r="2341" spans="1:4">
      <c r="A2341" s="50"/>
      <c r="B2341" s="50">
        <v>9000185</v>
      </c>
      <c r="C2341" s="13" t="s">
        <v>3750</v>
      </c>
      <c r="D2341" s="49" t="s">
        <v>4689</v>
      </c>
    </row>
    <row r="2342" spans="1:4">
      <c r="A2342" s="50"/>
      <c r="B2342" s="50">
        <v>9000186</v>
      </c>
      <c r="C2342" s="13" t="s">
        <v>3751</v>
      </c>
      <c r="D2342" s="49" t="s">
        <v>4689</v>
      </c>
    </row>
    <row r="2343" spans="1:4">
      <c r="A2343" s="50"/>
      <c r="B2343" s="50">
        <v>9000187</v>
      </c>
      <c r="C2343" s="13" t="s">
        <v>3752</v>
      </c>
      <c r="D2343" s="49" t="s">
        <v>4689</v>
      </c>
    </row>
    <row r="2344" spans="1:4">
      <c r="A2344" s="50"/>
      <c r="B2344" s="50">
        <v>9000188</v>
      </c>
      <c r="C2344" s="13" t="s">
        <v>3753</v>
      </c>
      <c r="D2344" s="49" t="s">
        <v>4689</v>
      </c>
    </row>
    <row r="2345" spans="1:4">
      <c r="A2345" s="50"/>
      <c r="B2345" s="50">
        <v>9000189</v>
      </c>
      <c r="C2345" s="13" t="s">
        <v>3754</v>
      </c>
      <c r="D2345" s="49" t="s">
        <v>4689</v>
      </c>
    </row>
    <row r="2346" spans="1:4">
      <c r="A2346" s="50"/>
      <c r="B2346" s="50">
        <v>9000190</v>
      </c>
      <c r="C2346" s="13" t="s">
        <v>3755</v>
      </c>
      <c r="D2346" s="49" t="s">
        <v>4689</v>
      </c>
    </row>
    <row r="2347" spans="1:4">
      <c r="A2347" s="50"/>
      <c r="B2347" s="50">
        <v>9000191</v>
      </c>
      <c r="C2347" s="13" t="s">
        <v>3756</v>
      </c>
      <c r="D2347" s="49" t="s">
        <v>4689</v>
      </c>
    </row>
    <row r="2348" spans="1:4">
      <c r="A2348" s="50"/>
      <c r="B2348" s="50">
        <v>9000192</v>
      </c>
      <c r="C2348" s="13" t="s">
        <v>3757</v>
      </c>
      <c r="D2348" s="49" t="s">
        <v>4689</v>
      </c>
    </row>
    <row r="2349" spans="1:4">
      <c r="A2349" s="50"/>
      <c r="B2349" s="50">
        <v>9000193</v>
      </c>
      <c r="C2349" s="13" t="s">
        <v>3758</v>
      </c>
      <c r="D2349" s="49" t="s">
        <v>4689</v>
      </c>
    </row>
    <row r="2350" spans="1:4">
      <c r="A2350" s="50"/>
      <c r="B2350" s="50">
        <v>9000194</v>
      </c>
      <c r="C2350" s="13" t="s">
        <v>3759</v>
      </c>
      <c r="D2350" s="49" t="s">
        <v>4689</v>
      </c>
    </row>
    <row r="2351" spans="1:4">
      <c r="A2351" s="50"/>
      <c r="B2351" s="50">
        <v>9000195</v>
      </c>
      <c r="C2351" s="13" t="s">
        <v>3760</v>
      </c>
      <c r="D2351" s="49" t="s">
        <v>4689</v>
      </c>
    </row>
    <row r="2352" spans="1:4">
      <c r="A2352" s="50"/>
      <c r="B2352" s="50">
        <v>9000196</v>
      </c>
      <c r="C2352" s="13" t="s">
        <v>3761</v>
      </c>
      <c r="D2352" s="49" t="s">
        <v>4689</v>
      </c>
    </row>
    <row r="2353" spans="1:4">
      <c r="A2353" s="50"/>
      <c r="B2353" s="50">
        <v>9000197</v>
      </c>
      <c r="C2353" s="13" t="s">
        <v>3762</v>
      </c>
      <c r="D2353" s="49" t="s">
        <v>4689</v>
      </c>
    </row>
    <row r="2354" spans="1:4">
      <c r="A2354" s="50"/>
      <c r="B2354" s="50">
        <v>9000198</v>
      </c>
      <c r="C2354" s="13" t="s">
        <v>3763</v>
      </c>
      <c r="D2354" s="49" t="s">
        <v>4689</v>
      </c>
    </row>
    <row r="2355" spans="1:4">
      <c r="A2355" s="50"/>
      <c r="B2355" s="50">
        <v>9000199</v>
      </c>
      <c r="C2355" s="13" t="s">
        <v>3764</v>
      </c>
      <c r="D2355" s="49" t="s">
        <v>4689</v>
      </c>
    </row>
    <row r="2356" spans="1:4">
      <c r="A2356" s="50"/>
      <c r="B2356" s="50">
        <v>9000200</v>
      </c>
      <c r="C2356" s="13" t="s">
        <v>3765</v>
      </c>
      <c r="D2356" s="49" t="s">
        <v>4689</v>
      </c>
    </row>
    <row r="2357" spans="1:4">
      <c r="A2357" s="50"/>
      <c r="B2357" s="50">
        <v>9000201</v>
      </c>
      <c r="C2357" s="13" t="s">
        <v>3766</v>
      </c>
      <c r="D2357" s="49" t="s">
        <v>4689</v>
      </c>
    </row>
    <row r="2358" spans="1:4">
      <c r="A2358" s="50"/>
      <c r="B2358" s="50">
        <v>9000202</v>
      </c>
      <c r="C2358" s="13" t="s">
        <v>3767</v>
      </c>
      <c r="D2358" s="49" t="s">
        <v>4689</v>
      </c>
    </row>
    <row r="2359" spans="1:4">
      <c r="A2359" s="50"/>
      <c r="B2359" s="50">
        <v>9000203</v>
      </c>
      <c r="C2359" s="13" t="s">
        <v>3768</v>
      </c>
      <c r="D2359" s="49" t="s">
        <v>4689</v>
      </c>
    </row>
    <row r="2360" spans="1:4">
      <c r="A2360" s="50"/>
      <c r="B2360" s="50">
        <v>9000204</v>
      </c>
      <c r="C2360" s="13" t="s">
        <v>3769</v>
      </c>
      <c r="D2360" s="49" t="s">
        <v>4689</v>
      </c>
    </row>
    <row r="2361" spans="1:4">
      <c r="A2361" s="50"/>
      <c r="B2361" s="50">
        <v>9000205</v>
      </c>
      <c r="C2361" s="13" t="s">
        <v>3770</v>
      </c>
      <c r="D2361" s="49" t="s">
        <v>4689</v>
      </c>
    </row>
    <row r="2362" spans="1:4">
      <c r="A2362" s="50"/>
      <c r="B2362" s="50">
        <v>9000206</v>
      </c>
      <c r="C2362" s="13" t="s">
        <v>3771</v>
      </c>
      <c r="D2362" s="49" t="s">
        <v>4689</v>
      </c>
    </row>
    <row r="2363" spans="1:4">
      <c r="A2363" s="50"/>
      <c r="B2363" s="50">
        <v>9000207</v>
      </c>
      <c r="C2363" s="13" t="s">
        <v>3772</v>
      </c>
      <c r="D2363" s="49" t="s">
        <v>4689</v>
      </c>
    </row>
    <row r="2364" spans="1:4">
      <c r="A2364" s="50"/>
      <c r="B2364" s="50">
        <v>9000208</v>
      </c>
      <c r="C2364" s="13" t="s">
        <v>3773</v>
      </c>
      <c r="D2364" s="49" t="s">
        <v>4689</v>
      </c>
    </row>
    <row r="2365" spans="1:4">
      <c r="A2365" s="50"/>
      <c r="B2365" s="50">
        <v>9000209</v>
      </c>
      <c r="C2365" s="13" t="s">
        <v>3774</v>
      </c>
      <c r="D2365" s="49" t="s">
        <v>4689</v>
      </c>
    </row>
    <row r="2366" spans="1:4">
      <c r="A2366" s="50"/>
      <c r="B2366" s="50">
        <v>9000210</v>
      </c>
      <c r="C2366" s="13" t="s">
        <v>3775</v>
      </c>
      <c r="D2366" s="49" t="s">
        <v>4689</v>
      </c>
    </row>
    <row r="2367" spans="1:4">
      <c r="A2367" s="50"/>
      <c r="B2367" s="50">
        <v>9000211</v>
      </c>
      <c r="C2367" s="13" t="s">
        <v>3776</v>
      </c>
      <c r="D2367" s="49" t="s">
        <v>4689</v>
      </c>
    </row>
    <row r="2368" spans="1:4">
      <c r="A2368" s="50"/>
      <c r="B2368" s="50">
        <v>9000212</v>
      </c>
      <c r="C2368" s="13" t="s">
        <v>3777</v>
      </c>
      <c r="D2368" s="49" t="s">
        <v>4689</v>
      </c>
    </row>
    <row r="2369" spans="1:4">
      <c r="A2369" s="50"/>
      <c r="B2369" s="50">
        <v>9000213</v>
      </c>
      <c r="C2369" s="13" t="s">
        <v>3778</v>
      </c>
      <c r="D2369" s="49" t="s">
        <v>4689</v>
      </c>
    </row>
    <row r="2370" spans="1:4">
      <c r="A2370" s="50"/>
      <c r="B2370" s="50">
        <v>9000214</v>
      </c>
      <c r="C2370" s="13" t="s">
        <v>3779</v>
      </c>
      <c r="D2370" s="49" t="s">
        <v>4689</v>
      </c>
    </row>
    <row r="2371" spans="1:4">
      <c r="A2371" s="50"/>
      <c r="B2371" s="50">
        <v>9000215</v>
      </c>
      <c r="C2371" s="13" t="s">
        <v>3780</v>
      </c>
      <c r="D2371" s="49" t="s">
        <v>4689</v>
      </c>
    </row>
    <row r="2372" spans="1:4">
      <c r="A2372" s="50"/>
      <c r="B2372" s="50">
        <v>9000216</v>
      </c>
      <c r="C2372" s="13" t="s">
        <v>3781</v>
      </c>
      <c r="D2372" s="49" t="s">
        <v>4689</v>
      </c>
    </row>
    <row r="2373" spans="1:4">
      <c r="A2373" s="50"/>
      <c r="B2373" s="50">
        <v>9000217</v>
      </c>
      <c r="C2373" s="13" t="s">
        <v>3782</v>
      </c>
      <c r="D2373" s="49" t="s">
        <v>4689</v>
      </c>
    </row>
    <row r="2374" spans="1:4">
      <c r="A2374" s="50"/>
      <c r="B2374" s="50">
        <v>9000218</v>
      </c>
      <c r="C2374" s="13" t="s">
        <v>3783</v>
      </c>
      <c r="D2374" s="49" t="s">
        <v>4689</v>
      </c>
    </row>
    <row r="2375" spans="1:4">
      <c r="A2375" s="50"/>
      <c r="B2375" s="50">
        <v>9000219</v>
      </c>
      <c r="C2375" s="13" t="s">
        <v>3784</v>
      </c>
      <c r="D2375" s="49" t="s">
        <v>4689</v>
      </c>
    </row>
    <row r="2376" spans="1:4">
      <c r="A2376" s="50"/>
      <c r="B2376" s="50">
        <v>9000220</v>
      </c>
      <c r="C2376" s="13" t="s">
        <v>3785</v>
      </c>
      <c r="D2376" s="49" t="s">
        <v>4689</v>
      </c>
    </row>
    <row r="2377" spans="1:4">
      <c r="A2377" s="50"/>
      <c r="B2377" s="50">
        <v>9000221</v>
      </c>
      <c r="C2377" s="13" t="s">
        <v>3786</v>
      </c>
      <c r="D2377" s="49" t="s">
        <v>4689</v>
      </c>
    </row>
    <row r="2378" spans="1:4">
      <c r="A2378" s="50"/>
      <c r="B2378" s="50">
        <v>9000222</v>
      </c>
      <c r="C2378" s="13" t="s">
        <v>3787</v>
      </c>
      <c r="D2378" s="49" t="s">
        <v>4689</v>
      </c>
    </row>
    <row r="2379" spans="1:4">
      <c r="A2379" s="50"/>
      <c r="B2379" s="50">
        <v>9000223</v>
      </c>
      <c r="C2379" s="13" t="s">
        <v>2456</v>
      </c>
      <c r="D2379" s="49" t="s">
        <v>4689</v>
      </c>
    </row>
    <row r="2380" spans="1:4">
      <c r="A2380" s="50"/>
      <c r="B2380" s="50">
        <v>9000224</v>
      </c>
      <c r="C2380" s="13" t="s">
        <v>3788</v>
      </c>
      <c r="D2380" s="49" t="s">
        <v>4689</v>
      </c>
    </row>
    <row r="2381" spans="1:4">
      <c r="A2381" s="50"/>
      <c r="B2381" s="50">
        <v>9000225</v>
      </c>
      <c r="C2381" s="13" t="s">
        <v>3789</v>
      </c>
      <c r="D2381" s="49" t="s">
        <v>4689</v>
      </c>
    </row>
    <row r="2382" spans="1:4">
      <c r="A2382" s="50"/>
      <c r="B2382" s="50">
        <v>9000226</v>
      </c>
      <c r="C2382" s="13" t="s">
        <v>3790</v>
      </c>
      <c r="D2382" s="49" t="s">
        <v>4689</v>
      </c>
    </row>
    <row r="2383" spans="1:4">
      <c r="A2383" s="50"/>
      <c r="B2383" s="50">
        <v>9000227</v>
      </c>
      <c r="C2383" s="13" t="s">
        <v>3791</v>
      </c>
      <c r="D2383" s="49" t="s">
        <v>4689</v>
      </c>
    </row>
    <row r="2384" spans="1:4">
      <c r="A2384" s="50"/>
      <c r="B2384" s="50">
        <v>9000228</v>
      </c>
      <c r="C2384" s="13" t="s">
        <v>3792</v>
      </c>
      <c r="D2384" s="49" t="s">
        <v>4689</v>
      </c>
    </row>
    <row r="2385" spans="1:4">
      <c r="A2385" s="50"/>
      <c r="B2385" s="50">
        <v>9000229</v>
      </c>
      <c r="C2385" s="13" t="s">
        <v>3793</v>
      </c>
      <c r="D2385" s="49" t="s">
        <v>4689</v>
      </c>
    </row>
    <row r="2386" spans="1:4">
      <c r="A2386" s="50"/>
      <c r="B2386" s="50">
        <v>9000230</v>
      </c>
      <c r="C2386" s="13" t="s">
        <v>3794</v>
      </c>
      <c r="D2386" s="49" t="s">
        <v>4689</v>
      </c>
    </row>
    <row r="2387" spans="1:4">
      <c r="A2387" s="50"/>
      <c r="B2387" s="50">
        <v>9000231</v>
      </c>
      <c r="C2387" s="13" t="s">
        <v>3795</v>
      </c>
      <c r="D2387" s="49" t="s">
        <v>4689</v>
      </c>
    </row>
    <row r="2388" spans="1:4">
      <c r="A2388" s="50"/>
      <c r="B2388" s="50">
        <v>9000232</v>
      </c>
      <c r="C2388" s="13" t="s">
        <v>3796</v>
      </c>
      <c r="D2388" s="49" t="s">
        <v>4689</v>
      </c>
    </row>
    <row r="2389" spans="1:4">
      <c r="A2389" s="50"/>
      <c r="B2389" s="50">
        <v>9000233</v>
      </c>
      <c r="C2389" s="13" t="s">
        <v>3797</v>
      </c>
      <c r="D2389" s="49" t="s">
        <v>4689</v>
      </c>
    </row>
    <row r="2390" spans="1:4">
      <c r="A2390" s="50"/>
      <c r="B2390" s="50">
        <v>9000234</v>
      </c>
      <c r="C2390" s="13" t="s">
        <v>3798</v>
      </c>
      <c r="D2390" s="49" t="s">
        <v>4689</v>
      </c>
    </row>
    <row r="2391" spans="1:4">
      <c r="A2391" s="50"/>
      <c r="B2391" s="50">
        <v>9000235</v>
      </c>
      <c r="C2391" s="13" t="s">
        <v>3799</v>
      </c>
      <c r="D2391" s="49" t="s">
        <v>4689</v>
      </c>
    </row>
    <row r="2392" spans="1:4">
      <c r="A2392" s="50"/>
      <c r="B2392" s="50">
        <v>9000236</v>
      </c>
      <c r="C2392" s="13" t="s">
        <v>3800</v>
      </c>
      <c r="D2392" s="49" t="s">
        <v>4689</v>
      </c>
    </row>
    <row r="2393" spans="1:4">
      <c r="A2393" s="50"/>
      <c r="B2393" s="50">
        <v>9000237</v>
      </c>
      <c r="C2393" s="13" t="s">
        <v>3801</v>
      </c>
      <c r="D2393" s="49" t="s">
        <v>4689</v>
      </c>
    </row>
    <row r="2394" spans="1:4">
      <c r="A2394" s="50"/>
      <c r="B2394" s="50">
        <v>9000238</v>
      </c>
      <c r="C2394" s="13" t="s">
        <v>3802</v>
      </c>
      <c r="D2394" s="49" t="s">
        <v>4689</v>
      </c>
    </row>
    <row r="2395" spans="1:4">
      <c r="A2395" s="50"/>
      <c r="B2395" s="50">
        <v>9000239</v>
      </c>
      <c r="C2395" s="13" t="s">
        <v>3803</v>
      </c>
      <c r="D2395" s="49" t="s">
        <v>4689</v>
      </c>
    </row>
    <row r="2396" spans="1:4">
      <c r="A2396" s="50"/>
      <c r="B2396" s="50">
        <v>9000240</v>
      </c>
      <c r="C2396" s="13" t="s">
        <v>3804</v>
      </c>
      <c r="D2396" s="49" t="s">
        <v>4689</v>
      </c>
    </row>
    <row r="2397" spans="1:4">
      <c r="A2397" s="50"/>
      <c r="B2397" s="50">
        <v>9000241</v>
      </c>
      <c r="C2397" s="13" t="s">
        <v>3805</v>
      </c>
      <c r="D2397" s="49" t="s">
        <v>4689</v>
      </c>
    </row>
    <row r="2398" spans="1:4">
      <c r="A2398" s="50"/>
      <c r="B2398" s="50">
        <v>9000242</v>
      </c>
      <c r="C2398" s="13" t="s">
        <v>3806</v>
      </c>
      <c r="D2398" s="49" t="s">
        <v>4689</v>
      </c>
    </row>
    <row r="2399" spans="1:4">
      <c r="A2399" s="50"/>
      <c r="B2399" s="50">
        <v>9000243</v>
      </c>
      <c r="C2399" s="13" t="s">
        <v>3807</v>
      </c>
      <c r="D2399" s="49" t="s">
        <v>4689</v>
      </c>
    </row>
    <row r="2400" spans="1:4">
      <c r="A2400" s="50"/>
      <c r="B2400" s="50">
        <v>9000244</v>
      </c>
      <c r="C2400" s="13" t="s">
        <v>3808</v>
      </c>
      <c r="D2400" s="49" t="s">
        <v>4689</v>
      </c>
    </row>
    <row r="2401" spans="1:4">
      <c r="A2401" s="50"/>
      <c r="B2401" s="50">
        <v>9000245</v>
      </c>
      <c r="C2401" s="13" t="s">
        <v>3809</v>
      </c>
      <c r="D2401" s="49" t="s">
        <v>4689</v>
      </c>
    </row>
    <row r="2402" spans="1:4">
      <c r="A2402" s="50"/>
      <c r="B2402" s="50">
        <v>9000246</v>
      </c>
      <c r="C2402" s="13" t="s">
        <v>3810</v>
      </c>
      <c r="D2402" s="49" t="s">
        <v>4689</v>
      </c>
    </row>
    <row r="2403" spans="1:4">
      <c r="A2403" s="50"/>
      <c r="B2403" s="50">
        <v>9000247</v>
      </c>
      <c r="C2403" s="13" t="s">
        <v>3811</v>
      </c>
      <c r="D2403" s="49" t="s">
        <v>4689</v>
      </c>
    </row>
    <row r="2404" spans="1:4">
      <c r="A2404" s="50"/>
      <c r="B2404" s="50">
        <v>9000248</v>
      </c>
      <c r="C2404" s="13" t="s">
        <v>3812</v>
      </c>
      <c r="D2404" s="49" t="s">
        <v>4689</v>
      </c>
    </row>
    <row r="2405" spans="1:4">
      <c r="A2405" s="50"/>
      <c r="B2405" s="50">
        <v>9000249</v>
      </c>
      <c r="C2405" s="13" t="s">
        <v>3813</v>
      </c>
      <c r="D2405" s="49" t="s">
        <v>4689</v>
      </c>
    </row>
    <row r="2406" spans="1:4">
      <c r="A2406" s="50"/>
      <c r="B2406" s="50">
        <v>9000250</v>
      </c>
      <c r="C2406" s="13" t="s">
        <v>3814</v>
      </c>
      <c r="D2406" s="49" t="s">
        <v>4689</v>
      </c>
    </row>
    <row r="2407" spans="1:4">
      <c r="A2407" s="50"/>
      <c r="B2407" s="50">
        <v>9000251</v>
      </c>
      <c r="C2407" s="13" t="s">
        <v>3815</v>
      </c>
      <c r="D2407" s="49" t="s">
        <v>4689</v>
      </c>
    </row>
    <row r="2408" spans="1:4">
      <c r="A2408" s="50"/>
      <c r="B2408" s="50">
        <v>9000252</v>
      </c>
      <c r="C2408" s="13" t="s">
        <v>3816</v>
      </c>
      <c r="D2408" s="49" t="s">
        <v>4689</v>
      </c>
    </row>
    <row r="2409" spans="1:4">
      <c r="A2409" s="50"/>
      <c r="B2409" s="50">
        <v>9000253</v>
      </c>
      <c r="C2409" s="13" t="s">
        <v>3817</v>
      </c>
      <c r="D2409" s="49" t="s">
        <v>4689</v>
      </c>
    </row>
    <row r="2410" spans="1:4">
      <c r="A2410" s="50"/>
      <c r="B2410" s="50">
        <v>9000254</v>
      </c>
      <c r="C2410" s="13" t="s">
        <v>3818</v>
      </c>
      <c r="D2410" s="49" t="s">
        <v>4689</v>
      </c>
    </row>
    <row r="2411" spans="1:4">
      <c r="A2411" s="50"/>
      <c r="B2411" s="50">
        <v>9000255</v>
      </c>
      <c r="C2411" s="13" t="s">
        <v>3819</v>
      </c>
      <c r="D2411" s="49" t="s">
        <v>4689</v>
      </c>
    </row>
    <row r="2412" spans="1:4">
      <c r="A2412" s="50"/>
      <c r="B2412" s="50">
        <v>9000256</v>
      </c>
      <c r="C2412" s="13" t="s">
        <v>3820</v>
      </c>
      <c r="D2412" s="49" t="s">
        <v>4689</v>
      </c>
    </row>
    <row r="2413" spans="1:4">
      <c r="A2413" s="50"/>
      <c r="B2413" s="50">
        <v>9000257</v>
      </c>
      <c r="C2413" s="13" t="s">
        <v>3821</v>
      </c>
      <c r="D2413" s="49" t="s">
        <v>4689</v>
      </c>
    </row>
    <row r="2414" spans="1:4">
      <c r="A2414" s="50"/>
      <c r="B2414" s="50">
        <v>9000258</v>
      </c>
      <c r="C2414" s="13" t="s">
        <v>3822</v>
      </c>
      <c r="D2414" s="49" t="s">
        <v>4689</v>
      </c>
    </row>
    <row r="2415" spans="1:4">
      <c r="A2415" s="50"/>
      <c r="B2415" s="50">
        <v>9000259</v>
      </c>
      <c r="C2415" s="13" t="s">
        <v>3823</v>
      </c>
      <c r="D2415" s="49" t="s">
        <v>4689</v>
      </c>
    </row>
    <row r="2416" spans="1:4">
      <c r="A2416" s="50"/>
      <c r="B2416" s="50">
        <v>9000260</v>
      </c>
      <c r="C2416" s="13" t="s">
        <v>3824</v>
      </c>
      <c r="D2416" s="49" t="s">
        <v>4689</v>
      </c>
    </row>
    <row r="2417" spans="1:4">
      <c r="A2417" s="50"/>
      <c r="B2417" s="50">
        <v>9000261</v>
      </c>
      <c r="C2417" s="13" t="s">
        <v>3825</v>
      </c>
      <c r="D2417" s="49" t="s">
        <v>4689</v>
      </c>
    </row>
    <row r="2418" spans="1:4">
      <c r="A2418" s="50"/>
      <c r="B2418" s="50">
        <v>9000262</v>
      </c>
      <c r="C2418" s="13" t="s">
        <v>3826</v>
      </c>
      <c r="D2418" s="49" t="s">
        <v>4689</v>
      </c>
    </row>
    <row r="2419" spans="1:4">
      <c r="A2419" s="50"/>
      <c r="B2419" s="50">
        <v>9000263</v>
      </c>
      <c r="C2419" s="13" t="s">
        <v>3827</v>
      </c>
      <c r="D2419" s="49" t="s">
        <v>4689</v>
      </c>
    </row>
    <row r="2420" spans="1:4">
      <c r="A2420" s="50"/>
      <c r="B2420" s="50">
        <v>9000264</v>
      </c>
      <c r="C2420" s="13" t="s">
        <v>3828</v>
      </c>
      <c r="D2420" s="49" t="s">
        <v>4689</v>
      </c>
    </row>
    <row r="2421" spans="1:4">
      <c r="A2421" s="50"/>
      <c r="B2421" s="50">
        <v>9000265</v>
      </c>
      <c r="C2421" s="13" t="s">
        <v>3829</v>
      </c>
      <c r="D2421" s="49" t="s">
        <v>4689</v>
      </c>
    </row>
    <row r="2422" spans="1:4">
      <c r="A2422" s="50"/>
      <c r="B2422" s="50">
        <v>9000266</v>
      </c>
      <c r="C2422" s="13" t="s">
        <v>3830</v>
      </c>
      <c r="D2422" s="49" t="s">
        <v>4689</v>
      </c>
    </row>
    <row r="2423" spans="1:4">
      <c r="A2423" s="50"/>
      <c r="B2423" s="50">
        <v>9000267</v>
      </c>
      <c r="C2423" s="13" t="s">
        <v>3831</v>
      </c>
      <c r="D2423" s="49" t="s">
        <v>4689</v>
      </c>
    </row>
    <row r="2424" spans="1:4">
      <c r="A2424" s="50"/>
      <c r="B2424" s="50">
        <v>9000268</v>
      </c>
      <c r="C2424" s="13" t="s">
        <v>3832</v>
      </c>
      <c r="D2424" s="49" t="s">
        <v>4689</v>
      </c>
    </row>
    <row r="2425" spans="1:4">
      <c r="A2425" s="50"/>
      <c r="B2425" s="50">
        <v>9000269</v>
      </c>
      <c r="C2425" s="13" t="s">
        <v>3833</v>
      </c>
      <c r="D2425" s="49" t="s">
        <v>4689</v>
      </c>
    </row>
    <row r="2426" spans="1:4">
      <c r="A2426" s="50"/>
      <c r="B2426" s="50">
        <v>9000270</v>
      </c>
      <c r="C2426" s="13" t="s">
        <v>3834</v>
      </c>
      <c r="D2426" s="49" t="s">
        <v>4689</v>
      </c>
    </row>
    <row r="2427" spans="1:4">
      <c r="A2427" s="50"/>
      <c r="B2427" s="50">
        <v>9000271</v>
      </c>
      <c r="C2427" s="13" t="s">
        <v>3835</v>
      </c>
      <c r="D2427" s="49" t="s">
        <v>4689</v>
      </c>
    </row>
    <row r="2428" spans="1:4">
      <c r="A2428" s="50"/>
      <c r="B2428" s="50">
        <v>9000272</v>
      </c>
      <c r="C2428" s="13" t="s">
        <v>3836</v>
      </c>
      <c r="D2428" s="49" t="s">
        <v>4689</v>
      </c>
    </row>
    <row r="2429" spans="1:4">
      <c r="A2429" s="50"/>
      <c r="B2429" s="50">
        <v>9000273</v>
      </c>
      <c r="C2429" s="13" t="s">
        <v>3837</v>
      </c>
      <c r="D2429" s="49" t="s">
        <v>4689</v>
      </c>
    </row>
    <row r="2430" spans="1:4">
      <c r="A2430" s="50"/>
      <c r="B2430" s="50">
        <v>9000274</v>
      </c>
      <c r="C2430" s="13" t="s">
        <v>3838</v>
      </c>
      <c r="D2430" s="49" t="s">
        <v>4689</v>
      </c>
    </row>
    <row r="2431" spans="1:4">
      <c r="A2431" s="50"/>
      <c r="B2431" s="50">
        <v>9000275</v>
      </c>
      <c r="C2431" s="13" t="s">
        <v>3839</v>
      </c>
      <c r="D2431" s="49" t="s">
        <v>4689</v>
      </c>
    </row>
    <row r="2432" spans="1:4">
      <c r="A2432" s="50"/>
      <c r="B2432" s="50">
        <v>9000276</v>
      </c>
      <c r="C2432" s="13" t="s">
        <v>3840</v>
      </c>
      <c r="D2432" s="49" t="s">
        <v>4689</v>
      </c>
    </row>
    <row r="2433" spans="1:4">
      <c r="A2433" s="50"/>
      <c r="B2433" s="50">
        <v>9000277</v>
      </c>
      <c r="C2433" s="13" t="s">
        <v>3841</v>
      </c>
      <c r="D2433" s="49" t="s">
        <v>4689</v>
      </c>
    </row>
    <row r="2434" spans="1:4">
      <c r="A2434" s="50"/>
      <c r="B2434" s="50">
        <v>9000278</v>
      </c>
      <c r="C2434" s="13" t="s">
        <v>3842</v>
      </c>
      <c r="D2434" s="49" t="s">
        <v>4689</v>
      </c>
    </row>
    <row r="2435" spans="1:4">
      <c r="A2435" s="50"/>
      <c r="B2435" s="50">
        <v>9000279</v>
      </c>
      <c r="C2435" s="13" t="s">
        <v>3843</v>
      </c>
      <c r="D2435" s="49" t="s">
        <v>4689</v>
      </c>
    </row>
    <row r="2436" spans="1:4">
      <c r="A2436" s="50"/>
      <c r="B2436" s="50">
        <v>9000280</v>
      </c>
      <c r="C2436" s="13" t="s">
        <v>3844</v>
      </c>
      <c r="D2436" s="49" t="s">
        <v>4689</v>
      </c>
    </row>
    <row r="2437" spans="1:4">
      <c r="A2437" s="50"/>
      <c r="B2437" s="50">
        <v>9000281</v>
      </c>
      <c r="C2437" s="13" t="s">
        <v>3845</v>
      </c>
      <c r="D2437" s="49" t="s">
        <v>4689</v>
      </c>
    </row>
    <row r="2438" spans="1:4">
      <c r="A2438" s="50"/>
      <c r="B2438" s="50">
        <v>9000282</v>
      </c>
      <c r="C2438" s="13" t="s">
        <v>3846</v>
      </c>
      <c r="D2438" s="49" t="s">
        <v>4689</v>
      </c>
    </row>
    <row r="2439" spans="1:4">
      <c r="A2439" s="50"/>
      <c r="B2439" s="50">
        <v>9000283</v>
      </c>
      <c r="C2439" s="13" t="s">
        <v>3847</v>
      </c>
      <c r="D2439" s="49" t="s">
        <v>4689</v>
      </c>
    </row>
    <row r="2440" spans="1:4">
      <c r="A2440" s="50"/>
      <c r="B2440" s="50">
        <v>9000284</v>
      </c>
      <c r="C2440" s="13" t="s">
        <v>3848</v>
      </c>
      <c r="D2440" s="49" t="s">
        <v>4689</v>
      </c>
    </row>
    <row r="2441" spans="1:4">
      <c r="A2441" s="50"/>
      <c r="B2441" s="50">
        <v>9000285</v>
      </c>
      <c r="C2441" s="13" t="s">
        <v>3849</v>
      </c>
      <c r="D2441" s="49" t="s">
        <v>4689</v>
      </c>
    </row>
    <row r="2442" spans="1:4">
      <c r="A2442" s="50"/>
      <c r="B2442" s="50">
        <v>9000286</v>
      </c>
      <c r="C2442" s="13" t="s">
        <v>3850</v>
      </c>
      <c r="D2442" s="49" t="s">
        <v>4689</v>
      </c>
    </row>
    <row r="2443" spans="1:4">
      <c r="A2443" s="50"/>
      <c r="B2443" s="50">
        <v>9000287</v>
      </c>
      <c r="C2443" s="13" t="s">
        <v>3851</v>
      </c>
      <c r="D2443" s="49" t="s">
        <v>4689</v>
      </c>
    </row>
    <row r="2444" spans="1:4">
      <c r="A2444" s="50"/>
      <c r="B2444" s="50">
        <v>9000288</v>
      </c>
      <c r="C2444" s="13" t="s">
        <v>3852</v>
      </c>
      <c r="D2444" s="49" t="s">
        <v>4689</v>
      </c>
    </row>
    <row r="2445" spans="1:4">
      <c r="A2445" s="50"/>
      <c r="B2445" s="50">
        <v>9000289</v>
      </c>
      <c r="C2445" s="13" t="s">
        <v>3853</v>
      </c>
      <c r="D2445" s="49" t="s">
        <v>4689</v>
      </c>
    </row>
    <row r="2446" spans="1:4">
      <c r="A2446" s="50"/>
      <c r="B2446" s="50">
        <v>9000290</v>
      </c>
      <c r="C2446" s="13" t="s">
        <v>3854</v>
      </c>
      <c r="D2446" s="49" t="s">
        <v>4689</v>
      </c>
    </row>
    <row r="2447" spans="1:4">
      <c r="A2447" s="50"/>
      <c r="B2447" s="50">
        <v>9000291</v>
      </c>
      <c r="C2447" s="13" t="s">
        <v>3855</v>
      </c>
      <c r="D2447" s="49" t="s">
        <v>4689</v>
      </c>
    </row>
    <row r="2448" spans="1:4">
      <c r="A2448" s="50"/>
      <c r="B2448" s="50">
        <v>9000292</v>
      </c>
      <c r="C2448" s="13" t="s">
        <v>3856</v>
      </c>
      <c r="D2448" s="49" t="s">
        <v>4689</v>
      </c>
    </row>
    <row r="2449" spans="1:4">
      <c r="A2449" s="50"/>
      <c r="B2449" s="50">
        <v>9000293</v>
      </c>
      <c r="C2449" s="13" t="s">
        <v>3857</v>
      </c>
      <c r="D2449" s="49" t="s">
        <v>4689</v>
      </c>
    </row>
    <row r="2450" spans="1:4">
      <c r="A2450" s="50"/>
      <c r="B2450" s="50">
        <v>9000294</v>
      </c>
      <c r="C2450" s="13" t="s">
        <v>3858</v>
      </c>
      <c r="D2450" s="49" t="s">
        <v>4689</v>
      </c>
    </row>
    <row r="2451" spans="1:4">
      <c r="A2451" s="50"/>
      <c r="B2451" s="50">
        <v>9000295</v>
      </c>
      <c r="C2451" s="13" t="s">
        <v>3859</v>
      </c>
      <c r="D2451" s="49" t="s">
        <v>4689</v>
      </c>
    </row>
    <row r="2452" spans="1:4">
      <c r="A2452" s="50"/>
      <c r="B2452" s="50">
        <v>9000296</v>
      </c>
      <c r="C2452" s="13" t="s">
        <v>3860</v>
      </c>
      <c r="D2452" s="49" t="s">
        <v>4689</v>
      </c>
    </row>
    <row r="2453" spans="1:4">
      <c r="A2453" s="50"/>
      <c r="B2453" s="50">
        <v>9000297</v>
      </c>
      <c r="C2453" s="13" t="s">
        <v>3861</v>
      </c>
      <c r="D2453" s="49" t="s">
        <v>4689</v>
      </c>
    </row>
    <row r="2454" spans="1:4">
      <c r="A2454" s="50"/>
      <c r="B2454" s="50">
        <v>9000298</v>
      </c>
      <c r="C2454" s="13" t="s">
        <v>3862</v>
      </c>
      <c r="D2454" s="49" t="s">
        <v>4689</v>
      </c>
    </row>
    <row r="2455" spans="1:4">
      <c r="A2455" s="50"/>
      <c r="B2455" s="50">
        <v>9000299</v>
      </c>
      <c r="C2455" s="13" t="s">
        <v>3863</v>
      </c>
      <c r="D2455" s="49" t="s">
        <v>4689</v>
      </c>
    </row>
    <row r="2456" spans="1:4">
      <c r="A2456" s="50"/>
      <c r="B2456" s="50">
        <v>9000300</v>
      </c>
      <c r="C2456" s="13" t="s">
        <v>3864</v>
      </c>
      <c r="D2456" s="49" t="s">
        <v>4689</v>
      </c>
    </row>
    <row r="2457" spans="1:4">
      <c r="A2457" s="50"/>
      <c r="B2457" s="50">
        <v>9000301</v>
      </c>
      <c r="C2457" s="13" t="s">
        <v>3865</v>
      </c>
      <c r="D2457" s="49" t="s">
        <v>4689</v>
      </c>
    </row>
    <row r="2458" spans="1:4">
      <c r="A2458" s="50"/>
      <c r="B2458" s="50">
        <v>9000302</v>
      </c>
      <c r="C2458" s="13" t="s">
        <v>3866</v>
      </c>
      <c r="D2458" s="49" t="s">
        <v>4689</v>
      </c>
    </row>
    <row r="2459" spans="1:4">
      <c r="A2459" s="50"/>
      <c r="B2459" s="50">
        <v>9000303</v>
      </c>
      <c r="C2459" s="13" t="s">
        <v>3867</v>
      </c>
      <c r="D2459" s="49" t="s">
        <v>4689</v>
      </c>
    </row>
    <row r="2460" spans="1:4">
      <c r="A2460" s="50"/>
      <c r="B2460" s="50">
        <v>9000304</v>
      </c>
      <c r="C2460" s="13" t="s">
        <v>3868</v>
      </c>
      <c r="D2460" s="49" t="s">
        <v>4689</v>
      </c>
    </row>
    <row r="2461" spans="1:4">
      <c r="A2461" s="50"/>
      <c r="B2461" s="50">
        <v>9000305</v>
      </c>
      <c r="C2461" s="13" t="s">
        <v>3869</v>
      </c>
      <c r="D2461" s="49" t="s">
        <v>4689</v>
      </c>
    </row>
    <row r="2462" spans="1:4">
      <c r="A2462" s="50"/>
      <c r="B2462" s="50">
        <v>9000306</v>
      </c>
      <c r="C2462" s="13" t="s">
        <v>3870</v>
      </c>
      <c r="D2462" s="49" t="s">
        <v>4689</v>
      </c>
    </row>
    <row r="2463" spans="1:4">
      <c r="A2463" s="50"/>
      <c r="B2463" s="50">
        <v>9000307</v>
      </c>
      <c r="C2463" s="13" t="s">
        <v>3871</v>
      </c>
      <c r="D2463" s="49" t="s">
        <v>4689</v>
      </c>
    </row>
    <row r="2464" spans="1:4">
      <c r="A2464" s="50"/>
      <c r="B2464" s="50">
        <v>9000308</v>
      </c>
      <c r="C2464" s="13" t="s">
        <v>3872</v>
      </c>
      <c r="D2464" s="49" t="s">
        <v>4689</v>
      </c>
    </row>
    <row r="2465" spans="1:4">
      <c r="A2465" s="50"/>
      <c r="B2465" s="50">
        <v>9000309</v>
      </c>
      <c r="C2465" s="13" t="s">
        <v>3873</v>
      </c>
      <c r="D2465" s="49" t="s">
        <v>4689</v>
      </c>
    </row>
    <row r="2466" spans="1:4">
      <c r="A2466" s="50"/>
      <c r="B2466" s="50">
        <v>9000310</v>
      </c>
      <c r="C2466" s="13" t="s">
        <v>3874</v>
      </c>
      <c r="D2466" s="49" t="s">
        <v>4689</v>
      </c>
    </row>
    <row r="2467" spans="1:4">
      <c r="A2467" s="50"/>
      <c r="B2467" s="50">
        <v>9000311</v>
      </c>
      <c r="C2467" s="13" t="s">
        <v>3875</v>
      </c>
      <c r="D2467" s="49" t="s">
        <v>4689</v>
      </c>
    </row>
    <row r="2468" spans="1:4">
      <c r="A2468" s="50"/>
      <c r="B2468" s="50">
        <v>9000312</v>
      </c>
      <c r="C2468" s="13" t="s">
        <v>3876</v>
      </c>
      <c r="D2468" s="49" t="s">
        <v>4689</v>
      </c>
    </row>
    <row r="2469" spans="1:4">
      <c r="A2469" s="50"/>
      <c r="B2469" s="50">
        <v>9000313</v>
      </c>
      <c r="C2469" s="13" t="s">
        <v>3877</v>
      </c>
      <c r="D2469" s="49" t="s">
        <v>4689</v>
      </c>
    </row>
    <row r="2470" spans="1:4">
      <c r="A2470" s="50"/>
      <c r="B2470" s="50">
        <v>9000314</v>
      </c>
      <c r="C2470" s="13" t="s">
        <v>3878</v>
      </c>
      <c r="D2470" s="49" t="s">
        <v>4689</v>
      </c>
    </row>
    <row r="2471" spans="1:4">
      <c r="A2471" s="50"/>
      <c r="B2471" s="50">
        <v>9000315</v>
      </c>
      <c r="C2471" s="13" t="s">
        <v>3879</v>
      </c>
      <c r="D2471" s="49" t="s">
        <v>4689</v>
      </c>
    </row>
    <row r="2472" spans="1:4">
      <c r="A2472" s="50"/>
      <c r="B2472" s="50">
        <v>9000316</v>
      </c>
      <c r="C2472" s="13" t="s">
        <v>3880</v>
      </c>
      <c r="D2472" s="49" t="s">
        <v>4689</v>
      </c>
    </row>
    <row r="2473" spans="1:4">
      <c r="A2473" s="50"/>
      <c r="B2473" s="50">
        <v>9000317</v>
      </c>
      <c r="C2473" s="13" t="s">
        <v>3881</v>
      </c>
      <c r="D2473" s="49" t="s">
        <v>4689</v>
      </c>
    </row>
    <row r="2474" spans="1:4">
      <c r="A2474" s="50"/>
      <c r="B2474" s="50">
        <v>9000318</v>
      </c>
      <c r="C2474" s="13" t="s">
        <v>3882</v>
      </c>
      <c r="D2474" s="49" t="s">
        <v>4689</v>
      </c>
    </row>
    <row r="2475" spans="1:4">
      <c r="A2475" s="50"/>
      <c r="B2475" s="50">
        <v>9000319</v>
      </c>
      <c r="C2475" s="13" t="s">
        <v>3883</v>
      </c>
      <c r="D2475" s="49" t="s">
        <v>4689</v>
      </c>
    </row>
    <row r="2476" spans="1:4">
      <c r="A2476" s="50"/>
      <c r="B2476" s="50">
        <v>9000320</v>
      </c>
      <c r="C2476" s="13" t="s">
        <v>3884</v>
      </c>
      <c r="D2476" s="49" t="s">
        <v>4689</v>
      </c>
    </row>
    <row r="2477" spans="1:4">
      <c r="A2477" s="50"/>
      <c r="B2477" s="50">
        <v>9000321</v>
      </c>
      <c r="C2477" s="13" t="s">
        <v>3885</v>
      </c>
      <c r="D2477" s="49" t="s">
        <v>4689</v>
      </c>
    </row>
    <row r="2478" spans="1:4">
      <c r="A2478" s="50"/>
      <c r="B2478" s="50">
        <v>9000322</v>
      </c>
      <c r="C2478" s="13" t="s">
        <v>3886</v>
      </c>
      <c r="D2478" s="49" t="s">
        <v>4689</v>
      </c>
    </row>
    <row r="2479" spans="1:4">
      <c r="A2479" s="50"/>
      <c r="B2479" s="50">
        <v>9000323</v>
      </c>
      <c r="C2479" s="13" t="s">
        <v>3887</v>
      </c>
      <c r="D2479" s="49" t="s">
        <v>4689</v>
      </c>
    </row>
    <row r="2480" spans="1:4">
      <c r="A2480" s="50"/>
      <c r="B2480" s="50">
        <v>9000324</v>
      </c>
      <c r="C2480" s="13" t="s">
        <v>3888</v>
      </c>
      <c r="D2480" s="49" t="s">
        <v>4689</v>
      </c>
    </row>
    <row r="2481" spans="1:4">
      <c r="A2481" s="50"/>
      <c r="B2481" s="50">
        <v>9000325</v>
      </c>
      <c r="C2481" s="13" t="s">
        <v>3889</v>
      </c>
      <c r="D2481" s="49" t="s">
        <v>4689</v>
      </c>
    </row>
    <row r="2482" spans="1:4">
      <c r="A2482" s="50"/>
      <c r="B2482" s="50">
        <v>9000326</v>
      </c>
      <c r="C2482" s="13" t="s">
        <v>3890</v>
      </c>
      <c r="D2482" s="49" t="s">
        <v>4689</v>
      </c>
    </row>
    <row r="2483" spans="1:4">
      <c r="A2483" s="50"/>
      <c r="B2483" s="50">
        <v>9000327</v>
      </c>
      <c r="C2483" s="13" t="s">
        <v>3891</v>
      </c>
      <c r="D2483" s="49" t="s">
        <v>4689</v>
      </c>
    </row>
    <row r="2484" spans="1:4">
      <c r="A2484" s="50"/>
      <c r="B2484" s="50">
        <v>9000328</v>
      </c>
      <c r="C2484" s="13" t="s">
        <v>3892</v>
      </c>
      <c r="D2484" s="49" t="s">
        <v>4689</v>
      </c>
    </row>
    <row r="2485" spans="1:4">
      <c r="A2485" s="50"/>
      <c r="B2485" s="50">
        <v>9000329</v>
      </c>
      <c r="C2485" s="13" t="s">
        <v>3893</v>
      </c>
      <c r="D2485" s="49" t="s">
        <v>4689</v>
      </c>
    </row>
    <row r="2486" spans="1:4">
      <c r="A2486" s="50"/>
      <c r="B2486" s="50">
        <v>9000330</v>
      </c>
      <c r="C2486" s="13" t="s">
        <v>3894</v>
      </c>
      <c r="D2486" s="49" t="s">
        <v>4689</v>
      </c>
    </row>
    <row r="2487" spans="1:4">
      <c r="A2487" s="50"/>
      <c r="B2487" s="50">
        <v>9000331</v>
      </c>
      <c r="C2487" s="13" t="s">
        <v>3895</v>
      </c>
      <c r="D2487" s="49" t="s">
        <v>4689</v>
      </c>
    </row>
    <row r="2488" spans="1:4">
      <c r="A2488" s="50"/>
      <c r="B2488" s="50">
        <v>9000332</v>
      </c>
      <c r="C2488" s="13" t="s">
        <v>3896</v>
      </c>
      <c r="D2488" s="49" t="s">
        <v>4689</v>
      </c>
    </row>
    <row r="2489" spans="1:4">
      <c r="A2489" s="50"/>
      <c r="B2489" s="50">
        <v>9000333</v>
      </c>
      <c r="C2489" s="13" t="s">
        <v>3897</v>
      </c>
      <c r="D2489" s="49" t="s">
        <v>4689</v>
      </c>
    </row>
    <row r="2490" spans="1:4">
      <c r="A2490" s="50"/>
      <c r="B2490" s="50">
        <v>9000334</v>
      </c>
      <c r="C2490" s="13" t="s">
        <v>3898</v>
      </c>
      <c r="D2490" s="49" t="s">
        <v>4689</v>
      </c>
    </row>
    <row r="2491" spans="1:4">
      <c r="A2491" s="50"/>
      <c r="B2491" s="50">
        <v>9000335</v>
      </c>
      <c r="C2491" s="13" t="s">
        <v>3899</v>
      </c>
      <c r="D2491" s="49" t="s">
        <v>4689</v>
      </c>
    </row>
    <row r="2492" spans="1:4">
      <c r="A2492" s="50"/>
      <c r="B2492" s="50">
        <v>9000336</v>
      </c>
      <c r="C2492" s="13" t="s">
        <v>3900</v>
      </c>
      <c r="D2492" s="49" t="s">
        <v>4689</v>
      </c>
    </row>
    <row r="2493" spans="1:4">
      <c r="A2493" s="50"/>
      <c r="B2493" s="50">
        <v>9000337</v>
      </c>
      <c r="C2493" s="13" t="s">
        <v>3901</v>
      </c>
      <c r="D2493" s="49" t="s">
        <v>4689</v>
      </c>
    </row>
    <row r="2494" spans="1:4">
      <c r="A2494" s="50"/>
      <c r="B2494" s="50">
        <v>9000338</v>
      </c>
      <c r="C2494" s="13" t="s">
        <v>3902</v>
      </c>
      <c r="D2494" s="49" t="s">
        <v>4689</v>
      </c>
    </row>
    <row r="2495" spans="1:4">
      <c r="A2495" s="50"/>
      <c r="B2495" s="50">
        <v>9000339</v>
      </c>
      <c r="C2495" s="13" t="s">
        <v>3903</v>
      </c>
      <c r="D2495" s="49" t="s">
        <v>4689</v>
      </c>
    </row>
    <row r="2496" spans="1:4">
      <c r="A2496" s="50"/>
      <c r="B2496" s="50">
        <v>9000340</v>
      </c>
      <c r="C2496" s="13" t="s">
        <v>3904</v>
      </c>
      <c r="D2496" s="49" t="s">
        <v>4689</v>
      </c>
    </row>
    <row r="2497" spans="1:4">
      <c r="A2497" s="50"/>
      <c r="B2497" s="50">
        <v>9000341</v>
      </c>
      <c r="C2497" s="13" t="s">
        <v>3905</v>
      </c>
      <c r="D2497" s="49" t="s">
        <v>4689</v>
      </c>
    </row>
    <row r="2498" spans="1:4">
      <c r="A2498" s="50"/>
      <c r="B2498" s="50">
        <v>9000342</v>
      </c>
      <c r="C2498" s="13" t="s">
        <v>3906</v>
      </c>
      <c r="D2498" s="49" t="s">
        <v>4689</v>
      </c>
    </row>
    <row r="2499" spans="1:4">
      <c r="A2499" s="50"/>
      <c r="B2499" s="50">
        <v>9000343</v>
      </c>
      <c r="C2499" s="13" t="s">
        <v>3907</v>
      </c>
      <c r="D2499" s="49" t="s">
        <v>4689</v>
      </c>
    </row>
    <row r="2500" spans="1:4">
      <c r="A2500" s="50"/>
      <c r="B2500" s="50">
        <v>9000344</v>
      </c>
      <c r="C2500" s="13" t="s">
        <v>3908</v>
      </c>
      <c r="D2500" s="49" t="s">
        <v>4689</v>
      </c>
    </row>
    <row r="2501" spans="1:4">
      <c r="A2501" s="50"/>
      <c r="B2501" s="50">
        <v>9000345</v>
      </c>
      <c r="C2501" s="13" t="s">
        <v>3909</v>
      </c>
      <c r="D2501" s="49" t="s">
        <v>4689</v>
      </c>
    </row>
    <row r="2502" spans="1:4">
      <c r="A2502" s="50"/>
      <c r="B2502" s="50">
        <v>9000346</v>
      </c>
      <c r="C2502" s="13" t="s">
        <v>3910</v>
      </c>
      <c r="D2502" s="49" t="s">
        <v>4689</v>
      </c>
    </row>
    <row r="2503" spans="1:4">
      <c r="A2503" s="50"/>
      <c r="B2503" s="50">
        <v>9000347</v>
      </c>
      <c r="C2503" s="13" t="s">
        <v>3911</v>
      </c>
      <c r="D2503" s="49" t="s">
        <v>4689</v>
      </c>
    </row>
    <row r="2504" spans="1:4">
      <c r="A2504" s="50"/>
      <c r="B2504" s="50">
        <v>9000348</v>
      </c>
      <c r="C2504" s="13" t="s">
        <v>3912</v>
      </c>
      <c r="D2504" s="49" t="s">
        <v>4689</v>
      </c>
    </row>
    <row r="2505" spans="1:4">
      <c r="A2505" s="50"/>
      <c r="B2505" s="50">
        <v>9000349</v>
      </c>
      <c r="C2505" s="13" t="s">
        <v>3913</v>
      </c>
      <c r="D2505" s="49" t="s">
        <v>4689</v>
      </c>
    </row>
    <row r="2506" spans="1:4">
      <c r="A2506" s="50"/>
      <c r="B2506" s="50">
        <v>9000350</v>
      </c>
      <c r="C2506" s="13" t="s">
        <v>3914</v>
      </c>
      <c r="D2506" s="49" t="s">
        <v>4689</v>
      </c>
    </row>
    <row r="2507" spans="1:4">
      <c r="A2507" s="50"/>
      <c r="B2507" s="50">
        <v>9000351</v>
      </c>
      <c r="C2507" s="13" t="s">
        <v>3915</v>
      </c>
      <c r="D2507" s="49" t="s">
        <v>4689</v>
      </c>
    </row>
    <row r="2508" spans="1:4">
      <c r="A2508" s="50"/>
      <c r="B2508" s="50">
        <v>9000352</v>
      </c>
      <c r="C2508" s="13" t="s">
        <v>3916</v>
      </c>
      <c r="D2508" s="49" t="s">
        <v>4689</v>
      </c>
    </row>
    <row r="2509" spans="1:4">
      <c r="A2509" s="50"/>
      <c r="B2509" s="50">
        <v>9000353</v>
      </c>
      <c r="C2509" s="13" t="s">
        <v>3917</v>
      </c>
      <c r="D2509" s="49" t="s">
        <v>4689</v>
      </c>
    </row>
    <row r="2510" spans="1:4">
      <c r="A2510" s="50"/>
      <c r="B2510" s="50">
        <v>9000354</v>
      </c>
      <c r="C2510" s="13" t="s">
        <v>3918</v>
      </c>
      <c r="D2510" s="49" t="s">
        <v>4689</v>
      </c>
    </row>
    <row r="2511" spans="1:4">
      <c r="A2511" s="50"/>
      <c r="B2511" s="50">
        <v>9000355</v>
      </c>
      <c r="C2511" s="13" t="s">
        <v>3919</v>
      </c>
      <c r="D2511" s="49" t="s">
        <v>4689</v>
      </c>
    </row>
    <row r="2512" spans="1:4">
      <c r="A2512" s="50"/>
      <c r="B2512" s="50">
        <v>9000356</v>
      </c>
      <c r="C2512" s="13" t="s">
        <v>3920</v>
      </c>
      <c r="D2512" s="49" t="s">
        <v>4689</v>
      </c>
    </row>
    <row r="2513" spans="1:4">
      <c r="A2513" s="50"/>
      <c r="B2513" s="50">
        <v>9000357</v>
      </c>
      <c r="C2513" s="13" t="s">
        <v>3921</v>
      </c>
      <c r="D2513" s="49" t="s">
        <v>4689</v>
      </c>
    </row>
    <row r="2514" spans="1:4">
      <c r="A2514" s="50"/>
      <c r="B2514" s="50">
        <v>9000358</v>
      </c>
      <c r="C2514" s="13" t="s">
        <v>3922</v>
      </c>
      <c r="D2514" s="49" t="s">
        <v>4689</v>
      </c>
    </row>
    <row r="2515" spans="1:4">
      <c r="A2515" s="50"/>
      <c r="B2515" s="50">
        <v>9000359</v>
      </c>
      <c r="C2515" s="13" t="s">
        <v>3923</v>
      </c>
      <c r="D2515" s="49" t="s">
        <v>4689</v>
      </c>
    </row>
    <row r="2516" spans="1:4">
      <c r="A2516" s="50"/>
      <c r="B2516" s="50">
        <v>9000360</v>
      </c>
      <c r="C2516" s="13" t="s">
        <v>3924</v>
      </c>
      <c r="D2516" s="49" t="s">
        <v>4689</v>
      </c>
    </row>
    <row r="2517" spans="1:4">
      <c r="A2517" s="50"/>
      <c r="B2517" s="50">
        <v>9000361</v>
      </c>
      <c r="C2517" s="13" t="s">
        <v>3925</v>
      </c>
      <c r="D2517" s="49" t="s">
        <v>4689</v>
      </c>
    </row>
    <row r="2518" spans="1:4">
      <c r="A2518" s="50"/>
      <c r="B2518" s="50">
        <v>9000362</v>
      </c>
      <c r="C2518" s="13" t="s">
        <v>3926</v>
      </c>
      <c r="D2518" s="49" t="s">
        <v>4689</v>
      </c>
    </row>
    <row r="2519" spans="1:4">
      <c r="A2519" s="50"/>
      <c r="B2519" s="50">
        <v>9000363</v>
      </c>
      <c r="C2519" s="13" t="s">
        <v>3927</v>
      </c>
      <c r="D2519" s="49" t="s">
        <v>4689</v>
      </c>
    </row>
    <row r="2520" spans="1:4">
      <c r="A2520" s="50"/>
      <c r="B2520" s="50">
        <v>9000364</v>
      </c>
      <c r="C2520" s="13" t="s">
        <v>3928</v>
      </c>
      <c r="D2520" s="49" t="s">
        <v>4689</v>
      </c>
    </row>
    <row r="2521" spans="1:4">
      <c r="A2521" s="50"/>
      <c r="B2521" s="50">
        <v>9000365</v>
      </c>
      <c r="C2521" s="13" t="s">
        <v>3929</v>
      </c>
      <c r="D2521" s="49" t="s">
        <v>4689</v>
      </c>
    </row>
    <row r="2522" spans="1:4">
      <c r="A2522" s="50"/>
      <c r="B2522" s="50">
        <v>9000366</v>
      </c>
      <c r="C2522" s="13" t="s">
        <v>3930</v>
      </c>
      <c r="D2522" s="49" t="s">
        <v>4689</v>
      </c>
    </row>
    <row r="2523" spans="1:4">
      <c r="A2523" s="50"/>
      <c r="B2523" s="50">
        <v>9000367</v>
      </c>
      <c r="C2523" s="13" t="s">
        <v>3931</v>
      </c>
      <c r="D2523" s="49" t="s">
        <v>4689</v>
      </c>
    </row>
    <row r="2524" spans="1:4">
      <c r="A2524" s="50"/>
      <c r="B2524" s="50">
        <v>9000368</v>
      </c>
      <c r="C2524" s="13" t="s">
        <v>3932</v>
      </c>
      <c r="D2524" s="49" t="s">
        <v>4689</v>
      </c>
    </row>
    <row r="2525" spans="1:4">
      <c r="A2525" s="50"/>
      <c r="B2525" s="50">
        <v>9000369</v>
      </c>
      <c r="C2525" s="13" t="s">
        <v>3933</v>
      </c>
      <c r="D2525" s="49" t="s">
        <v>4689</v>
      </c>
    </row>
    <row r="2526" spans="1:4">
      <c r="A2526" s="50"/>
      <c r="B2526" s="50">
        <v>9000370</v>
      </c>
      <c r="C2526" s="13" t="s">
        <v>3934</v>
      </c>
      <c r="D2526" s="49" t="s">
        <v>4689</v>
      </c>
    </row>
    <row r="2527" spans="1:4">
      <c r="A2527" s="50"/>
      <c r="B2527" s="50">
        <v>9000371</v>
      </c>
      <c r="C2527" s="13" t="s">
        <v>3935</v>
      </c>
      <c r="D2527" s="49" t="s">
        <v>4689</v>
      </c>
    </row>
    <row r="2528" spans="1:4">
      <c r="A2528" s="50"/>
      <c r="B2528" s="50">
        <v>9000372</v>
      </c>
      <c r="C2528" s="13" t="s">
        <v>3936</v>
      </c>
      <c r="D2528" s="49" t="s">
        <v>4689</v>
      </c>
    </row>
    <row r="2529" spans="1:4">
      <c r="A2529" s="50"/>
      <c r="B2529" s="50">
        <v>9000373</v>
      </c>
      <c r="C2529" s="13" t="s">
        <v>3937</v>
      </c>
      <c r="D2529" s="49" t="s">
        <v>4689</v>
      </c>
    </row>
    <row r="2530" spans="1:4">
      <c r="A2530" s="50"/>
      <c r="B2530" s="50">
        <v>9000374</v>
      </c>
      <c r="C2530" s="13" t="s">
        <v>3938</v>
      </c>
      <c r="D2530" s="49" t="s">
        <v>4689</v>
      </c>
    </row>
    <row r="2531" spans="1:4">
      <c r="A2531" s="50"/>
      <c r="B2531" s="50">
        <v>9000375</v>
      </c>
      <c r="C2531" s="13" t="s">
        <v>3939</v>
      </c>
      <c r="D2531" s="49" t="s">
        <v>4689</v>
      </c>
    </row>
    <row r="2532" spans="1:4">
      <c r="A2532" s="50"/>
      <c r="B2532" s="50">
        <v>9000376</v>
      </c>
      <c r="C2532" s="13" t="s">
        <v>3940</v>
      </c>
      <c r="D2532" s="49" t="s">
        <v>4689</v>
      </c>
    </row>
    <row r="2533" spans="1:4">
      <c r="A2533" s="50"/>
      <c r="B2533" s="50">
        <v>9000377</v>
      </c>
      <c r="C2533" s="13" t="s">
        <v>3941</v>
      </c>
      <c r="D2533" s="49" t="s">
        <v>4689</v>
      </c>
    </row>
    <row r="2534" spans="1:4">
      <c r="A2534" s="50"/>
      <c r="B2534" s="50">
        <v>9000378</v>
      </c>
      <c r="C2534" s="13" t="s">
        <v>3942</v>
      </c>
      <c r="D2534" s="49" t="s">
        <v>4689</v>
      </c>
    </row>
    <row r="2535" spans="1:4">
      <c r="A2535" s="50"/>
      <c r="B2535" s="50">
        <v>9000379</v>
      </c>
      <c r="C2535" s="13" t="s">
        <v>3943</v>
      </c>
      <c r="D2535" s="49" t="s">
        <v>4689</v>
      </c>
    </row>
    <row r="2536" spans="1:4">
      <c r="A2536" s="50"/>
      <c r="B2536" s="50">
        <v>9000380</v>
      </c>
      <c r="C2536" s="13" t="s">
        <v>3944</v>
      </c>
      <c r="D2536" s="49" t="s">
        <v>4689</v>
      </c>
    </row>
    <row r="2537" spans="1:4">
      <c r="A2537" s="50"/>
      <c r="B2537" s="50">
        <v>9000381</v>
      </c>
      <c r="C2537" s="13" t="s">
        <v>3945</v>
      </c>
      <c r="D2537" s="49" t="s">
        <v>4689</v>
      </c>
    </row>
    <row r="2538" spans="1:4">
      <c r="A2538" s="50"/>
      <c r="B2538" s="50">
        <v>9000382</v>
      </c>
      <c r="C2538" s="13" t="s">
        <v>3946</v>
      </c>
      <c r="D2538" s="49" t="s">
        <v>4689</v>
      </c>
    </row>
    <row r="2539" spans="1:4">
      <c r="A2539" s="50"/>
      <c r="B2539" s="50">
        <v>9000383</v>
      </c>
      <c r="C2539" s="13" t="s">
        <v>3947</v>
      </c>
      <c r="D2539" s="49" t="s">
        <v>4689</v>
      </c>
    </row>
    <row r="2540" spans="1:4">
      <c r="A2540" s="50"/>
      <c r="B2540" s="50">
        <v>9000384</v>
      </c>
      <c r="C2540" s="13" t="s">
        <v>3948</v>
      </c>
      <c r="D2540" s="49" t="s">
        <v>4689</v>
      </c>
    </row>
    <row r="2541" spans="1:4">
      <c r="A2541" s="50"/>
      <c r="B2541" s="50">
        <v>9000385</v>
      </c>
      <c r="C2541" s="13" t="s">
        <v>3949</v>
      </c>
      <c r="D2541" s="49" t="s">
        <v>4689</v>
      </c>
    </row>
    <row r="2542" spans="1:4">
      <c r="A2542" s="50"/>
      <c r="B2542" s="50">
        <v>9000386</v>
      </c>
      <c r="C2542" s="13" t="s">
        <v>3950</v>
      </c>
      <c r="D2542" s="49" t="s">
        <v>4689</v>
      </c>
    </row>
    <row r="2543" spans="1:4">
      <c r="A2543" s="50"/>
      <c r="B2543" s="50">
        <v>9000387</v>
      </c>
      <c r="C2543" s="13" t="s">
        <v>3951</v>
      </c>
      <c r="D2543" s="49" t="s">
        <v>4689</v>
      </c>
    </row>
    <row r="2544" spans="1:4">
      <c r="A2544" s="50"/>
      <c r="B2544" s="50">
        <v>9000388</v>
      </c>
      <c r="C2544" s="13" t="s">
        <v>3952</v>
      </c>
      <c r="D2544" s="49" t="s">
        <v>4689</v>
      </c>
    </row>
    <row r="2545" spans="1:4">
      <c r="A2545" s="50"/>
      <c r="B2545" s="50">
        <v>9000389</v>
      </c>
      <c r="C2545" s="13" t="s">
        <v>3953</v>
      </c>
      <c r="D2545" s="49" t="s">
        <v>4689</v>
      </c>
    </row>
    <row r="2546" spans="1:4">
      <c r="A2546" s="50"/>
      <c r="B2546" s="50">
        <v>9000390</v>
      </c>
      <c r="C2546" s="13" t="s">
        <v>3954</v>
      </c>
      <c r="D2546" s="49" t="s">
        <v>4689</v>
      </c>
    </row>
    <row r="2547" spans="1:4">
      <c r="A2547" s="50"/>
      <c r="B2547" s="50">
        <v>9000391</v>
      </c>
      <c r="C2547" s="13" t="s">
        <v>3955</v>
      </c>
      <c r="D2547" s="49" t="s">
        <v>4689</v>
      </c>
    </row>
    <row r="2548" spans="1:4">
      <c r="A2548" s="50"/>
      <c r="B2548" s="50">
        <v>9000392</v>
      </c>
      <c r="C2548" s="13" t="s">
        <v>3956</v>
      </c>
      <c r="D2548" s="49" t="s">
        <v>4689</v>
      </c>
    </row>
    <row r="2549" spans="1:4">
      <c r="A2549" s="50"/>
      <c r="B2549" s="50">
        <v>9000393</v>
      </c>
      <c r="C2549" s="13" t="s">
        <v>3957</v>
      </c>
      <c r="D2549" s="49" t="s">
        <v>4689</v>
      </c>
    </row>
    <row r="2550" spans="1:4">
      <c r="A2550" s="50"/>
      <c r="B2550" s="50">
        <v>9000394</v>
      </c>
      <c r="C2550" s="13" t="s">
        <v>3958</v>
      </c>
      <c r="D2550" s="49" t="s">
        <v>4689</v>
      </c>
    </row>
    <row r="2551" spans="1:4">
      <c r="A2551" s="50"/>
      <c r="B2551" s="50">
        <v>9000395</v>
      </c>
      <c r="C2551" s="13" t="s">
        <v>3959</v>
      </c>
      <c r="D2551" s="49" t="s">
        <v>4689</v>
      </c>
    </row>
    <row r="2552" spans="1:4">
      <c r="A2552" s="50"/>
      <c r="B2552" s="50">
        <v>9000396</v>
      </c>
      <c r="C2552" s="13" t="s">
        <v>3960</v>
      </c>
      <c r="D2552" s="49" t="s">
        <v>4689</v>
      </c>
    </row>
    <row r="2553" spans="1:4">
      <c r="A2553" s="50"/>
      <c r="B2553" s="50">
        <v>9000397</v>
      </c>
      <c r="C2553" s="13" t="s">
        <v>3961</v>
      </c>
      <c r="D2553" s="49" t="s">
        <v>4689</v>
      </c>
    </row>
    <row r="2554" spans="1:4">
      <c r="A2554" s="50"/>
      <c r="B2554" s="50">
        <v>9000398</v>
      </c>
      <c r="C2554" s="13" t="s">
        <v>3962</v>
      </c>
      <c r="D2554" s="49" t="s">
        <v>4689</v>
      </c>
    </row>
    <row r="2555" spans="1:4">
      <c r="A2555" s="50"/>
      <c r="B2555" s="50">
        <v>9000399</v>
      </c>
      <c r="C2555" s="13" t="s">
        <v>3963</v>
      </c>
      <c r="D2555" s="49" t="s">
        <v>4689</v>
      </c>
    </row>
    <row r="2556" spans="1:4">
      <c r="A2556" s="50"/>
      <c r="B2556" s="50">
        <v>9000400</v>
      </c>
      <c r="C2556" s="13" t="s">
        <v>3964</v>
      </c>
      <c r="D2556" s="49" t="s">
        <v>4689</v>
      </c>
    </row>
    <row r="2557" spans="1:4">
      <c r="A2557" s="50"/>
      <c r="B2557" s="50">
        <v>9000401</v>
      </c>
      <c r="C2557" s="13" t="s">
        <v>3965</v>
      </c>
      <c r="D2557" s="49" t="s">
        <v>4689</v>
      </c>
    </row>
    <row r="2558" spans="1:4">
      <c r="A2558" s="50"/>
      <c r="B2558" s="50">
        <v>9000402</v>
      </c>
      <c r="C2558" s="13" t="s">
        <v>3966</v>
      </c>
      <c r="D2558" s="49" t="s">
        <v>4689</v>
      </c>
    </row>
    <row r="2559" spans="1:4">
      <c r="A2559" s="50"/>
      <c r="B2559" s="50">
        <v>9000403</v>
      </c>
      <c r="C2559" s="13" t="s">
        <v>3967</v>
      </c>
      <c r="D2559" s="49" t="s">
        <v>4689</v>
      </c>
    </row>
    <row r="2560" spans="1:4">
      <c r="A2560" s="50"/>
      <c r="B2560" s="50">
        <v>9000404</v>
      </c>
      <c r="C2560" s="13" t="s">
        <v>3968</v>
      </c>
      <c r="D2560" s="49" t="s">
        <v>4689</v>
      </c>
    </row>
    <row r="2561" spans="1:4">
      <c r="A2561" s="50"/>
      <c r="B2561" s="50">
        <v>9000405</v>
      </c>
      <c r="C2561" s="13" t="s">
        <v>3969</v>
      </c>
      <c r="D2561" s="49" t="s">
        <v>4689</v>
      </c>
    </row>
    <row r="2562" spans="1:4">
      <c r="A2562" s="50"/>
      <c r="B2562" s="50">
        <v>9000406</v>
      </c>
      <c r="C2562" s="13" t="s">
        <v>3970</v>
      </c>
      <c r="D2562" s="49" t="s">
        <v>4689</v>
      </c>
    </row>
    <row r="2563" spans="1:4">
      <c r="A2563" s="50"/>
      <c r="B2563" s="50">
        <v>9000407</v>
      </c>
      <c r="C2563" s="13" t="s">
        <v>3971</v>
      </c>
      <c r="D2563" s="49" t="s">
        <v>4689</v>
      </c>
    </row>
    <row r="2564" spans="1:4">
      <c r="A2564" s="50"/>
      <c r="B2564" s="50">
        <v>9000408</v>
      </c>
      <c r="C2564" s="13" t="s">
        <v>3972</v>
      </c>
      <c r="D2564" s="49" t="s">
        <v>4689</v>
      </c>
    </row>
    <row r="2565" spans="1:4">
      <c r="A2565" s="50"/>
      <c r="B2565" s="50">
        <v>9000409</v>
      </c>
      <c r="C2565" s="13" t="s">
        <v>3973</v>
      </c>
      <c r="D2565" s="49" t="s">
        <v>4689</v>
      </c>
    </row>
    <row r="2566" spans="1:4">
      <c r="A2566" s="50"/>
      <c r="B2566" s="50">
        <v>9000410</v>
      </c>
      <c r="C2566" s="13" t="s">
        <v>3974</v>
      </c>
      <c r="D2566" s="49" t="s">
        <v>4689</v>
      </c>
    </row>
    <row r="2567" spans="1:4">
      <c r="A2567" s="50"/>
      <c r="B2567" s="50">
        <v>9000411</v>
      </c>
      <c r="C2567" s="13" t="s">
        <v>3975</v>
      </c>
      <c r="D2567" s="49" t="s">
        <v>4689</v>
      </c>
    </row>
    <row r="2568" spans="1:4">
      <c r="A2568" s="50"/>
      <c r="B2568" s="50">
        <v>9000412</v>
      </c>
      <c r="C2568" s="13" t="s">
        <v>3976</v>
      </c>
      <c r="D2568" s="49" t="s">
        <v>4689</v>
      </c>
    </row>
    <row r="2569" spans="1:4">
      <c r="A2569" s="50"/>
      <c r="B2569" s="50">
        <v>9000413</v>
      </c>
      <c r="C2569" s="13" t="s">
        <v>3977</v>
      </c>
      <c r="D2569" s="49" t="s">
        <v>4689</v>
      </c>
    </row>
    <row r="2570" spans="1:4">
      <c r="A2570" s="50"/>
      <c r="B2570" s="50">
        <v>9000414</v>
      </c>
      <c r="C2570" s="13" t="s">
        <v>3978</v>
      </c>
      <c r="D2570" s="49" t="s">
        <v>4689</v>
      </c>
    </row>
    <row r="2571" spans="1:4">
      <c r="A2571" s="50"/>
      <c r="B2571" s="50">
        <v>9000415</v>
      </c>
      <c r="C2571" s="13" t="s">
        <v>3979</v>
      </c>
      <c r="D2571" s="49" t="s">
        <v>4689</v>
      </c>
    </row>
    <row r="2572" spans="1:4">
      <c r="A2572" s="50"/>
      <c r="B2572" s="50">
        <v>9000416</v>
      </c>
      <c r="C2572" s="13" t="s">
        <v>3980</v>
      </c>
      <c r="D2572" s="49" t="s">
        <v>4689</v>
      </c>
    </row>
    <row r="2573" spans="1:4">
      <c r="A2573" s="50"/>
      <c r="B2573" s="50">
        <v>9000417</v>
      </c>
      <c r="C2573" s="13" t="s">
        <v>3981</v>
      </c>
      <c r="D2573" s="49" t="s">
        <v>4689</v>
      </c>
    </row>
    <row r="2574" spans="1:4">
      <c r="A2574" s="50"/>
      <c r="B2574" s="50">
        <v>9000418</v>
      </c>
      <c r="C2574" s="13" t="s">
        <v>3982</v>
      </c>
      <c r="D2574" s="49" t="s">
        <v>4689</v>
      </c>
    </row>
    <row r="2575" spans="1:4">
      <c r="A2575" s="50"/>
      <c r="B2575" s="50">
        <v>9000419</v>
      </c>
      <c r="C2575" s="13" t="s">
        <v>3983</v>
      </c>
      <c r="D2575" s="49" t="s">
        <v>4689</v>
      </c>
    </row>
    <row r="2576" spans="1:4">
      <c r="A2576" s="50"/>
      <c r="B2576" s="50">
        <v>9000420</v>
      </c>
      <c r="C2576" s="13" t="s">
        <v>3984</v>
      </c>
      <c r="D2576" s="49" t="s">
        <v>4689</v>
      </c>
    </row>
    <row r="2577" spans="1:4">
      <c r="A2577" s="50"/>
      <c r="B2577" s="50">
        <v>9000421</v>
      </c>
      <c r="C2577" s="13" t="s">
        <v>3985</v>
      </c>
      <c r="D2577" s="49" t="s">
        <v>4689</v>
      </c>
    </row>
    <row r="2578" spans="1:4">
      <c r="A2578" s="50"/>
      <c r="B2578" s="50">
        <v>9000422</v>
      </c>
      <c r="C2578" s="13" t="s">
        <v>3986</v>
      </c>
      <c r="D2578" s="49" t="s">
        <v>4689</v>
      </c>
    </row>
    <row r="2579" spans="1:4">
      <c r="A2579" s="50"/>
      <c r="B2579" s="50">
        <v>9000423</v>
      </c>
      <c r="C2579" s="13" t="s">
        <v>3987</v>
      </c>
      <c r="D2579" s="49" t="s">
        <v>4689</v>
      </c>
    </row>
    <row r="2580" spans="1:4">
      <c r="A2580" s="50"/>
      <c r="B2580" s="50">
        <v>9000424</v>
      </c>
      <c r="C2580" s="13" t="s">
        <v>3988</v>
      </c>
      <c r="D2580" s="49" t="s">
        <v>4689</v>
      </c>
    </row>
    <row r="2581" spans="1:4">
      <c r="A2581" s="50"/>
      <c r="B2581" s="50">
        <v>9000425</v>
      </c>
      <c r="C2581" s="13" t="s">
        <v>3989</v>
      </c>
      <c r="D2581" s="49" t="s">
        <v>4689</v>
      </c>
    </row>
    <row r="2582" spans="1:4">
      <c r="A2582" s="50"/>
      <c r="B2582" s="50">
        <v>9000426</v>
      </c>
      <c r="C2582" s="13" t="s">
        <v>3990</v>
      </c>
      <c r="D2582" s="49" t="s">
        <v>4689</v>
      </c>
    </row>
    <row r="2583" spans="1:4">
      <c r="A2583" s="50"/>
      <c r="B2583" s="50">
        <v>9000427</v>
      </c>
      <c r="C2583" s="13" t="s">
        <v>3991</v>
      </c>
      <c r="D2583" s="49" t="s">
        <v>4689</v>
      </c>
    </row>
    <row r="2584" spans="1:4">
      <c r="A2584" s="50"/>
      <c r="B2584" s="50">
        <v>9000428</v>
      </c>
      <c r="C2584" s="13" t="s">
        <v>3992</v>
      </c>
      <c r="D2584" s="49" t="s">
        <v>4689</v>
      </c>
    </row>
    <row r="2585" spans="1:4">
      <c r="A2585" s="50"/>
      <c r="B2585" s="50">
        <v>9000429</v>
      </c>
      <c r="C2585" s="13" t="s">
        <v>3993</v>
      </c>
      <c r="D2585" s="49" t="s">
        <v>4689</v>
      </c>
    </row>
    <row r="2586" spans="1:4">
      <c r="A2586" s="50"/>
      <c r="B2586" s="50">
        <v>9000430</v>
      </c>
      <c r="C2586" s="13" t="s">
        <v>3994</v>
      </c>
      <c r="D2586" s="49" t="s">
        <v>4689</v>
      </c>
    </row>
    <row r="2587" spans="1:4">
      <c r="A2587" s="50"/>
      <c r="B2587" s="50">
        <v>9000431</v>
      </c>
      <c r="C2587" s="13" t="s">
        <v>3995</v>
      </c>
      <c r="D2587" s="49" t="s">
        <v>4689</v>
      </c>
    </row>
    <row r="2588" spans="1:4">
      <c r="A2588" s="50"/>
      <c r="B2588" s="50">
        <v>9000432</v>
      </c>
      <c r="C2588" s="13" t="s">
        <v>3996</v>
      </c>
      <c r="D2588" s="49" t="s">
        <v>4689</v>
      </c>
    </row>
    <row r="2589" spans="1:4">
      <c r="A2589" s="50"/>
      <c r="B2589" s="50">
        <v>9000433</v>
      </c>
      <c r="C2589" s="13" t="s">
        <v>3997</v>
      </c>
      <c r="D2589" s="49" t="s">
        <v>4689</v>
      </c>
    </row>
    <row r="2590" spans="1:4">
      <c r="A2590" s="50"/>
      <c r="B2590" s="50">
        <v>9000434</v>
      </c>
      <c r="C2590" s="13" t="s">
        <v>3998</v>
      </c>
      <c r="D2590" s="49" t="s">
        <v>4689</v>
      </c>
    </row>
    <row r="2591" spans="1:4">
      <c r="A2591" s="50"/>
      <c r="B2591" s="50">
        <v>9000435</v>
      </c>
      <c r="C2591" s="13" t="s">
        <v>3999</v>
      </c>
      <c r="D2591" s="49" t="s">
        <v>4689</v>
      </c>
    </row>
    <row r="2592" spans="1:4">
      <c r="A2592" s="50"/>
      <c r="B2592" s="50">
        <v>9000436</v>
      </c>
      <c r="C2592" s="13" t="s">
        <v>4000</v>
      </c>
      <c r="D2592" s="49" t="s">
        <v>4689</v>
      </c>
    </row>
    <row r="2593" spans="1:4">
      <c r="A2593" s="50"/>
      <c r="B2593" s="50">
        <v>9000437</v>
      </c>
      <c r="C2593" s="13" t="s">
        <v>4001</v>
      </c>
      <c r="D2593" s="49" t="s">
        <v>4689</v>
      </c>
    </row>
    <row r="2594" spans="1:4">
      <c r="A2594" s="50"/>
      <c r="B2594" s="50">
        <v>9000438</v>
      </c>
      <c r="C2594" s="13" t="s">
        <v>4002</v>
      </c>
      <c r="D2594" s="49" t="s">
        <v>4689</v>
      </c>
    </row>
    <row r="2595" spans="1:4">
      <c r="A2595" s="50"/>
      <c r="B2595" s="50">
        <v>9000439</v>
      </c>
      <c r="C2595" s="13" t="s">
        <v>4003</v>
      </c>
      <c r="D2595" s="49" t="s">
        <v>4689</v>
      </c>
    </row>
    <row r="2596" spans="1:4">
      <c r="A2596" s="50"/>
      <c r="B2596" s="50">
        <v>9000440</v>
      </c>
      <c r="C2596" s="13" t="s">
        <v>4004</v>
      </c>
      <c r="D2596" s="49" t="s">
        <v>4689</v>
      </c>
    </row>
    <row r="2597" spans="1:4">
      <c r="A2597" s="50"/>
      <c r="B2597" s="50">
        <v>9000441</v>
      </c>
      <c r="C2597" s="13" t="s">
        <v>4005</v>
      </c>
      <c r="D2597" s="49" t="s">
        <v>4689</v>
      </c>
    </row>
    <row r="2598" spans="1:4">
      <c r="A2598" s="50"/>
      <c r="B2598" s="50">
        <v>9000442</v>
      </c>
      <c r="C2598" s="13" t="s">
        <v>2443</v>
      </c>
      <c r="D2598" s="49" t="s">
        <v>4689</v>
      </c>
    </row>
    <row r="2599" spans="1:4">
      <c r="A2599" s="50"/>
      <c r="B2599" s="50">
        <v>9000443</v>
      </c>
      <c r="C2599" s="13" t="s">
        <v>4006</v>
      </c>
      <c r="D2599" s="49" t="s">
        <v>4689</v>
      </c>
    </row>
    <row r="2600" spans="1:4">
      <c r="A2600" s="50"/>
      <c r="B2600" s="50">
        <v>9000444</v>
      </c>
      <c r="C2600" s="13" t="s">
        <v>4007</v>
      </c>
      <c r="D2600" s="49" t="s">
        <v>4689</v>
      </c>
    </row>
    <row r="2601" spans="1:4">
      <c r="A2601" s="50"/>
      <c r="B2601" s="50">
        <v>9000445</v>
      </c>
      <c r="C2601" s="13" t="s">
        <v>4008</v>
      </c>
      <c r="D2601" s="49" t="s">
        <v>4689</v>
      </c>
    </row>
    <row r="2602" spans="1:4">
      <c r="A2602" s="50"/>
      <c r="B2602" s="50">
        <v>9000446</v>
      </c>
      <c r="C2602" s="13" t="s">
        <v>4009</v>
      </c>
      <c r="D2602" s="49" t="s">
        <v>4689</v>
      </c>
    </row>
    <row r="2603" spans="1:4">
      <c r="A2603" s="50"/>
      <c r="B2603" s="50">
        <v>9000447</v>
      </c>
      <c r="C2603" s="13" t="s">
        <v>4010</v>
      </c>
      <c r="D2603" s="49" t="s">
        <v>4689</v>
      </c>
    </row>
    <row r="2604" spans="1:4">
      <c r="A2604" s="50"/>
      <c r="B2604" s="50">
        <v>9000448</v>
      </c>
      <c r="C2604" s="13" t="s">
        <v>4011</v>
      </c>
      <c r="D2604" s="49" t="s">
        <v>4689</v>
      </c>
    </row>
    <row r="2605" spans="1:4">
      <c r="A2605" s="50"/>
      <c r="B2605" s="50">
        <v>9000449</v>
      </c>
      <c r="C2605" s="13" t="s">
        <v>4012</v>
      </c>
      <c r="D2605" s="49" t="s">
        <v>4689</v>
      </c>
    </row>
    <row r="2606" spans="1:4">
      <c r="A2606" s="50"/>
      <c r="B2606" s="50">
        <v>9000450</v>
      </c>
      <c r="C2606" s="13" t="s">
        <v>4013</v>
      </c>
      <c r="D2606" s="49" t="s">
        <v>4689</v>
      </c>
    </row>
    <row r="2607" spans="1:4">
      <c r="A2607" s="50"/>
      <c r="B2607" s="50">
        <v>9000451</v>
      </c>
      <c r="C2607" s="13" t="s">
        <v>4014</v>
      </c>
      <c r="D2607" s="49" t="s">
        <v>4689</v>
      </c>
    </row>
    <row r="2608" spans="1:4">
      <c r="A2608" s="50"/>
      <c r="B2608" s="50">
        <v>9000452</v>
      </c>
      <c r="C2608" s="13" t="s">
        <v>4015</v>
      </c>
      <c r="D2608" s="49" t="s">
        <v>4689</v>
      </c>
    </row>
    <row r="2609" spans="1:4">
      <c r="A2609" s="50"/>
      <c r="B2609" s="50">
        <v>9000453</v>
      </c>
      <c r="C2609" s="13" t="s">
        <v>4016</v>
      </c>
      <c r="D2609" s="49" t="s">
        <v>4689</v>
      </c>
    </row>
    <row r="2610" spans="1:4">
      <c r="A2610" s="50"/>
      <c r="B2610" s="50">
        <v>9000454</v>
      </c>
      <c r="C2610" s="13" t="s">
        <v>4017</v>
      </c>
      <c r="D2610" s="49" t="s">
        <v>4689</v>
      </c>
    </row>
    <row r="2611" spans="1:4">
      <c r="A2611" s="50"/>
      <c r="B2611" s="50">
        <v>9000455</v>
      </c>
      <c r="C2611" s="13" t="s">
        <v>4018</v>
      </c>
      <c r="D2611" s="49" t="s">
        <v>4689</v>
      </c>
    </row>
    <row r="2612" spans="1:4">
      <c r="A2612" s="50"/>
      <c r="B2612" s="50">
        <v>9000456</v>
      </c>
      <c r="C2612" s="13" t="s">
        <v>4019</v>
      </c>
      <c r="D2612" s="49" t="s">
        <v>4689</v>
      </c>
    </row>
    <row r="2613" spans="1:4">
      <c r="A2613" s="50"/>
      <c r="B2613" s="50">
        <v>9000457</v>
      </c>
      <c r="C2613" s="13" t="s">
        <v>4020</v>
      </c>
      <c r="D2613" s="49" t="s">
        <v>4689</v>
      </c>
    </row>
    <row r="2614" spans="1:4">
      <c r="A2614" s="50"/>
      <c r="B2614" s="50">
        <v>9000458</v>
      </c>
      <c r="C2614" s="13" t="s">
        <v>4021</v>
      </c>
      <c r="D2614" s="49" t="s">
        <v>4689</v>
      </c>
    </row>
    <row r="2615" spans="1:4">
      <c r="A2615" s="50"/>
      <c r="B2615" s="50">
        <v>9000459</v>
      </c>
      <c r="C2615" s="13" t="s">
        <v>4022</v>
      </c>
      <c r="D2615" s="49" t="s">
        <v>4689</v>
      </c>
    </row>
    <row r="2616" spans="1:4">
      <c r="A2616" s="50"/>
      <c r="B2616" s="50">
        <v>9000460</v>
      </c>
      <c r="C2616" s="13" t="s">
        <v>4023</v>
      </c>
      <c r="D2616" s="49" t="s">
        <v>4689</v>
      </c>
    </row>
    <row r="2617" spans="1:4">
      <c r="A2617" s="50"/>
      <c r="B2617" s="50">
        <v>9000461</v>
      </c>
      <c r="C2617" s="13" t="s">
        <v>4024</v>
      </c>
      <c r="D2617" s="49" t="s">
        <v>4689</v>
      </c>
    </row>
    <row r="2618" spans="1:4">
      <c r="A2618" s="50"/>
      <c r="B2618" s="50">
        <v>9000462</v>
      </c>
      <c r="C2618" s="13" t="s">
        <v>4025</v>
      </c>
      <c r="D2618" s="49" t="s">
        <v>4689</v>
      </c>
    </row>
    <row r="2619" spans="1:4">
      <c r="A2619" s="50"/>
      <c r="B2619" s="50">
        <v>9000463</v>
      </c>
      <c r="C2619" s="13" t="s">
        <v>4026</v>
      </c>
      <c r="D2619" s="49" t="s">
        <v>4689</v>
      </c>
    </row>
    <row r="2620" spans="1:4">
      <c r="A2620" s="50"/>
      <c r="B2620" s="50">
        <v>9000464</v>
      </c>
      <c r="C2620" s="13" t="s">
        <v>4027</v>
      </c>
      <c r="D2620" s="49" t="s">
        <v>4689</v>
      </c>
    </row>
    <row r="2621" spans="1:4">
      <c r="A2621" s="50"/>
      <c r="B2621" s="50">
        <v>9000465</v>
      </c>
      <c r="C2621" s="13" t="s">
        <v>4028</v>
      </c>
      <c r="D2621" s="49" t="s">
        <v>4689</v>
      </c>
    </row>
    <row r="2622" spans="1:4">
      <c r="A2622" s="50"/>
      <c r="B2622" s="50">
        <v>9000466</v>
      </c>
      <c r="C2622" s="13" t="s">
        <v>4029</v>
      </c>
      <c r="D2622" s="49" t="s">
        <v>4689</v>
      </c>
    </row>
    <row r="2623" spans="1:4">
      <c r="A2623" s="50"/>
      <c r="B2623" s="50">
        <v>9000467</v>
      </c>
      <c r="C2623" s="13" t="s">
        <v>4030</v>
      </c>
      <c r="D2623" s="49" t="s">
        <v>4689</v>
      </c>
    </row>
    <row r="2624" spans="1:4">
      <c r="A2624" s="50"/>
      <c r="B2624" s="50">
        <v>9000468</v>
      </c>
      <c r="C2624" s="13" t="s">
        <v>4031</v>
      </c>
      <c r="D2624" s="49" t="s">
        <v>4689</v>
      </c>
    </row>
    <row r="2625" spans="1:4">
      <c r="A2625" s="50"/>
      <c r="B2625" s="50">
        <v>9000469</v>
      </c>
      <c r="C2625" s="13" t="s">
        <v>4032</v>
      </c>
      <c r="D2625" s="49" t="s">
        <v>4689</v>
      </c>
    </row>
    <row r="2626" spans="1:4">
      <c r="A2626" s="50"/>
      <c r="B2626" s="50">
        <v>9000470</v>
      </c>
      <c r="C2626" s="13" t="s">
        <v>4033</v>
      </c>
      <c r="D2626" s="49" t="s">
        <v>4689</v>
      </c>
    </row>
    <row r="2627" spans="1:4">
      <c r="A2627" s="50"/>
      <c r="B2627" s="50">
        <v>9000471</v>
      </c>
      <c r="C2627" s="13" t="s">
        <v>4034</v>
      </c>
      <c r="D2627" s="49" t="s">
        <v>4689</v>
      </c>
    </row>
    <row r="2628" spans="1:4">
      <c r="A2628" s="50"/>
      <c r="B2628" s="50">
        <v>9000472</v>
      </c>
      <c r="C2628" s="13" t="s">
        <v>4035</v>
      </c>
      <c r="D2628" s="49" t="s">
        <v>4689</v>
      </c>
    </row>
    <row r="2629" spans="1:4">
      <c r="A2629" s="50"/>
      <c r="B2629" s="50">
        <v>9000473</v>
      </c>
      <c r="C2629" s="13" t="s">
        <v>4036</v>
      </c>
      <c r="D2629" s="49" t="s">
        <v>4689</v>
      </c>
    </row>
    <row r="2630" spans="1:4">
      <c r="A2630" s="50"/>
      <c r="B2630" s="50">
        <v>9000474</v>
      </c>
      <c r="C2630" s="13" t="s">
        <v>4037</v>
      </c>
      <c r="D2630" s="49" t="s">
        <v>4689</v>
      </c>
    </row>
    <row r="2631" spans="1:4">
      <c r="A2631" s="50"/>
      <c r="B2631" s="50">
        <v>9000475</v>
      </c>
      <c r="C2631" s="13" t="s">
        <v>4038</v>
      </c>
      <c r="D2631" s="49" t="s">
        <v>4689</v>
      </c>
    </row>
    <row r="2632" spans="1:4">
      <c r="A2632" s="50"/>
      <c r="B2632" s="50">
        <v>9000476</v>
      </c>
      <c r="C2632" s="13" t="s">
        <v>4039</v>
      </c>
      <c r="D2632" s="49" t="s">
        <v>4689</v>
      </c>
    </row>
    <row r="2633" spans="1:4">
      <c r="A2633" s="50"/>
      <c r="B2633" s="50">
        <v>9000477</v>
      </c>
      <c r="C2633" s="13" t="s">
        <v>4040</v>
      </c>
      <c r="D2633" s="49" t="s">
        <v>4689</v>
      </c>
    </row>
    <row r="2634" spans="1:4">
      <c r="A2634" s="50"/>
      <c r="B2634" s="50">
        <v>9000478</v>
      </c>
      <c r="C2634" s="13" t="s">
        <v>4041</v>
      </c>
      <c r="D2634" s="49" t="s">
        <v>4689</v>
      </c>
    </row>
    <row r="2635" spans="1:4">
      <c r="A2635" s="50"/>
      <c r="B2635" s="50">
        <v>9000479</v>
      </c>
      <c r="C2635" s="13" t="s">
        <v>4042</v>
      </c>
      <c r="D2635" s="49" t="s">
        <v>4689</v>
      </c>
    </row>
    <row r="2636" spans="1:4">
      <c r="A2636" s="50"/>
      <c r="B2636" s="50">
        <v>9000480</v>
      </c>
      <c r="C2636" s="13" t="s">
        <v>4043</v>
      </c>
      <c r="D2636" s="49" t="s">
        <v>4689</v>
      </c>
    </row>
    <row r="2637" spans="1:4">
      <c r="A2637" s="50"/>
      <c r="B2637" s="50">
        <v>9000481</v>
      </c>
      <c r="C2637" s="13" t="s">
        <v>4044</v>
      </c>
      <c r="D2637" s="49" t="s">
        <v>4689</v>
      </c>
    </row>
    <row r="2638" spans="1:4">
      <c r="A2638" s="50"/>
      <c r="B2638" s="50">
        <v>9000482</v>
      </c>
      <c r="C2638" s="13" t="s">
        <v>4045</v>
      </c>
      <c r="D2638" s="49" t="s">
        <v>4689</v>
      </c>
    </row>
    <row r="2639" spans="1:4">
      <c r="A2639" s="50"/>
      <c r="B2639" s="50">
        <v>9000483</v>
      </c>
      <c r="C2639" s="13" t="s">
        <v>4046</v>
      </c>
      <c r="D2639" s="49" t="s">
        <v>4689</v>
      </c>
    </row>
    <row r="2640" spans="1:4">
      <c r="A2640" s="50"/>
      <c r="B2640" s="50">
        <v>9000484</v>
      </c>
      <c r="C2640" s="13" t="s">
        <v>4047</v>
      </c>
      <c r="D2640" s="49" t="s">
        <v>4689</v>
      </c>
    </row>
    <row r="2641" spans="1:4">
      <c r="A2641" s="50"/>
      <c r="B2641" s="50">
        <v>9000485</v>
      </c>
      <c r="C2641" s="13" t="s">
        <v>4048</v>
      </c>
      <c r="D2641" s="49" t="s">
        <v>4689</v>
      </c>
    </row>
    <row r="2642" spans="1:4">
      <c r="A2642" s="50"/>
      <c r="B2642" s="50">
        <v>9000486</v>
      </c>
      <c r="C2642" s="13" t="s">
        <v>4049</v>
      </c>
      <c r="D2642" s="49" t="s">
        <v>4689</v>
      </c>
    </row>
    <row r="2643" spans="1:4">
      <c r="A2643" s="50"/>
      <c r="B2643" s="50">
        <v>9000487</v>
      </c>
      <c r="C2643" s="13" t="s">
        <v>4050</v>
      </c>
      <c r="D2643" s="49" t="s">
        <v>4689</v>
      </c>
    </row>
    <row r="2644" spans="1:4">
      <c r="A2644" s="50"/>
      <c r="B2644" s="50">
        <v>9000488</v>
      </c>
      <c r="C2644" s="13" t="s">
        <v>4051</v>
      </c>
      <c r="D2644" s="49" t="s">
        <v>4689</v>
      </c>
    </row>
    <row r="2645" spans="1:4">
      <c r="A2645" s="50"/>
      <c r="B2645" s="50">
        <v>9000489</v>
      </c>
      <c r="C2645" s="13" t="s">
        <v>4052</v>
      </c>
      <c r="D2645" s="49" t="s">
        <v>4689</v>
      </c>
    </row>
    <row r="2646" spans="1:4">
      <c r="A2646" s="50"/>
      <c r="B2646" s="50">
        <v>9000490</v>
      </c>
      <c r="C2646" s="13" t="s">
        <v>4053</v>
      </c>
      <c r="D2646" s="49" t="s">
        <v>4689</v>
      </c>
    </row>
    <row r="2647" spans="1:4">
      <c r="A2647" s="50"/>
      <c r="B2647" s="50">
        <v>9000491</v>
      </c>
      <c r="C2647" s="13" t="s">
        <v>4054</v>
      </c>
      <c r="D2647" s="49" t="s">
        <v>4689</v>
      </c>
    </row>
    <row r="2648" spans="1:4">
      <c r="A2648" s="50"/>
      <c r="B2648" s="50">
        <v>9000492</v>
      </c>
      <c r="C2648" s="13" t="s">
        <v>4055</v>
      </c>
      <c r="D2648" s="49" t="s">
        <v>4689</v>
      </c>
    </row>
    <row r="2649" spans="1:4">
      <c r="A2649" s="50"/>
      <c r="B2649" s="50">
        <v>9000493</v>
      </c>
      <c r="C2649" s="13" t="s">
        <v>4056</v>
      </c>
      <c r="D2649" s="49" t="s">
        <v>4689</v>
      </c>
    </row>
    <row r="2650" spans="1:4">
      <c r="A2650" s="50"/>
      <c r="B2650" s="50">
        <v>9000494</v>
      </c>
      <c r="C2650" s="13" t="s">
        <v>4057</v>
      </c>
      <c r="D2650" s="49" t="s">
        <v>4689</v>
      </c>
    </row>
    <row r="2651" spans="1:4">
      <c r="A2651" s="50"/>
      <c r="B2651" s="50">
        <v>9000495</v>
      </c>
      <c r="C2651" s="13" t="s">
        <v>4058</v>
      </c>
      <c r="D2651" s="49" t="s">
        <v>4689</v>
      </c>
    </row>
    <row r="2652" spans="1:4">
      <c r="A2652" s="50"/>
      <c r="B2652" s="50">
        <v>9000496</v>
      </c>
      <c r="C2652" s="13" t="s">
        <v>4059</v>
      </c>
      <c r="D2652" s="49" t="s">
        <v>4689</v>
      </c>
    </row>
    <row r="2653" spans="1:4">
      <c r="A2653" s="50"/>
      <c r="B2653" s="50">
        <v>9000497</v>
      </c>
      <c r="C2653" s="13" t="s">
        <v>4060</v>
      </c>
      <c r="D2653" s="49" t="s">
        <v>4689</v>
      </c>
    </row>
    <row r="2654" spans="1:4">
      <c r="A2654" s="50"/>
      <c r="B2654" s="50">
        <v>9000498</v>
      </c>
      <c r="C2654" s="13" t="s">
        <v>4061</v>
      </c>
      <c r="D2654" s="49" t="s">
        <v>4689</v>
      </c>
    </row>
    <row r="2655" spans="1:4">
      <c r="A2655" s="50"/>
      <c r="B2655" s="50">
        <v>9000499</v>
      </c>
      <c r="C2655" s="13" t="s">
        <v>4062</v>
      </c>
      <c r="D2655" s="49" t="s">
        <v>4689</v>
      </c>
    </row>
    <row r="2656" spans="1:4">
      <c r="A2656" s="50"/>
      <c r="B2656" s="50">
        <v>9000500</v>
      </c>
      <c r="C2656" s="13" t="s">
        <v>4063</v>
      </c>
      <c r="D2656" s="49" t="s">
        <v>4689</v>
      </c>
    </row>
    <row r="2657" spans="1:4">
      <c r="A2657" s="50"/>
      <c r="B2657" s="50">
        <v>9000501</v>
      </c>
      <c r="C2657" s="13" t="s">
        <v>4064</v>
      </c>
      <c r="D2657" s="49" t="s">
        <v>4689</v>
      </c>
    </row>
    <row r="2658" spans="1:4">
      <c r="A2658" s="50"/>
      <c r="B2658" s="50">
        <v>9000502</v>
      </c>
      <c r="C2658" s="13" t="s">
        <v>4065</v>
      </c>
      <c r="D2658" s="49" t="s">
        <v>4689</v>
      </c>
    </row>
    <row r="2659" spans="1:4">
      <c r="A2659" s="50"/>
      <c r="B2659" s="50">
        <v>9000503</v>
      </c>
      <c r="C2659" s="13" t="s">
        <v>4066</v>
      </c>
      <c r="D2659" s="49" t="s">
        <v>4689</v>
      </c>
    </row>
    <row r="2660" spans="1:4">
      <c r="A2660" s="50"/>
      <c r="B2660" s="50">
        <v>9000504</v>
      </c>
      <c r="C2660" s="13" t="s">
        <v>4067</v>
      </c>
      <c r="D2660" s="49" t="s">
        <v>4689</v>
      </c>
    </row>
    <row r="2661" spans="1:4">
      <c r="A2661" s="50"/>
      <c r="B2661" s="50">
        <v>9000505</v>
      </c>
      <c r="C2661" s="13" t="s">
        <v>4068</v>
      </c>
      <c r="D2661" s="49" t="s">
        <v>4689</v>
      </c>
    </row>
    <row r="2662" spans="1:4">
      <c r="A2662" s="50"/>
      <c r="B2662" s="50">
        <v>9000506</v>
      </c>
      <c r="C2662" s="13" t="s">
        <v>4069</v>
      </c>
      <c r="D2662" s="49" t="s">
        <v>4689</v>
      </c>
    </row>
    <row r="2663" spans="1:4">
      <c r="A2663" s="50"/>
      <c r="B2663" s="50">
        <v>9000507</v>
      </c>
      <c r="C2663" s="13" t="s">
        <v>4070</v>
      </c>
      <c r="D2663" s="49" t="s">
        <v>4689</v>
      </c>
    </row>
    <row r="2664" spans="1:4">
      <c r="A2664" s="50"/>
      <c r="B2664" s="50">
        <v>9000508</v>
      </c>
      <c r="C2664" s="13" t="s">
        <v>4071</v>
      </c>
      <c r="D2664" s="49" t="s">
        <v>4689</v>
      </c>
    </row>
    <row r="2665" spans="1:4">
      <c r="A2665" s="50"/>
      <c r="B2665" s="50">
        <v>9000509</v>
      </c>
      <c r="C2665" s="13" t="s">
        <v>4072</v>
      </c>
      <c r="D2665" s="49" t="s">
        <v>4689</v>
      </c>
    </row>
    <row r="2666" spans="1:4">
      <c r="A2666" s="50"/>
      <c r="B2666" s="50">
        <v>9000510</v>
      </c>
      <c r="C2666" s="13" t="s">
        <v>4073</v>
      </c>
      <c r="D2666" s="49" t="s">
        <v>4689</v>
      </c>
    </row>
    <row r="2667" spans="1:4">
      <c r="A2667" s="50"/>
      <c r="B2667" s="50">
        <v>9000511</v>
      </c>
      <c r="C2667" s="13" t="s">
        <v>4074</v>
      </c>
      <c r="D2667" s="49" t="s">
        <v>4689</v>
      </c>
    </row>
    <row r="2668" spans="1:4">
      <c r="A2668" s="50"/>
      <c r="B2668" s="50">
        <v>9000512</v>
      </c>
      <c r="C2668" s="13" t="s">
        <v>4075</v>
      </c>
      <c r="D2668" s="49" t="s">
        <v>4689</v>
      </c>
    </row>
    <row r="2669" spans="1:4">
      <c r="A2669" s="50"/>
      <c r="B2669" s="50">
        <v>9000513</v>
      </c>
      <c r="C2669" s="13" t="s">
        <v>4076</v>
      </c>
      <c r="D2669" s="49" t="s">
        <v>4689</v>
      </c>
    </row>
    <row r="2670" spans="1:4">
      <c r="A2670" s="50"/>
      <c r="B2670" s="50">
        <v>9000514</v>
      </c>
      <c r="C2670" s="13" t="s">
        <v>4077</v>
      </c>
      <c r="D2670" s="49" t="s">
        <v>4689</v>
      </c>
    </row>
    <row r="2671" spans="1:4">
      <c r="A2671" s="50"/>
      <c r="B2671" s="50">
        <v>9000515</v>
      </c>
      <c r="C2671" s="13" t="s">
        <v>4078</v>
      </c>
      <c r="D2671" s="49" t="s">
        <v>4689</v>
      </c>
    </row>
    <row r="2672" spans="1:4">
      <c r="A2672" s="50"/>
      <c r="B2672" s="50">
        <v>9000516</v>
      </c>
      <c r="C2672" s="13" t="s">
        <v>4079</v>
      </c>
      <c r="D2672" s="49" t="s">
        <v>4689</v>
      </c>
    </row>
    <row r="2673" spans="1:4">
      <c r="A2673" s="50"/>
      <c r="B2673" s="50">
        <v>9000517</v>
      </c>
      <c r="C2673" s="13" t="s">
        <v>4080</v>
      </c>
      <c r="D2673" s="49" t="s">
        <v>4689</v>
      </c>
    </row>
    <row r="2674" spans="1:4">
      <c r="A2674" s="50"/>
      <c r="B2674" s="50">
        <v>9000518</v>
      </c>
      <c r="C2674" s="13" t="s">
        <v>4081</v>
      </c>
      <c r="D2674" s="49" t="s">
        <v>4689</v>
      </c>
    </row>
    <row r="2675" spans="1:4">
      <c r="A2675" s="50"/>
      <c r="B2675" s="50">
        <v>9000519</v>
      </c>
      <c r="C2675" s="13" t="s">
        <v>4082</v>
      </c>
      <c r="D2675" s="49" t="s">
        <v>4689</v>
      </c>
    </row>
    <row r="2676" spans="1:4">
      <c r="A2676" s="50"/>
      <c r="B2676" s="50">
        <v>9000520</v>
      </c>
      <c r="C2676" s="13" t="s">
        <v>4083</v>
      </c>
      <c r="D2676" s="49" t="s">
        <v>4689</v>
      </c>
    </row>
    <row r="2677" spans="1:4">
      <c r="A2677" s="50"/>
      <c r="B2677" s="50">
        <v>9000521</v>
      </c>
      <c r="C2677" s="13" t="s">
        <v>4084</v>
      </c>
      <c r="D2677" s="49" t="s">
        <v>4689</v>
      </c>
    </row>
    <row r="2678" spans="1:4">
      <c r="A2678" s="50"/>
      <c r="B2678" s="50">
        <v>9000522</v>
      </c>
      <c r="C2678" s="13" t="s">
        <v>4085</v>
      </c>
      <c r="D2678" s="49" t="s">
        <v>4689</v>
      </c>
    </row>
    <row r="2679" spans="1:4">
      <c r="A2679" s="50"/>
      <c r="B2679" s="50">
        <v>9000523</v>
      </c>
      <c r="C2679" s="13" t="s">
        <v>4086</v>
      </c>
      <c r="D2679" s="49" t="s">
        <v>4689</v>
      </c>
    </row>
    <row r="2680" spans="1:4">
      <c r="A2680" s="50"/>
      <c r="B2680" s="50">
        <v>9000524</v>
      </c>
      <c r="C2680" s="13" t="s">
        <v>4087</v>
      </c>
      <c r="D2680" s="49" t="s">
        <v>4689</v>
      </c>
    </row>
    <row r="2681" spans="1:4">
      <c r="A2681" s="50"/>
      <c r="B2681" s="50">
        <v>9000525</v>
      </c>
      <c r="C2681" s="13" t="s">
        <v>4088</v>
      </c>
      <c r="D2681" s="49" t="s">
        <v>4689</v>
      </c>
    </row>
    <row r="2682" spans="1:4">
      <c r="A2682" s="50"/>
      <c r="B2682" s="50">
        <v>9000526</v>
      </c>
      <c r="C2682" s="13" t="s">
        <v>4089</v>
      </c>
      <c r="D2682" s="49" t="s">
        <v>4689</v>
      </c>
    </row>
    <row r="2683" spans="1:4">
      <c r="A2683" s="50"/>
      <c r="B2683" s="50">
        <v>9000527</v>
      </c>
      <c r="C2683" s="13" t="s">
        <v>4090</v>
      </c>
      <c r="D2683" s="49" t="s">
        <v>4689</v>
      </c>
    </row>
    <row r="2684" spans="1:4">
      <c r="A2684" s="50"/>
      <c r="B2684" s="50">
        <v>9000528</v>
      </c>
      <c r="C2684" s="13" t="s">
        <v>4091</v>
      </c>
      <c r="D2684" s="49" t="s">
        <v>4689</v>
      </c>
    </row>
    <row r="2685" spans="1:4">
      <c r="A2685" s="50"/>
      <c r="B2685" s="50">
        <v>9000529</v>
      </c>
      <c r="C2685" s="13" t="s">
        <v>4092</v>
      </c>
      <c r="D2685" s="49" t="s">
        <v>4689</v>
      </c>
    </row>
    <row r="2686" spans="1:4">
      <c r="A2686" s="50"/>
      <c r="B2686" s="50">
        <v>9000530</v>
      </c>
      <c r="C2686" s="13" t="s">
        <v>4093</v>
      </c>
      <c r="D2686" s="49" t="s">
        <v>4689</v>
      </c>
    </row>
    <row r="2687" spans="1:4">
      <c r="A2687" s="50"/>
      <c r="B2687" s="50">
        <v>9000531</v>
      </c>
      <c r="C2687" s="13" t="s">
        <v>4094</v>
      </c>
      <c r="D2687" s="49" t="s">
        <v>4689</v>
      </c>
    </row>
    <row r="2688" spans="1:4">
      <c r="A2688" s="50"/>
      <c r="B2688" s="50">
        <v>9000532</v>
      </c>
      <c r="C2688" s="13" t="s">
        <v>4095</v>
      </c>
      <c r="D2688" s="49" t="s">
        <v>4689</v>
      </c>
    </row>
    <row r="2689" spans="1:4">
      <c r="A2689" s="50"/>
      <c r="B2689" s="50">
        <v>9000533</v>
      </c>
      <c r="C2689" s="13" t="s">
        <v>4096</v>
      </c>
      <c r="D2689" s="49" t="s">
        <v>4689</v>
      </c>
    </row>
    <row r="2690" spans="1:4">
      <c r="A2690" s="50"/>
      <c r="B2690" s="50">
        <v>9000534</v>
      </c>
      <c r="C2690" s="13" t="s">
        <v>4097</v>
      </c>
      <c r="D2690" s="49" t="s">
        <v>4689</v>
      </c>
    </row>
    <row r="2691" spans="1:4">
      <c r="A2691" s="50"/>
      <c r="B2691" s="50">
        <v>9000535</v>
      </c>
      <c r="C2691" s="13" t="s">
        <v>4098</v>
      </c>
      <c r="D2691" s="49" t="s">
        <v>4689</v>
      </c>
    </row>
    <row r="2692" spans="1:4">
      <c r="A2692" s="50"/>
      <c r="B2692" s="50">
        <v>9000536</v>
      </c>
      <c r="C2692" s="13" t="s">
        <v>4099</v>
      </c>
      <c r="D2692" s="49" t="s">
        <v>4689</v>
      </c>
    </row>
    <row r="2693" spans="1:4">
      <c r="A2693" s="50"/>
      <c r="B2693" s="50">
        <v>9000537</v>
      </c>
      <c r="C2693" s="13" t="s">
        <v>4100</v>
      </c>
      <c r="D2693" s="49" t="s">
        <v>4689</v>
      </c>
    </row>
    <row r="2694" spans="1:4">
      <c r="A2694" s="50"/>
      <c r="B2694" s="50">
        <v>9000538</v>
      </c>
      <c r="C2694" s="13" t="s">
        <v>4101</v>
      </c>
      <c r="D2694" s="49" t="s">
        <v>4689</v>
      </c>
    </row>
    <row r="2695" spans="1:4">
      <c r="A2695" s="50"/>
      <c r="B2695" s="50">
        <v>9000539</v>
      </c>
      <c r="C2695" s="13" t="s">
        <v>4102</v>
      </c>
      <c r="D2695" s="49" t="s">
        <v>4689</v>
      </c>
    </row>
    <row r="2696" spans="1:4">
      <c r="A2696" s="50"/>
      <c r="B2696" s="50">
        <v>9000540</v>
      </c>
      <c r="C2696" s="13" t="s">
        <v>4103</v>
      </c>
      <c r="D2696" s="49" t="s">
        <v>4689</v>
      </c>
    </row>
    <row r="2697" spans="1:4">
      <c r="A2697" s="50"/>
      <c r="B2697" s="50">
        <v>9000541</v>
      </c>
      <c r="C2697" s="13" t="s">
        <v>4104</v>
      </c>
      <c r="D2697" s="49" t="s">
        <v>4689</v>
      </c>
    </row>
    <row r="2698" spans="1:4">
      <c r="A2698" s="50"/>
      <c r="B2698" s="50">
        <v>9000542</v>
      </c>
      <c r="C2698" s="13" t="s">
        <v>4105</v>
      </c>
      <c r="D2698" s="49" t="s">
        <v>4689</v>
      </c>
    </row>
    <row r="2699" spans="1:4">
      <c r="A2699" s="50"/>
      <c r="B2699" s="50">
        <v>9000543</v>
      </c>
      <c r="C2699" s="13" t="s">
        <v>4106</v>
      </c>
      <c r="D2699" s="49" t="s">
        <v>4689</v>
      </c>
    </row>
    <row r="2700" spans="1:4">
      <c r="A2700" s="50"/>
      <c r="B2700" s="50">
        <v>9000544</v>
      </c>
      <c r="C2700" s="13" t="s">
        <v>2834</v>
      </c>
      <c r="D2700" s="49" t="s">
        <v>4689</v>
      </c>
    </row>
    <row r="2701" spans="1:4">
      <c r="A2701" s="50"/>
      <c r="B2701" s="50">
        <v>9000545</v>
      </c>
      <c r="C2701" s="13" t="s">
        <v>4107</v>
      </c>
      <c r="D2701" s="49" t="s">
        <v>4689</v>
      </c>
    </row>
    <row r="2702" spans="1:4">
      <c r="A2702" s="50"/>
      <c r="B2702" s="50">
        <v>9000546</v>
      </c>
      <c r="C2702" s="13" t="s">
        <v>4108</v>
      </c>
      <c r="D2702" s="49" t="s">
        <v>4689</v>
      </c>
    </row>
    <row r="2703" spans="1:4">
      <c r="A2703" s="50"/>
      <c r="B2703" s="50">
        <v>9000547</v>
      </c>
      <c r="C2703" s="13" t="s">
        <v>4109</v>
      </c>
      <c r="D2703" s="49" t="s">
        <v>4689</v>
      </c>
    </row>
    <row r="2704" spans="1:4">
      <c r="A2704" s="50"/>
      <c r="B2704" s="50">
        <v>9000548</v>
      </c>
      <c r="C2704" s="13" t="s">
        <v>4110</v>
      </c>
      <c r="D2704" s="49" t="s">
        <v>4689</v>
      </c>
    </row>
    <row r="2705" spans="1:4">
      <c r="A2705" s="50"/>
      <c r="B2705" s="50">
        <v>9000549</v>
      </c>
      <c r="C2705" s="13" t="s">
        <v>4111</v>
      </c>
      <c r="D2705" s="49" t="s">
        <v>4689</v>
      </c>
    </row>
    <row r="2706" spans="1:4">
      <c r="A2706" s="50"/>
      <c r="B2706" s="50">
        <v>9000550</v>
      </c>
      <c r="C2706" s="13" t="s">
        <v>4112</v>
      </c>
      <c r="D2706" s="49" t="s">
        <v>4689</v>
      </c>
    </row>
    <row r="2707" spans="1:4">
      <c r="A2707" s="50"/>
      <c r="B2707" s="50">
        <v>9000551</v>
      </c>
      <c r="C2707" s="13" t="s">
        <v>4113</v>
      </c>
      <c r="D2707" s="49" t="s">
        <v>4689</v>
      </c>
    </row>
    <row r="2708" spans="1:4">
      <c r="A2708" s="50"/>
      <c r="B2708" s="50">
        <v>9000552</v>
      </c>
      <c r="C2708" s="13" t="s">
        <v>4114</v>
      </c>
      <c r="D2708" s="49" t="s">
        <v>4689</v>
      </c>
    </row>
    <row r="2709" spans="1:4">
      <c r="A2709" s="50"/>
      <c r="B2709" s="50">
        <v>9000553</v>
      </c>
      <c r="C2709" s="13" t="s">
        <v>4115</v>
      </c>
      <c r="D2709" s="49" t="s">
        <v>4689</v>
      </c>
    </row>
    <row r="2710" spans="1:4">
      <c r="A2710" s="50"/>
      <c r="B2710" s="50">
        <v>9000554</v>
      </c>
      <c r="C2710" s="13" t="s">
        <v>4116</v>
      </c>
      <c r="D2710" s="49" t="s">
        <v>4689</v>
      </c>
    </row>
    <row r="2711" spans="1:4">
      <c r="A2711" s="50"/>
      <c r="B2711" s="50">
        <v>9000555</v>
      </c>
      <c r="C2711" s="13" t="s">
        <v>4117</v>
      </c>
      <c r="D2711" s="49" t="s">
        <v>4689</v>
      </c>
    </row>
    <row r="2712" spans="1:4">
      <c r="A2712" s="50"/>
      <c r="B2712" s="50">
        <v>9000556</v>
      </c>
      <c r="C2712" s="13" t="s">
        <v>4118</v>
      </c>
      <c r="D2712" s="49" t="s">
        <v>4689</v>
      </c>
    </row>
    <row r="2713" spans="1:4">
      <c r="A2713" s="50"/>
      <c r="B2713" s="50">
        <v>9000557</v>
      </c>
      <c r="C2713" s="13" t="s">
        <v>4119</v>
      </c>
      <c r="D2713" s="49" t="s">
        <v>4689</v>
      </c>
    </row>
    <row r="2714" spans="1:4">
      <c r="A2714" s="50"/>
      <c r="B2714" s="50">
        <v>9000558</v>
      </c>
      <c r="C2714" s="13" t="s">
        <v>4120</v>
      </c>
      <c r="D2714" s="49" t="s">
        <v>4689</v>
      </c>
    </row>
    <row r="2715" spans="1:4">
      <c r="A2715" s="50"/>
      <c r="B2715" s="50">
        <v>9000559</v>
      </c>
      <c r="C2715" s="13" t="s">
        <v>4121</v>
      </c>
      <c r="D2715" s="49" t="s">
        <v>4689</v>
      </c>
    </row>
    <row r="2716" spans="1:4">
      <c r="A2716" s="50"/>
      <c r="B2716" s="50">
        <v>9000560</v>
      </c>
      <c r="C2716" s="13" t="s">
        <v>4122</v>
      </c>
      <c r="D2716" s="49" t="s">
        <v>4689</v>
      </c>
    </row>
    <row r="2717" spans="1:4">
      <c r="A2717" s="50"/>
      <c r="B2717" s="50">
        <v>9000561</v>
      </c>
      <c r="C2717" s="13" t="s">
        <v>4123</v>
      </c>
      <c r="D2717" s="49" t="s">
        <v>4689</v>
      </c>
    </row>
    <row r="2718" spans="1:4">
      <c r="A2718" s="50"/>
      <c r="B2718" s="50">
        <v>9000562</v>
      </c>
      <c r="C2718" s="13" t="s">
        <v>4124</v>
      </c>
      <c r="D2718" s="49" t="s">
        <v>4689</v>
      </c>
    </row>
    <row r="2719" spans="1:4">
      <c r="A2719" s="50"/>
      <c r="B2719" s="50">
        <v>9000563</v>
      </c>
      <c r="C2719" s="13" t="s">
        <v>4125</v>
      </c>
      <c r="D2719" s="49" t="s">
        <v>4689</v>
      </c>
    </row>
    <row r="2720" spans="1:4">
      <c r="A2720" s="50"/>
      <c r="B2720" s="50">
        <v>9000564</v>
      </c>
      <c r="C2720" s="13" t="s">
        <v>4126</v>
      </c>
      <c r="D2720" s="49" t="s">
        <v>4689</v>
      </c>
    </row>
    <row r="2721" spans="1:4">
      <c r="A2721" s="50"/>
      <c r="B2721" s="50">
        <v>9000565</v>
      </c>
      <c r="C2721" s="13" t="s">
        <v>4127</v>
      </c>
      <c r="D2721" s="49" t="s">
        <v>4689</v>
      </c>
    </row>
    <row r="2722" spans="1:4">
      <c r="A2722" s="50"/>
      <c r="B2722" s="50">
        <v>9000566</v>
      </c>
      <c r="C2722" s="13" t="s">
        <v>4128</v>
      </c>
      <c r="D2722" s="49" t="s">
        <v>4689</v>
      </c>
    </row>
    <row r="2723" spans="1:4">
      <c r="A2723" s="50"/>
      <c r="B2723" s="50">
        <v>9000567</v>
      </c>
      <c r="C2723" s="13" t="s">
        <v>4129</v>
      </c>
      <c r="D2723" s="49" t="s">
        <v>4689</v>
      </c>
    </row>
    <row r="2724" spans="1:4">
      <c r="A2724" s="50"/>
      <c r="B2724" s="50">
        <v>9000568</v>
      </c>
      <c r="C2724" s="13" t="s">
        <v>4130</v>
      </c>
      <c r="D2724" s="49" t="s">
        <v>4689</v>
      </c>
    </row>
    <row r="2725" spans="1:4">
      <c r="A2725" s="50"/>
      <c r="B2725" s="50">
        <v>9000569</v>
      </c>
      <c r="C2725" s="13" t="s">
        <v>4131</v>
      </c>
      <c r="D2725" s="49" t="s">
        <v>4689</v>
      </c>
    </row>
    <row r="2726" spans="1:4">
      <c r="A2726" s="50"/>
      <c r="B2726" s="50">
        <v>9000570</v>
      </c>
      <c r="C2726" s="13" t="s">
        <v>4132</v>
      </c>
      <c r="D2726" s="49" t="s">
        <v>4689</v>
      </c>
    </row>
    <row r="2727" spans="1:4">
      <c r="A2727" s="50"/>
      <c r="B2727" s="50">
        <v>9000571</v>
      </c>
      <c r="C2727" s="13" t="s">
        <v>4133</v>
      </c>
      <c r="D2727" s="49" t="s">
        <v>4689</v>
      </c>
    </row>
    <row r="2728" spans="1:4">
      <c r="A2728" s="50"/>
      <c r="B2728" s="50">
        <v>9000572</v>
      </c>
      <c r="C2728" s="13" t="s">
        <v>4134</v>
      </c>
      <c r="D2728" s="49" t="s">
        <v>4689</v>
      </c>
    </row>
    <row r="2729" spans="1:4">
      <c r="A2729" s="50"/>
      <c r="B2729" s="50">
        <v>9000573</v>
      </c>
      <c r="C2729" s="13" t="s">
        <v>4135</v>
      </c>
      <c r="D2729" s="49" t="s">
        <v>4689</v>
      </c>
    </row>
    <row r="2730" spans="1:4">
      <c r="A2730" s="50"/>
      <c r="B2730" s="50">
        <v>9000574</v>
      </c>
      <c r="C2730" s="13" t="s">
        <v>4136</v>
      </c>
      <c r="D2730" s="49" t="s">
        <v>4689</v>
      </c>
    </row>
    <row r="2731" spans="1:4">
      <c r="A2731" s="50"/>
      <c r="B2731" s="50">
        <v>9000575</v>
      </c>
      <c r="C2731" s="13" t="s">
        <v>4137</v>
      </c>
      <c r="D2731" s="49" t="s">
        <v>4689</v>
      </c>
    </row>
    <row r="2732" spans="1:4">
      <c r="A2732" s="50"/>
      <c r="B2732" s="50">
        <v>9000576</v>
      </c>
      <c r="C2732" s="13" t="s">
        <v>4138</v>
      </c>
      <c r="D2732" s="49" t="s">
        <v>4689</v>
      </c>
    </row>
    <row r="2733" spans="1:4">
      <c r="A2733" s="50"/>
      <c r="B2733" s="50">
        <v>9000577</v>
      </c>
      <c r="C2733" s="13" t="s">
        <v>4139</v>
      </c>
      <c r="D2733" s="49" t="s">
        <v>4689</v>
      </c>
    </row>
    <row r="2734" spans="1:4">
      <c r="A2734" s="50"/>
      <c r="B2734" s="50">
        <v>9000578</v>
      </c>
      <c r="C2734" s="13" t="s">
        <v>4140</v>
      </c>
      <c r="D2734" s="49" t="s">
        <v>4689</v>
      </c>
    </row>
    <row r="2735" spans="1:4">
      <c r="A2735" s="50"/>
      <c r="B2735" s="50">
        <v>9000579</v>
      </c>
      <c r="C2735" s="13" t="s">
        <v>4141</v>
      </c>
      <c r="D2735" s="49" t="s">
        <v>4689</v>
      </c>
    </row>
    <row r="2736" spans="1:4">
      <c r="A2736" s="50"/>
      <c r="B2736" s="50">
        <v>9000580</v>
      </c>
      <c r="C2736" s="13" t="s">
        <v>4142</v>
      </c>
      <c r="D2736" s="49" t="s">
        <v>4689</v>
      </c>
    </row>
    <row r="2737" spans="1:4">
      <c r="A2737" s="50"/>
      <c r="B2737" s="50">
        <v>9000581</v>
      </c>
      <c r="C2737" s="13" t="s">
        <v>4143</v>
      </c>
      <c r="D2737" s="49" t="s">
        <v>4689</v>
      </c>
    </row>
    <row r="2738" spans="1:4">
      <c r="A2738" s="50"/>
      <c r="B2738" s="50">
        <v>9000582</v>
      </c>
      <c r="C2738" s="13" t="s">
        <v>4144</v>
      </c>
      <c r="D2738" s="49" t="s">
        <v>4689</v>
      </c>
    </row>
    <row r="2739" spans="1:4">
      <c r="A2739" s="50"/>
      <c r="B2739" s="50">
        <v>9000583</v>
      </c>
      <c r="C2739" s="13" t="s">
        <v>4145</v>
      </c>
      <c r="D2739" s="49" t="s">
        <v>4689</v>
      </c>
    </row>
    <row r="2740" spans="1:4">
      <c r="A2740" s="50"/>
      <c r="B2740" s="50">
        <v>9000584</v>
      </c>
      <c r="C2740" s="13" t="s">
        <v>4146</v>
      </c>
      <c r="D2740" s="49" t="s">
        <v>4689</v>
      </c>
    </row>
    <row r="2741" spans="1:4">
      <c r="A2741" s="50"/>
      <c r="B2741" s="50">
        <v>9000585</v>
      </c>
      <c r="C2741" s="13" t="s">
        <v>4147</v>
      </c>
      <c r="D2741" s="49" t="s">
        <v>4689</v>
      </c>
    </row>
    <row r="2742" spans="1:4">
      <c r="A2742" s="50"/>
      <c r="B2742" s="50">
        <v>9000586</v>
      </c>
      <c r="C2742" s="13" t="s">
        <v>4148</v>
      </c>
      <c r="D2742" s="49" t="s">
        <v>4689</v>
      </c>
    </row>
    <row r="2743" spans="1:4">
      <c r="A2743" s="50"/>
      <c r="B2743" s="50">
        <v>9000587</v>
      </c>
      <c r="C2743" s="13" t="s">
        <v>4149</v>
      </c>
      <c r="D2743" s="49" t="s">
        <v>4689</v>
      </c>
    </row>
    <row r="2744" spans="1:4">
      <c r="A2744" s="50"/>
      <c r="B2744" s="50">
        <v>9000588</v>
      </c>
      <c r="C2744" s="13" t="s">
        <v>4150</v>
      </c>
      <c r="D2744" s="49" t="s">
        <v>4689</v>
      </c>
    </row>
    <row r="2745" spans="1:4">
      <c r="A2745" s="50"/>
      <c r="B2745" s="50">
        <v>9000589</v>
      </c>
      <c r="C2745" s="13" t="s">
        <v>4151</v>
      </c>
      <c r="D2745" s="49" t="s">
        <v>4689</v>
      </c>
    </row>
    <row r="2746" spans="1:4">
      <c r="A2746" s="50"/>
      <c r="B2746" s="50">
        <v>9000590</v>
      </c>
      <c r="C2746" s="13" t="s">
        <v>4152</v>
      </c>
      <c r="D2746" s="49" t="s">
        <v>4689</v>
      </c>
    </row>
    <row r="2747" spans="1:4">
      <c r="A2747" s="50"/>
      <c r="B2747" s="50">
        <v>9000591</v>
      </c>
      <c r="C2747" s="13" t="s">
        <v>4153</v>
      </c>
      <c r="D2747" s="49" t="s">
        <v>4689</v>
      </c>
    </row>
    <row r="2748" spans="1:4">
      <c r="A2748" s="50"/>
      <c r="B2748" s="50">
        <v>9000592</v>
      </c>
      <c r="C2748" s="13" t="s">
        <v>4154</v>
      </c>
      <c r="D2748" s="49" t="s">
        <v>4689</v>
      </c>
    </row>
    <row r="2749" spans="1:4">
      <c r="A2749" s="50"/>
      <c r="B2749" s="50">
        <v>9000593</v>
      </c>
      <c r="C2749" s="13" t="s">
        <v>4155</v>
      </c>
      <c r="D2749" s="49" t="s">
        <v>4689</v>
      </c>
    </row>
    <row r="2750" spans="1:4">
      <c r="A2750" s="50"/>
      <c r="B2750" s="50">
        <v>9000594</v>
      </c>
      <c r="C2750" s="13" t="s">
        <v>4156</v>
      </c>
      <c r="D2750" s="49" t="s">
        <v>4689</v>
      </c>
    </row>
    <row r="2751" spans="1:4">
      <c r="A2751" s="50"/>
      <c r="B2751" s="50">
        <v>9000595</v>
      </c>
      <c r="C2751" s="13" t="s">
        <v>4157</v>
      </c>
      <c r="D2751" s="49" t="s">
        <v>4689</v>
      </c>
    </row>
    <row r="2752" spans="1:4">
      <c r="A2752" s="50"/>
      <c r="B2752" s="50">
        <v>9000596</v>
      </c>
      <c r="C2752" s="13" t="s">
        <v>4158</v>
      </c>
      <c r="D2752" s="49" t="s">
        <v>4689</v>
      </c>
    </row>
    <row r="2753" spans="1:4">
      <c r="A2753" s="50"/>
      <c r="B2753" s="50">
        <v>9000597</v>
      </c>
      <c r="C2753" s="13" t="s">
        <v>4159</v>
      </c>
      <c r="D2753" s="49" t="s">
        <v>4689</v>
      </c>
    </row>
    <row r="2754" spans="1:4">
      <c r="A2754" s="50"/>
      <c r="B2754" s="50">
        <v>9000598</v>
      </c>
      <c r="C2754" s="13" t="s">
        <v>4160</v>
      </c>
      <c r="D2754" s="49" t="s">
        <v>4689</v>
      </c>
    </row>
    <row r="2755" spans="1:4">
      <c r="A2755" s="50"/>
      <c r="B2755" s="50">
        <v>9000599</v>
      </c>
      <c r="C2755" s="13" t="s">
        <v>4161</v>
      </c>
      <c r="D2755" s="49" t="s">
        <v>4689</v>
      </c>
    </row>
    <row r="2756" spans="1:4">
      <c r="A2756" s="50"/>
      <c r="B2756" s="50">
        <v>9000600</v>
      </c>
      <c r="C2756" s="13" t="s">
        <v>4162</v>
      </c>
      <c r="D2756" s="49" t="s">
        <v>4689</v>
      </c>
    </row>
    <row r="2757" spans="1:4">
      <c r="A2757" s="50"/>
      <c r="B2757" s="50">
        <v>9000601</v>
      </c>
      <c r="C2757" s="13" t="s">
        <v>4163</v>
      </c>
      <c r="D2757" s="49" t="s">
        <v>4689</v>
      </c>
    </row>
    <row r="2758" spans="1:4">
      <c r="A2758" s="50"/>
      <c r="B2758" s="50">
        <v>9000602</v>
      </c>
      <c r="C2758" s="13" t="s">
        <v>4164</v>
      </c>
      <c r="D2758" s="49" t="s">
        <v>4689</v>
      </c>
    </row>
    <row r="2759" spans="1:4">
      <c r="A2759" s="50"/>
      <c r="B2759" s="50">
        <v>9000603</v>
      </c>
      <c r="C2759" s="13" t="s">
        <v>2401</v>
      </c>
      <c r="D2759" s="49" t="s">
        <v>4689</v>
      </c>
    </row>
    <row r="2760" spans="1:4">
      <c r="A2760" s="50"/>
      <c r="B2760" s="50">
        <v>9000604</v>
      </c>
      <c r="C2760" s="13" t="s">
        <v>4165</v>
      </c>
      <c r="D2760" s="49" t="s">
        <v>4689</v>
      </c>
    </row>
    <row r="2761" spans="1:4">
      <c r="A2761" s="50"/>
      <c r="B2761" s="50">
        <v>9000605</v>
      </c>
      <c r="C2761" s="13" t="s">
        <v>4166</v>
      </c>
      <c r="D2761" s="49" t="s">
        <v>4689</v>
      </c>
    </row>
    <row r="2762" spans="1:4">
      <c r="A2762" s="50"/>
      <c r="B2762" s="50">
        <v>9000606</v>
      </c>
      <c r="C2762" s="13" t="s">
        <v>4167</v>
      </c>
      <c r="D2762" s="49" t="s">
        <v>4689</v>
      </c>
    </row>
    <row r="2763" spans="1:4">
      <c r="A2763" s="50"/>
      <c r="B2763" s="50">
        <v>9000607</v>
      </c>
      <c r="C2763" s="13" t="s">
        <v>4168</v>
      </c>
      <c r="D2763" s="49" t="s">
        <v>4689</v>
      </c>
    </row>
    <row r="2764" spans="1:4">
      <c r="A2764" s="50"/>
      <c r="B2764" s="50">
        <v>9000608</v>
      </c>
      <c r="C2764" s="13" t="s">
        <v>4169</v>
      </c>
      <c r="D2764" s="49" t="s">
        <v>4689</v>
      </c>
    </row>
    <row r="2765" spans="1:4">
      <c r="A2765" s="50"/>
      <c r="B2765" s="50">
        <v>9000609</v>
      </c>
      <c r="C2765" s="13" t="s">
        <v>4170</v>
      </c>
      <c r="D2765" s="49" t="s">
        <v>4689</v>
      </c>
    </row>
    <row r="2766" spans="1:4">
      <c r="A2766" s="50"/>
      <c r="B2766" s="50">
        <v>9000610</v>
      </c>
      <c r="C2766" s="13" t="s">
        <v>4171</v>
      </c>
      <c r="D2766" s="49" t="s">
        <v>4689</v>
      </c>
    </row>
    <row r="2767" spans="1:4">
      <c r="A2767" s="50"/>
      <c r="B2767" s="50">
        <v>9000611</v>
      </c>
      <c r="C2767" s="13" t="s">
        <v>4172</v>
      </c>
      <c r="D2767" s="49" t="s">
        <v>4689</v>
      </c>
    </row>
    <row r="2768" spans="1:4">
      <c r="A2768" s="50"/>
      <c r="B2768" s="50">
        <v>9000612</v>
      </c>
      <c r="C2768" s="13" t="s">
        <v>4173</v>
      </c>
      <c r="D2768" s="49" t="s">
        <v>4689</v>
      </c>
    </row>
    <row r="2769" spans="1:4">
      <c r="A2769" s="50"/>
      <c r="B2769" s="50">
        <v>9000613</v>
      </c>
      <c r="C2769" s="13" t="s">
        <v>4174</v>
      </c>
      <c r="D2769" s="49" t="s">
        <v>4689</v>
      </c>
    </row>
    <row r="2770" spans="1:4">
      <c r="A2770" s="50"/>
      <c r="B2770" s="50">
        <v>9000614</v>
      </c>
      <c r="C2770" s="13" t="s">
        <v>4175</v>
      </c>
      <c r="D2770" s="49" t="s">
        <v>4689</v>
      </c>
    </row>
    <row r="2771" spans="1:4">
      <c r="A2771" s="50"/>
      <c r="B2771" s="50">
        <v>9000615</v>
      </c>
      <c r="C2771" s="13" t="s">
        <v>4176</v>
      </c>
      <c r="D2771" s="49" t="s">
        <v>4689</v>
      </c>
    </row>
    <row r="2772" spans="1:4">
      <c r="A2772" s="50"/>
      <c r="B2772" s="50">
        <v>9000616</v>
      </c>
      <c r="C2772" s="13" t="s">
        <v>4177</v>
      </c>
      <c r="D2772" s="49" t="s">
        <v>4689</v>
      </c>
    </row>
    <row r="2773" spans="1:4">
      <c r="A2773" s="50"/>
      <c r="B2773" s="50">
        <v>9000617</v>
      </c>
      <c r="C2773" s="13" t="s">
        <v>4178</v>
      </c>
      <c r="D2773" s="49" t="s">
        <v>4689</v>
      </c>
    </row>
    <row r="2774" spans="1:4">
      <c r="A2774" s="50"/>
      <c r="B2774" s="50">
        <v>9000618</v>
      </c>
      <c r="C2774" s="13" t="s">
        <v>4179</v>
      </c>
      <c r="D2774" s="49" t="s">
        <v>4689</v>
      </c>
    </row>
    <row r="2775" spans="1:4">
      <c r="A2775" s="50"/>
      <c r="B2775" s="50">
        <v>9000619</v>
      </c>
      <c r="C2775" s="13" t="s">
        <v>4180</v>
      </c>
      <c r="D2775" s="49" t="s">
        <v>4689</v>
      </c>
    </row>
    <row r="2776" spans="1:4">
      <c r="A2776" s="50"/>
      <c r="B2776" s="50">
        <v>9000620</v>
      </c>
      <c r="C2776" s="13" t="s">
        <v>4181</v>
      </c>
      <c r="D2776" s="49" t="s">
        <v>4689</v>
      </c>
    </row>
    <row r="2777" spans="1:4">
      <c r="A2777" s="50"/>
      <c r="B2777" s="50">
        <v>9000621</v>
      </c>
      <c r="C2777" s="13" t="s">
        <v>4182</v>
      </c>
      <c r="D2777" s="49" t="s">
        <v>4689</v>
      </c>
    </row>
    <row r="2778" spans="1:4">
      <c r="A2778" s="50"/>
      <c r="B2778" s="50">
        <v>9000622</v>
      </c>
      <c r="C2778" s="13" t="s">
        <v>4183</v>
      </c>
      <c r="D2778" s="49" t="s">
        <v>4689</v>
      </c>
    </row>
    <row r="2779" spans="1:4">
      <c r="A2779" s="50"/>
      <c r="B2779" s="50">
        <v>9000623</v>
      </c>
      <c r="C2779" s="13" t="s">
        <v>4184</v>
      </c>
      <c r="D2779" s="49" t="s">
        <v>4689</v>
      </c>
    </row>
    <row r="2780" spans="1:4">
      <c r="A2780" s="50"/>
      <c r="B2780" s="50">
        <v>9000624</v>
      </c>
      <c r="C2780" s="13" t="s">
        <v>4185</v>
      </c>
      <c r="D2780" s="49" t="s">
        <v>4689</v>
      </c>
    </row>
    <row r="2781" spans="1:4">
      <c r="A2781" s="50"/>
      <c r="B2781" s="50">
        <v>9000625</v>
      </c>
      <c r="C2781" s="13" t="s">
        <v>4186</v>
      </c>
      <c r="D2781" s="49" t="s">
        <v>4689</v>
      </c>
    </row>
    <row r="2782" spans="1:4">
      <c r="A2782" s="50"/>
      <c r="B2782" s="50">
        <v>9000626</v>
      </c>
      <c r="C2782" s="13" t="s">
        <v>4187</v>
      </c>
      <c r="D2782" s="49" t="s">
        <v>4689</v>
      </c>
    </row>
    <row r="2783" spans="1:4">
      <c r="A2783" s="50"/>
      <c r="B2783" s="50">
        <v>9000627</v>
      </c>
      <c r="C2783" s="13" t="s">
        <v>4188</v>
      </c>
      <c r="D2783" s="49" t="s">
        <v>4689</v>
      </c>
    </row>
    <row r="2784" spans="1:4">
      <c r="A2784" s="50"/>
      <c r="B2784" s="50">
        <v>9000628</v>
      </c>
      <c r="C2784" s="13" t="s">
        <v>4189</v>
      </c>
      <c r="D2784" s="49" t="s">
        <v>4689</v>
      </c>
    </row>
    <row r="2785" spans="1:4">
      <c r="A2785" s="50"/>
      <c r="B2785" s="50">
        <v>9000629</v>
      </c>
      <c r="C2785" s="13" t="s">
        <v>4190</v>
      </c>
      <c r="D2785" s="49" t="s">
        <v>4689</v>
      </c>
    </row>
    <row r="2786" spans="1:4">
      <c r="A2786" s="50"/>
      <c r="B2786" s="50">
        <v>9000630</v>
      </c>
      <c r="C2786" s="13" t="s">
        <v>4191</v>
      </c>
      <c r="D2786" s="49" t="s">
        <v>4689</v>
      </c>
    </row>
    <row r="2787" spans="1:4">
      <c r="A2787" s="50"/>
      <c r="B2787" s="50">
        <v>9000631</v>
      </c>
      <c r="C2787" s="13" t="s">
        <v>4192</v>
      </c>
      <c r="D2787" s="49" t="s">
        <v>4689</v>
      </c>
    </row>
    <row r="2788" spans="1:4">
      <c r="A2788" s="50"/>
      <c r="B2788" s="50">
        <v>9000632</v>
      </c>
      <c r="C2788" s="13" t="s">
        <v>4193</v>
      </c>
      <c r="D2788" s="49" t="s">
        <v>4689</v>
      </c>
    </row>
    <row r="2789" spans="1:4">
      <c r="A2789" s="50"/>
      <c r="B2789" s="50">
        <v>9000633</v>
      </c>
      <c r="C2789" s="13" t="s">
        <v>4194</v>
      </c>
      <c r="D2789" s="49" t="s">
        <v>4689</v>
      </c>
    </row>
    <row r="2790" spans="1:4">
      <c r="A2790" s="50"/>
      <c r="B2790" s="50">
        <v>9000634</v>
      </c>
      <c r="C2790" s="13" t="s">
        <v>4195</v>
      </c>
      <c r="D2790" s="49" t="s">
        <v>4689</v>
      </c>
    </row>
    <row r="2791" spans="1:4">
      <c r="A2791" s="50"/>
      <c r="B2791" s="50">
        <v>9000635</v>
      </c>
      <c r="C2791" s="13" t="s">
        <v>4196</v>
      </c>
      <c r="D2791" s="49" t="s">
        <v>4689</v>
      </c>
    </row>
    <row r="2792" spans="1:4">
      <c r="A2792" s="50"/>
      <c r="B2792" s="50">
        <v>9000636</v>
      </c>
      <c r="C2792" s="13" t="s">
        <v>4197</v>
      </c>
      <c r="D2792" s="49" t="s">
        <v>4689</v>
      </c>
    </row>
    <row r="2793" spans="1:4">
      <c r="A2793" s="50"/>
      <c r="B2793" s="50">
        <v>9000637</v>
      </c>
      <c r="C2793" s="13" t="s">
        <v>4198</v>
      </c>
      <c r="D2793" s="49" t="s">
        <v>4689</v>
      </c>
    </row>
    <row r="2794" spans="1:4">
      <c r="A2794" s="50"/>
      <c r="B2794" s="50">
        <v>9000638</v>
      </c>
      <c r="C2794" s="13" t="s">
        <v>4199</v>
      </c>
      <c r="D2794" s="49" t="s">
        <v>4689</v>
      </c>
    </row>
    <row r="2795" spans="1:4">
      <c r="A2795" s="50"/>
      <c r="B2795" s="50">
        <v>9000639</v>
      </c>
      <c r="C2795" s="13" t="s">
        <v>4200</v>
      </c>
      <c r="D2795" s="49" t="s">
        <v>4689</v>
      </c>
    </row>
    <row r="2796" spans="1:4">
      <c r="A2796" s="50"/>
      <c r="B2796" s="50">
        <v>9000640</v>
      </c>
      <c r="C2796" s="13" t="s">
        <v>4201</v>
      </c>
      <c r="D2796" s="49" t="s">
        <v>4689</v>
      </c>
    </row>
    <row r="2797" spans="1:4">
      <c r="A2797" s="50"/>
      <c r="B2797" s="50">
        <v>9000641</v>
      </c>
      <c r="C2797" s="13" t="s">
        <v>4202</v>
      </c>
      <c r="D2797" s="49" t="s">
        <v>4689</v>
      </c>
    </row>
    <row r="2798" spans="1:4">
      <c r="A2798" s="50"/>
      <c r="B2798" s="50">
        <v>9000642</v>
      </c>
      <c r="C2798" s="13" t="s">
        <v>4203</v>
      </c>
      <c r="D2798" s="49" t="s">
        <v>4689</v>
      </c>
    </row>
    <row r="2799" spans="1:4">
      <c r="A2799" s="50"/>
      <c r="B2799" s="50">
        <v>9000643</v>
      </c>
      <c r="C2799" s="13" t="s">
        <v>4204</v>
      </c>
      <c r="D2799" s="49" t="s">
        <v>4689</v>
      </c>
    </row>
    <row r="2800" spans="1:4">
      <c r="A2800" s="50"/>
      <c r="B2800" s="50">
        <v>9000644</v>
      </c>
      <c r="C2800" s="13" t="s">
        <v>4205</v>
      </c>
      <c r="D2800" s="49" t="s">
        <v>4689</v>
      </c>
    </row>
    <row r="2801" spans="1:4">
      <c r="A2801" s="50"/>
      <c r="B2801" s="50">
        <v>9000645</v>
      </c>
      <c r="C2801" s="13" t="s">
        <v>4206</v>
      </c>
      <c r="D2801" s="49" t="s">
        <v>4689</v>
      </c>
    </row>
    <row r="2802" spans="1:4">
      <c r="A2802" s="50"/>
      <c r="B2802" s="50">
        <v>9000646</v>
      </c>
      <c r="C2802" s="13" t="s">
        <v>4207</v>
      </c>
      <c r="D2802" s="49" t="s">
        <v>4689</v>
      </c>
    </row>
    <row r="2803" spans="1:4">
      <c r="A2803" s="50"/>
      <c r="B2803" s="50">
        <v>9000647</v>
      </c>
      <c r="C2803" s="13" t="s">
        <v>4208</v>
      </c>
      <c r="D2803" s="49" t="s">
        <v>4689</v>
      </c>
    </row>
    <row r="2804" spans="1:4">
      <c r="A2804" s="50"/>
      <c r="B2804" s="50">
        <v>9000648</v>
      </c>
      <c r="C2804" s="13" t="s">
        <v>4209</v>
      </c>
      <c r="D2804" s="49" t="s">
        <v>4689</v>
      </c>
    </row>
    <row r="2805" spans="1:4">
      <c r="A2805" s="50"/>
      <c r="B2805" s="50">
        <v>9000649</v>
      </c>
      <c r="C2805" s="13" t="s">
        <v>4210</v>
      </c>
      <c r="D2805" s="49" t="s">
        <v>4689</v>
      </c>
    </row>
    <row r="2806" spans="1:4">
      <c r="A2806" s="50"/>
      <c r="B2806" s="50">
        <v>9000650</v>
      </c>
      <c r="C2806" s="13" t="s">
        <v>4211</v>
      </c>
      <c r="D2806" s="49" t="s">
        <v>4689</v>
      </c>
    </row>
    <row r="2807" spans="1:4">
      <c r="A2807" s="50"/>
      <c r="B2807" s="50">
        <v>9000651</v>
      </c>
      <c r="C2807" s="13" t="s">
        <v>4212</v>
      </c>
      <c r="D2807" s="49" t="s">
        <v>4689</v>
      </c>
    </row>
    <row r="2808" spans="1:4">
      <c r="A2808" s="50"/>
      <c r="B2808" s="50">
        <v>9000652</v>
      </c>
      <c r="C2808" s="13" t="s">
        <v>4213</v>
      </c>
      <c r="D2808" s="49" t="s">
        <v>4689</v>
      </c>
    </row>
    <row r="2809" spans="1:4">
      <c r="A2809" s="50"/>
      <c r="B2809" s="50">
        <v>9000653</v>
      </c>
      <c r="C2809" s="13" t="s">
        <v>4214</v>
      </c>
      <c r="D2809" s="49" t="s">
        <v>4689</v>
      </c>
    </row>
    <row r="2810" spans="1:4">
      <c r="A2810" s="50"/>
      <c r="B2810" s="50">
        <v>9000654</v>
      </c>
      <c r="C2810" s="13" t="s">
        <v>4215</v>
      </c>
      <c r="D2810" s="49" t="s">
        <v>4689</v>
      </c>
    </row>
    <row r="2811" spans="1:4">
      <c r="A2811" s="50"/>
      <c r="B2811" s="50">
        <v>9000655</v>
      </c>
      <c r="C2811" s="13" t="s">
        <v>4216</v>
      </c>
      <c r="D2811" s="49" t="s">
        <v>4689</v>
      </c>
    </row>
    <row r="2812" spans="1:4">
      <c r="A2812" s="50"/>
      <c r="B2812" s="50">
        <v>9000656</v>
      </c>
      <c r="C2812" s="13" t="s">
        <v>4217</v>
      </c>
      <c r="D2812" s="49" t="s">
        <v>4689</v>
      </c>
    </row>
    <row r="2813" spans="1:4">
      <c r="A2813" s="50"/>
      <c r="B2813" s="50">
        <v>9000657</v>
      </c>
      <c r="C2813" s="13" t="s">
        <v>4218</v>
      </c>
      <c r="D2813" s="49" t="s">
        <v>4689</v>
      </c>
    </row>
    <row r="2814" spans="1:4">
      <c r="A2814" s="50"/>
      <c r="B2814" s="50">
        <v>9000658</v>
      </c>
      <c r="C2814" s="13" t="s">
        <v>4219</v>
      </c>
      <c r="D2814" s="49" t="s">
        <v>4689</v>
      </c>
    </row>
    <row r="2815" spans="1:4">
      <c r="A2815" s="50"/>
      <c r="B2815" s="50">
        <v>9000659</v>
      </c>
      <c r="C2815" s="13" t="s">
        <v>4220</v>
      </c>
      <c r="D2815" s="49" t="s">
        <v>4689</v>
      </c>
    </row>
    <row r="2816" spans="1:4">
      <c r="A2816" s="50"/>
      <c r="B2816" s="50">
        <v>9000660</v>
      </c>
      <c r="C2816" s="13" t="s">
        <v>4221</v>
      </c>
      <c r="D2816" s="49" t="s">
        <v>4689</v>
      </c>
    </row>
    <row r="2817" spans="1:4">
      <c r="A2817" s="50"/>
      <c r="B2817" s="50">
        <v>9000661</v>
      </c>
      <c r="C2817" s="13" t="s">
        <v>4222</v>
      </c>
      <c r="D2817" s="49" t="s">
        <v>4689</v>
      </c>
    </row>
    <row r="2818" spans="1:4">
      <c r="A2818" s="50"/>
      <c r="B2818" s="50">
        <v>9000662</v>
      </c>
      <c r="C2818" s="13" t="s">
        <v>4223</v>
      </c>
      <c r="D2818" s="49" t="s">
        <v>4689</v>
      </c>
    </row>
    <row r="2819" spans="1:4">
      <c r="A2819" s="50"/>
      <c r="B2819" s="50">
        <v>9000663</v>
      </c>
      <c r="C2819" s="13" t="s">
        <v>2383</v>
      </c>
      <c r="D2819" s="49" t="s">
        <v>4689</v>
      </c>
    </row>
    <row r="2820" spans="1:4">
      <c r="A2820" s="50"/>
      <c r="B2820" s="50">
        <v>9000664</v>
      </c>
      <c r="C2820" s="13" t="s">
        <v>4224</v>
      </c>
      <c r="D2820" s="49" t="s">
        <v>4689</v>
      </c>
    </row>
    <row r="2821" spans="1:4">
      <c r="A2821" s="50"/>
      <c r="B2821" s="50">
        <v>9000665</v>
      </c>
      <c r="C2821" s="13" t="s">
        <v>4225</v>
      </c>
      <c r="D2821" s="49" t="s">
        <v>4689</v>
      </c>
    </row>
    <row r="2822" spans="1:4">
      <c r="A2822" s="50"/>
      <c r="B2822" s="50">
        <v>9000666</v>
      </c>
      <c r="C2822" s="13" t="s">
        <v>4226</v>
      </c>
      <c r="D2822" s="49" t="s">
        <v>4689</v>
      </c>
    </row>
    <row r="2823" spans="1:4">
      <c r="A2823" s="50"/>
      <c r="B2823" s="50">
        <v>9000667</v>
      </c>
      <c r="C2823" s="13" t="s">
        <v>4227</v>
      </c>
      <c r="D2823" s="49" t="s">
        <v>4689</v>
      </c>
    </row>
    <row r="2824" spans="1:4">
      <c r="A2824" s="50"/>
      <c r="B2824" s="50">
        <v>9000668</v>
      </c>
      <c r="C2824" s="13" t="s">
        <v>4228</v>
      </c>
      <c r="D2824" s="49" t="s">
        <v>4689</v>
      </c>
    </row>
    <row r="2825" spans="1:4">
      <c r="A2825" s="50"/>
      <c r="B2825" s="50">
        <v>9000669</v>
      </c>
      <c r="C2825" s="13" t="s">
        <v>4229</v>
      </c>
      <c r="D2825" s="49" t="s">
        <v>4689</v>
      </c>
    </row>
    <row r="2826" spans="1:4">
      <c r="A2826" s="50"/>
      <c r="B2826" s="50">
        <v>9000670</v>
      </c>
      <c r="C2826" s="13" t="s">
        <v>4230</v>
      </c>
      <c r="D2826" s="49" t="s">
        <v>4689</v>
      </c>
    </row>
    <row r="2827" spans="1:4">
      <c r="A2827" s="50"/>
      <c r="B2827" s="50">
        <v>9000671</v>
      </c>
      <c r="C2827" s="13" t="s">
        <v>4231</v>
      </c>
      <c r="D2827" s="49" t="s">
        <v>4689</v>
      </c>
    </row>
    <row r="2828" spans="1:4">
      <c r="A2828" s="50"/>
      <c r="B2828" s="50">
        <v>9000672</v>
      </c>
      <c r="C2828" s="13" t="s">
        <v>4232</v>
      </c>
      <c r="D2828" s="49" t="s">
        <v>4689</v>
      </c>
    </row>
    <row r="2829" spans="1:4">
      <c r="A2829" s="50"/>
      <c r="B2829" s="50">
        <v>9000673</v>
      </c>
      <c r="C2829" s="13" t="s">
        <v>4233</v>
      </c>
      <c r="D2829" s="49" t="s">
        <v>4689</v>
      </c>
    </row>
    <row r="2830" spans="1:4">
      <c r="A2830" s="50"/>
      <c r="B2830" s="50">
        <v>9000674</v>
      </c>
      <c r="C2830" s="13" t="s">
        <v>4234</v>
      </c>
      <c r="D2830" s="49" t="s">
        <v>4689</v>
      </c>
    </row>
    <row r="2831" spans="1:4">
      <c r="A2831" s="50"/>
      <c r="B2831" s="50">
        <v>9000675</v>
      </c>
      <c r="C2831" s="13" t="s">
        <v>4235</v>
      </c>
      <c r="D2831" s="49" t="s">
        <v>4689</v>
      </c>
    </row>
    <row r="2832" spans="1:4">
      <c r="A2832" s="50"/>
      <c r="B2832" s="50">
        <v>9000676</v>
      </c>
      <c r="C2832" s="13" t="s">
        <v>4236</v>
      </c>
      <c r="D2832" s="49" t="s">
        <v>4689</v>
      </c>
    </row>
    <row r="2833" spans="1:4">
      <c r="A2833" s="50"/>
      <c r="B2833" s="50">
        <v>9000677</v>
      </c>
      <c r="C2833" s="13" t="s">
        <v>4237</v>
      </c>
      <c r="D2833" s="49" t="s">
        <v>4689</v>
      </c>
    </row>
    <row r="2834" spans="1:4">
      <c r="A2834" s="50"/>
      <c r="B2834" s="50">
        <v>9000678</v>
      </c>
      <c r="C2834" s="13" t="s">
        <v>4238</v>
      </c>
      <c r="D2834" s="49" t="s">
        <v>4689</v>
      </c>
    </row>
    <row r="2835" spans="1:4">
      <c r="A2835" s="50"/>
      <c r="B2835" s="50">
        <v>9000679</v>
      </c>
      <c r="C2835" s="13" t="s">
        <v>4239</v>
      </c>
      <c r="D2835" s="49" t="s">
        <v>4689</v>
      </c>
    </row>
    <row r="2836" spans="1:4">
      <c r="A2836" s="50"/>
      <c r="B2836" s="50">
        <v>9000680</v>
      </c>
      <c r="C2836" s="13" t="s">
        <v>4240</v>
      </c>
      <c r="D2836" s="49" t="s">
        <v>4689</v>
      </c>
    </row>
    <row r="2837" spans="1:4">
      <c r="A2837" s="50"/>
      <c r="B2837" s="50">
        <v>9000681</v>
      </c>
      <c r="C2837" s="13" t="s">
        <v>4241</v>
      </c>
      <c r="D2837" s="49" t="s">
        <v>4689</v>
      </c>
    </row>
    <row r="2838" spans="1:4">
      <c r="A2838" s="50"/>
      <c r="B2838" s="50">
        <v>9000682</v>
      </c>
      <c r="C2838" s="13" t="s">
        <v>4242</v>
      </c>
      <c r="D2838" s="49" t="s">
        <v>4689</v>
      </c>
    </row>
    <row r="2839" spans="1:4">
      <c r="A2839" s="50"/>
      <c r="B2839" s="50">
        <v>9000683</v>
      </c>
      <c r="C2839" s="13" t="s">
        <v>4243</v>
      </c>
      <c r="D2839" s="49" t="s">
        <v>4689</v>
      </c>
    </row>
    <row r="2840" spans="1:4">
      <c r="A2840" s="50"/>
      <c r="B2840" s="50">
        <v>9000684</v>
      </c>
      <c r="C2840" s="13" t="s">
        <v>4244</v>
      </c>
      <c r="D2840" s="49" t="s">
        <v>4689</v>
      </c>
    </row>
    <row r="2841" spans="1:4">
      <c r="A2841" s="50"/>
      <c r="B2841" s="50">
        <v>9000685</v>
      </c>
      <c r="C2841" s="13" t="s">
        <v>4245</v>
      </c>
      <c r="D2841" s="49" t="s">
        <v>4689</v>
      </c>
    </row>
    <row r="2842" spans="1:4">
      <c r="A2842" s="50"/>
      <c r="B2842" s="50">
        <v>9000686</v>
      </c>
      <c r="C2842" s="13" t="s">
        <v>4246</v>
      </c>
      <c r="D2842" s="49" t="s">
        <v>4689</v>
      </c>
    </row>
    <row r="2843" spans="1:4">
      <c r="A2843" s="50"/>
      <c r="B2843" s="50">
        <v>9000687</v>
      </c>
      <c r="C2843" s="13" t="s">
        <v>4247</v>
      </c>
      <c r="D2843" s="49" t="s">
        <v>4689</v>
      </c>
    </row>
    <row r="2844" spans="1:4">
      <c r="A2844" s="50"/>
      <c r="B2844" s="50">
        <v>9000688</v>
      </c>
      <c r="C2844" s="13" t="s">
        <v>4248</v>
      </c>
      <c r="D2844" s="49" t="s">
        <v>4689</v>
      </c>
    </row>
    <row r="2845" spans="1:4">
      <c r="A2845" s="50"/>
      <c r="B2845" s="50">
        <v>9000689</v>
      </c>
      <c r="C2845" s="13" t="s">
        <v>4249</v>
      </c>
      <c r="D2845" s="49" t="s">
        <v>4689</v>
      </c>
    </row>
    <row r="2846" spans="1:4">
      <c r="A2846" s="50"/>
      <c r="B2846" s="50">
        <v>9000690</v>
      </c>
      <c r="C2846" s="13" t="s">
        <v>4250</v>
      </c>
      <c r="D2846" s="49" t="s">
        <v>4689</v>
      </c>
    </row>
    <row r="2847" spans="1:4">
      <c r="A2847" s="50"/>
      <c r="B2847" s="50">
        <v>9000691</v>
      </c>
      <c r="C2847" s="13" t="s">
        <v>4251</v>
      </c>
      <c r="D2847" s="49" t="s">
        <v>4689</v>
      </c>
    </row>
    <row r="2848" spans="1:4">
      <c r="A2848" s="50"/>
      <c r="B2848" s="50">
        <v>9000692</v>
      </c>
      <c r="C2848" s="13" t="s">
        <v>4252</v>
      </c>
      <c r="D2848" s="49" t="s">
        <v>4689</v>
      </c>
    </row>
    <row r="2849" spans="1:4">
      <c r="A2849" s="50"/>
      <c r="B2849" s="50">
        <v>9000693</v>
      </c>
      <c r="C2849" s="13" t="s">
        <v>4253</v>
      </c>
      <c r="D2849" s="49" t="s">
        <v>4689</v>
      </c>
    </row>
    <row r="2850" spans="1:4">
      <c r="A2850" s="50"/>
      <c r="B2850" s="50">
        <v>9000694</v>
      </c>
      <c r="C2850" s="13" t="s">
        <v>4254</v>
      </c>
      <c r="D2850" s="49" t="s">
        <v>4689</v>
      </c>
    </row>
    <row r="2851" spans="1:4">
      <c r="A2851" s="50"/>
      <c r="B2851" s="50">
        <v>9000695</v>
      </c>
      <c r="C2851" s="13" t="s">
        <v>4255</v>
      </c>
      <c r="D2851" s="49" t="s">
        <v>4689</v>
      </c>
    </row>
    <row r="2852" spans="1:4">
      <c r="A2852" s="50"/>
      <c r="B2852" s="50">
        <v>9000696</v>
      </c>
      <c r="C2852" s="13" t="s">
        <v>4256</v>
      </c>
      <c r="D2852" s="49" t="s">
        <v>4689</v>
      </c>
    </row>
    <row r="2853" spans="1:4">
      <c r="A2853" s="50"/>
      <c r="B2853" s="50">
        <v>9000697</v>
      </c>
      <c r="C2853" s="13" t="s">
        <v>4257</v>
      </c>
      <c r="D2853" s="49" t="s">
        <v>4689</v>
      </c>
    </row>
    <row r="2854" spans="1:4">
      <c r="A2854" s="50"/>
      <c r="B2854" s="50">
        <v>9000698</v>
      </c>
      <c r="C2854" s="13" t="s">
        <v>4258</v>
      </c>
      <c r="D2854" s="49" t="s">
        <v>4689</v>
      </c>
    </row>
    <row r="2855" spans="1:4">
      <c r="A2855" s="50"/>
      <c r="B2855" s="50">
        <v>9000699</v>
      </c>
      <c r="C2855" s="13" t="s">
        <v>4259</v>
      </c>
      <c r="D2855" s="49" t="s">
        <v>4689</v>
      </c>
    </row>
    <row r="2856" spans="1:4">
      <c r="A2856" s="50"/>
      <c r="B2856" s="50">
        <v>9000700</v>
      </c>
      <c r="C2856" s="13" t="s">
        <v>4260</v>
      </c>
      <c r="D2856" s="49" t="s">
        <v>4689</v>
      </c>
    </row>
    <row r="2857" spans="1:4">
      <c r="A2857" s="50"/>
      <c r="B2857" s="50">
        <v>9000701</v>
      </c>
      <c r="C2857" s="13" t="s">
        <v>4261</v>
      </c>
      <c r="D2857" s="49" t="s">
        <v>4689</v>
      </c>
    </row>
    <row r="2858" spans="1:4">
      <c r="A2858" s="50"/>
      <c r="B2858" s="50">
        <v>9000702</v>
      </c>
      <c r="C2858" s="13" t="s">
        <v>4262</v>
      </c>
      <c r="D2858" s="49" t="s">
        <v>4689</v>
      </c>
    </row>
    <row r="2859" spans="1:4">
      <c r="A2859" s="50"/>
      <c r="B2859" s="50">
        <v>9000703</v>
      </c>
      <c r="C2859" s="13" t="s">
        <v>4263</v>
      </c>
      <c r="D2859" s="49" t="s">
        <v>4689</v>
      </c>
    </row>
    <row r="2860" spans="1:4">
      <c r="A2860" s="50"/>
      <c r="B2860" s="50">
        <v>9000704</v>
      </c>
      <c r="C2860" s="13" t="s">
        <v>4264</v>
      </c>
      <c r="D2860" s="49" t="s">
        <v>4689</v>
      </c>
    </row>
    <row r="2861" spans="1:4">
      <c r="A2861" s="50"/>
      <c r="B2861" s="50">
        <v>9000705</v>
      </c>
      <c r="C2861" s="13" t="s">
        <v>4265</v>
      </c>
      <c r="D2861" s="49" t="s">
        <v>4689</v>
      </c>
    </row>
    <row r="2862" spans="1:4">
      <c r="A2862" s="50"/>
      <c r="B2862" s="50">
        <v>9000706</v>
      </c>
      <c r="C2862" s="13" t="s">
        <v>4266</v>
      </c>
      <c r="D2862" s="49" t="s">
        <v>4689</v>
      </c>
    </row>
    <row r="2863" spans="1:4">
      <c r="A2863" s="50"/>
      <c r="B2863" s="50">
        <v>9000707</v>
      </c>
      <c r="C2863" s="13" t="s">
        <v>4267</v>
      </c>
      <c r="D2863" s="49" t="s">
        <v>4689</v>
      </c>
    </row>
    <row r="2864" spans="1:4">
      <c r="A2864" s="50"/>
      <c r="B2864" s="50">
        <v>9000708</v>
      </c>
      <c r="C2864" s="13" t="s">
        <v>4268</v>
      </c>
      <c r="D2864" s="49" t="s">
        <v>4689</v>
      </c>
    </row>
    <row r="2865" spans="1:4">
      <c r="A2865" s="50"/>
      <c r="B2865" s="50">
        <v>9000709</v>
      </c>
      <c r="C2865" s="13" t="s">
        <v>4269</v>
      </c>
      <c r="D2865" s="49" t="s">
        <v>4689</v>
      </c>
    </row>
    <row r="2866" spans="1:4">
      <c r="A2866" s="50"/>
      <c r="B2866" s="50">
        <v>9000710</v>
      </c>
      <c r="C2866" s="13" t="s">
        <v>4270</v>
      </c>
      <c r="D2866" s="49" t="s">
        <v>4689</v>
      </c>
    </row>
    <row r="2867" spans="1:4">
      <c r="A2867" s="50"/>
      <c r="B2867" s="50">
        <v>9000711</v>
      </c>
      <c r="C2867" s="13" t="s">
        <v>4271</v>
      </c>
      <c r="D2867" s="49" t="s">
        <v>4689</v>
      </c>
    </row>
    <row r="2868" spans="1:4">
      <c r="A2868" s="50"/>
      <c r="B2868" s="50">
        <v>9000712</v>
      </c>
      <c r="C2868" s="13" t="s">
        <v>4272</v>
      </c>
      <c r="D2868" s="49" t="s">
        <v>4689</v>
      </c>
    </row>
    <row r="2869" spans="1:4">
      <c r="A2869" s="50"/>
      <c r="B2869" s="50">
        <v>9000713</v>
      </c>
      <c r="C2869" s="13" t="s">
        <v>4273</v>
      </c>
      <c r="D2869" s="49" t="s">
        <v>4689</v>
      </c>
    </row>
    <row r="2870" spans="1:4">
      <c r="A2870" s="50"/>
      <c r="B2870" s="50">
        <v>9000714</v>
      </c>
      <c r="C2870" s="13" t="s">
        <v>4274</v>
      </c>
      <c r="D2870" s="49" t="s">
        <v>4689</v>
      </c>
    </row>
    <row r="2871" spans="1:4">
      <c r="A2871" s="50"/>
      <c r="B2871" s="50">
        <v>9000715</v>
      </c>
      <c r="C2871" s="13" t="s">
        <v>4275</v>
      </c>
      <c r="D2871" s="49" t="s">
        <v>4689</v>
      </c>
    </row>
    <row r="2872" spans="1:4">
      <c r="A2872" s="50"/>
      <c r="B2872" s="50">
        <v>9000716</v>
      </c>
      <c r="C2872" s="13" t="s">
        <v>4276</v>
      </c>
      <c r="D2872" s="49" t="s">
        <v>4689</v>
      </c>
    </row>
    <row r="2873" spans="1:4">
      <c r="A2873" s="50"/>
      <c r="B2873" s="50">
        <v>9000717</v>
      </c>
      <c r="C2873" s="13" t="s">
        <v>4277</v>
      </c>
      <c r="D2873" s="49" t="s">
        <v>4689</v>
      </c>
    </row>
    <row r="2874" spans="1:4">
      <c r="A2874" s="50"/>
      <c r="B2874" s="50">
        <v>9000718</v>
      </c>
      <c r="C2874" s="13" t="s">
        <v>4278</v>
      </c>
      <c r="D2874" s="49" t="s">
        <v>4689</v>
      </c>
    </row>
    <row r="2875" spans="1:4">
      <c r="A2875" s="50"/>
      <c r="B2875" s="50">
        <v>9000719</v>
      </c>
      <c r="C2875" s="13" t="s">
        <v>4279</v>
      </c>
      <c r="D2875" s="49" t="s">
        <v>4689</v>
      </c>
    </row>
    <row r="2876" spans="1:4">
      <c r="A2876" s="50"/>
      <c r="B2876" s="50">
        <v>9000720</v>
      </c>
      <c r="C2876" s="13" t="s">
        <v>4280</v>
      </c>
      <c r="D2876" s="49" t="s">
        <v>4689</v>
      </c>
    </row>
    <row r="2877" spans="1:4">
      <c r="A2877" s="50"/>
      <c r="B2877" s="50">
        <v>9000721</v>
      </c>
      <c r="C2877" s="13" t="s">
        <v>4281</v>
      </c>
      <c r="D2877" s="49" t="s">
        <v>4689</v>
      </c>
    </row>
    <row r="2878" spans="1:4">
      <c r="A2878" s="50"/>
      <c r="B2878" s="50">
        <v>9000722</v>
      </c>
      <c r="C2878" s="13" t="s">
        <v>4282</v>
      </c>
      <c r="D2878" s="49" t="s">
        <v>4689</v>
      </c>
    </row>
    <row r="2879" spans="1:4">
      <c r="A2879" s="50"/>
      <c r="B2879" s="50">
        <v>9000723</v>
      </c>
      <c r="C2879" s="13" t="s">
        <v>4283</v>
      </c>
      <c r="D2879" s="49" t="s">
        <v>4689</v>
      </c>
    </row>
    <row r="2880" spans="1:4">
      <c r="A2880" s="50"/>
      <c r="B2880" s="50">
        <v>9000724</v>
      </c>
      <c r="C2880" s="13" t="s">
        <v>4284</v>
      </c>
      <c r="D2880" s="49" t="s">
        <v>4689</v>
      </c>
    </row>
    <row r="2881" spans="1:4">
      <c r="A2881" s="50"/>
      <c r="B2881" s="50">
        <v>9000725</v>
      </c>
      <c r="C2881" s="13" t="s">
        <v>4285</v>
      </c>
      <c r="D2881" s="49" t="s">
        <v>4689</v>
      </c>
    </row>
    <row r="2882" spans="1:4">
      <c r="A2882" s="50"/>
      <c r="B2882" s="50">
        <v>9000726</v>
      </c>
      <c r="C2882" s="13" t="s">
        <v>4286</v>
      </c>
      <c r="D2882" s="49" t="s">
        <v>4689</v>
      </c>
    </row>
    <row r="2883" spans="1:4">
      <c r="A2883" s="50"/>
      <c r="B2883" s="50">
        <v>9000727</v>
      </c>
      <c r="C2883" s="13" t="s">
        <v>4287</v>
      </c>
      <c r="D2883" s="49" t="s">
        <v>4689</v>
      </c>
    </row>
    <row r="2884" spans="1:4">
      <c r="A2884" s="50"/>
      <c r="B2884" s="50">
        <v>9000728</v>
      </c>
      <c r="C2884" s="13" t="s">
        <v>2896</v>
      </c>
      <c r="D2884" s="49" t="s">
        <v>4689</v>
      </c>
    </row>
    <row r="2885" spans="1:4">
      <c r="A2885" s="50"/>
      <c r="B2885" s="50">
        <v>9000729</v>
      </c>
      <c r="C2885" s="13" t="s">
        <v>4288</v>
      </c>
      <c r="D2885" s="49" t="s">
        <v>4689</v>
      </c>
    </row>
    <row r="2886" spans="1:4">
      <c r="A2886" s="50"/>
      <c r="B2886" s="50">
        <v>9000730</v>
      </c>
      <c r="C2886" s="13" t="s">
        <v>4289</v>
      </c>
      <c r="D2886" s="49" t="s">
        <v>4689</v>
      </c>
    </row>
    <row r="2887" spans="1:4">
      <c r="A2887" s="50"/>
      <c r="B2887" s="50">
        <v>9000731</v>
      </c>
      <c r="C2887" s="13" t="s">
        <v>4290</v>
      </c>
      <c r="D2887" s="49" t="s">
        <v>4689</v>
      </c>
    </row>
    <row r="2888" spans="1:4">
      <c r="A2888" s="50"/>
      <c r="B2888" s="50">
        <v>9000732</v>
      </c>
      <c r="C2888" s="13" t="s">
        <v>4291</v>
      </c>
      <c r="D2888" s="49" t="s">
        <v>4689</v>
      </c>
    </row>
    <row r="2889" spans="1:4">
      <c r="A2889" s="50"/>
      <c r="B2889" s="50">
        <v>9000733</v>
      </c>
      <c r="C2889" s="13" t="s">
        <v>4292</v>
      </c>
      <c r="D2889" s="49" t="s">
        <v>4689</v>
      </c>
    </row>
    <row r="2890" spans="1:4">
      <c r="A2890" s="50"/>
      <c r="B2890" s="50">
        <v>9000734</v>
      </c>
      <c r="C2890" s="13" t="s">
        <v>4293</v>
      </c>
      <c r="D2890" s="49" t="s">
        <v>4689</v>
      </c>
    </row>
    <row r="2891" spans="1:4">
      <c r="A2891" s="50"/>
      <c r="B2891" s="50">
        <v>9000735</v>
      </c>
      <c r="C2891" s="13" t="s">
        <v>4294</v>
      </c>
      <c r="D2891" s="49" t="s">
        <v>4689</v>
      </c>
    </row>
    <row r="2892" spans="1:4">
      <c r="A2892" s="50"/>
      <c r="B2892" s="50">
        <v>9000736</v>
      </c>
      <c r="C2892" s="13" t="s">
        <v>4295</v>
      </c>
      <c r="D2892" s="49" t="s">
        <v>4689</v>
      </c>
    </row>
    <row r="2893" spans="1:4">
      <c r="A2893" s="50"/>
      <c r="B2893" s="50">
        <v>9000737</v>
      </c>
      <c r="C2893" s="13" t="s">
        <v>4296</v>
      </c>
      <c r="D2893" s="49" t="s">
        <v>4689</v>
      </c>
    </row>
    <row r="2894" spans="1:4">
      <c r="A2894" s="50"/>
      <c r="B2894" s="50">
        <v>9000738</v>
      </c>
      <c r="C2894" s="13" t="s">
        <v>4297</v>
      </c>
      <c r="D2894" s="49" t="s">
        <v>4689</v>
      </c>
    </row>
    <row r="2895" spans="1:4">
      <c r="A2895" s="50"/>
      <c r="B2895" s="50">
        <v>9000739</v>
      </c>
      <c r="C2895" s="13" t="s">
        <v>4298</v>
      </c>
      <c r="D2895" s="49" t="s">
        <v>4689</v>
      </c>
    </row>
    <row r="2896" spans="1:4">
      <c r="A2896" s="50"/>
      <c r="B2896" s="50">
        <v>9000740</v>
      </c>
      <c r="C2896" s="13" t="s">
        <v>4299</v>
      </c>
      <c r="D2896" s="49" t="s">
        <v>4689</v>
      </c>
    </row>
    <row r="2897" spans="1:4">
      <c r="A2897" s="50"/>
      <c r="B2897" s="50">
        <v>9000741</v>
      </c>
      <c r="C2897" s="13" t="s">
        <v>4300</v>
      </c>
      <c r="D2897" s="49" t="s">
        <v>4689</v>
      </c>
    </row>
    <row r="2898" spans="1:4">
      <c r="A2898" s="50"/>
      <c r="B2898" s="50">
        <v>9000742</v>
      </c>
      <c r="C2898" s="13" t="s">
        <v>4301</v>
      </c>
      <c r="D2898" s="49" t="s">
        <v>4689</v>
      </c>
    </row>
    <row r="2899" spans="1:4">
      <c r="A2899" s="50"/>
      <c r="B2899" s="50">
        <v>9000743</v>
      </c>
      <c r="C2899" s="13" t="s">
        <v>4302</v>
      </c>
      <c r="D2899" s="49" t="s">
        <v>4689</v>
      </c>
    </row>
    <row r="2900" spans="1:4">
      <c r="A2900" s="50"/>
      <c r="B2900" s="50">
        <v>9000744</v>
      </c>
      <c r="C2900" s="13" t="s">
        <v>4303</v>
      </c>
      <c r="D2900" s="49" t="s">
        <v>4689</v>
      </c>
    </row>
    <row r="2901" spans="1:4">
      <c r="A2901" s="50"/>
      <c r="B2901" s="50">
        <v>9000745</v>
      </c>
      <c r="C2901" s="13" t="s">
        <v>4304</v>
      </c>
      <c r="D2901" s="49" t="s">
        <v>4689</v>
      </c>
    </row>
    <row r="2902" spans="1:4">
      <c r="A2902" s="50"/>
      <c r="B2902" s="50">
        <v>9000746</v>
      </c>
      <c r="C2902" s="13" t="s">
        <v>4305</v>
      </c>
      <c r="D2902" s="49" t="s">
        <v>4689</v>
      </c>
    </row>
    <row r="2903" spans="1:4">
      <c r="A2903" s="50"/>
      <c r="B2903" s="50">
        <v>9000747</v>
      </c>
      <c r="C2903" s="13" t="s">
        <v>4306</v>
      </c>
      <c r="D2903" s="49" t="s">
        <v>4689</v>
      </c>
    </row>
    <row r="2904" spans="1:4">
      <c r="A2904" s="50"/>
      <c r="B2904" s="50">
        <v>9000748</v>
      </c>
      <c r="C2904" s="13" t="s">
        <v>4307</v>
      </c>
      <c r="D2904" s="49" t="s">
        <v>4689</v>
      </c>
    </row>
    <row r="2905" spans="1:4">
      <c r="A2905" s="50"/>
      <c r="B2905" s="50">
        <v>9000749</v>
      </c>
      <c r="C2905" s="13" t="s">
        <v>4308</v>
      </c>
      <c r="D2905" s="49" t="s">
        <v>4689</v>
      </c>
    </row>
    <row r="2906" spans="1:4">
      <c r="A2906" s="50"/>
      <c r="B2906" s="50">
        <v>9000750</v>
      </c>
      <c r="C2906" s="13" t="s">
        <v>4309</v>
      </c>
      <c r="D2906" s="49" t="s">
        <v>4689</v>
      </c>
    </row>
    <row r="2907" spans="1:4">
      <c r="A2907" s="50"/>
      <c r="B2907" s="50">
        <v>9000751</v>
      </c>
      <c r="C2907" s="13" t="s">
        <v>4310</v>
      </c>
      <c r="D2907" s="49" t="s">
        <v>4689</v>
      </c>
    </row>
    <row r="2908" spans="1:4">
      <c r="A2908" s="50"/>
      <c r="B2908" s="50">
        <v>9000752</v>
      </c>
      <c r="C2908" s="13" t="s">
        <v>4311</v>
      </c>
      <c r="D2908" s="49" t="s">
        <v>4689</v>
      </c>
    </row>
    <row r="2909" spans="1:4">
      <c r="A2909" s="50"/>
      <c r="B2909" s="50">
        <v>9000753</v>
      </c>
      <c r="C2909" s="13" t="s">
        <v>4312</v>
      </c>
      <c r="D2909" s="49" t="s">
        <v>4689</v>
      </c>
    </row>
    <row r="2910" spans="1:4">
      <c r="A2910" s="50"/>
      <c r="B2910" s="50">
        <v>9000754</v>
      </c>
      <c r="C2910" s="13" t="s">
        <v>4313</v>
      </c>
      <c r="D2910" s="49" t="s">
        <v>4689</v>
      </c>
    </row>
    <row r="2911" spans="1:4">
      <c r="A2911" s="50"/>
      <c r="B2911" s="50">
        <v>9000755</v>
      </c>
      <c r="C2911" s="13" t="s">
        <v>4314</v>
      </c>
      <c r="D2911" s="49" t="s">
        <v>4689</v>
      </c>
    </row>
    <row r="2912" spans="1:4">
      <c r="A2912" s="50"/>
      <c r="B2912" s="50">
        <v>9000756</v>
      </c>
      <c r="C2912" s="13" t="s">
        <v>4315</v>
      </c>
      <c r="D2912" s="49" t="s">
        <v>4689</v>
      </c>
    </row>
    <row r="2913" spans="1:4">
      <c r="A2913" s="50"/>
      <c r="B2913" s="50">
        <v>9000757</v>
      </c>
      <c r="C2913" s="13" t="s">
        <v>4316</v>
      </c>
      <c r="D2913" s="49" t="s">
        <v>4689</v>
      </c>
    </row>
    <row r="2914" spans="1:4">
      <c r="A2914" s="50"/>
      <c r="B2914" s="50">
        <v>9000758</v>
      </c>
      <c r="C2914" s="13" t="s">
        <v>4317</v>
      </c>
      <c r="D2914" s="49" t="s">
        <v>4689</v>
      </c>
    </row>
    <row r="2915" spans="1:4">
      <c r="A2915" s="50"/>
      <c r="B2915" s="50">
        <v>9000759</v>
      </c>
      <c r="C2915" s="13" t="s">
        <v>4318</v>
      </c>
      <c r="D2915" s="49" t="s">
        <v>4689</v>
      </c>
    </row>
    <row r="2916" spans="1:4">
      <c r="A2916" s="50"/>
      <c r="B2916" s="50">
        <v>9000760</v>
      </c>
      <c r="C2916" s="13" t="s">
        <v>4319</v>
      </c>
      <c r="D2916" s="49" t="s">
        <v>4689</v>
      </c>
    </row>
    <row r="2917" spans="1:4">
      <c r="A2917" s="50"/>
      <c r="B2917" s="50">
        <v>9000761</v>
      </c>
      <c r="C2917" s="13" t="s">
        <v>4320</v>
      </c>
      <c r="D2917" s="49" t="s">
        <v>4689</v>
      </c>
    </row>
    <row r="2918" spans="1:4">
      <c r="A2918" s="50"/>
      <c r="B2918" s="50">
        <v>9000762</v>
      </c>
      <c r="C2918" s="13" t="s">
        <v>4321</v>
      </c>
      <c r="D2918" s="49" t="s">
        <v>4689</v>
      </c>
    </row>
    <row r="2919" spans="1:4">
      <c r="A2919" s="50"/>
      <c r="B2919" s="50">
        <v>9000763</v>
      </c>
      <c r="C2919" s="13" t="s">
        <v>4322</v>
      </c>
      <c r="D2919" s="49" t="s">
        <v>4689</v>
      </c>
    </row>
    <row r="2920" spans="1:4">
      <c r="A2920" s="50"/>
      <c r="B2920" s="50">
        <v>9000764</v>
      </c>
      <c r="C2920" s="13" t="s">
        <v>4323</v>
      </c>
      <c r="D2920" s="49" t="s">
        <v>4689</v>
      </c>
    </row>
    <row r="2921" spans="1:4">
      <c r="A2921" s="50"/>
      <c r="B2921" s="50">
        <v>9000765</v>
      </c>
      <c r="C2921" s="13" t="s">
        <v>4324</v>
      </c>
      <c r="D2921" s="49" t="s">
        <v>4689</v>
      </c>
    </row>
    <row r="2922" spans="1:4">
      <c r="A2922" s="50"/>
      <c r="B2922" s="50">
        <v>9000766</v>
      </c>
      <c r="C2922" s="13" t="s">
        <v>4325</v>
      </c>
      <c r="D2922" s="49" t="s">
        <v>4689</v>
      </c>
    </row>
    <row r="2923" spans="1:4">
      <c r="A2923" s="50"/>
      <c r="B2923" s="50">
        <v>9000767</v>
      </c>
      <c r="C2923" s="13" t="s">
        <v>4326</v>
      </c>
      <c r="D2923" s="49" t="s">
        <v>4689</v>
      </c>
    </row>
    <row r="2924" spans="1:4">
      <c r="A2924" s="50"/>
      <c r="B2924" s="50">
        <v>9000768</v>
      </c>
      <c r="C2924" s="13" t="s">
        <v>4327</v>
      </c>
      <c r="D2924" s="49" t="s">
        <v>4689</v>
      </c>
    </row>
    <row r="2925" spans="1:4">
      <c r="A2925" s="50"/>
      <c r="B2925" s="50">
        <v>9000769</v>
      </c>
      <c r="C2925" s="13" t="s">
        <v>4328</v>
      </c>
      <c r="D2925" s="49" t="s">
        <v>4689</v>
      </c>
    </row>
    <row r="2926" spans="1:4">
      <c r="A2926" s="50"/>
      <c r="B2926" s="50">
        <v>9000770</v>
      </c>
      <c r="C2926" s="13" t="s">
        <v>4329</v>
      </c>
      <c r="D2926" s="49" t="s">
        <v>4689</v>
      </c>
    </row>
    <row r="2927" spans="1:4">
      <c r="A2927" s="50"/>
      <c r="B2927" s="50">
        <v>9000771</v>
      </c>
      <c r="C2927" s="13" t="s">
        <v>4330</v>
      </c>
      <c r="D2927" s="49" t="s">
        <v>4689</v>
      </c>
    </row>
    <row r="2928" spans="1:4">
      <c r="A2928" s="50"/>
      <c r="B2928" s="50">
        <v>9000772</v>
      </c>
      <c r="C2928" s="13" t="s">
        <v>4331</v>
      </c>
      <c r="D2928" s="49" t="s">
        <v>4689</v>
      </c>
    </row>
    <row r="2929" spans="1:4">
      <c r="A2929" s="50"/>
      <c r="B2929" s="50">
        <v>9000773</v>
      </c>
      <c r="C2929" s="13" t="s">
        <v>4332</v>
      </c>
      <c r="D2929" s="49" t="s">
        <v>4689</v>
      </c>
    </row>
    <row r="2930" spans="1:4">
      <c r="A2930" s="50"/>
      <c r="B2930" s="50">
        <v>9000774</v>
      </c>
      <c r="C2930" s="13" t="s">
        <v>4333</v>
      </c>
      <c r="D2930" s="49" t="s">
        <v>4689</v>
      </c>
    </row>
    <row r="2931" spans="1:4">
      <c r="A2931" s="50"/>
      <c r="B2931" s="50">
        <v>9000775</v>
      </c>
      <c r="C2931" s="13" t="s">
        <v>4334</v>
      </c>
      <c r="D2931" s="49" t="s">
        <v>4689</v>
      </c>
    </row>
    <row r="2932" spans="1:4">
      <c r="A2932" s="50"/>
      <c r="B2932" s="50">
        <v>9000776</v>
      </c>
      <c r="C2932" s="13" t="s">
        <v>4335</v>
      </c>
      <c r="D2932" s="49" t="s">
        <v>4689</v>
      </c>
    </row>
    <row r="2933" spans="1:4">
      <c r="A2933" s="50"/>
      <c r="B2933" s="50">
        <v>9000777</v>
      </c>
      <c r="C2933" s="13" t="s">
        <v>4336</v>
      </c>
      <c r="D2933" s="49" t="s">
        <v>4689</v>
      </c>
    </row>
    <row r="2934" spans="1:4">
      <c r="A2934" s="50"/>
      <c r="B2934" s="50">
        <v>9000778</v>
      </c>
      <c r="C2934" s="13" t="s">
        <v>4337</v>
      </c>
      <c r="D2934" s="49" t="s">
        <v>4689</v>
      </c>
    </row>
    <row r="2935" spans="1:4">
      <c r="A2935" s="50"/>
      <c r="B2935" s="50">
        <v>9000779</v>
      </c>
      <c r="C2935" s="13" t="s">
        <v>4338</v>
      </c>
      <c r="D2935" s="49" t="s">
        <v>4689</v>
      </c>
    </row>
    <row r="2936" spans="1:4">
      <c r="A2936" s="50"/>
      <c r="B2936" s="50">
        <v>9000780</v>
      </c>
      <c r="C2936" s="13" t="s">
        <v>4339</v>
      </c>
      <c r="D2936" s="49" t="s">
        <v>4689</v>
      </c>
    </row>
    <row r="2937" spans="1:4">
      <c r="A2937" s="50"/>
      <c r="B2937" s="50">
        <v>9000781</v>
      </c>
      <c r="C2937" s="13" t="s">
        <v>4340</v>
      </c>
      <c r="D2937" s="49" t="s">
        <v>4689</v>
      </c>
    </row>
    <row r="2938" spans="1:4">
      <c r="A2938" s="50"/>
      <c r="B2938" s="50">
        <v>9000782</v>
      </c>
      <c r="C2938" s="13" t="s">
        <v>4341</v>
      </c>
      <c r="D2938" s="49" t="s">
        <v>4689</v>
      </c>
    </row>
    <row r="2939" spans="1:4">
      <c r="A2939" s="50"/>
      <c r="B2939" s="50">
        <v>9000783</v>
      </c>
      <c r="C2939" s="13" t="s">
        <v>4342</v>
      </c>
      <c r="D2939" s="49" t="s">
        <v>4689</v>
      </c>
    </row>
    <row r="2940" spans="1:4">
      <c r="A2940" s="50"/>
      <c r="B2940" s="50">
        <v>9000784</v>
      </c>
      <c r="C2940" s="13" t="s">
        <v>4343</v>
      </c>
      <c r="D2940" s="49" t="s">
        <v>4689</v>
      </c>
    </row>
    <row r="2941" spans="1:4">
      <c r="A2941" s="50"/>
      <c r="B2941" s="50">
        <v>9000785</v>
      </c>
      <c r="C2941" s="13" t="s">
        <v>4344</v>
      </c>
      <c r="D2941" s="49" t="s">
        <v>4689</v>
      </c>
    </row>
    <row r="2942" spans="1:4">
      <c r="A2942" s="50"/>
      <c r="B2942" s="50">
        <v>9000786</v>
      </c>
      <c r="C2942" s="13" t="s">
        <v>4345</v>
      </c>
      <c r="D2942" s="49" t="s">
        <v>4689</v>
      </c>
    </row>
    <row r="2943" spans="1:4">
      <c r="A2943" s="50"/>
      <c r="B2943" s="50">
        <v>9000787</v>
      </c>
      <c r="C2943" s="13" t="s">
        <v>4346</v>
      </c>
      <c r="D2943" s="49" t="s">
        <v>4689</v>
      </c>
    </row>
    <row r="2944" spans="1:4">
      <c r="A2944" s="50"/>
      <c r="B2944" s="50">
        <v>9000788</v>
      </c>
      <c r="C2944" s="13" t="s">
        <v>4347</v>
      </c>
      <c r="D2944" s="49" t="s">
        <v>4689</v>
      </c>
    </row>
    <row r="2945" spans="1:4">
      <c r="A2945" s="50"/>
      <c r="B2945" s="50">
        <v>9000789</v>
      </c>
      <c r="C2945" s="13" t="s">
        <v>4348</v>
      </c>
      <c r="D2945" s="49" t="s">
        <v>4689</v>
      </c>
    </row>
    <row r="2946" spans="1:4">
      <c r="A2946" s="50"/>
      <c r="B2946" s="50">
        <v>9000790</v>
      </c>
      <c r="C2946" s="13" t="s">
        <v>4349</v>
      </c>
      <c r="D2946" s="49" t="s">
        <v>4689</v>
      </c>
    </row>
    <row r="2947" spans="1:4">
      <c r="A2947" s="50"/>
      <c r="B2947" s="50">
        <v>9000791</v>
      </c>
      <c r="C2947" s="13" t="s">
        <v>4350</v>
      </c>
      <c r="D2947" s="49" t="s">
        <v>4689</v>
      </c>
    </row>
    <row r="2948" spans="1:4">
      <c r="A2948" s="50"/>
      <c r="B2948" s="50">
        <v>9000792</v>
      </c>
      <c r="C2948" s="13" t="s">
        <v>4351</v>
      </c>
      <c r="D2948" s="49" t="s">
        <v>4689</v>
      </c>
    </row>
    <row r="2949" spans="1:4">
      <c r="A2949" s="50"/>
      <c r="B2949" s="50">
        <v>9000793</v>
      </c>
      <c r="C2949" s="13" t="s">
        <v>4352</v>
      </c>
      <c r="D2949" s="49" t="s">
        <v>4689</v>
      </c>
    </row>
    <row r="2950" spans="1:4">
      <c r="A2950" s="50"/>
      <c r="B2950" s="50">
        <v>9000794</v>
      </c>
      <c r="C2950" s="13" t="s">
        <v>4353</v>
      </c>
      <c r="D2950" s="49" t="s">
        <v>4689</v>
      </c>
    </row>
    <row r="2951" spans="1:4">
      <c r="A2951" s="50"/>
      <c r="B2951" s="50">
        <v>9000795</v>
      </c>
      <c r="C2951" s="13" t="s">
        <v>4354</v>
      </c>
      <c r="D2951" s="49" t="s">
        <v>4689</v>
      </c>
    </row>
    <row r="2952" spans="1:4">
      <c r="A2952" s="50"/>
      <c r="B2952" s="50">
        <v>9000796</v>
      </c>
      <c r="C2952" s="13" t="s">
        <v>4355</v>
      </c>
      <c r="D2952" s="49" t="s">
        <v>4689</v>
      </c>
    </row>
    <row r="2953" spans="1:4">
      <c r="A2953" s="50"/>
      <c r="B2953" s="50">
        <v>9000797</v>
      </c>
      <c r="C2953" s="13" t="s">
        <v>4356</v>
      </c>
      <c r="D2953" s="49" t="s">
        <v>4689</v>
      </c>
    </row>
    <row r="2954" spans="1:4">
      <c r="A2954" s="50"/>
      <c r="B2954" s="50">
        <v>9000798</v>
      </c>
      <c r="C2954" s="13" t="s">
        <v>4357</v>
      </c>
      <c r="D2954" s="49" t="s">
        <v>4689</v>
      </c>
    </row>
    <row r="2955" spans="1:4">
      <c r="A2955" s="50"/>
      <c r="B2955" s="50">
        <v>9000799</v>
      </c>
      <c r="C2955" s="13" t="s">
        <v>4358</v>
      </c>
      <c r="D2955" s="49" t="s">
        <v>4689</v>
      </c>
    </row>
    <row r="2956" spans="1:4">
      <c r="A2956" s="50"/>
      <c r="B2956" s="50">
        <v>9000800</v>
      </c>
      <c r="C2956" s="13" t="s">
        <v>4359</v>
      </c>
      <c r="D2956" s="49" t="s">
        <v>4689</v>
      </c>
    </row>
    <row r="2957" spans="1:4">
      <c r="A2957" s="50"/>
      <c r="B2957" s="50">
        <v>9000801</v>
      </c>
      <c r="C2957" s="13" t="s">
        <v>4360</v>
      </c>
      <c r="D2957" s="49" t="s">
        <v>4689</v>
      </c>
    </row>
    <row r="2958" spans="1:4">
      <c r="A2958" s="50"/>
      <c r="B2958" s="50">
        <v>9000802</v>
      </c>
      <c r="C2958" s="13" t="s">
        <v>4361</v>
      </c>
      <c r="D2958" s="49" t="s">
        <v>4689</v>
      </c>
    </row>
    <row r="2959" spans="1:4">
      <c r="A2959" s="50"/>
      <c r="B2959" s="50">
        <v>9000803</v>
      </c>
      <c r="C2959" s="13" t="s">
        <v>4362</v>
      </c>
      <c r="D2959" s="49" t="s">
        <v>4689</v>
      </c>
    </row>
    <row r="2960" spans="1:4">
      <c r="A2960" s="50"/>
      <c r="B2960" s="50">
        <v>9000804</v>
      </c>
      <c r="C2960" s="13" t="s">
        <v>4363</v>
      </c>
      <c r="D2960" s="49" t="s">
        <v>4689</v>
      </c>
    </row>
    <row r="2961" spans="1:4">
      <c r="A2961" s="50"/>
      <c r="B2961" s="50">
        <v>9000805</v>
      </c>
      <c r="C2961" s="13" t="s">
        <v>4364</v>
      </c>
      <c r="D2961" s="49" t="s">
        <v>4689</v>
      </c>
    </row>
    <row r="2962" spans="1:4">
      <c r="A2962" s="50"/>
      <c r="B2962" s="50">
        <v>9000806</v>
      </c>
      <c r="C2962" s="13" t="s">
        <v>4365</v>
      </c>
      <c r="D2962" s="49" t="s">
        <v>4689</v>
      </c>
    </row>
    <row r="2963" spans="1:4">
      <c r="A2963" s="50"/>
      <c r="B2963" s="50">
        <v>9000807</v>
      </c>
      <c r="C2963" s="13" t="s">
        <v>4366</v>
      </c>
      <c r="D2963" s="49" t="s">
        <v>4689</v>
      </c>
    </row>
    <row r="2964" spans="1:4">
      <c r="A2964" s="50"/>
      <c r="B2964" s="50">
        <v>9000808</v>
      </c>
      <c r="C2964" s="13" t="s">
        <v>4367</v>
      </c>
      <c r="D2964" s="49" t="s">
        <v>4689</v>
      </c>
    </row>
    <row r="2965" spans="1:4">
      <c r="A2965" s="50"/>
      <c r="B2965" s="50">
        <v>9000809</v>
      </c>
      <c r="C2965" s="13" t="s">
        <v>4368</v>
      </c>
      <c r="D2965" s="49" t="s">
        <v>4689</v>
      </c>
    </row>
    <row r="2966" spans="1:4">
      <c r="A2966" s="50"/>
      <c r="B2966" s="50">
        <v>9000810</v>
      </c>
      <c r="C2966" s="13" t="s">
        <v>4369</v>
      </c>
      <c r="D2966" s="49" t="s">
        <v>4689</v>
      </c>
    </row>
    <row r="2967" spans="1:4">
      <c r="A2967" s="50"/>
      <c r="B2967" s="50">
        <v>9000811</v>
      </c>
      <c r="C2967" s="13" t="s">
        <v>4370</v>
      </c>
      <c r="D2967" s="49" t="s">
        <v>4689</v>
      </c>
    </row>
    <row r="2968" spans="1:4">
      <c r="A2968" s="50"/>
      <c r="B2968" s="50">
        <v>9000812</v>
      </c>
      <c r="C2968" s="13" t="s">
        <v>4371</v>
      </c>
      <c r="D2968" s="49" t="s">
        <v>4689</v>
      </c>
    </row>
    <row r="2969" spans="1:4">
      <c r="A2969" s="50"/>
      <c r="B2969" s="50">
        <v>9000813</v>
      </c>
      <c r="C2969" s="13" t="s">
        <v>4372</v>
      </c>
      <c r="D2969" s="49" t="s">
        <v>4689</v>
      </c>
    </row>
    <row r="2970" spans="1:4">
      <c r="A2970" s="50"/>
      <c r="B2970" s="50">
        <v>9000814</v>
      </c>
      <c r="C2970" s="13" t="s">
        <v>4373</v>
      </c>
      <c r="D2970" s="49" t="s">
        <v>4689</v>
      </c>
    </row>
    <row r="2971" spans="1:4">
      <c r="A2971" s="50"/>
      <c r="B2971" s="50">
        <v>9000815</v>
      </c>
      <c r="C2971" s="13" t="s">
        <v>4374</v>
      </c>
      <c r="D2971" s="49" t="s">
        <v>4689</v>
      </c>
    </row>
    <row r="2972" spans="1:4">
      <c r="A2972" s="50"/>
      <c r="B2972" s="50">
        <v>9000816</v>
      </c>
      <c r="C2972" s="13" t="s">
        <v>4375</v>
      </c>
      <c r="D2972" s="49" t="s">
        <v>4689</v>
      </c>
    </row>
    <row r="2973" spans="1:4">
      <c r="A2973" s="50"/>
      <c r="B2973" s="50">
        <v>9000817</v>
      </c>
      <c r="C2973" s="13" t="s">
        <v>4376</v>
      </c>
      <c r="D2973" s="49" t="s">
        <v>4689</v>
      </c>
    </row>
    <row r="2974" spans="1:4">
      <c r="A2974" s="50"/>
      <c r="B2974" s="50">
        <v>9000818</v>
      </c>
      <c r="C2974" s="13" t="s">
        <v>4377</v>
      </c>
      <c r="D2974" s="49" t="s">
        <v>4689</v>
      </c>
    </row>
    <row r="2975" spans="1:4">
      <c r="A2975" s="50"/>
      <c r="B2975" s="50">
        <v>9000819</v>
      </c>
      <c r="C2975" s="13" t="s">
        <v>4378</v>
      </c>
      <c r="D2975" s="49" t="s">
        <v>4689</v>
      </c>
    </row>
    <row r="2976" spans="1:4">
      <c r="A2976" s="50"/>
      <c r="B2976" s="50">
        <v>9000820</v>
      </c>
      <c r="C2976" s="13" t="s">
        <v>4379</v>
      </c>
      <c r="D2976" s="49" t="s">
        <v>4689</v>
      </c>
    </row>
    <row r="2977" spans="1:4">
      <c r="A2977" s="50"/>
      <c r="B2977" s="50">
        <v>9000821</v>
      </c>
      <c r="C2977" s="13" t="s">
        <v>4380</v>
      </c>
      <c r="D2977" s="49" t="s">
        <v>4689</v>
      </c>
    </row>
    <row r="2978" spans="1:4">
      <c r="A2978" s="50"/>
      <c r="B2978" s="50">
        <v>9000822</v>
      </c>
      <c r="C2978" s="13" t="s">
        <v>4381</v>
      </c>
      <c r="D2978" s="49" t="s">
        <v>4689</v>
      </c>
    </row>
    <row r="2979" spans="1:4">
      <c r="A2979" s="50"/>
      <c r="B2979" s="50">
        <v>9000823</v>
      </c>
      <c r="C2979" s="13" t="s">
        <v>4382</v>
      </c>
      <c r="D2979" s="49" t="s">
        <v>4689</v>
      </c>
    </row>
    <row r="2980" spans="1:4">
      <c r="A2980" s="50"/>
      <c r="B2980" s="50">
        <v>9000824</v>
      </c>
      <c r="C2980" s="13" t="s">
        <v>4383</v>
      </c>
      <c r="D2980" s="49" t="s">
        <v>4689</v>
      </c>
    </row>
    <row r="2981" spans="1:4">
      <c r="A2981" s="50"/>
      <c r="B2981" s="50">
        <v>9000825</v>
      </c>
      <c r="C2981" s="13" t="s">
        <v>4384</v>
      </c>
      <c r="D2981" s="49" t="s">
        <v>4689</v>
      </c>
    </row>
    <row r="2982" spans="1:4">
      <c r="A2982" s="50"/>
      <c r="B2982" s="50">
        <v>9000826</v>
      </c>
      <c r="C2982" s="13" t="s">
        <v>4385</v>
      </c>
      <c r="D2982" s="49" t="s">
        <v>4689</v>
      </c>
    </row>
    <row r="2983" spans="1:4">
      <c r="A2983" s="50"/>
      <c r="B2983" s="50">
        <v>9000827</v>
      </c>
      <c r="C2983" s="13" t="s">
        <v>4386</v>
      </c>
      <c r="D2983" s="49" t="s">
        <v>4689</v>
      </c>
    </row>
    <row r="2984" spans="1:4">
      <c r="A2984" s="50"/>
      <c r="B2984" s="50">
        <v>9000828</v>
      </c>
      <c r="C2984" s="13" t="s">
        <v>4387</v>
      </c>
      <c r="D2984" s="49" t="s">
        <v>4689</v>
      </c>
    </row>
    <row r="2985" spans="1:4">
      <c r="A2985" s="50"/>
      <c r="B2985" s="50">
        <v>9000829</v>
      </c>
      <c r="C2985" s="13" t="s">
        <v>4388</v>
      </c>
      <c r="D2985" s="49" t="s">
        <v>4689</v>
      </c>
    </row>
    <row r="2986" spans="1:4">
      <c r="A2986" s="50"/>
      <c r="B2986" s="50">
        <v>9000830</v>
      </c>
      <c r="C2986" s="13" t="s">
        <v>4389</v>
      </c>
      <c r="D2986" s="49" t="s">
        <v>4689</v>
      </c>
    </row>
    <row r="2987" spans="1:4">
      <c r="A2987" s="50"/>
      <c r="B2987" s="50">
        <v>9000831</v>
      </c>
      <c r="C2987" s="13" t="s">
        <v>4390</v>
      </c>
      <c r="D2987" s="49" t="s">
        <v>4689</v>
      </c>
    </row>
    <row r="2988" spans="1:4">
      <c r="A2988" s="50"/>
      <c r="B2988" s="50">
        <v>9000832</v>
      </c>
      <c r="C2988" s="13" t="s">
        <v>4391</v>
      </c>
      <c r="D2988" s="49" t="s">
        <v>4689</v>
      </c>
    </row>
    <row r="2989" spans="1:4">
      <c r="A2989" s="50"/>
      <c r="B2989" s="50">
        <v>9000833</v>
      </c>
      <c r="C2989" s="13" t="s">
        <v>4392</v>
      </c>
      <c r="D2989" s="49" t="s">
        <v>4689</v>
      </c>
    </row>
    <row r="2990" spans="1:4">
      <c r="A2990" s="50"/>
      <c r="B2990" s="50">
        <v>9000834</v>
      </c>
      <c r="C2990" s="13" t="s">
        <v>4393</v>
      </c>
      <c r="D2990" s="49" t="s">
        <v>4689</v>
      </c>
    </row>
    <row r="2991" spans="1:4">
      <c r="A2991" s="50"/>
      <c r="B2991" s="50">
        <v>9000835</v>
      </c>
      <c r="C2991" s="13" t="s">
        <v>4394</v>
      </c>
      <c r="D2991" s="49" t="s">
        <v>4689</v>
      </c>
    </row>
    <row r="2992" spans="1:4">
      <c r="A2992" s="50"/>
      <c r="B2992" s="50">
        <v>9000836</v>
      </c>
      <c r="C2992" s="13" t="s">
        <v>4395</v>
      </c>
      <c r="D2992" s="49" t="s">
        <v>4689</v>
      </c>
    </row>
    <row r="2993" spans="1:4">
      <c r="A2993" s="50"/>
      <c r="B2993" s="50">
        <v>9000837</v>
      </c>
      <c r="C2993" s="13" t="s">
        <v>4396</v>
      </c>
      <c r="D2993" s="49" t="s">
        <v>4689</v>
      </c>
    </row>
    <row r="2994" spans="1:4">
      <c r="A2994" s="50"/>
      <c r="B2994" s="50">
        <v>9000838</v>
      </c>
      <c r="C2994" s="13" t="s">
        <v>4397</v>
      </c>
      <c r="D2994" s="49" t="s">
        <v>4689</v>
      </c>
    </row>
    <row r="2995" spans="1:4">
      <c r="A2995" s="50"/>
      <c r="B2995" s="50">
        <v>9000839</v>
      </c>
      <c r="C2995" s="13" t="s">
        <v>4398</v>
      </c>
      <c r="D2995" s="49" t="s">
        <v>4689</v>
      </c>
    </row>
    <row r="2996" spans="1:4">
      <c r="A2996" s="50"/>
      <c r="B2996" s="50">
        <v>9000840</v>
      </c>
      <c r="C2996" s="13" t="s">
        <v>4399</v>
      </c>
      <c r="D2996" s="49" t="s">
        <v>4689</v>
      </c>
    </row>
    <row r="2997" spans="1:4">
      <c r="A2997" s="50"/>
      <c r="B2997" s="50">
        <v>9000841</v>
      </c>
      <c r="C2997" s="13" t="s">
        <v>4400</v>
      </c>
      <c r="D2997" s="49" t="s">
        <v>4689</v>
      </c>
    </row>
    <row r="2998" spans="1:4">
      <c r="A2998" s="50"/>
      <c r="B2998" s="50">
        <v>9000842</v>
      </c>
      <c r="C2998" s="13" t="s">
        <v>4401</v>
      </c>
      <c r="D2998" s="49" t="s">
        <v>4689</v>
      </c>
    </row>
    <row r="2999" spans="1:4">
      <c r="A2999" s="50"/>
      <c r="B2999" s="50">
        <v>9000843</v>
      </c>
      <c r="C2999" s="13" t="s">
        <v>4402</v>
      </c>
      <c r="D2999" s="49" t="s">
        <v>4689</v>
      </c>
    </row>
    <row r="3000" spans="1:4">
      <c r="A3000" s="50"/>
      <c r="B3000" s="50">
        <v>9000844</v>
      </c>
      <c r="C3000" s="13" t="s">
        <v>4403</v>
      </c>
      <c r="D3000" s="49" t="s">
        <v>4689</v>
      </c>
    </row>
    <row r="3001" spans="1:4">
      <c r="A3001" s="50"/>
      <c r="B3001" s="50">
        <v>9000845</v>
      </c>
      <c r="C3001" s="13" t="s">
        <v>4404</v>
      </c>
      <c r="D3001" s="49" t="s">
        <v>4689</v>
      </c>
    </row>
    <row r="3002" spans="1:4">
      <c r="A3002" s="50"/>
      <c r="B3002" s="50">
        <v>9000846</v>
      </c>
      <c r="C3002" s="13" t="s">
        <v>4405</v>
      </c>
      <c r="D3002" s="49" t="s">
        <v>4689</v>
      </c>
    </row>
    <row r="3003" spans="1:4">
      <c r="A3003" s="50"/>
      <c r="B3003" s="50">
        <v>9000847</v>
      </c>
      <c r="C3003" s="13" t="s">
        <v>4406</v>
      </c>
      <c r="D3003" s="49" t="s">
        <v>4689</v>
      </c>
    </row>
    <row r="3004" spans="1:4">
      <c r="A3004" s="50"/>
      <c r="B3004" s="50">
        <v>9000848</v>
      </c>
      <c r="C3004" s="13" t="s">
        <v>4407</v>
      </c>
      <c r="D3004" s="49" t="s">
        <v>4689</v>
      </c>
    </row>
    <row r="3005" spans="1:4">
      <c r="A3005" s="50"/>
      <c r="B3005" s="50">
        <v>9000849</v>
      </c>
      <c r="C3005" s="13" t="s">
        <v>4408</v>
      </c>
      <c r="D3005" s="49" t="s">
        <v>4689</v>
      </c>
    </row>
    <row r="3006" spans="1:4">
      <c r="A3006" s="50"/>
      <c r="B3006" s="50">
        <v>9000850</v>
      </c>
      <c r="C3006" s="13" t="s">
        <v>4409</v>
      </c>
      <c r="D3006" s="49" t="s">
        <v>4689</v>
      </c>
    </row>
    <row r="3007" spans="1:4">
      <c r="A3007" s="50"/>
      <c r="B3007" s="50">
        <v>9000851</v>
      </c>
      <c r="C3007" s="13" t="s">
        <v>4410</v>
      </c>
      <c r="D3007" s="49" t="s">
        <v>4689</v>
      </c>
    </row>
    <row r="3008" spans="1:4">
      <c r="A3008" s="50"/>
      <c r="B3008" s="50">
        <v>9000852</v>
      </c>
      <c r="C3008" s="13" t="s">
        <v>4411</v>
      </c>
      <c r="D3008" s="49" t="s">
        <v>4689</v>
      </c>
    </row>
    <row r="3009" spans="1:4">
      <c r="A3009" s="50"/>
      <c r="B3009" s="50">
        <v>9000853</v>
      </c>
      <c r="C3009" s="13" t="s">
        <v>4412</v>
      </c>
      <c r="D3009" s="49" t="s">
        <v>4689</v>
      </c>
    </row>
    <row r="3010" spans="1:4">
      <c r="A3010" s="50"/>
      <c r="B3010" s="50">
        <v>9000854</v>
      </c>
      <c r="C3010" s="13" t="s">
        <v>4413</v>
      </c>
      <c r="D3010" s="49" t="s">
        <v>4689</v>
      </c>
    </row>
    <row r="3011" spans="1:4">
      <c r="A3011" s="50"/>
      <c r="B3011" s="50">
        <v>9000855</v>
      </c>
      <c r="C3011" s="13" t="s">
        <v>4414</v>
      </c>
      <c r="D3011" s="49" t="s">
        <v>4689</v>
      </c>
    </row>
    <row r="3012" spans="1:4">
      <c r="A3012" s="50"/>
      <c r="B3012" s="50">
        <v>9000856</v>
      </c>
      <c r="C3012" s="13" t="s">
        <v>4415</v>
      </c>
      <c r="D3012" s="49" t="s">
        <v>4689</v>
      </c>
    </row>
    <row r="3013" spans="1:4">
      <c r="A3013" s="50"/>
      <c r="B3013" s="50">
        <v>9000857</v>
      </c>
      <c r="C3013" s="13" t="s">
        <v>4416</v>
      </c>
      <c r="D3013" s="49" t="s">
        <v>4689</v>
      </c>
    </row>
    <row r="3014" spans="1:4">
      <c r="A3014" s="50"/>
      <c r="B3014" s="50">
        <v>9000858</v>
      </c>
      <c r="C3014" s="13" t="s">
        <v>4417</v>
      </c>
      <c r="D3014" s="49" t="s">
        <v>4689</v>
      </c>
    </row>
    <row r="3015" spans="1:4">
      <c r="A3015" s="50"/>
      <c r="B3015" s="50">
        <v>9000859</v>
      </c>
      <c r="C3015" s="13" t="s">
        <v>4418</v>
      </c>
      <c r="D3015" s="49" t="s">
        <v>4689</v>
      </c>
    </row>
    <row r="3016" spans="1:4">
      <c r="A3016" s="50"/>
      <c r="B3016" s="50">
        <v>9000860</v>
      </c>
      <c r="C3016" s="13" t="s">
        <v>4419</v>
      </c>
      <c r="D3016" s="49" t="s">
        <v>4689</v>
      </c>
    </row>
    <row r="3017" spans="1:4">
      <c r="A3017" s="50"/>
      <c r="B3017" s="50">
        <v>9000861</v>
      </c>
      <c r="C3017" s="13" t="s">
        <v>4420</v>
      </c>
      <c r="D3017" s="49" t="s">
        <v>4689</v>
      </c>
    </row>
    <row r="3018" spans="1:4">
      <c r="A3018" s="50"/>
      <c r="B3018" s="50">
        <v>9000862</v>
      </c>
      <c r="C3018" s="13" t="s">
        <v>4421</v>
      </c>
      <c r="D3018" s="49" t="s">
        <v>4689</v>
      </c>
    </row>
    <row r="3019" spans="1:4">
      <c r="A3019" s="50"/>
      <c r="B3019" s="50">
        <v>9000863</v>
      </c>
      <c r="C3019" s="13" t="s">
        <v>4422</v>
      </c>
      <c r="D3019" s="49" t="s">
        <v>4689</v>
      </c>
    </row>
    <row r="3020" spans="1:4">
      <c r="A3020" s="50"/>
      <c r="B3020" s="50">
        <v>9000864</v>
      </c>
      <c r="C3020" s="13" t="s">
        <v>4423</v>
      </c>
      <c r="D3020" s="49" t="s">
        <v>4689</v>
      </c>
    </row>
    <row r="3021" spans="1:4">
      <c r="A3021" s="50"/>
      <c r="B3021" s="50">
        <v>9000865</v>
      </c>
      <c r="C3021" s="13" t="s">
        <v>4424</v>
      </c>
      <c r="D3021" s="49" t="s">
        <v>4689</v>
      </c>
    </row>
    <row r="3022" spans="1:4">
      <c r="A3022" s="50"/>
      <c r="B3022" s="50">
        <v>9000866</v>
      </c>
      <c r="C3022" s="13" t="s">
        <v>4425</v>
      </c>
      <c r="D3022" s="49" t="s">
        <v>4689</v>
      </c>
    </row>
    <row r="3023" spans="1:4">
      <c r="A3023" s="50"/>
      <c r="B3023" s="50">
        <v>9000867</v>
      </c>
      <c r="C3023" s="13" t="s">
        <v>4426</v>
      </c>
      <c r="D3023" s="49" t="s">
        <v>4689</v>
      </c>
    </row>
    <row r="3024" spans="1:4">
      <c r="A3024" s="50"/>
      <c r="B3024" s="50">
        <v>9000868</v>
      </c>
      <c r="C3024" s="13" t="s">
        <v>4427</v>
      </c>
      <c r="D3024" s="49" t="s">
        <v>4689</v>
      </c>
    </row>
    <row r="3025" spans="1:4">
      <c r="A3025" s="50"/>
      <c r="B3025" s="50">
        <v>9000869</v>
      </c>
      <c r="C3025" s="13" t="s">
        <v>4428</v>
      </c>
      <c r="D3025" s="49" t="s">
        <v>4689</v>
      </c>
    </row>
    <row r="3026" spans="1:4">
      <c r="A3026" s="50"/>
      <c r="B3026" s="50">
        <v>9000870</v>
      </c>
      <c r="C3026" s="13" t="s">
        <v>4429</v>
      </c>
      <c r="D3026" s="49" t="s">
        <v>4689</v>
      </c>
    </row>
    <row r="3027" spans="1:4">
      <c r="A3027" s="50"/>
      <c r="B3027" s="50">
        <v>9000871</v>
      </c>
      <c r="C3027" s="13" t="s">
        <v>4430</v>
      </c>
      <c r="D3027" s="49" t="s">
        <v>4689</v>
      </c>
    </row>
    <row r="3028" spans="1:4">
      <c r="A3028" s="50"/>
      <c r="B3028" s="50">
        <v>9000872</v>
      </c>
      <c r="C3028" s="13" t="s">
        <v>4431</v>
      </c>
      <c r="D3028" s="49" t="s">
        <v>4689</v>
      </c>
    </row>
    <row r="3029" spans="1:4">
      <c r="A3029" s="50"/>
      <c r="B3029" s="50">
        <v>9000873</v>
      </c>
      <c r="C3029" s="13" t="s">
        <v>4432</v>
      </c>
      <c r="D3029" s="49" t="s">
        <v>4689</v>
      </c>
    </row>
    <row r="3030" spans="1:4">
      <c r="A3030" s="50"/>
      <c r="B3030" s="50">
        <v>9000874</v>
      </c>
      <c r="C3030" s="13" t="s">
        <v>4433</v>
      </c>
      <c r="D3030" s="49" t="s">
        <v>4689</v>
      </c>
    </row>
    <row r="3031" spans="1:4">
      <c r="A3031" s="50"/>
      <c r="B3031" s="50">
        <v>9000875</v>
      </c>
      <c r="C3031" s="13" t="s">
        <v>4434</v>
      </c>
      <c r="D3031" s="49" t="s">
        <v>4689</v>
      </c>
    </row>
    <row r="3032" spans="1:4">
      <c r="A3032" s="50"/>
      <c r="B3032" s="50">
        <v>9000876</v>
      </c>
      <c r="C3032" s="13" t="s">
        <v>4435</v>
      </c>
      <c r="D3032" s="49" t="s">
        <v>4689</v>
      </c>
    </row>
    <row r="3033" spans="1:4">
      <c r="A3033" s="50"/>
      <c r="B3033" s="50">
        <v>9000877</v>
      </c>
      <c r="C3033" s="13" t="s">
        <v>4436</v>
      </c>
      <c r="D3033" s="49" t="s">
        <v>4689</v>
      </c>
    </row>
    <row r="3034" spans="1:4">
      <c r="A3034" s="50"/>
      <c r="B3034" s="50">
        <v>9000878</v>
      </c>
      <c r="C3034" s="13" t="s">
        <v>4437</v>
      </c>
      <c r="D3034" s="49" t="s">
        <v>4689</v>
      </c>
    </row>
    <row r="3035" spans="1:4">
      <c r="A3035" s="50"/>
      <c r="B3035" s="50">
        <v>9000879</v>
      </c>
      <c r="C3035" s="13" t="s">
        <v>4438</v>
      </c>
      <c r="D3035" s="49" t="s">
        <v>4689</v>
      </c>
    </row>
    <row r="3036" spans="1:4">
      <c r="A3036" s="50"/>
      <c r="B3036" s="50">
        <v>9000880</v>
      </c>
      <c r="C3036" s="13" t="s">
        <v>4439</v>
      </c>
      <c r="D3036" s="49" t="s">
        <v>4689</v>
      </c>
    </row>
    <row r="3037" spans="1:4">
      <c r="A3037" s="50"/>
      <c r="B3037" s="50">
        <v>9000881</v>
      </c>
      <c r="C3037" s="13" t="s">
        <v>4440</v>
      </c>
      <c r="D3037" s="49" t="s">
        <v>4689</v>
      </c>
    </row>
    <row r="3038" spans="1:4">
      <c r="A3038" s="50"/>
      <c r="B3038" s="50">
        <v>9000882</v>
      </c>
      <c r="C3038" s="13" t="s">
        <v>4441</v>
      </c>
      <c r="D3038" s="49" t="s">
        <v>4689</v>
      </c>
    </row>
    <row r="3039" spans="1:4">
      <c r="A3039" s="50"/>
      <c r="B3039" s="50">
        <v>9000883</v>
      </c>
      <c r="C3039" s="13" t="s">
        <v>4442</v>
      </c>
      <c r="D3039" s="49" t="s">
        <v>4689</v>
      </c>
    </row>
    <row r="3040" spans="1:4">
      <c r="A3040" s="50"/>
      <c r="B3040" s="50">
        <v>9000884</v>
      </c>
      <c r="C3040" s="13" t="s">
        <v>4443</v>
      </c>
      <c r="D3040" s="49" t="s">
        <v>4689</v>
      </c>
    </row>
    <row r="3041" spans="1:4">
      <c r="A3041" s="50"/>
      <c r="B3041" s="50">
        <v>9000885</v>
      </c>
      <c r="C3041" s="13" t="s">
        <v>4444</v>
      </c>
      <c r="D3041" s="49" t="s">
        <v>4689</v>
      </c>
    </row>
    <row r="3042" spans="1:4">
      <c r="A3042" s="50"/>
      <c r="B3042" s="50">
        <v>9000886</v>
      </c>
      <c r="C3042" s="13" t="s">
        <v>4445</v>
      </c>
      <c r="D3042" s="49" t="s">
        <v>4689</v>
      </c>
    </row>
    <row r="3043" spans="1:4">
      <c r="A3043" s="50"/>
      <c r="B3043" s="50">
        <v>9000887</v>
      </c>
      <c r="C3043" s="13" t="s">
        <v>4446</v>
      </c>
      <c r="D3043" s="49" t="s">
        <v>4689</v>
      </c>
    </row>
    <row r="3044" spans="1:4">
      <c r="A3044" s="50"/>
      <c r="B3044" s="50">
        <v>9000888</v>
      </c>
      <c r="C3044" s="13" t="s">
        <v>4447</v>
      </c>
      <c r="D3044" s="49" t="s">
        <v>4689</v>
      </c>
    </row>
    <row r="3045" spans="1:4">
      <c r="A3045" s="50"/>
      <c r="B3045" s="50">
        <v>9000889</v>
      </c>
      <c r="C3045" s="13" t="s">
        <v>4448</v>
      </c>
      <c r="D3045" s="49" t="s">
        <v>4689</v>
      </c>
    </row>
    <row r="3046" spans="1:4">
      <c r="A3046" s="50"/>
      <c r="B3046" s="50">
        <v>9000890</v>
      </c>
      <c r="C3046" s="13" t="s">
        <v>4449</v>
      </c>
      <c r="D3046" s="49" t="s">
        <v>4689</v>
      </c>
    </row>
    <row r="3047" spans="1:4">
      <c r="A3047" s="50"/>
      <c r="B3047" s="50">
        <v>9000891</v>
      </c>
      <c r="C3047" s="13" t="s">
        <v>4450</v>
      </c>
      <c r="D3047" s="49" t="s">
        <v>4689</v>
      </c>
    </row>
    <row r="3048" spans="1:4">
      <c r="A3048" s="50"/>
      <c r="B3048" s="50">
        <v>9000892</v>
      </c>
      <c r="C3048" s="13" t="s">
        <v>4451</v>
      </c>
      <c r="D3048" s="49" t="s">
        <v>4689</v>
      </c>
    </row>
    <row r="3049" spans="1:4">
      <c r="A3049" s="50"/>
      <c r="B3049" s="50">
        <v>9000893</v>
      </c>
      <c r="C3049" s="13" t="s">
        <v>4452</v>
      </c>
      <c r="D3049" s="49" t="s">
        <v>4689</v>
      </c>
    </row>
    <row r="3050" spans="1:4">
      <c r="A3050" s="50"/>
      <c r="B3050" s="50">
        <v>9000894</v>
      </c>
      <c r="C3050" s="13" t="s">
        <v>4453</v>
      </c>
      <c r="D3050" s="49" t="s">
        <v>4689</v>
      </c>
    </row>
    <row r="3051" spans="1:4">
      <c r="A3051" s="50"/>
      <c r="B3051" s="50">
        <v>9000895</v>
      </c>
      <c r="C3051" s="13" t="s">
        <v>4454</v>
      </c>
      <c r="D3051" s="49" t="s">
        <v>4689</v>
      </c>
    </row>
    <row r="3052" spans="1:4">
      <c r="A3052" s="50"/>
      <c r="B3052" s="50">
        <v>9000896</v>
      </c>
      <c r="C3052" s="13" t="s">
        <v>4455</v>
      </c>
      <c r="D3052" s="49" t="s">
        <v>4689</v>
      </c>
    </row>
    <row r="3053" spans="1:4">
      <c r="A3053" s="50"/>
      <c r="B3053" s="50">
        <v>9000897</v>
      </c>
      <c r="C3053" s="13" t="s">
        <v>4456</v>
      </c>
      <c r="D3053" s="49" t="s">
        <v>4689</v>
      </c>
    </row>
    <row r="3054" spans="1:4">
      <c r="A3054" s="50"/>
      <c r="B3054" s="50">
        <v>9000898</v>
      </c>
      <c r="C3054" s="13" t="s">
        <v>4457</v>
      </c>
      <c r="D3054" s="49" t="s">
        <v>4689</v>
      </c>
    </row>
    <row r="3055" spans="1:4">
      <c r="A3055" s="50"/>
      <c r="B3055" s="50">
        <v>9000899</v>
      </c>
      <c r="C3055" s="13" t="s">
        <v>4458</v>
      </c>
      <c r="D3055" s="49" t="s">
        <v>4689</v>
      </c>
    </row>
    <row r="3056" spans="1:4">
      <c r="A3056" s="50"/>
      <c r="B3056" s="50">
        <v>9000900</v>
      </c>
      <c r="C3056" s="13" t="s">
        <v>4459</v>
      </c>
      <c r="D3056" s="49" t="s">
        <v>4689</v>
      </c>
    </row>
    <row r="3057" spans="1:4">
      <c r="A3057" s="50"/>
      <c r="B3057" s="50">
        <v>9000901</v>
      </c>
      <c r="C3057" s="13" t="s">
        <v>4460</v>
      </c>
      <c r="D3057" s="49" t="s">
        <v>4689</v>
      </c>
    </row>
    <row r="3058" spans="1:4">
      <c r="A3058" s="50"/>
      <c r="B3058" s="50">
        <v>9000902</v>
      </c>
      <c r="C3058" s="13" t="s">
        <v>4461</v>
      </c>
      <c r="D3058" s="49" t="s">
        <v>4689</v>
      </c>
    </row>
    <row r="3059" spans="1:4">
      <c r="A3059" s="50"/>
      <c r="B3059" s="50">
        <v>9000903</v>
      </c>
      <c r="C3059" s="13" t="s">
        <v>4462</v>
      </c>
      <c r="D3059" s="49" t="s">
        <v>4689</v>
      </c>
    </row>
    <row r="3060" spans="1:4">
      <c r="A3060" s="50"/>
      <c r="B3060" s="50">
        <v>9000904</v>
      </c>
      <c r="C3060" s="13" t="s">
        <v>4463</v>
      </c>
      <c r="D3060" s="49" t="s">
        <v>4689</v>
      </c>
    </row>
    <row r="3061" spans="1:4">
      <c r="A3061" s="50"/>
      <c r="B3061" s="50">
        <v>9000905</v>
      </c>
      <c r="C3061" s="13" t="s">
        <v>4464</v>
      </c>
      <c r="D3061" s="49" t="s">
        <v>4689</v>
      </c>
    </row>
    <row r="3062" spans="1:4">
      <c r="A3062" s="50"/>
      <c r="B3062" s="50">
        <v>9000906</v>
      </c>
      <c r="C3062" s="13" t="s">
        <v>4465</v>
      </c>
      <c r="D3062" s="49" t="s">
        <v>4689</v>
      </c>
    </row>
    <row r="3063" spans="1:4">
      <c r="A3063" s="50"/>
      <c r="B3063" s="50">
        <v>9000907</v>
      </c>
      <c r="C3063" s="13" t="s">
        <v>4466</v>
      </c>
      <c r="D3063" s="49" t="s">
        <v>4689</v>
      </c>
    </row>
    <row r="3064" spans="1:4">
      <c r="A3064" s="50"/>
      <c r="B3064" s="50">
        <v>9000908</v>
      </c>
      <c r="C3064" s="13" t="s">
        <v>4467</v>
      </c>
      <c r="D3064" s="49" t="s">
        <v>4689</v>
      </c>
    </row>
    <row r="3065" spans="1:4">
      <c r="A3065" s="50"/>
      <c r="B3065" s="50">
        <v>9000909</v>
      </c>
      <c r="C3065" s="13" t="s">
        <v>4468</v>
      </c>
      <c r="D3065" s="49" t="s">
        <v>4689</v>
      </c>
    </row>
    <row r="3066" spans="1:4">
      <c r="A3066" s="50"/>
      <c r="B3066" s="50">
        <v>9000910</v>
      </c>
      <c r="C3066" s="13" t="s">
        <v>4469</v>
      </c>
      <c r="D3066" s="49" t="s">
        <v>4689</v>
      </c>
    </row>
    <row r="3067" spans="1:4">
      <c r="A3067" s="50"/>
      <c r="B3067" s="50">
        <v>9000911</v>
      </c>
      <c r="C3067" s="13" t="s">
        <v>4470</v>
      </c>
      <c r="D3067" s="49" t="s">
        <v>4689</v>
      </c>
    </row>
    <row r="3068" spans="1:4">
      <c r="A3068" s="50"/>
      <c r="B3068" s="50">
        <v>9000912</v>
      </c>
      <c r="C3068" s="13" t="s">
        <v>4471</v>
      </c>
      <c r="D3068" s="49" t="s">
        <v>4689</v>
      </c>
    </row>
    <row r="3069" spans="1:4">
      <c r="A3069" s="50"/>
      <c r="B3069" s="50">
        <v>9000913</v>
      </c>
      <c r="C3069" s="13" t="s">
        <v>4472</v>
      </c>
      <c r="D3069" s="49" t="s">
        <v>4689</v>
      </c>
    </row>
    <row r="3070" spans="1:4">
      <c r="A3070" s="50"/>
      <c r="B3070" s="50">
        <v>9000914</v>
      </c>
      <c r="C3070" s="13" t="s">
        <v>4473</v>
      </c>
      <c r="D3070" s="49" t="s">
        <v>4689</v>
      </c>
    </row>
    <row r="3071" spans="1:4">
      <c r="A3071" s="50"/>
      <c r="B3071" s="50">
        <v>9000915</v>
      </c>
      <c r="C3071" s="13" t="s">
        <v>4474</v>
      </c>
      <c r="D3071" s="49" t="s">
        <v>4689</v>
      </c>
    </row>
    <row r="3072" spans="1:4">
      <c r="A3072" s="50"/>
      <c r="B3072" s="50">
        <v>9000916</v>
      </c>
      <c r="C3072" s="13" t="s">
        <v>4475</v>
      </c>
      <c r="D3072" s="49" t="s">
        <v>4689</v>
      </c>
    </row>
    <row r="3073" spans="1:4">
      <c r="A3073" s="50"/>
      <c r="B3073" s="50">
        <v>9000917</v>
      </c>
      <c r="C3073" s="13" t="s">
        <v>4476</v>
      </c>
      <c r="D3073" s="49" t="s">
        <v>4689</v>
      </c>
    </row>
    <row r="3074" spans="1:4">
      <c r="A3074" s="50"/>
      <c r="B3074" s="50">
        <v>9000918</v>
      </c>
      <c r="C3074" s="13" t="s">
        <v>4477</v>
      </c>
      <c r="D3074" s="49" t="s">
        <v>4689</v>
      </c>
    </row>
    <row r="3075" spans="1:4">
      <c r="A3075" s="50"/>
      <c r="B3075" s="50">
        <v>9000919</v>
      </c>
      <c r="C3075" s="13" t="s">
        <v>4478</v>
      </c>
      <c r="D3075" s="49" t="s">
        <v>4689</v>
      </c>
    </row>
    <row r="3076" spans="1:4">
      <c r="A3076" s="50"/>
      <c r="B3076" s="50">
        <v>9000920</v>
      </c>
      <c r="C3076" s="13" t="s">
        <v>4479</v>
      </c>
      <c r="D3076" s="49" t="s">
        <v>4689</v>
      </c>
    </row>
    <row r="3077" spans="1:4">
      <c r="A3077" s="50"/>
      <c r="B3077" s="50">
        <v>9000921</v>
      </c>
      <c r="C3077" s="13" t="s">
        <v>4480</v>
      </c>
      <c r="D3077" s="49" t="s">
        <v>4689</v>
      </c>
    </row>
    <row r="3078" spans="1:4">
      <c r="A3078" s="50"/>
      <c r="B3078" s="50">
        <v>9000922</v>
      </c>
      <c r="C3078" s="13" t="s">
        <v>4481</v>
      </c>
      <c r="D3078" s="49" t="s">
        <v>4689</v>
      </c>
    </row>
    <row r="3079" spans="1:4">
      <c r="A3079" s="50"/>
      <c r="B3079" s="50">
        <v>9000923</v>
      </c>
      <c r="C3079" s="13" t="s">
        <v>4482</v>
      </c>
      <c r="D3079" s="49" t="s">
        <v>4689</v>
      </c>
    </row>
    <row r="3080" spans="1:4">
      <c r="A3080" s="50"/>
      <c r="B3080" s="50">
        <v>9000924</v>
      </c>
      <c r="C3080" s="13" t="s">
        <v>4483</v>
      </c>
      <c r="D3080" s="49" t="s">
        <v>4689</v>
      </c>
    </row>
    <row r="3081" spans="1:4">
      <c r="A3081" s="50"/>
      <c r="B3081" s="50">
        <v>9000925</v>
      </c>
      <c r="C3081" s="13" t="s">
        <v>4484</v>
      </c>
      <c r="D3081" s="49" t="s">
        <v>4689</v>
      </c>
    </row>
    <row r="3082" spans="1:4">
      <c r="A3082" s="50"/>
      <c r="B3082" s="50">
        <v>9000926</v>
      </c>
      <c r="C3082" s="13" t="s">
        <v>4485</v>
      </c>
      <c r="D3082" s="49" t="s">
        <v>4689</v>
      </c>
    </row>
    <row r="3083" spans="1:4">
      <c r="A3083" s="50"/>
      <c r="B3083" s="50">
        <v>9000927</v>
      </c>
      <c r="C3083" s="13" t="s">
        <v>4486</v>
      </c>
      <c r="D3083" s="49" t="s">
        <v>4689</v>
      </c>
    </row>
    <row r="3084" spans="1:4">
      <c r="A3084" s="50"/>
      <c r="B3084" s="50">
        <v>9000928</v>
      </c>
      <c r="C3084" s="13" t="s">
        <v>4487</v>
      </c>
      <c r="D3084" s="49" t="s">
        <v>4689</v>
      </c>
    </row>
    <row r="3085" spans="1:4">
      <c r="A3085" s="50"/>
      <c r="B3085" s="50">
        <v>9000929</v>
      </c>
      <c r="C3085" s="13" t="s">
        <v>4488</v>
      </c>
      <c r="D3085" s="49" t="s">
        <v>4689</v>
      </c>
    </row>
    <row r="3086" spans="1:4">
      <c r="A3086" s="50"/>
      <c r="B3086" s="50">
        <v>9000930</v>
      </c>
      <c r="C3086" s="13" t="s">
        <v>4489</v>
      </c>
      <c r="D3086" s="49" t="s">
        <v>4689</v>
      </c>
    </row>
    <row r="3087" spans="1:4">
      <c r="A3087" s="50"/>
      <c r="B3087" s="50">
        <v>9000931</v>
      </c>
      <c r="C3087" s="13" t="s">
        <v>4490</v>
      </c>
      <c r="D3087" s="49" t="s">
        <v>4689</v>
      </c>
    </row>
    <row r="3088" spans="1:4">
      <c r="A3088" s="50"/>
      <c r="B3088" s="50">
        <v>9000932</v>
      </c>
      <c r="C3088" s="13" t="s">
        <v>4491</v>
      </c>
      <c r="D3088" s="49" t="s">
        <v>4689</v>
      </c>
    </row>
    <row r="3089" spans="1:4">
      <c r="A3089" s="50"/>
      <c r="B3089" s="50">
        <v>9000933</v>
      </c>
      <c r="C3089" s="13" t="s">
        <v>4492</v>
      </c>
      <c r="D3089" s="49" t="s">
        <v>4689</v>
      </c>
    </row>
    <row r="3090" spans="1:4">
      <c r="A3090" s="50"/>
      <c r="B3090" s="50">
        <v>9000934</v>
      </c>
      <c r="C3090" s="13" t="s">
        <v>4493</v>
      </c>
      <c r="D3090" s="49" t="s">
        <v>4689</v>
      </c>
    </row>
    <row r="3091" spans="1:4">
      <c r="A3091" s="50"/>
      <c r="B3091" s="50">
        <v>9000935</v>
      </c>
      <c r="C3091" s="13" t="s">
        <v>4494</v>
      </c>
      <c r="D3091" s="49" t="s">
        <v>4689</v>
      </c>
    </row>
    <row r="3092" spans="1:4">
      <c r="A3092" s="50"/>
      <c r="B3092" s="50">
        <v>9000936</v>
      </c>
      <c r="C3092" s="13" t="s">
        <v>4495</v>
      </c>
      <c r="D3092" s="49" t="s">
        <v>4689</v>
      </c>
    </row>
    <row r="3093" spans="1:4">
      <c r="A3093" s="50"/>
      <c r="B3093" s="50">
        <v>9000937</v>
      </c>
      <c r="C3093" s="13" t="s">
        <v>4496</v>
      </c>
      <c r="D3093" s="49" t="s">
        <v>4689</v>
      </c>
    </row>
    <row r="3094" spans="1:4">
      <c r="A3094" s="50"/>
      <c r="B3094" s="50">
        <v>9000938</v>
      </c>
      <c r="C3094" s="13" t="s">
        <v>4497</v>
      </c>
      <c r="D3094" s="49" t="s">
        <v>4689</v>
      </c>
    </row>
    <row r="3095" spans="1:4">
      <c r="A3095" s="50"/>
      <c r="B3095" s="50">
        <v>9000939</v>
      </c>
      <c r="C3095" s="13" t="s">
        <v>4498</v>
      </c>
      <c r="D3095" s="49" t="s">
        <v>4689</v>
      </c>
    </row>
    <row r="3096" spans="1:4">
      <c r="A3096" s="50"/>
      <c r="B3096" s="50">
        <v>9000940</v>
      </c>
      <c r="C3096" s="13" t="s">
        <v>4499</v>
      </c>
      <c r="D3096" s="49" t="s">
        <v>4689</v>
      </c>
    </row>
    <row r="3097" spans="1:4">
      <c r="A3097" s="50"/>
      <c r="B3097" s="50">
        <v>9000941</v>
      </c>
      <c r="C3097" s="13" t="s">
        <v>4500</v>
      </c>
      <c r="D3097" s="49" t="s">
        <v>4689</v>
      </c>
    </row>
    <row r="3098" spans="1:4">
      <c r="A3098" s="50"/>
      <c r="B3098" s="50">
        <v>9000942</v>
      </c>
      <c r="C3098" s="13" t="s">
        <v>4501</v>
      </c>
      <c r="D3098" s="49" t="s">
        <v>4689</v>
      </c>
    </row>
    <row r="3099" spans="1:4">
      <c r="A3099" s="50"/>
      <c r="B3099" s="50">
        <v>9000943</v>
      </c>
      <c r="C3099" s="13" t="s">
        <v>4502</v>
      </c>
      <c r="D3099" s="49" t="s">
        <v>4689</v>
      </c>
    </row>
    <row r="3100" spans="1:4">
      <c r="A3100" s="50"/>
      <c r="B3100" s="50">
        <v>9000944</v>
      </c>
      <c r="C3100" s="13" t="s">
        <v>4503</v>
      </c>
      <c r="D3100" s="49" t="s">
        <v>4689</v>
      </c>
    </row>
    <row r="3101" spans="1:4">
      <c r="A3101" s="50"/>
      <c r="B3101" s="50">
        <v>9000945</v>
      </c>
      <c r="C3101" s="13" t="s">
        <v>4504</v>
      </c>
      <c r="D3101" s="49" t="s">
        <v>4689</v>
      </c>
    </row>
    <row r="3102" spans="1:4">
      <c r="A3102" s="50"/>
      <c r="B3102" s="50">
        <v>9000946</v>
      </c>
      <c r="C3102" s="13" t="s">
        <v>4505</v>
      </c>
      <c r="D3102" s="49" t="s">
        <v>4689</v>
      </c>
    </row>
    <row r="3103" spans="1:4">
      <c r="A3103" s="50"/>
      <c r="B3103" s="50">
        <v>9000947</v>
      </c>
      <c r="C3103" s="13" t="s">
        <v>4506</v>
      </c>
      <c r="D3103" s="49" t="s">
        <v>4689</v>
      </c>
    </row>
    <row r="3104" spans="1:4">
      <c r="A3104" s="50"/>
      <c r="B3104" s="50">
        <v>9000948</v>
      </c>
      <c r="C3104" s="13" t="s">
        <v>4507</v>
      </c>
      <c r="D3104" s="49" t="s">
        <v>4689</v>
      </c>
    </row>
    <row r="3105" spans="1:4">
      <c r="A3105" s="50"/>
      <c r="B3105" s="50">
        <v>9000949</v>
      </c>
      <c r="C3105" s="13" t="s">
        <v>4508</v>
      </c>
      <c r="D3105" s="49" t="s">
        <v>4689</v>
      </c>
    </row>
    <row r="3106" spans="1:4">
      <c r="A3106" s="50"/>
      <c r="B3106" s="50">
        <v>9000950</v>
      </c>
      <c r="C3106" s="13" t="s">
        <v>2227</v>
      </c>
      <c r="D3106" s="49" t="s">
        <v>4689</v>
      </c>
    </row>
    <row r="3107" spans="1:4">
      <c r="A3107" s="50"/>
      <c r="B3107" s="50">
        <v>9000951</v>
      </c>
      <c r="C3107" s="13" t="s">
        <v>4509</v>
      </c>
      <c r="D3107" s="49" t="s">
        <v>4689</v>
      </c>
    </row>
    <row r="3108" spans="1:4">
      <c r="A3108" s="50"/>
      <c r="B3108" s="50">
        <v>9000952</v>
      </c>
      <c r="C3108" s="13" t="s">
        <v>4510</v>
      </c>
      <c r="D3108" s="49" t="s">
        <v>4689</v>
      </c>
    </row>
    <row r="3109" spans="1:4">
      <c r="A3109" s="50"/>
      <c r="B3109" s="50">
        <v>9000953</v>
      </c>
      <c r="C3109" s="13" t="s">
        <v>4511</v>
      </c>
      <c r="D3109" s="49" t="s">
        <v>4689</v>
      </c>
    </row>
    <row r="3110" spans="1:4">
      <c r="A3110" s="50"/>
      <c r="B3110" s="50">
        <v>9000954</v>
      </c>
      <c r="C3110" s="13" t="s">
        <v>4512</v>
      </c>
      <c r="D3110" s="49" t="s">
        <v>4689</v>
      </c>
    </row>
    <row r="3111" spans="1:4">
      <c r="A3111" s="50"/>
      <c r="B3111" s="50">
        <v>9000955</v>
      </c>
      <c r="C3111" s="13" t="s">
        <v>4513</v>
      </c>
      <c r="D3111" s="49" t="s">
        <v>4689</v>
      </c>
    </row>
    <row r="3112" spans="1:4">
      <c r="A3112" s="50"/>
      <c r="B3112" s="50">
        <v>9000956</v>
      </c>
      <c r="C3112" s="13" t="s">
        <v>4514</v>
      </c>
      <c r="D3112" s="49" t="s">
        <v>4689</v>
      </c>
    </row>
    <row r="3113" spans="1:4">
      <c r="A3113" s="50"/>
      <c r="B3113" s="50">
        <v>9000957</v>
      </c>
      <c r="C3113" s="13" t="s">
        <v>4515</v>
      </c>
      <c r="D3113" s="49" t="s">
        <v>4689</v>
      </c>
    </row>
    <row r="3114" spans="1:4">
      <c r="A3114" s="50"/>
      <c r="B3114" s="50">
        <v>9000958</v>
      </c>
      <c r="C3114" s="13" t="s">
        <v>4516</v>
      </c>
      <c r="D3114" s="49" t="s">
        <v>4689</v>
      </c>
    </row>
    <row r="3115" spans="1:4">
      <c r="A3115" s="50"/>
      <c r="B3115" s="50">
        <v>9000959</v>
      </c>
      <c r="C3115" s="13" t="s">
        <v>4517</v>
      </c>
      <c r="D3115" s="49" t="s">
        <v>4689</v>
      </c>
    </row>
    <row r="3116" spans="1:4">
      <c r="A3116" s="50"/>
      <c r="B3116" s="50">
        <v>9000960</v>
      </c>
      <c r="C3116" s="13" t="s">
        <v>4518</v>
      </c>
      <c r="D3116" s="49" t="s">
        <v>4689</v>
      </c>
    </row>
    <row r="3117" spans="1:4">
      <c r="A3117" s="50"/>
      <c r="B3117" s="50">
        <v>9000961</v>
      </c>
      <c r="C3117" s="13" t="s">
        <v>4519</v>
      </c>
      <c r="D3117" s="49" t="s">
        <v>4689</v>
      </c>
    </row>
    <row r="3118" spans="1:4">
      <c r="A3118" s="50"/>
      <c r="B3118" s="50">
        <v>9000962</v>
      </c>
      <c r="C3118" s="13" t="s">
        <v>4520</v>
      </c>
      <c r="D3118" s="49" t="s">
        <v>4689</v>
      </c>
    </row>
    <row r="3119" spans="1:4">
      <c r="A3119" s="50"/>
      <c r="B3119" s="50">
        <v>9000963</v>
      </c>
      <c r="C3119" s="13" t="s">
        <v>4521</v>
      </c>
      <c r="D3119" s="49" t="s">
        <v>4689</v>
      </c>
    </row>
    <row r="3120" spans="1:4">
      <c r="A3120" s="50"/>
      <c r="B3120" s="50">
        <v>9000964</v>
      </c>
      <c r="C3120" s="13" t="s">
        <v>4522</v>
      </c>
      <c r="D3120" s="49" t="s">
        <v>4689</v>
      </c>
    </row>
    <row r="3121" spans="1:4">
      <c r="A3121" s="50"/>
      <c r="B3121" s="50">
        <v>9000965</v>
      </c>
      <c r="C3121" s="13" t="s">
        <v>4523</v>
      </c>
      <c r="D3121" s="49" t="s">
        <v>4689</v>
      </c>
    </row>
    <row r="3122" spans="1:4">
      <c r="A3122" s="50"/>
      <c r="B3122" s="50">
        <v>9000966</v>
      </c>
      <c r="C3122" s="13" t="s">
        <v>4524</v>
      </c>
      <c r="D3122" s="49" t="s">
        <v>4689</v>
      </c>
    </row>
    <row r="3123" spans="1:4">
      <c r="A3123" s="50"/>
      <c r="B3123" s="50">
        <v>9000967</v>
      </c>
      <c r="C3123" s="13" t="s">
        <v>4525</v>
      </c>
      <c r="D3123" s="49" t="s">
        <v>4689</v>
      </c>
    </row>
    <row r="3124" spans="1:4">
      <c r="A3124" s="50"/>
      <c r="B3124" s="50">
        <v>9000968</v>
      </c>
      <c r="C3124" s="13" t="s">
        <v>4526</v>
      </c>
      <c r="D3124" s="49" t="s">
        <v>4689</v>
      </c>
    </row>
    <row r="3125" spans="1:4">
      <c r="A3125" s="50"/>
      <c r="B3125" s="50">
        <v>9000969</v>
      </c>
      <c r="C3125" s="13" t="s">
        <v>4527</v>
      </c>
      <c r="D3125" s="49" t="s">
        <v>4689</v>
      </c>
    </row>
    <row r="3126" spans="1:4">
      <c r="A3126" s="50"/>
      <c r="B3126" s="50">
        <v>9000970</v>
      </c>
      <c r="C3126" s="13" t="s">
        <v>4528</v>
      </c>
      <c r="D3126" s="49" t="s">
        <v>4689</v>
      </c>
    </row>
    <row r="3127" spans="1:4">
      <c r="A3127" s="50"/>
      <c r="B3127" s="50">
        <v>9000971</v>
      </c>
      <c r="C3127" s="13" t="s">
        <v>4529</v>
      </c>
      <c r="D3127" s="49" t="s">
        <v>4689</v>
      </c>
    </row>
    <row r="3128" spans="1:4">
      <c r="A3128" s="50"/>
      <c r="B3128" s="50">
        <v>9000972</v>
      </c>
      <c r="C3128" s="13" t="s">
        <v>4530</v>
      </c>
      <c r="D3128" s="49" t="s">
        <v>4689</v>
      </c>
    </row>
    <row r="3129" spans="1:4">
      <c r="A3129" s="50"/>
      <c r="B3129" s="50">
        <v>9000973</v>
      </c>
      <c r="C3129" s="13" t="s">
        <v>4531</v>
      </c>
      <c r="D3129" s="49" t="s">
        <v>4689</v>
      </c>
    </row>
    <row r="3130" spans="1:4">
      <c r="A3130" s="50"/>
      <c r="B3130" s="50">
        <v>9000974</v>
      </c>
      <c r="C3130" s="13" t="s">
        <v>4532</v>
      </c>
      <c r="D3130" s="49" t="s">
        <v>4689</v>
      </c>
    </row>
    <row r="3131" spans="1:4">
      <c r="A3131" s="50"/>
      <c r="B3131" s="50">
        <v>9000975</v>
      </c>
      <c r="C3131" s="13" t="s">
        <v>4533</v>
      </c>
      <c r="D3131" s="49" t="s">
        <v>4689</v>
      </c>
    </row>
    <row r="3132" spans="1:4">
      <c r="A3132" s="50"/>
      <c r="B3132" s="50">
        <v>9000976</v>
      </c>
      <c r="C3132" s="13" t="s">
        <v>4534</v>
      </c>
      <c r="D3132" s="49" t="s">
        <v>4689</v>
      </c>
    </row>
    <row r="3133" spans="1:4">
      <c r="A3133" s="50"/>
      <c r="B3133" s="50">
        <v>9000977</v>
      </c>
      <c r="C3133" s="13" t="s">
        <v>4535</v>
      </c>
      <c r="D3133" s="49" t="s">
        <v>4689</v>
      </c>
    </row>
    <row r="3134" spans="1:4">
      <c r="A3134" s="50"/>
      <c r="B3134" s="50">
        <v>9000978</v>
      </c>
      <c r="C3134" s="13" t="s">
        <v>4536</v>
      </c>
      <c r="D3134" s="49" t="s">
        <v>4689</v>
      </c>
    </row>
    <row r="3135" spans="1:4">
      <c r="A3135" s="50"/>
      <c r="B3135" s="50">
        <v>9000979</v>
      </c>
      <c r="C3135" s="13" t="s">
        <v>4537</v>
      </c>
      <c r="D3135" s="49" t="s">
        <v>4689</v>
      </c>
    </row>
    <row r="3136" spans="1:4">
      <c r="A3136" s="50"/>
      <c r="B3136" s="50">
        <v>9000980</v>
      </c>
      <c r="C3136" s="13" t="s">
        <v>4538</v>
      </c>
      <c r="D3136" s="49" t="s">
        <v>4689</v>
      </c>
    </row>
    <row r="3137" spans="1:4">
      <c r="A3137" s="50"/>
      <c r="B3137" s="50">
        <v>9000981</v>
      </c>
      <c r="C3137" s="13" t="s">
        <v>4539</v>
      </c>
      <c r="D3137" s="49" t="s">
        <v>4689</v>
      </c>
    </row>
    <row r="3138" spans="1:4">
      <c r="A3138" s="50"/>
      <c r="B3138" s="50">
        <v>9000982</v>
      </c>
      <c r="C3138" s="13" t="s">
        <v>4540</v>
      </c>
      <c r="D3138" s="49" t="s">
        <v>4689</v>
      </c>
    </row>
    <row r="3139" spans="1:4">
      <c r="A3139" s="50"/>
      <c r="B3139" s="50">
        <v>9000983</v>
      </c>
      <c r="C3139" s="13" t="s">
        <v>4541</v>
      </c>
      <c r="D3139" s="49" t="s">
        <v>4689</v>
      </c>
    </row>
    <row r="3140" spans="1:4">
      <c r="A3140" s="50"/>
      <c r="B3140" s="50">
        <v>9000984</v>
      </c>
      <c r="C3140" s="13" t="s">
        <v>4542</v>
      </c>
      <c r="D3140" s="49" t="s">
        <v>4689</v>
      </c>
    </row>
    <row r="3141" spans="1:4">
      <c r="A3141" s="50"/>
      <c r="B3141" s="50">
        <v>9000985</v>
      </c>
      <c r="C3141" s="13" t="s">
        <v>4543</v>
      </c>
      <c r="D3141" s="49" t="s">
        <v>4689</v>
      </c>
    </row>
    <row r="3142" spans="1:4">
      <c r="A3142" s="50"/>
      <c r="B3142" s="50">
        <v>9000986</v>
      </c>
      <c r="C3142" s="13" t="s">
        <v>4544</v>
      </c>
      <c r="D3142" s="49" t="s">
        <v>4689</v>
      </c>
    </row>
    <row r="3143" spans="1:4">
      <c r="A3143" s="50"/>
      <c r="B3143" s="50">
        <v>9000987</v>
      </c>
      <c r="C3143" s="13" t="s">
        <v>4545</v>
      </c>
      <c r="D3143" s="49" t="s">
        <v>4689</v>
      </c>
    </row>
    <row r="3144" spans="1:4">
      <c r="A3144" s="50"/>
      <c r="B3144" s="50">
        <v>9000988</v>
      </c>
      <c r="C3144" s="13" t="s">
        <v>4546</v>
      </c>
      <c r="D3144" s="49" t="s">
        <v>4689</v>
      </c>
    </row>
    <row r="3145" spans="1:4">
      <c r="A3145" s="50"/>
      <c r="B3145" s="50">
        <v>9000989</v>
      </c>
      <c r="C3145" s="13" t="s">
        <v>4547</v>
      </c>
      <c r="D3145" s="49" t="s">
        <v>4689</v>
      </c>
    </row>
    <row r="3146" spans="1:4">
      <c r="A3146" s="50"/>
      <c r="B3146" s="50">
        <v>9000990</v>
      </c>
      <c r="C3146" s="13" t="s">
        <v>4548</v>
      </c>
      <c r="D3146" s="49" t="s">
        <v>4689</v>
      </c>
    </row>
    <row r="3147" spans="1:4">
      <c r="A3147" s="50"/>
      <c r="B3147" s="50">
        <v>9000991</v>
      </c>
      <c r="C3147" s="13" t="s">
        <v>4549</v>
      </c>
      <c r="D3147" s="49" t="s">
        <v>4689</v>
      </c>
    </row>
    <row r="3148" spans="1:4">
      <c r="A3148" s="50"/>
      <c r="B3148" s="50">
        <v>9000992</v>
      </c>
      <c r="C3148" s="13" t="s">
        <v>4550</v>
      </c>
      <c r="D3148" s="49" t="s">
        <v>4689</v>
      </c>
    </row>
    <row r="3149" spans="1:4">
      <c r="A3149" s="50"/>
      <c r="B3149" s="50">
        <v>9000993</v>
      </c>
      <c r="C3149" s="13" t="s">
        <v>4551</v>
      </c>
      <c r="D3149" s="49" t="s">
        <v>4689</v>
      </c>
    </row>
    <row r="3150" spans="1:4">
      <c r="A3150" s="50"/>
      <c r="B3150" s="50">
        <v>9000994</v>
      </c>
      <c r="C3150" s="13" t="s">
        <v>4552</v>
      </c>
      <c r="D3150" s="49" t="s">
        <v>4689</v>
      </c>
    </row>
    <row r="3151" spans="1:4">
      <c r="A3151" s="50"/>
      <c r="B3151" s="50">
        <v>9000995</v>
      </c>
      <c r="C3151" s="13" t="s">
        <v>4553</v>
      </c>
      <c r="D3151" s="49" t="s">
        <v>4689</v>
      </c>
    </row>
    <row r="3152" spans="1:4">
      <c r="A3152" s="50"/>
      <c r="B3152" s="50">
        <v>9000996</v>
      </c>
      <c r="C3152" s="13" t="s">
        <v>4554</v>
      </c>
      <c r="D3152" s="49" t="s">
        <v>4689</v>
      </c>
    </row>
    <row r="3153" spans="1:4">
      <c r="A3153" s="50"/>
      <c r="B3153" s="50">
        <v>9000997</v>
      </c>
      <c r="C3153" s="13" t="s">
        <v>4555</v>
      </c>
      <c r="D3153" s="49" t="s">
        <v>4689</v>
      </c>
    </row>
    <row r="3154" spans="1:4">
      <c r="A3154" s="50"/>
      <c r="B3154" s="50">
        <v>9000998</v>
      </c>
      <c r="C3154" s="13" t="s">
        <v>4556</v>
      </c>
      <c r="D3154" s="49" t="s">
        <v>4689</v>
      </c>
    </row>
    <row r="3155" spans="1:4">
      <c r="A3155" s="50"/>
      <c r="B3155" s="50">
        <v>9000999</v>
      </c>
      <c r="C3155" s="13" t="s">
        <v>4557</v>
      </c>
      <c r="D3155" s="49" t="s">
        <v>4689</v>
      </c>
    </row>
    <row r="3156" spans="1:4">
      <c r="A3156" s="50"/>
      <c r="B3156" s="50">
        <v>9001000</v>
      </c>
      <c r="C3156" s="13" t="s">
        <v>4558</v>
      </c>
      <c r="D3156" s="49" t="s">
        <v>4689</v>
      </c>
    </row>
    <row r="3157" spans="1:4">
      <c r="A3157" s="50"/>
      <c r="B3157" s="50">
        <v>9001001</v>
      </c>
      <c r="C3157" s="13" t="s">
        <v>4559</v>
      </c>
      <c r="D3157" s="49" t="s">
        <v>4689</v>
      </c>
    </row>
    <row r="3158" spans="1:4">
      <c r="A3158" s="50"/>
      <c r="B3158" s="50">
        <v>9001002</v>
      </c>
      <c r="C3158" s="13" t="s">
        <v>4560</v>
      </c>
      <c r="D3158" s="49" t="s">
        <v>4689</v>
      </c>
    </row>
    <row r="3159" spans="1:4">
      <c r="A3159" s="50"/>
      <c r="B3159" s="50">
        <v>9001003</v>
      </c>
      <c r="C3159" s="13" t="s">
        <v>4561</v>
      </c>
      <c r="D3159" s="49" t="s">
        <v>4689</v>
      </c>
    </row>
    <row r="3160" spans="1:4">
      <c r="A3160" s="50"/>
      <c r="B3160" s="50">
        <v>9001004</v>
      </c>
      <c r="C3160" s="13" t="s">
        <v>4562</v>
      </c>
      <c r="D3160" s="49" t="s">
        <v>4689</v>
      </c>
    </row>
    <row r="3161" spans="1:4">
      <c r="A3161" s="50"/>
      <c r="B3161" s="50">
        <v>9001005</v>
      </c>
      <c r="C3161" s="13" t="s">
        <v>4563</v>
      </c>
      <c r="D3161" s="49" t="s">
        <v>4689</v>
      </c>
    </row>
    <row r="3162" spans="1:4">
      <c r="A3162" s="50"/>
      <c r="B3162" s="50">
        <v>9001006</v>
      </c>
      <c r="C3162" s="13" t="s">
        <v>4564</v>
      </c>
      <c r="D3162" s="49" t="s">
        <v>4689</v>
      </c>
    </row>
    <row r="3163" spans="1:4">
      <c r="A3163" s="50"/>
      <c r="B3163" s="50">
        <v>9001007</v>
      </c>
      <c r="C3163" s="13" t="s">
        <v>4565</v>
      </c>
      <c r="D3163" s="49" t="s">
        <v>4689</v>
      </c>
    </row>
    <row r="3164" spans="1:4">
      <c r="A3164" s="50"/>
      <c r="B3164" s="50">
        <v>9001008</v>
      </c>
      <c r="C3164" s="13" t="s">
        <v>4566</v>
      </c>
      <c r="D3164" s="49" t="s">
        <v>4689</v>
      </c>
    </row>
    <row r="3165" spans="1:4">
      <c r="A3165" s="50"/>
      <c r="B3165" s="50">
        <v>9001009</v>
      </c>
      <c r="C3165" s="13" t="s">
        <v>4567</v>
      </c>
      <c r="D3165" s="49" t="s">
        <v>4689</v>
      </c>
    </row>
    <row r="3166" spans="1:4">
      <c r="A3166" s="50"/>
      <c r="B3166" s="50">
        <v>9001010</v>
      </c>
      <c r="C3166" s="13" t="s">
        <v>4568</v>
      </c>
      <c r="D3166" s="49" t="s">
        <v>4689</v>
      </c>
    </row>
    <row r="3167" spans="1:4">
      <c r="A3167" s="50"/>
      <c r="B3167" s="50">
        <v>9001011</v>
      </c>
      <c r="C3167" s="13" t="s">
        <v>4569</v>
      </c>
      <c r="D3167" s="49" t="s">
        <v>4689</v>
      </c>
    </row>
    <row r="3168" spans="1:4">
      <c r="A3168" s="50"/>
      <c r="B3168" s="50">
        <v>9001012</v>
      </c>
      <c r="C3168" s="13" t="s">
        <v>4570</v>
      </c>
      <c r="D3168" s="49" t="s">
        <v>4689</v>
      </c>
    </row>
    <row r="3169" spans="1:4">
      <c r="A3169" s="50"/>
      <c r="B3169" s="50">
        <v>9001013</v>
      </c>
      <c r="C3169" s="13" t="s">
        <v>4571</v>
      </c>
      <c r="D3169" s="49" t="s">
        <v>4689</v>
      </c>
    </row>
    <row r="3170" spans="1:4">
      <c r="A3170" s="50"/>
      <c r="B3170" s="50">
        <v>9001014</v>
      </c>
      <c r="C3170" s="13" t="s">
        <v>4572</v>
      </c>
      <c r="D3170" s="49" t="s">
        <v>4689</v>
      </c>
    </row>
    <row r="3171" spans="1:4">
      <c r="A3171" s="50"/>
      <c r="B3171" s="50">
        <v>9001015</v>
      </c>
      <c r="C3171" s="13" t="s">
        <v>4573</v>
      </c>
      <c r="D3171" s="49" t="s">
        <v>4689</v>
      </c>
    </row>
    <row r="3172" spans="1:4">
      <c r="A3172" s="50"/>
      <c r="B3172" s="50">
        <v>9001016</v>
      </c>
      <c r="C3172" s="13" t="s">
        <v>4574</v>
      </c>
      <c r="D3172" s="49" t="s">
        <v>4689</v>
      </c>
    </row>
    <row r="3173" spans="1:4">
      <c r="A3173" s="50"/>
      <c r="B3173" s="50">
        <v>9001017</v>
      </c>
      <c r="C3173" s="13" t="s">
        <v>4575</v>
      </c>
      <c r="D3173" s="49" t="s">
        <v>4689</v>
      </c>
    </row>
    <row r="3174" spans="1:4">
      <c r="A3174" s="50"/>
      <c r="B3174" s="50">
        <v>9001018</v>
      </c>
      <c r="C3174" s="13" t="s">
        <v>4576</v>
      </c>
      <c r="D3174" s="49" t="s">
        <v>4689</v>
      </c>
    </row>
    <row r="3175" spans="1:4">
      <c r="A3175" s="50"/>
      <c r="B3175" s="50">
        <v>9001019</v>
      </c>
      <c r="C3175" s="13" t="s">
        <v>4577</v>
      </c>
      <c r="D3175" s="49" t="s">
        <v>4689</v>
      </c>
    </row>
    <row r="3176" spans="1:4">
      <c r="A3176" s="50"/>
      <c r="B3176" s="50">
        <v>9001020</v>
      </c>
      <c r="C3176" s="13" t="s">
        <v>4578</v>
      </c>
      <c r="D3176" s="49" t="s">
        <v>4689</v>
      </c>
    </row>
    <row r="3177" spans="1:4">
      <c r="A3177" s="50"/>
      <c r="B3177" s="50">
        <v>9001021</v>
      </c>
      <c r="C3177" s="13" t="s">
        <v>4579</v>
      </c>
      <c r="D3177" s="49" t="s">
        <v>4689</v>
      </c>
    </row>
    <row r="3178" spans="1:4">
      <c r="A3178" s="50"/>
      <c r="B3178" s="50">
        <v>9001022</v>
      </c>
      <c r="C3178" s="13" t="s">
        <v>4580</v>
      </c>
      <c r="D3178" s="49" t="s">
        <v>4689</v>
      </c>
    </row>
    <row r="3179" spans="1:4">
      <c r="A3179" s="50"/>
      <c r="B3179" s="50">
        <v>9001023</v>
      </c>
      <c r="C3179" s="13" t="s">
        <v>4581</v>
      </c>
      <c r="D3179" s="49" t="s">
        <v>4689</v>
      </c>
    </row>
    <row r="3180" spans="1:4">
      <c r="A3180" s="50"/>
      <c r="B3180" s="50">
        <v>9001024</v>
      </c>
      <c r="C3180" s="13" t="s">
        <v>4582</v>
      </c>
      <c r="D3180" s="49" t="s">
        <v>4689</v>
      </c>
    </row>
    <row r="3181" spans="1:4">
      <c r="A3181" s="50"/>
      <c r="B3181" s="50">
        <v>9001025</v>
      </c>
      <c r="C3181" s="13" t="s">
        <v>4583</v>
      </c>
      <c r="D3181" s="49" t="s">
        <v>4689</v>
      </c>
    </row>
    <row r="3182" spans="1:4">
      <c r="A3182" s="50"/>
      <c r="B3182" s="50">
        <v>9001026</v>
      </c>
      <c r="C3182" s="13" t="s">
        <v>4584</v>
      </c>
      <c r="D3182" s="49" t="s">
        <v>4689</v>
      </c>
    </row>
    <row r="3183" spans="1:4">
      <c r="A3183" s="50"/>
      <c r="B3183" s="50">
        <v>9001027</v>
      </c>
      <c r="C3183" s="13" t="s">
        <v>4585</v>
      </c>
      <c r="D3183" s="49" t="s">
        <v>4689</v>
      </c>
    </row>
    <row r="3184" spans="1:4">
      <c r="A3184" s="50"/>
      <c r="B3184" s="50">
        <v>9001028</v>
      </c>
      <c r="C3184" s="13" t="s">
        <v>4586</v>
      </c>
      <c r="D3184" s="49" t="s">
        <v>4689</v>
      </c>
    </row>
    <row r="3185" spans="1:4">
      <c r="A3185" s="50"/>
      <c r="B3185" s="50">
        <v>9001029</v>
      </c>
      <c r="C3185" s="13" t="s">
        <v>4587</v>
      </c>
      <c r="D3185" s="49" t="s">
        <v>4689</v>
      </c>
    </row>
    <row r="3186" spans="1:4">
      <c r="A3186" s="50"/>
      <c r="B3186" s="50">
        <v>9001030</v>
      </c>
      <c r="C3186" s="13" t="s">
        <v>4588</v>
      </c>
      <c r="D3186" s="49" t="s">
        <v>4689</v>
      </c>
    </row>
    <row r="3187" spans="1:4">
      <c r="A3187" s="50"/>
      <c r="B3187" s="50">
        <v>9001031</v>
      </c>
      <c r="C3187" s="13" t="s">
        <v>4589</v>
      </c>
      <c r="D3187" s="49" t="s">
        <v>4689</v>
      </c>
    </row>
    <row r="3188" spans="1:4">
      <c r="A3188" s="50"/>
      <c r="B3188" s="50">
        <v>9001032</v>
      </c>
      <c r="C3188" s="13" t="s">
        <v>4590</v>
      </c>
      <c r="D3188" s="49" t="s">
        <v>4689</v>
      </c>
    </row>
    <row r="3189" spans="1:4">
      <c r="A3189" s="50"/>
      <c r="B3189" s="50">
        <v>9001033</v>
      </c>
      <c r="C3189" s="13" t="s">
        <v>4591</v>
      </c>
      <c r="D3189" s="49" t="s">
        <v>4689</v>
      </c>
    </row>
    <row r="3190" spans="1:4">
      <c r="A3190" s="50"/>
      <c r="B3190" s="50">
        <v>9001034</v>
      </c>
      <c r="C3190" s="13" t="s">
        <v>4592</v>
      </c>
      <c r="D3190" s="49" t="s">
        <v>4689</v>
      </c>
    </row>
    <row r="3191" spans="1:4">
      <c r="A3191" s="50"/>
      <c r="B3191" s="50">
        <v>9001035</v>
      </c>
      <c r="C3191" s="13" t="s">
        <v>4593</v>
      </c>
      <c r="D3191" s="49" t="s">
        <v>4689</v>
      </c>
    </row>
    <row r="3192" spans="1:4">
      <c r="A3192" s="50"/>
      <c r="B3192" s="50">
        <v>9001036</v>
      </c>
      <c r="C3192" s="13" t="s">
        <v>4594</v>
      </c>
      <c r="D3192" s="49" t="s">
        <v>4689</v>
      </c>
    </row>
    <row r="3193" spans="1:4">
      <c r="A3193" s="50"/>
      <c r="B3193" s="50">
        <v>9001037</v>
      </c>
      <c r="C3193" s="13" t="s">
        <v>4595</v>
      </c>
      <c r="D3193" s="49" t="s">
        <v>4689</v>
      </c>
    </row>
    <row r="3194" spans="1:4">
      <c r="A3194" s="50"/>
      <c r="B3194" s="50">
        <v>9001038</v>
      </c>
      <c r="C3194" s="13" t="s">
        <v>4596</v>
      </c>
      <c r="D3194" s="49" t="s">
        <v>4689</v>
      </c>
    </row>
    <row r="3195" spans="1:4">
      <c r="A3195" s="50"/>
      <c r="B3195" s="50">
        <v>9001039</v>
      </c>
      <c r="C3195" s="13" t="s">
        <v>4597</v>
      </c>
      <c r="D3195" s="49" t="s">
        <v>4689</v>
      </c>
    </row>
    <row r="3196" spans="1:4">
      <c r="A3196" s="50"/>
      <c r="B3196" s="50">
        <v>9001040</v>
      </c>
      <c r="C3196" s="13" t="s">
        <v>4598</v>
      </c>
      <c r="D3196" s="49" t="s">
        <v>4689</v>
      </c>
    </row>
    <row r="3197" spans="1:4">
      <c r="A3197" s="50"/>
      <c r="B3197" s="50">
        <v>9001041</v>
      </c>
      <c r="C3197" s="13" t="s">
        <v>4599</v>
      </c>
      <c r="D3197" s="49" t="s">
        <v>4689</v>
      </c>
    </row>
    <row r="3198" spans="1:4">
      <c r="A3198" s="50"/>
      <c r="B3198" s="50">
        <v>9001042</v>
      </c>
      <c r="C3198" s="13" t="s">
        <v>4600</v>
      </c>
      <c r="D3198" s="49" t="s">
        <v>4689</v>
      </c>
    </row>
    <row r="3199" spans="1:4">
      <c r="A3199" s="50"/>
      <c r="B3199" s="50">
        <v>9001043</v>
      </c>
      <c r="C3199" s="13" t="s">
        <v>4601</v>
      </c>
      <c r="D3199" s="49" t="s">
        <v>4689</v>
      </c>
    </row>
    <row r="3200" spans="1:4">
      <c r="A3200" s="50"/>
      <c r="B3200" s="50">
        <v>9001044</v>
      </c>
      <c r="C3200" s="13" t="s">
        <v>4602</v>
      </c>
      <c r="D3200" s="49" t="s">
        <v>4689</v>
      </c>
    </row>
    <row r="3201" spans="1:4">
      <c r="A3201" s="50"/>
      <c r="B3201" s="50">
        <v>9001045</v>
      </c>
      <c r="C3201" s="13" t="s">
        <v>4603</v>
      </c>
      <c r="D3201" s="49" t="s">
        <v>4689</v>
      </c>
    </row>
    <row r="3202" spans="1:4">
      <c r="A3202" s="50"/>
      <c r="B3202" s="50">
        <v>9001046</v>
      </c>
      <c r="C3202" s="13" t="s">
        <v>4604</v>
      </c>
      <c r="D3202" s="49" t="s">
        <v>4689</v>
      </c>
    </row>
    <row r="3203" spans="1:4">
      <c r="A3203" s="50"/>
      <c r="B3203" s="50">
        <v>9001047</v>
      </c>
      <c r="C3203" s="13" t="s">
        <v>4605</v>
      </c>
      <c r="D3203" s="49" t="s">
        <v>4689</v>
      </c>
    </row>
    <row r="3204" spans="1:4">
      <c r="A3204" s="50"/>
      <c r="B3204" s="50">
        <v>9001048</v>
      </c>
      <c r="C3204" s="13" t="s">
        <v>4606</v>
      </c>
      <c r="D3204" s="49" t="s">
        <v>4689</v>
      </c>
    </row>
    <row r="3205" spans="1:4">
      <c r="A3205" s="50"/>
      <c r="B3205" s="50">
        <v>9001049</v>
      </c>
      <c r="C3205" s="13" t="s">
        <v>4607</v>
      </c>
      <c r="D3205" s="49" t="s">
        <v>4689</v>
      </c>
    </row>
    <row r="3206" spans="1:4">
      <c r="A3206" s="50"/>
      <c r="B3206" s="50">
        <v>9001050</v>
      </c>
      <c r="C3206" s="13" t="s">
        <v>4608</v>
      </c>
      <c r="D3206" s="49" t="s">
        <v>4689</v>
      </c>
    </row>
    <row r="3207" spans="1:4">
      <c r="A3207" s="50"/>
      <c r="B3207" s="50">
        <v>9001051</v>
      </c>
      <c r="C3207" s="13" t="s">
        <v>4609</v>
      </c>
      <c r="D3207" s="49" t="s">
        <v>4689</v>
      </c>
    </row>
    <row r="3208" spans="1:4">
      <c r="A3208" s="50"/>
      <c r="B3208" s="50">
        <v>9001052</v>
      </c>
      <c r="C3208" s="13" t="s">
        <v>4610</v>
      </c>
      <c r="D3208" s="49" t="s">
        <v>4689</v>
      </c>
    </row>
    <row r="3209" spans="1:4">
      <c r="A3209" s="50"/>
      <c r="B3209" s="50">
        <v>9001053</v>
      </c>
      <c r="C3209" s="13" t="s">
        <v>4611</v>
      </c>
      <c r="D3209" s="49" t="s">
        <v>4689</v>
      </c>
    </row>
    <row r="3210" spans="1:4">
      <c r="A3210" s="50"/>
      <c r="B3210" s="50">
        <v>9001054</v>
      </c>
      <c r="C3210" s="13" t="s">
        <v>4612</v>
      </c>
      <c r="D3210" s="49" t="s">
        <v>4689</v>
      </c>
    </row>
    <row r="3211" spans="1:4">
      <c r="A3211" s="50"/>
      <c r="B3211" s="50">
        <v>9001055</v>
      </c>
      <c r="C3211" s="13" t="s">
        <v>4613</v>
      </c>
      <c r="D3211" s="49" t="s">
        <v>4689</v>
      </c>
    </row>
    <row r="3212" spans="1:4">
      <c r="A3212" s="50"/>
      <c r="B3212" s="50">
        <v>9001056</v>
      </c>
      <c r="C3212" s="13" t="s">
        <v>4614</v>
      </c>
      <c r="D3212" s="49" t="s">
        <v>4689</v>
      </c>
    </row>
    <row r="3213" spans="1:4">
      <c r="A3213" s="50"/>
      <c r="B3213" s="50">
        <v>9001057</v>
      </c>
      <c r="C3213" s="13" t="s">
        <v>4615</v>
      </c>
      <c r="D3213" s="49" t="s">
        <v>4689</v>
      </c>
    </row>
    <row r="3214" spans="1:4">
      <c r="A3214" s="50"/>
      <c r="B3214" s="50">
        <v>9001058</v>
      </c>
      <c r="C3214" s="13" t="s">
        <v>4616</v>
      </c>
      <c r="D3214" s="49" t="s">
        <v>4689</v>
      </c>
    </row>
    <row r="3215" spans="1:4">
      <c r="A3215" s="50"/>
      <c r="B3215" s="50">
        <v>9001059</v>
      </c>
      <c r="C3215" s="13" t="s">
        <v>4617</v>
      </c>
      <c r="D3215" s="49" t="s">
        <v>4689</v>
      </c>
    </row>
    <row r="3216" spans="1:4">
      <c r="A3216" s="50"/>
      <c r="B3216" s="50">
        <v>9001060</v>
      </c>
      <c r="C3216" s="13" t="s">
        <v>4618</v>
      </c>
      <c r="D3216" s="49" t="s">
        <v>4689</v>
      </c>
    </row>
    <row r="3217" spans="1:4">
      <c r="A3217" s="50"/>
      <c r="B3217" s="50">
        <v>9001061</v>
      </c>
      <c r="C3217" s="13" t="s">
        <v>4619</v>
      </c>
      <c r="D3217" s="49" t="s">
        <v>4689</v>
      </c>
    </row>
    <row r="3218" spans="1:4">
      <c r="A3218" s="50"/>
      <c r="B3218" s="50">
        <v>9001062</v>
      </c>
      <c r="C3218" s="13" t="s">
        <v>4620</v>
      </c>
      <c r="D3218" s="49" t="s">
        <v>4689</v>
      </c>
    </row>
    <row r="3219" spans="1:4">
      <c r="A3219" s="50"/>
      <c r="B3219" s="50">
        <v>9001063</v>
      </c>
      <c r="C3219" s="13" t="s">
        <v>4621</v>
      </c>
      <c r="D3219" s="49" t="s">
        <v>4689</v>
      </c>
    </row>
    <row r="3220" spans="1:4">
      <c r="A3220" s="50"/>
      <c r="B3220" s="50">
        <v>9001064</v>
      </c>
      <c r="C3220" s="13" t="s">
        <v>4622</v>
      </c>
      <c r="D3220" s="49" t="s">
        <v>4689</v>
      </c>
    </row>
    <row r="3221" spans="1:4">
      <c r="A3221" s="50"/>
      <c r="B3221" s="50">
        <v>9001065</v>
      </c>
      <c r="C3221" s="13" t="s">
        <v>4623</v>
      </c>
      <c r="D3221" s="49" t="s">
        <v>4689</v>
      </c>
    </row>
    <row r="3222" spans="1:4">
      <c r="A3222" s="50"/>
      <c r="B3222" s="50">
        <v>9001066</v>
      </c>
      <c r="C3222" s="13" t="s">
        <v>4624</v>
      </c>
      <c r="D3222" s="49" t="s">
        <v>4689</v>
      </c>
    </row>
    <row r="3223" spans="1:4">
      <c r="A3223" s="50"/>
      <c r="B3223" s="50">
        <v>9001067</v>
      </c>
      <c r="C3223" s="13" t="s">
        <v>4625</v>
      </c>
      <c r="D3223" s="49" t="s">
        <v>4689</v>
      </c>
    </row>
    <row r="3224" spans="1:4">
      <c r="A3224" s="50"/>
      <c r="B3224" s="50">
        <v>9001068</v>
      </c>
      <c r="C3224" s="13" t="s">
        <v>4626</v>
      </c>
      <c r="D3224" s="49" t="s">
        <v>4689</v>
      </c>
    </row>
    <row r="3225" spans="1:4">
      <c r="A3225" s="50"/>
      <c r="B3225" s="50">
        <v>9001069</v>
      </c>
      <c r="C3225" s="13" t="s">
        <v>4627</v>
      </c>
      <c r="D3225" s="49" t="s">
        <v>4689</v>
      </c>
    </row>
    <row r="3226" spans="1:4">
      <c r="A3226" s="50"/>
      <c r="B3226" s="50">
        <v>9001070</v>
      </c>
      <c r="C3226" s="13" t="s">
        <v>4628</v>
      </c>
      <c r="D3226" s="49" t="s">
        <v>4689</v>
      </c>
    </row>
    <row r="3227" spans="1:4">
      <c r="A3227" s="50"/>
      <c r="B3227" s="50">
        <v>9001071</v>
      </c>
      <c r="C3227" s="13" t="s">
        <v>4629</v>
      </c>
      <c r="D3227" s="49" t="s">
        <v>4689</v>
      </c>
    </row>
    <row r="3228" spans="1:4">
      <c r="A3228" s="50"/>
      <c r="B3228" s="50">
        <v>9001072</v>
      </c>
      <c r="C3228" s="13" t="s">
        <v>4630</v>
      </c>
      <c r="D3228" s="49" t="s">
        <v>4689</v>
      </c>
    </row>
    <row r="3229" spans="1:4">
      <c r="A3229" s="50"/>
      <c r="B3229" s="50">
        <v>9001073</v>
      </c>
      <c r="C3229" s="13" t="s">
        <v>4631</v>
      </c>
      <c r="D3229" s="49" t="s">
        <v>4689</v>
      </c>
    </row>
    <row r="3230" spans="1:4">
      <c r="A3230" s="50"/>
      <c r="B3230" s="50">
        <v>9001074</v>
      </c>
      <c r="C3230" s="13" t="s">
        <v>4632</v>
      </c>
      <c r="D3230" s="49" t="s">
        <v>4689</v>
      </c>
    </row>
    <row r="3231" spans="1:4">
      <c r="A3231" s="50"/>
      <c r="B3231" s="50">
        <v>9001075</v>
      </c>
      <c r="C3231" s="13" t="s">
        <v>4633</v>
      </c>
      <c r="D3231" s="49" t="s">
        <v>4689</v>
      </c>
    </row>
    <row r="3232" spans="1:4">
      <c r="A3232" s="50"/>
      <c r="B3232" s="50">
        <v>9001076</v>
      </c>
      <c r="C3232" s="13" t="s">
        <v>4634</v>
      </c>
      <c r="D3232" s="49" t="s">
        <v>4689</v>
      </c>
    </row>
    <row r="3233" spans="1:4">
      <c r="A3233" s="50"/>
      <c r="B3233" s="50">
        <v>9001077</v>
      </c>
      <c r="C3233" s="13" t="s">
        <v>4635</v>
      </c>
      <c r="D3233" s="49" t="s">
        <v>4689</v>
      </c>
    </row>
    <row r="3234" spans="1:4">
      <c r="A3234" s="50"/>
      <c r="B3234" s="50">
        <v>9001078</v>
      </c>
      <c r="C3234" s="13" t="s">
        <v>4636</v>
      </c>
      <c r="D3234" s="49" t="s">
        <v>4689</v>
      </c>
    </row>
    <row r="3235" spans="1:4">
      <c r="A3235" s="50"/>
      <c r="B3235" s="50">
        <v>9001079</v>
      </c>
      <c r="C3235" s="13" t="s">
        <v>4637</v>
      </c>
      <c r="D3235" s="49" t="s">
        <v>4689</v>
      </c>
    </row>
    <row r="3236" spans="1:4">
      <c r="A3236" s="50"/>
      <c r="B3236" s="50">
        <v>9001080</v>
      </c>
      <c r="C3236" s="13" t="s">
        <v>4638</v>
      </c>
      <c r="D3236" s="49" t="s">
        <v>4689</v>
      </c>
    </row>
    <row r="3237" spans="1:4">
      <c r="A3237" s="50"/>
      <c r="B3237" s="50">
        <v>9001081</v>
      </c>
      <c r="C3237" s="13" t="s">
        <v>4639</v>
      </c>
      <c r="D3237" s="49" t="s">
        <v>4689</v>
      </c>
    </row>
    <row r="3238" spans="1:4">
      <c r="A3238" s="50"/>
      <c r="B3238" s="50">
        <v>9001082</v>
      </c>
      <c r="C3238" s="13" t="s">
        <v>4640</v>
      </c>
      <c r="D3238" s="49" t="s">
        <v>4689</v>
      </c>
    </row>
    <row r="3239" spans="1:4">
      <c r="A3239" s="50"/>
      <c r="B3239" s="50">
        <v>9001083</v>
      </c>
      <c r="C3239" s="13" t="s">
        <v>4641</v>
      </c>
      <c r="D3239" s="49" t="s">
        <v>4689</v>
      </c>
    </row>
    <row r="3240" spans="1:4">
      <c r="A3240" s="50"/>
      <c r="B3240" s="50">
        <v>9001084</v>
      </c>
      <c r="C3240" s="13" t="s">
        <v>4642</v>
      </c>
      <c r="D3240" s="49" t="s">
        <v>4689</v>
      </c>
    </row>
    <row r="3241" spans="1:4">
      <c r="A3241" s="50"/>
      <c r="B3241" s="50">
        <v>9001085</v>
      </c>
      <c r="C3241" s="13" t="s">
        <v>4643</v>
      </c>
      <c r="D3241" s="49" t="s">
        <v>4689</v>
      </c>
    </row>
    <row r="3242" spans="1:4">
      <c r="A3242" s="50"/>
      <c r="B3242" s="50">
        <v>9001086</v>
      </c>
      <c r="C3242" s="13" t="s">
        <v>4644</v>
      </c>
      <c r="D3242" s="49" t="s">
        <v>4689</v>
      </c>
    </row>
    <row r="3243" spans="1:4">
      <c r="A3243" s="50"/>
      <c r="B3243" s="50">
        <v>9001087</v>
      </c>
      <c r="C3243" s="13" t="s">
        <v>4645</v>
      </c>
      <c r="D3243" s="49" t="s">
        <v>4689</v>
      </c>
    </row>
    <row r="3244" spans="1:4">
      <c r="A3244" s="50"/>
      <c r="B3244" s="50">
        <v>9001088</v>
      </c>
      <c r="C3244" s="13" t="s">
        <v>4646</v>
      </c>
      <c r="D3244" s="49" t="s">
        <v>4689</v>
      </c>
    </row>
    <row r="3245" spans="1:4">
      <c r="A3245" s="50"/>
      <c r="B3245" s="50">
        <v>9001089</v>
      </c>
      <c r="C3245" s="13" t="s">
        <v>4647</v>
      </c>
      <c r="D3245" s="49" t="s">
        <v>4689</v>
      </c>
    </row>
    <row r="3246" spans="1:4">
      <c r="A3246" s="50"/>
      <c r="B3246" s="50">
        <v>9001090</v>
      </c>
      <c r="C3246" s="13" t="s">
        <v>4648</v>
      </c>
      <c r="D3246" s="49" t="s">
        <v>4689</v>
      </c>
    </row>
    <row r="3247" spans="1:4">
      <c r="A3247" s="50"/>
      <c r="B3247" s="50">
        <v>9001091</v>
      </c>
      <c r="C3247" s="13" t="s">
        <v>4649</v>
      </c>
      <c r="D3247" s="49" t="s">
        <v>4689</v>
      </c>
    </row>
    <row r="3248" spans="1:4">
      <c r="A3248" s="50"/>
      <c r="B3248" s="50">
        <v>9001092</v>
      </c>
      <c r="C3248" s="13" t="s">
        <v>4650</v>
      </c>
      <c r="D3248" s="49" t="s">
        <v>4689</v>
      </c>
    </row>
    <row r="3249" spans="1:4">
      <c r="A3249" s="50"/>
      <c r="B3249" s="50">
        <v>9001093</v>
      </c>
      <c r="C3249" s="13" t="s">
        <v>4651</v>
      </c>
      <c r="D3249" s="49" t="s">
        <v>4689</v>
      </c>
    </row>
    <row r="3250" spans="1:4">
      <c r="A3250" s="50"/>
      <c r="B3250" s="50">
        <v>9001094</v>
      </c>
      <c r="C3250" s="13" t="s">
        <v>4652</v>
      </c>
      <c r="D3250" s="49" t="s">
        <v>4689</v>
      </c>
    </row>
    <row r="3251" spans="1:4">
      <c r="A3251" s="50"/>
      <c r="B3251" s="50">
        <v>9001095</v>
      </c>
      <c r="C3251" s="13" t="s">
        <v>4653</v>
      </c>
      <c r="D3251" s="49" t="s">
        <v>4689</v>
      </c>
    </row>
    <row r="3252" spans="1:4">
      <c r="A3252" s="50"/>
      <c r="B3252" s="50">
        <v>9001096</v>
      </c>
      <c r="C3252" s="13" t="s">
        <v>4654</v>
      </c>
      <c r="D3252" s="49" t="s">
        <v>4689</v>
      </c>
    </row>
    <row r="3253" spans="1:4">
      <c r="A3253" s="50"/>
      <c r="B3253" s="50">
        <v>9001097</v>
      </c>
      <c r="C3253" s="13" t="s">
        <v>4655</v>
      </c>
      <c r="D3253" s="49" t="s">
        <v>4689</v>
      </c>
    </row>
    <row r="3254" spans="1:4">
      <c r="A3254" s="50"/>
      <c r="B3254" s="50">
        <v>9001098</v>
      </c>
      <c r="C3254" s="13" t="s">
        <v>4656</v>
      </c>
      <c r="D3254" s="49" t="s">
        <v>4689</v>
      </c>
    </row>
    <row r="3255" spans="1:4">
      <c r="A3255" s="50"/>
      <c r="B3255" s="50">
        <v>9001099</v>
      </c>
      <c r="C3255" s="13" t="s">
        <v>4657</v>
      </c>
      <c r="D3255" s="49" t="s">
        <v>4689</v>
      </c>
    </row>
    <row r="3256" spans="1:4">
      <c r="A3256" s="50"/>
      <c r="B3256" s="50">
        <v>9001100</v>
      </c>
      <c r="C3256" s="13" t="s">
        <v>4658</v>
      </c>
      <c r="D3256" s="49" t="s">
        <v>4689</v>
      </c>
    </row>
    <row r="3257" spans="1:4">
      <c r="A3257" s="50"/>
      <c r="B3257" s="50">
        <v>9001101</v>
      </c>
      <c r="C3257" s="13" t="s">
        <v>4659</v>
      </c>
      <c r="D3257" s="49" t="s">
        <v>4689</v>
      </c>
    </row>
    <row r="3258" spans="1:4">
      <c r="A3258" s="50"/>
      <c r="B3258" s="50">
        <v>9001102</v>
      </c>
      <c r="C3258" s="13" t="s">
        <v>4660</v>
      </c>
      <c r="D3258" s="49" t="s">
        <v>4689</v>
      </c>
    </row>
    <row r="3259" spans="1:4">
      <c r="A3259" s="50"/>
      <c r="B3259" s="50">
        <v>9001103</v>
      </c>
      <c r="C3259" s="13" t="s">
        <v>4661</v>
      </c>
      <c r="D3259" s="49" t="s">
        <v>4689</v>
      </c>
    </row>
    <row r="3260" spans="1:4">
      <c r="A3260" s="50"/>
      <c r="B3260" s="50">
        <v>9001104</v>
      </c>
      <c r="C3260" s="13" t="s">
        <v>4662</v>
      </c>
      <c r="D3260" s="49" t="s">
        <v>4689</v>
      </c>
    </row>
    <row r="3261" spans="1:4">
      <c r="A3261" s="50"/>
      <c r="B3261" s="50">
        <v>9001105</v>
      </c>
      <c r="C3261" s="13" t="s">
        <v>4663</v>
      </c>
      <c r="D3261" s="49" t="s">
        <v>4689</v>
      </c>
    </row>
    <row r="3262" spans="1:4">
      <c r="A3262" s="50"/>
      <c r="B3262" s="50">
        <v>9001106</v>
      </c>
      <c r="C3262" s="13" t="s">
        <v>4664</v>
      </c>
      <c r="D3262" s="49" t="s">
        <v>4689</v>
      </c>
    </row>
    <row r="3263" spans="1:4">
      <c r="A3263" s="50"/>
      <c r="B3263" s="50">
        <v>9001107</v>
      </c>
      <c r="C3263" s="13" t="s">
        <v>4665</v>
      </c>
      <c r="D3263" s="49" t="s">
        <v>4689</v>
      </c>
    </row>
    <row r="3264" spans="1:4">
      <c r="A3264" s="50"/>
      <c r="B3264" s="50">
        <v>9001108</v>
      </c>
      <c r="C3264" s="13" t="s">
        <v>4666</v>
      </c>
      <c r="D3264" s="49" t="s">
        <v>4689</v>
      </c>
    </row>
    <row r="3265" spans="1:4">
      <c r="A3265" s="50"/>
      <c r="B3265" s="50">
        <v>9001109</v>
      </c>
      <c r="C3265" s="13" t="s">
        <v>4667</v>
      </c>
      <c r="D3265" s="49" t="s">
        <v>4689</v>
      </c>
    </row>
    <row r="3266" spans="1:4">
      <c r="A3266" s="50"/>
      <c r="B3266" s="50">
        <v>9001110</v>
      </c>
      <c r="C3266" s="13" t="s">
        <v>4668</v>
      </c>
      <c r="D3266" s="49" t="s">
        <v>4689</v>
      </c>
    </row>
    <row r="3267" spans="1:4">
      <c r="A3267" s="50"/>
      <c r="B3267" s="50">
        <v>9001111</v>
      </c>
      <c r="C3267" s="13" t="s">
        <v>4669</v>
      </c>
      <c r="D3267" s="49" t="s">
        <v>4689</v>
      </c>
    </row>
    <row r="3268" spans="1:4">
      <c r="A3268" s="50"/>
      <c r="B3268" s="50">
        <v>9001112</v>
      </c>
      <c r="C3268" s="13" t="s">
        <v>4670</v>
      </c>
      <c r="D3268" s="49" t="s">
        <v>4689</v>
      </c>
    </row>
    <row r="3269" spans="1:4">
      <c r="A3269" s="50"/>
      <c r="B3269" s="50">
        <v>9001113</v>
      </c>
      <c r="C3269" s="13" t="s">
        <v>4671</v>
      </c>
      <c r="D3269" s="49" t="s">
        <v>4689</v>
      </c>
    </row>
    <row r="3270" spans="1:4">
      <c r="A3270" s="50"/>
      <c r="B3270" s="50">
        <v>9001114</v>
      </c>
      <c r="C3270" s="13" t="s">
        <v>4672</v>
      </c>
      <c r="D3270" s="49" t="s">
        <v>4689</v>
      </c>
    </row>
    <row r="3271" spans="1:4">
      <c r="A3271" s="50"/>
      <c r="B3271" s="50">
        <v>9001115</v>
      </c>
      <c r="C3271" s="13" t="s">
        <v>4673</v>
      </c>
      <c r="D3271" s="49" t="s">
        <v>4689</v>
      </c>
    </row>
    <row r="3272" spans="1:4">
      <c r="A3272" s="50"/>
      <c r="B3272" s="50">
        <v>9001116</v>
      </c>
      <c r="C3272" s="13" t="s">
        <v>4674</v>
      </c>
      <c r="D3272" s="49" t="s">
        <v>4689</v>
      </c>
    </row>
    <row r="3273" spans="1:4">
      <c r="A3273" s="50"/>
      <c r="B3273" s="50">
        <v>9001117</v>
      </c>
      <c r="C3273" s="13" t="s">
        <v>4675</v>
      </c>
      <c r="D3273" s="49" t="s">
        <v>4689</v>
      </c>
    </row>
    <row r="3274" spans="1:4">
      <c r="A3274" s="50"/>
      <c r="B3274" s="50">
        <v>9001118</v>
      </c>
      <c r="C3274" s="13" t="s">
        <v>4676</v>
      </c>
      <c r="D3274" s="49" t="s">
        <v>4689</v>
      </c>
    </row>
    <row r="3275" spans="1:4">
      <c r="A3275" s="50"/>
      <c r="B3275" s="50">
        <v>9001119</v>
      </c>
      <c r="C3275" s="13" t="s">
        <v>4677</v>
      </c>
      <c r="D3275" s="49" t="s">
        <v>4689</v>
      </c>
    </row>
    <row r="3276" spans="1:4">
      <c r="A3276" s="50"/>
      <c r="B3276" s="50">
        <v>9001120</v>
      </c>
      <c r="C3276" s="13" t="s">
        <v>4678</v>
      </c>
      <c r="D3276" s="49" t="s">
        <v>4689</v>
      </c>
    </row>
    <row r="3277" spans="1:4">
      <c r="A3277" s="50"/>
      <c r="B3277" s="50">
        <v>9001121</v>
      </c>
      <c r="C3277" s="13" t="s">
        <v>4679</v>
      </c>
      <c r="D3277" s="49" t="s">
        <v>4689</v>
      </c>
    </row>
    <row r="3278" spans="1:4">
      <c r="A3278" s="50"/>
      <c r="B3278" s="50">
        <v>9001122</v>
      </c>
      <c r="C3278" s="13" t="s">
        <v>4680</v>
      </c>
      <c r="D3278" s="49" t="s">
        <v>4689</v>
      </c>
    </row>
    <row r="3279" spans="1:4">
      <c r="A3279" s="50"/>
      <c r="B3279" s="50">
        <v>9001123</v>
      </c>
      <c r="C3279" s="13" t="s">
        <v>4681</v>
      </c>
      <c r="D3279" s="49" t="s">
        <v>4689</v>
      </c>
    </row>
    <row r="3280" spans="1:4">
      <c r="A3280" s="50"/>
      <c r="B3280" s="50">
        <v>9001124</v>
      </c>
      <c r="C3280" s="13" t="s">
        <v>4682</v>
      </c>
      <c r="D3280" s="49" t="s">
        <v>4689</v>
      </c>
    </row>
    <row r="3281" spans="1:4">
      <c r="A3281" s="50"/>
      <c r="B3281" s="50">
        <v>9001125</v>
      </c>
      <c r="C3281" s="13" t="s">
        <v>4683</v>
      </c>
      <c r="D3281" s="49" t="s">
        <v>4689</v>
      </c>
    </row>
    <row r="3282" spans="1:4">
      <c r="A3282" s="50"/>
      <c r="B3282" s="50">
        <v>9001126</v>
      </c>
      <c r="C3282" s="13" t="s">
        <v>4684</v>
      </c>
      <c r="D3282" s="49" t="s">
        <v>4689</v>
      </c>
    </row>
    <row r="3283" spans="1:4">
      <c r="A3283" s="50"/>
      <c r="B3283" s="50">
        <v>9001127</v>
      </c>
      <c r="C3283" s="13" t="s">
        <v>4685</v>
      </c>
      <c r="D3283" s="49" t="s">
        <v>4689</v>
      </c>
    </row>
    <row r="3284" spans="1:4">
      <c r="A3284" s="50"/>
      <c r="B3284" s="50">
        <v>9001128</v>
      </c>
      <c r="C3284" s="13" t="s">
        <v>4686</v>
      </c>
      <c r="D3284" s="49" t="s">
        <v>4689</v>
      </c>
    </row>
    <row r="3285" spans="1:4">
      <c r="A3285" s="50"/>
      <c r="B3285" s="50">
        <v>9001129</v>
      </c>
      <c r="C3285" s="13" t="s">
        <v>4687</v>
      </c>
      <c r="D3285" s="49" t="s">
        <v>4689</v>
      </c>
    </row>
  </sheetData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AA1DF4E-8653-4C86-8026-5EDE206B3FAC}">
  <sheetPr codeName="Sheet12"/>
  <dimension ref="A1:DF774"/>
  <sheetViews>
    <sheetView workbookViewId="0">
      <selection activeCell="A2" sqref="A2"/>
    </sheetView>
  </sheetViews>
  <sheetFormatPr defaultRowHeight="15" outlineLevelCol="1"/>
  <cols>
    <col min="6" max="6" width="10.28515625" bestFit="1" customWidth="1"/>
    <col min="9" max="9" width="37.7109375" bestFit="1" customWidth="1"/>
    <col min="11" max="88" width="9.140625" customWidth="1" outlineLevel="1"/>
    <col min="89" max="89" width="11" customWidth="1" outlineLevel="1"/>
    <col min="90" max="90" width="11.7109375" customWidth="1" outlineLevel="1"/>
    <col min="91" max="108" width="9.140625" customWidth="1" outlineLevel="1"/>
    <col min="109" max="109" width="9"/>
    <col min="110" max="110" width="30.5703125" bestFit="1" customWidth="1"/>
  </cols>
  <sheetData>
    <row r="1" spans="1:110" ht="60">
      <c r="A1" s="100" t="s">
        <v>4935</v>
      </c>
      <c r="B1" s="100" t="s">
        <v>5796</v>
      </c>
      <c r="C1" s="101" t="s">
        <v>5797</v>
      </c>
      <c r="D1" s="100" t="s">
        <v>5798</v>
      </c>
      <c r="E1" s="100" t="s">
        <v>5799</v>
      </c>
      <c r="F1" s="100" t="s">
        <v>5800</v>
      </c>
      <c r="G1" s="100" t="s">
        <v>5801</v>
      </c>
      <c r="H1" s="101" t="s">
        <v>5802</v>
      </c>
      <c r="I1" s="109" t="s">
        <v>1</v>
      </c>
      <c r="J1" s="100" t="s">
        <v>5803</v>
      </c>
      <c r="K1" s="100" t="s">
        <v>5804</v>
      </c>
      <c r="L1" s="100" t="s">
        <v>5805</v>
      </c>
      <c r="M1" s="100" t="s">
        <v>5806</v>
      </c>
      <c r="N1" s="101" t="s">
        <v>5807</v>
      </c>
      <c r="O1" s="101" t="s">
        <v>5808</v>
      </c>
      <c r="P1" s="101" t="s">
        <v>5809</v>
      </c>
      <c r="Q1" s="100" t="s">
        <v>5810</v>
      </c>
      <c r="R1" s="100" t="s">
        <v>5811</v>
      </c>
      <c r="S1" s="101" t="s">
        <v>5812</v>
      </c>
      <c r="T1" s="100" t="s">
        <v>5813</v>
      </c>
      <c r="U1" s="101" t="s">
        <v>5814</v>
      </c>
      <c r="V1" s="100" t="s">
        <v>5815</v>
      </c>
      <c r="W1" s="101" t="s">
        <v>5816</v>
      </c>
      <c r="X1" s="100" t="s">
        <v>5817</v>
      </c>
      <c r="Y1" s="100" t="s">
        <v>5818</v>
      </c>
      <c r="Z1" s="100" t="s">
        <v>5819</v>
      </c>
      <c r="AA1" s="100" t="s">
        <v>5820</v>
      </c>
      <c r="AB1" s="100" t="s">
        <v>5821</v>
      </c>
      <c r="AC1" s="100" t="s">
        <v>5822</v>
      </c>
      <c r="AD1" s="100" t="s">
        <v>5823</v>
      </c>
      <c r="AE1" s="100" t="s">
        <v>5824</v>
      </c>
      <c r="AF1" s="100" t="s">
        <v>5825</v>
      </c>
      <c r="AG1" s="100" t="s">
        <v>5826</v>
      </c>
      <c r="AH1" s="100" t="s">
        <v>5827</v>
      </c>
      <c r="AI1" s="100" t="s">
        <v>5828</v>
      </c>
      <c r="AJ1" s="100" t="s">
        <v>5829</v>
      </c>
      <c r="AK1" s="100" t="s">
        <v>5830</v>
      </c>
      <c r="AL1" s="100" t="s">
        <v>5831</v>
      </c>
      <c r="AM1" s="100" t="s">
        <v>5832</v>
      </c>
      <c r="AN1" s="100" t="s">
        <v>5833</v>
      </c>
      <c r="AO1" s="100" t="s">
        <v>5834</v>
      </c>
      <c r="AP1" s="101" t="s">
        <v>5835</v>
      </c>
      <c r="AQ1" s="100" t="s">
        <v>5836</v>
      </c>
      <c r="AR1" s="100" t="s">
        <v>5837</v>
      </c>
      <c r="AS1" s="100" t="s">
        <v>5838</v>
      </c>
      <c r="AT1" s="100" t="s">
        <v>5839</v>
      </c>
      <c r="AU1" s="100" t="s">
        <v>5840</v>
      </c>
      <c r="AV1" s="100" t="s">
        <v>5841</v>
      </c>
      <c r="AW1" s="101" t="s">
        <v>5842</v>
      </c>
      <c r="AX1" s="100" t="s">
        <v>5843</v>
      </c>
      <c r="AY1" s="100" t="s">
        <v>5844</v>
      </c>
      <c r="AZ1" s="100" t="s">
        <v>5845</v>
      </c>
      <c r="BA1" s="100" t="s">
        <v>5844</v>
      </c>
      <c r="BB1" s="101" t="s">
        <v>5846</v>
      </c>
      <c r="BC1" s="100" t="s">
        <v>5847</v>
      </c>
      <c r="BD1" s="100" t="s">
        <v>5848</v>
      </c>
      <c r="BE1" s="100" t="s">
        <v>5849</v>
      </c>
      <c r="BF1" s="100" t="s">
        <v>5850</v>
      </c>
      <c r="BG1" s="100" t="s">
        <v>5851</v>
      </c>
      <c r="BH1" s="101" t="s">
        <v>5852</v>
      </c>
      <c r="BI1" s="100" t="s">
        <v>5853</v>
      </c>
      <c r="BJ1" s="100" t="s">
        <v>5854</v>
      </c>
      <c r="BK1" s="100" t="s">
        <v>5855</v>
      </c>
      <c r="BL1" s="100" t="s">
        <v>5856</v>
      </c>
      <c r="BM1" s="100" t="s">
        <v>5857</v>
      </c>
      <c r="BN1" s="101" t="s">
        <v>5858</v>
      </c>
      <c r="BO1" s="100" t="s">
        <v>5859</v>
      </c>
      <c r="BP1" s="100" t="s">
        <v>5860</v>
      </c>
      <c r="BQ1" s="100" t="s">
        <v>5861</v>
      </c>
      <c r="BR1" s="101" t="s">
        <v>5862</v>
      </c>
      <c r="BS1" s="100" t="s">
        <v>5863</v>
      </c>
      <c r="BT1" s="100" t="s">
        <v>5864</v>
      </c>
      <c r="BU1" s="100" t="s">
        <v>5865</v>
      </c>
      <c r="BV1" s="100" t="s">
        <v>5866</v>
      </c>
      <c r="BW1" s="100" t="s">
        <v>5867</v>
      </c>
      <c r="BX1" s="101" t="s">
        <v>5868</v>
      </c>
      <c r="BY1" s="100" t="s">
        <v>5869</v>
      </c>
      <c r="BZ1" s="100" t="s">
        <v>5870</v>
      </c>
      <c r="CA1" s="100" t="s">
        <v>5871</v>
      </c>
      <c r="CB1" s="100" t="s">
        <v>5872</v>
      </c>
      <c r="CC1" s="100" t="s">
        <v>5873</v>
      </c>
      <c r="CD1" s="100" t="s">
        <v>5874</v>
      </c>
      <c r="CE1" s="100" t="s">
        <v>5875</v>
      </c>
      <c r="CF1" s="101" t="s">
        <v>5876</v>
      </c>
      <c r="CG1" s="100" t="s">
        <v>5877</v>
      </c>
      <c r="CH1" s="100" t="s">
        <v>5878</v>
      </c>
      <c r="CI1" s="100" t="s">
        <v>5879</v>
      </c>
      <c r="CJ1" s="100" t="s">
        <v>5880</v>
      </c>
      <c r="CK1" s="100" t="s">
        <v>5881</v>
      </c>
      <c r="CL1" s="100" t="s">
        <v>5882</v>
      </c>
      <c r="CM1" s="100" t="s">
        <v>5883</v>
      </c>
      <c r="CN1" s="101" t="s">
        <v>5884</v>
      </c>
      <c r="CO1" s="100" t="s">
        <v>5845</v>
      </c>
      <c r="CP1" s="100" t="s">
        <v>9</v>
      </c>
      <c r="CQ1" s="100" t="s">
        <v>5885</v>
      </c>
      <c r="CR1" s="100" t="s">
        <v>5886</v>
      </c>
      <c r="CS1" s="100" t="s">
        <v>5887</v>
      </c>
      <c r="CT1" s="100" t="s">
        <v>5888</v>
      </c>
      <c r="CU1" s="100" t="s">
        <v>5889</v>
      </c>
      <c r="CV1" s="101" t="s">
        <v>5890</v>
      </c>
      <c r="CW1" s="101" t="s">
        <v>5891</v>
      </c>
      <c r="CX1" s="100" t="s">
        <v>5892</v>
      </c>
      <c r="CY1" s="100" t="s">
        <v>5893</v>
      </c>
      <c r="CZ1" s="100" t="s">
        <v>5894</v>
      </c>
      <c r="DA1" s="100" t="s">
        <v>5895</v>
      </c>
      <c r="DB1" s="100" t="s">
        <v>5896</v>
      </c>
      <c r="DC1" s="100" t="s">
        <v>5897</v>
      </c>
      <c r="DE1" s="105" t="s">
        <v>6669</v>
      </c>
      <c r="DF1" s="105" t="s">
        <v>6670</v>
      </c>
    </row>
    <row r="2" spans="1:110">
      <c r="A2" s="4" t="s">
        <v>5898</v>
      </c>
      <c r="B2" s="4" t="s">
        <v>5899</v>
      </c>
      <c r="C2" s="4" t="s">
        <v>4955</v>
      </c>
      <c r="D2" s="4" t="s">
        <v>9</v>
      </c>
      <c r="E2" s="4" t="s">
        <v>5900</v>
      </c>
      <c r="F2" s="102">
        <v>44502</v>
      </c>
      <c r="G2" s="4" t="s">
        <v>9</v>
      </c>
      <c r="H2" s="102"/>
      <c r="I2" s="4" t="s">
        <v>6675</v>
      </c>
      <c r="J2" s="4" t="s">
        <v>9</v>
      </c>
      <c r="K2" s="4" t="s">
        <v>5002</v>
      </c>
      <c r="L2" s="4" t="s">
        <v>9</v>
      </c>
      <c r="M2" s="4" t="s">
        <v>9</v>
      </c>
      <c r="N2" s="4" t="s">
        <v>5002</v>
      </c>
      <c r="O2" s="4" t="s">
        <v>4955</v>
      </c>
      <c r="P2" s="4" t="s">
        <v>5901</v>
      </c>
      <c r="Q2" s="4" t="s">
        <v>9</v>
      </c>
      <c r="R2" s="4" t="s">
        <v>9</v>
      </c>
      <c r="S2" s="4" t="s">
        <v>11</v>
      </c>
      <c r="T2" s="4" t="s">
        <v>1449</v>
      </c>
      <c r="U2" s="4" t="s">
        <v>5902</v>
      </c>
      <c r="V2" s="102"/>
      <c r="W2" s="4" t="s">
        <v>5902</v>
      </c>
      <c r="X2" s="4" t="s">
        <v>9</v>
      </c>
      <c r="Y2" s="4" t="s">
        <v>11</v>
      </c>
      <c r="Z2" s="4" t="s">
        <v>9</v>
      </c>
      <c r="AA2" s="4" t="s">
        <v>9</v>
      </c>
      <c r="AB2" s="102"/>
      <c r="AC2" s="102"/>
      <c r="AD2" s="102"/>
      <c r="AE2" s="102">
        <v>44502</v>
      </c>
      <c r="AF2" s="102"/>
      <c r="AG2" s="102"/>
      <c r="AH2" s="4" t="s">
        <v>5903</v>
      </c>
      <c r="AI2" s="4" t="s">
        <v>9</v>
      </c>
      <c r="AJ2" s="4" t="s">
        <v>9</v>
      </c>
      <c r="AK2" s="4" t="s">
        <v>9</v>
      </c>
      <c r="AL2" s="4" t="s">
        <v>5904</v>
      </c>
      <c r="AM2" s="4" t="s">
        <v>5905</v>
      </c>
      <c r="AN2" s="4" t="s">
        <v>9</v>
      </c>
      <c r="AO2" s="4" t="s">
        <v>9</v>
      </c>
      <c r="AP2" s="4" t="s">
        <v>5902</v>
      </c>
      <c r="AQ2" s="4" t="s">
        <v>9</v>
      </c>
      <c r="AR2" s="4" t="s">
        <v>9</v>
      </c>
      <c r="AS2" s="4" t="s">
        <v>9</v>
      </c>
      <c r="AT2" s="4" t="s">
        <v>9</v>
      </c>
      <c r="AU2" s="4" t="s">
        <v>9</v>
      </c>
      <c r="AV2" s="102"/>
      <c r="AW2" s="4" t="s">
        <v>5902</v>
      </c>
      <c r="AX2" s="4" t="s">
        <v>9</v>
      </c>
      <c r="AY2" s="4" t="s">
        <v>9</v>
      </c>
      <c r="AZ2" s="4" t="s">
        <v>9</v>
      </c>
      <c r="BA2" s="4" t="s">
        <v>9</v>
      </c>
      <c r="BB2" s="103">
        <v>0</v>
      </c>
      <c r="BC2" s="102"/>
      <c r="BD2" s="4" t="s">
        <v>9</v>
      </c>
      <c r="BE2" s="102"/>
      <c r="BF2" s="102"/>
      <c r="BG2" s="4" t="s">
        <v>9</v>
      </c>
      <c r="BH2" s="4" t="s">
        <v>5906</v>
      </c>
      <c r="BI2" s="4" t="s">
        <v>9</v>
      </c>
      <c r="BJ2" s="4" t="s">
        <v>9</v>
      </c>
      <c r="BK2" s="4" t="s">
        <v>9</v>
      </c>
      <c r="BL2" s="4" t="s">
        <v>9</v>
      </c>
      <c r="BM2" s="4" t="s">
        <v>9</v>
      </c>
      <c r="BN2" s="4" t="s">
        <v>5907</v>
      </c>
      <c r="BO2" s="4" t="s">
        <v>5908</v>
      </c>
      <c r="BP2" s="4" t="s">
        <v>9</v>
      </c>
      <c r="BQ2" s="4" t="s">
        <v>9</v>
      </c>
      <c r="BR2" s="4" t="s">
        <v>5902</v>
      </c>
      <c r="BS2" s="4" t="s">
        <v>9</v>
      </c>
      <c r="BT2" s="4" t="s">
        <v>9</v>
      </c>
      <c r="BU2" s="4" t="s">
        <v>9</v>
      </c>
      <c r="BV2" s="4" t="s">
        <v>9</v>
      </c>
      <c r="BW2" s="4" t="s">
        <v>9</v>
      </c>
      <c r="BX2" s="4" t="s">
        <v>5901</v>
      </c>
      <c r="BY2" s="4" t="s">
        <v>9</v>
      </c>
      <c r="BZ2" s="4" t="s">
        <v>9</v>
      </c>
      <c r="CA2" s="4" t="s">
        <v>9</v>
      </c>
      <c r="CB2" s="4" t="s">
        <v>9</v>
      </c>
      <c r="CC2" s="4" t="s">
        <v>9</v>
      </c>
      <c r="CD2" s="4" t="s">
        <v>9</v>
      </c>
      <c r="CE2" s="4" t="s">
        <v>9</v>
      </c>
      <c r="CF2" s="4" t="s">
        <v>5902</v>
      </c>
      <c r="CG2" s="4" t="s">
        <v>9</v>
      </c>
      <c r="CH2" s="4" t="s">
        <v>9</v>
      </c>
      <c r="CI2" s="4" t="s">
        <v>9</v>
      </c>
      <c r="CJ2" s="4" t="s">
        <v>9</v>
      </c>
      <c r="CK2" s="104">
        <v>0.51273148148147996</v>
      </c>
      <c r="CL2" s="104">
        <v>0</v>
      </c>
      <c r="CM2" s="4" t="s">
        <v>9</v>
      </c>
      <c r="CN2" s="4" t="s">
        <v>5902</v>
      </c>
      <c r="CO2" s="4" t="s">
        <v>9</v>
      </c>
      <c r="CP2" s="4" t="s">
        <v>9</v>
      </c>
      <c r="CQ2" s="4" t="s">
        <v>9</v>
      </c>
      <c r="CR2" s="4" t="s">
        <v>9</v>
      </c>
      <c r="CS2" s="4" t="s">
        <v>9</v>
      </c>
      <c r="CT2" s="4" t="s">
        <v>9</v>
      </c>
      <c r="CU2" s="4" t="s">
        <v>9</v>
      </c>
      <c r="CV2" s="4" t="s">
        <v>11</v>
      </c>
      <c r="CW2" s="4" t="s">
        <v>5909</v>
      </c>
      <c r="CX2" s="4" t="s">
        <v>9</v>
      </c>
      <c r="CY2" s="4" t="s">
        <v>9</v>
      </c>
      <c r="CZ2" s="4" t="s">
        <v>9</v>
      </c>
      <c r="DA2" s="4" t="s">
        <v>9</v>
      </c>
      <c r="DB2" s="4" t="s">
        <v>9</v>
      </c>
      <c r="DC2" s="102"/>
      <c r="DE2" s="8" t="str">
        <f>LEFT(I2,6)</f>
        <v>BUD220</v>
      </c>
      <c r="DF2" s="8" t="str">
        <f>MID(I2,8,100)</f>
        <v>1-UHT Beverage Cream</v>
      </c>
    </row>
    <row r="3" spans="1:110">
      <c r="A3" s="4" t="s">
        <v>5910</v>
      </c>
      <c r="B3" s="4" t="s">
        <v>5899</v>
      </c>
      <c r="C3" s="4" t="s">
        <v>4955</v>
      </c>
      <c r="D3" s="4" t="s">
        <v>9</v>
      </c>
      <c r="E3" s="4" t="s">
        <v>5900</v>
      </c>
      <c r="F3" s="102">
        <v>44502</v>
      </c>
      <c r="G3" s="4" t="s">
        <v>9</v>
      </c>
      <c r="H3" s="102"/>
      <c r="I3" s="4" t="s">
        <v>6676</v>
      </c>
      <c r="J3" s="4" t="s">
        <v>9</v>
      </c>
      <c r="K3" s="4" t="s">
        <v>5002</v>
      </c>
      <c r="L3" s="4" t="s">
        <v>9</v>
      </c>
      <c r="M3" s="4" t="s">
        <v>9</v>
      </c>
      <c r="N3" s="4" t="s">
        <v>5002</v>
      </c>
      <c r="O3" s="4" t="s">
        <v>4955</v>
      </c>
      <c r="P3" s="4" t="s">
        <v>5901</v>
      </c>
      <c r="Q3" s="4" t="s">
        <v>9</v>
      </c>
      <c r="R3" s="4" t="s">
        <v>9</v>
      </c>
      <c r="S3" s="4" t="s">
        <v>11</v>
      </c>
      <c r="T3" s="4" t="s">
        <v>1449</v>
      </c>
      <c r="U3" s="4" t="s">
        <v>5902</v>
      </c>
      <c r="V3" s="102"/>
      <c r="W3" s="4" t="s">
        <v>5902</v>
      </c>
      <c r="X3" s="4" t="s">
        <v>9</v>
      </c>
      <c r="Y3" s="4" t="s">
        <v>11</v>
      </c>
      <c r="Z3" s="4" t="s">
        <v>9</v>
      </c>
      <c r="AA3" s="4" t="s">
        <v>9</v>
      </c>
      <c r="AB3" s="102"/>
      <c r="AC3" s="102"/>
      <c r="AD3" s="102"/>
      <c r="AE3" s="102">
        <v>44502</v>
      </c>
      <c r="AF3" s="102"/>
      <c r="AG3" s="102"/>
      <c r="AH3" s="4" t="s">
        <v>5903</v>
      </c>
      <c r="AI3" s="4" t="s">
        <v>9</v>
      </c>
      <c r="AJ3" s="4" t="s">
        <v>9</v>
      </c>
      <c r="AK3" s="4" t="s">
        <v>9</v>
      </c>
      <c r="AL3" s="4" t="s">
        <v>5904</v>
      </c>
      <c r="AM3" s="4" t="s">
        <v>5905</v>
      </c>
      <c r="AN3" s="4" t="s">
        <v>9</v>
      </c>
      <c r="AO3" s="4" t="s">
        <v>9</v>
      </c>
      <c r="AP3" s="4" t="s">
        <v>5902</v>
      </c>
      <c r="AQ3" s="4" t="s">
        <v>9</v>
      </c>
      <c r="AR3" s="4" t="s">
        <v>9</v>
      </c>
      <c r="AS3" s="4" t="s">
        <v>9</v>
      </c>
      <c r="AT3" s="4" t="s">
        <v>9</v>
      </c>
      <c r="AU3" s="4" t="s">
        <v>9</v>
      </c>
      <c r="AV3" s="102"/>
      <c r="AW3" s="4" t="s">
        <v>5902</v>
      </c>
      <c r="AX3" s="4" t="s">
        <v>9</v>
      </c>
      <c r="AY3" s="4" t="s">
        <v>9</v>
      </c>
      <c r="AZ3" s="4" t="s">
        <v>9</v>
      </c>
      <c r="BA3" s="4" t="s">
        <v>9</v>
      </c>
      <c r="BB3" s="103">
        <v>0</v>
      </c>
      <c r="BC3" s="102"/>
      <c r="BD3" s="4" t="s">
        <v>9</v>
      </c>
      <c r="BE3" s="102"/>
      <c r="BF3" s="102"/>
      <c r="BG3" s="4" t="s">
        <v>9</v>
      </c>
      <c r="BH3" s="4" t="s">
        <v>5906</v>
      </c>
      <c r="BI3" s="4" t="s">
        <v>9</v>
      </c>
      <c r="BJ3" s="4" t="s">
        <v>9</v>
      </c>
      <c r="BK3" s="4" t="s">
        <v>9</v>
      </c>
      <c r="BL3" s="4" t="s">
        <v>9</v>
      </c>
      <c r="BM3" s="4" t="s">
        <v>9</v>
      </c>
      <c r="BN3" s="4" t="s">
        <v>5907</v>
      </c>
      <c r="BO3" s="4" t="s">
        <v>5908</v>
      </c>
      <c r="BP3" s="4" t="s">
        <v>9</v>
      </c>
      <c r="BQ3" s="4" t="s">
        <v>9</v>
      </c>
      <c r="BR3" s="4" t="s">
        <v>5902</v>
      </c>
      <c r="BS3" s="4" t="s">
        <v>9</v>
      </c>
      <c r="BT3" s="4" t="s">
        <v>9</v>
      </c>
      <c r="BU3" s="4" t="s">
        <v>9</v>
      </c>
      <c r="BV3" s="4" t="s">
        <v>9</v>
      </c>
      <c r="BW3" s="4" t="s">
        <v>9</v>
      </c>
      <c r="BX3" s="4" t="s">
        <v>5901</v>
      </c>
      <c r="BY3" s="4" t="s">
        <v>9</v>
      </c>
      <c r="BZ3" s="4" t="s">
        <v>9</v>
      </c>
      <c r="CA3" s="4" t="s">
        <v>9</v>
      </c>
      <c r="CB3" s="4" t="s">
        <v>9</v>
      </c>
      <c r="CC3" s="4" t="s">
        <v>9</v>
      </c>
      <c r="CD3" s="4" t="s">
        <v>9</v>
      </c>
      <c r="CE3" s="4" t="s">
        <v>9</v>
      </c>
      <c r="CF3" s="4" t="s">
        <v>5902</v>
      </c>
      <c r="CG3" s="4" t="s">
        <v>9</v>
      </c>
      <c r="CH3" s="4" t="s">
        <v>9</v>
      </c>
      <c r="CI3" s="4" t="s">
        <v>9</v>
      </c>
      <c r="CJ3" s="4" t="s">
        <v>9</v>
      </c>
      <c r="CK3" s="104">
        <v>0.51273148148147996</v>
      </c>
      <c r="CL3" s="104">
        <v>0</v>
      </c>
      <c r="CM3" s="4" t="s">
        <v>9</v>
      </c>
      <c r="CN3" s="4" t="s">
        <v>5902</v>
      </c>
      <c r="CO3" s="4" t="s">
        <v>9</v>
      </c>
      <c r="CP3" s="4" t="s">
        <v>9</v>
      </c>
      <c r="CQ3" s="4" t="s">
        <v>9</v>
      </c>
      <c r="CR3" s="4" t="s">
        <v>9</v>
      </c>
      <c r="CS3" s="4" t="s">
        <v>9</v>
      </c>
      <c r="CT3" s="4" t="s">
        <v>9</v>
      </c>
      <c r="CU3" s="4" t="s">
        <v>9</v>
      </c>
      <c r="CV3" s="4" t="s">
        <v>11</v>
      </c>
      <c r="CW3" s="4" t="s">
        <v>5909</v>
      </c>
      <c r="CX3" s="4" t="s">
        <v>9</v>
      </c>
      <c r="CY3" s="4" t="s">
        <v>9</v>
      </c>
      <c r="CZ3" s="4" t="s">
        <v>9</v>
      </c>
      <c r="DA3" s="4" t="s">
        <v>9</v>
      </c>
      <c r="DB3" s="4" t="s">
        <v>9</v>
      </c>
      <c r="DC3" s="102"/>
      <c r="DE3" s="8" t="str">
        <f t="shared" ref="DE3:DE66" si="0">LEFT(I3,6)</f>
        <v>BUD220</v>
      </c>
      <c r="DF3" s="8" t="str">
        <f t="shared" ref="DF3:DF66" si="1">MID(I3,8,100)</f>
        <v>0-Danone High Fat GUM</v>
      </c>
    </row>
    <row r="4" spans="1:110">
      <c r="A4" s="4" t="s">
        <v>5911</v>
      </c>
      <c r="B4" s="4" t="s">
        <v>5899</v>
      </c>
      <c r="C4" s="4" t="s">
        <v>4955</v>
      </c>
      <c r="D4" s="4" t="s">
        <v>9</v>
      </c>
      <c r="E4" s="4" t="s">
        <v>5900</v>
      </c>
      <c r="F4" s="102">
        <v>44502</v>
      </c>
      <c r="G4" s="4" t="s">
        <v>9</v>
      </c>
      <c r="H4" s="102"/>
      <c r="I4" s="4" t="s">
        <v>6677</v>
      </c>
      <c r="J4" s="4" t="s">
        <v>9</v>
      </c>
      <c r="K4" s="4" t="s">
        <v>5002</v>
      </c>
      <c r="L4" s="4" t="s">
        <v>9</v>
      </c>
      <c r="M4" s="4" t="s">
        <v>9</v>
      </c>
      <c r="N4" s="4" t="s">
        <v>5002</v>
      </c>
      <c r="O4" s="4" t="s">
        <v>4955</v>
      </c>
      <c r="P4" s="4" t="s">
        <v>5901</v>
      </c>
      <c r="Q4" s="4" t="s">
        <v>9</v>
      </c>
      <c r="R4" s="4" t="s">
        <v>9</v>
      </c>
      <c r="S4" s="4" t="s">
        <v>11</v>
      </c>
      <c r="T4" s="4" t="s">
        <v>1449</v>
      </c>
      <c r="U4" s="4" t="s">
        <v>5902</v>
      </c>
      <c r="V4" s="102"/>
      <c r="W4" s="4" t="s">
        <v>5902</v>
      </c>
      <c r="X4" s="4" t="s">
        <v>9</v>
      </c>
      <c r="Y4" s="4" t="s">
        <v>11</v>
      </c>
      <c r="Z4" s="4" t="s">
        <v>9</v>
      </c>
      <c r="AA4" s="4" t="s">
        <v>9</v>
      </c>
      <c r="AB4" s="102"/>
      <c r="AC4" s="102"/>
      <c r="AD4" s="102"/>
      <c r="AE4" s="102">
        <v>44502</v>
      </c>
      <c r="AF4" s="102"/>
      <c r="AG4" s="102"/>
      <c r="AH4" s="4" t="s">
        <v>5903</v>
      </c>
      <c r="AI4" s="4" t="s">
        <v>9</v>
      </c>
      <c r="AJ4" s="4" t="s">
        <v>9</v>
      </c>
      <c r="AK4" s="4" t="s">
        <v>9</v>
      </c>
      <c r="AL4" s="4" t="s">
        <v>5904</v>
      </c>
      <c r="AM4" s="4" t="s">
        <v>5905</v>
      </c>
      <c r="AN4" s="4" t="s">
        <v>9</v>
      </c>
      <c r="AO4" s="4" t="s">
        <v>9</v>
      </c>
      <c r="AP4" s="4" t="s">
        <v>5902</v>
      </c>
      <c r="AQ4" s="4" t="s">
        <v>9</v>
      </c>
      <c r="AR4" s="4" t="s">
        <v>9</v>
      </c>
      <c r="AS4" s="4" t="s">
        <v>9</v>
      </c>
      <c r="AT4" s="4" t="s">
        <v>9</v>
      </c>
      <c r="AU4" s="4" t="s">
        <v>9</v>
      </c>
      <c r="AV4" s="102"/>
      <c r="AW4" s="4" t="s">
        <v>5902</v>
      </c>
      <c r="AX4" s="4" t="s">
        <v>9</v>
      </c>
      <c r="AY4" s="4" t="s">
        <v>9</v>
      </c>
      <c r="AZ4" s="4" t="s">
        <v>9</v>
      </c>
      <c r="BA4" s="4" t="s">
        <v>9</v>
      </c>
      <c r="BB4" s="103">
        <v>0</v>
      </c>
      <c r="BC4" s="102"/>
      <c r="BD4" s="4" t="s">
        <v>9</v>
      </c>
      <c r="BE4" s="102"/>
      <c r="BF4" s="102"/>
      <c r="BG4" s="4" t="s">
        <v>9</v>
      </c>
      <c r="BH4" s="4" t="s">
        <v>5906</v>
      </c>
      <c r="BI4" s="4" t="s">
        <v>9</v>
      </c>
      <c r="BJ4" s="4" t="s">
        <v>9</v>
      </c>
      <c r="BK4" s="4" t="s">
        <v>9</v>
      </c>
      <c r="BL4" s="4" t="s">
        <v>9</v>
      </c>
      <c r="BM4" s="4" t="s">
        <v>9</v>
      </c>
      <c r="BN4" s="4" t="s">
        <v>5907</v>
      </c>
      <c r="BO4" s="4" t="s">
        <v>5908</v>
      </c>
      <c r="BP4" s="4" t="s">
        <v>9</v>
      </c>
      <c r="BQ4" s="4" t="s">
        <v>9</v>
      </c>
      <c r="BR4" s="4" t="s">
        <v>5902</v>
      </c>
      <c r="BS4" s="4" t="s">
        <v>9</v>
      </c>
      <c r="BT4" s="4" t="s">
        <v>9</v>
      </c>
      <c r="BU4" s="4" t="s">
        <v>9</v>
      </c>
      <c r="BV4" s="4" t="s">
        <v>9</v>
      </c>
      <c r="BW4" s="4" t="s">
        <v>9</v>
      </c>
      <c r="BX4" s="4" t="s">
        <v>5901</v>
      </c>
      <c r="BY4" s="4" t="s">
        <v>9</v>
      </c>
      <c r="BZ4" s="4" t="s">
        <v>9</v>
      </c>
      <c r="CA4" s="4" t="s">
        <v>9</v>
      </c>
      <c r="CB4" s="4" t="s">
        <v>9</v>
      </c>
      <c r="CC4" s="4" t="s">
        <v>9</v>
      </c>
      <c r="CD4" s="4" t="s">
        <v>9</v>
      </c>
      <c r="CE4" s="4" t="s">
        <v>9</v>
      </c>
      <c r="CF4" s="4" t="s">
        <v>5902</v>
      </c>
      <c r="CG4" s="4" t="s">
        <v>9</v>
      </c>
      <c r="CH4" s="4" t="s">
        <v>9</v>
      </c>
      <c r="CI4" s="4" t="s">
        <v>9</v>
      </c>
      <c r="CJ4" s="4" t="s">
        <v>9</v>
      </c>
      <c r="CK4" s="104">
        <v>0.51273148148147996</v>
      </c>
      <c r="CL4" s="104">
        <v>0</v>
      </c>
      <c r="CM4" s="4" t="s">
        <v>9</v>
      </c>
      <c r="CN4" s="4" t="s">
        <v>5902</v>
      </c>
      <c r="CO4" s="4" t="s">
        <v>9</v>
      </c>
      <c r="CP4" s="4" t="s">
        <v>9</v>
      </c>
      <c r="CQ4" s="4" t="s">
        <v>9</v>
      </c>
      <c r="CR4" s="4" t="s">
        <v>9</v>
      </c>
      <c r="CS4" s="4" t="s">
        <v>9</v>
      </c>
      <c r="CT4" s="4" t="s">
        <v>9</v>
      </c>
      <c r="CU4" s="4" t="s">
        <v>9</v>
      </c>
      <c r="CV4" s="4" t="s">
        <v>11</v>
      </c>
      <c r="CW4" s="4" t="s">
        <v>5909</v>
      </c>
      <c r="CX4" s="4" t="s">
        <v>9</v>
      </c>
      <c r="CY4" s="4" t="s">
        <v>9</v>
      </c>
      <c r="CZ4" s="4" t="s">
        <v>9</v>
      </c>
      <c r="DA4" s="4" t="s">
        <v>9</v>
      </c>
      <c r="DB4" s="4" t="s">
        <v>9</v>
      </c>
      <c r="DC4" s="102"/>
      <c r="DE4" s="8" t="str">
        <f t="shared" si="0"/>
        <v>XCO108</v>
      </c>
      <c r="DF4" s="8" t="str">
        <f t="shared" si="1"/>
        <v>Government Support</v>
      </c>
    </row>
    <row r="5" spans="1:110">
      <c r="A5" s="4" t="s">
        <v>5912</v>
      </c>
      <c r="B5" s="4" t="s">
        <v>5899</v>
      </c>
      <c r="C5" s="4" t="s">
        <v>4955</v>
      </c>
      <c r="D5" s="4" t="s">
        <v>9</v>
      </c>
      <c r="E5" s="4" t="s">
        <v>5900</v>
      </c>
      <c r="F5" s="102">
        <v>44502</v>
      </c>
      <c r="G5" s="4" t="s">
        <v>9</v>
      </c>
      <c r="H5" s="102"/>
      <c r="I5" s="4" t="s">
        <v>6678</v>
      </c>
      <c r="J5" s="4" t="s">
        <v>9</v>
      </c>
      <c r="K5" s="4" t="s">
        <v>5002</v>
      </c>
      <c r="L5" s="4" t="s">
        <v>9</v>
      </c>
      <c r="M5" s="4" t="s">
        <v>9</v>
      </c>
      <c r="N5" s="4" t="s">
        <v>5002</v>
      </c>
      <c r="O5" s="4" t="s">
        <v>4955</v>
      </c>
      <c r="P5" s="4" t="s">
        <v>5901</v>
      </c>
      <c r="Q5" s="4" t="s">
        <v>9</v>
      </c>
      <c r="R5" s="4" t="s">
        <v>9</v>
      </c>
      <c r="S5" s="4" t="s">
        <v>11</v>
      </c>
      <c r="T5" s="4" t="s">
        <v>1449</v>
      </c>
      <c r="U5" s="4" t="s">
        <v>5902</v>
      </c>
      <c r="V5" s="102"/>
      <c r="W5" s="4" t="s">
        <v>5902</v>
      </c>
      <c r="X5" s="4" t="s">
        <v>9</v>
      </c>
      <c r="Y5" s="4" t="s">
        <v>11</v>
      </c>
      <c r="Z5" s="4" t="s">
        <v>9</v>
      </c>
      <c r="AA5" s="4" t="s">
        <v>9</v>
      </c>
      <c r="AB5" s="102"/>
      <c r="AC5" s="102"/>
      <c r="AD5" s="102"/>
      <c r="AE5" s="102">
        <v>44502</v>
      </c>
      <c r="AF5" s="102"/>
      <c r="AG5" s="102"/>
      <c r="AH5" s="4" t="s">
        <v>5903</v>
      </c>
      <c r="AI5" s="4" t="s">
        <v>9</v>
      </c>
      <c r="AJ5" s="4" t="s">
        <v>9</v>
      </c>
      <c r="AK5" s="4" t="s">
        <v>9</v>
      </c>
      <c r="AL5" s="4" t="s">
        <v>5904</v>
      </c>
      <c r="AM5" s="4" t="s">
        <v>5905</v>
      </c>
      <c r="AN5" s="4" t="s">
        <v>9</v>
      </c>
      <c r="AO5" s="4" t="s">
        <v>9</v>
      </c>
      <c r="AP5" s="4" t="s">
        <v>5902</v>
      </c>
      <c r="AQ5" s="4" t="s">
        <v>9</v>
      </c>
      <c r="AR5" s="4" t="s">
        <v>9</v>
      </c>
      <c r="AS5" s="4" t="s">
        <v>9</v>
      </c>
      <c r="AT5" s="4" t="s">
        <v>9</v>
      </c>
      <c r="AU5" s="4" t="s">
        <v>9</v>
      </c>
      <c r="AV5" s="102"/>
      <c r="AW5" s="4" t="s">
        <v>5902</v>
      </c>
      <c r="AX5" s="4" t="s">
        <v>9</v>
      </c>
      <c r="AY5" s="4" t="s">
        <v>9</v>
      </c>
      <c r="AZ5" s="4" t="s">
        <v>9</v>
      </c>
      <c r="BA5" s="4" t="s">
        <v>9</v>
      </c>
      <c r="BB5" s="103">
        <v>0</v>
      </c>
      <c r="BC5" s="102"/>
      <c r="BD5" s="4" t="s">
        <v>9</v>
      </c>
      <c r="BE5" s="102"/>
      <c r="BF5" s="102"/>
      <c r="BG5" s="4" t="s">
        <v>9</v>
      </c>
      <c r="BH5" s="4" t="s">
        <v>5906</v>
      </c>
      <c r="BI5" s="4" t="s">
        <v>9</v>
      </c>
      <c r="BJ5" s="4" t="s">
        <v>9</v>
      </c>
      <c r="BK5" s="4" t="s">
        <v>9</v>
      </c>
      <c r="BL5" s="4" t="s">
        <v>9</v>
      </c>
      <c r="BM5" s="4" t="s">
        <v>9</v>
      </c>
      <c r="BN5" s="4" t="s">
        <v>5907</v>
      </c>
      <c r="BO5" s="4" t="s">
        <v>5908</v>
      </c>
      <c r="BP5" s="4" t="s">
        <v>9</v>
      </c>
      <c r="BQ5" s="4" t="s">
        <v>9</v>
      </c>
      <c r="BR5" s="4" t="s">
        <v>5902</v>
      </c>
      <c r="BS5" s="4" t="s">
        <v>9</v>
      </c>
      <c r="BT5" s="4" t="s">
        <v>9</v>
      </c>
      <c r="BU5" s="4" t="s">
        <v>9</v>
      </c>
      <c r="BV5" s="4" t="s">
        <v>9</v>
      </c>
      <c r="BW5" s="4" t="s">
        <v>9</v>
      </c>
      <c r="BX5" s="4" t="s">
        <v>5901</v>
      </c>
      <c r="BY5" s="4" t="s">
        <v>9</v>
      </c>
      <c r="BZ5" s="4" t="s">
        <v>9</v>
      </c>
      <c r="CA5" s="4" t="s">
        <v>9</v>
      </c>
      <c r="CB5" s="4" t="s">
        <v>9</v>
      </c>
      <c r="CC5" s="4" t="s">
        <v>9</v>
      </c>
      <c r="CD5" s="4" t="s">
        <v>9</v>
      </c>
      <c r="CE5" s="4" t="s">
        <v>9</v>
      </c>
      <c r="CF5" s="4" t="s">
        <v>5902</v>
      </c>
      <c r="CG5" s="4" t="s">
        <v>9</v>
      </c>
      <c r="CH5" s="4" t="s">
        <v>9</v>
      </c>
      <c r="CI5" s="4" t="s">
        <v>9</v>
      </c>
      <c r="CJ5" s="4" t="s">
        <v>9</v>
      </c>
      <c r="CK5" s="104">
        <v>0.51273148148147996</v>
      </c>
      <c r="CL5" s="104">
        <v>0</v>
      </c>
      <c r="CM5" s="4" t="s">
        <v>9</v>
      </c>
      <c r="CN5" s="4" t="s">
        <v>5902</v>
      </c>
      <c r="CO5" s="4" t="s">
        <v>9</v>
      </c>
      <c r="CP5" s="4" t="s">
        <v>9</v>
      </c>
      <c r="CQ5" s="4" t="s">
        <v>9</v>
      </c>
      <c r="CR5" s="4" t="s">
        <v>9</v>
      </c>
      <c r="CS5" s="4" t="s">
        <v>9</v>
      </c>
      <c r="CT5" s="4" t="s">
        <v>9</v>
      </c>
      <c r="CU5" s="4" t="s">
        <v>9</v>
      </c>
      <c r="CV5" s="4" t="s">
        <v>11</v>
      </c>
      <c r="CW5" s="4" t="s">
        <v>5909</v>
      </c>
      <c r="CX5" s="4" t="s">
        <v>9</v>
      </c>
      <c r="CY5" s="4" t="s">
        <v>9</v>
      </c>
      <c r="CZ5" s="4" t="s">
        <v>9</v>
      </c>
      <c r="DA5" s="4" t="s">
        <v>9</v>
      </c>
      <c r="DB5" s="4" t="s">
        <v>9</v>
      </c>
      <c r="DC5" s="102"/>
      <c r="DE5" s="8" t="str">
        <f t="shared" si="0"/>
        <v>XCO200</v>
      </c>
      <c r="DF5" s="8" t="str">
        <f t="shared" si="1"/>
        <v>Vantage</v>
      </c>
    </row>
    <row r="6" spans="1:110">
      <c r="A6" s="4" t="s">
        <v>5913</v>
      </c>
      <c r="B6" s="4" t="s">
        <v>5899</v>
      </c>
      <c r="C6" s="4" t="s">
        <v>4955</v>
      </c>
      <c r="D6" s="4" t="s">
        <v>9</v>
      </c>
      <c r="E6" s="4" t="s">
        <v>5900</v>
      </c>
      <c r="F6" s="102">
        <v>44502</v>
      </c>
      <c r="G6" s="4" t="s">
        <v>9</v>
      </c>
      <c r="H6" s="102"/>
      <c r="I6" s="4" t="s">
        <v>6679</v>
      </c>
      <c r="J6" s="4" t="s">
        <v>9</v>
      </c>
      <c r="K6" s="4" t="s">
        <v>5002</v>
      </c>
      <c r="L6" s="4" t="s">
        <v>9</v>
      </c>
      <c r="M6" s="4" t="s">
        <v>9</v>
      </c>
      <c r="N6" s="4" t="s">
        <v>5002</v>
      </c>
      <c r="O6" s="4" t="s">
        <v>4955</v>
      </c>
      <c r="P6" s="4" t="s">
        <v>5901</v>
      </c>
      <c r="Q6" s="4" t="s">
        <v>9</v>
      </c>
      <c r="R6" s="4" t="s">
        <v>9</v>
      </c>
      <c r="S6" s="4" t="s">
        <v>11</v>
      </c>
      <c r="T6" s="4" t="s">
        <v>1449</v>
      </c>
      <c r="U6" s="4" t="s">
        <v>5902</v>
      </c>
      <c r="V6" s="102"/>
      <c r="W6" s="4" t="s">
        <v>5902</v>
      </c>
      <c r="X6" s="4" t="s">
        <v>9</v>
      </c>
      <c r="Y6" s="4" t="s">
        <v>11</v>
      </c>
      <c r="Z6" s="4" t="s">
        <v>9</v>
      </c>
      <c r="AA6" s="4" t="s">
        <v>9</v>
      </c>
      <c r="AB6" s="102"/>
      <c r="AC6" s="102"/>
      <c r="AD6" s="102"/>
      <c r="AE6" s="102">
        <v>44502</v>
      </c>
      <c r="AF6" s="102"/>
      <c r="AG6" s="102"/>
      <c r="AH6" s="4" t="s">
        <v>5903</v>
      </c>
      <c r="AI6" s="4" t="s">
        <v>9</v>
      </c>
      <c r="AJ6" s="4" t="s">
        <v>9</v>
      </c>
      <c r="AK6" s="4" t="s">
        <v>9</v>
      </c>
      <c r="AL6" s="4" t="s">
        <v>5904</v>
      </c>
      <c r="AM6" s="4" t="s">
        <v>5905</v>
      </c>
      <c r="AN6" s="4" t="s">
        <v>9</v>
      </c>
      <c r="AO6" s="4" t="s">
        <v>9</v>
      </c>
      <c r="AP6" s="4" t="s">
        <v>5902</v>
      </c>
      <c r="AQ6" s="4" t="s">
        <v>9</v>
      </c>
      <c r="AR6" s="4" t="s">
        <v>9</v>
      </c>
      <c r="AS6" s="4" t="s">
        <v>9</v>
      </c>
      <c r="AT6" s="4" t="s">
        <v>9</v>
      </c>
      <c r="AU6" s="4" t="s">
        <v>9</v>
      </c>
      <c r="AV6" s="102"/>
      <c r="AW6" s="4" t="s">
        <v>5902</v>
      </c>
      <c r="AX6" s="4" t="s">
        <v>9</v>
      </c>
      <c r="AY6" s="4" t="s">
        <v>9</v>
      </c>
      <c r="AZ6" s="4" t="s">
        <v>9</v>
      </c>
      <c r="BA6" s="4" t="s">
        <v>9</v>
      </c>
      <c r="BB6" s="103">
        <v>0</v>
      </c>
      <c r="BC6" s="102"/>
      <c r="BD6" s="4" t="s">
        <v>9</v>
      </c>
      <c r="BE6" s="102"/>
      <c r="BF6" s="102"/>
      <c r="BG6" s="4" t="s">
        <v>9</v>
      </c>
      <c r="BH6" s="4" t="s">
        <v>5906</v>
      </c>
      <c r="BI6" s="4" t="s">
        <v>9</v>
      </c>
      <c r="BJ6" s="4" t="s">
        <v>9</v>
      </c>
      <c r="BK6" s="4" t="s">
        <v>9</v>
      </c>
      <c r="BL6" s="4" t="s">
        <v>9</v>
      </c>
      <c r="BM6" s="4" t="s">
        <v>9</v>
      </c>
      <c r="BN6" s="4" t="s">
        <v>5907</v>
      </c>
      <c r="BO6" s="4" t="s">
        <v>5908</v>
      </c>
      <c r="BP6" s="4" t="s">
        <v>9</v>
      </c>
      <c r="BQ6" s="4" t="s">
        <v>9</v>
      </c>
      <c r="BR6" s="4" t="s">
        <v>5902</v>
      </c>
      <c r="BS6" s="4" t="s">
        <v>9</v>
      </c>
      <c r="BT6" s="4" t="s">
        <v>9</v>
      </c>
      <c r="BU6" s="4" t="s">
        <v>9</v>
      </c>
      <c r="BV6" s="4" t="s">
        <v>9</v>
      </c>
      <c r="BW6" s="4" t="s">
        <v>9</v>
      </c>
      <c r="BX6" s="4" t="s">
        <v>5901</v>
      </c>
      <c r="BY6" s="4" t="s">
        <v>9</v>
      </c>
      <c r="BZ6" s="4" t="s">
        <v>9</v>
      </c>
      <c r="CA6" s="4" t="s">
        <v>9</v>
      </c>
      <c r="CB6" s="4" t="s">
        <v>9</v>
      </c>
      <c r="CC6" s="4" t="s">
        <v>9</v>
      </c>
      <c r="CD6" s="4" t="s">
        <v>9</v>
      </c>
      <c r="CE6" s="4" t="s">
        <v>9</v>
      </c>
      <c r="CF6" s="4" t="s">
        <v>5902</v>
      </c>
      <c r="CG6" s="4" t="s">
        <v>9</v>
      </c>
      <c r="CH6" s="4" t="s">
        <v>9</v>
      </c>
      <c r="CI6" s="4" t="s">
        <v>9</v>
      </c>
      <c r="CJ6" s="4" t="s">
        <v>9</v>
      </c>
      <c r="CK6" s="104">
        <v>0.51273148148147996</v>
      </c>
      <c r="CL6" s="104">
        <v>0</v>
      </c>
      <c r="CM6" s="4" t="s">
        <v>9</v>
      </c>
      <c r="CN6" s="4" t="s">
        <v>5902</v>
      </c>
      <c r="CO6" s="4" t="s">
        <v>9</v>
      </c>
      <c r="CP6" s="4" t="s">
        <v>9</v>
      </c>
      <c r="CQ6" s="4" t="s">
        <v>9</v>
      </c>
      <c r="CR6" s="4" t="s">
        <v>9</v>
      </c>
      <c r="CS6" s="4" t="s">
        <v>9</v>
      </c>
      <c r="CT6" s="4" t="s">
        <v>9</v>
      </c>
      <c r="CU6" s="4" t="s">
        <v>9</v>
      </c>
      <c r="CV6" s="4" t="s">
        <v>11</v>
      </c>
      <c r="CW6" s="4" t="s">
        <v>5909</v>
      </c>
      <c r="CX6" s="4" t="s">
        <v>9</v>
      </c>
      <c r="CY6" s="4" t="s">
        <v>9</v>
      </c>
      <c r="CZ6" s="4" t="s">
        <v>9</v>
      </c>
      <c r="DA6" s="4" t="s">
        <v>9</v>
      </c>
      <c r="DB6" s="4" t="s">
        <v>9</v>
      </c>
      <c r="DC6" s="102"/>
      <c r="DE6" s="8" t="str">
        <f t="shared" si="0"/>
        <v>XCO210</v>
      </c>
      <c r="DF6" s="8" t="str">
        <f t="shared" si="1"/>
        <v>Internal Comms Design</v>
      </c>
    </row>
    <row r="7" spans="1:110">
      <c r="A7" s="4" t="s">
        <v>5914</v>
      </c>
      <c r="B7" s="4" t="s">
        <v>5899</v>
      </c>
      <c r="C7" s="4" t="s">
        <v>4955</v>
      </c>
      <c r="D7" s="4" t="s">
        <v>9</v>
      </c>
      <c r="E7" s="4" t="s">
        <v>5900</v>
      </c>
      <c r="F7" s="102">
        <v>44502</v>
      </c>
      <c r="G7" s="4" t="s">
        <v>9</v>
      </c>
      <c r="H7" s="102"/>
      <c r="I7" s="4" t="s">
        <v>6680</v>
      </c>
      <c r="J7" s="4" t="s">
        <v>9</v>
      </c>
      <c r="K7" s="4" t="s">
        <v>5002</v>
      </c>
      <c r="L7" s="4" t="s">
        <v>9</v>
      </c>
      <c r="M7" s="4" t="s">
        <v>9</v>
      </c>
      <c r="N7" s="4" t="s">
        <v>5002</v>
      </c>
      <c r="O7" s="4" t="s">
        <v>4955</v>
      </c>
      <c r="P7" s="4" t="s">
        <v>5901</v>
      </c>
      <c r="Q7" s="4" t="s">
        <v>9</v>
      </c>
      <c r="R7" s="4" t="s">
        <v>9</v>
      </c>
      <c r="S7" s="4" t="s">
        <v>11</v>
      </c>
      <c r="T7" s="4" t="s">
        <v>1449</v>
      </c>
      <c r="U7" s="4" t="s">
        <v>5902</v>
      </c>
      <c r="V7" s="102"/>
      <c r="W7" s="4" t="s">
        <v>5902</v>
      </c>
      <c r="X7" s="4" t="s">
        <v>9</v>
      </c>
      <c r="Y7" s="4" t="s">
        <v>11</v>
      </c>
      <c r="Z7" s="4" t="s">
        <v>9</v>
      </c>
      <c r="AA7" s="4" t="s">
        <v>9</v>
      </c>
      <c r="AB7" s="102"/>
      <c r="AC7" s="102"/>
      <c r="AD7" s="102"/>
      <c r="AE7" s="102">
        <v>44502</v>
      </c>
      <c r="AF7" s="102"/>
      <c r="AG7" s="102"/>
      <c r="AH7" s="4" t="s">
        <v>5903</v>
      </c>
      <c r="AI7" s="4" t="s">
        <v>9</v>
      </c>
      <c r="AJ7" s="4" t="s">
        <v>9</v>
      </c>
      <c r="AK7" s="4" t="s">
        <v>9</v>
      </c>
      <c r="AL7" s="4" t="s">
        <v>5904</v>
      </c>
      <c r="AM7" s="4" t="s">
        <v>5905</v>
      </c>
      <c r="AN7" s="4" t="s">
        <v>9</v>
      </c>
      <c r="AO7" s="4" t="s">
        <v>9</v>
      </c>
      <c r="AP7" s="4" t="s">
        <v>5902</v>
      </c>
      <c r="AQ7" s="4" t="s">
        <v>9</v>
      </c>
      <c r="AR7" s="4" t="s">
        <v>9</v>
      </c>
      <c r="AS7" s="4" t="s">
        <v>9</v>
      </c>
      <c r="AT7" s="4" t="s">
        <v>9</v>
      </c>
      <c r="AU7" s="4" t="s">
        <v>9</v>
      </c>
      <c r="AV7" s="102"/>
      <c r="AW7" s="4" t="s">
        <v>5902</v>
      </c>
      <c r="AX7" s="4" t="s">
        <v>9</v>
      </c>
      <c r="AY7" s="4" t="s">
        <v>9</v>
      </c>
      <c r="AZ7" s="4" t="s">
        <v>9</v>
      </c>
      <c r="BA7" s="4" t="s">
        <v>9</v>
      </c>
      <c r="BB7" s="103">
        <v>0</v>
      </c>
      <c r="BC7" s="102"/>
      <c r="BD7" s="4" t="s">
        <v>9</v>
      </c>
      <c r="BE7" s="102"/>
      <c r="BF7" s="102"/>
      <c r="BG7" s="4" t="s">
        <v>9</v>
      </c>
      <c r="BH7" s="4" t="s">
        <v>5906</v>
      </c>
      <c r="BI7" s="4" t="s">
        <v>9</v>
      </c>
      <c r="BJ7" s="4" t="s">
        <v>9</v>
      </c>
      <c r="BK7" s="4" t="s">
        <v>9</v>
      </c>
      <c r="BL7" s="4" t="s">
        <v>9</v>
      </c>
      <c r="BM7" s="4" t="s">
        <v>9</v>
      </c>
      <c r="BN7" s="4" t="s">
        <v>5907</v>
      </c>
      <c r="BO7" s="4" t="s">
        <v>5908</v>
      </c>
      <c r="BP7" s="4" t="s">
        <v>9</v>
      </c>
      <c r="BQ7" s="4" t="s">
        <v>9</v>
      </c>
      <c r="BR7" s="4" t="s">
        <v>5902</v>
      </c>
      <c r="BS7" s="4" t="s">
        <v>9</v>
      </c>
      <c r="BT7" s="4" t="s">
        <v>9</v>
      </c>
      <c r="BU7" s="4" t="s">
        <v>9</v>
      </c>
      <c r="BV7" s="4" t="s">
        <v>9</v>
      </c>
      <c r="BW7" s="4" t="s">
        <v>9</v>
      </c>
      <c r="BX7" s="4" t="s">
        <v>5901</v>
      </c>
      <c r="BY7" s="4" t="s">
        <v>9</v>
      </c>
      <c r="BZ7" s="4" t="s">
        <v>9</v>
      </c>
      <c r="CA7" s="4" t="s">
        <v>9</v>
      </c>
      <c r="CB7" s="4" t="s">
        <v>9</v>
      </c>
      <c r="CC7" s="4" t="s">
        <v>9</v>
      </c>
      <c r="CD7" s="4" t="s">
        <v>9</v>
      </c>
      <c r="CE7" s="4" t="s">
        <v>9</v>
      </c>
      <c r="CF7" s="4" t="s">
        <v>5902</v>
      </c>
      <c r="CG7" s="4" t="s">
        <v>9</v>
      </c>
      <c r="CH7" s="4" t="s">
        <v>9</v>
      </c>
      <c r="CI7" s="4" t="s">
        <v>9</v>
      </c>
      <c r="CJ7" s="4" t="s">
        <v>9</v>
      </c>
      <c r="CK7" s="104">
        <v>0.51273148148147996</v>
      </c>
      <c r="CL7" s="104">
        <v>0</v>
      </c>
      <c r="CM7" s="4" t="s">
        <v>9</v>
      </c>
      <c r="CN7" s="4" t="s">
        <v>5902</v>
      </c>
      <c r="CO7" s="4" t="s">
        <v>9</v>
      </c>
      <c r="CP7" s="4" t="s">
        <v>9</v>
      </c>
      <c r="CQ7" s="4" t="s">
        <v>9</v>
      </c>
      <c r="CR7" s="4" t="s">
        <v>9</v>
      </c>
      <c r="CS7" s="4" t="s">
        <v>9</v>
      </c>
      <c r="CT7" s="4" t="s">
        <v>9</v>
      </c>
      <c r="CU7" s="4" t="s">
        <v>9</v>
      </c>
      <c r="CV7" s="4" t="s">
        <v>11</v>
      </c>
      <c r="CW7" s="4" t="s">
        <v>5909</v>
      </c>
      <c r="CX7" s="4" t="s">
        <v>9</v>
      </c>
      <c r="CY7" s="4" t="s">
        <v>9</v>
      </c>
      <c r="CZ7" s="4" t="s">
        <v>9</v>
      </c>
      <c r="DA7" s="4" t="s">
        <v>9</v>
      </c>
      <c r="DB7" s="4" t="s">
        <v>9</v>
      </c>
      <c r="DC7" s="102"/>
      <c r="DE7" s="8" t="str">
        <f t="shared" si="0"/>
        <v>XCO220</v>
      </c>
      <c r="DF7" s="8" t="str">
        <f t="shared" si="1"/>
        <v>Intranet Maintenance</v>
      </c>
    </row>
    <row r="8" spans="1:110">
      <c r="A8" s="4" t="s">
        <v>5915</v>
      </c>
      <c r="B8" s="4" t="s">
        <v>5899</v>
      </c>
      <c r="C8" s="4" t="s">
        <v>4955</v>
      </c>
      <c r="D8" s="4" t="s">
        <v>9</v>
      </c>
      <c r="E8" s="4" t="s">
        <v>5900</v>
      </c>
      <c r="F8" s="102">
        <v>44502</v>
      </c>
      <c r="G8" s="4" t="s">
        <v>9</v>
      </c>
      <c r="H8" s="102"/>
      <c r="I8" s="4" t="s">
        <v>6681</v>
      </c>
      <c r="J8" s="4" t="s">
        <v>9</v>
      </c>
      <c r="K8" s="4" t="s">
        <v>5002</v>
      </c>
      <c r="L8" s="4" t="s">
        <v>9</v>
      </c>
      <c r="M8" s="4" t="s">
        <v>9</v>
      </c>
      <c r="N8" s="4" t="s">
        <v>5002</v>
      </c>
      <c r="O8" s="4" t="s">
        <v>4955</v>
      </c>
      <c r="P8" s="4" t="s">
        <v>5901</v>
      </c>
      <c r="Q8" s="4" t="s">
        <v>9</v>
      </c>
      <c r="R8" s="4" t="s">
        <v>9</v>
      </c>
      <c r="S8" s="4" t="s">
        <v>11</v>
      </c>
      <c r="T8" s="4" t="s">
        <v>1449</v>
      </c>
      <c r="U8" s="4" t="s">
        <v>5902</v>
      </c>
      <c r="V8" s="102"/>
      <c r="W8" s="4" t="s">
        <v>5902</v>
      </c>
      <c r="X8" s="4" t="s">
        <v>9</v>
      </c>
      <c r="Y8" s="4" t="s">
        <v>11</v>
      </c>
      <c r="Z8" s="4" t="s">
        <v>9</v>
      </c>
      <c r="AA8" s="4" t="s">
        <v>9</v>
      </c>
      <c r="AB8" s="102"/>
      <c r="AC8" s="102"/>
      <c r="AD8" s="102"/>
      <c r="AE8" s="102">
        <v>44502</v>
      </c>
      <c r="AF8" s="102"/>
      <c r="AG8" s="102"/>
      <c r="AH8" s="4" t="s">
        <v>5903</v>
      </c>
      <c r="AI8" s="4" t="s">
        <v>9</v>
      </c>
      <c r="AJ8" s="4" t="s">
        <v>9</v>
      </c>
      <c r="AK8" s="4" t="s">
        <v>9</v>
      </c>
      <c r="AL8" s="4" t="s">
        <v>5904</v>
      </c>
      <c r="AM8" s="4" t="s">
        <v>5905</v>
      </c>
      <c r="AN8" s="4" t="s">
        <v>9</v>
      </c>
      <c r="AO8" s="4" t="s">
        <v>9</v>
      </c>
      <c r="AP8" s="4" t="s">
        <v>5902</v>
      </c>
      <c r="AQ8" s="4" t="s">
        <v>9</v>
      </c>
      <c r="AR8" s="4" t="s">
        <v>9</v>
      </c>
      <c r="AS8" s="4" t="s">
        <v>9</v>
      </c>
      <c r="AT8" s="4" t="s">
        <v>9</v>
      </c>
      <c r="AU8" s="4" t="s">
        <v>9</v>
      </c>
      <c r="AV8" s="102"/>
      <c r="AW8" s="4" t="s">
        <v>5902</v>
      </c>
      <c r="AX8" s="4" t="s">
        <v>9</v>
      </c>
      <c r="AY8" s="4" t="s">
        <v>9</v>
      </c>
      <c r="AZ8" s="4" t="s">
        <v>9</v>
      </c>
      <c r="BA8" s="4" t="s">
        <v>9</v>
      </c>
      <c r="BB8" s="103">
        <v>0</v>
      </c>
      <c r="BC8" s="102"/>
      <c r="BD8" s="4" t="s">
        <v>9</v>
      </c>
      <c r="BE8" s="102"/>
      <c r="BF8" s="102"/>
      <c r="BG8" s="4" t="s">
        <v>9</v>
      </c>
      <c r="BH8" s="4" t="s">
        <v>5906</v>
      </c>
      <c r="BI8" s="4" t="s">
        <v>9</v>
      </c>
      <c r="BJ8" s="4" t="s">
        <v>9</v>
      </c>
      <c r="BK8" s="4" t="s">
        <v>9</v>
      </c>
      <c r="BL8" s="4" t="s">
        <v>9</v>
      </c>
      <c r="BM8" s="4" t="s">
        <v>9</v>
      </c>
      <c r="BN8" s="4" t="s">
        <v>5907</v>
      </c>
      <c r="BO8" s="4" t="s">
        <v>5908</v>
      </c>
      <c r="BP8" s="4" t="s">
        <v>9</v>
      </c>
      <c r="BQ8" s="4" t="s">
        <v>9</v>
      </c>
      <c r="BR8" s="4" t="s">
        <v>5902</v>
      </c>
      <c r="BS8" s="4" t="s">
        <v>9</v>
      </c>
      <c r="BT8" s="4" t="s">
        <v>9</v>
      </c>
      <c r="BU8" s="4" t="s">
        <v>9</v>
      </c>
      <c r="BV8" s="4" t="s">
        <v>9</v>
      </c>
      <c r="BW8" s="4" t="s">
        <v>9</v>
      </c>
      <c r="BX8" s="4" t="s">
        <v>5901</v>
      </c>
      <c r="BY8" s="4" t="s">
        <v>9</v>
      </c>
      <c r="BZ8" s="4" t="s">
        <v>9</v>
      </c>
      <c r="CA8" s="4" t="s">
        <v>9</v>
      </c>
      <c r="CB8" s="4" t="s">
        <v>9</v>
      </c>
      <c r="CC8" s="4" t="s">
        <v>9</v>
      </c>
      <c r="CD8" s="4" t="s">
        <v>9</v>
      </c>
      <c r="CE8" s="4" t="s">
        <v>9</v>
      </c>
      <c r="CF8" s="4" t="s">
        <v>5902</v>
      </c>
      <c r="CG8" s="4" t="s">
        <v>9</v>
      </c>
      <c r="CH8" s="4" t="s">
        <v>9</v>
      </c>
      <c r="CI8" s="4" t="s">
        <v>9</v>
      </c>
      <c r="CJ8" s="4" t="s">
        <v>9</v>
      </c>
      <c r="CK8" s="104">
        <v>0.51273148148147996</v>
      </c>
      <c r="CL8" s="104">
        <v>0</v>
      </c>
      <c r="CM8" s="4" t="s">
        <v>9</v>
      </c>
      <c r="CN8" s="4" t="s">
        <v>5902</v>
      </c>
      <c r="CO8" s="4" t="s">
        <v>9</v>
      </c>
      <c r="CP8" s="4" t="s">
        <v>9</v>
      </c>
      <c r="CQ8" s="4" t="s">
        <v>9</v>
      </c>
      <c r="CR8" s="4" t="s">
        <v>9</v>
      </c>
      <c r="CS8" s="4" t="s">
        <v>9</v>
      </c>
      <c r="CT8" s="4" t="s">
        <v>9</v>
      </c>
      <c r="CU8" s="4" t="s">
        <v>9</v>
      </c>
      <c r="CV8" s="4" t="s">
        <v>11</v>
      </c>
      <c r="CW8" s="4" t="s">
        <v>5909</v>
      </c>
      <c r="CX8" s="4" t="s">
        <v>9</v>
      </c>
      <c r="CY8" s="4" t="s">
        <v>9</v>
      </c>
      <c r="CZ8" s="4" t="s">
        <v>9</v>
      </c>
      <c r="DA8" s="4" t="s">
        <v>9</v>
      </c>
      <c r="DB8" s="4" t="s">
        <v>9</v>
      </c>
      <c r="DC8" s="102"/>
      <c r="DE8" s="8" t="str">
        <f t="shared" si="0"/>
        <v>XCO300</v>
      </c>
      <c r="DF8" s="8" t="str">
        <f t="shared" si="1"/>
        <v>Annual Report</v>
      </c>
    </row>
    <row r="9" spans="1:110">
      <c r="A9" s="4" t="s">
        <v>5916</v>
      </c>
      <c r="B9" s="4" t="s">
        <v>5899</v>
      </c>
      <c r="C9" s="4" t="s">
        <v>4955</v>
      </c>
      <c r="D9" s="4" t="s">
        <v>9</v>
      </c>
      <c r="E9" s="4" t="s">
        <v>5900</v>
      </c>
      <c r="F9" s="102">
        <v>44502</v>
      </c>
      <c r="G9" s="4" t="s">
        <v>9</v>
      </c>
      <c r="H9" s="102"/>
      <c r="I9" s="4" t="s">
        <v>6682</v>
      </c>
      <c r="J9" s="4" t="s">
        <v>9</v>
      </c>
      <c r="K9" s="4" t="s">
        <v>5002</v>
      </c>
      <c r="L9" s="4" t="s">
        <v>9</v>
      </c>
      <c r="M9" s="4" t="s">
        <v>9</v>
      </c>
      <c r="N9" s="4" t="s">
        <v>5002</v>
      </c>
      <c r="O9" s="4" t="s">
        <v>4955</v>
      </c>
      <c r="P9" s="4" t="s">
        <v>5901</v>
      </c>
      <c r="Q9" s="4" t="s">
        <v>9</v>
      </c>
      <c r="R9" s="4" t="s">
        <v>9</v>
      </c>
      <c r="S9" s="4" t="s">
        <v>11</v>
      </c>
      <c r="T9" s="4" t="s">
        <v>1449</v>
      </c>
      <c r="U9" s="4" t="s">
        <v>5902</v>
      </c>
      <c r="V9" s="102"/>
      <c r="W9" s="4" t="s">
        <v>5902</v>
      </c>
      <c r="X9" s="4" t="s">
        <v>9</v>
      </c>
      <c r="Y9" s="4" t="s">
        <v>11</v>
      </c>
      <c r="Z9" s="4" t="s">
        <v>9</v>
      </c>
      <c r="AA9" s="4" t="s">
        <v>9</v>
      </c>
      <c r="AB9" s="102"/>
      <c r="AC9" s="102"/>
      <c r="AD9" s="102"/>
      <c r="AE9" s="102">
        <v>44502</v>
      </c>
      <c r="AF9" s="102"/>
      <c r="AG9" s="102"/>
      <c r="AH9" s="4" t="s">
        <v>5903</v>
      </c>
      <c r="AI9" s="4" t="s">
        <v>9</v>
      </c>
      <c r="AJ9" s="4" t="s">
        <v>9</v>
      </c>
      <c r="AK9" s="4" t="s">
        <v>9</v>
      </c>
      <c r="AL9" s="4" t="s">
        <v>5904</v>
      </c>
      <c r="AM9" s="4" t="s">
        <v>5905</v>
      </c>
      <c r="AN9" s="4" t="s">
        <v>9</v>
      </c>
      <c r="AO9" s="4" t="s">
        <v>9</v>
      </c>
      <c r="AP9" s="4" t="s">
        <v>5902</v>
      </c>
      <c r="AQ9" s="4" t="s">
        <v>9</v>
      </c>
      <c r="AR9" s="4" t="s">
        <v>9</v>
      </c>
      <c r="AS9" s="4" t="s">
        <v>9</v>
      </c>
      <c r="AT9" s="4" t="s">
        <v>9</v>
      </c>
      <c r="AU9" s="4" t="s">
        <v>9</v>
      </c>
      <c r="AV9" s="102"/>
      <c r="AW9" s="4" t="s">
        <v>5902</v>
      </c>
      <c r="AX9" s="4" t="s">
        <v>9</v>
      </c>
      <c r="AY9" s="4" t="s">
        <v>9</v>
      </c>
      <c r="AZ9" s="4" t="s">
        <v>9</v>
      </c>
      <c r="BA9" s="4" t="s">
        <v>9</v>
      </c>
      <c r="BB9" s="103">
        <v>0</v>
      </c>
      <c r="BC9" s="102"/>
      <c r="BD9" s="4" t="s">
        <v>9</v>
      </c>
      <c r="BE9" s="102"/>
      <c r="BF9" s="102"/>
      <c r="BG9" s="4" t="s">
        <v>9</v>
      </c>
      <c r="BH9" s="4" t="s">
        <v>5906</v>
      </c>
      <c r="BI9" s="4" t="s">
        <v>9</v>
      </c>
      <c r="BJ9" s="4" t="s">
        <v>9</v>
      </c>
      <c r="BK9" s="4" t="s">
        <v>9</v>
      </c>
      <c r="BL9" s="4" t="s">
        <v>9</v>
      </c>
      <c r="BM9" s="4" t="s">
        <v>9</v>
      </c>
      <c r="BN9" s="4" t="s">
        <v>5907</v>
      </c>
      <c r="BO9" s="4" t="s">
        <v>5908</v>
      </c>
      <c r="BP9" s="4" t="s">
        <v>9</v>
      </c>
      <c r="BQ9" s="4" t="s">
        <v>9</v>
      </c>
      <c r="BR9" s="4" t="s">
        <v>5902</v>
      </c>
      <c r="BS9" s="4" t="s">
        <v>9</v>
      </c>
      <c r="BT9" s="4" t="s">
        <v>9</v>
      </c>
      <c r="BU9" s="4" t="s">
        <v>9</v>
      </c>
      <c r="BV9" s="4" t="s">
        <v>9</v>
      </c>
      <c r="BW9" s="4" t="s">
        <v>9</v>
      </c>
      <c r="BX9" s="4" t="s">
        <v>5901</v>
      </c>
      <c r="BY9" s="4" t="s">
        <v>9</v>
      </c>
      <c r="BZ9" s="4" t="s">
        <v>9</v>
      </c>
      <c r="CA9" s="4" t="s">
        <v>9</v>
      </c>
      <c r="CB9" s="4" t="s">
        <v>9</v>
      </c>
      <c r="CC9" s="4" t="s">
        <v>9</v>
      </c>
      <c r="CD9" s="4" t="s">
        <v>9</v>
      </c>
      <c r="CE9" s="4" t="s">
        <v>9</v>
      </c>
      <c r="CF9" s="4" t="s">
        <v>5902</v>
      </c>
      <c r="CG9" s="4" t="s">
        <v>9</v>
      </c>
      <c r="CH9" s="4" t="s">
        <v>9</v>
      </c>
      <c r="CI9" s="4" t="s">
        <v>9</v>
      </c>
      <c r="CJ9" s="4" t="s">
        <v>9</v>
      </c>
      <c r="CK9" s="104">
        <v>0.51273148148147996</v>
      </c>
      <c r="CL9" s="104">
        <v>0</v>
      </c>
      <c r="CM9" s="4" t="s">
        <v>9</v>
      </c>
      <c r="CN9" s="4" t="s">
        <v>5902</v>
      </c>
      <c r="CO9" s="4" t="s">
        <v>9</v>
      </c>
      <c r="CP9" s="4" t="s">
        <v>9</v>
      </c>
      <c r="CQ9" s="4" t="s">
        <v>9</v>
      </c>
      <c r="CR9" s="4" t="s">
        <v>9</v>
      </c>
      <c r="CS9" s="4" t="s">
        <v>9</v>
      </c>
      <c r="CT9" s="4" t="s">
        <v>9</v>
      </c>
      <c r="CU9" s="4" t="s">
        <v>9</v>
      </c>
      <c r="CV9" s="4" t="s">
        <v>11</v>
      </c>
      <c r="CW9" s="4" t="s">
        <v>5909</v>
      </c>
      <c r="CX9" s="4" t="s">
        <v>9</v>
      </c>
      <c r="CY9" s="4" t="s">
        <v>9</v>
      </c>
      <c r="CZ9" s="4" t="s">
        <v>9</v>
      </c>
      <c r="DA9" s="4" t="s">
        <v>9</v>
      </c>
      <c r="DB9" s="4" t="s">
        <v>9</v>
      </c>
      <c r="DC9" s="102"/>
      <c r="DE9" s="8" t="str">
        <f t="shared" si="0"/>
        <v>XCO310</v>
      </c>
      <c r="DF9" s="8" t="str">
        <f t="shared" si="1"/>
        <v>Investor Updates</v>
      </c>
    </row>
    <row r="10" spans="1:110">
      <c r="A10" s="4" t="s">
        <v>5917</v>
      </c>
      <c r="B10" s="4" t="s">
        <v>5899</v>
      </c>
      <c r="C10" s="4" t="s">
        <v>4955</v>
      </c>
      <c r="D10" s="4" t="s">
        <v>9</v>
      </c>
      <c r="E10" s="4" t="s">
        <v>5900</v>
      </c>
      <c r="F10" s="102">
        <v>44502</v>
      </c>
      <c r="G10" s="4" t="s">
        <v>9</v>
      </c>
      <c r="H10" s="102"/>
      <c r="I10" s="4" t="s">
        <v>6683</v>
      </c>
      <c r="J10" s="4" t="s">
        <v>9</v>
      </c>
      <c r="K10" s="4" t="s">
        <v>5002</v>
      </c>
      <c r="L10" s="4" t="s">
        <v>9</v>
      </c>
      <c r="M10" s="4" t="s">
        <v>9</v>
      </c>
      <c r="N10" s="4" t="s">
        <v>5002</v>
      </c>
      <c r="O10" s="4" t="s">
        <v>4955</v>
      </c>
      <c r="P10" s="4" t="s">
        <v>5901</v>
      </c>
      <c r="Q10" s="4" t="s">
        <v>9</v>
      </c>
      <c r="R10" s="4" t="s">
        <v>9</v>
      </c>
      <c r="S10" s="4" t="s">
        <v>11</v>
      </c>
      <c r="T10" s="4" t="s">
        <v>1449</v>
      </c>
      <c r="U10" s="4" t="s">
        <v>5902</v>
      </c>
      <c r="V10" s="102"/>
      <c r="W10" s="4" t="s">
        <v>5902</v>
      </c>
      <c r="X10" s="4" t="s">
        <v>9</v>
      </c>
      <c r="Y10" s="4" t="s">
        <v>11</v>
      </c>
      <c r="Z10" s="4" t="s">
        <v>9</v>
      </c>
      <c r="AA10" s="4" t="s">
        <v>9</v>
      </c>
      <c r="AB10" s="102"/>
      <c r="AC10" s="102"/>
      <c r="AD10" s="102"/>
      <c r="AE10" s="102">
        <v>44502</v>
      </c>
      <c r="AF10" s="102"/>
      <c r="AG10" s="102"/>
      <c r="AH10" s="4" t="s">
        <v>5903</v>
      </c>
      <c r="AI10" s="4" t="s">
        <v>9</v>
      </c>
      <c r="AJ10" s="4" t="s">
        <v>9</v>
      </c>
      <c r="AK10" s="4" t="s">
        <v>9</v>
      </c>
      <c r="AL10" s="4" t="s">
        <v>5904</v>
      </c>
      <c r="AM10" s="4" t="s">
        <v>5905</v>
      </c>
      <c r="AN10" s="4" t="s">
        <v>9</v>
      </c>
      <c r="AO10" s="4" t="s">
        <v>9</v>
      </c>
      <c r="AP10" s="4" t="s">
        <v>5902</v>
      </c>
      <c r="AQ10" s="4" t="s">
        <v>9</v>
      </c>
      <c r="AR10" s="4" t="s">
        <v>9</v>
      </c>
      <c r="AS10" s="4" t="s">
        <v>9</v>
      </c>
      <c r="AT10" s="4" t="s">
        <v>9</v>
      </c>
      <c r="AU10" s="4" t="s">
        <v>9</v>
      </c>
      <c r="AV10" s="102"/>
      <c r="AW10" s="4" t="s">
        <v>5902</v>
      </c>
      <c r="AX10" s="4" t="s">
        <v>9</v>
      </c>
      <c r="AY10" s="4" t="s">
        <v>9</v>
      </c>
      <c r="AZ10" s="4" t="s">
        <v>9</v>
      </c>
      <c r="BA10" s="4" t="s">
        <v>9</v>
      </c>
      <c r="BB10" s="103">
        <v>0</v>
      </c>
      <c r="BC10" s="102"/>
      <c r="BD10" s="4" t="s">
        <v>9</v>
      </c>
      <c r="BE10" s="102"/>
      <c r="BF10" s="102"/>
      <c r="BG10" s="4" t="s">
        <v>9</v>
      </c>
      <c r="BH10" s="4" t="s">
        <v>5906</v>
      </c>
      <c r="BI10" s="4" t="s">
        <v>9</v>
      </c>
      <c r="BJ10" s="4" t="s">
        <v>9</v>
      </c>
      <c r="BK10" s="4" t="s">
        <v>9</v>
      </c>
      <c r="BL10" s="4" t="s">
        <v>9</v>
      </c>
      <c r="BM10" s="4" t="s">
        <v>9</v>
      </c>
      <c r="BN10" s="4" t="s">
        <v>5907</v>
      </c>
      <c r="BO10" s="4" t="s">
        <v>5908</v>
      </c>
      <c r="BP10" s="4" t="s">
        <v>9</v>
      </c>
      <c r="BQ10" s="4" t="s">
        <v>9</v>
      </c>
      <c r="BR10" s="4" t="s">
        <v>5902</v>
      </c>
      <c r="BS10" s="4" t="s">
        <v>9</v>
      </c>
      <c r="BT10" s="4" t="s">
        <v>9</v>
      </c>
      <c r="BU10" s="4" t="s">
        <v>9</v>
      </c>
      <c r="BV10" s="4" t="s">
        <v>9</v>
      </c>
      <c r="BW10" s="4" t="s">
        <v>9</v>
      </c>
      <c r="BX10" s="4" t="s">
        <v>5901</v>
      </c>
      <c r="BY10" s="4" t="s">
        <v>9</v>
      </c>
      <c r="BZ10" s="4" t="s">
        <v>9</v>
      </c>
      <c r="CA10" s="4" t="s">
        <v>9</v>
      </c>
      <c r="CB10" s="4" t="s">
        <v>9</v>
      </c>
      <c r="CC10" s="4" t="s">
        <v>9</v>
      </c>
      <c r="CD10" s="4" t="s">
        <v>9</v>
      </c>
      <c r="CE10" s="4" t="s">
        <v>9</v>
      </c>
      <c r="CF10" s="4" t="s">
        <v>5902</v>
      </c>
      <c r="CG10" s="4" t="s">
        <v>9</v>
      </c>
      <c r="CH10" s="4" t="s">
        <v>9</v>
      </c>
      <c r="CI10" s="4" t="s">
        <v>9</v>
      </c>
      <c r="CJ10" s="4" t="s">
        <v>9</v>
      </c>
      <c r="CK10" s="104">
        <v>0.51273148148147996</v>
      </c>
      <c r="CL10" s="104">
        <v>0</v>
      </c>
      <c r="CM10" s="4" t="s">
        <v>9</v>
      </c>
      <c r="CN10" s="4" t="s">
        <v>5902</v>
      </c>
      <c r="CO10" s="4" t="s">
        <v>9</v>
      </c>
      <c r="CP10" s="4" t="s">
        <v>9</v>
      </c>
      <c r="CQ10" s="4" t="s">
        <v>9</v>
      </c>
      <c r="CR10" s="4" t="s">
        <v>9</v>
      </c>
      <c r="CS10" s="4" t="s">
        <v>9</v>
      </c>
      <c r="CT10" s="4" t="s">
        <v>9</v>
      </c>
      <c r="CU10" s="4" t="s">
        <v>9</v>
      </c>
      <c r="CV10" s="4" t="s">
        <v>11</v>
      </c>
      <c r="CW10" s="4" t="s">
        <v>5909</v>
      </c>
      <c r="CX10" s="4" t="s">
        <v>9</v>
      </c>
      <c r="CY10" s="4" t="s">
        <v>9</v>
      </c>
      <c r="CZ10" s="4" t="s">
        <v>9</v>
      </c>
      <c r="DA10" s="4" t="s">
        <v>9</v>
      </c>
      <c r="DB10" s="4" t="s">
        <v>9</v>
      </c>
      <c r="DC10" s="102"/>
      <c r="DE10" s="8" t="str">
        <f t="shared" si="0"/>
        <v>XCO320</v>
      </c>
      <c r="DF10" s="8" t="str">
        <f t="shared" si="1"/>
        <v>AGM</v>
      </c>
    </row>
    <row r="11" spans="1:110">
      <c r="A11" s="4" t="s">
        <v>5918</v>
      </c>
      <c r="B11" s="4" t="s">
        <v>5899</v>
      </c>
      <c r="C11" s="4" t="s">
        <v>4955</v>
      </c>
      <c r="D11" s="4" t="s">
        <v>9</v>
      </c>
      <c r="E11" s="4" t="s">
        <v>5900</v>
      </c>
      <c r="F11" s="102">
        <v>44502</v>
      </c>
      <c r="G11" s="4" t="s">
        <v>9</v>
      </c>
      <c r="H11" s="102"/>
      <c r="I11" s="4" t="s">
        <v>6684</v>
      </c>
      <c r="J11" s="4" t="s">
        <v>9</v>
      </c>
      <c r="K11" s="4" t="s">
        <v>5002</v>
      </c>
      <c r="L11" s="4" t="s">
        <v>9</v>
      </c>
      <c r="M11" s="4" t="s">
        <v>9</v>
      </c>
      <c r="N11" s="4" t="s">
        <v>5002</v>
      </c>
      <c r="O11" s="4" t="s">
        <v>4955</v>
      </c>
      <c r="P11" s="4" t="s">
        <v>5901</v>
      </c>
      <c r="Q11" s="4" t="s">
        <v>9</v>
      </c>
      <c r="R11" s="4" t="s">
        <v>9</v>
      </c>
      <c r="S11" s="4" t="s">
        <v>11</v>
      </c>
      <c r="T11" s="4" t="s">
        <v>1449</v>
      </c>
      <c r="U11" s="4" t="s">
        <v>5902</v>
      </c>
      <c r="V11" s="102"/>
      <c r="W11" s="4" t="s">
        <v>5902</v>
      </c>
      <c r="X11" s="4" t="s">
        <v>9</v>
      </c>
      <c r="Y11" s="4" t="s">
        <v>11</v>
      </c>
      <c r="Z11" s="4" t="s">
        <v>9</v>
      </c>
      <c r="AA11" s="4" t="s">
        <v>9</v>
      </c>
      <c r="AB11" s="102"/>
      <c r="AC11" s="102"/>
      <c r="AD11" s="102"/>
      <c r="AE11" s="102">
        <v>44502</v>
      </c>
      <c r="AF11" s="102"/>
      <c r="AG11" s="102"/>
      <c r="AH11" s="4" t="s">
        <v>5903</v>
      </c>
      <c r="AI11" s="4" t="s">
        <v>9</v>
      </c>
      <c r="AJ11" s="4" t="s">
        <v>9</v>
      </c>
      <c r="AK11" s="4" t="s">
        <v>9</v>
      </c>
      <c r="AL11" s="4" t="s">
        <v>5904</v>
      </c>
      <c r="AM11" s="4" t="s">
        <v>5905</v>
      </c>
      <c r="AN11" s="4" t="s">
        <v>9</v>
      </c>
      <c r="AO11" s="4" t="s">
        <v>9</v>
      </c>
      <c r="AP11" s="4" t="s">
        <v>5902</v>
      </c>
      <c r="AQ11" s="4" t="s">
        <v>9</v>
      </c>
      <c r="AR11" s="4" t="s">
        <v>9</v>
      </c>
      <c r="AS11" s="4" t="s">
        <v>9</v>
      </c>
      <c r="AT11" s="4" t="s">
        <v>9</v>
      </c>
      <c r="AU11" s="4" t="s">
        <v>9</v>
      </c>
      <c r="AV11" s="102"/>
      <c r="AW11" s="4" t="s">
        <v>5902</v>
      </c>
      <c r="AX11" s="4" t="s">
        <v>9</v>
      </c>
      <c r="AY11" s="4" t="s">
        <v>9</v>
      </c>
      <c r="AZ11" s="4" t="s">
        <v>9</v>
      </c>
      <c r="BA11" s="4" t="s">
        <v>9</v>
      </c>
      <c r="BB11" s="103">
        <v>0</v>
      </c>
      <c r="BC11" s="102"/>
      <c r="BD11" s="4" t="s">
        <v>9</v>
      </c>
      <c r="BE11" s="102"/>
      <c r="BF11" s="102"/>
      <c r="BG11" s="4" t="s">
        <v>9</v>
      </c>
      <c r="BH11" s="4" t="s">
        <v>5906</v>
      </c>
      <c r="BI11" s="4" t="s">
        <v>9</v>
      </c>
      <c r="BJ11" s="4" t="s">
        <v>9</v>
      </c>
      <c r="BK11" s="4" t="s">
        <v>9</v>
      </c>
      <c r="BL11" s="4" t="s">
        <v>9</v>
      </c>
      <c r="BM11" s="4" t="s">
        <v>9</v>
      </c>
      <c r="BN11" s="4" t="s">
        <v>5907</v>
      </c>
      <c r="BO11" s="4" t="s">
        <v>5908</v>
      </c>
      <c r="BP11" s="4" t="s">
        <v>9</v>
      </c>
      <c r="BQ11" s="4" t="s">
        <v>9</v>
      </c>
      <c r="BR11" s="4" t="s">
        <v>5902</v>
      </c>
      <c r="BS11" s="4" t="s">
        <v>9</v>
      </c>
      <c r="BT11" s="4" t="s">
        <v>9</v>
      </c>
      <c r="BU11" s="4" t="s">
        <v>9</v>
      </c>
      <c r="BV11" s="4" t="s">
        <v>9</v>
      </c>
      <c r="BW11" s="4" t="s">
        <v>9</v>
      </c>
      <c r="BX11" s="4" t="s">
        <v>5901</v>
      </c>
      <c r="BY11" s="4" t="s">
        <v>9</v>
      </c>
      <c r="BZ11" s="4" t="s">
        <v>9</v>
      </c>
      <c r="CA11" s="4" t="s">
        <v>9</v>
      </c>
      <c r="CB11" s="4" t="s">
        <v>9</v>
      </c>
      <c r="CC11" s="4" t="s">
        <v>9</v>
      </c>
      <c r="CD11" s="4" t="s">
        <v>9</v>
      </c>
      <c r="CE11" s="4" t="s">
        <v>9</v>
      </c>
      <c r="CF11" s="4" t="s">
        <v>5902</v>
      </c>
      <c r="CG11" s="4" t="s">
        <v>9</v>
      </c>
      <c r="CH11" s="4" t="s">
        <v>9</v>
      </c>
      <c r="CI11" s="4" t="s">
        <v>9</v>
      </c>
      <c r="CJ11" s="4" t="s">
        <v>9</v>
      </c>
      <c r="CK11" s="104">
        <v>0.51274305555555999</v>
      </c>
      <c r="CL11" s="104">
        <v>0</v>
      </c>
      <c r="CM11" s="4" t="s">
        <v>9</v>
      </c>
      <c r="CN11" s="4" t="s">
        <v>5902</v>
      </c>
      <c r="CO11" s="4" t="s">
        <v>9</v>
      </c>
      <c r="CP11" s="4" t="s">
        <v>9</v>
      </c>
      <c r="CQ11" s="4" t="s">
        <v>9</v>
      </c>
      <c r="CR11" s="4" t="s">
        <v>9</v>
      </c>
      <c r="CS11" s="4" t="s">
        <v>9</v>
      </c>
      <c r="CT11" s="4" t="s">
        <v>9</v>
      </c>
      <c r="CU11" s="4" t="s">
        <v>9</v>
      </c>
      <c r="CV11" s="4" t="s">
        <v>11</v>
      </c>
      <c r="CW11" s="4" t="s">
        <v>5909</v>
      </c>
      <c r="CX11" s="4" t="s">
        <v>9</v>
      </c>
      <c r="CY11" s="4" t="s">
        <v>9</v>
      </c>
      <c r="CZ11" s="4" t="s">
        <v>9</v>
      </c>
      <c r="DA11" s="4" t="s">
        <v>9</v>
      </c>
      <c r="DB11" s="4" t="s">
        <v>9</v>
      </c>
      <c r="DC11" s="102"/>
      <c r="DE11" s="8" t="str">
        <f t="shared" si="0"/>
        <v>XCO400</v>
      </c>
      <c r="DF11" s="8" t="str">
        <f t="shared" si="1"/>
        <v>Crisis Comms</v>
      </c>
    </row>
    <row r="12" spans="1:110">
      <c r="A12" s="4" t="s">
        <v>5919</v>
      </c>
      <c r="B12" s="4" t="s">
        <v>5899</v>
      </c>
      <c r="C12" s="4" t="s">
        <v>4955</v>
      </c>
      <c r="D12" s="4" t="s">
        <v>9</v>
      </c>
      <c r="E12" s="4" t="s">
        <v>5900</v>
      </c>
      <c r="F12" s="102">
        <v>44502</v>
      </c>
      <c r="G12" s="4" t="s">
        <v>9</v>
      </c>
      <c r="H12" s="102"/>
      <c r="I12" s="4" t="s">
        <v>6685</v>
      </c>
      <c r="J12" s="4" t="s">
        <v>9</v>
      </c>
      <c r="K12" s="4" t="s">
        <v>5002</v>
      </c>
      <c r="L12" s="4" t="s">
        <v>9</v>
      </c>
      <c r="M12" s="4" t="s">
        <v>9</v>
      </c>
      <c r="N12" s="4" t="s">
        <v>5002</v>
      </c>
      <c r="O12" s="4" t="s">
        <v>4955</v>
      </c>
      <c r="P12" s="4" t="s">
        <v>5901</v>
      </c>
      <c r="Q12" s="4" t="s">
        <v>9</v>
      </c>
      <c r="R12" s="4" t="s">
        <v>9</v>
      </c>
      <c r="S12" s="4" t="s">
        <v>11</v>
      </c>
      <c r="T12" s="4" t="s">
        <v>1449</v>
      </c>
      <c r="U12" s="4" t="s">
        <v>5902</v>
      </c>
      <c r="V12" s="102"/>
      <c r="W12" s="4" t="s">
        <v>5902</v>
      </c>
      <c r="X12" s="4" t="s">
        <v>9</v>
      </c>
      <c r="Y12" s="4" t="s">
        <v>11</v>
      </c>
      <c r="Z12" s="4" t="s">
        <v>9</v>
      </c>
      <c r="AA12" s="4" t="s">
        <v>9</v>
      </c>
      <c r="AB12" s="102"/>
      <c r="AC12" s="102"/>
      <c r="AD12" s="102"/>
      <c r="AE12" s="102">
        <v>44502</v>
      </c>
      <c r="AF12" s="102"/>
      <c r="AG12" s="102"/>
      <c r="AH12" s="4" t="s">
        <v>5903</v>
      </c>
      <c r="AI12" s="4" t="s">
        <v>9</v>
      </c>
      <c r="AJ12" s="4" t="s">
        <v>9</v>
      </c>
      <c r="AK12" s="4" t="s">
        <v>9</v>
      </c>
      <c r="AL12" s="4" t="s">
        <v>5904</v>
      </c>
      <c r="AM12" s="4" t="s">
        <v>5905</v>
      </c>
      <c r="AN12" s="4" t="s">
        <v>9</v>
      </c>
      <c r="AO12" s="4" t="s">
        <v>9</v>
      </c>
      <c r="AP12" s="4" t="s">
        <v>5902</v>
      </c>
      <c r="AQ12" s="4" t="s">
        <v>9</v>
      </c>
      <c r="AR12" s="4" t="s">
        <v>9</v>
      </c>
      <c r="AS12" s="4" t="s">
        <v>9</v>
      </c>
      <c r="AT12" s="4" t="s">
        <v>9</v>
      </c>
      <c r="AU12" s="4" t="s">
        <v>9</v>
      </c>
      <c r="AV12" s="102"/>
      <c r="AW12" s="4" t="s">
        <v>5902</v>
      </c>
      <c r="AX12" s="4" t="s">
        <v>9</v>
      </c>
      <c r="AY12" s="4" t="s">
        <v>9</v>
      </c>
      <c r="AZ12" s="4" t="s">
        <v>9</v>
      </c>
      <c r="BA12" s="4" t="s">
        <v>9</v>
      </c>
      <c r="BB12" s="103">
        <v>0</v>
      </c>
      <c r="BC12" s="102"/>
      <c r="BD12" s="4" t="s">
        <v>9</v>
      </c>
      <c r="BE12" s="102"/>
      <c r="BF12" s="102"/>
      <c r="BG12" s="4" t="s">
        <v>9</v>
      </c>
      <c r="BH12" s="4" t="s">
        <v>5906</v>
      </c>
      <c r="BI12" s="4" t="s">
        <v>9</v>
      </c>
      <c r="BJ12" s="4" t="s">
        <v>9</v>
      </c>
      <c r="BK12" s="4" t="s">
        <v>9</v>
      </c>
      <c r="BL12" s="4" t="s">
        <v>9</v>
      </c>
      <c r="BM12" s="4" t="s">
        <v>9</v>
      </c>
      <c r="BN12" s="4" t="s">
        <v>5907</v>
      </c>
      <c r="BO12" s="4" t="s">
        <v>5908</v>
      </c>
      <c r="BP12" s="4" t="s">
        <v>9</v>
      </c>
      <c r="BQ12" s="4" t="s">
        <v>9</v>
      </c>
      <c r="BR12" s="4" t="s">
        <v>5902</v>
      </c>
      <c r="BS12" s="4" t="s">
        <v>9</v>
      </c>
      <c r="BT12" s="4" t="s">
        <v>9</v>
      </c>
      <c r="BU12" s="4" t="s">
        <v>9</v>
      </c>
      <c r="BV12" s="4" t="s">
        <v>9</v>
      </c>
      <c r="BW12" s="4" t="s">
        <v>9</v>
      </c>
      <c r="BX12" s="4" t="s">
        <v>5901</v>
      </c>
      <c r="BY12" s="4" t="s">
        <v>9</v>
      </c>
      <c r="BZ12" s="4" t="s">
        <v>9</v>
      </c>
      <c r="CA12" s="4" t="s">
        <v>9</v>
      </c>
      <c r="CB12" s="4" t="s">
        <v>9</v>
      </c>
      <c r="CC12" s="4" t="s">
        <v>9</v>
      </c>
      <c r="CD12" s="4" t="s">
        <v>9</v>
      </c>
      <c r="CE12" s="4" t="s">
        <v>9</v>
      </c>
      <c r="CF12" s="4" t="s">
        <v>5902</v>
      </c>
      <c r="CG12" s="4" t="s">
        <v>9</v>
      </c>
      <c r="CH12" s="4" t="s">
        <v>9</v>
      </c>
      <c r="CI12" s="4" t="s">
        <v>9</v>
      </c>
      <c r="CJ12" s="4" t="s">
        <v>9</v>
      </c>
      <c r="CK12" s="104">
        <v>0.51274305555555999</v>
      </c>
      <c r="CL12" s="104">
        <v>0</v>
      </c>
      <c r="CM12" s="4" t="s">
        <v>9</v>
      </c>
      <c r="CN12" s="4" t="s">
        <v>5902</v>
      </c>
      <c r="CO12" s="4" t="s">
        <v>9</v>
      </c>
      <c r="CP12" s="4" t="s">
        <v>9</v>
      </c>
      <c r="CQ12" s="4" t="s">
        <v>9</v>
      </c>
      <c r="CR12" s="4" t="s">
        <v>9</v>
      </c>
      <c r="CS12" s="4" t="s">
        <v>9</v>
      </c>
      <c r="CT12" s="4" t="s">
        <v>9</v>
      </c>
      <c r="CU12" s="4" t="s">
        <v>9</v>
      </c>
      <c r="CV12" s="4" t="s">
        <v>11</v>
      </c>
      <c r="CW12" s="4" t="s">
        <v>5909</v>
      </c>
      <c r="CX12" s="4" t="s">
        <v>9</v>
      </c>
      <c r="CY12" s="4" t="s">
        <v>9</v>
      </c>
      <c r="CZ12" s="4" t="s">
        <v>9</v>
      </c>
      <c r="DA12" s="4" t="s">
        <v>9</v>
      </c>
      <c r="DB12" s="4" t="s">
        <v>9</v>
      </c>
      <c r="DC12" s="102"/>
      <c r="DE12" s="8" t="str">
        <f t="shared" si="0"/>
        <v>XCO500</v>
      </c>
      <c r="DF12" s="8" t="str">
        <f t="shared" si="1"/>
        <v>Staff and Milk Supply conferences</v>
      </c>
    </row>
    <row r="13" spans="1:110">
      <c r="A13" s="4" t="s">
        <v>5920</v>
      </c>
      <c r="B13" s="4" t="s">
        <v>5899</v>
      </c>
      <c r="C13" s="4" t="s">
        <v>4955</v>
      </c>
      <c r="D13" s="4" t="s">
        <v>9</v>
      </c>
      <c r="E13" s="4" t="s">
        <v>5900</v>
      </c>
      <c r="F13" s="102">
        <v>44502</v>
      </c>
      <c r="G13" s="4" t="s">
        <v>9</v>
      </c>
      <c r="H13" s="102"/>
      <c r="I13" s="4" t="s">
        <v>6686</v>
      </c>
      <c r="J13" s="4" t="s">
        <v>9</v>
      </c>
      <c r="K13" s="4" t="s">
        <v>5002</v>
      </c>
      <c r="L13" s="4" t="s">
        <v>9</v>
      </c>
      <c r="M13" s="4" t="s">
        <v>9</v>
      </c>
      <c r="N13" s="4" t="s">
        <v>5002</v>
      </c>
      <c r="O13" s="4" t="s">
        <v>4955</v>
      </c>
      <c r="P13" s="4" t="s">
        <v>5901</v>
      </c>
      <c r="Q13" s="4" t="s">
        <v>9</v>
      </c>
      <c r="R13" s="4" t="s">
        <v>9</v>
      </c>
      <c r="S13" s="4" t="s">
        <v>11</v>
      </c>
      <c r="T13" s="4" t="s">
        <v>1449</v>
      </c>
      <c r="U13" s="4" t="s">
        <v>5902</v>
      </c>
      <c r="V13" s="102"/>
      <c r="W13" s="4" t="s">
        <v>5902</v>
      </c>
      <c r="X13" s="4" t="s">
        <v>9</v>
      </c>
      <c r="Y13" s="4" t="s">
        <v>11</v>
      </c>
      <c r="Z13" s="4" t="s">
        <v>9</v>
      </c>
      <c r="AA13" s="4" t="s">
        <v>9</v>
      </c>
      <c r="AB13" s="102"/>
      <c r="AC13" s="102"/>
      <c r="AD13" s="102"/>
      <c r="AE13" s="102">
        <v>44502</v>
      </c>
      <c r="AF13" s="102"/>
      <c r="AG13" s="102"/>
      <c r="AH13" s="4" t="s">
        <v>5903</v>
      </c>
      <c r="AI13" s="4" t="s">
        <v>9</v>
      </c>
      <c r="AJ13" s="4" t="s">
        <v>9</v>
      </c>
      <c r="AK13" s="4" t="s">
        <v>9</v>
      </c>
      <c r="AL13" s="4" t="s">
        <v>5904</v>
      </c>
      <c r="AM13" s="4" t="s">
        <v>5905</v>
      </c>
      <c r="AN13" s="4" t="s">
        <v>9</v>
      </c>
      <c r="AO13" s="4" t="s">
        <v>9</v>
      </c>
      <c r="AP13" s="4" t="s">
        <v>5902</v>
      </c>
      <c r="AQ13" s="4" t="s">
        <v>9</v>
      </c>
      <c r="AR13" s="4" t="s">
        <v>9</v>
      </c>
      <c r="AS13" s="4" t="s">
        <v>9</v>
      </c>
      <c r="AT13" s="4" t="s">
        <v>9</v>
      </c>
      <c r="AU13" s="4" t="s">
        <v>9</v>
      </c>
      <c r="AV13" s="102"/>
      <c r="AW13" s="4" t="s">
        <v>5902</v>
      </c>
      <c r="AX13" s="4" t="s">
        <v>9</v>
      </c>
      <c r="AY13" s="4" t="s">
        <v>9</v>
      </c>
      <c r="AZ13" s="4" t="s">
        <v>9</v>
      </c>
      <c r="BA13" s="4" t="s">
        <v>9</v>
      </c>
      <c r="BB13" s="103">
        <v>0</v>
      </c>
      <c r="BC13" s="102"/>
      <c r="BD13" s="4" t="s">
        <v>9</v>
      </c>
      <c r="BE13" s="102"/>
      <c r="BF13" s="102"/>
      <c r="BG13" s="4" t="s">
        <v>9</v>
      </c>
      <c r="BH13" s="4" t="s">
        <v>5906</v>
      </c>
      <c r="BI13" s="4" t="s">
        <v>9</v>
      </c>
      <c r="BJ13" s="4" t="s">
        <v>9</v>
      </c>
      <c r="BK13" s="4" t="s">
        <v>9</v>
      </c>
      <c r="BL13" s="4" t="s">
        <v>9</v>
      </c>
      <c r="BM13" s="4" t="s">
        <v>9</v>
      </c>
      <c r="BN13" s="4" t="s">
        <v>5907</v>
      </c>
      <c r="BO13" s="4" t="s">
        <v>5908</v>
      </c>
      <c r="BP13" s="4" t="s">
        <v>9</v>
      </c>
      <c r="BQ13" s="4" t="s">
        <v>9</v>
      </c>
      <c r="BR13" s="4" t="s">
        <v>5902</v>
      </c>
      <c r="BS13" s="4" t="s">
        <v>9</v>
      </c>
      <c r="BT13" s="4" t="s">
        <v>9</v>
      </c>
      <c r="BU13" s="4" t="s">
        <v>9</v>
      </c>
      <c r="BV13" s="4" t="s">
        <v>9</v>
      </c>
      <c r="BW13" s="4" t="s">
        <v>9</v>
      </c>
      <c r="BX13" s="4" t="s">
        <v>5901</v>
      </c>
      <c r="BY13" s="4" t="s">
        <v>9</v>
      </c>
      <c r="BZ13" s="4" t="s">
        <v>9</v>
      </c>
      <c r="CA13" s="4" t="s">
        <v>9</v>
      </c>
      <c r="CB13" s="4" t="s">
        <v>9</v>
      </c>
      <c r="CC13" s="4" t="s">
        <v>9</v>
      </c>
      <c r="CD13" s="4" t="s">
        <v>9</v>
      </c>
      <c r="CE13" s="4" t="s">
        <v>9</v>
      </c>
      <c r="CF13" s="4" t="s">
        <v>5902</v>
      </c>
      <c r="CG13" s="4" t="s">
        <v>9</v>
      </c>
      <c r="CH13" s="4" t="s">
        <v>9</v>
      </c>
      <c r="CI13" s="4" t="s">
        <v>9</v>
      </c>
      <c r="CJ13" s="4" t="s">
        <v>9</v>
      </c>
      <c r="CK13" s="104">
        <v>0.51274305555555999</v>
      </c>
      <c r="CL13" s="104">
        <v>0</v>
      </c>
      <c r="CM13" s="4" t="s">
        <v>9</v>
      </c>
      <c r="CN13" s="4" t="s">
        <v>5902</v>
      </c>
      <c r="CO13" s="4" t="s">
        <v>9</v>
      </c>
      <c r="CP13" s="4" t="s">
        <v>9</v>
      </c>
      <c r="CQ13" s="4" t="s">
        <v>9</v>
      </c>
      <c r="CR13" s="4" t="s">
        <v>9</v>
      </c>
      <c r="CS13" s="4" t="s">
        <v>9</v>
      </c>
      <c r="CT13" s="4" t="s">
        <v>9</v>
      </c>
      <c r="CU13" s="4" t="s">
        <v>9</v>
      </c>
      <c r="CV13" s="4" t="s">
        <v>11</v>
      </c>
      <c r="CW13" s="4" t="s">
        <v>5909</v>
      </c>
      <c r="CX13" s="4" t="s">
        <v>9</v>
      </c>
      <c r="CY13" s="4" t="s">
        <v>9</v>
      </c>
      <c r="CZ13" s="4" t="s">
        <v>9</v>
      </c>
      <c r="DA13" s="4" t="s">
        <v>9</v>
      </c>
      <c r="DB13" s="4" t="s">
        <v>9</v>
      </c>
      <c r="DC13" s="102"/>
      <c r="DE13" s="8" t="str">
        <f t="shared" si="0"/>
        <v>XCO501</v>
      </c>
      <c r="DF13" s="8" t="str">
        <f t="shared" si="1"/>
        <v>OnSite Xmas function (Staff)</v>
      </c>
    </row>
    <row r="14" spans="1:110">
      <c r="A14" s="4" t="s">
        <v>5921</v>
      </c>
      <c r="B14" s="4" t="s">
        <v>5899</v>
      </c>
      <c r="C14" s="4" t="s">
        <v>4955</v>
      </c>
      <c r="D14" s="4" t="s">
        <v>9</v>
      </c>
      <c r="E14" s="4" t="s">
        <v>5900</v>
      </c>
      <c r="F14" s="102">
        <v>44502</v>
      </c>
      <c r="G14" s="4" t="s">
        <v>9</v>
      </c>
      <c r="H14" s="102"/>
      <c r="I14" s="4" t="s">
        <v>6687</v>
      </c>
      <c r="J14" s="4" t="s">
        <v>9</v>
      </c>
      <c r="K14" s="4" t="s">
        <v>5002</v>
      </c>
      <c r="L14" s="4" t="s">
        <v>9</v>
      </c>
      <c r="M14" s="4" t="s">
        <v>9</v>
      </c>
      <c r="N14" s="4" t="s">
        <v>5002</v>
      </c>
      <c r="O14" s="4" t="s">
        <v>4955</v>
      </c>
      <c r="P14" s="4" t="s">
        <v>5901</v>
      </c>
      <c r="Q14" s="4" t="s">
        <v>9</v>
      </c>
      <c r="R14" s="4" t="s">
        <v>9</v>
      </c>
      <c r="S14" s="4" t="s">
        <v>11</v>
      </c>
      <c r="T14" s="4" t="s">
        <v>1449</v>
      </c>
      <c r="U14" s="4" t="s">
        <v>5902</v>
      </c>
      <c r="V14" s="102"/>
      <c r="W14" s="4" t="s">
        <v>5902</v>
      </c>
      <c r="X14" s="4" t="s">
        <v>9</v>
      </c>
      <c r="Y14" s="4" t="s">
        <v>11</v>
      </c>
      <c r="Z14" s="4" t="s">
        <v>9</v>
      </c>
      <c r="AA14" s="4" t="s">
        <v>9</v>
      </c>
      <c r="AB14" s="102"/>
      <c r="AC14" s="102"/>
      <c r="AD14" s="102"/>
      <c r="AE14" s="102">
        <v>44502</v>
      </c>
      <c r="AF14" s="102"/>
      <c r="AG14" s="102"/>
      <c r="AH14" s="4" t="s">
        <v>5903</v>
      </c>
      <c r="AI14" s="4" t="s">
        <v>9</v>
      </c>
      <c r="AJ14" s="4" t="s">
        <v>9</v>
      </c>
      <c r="AK14" s="4" t="s">
        <v>9</v>
      </c>
      <c r="AL14" s="4" t="s">
        <v>5904</v>
      </c>
      <c r="AM14" s="4" t="s">
        <v>5905</v>
      </c>
      <c r="AN14" s="4" t="s">
        <v>9</v>
      </c>
      <c r="AO14" s="4" t="s">
        <v>9</v>
      </c>
      <c r="AP14" s="4" t="s">
        <v>5902</v>
      </c>
      <c r="AQ14" s="4" t="s">
        <v>9</v>
      </c>
      <c r="AR14" s="4" t="s">
        <v>9</v>
      </c>
      <c r="AS14" s="4" t="s">
        <v>9</v>
      </c>
      <c r="AT14" s="4" t="s">
        <v>9</v>
      </c>
      <c r="AU14" s="4" t="s">
        <v>9</v>
      </c>
      <c r="AV14" s="102"/>
      <c r="AW14" s="4" t="s">
        <v>5902</v>
      </c>
      <c r="AX14" s="4" t="s">
        <v>9</v>
      </c>
      <c r="AY14" s="4" t="s">
        <v>9</v>
      </c>
      <c r="AZ14" s="4" t="s">
        <v>9</v>
      </c>
      <c r="BA14" s="4" t="s">
        <v>9</v>
      </c>
      <c r="BB14" s="103">
        <v>0</v>
      </c>
      <c r="BC14" s="102"/>
      <c r="BD14" s="4" t="s">
        <v>9</v>
      </c>
      <c r="BE14" s="102"/>
      <c r="BF14" s="102"/>
      <c r="BG14" s="4" t="s">
        <v>9</v>
      </c>
      <c r="BH14" s="4" t="s">
        <v>5906</v>
      </c>
      <c r="BI14" s="4" t="s">
        <v>9</v>
      </c>
      <c r="BJ14" s="4" t="s">
        <v>9</v>
      </c>
      <c r="BK14" s="4" t="s">
        <v>9</v>
      </c>
      <c r="BL14" s="4" t="s">
        <v>9</v>
      </c>
      <c r="BM14" s="4" t="s">
        <v>9</v>
      </c>
      <c r="BN14" s="4" t="s">
        <v>5907</v>
      </c>
      <c r="BO14" s="4" t="s">
        <v>5908</v>
      </c>
      <c r="BP14" s="4" t="s">
        <v>9</v>
      </c>
      <c r="BQ14" s="4" t="s">
        <v>9</v>
      </c>
      <c r="BR14" s="4" t="s">
        <v>5902</v>
      </c>
      <c r="BS14" s="4" t="s">
        <v>9</v>
      </c>
      <c r="BT14" s="4" t="s">
        <v>9</v>
      </c>
      <c r="BU14" s="4" t="s">
        <v>9</v>
      </c>
      <c r="BV14" s="4" t="s">
        <v>9</v>
      </c>
      <c r="BW14" s="4" t="s">
        <v>9</v>
      </c>
      <c r="BX14" s="4" t="s">
        <v>5901</v>
      </c>
      <c r="BY14" s="4" t="s">
        <v>9</v>
      </c>
      <c r="BZ14" s="4" t="s">
        <v>9</v>
      </c>
      <c r="CA14" s="4" t="s">
        <v>9</v>
      </c>
      <c r="CB14" s="4" t="s">
        <v>9</v>
      </c>
      <c r="CC14" s="4" t="s">
        <v>9</v>
      </c>
      <c r="CD14" s="4" t="s">
        <v>9</v>
      </c>
      <c r="CE14" s="4" t="s">
        <v>9</v>
      </c>
      <c r="CF14" s="4" t="s">
        <v>5902</v>
      </c>
      <c r="CG14" s="4" t="s">
        <v>9</v>
      </c>
      <c r="CH14" s="4" t="s">
        <v>9</v>
      </c>
      <c r="CI14" s="4" t="s">
        <v>9</v>
      </c>
      <c r="CJ14" s="4" t="s">
        <v>9</v>
      </c>
      <c r="CK14" s="104">
        <v>0.51274305555555999</v>
      </c>
      <c r="CL14" s="104">
        <v>0</v>
      </c>
      <c r="CM14" s="4" t="s">
        <v>9</v>
      </c>
      <c r="CN14" s="4" t="s">
        <v>5902</v>
      </c>
      <c r="CO14" s="4" t="s">
        <v>9</v>
      </c>
      <c r="CP14" s="4" t="s">
        <v>9</v>
      </c>
      <c r="CQ14" s="4" t="s">
        <v>9</v>
      </c>
      <c r="CR14" s="4" t="s">
        <v>9</v>
      </c>
      <c r="CS14" s="4" t="s">
        <v>9</v>
      </c>
      <c r="CT14" s="4" t="s">
        <v>9</v>
      </c>
      <c r="CU14" s="4" t="s">
        <v>9</v>
      </c>
      <c r="CV14" s="4" t="s">
        <v>11</v>
      </c>
      <c r="CW14" s="4" t="s">
        <v>5909</v>
      </c>
      <c r="CX14" s="4" t="s">
        <v>9</v>
      </c>
      <c r="CY14" s="4" t="s">
        <v>9</v>
      </c>
      <c r="CZ14" s="4" t="s">
        <v>9</v>
      </c>
      <c r="DA14" s="4" t="s">
        <v>9</v>
      </c>
      <c r="DB14" s="4" t="s">
        <v>9</v>
      </c>
      <c r="DC14" s="102"/>
      <c r="DE14" s="8" t="str">
        <f t="shared" si="0"/>
        <v>BUD220</v>
      </c>
      <c r="DF14" s="8" t="str">
        <f t="shared" si="1"/>
        <v>2-WCVC Support</v>
      </c>
    </row>
    <row r="15" spans="1:110">
      <c r="A15" s="4" t="s">
        <v>5922</v>
      </c>
      <c r="B15" s="4" t="s">
        <v>5899</v>
      </c>
      <c r="C15" s="4" t="s">
        <v>4955</v>
      </c>
      <c r="D15" s="4" t="s">
        <v>9</v>
      </c>
      <c r="E15" s="4" t="s">
        <v>5900</v>
      </c>
      <c r="F15" s="102">
        <v>44502</v>
      </c>
      <c r="G15" s="4" t="s">
        <v>9</v>
      </c>
      <c r="H15" s="102"/>
      <c r="I15" s="4" t="s">
        <v>6688</v>
      </c>
      <c r="J15" s="4" t="s">
        <v>9</v>
      </c>
      <c r="K15" s="4" t="s">
        <v>5002</v>
      </c>
      <c r="L15" s="4" t="s">
        <v>9</v>
      </c>
      <c r="M15" s="4" t="s">
        <v>9</v>
      </c>
      <c r="N15" s="4" t="s">
        <v>5002</v>
      </c>
      <c r="O15" s="4" t="s">
        <v>4955</v>
      </c>
      <c r="P15" s="4" t="s">
        <v>5901</v>
      </c>
      <c r="Q15" s="4" t="s">
        <v>9</v>
      </c>
      <c r="R15" s="4" t="s">
        <v>9</v>
      </c>
      <c r="S15" s="4" t="s">
        <v>11</v>
      </c>
      <c r="T15" s="4" t="s">
        <v>1449</v>
      </c>
      <c r="U15" s="4" t="s">
        <v>5902</v>
      </c>
      <c r="V15" s="102"/>
      <c r="W15" s="4" t="s">
        <v>5902</v>
      </c>
      <c r="X15" s="4" t="s">
        <v>9</v>
      </c>
      <c r="Y15" s="4" t="s">
        <v>11</v>
      </c>
      <c r="Z15" s="4" t="s">
        <v>9</v>
      </c>
      <c r="AA15" s="4" t="s">
        <v>9</v>
      </c>
      <c r="AB15" s="102"/>
      <c r="AC15" s="102"/>
      <c r="AD15" s="102"/>
      <c r="AE15" s="102">
        <v>44502</v>
      </c>
      <c r="AF15" s="102"/>
      <c r="AG15" s="102"/>
      <c r="AH15" s="4" t="s">
        <v>5903</v>
      </c>
      <c r="AI15" s="4" t="s">
        <v>9</v>
      </c>
      <c r="AJ15" s="4" t="s">
        <v>9</v>
      </c>
      <c r="AK15" s="4" t="s">
        <v>9</v>
      </c>
      <c r="AL15" s="4" t="s">
        <v>5904</v>
      </c>
      <c r="AM15" s="4" t="s">
        <v>5905</v>
      </c>
      <c r="AN15" s="4" t="s">
        <v>9</v>
      </c>
      <c r="AO15" s="4" t="s">
        <v>9</v>
      </c>
      <c r="AP15" s="4" t="s">
        <v>5902</v>
      </c>
      <c r="AQ15" s="4" t="s">
        <v>9</v>
      </c>
      <c r="AR15" s="4" t="s">
        <v>9</v>
      </c>
      <c r="AS15" s="4" t="s">
        <v>9</v>
      </c>
      <c r="AT15" s="4" t="s">
        <v>9</v>
      </c>
      <c r="AU15" s="4" t="s">
        <v>9</v>
      </c>
      <c r="AV15" s="102"/>
      <c r="AW15" s="4" t="s">
        <v>5902</v>
      </c>
      <c r="AX15" s="4" t="s">
        <v>9</v>
      </c>
      <c r="AY15" s="4" t="s">
        <v>9</v>
      </c>
      <c r="AZ15" s="4" t="s">
        <v>9</v>
      </c>
      <c r="BA15" s="4" t="s">
        <v>9</v>
      </c>
      <c r="BB15" s="103">
        <v>0</v>
      </c>
      <c r="BC15" s="102"/>
      <c r="BD15" s="4" t="s">
        <v>9</v>
      </c>
      <c r="BE15" s="102"/>
      <c r="BF15" s="102"/>
      <c r="BG15" s="4" t="s">
        <v>9</v>
      </c>
      <c r="BH15" s="4" t="s">
        <v>5906</v>
      </c>
      <c r="BI15" s="4" t="s">
        <v>9</v>
      </c>
      <c r="BJ15" s="4" t="s">
        <v>9</v>
      </c>
      <c r="BK15" s="4" t="s">
        <v>9</v>
      </c>
      <c r="BL15" s="4" t="s">
        <v>9</v>
      </c>
      <c r="BM15" s="4" t="s">
        <v>9</v>
      </c>
      <c r="BN15" s="4" t="s">
        <v>5907</v>
      </c>
      <c r="BO15" s="4" t="s">
        <v>5908</v>
      </c>
      <c r="BP15" s="4" t="s">
        <v>9</v>
      </c>
      <c r="BQ15" s="4" t="s">
        <v>9</v>
      </c>
      <c r="BR15" s="4" t="s">
        <v>5902</v>
      </c>
      <c r="BS15" s="4" t="s">
        <v>9</v>
      </c>
      <c r="BT15" s="4" t="s">
        <v>9</v>
      </c>
      <c r="BU15" s="4" t="s">
        <v>9</v>
      </c>
      <c r="BV15" s="4" t="s">
        <v>9</v>
      </c>
      <c r="BW15" s="4" t="s">
        <v>9</v>
      </c>
      <c r="BX15" s="4" t="s">
        <v>5901</v>
      </c>
      <c r="BY15" s="4" t="s">
        <v>9</v>
      </c>
      <c r="BZ15" s="4" t="s">
        <v>9</v>
      </c>
      <c r="CA15" s="4" t="s">
        <v>9</v>
      </c>
      <c r="CB15" s="4" t="s">
        <v>9</v>
      </c>
      <c r="CC15" s="4" t="s">
        <v>9</v>
      </c>
      <c r="CD15" s="4" t="s">
        <v>9</v>
      </c>
      <c r="CE15" s="4" t="s">
        <v>9</v>
      </c>
      <c r="CF15" s="4" t="s">
        <v>5902</v>
      </c>
      <c r="CG15" s="4" t="s">
        <v>9</v>
      </c>
      <c r="CH15" s="4" t="s">
        <v>9</v>
      </c>
      <c r="CI15" s="4" t="s">
        <v>9</v>
      </c>
      <c r="CJ15" s="4" t="s">
        <v>9</v>
      </c>
      <c r="CK15" s="104">
        <v>0.51274305555555999</v>
      </c>
      <c r="CL15" s="104">
        <v>0</v>
      </c>
      <c r="CM15" s="4" t="s">
        <v>9</v>
      </c>
      <c r="CN15" s="4" t="s">
        <v>5902</v>
      </c>
      <c r="CO15" s="4" t="s">
        <v>9</v>
      </c>
      <c r="CP15" s="4" t="s">
        <v>9</v>
      </c>
      <c r="CQ15" s="4" t="s">
        <v>9</v>
      </c>
      <c r="CR15" s="4" t="s">
        <v>9</v>
      </c>
      <c r="CS15" s="4" t="s">
        <v>9</v>
      </c>
      <c r="CT15" s="4" t="s">
        <v>9</v>
      </c>
      <c r="CU15" s="4" t="s">
        <v>9</v>
      </c>
      <c r="CV15" s="4" t="s">
        <v>11</v>
      </c>
      <c r="CW15" s="4" t="s">
        <v>5909</v>
      </c>
      <c r="CX15" s="4" t="s">
        <v>9</v>
      </c>
      <c r="CY15" s="4" t="s">
        <v>9</v>
      </c>
      <c r="CZ15" s="4" t="s">
        <v>9</v>
      </c>
      <c r="DA15" s="4" t="s">
        <v>9</v>
      </c>
      <c r="DB15" s="4" t="s">
        <v>9</v>
      </c>
      <c r="DC15" s="102"/>
      <c r="DE15" s="8" t="str">
        <f t="shared" si="0"/>
        <v>XCO502</v>
      </c>
      <c r="DF15" s="8" t="str">
        <f t="shared" si="1"/>
        <v>City to Surf</v>
      </c>
    </row>
    <row r="16" spans="1:110">
      <c r="A16" s="4" t="s">
        <v>5923</v>
      </c>
      <c r="B16" s="4" t="s">
        <v>5899</v>
      </c>
      <c r="C16" s="4" t="s">
        <v>4955</v>
      </c>
      <c r="D16" s="4" t="s">
        <v>9</v>
      </c>
      <c r="E16" s="4" t="s">
        <v>5900</v>
      </c>
      <c r="F16" s="102">
        <v>44502</v>
      </c>
      <c r="G16" s="4" t="s">
        <v>9</v>
      </c>
      <c r="H16" s="102"/>
      <c r="I16" s="4" t="s">
        <v>6689</v>
      </c>
      <c r="J16" s="4" t="s">
        <v>9</v>
      </c>
      <c r="K16" s="4" t="s">
        <v>5002</v>
      </c>
      <c r="L16" s="4" t="s">
        <v>9</v>
      </c>
      <c r="M16" s="4" t="s">
        <v>9</v>
      </c>
      <c r="N16" s="4" t="s">
        <v>5002</v>
      </c>
      <c r="O16" s="4" t="s">
        <v>4955</v>
      </c>
      <c r="P16" s="4" t="s">
        <v>5901</v>
      </c>
      <c r="Q16" s="4" t="s">
        <v>9</v>
      </c>
      <c r="R16" s="4" t="s">
        <v>9</v>
      </c>
      <c r="S16" s="4" t="s">
        <v>11</v>
      </c>
      <c r="T16" s="4" t="s">
        <v>1449</v>
      </c>
      <c r="U16" s="4" t="s">
        <v>5902</v>
      </c>
      <c r="V16" s="102"/>
      <c r="W16" s="4" t="s">
        <v>5902</v>
      </c>
      <c r="X16" s="4" t="s">
        <v>9</v>
      </c>
      <c r="Y16" s="4" t="s">
        <v>11</v>
      </c>
      <c r="Z16" s="4" t="s">
        <v>9</v>
      </c>
      <c r="AA16" s="4" t="s">
        <v>9</v>
      </c>
      <c r="AB16" s="102"/>
      <c r="AC16" s="102"/>
      <c r="AD16" s="102"/>
      <c r="AE16" s="102">
        <v>44502</v>
      </c>
      <c r="AF16" s="102"/>
      <c r="AG16" s="102"/>
      <c r="AH16" s="4" t="s">
        <v>5903</v>
      </c>
      <c r="AI16" s="4" t="s">
        <v>9</v>
      </c>
      <c r="AJ16" s="4" t="s">
        <v>9</v>
      </c>
      <c r="AK16" s="4" t="s">
        <v>9</v>
      </c>
      <c r="AL16" s="4" t="s">
        <v>5904</v>
      </c>
      <c r="AM16" s="4" t="s">
        <v>5905</v>
      </c>
      <c r="AN16" s="4" t="s">
        <v>9</v>
      </c>
      <c r="AO16" s="4" t="s">
        <v>9</v>
      </c>
      <c r="AP16" s="4" t="s">
        <v>5902</v>
      </c>
      <c r="AQ16" s="4" t="s">
        <v>9</v>
      </c>
      <c r="AR16" s="4" t="s">
        <v>9</v>
      </c>
      <c r="AS16" s="4" t="s">
        <v>9</v>
      </c>
      <c r="AT16" s="4" t="s">
        <v>9</v>
      </c>
      <c r="AU16" s="4" t="s">
        <v>9</v>
      </c>
      <c r="AV16" s="102"/>
      <c r="AW16" s="4" t="s">
        <v>5902</v>
      </c>
      <c r="AX16" s="4" t="s">
        <v>9</v>
      </c>
      <c r="AY16" s="4" t="s">
        <v>9</v>
      </c>
      <c r="AZ16" s="4" t="s">
        <v>9</v>
      </c>
      <c r="BA16" s="4" t="s">
        <v>9</v>
      </c>
      <c r="BB16" s="103">
        <v>0</v>
      </c>
      <c r="BC16" s="102"/>
      <c r="BD16" s="4" t="s">
        <v>9</v>
      </c>
      <c r="BE16" s="102"/>
      <c r="BF16" s="102"/>
      <c r="BG16" s="4" t="s">
        <v>9</v>
      </c>
      <c r="BH16" s="4" t="s">
        <v>5906</v>
      </c>
      <c r="BI16" s="4" t="s">
        <v>9</v>
      </c>
      <c r="BJ16" s="4" t="s">
        <v>9</v>
      </c>
      <c r="BK16" s="4" t="s">
        <v>9</v>
      </c>
      <c r="BL16" s="4" t="s">
        <v>9</v>
      </c>
      <c r="BM16" s="4" t="s">
        <v>9</v>
      </c>
      <c r="BN16" s="4" t="s">
        <v>5907</v>
      </c>
      <c r="BO16" s="4" t="s">
        <v>5908</v>
      </c>
      <c r="BP16" s="4" t="s">
        <v>9</v>
      </c>
      <c r="BQ16" s="4" t="s">
        <v>9</v>
      </c>
      <c r="BR16" s="4" t="s">
        <v>5902</v>
      </c>
      <c r="BS16" s="4" t="s">
        <v>9</v>
      </c>
      <c r="BT16" s="4" t="s">
        <v>9</v>
      </c>
      <c r="BU16" s="4" t="s">
        <v>9</v>
      </c>
      <c r="BV16" s="4" t="s">
        <v>9</v>
      </c>
      <c r="BW16" s="4" t="s">
        <v>9</v>
      </c>
      <c r="BX16" s="4" t="s">
        <v>5901</v>
      </c>
      <c r="BY16" s="4" t="s">
        <v>9</v>
      </c>
      <c r="BZ16" s="4" t="s">
        <v>9</v>
      </c>
      <c r="CA16" s="4" t="s">
        <v>9</v>
      </c>
      <c r="CB16" s="4" t="s">
        <v>9</v>
      </c>
      <c r="CC16" s="4" t="s">
        <v>9</v>
      </c>
      <c r="CD16" s="4" t="s">
        <v>9</v>
      </c>
      <c r="CE16" s="4" t="s">
        <v>9</v>
      </c>
      <c r="CF16" s="4" t="s">
        <v>5902</v>
      </c>
      <c r="CG16" s="4" t="s">
        <v>9</v>
      </c>
      <c r="CH16" s="4" t="s">
        <v>9</v>
      </c>
      <c r="CI16" s="4" t="s">
        <v>9</v>
      </c>
      <c r="CJ16" s="4" t="s">
        <v>9</v>
      </c>
      <c r="CK16" s="104">
        <v>0.51274305555555999</v>
      </c>
      <c r="CL16" s="104">
        <v>0</v>
      </c>
      <c r="CM16" s="4" t="s">
        <v>9</v>
      </c>
      <c r="CN16" s="4" t="s">
        <v>5902</v>
      </c>
      <c r="CO16" s="4" t="s">
        <v>9</v>
      </c>
      <c r="CP16" s="4" t="s">
        <v>9</v>
      </c>
      <c r="CQ16" s="4" t="s">
        <v>9</v>
      </c>
      <c r="CR16" s="4" t="s">
        <v>9</v>
      </c>
      <c r="CS16" s="4" t="s">
        <v>9</v>
      </c>
      <c r="CT16" s="4" t="s">
        <v>9</v>
      </c>
      <c r="CU16" s="4" t="s">
        <v>9</v>
      </c>
      <c r="CV16" s="4" t="s">
        <v>11</v>
      </c>
      <c r="CW16" s="4" t="s">
        <v>5909</v>
      </c>
      <c r="CX16" s="4" t="s">
        <v>9</v>
      </c>
      <c r="CY16" s="4" t="s">
        <v>9</v>
      </c>
      <c r="CZ16" s="4" t="s">
        <v>9</v>
      </c>
      <c r="DA16" s="4" t="s">
        <v>9</v>
      </c>
      <c r="DB16" s="4" t="s">
        <v>9</v>
      </c>
      <c r="DC16" s="102"/>
      <c r="DE16" s="8" t="str">
        <f t="shared" si="0"/>
        <v>XCO504</v>
      </c>
      <c r="DF16" s="8" t="str">
        <f t="shared" si="1"/>
        <v>Event contingency</v>
      </c>
    </row>
    <row r="17" spans="1:110">
      <c r="A17" s="4" t="s">
        <v>5924</v>
      </c>
      <c r="B17" s="4" t="s">
        <v>5899</v>
      </c>
      <c r="C17" s="4" t="s">
        <v>4955</v>
      </c>
      <c r="D17" s="4" t="s">
        <v>9</v>
      </c>
      <c r="E17" s="4" t="s">
        <v>5900</v>
      </c>
      <c r="F17" s="102">
        <v>44502</v>
      </c>
      <c r="G17" s="4" t="s">
        <v>9</v>
      </c>
      <c r="H17" s="102"/>
      <c r="I17" s="4" t="s">
        <v>6690</v>
      </c>
      <c r="J17" s="4" t="s">
        <v>9</v>
      </c>
      <c r="K17" s="4" t="s">
        <v>5002</v>
      </c>
      <c r="L17" s="4" t="s">
        <v>9</v>
      </c>
      <c r="M17" s="4" t="s">
        <v>9</v>
      </c>
      <c r="N17" s="4" t="s">
        <v>5002</v>
      </c>
      <c r="O17" s="4" t="s">
        <v>4955</v>
      </c>
      <c r="P17" s="4" t="s">
        <v>5901</v>
      </c>
      <c r="Q17" s="4" t="s">
        <v>9</v>
      </c>
      <c r="R17" s="4" t="s">
        <v>9</v>
      </c>
      <c r="S17" s="4" t="s">
        <v>11</v>
      </c>
      <c r="T17" s="4" t="s">
        <v>1449</v>
      </c>
      <c r="U17" s="4" t="s">
        <v>5902</v>
      </c>
      <c r="V17" s="102"/>
      <c r="W17" s="4" t="s">
        <v>5902</v>
      </c>
      <c r="X17" s="4" t="s">
        <v>9</v>
      </c>
      <c r="Y17" s="4" t="s">
        <v>11</v>
      </c>
      <c r="Z17" s="4" t="s">
        <v>9</v>
      </c>
      <c r="AA17" s="4" t="s">
        <v>9</v>
      </c>
      <c r="AB17" s="102"/>
      <c r="AC17" s="102"/>
      <c r="AD17" s="102"/>
      <c r="AE17" s="102">
        <v>44502</v>
      </c>
      <c r="AF17" s="102"/>
      <c r="AG17" s="102"/>
      <c r="AH17" s="4" t="s">
        <v>5903</v>
      </c>
      <c r="AI17" s="4" t="s">
        <v>9</v>
      </c>
      <c r="AJ17" s="4" t="s">
        <v>9</v>
      </c>
      <c r="AK17" s="4" t="s">
        <v>9</v>
      </c>
      <c r="AL17" s="4" t="s">
        <v>5904</v>
      </c>
      <c r="AM17" s="4" t="s">
        <v>5905</v>
      </c>
      <c r="AN17" s="4" t="s">
        <v>9</v>
      </c>
      <c r="AO17" s="4" t="s">
        <v>9</v>
      </c>
      <c r="AP17" s="4" t="s">
        <v>5902</v>
      </c>
      <c r="AQ17" s="4" t="s">
        <v>9</v>
      </c>
      <c r="AR17" s="4" t="s">
        <v>9</v>
      </c>
      <c r="AS17" s="4" t="s">
        <v>9</v>
      </c>
      <c r="AT17" s="4" t="s">
        <v>9</v>
      </c>
      <c r="AU17" s="4" t="s">
        <v>9</v>
      </c>
      <c r="AV17" s="102"/>
      <c r="AW17" s="4" t="s">
        <v>5902</v>
      </c>
      <c r="AX17" s="4" t="s">
        <v>9</v>
      </c>
      <c r="AY17" s="4" t="s">
        <v>9</v>
      </c>
      <c r="AZ17" s="4" t="s">
        <v>9</v>
      </c>
      <c r="BA17" s="4" t="s">
        <v>9</v>
      </c>
      <c r="BB17" s="103">
        <v>0</v>
      </c>
      <c r="BC17" s="102"/>
      <c r="BD17" s="4" t="s">
        <v>9</v>
      </c>
      <c r="BE17" s="102"/>
      <c r="BF17" s="102"/>
      <c r="BG17" s="4" t="s">
        <v>9</v>
      </c>
      <c r="BH17" s="4" t="s">
        <v>5906</v>
      </c>
      <c r="BI17" s="4" t="s">
        <v>9</v>
      </c>
      <c r="BJ17" s="4" t="s">
        <v>9</v>
      </c>
      <c r="BK17" s="4" t="s">
        <v>9</v>
      </c>
      <c r="BL17" s="4" t="s">
        <v>9</v>
      </c>
      <c r="BM17" s="4" t="s">
        <v>9</v>
      </c>
      <c r="BN17" s="4" t="s">
        <v>5907</v>
      </c>
      <c r="BO17" s="4" t="s">
        <v>5908</v>
      </c>
      <c r="BP17" s="4" t="s">
        <v>9</v>
      </c>
      <c r="BQ17" s="4" t="s">
        <v>9</v>
      </c>
      <c r="BR17" s="4" t="s">
        <v>5902</v>
      </c>
      <c r="BS17" s="4" t="s">
        <v>9</v>
      </c>
      <c r="BT17" s="4" t="s">
        <v>9</v>
      </c>
      <c r="BU17" s="4" t="s">
        <v>9</v>
      </c>
      <c r="BV17" s="4" t="s">
        <v>9</v>
      </c>
      <c r="BW17" s="4" t="s">
        <v>9</v>
      </c>
      <c r="BX17" s="4" t="s">
        <v>5901</v>
      </c>
      <c r="BY17" s="4" t="s">
        <v>9</v>
      </c>
      <c r="BZ17" s="4" t="s">
        <v>9</v>
      </c>
      <c r="CA17" s="4" t="s">
        <v>9</v>
      </c>
      <c r="CB17" s="4" t="s">
        <v>9</v>
      </c>
      <c r="CC17" s="4" t="s">
        <v>9</v>
      </c>
      <c r="CD17" s="4" t="s">
        <v>9</v>
      </c>
      <c r="CE17" s="4" t="s">
        <v>9</v>
      </c>
      <c r="CF17" s="4" t="s">
        <v>5902</v>
      </c>
      <c r="CG17" s="4" t="s">
        <v>9</v>
      </c>
      <c r="CH17" s="4" t="s">
        <v>9</v>
      </c>
      <c r="CI17" s="4" t="s">
        <v>9</v>
      </c>
      <c r="CJ17" s="4" t="s">
        <v>9</v>
      </c>
      <c r="CK17" s="104">
        <v>0.51274305555555999</v>
      </c>
      <c r="CL17" s="104">
        <v>0</v>
      </c>
      <c r="CM17" s="4" t="s">
        <v>9</v>
      </c>
      <c r="CN17" s="4" t="s">
        <v>5902</v>
      </c>
      <c r="CO17" s="4" t="s">
        <v>9</v>
      </c>
      <c r="CP17" s="4" t="s">
        <v>9</v>
      </c>
      <c r="CQ17" s="4" t="s">
        <v>9</v>
      </c>
      <c r="CR17" s="4" t="s">
        <v>9</v>
      </c>
      <c r="CS17" s="4" t="s">
        <v>9</v>
      </c>
      <c r="CT17" s="4" t="s">
        <v>9</v>
      </c>
      <c r="CU17" s="4" t="s">
        <v>9</v>
      </c>
      <c r="CV17" s="4" t="s">
        <v>11</v>
      </c>
      <c r="CW17" s="4" t="s">
        <v>5909</v>
      </c>
      <c r="CX17" s="4" t="s">
        <v>9</v>
      </c>
      <c r="CY17" s="4" t="s">
        <v>9</v>
      </c>
      <c r="CZ17" s="4" t="s">
        <v>9</v>
      </c>
      <c r="DA17" s="4" t="s">
        <v>9</v>
      </c>
      <c r="DB17" s="4" t="s">
        <v>9</v>
      </c>
      <c r="DC17" s="102"/>
      <c r="DE17" s="8" t="str">
        <f t="shared" si="0"/>
        <v>XCO505</v>
      </c>
      <c r="DF17" s="8" t="str">
        <f t="shared" si="1"/>
        <v>Project White Opening Ceremony</v>
      </c>
    </row>
    <row r="18" spans="1:110">
      <c r="A18" s="4" t="s">
        <v>5925</v>
      </c>
      <c r="B18" s="4" t="s">
        <v>5899</v>
      </c>
      <c r="C18" s="4" t="s">
        <v>4955</v>
      </c>
      <c r="D18" s="4" t="s">
        <v>9</v>
      </c>
      <c r="E18" s="4" t="s">
        <v>5900</v>
      </c>
      <c r="F18" s="102">
        <v>44502</v>
      </c>
      <c r="G18" s="4" t="s">
        <v>9</v>
      </c>
      <c r="H18" s="102"/>
      <c r="I18" s="4" t="s">
        <v>6691</v>
      </c>
      <c r="J18" s="4" t="s">
        <v>9</v>
      </c>
      <c r="K18" s="4" t="s">
        <v>5002</v>
      </c>
      <c r="L18" s="4" t="s">
        <v>9</v>
      </c>
      <c r="M18" s="4" t="s">
        <v>9</v>
      </c>
      <c r="N18" s="4" t="s">
        <v>5002</v>
      </c>
      <c r="O18" s="4" t="s">
        <v>4955</v>
      </c>
      <c r="P18" s="4" t="s">
        <v>5901</v>
      </c>
      <c r="Q18" s="4" t="s">
        <v>9</v>
      </c>
      <c r="R18" s="4" t="s">
        <v>9</v>
      </c>
      <c r="S18" s="4" t="s">
        <v>11</v>
      </c>
      <c r="T18" s="4" t="s">
        <v>1449</v>
      </c>
      <c r="U18" s="4" t="s">
        <v>5902</v>
      </c>
      <c r="V18" s="102"/>
      <c r="W18" s="4" t="s">
        <v>5902</v>
      </c>
      <c r="X18" s="4" t="s">
        <v>9</v>
      </c>
      <c r="Y18" s="4" t="s">
        <v>11</v>
      </c>
      <c r="Z18" s="4" t="s">
        <v>9</v>
      </c>
      <c r="AA18" s="4" t="s">
        <v>9</v>
      </c>
      <c r="AB18" s="102"/>
      <c r="AC18" s="102"/>
      <c r="AD18" s="102"/>
      <c r="AE18" s="102">
        <v>44502</v>
      </c>
      <c r="AF18" s="102"/>
      <c r="AG18" s="102"/>
      <c r="AH18" s="4" t="s">
        <v>5903</v>
      </c>
      <c r="AI18" s="4" t="s">
        <v>9</v>
      </c>
      <c r="AJ18" s="4" t="s">
        <v>9</v>
      </c>
      <c r="AK18" s="4" t="s">
        <v>9</v>
      </c>
      <c r="AL18" s="4" t="s">
        <v>5904</v>
      </c>
      <c r="AM18" s="4" t="s">
        <v>5905</v>
      </c>
      <c r="AN18" s="4" t="s">
        <v>9</v>
      </c>
      <c r="AO18" s="4" t="s">
        <v>9</v>
      </c>
      <c r="AP18" s="4" t="s">
        <v>5902</v>
      </c>
      <c r="AQ18" s="4" t="s">
        <v>9</v>
      </c>
      <c r="AR18" s="4" t="s">
        <v>9</v>
      </c>
      <c r="AS18" s="4" t="s">
        <v>9</v>
      </c>
      <c r="AT18" s="4" t="s">
        <v>9</v>
      </c>
      <c r="AU18" s="4" t="s">
        <v>9</v>
      </c>
      <c r="AV18" s="102"/>
      <c r="AW18" s="4" t="s">
        <v>5902</v>
      </c>
      <c r="AX18" s="4" t="s">
        <v>9</v>
      </c>
      <c r="AY18" s="4" t="s">
        <v>9</v>
      </c>
      <c r="AZ18" s="4" t="s">
        <v>9</v>
      </c>
      <c r="BA18" s="4" t="s">
        <v>9</v>
      </c>
      <c r="BB18" s="103">
        <v>0</v>
      </c>
      <c r="BC18" s="102"/>
      <c r="BD18" s="4" t="s">
        <v>9</v>
      </c>
      <c r="BE18" s="102"/>
      <c r="BF18" s="102"/>
      <c r="BG18" s="4" t="s">
        <v>9</v>
      </c>
      <c r="BH18" s="4" t="s">
        <v>5906</v>
      </c>
      <c r="BI18" s="4" t="s">
        <v>9</v>
      </c>
      <c r="BJ18" s="4" t="s">
        <v>9</v>
      </c>
      <c r="BK18" s="4" t="s">
        <v>9</v>
      </c>
      <c r="BL18" s="4" t="s">
        <v>9</v>
      </c>
      <c r="BM18" s="4" t="s">
        <v>9</v>
      </c>
      <c r="BN18" s="4" t="s">
        <v>5907</v>
      </c>
      <c r="BO18" s="4" t="s">
        <v>5908</v>
      </c>
      <c r="BP18" s="4" t="s">
        <v>9</v>
      </c>
      <c r="BQ18" s="4" t="s">
        <v>9</v>
      </c>
      <c r="BR18" s="4" t="s">
        <v>5902</v>
      </c>
      <c r="BS18" s="4" t="s">
        <v>9</v>
      </c>
      <c r="BT18" s="4" t="s">
        <v>9</v>
      </c>
      <c r="BU18" s="4" t="s">
        <v>9</v>
      </c>
      <c r="BV18" s="4" t="s">
        <v>9</v>
      </c>
      <c r="BW18" s="4" t="s">
        <v>9</v>
      </c>
      <c r="BX18" s="4" t="s">
        <v>5901</v>
      </c>
      <c r="BY18" s="4" t="s">
        <v>9</v>
      </c>
      <c r="BZ18" s="4" t="s">
        <v>9</v>
      </c>
      <c r="CA18" s="4" t="s">
        <v>9</v>
      </c>
      <c r="CB18" s="4" t="s">
        <v>9</v>
      </c>
      <c r="CC18" s="4" t="s">
        <v>9</v>
      </c>
      <c r="CD18" s="4" t="s">
        <v>9</v>
      </c>
      <c r="CE18" s="4" t="s">
        <v>9</v>
      </c>
      <c r="CF18" s="4" t="s">
        <v>5902</v>
      </c>
      <c r="CG18" s="4" t="s">
        <v>9</v>
      </c>
      <c r="CH18" s="4" t="s">
        <v>9</v>
      </c>
      <c r="CI18" s="4" t="s">
        <v>9</v>
      </c>
      <c r="CJ18" s="4" t="s">
        <v>9</v>
      </c>
      <c r="CK18" s="104">
        <v>0.51274305555555999</v>
      </c>
      <c r="CL18" s="104">
        <v>0</v>
      </c>
      <c r="CM18" s="4" t="s">
        <v>9</v>
      </c>
      <c r="CN18" s="4" t="s">
        <v>5902</v>
      </c>
      <c r="CO18" s="4" t="s">
        <v>9</v>
      </c>
      <c r="CP18" s="4" t="s">
        <v>9</v>
      </c>
      <c r="CQ18" s="4" t="s">
        <v>9</v>
      </c>
      <c r="CR18" s="4" t="s">
        <v>9</v>
      </c>
      <c r="CS18" s="4" t="s">
        <v>9</v>
      </c>
      <c r="CT18" s="4" t="s">
        <v>9</v>
      </c>
      <c r="CU18" s="4" t="s">
        <v>9</v>
      </c>
      <c r="CV18" s="4" t="s">
        <v>11</v>
      </c>
      <c r="CW18" s="4" t="s">
        <v>5909</v>
      </c>
      <c r="CX18" s="4" t="s">
        <v>9</v>
      </c>
      <c r="CY18" s="4" t="s">
        <v>9</v>
      </c>
      <c r="CZ18" s="4" t="s">
        <v>9</v>
      </c>
      <c r="DA18" s="4" t="s">
        <v>9</v>
      </c>
      <c r="DB18" s="4" t="s">
        <v>9</v>
      </c>
      <c r="DC18" s="102"/>
      <c r="DE18" s="8" t="str">
        <f t="shared" si="0"/>
        <v>XCO600</v>
      </c>
      <c r="DF18" s="8" t="str">
        <f t="shared" si="1"/>
        <v>Branded Comms</v>
      </c>
    </row>
    <row r="19" spans="1:110">
      <c r="A19" s="4" t="s">
        <v>5926</v>
      </c>
      <c r="B19" s="4" t="s">
        <v>5899</v>
      </c>
      <c r="C19" s="4" t="s">
        <v>4955</v>
      </c>
      <c r="D19" s="4" t="s">
        <v>9</v>
      </c>
      <c r="E19" s="4" t="s">
        <v>5900</v>
      </c>
      <c r="F19" s="102">
        <v>44502</v>
      </c>
      <c r="G19" s="4" t="s">
        <v>9</v>
      </c>
      <c r="H19" s="102"/>
      <c r="I19" s="4" t="s">
        <v>6692</v>
      </c>
      <c r="J19" s="4" t="s">
        <v>9</v>
      </c>
      <c r="K19" s="4" t="s">
        <v>5002</v>
      </c>
      <c r="L19" s="4" t="s">
        <v>9</v>
      </c>
      <c r="M19" s="4" t="s">
        <v>9</v>
      </c>
      <c r="N19" s="4" t="s">
        <v>5002</v>
      </c>
      <c r="O19" s="4" t="s">
        <v>4955</v>
      </c>
      <c r="P19" s="4" t="s">
        <v>5901</v>
      </c>
      <c r="Q19" s="4" t="s">
        <v>9</v>
      </c>
      <c r="R19" s="4" t="s">
        <v>9</v>
      </c>
      <c r="S19" s="4" t="s">
        <v>11</v>
      </c>
      <c r="T19" s="4" t="s">
        <v>1449</v>
      </c>
      <c r="U19" s="4" t="s">
        <v>5902</v>
      </c>
      <c r="V19" s="102"/>
      <c r="W19" s="4" t="s">
        <v>5902</v>
      </c>
      <c r="X19" s="4" t="s">
        <v>9</v>
      </c>
      <c r="Y19" s="4" t="s">
        <v>11</v>
      </c>
      <c r="Z19" s="4" t="s">
        <v>9</v>
      </c>
      <c r="AA19" s="4" t="s">
        <v>9</v>
      </c>
      <c r="AB19" s="102"/>
      <c r="AC19" s="102"/>
      <c r="AD19" s="102"/>
      <c r="AE19" s="102">
        <v>44502</v>
      </c>
      <c r="AF19" s="102"/>
      <c r="AG19" s="102"/>
      <c r="AH19" s="4" t="s">
        <v>5903</v>
      </c>
      <c r="AI19" s="4" t="s">
        <v>9</v>
      </c>
      <c r="AJ19" s="4" t="s">
        <v>9</v>
      </c>
      <c r="AK19" s="4" t="s">
        <v>9</v>
      </c>
      <c r="AL19" s="4" t="s">
        <v>5904</v>
      </c>
      <c r="AM19" s="4" t="s">
        <v>5905</v>
      </c>
      <c r="AN19" s="4" t="s">
        <v>9</v>
      </c>
      <c r="AO19" s="4" t="s">
        <v>9</v>
      </c>
      <c r="AP19" s="4" t="s">
        <v>5902</v>
      </c>
      <c r="AQ19" s="4" t="s">
        <v>9</v>
      </c>
      <c r="AR19" s="4" t="s">
        <v>9</v>
      </c>
      <c r="AS19" s="4" t="s">
        <v>9</v>
      </c>
      <c r="AT19" s="4" t="s">
        <v>9</v>
      </c>
      <c r="AU19" s="4" t="s">
        <v>9</v>
      </c>
      <c r="AV19" s="102"/>
      <c r="AW19" s="4" t="s">
        <v>5902</v>
      </c>
      <c r="AX19" s="4" t="s">
        <v>9</v>
      </c>
      <c r="AY19" s="4" t="s">
        <v>9</v>
      </c>
      <c r="AZ19" s="4" t="s">
        <v>9</v>
      </c>
      <c r="BA19" s="4" t="s">
        <v>9</v>
      </c>
      <c r="BB19" s="103">
        <v>0</v>
      </c>
      <c r="BC19" s="102"/>
      <c r="BD19" s="4" t="s">
        <v>9</v>
      </c>
      <c r="BE19" s="102"/>
      <c r="BF19" s="102"/>
      <c r="BG19" s="4" t="s">
        <v>9</v>
      </c>
      <c r="BH19" s="4" t="s">
        <v>5906</v>
      </c>
      <c r="BI19" s="4" t="s">
        <v>9</v>
      </c>
      <c r="BJ19" s="4" t="s">
        <v>9</v>
      </c>
      <c r="BK19" s="4" t="s">
        <v>9</v>
      </c>
      <c r="BL19" s="4" t="s">
        <v>9</v>
      </c>
      <c r="BM19" s="4" t="s">
        <v>9</v>
      </c>
      <c r="BN19" s="4" t="s">
        <v>5907</v>
      </c>
      <c r="BO19" s="4" t="s">
        <v>5908</v>
      </c>
      <c r="BP19" s="4" t="s">
        <v>9</v>
      </c>
      <c r="BQ19" s="4" t="s">
        <v>9</v>
      </c>
      <c r="BR19" s="4" t="s">
        <v>5902</v>
      </c>
      <c r="BS19" s="4" t="s">
        <v>9</v>
      </c>
      <c r="BT19" s="4" t="s">
        <v>9</v>
      </c>
      <c r="BU19" s="4" t="s">
        <v>9</v>
      </c>
      <c r="BV19" s="4" t="s">
        <v>9</v>
      </c>
      <c r="BW19" s="4" t="s">
        <v>9</v>
      </c>
      <c r="BX19" s="4" t="s">
        <v>5901</v>
      </c>
      <c r="BY19" s="4" t="s">
        <v>9</v>
      </c>
      <c r="BZ19" s="4" t="s">
        <v>9</v>
      </c>
      <c r="CA19" s="4" t="s">
        <v>9</v>
      </c>
      <c r="CB19" s="4" t="s">
        <v>9</v>
      </c>
      <c r="CC19" s="4" t="s">
        <v>9</v>
      </c>
      <c r="CD19" s="4" t="s">
        <v>9</v>
      </c>
      <c r="CE19" s="4" t="s">
        <v>9</v>
      </c>
      <c r="CF19" s="4" t="s">
        <v>5902</v>
      </c>
      <c r="CG19" s="4" t="s">
        <v>9</v>
      </c>
      <c r="CH19" s="4" t="s">
        <v>9</v>
      </c>
      <c r="CI19" s="4" t="s">
        <v>9</v>
      </c>
      <c r="CJ19" s="4" t="s">
        <v>9</v>
      </c>
      <c r="CK19" s="104">
        <v>0.51274305555555999</v>
      </c>
      <c r="CL19" s="104">
        <v>0</v>
      </c>
      <c r="CM19" s="4" t="s">
        <v>9</v>
      </c>
      <c r="CN19" s="4" t="s">
        <v>5902</v>
      </c>
      <c r="CO19" s="4" t="s">
        <v>9</v>
      </c>
      <c r="CP19" s="4" t="s">
        <v>9</v>
      </c>
      <c r="CQ19" s="4" t="s">
        <v>9</v>
      </c>
      <c r="CR19" s="4" t="s">
        <v>9</v>
      </c>
      <c r="CS19" s="4" t="s">
        <v>9</v>
      </c>
      <c r="CT19" s="4" t="s">
        <v>9</v>
      </c>
      <c r="CU19" s="4" t="s">
        <v>9</v>
      </c>
      <c r="CV19" s="4" t="s">
        <v>11</v>
      </c>
      <c r="CW19" s="4" t="s">
        <v>5909</v>
      </c>
      <c r="CX19" s="4" t="s">
        <v>9</v>
      </c>
      <c r="CY19" s="4" t="s">
        <v>9</v>
      </c>
      <c r="CZ19" s="4" t="s">
        <v>9</v>
      </c>
      <c r="DA19" s="4" t="s">
        <v>9</v>
      </c>
      <c r="DB19" s="4" t="s">
        <v>9</v>
      </c>
      <c r="DC19" s="102"/>
      <c r="DE19" s="8" t="str">
        <f t="shared" si="0"/>
        <v>XCO601</v>
      </c>
      <c r="DF19" s="8" t="str">
        <f t="shared" si="1"/>
        <v>Website</v>
      </c>
    </row>
    <row r="20" spans="1:110">
      <c r="A20" s="4" t="s">
        <v>5927</v>
      </c>
      <c r="B20" s="4" t="s">
        <v>5899</v>
      </c>
      <c r="C20" s="4" t="s">
        <v>4955</v>
      </c>
      <c r="D20" s="4" t="s">
        <v>9</v>
      </c>
      <c r="E20" s="4" t="s">
        <v>5900</v>
      </c>
      <c r="F20" s="102">
        <v>44502</v>
      </c>
      <c r="G20" s="4" t="s">
        <v>9</v>
      </c>
      <c r="H20" s="102"/>
      <c r="I20" s="4" t="s">
        <v>6693</v>
      </c>
      <c r="J20" s="4" t="s">
        <v>9</v>
      </c>
      <c r="K20" s="4" t="s">
        <v>5002</v>
      </c>
      <c r="L20" s="4" t="s">
        <v>9</v>
      </c>
      <c r="M20" s="4" t="s">
        <v>9</v>
      </c>
      <c r="N20" s="4" t="s">
        <v>5002</v>
      </c>
      <c r="O20" s="4" t="s">
        <v>4955</v>
      </c>
      <c r="P20" s="4" t="s">
        <v>5901</v>
      </c>
      <c r="Q20" s="4" t="s">
        <v>9</v>
      </c>
      <c r="R20" s="4" t="s">
        <v>9</v>
      </c>
      <c r="S20" s="4" t="s">
        <v>11</v>
      </c>
      <c r="T20" s="4" t="s">
        <v>1449</v>
      </c>
      <c r="U20" s="4" t="s">
        <v>5902</v>
      </c>
      <c r="V20" s="102"/>
      <c r="W20" s="4" t="s">
        <v>5902</v>
      </c>
      <c r="X20" s="4" t="s">
        <v>9</v>
      </c>
      <c r="Y20" s="4" t="s">
        <v>11</v>
      </c>
      <c r="Z20" s="4" t="s">
        <v>9</v>
      </c>
      <c r="AA20" s="4" t="s">
        <v>9</v>
      </c>
      <c r="AB20" s="102"/>
      <c r="AC20" s="102"/>
      <c r="AD20" s="102"/>
      <c r="AE20" s="102">
        <v>44502</v>
      </c>
      <c r="AF20" s="102"/>
      <c r="AG20" s="102"/>
      <c r="AH20" s="4" t="s">
        <v>5903</v>
      </c>
      <c r="AI20" s="4" t="s">
        <v>9</v>
      </c>
      <c r="AJ20" s="4" t="s">
        <v>9</v>
      </c>
      <c r="AK20" s="4" t="s">
        <v>9</v>
      </c>
      <c r="AL20" s="4" t="s">
        <v>5904</v>
      </c>
      <c r="AM20" s="4" t="s">
        <v>5905</v>
      </c>
      <c r="AN20" s="4" t="s">
        <v>9</v>
      </c>
      <c r="AO20" s="4" t="s">
        <v>9</v>
      </c>
      <c r="AP20" s="4" t="s">
        <v>5902</v>
      </c>
      <c r="AQ20" s="4" t="s">
        <v>9</v>
      </c>
      <c r="AR20" s="4" t="s">
        <v>9</v>
      </c>
      <c r="AS20" s="4" t="s">
        <v>9</v>
      </c>
      <c r="AT20" s="4" t="s">
        <v>9</v>
      </c>
      <c r="AU20" s="4" t="s">
        <v>9</v>
      </c>
      <c r="AV20" s="102"/>
      <c r="AW20" s="4" t="s">
        <v>5902</v>
      </c>
      <c r="AX20" s="4" t="s">
        <v>9</v>
      </c>
      <c r="AY20" s="4" t="s">
        <v>9</v>
      </c>
      <c r="AZ20" s="4" t="s">
        <v>9</v>
      </c>
      <c r="BA20" s="4" t="s">
        <v>9</v>
      </c>
      <c r="BB20" s="103">
        <v>0</v>
      </c>
      <c r="BC20" s="102"/>
      <c r="BD20" s="4" t="s">
        <v>9</v>
      </c>
      <c r="BE20" s="102"/>
      <c r="BF20" s="102"/>
      <c r="BG20" s="4" t="s">
        <v>9</v>
      </c>
      <c r="BH20" s="4" t="s">
        <v>5906</v>
      </c>
      <c r="BI20" s="4" t="s">
        <v>9</v>
      </c>
      <c r="BJ20" s="4" t="s">
        <v>9</v>
      </c>
      <c r="BK20" s="4" t="s">
        <v>9</v>
      </c>
      <c r="BL20" s="4" t="s">
        <v>9</v>
      </c>
      <c r="BM20" s="4" t="s">
        <v>9</v>
      </c>
      <c r="BN20" s="4" t="s">
        <v>5907</v>
      </c>
      <c r="BO20" s="4" t="s">
        <v>5908</v>
      </c>
      <c r="BP20" s="4" t="s">
        <v>9</v>
      </c>
      <c r="BQ20" s="4" t="s">
        <v>9</v>
      </c>
      <c r="BR20" s="4" t="s">
        <v>5902</v>
      </c>
      <c r="BS20" s="4" t="s">
        <v>9</v>
      </c>
      <c r="BT20" s="4" t="s">
        <v>9</v>
      </c>
      <c r="BU20" s="4" t="s">
        <v>9</v>
      </c>
      <c r="BV20" s="4" t="s">
        <v>9</v>
      </c>
      <c r="BW20" s="4" t="s">
        <v>9</v>
      </c>
      <c r="BX20" s="4" t="s">
        <v>5901</v>
      </c>
      <c r="BY20" s="4" t="s">
        <v>9</v>
      </c>
      <c r="BZ20" s="4" t="s">
        <v>9</v>
      </c>
      <c r="CA20" s="4" t="s">
        <v>9</v>
      </c>
      <c r="CB20" s="4" t="s">
        <v>9</v>
      </c>
      <c r="CC20" s="4" t="s">
        <v>9</v>
      </c>
      <c r="CD20" s="4" t="s">
        <v>9</v>
      </c>
      <c r="CE20" s="4" t="s">
        <v>9</v>
      </c>
      <c r="CF20" s="4" t="s">
        <v>5902</v>
      </c>
      <c r="CG20" s="4" t="s">
        <v>9</v>
      </c>
      <c r="CH20" s="4" t="s">
        <v>9</v>
      </c>
      <c r="CI20" s="4" t="s">
        <v>9</v>
      </c>
      <c r="CJ20" s="4" t="s">
        <v>9</v>
      </c>
      <c r="CK20" s="104">
        <v>0.51274305555555999</v>
      </c>
      <c r="CL20" s="104">
        <v>0</v>
      </c>
      <c r="CM20" s="4" t="s">
        <v>9</v>
      </c>
      <c r="CN20" s="4" t="s">
        <v>5902</v>
      </c>
      <c r="CO20" s="4" t="s">
        <v>9</v>
      </c>
      <c r="CP20" s="4" t="s">
        <v>9</v>
      </c>
      <c r="CQ20" s="4" t="s">
        <v>9</v>
      </c>
      <c r="CR20" s="4" t="s">
        <v>9</v>
      </c>
      <c r="CS20" s="4" t="s">
        <v>9</v>
      </c>
      <c r="CT20" s="4" t="s">
        <v>9</v>
      </c>
      <c r="CU20" s="4" t="s">
        <v>9</v>
      </c>
      <c r="CV20" s="4" t="s">
        <v>11</v>
      </c>
      <c r="CW20" s="4" t="s">
        <v>5909</v>
      </c>
      <c r="CX20" s="4" t="s">
        <v>9</v>
      </c>
      <c r="CY20" s="4" t="s">
        <v>9</v>
      </c>
      <c r="CZ20" s="4" t="s">
        <v>9</v>
      </c>
      <c r="DA20" s="4" t="s">
        <v>9</v>
      </c>
      <c r="DB20" s="4" t="s">
        <v>9</v>
      </c>
      <c r="DC20" s="102"/>
      <c r="DE20" s="8" t="str">
        <f t="shared" si="0"/>
        <v>XCO602</v>
      </c>
      <c r="DF20" s="8" t="str">
        <f t="shared" si="1"/>
        <v>Film</v>
      </c>
    </row>
    <row r="21" spans="1:110">
      <c r="A21" s="4" t="s">
        <v>5928</v>
      </c>
      <c r="B21" s="4" t="s">
        <v>5899</v>
      </c>
      <c r="C21" s="4" t="s">
        <v>4955</v>
      </c>
      <c r="D21" s="4" t="s">
        <v>9</v>
      </c>
      <c r="E21" s="4" t="s">
        <v>5900</v>
      </c>
      <c r="F21" s="102">
        <v>44502</v>
      </c>
      <c r="G21" s="4" t="s">
        <v>9</v>
      </c>
      <c r="H21" s="102"/>
      <c r="I21" s="4" t="s">
        <v>6694</v>
      </c>
      <c r="J21" s="4" t="s">
        <v>9</v>
      </c>
      <c r="K21" s="4" t="s">
        <v>5002</v>
      </c>
      <c r="L21" s="4" t="s">
        <v>9</v>
      </c>
      <c r="M21" s="4" t="s">
        <v>9</v>
      </c>
      <c r="N21" s="4" t="s">
        <v>5002</v>
      </c>
      <c r="O21" s="4" t="s">
        <v>4955</v>
      </c>
      <c r="P21" s="4" t="s">
        <v>5901</v>
      </c>
      <c r="Q21" s="4" t="s">
        <v>9</v>
      </c>
      <c r="R21" s="4" t="s">
        <v>9</v>
      </c>
      <c r="S21" s="4" t="s">
        <v>11</v>
      </c>
      <c r="T21" s="4" t="s">
        <v>1449</v>
      </c>
      <c r="U21" s="4" t="s">
        <v>5902</v>
      </c>
      <c r="V21" s="102"/>
      <c r="W21" s="4" t="s">
        <v>5902</v>
      </c>
      <c r="X21" s="4" t="s">
        <v>9</v>
      </c>
      <c r="Y21" s="4" t="s">
        <v>11</v>
      </c>
      <c r="Z21" s="4" t="s">
        <v>9</v>
      </c>
      <c r="AA21" s="4" t="s">
        <v>9</v>
      </c>
      <c r="AB21" s="102"/>
      <c r="AC21" s="102"/>
      <c r="AD21" s="102"/>
      <c r="AE21" s="102">
        <v>44502</v>
      </c>
      <c r="AF21" s="102"/>
      <c r="AG21" s="102"/>
      <c r="AH21" s="4" t="s">
        <v>5903</v>
      </c>
      <c r="AI21" s="4" t="s">
        <v>9</v>
      </c>
      <c r="AJ21" s="4" t="s">
        <v>9</v>
      </c>
      <c r="AK21" s="4" t="s">
        <v>9</v>
      </c>
      <c r="AL21" s="4" t="s">
        <v>5904</v>
      </c>
      <c r="AM21" s="4" t="s">
        <v>5905</v>
      </c>
      <c r="AN21" s="4" t="s">
        <v>9</v>
      </c>
      <c r="AO21" s="4" t="s">
        <v>9</v>
      </c>
      <c r="AP21" s="4" t="s">
        <v>5902</v>
      </c>
      <c r="AQ21" s="4" t="s">
        <v>9</v>
      </c>
      <c r="AR21" s="4" t="s">
        <v>9</v>
      </c>
      <c r="AS21" s="4" t="s">
        <v>9</v>
      </c>
      <c r="AT21" s="4" t="s">
        <v>9</v>
      </c>
      <c r="AU21" s="4" t="s">
        <v>9</v>
      </c>
      <c r="AV21" s="102"/>
      <c r="AW21" s="4" t="s">
        <v>5902</v>
      </c>
      <c r="AX21" s="4" t="s">
        <v>9</v>
      </c>
      <c r="AY21" s="4" t="s">
        <v>9</v>
      </c>
      <c r="AZ21" s="4" t="s">
        <v>9</v>
      </c>
      <c r="BA21" s="4" t="s">
        <v>9</v>
      </c>
      <c r="BB21" s="103">
        <v>0</v>
      </c>
      <c r="BC21" s="102"/>
      <c r="BD21" s="4" t="s">
        <v>9</v>
      </c>
      <c r="BE21" s="102"/>
      <c r="BF21" s="102"/>
      <c r="BG21" s="4" t="s">
        <v>9</v>
      </c>
      <c r="BH21" s="4" t="s">
        <v>5906</v>
      </c>
      <c r="BI21" s="4" t="s">
        <v>9</v>
      </c>
      <c r="BJ21" s="4" t="s">
        <v>9</v>
      </c>
      <c r="BK21" s="4" t="s">
        <v>9</v>
      </c>
      <c r="BL21" s="4" t="s">
        <v>9</v>
      </c>
      <c r="BM21" s="4" t="s">
        <v>9</v>
      </c>
      <c r="BN21" s="4" t="s">
        <v>5907</v>
      </c>
      <c r="BO21" s="4" t="s">
        <v>5908</v>
      </c>
      <c r="BP21" s="4" t="s">
        <v>9</v>
      </c>
      <c r="BQ21" s="4" t="s">
        <v>9</v>
      </c>
      <c r="BR21" s="4" t="s">
        <v>5902</v>
      </c>
      <c r="BS21" s="4" t="s">
        <v>9</v>
      </c>
      <c r="BT21" s="4" t="s">
        <v>9</v>
      </c>
      <c r="BU21" s="4" t="s">
        <v>9</v>
      </c>
      <c r="BV21" s="4" t="s">
        <v>9</v>
      </c>
      <c r="BW21" s="4" t="s">
        <v>9</v>
      </c>
      <c r="BX21" s="4" t="s">
        <v>5901</v>
      </c>
      <c r="BY21" s="4" t="s">
        <v>9</v>
      </c>
      <c r="BZ21" s="4" t="s">
        <v>9</v>
      </c>
      <c r="CA21" s="4" t="s">
        <v>9</v>
      </c>
      <c r="CB21" s="4" t="s">
        <v>9</v>
      </c>
      <c r="CC21" s="4" t="s">
        <v>9</v>
      </c>
      <c r="CD21" s="4" t="s">
        <v>9</v>
      </c>
      <c r="CE21" s="4" t="s">
        <v>9</v>
      </c>
      <c r="CF21" s="4" t="s">
        <v>5902</v>
      </c>
      <c r="CG21" s="4" t="s">
        <v>9</v>
      </c>
      <c r="CH21" s="4" t="s">
        <v>9</v>
      </c>
      <c r="CI21" s="4" t="s">
        <v>9</v>
      </c>
      <c r="CJ21" s="4" t="s">
        <v>9</v>
      </c>
      <c r="CK21" s="104">
        <v>0.51274305555555999</v>
      </c>
      <c r="CL21" s="104">
        <v>0</v>
      </c>
      <c r="CM21" s="4" t="s">
        <v>9</v>
      </c>
      <c r="CN21" s="4" t="s">
        <v>5902</v>
      </c>
      <c r="CO21" s="4" t="s">
        <v>9</v>
      </c>
      <c r="CP21" s="4" t="s">
        <v>9</v>
      </c>
      <c r="CQ21" s="4" t="s">
        <v>9</v>
      </c>
      <c r="CR21" s="4" t="s">
        <v>9</v>
      </c>
      <c r="CS21" s="4" t="s">
        <v>9</v>
      </c>
      <c r="CT21" s="4" t="s">
        <v>9</v>
      </c>
      <c r="CU21" s="4" t="s">
        <v>9</v>
      </c>
      <c r="CV21" s="4" t="s">
        <v>11</v>
      </c>
      <c r="CW21" s="4" t="s">
        <v>5909</v>
      </c>
      <c r="CX21" s="4" t="s">
        <v>9</v>
      </c>
      <c r="CY21" s="4" t="s">
        <v>9</v>
      </c>
      <c r="CZ21" s="4" t="s">
        <v>9</v>
      </c>
      <c r="DA21" s="4" t="s">
        <v>9</v>
      </c>
      <c r="DB21" s="4" t="s">
        <v>9</v>
      </c>
      <c r="DC21" s="102"/>
      <c r="DE21" s="8" t="str">
        <f t="shared" si="0"/>
        <v>XCO603</v>
      </c>
      <c r="DF21" s="8" t="str">
        <f t="shared" si="1"/>
        <v>Photography/Imagery</v>
      </c>
    </row>
    <row r="22" spans="1:110">
      <c r="A22" s="4" t="s">
        <v>5929</v>
      </c>
      <c r="B22" s="4" t="s">
        <v>5899</v>
      </c>
      <c r="C22" s="4" t="s">
        <v>4955</v>
      </c>
      <c r="D22" s="4" t="s">
        <v>9</v>
      </c>
      <c r="E22" s="4" t="s">
        <v>5900</v>
      </c>
      <c r="F22" s="102">
        <v>44502</v>
      </c>
      <c r="G22" s="4" t="s">
        <v>9</v>
      </c>
      <c r="H22" s="102"/>
      <c r="I22" s="4" t="s">
        <v>6695</v>
      </c>
      <c r="J22" s="4" t="s">
        <v>9</v>
      </c>
      <c r="K22" s="4" t="s">
        <v>5002</v>
      </c>
      <c r="L22" s="4" t="s">
        <v>9</v>
      </c>
      <c r="M22" s="4" t="s">
        <v>9</v>
      </c>
      <c r="N22" s="4" t="s">
        <v>5002</v>
      </c>
      <c r="O22" s="4" t="s">
        <v>4955</v>
      </c>
      <c r="P22" s="4" t="s">
        <v>5901</v>
      </c>
      <c r="Q22" s="4" t="s">
        <v>9</v>
      </c>
      <c r="R22" s="4" t="s">
        <v>9</v>
      </c>
      <c r="S22" s="4" t="s">
        <v>11</v>
      </c>
      <c r="T22" s="4" t="s">
        <v>1449</v>
      </c>
      <c r="U22" s="4" t="s">
        <v>5902</v>
      </c>
      <c r="V22" s="102"/>
      <c r="W22" s="4" t="s">
        <v>5902</v>
      </c>
      <c r="X22" s="4" t="s">
        <v>9</v>
      </c>
      <c r="Y22" s="4" t="s">
        <v>11</v>
      </c>
      <c r="Z22" s="4" t="s">
        <v>9</v>
      </c>
      <c r="AA22" s="4" t="s">
        <v>9</v>
      </c>
      <c r="AB22" s="102"/>
      <c r="AC22" s="102"/>
      <c r="AD22" s="102"/>
      <c r="AE22" s="102">
        <v>44502</v>
      </c>
      <c r="AF22" s="102"/>
      <c r="AG22" s="102"/>
      <c r="AH22" s="4" t="s">
        <v>5903</v>
      </c>
      <c r="AI22" s="4" t="s">
        <v>9</v>
      </c>
      <c r="AJ22" s="4" t="s">
        <v>9</v>
      </c>
      <c r="AK22" s="4" t="s">
        <v>9</v>
      </c>
      <c r="AL22" s="4" t="s">
        <v>5904</v>
      </c>
      <c r="AM22" s="4" t="s">
        <v>5905</v>
      </c>
      <c r="AN22" s="4" t="s">
        <v>9</v>
      </c>
      <c r="AO22" s="4" t="s">
        <v>9</v>
      </c>
      <c r="AP22" s="4" t="s">
        <v>5902</v>
      </c>
      <c r="AQ22" s="4" t="s">
        <v>9</v>
      </c>
      <c r="AR22" s="4" t="s">
        <v>9</v>
      </c>
      <c r="AS22" s="4" t="s">
        <v>9</v>
      </c>
      <c r="AT22" s="4" t="s">
        <v>9</v>
      </c>
      <c r="AU22" s="4" t="s">
        <v>9</v>
      </c>
      <c r="AV22" s="102"/>
      <c r="AW22" s="4" t="s">
        <v>5902</v>
      </c>
      <c r="AX22" s="4" t="s">
        <v>9</v>
      </c>
      <c r="AY22" s="4" t="s">
        <v>9</v>
      </c>
      <c r="AZ22" s="4" t="s">
        <v>9</v>
      </c>
      <c r="BA22" s="4" t="s">
        <v>9</v>
      </c>
      <c r="BB22" s="103">
        <v>0</v>
      </c>
      <c r="BC22" s="102"/>
      <c r="BD22" s="4" t="s">
        <v>9</v>
      </c>
      <c r="BE22" s="102"/>
      <c r="BF22" s="102"/>
      <c r="BG22" s="4" t="s">
        <v>9</v>
      </c>
      <c r="BH22" s="4" t="s">
        <v>5906</v>
      </c>
      <c r="BI22" s="4" t="s">
        <v>9</v>
      </c>
      <c r="BJ22" s="4" t="s">
        <v>9</v>
      </c>
      <c r="BK22" s="4" t="s">
        <v>9</v>
      </c>
      <c r="BL22" s="4" t="s">
        <v>9</v>
      </c>
      <c r="BM22" s="4" t="s">
        <v>9</v>
      </c>
      <c r="BN22" s="4" t="s">
        <v>5907</v>
      </c>
      <c r="BO22" s="4" t="s">
        <v>5908</v>
      </c>
      <c r="BP22" s="4" t="s">
        <v>9</v>
      </c>
      <c r="BQ22" s="4" t="s">
        <v>9</v>
      </c>
      <c r="BR22" s="4" t="s">
        <v>5902</v>
      </c>
      <c r="BS22" s="4" t="s">
        <v>9</v>
      </c>
      <c r="BT22" s="4" t="s">
        <v>9</v>
      </c>
      <c r="BU22" s="4" t="s">
        <v>9</v>
      </c>
      <c r="BV22" s="4" t="s">
        <v>9</v>
      </c>
      <c r="BW22" s="4" t="s">
        <v>9</v>
      </c>
      <c r="BX22" s="4" t="s">
        <v>5901</v>
      </c>
      <c r="BY22" s="4" t="s">
        <v>9</v>
      </c>
      <c r="BZ22" s="4" t="s">
        <v>9</v>
      </c>
      <c r="CA22" s="4" t="s">
        <v>9</v>
      </c>
      <c r="CB22" s="4" t="s">
        <v>9</v>
      </c>
      <c r="CC22" s="4" t="s">
        <v>9</v>
      </c>
      <c r="CD22" s="4" t="s">
        <v>9</v>
      </c>
      <c r="CE22" s="4" t="s">
        <v>9</v>
      </c>
      <c r="CF22" s="4" t="s">
        <v>5902</v>
      </c>
      <c r="CG22" s="4" t="s">
        <v>9</v>
      </c>
      <c r="CH22" s="4" t="s">
        <v>9</v>
      </c>
      <c r="CI22" s="4" t="s">
        <v>9</v>
      </c>
      <c r="CJ22" s="4" t="s">
        <v>9</v>
      </c>
      <c r="CK22" s="104">
        <v>0.51274305555555999</v>
      </c>
      <c r="CL22" s="104">
        <v>0</v>
      </c>
      <c r="CM22" s="4" t="s">
        <v>9</v>
      </c>
      <c r="CN22" s="4" t="s">
        <v>5902</v>
      </c>
      <c r="CO22" s="4" t="s">
        <v>9</v>
      </c>
      <c r="CP22" s="4" t="s">
        <v>9</v>
      </c>
      <c r="CQ22" s="4" t="s">
        <v>9</v>
      </c>
      <c r="CR22" s="4" t="s">
        <v>9</v>
      </c>
      <c r="CS22" s="4" t="s">
        <v>9</v>
      </c>
      <c r="CT22" s="4" t="s">
        <v>9</v>
      </c>
      <c r="CU22" s="4" t="s">
        <v>9</v>
      </c>
      <c r="CV22" s="4" t="s">
        <v>11</v>
      </c>
      <c r="CW22" s="4" t="s">
        <v>5909</v>
      </c>
      <c r="CX22" s="4" t="s">
        <v>9</v>
      </c>
      <c r="CY22" s="4" t="s">
        <v>9</v>
      </c>
      <c r="CZ22" s="4" t="s">
        <v>9</v>
      </c>
      <c r="DA22" s="4" t="s">
        <v>9</v>
      </c>
      <c r="DB22" s="4" t="s">
        <v>9</v>
      </c>
      <c r="DC22" s="102"/>
      <c r="DE22" s="8" t="str">
        <f t="shared" si="0"/>
        <v>XCO604</v>
      </c>
      <c r="DF22" s="8" t="str">
        <f t="shared" si="1"/>
        <v>Corp Branch Mgmt (Consultant Supp</v>
      </c>
    </row>
    <row r="23" spans="1:110">
      <c r="A23" s="4" t="s">
        <v>5930</v>
      </c>
      <c r="B23" s="4" t="s">
        <v>5899</v>
      </c>
      <c r="C23" s="4" t="s">
        <v>4955</v>
      </c>
      <c r="D23" s="4" t="s">
        <v>9</v>
      </c>
      <c r="E23" s="4" t="s">
        <v>5900</v>
      </c>
      <c r="F23" s="102">
        <v>44502</v>
      </c>
      <c r="G23" s="4" t="s">
        <v>9</v>
      </c>
      <c r="H23" s="102"/>
      <c r="I23" s="4" t="s">
        <v>6696</v>
      </c>
      <c r="J23" s="4" t="s">
        <v>9</v>
      </c>
      <c r="K23" s="4" t="s">
        <v>5002</v>
      </c>
      <c r="L23" s="4" t="s">
        <v>9</v>
      </c>
      <c r="M23" s="4" t="s">
        <v>9</v>
      </c>
      <c r="N23" s="4" t="s">
        <v>5002</v>
      </c>
      <c r="O23" s="4" t="s">
        <v>4955</v>
      </c>
      <c r="P23" s="4" t="s">
        <v>5901</v>
      </c>
      <c r="Q23" s="4" t="s">
        <v>9</v>
      </c>
      <c r="R23" s="4" t="s">
        <v>9</v>
      </c>
      <c r="S23" s="4" t="s">
        <v>11</v>
      </c>
      <c r="T23" s="4" t="s">
        <v>1449</v>
      </c>
      <c r="U23" s="4" t="s">
        <v>5902</v>
      </c>
      <c r="V23" s="102"/>
      <c r="W23" s="4" t="s">
        <v>5902</v>
      </c>
      <c r="X23" s="4" t="s">
        <v>9</v>
      </c>
      <c r="Y23" s="4" t="s">
        <v>11</v>
      </c>
      <c r="Z23" s="4" t="s">
        <v>9</v>
      </c>
      <c r="AA23" s="4" t="s">
        <v>9</v>
      </c>
      <c r="AB23" s="102"/>
      <c r="AC23" s="102"/>
      <c r="AD23" s="102"/>
      <c r="AE23" s="102">
        <v>44502</v>
      </c>
      <c r="AF23" s="102"/>
      <c r="AG23" s="102"/>
      <c r="AH23" s="4" t="s">
        <v>5903</v>
      </c>
      <c r="AI23" s="4" t="s">
        <v>9</v>
      </c>
      <c r="AJ23" s="4" t="s">
        <v>9</v>
      </c>
      <c r="AK23" s="4" t="s">
        <v>9</v>
      </c>
      <c r="AL23" s="4" t="s">
        <v>5904</v>
      </c>
      <c r="AM23" s="4" t="s">
        <v>5905</v>
      </c>
      <c r="AN23" s="4" t="s">
        <v>9</v>
      </c>
      <c r="AO23" s="4" t="s">
        <v>9</v>
      </c>
      <c r="AP23" s="4" t="s">
        <v>5902</v>
      </c>
      <c r="AQ23" s="4" t="s">
        <v>9</v>
      </c>
      <c r="AR23" s="4" t="s">
        <v>9</v>
      </c>
      <c r="AS23" s="4" t="s">
        <v>9</v>
      </c>
      <c r="AT23" s="4" t="s">
        <v>9</v>
      </c>
      <c r="AU23" s="4" t="s">
        <v>9</v>
      </c>
      <c r="AV23" s="102"/>
      <c r="AW23" s="4" t="s">
        <v>5902</v>
      </c>
      <c r="AX23" s="4" t="s">
        <v>9</v>
      </c>
      <c r="AY23" s="4" t="s">
        <v>9</v>
      </c>
      <c r="AZ23" s="4" t="s">
        <v>9</v>
      </c>
      <c r="BA23" s="4" t="s">
        <v>9</v>
      </c>
      <c r="BB23" s="103">
        <v>0</v>
      </c>
      <c r="BC23" s="102"/>
      <c r="BD23" s="4" t="s">
        <v>9</v>
      </c>
      <c r="BE23" s="102"/>
      <c r="BF23" s="102"/>
      <c r="BG23" s="4" t="s">
        <v>9</v>
      </c>
      <c r="BH23" s="4" t="s">
        <v>5906</v>
      </c>
      <c r="BI23" s="4" t="s">
        <v>9</v>
      </c>
      <c r="BJ23" s="4" t="s">
        <v>9</v>
      </c>
      <c r="BK23" s="4" t="s">
        <v>9</v>
      </c>
      <c r="BL23" s="4" t="s">
        <v>9</v>
      </c>
      <c r="BM23" s="4" t="s">
        <v>9</v>
      </c>
      <c r="BN23" s="4" t="s">
        <v>5907</v>
      </c>
      <c r="BO23" s="4" t="s">
        <v>5908</v>
      </c>
      <c r="BP23" s="4" t="s">
        <v>9</v>
      </c>
      <c r="BQ23" s="4" t="s">
        <v>9</v>
      </c>
      <c r="BR23" s="4" t="s">
        <v>5902</v>
      </c>
      <c r="BS23" s="4" t="s">
        <v>9</v>
      </c>
      <c r="BT23" s="4" t="s">
        <v>9</v>
      </c>
      <c r="BU23" s="4" t="s">
        <v>9</v>
      </c>
      <c r="BV23" s="4" t="s">
        <v>9</v>
      </c>
      <c r="BW23" s="4" t="s">
        <v>9</v>
      </c>
      <c r="BX23" s="4" t="s">
        <v>5901</v>
      </c>
      <c r="BY23" s="4" t="s">
        <v>9</v>
      </c>
      <c r="BZ23" s="4" t="s">
        <v>9</v>
      </c>
      <c r="CA23" s="4" t="s">
        <v>9</v>
      </c>
      <c r="CB23" s="4" t="s">
        <v>9</v>
      </c>
      <c r="CC23" s="4" t="s">
        <v>9</v>
      </c>
      <c r="CD23" s="4" t="s">
        <v>9</v>
      </c>
      <c r="CE23" s="4" t="s">
        <v>9</v>
      </c>
      <c r="CF23" s="4" t="s">
        <v>5902</v>
      </c>
      <c r="CG23" s="4" t="s">
        <v>9</v>
      </c>
      <c r="CH23" s="4" t="s">
        <v>9</v>
      </c>
      <c r="CI23" s="4" t="s">
        <v>9</v>
      </c>
      <c r="CJ23" s="4" t="s">
        <v>9</v>
      </c>
      <c r="CK23" s="104">
        <v>0.51274305555555999</v>
      </c>
      <c r="CL23" s="104">
        <v>0</v>
      </c>
      <c r="CM23" s="4" t="s">
        <v>9</v>
      </c>
      <c r="CN23" s="4" t="s">
        <v>5902</v>
      </c>
      <c r="CO23" s="4" t="s">
        <v>9</v>
      </c>
      <c r="CP23" s="4" t="s">
        <v>9</v>
      </c>
      <c r="CQ23" s="4" t="s">
        <v>9</v>
      </c>
      <c r="CR23" s="4" t="s">
        <v>9</v>
      </c>
      <c r="CS23" s="4" t="s">
        <v>9</v>
      </c>
      <c r="CT23" s="4" t="s">
        <v>9</v>
      </c>
      <c r="CU23" s="4" t="s">
        <v>9</v>
      </c>
      <c r="CV23" s="4" t="s">
        <v>11</v>
      </c>
      <c r="CW23" s="4" t="s">
        <v>5909</v>
      </c>
      <c r="CX23" s="4" t="s">
        <v>9</v>
      </c>
      <c r="CY23" s="4" t="s">
        <v>9</v>
      </c>
      <c r="CZ23" s="4" t="s">
        <v>9</v>
      </c>
      <c r="DA23" s="4" t="s">
        <v>9</v>
      </c>
      <c r="DB23" s="4" t="s">
        <v>9</v>
      </c>
      <c r="DC23" s="102"/>
      <c r="DE23" s="8" t="str">
        <f t="shared" si="0"/>
        <v>XCO605</v>
      </c>
      <c r="DF23" s="8" t="str">
        <f t="shared" si="1"/>
        <v>Corp Rebrand Rollout (Agency &amp; Pr</v>
      </c>
    </row>
    <row r="24" spans="1:110">
      <c r="A24" s="4" t="s">
        <v>5931</v>
      </c>
      <c r="B24" s="4" t="s">
        <v>5899</v>
      </c>
      <c r="C24" s="4" t="s">
        <v>4955</v>
      </c>
      <c r="D24" s="4" t="s">
        <v>9</v>
      </c>
      <c r="E24" s="4" t="s">
        <v>5900</v>
      </c>
      <c r="F24" s="102">
        <v>44502</v>
      </c>
      <c r="G24" s="4" t="s">
        <v>9</v>
      </c>
      <c r="H24" s="102"/>
      <c r="I24" s="4" t="s">
        <v>6697</v>
      </c>
      <c r="J24" s="4" t="s">
        <v>9</v>
      </c>
      <c r="K24" s="4" t="s">
        <v>5002</v>
      </c>
      <c r="L24" s="4" t="s">
        <v>9</v>
      </c>
      <c r="M24" s="4" t="s">
        <v>9</v>
      </c>
      <c r="N24" s="4" t="s">
        <v>5002</v>
      </c>
      <c r="O24" s="4" t="s">
        <v>4955</v>
      </c>
      <c r="P24" s="4" t="s">
        <v>5901</v>
      </c>
      <c r="Q24" s="4" t="s">
        <v>9</v>
      </c>
      <c r="R24" s="4" t="s">
        <v>9</v>
      </c>
      <c r="S24" s="4" t="s">
        <v>11</v>
      </c>
      <c r="T24" s="4" t="s">
        <v>1449</v>
      </c>
      <c r="U24" s="4" t="s">
        <v>5902</v>
      </c>
      <c r="V24" s="102"/>
      <c r="W24" s="4" t="s">
        <v>5902</v>
      </c>
      <c r="X24" s="4" t="s">
        <v>9</v>
      </c>
      <c r="Y24" s="4" t="s">
        <v>11</v>
      </c>
      <c r="Z24" s="4" t="s">
        <v>9</v>
      </c>
      <c r="AA24" s="4" t="s">
        <v>9</v>
      </c>
      <c r="AB24" s="102"/>
      <c r="AC24" s="102"/>
      <c r="AD24" s="102"/>
      <c r="AE24" s="102">
        <v>44502</v>
      </c>
      <c r="AF24" s="102"/>
      <c r="AG24" s="102"/>
      <c r="AH24" s="4" t="s">
        <v>5903</v>
      </c>
      <c r="AI24" s="4" t="s">
        <v>9</v>
      </c>
      <c r="AJ24" s="4" t="s">
        <v>9</v>
      </c>
      <c r="AK24" s="4" t="s">
        <v>9</v>
      </c>
      <c r="AL24" s="4" t="s">
        <v>5904</v>
      </c>
      <c r="AM24" s="4" t="s">
        <v>5905</v>
      </c>
      <c r="AN24" s="4" t="s">
        <v>9</v>
      </c>
      <c r="AO24" s="4" t="s">
        <v>9</v>
      </c>
      <c r="AP24" s="4" t="s">
        <v>5902</v>
      </c>
      <c r="AQ24" s="4" t="s">
        <v>9</v>
      </c>
      <c r="AR24" s="4" t="s">
        <v>9</v>
      </c>
      <c r="AS24" s="4" t="s">
        <v>9</v>
      </c>
      <c r="AT24" s="4" t="s">
        <v>9</v>
      </c>
      <c r="AU24" s="4" t="s">
        <v>9</v>
      </c>
      <c r="AV24" s="102"/>
      <c r="AW24" s="4" t="s">
        <v>5902</v>
      </c>
      <c r="AX24" s="4" t="s">
        <v>9</v>
      </c>
      <c r="AY24" s="4" t="s">
        <v>9</v>
      </c>
      <c r="AZ24" s="4" t="s">
        <v>9</v>
      </c>
      <c r="BA24" s="4" t="s">
        <v>9</v>
      </c>
      <c r="BB24" s="103">
        <v>0</v>
      </c>
      <c r="BC24" s="102"/>
      <c r="BD24" s="4" t="s">
        <v>9</v>
      </c>
      <c r="BE24" s="102"/>
      <c r="BF24" s="102"/>
      <c r="BG24" s="4" t="s">
        <v>9</v>
      </c>
      <c r="BH24" s="4" t="s">
        <v>5906</v>
      </c>
      <c r="BI24" s="4" t="s">
        <v>9</v>
      </c>
      <c r="BJ24" s="4" t="s">
        <v>9</v>
      </c>
      <c r="BK24" s="4" t="s">
        <v>9</v>
      </c>
      <c r="BL24" s="4" t="s">
        <v>9</v>
      </c>
      <c r="BM24" s="4" t="s">
        <v>9</v>
      </c>
      <c r="BN24" s="4" t="s">
        <v>5907</v>
      </c>
      <c r="BO24" s="4" t="s">
        <v>5908</v>
      </c>
      <c r="BP24" s="4" t="s">
        <v>9</v>
      </c>
      <c r="BQ24" s="4" t="s">
        <v>9</v>
      </c>
      <c r="BR24" s="4" t="s">
        <v>5902</v>
      </c>
      <c r="BS24" s="4" t="s">
        <v>9</v>
      </c>
      <c r="BT24" s="4" t="s">
        <v>9</v>
      </c>
      <c r="BU24" s="4" t="s">
        <v>9</v>
      </c>
      <c r="BV24" s="4" t="s">
        <v>9</v>
      </c>
      <c r="BW24" s="4" t="s">
        <v>9</v>
      </c>
      <c r="BX24" s="4" t="s">
        <v>5901</v>
      </c>
      <c r="BY24" s="4" t="s">
        <v>9</v>
      </c>
      <c r="BZ24" s="4" t="s">
        <v>9</v>
      </c>
      <c r="CA24" s="4" t="s">
        <v>9</v>
      </c>
      <c r="CB24" s="4" t="s">
        <v>9</v>
      </c>
      <c r="CC24" s="4" t="s">
        <v>9</v>
      </c>
      <c r="CD24" s="4" t="s">
        <v>9</v>
      </c>
      <c r="CE24" s="4" t="s">
        <v>9</v>
      </c>
      <c r="CF24" s="4" t="s">
        <v>5902</v>
      </c>
      <c r="CG24" s="4" t="s">
        <v>9</v>
      </c>
      <c r="CH24" s="4" t="s">
        <v>9</v>
      </c>
      <c r="CI24" s="4" t="s">
        <v>9</v>
      </c>
      <c r="CJ24" s="4" t="s">
        <v>9</v>
      </c>
      <c r="CK24" s="104">
        <v>0.51274305555555999</v>
      </c>
      <c r="CL24" s="104">
        <v>0</v>
      </c>
      <c r="CM24" s="4" t="s">
        <v>9</v>
      </c>
      <c r="CN24" s="4" t="s">
        <v>5902</v>
      </c>
      <c r="CO24" s="4" t="s">
        <v>9</v>
      </c>
      <c r="CP24" s="4" t="s">
        <v>9</v>
      </c>
      <c r="CQ24" s="4" t="s">
        <v>9</v>
      </c>
      <c r="CR24" s="4" t="s">
        <v>9</v>
      </c>
      <c r="CS24" s="4" t="s">
        <v>9</v>
      </c>
      <c r="CT24" s="4" t="s">
        <v>9</v>
      </c>
      <c r="CU24" s="4" t="s">
        <v>9</v>
      </c>
      <c r="CV24" s="4" t="s">
        <v>11</v>
      </c>
      <c r="CW24" s="4" t="s">
        <v>5909</v>
      </c>
      <c r="CX24" s="4" t="s">
        <v>9</v>
      </c>
      <c r="CY24" s="4" t="s">
        <v>9</v>
      </c>
      <c r="CZ24" s="4" t="s">
        <v>9</v>
      </c>
      <c r="DA24" s="4" t="s">
        <v>9</v>
      </c>
      <c r="DB24" s="4" t="s">
        <v>9</v>
      </c>
      <c r="DC24" s="102"/>
      <c r="DE24" s="8" t="str">
        <f t="shared" si="0"/>
        <v>XCO606</v>
      </c>
      <c r="DF24" s="8" t="str">
        <f t="shared" si="1"/>
        <v>Corporate Rebrand Design</v>
      </c>
    </row>
    <row r="25" spans="1:110">
      <c r="A25" s="4" t="s">
        <v>5932</v>
      </c>
      <c r="B25" s="4" t="s">
        <v>5899</v>
      </c>
      <c r="C25" s="4" t="s">
        <v>4955</v>
      </c>
      <c r="D25" s="4" t="s">
        <v>9</v>
      </c>
      <c r="E25" s="4" t="s">
        <v>5900</v>
      </c>
      <c r="F25" s="102">
        <v>44502</v>
      </c>
      <c r="G25" s="4" t="s">
        <v>9</v>
      </c>
      <c r="H25" s="102"/>
      <c r="I25" s="4" t="s">
        <v>6698</v>
      </c>
      <c r="J25" s="4" t="s">
        <v>9</v>
      </c>
      <c r="K25" s="4" t="s">
        <v>5002</v>
      </c>
      <c r="L25" s="4" t="s">
        <v>9</v>
      </c>
      <c r="M25" s="4" t="s">
        <v>9</v>
      </c>
      <c r="N25" s="4" t="s">
        <v>5002</v>
      </c>
      <c r="O25" s="4" t="s">
        <v>4955</v>
      </c>
      <c r="P25" s="4" t="s">
        <v>5901</v>
      </c>
      <c r="Q25" s="4" t="s">
        <v>9</v>
      </c>
      <c r="R25" s="4" t="s">
        <v>9</v>
      </c>
      <c r="S25" s="4" t="s">
        <v>11</v>
      </c>
      <c r="T25" s="4" t="s">
        <v>1449</v>
      </c>
      <c r="U25" s="4" t="s">
        <v>5902</v>
      </c>
      <c r="V25" s="102"/>
      <c r="W25" s="4" t="s">
        <v>5902</v>
      </c>
      <c r="X25" s="4" t="s">
        <v>9</v>
      </c>
      <c r="Y25" s="4" t="s">
        <v>11</v>
      </c>
      <c r="Z25" s="4" t="s">
        <v>9</v>
      </c>
      <c r="AA25" s="4" t="s">
        <v>9</v>
      </c>
      <c r="AB25" s="102"/>
      <c r="AC25" s="102"/>
      <c r="AD25" s="102"/>
      <c r="AE25" s="102">
        <v>44502</v>
      </c>
      <c r="AF25" s="102"/>
      <c r="AG25" s="102"/>
      <c r="AH25" s="4" t="s">
        <v>5903</v>
      </c>
      <c r="AI25" s="4" t="s">
        <v>9</v>
      </c>
      <c r="AJ25" s="4" t="s">
        <v>9</v>
      </c>
      <c r="AK25" s="4" t="s">
        <v>9</v>
      </c>
      <c r="AL25" s="4" t="s">
        <v>5904</v>
      </c>
      <c r="AM25" s="4" t="s">
        <v>5905</v>
      </c>
      <c r="AN25" s="4" t="s">
        <v>9</v>
      </c>
      <c r="AO25" s="4" t="s">
        <v>9</v>
      </c>
      <c r="AP25" s="4" t="s">
        <v>5902</v>
      </c>
      <c r="AQ25" s="4" t="s">
        <v>9</v>
      </c>
      <c r="AR25" s="4" t="s">
        <v>9</v>
      </c>
      <c r="AS25" s="4" t="s">
        <v>9</v>
      </c>
      <c r="AT25" s="4" t="s">
        <v>9</v>
      </c>
      <c r="AU25" s="4" t="s">
        <v>9</v>
      </c>
      <c r="AV25" s="102"/>
      <c r="AW25" s="4" t="s">
        <v>5902</v>
      </c>
      <c r="AX25" s="4" t="s">
        <v>9</v>
      </c>
      <c r="AY25" s="4" t="s">
        <v>9</v>
      </c>
      <c r="AZ25" s="4" t="s">
        <v>9</v>
      </c>
      <c r="BA25" s="4" t="s">
        <v>9</v>
      </c>
      <c r="BB25" s="103">
        <v>0</v>
      </c>
      <c r="BC25" s="102"/>
      <c r="BD25" s="4" t="s">
        <v>9</v>
      </c>
      <c r="BE25" s="102"/>
      <c r="BF25" s="102"/>
      <c r="BG25" s="4" t="s">
        <v>9</v>
      </c>
      <c r="BH25" s="4" t="s">
        <v>5906</v>
      </c>
      <c r="BI25" s="4" t="s">
        <v>9</v>
      </c>
      <c r="BJ25" s="4" t="s">
        <v>9</v>
      </c>
      <c r="BK25" s="4" t="s">
        <v>9</v>
      </c>
      <c r="BL25" s="4" t="s">
        <v>9</v>
      </c>
      <c r="BM25" s="4" t="s">
        <v>9</v>
      </c>
      <c r="BN25" s="4" t="s">
        <v>5907</v>
      </c>
      <c r="BO25" s="4" t="s">
        <v>5908</v>
      </c>
      <c r="BP25" s="4" t="s">
        <v>9</v>
      </c>
      <c r="BQ25" s="4" t="s">
        <v>9</v>
      </c>
      <c r="BR25" s="4" t="s">
        <v>5902</v>
      </c>
      <c r="BS25" s="4" t="s">
        <v>9</v>
      </c>
      <c r="BT25" s="4" t="s">
        <v>9</v>
      </c>
      <c r="BU25" s="4" t="s">
        <v>9</v>
      </c>
      <c r="BV25" s="4" t="s">
        <v>9</v>
      </c>
      <c r="BW25" s="4" t="s">
        <v>9</v>
      </c>
      <c r="BX25" s="4" t="s">
        <v>5901</v>
      </c>
      <c r="BY25" s="4" t="s">
        <v>9</v>
      </c>
      <c r="BZ25" s="4" t="s">
        <v>9</v>
      </c>
      <c r="CA25" s="4" t="s">
        <v>9</v>
      </c>
      <c r="CB25" s="4" t="s">
        <v>9</v>
      </c>
      <c r="CC25" s="4" t="s">
        <v>9</v>
      </c>
      <c r="CD25" s="4" t="s">
        <v>9</v>
      </c>
      <c r="CE25" s="4" t="s">
        <v>9</v>
      </c>
      <c r="CF25" s="4" t="s">
        <v>5902</v>
      </c>
      <c r="CG25" s="4" t="s">
        <v>9</v>
      </c>
      <c r="CH25" s="4" t="s">
        <v>9</v>
      </c>
      <c r="CI25" s="4" t="s">
        <v>9</v>
      </c>
      <c r="CJ25" s="4" t="s">
        <v>9</v>
      </c>
      <c r="CK25" s="104">
        <v>0.51274305555555999</v>
      </c>
      <c r="CL25" s="104">
        <v>0</v>
      </c>
      <c r="CM25" s="4" t="s">
        <v>9</v>
      </c>
      <c r="CN25" s="4" t="s">
        <v>5902</v>
      </c>
      <c r="CO25" s="4" t="s">
        <v>9</v>
      </c>
      <c r="CP25" s="4" t="s">
        <v>9</v>
      </c>
      <c r="CQ25" s="4" t="s">
        <v>9</v>
      </c>
      <c r="CR25" s="4" t="s">
        <v>9</v>
      </c>
      <c r="CS25" s="4" t="s">
        <v>9</v>
      </c>
      <c r="CT25" s="4" t="s">
        <v>9</v>
      </c>
      <c r="CU25" s="4" t="s">
        <v>9</v>
      </c>
      <c r="CV25" s="4" t="s">
        <v>11</v>
      </c>
      <c r="CW25" s="4" t="s">
        <v>5909</v>
      </c>
      <c r="CX25" s="4" t="s">
        <v>9</v>
      </c>
      <c r="CY25" s="4" t="s">
        <v>9</v>
      </c>
      <c r="CZ25" s="4" t="s">
        <v>9</v>
      </c>
      <c r="DA25" s="4" t="s">
        <v>9</v>
      </c>
      <c r="DB25" s="4" t="s">
        <v>9</v>
      </c>
      <c r="DC25" s="102"/>
      <c r="DE25" s="8" t="str">
        <f t="shared" si="0"/>
        <v>BUD220</v>
      </c>
      <c r="DF25" s="8" t="str">
        <f t="shared" si="1"/>
        <v>3-BAU OOS</v>
      </c>
    </row>
    <row r="26" spans="1:110">
      <c r="A26" s="4" t="s">
        <v>5933</v>
      </c>
      <c r="B26" s="4" t="s">
        <v>5899</v>
      </c>
      <c r="C26" s="4" t="s">
        <v>4955</v>
      </c>
      <c r="D26" s="4" t="s">
        <v>9</v>
      </c>
      <c r="E26" s="4" t="s">
        <v>5900</v>
      </c>
      <c r="F26" s="102">
        <v>44502</v>
      </c>
      <c r="G26" s="4" t="s">
        <v>9</v>
      </c>
      <c r="H26" s="102"/>
      <c r="I26" s="4" t="s">
        <v>6699</v>
      </c>
      <c r="J26" s="4" t="s">
        <v>9</v>
      </c>
      <c r="K26" s="4" t="s">
        <v>5002</v>
      </c>
      <c r="L26" s="4" t="s">
        <v>9</v>
      </c>
      <c r="M26" s="4" t="s">
        <v>9</v>
      </c>
      <c r="N26" s="4" t="s">
        <v>5002</v>
      </c>
      <c r="O26" s="4" t="s">
        <v>4955</v>
      </c>
      <c r="P26" s="4" t="s">
        <v>5901</v>
      </c>
      <c r="Q26" s="4" t="s">
        <v>9</v>
      </c>
      <c r="R26" s="4" t="s">
        <v>9</v>
      </c>
      <c r="S26" s="4" t="s">
        <v>11</v>
      </c>
      <c r="T26" s="4" t="s">
        <v>1449</v>
      </c>
      <c r="U26" s="4" t="s">
        <v>5902</v>
      </c>
      <c r="V26" s="102"/>
      <c r="W26" s="4" t="s">
        <v>5902</v>
      </c>
      <c r="X26" s="4" t="s">
        <v>9</v>
      </c>
      <c r="Y26" s="4" t="s">
        <v>11</v>
      </c>
      <c r="Z26" s="4" t="s">
        <v>9</v>
      </c>
      <c r="AA26" s="4" t="s">
        <v>9</v>
      </c>
      <c r="AB26" s="102"/>
      <c r="AC26" s="102"/>
      <c r="AD26" s="102"/>
      <c r="AE26" s="102">
        <v>44502</v>
      </c>
      <c r="AF26" s="102"/>
      <c r="AG26" s="102"/>
      <c r="AH26" s="4" t="s">
        <v>5903</v>
      </c>
      <c r="AI26" s="4" t="s">
        <v>9</v>
      </c>
      <c r="AJ26" s="4" t="s">
        <v>9</v>
      </c>
      <c r="AK26" s="4" t="s">
        <v>9</v>
      </c>
      <c r="AL26" s="4" t="s">
        <v>5904</v>
      </c>
      <c r="AM26" s="4" t="s">
        <v>5905</v>
      </c>
      <c r="AN26" s="4" t="s">
        <v>9</v>
      </c>
      <c r="AO26" s="4" t="s">
        <v>9</v>
      </c>
      <c r="AP26" s="4" t="s">
        <v>5902</v>
      </c>
      <c r="AQ26" s="4" t="s">
        <v>9</v>
      </c>
      <c r="AR26" s="4" t="s">
        <v>9</v>
      </c>
      <c r="AS26" s="4" t="s">
        <v>9</v>
      </c>
      <c r="AT26" s="4" t="s">
        <v>9</v>
      </c>
      <c r="AU26" s="4" t="s">
        <v>9</v>
      </c>
      <c r="AV26" s="102"/>
      <c r="AW26" s="4" t="s">
        <v>5902</v>
      </c>
      <c r="AX26" s="4" t="s">
        <v>9</v>
      </c>
      <c r="AY26" s="4" t="s">
        <v>9</v>
      </c>
      <c r="AZ26" s="4" t="s">
        <v>9</v>
      </c>
      <c r="BA26" s="4" t="s">
        <v>9</v>
      </c>
      <c r="BB26" s="103">
        <v>0</v>
      </c>
      <c r="BC26" s="102"/>
      <c r="BD26" s="4" t="s">
        <v>9</v>
      </c>
      <c r="BE26" s="102"/>
      <c r="BF26" s="102"/>
      <c r="BG26" s="4" t="s">
        <v>9</v>
      </c>
      <c r="BH26" s="4" t="s">
        <v>5906</v>
      </c>
      <c r="BI26" s="4" t="s">
        <v>9</v>
      </c>
      <c r="BJ26" s="4" t="s">
        <v>9</v>
      </c>
      <c r="BK26" s="4" t="s">
        <v>9</v>
      </c>
      <c r="BL26" s="4" t="s">
        <v>9</v>
      </c>
      <c r="BM26" s="4" t="s">
        <v>9</v>
      </c>
      <c r="BN26" s="4" t="s">
        <v>5907</v>
      </c>
      <c r="BO26" s="4" t="s">
        <v>5908</v>
      </c>
      <c r="BP26" s="4" t="s">
        <v>9</v>
      </c>
      <c r="BQ26" s="4" t="s">
        <v>9</v>
      </c>
      <c r="BR26" s="4" t="s">
        <v>5902</v>
      </c>
      <c r="BS26" s="4" t="s">
        <v>9</v>
      </c>
      <c r="BT26" s="4" t="s">
        <v>9</v>
      </c>
      <c r="BU26" s="4" t="s">
        <v>9</v>
      </c>
      <c r="BV26" s="4" t="s">
        <v>9</v>
      </c>
      <c r="BW26" s="4" t="s">
        <v>9</v>
      </c>
      <c r="BX26" s="4" t="s">
        <v>5901</v>
      </c>
      <c r="BY26" s="4" t="s">
        <v>9</v>
      </c>
      <c r="BZ26" s="4" t="s">
        <v>9</v>
      </c>
      <c r="CA26" s="4" t="s">
        <v>9</v>
      </c>
      <c r="CB26" s="4" t="s">
        <v>9</v>
      </c>
      <c r="CC26" s="4" t="s">
        <v>9</v>
      </c>
      <c r="CD26" s="4" t="s">
        <v>9</v>
      </c>
      <c r="CE26" s="4" t="s">
        <v>9</v>
      </c>
      <c r="CF26" s="4" t="s">
        <v>5902</v>
      </c>
      <c r="CG26" s="4" t="s">
        <v>9</v>
      </c>
      <c r="CH26" s="4" t="s">
        <v>9</v>
      </c>
      <c r="CI26" s="4" t="s">
        <v>9</v>
      </c>
      <c r="CJ26" s="4" t="s">
        <v>9</v>
      </c>
      <c r="CK26" s="104">
        <v>0.51274305555555999</v>
      </c>
      <c r="CL26" s="104">
        <v>0</v>
      </c>
      <c r="CM26" s="4" t="s">
        <v>9</v>
      </c>
      <c r="CN26" s="4" t="s">
        <v>5902</v>
      </c>
      <c r="CO26" s="4" t="s">
        <v>9</v>
      </c>
      <c r="CP26" s="4" t="s">
        <v>9</v>
      </c>
      <c r="CQ26" s="4" t="s">
        <v>9</v>
      </c>
      <c r="CR26" s="4" t="s">
        <v>9</v>
      </c>
      <c r="CS26" s="4" t="s">
        <v>9</v>
      </c>
      <c r="CT26" s="4" t="s">
        <v>9</v>
      </c>
      <c r="CU26" s="4" t="s">
        <v>9</v>
      </c>
      <c r="CV26" s="4" t="s">
        <v>11</v>
      </c>
      <c r="CW26" s="4" t="s">
        <v>5909</v>
      </c>
      <c r="CX26" s="4" t="s">
        <v>9</v>
      </c>
      <c r="CY26" s="4" t="s">
        <v>9</v>
      </c>
      <c r="CZ26" s="4" t="s">
        <v>9</v>
      </c>
      <c r="DA26" s="4" t="s">
        <v>9</v>
      </c>
      <c r="DB26" s="4" t="s">
        <v>9</v>
      </c>
      <c r="DC26" s="102"/>
      <c r="DE26" s="8" t="str">
        <f t="shared" si="0"/>
        <v>XCO700</v>
      </c>
      <c r="DF26" s="8" t="str">
        <f t="shared" si="1"/>
        <v>Sponsorship</v>
      </c>
    </row>
    <row r="27" spans="1:110">
      <c r="A27" s="4" t="s">
        <v>5934</v>
      </c>
      <c r="B27" s="4" t="s">
        <v>5899</v>
      </c>
      <c r="C27" s="4" t="s">
        <v>4955</v>
      </c>
      <c r="D27" s="4" t="s">
        <v>9</v>
      </c>
      <c r="E27" s="4" t="s">
        <v>5900</v>
      </c>
      <c r="F27" s="102">
        <v>44502</v>
      </c>
      <c r="G27" s="4" t="s">
        <v>9</v>
      </c>
      <c r="H27" s="102"/>
      <c r="I27" s="4" t="s">
        <v>6700</v>
      </c>
      <c r="J27" s="4" t="s">
        <v>9</v>
      </c>
      <c r="K27" s="4" t="s">
        <v>5002</v>
      </c>
      <c r="L27" s="4" t="s">
        <v>9</v>
      </c>
      <c r="M27" s="4" t="s">
        <v>9</v>
      </c>
      <c r="N27" s="4" t="s">
        <v>5002</v>
      </c>
      <c r="O27" s="4" t="s">
        <v>4955</v>
      </c>
      <c r="P27" s="4" t="s">
        <v>5901</v>
      </c>
      <c r="Q27" s="4" t="s">
        <v>9</v>
      </c>
      <c r="R27" s="4" t="s">
        <v>9</v>
      </c>
      <c r="S27" s="4" t="s">
        <v>11</v>
      </c>
      <c r="T27" s="4" t="s">
        <v>1449</v>
      </c>
      <c r="U27" s="4" t="s">
        <v>5902</v>
      </c>
      <c r="V27" s="102"/>
      <c r="W27" s="4" t="s">
        <v>5902</v>
      </c>
      <c r="X27" s="4" t="s">
        <v>9</v>
      </c>
      <c r="Y27" s="4" t="s">
        <v>11</v>
      </c>
      <c r="Z27" s="4" t="s">
        <v>9</v>
      </c>
      <c r="AA27" s="4" t="s">
        <v>9</v>
      </c>
      <c r="AB27" s="102"/>
      <c r="AC27" s="102"/>
      <c r="AD27" s="102"/>
      <c r="AE27" s="102">
        <v>44502</v>
      </c>
      <c r="AF27" s="102"/>
      <c r="AG27" s="102"/>
      <c r="AH27" s="4" t="s">
        <v>5903</v>
      </c>
      <c r="AI27" s="4" t="s">
        <v>9</v>
      </c>
      <c r="AJ27" s="4" t="s">
        <v>9</v>
      </c>
      <c r="AK27" s="4" t="s">
        <v>9</v>
      </c>
      <c r="AL27" s="4" t="s">
        <v>5904</v>
      </c>
      <c r="AM27" s="4" t="s">
        <v>5905</v>
      </c>
      <c r="AN27" s="4" t="s">
        <v>9</v>
      </c>
      <c r="AO27" s="4" t="s">
        <v>9</v>
      </c>
      <c r="AP27" s="4" t="s">
        <v>5902</v>
      </c>
      <c r="AQ27" s="4" t="s">
        <v>9</v>
      </c>
      <c r="AR27" s="4" t="s">
        <v>9</v>
      </c>
      <c r="AS27" s="4" t="s">
        <v>9</v>
      </c>
      <c r="AT27" s="4" t="s">
        <v>9</v>
      </c>
      <c r="AU27" s="4" t="s">
        <v>9</v>
      </c>
      <c r="AV27" s="102"/>
      <c r="AW27" s="4" t="s">
        <v>5902</v>
      </c>
      <c r="AX27" s="4" t="s">
        <v>9</v>
      </c>
      <c r="AY27" s="4" t="s">
        <v>9</v>
      </c>
      <c r="AZ27" s="4" t="s">
        <v>9</v>
      </c>
      <c r="BA27" s="4" t="s">
        <v>9</v>
      </c>
      <c r="BB27" s="103">
        <v>0</v>
      </c>
      <c r="BC27" s="102"/>
      <c r="BD27" s="4" t="s">
        <v>9</v>
      </c>
      <c r="BE27" s="102"/>
      <c r="BF27" s="102"/>
      <c r="BG27" s="4" t="s">
        <v>9</v>
      </c>
      <c r="BH27" s="4" t="s">
        <v>5906</v>
      </c>
      <c r="BI27" s="4" t="s">
        <v>9</v>
      </c>
      <c r="BJ27" s="4" t="s">
        <v>9</v>
      </c>
      <c r="BK27" s="4" t="s">
        <v>9</v>
      </c>
      <c r="BL27" s="4" t="s">
        <v>9</v>
      </c>
      <c r="BM27" s="4" t="s">
        <v>9</v>
      </c>
      <c r="BN27" s="4" t="s">
        <v>5907</v>
      </c>
      <c r="BO27" s="4" t="s">
        <v>5908</v>
      </c>
      <c r="BP27" s="4" t="s">
        <v>9</v>
      </c>
      <c r="BQ27" s="4" t="s">
        <v>9</v>
      </c>
      <c r="BR27" s="4" t="s">
        <v>5902</v>
      </c>
      <c r="BS27" s="4" t="s">
        <v>9</v>
      </c>
      <c r="BT27" s="4" t="s">
        <v>9</v>
      </c>
      <c r="BU27" s="4" t="s">
        <v>9</v>
      </c>
      <c r="BV27" s="4" t="s">
        <v>9</v>
      </c>
      <c r="BW27" s="4" t="s">
        <v>9</v>
      </c>
      <c r="BX27" s="4" t="s">
        <v>5901</v>
      </c>
      <c r="BY27" s="4" t="s">
        <v>9</v>
      </c>
      <c r="BZ27" s="4" t="s">
        <v>9</v>
      </c>
      <c r="CA27" s="4" t="s">
        <v>9</v>
      </c>
      <c r="CB27" s="4" t="s">
        <v>9</v>
      </c>
      <c r="CC27" s="4" t="s">
        <v>9</v>
      </c>
      <c r="CD27" s="4" t="s">
        <v>9</v>
      </c>
      <c r="CE27" s="4" t="s">
        <v>9</v>
      </c>
      <c r="CF27" s="4" t="s">
        <v>5902</v>
      </c>
      <c r="CG27" s="4" t="s">
        <v>9</v>
      </c>
      <c r="CH27" s="4" t="s">
        <v>9</v>
      </c>
      <c r="CI27" s="4" t="s">
        <v>9</v>
      </c>
      <c r="CJ27" s="4" t="s">
        <v>9</v>
      </c>
      <c r="CK27" s="104">
        <v>0.51274305555555999</v>
      </c>
      <c r="CL27" s="104">
        <v>0</v>
      </c>
      <c r="CM27" s="4" t="s">
        <v>9</v>
      </c>
      <c r="CN27" s="4" t="s">
        <v>5902</v>
      </c>
      <c r="CO27" s="4" t="s">
        <v>9</v>
      </c>
      <c r="CP27" s="4" t="s">
        <v>9</v>
      </c>
      <c r="CQ27" s="4" t="s">
        <v>9</v>
      </c>
      <c r="CR27" s="4" t="s">
        <v>9</v>
      </c>
      <c r="CS27" s="4" t="s">
        <v>9</v>
      </c>
      <c r="CT27" s="4" t="s">
        <v>9</v>
      </c>
      <c r="CU27" s="4" t="s">
        <v>9</v>
      </c>
      <c r="CV27" s="4" t="s">
        <v>11</v>
      </c>
      <c r="CW27" s="4" t="s">
        <v>5909</v>
      </c>
      <c r="CX27" s="4" t="s">
        <v>9</v>
      </c>
      <c r="CY27" s="4" t="s">
        <v>9</v>
      </c>
      <c r="CZ27" s="4" t="s">
        <v>9</v>
      </c>
      <c r="DA27" s="4" t="s">
        <v>9</v>
      </c>
      <c r="DB27" s="4" t="s">
        <v>9</v>
      </c>
      <c r="DC27" s="102"/>
      <c r="DE27" s="8" t="str">
        <f t="shared" si="0"/>
        <v>XCO701</v>
      </c>
      <c r="DF27" s="8" t="str">
        <f t="shared" si="1"/>
        <v>DIRFC sponsorship</v>
      </c>
    </row>
    <row r="28" spans="1:110">
      <c r="A28" s="4" t="s">
        <v>5935</v>
      </c>
      <c r="B28" s="4" t="s">
        <v>5899</v>
      </c>
      <c r="C28" s="4" t="s">
        <v>4955</v>
      </c>
      <c r="D28" s="4" t="s">
        <v>9</v>
      </c>
      <c r="E28" s="4" t="s">
        <v>5900</v>
      </c>
      <c r="F28" s="102">
        <v>44502</v>
      </c>
      <c r="G28" s="4" t="s">
        <v>9</v>
      </c>
      <c r="H28" s="102"/>
      <c r="I28" s="4" t="s">
        <v>6701</v>
      </c>
      <c r="J28" s="4" t="s">
        <v>9</v>
      </c>
      <c r="K28" s="4" t="s">
        <v>5002</v>
      </c>
      <c r="L28" s="4" t="s">
        <v>9</v>
      </c>
      <c r="M28" s="4" t="s">
        <v>9</v>
      </c>
      <c r="N28" s="4" t="s">
        <v>5002</v>
      </c>
      <c r="O28" s="4" t="s">
        <v>4955</v>
      </c>
      <c r="P28" s="4" t="s">
        <v>5901</v>
      </c>
      <c r="Q28" s="4" t="s">
        <v>9</v>
      </c>
      <c r="R28" s="4" t="s">
        <v>9</v>
      </c>
      <c r="S28" s="4" t="s">
        <v>11</v>
      </c>
      <c r="T28" s="4" t="s">
        <v>1449</v>
      </c>
      <c r="U28" s="4" t="s">
        <v>5902</v>
      </c>
      <c r="V28" s="102"/>
      <c r="W28" s="4" t="s">
        <v>5902</v>
      </c>
      <c r="X28" s="4" t="s">
        <v>9</v>
      </c>
      <c r="Y28" s="4" t="s">
        <v>11</v>
      </c>
      <c r="Z28" s="4" t="s">
        <v>9</v>
      </c>
      <c r="AA28" s="4" t="s">
        <v>9</v>
      </c>
      <c r="AB28" s="102"/>
      <c r="AC28" s="102"/>
      <c r="AD28" s="102"/>
      <c r="AE28" s="102">
        <v>44502</v>
      </c>
      <c r="AF28" s="102"/>
      <c r="AG28" s="102"/>
      <c r="AH28" s="4" t="s">
        <v>5903</v>
      </c>
      <c r="AI28" s="4" t="s">
        <v>9</v>
      </c>
      <c r="AJ28" s="4" t="s">
        <v>9</v>
      </c>
      <c r="AK28" s="4" t="s">
        <v>9</v>
      </c>
      <c r="AL28" s="4" t="s">
        <v>5904</v>
      </c>
      <c r="AM28" s="4" t="s">
        <v>5905</v>
      </c>
      <c r="AN28" s="4" t="s">
        <v>9</v>
      </c>
      <c r="AO28" s="4" t="s">
        <v>9</v>
      </c>
      <c r="AP28" s="4" t="s">
        <v>5902</v>
      </c>
      <c r="AQ28" s="4" t="s">
        <v>9</v>
      </c>
      <c r="AR28" s="4" t="s">
        <v>9</v>
      </c>
      <c r="AS28" s="4" t="s">
        <v>9</v>
      </c>
      <c r="AT28" s="4" t="s">
        <v>9</v>
      </c>
      <c r="AU28" s="4" t="s">
        <v>9</v>
      </c>
      <c r="AV28" s="102"/>
      <c r="AW28" s="4" t="s">
        <v>5902</v>
      </c>
      <c r="AX28" s="4" t="s">
        <v>9</v>
      </c>
      <c r="AY28" s="4" t="s">
        <v>9</v>
      </c>
      <c r="AZ28" s="4" t="s">
        <v>9</v>
      </c>
      <c r="BA28" s="4" t="s">
        <v>9</v>
      </c>
      <c r="BB28" s="103">
        <v>0</v>
      </c>
      <c r="BC28" s="102"/>
      <c r="BD28" s="4" t="s">
        <v>9</v>
      </c>
      <c r="BE28" s="102"/>
      <c r="BF28" s="102"/>
      <c r="BG28" s="4" t="s">
        <v>9</v>
      </c>
      <c r="BH28" s="4" t="s">
        <v>5906</v>
      </c>
      <c r="BI28" s="4" t="s">
        <v>9</v>
      </c>
      <c r="BJ28" s="4" t="s">
        <v>9</v>
      </c>
      <c r="BK28" s="4" t="s">
        <v>9</v>
      </c>
      <c r="BL28" s="4" t="s">
        <v>9</v>
      </c>
      <c r="BM28" s="4" t="s">
        <v>9</v>
      </c>
      <c r="BN28" s="4" t="s">
        <v>5907</v>
      </c>
      <c r="BO28" s="4" t="s">
        <v>5908</v>
      </c>
      <c r="BP28" s="4" t="s">
        <v>9</v>
      </c>
      <c r="BQ28" s="4" t="s">
        <v>9</v>
      </c>
      <c r="BR28" s="4" t="s">
        <v>5902</v>
      </c>
      <c r="BS28" s="4" t="s">
        <v>9</v>
      </c>
      <c r="BT28" s="4" t="s">
        <v>9</v>
      </c>
      <c r="BU28" s="4" t="s">
        <v>9</v>
      </c>
      <c r="BV28" s="4" t="s">
        <v>9</v>
      </c>
      <c r="BW28" s="4" t="s">
        <v>9</v>
      </c>
      <c r="BX28" s="4" t="s">
        <v>5901</v>
      </c>
      <c r="BY28" s="4" t="s">
        <v>9</v>
      </c>
      <c r="BZ28" s="4" t="s">
        <v>9</v>
      </c>
      <c r="CA28" s="4" t="s">
        <v>9</v>
      </c>
      <c r="CB28" s="4" t="s">
        <v>9</v>
      </c>
      <c r="CC28" s="4" t="s">
        <v>9</v>
      </c>
      <c r="CD28" s="4" t="s">
        <v>9</v>
      </c>
      <c r="CE28" s="4" t="s">
        <v>9</v>
      </c>
      <c r="CF28" s="4" t="s">
        <v>5902</v>
      </c>
      <c r="CG28" s="4" t="s">
        <v>9</v>
      </c>
      <c r="CH28" s="4" t="s">
        <v>9</v>
      </c>
      <c r="CI28" s="4" t="s">
        <v>9</v>
      </c>
      <c r="CJ28" s="4" t="s">
        <v>9</v>
      </c>
      <c r="CK28" s="104">
        <v>0.51274305555555999</v>
      </c>
      <c r="CL28" s="104">
        <v>0</v>
      </c>
      <c r="CM28" s="4" t="s">
        <v>9</v>
      </c>
      <c r="CN28" s="4" t="s">
        <v>5902</v>
      </c>
      <c r="CO28" s="4" t="s">
        <v>9</v>
      </c>
      <c r="CP28" s="4" t="s">
        <v>9</v>
      </c>
      <c r="CQ28" s="4" t="s">
        <v>9</v>
      </c>
      <c r="CR28" s="4" t="s">
        <v>9</v>
      </c>
      <c r="CS28" s="4" t="s">
        <v>9</v>
      </c>
      <c r="CT28" s="4" t="s">
        <v>9</v>
      </c>
      <c r="CU28" s="4" t="s">
        <v>9</v>
      </c>
      <c r="CV28" s="4" t="s">
        <v>11</v>
      </c>
      <c r="CW28" s="4" t="s">
        <v>5909</v>
      </c>
      <c r="CX28" s="4" t="s">
        <v>9</v>
      </c>
      <c r="CY28" s="4" t="s">
        <v>9</v>
      </c>
      <c r="CZ28" s="4" t="s">
        <v>9</v>
      </c>
      <c r="DA28" s="4" t="s">
        <v>9</v>
      </c>
      <c r="DB28" s="4" t="s">
        <v>9</v>
      </c>
      <c r="DC28" s="102"/>
      <c r="DE28" s="8" t="str">
        <f t="shared" si="0"/>
        <v>XCO901</v>
      </c>
      <c r="DF28" s="8" t="str">
        <f t="shared" si="1"/>
        <v>Comms Admin</v>
      </c>
    </row>
    <row r="29" spans="1:110">
      <c r="A29" s="4" t="s">
        <v>5936</v>
      </c>
      <c r="B29" s="4" t="s">
        <v>5899</v>
      </c>
      <c r="C29" s="4" t="s">
        <v>4955</v>
      </c>
      <c r="D29" s="4" t="s">
        <v>9</v>
      </c>
      <c r="E29" s="4" t="s">
        <v>5900</v>
      </c>
      <c r="F29" s="102">
        <v>44502</v>
      </c>
      <c r="G29" s="4" t="s">
        <v>9</v>
      </c>
      <c r="H29" s="102"/>
      <c r="I29" s="4" t="s">
        <v>6702</v>
      </c>
      <c r="J29" s="4" t="s">
        <v>9</v>
      </c>
      <c r="K29" s="4" t="s">
        <v>5002</v>
      </c>
      <c r="L29" s="4" t="s">
        <v>9</v>
      </c>
      <c r="M29" s="4" t="s">
        <v>9</v>
      </c>
      <c r="N29" s="4" t="s">
        <v>5002</v>
      </c>
      <c r="O29" s="4" t="s">
        <v>4955</v>
      </c>
      <c r="P29" s="4" t="s">
        <v>5901</v>
      </c>
      <c r="Q29" s="4" t="s">
        <v>9</v>
      </c>
      <c r="R29" s="4" t="s">
        <v>9</v>
      </c>
      <c r="S29" s="4" t="s">
        <v>11</v>
      </c>
      <c r="T29" s="4" t="s">
        <v>1449</v>
      </c>
      <c r="U29" s="4" t="s">
        <v>5902</v>
      </c>
      <c r="V29" s="102"/>
      <c r="W29" s="4" t="s">
        <v>5902</v>
      </c>
      <c r="X29" s="4" t="s">
        <v>9</v>
      </c>
      <c r="Y29" s="4" t="s">
        <v>11</v>
      </c>
      <c r="Z29" s="4" t="s">
        <v>9</v>
      </c>
      <c r="AA29" s="4" t="s">
        <v>9</v>
      </c>
      <c r="AB29" s="102"/>
      <c r="AC29" s="102"/>
      <c r="AD29" s="102"/>
      <c r="AE29" s="102">
        <v>44502</v>
      </c>
      <c r="AF29" s="102"/>
      <c r="AG29" s="102"/>
      <c r="AH29" s="4" t="s">
        <v>5903</v>
      </c>
      <c r="AI29" s="4" t="s">
        <v>9</v>
      </c>
      <c r="AJ29" s="4" t="s">
        <v>9</v>
      </c>
      <c r="AK29" s="4" t="s">
        <v>9</v>
      </c>
      <c r="AL29" s="4" t="s">
        <v>5904</v>
      </c>
      <c r="AM29" s="4" t="s">
        <v>5905</v>
      </c>
      <c r="AN29" s="4" t="s">
        <v>9</v>
      </c>
      <c r="AO29" s="4" t="s">
        <v>9</v>
      </c>
      <c r="AP29" s="4" t="s">
        <v>5902</v>
      </c>
      <c r="AQ29" s="4" t="s">
        <v>9</v>
      </c>
      <c r="AR29" s="4" t="s">
        <v>9</v>
      </c>
      <c r="AS29" s="4" t="s">
        <v>9</v>
      </c>
      <c r="AT29" s="4" t="s">
        <v>9</v>
      </c>
      <c r="AU29" s="4" t="s">
        <v>9</v>
      </c>
      <c r="AV29" s="102"/>
      <c r="AW29" s="4" t="s">
        <v>5902</v>
      </c>
      <c r="AX29" s="4" t="s">
        <v>9</v>
      </c>
      <c r="AY29" s="4" t="s">
        <v>9</v>
      </c>
      <c r="AZ29" s="4" t="s">
        <v>9</v>
      </c>
      <c r="BA29" s="4" t="s">
        <v>9</v>
      </c>
      <c r="BB29" s="103">
        <v>0</v>
      </c>
      <c r="BC29" s="102"/>
      <c r="BD29" s="4" t="s">
        <v>9</v>
      </c>
      <c r="BE29" s="102"/>
      <c r="BF29" s="102"/>
      <c r="BG29" s="4" t="s">
        <v>9</v>
      </c>
      <c r="BH29" s="4" t="s">
        <v>5906</v>
      </c>
      <c r="BI29" s="4" t="s">
        <v>9</v>
      </c>
      <c r="BJ29" s="4" t="s">
        <v>9</v>
      </c>
      <c r="BK29" s="4" t="s">
        <v>9</v>
      </c>
      <c r="BL29" s="4" t="s">
        <v>9</v>
      </c>
      <c r="BM29" s="4" t="s">
        <v>9</v>
      </c>
      <c r="BN29" s="4" t="s">
        <v>5907</v>
      </c>
      <c r="BO29" s="4" t="s">
        <v>5908</v>
      </c>
      <c r="BP29" s="4" t="s">
        <v>9</v>
      </c>
      <c r="BQ29" s="4" t="s">
        <v>9</v>
      </c>
      <c r="BR29" s="4" t="s">
        <v>5902</v>
      </c>
      <c r="BS29" s="4" t="s">
        <v>9</v>
      </c>
      <c r="BT29" s="4" t="s">
        <v>9</v>
      </c>
      <c r="BU29" s="4" t="s">
        <v>9</v>
      </c>
      <c r="BV29" s="4" t="s">
        <v>9</v>
      </c>
      <c r="BW29" s="4" t="s">
        <v>9</v>
      </c>
      <c r="BX29" s="4" t="s">
        <v>5901</v>
      </c>
      <c r="BY29" s="4" t="s">
        <v>9</v>
      </c>
      <c r="BZ29" s="4" t="s">
        <v>9</v>
      </c>
      <c r="CA29" s="4" t="s">
        <v>9</v>
      </c>
      <c r="CB29" s="4" t="s">
        <v>9</v>
      </c>
      <c r="CC29" s="4" t="s">
        <v>9</v>
      </c>
      <c r="CD29" s="4" t="s">
        <v>9</v>
      </c>
      <c r="CE29" s="4" t="s">
        <v>9</v>
      </c>
      <c r="CF29" s="4" t="s">
        <v>5902</v>
      </c>
      <c r="CG29" s="4" t="s">
        <v>9</v>
      </c>
      <c r="CH29" s="4" t="s">
        <v>9</v>
      </c>
      <c r="CI29" s="4" t="s">
        <v>9</v>
      </c>
      <c r="CJ29" s="4" t="s">
        <v>9</v>
      </c>
      <c r="CK29" s="104">
        <v>0.51274305555555999</v>
      </c>
      <c r="CL29" s="104">
        <v>0</v>
      </c>
      <c r="CM29" s="4" t="s">
        <v>9</v>
      </c>
      <c r="CN29" s="4" t="s">
        <v>5902</v>
      </c>
      <c r="CO29" s="4" t="s">
        <v>9</v>
      </c>
      <c r="CP29" s="4" t="s">
        <v>9</v>
      </c>
      <c r="CQ29" s="4" t="s">
        <v>9</v>
      </c>
      <c r="CR29" s="4" t="s">
        <v>9</v>
      </c>
      <c r="CS29" s="4" t="s">
        <v>9</v>
      </c>
      <c r="CT29" s="4" t="s">
        <v>9</v>
      </c>
      <c r="CU29" s="4" t="s">
        <v>9</v>
      </c>
      <c r="CV29" s="4" t="s">
        <v>11</v>
      </c>
      <c r="CW29" s="4" t="s">
        <v>5909</v>
      </c>
      <c r="CX29" s="4" t="s">
        <v>9</v>
      </c>
      <c r="CY29" s="4" t="s">
        <v>9</v>
      </c>
      <c r="CZ29" s="4" t="s">
        <v>9</v>
      </c>
      <c r="DA29" s="4" t="s">
        <v>9</v>
      </c>
      <c r="DB29" s="4" t="s">
        <v>9</v>
      </c>
      <c r="DC29" s="102"/>
      <c r="DE29" s="8" t="str">
        <f t="shared" si="0"/>
        <v>XD1100</v>
      </c>
      <c r="DF29" s="8" t="str">
        <f t="shared" si="1"/>
        <v>Dryer 1 CS</v>
      </c>
    </row>
    <row r="30" spans="1:110">
      <c r="A30" s="4" t="s">
        <v>5937</v>
      </c>
      <c r="B30" s="4" t="s">
        <v>5899</v>
      </c>
      <c r="C30" s="4" t="s">
        <v>4955</v>
      </c>
      <c r="D30" s="4" t="s">
        <v>9</v>
      </c>
      <c r="E30" s="4" t="s">
        <v>5900</v>
      </c>
      <c r="F30" s="102">
        <v>44502</v>
      </c>
      <c r="G30" s="4" t="s">
        <v>9</v>
      </c>
      <c r="H30" s="102"/>
      <c r="I30" s="4" t="s">
        <v>6703</v>
      </c>
      <c r="J30" s="4" t="s">
        <v>9</v>
      </c>
      <c r="K30" s="4" t="s">
        <v>5002</v>
      </c>
      <c r="L30" s="4" t="s">
        <v>9</v>
      </c>
      <c r="M30" s="4" t="s">
        <v>9</v>
      </c>
      <c r="N30" s="4" t="s">
        <v>5002</v>
      </c>
      <c r="O30" s="4" t="s">
        <v>4955</v>
      </c>
      <c r="P30" s="4" t="s">
        <v>5901</v>
      </c>
      <c r="Q30" s="4" t="s">
        <v>9</v>
      </c>
      <c r="R30" s="4" t="s">
        <v>9</v>
      </c>
      <c r="S30" s="4" t="s">
        <v>11</v>
      </c>
      <c r="T30" s="4" t="s">
        <v>1449</v>
      </c>
      <c r="U30" s="4" t="s">
        <v>5902</v>
      </c>
      <c r="V30" s="102"/>
      <c r="W30" s="4" t="s">
        <v>5902</v>
      </c>
      <c r="X30" s="4" t="s">
        <v>9</v>
      </c>
      <c r="Y30" s="4" t="s">
        <v>11</v>
      </c>
      <c r="Z30" s="4" t="s">
        <v>9</v>
      </c>
      <c r="AA30" s="4" t="s">
        <v>9</v>
      </c>
      <c r="AB30" s="102"/>
      <c r="AC30" s="102"/>
      <c r="AD30" s="102"/>
      <c r="AE30" s="102">
        <v>44502</v>
      </c>
      <c r="AF30" s="102"/>
      <c r="AG30" s="102"/>
      <c r="AH30" s="4" t="s">
        <v>5903</v>
      </c>
      <c r="AI30" s="4" t="s">
        <v>9</v>
      </c>
      <c r="AJ30" s="4" t="s">
        <v>9</v>
      </c>
      <c r="AK30" s="4" t="s">
        <v>9</v>
      </c>
      <c r="AL30" s="4" t="s">
        <v>5904</v>
      </c>
      <c r="AM30" s="4" t="s">
        <v>5905</v>
      </c>
      <c r="AN30" s="4" t="s">
        <v>9</v>
      </c>
      <c r="AO30" s="4" t="s">
        <v>9</v>
      </c>
      <c r="AP30" s="4" t="s">
        <v>5902</v>
      </c>
      <c r="AQ30" s="4" t="s">
        <v>9</v>
      </c>
      <c r="AR30" s="4" t="s">
        <v>9</v>
      </c>
      <c r="AS30" s="4" t="s">
        <v>9</v>
      </c>
      <c r="AT30" s="4" t="s">
        <v>9</v>
      </c>
      <c r="AU30" s="4" t="s">
        <v>9</v>
      </c>
      <c r="AV30" s="102"/>
      <c r="AW30" s="4" t="s">
        <v>5902</v>
      </c>
      <c r="AX30" s="4" t="s">
        <v>9</v>
      </c>
      <c r="AY30" s="4" t="s">
        <v>9</v>
      </c>
      <c r="AZ30" s="4" t="s">
        <v>9</v>
      </c>
      <c r="BA30" s="4" t="s">
        <v>9</v>
      </c>
      <c r="BB30" s="103">
        <v>0</v>
      </c>
      <c r="BC30" s="102"/>
      <c r="BD30" s="4" t="s">
        <v>9</v>
      </c>
      <c r="BE30" s="102"/>
      <c r="BF30" s="102"/>
      <c r="BG30" s="4" t="s">
        <v>9</v>
      </c>
      <c r="BH30" s="4" t="s">
        <v>5906</v>
      </c>
      <c r="BI30" s="4" t="s">
        <v>9</v>
      </c>
      <c r="BJ30" s="4" t="s">
        <v>9</v>
      </c>
      <c r="BK30" s="4" t="s">
        <v>9</v>
      </c>
      <c r="BL30" s="4" t="s">
        <v>9</v>
      </c>
      <c r="BM30" s="4" t="s">
        <v>9</v>
      </c>
      <c r="BN30" s="4" t="s">
        <v>5907</v>
      </c>
      <c r="BO30" s="4" t="s">
        <v>5908</v>
      </c>
      <c r="BP30" s="4" t="s">
        <v>9</v>
      </c>
      <c r="BQ30" s="4" t="s">
        <v>9</v>
      </c>
      <c r="BR30" s="4" t="s">
        <v>5902</v>
      </c>
      <c r="BS30" s="4" t="s">
        <v>9</v>
      </c>
      <c r="BT30" s="4" t="s">
        <v>9</v>
      </c>
      <c r="BU30" s="4" t="s">
        <v>9</v>
      </c>
      <c r="BV30" s="4" t="s">
        <v>9</v>
      </c>
      <c r="BW30" s="4" t="s">
        <v>9</v>
      </c>
      <c r="BX30" s="4" t="s">
        <v>5901</v>
      </c>
      <c r="BY30" s="4" t="s">
        <v>9</v>
      </c>
      <c r="BZ30" s="4" t="s">
        <v>9</v>
      </c>
      <c r="CA30" s="4" t="s">
        <v>9</v>
      </c>
      <c r="CB30" s="4" t="s">
        <v>9</v>
      </c>
      <c r="CC30" s="4" t="s">
        <v>9</v>
      </c>
      <c r="CD30" s="4" t="s">
        <v>9</v>
      </c>
      <c r="CE30" s="4" t="s">
        <v>9</v>
      </c>
      <c r="CF30" s="4" t="s">
        <v>5902</v>
      </c>
      <c r="CG30" s="4" t="s">
        <v>9</v>
      </c>
      <c r="CH30" s="4" t="s">
        <v>9</v>
      </c>
      <c r="CI30" s="4" t="s">
        <v>9</v>
      </c>
      <c r="CJ30" s="4" t="s">
        <v>9</v>
      </c>
      <c r="CK30" s="104">
        <v>0.51275462962963003</v>
      </c>
      <c r="CL30" s="104">
        <v>0</v>
      </c>
      <c r="CM30" s="4" t="s">
        <v>9</v>
      </c>
      <c r="CN30" s="4" t="s">
        <v>5902</v>
      </c>
      <c r="CO30" s="4" t="s">
        <v>9</v>
      </c>
      <c r="CP30" s="4" t="s">
        <v>9</v>
      </c>
      <c r="CQ30" s="4" t="s">
        <v>9</v>
      </c>
      <c r="CR30" s="4" t="s">
        <v>9</v>
      </c>
      <c r="CS30" s="4" t="s">
        <v>9</v>
      </c>
      <c r="CT30" s="4" t="s">
        <v>9</v>
      </c>
      <c r="CU30" s="4" t="s">
        <v>9</v>
      </c>
      <c r="CV30" s="4" t="s">
        <v>11</v>
      </c>
      <c r="CW30" s="4" t="s">
        <v>5909</v>
      </c>
      <c r="CX30" s="4" t="s">
        <v>9</v>
      </c>
      <c r="CY30" s="4" t="s">
        <v>9</v>
      </c>
      <c r="CZ30" s="4" t="s">
        <v>9</v>
      </c>
      <c r="DA30" s="4" t="s">
        <v>9</v>
      </c>
      <c r="DB30" s="4" t="s">
        <v>9</v>
      </c>
      <c r="DC30" s="102"/>
      <c r="DE30" s="8" t="str">
        <f t="shared" si="0"/>
        <v>XDE001</v>
      </c>
      <c r="DF30" s="8" t="str">
        <f t="shared" si="1"/>
        <v>Demurrage Inbound</v>
      </c>
    </row>
    <row r="31" spans="1:110">
      <c r="A31" s="4" t="s">
        <v>5938</v>
      </c>
      <c r="B31" s="4" t="s">
        <v>5899</v>
      </c>
      <c r="C31" s="4" t="s">
        <v>4955</v>
      </c>
      <c r="D31" s="4" t="s">
        <v>9</v>
      </c>
      <c r="E31" s="4" t="s">
        <v>5900</v>
      </c>
      <c r="F31" s="102">
        <v>44502</v>
      </c>
      <c r="G31" s="4" t="s">
        <v>9</v>
      </c>
      <c r="H31" s="102"/>
      <c r="I31" s="4" t="s">
        <v>6704</v>
      </c>
      <c r="J31" s="4" t="s">
        <v>9</v>
      </c>
      <c r="K31" s="4" t="s">
        <v>5002</v>
      </c>
      <c r="L31" s="4" t="s">
        <v>9</v>
      </c>
      <c r="M31" s="4" t="s">
        <v>9</v>
      </c>
      <c r="N31" s="4" t="s">
        <v>5002</v>
      </c>
      <c r="O31" s="4" t="s">
        <v>4955</v>
      </c>
      <c r="P31" s="4" t="s">
        <v>5901</v>
      </c>
      <c r="Q31" s="4" t="s">
        <v>9</v>
      </c>
      <c r="R31" s="4" t="s">
        <v>9</v>
      </c>
      <c r="S31" s="4" t="s">
        <v>11</v>
      </c>
      <c r="T31" s="4" t="s">
        <v>1449</v>
      </c>
      <c r="U31" s="4" t="s">
        <v>5902</v>
      </c>
      <c r="V31" s="102"/>
      <c r="W31" s="4" t="s">
        <v>5902</v>
      </c>
      <c r="X31" s="4" t="s">
        <v>9</v>
      </c>
      <c r="Y31" s="4" t="s">
        <v>11</v>
      </c>
      <c r="Z31" s="4" t="s">
        <v>9</v>
      </c>
      <c r="AA31" s="4" t="s">
        <v>9</v>
      </c>
      <c r="AB31" s="102"/>
      <c r="AC31" s="102"/>
      <c r="AD31" s="102"/>
      <c r="AE31" s="102">
        <v>44502</v>
      </c>
      <c r="AF31" s="102"/>
      <c r="AG31" s="102"/>
      <c r="AH31" s="4" t="s">
        <v>5903</v>
      </c>
      <c r="AI31" s="4" t="s">
        <v>9</v>
      </c>
      <c r="AJ31" s="4" t="s">
        <v>9</v>
      </c>
      <c r="AK31" s="4" t="s">
        <v>9</v>
      </c>
      <c r="AL31" s="4" t="s">
        <v>5904</v>
      </c>
      <c r="AM31" s="4" t="s">
        <v>5905</v>
      </c>
      <c r="AN31" s="4" t="s">
        <v>9</v>
      </c>
      <c r="AO31" s="4" t="s">
        <v>9</v>
      </c>
      <c r="AP31" s="4" t="s">
        <v>5902</v>
      </c>
      <c r="AQ31" s="4" t="s">
        <v>9</v>
      </c>
      <c r="AR31" s="4" t="s">
        <v>9</v>
      </c>
      <c r="AS31" s="4" t="s">
        <v>9</v>
      </c>
      <c r="AT31" s="4" t="s">
        <v>9</v>
      </c>
      <c r="AU31" s="4" t="s">
        <v>9</v>
      </c>
      <c r="AV31" s="102"/>
      <c r="AW31" s="4" t="s">
        <v>5902</v>
      </c>
      <c r="AX31" s="4" t="s">
        <v>9</v>
      </c>
      <c r="AY31" s="4" t="s">
        <v>9</v>
      </c>
      <c r="AZ31" s="4" t="s">
        <v>9</v>
      </c>
      <c r="BA31" s="4" t="s">
        <v>9</v>
      </c>
      <c r="BB31" s="103">
        <v>0</v>
      </c>
      <c r="BC31" s="102"/>
      <c r="BD31" s="4" t="s">
        <v>9</v>
      </c>
      <c r="BE31" s="102"/>
      <c r="BF31" s="102"/>
      <c r="BG31" s="4" t="s">
        <v>9</v>
      </c>
      <c r="BH31" s="4" t="s">
        <v>5906</v>
      </c>
      <c r="BI31" s="4" t="s">
        <v>9</v>
      </c>
      <c r="BJ31" s="4" t="s">
        <v>9</v>
      </c>
      <c r="BK31" s="4" t="s">
        <v>9</v>
      </c>
      <c r="BL31" s="4" t="s">
        <v>9</v>
      </c>
      <c r="BM31" s="4" t="s">
        <v>9</v>
      </c>
      <c r="BN31" s="4" t="s">
        <v>5907</v>
      </c>
      <c r="BO31" s="4" t="s">
        <v>5908</v>
      </c>
      <c r="BP31" s="4" t="s">
        <v>9</v>
      </c>
      <c r="BQ31" s="4" t="s">
        <v>9</v>
      </c>
      <c r="BR31" s="4" t="s">
        <v>5902</v>
      </c>
      <c r="BS31" s="4" t="s">
        <v>9</v>
      </c>
      <c r="BT31" s="4" t="s">
        <v>9</v>
      </c>
      <c r="BU31" s="4" t="s">
        <v>9</v>
      </c>
      <c r="BV31" s="4" t="s">
        <v>9</v>
      </c>
      <c r="BW31" s="4" t="s">
        <v>9</v>
      </c>
      <c r="BX31" s="4" t="s">
        <v>5901</v>
      </c>
      <c r="BY31" s="4" t="s">
        <v>9</v>
      </c>
      <c r="BZ31" s="4" t="s">
        <v>9</v>
      </c>
      <c r="CA31" s="4" t="s">
        <v>9</v>
      </c>
      <c r="CB31" s="4" t="s">
        <v>9</v>
      </c>
      <c r="CC31" s="4" t="s">
        <v>9</v>
      </c>
      <c r="CD31" s="4" t="s">
        <v>9</v>
      </c>
      <c r="CE31" s="4" t="s">
        <v>9</v>
      </c>
      <c r="CF31" s="4" t="s">
        <v>5902</v>
      </c>
      <c r="CG31" s="4" t="s">
        <v>9</v>
      </c>
      <c r="CH31" s="4" t="s">
        <v>9</v>
      </c>
      <c r="CI31" s="4" t="s">
        <v>9</v>
      </c>
      <c r="CJ31" s="4" t="s">
        <v>9</v>
      </c>
      <c r="CK31" s="104">
        <v>0.51275462962963003</v>
      </c>
      <c r="CL31" s="104">
        <v>0</v>
      </c>
      <c r="CM31" s="4" t="s">
        <v>9</v>
      </c>
      <c r="CN31" s="4" t="s">
        <v>5902</v>
      </c>
      <c r="CO31" s="4" t="s">
        <v>9</v>
      </c>
      <c r="CP31" s="4" t="s">
        <v>9</v>
      </c>
      <c r="CQ31" s="4" t="s">
        <v>9</v>
      </c>
      <c r="CR31" s="4" t="s">
        <v>9</v>
      </c>
      <c r="CS31" s="4" t="s">
        <v>9</v>
      </c>
      <c r="CT31" s="4" t="s">
        <v>9</v>
      </c>
      <c r="CU31" s="4" t="s">
        <v>9</v>
      </c>
      <c r="CV31" s="4" t="s">
        <v>11</v>
      </c>
      <c r="CW31" s="4" t="s">
        <v>5909</v>
      </c>
      <c r="CX31" s="4" t="s">
        <v>9</v>
      </c>
      <c r="CY31" s="4" t="s">
        <v>9</v>
      </c>
      <c r="CZ31" s="4" t="s">
        <v>9</v>
      </c>
      <c r="DA31" s="4" t="s">
        <v>9</v>
      </c>
      <c r="DB31" s="4" t="s">
        <v>9</v>
      </c>
      <c r="DC31" s="102"/>
      <c r="DE31" s="8" t="str">
        <f t="shared" si="0"/>
        <v>XDE002</v>
      </c>
      <c r="DF31" s="8" t="str">
        <f t="shared" si="1"/>
        <v>Demur outbound</v>
      </c>
    </row>
    <row r="32" spans="1:110">
      <c r="A32" s="4" t="s">
        <v>5939</v>
      </c>
      <c r="B32" s="4" t="s">
        <v>5899</v>
      </c>
      <c r="C32" s="4" t="s">
        <v>4955</v>
      </c>
      <c r="D32" s="4" t="s">
        <v>9</v>
      </c>
      <c r="E32" s="4" t="s">
        <v>5900</v>
      </c>
      <c r="F32" s="102">
        <v>44502</v>
      </c>
      <c r="G32" s="4" t="s">
        <v>9</v>
      </c>
      <c r="H32" s="102"/>
      <c r="I32" s="4" t="s">
        <v>6705</v>
      </c>
      <c r="J32" s="4" t="s">
        <v>9</v>
      </c>
      <c r="K32" s="4" t="s">
        <v>5002</v>
      </c>
      <c r="L32" s="4" t="s">
        <v>9</v>
      </c>
      <c r="M32" s="4" t="s">
        <v>9</v>
      </c>
      <c r="N32" s="4" t="s">
        <v>5002</v>
      </c>
      <c r="O32" s="4" t="s">
        <v>4955</v>
      </c>
      <c r="P32" s="4" t="s">
        <v>5901</v>
      </c>
      <c r="Q32" s="4" t="s">
        <v>9</v>
      </c>
      <c r="R32" s="4" t="s">
        <v>9</v>
      </c>
      <c r="S32" s="4" t="s">
        <v>11</v>
      </c>
      <c r="T32" s="4" t="s">
        <v>1449</v>
      </c>
      <c r="U32" s="4" t="s">
        <v>5902</v>
      </c>
      <c r="V32" s="102"/>
      <c r="W32" s="4" t="s">
        <v>5902</v>
      </c>
      <c r="X32" s="4" t="s">
        <v>9</v>
      </c>
      <c r="Y32" s="4" t="s">
        <v>11</v>
      </c>
      <c r="Z32" s="4" t="s">
        <v>9</v>
      </c>
      <c r="AA32" s="4" t="s">
        <v>9</v>
      </c>
      <c r="AB32" s="102"/>
      <c r="AC32" s="102"/>
      <c r="AD32" s="102"/>
      <c r="AE32" s="102">
        <v>44502</v>
      </c>
      <c r="AF32" s="102"/>
      <c r="AG32" s="102"/>
      <c r="AH32" s="4" t="s">
        <v>5903</v>
      </c>
      <c r="AI32" s="4" t="s">
        <v>9</v>
      </c>
      <c r="AJ32" s="4" t="s">
        <v>9</v>
      </c>
      <c r="AK32" s="4" t="s">
        <v>9</v>
      </c>
      <c r="AL32" s="4" t="s">
        <v>5904</v>
      </c>
      <c r="AM32" s="4" t="s">
        <v>5905</v>
      </c>
      <c r="AN32" s="4" t="s">
        <v>9</v>
      </c>
      <c r="AO32" s="4" t="s">
        <v>9</v>
      </c>
      <c r="AP32" s="4" t="s">
        <v>5902</v>
      </c>
      <c r="AQ32" s="4" t="s">
        <v>9</v>
      </c>
      <c r="AR32" s="4" t="s">
        <v>9</v>
      </c>
      <c r="AS32" s="4" t="s">
        <v>9</v>
      </c>
      <c r="AT32" s="4" t="s">
        <v>9</v>
      </c>
      <c r="AU32" s="4" t="s">
        <v>9</v>
      </c>
      <c r="AV32" s="102"/>
      <c r="AW32" s="4" t="s">
        <v>5902</v>
      </c>
      <c r="AX32" s="4" t="s">
        <v>9</v>
      </c>
      <c r="AY32" s="4" t="s">
        <v>9</v>
      </c>
      <c r="AZ32" s="4" t="s">
        <v>9</v>
      </c>
      <c r="BA32" s="4" t="s">
        <v>9</v>
      </c>
      <c r="BB32" s="103">
        <v>0</v>
      </c>
      <c r="BC32" s="102"/>
      <c r="BD32" s="4" t="s">
        <v>9</v>
      </c>
      <c r="BE32" s="102"/>
      <c r="BF32" s="102"/>
      <c r="BG32" s="4" t="s">
        <v>9</v>
      </c>
      <c r="BH32" s="4" t="s">
        <v>5906</v>
      </c>
      <c r="BI32" s="4" t="s">
        <v>9</v>
      </c>
      <c r="BJ32" s="4" t="s">
        <v>9</v>
      </c>
      <c r="BK32" s="4" t="s">
        <v>9</v>
      </c>
      <c r="BL32" s="4" t="s">
        <v>9</v>
      </c>
      <c r="BM32" s="4" t="s">
        <v>9</v>
      </c>
      <c r="BN32" s="4" t="s">
        <v>5907</v>
      </c>
      <c r="BO32" s="4" t="s">
        <v>5908</v>
      </c>
      <c r="BP32" s="4" t="s">
        <v>9</v>
      </c>
      <c r="BQ32" s="4" t="s">
        <v>9</v>
      </c>
      <c r="BR32" s="4" t="s">
        <v>5902</v>
      </c>
      <c r="BS32" s="4" t="s">
        <v>9</v>
      </c>
      <c r="BT32" s="4" t="s">
        <v>9</v>
      </c>
      <c r="BU32" s="4" t="s">
        <v>9</v>
      </c>
      <c r="BV32" s="4" t="s">
        <v>9</v>
      </c>
      <c r="BW32" s="4" t="s">
        <v>9</v>
      </c>
      <c r="BX32" s="4" t="s">
        <v>5901</v>
      </c>
      <c r="BY32" s="4" t="s">
        <v>9</v>
      </c>
      <c r="BZ32" s="4" t="s">
        <v>9</v>
      </c>
      <c r="CA32" s="4" t="s">
        <v>9</v>
      </c>
      <c r="CB32" s="4" t="s">
        <v>9</v>
      </c>
      <c r="CC32" s="4" t="s">
        <v>9</v>
      </c>
      <c r="CD32" s="4" t="s">
        <v>9</v>
      </c>
      <c r="CE32" s="4" t="s">
        <v>9</v>
      </c>
      <c r="CF32" s="4" t="s">
        <v>5902</v>
      </c>
      <c r="CG32" s="4" t="s">
        <v>9</v>
      </c>
      <c r="CH32" s="4" t="s">
        <v>9</v>
      </c>
      <c r="CI32" s="4" t="s">
        <v>9</v>
      </c>
      <c r="CJ32" s="4" t="s">
        <v>9</v>
      </c>
      <c r="CK32" s="104">
        <v>0.51275462962963003</v>
      </c>
      <c r="CL32" s="104">
        <v>0</v>
      </c>
      <c r="CM32" s="4" t="s">
        <v>9</v>
      </c>
      <c r="CN32" s="4" t="s">
        <v>5902</v>
      </c>
      <c r="CO32" s="4" t="s">
        <v>9</v>
      </c>
      <c r="CP32" s="4" t="s">
        <v>9</v>
      </c>
      <c r="CQ32" s="4" t="s">
        <v>9</v>
      </c>
      <c r="CR32" s="4" t="s">
        <v>9</v>
      </c>
      <c r="CS32" s="4" t="s">
        <v>9</v>
      </c>
      <c r="CT32" s="4" t="s">
        <v>9</v>
      </c>
      <c r="CU32" s="4" t="s">
        <v>9</v>
      </c>
      <c r="CV32" s="4" t="s">
        <v>11</v>
      </c>
      <c r="CW32" s="4" t="s">
        <v>5909</v>
      </c>
      <c r="CX32" s="4" t="s">
        <v>9</v>
      </c>
      <c r="CY32" s="4" t="s">
        <v>9</v>
      </c>
      <c r="CZ32" s="4" t="s">
        <v>9</v>
      </c>
      <c r="DA32" s="4" t="s">
        <v>9</v>
      </c>
      <c r="DB32" s="4" t="s">
        <v>9</v>
      </c>
      <c r="DC32" s="102"/>
      <c r="DE32" s="8" t="str">
        <f t="shared" si="0"/>
        <v>XDE010</v>
      </c>
      <c r="DF32" s="8" t="str">
        <f t="shared" si="1"/>
        <v>Dead Legs - Container Trans</v>
      </c>
    </row>
    <row r="33" spans="1:110">
      <c r="A33" s="4" t="s">
        <v>5940</v>
      </c>
      <c r="B33" s="4" t="s">
        <v>5899</v>
      </c>
      <c r="C33" s="4" t="s">
        <v>4955</v>
      </c>
      <c r="D33" s="4" t="s">
        <v>9</v>
      </c>
      <c r="E33" s="4" t="s">
        <v>5900</v>
      </c>
      <c r="F33" s="102">
        <v>44502</v>
      </c>
      <c r="G33" s="4" t="s">
        <v>9</v>
      </c>
      <c r="H33" s="102"/>
      <c r="I33" s="4" t="s">
        <v>6706</v>
      </c>
      <c r="J33" s="4" t="s">
        <v>9</v>
      </c>
      <c r="K33" s="4" t="s">
        <v>5002</v>
      </c>
      <c r="L33" s="4" t="s">
        <v>9</v>
      </c>
      <c r="M33" s="4" t="s">
        <v>9</v>
      </c>
      <c r="N33" s="4" t="s">
        <v>5002</v>
      </c>
      <c r="O33" s="4" t="s">
        <v>4955</v>
      </c>
      <c r="P33" s="4" t="s">
        <v>5901</v>
      </c>
      <c r="Q33" s="4" t="s">
        <v>9</v>
      </c>
      <c r="R33" s="4" t="s">
        <v>9</v>
      </c>
      <c r="S33" s="4" t="s">
        <v>11</v>
      </c>
      <c r="T33" s="4" t="s">
        <v>1449</v>
      </c>
      <c r="U33" s="4" t="s">
        <v>5902</v>
      </c>
      <c r="V33" s="102"/>
      <c r="W33" s="4" t="s">
        <v>5902</v>
      </c>
      <c r="X33" s="4" t="s">
        <v>9</v>
      </c>
      <c r="Y33" s="4" t="s">
        <v>11</v>
      </c>
      <c r="Z33" s="4" t="s">
        <v>9</v>
      </c>
      <c r="AA33" s="4" t="s">
        <v>9</v>
      </c>
      <c r="AB33" s="102"/>
      <c r="AC33" s="102"/>
      <c r="AD33" s="102"/>
      <c r="AE33" s="102">
        <v>44502</v>
      </c>
      <c r="AF33" s="102"/>
      <c r="AG33" s="102"/>
      <c r="AH33" s="4" t="s">
        <v>5903</v>
      </c>
      <c r="AI33" s="4" t="s">
        <v>9</v>
      </c>
      <c r="AJ33" s="4" t="s">
        <v>9</v>
      </c>
      <c r="AK33" s="4" t="s">
        <v>9</v>
      </c>
      <c r="AL33" s="4" t="s">
        <v>5904</v>
      </c>
      <c r="AM33" s="4" t="s">
        <v>5905</v>
      </c>
      <c r="AN33" s="4" t="s">
        <v>9</v>
      </c>
      <c r="AO33" s="4" t="s">
        <v>9</v>
      </c>
      <c r="AP33" s="4" t="s">
        <v>5902</v>
      </c>
      <c r="AQ33" s="4" t="s">
        <v>9</v>
      </c>
      <c r="AR33" s="4" t="s">
        <v>9</v>
      </c>
      <c r="AS33" s="4" t="s">
        <v>9</v>
      </c>
      <c r="AT33" s="4" t="s">
        <v>9</v>
      </c>
      <c r="AU33" s="4" t="s">
        <v>9</v>
      </c>
      <c r="AV33" s="102"/>
      <c r="AW33" s="4" t="s">
        <v>5902</v>
      </c>
      <c r="AX33" s="4" t="s">
        <v>9</v>
      </c>
      <c r="AY33" s="4" t="s">
        <v>9</v>
      </c>
      <c r="AZ33" s="4" t="s">
        <v>9</v>
      </c>
      <c r="BA33" s="4" t="s">
        <v>9</v>
      </c>
      <c r="BB33" s="103">
        <v>0</v>
      </c>
      <c r="BC33" s="102"/>
      <c r="BD33" s="4" t="s">
        <v>9</v>
      </c>
      <c r="BE33" s="102"/>
      <c r="BF33" s="102"/>
      <c r="BG33" s="4" t="s">
        <v>9</v>
      </c>
      <c r="BH33" s="4" t="s">
        <v>5906</v>
      </c>
      <c r="BI33" s="4" t="s">
        <v>9</v>
      </c>
      <c r="BJ33" s="4" t="s">
        <v>9</v>
      </c>
      <c r="BK33" s="4" t="s">
        <v>9</v>
      </c>
      <c r="BL33" s="4" t="s">
        <v>9</v>
      </c>
      <c r="BM33" s="4" t="s">
        <v>9</v>
      </c>
      <c r="BN33" s="4" t="s">
        <v>5907</v>
      </c>
      <c r="BO33" s="4" t="s">
        <v>5908</v>
      </c>
      <c r="BP33" s="4" t="s">
        <v>9</v>
      </c>
      <c r="BQ33" s="4" t="s">
        <v>9</v>
      </c>
      <c r="BR33" s="4" t="s">
        <v>5902</v>
      </c>
      <c r="BS33" s="4" t="s">
        <v>9</v>
      </c>
      <c r="BT33" s="4" t="s">
        <v>9</v>
      </c>
      <c r="BU33" s="4" t="s">
        <v>9</v>
      </c>
      <c r="BV33" s="4" t="s">
        <v>9</v>
      </c>
      <c r="BW33" s="4" t="s">
        <v>9</v>
      </c>
      <c r="BX33" s="4" t="s">
        <v>5901</v>
      </c>
      <c r="BY33" s="4" t="s">
        <v>9</v>
      </c>
      <c r="BZ33" s="4" t="s">
        <v>9</v>
      </c>
      <c r="CA33" s="4" t="s">
        <v>9</v>
      </c>
      <c r="CB33" s="4" t="s">
        <v>9</v>
      </c>
      <c r="CC33" s="4" t="s">
        <v>9</v>
      </c>
      <c r="CD33" s="4" t="s">
        <v>9</v>
      </c>
      <c r="CE33" s="4" t="s">
        <v>9</v>
      </c>
      <c r="CF33" s="4" t="s">
        <v>5902</v>
      </c>
      <c r="CG33" s="4" t="s">
        <v>9</v>
      </c>
      <c r="CH33" s="4" t="s">
        <v>9</v>
      </c>
      <c r="CI33" s="4" t="s">
        <v>9</v>
      </c>
      <c r="CJ33" s="4" t="s">
        <v>9</v>
      </c>
      <c r="CK33" s="104">
        <v>0.51275462962963003</v>
      </c>
      <c r="CL33" s="104">
        <v>0</v>
      </c>
      <c r="CM33" s="4" t="s">
        <v>9</v>
      </c>
      <c r="CN33" s="4" t="s">
        <v>5902</v>
      </c>
      <c r="CO33" s="4" t="s">
        <v>9</v>
      </c>
      <c r="CP33" s="4" t="s">
        <v>9</v>
      </c>
      <c r="CQ33" s="4" t="s">
        <v>9</v>
      </c>
      <c r="CR33" s="4" t="s">
        <v>9</v>
      </c>
      <c r="CS33" s="4" t="s">
        <v>9</v>
      </c>
      <c r="CT33" s="4" t="s">
        <v>9</v>
      </c>
      <c r="CU33" s="4" t="s">
        <v>9</v>
      </c>
      <c r="CV33" s="4" t="s">
        <v>11</v>
      </c>
      <c r="CW33" s="4" t="s">
        <v>5909</v>
      </c>
      <c r="CX33" s="4" t="s">
        <v>9</v>
      </c>
      <c r="CY33" s="4" t="s">
        <v>9</v>
      </c>
      <c r="CZ33" s="4" t="s">
        <v>9</v>
      </c>
      <c r="DA33" s="4" t="s">
        <v>9</v>
      </c>
      <c r="DB33" s="4" t="s">
        <v>9</v>
      </c>
      <c r="DC33" s="102"/>
      <c r="DE33" s="8" t="str">
        <f t="shared" si="0"/>
        <v>XDE011</v>
      </c>
      <c r="DF33" s="8" t="str">
        <f t="shared" si="1"/>
        <v>CombiLift - Container Trans</v>
      </c>
    </row>
    <row r="34" spans="1:110">
      <c r="A34" s="4" t="s">
        <v>5941</v>
      </c>
      <c r="B34" s="4" t="s">
        <v>5899</v>
      </c>
      <c r="C34" s="4" t="s">
        <v>4955</v>
      </c>
      <c r="D34" s="4" t="s">
        <v>9</v>
      </c>
      <c r="E34" s="4" t="s">
        <v>5900</v>
      </c>
      <c r="F34" s="102">
        <v>44502</v>
      </c>
      <c r="G34" s="4" t="s">
        <v>9</v>
      </c>
      <c r="H34" s="102"/>
      <c r="I34" s="4" t="s">
        <v>6707</v>
      </c>
      <c r="J34" s="4" t="s">
        <v>9</v>
      </c>
      <c r="K34" s="4" t="s">
        <v>5002</v>
      </c>
      <c r="L34" s="4" t="s">
        <v>9</v>
      </c>
      <c r="M34" s="4" t="s">
        <v>9</v>
      </c>
      <c r="N34" s="4" t="s">
        <v>5002</v>
      </c>
      <c r="O34" s="4" t="s">
        <v>4955</v>
      </c>
      <c r="P34" s="4" t="s">
        <v>5901</v>
      </c>
      <c r="Q34" s="4" t="s">
        <v>9</v>
      </c>
      <c r="R34" s="4" t="s">
        <v>9</v>
      </c>
      <c r="S34" s="4" t="s">
        <v>11</v>
      </c>
      <c r="T34" s="4" t="s">
        <v>1449</v>
      </c>
      <c r="U34" s="4" t="s">
        <v>5902</v>
      </c>
      <c r="V34" s="102"/>
      <c r="W34" s="4" t="s">
        <v>5902</v>
      </c>
      <c r="X34" s="4" t="s">
        <v>9</v>
      </c>
      <c r="Y34" s="4" t="s">
        <v>11</v>
      </c>
      <c r="Z34" s="4" t="s">
        <v>9</v>
      </c>
      <c r="AA34" s="4" t="s">
        <v>9</v>
      </c>
      <c r="AB34" s="102"/>
      <c r="AC34" s="102"/>
      <c r="AD34" s="102"/>
      <c r="AE34" s="102">
        <v>44502</v>
      </c>
      <c r="AF34" s="102"/>
      <c r="AG34" s="102"/>
      <c r="AH34" s="4" t="s">
        <v>5903</v>
      </c>
      <c r="AI34" s="4" t="s">
        <v>9</v>
      </c>
      <c r="AJ34" s="4" t="s">
        <v>9</v>
      </c>
      <c r="AK34" s="4" t="s">
        <v>9</v>
      </c>
      <c r="AL34" s="4" t="s">
        <v>5904</v>
      </c>
      <c r="AM34" s="4" t="s">
        <v>5905</v>
      </c>
      <c r="AN34" s="4" t="s">
        <v>9</v>
      </c>
      <c r="AO34" s="4" t="s">
        <v>9</v>
      </c>
      <c r="AP34" s="4" t="s">
        <v>5902</v>
      </c>
      <c r="AQ34" s="4" t="s">
        <v>9</v>
      </c>
      <c r="AR34" s="4" t="s">
        <v>9</v>
      </c>
      <c r="AS34" s="4" t="s">
        <v>9</v>
      </c>
      <c r="AT34" s="4" t="s">
        <v>9</v>
      </c>
      <c r="AU34" s="4" t="s">
        <v>9</v>
      </c>
      <c r="AV34" s="102"/>
      <c r="AW34" s="4" t="s">
        <v>5902</v>
      </c>
      <c r="AX34" s="4" t="s">
        <v>9</v>
      </c>
      <c r="AY34" s="4" t="s">
        <v>9</v>
      </c>
      <c r="AZ34" s="4" t="s">
        <v>9</v>
      </c>
      <c r="BA34" s="4" t="s">
        <v>9</v>
      </c>
      <c r="BB34" s="103">
        <v>0</v>
      </c>
      <c r="BC34" s="102"/>
      <c r="BD34" s="4" t="s">
        <v>9</v>
      </c>
      <c r="BE34" s="102"/>
      <c r="BF34" s="102"/>
      <c r="BG34" s="4" t="s">
        <v>9</v>
      </c>
      <c r="BH34" s="4" t="s">
        <v>5906</v>
      </c>
      <c r="BI34" s="4" t="s">
        <v>9</v>
      </c>
      <c r="BJ34" s="4" t="s">
        <v>9</v>
      </c>
      <c r="BK34" s="4" t="s">
        <v>9</v>
      </c>
      <c r="BL34" s="4" t="s">
        <v>9</v>
      </c>
      <c r="BM34" s="4" t="s">
        <v>9</v>
      </c>
      <c r="BN34" s="4" t="s">
        <v>5907</v>
      </c>
      <c r="BO34" s="4" t="s">
        <v>5908</v>
      </c>
      <c r="BP34" s="4" t="s">
        <v>9</v>
      </c>
      <c r="BQ34" s="4" t="s">
        <v>9</v>
      </c>
      <c r="BR34" s="4" t="s">
        <v>5902</v>
      </c>
      <c r="BS34" s="4" t="s">
        <v>9</v>
      </c>
      <c r="BT34" s="4" t="s">
        <v>9</v>
      </c>
      <c r="BU34" s="4" t="s">
        <v>9</v>
      </c>
      <c r="BV34" s="4" t="s">
        <v>9</v>
      </c>
      <c r="BW34" s="4" t="s">
        <v>9</v>
      </c>
      <c r="BX34" s="4" t="s">
        <v>5901</v>
      </c>
      <c r="BY34" s="4" t="s">
        <v>9</v>
      </c>
      <c r="BZ34" s="4" t="s">
        <v>9</v>
      </c>
      <c r="CA34" s="4" t="s">
        <v>9</v>
      </c>
      <c r="CB34" s="4" t="s">
        <v>9</v>
      </c>
      <c r="CC34" s="4" t="s">
        <v>9</v>
      </c>
      <c r="CD34" s="4" t="s">
        <v>9</v>
      </c>
      <c r="CE34" s="4" t="s">
        <v>9</v>
      </c>
      <c r="CF34" s="4" t="s">
        <v>5902</v>
      </c>
      <c r="CG34" s="4" t="s">
        <v>9</v>
      </c>
      <c r="CH34" s="4" t="s">
        <v>9</v>
      </c>
      <c r="CI34" s="4" t="s">
        <v>9</v>
      </c>
      <c r="CJ34" s="4" t="s">
        <v>9</v>
      </c>
      <c r="CK34" s="104">
        <v>0.51275462962963003</v>
      </c>
      <c r="CL34" s="104">
        <v>0</v>
      </c>
      <c r="CM34" s="4" t="s">
        <v>9</v>
      </c>
      <c r="CN34" s="4" t="s">
        <v>5902</v>
      </c>
      <c r="CO34" s="4" t="s">
        <v>9</v>
      </c>
      <c r="CP34" s="4" t="s">
        <v>9</v>
      </c>
      <c r="CQ34" s="4" t="s">
        <v>9</v>
      </c>
      <c r="CR34" s="4" t="s">
        <v>9</v>
      </c>
      <c r="CS34" s="4" t="s">
        <v>9</v>
      </c>
      <c r="CT34" s="4" t="s">
        <v>9</v>
      </c>
      <c r="CU34" s="4" t="s">
        <v>9</v>
      </c>
      <c r="CV34" s="4" t="s">
        <v>11</v>
      </c>
      <c r="CW34" s="4" t="s">
        <v>5909</v>
      </c>
      <c r="CX34" s="4" t="s">
        <v>9</v>
      </c>
      <c r="CY34" s="4" t="s">
        <v>9</v>
      </c>
      <c r="CZ34" s="4" t="s">
        <v>9</v>
      </c>
      <c r="DA34" s="4" t="s">
        <v>9</v>
      </c>
      <c r="DB34" s="4" t="s">
        <v>9</v>
      </c>
      <c r="DC34" s="102"/>
      <c r="DE34" s="8" t="str">
        <f t="shared" si="0"/>
        <v>XDE012</v>
      </c>
      <c r="DF34" s="8" t="str">
        <f t="shared" si="1"/>
        <v>Fixed Fee - Container Trans</v>
      </c>
    </row>
    <row r="35" spans="1:110">
      <c r="A35" s="4" t="s">
        <v>5942</v>
      </c>
      <c r="B35" s="4" t="s">
        <v>5899</v>
      </c>
      <c r="C35" s="4" t="s">
        <v>4955</v>
      </c>
      <c r="D35" s="4" t="s">
        <v>9</v>
      </c>
      <c r="E35" s="4" t="s">
        <v>5900</v>
      </c>
      <c r="F35" s="102">
        <v>44502</v>
      </c>
      <c r="G35" s="4" t="s">
        <v>9</v>
      </c>
      <c r="H35" s="102"/>
      <c r="I35" s="4" t="s">
        <v>6708</v>
      </c>
      <c r="J35" s="4" t="s">
        <v>9</v>
      </c>
      <c r="K35" s="4" t="s">
        <v>5002</v>
      </c>
      <c r="L35" s="4" t="s">
        <v>9</v>
      </c>
      <c r="M35" s="4" t="s">
        <v>9</v>
      </c>
      <c r="N35" s="4" t="s">
        <v>5002</v>
      </c>
      <c r="O35" s="4" t="s">
        <v>4955</v>
      </c>
      <c r="P35" s="4" t="s">
        <v>5901</v>
      </c>
      <c r="Q35" s="4" t="s">
        <v>9</v>
      </c>
      <c r="R35" s="4" t="s">
        <v>9</v>
      </c>
      <c r="S35" s="4" t="s">
        <v>11</v>
      </c>
      <c r="T35" s="4" t="s">
        <v>1449</v>
      </c>
      <c r="U35" s="4" t="s">
        <v>5902</v>
      </c>
      <c r="V35" s="102"/>
      <c r="W35" s="4" t="s">
        <v>5902</v>
      </c>
      <c r="X35" s="4" t="s">
        <v>9</v>
      </c>
      <c r="Y35" s="4" t="s">
        <v>11</v>
      </c>
      <c r="Z35" s="4" t="s">
        <v>9</v>
      </c>
      <c r="AA35" s="4" t="s">
        <v>9</v>
      </c>
      <c r="AB35" s="102"/>
      <c r="AC35" s="102"/>
      <c r="AD35" s="102"/>
      <c r="AE35" s="102">
        <v>44502</v>
      </c>
      <c r="AF35" s="102"/>
      <c r="AG35" s="102"/>
      <c r="AH35" s="4" t="s">
        <v>5903</v>
      </c>
      <c r="AI35" s="4" t="s">
        <v>9</v>
      </c>
      <c r="AJ35" s="4" t="s">
        <v>9</v>
      </c>
      <c r="AK35" s="4" t="s">
        <v>9</v>
      </c>
      <c r="AL35" s="4" t="s">
        <v>5904</v>
      </c>
      <c r="AM35" s="4" t="s">
        <v>5905</v>
      </c>
      <c r="AN35" s="4" t="s">
        <v>9</v>
      </c>
      <c r="AO35" s="4" t="s">
        <v>9</v>
      </c>
      <c r="AP35" s="4" t="s">
        <v>5902</v>
      </c>
      <c r="AQ35" s="4" t="s">
        <v>9</v>
      </c>
      <c r="AR35" s="4" t="s">
        <v>9</v>
      </c>
      <c r="AS35" s="4" t="s">
        <v>9</v>
      </c>
      <c r="AT35" s="4" t="s">
        <v>9</v>
      </c>
      <c r="AU35" s="4" t="s">
        <v>9</v>
      </c>
      <c r="AV35" s="102"/>
      <c r="AW35" s="4" t="s">
        <v>5902</v>
      </c>
      <c r="AX35" s="4" t="s">
        <v>9</v>
      </c>
      <c r="AY35" s="4" t="s">
        <v>9</v>
      </c>
      <c r="AZ35" s="4" t="s">
        <v>9</v>
      </c>
      <c r="BA35" s="4" t="s">
        <v>9</v>
      </c>
      <c r="BB35" s="103">
        <v>0</v>
      </c>
      <c r="BC35" s="102"/>
      <c r="BD35" s="4" t="s">
        <v>9</v>
      </c>
      <c r="BE35" s="102"/>
      <c r="BF35" s="102"/>
      <c r="BG35" s="4" t="s">
        <v>9</v>
      </c>
      <c r="BH35" s="4" t="s">
        <v>5906</v>
      </c>
      <c r="BI35" s="4" t="s">
        <v>9</v>
      </c>
      <c r="BJ35" s="4" t="s">
        <v>9</v>
      </c>
      <c r="BK35" s="4" t="s">
        <v>9</v>
      </c>
      <c r="BL35" s="4" t="s">
        <v>9</v>
      </c>
      <c r="BM35" s="4" t="s">
        <v>9</v>
      </c>
      <c r="BN35" s="4" t="s">
        <v>5907</v>
      </c>
      <c r="BO35" s="4" t="s">
        <v>5908</v>
      </c>
      <c r="BP35" s="4" t="s">
        <v>9</v>
      </c>
      <c r="BQ35" s="4" t="s">
        <v>9</v>
      </c>
      <c r="BR35" s="4" t="s">
        <v>5902</v>
      </c>
      <c r="BS35" s="4" t="s">
        <v>9</v>
      </c>
      <c r="BT35" s="4" t="s">
        <v>9</v>
      </c>
      <c r="BU35" s="4" t="s">
        <v>9</v>
      </c>
      <c r="BV35" s="4" t="s">
        <v>9</v>
      </c>
      <c r="BW35" s="4" t="s">
        <v>9</v>
      </c>
      <c r="BX35" s="4" t="s">
        <v>5901</v>
      </c>
      <c r="BY35" s="4" t="s">
        <v>9</v>
      </c>
      <c r="BZ35" s="4" t="s">
        <v>9</v>
      </c>
      <c r="CA35" s="4" t="s">
        <v>9</v>
      </c>
      <c r="CB35" s="4" t="s">
        <v>9</v>
      </c>
      <c r="CC35" s="4" t="s">
        <v>9</v>
      </c>
      <c r="CD35" s="4" t="s">
        <v>9</v>
      </c>
      <c r="CE35" s="4" t="s">
        <v>9</v>
      </c>
      <c r="CF35" s="4" t="s">
        <v>5902</v>
      </c>
      <c r="CG35" s="4" t="s">
        <v>9</v>
      </c>
      <c r="CH35" s="4" t="s">
        <v>9</v>
      </c>
      <c r="CI35" s="4" t="s">
        <v>9</v>
      </c>
      <c r="CJ35" s="4" t="s">
        <v>9</v>
      </c>
      <c r="CK35" s="104">
        <v>0.51275462962963003</v>
      </c>
      <c r="CL35" s="104">
        <v>0</v>
      </c>
      <c r="CM35" s="4" t="s">
        <v>9</v>
      </c>
      <c r="CN35" s="4" t="s">
        <v>5902</v>
      </c>
      <c r="CO35" s="4" t="s">
        <v>9</v>
      </c>
      <c r="CP35" s="4" t="s">
        <v>9</v>
      </c>
      <c r="CQ35" s="4" t="s">
        <v>9</v>
      </c>
      <c r="CR35" s="4" t="s">
        <v>9</v>
      </c>
      <c r="CS35" s="4" t="s">
        <v>9</v>
      </c>
      <c r="CT35" s="4" t="s">
        <v>9</v>
      </c>
      <c r="CU35" s="4" t="s">
        <v>9</v>
      </c>
      <c r="CV35" s="4" t="s">
        <v>11</v>
      </c>
      <c r="CW35" s="4" t="s">
        <v>5909</v>
      </c>
      <c r="CX35" s="4" t="s">
        <v>9</v>
      </c>
      <c r="CY35" s="4" t="s">
        <v>9</v>
      </c>
      <c r="CZ35" s="4" t="s">
        <v>9</v>
      </c>
      <c r="DA35" s="4" t="s">
        <v>9</v>
      </c>
      <c r="DB35" s="4" t="s">
        <v>9</v>
      </c>
      <c r="DC35" s="102"/>
      <c r="DE35" s="8" t="str">
        <f t="shared" si="0"/>
        <v>XDR123</v>
      </c>
      <c r="DF35" s="8" t="str">
        <f t="shared" si="1"/>
        <v>Project Dragon</v>
      </c>
    </row>
    <row r="36" spans="1:110">
      <c r="A36" s="4" t="s">
        <v>5943</v>
      </c>
      <c r="B36" s="4" t="s">
        <v>5899</v>
      </c>
      <c r="C36" s="4" t="s">
        <v>4955</v>
      </c>
      <c r="D36" s="4" t="s">
        <v>9</v>
      </c>
      <c r="E36" s="4" t="s">
        <v>5900</v>
      </c>
      <c r="F36" s="102">
        <v>44502</v>
      </c>
      <c r="G36" s="4" t="s">
        <v>9</v>
      </c>
      <c r="H36" s="102"/>
      <c r="I36" s="4" t="s">
        <v>6709</v>
      </c>
      <c r="J36" s="4" t="s">
        <v>9</v>
      </c>
      <c r="K36" s="4" t="s">
        <v>5002</v>
      </c>
      <c r="L36" s="4" t="s">
        <v>9</v>
      </c>
      <c r="M36" s="4" t="s">
        <v>9</v>
      </c>
      <c r="N36" s="4" t="s">
        <v>5002</v>
      </c>
      <c r="O36" s="4" t="s">
        <v>4955</v>
      </c>
      <c r="P36" s="4" t="s">
        <v>5901</v>
      </c>
      <c r="Q36" s="4" t="s">
        <v>9</v>
      </c>
      <c r="R36" s="4" t="s">
        <v>9</v>
      </c>
      <c r="S36" s="4" t="s">
        <v>11</v>
      </c>
      <c r="T36" s="4" t="s">
        <v>1449</v>
      </c>
      <c r="U36" s="4" t="s">
        <v>5902</v>
      </c>
      <c r="V36" s="102"/>
      <c r="W36" s="4" t="s">
        <v>5902</v>
      </c>
      <c r="X36" s="4" t="s">
        <v>9</v>
      </c>
      <c r="Y36" s="4" t="s">
        <v>11</v>
      </c>
      <c r="Z36" s="4" t="s">
        <v>9</v>
      </c>
      <c r="AA36" s="4" t="s">
        <v>9</v>
      </c>
      <c r="AB36" s="102"/>
      <c r="AC36" s="102"/>
      <c r="AD36" s="102"/>
      <c r="AE36" s="102">
        <v>44502</v>
      </c>
      <c r="AF36" s="102"/>
      <c r="AG36" s="102"/>
      <c r="AH36" s="4" t="s">
        <v>5903</v>
      </c>
      <c r="AI36" s="4" t="s">
        <v>9</v>
      </c>
      <c r="AJ36" s="4" t="s">
        <v>9</v>
      </c>
      <c r="AK36" s="4" t="s">
        <v>9</v>
      </c>
      <c r="AL36" s="4" t="s">
        <v>5904</v>
      </c>
      <c r="AM36" s="4" t="s">
        <v>5905</v>
      </c>
      <c r="AN36" s="4" t="s">
        <v>9</v>
      </c>
      <c r="AO36" s="4" t="s">
        <v>9</v>
      </c>
      <c r="AP36" s="4" t="s">
        <v>5902</v>
      </c>
      <c r="AQ36" s="4" t="s">
        <v>9</v>
      </c>
      <c r="AR36" s="4" t="s">
        <v>9</v>
      </c>
      <c r="AS36" s="4" t="s">
        <v>9</v>
      </c>
      <c r="AT36" s="4" t="s">
        <v>9</v>
      </c>
      <c r="AU36" s="4" t="s">
        <v>9</v>
      </c>
      <c r="AV36" s="102"/>
      <c r="AW36" s="4" t="s">
        <v>5902</v>
      </c>
      <c r="AX36" s="4" t="s">
        <v>9</v>
      </c>
      <c r="AY36" s="4" t="s">
        <v>9</v>
      </c>
      <c r="AZ36" s="4" t="s">
        <v>9</v>
      </c>
      <c r="BA36" s="4" t="s">
        <v>9</v>
      </c>
      <c r="BB36" s="103">
        <v>0</v>
      </c>
      <c r="BC36" s="102"/>
      <c r="BD36" s="4" t="s">
        <v>9</v>
      </c>
      <c r="BE36" s="102"/>
      <c r="BF36" s="102"/>
      <c r="BG36" s="4" t="s">
        <v>9</v>
      </c>
      <c r="BH36" s="4" t="s">
        <v>5906</v>
      </c>
      <c r="BI36" s="4" t="s">
        <v>9</v>
      </c>
      <c r="BJ36" s="4" t="s">
        <v>9</v>
      </c>
      <c r="BK36" s="4" t="s">
        <v>9</v>
      </c>
      <c r="BL36" s="4" t="s">
        <v>9</v>
      </c>
      <c r="BM36" s="4" t="s">
        <v>9</v>
      </c>
      <c r="BN36" s="4" t="s">
        <v>5907</v>
      </c>
      <c r="BO36" s="4" t="s">
        <v>5908</v>
      </c>
      <c r="BP36" s="4" t="s">
        <v>9</v>
      </c>
      <c r="BQ36" s="4" t="s">
        <v>9</v>
      </c>
      <c r="BR36" s="4" t="s">
        <v>5902</v>
      </c>
      <c r="BS36" s="4" t="s">
        <v>9</v>
      </c>
      <c r="BT36" s="4" t="s">
        <v>9</v>
      </c>
      <c r="BU36" s="4" t="s">
        <v>9</v>
      </c>
      <c r="BV36" s="4" t="s">
        <v>9</v>
      </c>
      <c r="BW36" s="4" t="s">
        <v>9</v>
      </c>
      <c r="BX36" s="4" t="s">
        <v>5901</v>
      </c>
      <c r="BY36" s="4" t="s">
        <v>9</v>
      </c>
      <c r="BZ36" s="4" t="s">
        <v>9</v>
      </c>
      <c r="CA36" s="4" t="s">
        <v>9</v>
      </c>
      <c r="CB36" s="4" t="s">
        <v>9</v>
      </c>
      <c r="CC36" s="4" t="s">
        <v>9</v>
      </c>
      <c r="CD36" s="4" t="s">
        <v>9</v>
      </c>
      <c r="CE36" s="4" t="s">
        <v>9</v>
      </c>
      <c r="CF36" s="4" t="s">
        <v>5902</v>
      </c>
      <c r="CG36" s="4" t="s">
        <v>9</v>
      </c>
      <c r="CH36" s="4" t="s">
        <v>9</v>
      </c>
      <c r="CI36" s="4" t="s">
        <v>9</v>
      </c>
      <c r="CJ36" s="4" t="s">
        <v>9</v>
      </c>
      <c r="CK36" s="104">
        <v>0.51275462962963003</v>
      </c>
      <c r="CL36" s="104">
        <v>0</v>
      </c>
      <c r="CM36" s="4" t="s">
        <v>9</v>
      </c>
      <c r="CN36" s="4" t="s">
        <v>5902</v>
      </c>
      <c r="CO36" s="4" t="s">
        <v>9</v>
      </c>
      <c r="CP36" s="4" t="s">
        <v>9</v>
      </c>
      <c r="CQ36" s="4" t="s">
        <v>9</v>
      </c>
      <c r="CR36" s="4" t="s">
        <v>9</v>
      </c>
      <c r="CS36" s="4" t="s">
        <v>9</v>
      </c>
      <c r="CT36" s="4" t="s">
        <v>9</v>
      </c>
      <c r="CU36" s="4" t="s">
        <v>9</v>
      </c>
      <c r="CV36" s="4" t="s">
        <v>11</v>
      </c>
      <c r="CW36" s="4" t="s">
        <v>5909</v>
      </c>
      <c r="CX36" s="4" t="s">
        <v>9</v>
      </c>
      <c r="CY36" s="4" t="s">
        <v>9</v>
      </c>
      <c r="CZ36" s="4" t="s">
        <v>9</v>
      </c>
      <c r="DA36" s="4" t="s">
        <v>9</v>
      </c>
      <c r="DB36" s="4" t="s">
        <v>9</v>
      </c>
      <c r="DC36" s="102"/>
      <c r="DE36" s="8" t="str">
        <f t="shared" si="0"/>
        <v>BUD220</v>
      </c>
      <c r="DF36" s="8" t="str">
        <f t="shared" si="1"/>
        <v>4-Growth NPD/NTD</v>
      </c>
    </row>
    <row r="37" spans="1:110">
      <c r="A37" s="4" t="s">
        <v>5944</v>
      </c>
      <c r="B37" s="4" t="s">
        <v>5899</v>
      </c>
      <c r="C37" s="4" t="s">
        <v>4955</v>
      </c>
      <c r="D37" s="4" t="s">
        <v>9</v>
      </c>
      <c r="E37" s="4" t="s">
        <v>5900</v>
      </c>
      <c r="F37" s="102">
        <v>44502</v>
      </c>
      <c r="G37" s="4" t="s">
        <v>9</v>
      </c>
      <c r="H37" s="102"/>
      <c r="I37" s="4" t="s">
        <v>6710</v>
      </c>
      <c r="J37" s="4" t="s">
        <v>9</v>
      </c>
      <c r="K37" s="4" t="s">
        <v>5002</v>
      </c>
      <c r="L37" s="4" t="s">
        <v>9</v>
      </c>
      <c r="M37" s="4" t="s">
        <v>9</v>
      </c>
      <c r="N37" s="4" t="s">
        <v>5002</v>
      </c>
      <c r="O37" s="4" t="s">
        <v>4955</v>
      </c>
      <c r="P37" s="4" t="s">
        <v>5901</v>
      </c>
      <c r="Q37" s="4" t="s">
        <v>9</v>
      </c>
      <c r="R37" s="4" t="s">
        <v>9</v>
      </c>
      <c r="S37" s="4" t="s">
        <v>11</v>
      </c>
      <c r="T37" s="4" t="s">
        <v>1449</v>
      </c>
      <c r="U37" s="4" t="s">
        <v>5902</v>
      </c>
      <c r="V37" s="102"/>
      <c r="W37" s="4" t="s">
        <v>5902</v>
      </c>
      <c r="X37" s="4" t="s">
        <v>9</v>
      </c>
      <c r="Y37" s="4" t="s">
        <v>11</v>
      </c>
      <c r="Z37" s="4" t="s">
        <v>9</v>
      </c>
      <c r="AA37" s="4" t="s">
        <v>9</v>
      </c>
      <c r="AB37" s="102"/>
      <c r="AC37" s="102"/>
      <c r="AD37" s="102"/>
      <c r="AE37" s="102">
        <v>44502</v>
      </c>
      <c r="AF37" s="102"/>
      <c r="AG37" s="102"/>
      <c r="AH37" s="4" t="s">
        <v>5903</v>
      </c>
      <c r="AI37" s="4" t="s">
        <v>9</v>
      </c>
      <c r="AJ37" s="4" t="s">
        <v>9</v>
      </c>
      <c r="AK37" s="4" t="s">
        <v>9</v>
      </c>
      <c r="AL37" s="4" t="s">
        <v>5904</v>
      </c>
      <c r="AM37" s="4" t="s">
        <v>5905</v>
      </c>
      <c r="AN37" s="4" t="s">
        <v>9</v>
      </c>
      <c r="AO37" s="4" t="s">
        <v>9</v>
      </c>
      <c r="AP37" s="4" t="s">
        <v>5902</v>
      </c>
      <c r="AQ37" s="4" t="s">
        <v>9</v>
      </c>
      <c r="AR37" s="4" t="s">
        <v>9</v>
      </c>
      <c r="AS37" s="4" t="s">
        <v>9</v>
      </c>
      <c r="AT37" s="4" t="s">
        <v>9</v>
      </c>
      <c r="AU37" s="4" t="s">
        <v>9</v>
      </c>
      <c r="AV37" s="102"/>
      <c r="AW37" s="4" t="s">
        <v>5902</v>
      </c>
      <c r="AX37" s="4" t="s">
        <v>9</v>
      </c>
      <c r="AY37" s="4" t="s">
        <v>9</v>
      </c>
      <c r="AZ37" s="4" t="s">
        <v>9</v>
      </c>
      <c r="BA37" s="4" t="s">
        <v>9</v>
      </c>
      <c r="BB37" s="103">
        <v>0</v>
      </c>
      <c r="BC37" s="102"/>
      <c r="BD37" s="4" t="s">
        <v>9</v>
      </c>
      <c r="BE37" s="102"/>
      <c r="BF37" s="102"/>
      <c r="BG37" s="4" t="s">
        <v>9</v>
      </c>
      <c r="BH37" s="4" t="s">
        <v>5906</v>
      </c>
      <c r="BI37" s="4" t="s">
        <v>9</v>
      </c>
      <c r="BJ37" s="4" t="s">
        <v>9</v>
      </c>
      <c r="BK37" s="4" t="s">
        <v>9</v>
      </c>
      <c r="BL37" s="4" t="s">
        <v>9</v>
      </c>
      <c r="BM37" s="4" t="s">
        <v>9</v>
      </c>
      <c r="BN37" s="4" t="s">
        <v>5907</v>
      </c>
      <c r="BO37" s="4" t="s">
        <v>5908</v>
      </c>
      <c r="BP37" s="4" t="s">
        <v>9</v>
      </c>
      <c r="BQ37" s="4" t="s">
        <v>9</v>
      </c>
      <c r="BR37" s="4" t="s">
        <v>5902</v>
      </c>
      <c r="BS37" s="4" t="s">
        <v>9</v>
      </c>
      <c r="BT37" s="4" t="s">
        <v>9</v>
      </c>
      <c r="BU37" s="4" t="s">
        <v>9</v>
      </c>
      <c r="BV37" s="4" t="s">
        <v>9</v>
      </c>
      <c r="BW37" s="4" t="s">
        <v>9</v>
      </c>
      <c r="BX37" s="4" t="s">
        <v>5901</v>
      </c>
      <c r="BY37" s="4" t="s">
        <v>9</v>
      </c>
      <c r="BZ37" s="4" t="s">
        <v>9</v>
      </c>
      <c r="CA37" s="4" t="s">
        <v>9</v>
      </c>
      <c r="CB37" s="4" t="s">
        <v>9</v>
      </c>
      <c r="CC37" s="4" t="s">
        <v>9</v>
      </c>
      <c r="CD37" s="4" t="s">
        <v>9</v>
      </c>
      <c r="CE37" s="4" t="s">
        <v>9</v>
      </c>
      <c r="CF37" s="4" t="s">
        <v>5902</v>
      </c>
      <c r="CG37" s="4" t="s">
        <v>9</v>
      </c>
      <c r="CH37" s="4" t="s">
        <v>9</v>
      </c>
      <c r="CI37" s="4" t="s">
        <v>9</v>
      </c>
      <c r="CJ37" s="4" t="s">
        <v>9</v>
      </c>
      <c r="CK37" s="104">
        <v>0.51275462962963003</v>
      </c>
      <c r="CL37" s="104">
        <v>0</v>
      </c>
      <c r="CM37" s="4" t="s">
        <v>9</v>
      </c>
      <c r="CN37" s="4" t="s">
        <v>5902</v>
      </c>
      <c r="CO37" s="4" t="s">
        <v>9</v>
      </c>
      <c r="CP37" s="4" t="s">
        <v>9</v>
      </c>
      <c r="CQ37" s="4" t="s">
        <v>9</v>
      </c>
      <c r="CR37" s="4" t="s">
        <v>9</v>
      </c>
      <c r="CS37" s="4" t="s">
        <v>9</v>
      </c>
      <c r="CT37" s="4" t="s">
        <v>9</v>
      </c>
      <c r="CU37" s="4" t="s">
        <v>9</v>
      </c>
      <c r="CV37" s="4" t="s">
        <v>11</v>
      </c>
      <c r="CW37" s="4" t="s">
        <v>5909</v>
      </c>
      <c r="CX37" s="4" t="s">
        <v>9</v>
      </c>
      <c r="CY37" s="4" t="s">
        <v>9</v>
      </c>
      <c r="CZ37" s="4" t="s">
        <v>9</v>
      </c>
      <c r="DA37" s="4" t="s">
        <v>9</v>
      </c>
      <c r="DB37" s="4" t="s">
        <v>9</v>
      </c>
      <c r="DC37" s="102"/>
      <c r="DE37" s="8" t="str">
        <f t="shared" si="0"/>
        <v>XEC001</v>
      </c>
      <c r="DF37" s="8" t="str">
        <f t="shared" si="1"/>
        <v>Soil and Pasture Sampling</v>
      </c>
    </row>
    <row r="38" spans="1:110">
      <c r="A38" s="4" t="s">
        <v>5945</v>
      </c>
      <c r="B38" s="4" t="s">
        <v>5899</v>
      </c>
      <c r="C38" s="4" t="s">
        <v>4955</v>
      </c>
      <c r="D38" s="4" t="s">
        <v>9</v>
      </c>
      <c r="E38" s="4" t="s">
        <v>5900</v>
      </c>
      <c r="F38" s="102">
        <v>44502</v>
      </c>
      <c r="G38" s="4" t="s">
        <v>9</v>
      </c>
      <c r="H38" s="102"/>
      <c r="I38" s="4" t="s">
        <v>6711</v>
      </c>
      <c r="J38" s="4" t="s">
        <v>9</v>
      </c>
      <c r="K38" s="4" t="s">
        <v>5002</v>
      </c>
      <c r="L38" s="4" t="s">
        <v>9</v>
      </c>
      <c r="M38" s="4" t="s">
        <v>9</v>
      </c>
      <c r="N38" s="4" t="s">
        <v>5002</v>
      </c>
      <c r="O38" s="4" t="s">
        <v>4955</v>
      </c>
      <c r="P38" s="4" t="s">
        <v>5901</v>
      </c>
      <c r="Q38" s="4" t="s">
        <v>9</v>
      </c>
      <c r="R38" s="4" t="s">
        <v>9</v>
      </c>
      <c r="S38" s="4" t="s">
        <v>11</v>
      </c>
      <c r="T38" s="4" t="s">
        <v>1449</v>
      </c>
      <c r="U38" s="4" t="s">
        <v>5902</v>
      </c>
      <c r="V38" s="102"/>
      <c r="W38" s="4" t="s">
        <v>5902</v>
      </c>
      <c r="X38" s="4" t="s">
        <v>9</v>
      </c>
      <c r="Y38" s="4" t="s">
        <v>11</v>
      </c>
      <c r="Z38" s="4" t="s">
        <v>9</v>
      </c>
      <c r="AA38" s="4" t="s">
        <v>9</v>
      </c>
      <c r="AB38" s="102"/>
      <c r="AC38" s="102"/>
      <c r="AD38" s="102"/>
      <c r="AE38" s="102">
        <v>44502</v>
      </c>
      <c r="AF38" s="102"/>
      <c r="AG38" s="102"/>
      <c r="AH38" s="4" t="s">
        <v>5903</v>
      </c>
      <c r="AI38" s="4" t="s">
        <v>9</v>
      </c>
      <c r="AJ38" s="4" t="s">
        <v>9</v>
      </c>
      <c r="AK38" s="4" t="s">
        <v>9</v>
      </c>
      <c r="AL38" s="4" t="s">
        <v>5904</v>
      </c>
      <c r="AM38" s="4" t="s">
        <v>5905</v>
      </c>
      <c r="AN38" s="4" t="s">
        <v>9</v>
      </c>
      <c r="AO38" s="4" t="s">
        <v>9</v>
      </c>
      <c r="AP38" s="4" t="s">
        <v>5902</v>
      </c>
      <c r="AQ38" s="4" t="s">
        <v>9</v>
      </c>
      <c r="AR38" s="4" t="s">
        <v>9</v>
      </c>
      <c r="AS38" s="4" t="s">
        <v>9</v>
      </c>
      <c r="AT38" s="4" t="s">
        <v>9</v>
      </c>
      <c r="AU38" s="4" t="s">
        <v>9</v>
      </c>
      <c r="AV38" s="102"/>
      <c r="AW38" s="4" t="s">
        <v>5902</v>
      </c>
      <c r="AX38" s="4" t="s">
        <v>9</v>
      </c>
      <c r="AY38" s="4" t="s">
        <v>9</v>
      </c>
      <c r="AZ38" s="4" t="s">
        <v>9</v>
      </c>
      <c r="BA38" s="4" t="s">
        <v>9</v>
      </c>
      <c r="BB38" s="103">
        <v>0</v>
      </c>
      <c r="BC38" s="102"/>
      <c r="BD38" s="4" t="s">
        <v>9</v>
      </c>
      <c r="BE38" s="102"/>
      <c r="BF38" s="102"/>
      <c r="BG38" s="4" t="s">
        <v>9</v>
      </c>
      <c r="BH38" s="4" t="s">
        <v>5906</v>
      </c>
      <c r="BI38" s="4" t="s">
        <v>9</v>
      </c>
      <c r="BJ38" s="4" t="s">
        <v>9</v>
      </c>
      <c r="BK38" s="4" t="s">
        <v>9</v>
      </c>
      <c r="BL38" s="4" t="s">
        <v>9</v>
      </c>
      <c r="BM38" s="4" t="s">
        <v>9</v>
      </c>
      <c r="BN38" s="4" t="s">
        <v>5907</v>
      </c>
      <c r="BO38" s="4" t="s">
        <v>5908</v>
      </c>
      <c r="BP38" s="4" t="s">
        <v>9</v>
      </c>
      <c r="BQ38" s="4" t="s">
        <v>9</v>
      </c>
      <c r="BR38" s="4" t="s">
        <v>5902</v>
      </c>
      <c r="BS38" s="4" t="s">
        <v>9</v>
      </c>
      <c r="BT38" s="4" t="s">
        <v>9</v>
      </c>
      <c r="BU38" s="4" t="s">
        <v>9</v>
      </c>
      <c r="BV38" s="4" t="s">
        <v>9</v>
      </c>
      <c r="BW38" s="4" t="s">
        <v>9</v>
      </c>
      <c r="BX38" s="4" t="s">
        <v>5901</v>
      </c>
      <c r="BY38" s="4" t="s">
        <v>9</v>
      </c>
      <c r="BZ38" s="4" t="s">
        <v>9</v>
      </c>
      <c r="CA38" s="4" t="s">
        <v>9</v>
      </c>
      <c r="CB38" s="4" t="s">
        <v>9</v>
      </c>
      <c r="CC38" s="4" t="s">
        <v>9</v>
      </c>
      <c r="CD38" s="4" t="s">
        <v>9</v>
      </c>
      <c r="CE38" s="4" t="s">
        <v>9</v>
      </c>
      <c r="CF38" s="4" t="s">
        <v>5902</v>
      </c>
      <c r="CG38" s="4" t="s">
        <v>9</v>
      </c>
      <c r="CH38" s="4" t="s">
        <v>9</v>
      </c>
      <c r="CI38" s="4" t="s">
        <v>9</v>
      </c>
      <c r="CJ38" s="4" t="s">
        <v>9</v>
      </c>
      <c r="CK38" s="104">
        <v>0.51275462962963003</v>
      </c>
      <c r="CL38" s="104">
        <v>0</v>
      </c>
      <c r="CM38" s="4" t="s">
        <v>9</v>
      </c>
      <c r="CN38" s="4" t="s">
        <v>5902</v>
      </c>
      <c r="CO38" s="4" t="s">
        <v>9</v>
      </c>
      <c r="CP38" s="4" t="s">
        <v>9</v>
      </c>
      <c r="CQ38" s="4" t="s">
        <v>9</v>
      </c>
      <c r="CR38" s="4" t="s">
        <v>9</v>
      </c>
      <c r="CS38" s="4" t="s">
        <v>9</v>
      </c>
      <c r="CT38" s="4" t="s">
        <v>9</v>
      </c>
      <c r="CU38" s="4" t="s">
        <v>9</v>
      </c>
      <c r="CV38" s="4" t="s">
        <v>11</v>
      </c>
      <c r="CW38" s="4" t="s">
        <v>5909</v>
      </c>
      <c r="CX38" s="4" t="s">
        <v>9</v>
      </c>
      <c r="CY38" s="4" t="s">
        <v>9</v>
      </c>
      <c r="CZ38" s="4" t="s">
        <v>9</v>
      </c>
      <c r="DA38" s="4" t="s">
        <v>9</v>
      </c>
      <c r="DB38" s="4" t="s">
        <v>9</v>
      </c>
      <c r="DC38" s="102"/>
      <c r="DE38" s="8" t="str">
        <f t="shared" si="0"/>
        <v>XEC002</v>
      </c>
      <c r="DF38" s="8" t="str">
        <f t="shared" si="1"/>
        <v>Wastewater Sampling</v>
      </c>
    </row>
    <row r="39" spans="1:110">
      <c r="A39" s="4" t="s">
        <v>5946</v>
      </c>
      <c r="B39" s="4" t="s">
        <v>5899</v>
      </c>
      <c r="C39" s="4" t="s">
        <v>4955</v>
      </c>
      <c r="D39" s="4" t="s">
        <v>9</v>
      </c>
      <c r="E39" s="4" t="s">
        <v>5900</v>
      </c>
      <c r="F39" s="102">
        <v>44502</v>
      </c>
      <c r="G39" s="4" t="s">
        <v>9</v>
      </c>
      <c r="H39" s="102"/>
      <c r="I39" s="4" t="s">
        <v>6712</v>
      </c>
      <c r="J39" s="4" t="s">
        <v>9</v>
      </c>
      <c r="K39" s="4" t="s">
        <v>5002</v>
      </c>
      <c r="L39" s="4" t="s">
        <v>9</v>
      </c>
      <c r="M39" s="4" t="s">
        <v>9</v>
      </c>
      <c r="N39" s="4" t="s">
        <v>5002</v>
      </c>
      <c r="O39" s="4" t="s">
        <v>4955</v>
      </c>
      <c r="P39" s="4" t="s">
        <v>5901</v>
      </c>
      <c r="Q39" s="4" t="s">
        <v>9</v>
      </c>
      <c r="R39" s="4" t="s">
        <v>9</v>
      </c>
      <c r="S39" s="4" t="s">
        <v>11</v>
      </c>
      <c r="T39" s="4" t="s">
        <v>1449</v>
      </c>
      <c r="U39" s="4" t="s">
        <v>5902</v>
      </c>
      <c r="V39" s="102"/>
      <c r="W39" s="4" t="s">
        <v>5902</v>
      </c>
      <c r="X39" s="4" t="s">
        <v>9</v>
      </c>
      <c r="Y39" s="4" t="s">
        <v>11</v>
      </c>
      <c r="Z39" s="4" t="s">
        <v>9</v>
      </c>
      <c r="AA39" s="4" t="s">
        <v>9</v>
      </c>
      <c r="AB39" s="102"/>
      <c r="AC39" s="102"/>
      <c r="AD39" s="102"/>
      <c r="AE39" s="102">
        <v>44502</v>
      </c>
      <c r="AF39" s="102"/>
      <c r="AG39" s="102"/>
      <c r="AH39" s="4" t="s">
        <v>5903</v>
      </c>
      <c r="AI39" s="4" t="s">
        <v>9</v>
      </c>
      <c r="AJ39" s="4" t="s">
        <v>9</v>
      </c>
      <c r="AK39" s="4" t="s">
        <v>9</v>
      </c>
      <c r="AL39" s="4" t="s">
        <v>5904</v>
      </c>
      <c r="AM39" s="4" t="s">
        <v>5905</v>
      </c>
      <c r="AN39" s="4" t="s">
        <v>9</v>
      </c>
      <c r="AO39" s="4" t="s">
        <v>9</v>
      </c>
      <c r="AP39" s="4" t="s">
        <v>5902</v>
      </c>
      <c r="AQ39" s="4" t="s">
        <v>9</v>
      </c>
      <c r="AR39" s="4" t="s">
        <v>9</v>
      </c>
      <c r="AS39" s="4" t="s">
        <v>9</v>
      </c>
      <c r="AT39" s="4" t="s">
        <v>9</v>
      </c>
      <c r="AU39" s="4" t="s">
        <v>9</v>
      </c>
      <c r="AV39" s="102"/>
      <c r="AW39" s="4" t="s">
        <v>5902</v>
      </c>
      <c r="AX39" s="4" t="s">
        <v>9</v>
      </c>
      <c r="AY39" s="4" t="s">
        <v>9</v>
      </c>
      <c r="AZ39" s="4" t="s">
        <v>9</v>
      </c>
      <c r="BA39" s="4" t="s">
        <v>9</v>
      </c>
      <c r="BB39" s="103">
        <v>0</v>
      </c>
      <c r="BC39" s="102"/>
      <c r="BD39" s="4" t="s">
        <v>9</v>
      </c>
      <c r="BE39" s="102"/>
      <c r="BF39" s="102"/>
      <c r="BG39" s="4" t="s">
        <v>9</v>
      </c>
      <c r="BH39" s="4" t="s">
        <v>5906</v>
      </c>
      <c r="BI39" s="4" t="s">
        <v>9</v>
      </c>
      <c r="BJ39" s="4" t="s">
        <v>9</v>
      </c>
      <c r="BK39" s="4" t="s">
        <v>9</v>
      </c>
      <c r="BL39" s="4" t="s">
        <v>9</v>
      </c>
      <c r="BM39" s="4" t="s">
        <v>9</v>
      </c>
      <c r="BN39" s="4" t="s">
        <v>5907</v>
      </c>
      <c r="BO39" s="4" t="s">
        <v>5908</v>
      </c>
      <c r="BP39" s="4" t="s">
        <v>9</v>
      </c>
      <c r="BQ39" s="4" t="s">
        <v>9</v>
      </c>
      <c r="BR39" s="4" t="s">
        <v>5902</v>
      </c>
      <c r="BS39" s="4" t="s">
        <v>9</v>
      </c>
      <c r="BT39" s="4" t="s">
        <v>9</v>
      </c>
      <c r="BU39" s="4" t="s">
        <v>9</v>
      </c>
      <c r="BV39" s="4" t="s">
        <v>9</v>
      </c>
      <c r="BW39" s="4" t="s">
        <v>9</v>
      </c>
      <c r="BX39" s="4" t="s">
        <v>5901</v>
      </c>
      <c r="BY39" s="4" t="s">
        <v>9</v>
      </c>
      <c r="BZ39" s="4" t="s">
        <v>9</v>
      </c>
      <c r="CA39" s="4" t="s">
        <v>9</v>
      </c>
      <c r="CB39" s="4" t="s">
        <v>9</v>
      </c>
      <c r="CC39" s="4" t="s">
        <v>9</v>
      </c>
      <c r="CD39" s="4" t="s">
        <v>9</v>
      </c>
      <c r="CE39" s="4" t="s">
        <v>9</v>
      </c>
      <c r="CF39" s="4" t="s">
        <v>5902</v>
      </c>
      <c r="CG39" s="4" t="s">
        <v>9</v>
      </c>
      <c r="CH39" s="4" t="s">
        <v>9</v>
      </c>
      <c r="CI39" s="4" t="s">
        <v>9</v>
      </c>
      <c r="CJ39" s="4" t="s">
        <v>9</v>
      </c>
      <c r="CK39" s="104">
        <v>0.51275462962963003</v>
      </c>
      <c r="CL39" s="104">
        <v>0</v>
      </c>
      <c r="CM39" s="4" t="s">
        <v>9</v>
      </c>
      <c r="CN39" s="4" t="s">
        <v>5902</v>
      </c>
      <c r="CO39" s="4" t="s">
        <v>9</v>
      </c>
      <c r="CP39" s="4" t="s">
        <v>9</v>
      </c>
      <c r="CQ39" s="4" t="s">
        <v>9</v>
      </c>
      <c r="CR39" s="4" t="s">
        <v>9</v>
      </c>
      <c r="CS39" s="4" t="s">
        <v>9</v>
      </c>
      <c r="CT39" s="4" t="s">
        <v>9</v>
      </c>
      <c r="CU39" s="4" t="s">
        <v>9</v>
      </c>
      <c r="CV39" s="4" t="s">
        <v>11</v>
      </c>
      <c r="CW39" s="4" t="s">
        <v>5909</v>
      </c>
      <c r="CX39" s="4" t="s">
        <v>9</v>
      </c>
      <c r="CY39" s="4" t="s">
        <v>9</v>
      </c>
      <c r="CZ39" s="4" t="s">
        <v>9</v>
      </c>
      <c r="DA39" s="4" t="s">
        <v>9</v>
      </c>
      <c r="DB39" s="4" t="s">
        <v>9</v>
      </c>
      <c r="DC39" s="102"/>
      <c r="DE39" s="8" t="str">
        <f t="shared" si="0"/>
        <v>XEC003</v>
      </c>
      <c r="DF39" s="8" t="str">
        <f t="shared" si="1"/>
        <v>Aquaflex Monitoring</v>
      </c>
    </row>
    <row r="40" spans="1:110">
      <c r="A40" s="4" t="s">
        <v>5947</v>
      </c>
      <c r="B40" s="4" t="s">
        <v>5899</v>
      </c>
      <c r="C40" s="4" t="s">
        <v>4955</v>
      </c>
      <c r="D40" s="4" t="s">
        <v>9</v>
      </c>
      <c r="E40" s="4" t="s">
        <v>5900</v>
      </c>
      <c r="F40" s="102">
        <v>44502</v>
      </c>
      <c r="G40" s="4" t="s">
        <v>9</v>
      </c>
      <c r="H40" s="102"/>
      <c r="I40" s="4" t="s">
        <v>6713</v>
      </c>
      <c r="J40" s="4" t="s">
        <v>9</v>
      </c>
      <c r="K40" s="4" t="s">
        <v>5002</v>
      </c>
      <c r="L40" s="4" t="s">
        <v>9</v>
      </c>
      <c r="M40" s="4" t="s">
        <v>9</v>
      </c>
      <c r="N40" s="4" t="s">
        <v>5002</v>
      </c>
      <c r="O40" s="4" t="s">
        <v>4955</v>
      </c>
      <c r="P40" s="4" t="s">
        <v>5901</v>
      </c>
      <c r="Q40" s="4" t="s">
        <v>9</v>
      </c>
      <c r="R40" s="4" t="s">
        <v>9</v>
      </c>
      <c r="S40" s="4" t="s">
        <v>11</v>
      </c>
      <c r="T40" s="4" t="s">
        <v>1449</v>
      </c>
      <c r="U40" s="4" t="s">
        <v>5902</v>
      </c>
      <c r="V40" s="102"/>
      <c r="W40" s="4" t="s">
        <v>5902</v>
      </c>
      <c r="X40" s="4" t="s">
        <v>9</v>
      </c>
      <c r="Y40" s="4" t="s">
        <v>11</v>
      </c>
      <c r="Z40" s="4" t="s">
        <v>9</v>
      </c>
      <c r="AA40" s="4" t="s">
        <v>9</v>
      </c>
      <c r="AB40" s="102"/>
      <c r="AC40" s="102"/>
      <c r="AD40" s="102"/>
      <c r="AE40" s="102">
        <v>44502</v>
      </c>
      <c r="AF40" s="102"/>
      <c r="AG40" s="102"/>
      <c r="AH40" s="4" t="s">
        <v>5903</v>
      </c>
      <c r="AI40" s="4" t="s">
        <v>9</v>
      </c>
      <c r="AJ40" s="4" t="s">
        <v>9</v>
      </c>
      <c r="AK40" s="4" t="s">
        <v>9</v>
      </c>
      <c r="AL40" s="4" t="s">
        <v>5904</v>
      </c>
      <c r="AM40" s="4" t="s">
        <v>5905</v>
      </c>
      <c r="AN40" s="4" t="s">
        <v>9</v>
      </c>
      <c r="AO40" s="4" t="s">
        <v>9</v>
      </c>
      <c r="AP40" s="4" t="s">
        <v>5902</v>
      </c>
      <c r="AQ40" s="4" t="s">
        <v>9</v>
      </c>
      <c r="AR40" s="4" t="s">
        <v>9</v>
      </c>
      <c r="AS40" s="4" t="s">
        <v>9</v>
      </c>
      <c r="AT40" s="4" t="s">
        <v>9</v>
      </c>
      <c r="AU40" s="4" t="s">
        <v>9</v>
      </c>
      <c r="AV40" s="102"/>
      <c r="AW40" s="4" t="s">
        <v>5902</v>
      </c>
      <c r="AX40" s="4" t="s">
        <v>9</v>
      </c>
      <c r="AY40" s="4" t="s">
        <v>9</v>
      </c>
      <c r="AZ40" s="4" t="s">
        <v>9</v>
      </c>
      <c r="BA40" s="4" t="s">
        <v>9</v>
      </c>
      <c r="BB40" s="103">
        <v>0</v>
      </c>
      <c r="BC40" s="102"/>
      <c r="BD40" s="4" t="s">
        <v>9</v>
      </c>
      <c r="BE40" s="102"/>
      <c r="BF40" s="102"/>
      <c r="BG40" s="4" t="s">
        <v>9</v>
      </c>
      <c r="BH40" s="4" t="s">
        <v>5906</v>
      </c>
      <c r="BI40" s="4" t="s">
        <v>9</v>
      </c>
      <c r="BJ40" s="4" t="s">
        <v>9</v>
      </c>
      <c r="BK40" s="4" t="s">
        <v>9</v>
      </c>
      <c r="BL40" s="4" t="s">
        <v>9</v>
      </c>
      <c r="BM40" s="4" t="s">
        <v>9</v>
      </c>
      <c r="BN40" s="4" t="s">
        <v>5907</v>
      </c>
      <c r="BO40" s="4" t="s">
        <v>5908</v>
      </c>
      <c r="BP40" s="4" t="s">
        <v>9</v>
      </c>
      <c r="BQ40" s="4" t="s">
        <v>9</v>
      </c>
      <c r="BR40" s="4" t="s">
        <v>5902</v>
      </c>
      <c r="BS40" s="4" t="s">
        <v>9</v>
      </c>
      <c r="BT40" s="4" t="s">
        <v>9</v>
      </c>
      <c r="BU40" s="4" t="s">
        <v>9</v>
      </c>
      <c r="BV40" s="4" t="s">
        <v>9</v>
      </c>
      <c r="BW40" s="4" t="s">
        <v>9</v>
      </c>
      <c r="BX40" s="4" t="s">
        <v>5901</v>
      </c>
      <c r="BY40" s="4" t="s">
        <v>9</v>
      </c>
      <c r="BZ40" s="4" t="s">
        <v>9</v>
      </c>
      <c r="CA40" s="4" t="s">
        <v>9</v>
      </c>
      <c r="CB40" s="4" t="s">
        <v>9</v>
      </c>
      <c r="CC40" s="4" t="s">
        <v>9</v>
      </c>
      <c r="CD40" s="4" t="s">
        <v>9</v>
      </c>
      <c r="CE40" s="4" t="s">
        <v>9</v>
      </c>
      <c r="CF40" s="4" t="s">
        <v>5902</v>
      </c>
      <c r="CG40" s="4" t="s">
        <v>9</v>
      </c>
      <c r="CH40" s="4" t="s">
        <v>9</v>
      </c>
      <c r="CI40" s="4" t="s">
        <v>9</v>
      </c>
      <c r="CJ40" s="4" t="s">
        <v>9</v>
      </c>
      <c r="CK40" s="104">
        <v>0.51275462962963003</v>
      </c>
      <c r="CL40" s="104">
        <v>0</v>
      </c>
      <c r="CM40" s="4" t="s">
        <v>9</v>
      </c>
      <c r="CN40" s="4" t="s">
        <v>5902</v>
      </c>
      <c r="CO40" s="4" t="s">
        <v>9</v>
      </c>
      <c r="CP40" s="4" t="s">
        <v>9</v>
      </c>
      <c r="CQ40" s="4" t="s">
        <v>9</v>
      </c>
      <c r="CR40" s="4" t="s">
        <v>9</v>
      </c>
      <c r="CS40" s="4" t="s">
        <v>9</v>
      </c>
      <c r="CT40" s="4" t="s">
        <v>9</v>
      </c>
      <c r="CU40" s="4" t="s">
        <v>9</v>
      </c>
      <c r="CV40" s="4" t="s">
        <v>11</v>
      </c>
      <c r="CW40" s="4" t="s">
        <v>5909</v>
      </c>
      <c r="CX40" s="4" t="s">
        <v>9</v>
      </c>
      <c r="CY40" s="4" t="s">
        <v>9</v>
      </c>
      <c r="CZ40" s="4" t="s">
        <v>9</v>
      </c>
      <c r="DA40" s="4" t="s">
        <v>9</v>
      </c>
      <c r="DB40" s="4" t="s">
        <v>9</v>
      </c>
      <c r="DC40" s="102"/>
      <c r="DE40" s="8" t="str">
        <f t="shared" si="0"/>
        <v>XEC004</v>
      </c>
      <c r="DF40" s="8" t="str">
        <f t="shared" si="1"/>
        <v>ECan Monitoring Costs</v>
      </c>
    </row>
    <row r="41" spans="1:110">
      <c r="A41" s="4" t="s">
        <v>5948</v>
      </c>
      <c r="B41" s="4" t="s">
        <v>5899</v>
      </c>
      <c r="C41" s="4" t="s">
        <v>4955</v>
      </c>
      <c r="D41" s="4" t="s">
        <v>9</v>
      </c>
      <c r="E41" s="4" t="s">
        <v>5900</v>
      </c>
      <c r="F41" s="102">
        <v>44502</v>
      </c>
      <c r="G41" s="4" t="s">
        <v>9</v>
      </c>
      <c r="H41" s="102"/>
      <c r="I41" s="4" t="s">
        <v>6714</v>
      </c>
      <c r="J41" s="4" t="s">
        <v>9</v>
      </c>
      <c r="K41" s="4" t="s">
        <v>5002</v>
      </c>
      <c r="L41" s="4" t="s">
        <v>9</v>
      </c>
      <c r="M41" s="4" t="s">
        <v>9</v>
      </c>
      <c r="N41" s="4" t="s">
        <v>5002</v>
      </c>
      <c r="O41" s="4" t="s">
        <v>4955</v>
      </c>
      <c r="P41" s="4" t="s">
        <v>5901</v>
      </c>
      <c r="Q41" s="4" t="s">
        <v>9</v>
      </c>
      <c r="R41" s="4" t="s">
        <v>9</v>
      </c>
      <c r="S41" s="4" t="s">
        <v>11</v>
      </c>
      <c r="T41" s="4" t="s">
        <v>1449</v>
      </c>
      <c r="U41" s="4" t="s">
        <v>5902</v>
      </c>
      <c r="V41" s="102"/>
      <c r="W41" s="4" t="s">
        <v>5902</v>
      </c>
      <c r="X41" s="4" t="s">
        <v>9</v>
      </c>
      <c r="Y41" s="4" t="s">
        <v>11</v>
      </c>
      <c r="Z41" s="4" t="s">
        <v>9</v>
      </c>
      <c r="AA41" s="4" t="s">
        <v>9</v>
      </c>
      <c r="AB41" s="102"/>
      <c r="AC41" s="102"/>
      <c r="AD41" s="102"/>
      <c r="AE41" s="102">
        <v>44502</v>
      </c>
      <c r="AF41" s="102"/>
      <c r="AG41" s="102"/>
      <c r="AH41" s="4" t="s">
        <v>5903</v>
      </c>
      <c r="AI41" s="4" t="s">
        <v>9</v>
      </c>
      <c r="AJ41" s="4" t="s">
        <v>9</v>
      </c>
      <c r="AK41" s="4" t="s">
        <v>9</v>
      </c>
      <c r="AL41" s="4" t="s">
        <v>5904</v>
      </c>
      <c r="AM41" s="4" t="s">
        <v>5905</v>
      </c>
      <c r="AN41" s="4" t="s">
        <v>9</v>
      </c>
      <c r="AO41" s="4" t="s">
        <v>9</v>
      </c>
      <c r="AP41" s="4" t="s">
        <v>5902</v>
      </c>
      <c r="AQ41" s="4" t="s">
        <v>9</v>
      </c>
      <c r="AR41" s="4" t="s">
        <v>9</v>
      </c>
      <c r="AS41" s="4" t="s">
        <v>9</v>
      </c>
      <c r="AT41" s="4" t="s">
        <v>9</v>
      </c>
      <c r="AU41" s="4" t="s">
        <v>9</v>
      </c>
      <c r="AV41" s="102"/>
      <c r="AW41" s="4" t="s">
        <v>5902</v>
      </c>
      <c r="AX41" s="4" t="s">
        <v>9</v>
      </c>
      <c r="AY41" s="4" t="s">
        <v>9</v>
      </c>
      <c r="AZ41" s="4" t="s">
        <v>9</v>
      </c>
      <c r="BA41" s="4" t="s">
        <v>9</v>
      </c>
      <c r="BB41" s="103">
        <v>0</v>
      </c>
      <c r="BC41" s="102"/>
      <c r="BD41" s="4" t="s">
        <v>9</v>
      </c>
      <c r="BE41" s="102"/>
      <c r="BF41" s="102"/>
      <c r="BG41" s="4" t="s">
        <v>9</v>
      </c>
      <c r="BH41" s="4" t="s">
        <v>5906</v>
      </c>
      <c r="BI41" s="4" t="s">
        <v>9</v>
      </c>
      <c r="BJ41" s="4" t="s">
        <v>9</v>
      </c>
      <c r="BK41" s="4" t="s">
        <v>9</v>
      </c>
      <c r="BL41" s="4" t="s">
        <v>9</v>
      </c>
      <c r="BM41" s="4" t="s">
        <v>9</v>
      </c>
      <c r="BN41" s="4" t="s">
        <v>5907</v>
      </c>
      <c r="BO41" s="4" t="s">
        <v>5908</v>
      </c>
      <c r="BP41" s="4" t="s">
        <v>9</v>
      </c>
      <c r="BQ41" s="4" t="s">
        <v>9</v>
      </c>
      <c r="BR41" s="4" t="s">
        <v>5902</v>
      </c>
      <c r="BS41" s="4" t="s">
        <v>9</v>
      </c>
      <c r="BT41" s="4" t="s">
        <v>9</v>
      </c>
      <c r="BU41" s="4" t="s">
        <v>9</v>
      </c>
      <c r="BV41" s="4" t="s">
        <v>9</v>
      </c>
      <c r="BW41" s="4" t="s">
        <v>9</v>
      </c>
      <c r="BX41" s="4" t="s">
        <v>5901</v>
      </c>
      <c r="BY41" s="4" t="s">
        <v>9</v>
      </c>
      <c r="BZ41" s="4" t="s">
        <v>9</v>
      </c>
      <c r="CA41" s="4" t="s">
        <v>9</v>
      </c>
      <c r="CB41" s="4" t="s">
        <v>9</v>
      </c>
      <c r="CC41" s="4" t="s">
        <v>9</v>
      </c>
      <c r="CD41" s="4" t="s">
        <v>9</v>
      </c>
      <c r="CE41" s="4" t="s">
        <v>9</v>
      </c>
      <c r="CF41" s="4" t="s">
        <v>5902</v>
      </c>
      <c r="CG41" s="4" t="s">
        <v>9</v>
      </c>
      <c r="CH41" s="4" t="s">
        <v>9</v>
      </c>
      <c r="CI41" s="4" t="s">
        <v>9</v>
      </c>
      <c r="CJ41" s="4" t="s">
        <v>9</v>
      </c>
      <c r="CK41" s="104">
        <v>0.51275462962963003</v>
      </c>
      <c r="CL41" s="104">
        <v>0</v>
      </c>
      <c r="CM41" s="4" t="s">
        <v>9</v>
      </c>
      <c r="CN41" s="4" t="s">
        <v>5902</v>
      </c>
      <c r="CO41" s="4" t="s">
        <v>9</v>
      </c>
      <c r="CP41" s="4" t="s">
        <v>9</v>
      </c>
      <c r="CQ41" s="4" t="s">
        <v>9</v>
      </c>
      <c r="CR41" s="4" t="s">
        <v>9</v>
      </c>
      <c r="CS41" s="4" t="s">
        <v>9</v>
      </c>
      <c r="CT41" s="4" t="s">
        <v>9</v>
      </c>
      <c r="CU41" s="4" t="s">
        <v>9</v>
      </c>
      <c r="CV41" s="4" t="s">
        <v>11</v>
      </c>
      <c r="CW41" s="4" t="s">
        <v>5909</v>
      </c>
      <c r="CX41" s="4" t="s">
        <v>9</v>
      </c>
      <c r="CY41" s="4" t="s">
        <v>9</v>
      </c>
      <c r="CZ41" s="4" t="s">
        <v>9</v>
      </c>
      <c r="DA41" s="4" t="s">
        <v>9</v>
      </c>
      <c r="DB41" s="4" t="s">
        <v>9</v>
      </c>
      <c r="DC41" s="102"/>
      <c r="DE41" s="8" t="str">
        <f t="shared" si="0"/>
        <v>XEC005</v>
      </c>
      <c r="DF41" s="8" t="str">
        <f t="shared" si="1"/>
        <v>Weather Station Telemetry Calibra</v>
      </c>
    </row>
    <row r="42" spans="1:110">
      <c r="A42" s="4" t="s">
        <v>5949</v>
      </c>
      <c r="B42" s="4" t="s">
        <v>5899</v>
      </c>
      <c r="C42" s="4" t="s">
        <v>4955</v>
      </c>
      <c r="D42" s="4" t="s">
        <v>9</v>
      </c>
      <c r="E42" s="4" t="s">
        <v>5900</v>
      </c>
      <c r="F42" s="102">
        <v>44502</v>
      </c>
      <c r="G42" s="4" t="s">
        <v>9</v>
      </c>
      <c r="H42" s="102"/>
      <c r="I42" s="4" t="s">
        <v>6715</v>
      </c>
      <c r="J42" s="4" t="s">
        <v>9</v>
      </c>
      <c r="K42" s="4" t="s">
        <v>5002</v>
      </c>
      <c r="L42" s="4" t="s">
        <v>9</v>
      </c>
      <c r="M42" s="4" t="s">
        <v>9</v>
      </c>
      <c r="N42" s="4" t="s">
        <v>5002</v>
      </c>
      <c r="O42" s="4" t="s">
        <v>4955</v>
      </c>
      <c r="P42" s="4" t="s">
        <v>5901</v>
      </c>
      <c r="Q42" s="4" t="s">
        <v>9</v>
      </c>
      <c r="R42" s="4" t="s">
        <v>9</v>
      </c>
      <c r="S42" s="4" t="s">
        <v>11</v>
      </c>
      <c r="T42" s="4" t="s">
        <v>1449</v>
      </c>
      <c r="U42" s="4" t="s">
        <v>5902</v>
      </c>
      <c r="V42" s="102"/>
      <c r="W42" s="4" t="s">
        <v>5902</v>
      </c>
      <c r="X42" s="4" t="s">
        <v>9</v>
      </c>
      <c r="Y42" s="4" t="s">
        <v>11</v>
      </c>
      <c r="Z42" s="4" t="s">
        <v>9</v>
      </c>
      <c r="AA42" s="4" t="s">
        <v>9</v>
      </c>
      <c r="AB42" s="102"/>
      <c r="AC42" s="102"/>
      <c r="AD42" s="102"/>
      <c r="AE42" s="102">
        <v>44502</v>
      </c>
      <c r="AF42" s="102"/>
      <c r="AG42" s="102"/>
      <c r="AH42" s="4" t="s">
        <v>5903</v>
      </c>
      <c r="AI42" s="4" t="s">
        <v>9</v>
      </c>
      <c r="AJ42" s="4" t="s">
        <v>9</v>
      </c>
      <c r="AK42" s="4" t="s">
        <v>9</v>
      </c>
      <c r="AL42" s="4" t="s">
        <v>5904</v>
      </c>
      <c r="AM42" s="4" t="s">
        <v>5905</v>
      </c>
      <c r="AN42" s="4" t="s">
        <v>9</v>
      </c>
      <c r="AO42" s="4" t="s">
        <v>9</v>
      </c>
      <c r="AP42" s="4" t="s">
        <v>5902</v>
      </c>
      <c r="AQ42" s="4" t="s">
        <v>9</v>
      </c>
      <c r="AR42" s="4" t="s">
        <v>9</v>
      </c>
      <c r="AS42" s="4" t="s">
        <v>9</v>
      </c>
      <c r="AT42" s="4" t="s">
        <v>9</v>
      </c>
      <c r="AU42" s="4" t="s">
        <v>9</v>
      </c>
      <c r="AV42" s="102"/>
      <c r="AW42" s="4" t="s">
        <v>5902</v>
      </c>
      <c r="AX42" s="4" t="s">
        <v>9</v>
      </c>
      <c r="AY42" s="4" t="s">
        <v>9</v>
      </c>
      <c r="AZ42" s="4" t="s">
        <v>9</v>
      </c>
      <c r="BA42" s="4" t="s">
        <v>9</v>
      </c>
      <c r="BB42" s="103">
        <v>0</v>
      </c>
      <c r="BC42" s="102"/>
      <c r="BD42" s="4" t="s">
        <v>9</v>
      </c>
      <c r="BE42" s="102"/>
      <c r="BF42" s="102"/>
      <c r="BG42" s="4" t="s">
        <v>9</v>
      </c>
      <c r="BH42" s="4" t="s">
        <v>5906</v>
      </c>
      <c r="BI42" s="4" t="s">
        <v>9</v>
      </c>
      <c r="BJ42" s="4" t="s">
        <v>9</v>
      </c>
      <c r="BK42" s="4" t="s">
        <v>9</v>
      </c>
      <c r="BL42" s="4" t="s">
        <v>9</v>
      </c>
      <c r="BM42" s="4" t="s">
        <v>9</v>
      </c>
      <c r="BN42" s="4" t="s">
        <v>5907</v>
      </c>
      <c r="BO42" s="4" t="s">
        <v>5908</v>
      </c>
      <c r="BP42" s="4" t="s">
        <v>9</v>
      </c>
      <c r="BQ42" s="4" t="s">
        <v>9</v>
      </c>
      <c r="BR42" s="4" t="s">
        <v>5902</v>
      </c>
      <c r="BS42" s="4" t="s">
        <v>9</v>
      </c>
      <c r="BT42" s="4" t="s">
        <v>9</v>
      </c>
      <c r="BU42" s="4" t="s">
        <v>9</v>
      </c>
      <c r="BV42" s="4" t="s">
        <v>9</v>
      </c>
      <c r="BW42" s="4" t="s">
        <v>9</v>
      </c>
      <c r="BX42" s="4" t="s">
        <v>5901</v>
      </c>
      <c r="BY42" s="4" t="s">
        <v>9</v>
      </c>
      <c r="BZ42" s="4" t="s">
        <v>9</v>
      </c>
      <c r="CA42" s="4" t="s">
        <v>9</v>
      </c>
      <c r="CB42" s="4" t="s">
        <v>9</v>
      </c>
      <c r="CC42" s="4" t="s">
        <v>9</v>
      </c>
      <c r="CD42" s="4" t="s">
        <v>9</v>
      </c>
      <c r="CE42" s="4" t="s">
        <v>9</v>
      </c>
      <c r="CF42" s="4" t="s">
        <v>5902</v>
      </c>
      <c r="CG42" s="4" t="s">
        <v>9</v>
      </c>
      <c r="CH42" s="4" t="s">
        <v>9</v>
      </c>
      <c r="CI42" s="4" t="s">
        <v>9</v>
      </c>
      <c r="CJ42" s="4" t="s">
        <v>9</v>
      </c>
      <c r="CK42" s="104">
        <v>0.51275462962963003</v>
      </c>
      <c r="CL42" s="104">
        <v>0</v>
      </c>
      <c r="CM42" s="4" t="s">
        <v>9</v>
      </c>
      <c r="CN42" s="4" t="s">
        <v>5902</v>
      </c>
      <c r="CO42" s="4" t="s">
        <v>9</v>
      </c>
      <c r="CP42" s="4" t="s">
        <v>9</v>
      </c>
      <c r="CQ42" s="4" t="s">
        <v>9</v>
      </c>
      <c r="CR42" s="4" t="s">
        <v>9</v>
      </c>
      <c r="CS42" s="4" t="s">
        <v>9</v>
      </c>
      <c r="CT42" s="4" t="s">
        <v>9</v>
      </c>
      <c r="CU42" s="4" t="s">
        <v>9</v>
      </c>
      <c r="CV42" s="4" t="s">
        <v>11</v>
      </c>
      <c r="CW42" s="4" t="s">
        <v>5909</v>
      </c>
      <c r="CX42" s="4" t="s">
        <v>9</v>
      </c>
      <c r="CY42" s="4" t="s">
        <v>9</v>
      </c>
      <c r="CZ42" s="4" t="s">
        <v>9</v>
      </c>
      <c r="DA42" s="4" t="s">
        <v>9</v>
      </c>
      <c r="DB42" s="4" t="s">
        <v>9</v>
      </c>
      <c r="DC42" s="102"/>
      <c r="DE42" s="8" t="str">
        <f t="shared" si="0"/>
        <v>XEC006</v>
      </c>
      <c r="DF42" s="8" t="str">
        <f t="shared" si="1"/>
        <v>Lime for Wastewater Area</v>
      </c>
    </row>
    <row r="43" spans="1:110">
      <c r="A43" s="4" t="s">
        <v>5950</v>
      </c>
      <c r="B43" s="4" t="s">
        <v>5899</v>
      </c>
      <c r="C43" s="4" t="s">
        <v>4955</v>
      </c>
      <c r="D43" s="4" t="s">
        <v>9</v>
      </c>
      <c r="E43" s="4" t="s">
        <v>5900</v>
      </c>
      <c r="F43" s="102">
        <v>44502</v>
      </c>
      <c r="G43" s="4" t="s">
        <v>9</v>
      </c>
      <c r="H43" s="102"/>
      <c r="I43" s="4" t="s">
        <v>6716</v>
      </c>
      <c r="J43" s="4" t="s">
        <v>9</v>
      </c>
      <c r="K43" s="4" t="s">
        <v>5002</v>
      </c>
      <c r="L43" s="4" t="s">
        <v>9</v>
      </c>
      <c r="M43" s="4" t="s">
        <v>9</v>
      </c>
      <c r="N43" s="4" t="s">
        <v>5002</v>
      </c>
      <c r="O43" s="4" t="s">
        <v>4955</v>
      </c>
      <c r="P43" s="4" t="s">
        <v>5901</v>
      </c>
      <c r="Q43" s="4" t="s">
        <v>9</v>
      </c>
      <c r="R43" s="4" t="s">
        <v>9</v>
      </c>
      <c r="S43" s="4" t="s">
        <v>11</v>
      </c>
      <c r="T43" s="4" t="s">
        <v>1449</v>
      </c>
      <c r="U43" s="4" t="s">
        <v>5902</v>
      </c>
      <c r="V43" s="102"/>
      <c r="W43" s="4" t="s">
        <v>5902</v>
      </c>
      <c r="X43" s="4" t="s">
        <v>9</v>
      </c>
      <c r="Y43" s="4" t="s">
        <v>11</v>
      </c>
      <c r="Z43" s="4" t="s">
        <v>9</v>
      </c>
      <c r="AA43" s="4" t="s">
        <v>9</v>
      </c>
      <c r="AB43" s="102"/>
      <c r="AC43" s="102"/>
      <c r="AD43" s="102"/>
      <c r="AE43" s="102">
        <v>44502</v>
      </c>
      <c r="AF43" s="102"/>
      <c r="AG43" s="102"/>
      <c r="AH43" s="4" t="s">
        <v>5903</v>
      </c>
      <c r="AI43" s="4" t="s">
        <v>9</v>
      </c>
      <c r="AJ43" s="4" t="s">
        <v>9</v>
      </c>
      <c r="AK43" s="4" t="s">
        <v>9</v>
      </c>
      <c r="AL43" s="4" t="s">
        <v>5904</v>
      </c>
      <c r="AM43" s="4" t="s">
        <v>5905</v>
      </c>
      <c r="AN43" s="4" t="s">
        <v>9</v>
      </c>
      <c r="AO43" s="4" t="s">
        <v>9</v>
      </c>
      <c r="AP43" s="4" t="s">
        <v>5902</v>
      </c>
      <c r="AQ43" s="4" t="s">
        <v>9</v>
      </c>
      <c r="AR43" s="4" t="s">
        <v>9</v>
      </c>
      <c r="AS43" s="4" t="s">
        <v>9</v>
      </c>
      <c r="AT43" s="4" t="s">
        <v>9</v>
      </c>
      <c r="AU43" s="4" t="s">
        <v>9</v>
      </c>
      <c r="AV43" s="102"/>
      <c r="AW43" s="4" t="s">
        <v>5902</v>
      </c>
      <c r="AX43" s="4" t="s">
        <v>9</v>
      </c>
      <c r="AY43" s="4" t="s">
        <v>9</v>
      </c>
      <c r="AZ43" s="4" t="s">
        <v>9</v>
      </c>
      <c r="BA43" s="4" t="s">
        <v>9</v>
      </c>
      <c r="BB43" s="103">
        <v>0</v>
      </c>
      <c r="BC43" s="102"/>
      <c r="BD43" s="4" t="s">
        <v>9</v>
      </c>
      <c r="BE43" s="102"/>
      <c r="BF43" s="102"/>
      <c r="BG43" s="4" t="s">
        <v>9</v>
      </c>
      <c r="BH43" s="4" t="s">
        <v>5906</v>
      </c>
      <c r="BI43" s="4" t="s">
        <v>9</v>
      </c>
      <c r="BJ43" s="4" t="s">
        <v>9</v>
      </c>
      <c r="BK43" s="4" t="s">
        <v>9</v>
      </c>
      <c r="BL43" s="4" t="s">
        <v>9</v>
      </c>
      <c r="BM43" s="4" t="s">
        <v>9</v>
      </c>
      <c r="BN43" s="4" t="s">
        <v>5907</v>
      </c>
      <c r="BO43" s="4" t="s">
        <v>5908</v>
      </c>
      <c r="BP43" s="4" t="s">
        <v>9</v>
      </c>
      <c r="BQ43" s="4" t="s">
        <v>9</v>
      </c>
      <c r="BR43" s="4" t="s">
        <v>5902</v>
      </c>
      <c r="BS43" s="4" t="s">
        <v>9</v>
      </c>
      <c r="BT43" s="4" t="s">
        <v>9</v>
      </c>
      <c r="BU43" s="4" t="s">
        <v>9</v>
      </c>
      <c r="BV43" s="4" t="s">
        <v>9</v>
      </c>
      <c r="BW43" s="4" t="s">
        <v>9</v>
      </c>
      <c r="BX43" s="4" t="s">
        <v>5901</v>
      </c>
      <c r="BY43" s="4" t="s">
        <v>9</v>
      </c>
      <c r="BZ43" s="4" t="s">
        <v>9</v>
      </c>
      <c r="CA43" s="4" t="s">
        <v>9</v>
      </c>
      <c r="CB43" s="4" t="s">
        <v>9</v>
      </c>
      <c r="CC43" s="4" t="s">
        <v>9</v>
      </c>
      <c r="CD43" s="4" t="s">
        <v>9</v>
      </c>
      <c r="CE43" s="4" t="s">
        <v>9</v>
      </c>
      <c r="CF43" s="4" t="s">
        <v>5902</v>
      </c>
      <c r="CG43" s="4" t="s">
        <v>9</v>
      </c>
      <c r="CH43" s="4" t="s">
        <v>9</v>
      </c>
      <c r="CI43" s="4" t="s">
        <v>9</v>
      </c>
      <c r="CJ43" s="4" t="s">
        <v>9</v>
      </c>
      <c r="CK43" s="104">
        <v>0.51275462962963003</v>
      </c>
      <c r="CL43" s="104">
        <v>0</v>
      </c>
      <c r="CM43" s="4" t="s">
        <v>9</v>
      </c>
      <c r="CN43" s="4" t="s">
        <v>5902</v>
      </c>
      <c r="CO43" s="4" t="s">
        <v>9</v>
      </c>
      <c r="CP43" s="4" t="s">
        <v>9</v>
      </c>
      <c r="CQ43" s="4" t="s">
        <v>9</v>
      </c>
      <c r="CR43" s="4" t="s">
        <v>9</v>
      </c>
      <c r="CS43" s="4" t="s">
        <v>9</v>
      </c>
      <c r="CT43" s="4" t="s">
        <v>9</v>
      </c>
      <c r="CU43" s="4" t="s">
        <v>9</v>
      </c>
      <c r="CV43" s="4" t="s">
        <v>11</v>
      </c>
      <c r="CW43" s="4" t="s">
        <v>5909</v>
      </c>
      <c r="CX43" s="4" t="s">
        <v>9</v>
      </c>
      <c r="CY43" s="4" t="s">
        <v>9</v>
      </c>
      <c r="CZ43" s="4" t="s">
        <v>9</v>
      </c>
      <c r="DA43" s="4" t="s">
        <v>9</v>
      </c>
      <c r="DB43" s="4" t="s">
        <v>9</v>
      </c>
      <c r="DC43" s="102"/>
      <c r="DE43" s="8" t="str">
        <f t="shared" si="0"/>
        <v>XEC007</v>
      </c>
      <c r="DF43" s="8" t="str">
        <f t="shared" si="1"/>
        <v>Enviromental Monitoring Miscellan</v>
      </c>
    </row>
    <row r="44" spans="1:110">
      <c r="A44" s="4" t="s">
        <v>5951</v>
      </c>
      <c r="B44" s="4" t="s">
        <v>5899</v>
      </c>
      <c r="C44" s="4" t="s">
        <v>4955</v>
      </c>
      <c r="D44" s="4" t="s">
        <v>9</v>
      </c>
      <c r="E44" s="4" t="s">
        <v>5900</v>
      </c>
      <c r="F44" s="102">
        <v>44502</v>
      </c>
      <c r="G44" s="4" t="s">
        <v>9</v>
      </c>
      <c r="H44" s="102"/>
      <c r="I44" s="4" t="s">
        <v>6717</v>
      </c>
      <c r="J44" s="4" t="s">
        <v>9</v>
      </c>
      <c r="K44" s="4" t="s">
        <v>5002</v>
      </c>
      <c r="L44" s="4" t="s">
        <v>9</v>
      </c>
      <c r="M44" s="4" t="s">
        <v>9</v>
      </c>
      <c r="N44" s="4" t="s">
        <v>5002</v>
      </c>
      <c r="O44" s="4" t="s">
        <v>4955</v>
      </c>
      <c r="P44" s="4" t="s">
        <v>5901</v>
      </c>
      <c r="Q44" s="4" t="s">
        <v>9</v>
      </c>
      <c r="R44" s="4" t="s">
        <v>9</v>
      </c>
      <c r="S44" s="4" t="s">
        <v>11</v>
      </c>
      <c r="T44" s="4" t="s">
        <v>1449</v>
      </c>
      <c r="U44" s="4" t="s">
        <v>5902</v>
      </c>
      <c r="V44" s="102"/>
      <c r="W44" s="4" t="s">
        <v>5902</v>
      </c>
      <c r="X44" s="4" t="s">
        <v>9</v>
      </c>
      <c r="Y44" s="4" t="s">
        <v>11</v>
      </c>
      <c r="Z44" s="4" t="s">
        <v>9</v>
      </c>
      <c r="AA44" s="4" t="s">
        <v>9</v>
      </c>
      <c r="AB44" s="102"/>
      <c r="AC44" s="102"/>
      <c r="AD44" s="102"/>
      <c r="AE44" s="102">
        <v>44502</v>
      </c>
      <c r="AF44" s="102"/>
      <c r="AG44" s="102"/>
      <c r="AH44" s="4" t="s">
        <v>5903</v>
      </c>
      <c r="AI44" s="4" t="s">
        <v>9</v>
      </c>
      <c r="AJ44" s="4" t="s">
        <v>9</v>
      </c>
      <c r="AK44" s="4" t="s">
        <v>9</v>
      </c>
      <c r="AL44" s="4" t="s">
        <v>5904</v>
      </c>
      <c r="AM44" s="4" t="s">
        <v>5905</v>
      </c>
      <c r="AN44" s="4" t="s">
        <v>9</v>
      </c>
      <c r="AO44" s="4" t="s">
        <v>9</v>
      </c>
      <c r="AP44" s="4" t="s">
        <v>5902</v>
      </c>
      <c r="AQ44" s="4" t="s">
        <v>9</v>
      </c>
      <c r="AR44" s="4" t="s">
        <v>9</v>
      </c>
      <c r="AS44" s="4" t="s">
        <v>9</v>
      </c>
      <c r="AT44" s="4" t="s">
        <v>9</v>
      </c>
      <c r="AU44" s="4" t="s">
        <v>9</v>
      </c>
      <c r="AV44" s="102"/>
      <c r="AW44" s="4" t="s">
        <v>5902</v>
      </c>
      <c r="AX44" s="4" t="s">
        <v>9</v>
      </c>
      <c r="AY44" s="4" t="s">
        <v>9</v>
      </c>
      <c r="AZ44" s="4" t="s">
        <v>9</v>
      </c>
      <c r="BA44" s="4" t="s">
        <v>9</v>
      </c>
      <c r="BB44" s="103">
        <v>0</v>
      </c>
      <c r="BC44" s="102"/>
      <c r="BD44" s="4" t="s">
        <v>9</v>
      </c>
      <c r="BE44" s="102"/>
      <c r="BF44" s="102"/>
      <c r="BG44" s="4" t="s">
        <v>9</v>
      </c>
      <c r="BH44" s="4" t="s">
        <v>5906</v>
      </c>
      <c r="BI44" s="4" t="s">
        <v>9</v>
      </c>
      <c r="BJ44" s="4" t="s">
        <v>9</v>
      </c>
      <c r="BK44" s="4" t="s">
        <v>9</v>
      </c>
      <c r="BL44" s="4" t="s">
        <v>9</v>
      </c>
      <c r="BM44" s="4" t="s">
        <v>9</v>
      </c>
      <c r="BN44" s="4" t="s">
        <v>5907</v>
      </c>
      <c r="BO44" s="4" t="s">
        <v>5908</v>
      </c>
      <c r="BP44" s="4" t="s">
        <v>9</v>
      </c>
      <c r="BQ44" s="4" t="s">
        <v>9</v>
      </c>
      <c r="BR44" s="4" t="s">
        <v>5902</v>
      </c>
      <c r="BS44" s="4" t="s">
        <v>9</v>
      </c>
      <c r="BT44" s="4" t="s">
        <v>9</v>
      </c>
      <c r="BU44" s="4" t="s">
        <v>9</v>
      </c>
      <c r="BV44" s="4" t="s">
        <v>9</v>
      </c>
      <c r="BW44" s="4" t="s">
        <v>9</v>
      </c>
      <c r="BX44" s="4" t="s">
        <v>5901</v>
      </c>
      <c r="BY44" s="4" t="s">
        <v>9</v>
      </c>
      <c r="BZ44" s="4" t="s">
        <v>9</v>
      </c>
      <c r="CA44" s="4" t="s">
        <v>9</v>
      </c>
      <c r="CB44" s="4" t="s">
        <v>9</v>
      </c>
      <c r="CC44" s="4" t="s">
        <v>9</v>
      </c>
      <c r="CD44" s="4" t="s">
        <v>9</v>
      </c>
      <c r="CE44" s="4" t="s">
        <v>9</v>
      </c>
      <c r="CF44" s="4" t="s">
        <v>5902</v>
      </c>
      <c r="CG44" s="4" t="s">
        <v>9</v>
      </c>
      <c r="CH44" s="4" t="s">
        <v>9</v>
      </c>
      <c r="CI44" s="4" t="s">
        <v>9</v>
      </c>
      <c r="CJ44" s="4" t="s">
        <v>9</v>
      </c>
      <c r="CK44" s="104">
        <v>0.51275462962963003</v>
      </c>
      <c r="CL44" s="104">
        <v>0</v>
      </c>
      <c r="CM44" s="4" t="s">
        <v>9</v>
      </c>
      <c r="CN44" s="4" t="s">
        <v>5902</v>
      </c>
      <c r="CO44" s="4" t="s">
        <v>9</v>
      </c>
      <c r="CP44" s="4" t="s">
        <v>9</v>
      </c>
      <c r="CQ44" s="4" t="s">
        <v>9</v>
      </c>
      <c r="CR44" s="4" t="s">
        <v>9</v>
      </c>
      <c r="CS44" s="4" t="s">
        <v>9</v>
      </c>
      <c r="CT44" s="4" t="s">
        <v>9</v>
      </c>
      <c r="CU44" s="4" t="s">
        <v>9</v>
      </c>
      <c r="CV44" s="4" t="s">
        <v>11</v>
      </c>
      <c r="CW44" s="4" t="s">
        <v>5909</v>
      </c>
      <c r="CX44" s="4" t="s">
        <v>9</v>
      </c>
      <c r="CY44" s="4" t="s">
        <v>9</v>
      </c>
      <c r="CZ44" s="4" t="s">
        <v>9</v>
      </c>
      <c r="DA44" s="4" t="s">
        <v>9</v>
      </c>
      <c r="DB44" s="4" t="s">
        <v>9</v>
      </c>
      <c r="DC44" s="102"/>
      <c r="DE44" s="8" t="str">
        <f t="shared" si="0"/>
        <v>XEC008</v>
      </c>
      <c r="DF44" s="8" t="str">
        <f t="shared" si="1"/>
        <v>Sewage treatment and maintenance</v>
      </c>
    </row>
    <row r="45" spans="1:110">
      <c r="A45" s="4" t="s">
        <v>5952</v>
      </c>
      <c r="B45" s="4" t="s">
        <v>5899</v>
      </c>
      <c r="C45" s="4" t="s">
        <v>4955</v>
      </c>
      <c r="D45" s="4" t="s">
        <v>9</v>
      </c>
      <c r="E45" s="4" t="s">
        <v>5900</v>
      </c>
      <c r="F45" s="102">
        <v>44502</v>
      </c>
      <c r="G45" s="4" t="s">
        <v>9</v>
      </c>
      <c r="H45" s="102"/>
      <c r="I45" s="4" t="s">
        <v>6718</v>
      </c>
      <c r="J45" s="4" t="s">
        <v>9</v>
      </c>
      <c r="K45" s="4" t="s">
        <v>5002</v>
      </c>
      <c r="L45" s="4" t="s">
        <v>9</v>
      </c>
      <c r="M45" s="4" t="s">
        <v>9</v>
      </c>
      <c r="N45" s="4" t="s">
        <v>5002</v>
      </c>
      <c r="O45" s="4" t="s">
        <v>4955</v>
      </c>
      <c r="P45" s="4" t="s">
        <v>5901</v>
      </c>
      <c r="Q45" s="4" t="s">
        <v>9</v>
      </c>
      <c r="R45" s="4" t="s">
        <v>9</v>
      </c>
      <c r="S45" s="4" t="s">
        <v>11</v>
      </c>
      <c r="T45" s="4" t="s">
        <v>1449</v>
      </c>
      <c r="U45" s="4" t="s">
        <v>5902</v>
      </c>
      <c r="V45" s="102"/>
      <c r="W45" s="4" t="s">
        <v>5902</v>
      </c>
      <c r="X45" s="4" t="s">
        <v>9</v>
      </c>
      <c r="Y45" s="4" t="s">
        <v>11</v>
      </c>
      <c r="Z45" s="4" t="s">
        <v>9</v>
      </c>
      <c r="AA45" s="4" t="s">
        <v>9</v>
      </c>
      <c r="AB45" s="102"/>
      <c r="AC45" s="102"/>
      <c r="AD45" s="102"/>
      <c r="AE45" s="102">
        <v>44502</v>
      </c>
      <c r="AF45" s="102"/>
      <c r="AG45" s="102"/>
      <c r="AH45" s="4" t="s">
        <v>5903</v>
      </c>
      <c r="AI45" s="4" t="s">
        <v>9</v>
      </c>
      <c r="AJ45" s="4" t="s">
        <v>9</v>
      </c>
      <c r="AK45" s="4" t="s">
        <v>9</v>
      </c>
      <c r="AL45" s="4" t="s">
        <v>5904</v>
      </c>
      <c r="AM45" s="4" t="s">
        <v>5905</v>
      </c>
      <c r="AN45" s="4" t="s">
        <v>9</v>
      </c>
      <c r="AO45" s="4" t="s">
        <v>9</v>
      </c>
      <c r="AP45" s="4" t="s">
        <v>5902</v>
      </c>
      <c r="AQ45" s="4" t="s">
        <v>9</v>
      </c>
      <c r="AR45" s="4" t="s">
        <v>9</v>
      </c>
      <c r="AS45" s="4" t="s">
        <v>9</v>
      </c>
      <c r="AT45" s="4" t="s">
        <v>9</v>
      </c>
      <c r="AU45" s="4" t="s">
        <v>9</v>
      </c>
      <c r="AV45" s="102"/>
      <c r="AW45" s="4" t="s">
        <v>5902</v>
      </c>
      <c r="AX45" s="4" t="s">
        <v>9</v>
      </c>
      <c r="AY45" s="4" t="s">
        <v>9</v>
      </c>
      <c r="AZ45" s="4" t="s">
        <v>9</v>
      </c>
      <c r="BA45" s="4" t="s">
        <v>9</v>
      </c>
      <c r="BB45" s="103">
        <v>0</v>
      </c>
      <c r="BC45" s="102"/>
      <c r="BD45" s="4" t="s">
        <v>9</v>
      </c>
      <c r="BE45" s="102"/>
      <c r="BF45" s="102"/>
      <c r="BG45" s="4" t="s">
        <v>9</v>
      </c>
      <c r="BH45" s="4" t="s">
        <v>5906</v>
      </c>
      <c r="BI45" s="4" t="s">
        <v>9</v>
      </c>
      <c r="BJ45" s="4" t="s">
        <v>9</v>
      </c>
      <c r="BK45" s="4" t="s">
        <v>9</v>
      </c>
      <c r="BL45" s="4" t="s">
        <v>9</v>
      </c>
      <c r="BM45" s="4" t="s">
        <v>9</v>
      </c>
      <c r="BN45" s="4" t="s">
        <v>5907</v>
      </c>
      <c r="BO45" s="4" t="s">
        <v>5908</v>
      </c>
      <c r="BP45" s="4" t="s">
        <v>9</v>
      </c>
      <c r="BQ45" s="4" t="s">
        <v>9</v>
      </c>
      <c r="BR45" s="4" t="s">
        <v>5902</v>
      </c>
      <c r="BS45" s="4" t="s">
        <v>9</v>
      </c>
      <c r="BT45" s="4" t="s">
        <v>9</v>
      </c>
      <c r="BU45" s="4" t="s">
        <v>9</v>
      </c>
      <c r="BV45" s="4" t="s">
        <v>9</v>
      </c>
      <c r="BW45" s="4" t="s">
        <v>9</v>
      </c>
      <c r="BX45" s="4" t="s">
        <v>5901</v>
      </c>
      <c r="BY45" s="4" t="s">
        <v>9</v>
      </c>
      <c r="BZ45" s="4" t="s">
        <v>9</v>
      </c>
      <c r="CA45" s="4" t="s">
        <v>9</v>
      </c>
      <c r="CB45" s="4" t="s">
        <v>9</v>
      </c>
      <c r="CC45" s="4" t="s">
        <v>9</v>
      </c>
      <c r="CD45" s="4" t="s">
        <v>9</v>
      </c>
      <c r="CE45" s="4" t="s">
        <v>9</v>
      </c>
      <c r="CF45" s="4" t="s">
        <v>5902</v>
      </c>
      <c r="CG45" s="4" t="s">
        <v>9</v>
      </c>
      <c r="CH45" s="4" t="s">
        <v>9</v>
      </c>
      <c r="CI45" s="4" t="s">
        <v>9</v>
      </c>
      <c r="CJ45" s="4" t="s">
        <v>9</v>
      </c>
      <c r="CK45" s="104">
        <v>0.51275462962963003</v>
      </c>
      <c r="CL45" s="104">
        <v>0</v>
      </c>
      <c r="CM45" s="4" t="s">
        <v>9</v>
      </c>
      <c r="CN45" s="4" t="s">
        <v>5902</v>
      </c>
      <c r="CO45" s="4" t="s">
        <v>9</v>
      </c>
      <c r="CP45" s="4" t="s">
        <v>9</v>
      </c>
      <c r="CQ45" s="4" t="s">
        <v>9</v>
      </c>
      <c r="CR45" s="4" t="s">
        <v>9</v>
      </c>
      <c r="CS45" s="4" t="s">
        <v>9</v>
      </c>
      <c r="CT45" s="4" t="s">
        <v>9</v>
      </c>
      <c r="CU45" s="4" t="s">
        <v>9</v>
      </c>
      <c r="CV45" s="4" t="s">
        <v>11</v>
      </c>
      <c r="CW45" s="4" t="s">
        <v>5909</v>
      </c>
      <c r="CX45" s="4" t="s">
        <v>9</v>
      </c>
      <c r="CY45" s="4" t="s">
        <v>9</v>
      </c>
      <c r="CZ45" s="4" t="s">
        <v>9</v>
      </c>
      <c r="DA45" s="4" t="s">
        <v>9</v>
      </c>
      <c r="DB45" s="4" t="s">
        <v>9</v>
      </c>
      <c r="DC45" s="102"/>
      <c r="DE45" s="8" t="str">
        <f t="shared" si="0"/>
        <v>XEC009</v>
      </c>
      <c r="DF45" s="8" t="str">
        <f t="shared" si="1"/>
        <v>DD2 effluent costs and maintenanc</v>
      </c>
    </row>
    <row r="46" spans="1:110">
      <c r="A46" s="4" t="s">
        <v>5953</v>
      </c>
      <c r="B46" s="4" t="s">
        <v>5899</v>
      </c>
      <c r="C46" s="4" t="s">
        <v>4955</v>
      </c>
      <c r="D46" s="4" t="s">
        <v>9</v>
      </c>
      <c r="E46" s="4" t="s">
        <v>5900</v>
      </c>
      <c r="F46" s="102">
        <v>44502</v>
      </c>
      <c r="G46" s="4" t="s">
        <v>9</v>
      </c>
      <c r="H46" s="102"/>
      <c r="I46" s="4" t="s">
        <v>6719</v>
      </c>
      <c r="J46" s="4" t="s">
        <v>9</v>
      </c>
      <c r="K46" s="4" t="s">
        <v>5002</v>
      </c>
      <c r="L46" s="4" t="s">
        <v>9</v>
      </c>
      <c r="M46" s="4" t="s">
        <v>9</v>
      </c>
      <c r="N46" s="4" t="s">
        <v>5002</v>
      </c>
      <c r="O46" s="4" t="s">
        <v>4955</v>
      </c>
      <c r="P46" s="4" t="s">
        <v>5901</v>
      </c>
      <c r="Q46" s="4" t="s">
        <v>9</v>
      </c>
      <c r="R46" s="4" t="s">
        <v>9</v>
      </c>
      <c r="S46" s="4" t="s">
        <v>11</v>
      </c>
      <c r="T46" s="4" t="s">
        <v>1449</v>
      </c>
      <c r="U46" s="4" t="s">
        <v>5902</v>
      </c>
      <c r="V46" s="102"/>
      <c r="W46" s="4" t="s">
        <v>5902</v>
      </c>
      <c r="X46" s="4" t="s">
        <v>9</v>
      </c>
      <c r="Y46" s="4" t="s">
        <v>11</v>
      </c>
      <c r="Z46" s="4" t="s">
        <v>9</v>
      </c>
      <c r="AA46" s="4" t="s">
        <v>9</v>
      </c>
      <c r="AB46" s="102"/>
      <c r="AC46" s="102"/>
      <c r="AD46" s="102"/>
      <c r="AE46" s="102">
        <v>44502</v>
      </c>
      <c r="AF46" s="102"/>
      <c r="AG46" s="102"/>
      <c r="AH46" s="4" t="s">
        <v>5903</v>
      </c>
      <c r="AI46" s="4" t="s">
        <v>9</v>
      </c>
      <c r="AJ46" s="4" t="s">
        <v>9</v>
      </c>
      <c r="AK46" s="4" t="s">
        <v>9</v>
      </c>
      <c r="AL46" s="4" t="s">
        <v>5904</v>
      </c>
      <c r="AM46" s="4" t="s">
        <v>5905</v>
      </c>
      <c r="AN46" s="4" t="s">
        <v>9</v>
      </c>
      <c r="AO46" s="4" t="s">
        <v>9</v>
      </c>
      <c r="AP46" s="4" t="s">
        <v>5902</v>
      </c>
      <c r="AQ46" s="4" t="s">
        <v>9</v>
      </c>
      <c r="AR46" s="4" t="s">
        <v>9</v>
      </c>
      <c r="AS46" s="4" t="s">
        <v>9</v>
      </c>
      <c r="AT46" s="4" t="s">
        <v>9</v>
      </c>
      <c r="AU46" s="4" t="s">
        <v>9</v>
      </c>
      <c r="AV46" s="102"/>
      <c r="AW46" s="4" t="s">
        <v>5902</v>
      </c>
      <c r="AX46" s="4" t="s">
        <v>9</v>
      </c>
      <c r="AY46" s="4" t="s">
        <v>9</v>
      </c>
      <c r="AZ46" s="4" t="s">
        <v>9</v>
      </c>
      <c r="BA46" s="4" t="s">
        <v>9</v>
      </c>
      <c r="BB46" s="103">
        <v>0</v>
      </c>
      <c r="BC46" s="102"/>
      <c r="BD46" s="4" t="s">
        <v>9</v>
      </c>
      <c r="BE46" s="102"/>
      <c r="BF46" s="102"/>
      <c r="BG46" s="4" t="s">
        <v>9</v>
      </c>
      <c r="BH46" s="4" t="s">
        <v>5906</v>
      </c>
      <c r="BI46" s="4" t="s">
        <v>9</v>
      </c>
      <c r="BJ46" s="4" t="s">
        <v>9</v>
      </c>
      <c r="BK46" s="4" t="s">
        <v>9</v>
      </c>
      <c r="BL46" s="4" t="s">
        <v>9</v>
      </c>
      <c r="BM46" s="4" t="s">
        <v>9</v>
      </c>
      <c r="BN46" s="4" t="s">
        <v>5907</v>
      </c>
      <c r="BO46" s="4" t="s">
        <v>5908</v>
      </c>
      <c r="BP46" s="4" t="s">
        <v>9</v>
      </c>
      <c r="BQ46" s="4" t="s">
        <v>9</v>
      </c>
      <c r="BR46" s="4" t="s">
        <v>5902</v>
      </c>
      <c r="BS46" s="4" t="s">
        <v>9</v>
      </c>
      <c r="BT46" s="4" t="s">
        <v>9</v>
      </c>
      <c r="BU46" s="4" t="s">
        <v>9</v>
      </c>
      <c r="BV46" s="4" t="s">
        <v>9</v>
      </c>
      <c r="BW46" s="4" t="s">
        <v>9</v>
      </c>
      <c r="BX46" s="4" t="s">
        <v>5901</v>
      </c>
      <c r="BY46" s="4" t="s">
        <v>9</v>
      </c>
      <c r="BZ46" s="4" t="s">
        <v>9</v>
      </c>
      <c r="CA46" s="4" t="s">
        <v>9</v>
      </c>
      <c r="CB46" s="4" t="s">
        <v>9</v>
      </c>
      <c r="CC46" s="4" t="s">
        <v>9</v>
      </c>
      <c r="CD46" s="4" t="s">
        <v>9</v>
      </c>
      <c r="CE46" s="4" t="s">
        <v>9</v>
      </c>
      <c r="CF46" s="4" t="s">
        <v>5902</v>
      </c>
      <c r="CG46" s="4" t="s">
        <v>9</v>
      </c>
      <c r="CH46" s="4" t="s">
        <v>9</v>
      </c>
      <c r="CI46" s="4" t="s">
        <v>9</v>
      </c>
      <c r="CJ46" s="4" t="s">
        <v>9</v>
      </c>
      <c r="CK46" s="104">
        <v>0.51275462962963003</v>
      </c>
      <c r="CL46" s="104">
        <v>0</v>
      </c>
      <c r="CM46" s="4" t="s">
        <v>9</v>
      </c>
      <c r="CN46" s="4" t="s">
        <v>5902</v>
      </c>
      <c r="CO46" s="4" t="s">
        <v>9</v>
      </c>
      <c r="CP46" s="4" t="s">
        <v>9</v>
      </c>
      <c r="CQ46" s="4" t="s">
        <v>9</v>
      </c>
      <c r="CR46" s="4" t="s">
        <v>9</v>
      </c>
      <c r="CS46" s="4" t="s">
        <v>9</v>
      </c>
      <c r="CT46" s="4" t="s">
        <v>9</v>
      </c>
      <c r="CU46" s="4" t="s">
        <v>9</v>
      </c>
      <c r="CV46" s="4" t="s">
        <v>11</v>
      </c>
      <c r="CW46" s="4" t="s">
        <v>5909</v>
      </c>
      <c r="CX46" s="4" t="s">
        <v>9</v>
      </c>
      <c r="CY46" s="4" t="s">
        <v>9</v>
      </c>
      <c r="CZ46" s="4" t="s">
        <v>9</v>
      </c>
      <c r="DA46" s="4" t="s">
        <v>9</v>
      </c>
      <c r="DB46" s="4" t="s">
        <v>9</v>
      </c>
      <c r="DC46" s="102"/>
      <c r="DE46" s="8" t="str">
        <f t="shared" si="0"/>
        <v>XEC010</v>
      </c>
      <c r="DF46" s="8" t="str">
        <f t="shared" si="1"/>
        <v>Wastewater monitoring</v>
      </c>
    </row>
    <row r="47" spans="1:110">
      <c r="A47" s="4" t="s">
        <v>5954</v>
      </c>
      <c r="B47" s="4" t="s">
        <v>5899</v>
      </c>
      <c r="C47" s="4" t="s">
        <v>4955</v>
      </c>
      <c r="D47" s="4" t="s">
        <v>9</v>
      </c>
      <c r="E47" s="4" t="s">
        <v>5900</v>
      </c>
      <c r="F47" s="102">
        <v>44502</v>
      </c>
      <c r="G47" s="4" t="s">
        <v>9</v>
      </c>
      <c r="H47" s="102"/>
      <c r="I47" s="4" t="s">
        <v>6720</v>
      </c>
      <c r="J47" s="4" t="s">
        <v>9</v>
      </c>
      <c r="K47" s="4" t="s">
        <v>5002</v>
      </c>
      <c r="L47" s="4" t="s">
        <v>9</v>
      </c>
      <c r="M47" s="4" t="s">
        <v>9</v>
      </c>
      <c r="N47" s="4" t="s">
        <v>5002</v>
      </c>
      <c r="O47" s="4" t="s">
        <v>4955</v>
      </c>
      <c r="P47" s="4" t="s">
        <v>5901</v>
      </c>
      <c r="Q47" s="4" t="s">
        <v>9</v>
      </c>
      <c r="R47" s="4" t="s">
        <v>9</v>
      </c>
      <c r="S47" s="4" t="s">
        <v>11</v>
      </c>
      <c r="T47" s="4" t="s">
        <v>1449</v>
      </c>
      <c r="U47" s="4" t="s">
        <v>5902</v>
      </c>
      <c r="V47" s="102"/>
      <c r="W47" s="4" t="s">
        <v>5902</v>
      </c>
      <c r="X47" s="4" t="s">
        <v>9</v>
      </c>
      <c r="Y47" s="4" t="s">
        <v>11</v>
      </c>
      <c r="Z47" s="4" t="s">
        <v>9</v>
      </c>
      <c r="AA47" s="4" t="s">
        <v>9</v>
      </c>
      <c r="AB47" s="102"/>
      <c r="AC47" s="102"/>
      <c r="AD47" s="102"/>
      <c r="AE47" s="102">
        <v>44502</v>
      </c>
      <c r="AF47" s="102"/>
      <c r="AG47" s="102"/>
      <c r="AH47" s="4" t="s">
        <v>5903</v>
      </c>
      <c r="AI47" s="4" t="s">
        <v>9</v>
      </c>
      <c r="AJ47" s="4" t="s">
        <v>9</v>
      </c>
      <c r="AK47" s="4" t="s">
        <v>9</v>
      </c>
      <c r="AL47" s="4" t="s">
        <v>5904</v>
      </c>
      <c r="AM47" s="4" t="s">
        <v>5905</v>
      </c>
      <c r="AN47" s="4" t="s">
        <v>9</v>
      </c>
      <c r="AO47" s="4" t="s">
        <v>9</v>
      </c>
      <c r="AP47" s="4" t="s">
        <v>5902</v>
      </c>
      <c r="AQ47" s="4" t="s">
        <v>9</v>
      </c>
      <c r="AR47" s="4" t="s">
        <v>9</v>
      </c>
      <c r="AS47" s="4" t="s">
        <v>9</v>
      </c>
      <c r="AT47" s="4" t="s">
        <v>9</v>
      </c>
      <c r="AU47" s="4" t="s">
        <v>9</v>
      </c>
      <c r="AV47" s="102"/>
      <c r="AW47" s="4" t="s">
        <v>5902</v>
      </c>
      <c r="AX47" s="4" t="s">
        <v>9</v>
      </c>
      <c r="AY47" s="4" t="s">
        <v>9</v>
      </c>
      <c r="AZ47" s="4" t="s">
        <v>9</v>
      </c>
      <c r="BA47" s="4" t="s">
        <v>9</v>
      </c>
      <c r="BB47" s="103">
        <v>0</v>
      </c>
      <c r="BC47" s="102"/>
      <c r="BD47" s="4" t="s">
        <v>9</v>
      </c>
      <c r="BE47" s="102"/>
      <c r="BF47" s="102"/>
      <c r="BG47" s="4" t="s">
        <v>9</v>
      </c>
      <c r="BH47" s="4" t="s">
        <v>5906</v>
      </c>
      <c r="BI47" s="4" t="s">
        <v>9</v>
      </c>
      <c r="BJ47" s="4" t="s">
        <v>9</v>
      </c>
      <c r="BK47" s="4" t="s">
        <v>9</v>
      </c>
      <c r="BL47" s="4" t="s">
        <v>9</v>
      </c>
      <c r="BM47" s="4" t="s">
        <v>9</v>
      </c>
      <c r="BN47" s="4" t="s">
        <v>5907</v>
      </c>
      <c r="BO47" s="4" t="s">
        <v>5908</v>
      </c>
      <c r="BP47" s="4" t="s">
        <v>9</v>
      </c>
      <c r="BQ47" s="4" t="s">
        <v>9</v>
      </c>
      <c r="BR47" s="4" t="s">
        <v>5902</v>
      </c>
      <c r="BS47" s="4" t="s">
        <v>9</v>
      </c>
      <c r="BT47" s="4" t="s">
        <v>9</v>
      </c>
      <c r="BU47" s="4" t="s">
        <v>9</v>
      </c>
      <c r="BV47" s="4" t="s">
        <v>9</v>
      </c>
      <c r="BW47" s="4" t="s">
        <v>9</v>
      </c>
      <c r="BX47" s="4" t="s">
        <v>5901</v>
      </c>
      <c r="BY47" s="4" t="s">
        <v>9</v>
      </c>
      <c r="BZ47" s="4" t="s">
        <v>9</v>
      </c>
      <c r="CA47" s="4" t="s">
        <v>9</v>
      </c>
      <c r="CB47" s="4" t="s">
        <v>9</v>
      </c>
      <c r="CC47" s="4" t="s">
        <v>9</v>
      </c>
      <c r="CD47" s="4" t="s">
        <v>9</v>
      </c>
      <c r="CE47" s="4" t="s">
        <v>9</v>
      </c>
      <c r="CF47" s="4" t="s">
        <v>5902</v>
      </c>
      <c r="CG47" s="4" t="s">
        <v>9</v>
      </c>
      <c r="CH47" s="4" t="s">
        <v>9</v>
      </c>
      <c r="CI47" s="4" t="s">
        <v>9</v>
      </c>
      <c r="CJ47" s="4" t="s">
        <v>9</v>
      </c>
      <c r="CK47" s="104">
        <v>0.51275462962963003</v>
      </c>
      <c r="CL47" s="104">
        <v>0</v>
      </c>
      <c r="CM47" s="4" t="s">
        <v>9</v>
      </c>
      <c r="CN47" s="4" t="s">
        <v>5902</v>
      </c>
      <c r="CO47" s="4" t="s">
        <v>9</v>
      </c>
      <c r="CP47" s="4" t="s">
        <v>9</v>
      </c>
      <c r="CQ47" s="4" t="s">
        <v>9</v>
      </c>
      <c r="CR47" s="4" t="s">
        <v>9</v>
      </c>
      <c r="CS47" s="4" t="s">
        <v>9</v>
      </c>
      <c r="CT47" s="4" t="s">
        <v>9</v>
      </c>
      <c r="CU47" s="4" t="s">
        <v>9</v>
      </c>
      <c r="CV47" s="4" t="s">
        <v>11</v>
      </c>
      <c r="CW47" s="4" t="s">
        <v>5909</v>
      </c>
      <c r="CX47" s="4" t="s">
        <v>9</v>
      </c>
      <c r="CY47" s="4" t="s">
        <v>9</v>
      </c>
      <c r="CZ47" s="4" t="s">
        <v>9</v>
      </c>
      <c r="DA47" s="4" t="s">
        <v>9</v>
      </c>
      <c r="DB47" s="4" t="s">
        <v>9</v>
      </c>
      <c r="DC47" s="102"/>
      <c r="DE47" s="8" t="str">
        <f t="shared" si="0"/>
        <v>BUD220</v>
      </c>
      <c r="DF47" s="8" t="str">
        <f t="shared" si="1"/>
        <v>5-Business process improvement</v>
      </c>
    </row>
    <row r="48" spans="1:110">
      <c r="A48" s="4" t="s">
        <v>5955</v>
      </c>
      <c r="B48" s="4" t="s">
        <v>5899</v>
      </c>
      <c r="C48" s="4" t="s">
        <v>4955</v>
      </c>
      <c r="D48" s="4" t="s">
        <v>9</v>
      </c>
      <c r="E48" s="4" t="s">
        <v>5900</v>
      </c>
      <c r="F48" s="102">
        <v>44502</v>
      </c>
      <c r="G48" s="4" t="s">
        <v>9</v>
      </c>
      <c r="H48" s="102"/>
      <c r="I48" s="4" t="s">
        <v>6721</v>
      </c>
      <c r="J48" s="4" t="s">
        <v>9</v>
      </c>
      <c r="K48" s="4" t="s">
        <v>5002</v>
      </c>
      <c r="L48" s="4" t="s">
        <v>9</v>
      </c>
      <c r="M48" s="4" t="s">
        <v>9</v>
      </c>
      <c r="N48" s="4" t="s">
        <v>5002</v>
      </c>
      <c r="O48" s="4" t="s">
        <v>4955</v>
      </c>
      <c r="P48" s="4" t="s">
        <v>5901</v>
      </c>
      <c r="Q48" s="4" t="s">
        <v>9</v>
      </c>
      <c r="R48" s="4" t="s">
        <v>9</v>
      </c>
      <c r="S48" s="4" t="s">
        <v>11</v>
      </c>
      <c r="T48" s="4" t="s">
        <v>1449</v>
      </c>
      <c r="U48" s="4" t="s">
        <v>5902</v>
      </c>
      <c r="V48" s="102"/>
      <c r="W48" s="4" t="s">
        <v>5902</v>
      </c>
      <c r="X48" s="4" t="s">
        <v>9</v>
      </c>
      <c r="Y48" s="4" t="s">
        <v>11</v>
      </c>
      <c r="Z48" s="4" t="s">
        <v>9</v>
      </c>
      <c r="AA48" s="4" t="s">
        <v>9</v>
      </c>
      <c r="AB48" s="102"/>
      <c r="AC48" s="102"/>
      <c r="AD48" s="102"/>
      <c r="AE48" s="102">
        <v>44502</v>
      </c>
      <c r="AF48" s="102"/>
      <c r="AG48" s="102"/>
      <c r="AH48" s="4" t="s">
        <v>5903</v>
      </c>
      <c r="AI48" s="4" t="s">
        <v>9</v>
      </c>
      <c r="AJ48" s="4" t="s">
        <v>9</v>
      </c>
      <c r="AK48" s="4" t="s">
        <v>9</v>
      </c>
      <c r="AL48" s="4" t="s">
        <v>5904</v>
      </c>
      <c r="AM48" s="4" t="s">
        <v>5905</v>
      </c>
      <c r="AN48" s="4" t="s">
        <v>9</v>
      </c>
      <c r="AO48" s="4" t="s">
        <v>9</v>
      </c>
      <c r="AP48" s="4" t="s">
        <v>5902</v>
      </c>
      <c r="AQ48" s="4" t="s">
        <v>9</v>
      </c>
      <c r="AR48" s="4" t="s">
        <v>9</v>
      </c>
      <c r="AS48" s="4" t="s">
        <v>9</v>
      </c>
      <c r="AT48" s="4" t="s">
        <v>9</v>
      </c>
      <c r="AU48" s="4" t="s">
        <v>9</v>
      </c>
      <c r="AV48" s="102"/>
      <c r="AW48" s="4" t="s">
        <v>5902</v>
      </c>
      <c r="AX48" s="4" t="s">
        <v>9</v>
      </c>
      <c r="AY48" s="4" t="s">
        <v>9</v>
      </c>
      <c r="AZ48" s="4" t="s">
        <v>9</v>
      </c>
      <c r="BA48" s="4" t="s">
        <v>9</v>
      </c>
      <c r="BB48" s="103">
        <v>0</v>
      </c>
      <c r="BC48" s="102"/>
      <c r="BD48" s="4" t="s">
        <v>9</v>
      </c>
      <c r="BE48" s="102"/>
      <c r="BF48" s="102"/>
      <c r="BG48" s="4" t="s">
        <v>9</v>
      </c>
      <c r="BH48" s="4" t="s">
        <v>5906</v>
      </c>
      <c r="BI48" s="4" t="s">
        <v>9</v>
      </c>
      <c r="BJ48" s="4" t="s">
        <v>9</v>
      </c>
      <c r="BK48" s="4" t="s">
        <v>9</v>
      </c>
      <c r="BL48" s="4" t="s">
        <v>9</v>
      </c>
      <c r="BM48" s="4" t="s">
        <v>9</v>
      </c>
      <c r="BN48" s="4" t="s">
        <v>5907</v>
      </c>
      <c r="BO48" s="4" t="s">
        <v>5908</v>
      </c>
      <c r="BP48" s="4" t="s">
        <v>9</v>
      </c>
      <c r="BQ48" s="4" t="s">
        <v>9</v>
      </c>
      <c r="BR48" s="4" t="s">
        <v>5902</v>
      </c>
      <c r="BS48" s="4" t="s">
        <v>9</v>
      </c>
      <c r="BT48" s="4" t="s">
        <v>9</v>
      </c>
      <c r="BU48" s="4" t="s">
        <v>9</v>
      </c>
      <c r="BV48" s="4" t="s">
        <v>9</v>
      </c>
      <c r="BW48" s="4" t="s">
        <v>9</v>
      </c>
      <c r="BX48" s="4" t="s">
        <v>5901</v>
      </c>
      <c r="BY48" s="4" t="s">
        <v>9</v>
      </c>
      <c r="BZ48" s="4" t="s">
        <v>9</v>
      </c>
      <c r="CA48" s="4" t="s">
        <v>9</v>
      </c>
      <c r="CB48" s="4" t="s">
        <v>9</v>
      </c>
      <c r="CC48" s="4" t="s">
        <v>9</v>
      </c>
      <c r="CD48" s="4" t="s">
        <v>9</v>
      </c>
      <c r="CE48" s="4" t="s">
        <v>9</v>
      </c>
      <c r="CF48" s="4" t="s">
        <v>5902</v>
      </c>
      <c r="CG48" s="4" t="s">
        <v>9</v>
      </c>
      <c r="CH48" s="4" t="s">
        <v>9</v>
      </c>
      <c r="CI48" s="4" t="s">
        <v>9</v>
      </c>
      <c r="CJ48" s="4" t="s">
        <v>9</v>
      </c>
      <c r="CK48" s="104">
        <v>0.51275462962963003</v>
      </c>
      <c r="CL48" s="104">
        <v>0</v>
      </c>
      <c r="CM48" s="4" t="s">
        <v>9</v>
      </c>
      <c r="CN48" s="4" t="s">
        <v>5902</v>
      </c>
      <c r="CO48" s="4" t="s">
        <v>9</v>
      </c>
      <c r="CP48" s="4" t="s">
        <v>9</v>
      </c>
      <c r="CQ48" s="4" t="s">
        <v>9</v>
      </c>
      <c r="CR48" s="4" t="s">
        <v>9</v>
      </c>
      <c r="CS48" s="4" t="s">
        <v>9</v>
      </c>
      <c r="CT48" s="4" t="s">
        <v>9</v>
      </c>
      <c r="CU48" s="4" t="s">
        <v>9</v>
      </c>
      <c r="CV48" s="4" t="s">
        <v>11</v>
      </c>
      <c r="CW48" s="4" t="s">
        <v>5909</v>
      </c>
      <c r="CX48" s="4" t="s">
        <v>9</v>
      </c>
      <c r="CY48" s="4" t="s">
        <v>9</v>
      </c>
      <c r="CZ48" s="4" t="s">
        <v>9</v>
      </c>
      <c r="DA48" s="4" t="s">
        <v>9</v>
      </c>
      <c r="DB48" s="4" t="s">
        <v>9</v>
      </c>
      <c r="DC48" s="102"/>
      <c r="DE48" s="8" t="str">
        <f t="shared" si="0"/>
        <v>XEC011</v>
      </c>
      <c r="DF48" s="8" t="str">
        <f t="shared" si="1"/>
        <v>Overseer modelling</v>
      </c>
    </row>
    <row r="49" spans="1:110">
      <c r="A49" s="4" t="s">
        <v>5956</v>
      </c>
      <c r="B49" s="4" t="s">
        <v>5899</v>
      </c>
      <c r="C49" s="4" t="s">
        <v>4955</v>
      </c>
      <c r="D49" s="4" t="s">
        <v>9</v>
      </c>
      <c r="E49" s="4" t="s">
        <v>5900</v>
      </c>
      <c r="F49" s="102">
        <v>44502</v>
      </c>
      <c r="G49" s="4" t="s">
        <v>9</v>
      </c>
      <c r="H49" s="102"/>
      <c r="I49" s="4" t="s">
        <v>6722</v>
      </c>
      <c r="J49" s="4" t="s">
        <v>9</v>
      </c>
      <c r="K49" s="4" t="s">
        <v>5002</v>
      </c>
      <c r="L49" s="4" t="s">
        <v>9</v>
      </c>
      <c r="M49" s="4" t="s">
        <v>9</v>
      </c>
      <c r="N49" s="4" t="s">
        <v>5002</v>
      </c>
      <c r="O49" s="4" t="s">
        <v>4955</v>
      </c>
      <c r="P49" s="4" t="s">
        <v>5901</v>
      </c>
      <c r="Q49" s="4" t="s">
        <v>9</v>
      </c>
      <c r="R49" s="4" t="s">
        <v>9</v>
      </c>
      <c r="S49" s="4" t="s">
        <v>11</v>
      </c>
      <c r="T49" s="4" t="s">
        <v>1449</v>
      </c>
      <c r="U49" s="4" t="s">
        <v>5902</v>
      </c>
      <c r="V49" s="102"/>
      <c r="W49" s="4" t="s">
        <v>5902</v>
      </c>
      <c r="X49" s="4" t="s">
        <v>9</v>
      </c>
      <c r="Y49" s="4" t="s">
        <v>11</v>
      </c>
      <c r="Z49" s="4" t="s">
        <v>9</v>
      </c>
      <c r="AA49" s="4" t="s">
        <v>9</v>
      </c>
      <c r="AB49" s="102"/>
      <c r="AC49" s="102"/>
      <c r="AD49" s="102"/>
      <c r="AE49" s="102">
        <v>44502</v>
      </c>
      <c r="AF49" s="102"/>
      <c r="AG49" s="102"/>
      <c r="AH49" s="4" t="s">
        <v>5903</v>
      </c>
      <c r="AI49" s="4" t="s">
        <v>9</v>
      </c>
      <c r="AJ49" s="4" t="s">
        <v>9</v>
      </c>
      <c r="AK49" s="4" t="s">
        <v>9</v>
      </c>
      <c r="AL49" s="4" t="s">
        <v>5904</v>
      </c>
      <c r="AM49" s="4" t="s">
        <v>5905</v>
      </c>
      <c r="AN49" s="4" t="s">
        <v>9</v>
      </c>
      <c r="AO49" s="4" t="s">
        <v>9</v>
      </c>
      <c r="AP49" s="4" t="s">
        <v>5902</v>
      </c>
      <c r="AQ49" s="4" t="s">
        <v>9</v>
      </c>
      <c r="AR49" s="4" t="s">
        <v>9</v>
      </c>
      <c r="AS49" s="4" t="s">
        <v>9</v>
      </c>
      <c r="AT49" s="4" t="s">
        <v>9</v>
      </c>
      <c r="AU49" s="4" t="s">
        <v>9</v>
      </c>
      <c r="AV49" s="102"/>
      <c r="AW49" s="4" t="s">
        <v>5902</v>
      </c>
      <c r="AX49" s="4" t="s">
        <v>9</v>
      </c>
      <c r="AY49" s="4" t="s">
        <v>9</v>
      </c>
      <c r="AZ49" s="4" t="s">
        <v>9</v>
      </c>
      <c r="BA49" s="4" t="s">
        <v>9</v>
      </c>
      <c r="BB49" s="103">
        <v>0</v>
      </c>
      <c r="BC49" s="102"/>
      <c r="BD49" s="4" t="s">
        <v>9</v>
      </c>
      <c r="BE49" s="102"/>
      <c r="BF49" s="102"/>
      <c r="BG49" s="4" t="s">
        <v>9</v>
      </c>
      <c r="BH49" s="4" t="s">
        <v>5906</v>
      </c>
      <c r="BI49" s="4" t="s">
        <v>9</v>
      </c>
      <c r="BJ49" s="4" t="s">
        <v>9</v>
      </c>
      <c r="BK49" s="4" t="s">
        <v>9</v>
      </c>
      <c r="BL49" s="4" t="s">
        <v>9</v>
      </c>
      <c r="BM49" s="4" t="s">
        <v>9</v>
      </c>
      <c r="BN49" s="4" t="s">
        <v>5907</v>
      </c>
      <c r="BO49" s="4" t="s">
        <v>5908</v>
      </c>
      <c r="BP49" s="4" t="s">
        <v>9</v>
      </c>
      <c r="BQ49" s="4" t="s">
        <v>9</v>
      </c>
      <c r="BR49" s="4" t="s">
        <v>5902</v>
      </c>
      <c r="BS49" s="4" t="s">
        <v>9</v>
      </c>
      <c r="BT49" s="4" t="s">
        <v>9</v>
      </c>
      <c r="BU49" s="4" t="s">
        <v>9</v>
      </c>
      <c r="BV49" s="4" t="s">
        <v>9</v>
      </c>
      <c r="BW49" s="4" t="s">
        <v>9</v>
      </c>
      <c r="BX49" s="4" t="s">
        <v>5901</v>
      </c>
      <c r="BY49" s="4" t="s">
        <v>9</v>
      </c>
      <c r="BZ49" s="4" t="s">
        <v>9</v>
      </c>
      <c r="CA49" s="4" t="s">
        <v>9</v>
      </c>
      <c r="CB49" s="4" t="s">
        <v>9</v>
      </c>
      <c r="CC49" s="4" t="s">
        <v>9</v>
      </c>
      <c r="CD49" s="4" t="s">
        <v>9</v>
      </c>
      <c r="CE49" s="4" t="s">
        <v>9</v>
      </c>
      <c r="CF49" s="4" t="s">
        <v>5902</v>
      </c>
      <c r="CG49" s="4" t="s">
        <v>9</v>
      </c>
      <c r="CH49" s="4" t="s">
        <v>9</v>
      </c>
      <c r="CI49" s="4" t="s">
        <v>9</v>
      </c>
      <c r="CJ49" s="4" t="s">
        <v>9</v>
      </c>
      <c r="CK49" s="104">
        <v>0.51275462962963003</v>
      </c>
      <c r="CL49" s="104">
        <v>0</v>
      </c>
      <c r="CM49" s="4" t="s">
        <v>9</v>
      </c>
      <c r="CN49" s="4" t="s">
        <v>5902</v>
      </c>
      <c r="CO49" s="4" t="s">
        <v>9</v>
      </c>
      <c r="CP49" s="4" t="s">
        <v>9</v>
      </c>
      <c r="CQ49" s="4" t="s">
        <v>9</v>
      </c>
      <c r="CR49" s="4" t="s">
        <v>9</v>
      </c>
      <c r="CS49" s="4" t="s">
        <v>9</v>
      </c>
      <c r="CT49" s="4" t="s">
        <v>9</v>
      </c>
      <c r="CU49" s="4" t="s">
        <v>9</v>
      </c>
      <c r="CV49" s="4" t="s">
        <v>11</v>
      </c>
      <c r="CW49" s="4" t="s">
        <v>5909</v>
      </c>
      <c r="CX49" s="4" t="s">
        <v>9</v>
      </c>
      <c r="CY49" s="4" t="s">
        <v>9</v>
      </c>
      <c r="CZ49" s="4" t="s">
        <v>9</v>
      </c>
      <c r="DA49" s="4" t="s">
        <v>9</v>
      </c>
      <c r="DB49" s="4" t="s">
        <v>9</v>
      </c>
      <c r="DC49" s="102"/>
      <c r="DE49" s="8" t="str">
        <f t="shared" si="0"/>
        <v>XEC012</v>
      </c>
      <c r="DF49" s="8" t="str">
        <f t="shared" si="1"/>
        <v>Emissions Testing</v>
      </c>
    </row>
    <row r="50" spans="1:110">
      <c r="A50" s="4" t="s">
        <v>5957</v>
      </c>
      <c r="B50" s="4" t="s">
        <v>5899</v>
      </c>
      <c r="C50" s="4" t="s">
        <v>4955</v>
      </c>
      <c r="D50" s="4" t="s">
        <v>9</v>
      </c>
      <c r="E50" s="4" t="s">
        <v>5900</v>
      </c>
      <c r="F50" s="102">
        <v>44502</v>
      </c>
      <c r="G50" s="4" t="s">
        <v>9</v>
      </c>
      <c r="H50" s="102"/>
      <c r="I50" s="4" t="s">
        <v>6723</v>
      </c>
      <c r="J50" s="4" t="s">
        <v>9</v>
      </c>
      <c r="K50" s="4" t="s">
        <v>5002</v>
      </c>
      <c r="L50" s="4" t="s">
        <v>9</v>
      </c>
      <c r="M50" s="4" t="s">
        <v>9</v>
      </c>
      <c r="N50" s="4" t="s">
        <v>5002</v>
      </c>
      <c r="O50" s="4" t="s">
        <v>4955</v>
      </c>
      <c r="P50" s="4" t="s">
        <v>5901</v>
      </c>
      <c r="Q50" s="4" t="s">
        <v>9</v>
      </c>
      <c r="R50" s="4" t="s">
        <v>9</v>
      </c>
      <c r="S50" s="4" t="s">
        <v>11</v>
      </c>
      <c r="T50" s="4" t="s">
        <v>1449</v>
      </c>
      <c r="U50" s="4" t="s">
        <v>5902</v>
      </c>
      <c r="V50" s="102"/>
      <c r="W50" s="4" t="s">
        <v>5902</v>
      </c>
      <c r="X50" s="4" t="s">
        <v>9</v>
      </c>
      <c r="Y50" s="4" t="s">
        <v>11</v>
      </c>
      <c r="Z50" s="4" t="s">
        <v>9</v>
      </c>
      <c r="AA50" s="4" t="s">
        <v>9</v>
      </c>
      <c r="AB50" s="102"/>
      <c r="AC50" s="102"/>
      <c r="AD50" s="102"/>
      <c r="AE50" s="102">
        <v>44502</v>
      </c>
      <c r="AF50" s="102"/>
      <c r="AG50" s="102"/>
      <c r="AH50" s="4" t="s">
        <v>5903</v>
      </c>
      <c r="AI50" s="4" t="s">
        <v>9</v>
      </c>
      <c r="AJ50" s="4" t="s">
        <v>9</v>
      </c>
      <c r="AK50" s="4" t="s">
        <v>9</v>
      </c>
      <c r="AL50" s="4" t="s">
        <v>5904</v>
      </c>
      <c r="AM50" s="4" t="s">
        <v>5905</v>
      </c>
      <c r="AN50" s="4" t="s">
        <v>9</v>
      </c>
      <c r="AO50" s="4" t="s">
        <v>9</v>
      </c>
      <c r="AP50" s="4" t="s">
        <v>5902</v>
      </c>
      <c r="AQ50" s="4" t="s">
        <v>9</v>
      </c>
      <c r="AR50" s="4" t="s">
        <v>9</v>
      </c>
      <c r="AS50" s="4" t="s">
        <v>9</v>
      </c>
      <c r="AT50" s="4" t="s">
        <v>9</v>
      </c>
      <c r="AU50" s="4" t="s">
        <v>9</v>
      </c>
      <c r="AV50" s="102"/>
      <c r="AW50" s="4" t="s">
        <v>5902</v>
      </c>
      <c r="AX50" s="4" t="s">
        <v>9</v>
      </c>
      <c r="AY50" s="4" t="s">
        <v>9</v>
      </c>
      <c r="AZ50" s="4" t="s">
        <v>9</v>
      </c>
      <c r="BA50" s="4" t="s">
        <v>9</v>
      </c>
      <c r="BB50" s="103">
        <v>0</v>
      </c>
      <c r="BC50" s="102"/>
      <c r="BD50" s="4" t="s">
        <v>9</v>
      </c>
      <c r="BE50" s="102"/>
      <c r="BF50" s="102"/>
      <c r="BG50" s="4" t="s">
        <v>9</v>
      </c>
      <c r="BH50" s="4" t="s">
        <v>5906</v>
      </c>
      <c r="BI50" s="4" t="s">
        <v>9</v>
      </c>
      <c r="BJ50" s="4" t="s">
        <v>9</v>
      </c>
      <c r="BK50" s="4" t="s">
        <v>9</v>
      </c>
      <c r="BL50" s="4" t="s">
        <v>9</v>
      </c>
      <c r="BM50" s="4" t="s">
        <v>9</v>
      </c>
      <c r="BN50" s="4" t="s">
        <v>5907</v>
      </c>
      <c r="BO50" s="4" t="s">
        <v>5908</v>
      </c>
      <c r="BP50" s="4" t="s">
        <v>9</v>
      </c>
      <c r="BQ50" s="4" t="s">
        <v>9</v>
      </c>
      <c r="BR50" s="4" t="s">
        <v>5902</v>
      </c>
      <c r="BS50" s="4" t="s">
        <v>9</v>
      </c>
      <c r="BT50" s="4" t="s">
        <v>9</v>
      </c>
      <c r="BU50" s="4" t="s">
        <v>9</v>
      </c>
      <c r="BV50" s="4" t="s">
        <v>9</v>
      </c>
      <c r="BW50" s="4" t="s">
        <v>9</v>
      </c>
      <c r="BX50" s="4" t="s">
        <v>5901</v>
      </c>
      <c r="BY50" s="4" t="s">
        <v>9</v>
      </c>
      <c r="BZ50" s="4" t="s">
        <v>9</v>
      </c>
      <c r="CA50" s="4" t="s">
        <v>9</v>
      </c>
      <c r="CB50" s="4" t="s">
        <v>9</v>
      </c>
      <c r="CC50" s="4" t="s">
        <v>9</v>
      </c>
      <c r="CD50" s="4" t="s">
        <v>9</v>
      </c>
      <c r="CE50" s="4" t="s">
        <v>9</v>
      </c>
      <c r="CF50" s="4" t="s">
        <v>5902</v>
      </c>
      <c r="CG50" s="4" t="s">
        <v>9</v>
      </c>
      <c r="CH50" s="4" t="s">
        <v>9</v>
      </c>
      <c r="CI50" s="4" t="s">
        <v>9</v>
      </c>
      <c r="CJ50" s="4" t="s">
        <v>9</v>
      </c>
      <c r="CK50" s="104">
        <v>0.51276620370369996</v>
      </c>
      <c r="CL50" s="104">
        <v>0</v>
      </c>
      <c r="CM50" s="4" t="s">
        <v>9</v>
      </c>
      <c r="CN50" s="4" t="s">
        <v>5902</v>
      </c>
      <c r="CO50" s="4" t="s">
        <v>9</v>
      </c>
      <c r="CP50" s="4" t="s">
        <v>9</v>
      </c>
      <c r="CQ50" s="4" t="s">
        <v>9</v>
      </c>
      <c r="CR50" s="4" t="s">
        <v>9</v>
      </c>
      <c r="CS50" s="4" t="s">
        <v>9</v>
      </c>
      <c r="CT50" s="4" t="s">
        <v>9</v>
      </c>
      <c r="CU50" s="4" t="s">
        <v>9</v>
      </c>
      <c r="CV50" s="4" t="s">
        <v>11</v>
      </c>
      <c r="CW50" s="4" t="s">
        <v>5909</v>
      </c>
      <c r="CX50" s="4" t="s">
        <v>9</v>
      </c>
      <c r="CY50" s="4" t="s">
        <v>9</v>
      </c>
      <c r="CZ50" s="4" t="s">
        <v>9</v>
      </c>
      <c r="DA50" s="4" t="s">
        <v>9</v>
      </c>
      <c r="DB50" s="4" t="s">
        <v>9</v>
      </c>
      <c r="DC50" s="102"/>
      <c r="DE50" s="8" t="str">
        <f t="shared" si="0"/>
        <v>XEI001</v>
      </c>
      <c r="DF50" s="8" t="str">
        <f t="shared" si="1"/>
        <v>Enviro Initiatives for Enviro-Mar</v>
      </c>
    </row>
    <row r="51" spans="1:110">
      <c r="A51" s="4" t="s">
        <v>5958</v>
      </c>
      <c r="B51" s="4" t="s">
        <v>5899</v>
      </c>
      <c r="C51" s="4" t="s">
        <v>4955</v>
      </c>
      <c r="D51" s="4" t="s">
        <v>9</v>
      </c>
      <c r="E51" s="4" t="s">
        <v>5900</v>
      </c>
      <c r="F51" s="102">
        <v>44502</v>
      </c>
      <c r="G51" s="4" t="s">
        <v>9</v>
      </c>
      <c r="H51" s="102"/>
      <c r="I51" s="4" t="s">
        <v>6724</v>
      </c>
      <c r="J51" s="4" t="s">
        <v>9</v>
      </c>
      <c r="K51" s="4" t="s">
        <v>5002</v>
      </c>
      <c r="L51" s="4" t="s">
        <v>9</v>
      </c>
      <c r="M51" s="4" t="s">
        <v>9</v>
      </c>
      <c r="N51" s="4" t="s">
        <v>5002</v>
      </c>
      <c r="O51" s="4" t="s">
        <v>4955</v>
      </c>
      <c r="P51" s="4" t="s">
        <v>5901</v>
      </c>
      <c r="Q51" s="4" t="s">
        <v>9</v>
      </c>
      <c r="R51" s="4" t="s">
        <v>9</v>
      </c>
      <c r="S51" s="4" t="s">
        <v>11</v>
      </c>
      <c r="T51" s="4" t="s">
        <v>1449</v>
      </c>
      <c r="U51" s="4" t="s">
        <v>5902</v>
      </c>
      <c r="V51" s="102"/>
      <c r="W51" s="4" t="s">
        <v>5902</v>
      </c>
      <c r="X51" s="4" t="s">
        <v>9</v>
      </c>
      <c r="Y51" s="4" t="s">
        <v>11</v>
      </c>
      <c r="Z51" s="4" t="s">
        <v>9</v>
      </c>
      <c r="AA51" s="4" t="s">
        <v>9</v>
      </c>
      <c r="AB51" s="102"/>
      <c r="AC51" s="102"/>
      <c r="AD51" s="102"/>
      <c r="AE51" s="102">
        <v>44502</v>
      </c>
      <c r="AF51" s="102"/>
      <c r="AG51" s="102"/>
      <c r="AH51" s="4" t="s">
        <v>5903</v>
      </c>
      <c r="AI51" s="4" t="s">
        <v>9</v>
      </c>
      <c r="AJ51" s="4" t="s">
        <v>9</v>
      </c>
      <c r="AK51" s="4" t="s">
        <v>9</v>
      </c>
      <c r="AL51" s="4" t="s">
        <v>5904</v>
      </c>
      <c r="AM51" s="4" t="s">
        <v>5905</v>
      </c>
      <c r="AN51" s="4" t="s">
        <v>9</v>
      </c>
      <c r="AO51" s="4" t="s">
        <v>9</v>
      </c>
      <c r="AP51" s="4" t="s">
        <v>5902</v>
      </c>
      <c r="AQ51" s="4" t="s">
        <v>9</v>
      </c>
      <c r="AR51" s="4" t="s">
        <v>9</v>
      </c>
      <c r="AS51" s="4" t="s">
        <v>9</v>
      </c>
      <c r="AT51" s="4" t="s">
        <v>9</v>
      </c>
      <c r="AU51" s="4" t="s">
        <v>9</v>
      </c>
      <c r="AV51" s="102"/>
      <c r="AW51" s="4" t="s">
        <v>5902</v>
      </c>
      <c r="AX51" s="4" t="s">
        <v>9</v>
      </c>
      <c r="AY51" s="4" t="s">
        <v>9</v>
      </c>
      <c r="AZ51" s="4" t="s">
        <v>9</v>
      </c>
      <c r="BA51" s="4" t="s">
        <v>9</v>
      </c>
      <c r="BB51" s="103">
        <v>0</v>
      </c>
      <c r="BC51" s="102"/>
      <c r="BD51" s="4" t="s">
        <v>9</v>
      </c>
      <c r="BE51" s="102"/>
      <c r="BF51" s="102"/>
      <c r="BG51" s="4" t="s">
        <v>9</v>
      </c>
      <c r="BH51" s="4" t="s">
        <v>5906</v>
      </c>
      <c r="BI51" s="4" t="s">
        <v>9</v>
      </c>
      <c r="BJ51" s="4" t="s">
        <v>9</v>
      </c>
      <c r="BK51" s="4" t="s">
        <v>9</v>
      </c>
      <c r="BL51" s="4" t="s">
        <v>9</v>
      </c>
      <c r="BM51" s="4" t="s">
        <v>9</v>
      </c>
      <c r="BN51" s="4" t="s">
        <v>5907</v>
      </c>
      <c r="BO51" s="4" t="s">
        <v>5908</v>
      </c>
      <c r="BP51" s="4" t="s">
        <v>9</v>
      </c>
      <c r="BQ51" s="4" t="s">
        <v>9</v>
      </c>
      <c r="BR51" s="4" t="s">
        <v>5902</v>
      </c>
      <c r="BS51" s="4" t="s">
        <v>9</v>
      </c>
      <c r="BT51" s="4" t="s">
        <v>9</v>
      </c>
      <c r="BU51" s="4" t="s">
        <v>9</v>
      </c>
      <c r="BV51" s="4" t="s">
        <v>9</v>
      </c>
      <c r="BW51" s="4" t="s">
        <v>9</v>
      </c>
      <c r="BX51" s="4" t="s">
        <v>5901</v>
      </c>
      <c r="BY51" s="4" t="s">
        <v>9</v>
      </c>
      <c r="BZ51" s="4" t="s">
        <v>9</v>
      </c>
      <c r="CA51" s="4" t="s">
        <v>9</v>
      </c>
      <c r="CB51" s="4" t="s">
        <v>9</v>
      </c>
      <c r="CC51" s="4" t="s">
        <v>9</v>
      </c>
      <c r="CD51" s="4" t="s">
        <v>9</v>
      </c>
      <c r="CE51" s="4" t="s">
        <v>9</v>
      </c>
      <c r="CF51" s="4" t="s">
        <v>5902</v>
      </c>
      <c r="CG51" s="4" t="s">
        <v>9</v>
      </c>
      <c r="CH51" s="4" t="s">
        <v>9</v>
      </c>
      <c r="CI51" s="4" t="s">
        <v>9</v>
      </c>
      <c r="CJ51" s="4" t="s">
        <v>9</v>
      </c>
      <c r="CK51" s="104">
        <v>0.51276620370369996</v>
      </c>
      <c r="CL51" s="104">
        <v>0</v>
      </c>
      <c r="CM51" s="4" t="s">
        <v>9</v>
      </c>
      <c r="CN51" s="4" t="s">
        <v>5902</v>
      </c>
      <c r="CO51" s="4" t="s">
        <v>9</v>
      </c>
      <c r="CP51" s="4" t="s">
        <v>9</v>
      </c>
      <c r="CQ51" s="4" t="s">
        <v>9</v>
      </c>
      <c r="CR51" s="4" t="s">
        <v>9</v>
      </c>
      <c r="CS51" s="4" t="s">
        <v>9</v>
      </c>
      <c r="CT51" s="4" t="s">
        <v>9</v>
      </c>
      <c r="CU51" s="4" t="s">
        <v>9</v>
      </c>
      <c r="CV51" s="4" t="s">
        <v>11</v>
      </c>
      <c r="CW51" s="4" t="s">
        <v>5909</v>
      </c>
      <c r="CX51" s="4" t="s">
        <v>9</v>
      </c>
      <c r="CY51" s="4" t="s">
        <v>9</v>
      </c>
      <c r="CZ51" s="4" t="s">
        <v>9</v>
      </c>
      <c r="DA51" s="4" t="s">
        <v>9</v>
      </c>
      <c r="DB51" s="4" t="s">
        <v>9</v>
      </c>
      <c r="DC51" s="102"/>
      <c r="DE51" s="8" t="str">
        <f t="shared" si="0"/>
        <v>XEI002</v>
      </c>
      <c r="DF51" s="8" t="str">
        <f t="shared" si="1"/>
        <v>Policy work - PSPG</v>
      </c>
    </row>
    <row r="52" spans="1:110">
      <c r="A52" s="4" t="s">
        <v>5959</v>
      </c>
      <c r="B52" s="4" t="s">
        <v>5899</v>
      </c>
      <c r="C52" s="4" t="s">
        <v>4955</v>
      </c>
      <c r="D52" s="4" t="s">
        <v>9</v>
      </c>
      <c r="E52" s="4" t="s">
        <v>5900</v>
      </c>
      <c r="F52" s="102">
        <v>44502</v>
      </c>
      <c r="G52" s="4" t="s">
        <v>9</v>
      </c>
      <c r="H52" s="102"/>
      <c r="I52" s="4" t="s">
        <v>6725</v>
      </c>
      <c r="J52" s="4" t="s">
        <v>9</v>
      </c>
      <c r="K52" s="4" t="s">
        <v>5002</v>
      </c>
      <c r="L52" s="4" t="s">
        <v>9</v>
      </c>
      <c r="M52" s="4" t="s">
        <v>9</v>
      </c>
      <c r="N52" s="4" t="s">
        <v>5002</v>
      </c>
      <c r="O52" s="4" t="s">
        <v>4955</v>
      </c>
      <c r="P52" s="4" t="s">
        <v>5901</v>
      </c>
      <c r="Q52" s="4" t="s">
        <v>9</v>
      </c>
      <c r="R52" s="4" t="s">
        <v>9</v>
      </c>
      <c r="S52" s="4" t="s">
        <v>11</v>
      </c>
      <c r="T52" s="4" t="s">
        <v>1449</v>
      </c>
      <c r="U52" s="4" t="s">
        <v>5902</v>
      </c>
      <c r="V52" s="102"/>
      <c r="W52" s="4" t="s">
        <v>5902</v>
      </c>
      <c r="X52" s="4" t="s">
        <v>9</v>
      </c>
      <c r="Y52" s="4" t="s">
        <v>11</v>
      </c>
      <c r="Z52" s="4" t="s">
        <v>9</v>
      </c>
      <c r="AA52" s="4" t="s">
        <v>9</v>
      </c>
      <c r="AB52" s="102"/>
      <c r="AC52" s="102"/>
      <c r="AD52" s="102"/>
      <c r="AE52" s="102">
        <v>44502</v>
      </c>
      <c r="AF52" s="102"/>
      <c r="AG52" s="102"/>
      <c r="AH52" s="4" t="s">
        <v>5903</v>
      </c>
      <c r="AI52" s="4" t="s">
        <v>9</v>
      </c>
      <c r="AJ52" s="4" t="s">
        <v>9</v>
      </c>
      <c r="AK52" s="4" t="s">
        <v>9</v>
      </c>
      <c r="AL52" s="4" t="s">
        <v>5904</v>
      </c>
      <c r="AM52" s="4" t="s">
        <v>5905</v>
      </c>
      <c r="AN52" s="4" t="s">
        <v>9</v>
      </c>
      <c r="AO52" s="4" t="s">
        <v>9</v>
      </c>
      <c r="AP52" s="4" t="s">
        <v>5902</v>
      </c>
      <c r="AQ52" s="4" t="s">
        <v>9</v>
      </c>
      <c r="AR52" s="4" t="s">
        <v>9</v>
      </c>
      <c r="AS52" s="4" t="s">
        <v>9</v>
      </c>
      <c r="AT52" s="4" t="s">
        <v>9</v>
      </c>
      <c r="AU52" s="4" t="s">
        <v>9</v>
      </c>
      <c r="AV52" s="102"/>
      <c r="AW52" s="4" t="s">
        <v>5902</v>
      </c>
      <c r="AX52" s="4" t="s">
        <v>9</v>
      </c>
      <c r="AY52" s="4" t="s">
        <v>9</v>
      </c>
      <c r="AZ52" s="4" t="s">
        <v>9</v>
      </c>
      <c r="BA52" s="4" t="s">
        <v>9</v>
      </c>
      <c r="BB52" s="103">
        <v>0</v>
      </c>
      <c r="BC52" s="102"/>
      <c r="BD52" s="4" t="s">
        <v>9</v>
      </c>
      <c r="BE52" s="102"/>
      <c r="BF52" s="102"/>
      <c r="BG52" s="4" t="s">
        <v>9</v>
      </c>
      <c r="BH52" s="4" t="s">
        <v>5906</v>
      </c>
      <c r="BI52" s="4" t="s">
        <v>9</v>
      </c>
      <c r="BJ52" s="4" t="s">
        <v>9</v>
      </c>
      <c r="BK52" s="4" t="s">
        <v>9</v>
      </c>
      <c r="BL52" s="4" t="s">
        <v>9</v>
      </c>
      <c r="BM52" s="4" t="s">
        <v>9</v>
      </c>
      <c r="BN52" s="4" t="s">
        <v>5907</v>
      </c>
      <c r="BO52" s="4" t="s">
        <v>5908</v>
      </c>
      <c r="BP52" s="4" t="s">
        <v>9</v>
      </c>
      <c r="BQ52" s="4" t="s">
        <v>9</v>
      </c>
      <c r="BR52" s="4" t="s">
        <v>5902</v>
      </c>
      <c r="BS52" s="4" t="s">
        <v>9</v>
      </c>
      <c r="BT52" s="4" t="s">
        <v>9</v>
      </c>
      <c r="BU52" s="4" t="s">
        <v>9</v>
      </c>
      <c r="BV52" s="4" t="s">
        <v>9</v>
      </c>
      <c r="BW52" s="4" t="s">
        <v>9</v>
      </c>
      <c r="BX52" s="4" t="s">
        <v>5901</v>
      </c>
      <c r="BY52" s="4" t="s">
        <v>9</v>
      </c>
      <c r="BZ52" s="4" t="s">
        <v>9</v>
      </c>
      <c r="CA52" s="4" t="s">
        <v>9</v>
      </c>
      <c r="CB52" s="4" t="s">
        <v>9</v>
      </c>
      <c r="CC52" s="4" t="s">
        <v>9</v>
      </c>
      <c r="CD52" s="4" t="s">
        <v>9</v>
      </c>
      <c r="CE52" s="4" t="s">
        <v>9</v>
      </c>
      <c r="CF52" s="4" t="s">
        <v>5902</v>
      </c>
      <c r="CG52" s="4" t="s">
        <v>9</v>
      </c>
      <c r="CH52" s="4" t="s">
        <v>9</v>
      </c>
      <c r="CI52" s="4" t="s">
        <v>9</v>
      </c>
      <c r="CJ52" s="4" t="s">
        <v>9</v>
      </c>
      <c r="CK52" s="104">
        <v>0.51276620370369996</v>
      </c>
      <c r="CL52" s="104">
        <v>0</v>
      </c>
      <c r="CM52" s="4" t="s">
        <v>9</v>
      </c>
      <c r="CN52" s="4" t="s">
        <v>5902</v>
      </c>
      <c r="CO52" s="4" t="s">
        <v>9</v>
      </c>
      <c r="CP52" s="4" t="s">
        <v>9</v>
      </c>
      <c r="CQ52" s="4" t="s">
        <v>9</v>
      </c>
      <c r="CR52" s="4" t="s">
        <v>9</v>
      </c>
      <c r="CS52" s="4" t="s">
        <v>9</v>
      </c>
      <c r="CT52" s="4" t="s">
        <v>9</v>
      </c>
      <c r="CU52" s="4" t="s">
        <v>9</v>
      </c>
      <c r="CV52" s="4" t="s">
        <v>11</v>
      </c>
      <c r="CW52" s="4" t="s">
        <v>5909</v>
      </c>
      <c r="CX52" s="4" t="s">
        <v>9</v>
      </c>
      <c r="CY52" s="4" t="s">
        <v>9</v>
      </c>
      <c r="CZ52" s="4" t="s">
        <v>9</v>
      </c>
      <c r="DA52" s="4" t="s">
        <v>9</v>
      </c>
      <c r="DB52" s="4" t="s">
        <v>9</v>
      </c>
      <c r="DC52" s="102"/>
      <c r="DE52" s="8" t="str">
        <f t="shared" si="0"/>
        <v>XEI003</v>
      </c>
      <c r="DF52" s="8" t="str">
        <f t="shared" si="1"/>
        <v>Team Costs and Strategy</v>
      </c>
    </row>
    <row r="53" spans="1:110">
      <c r="A53" s="4" t="s">
        <v>5960</v>
      </c>
      <c r="B53" s="4" t="s">
        <v>5899</v>
      </c>
      <c r="C53" s="4" t="s">
        <v>4955</v>
      </c>
      <c r="D53" s="4" t="s">
        <v>9</v>
      </c>
      <c r="E53" s="4" t="s">
        <v>5900</v>
      </c>
      <c r="F53" s="102">
        <v>44502</v>
      </c>
      <c r="G53" s="4" t="s">
        <v>9</v>
      </c>
      <c r="H53" s="102"/>
      <c r="I53" s="4" t="s">
        <v>6726</v>
      </c>
      <c r="J53" s="4" t="s">
        <v>9</v>
      </c>
      <c r="K53" s="4" t="s">
        <v>5002</v>
      </c>
      <c r="L53" s="4" t="s">
        <v>9</v>
      </c>
      <c r="M53" s="4" t="s">
        <v>9</v>
      </c>
      <c r="N53" s="4" t="s">
        <v>5002</v>
      </c>
      <c r="O53" s="4" t="s">
        <v>4955</v>
      </c>
      <c r="P53" s="4" t="s">
        <v>5901</v>
      </c>
      <c r="Q53" s="4" t="s">
        <v>9</v>
      </c>
      <c r="R53" s="4" t="s">
        <v>9</v>
      </c>
      <c r="S53" s="4" t="s">
        <v>11</v>
      </c>
      <c r="T53" s="4" t="s">
        <v>1449</v>
      </c>
      <c r="U53" s="4" t="s">
        <v>5902</v>
      </c>
      <c r="V53" s="102"/>
      <c r="W53" s="4" t="s">
        <v>5902</v>
      </c>
      <c r="X53" s="4" t="s">
        <v>9</v>
      </c>
      <c r="Y53" s="4" t="s">
        <v>11</v>
      </c>
      <c r="Z53" s="4" t="s">
        <v>9</v>
      </c>
      <c r="AA53" s="4" t="s">
        <v>9</v>
      </c>
      <c r="AB53" s="102"/>
      <c r="AC53" s="102"/>
      <c r="AD53" s="102"/>
      <c r="AE53" s="102">
        <v>44502</v>
      </c>
      <c r="AF53" s="102"/>
      <c r="AG53" s="102"/>
      <c r="AH53" s="4" t="s">
        <v>5903</v>
      </c>
      <c r="AI53" s="4" t="s">
        <v>9</v>
      </c>
      <c r="AJ53" s="4" t="s">
        <v>9</v>
      </c>
      <c r="AK53" s="4" t="s">
        <v>9</v>
      </c>
      <c r="AL53" s="4" t="s">
        <v>5904</v>
      </c>
      <c r="AM53" s="4" t="s">
        <v>5905</v>
      </c>
      <c r="AN53" s="4" t="s">
        <v>9</v>
      </c>
      <c r="AO53" s="4" t="s">
        <v>9</v>
      </c>
      <c r="AP53" s="4" t="s">
        <v>5902</v>
      </c>
      <c r="AQ53" s="4" t="s">
        <v>9</v>
      </c>
      <c r="AR53" s="4" t="s">
        <v>9</v>
      </c>
      <c r="AS53" s="4" t="s">
        <v>9</v>
      </c>
      <c r="AT53" s="4" t="s">
        <v>9</v>
      </c>
      <c r="AU53" s="4" t="s">
        <v>9</v>
      </c>
      <c r="AV53" s="102"/>
      <c r="AW53" s="4" t="s">
        <v>5902</v>
      </c>
      <c r="AX53" s="4" t="s">
        <v>9</v>
      </c>
      <c r="AY53" s="4" t="s">
        <v>9</v>
      </c>
      <c r="AZ53" s="4" t="s">
        <v>9</v>
      </c>
      <c r="BA53" s="4" t="s">
        <v>9</v>
      </c>
      <c r="BB53" s="103">
        <v>0</v>
      </c>
      <c r="BC53" s="102"/>
      <c r="BD53" s="4" t="s">
        <v>9</v>
      </c>
      <c r="BE53" s="102"/>
      <c r="BF53" s="102"/>
      <c r="BG53" s="4" t="s">
        <v>9</v>
      </c>
      <c r="BH53" s="4" t="s">
        <v>5906</v>
      </c>
      <c r="BI53" s="4" t="s">
        <v>9</v>
      </c>
      <c r="BJ53" s="4" t="s">
        <v>9</v>
      </c>
      <c r="BK53" s="4" t="s">
        <v>9</v>
      </c>
      <c r="BL53" s="4" t="s">
        <v>9</v>
      </c>
      <c r="BM53" s="4" t="s">
        <v>9</v>
      </c>
      <c r="BN53" s="4" t="s">
        <v>5907</v>
      </c>
      <c r="BO53" s="4" t="s">
        <v>5908</v>
      </c>
      <c r="BP53" s="4" t="s">
        <v>9</v>
      </c>
      <c r="BQ53" s="4" t="s">
        <v>9</v>
      </c>
      <c r="BR53" s="4" t="s">
        <v>5902</v>
      </c>
      <c r="BS53" s="4" t="s">
        <v>9</v>
      </c>
      <c r="BT53" s="4" t="s">
        <v>9</v>
      </c>
      <c r="BU53" s="4" t="s">
        <v>9</v>
      </c>
      <c r="BV53" s="4" t="s">
        <v>9</v>
      </c>
      <c r="BW53" s="4" t="s">
        <v>9</v>
      </c>
      <c r="BX53" s="4" t="s">
        <v>5901</v>
      </c>
      <c r="BY53" s="4" t="s">
        <v>9</v>
      </c>
      <c r="BZ53" s="4" t="s">
        <v>9</v>
      </c>
      <c r="CA53" s="4" t="s">
        <v>9</v>
      </c>
      <c r="CB53" s="4" t="s">
        <v>9</v>
      </c>
      <c r="CC53" s="4" t="s">
        <v>9</v>
      </c>
      <c r="CD53" s="4" t="s">
        <v>9</v>
      </c>
      <c r="CE53" s="4" t="s">
        <v>9</v>
      </c>
      <c r="CF53" s="4" t="s">
        <v>5902</v>
      </c>
      <c r="CG53" s="4" t="s">
        <v>9</v>
      </c>
      <c r="CH53" s="4" t="s">
        <v>9</v>
      </c>
      <c r="CI53" s="4" t="s">
        <v>9</v>
      </c>
      <c r="CJ53" s="4" t="s">
        <v>9</v>
      </c>
      <c r="CK53" s="104">
        <v>0.51276620370369996</v>
      </c>
      <c r="CL53" s="104">
        <v>0</v>
      </c>
      <c r="CM53" s="4" t="s">
        <v>9</v>
      </c>
      <c r="CN53" s="4" t="s">
        <v>5902</v>
      </c>
      <c r="CO53" s="4" t="s">
        <v>9</v>
      </c>
      <c r="CP53" s="4" t="s">
        <v>9</v>
      </c>
      <c r="CQ53" s="4" t="s">
        <v>9</v>
      </c>
      <c r="CR53" s="4" t="s">
        <v>9</v>
      </c>
      <c r="CS53" s="4" t="s">
        <v>9</v>
      </c>
      <c r="CT53" s="4" t="s">
        <v>9</v>
      </c>
      <c r="CU53" s="4" t="s">
        <v>9</v>
      </c>
      <c r="CV53" s="4" t="s">
        <v>11</v>
      </c>
      <c r="CW53" s="4" t="s">
        <v>5909</v>
      </c>
      <c r="CX53" s="4" t="s">
        <v>9</v>
      </c>
      <c r="CY53" s="4" t="s">
        <v>9</v>
      </c>
      <c r="CZ53" s="4" t="s">
        <v>9</v>
      </c>
      <c r="DA53" s="4" t="s">
        <v>9</v>
      </c>
      <c r="DB53" s="4" t="s">
        <v>9</v>
      </c>
      <c r="DC53" s="102"/>
      <c r="DE53" s="8" t="str">
        <f t="shared" si="0"/>
        <v>XEI004</v>
      </c>
      <c r="DF53" s="8" t="str">
        <f t="shared" si="1"/>
        <v>Miscellaneous</v>
      </c>
    </row>
    <row r="54" spans="1:110">
      <c r="A54" s="4" t="s">
        <v>5961</v>
      </c>
      <c r="B54" s="4" t="s">
        <v>5899</v>
      </c>
      <c r="C54" s="4" t="s">
        <v>4955</v>
      </c>
      <c r="D54" s="4" t="s">
        <v>9</v>
      </c>
      <c r="E54" s="4" t="s">
        <v>5900</v>
      </c>
      <c r="F54" s="102">
        <v>44502</v>
      </c>
      <c r="G54" s="4" t="s">
        <v>9</v>
      </c>
      <c r="H54" s="102"/>
      <c r="I54" s="4" t="s">
        <v>6727</v>
      </c>
      <c r="J54" s="4" t="s">
        <v>9</v>
      </c>
      <c r="K54" s="4" t="s">
        <v>5002</v>
      </c>
      <c r="L54" s="4" t="s">
        <v>9</v>
      </c>
      <c r="M54" s="4" t="s">
        <v>9</v>
      </c>
      <c r="N54" s="4" t="s">
        <v>5002</v>
      </c>
      <c r="O54" s="4" t="s">
        <v>4955</v>
      </c>
      <c r="P54" s="4" t="s">
        <v>5901</v>
      </c>
      <c r="Q54" s="4" t="s">
        <v>9</v>
      </c>
      <c r="R54" s="4" t="s">
        <v>9</v>
      </c>
      <c r="S54" s="4" t="s">
        <v>11</v>
      </c>
      <c r="T54" s="4" t="s">
        <v>1449</v>
      </c>
      <c r="U54" s="4" t="s">
        <v>5902</v>
      </c>
      <c r="V54" s="102"/>
      <c r="W54" s="4" t="s">
        <v>5902</v>
      </c>
      <c r="X54" s="4" t="s">
        <v>9</v>
      </c>
      <c r="Y54" s="4" t="s">
        <v>11</v>
      </c>
      <c r="Z54" s="4" t="s">
        <v>9</v>
      </c>
      <c r="AA54" s="4" t="s">
        <v>9</v>
      </c>
      <c r="AB54" s="102"/>
      <c r="AC54" s="102"/>
      <c r="AD54" s="102"/>
      <c r="AE54" s="102">
        <v>44502</v>
      </c>
      <c r="AF54" s="102"/>
      <c r="AG54" s="102"/>
      <c r="AH54" s="4" t="s">
        <v>5903</v>
      </c>
      <c r="AI54" s="4" t="s">
        <v>9</v>
      </c>
      <c r="AJ54" s="4" t="s">
        <v>9</v>
      </c>
      <c r="AK54" s="4" t="s">
        <v>9</v>
      </c>
      <c r="AL54" s="4" t="s">
        <v>5904</v>
      </c>
      <c r="AM54" s="4" t="s">
        <v>5905</v>
      </c>
      <c r="AN54" s="4" t="s">
        <v>9</v>
      </c>
      <c r="AO54" s="4" t="s">
        <v>9</v>
      </c>
      <c r="AP54" s="4" t="s">
        <v>5902</v>
      </c>
      <c r="AQ54" s="4" t="s">
        <v>9</v>
      </c>
      <c r="AR54" s="4" t="s">
        <v>9</v>
      </c>
      <c r="AS54" s="4" t="s">
        <v>9</v>
      </c>
      <c r="AT54" s="4" t="s">
        <v>9</v>
      </c>
      <c r="AU54" s="4" t="s">
        <v>9</v>
      </c>
      <c r="AV54" s="102"/>
      <c r="AW54" s="4" t="s">
        <v>5902</v>
      </c>
      <c r="AX54" s="4" t="s">
        <v>9</v>
      </c>
      <c r="AY54" s="4" t="s">
        <v>9</v>
      </c>
      <c r="AZ54" s="4" t="s">
        <v>9</v>
      </c>
      <c r="BA54" s="4" t="s">
        <v>9</v>
      </c>
      <c r="BB54" s="103">
        <v>0</v>
      </c>
      <c r="BC54" s="102"/>
      <c r="BD54" s="4" t="s">
        <v>9</v>
      </c>
      <c r="BE54" s="102"/>
      <c r="BF54" s="102"/>
      <c r="BG54" s="4" t="s">
        <v>9</v>
      </c>
      <c r="BH54" s="4" t="s">
        <v>5906</v>
      </c>
      <c r="BI54" s="4" t="s">
        <v>9</v>
      </c>
      <c r="BJ54" s="4" t="s">
        <v>9</v>
      </c>
      <c r="BK54" s="4" t="s">
        <v>9</v>
      </c>
      <c r="BL54" s="4" t="s">
        <v>9</v>
      </c>
      <c r="BM54" s="4" t="s">
        <v>9</v>
      </c>
      <c r="BN54" s="4" t="s">
        <v>5907</v>
      </c>
      <c r="BO54" s="4" t="s">
        <v>5908</v>
      </c>
      <c r="BP54" s="4" t="s">
        <v>9</v>
      </c>
      <c r="BQ54" s="4" t="s">
        <v>9</v>
      </c>
      <c r="BR54" s="4" t="s">
        <v>5902</v>
      </c>
      <c r="BS54" s="4" t="s">
        <v>9</v>
      </c>
      <c r="BT54" s="4" t="s">
        <v>9</v>
      </c>
      <c r="BU54" s="4" t="s">
        <v>9</v>
      </c>
      <c r="BV54" s="4" t="s">
        <v>9</v>
      </c>
      <c r="BW54" s="4" t="s">
        <v>9</v>
      </c>
      <c r="BX54" s="4" t="s">
        <v>5901</v>
      </c>
      <c r="BY54" s="4" t="s">
        <v>9</v>
      </c>
      <c r="BZ54" s="4" t="s">
        <v>9</v>
      </c>
      <c r="CA54" s="4" t="s">
        <v>9</v>
      </c>
      <c r="CB54" s="4" t="s">
        <v>9</v>
      </c>
      <c r="CC54" s="4" t="s">
        <v>9</v>
      </c>
      <c r="CD54" s="4" t="s">
        <v>9</v>
      </c>
      <c r="CE54" s="4" t="s">
        <v>9</v>
      </c>
      <c r="CF54" s="4" t="s">
        <v>5902</v>
      </c>
      <c r="CG54" s="4" t="s">
        <v>9</v>
      </c>
      <c r="CH54" s="4" t="s">
        <v>9</v>
      </c>
      <c r="CI54" s="4" t="s">
        <v>9</v>
      </c>
      <c r="CJ54" s="4" t="s">
        <v>9</v>
      </c>
      <c r="CK54" s="104">
        <v>0.51276620370369996</v>
      </c>
      <c r="CL54" s="104">
        <v>0</v>
      </c>
      <c r="CM54" s="4" t="s">
        <v>9</v>
      </c>
      <c r="CN54" s="4" t="s">
        <v>5902</v>
      </c>
      <c r="CO54" s="4" t="s">
        <v>9</v>
      </c>
      <c r="CP54" s="4" t="s">
        <v>9</v>
      </c>
      <c r="CQ54" s="4" t="s">
        <v>9</v>
      </c>
      <c r="CR54" s="4" t="s">
        <v>9</v>
      </c>
      <c r="CS54" s="4" t="s">
        <v>9</v>
      </c>
      <c r="CT54" s="4" t="s">
        <v>9</v>
      </c>
      <c r="CU54" s="4" t="s">
        <v>9</v>
      </c>
      <c r="CV54" s="4" t="s">
        <v>11</v>
      </c>
      <c r="CW54" s="4" t="s">
        <v>5909</v>
      </c>
      <c r="CX54" s="4" t="s">
        <v>9</v>
      </c>
      <c r="CY54" s="4" t="s">
        <v>9</v>
      </c>
      <c r="CZ54" s="4" t="s">
        <v>9</v>
      </c>
      <c r="DA54" s="4" t="s">
        <v>9</v>
      </c>
      <c r="DB54" s="4" t="s">
        <v>9</v>
      </c>
      <c r="DC54" s="102"/>
      <c r="DE54" s="8" t="str">
        <f t="shared" si="0"/>
        <v>XEI005</v>
      </c>
      <c r="DF54" s="8" t="str">
        <f t="shared" si="1"/>
        <v>Runanga relationship</v>
      </c>
    </row>
    <row r="55" spans="1:110">
      <c r="A55" s="4" t="s">
        <v>5962</v>
      </c>
      <c r="B55" s="4" t="s">
        <v>5899</v>
      </c>
      <c r="C55" s="4" t="s">
        <v>4955</v>
      </c>
      <c r="D55" s="4" t="s">
        <v>9</v>
      </c>
      <c r="E55" s="4" t="s">
        <v>5900</v>
      </c>
      <c r="F55" s="102">
        <v>44502</v>
      </c>
      <c r="G55" s="4" t="s">
        <v>9</v>
      </c>
      <c r="H55" s="102"/>
      <c r="I55" s="4" t="s">
        <v>6728</v>
      </c>
      <c r="J55" s="4" t="s">
        <v>9</v>
      </c>
      <c r="K55" s="4" t="s">
        <v>5002</v>
      </c>
      <c r="L55" s="4" t="s">
        <v>9</v>
      </c>
      <c r="M55" s="4" t="s">
        <v>9</v>
      </c>
      <c r="N55" s="4" t="s">
        <v>5002</v>
      </c>
      <c r="O55" s="4" t="s">
        <v>4955</v>
      </c>
      <c r="P55" s="4" t="s">
        <v>5901</v>
      </c>
      <c r="Q55" s="4" t="s">
        <v>9</v>
      </c>
      <c r="R55" s="4" t="s">
        <v>9</v>
      </c>
      <c r="S55" s="4" t="s">
        <v>11</v>
      </c>
      <c r="T55" s="4" t="s">
        <v>1449</v>
      </c>
      <c r="U55" s="4" t="s">
        <v>5902</v>
      </c>
      <c r="V55" s="102"/>
      <c r="W55" s="4" t="s">
        <v>5902</v>
      </c>
      <c r="X55" s="4" t="s">
        <v>9</v>
      </c>
      <c r="Y55" s="4" t="s">
        <v>11</v>
      </c>
      <c r="Z55" s="4" t="s">
        <v>9</v>
      </c>
      <c r="AA55" s="4" t="s">
        <v>9</v>
      </c>
      <c r="AB55" s="102"/>
      <c r="AC55" s="102"/>
      <c r="AD55" s="102"/>
      <c r="AE55" s="102">
        <v>44502</v>
      </c>
      <c r="AF55" s="102"/>
      <c r="AG55" s="102"/>
      <c r="AH55" s="4" t="s">
        <v>5903</v>
      </c>
      <c r="AI55" s="4" t="s">
        <v>9</v>
      </c>
      <c r="AJ55" s="4" t="s">
        <v>9</v>
      </c>
      <c r="AK55" s="4" t="s">
        <v>9</v>
      </c>
      <c r="AL55" s="4" t="s">
        <v>5904</v>
      </c>
      <c r="AM55" s="4" t="s">
        <v>5905</v>
      </c>
      <c r="AN55" s="4" t="s">
        <v>9</v>
      </c>
      <c r="AO55" s="4" t="s">
        <v>9</v>
      </c>
      <c r="AP55" s="4" t="s">
        <v>5902</v>
      </c>
      <c r="AQ55" s="4" t="s">
        <v>9</v>
      </c>
      <c r="AR55" s="4" t="s">
        <v>9</v>
      </c>
      <c r="AS55" s="4" t="s">
        <v>9</v>
      </c>
      <c r="AT55" s="4" t="s">
        <v>9</v>
      </c>
      <c r="AU55" s="4" t="s">
        <v>9</v>
      </c>
      <c r="AV55" s="102"/>
      <c r="AW55" s="4" t="s">
        <v>5902</v>
      </c>
      <c r="AX55" s="4" t="s">
        <v>9</v>
      </c>
      <c r="AY55" s="4" t="s">
        <v>9</v>
      </c>
      <c r="AZ55" s="4" t="s">
        <v>9</v>
      </c>
      <c r="BA55" s="4" t="s">
        <v>9</v>
      </c>
      <c r="BB55" s="103">
        <v>0</v>
      </c>
      <c r="BC55" s="102"/>
      <c r="BD55" s="4" t="s">
        <v>9</v>
      </c>
      <c r="BE55" s="102"/>
      <c r="BF55" s="102"/>
      <c r="BG55" s="4" t="s">
        <v>9</v>
      </c>
      <c r="BH55" s="4" t="s">
        <v>5906</v>
      </c>
      <c r="BI55" s="4" t="s">
        <v>9</v>
      </c>
      <c r="BJ55" s="4" t="s">
        <v>9</v>
      </c>
      <c r="BK55" s="4" t="s">
        <v>9</v>
      </c>
      <c r="BL55" s="4" t="s">
        <v>9</v>
      </c>
      <c r="BM55" s="4" t="s">
        <v>9</v>
      </c>
      <c r="BN55" s="4" t="s">
        <v>5907</v>
      </c>
      <c r="BO55" s="4" t="s">
        <v>5908</v>
      </c>
      <c r="BP55" s="4" t="s">
        <v>9</v>
      </c>
      <c r="BQ55" s="4" t="s">
        <v>9</v>
      </c>
      <c r="BR55" s="4" t="s">
        <v>5902</v>
      </c>
      <c r="BS55" s="4" t="s">
        <v>9</v>
      </c>
      <c r="BT55" s="4" t="s">
        <v>9</v>
      </c>
      <c r="BU55" s="4" t="s">
        <v>9</v>
      </c>
      <c r="BV55" s="4" t="s">
        <v>9</v>
      </c>
      <c r="BW55" s="4" t="s">
        <v>9</v>
      </c>
      <c r="BX55" s="4" t="s">
        <v>5901</v>
      </c>
      <c r="BY55" s="4" t="s">
        <v>9</v>
      </c>
      <c r="BZ55" s="4" t="s">
        <v>9</v>
      </c>
      <c r="CA55" s="4" t="s">
        <v>9</v>
      </c>
      <c r="CB55" s="4" t="s">
        <v>9</v>
      </c>
      <c r="CC55" s="4" t="s">
        <v>9</v>
      </c>
      <c r="CD55" s="4" t="s">
        <v>9</v>
      </c>
      <c r="CE55" s="4" t="s">
        <v>9</v>
      </c>
      <c r="CF55" s="4" t="s">
        <v>5902</v>
      </c>
      <c r="CG55" s="4" t="s">
        <v>9</v>
      </c>
      <c r="CH55" s="4" t="s">
        <v>9</v>
      </c>
      <c r="CI55" s="4" t="s">
        <v>9</v>
      </c>
      <c r="CJ55" s="4" t="s">
        <v>9</v>
      </c>
      <c r="CK55" s="104">
        <v>0.51276620370369996</v>
      </c>
      <c r="CL55" s="104">
        <v>0</v>
      </c>
      <c r="CM55" s="4" t="s">
        <v>9</v>
      </c>
      <c r="CN55" s="4" t="s">
        <v>5902</v>
      </c>
      <c r="CO55" s="4" t="s">
        <v>9</v>
      </c>
      <c r="CP55" s="4" t="s">
        <v>9</v>
      </c>
      <c r="CQ55" s="4" t="s">
        <v>9</v>
      </c>
      <c r="CR55" s="4" t="s">
        <v>9</v>
      </c>
      <c r="CS55" s="4" t="s">
        <v>9</v>
      </c>
      <c r="CT55" s="4" t="s">
        <v>9</v>
      </c>
      <c r="CU55" s="4" t="s">
        <v>9</v>
      </c>
      <c r="CV55" s="4" t="s">
        <v>11</v>
      </c>
      <c r="CW55" s="4" t="s">
        <v>5909</v>
      </c>
      <c r="CX55" s="4" t="s">
        <v>9</v>
      </c>
      <c r="CY55" s="4" t="s">
        <v>9</v>
      </c>
      <c r="CZ55" s="4" t="s">
        <v>9</v>
      </c>
      <c r="DA55" s="4" t="s">
        <v>9</v>
      </c>
      <c r="DB55" s="4" t="s">
        <v>9</v>
      </c>
      <c r="DC55" s="102"/>
      <c r="DE55" s="8" t="str">
        <f t="shared" si="0"/>
        <v>XEM100</v>
      </c>
      <c r="DF55" s="8" t="str">
        <f t="shared" si="1"/>
        <v>Building Maintenance.</v>
      </c>
    </row>
    <row r="56" spans="1:110">
      <c r="A56" s="4" t="s">
        <v>5963</v>
      </c>
      <c r="B56" s="4" t="s">
        <v>5899</v>
      </c>
      <c r="C56" s="4" t="s">
        <v>4955</v>
      </c>
      <c r="D56" s="4" t="s">
        <v>9</v>
      </c>
      <c r="E56" s="4" t="s">
        <v>5900</v>
      </c>
      <c r="F56" s="102">
        <v>44502</v>
      </c>
      <c r="G56" s="4" t="s">
        <v>9</v>
      </c>
      <c r="H56" s="102"/>
      <c r="I56" s="4" t="s">
        <v>6729</v>
      </c>
      <c r="J56" s="4" t="s">
        <v>9</v>
      </c>
      <c r="K56" s="4" t="s">
        <v>5002</v>
      </c>
      <c r="L56" s="4" t="s">
        <v>9</v>
      </c>
      <c r="M56" s="4" t="s">
        <v>9</v>
      </c>
      <c r="N56" s="4" t="s">
        <v>5002</v>
      </c>
      <c r="O56" s="4" t="s">
        <v>4955</v>
      </c>
      <c r="P56" s="4" t="s">
        <v>5901</v>
      </c>
      <c r="Q56" s="4" t="s">
        <v>9</v>
      </c>
      <c r="R56" s="4" t="s">
        <v>9</v>
      </c>
      <c r="S56" s="4" t="s">
        <v>11</v>
      </c>
      <c r="T56" s="4" t="s">
        <v>1449</v>
      </c>
      <c r="U56" s="4" t="s">
        <v>5902</v>
      </c>
      <c r="V56" s="102"/>
      <c r="W56" s="4" t="s">
        <v>5902</v>
      </c>
      <c r="X56" s="4" t="s">
        <v>9</v>
      </c>
      <c r="Y56" s="4" t="s">
        <v>11</v>
      </c>
      <c r="Z56" s="4" t="s">
        <v>9</v>
      </c>
      <c r="AA56" s="4" t="s">
        <v>9</v>
      </c>
      <c r="AB56" s="102"/>
      <c r="AC56" s="102"/>
      <c r="AD56" s="102"/>
      <c r="AE56" s="102">
        <v>44502</v>
      </c>
      <c r="AF56" s="102"/>
      <c r="AG56" s="102"/>
      <c r="AH56" s="4" t="s">
        <v>5903</v>
      </c>
      <c r="AI56" s="4" t="s">
        <v>9</v>
      </c>
      <c r="AJ56" s="4" t="s">
        <v>9</v>
      </c>
      <c r="AK56" s="4" t="s">
        <v>9</v>
      </c>
      <c r="AL56" s="4" t="s">
        <v>5904</v>
      </c>
      <c r="AM56" s="4" t="s">
        <v>5905</v>
      </c>
      <c r="AN56" s="4" t="s">
        <v>9</v>
      </c>
      <c r="AO56" s="4" t="s">
        <v>9</v>
      </c>
      <c r="AP56" s="4" t="s">
        <v>5902</v>
      </c>
      <c r="AQ56" s="4" t="s">
        <v>9</v>
      </c>
      <c r="AR56" s="4" t="s">
        <v>9</v>
      </c>
      <c r="AS56" s="4" t="s">
        <v>9</v>
      </c>
      <c r="AT56" s="4" t="s">
        <v>9</v>
      </c>
      <c r="AU56" s="4" t="s">
        <v>9</v>
      </c>
      <c r="AV56" s="102"/>
      <c r="AW56" s="4" t="s">
        <v>5902</v>
      </c>
      <c r="AX56" s="4" t="s">
        <v>9</v>
      </c>
      <c r="AY56" s="4" t="s">
        <v>9</v>
      </c>
      <c r="AZ56" s="4" t="s">
        <v>9</v>
      </c>
      <c r="BA56" s="4" t="s">
        <v>9</v>
      </c>
      <c r="BB56" s="103">
        <v>0</v>
      </c>
      <c r="BC56" s="102"/>
      <c r="BD56" s="4" t="s">
        <v>9</v>
      </c>
      <c r="BE56" s="102"/>
      <c r="BF56" s="102"/>
      <c r="BG56" s="4" t="s">
        <v>9</v>
      </c>
      <c r="BH56" s="4" t="s">
        <v>5906</v>
      </c>
      <c r="BI56" s="4" t="s">
        <v>9</v>
      </c>
      <c r="BJ56" s="4" t="s">
        <v>9</v>
      </c>
      <c r="BK56" s="4" t="s">
        <v>9</v>
      </c>
      <c r="BL56" s="4" t="s">
        <v>9</v>
      </c>
      <c r="BM56" s="4" t="s">
        <v>9</v>
      </c>
      <c r="BN56" s="4" t="s">
        <v>5907</v>
      </c>
      <c r="BO56" s="4" t="s">
        <v>5908</v>
      </c>
      <c r="BP56" s="4" t="s">
        <v>9</v>
      </c>
      <c r="BQ56" s="4" t="s">
        <v>9</v>
      </c>
      <c r="BR56" s="4" t="s">
        <v>5902</v>
      </c>
      <c r="BS56" s="4" t="s">
        <v>9</v>
      </c>
      <c r="BT56" s="4" t="s">
        <v>9</v>
      </c>
      <c r="BU56" s="4" t="s">
        <v>9</v>
      </c>
      <c r="BV56" s="4" t="s">
        <v>9</v>
      </c>
      <c r="BW56" s="4" t="s">
        <v>9</v>
      </c>
      <c r="BX56" s="4" t="s">
        <v>5901</v>
      </c>
      <c r="BY56" s="4" t="s">
        <v>9</v>
      </c>
      <c r="BZ56" s="4" t="s">
        <v>9</v>
      </c>
      <c r="CA56" s="4" t="s">
        <v>9</v>
      </c>
      <c r="CB56" s="4" t="s">
        <v>9</v>
      </c>
      <c r="CC56" s="4" t="s">
        <v>9</v>
      </c>
      <c r="CD56" s="4" t="s">
        <v>9</v>
      </c>
      <c r="CE56" s="4" t="s">
        <v>9</v>
      </c>
      <c r="CF56" s="4" t="s">
        <v>5902</v>
      </c>
      <c r="CG56" s="4" t="s">
        <v>9</v>
      </c>
      <c r="CH56" s="4" t="s">
        <v>9</v>
      </c>
      <c r="CI56" s="4" t="s">
        <v>9</v>
      </c>
      <c r="CJ56" s="4" t="s">
        <v>9</v>
      </c>
      <c r="CK56" s="104">
        <v>0.51276620370369996</v>
      </c>
      <c r="CL56" s="104">
        <v>0</v>
      </c>
      <c r="CM56" s="4" t="s">
        <v>9</v>
      </c>
      <c r="CN56" s="4" t="s">
        <v>5902</v>
      </c>
      <c r="CO56" s="4" t="s">
        <v>9</v>
      </c>
      <c r="CP56" s="4" t="s">
        <v>9</v>
      </c>
      <c r="CQ56" s="4" t="s">
        <v>9</v>
      </c>
      <c r="CR56" s="4" t="s">
        <v>9</v>
      </c>
      <c r="CS56" s="4" t="s">
        <v>9</v>
      </c>
      <c r="CT56" s="4" t="s">
        <v>9</v>
      </c>
      <c r="CU56" s="4" t="s">
        <v>9</v>
      </c>
      <c r="CV56" s="4" t="s">
        <v>11</v>
      </c>
      <c r="CW56" s="4" t="s">
        <v>5909</v>
      </c>
      <c r="CX56" s="4" t="s">
        <v>9</v>
      </c>
      <c r="CY56" s="4" t="s">
        <v>9</v>
      </c>
      <c r="CZ56" s="4" t="s">
        <v>9</v>
      </c>
      <c r="DA56" s="4" t="s">
        <v>9</v>
      </c>
      <c r="DB56" s="4" t="s">
        <v>9</v>
      </c>
      <c r="DC56" s="102"/>
      <c r="DE56" s="8" t="str">
        <f t="shared" si="0"/>
        <v>XEN100</v>
      </c>
      <c r="DF56" s="8" t="str">
        <f t="shared" si="1"/>
        <v>Milk Tanker CIP Chemicals</v>
      </c>
    </row>
    <row r="57" spans="1:110">
      <c r="A57" s="4" t="s">
        <v>5964</v>
      </c>
      <c r="B57" s="4" t="s">
        <v>5899</v>
      </c>
      <c r="C57" s="4" t="s">
        <v>4955</v>
      </c>
      <c r="D57" s="4" t="s">
        <v>9</v>
      </c>
      <c r="E57" s="4" t="s">
        <v>5900</v>
      </c>
      <c r="F57" s="102">
        <v>44502</v>
      </c>
      <c r="G57" s="4" t="s">
        <v>9</v>
      </c>
      <c r="H57" s="102"/>
      <c r="I57" s="4" t="s">
        <v>6730</v>
      </c>
      <c r="J57" s="4" t="s">
        <v>9</v>
      </c>
      <c r="K57" s="4" t="s">
        <v>5002</v>
      </c>
      <c r="L57" s="4" t="s">
        <v>9</v>
      </c>
      <c r="M57" s="4" t="s">
        <v>9</v>
      </c>
      <c r="N57" s="4" t="s">
        <v>5002</v>
      </c>
      <c r="O57" s="4" t="s">
        <v>4955</v>
      </c>
      <c r="P57" s="4" t="s">
        <v>5901</v>
      </c>
      <c r="Q57" s="4" t="s">
        <v>9</v>
      </c>
      <c r="R57" s="4" t="s">
        <v>9</v>
      </c>
      <c r="S57" s="4" t="s">
        <v>11</v>
      </c>
      <c r="T57" s="4" t="s">
        <v>1449</v>
      </c>
      <c r="U57" s="4" t="s">
        <v>5902</v>
      </c>
      <c r="V57" s="102"/>
      <c r="W57" s="4" t="s">
        <v>5902</v>
      </c>
      <c r="X57" s="4" t="s">
        <v>9</v>
      </c>
      <c r="Y57" s="4" t="s">
        <v>11</v>
      </c>
      <c r="Z57" s="4" t="s">
        <v>9</v>
      </c>
      <c r="AA57" s="4" t="s">
        <v>9</v>
      </c>
      <c r="AB57" s="102"/>
      <c r="AC57" s="102"/>
      <c r="AD57" s="102"/>
      <c r="AE57" s="102">
        <v>44502</v>
      </c>
      <c r="AF57" s="102"/>
      <c r="AG57" s="102"/>
      <c r="AH57" s="4" t="s">
        <v>5903</v>
      </c>
      <c r="AI57" s="4" t="s">
        <v>9</v>
      </c>
      <c r="AJ57" s="4" t="s">
        <v>9</v>
      </c>
      <c r="AK57" s="4" t="s">
        <v>9</v>
      </c>
      <c r="AL57" s="4" t="s">
        <v>5904</v>
      </c>
      <c r="AM57" s="4" t="s">
        <v>5905</v>
      </c>
      <c r="AN57" s="4" t="s">
        <v>9</v>
      </c>
      <c r="AO57" s="4" t="s">
        <v>9</v>
      </c>
      <c r="AP57" s="4" t="s">
        <v>5902</v>
      </c>
      <c r="AQ57" s="4" t="s">
        <v>9</v>
      </c>
      <c r="AR57" s="4" t="s">
        <v>9</v>
      </c>
      <c r="AS57" s="4" t="s">
        <v>9</v>
      </c>
      <c r="AT57" s="4" t="s">
        <v>9</v>
      </c>
      <c r="AU57" s="4" t="s">
        <v>9</v>
      </c>
      <c r="AV57" s="102"/>
      <c r="AW57" s="4" t="s">
        <v>5902</v>
      </c>
      <c r="AX57" s="4" t="s">
        <v>9</v>
      </c>
      <c r="AY57" s="4" t="s">
        <v>9</v>
      </c>
      <c r="AZ57" s="4" t="s">
        <v>9</v>
      </c>
      <c r="BA57" s="4" t="s">
        <v>9</v>
      </c>
      <c r="BB57" s="103">
        <v>0</v>
      </c>
      <c r="BC57" s="102"/>
      <c r="BD57" s="4" t="s">
        <v>9</v>
      </c>
      <c r="BE57" s="102"/>
      <c r="BF57" s="102"/>
      <c r="BG57" s="4" t="s">
        <v>9</v>
      </c>
      <c r="BH57" s="4" t="s">
        <v>5906</v>
      </c>
      <c r="BI57" s="4" t="s">
        <v>9</v>
      </c>
      <c r="BJ57" s="4" t="s">
        <v>9</v>
      </c>
      <c r="BK57" s="4" t="s">
        <v>9</v>
      </c>
      <c r="BL57" s="4" t="s">
        <v>9</v>
      </c>
      <c r="BM57" s="4" t="s">
        <v>9</v>
      </c>
      <c r="BN57" s="4" t="s">
        <v>5907</v>
      </c>
      <c r="BO57" s="4" t="s">
        <v>5908</v>
      </c>
      <c r="BP57" s="4" t="s">
        <v>9</v>
      </c>
      <c r="BQ57" s="4" t="s">
        <v>9</v>
      </c>
      <c r="BR57" s="4" t="s">
        <v>5902</v>
      </c>
      <c r="BS57" s="4" t="s">
        <v>9</v>
      </c>
      <c r="BT57" s="4" t="s">
        <v>9</v>
      </c>
      <c r="BU57" s="4" t="s">
        <v>9</v>
      </c>
      <c r="BV57" s="4" t="s">
        <v>9</v>
      </c>
      <c r="BW57" s="4" t="s">
        <v>9</v>
      </c>
      <c r="BX57" s="4" t="s">
        <v>5901</v>
      </c>
      <c r="BY57" s="4" t="s">
        <v>9</v>
      </c>
      <c r="BZ57" s="4" t="s">
        <v>9</v>
      </c>
      <c r="CA57" s="4" t="s">
        <v>9</v>
      </c>
      <c r="CB57" s="4" t="s">
        <v>9</v>
      </c>
      <c r="CC57" s="4" t="s">
        <v>9</v>
      </c>
      <c r="CD57" s="4" t="s">
        <v>9</v>
      </c>
      <c r="CE57" s="4" t="s">
        <v>9</v>
      </c>
      <c r="CF57" s="4" t="s">
        <v>5902</v>
      </c>
      <c r="CG57" s="4" t="s">
        <v>9</v>
      </c>
      <c r="CH57" s="4" t="s">
        <v>9</v>
      </c>
      <c r="CI57" s="4" t="s">
        <v>9</v>
      </c>
      <c r="CJ57" s="4" t="s">
        <v>9</v>
      </c>
      <c r="CK57" s="104">
        <v>0.51276620370369996</v>
      </c>
      <c r="CL57" s="104">
        <v>0</v>
      </c>
      <c r="CM57" s="4" t="s">
        <v>9</v>
      </c>
      <c r="CN57" s="4" t="s">
        <v>5902</v>
      </c>
      <c r="CO57" s="4" t="s">
        <v>9</v>
      </c>
      <c r="CP57" s="4" t="s">
        <v>9</v>
      </c>
      <c r="CQ57" s="4" t="s">
        <v>9</v>
      </c>
      <c r="CR57" s="4" t="s">
        <v>9</v>
      </c>
      <c r="CS57" s="4" t="s">
        <v>9</v>
      </c>
      <c r="CT57" s="4" t="s">
        <v>9</v>
      </c>
      <c r="CU57" s="4" t="s">
        <v>9</v>
      </c>
      <c r="CV57" s="4" t="s">
        <v>11</v>
      </c>
      <c r="CW57" s="4" t="s">
        <v>5909</v>
      </c>
      <c r="CX57" s="4" t="s">
        <v>9</v>
      </c>
      <c r="CY57" s="4" t="s">
        <v>9</v>
      </c>
      <c r="CZ57" s="4" t="s">
        <v>9</v>
      </c>
      <c r="DA57" s="4" t="s">
        <v>9</v>
      </c>
      <c r="DB57" s="4" t="s">
        <v>9</v>
      </c>
      <c r="DC57" s="102"/>
      <c r="DE57" s="8" t="str">
        <f t="shared" si="0"/>
        <v>XFL001</v>
      </c>
      <c r="DF57" s="8" t="str">
        <f t="shared" si="1"/>
        <v xml:space="preserve"> Fuel - LPG</v>
      </c>
    </row>
    <row r="58" spans="1:110">
      <c r="A58" s="4" t="s">
        <v>5965</v>
      </c>
      <c r="B58" s="4" t="s">
        <v>5899</v>
      </c>
      <c r="C58" s="4" t="s">
        <v>4955</v>
      </c>
      <c r="D58" s="4" t="s">
        <v>9</v>
      </c>
      <c r="E58" s="4" t="s">
        <v>5900</v>
      </c>
      <c r="F58" s="102">
        <v>44502</v>
      </c>
      <c r="G58" s="4" t="s">
        <v>9</v>
      </c>
      <c r="H58" s="102"/>
      <c r="I58" s="4" t="s">
        <v>6731</v>
      </c>
      <c r="J58" s="4" t="s">
        <v>9</v>
      </c>
      <c r="K58" s="4" t="s">
        <v>5002</v>
      </c>
      <c r="L58" s="4" t="s">
        <v>9</v>
      </c>
      <c r="M58" s="4" t="s">
        <v>9</v>
      </c>
      <c r="N58" s="4" t="s">
        <v>5002</v>
      </c>
      <c r="O58" s="4" t="s">
        <v>4955</v>
      </c>
      <c r="P58" s="4" t="s">
        <v>5901</v>
      </c>
      <c r="Q58" s="4" t="s">
        <v>9</v>
      </c>
      <c r="R58" s="4" t="s">
        <v>9</v>
      </c>
      <c r="S58" s="4" t="s">
        <v>11</v>
      </c>
      <c r="T58" s="4" t="s">
        <v>1449</v>
      </c>
      <c r="U58" s="4" t="s">
        <v>5902</v>
      </c>
      <c r="V58" s="102"/>
      <c r="W58" s="4" t="s">
        <v>5902</v>
      </c>
      <c r="X58" s="4" t="s">
        <v>9</v>
      </c>
      <c r="Y58" s="4" t="s">
        <v>11</v>
      </c>
      <c r="Z58" s="4" t="s">
        <v>9</v>
      </c>
      <c r="AA58" s="4" t="s">
        <v>9</v>
      </c>
      <c r="AB58" s="102"/>
      <c r="AC58" s="102"/>
      <c r="AD58" s="102"/>
      <c r="AE58" s="102">
        <v>44502</v>
      </c>
      <c r="AF58" s="102"/>
      <c r="AG58" s="102"/>
      <c r="AH58" s="4" t="s">
        <v>5903</v>
      </c>
      <c r="AI58" s="4" t="s">
        <v>9</v>
      </c>
      <c r="AJ58" s="4" t="s">
        <v>9</v>
      </c>
      <c r="AK58" s="4" t="s">
        <v>9</v>
      </c>
      <c r="AL58" s="4" t="s">
        <v>5904</v>
      </c>
      <c r="AM58" s="4" t="s">
        <v>5905</v>
      </c>
      <c r="AN58" s="4" t="s">
        <v>9</v>
      </c>
      <c r="AO58" s="4" t="s">
        <v>9</v>
      </c>
      <c r="AP58" s="4" t="s">
        <v>5902</v>
      </c>
      <c r="AQ58" s="4" t="s">
        <v>9</v>
      </c>
      <c r="AR58" s="4" t="s">
        <v>9</v>
      </c>
      <c r="AS58" s="4" t="s">
        <v>9</v>
      </c>
      <c r="AT58" s="4" t="s">
        <v>9</v>
      </c>
      <c r="AU58" s="4" t="s">
        <v>9</v>
      </c>
      <c r="AV58" s="102"/>
      <c r="AW58" s="4" t="s">
        <v>5902</v>
      </c>
      <c r="AX58" s="4" t="s">
        <v>9</v>
      </c>
      <c r="AY58" s="4" t="s">
        <v>9</v>
      </c>
      <c r="AZ58" s="4" t="s">
        <v>9</v>
      </c>
      <c r="BA58" s="4" t="s">
        <v>9</v>
      </c>
      <c r="BB58" s="103">
        <v>0</v>
      </c>
      <c r="BC58" s="102"/>
      <c r="BD58" s="4" t="s">
        <v>9</v>
      </c>
      <c r="BE58" s="102"/>
      <c r="BF58" s="102"/>
      <c r="BG58" s="4" t="s">
        <v>9</v>
      </c>
      <c r="BH58" s="4" t="s">
        <v>5906</v>
      </c>
      <c r="BI58" s="4" t="s">
        <v>9</v>
      </c>
      <c r="BJ58" s="4" t="s">
        <v>9</v>
      </c>
      <c r="BK58" s="4" t="s">
        <v>9</v>
      </c>
      <c r="BL58" s="4" t="s">
        <v>9</v>
      </c>
      <c r="BM58" s="4" t="s">
        <v>9</v>
      </c>
      <c r="BN58" s="4" t="s">
        <v>5907</v>
      </c>
      <c r="BO58" s="4" t="s">
        <v>5908</v>
      </c>
      <c r="BP58" s="4" t="s">
        <v>9</v>
      </c>
      <c r="BQ58" s="4" t="s">
        <v>9</v>
      </c>
      <c r="BR58" s="4" t="s">
        <v>5902</v>
      </c>
      <c r="BS58" s="4" t="s">
        <v>9</v>
      </c>
      <c r="BT58" s="4" t="s">
        <v>9</v>
      </c>
      <c r="BU58" s="4" t="s">
        <v>9</v>
      </c>
      <c r="BV58" s="4" t="s">
        <v>9</v>
      </c>
      <c r="BW58" s="4" t="s">
        <v>9</v>
      </c>
      <c r="BX58" s="4" t="s">
        <v>5901</v>
      </c>
      <c r="BY58" s="4" t="s">
        <v>9</v>
      </c>
      <c r="BZ58" s="4" t="s">
        <v>9</v>
      </c>
      <c r="CA58" s="4" t="s">
        <v>9</v>
      </c>
      <c r="CB58" s="4" t="s">
        <v>9</v>
      </c>
      <c r="CC58" s="4" t="s">
        <v>9</v>
      </c>
      <c r="CD58" s="4" t="s">
        <v>9</v>
      </c>
      <c r="CE58" s="4" t="s">
        <v>9</v>
      </c>
      <c r="CF58" s="4" t="s">
        <v>5902</v>
      </c>
      <c r="CG58" s="4" t="s">
        <v>9</v>
      </c>
      <c r="CH58" s="4" t="s">
        <v>9</v>
      </c>
      <c r="CI58" s="4" t="s">
        <v>9</v>
      </c>
      <c r="CJ58" s="4" t="s">
        <v>9</v>
      </c>
      <c r="CK58" s="104">
        <v>0.51276620370369996</v>
      </c>
      <c r="CL58" s="104">
        <v>0</v>
      </c>
      <c r="CM58" s="4" t="s">
        <v>9</v>
      </c>
      <c r="CN58" s="4" t="s">
        <v>5902</v>
      </c>
      <c r="CO58" s="4" t="s">
        <v>9</v>
      </c>
      <c r="CP58" s="4" t="s">
        <v>9</v>
      </c>
      <c r="CQ58" s="4" t="s">
        <v>9</v>
      </c>
      <c r="CR58" s="4" t="s">
        <v>9</v>
      </c>
      <c r="CS58" s="4" t="s">
        <v>9</v>
      </c>
      <c r="CT58" s="4" t="s">
        <v>9</v>
      </c>
      <c r="CU58" s="4" t="s">
        <v>9</v>
      </c>
      <c r="CV58" s="4" t="s">
        <v>11</v>
      </c>
      <c r="CW58" s="4" t="s">
        <v>5909</v>
      </c>
      <c r="CX58" s="4" t="s">
        <v>9</v>
      </c>
      <c r="CY58" s="4" t="s">
        <v>9</v>
      </c>
      <c r="CZ58" s="4" t="s">
        <v>9</v>
      </c>
      <c r="DA58" s="4" t="s">
        <v>9</v>
      </c>
      <c r="DB58" s="4" t="s">
        <v>9</v>
      </c>
      <c r="DC58" s="102"/>
      <c r="DE58" s="8" t="str">
        <f t="shared" si="0"/>
        <v>BUD220</v>
      </c>
      <c r="DF58" s="8" t="str">
        <f t="shared" si="1"/>
        <v>6-New packaging development</v>
      </c>
    </row>
    <row r="59" spans="1:110">
      <c r="A59" s="4" t="s">
        <v>5966</v>
      </c>
      <c r="B59" s="4" t="s">
        <v>5899</v>
      </c>
      <c r="C59" s="4" t="s">
        <v>4955</v>
      </c>
      <c r="D59" s="4" t="s">
        <v>9</v>
      </c>
      <c r="E59" s="4" t="s">
        <v>5900</v>
      </c>
      <c r="F59" s="102">
        <v>44502</v>
      </c>
      <c r="G59" s="4" t="s">
        <v>9</v>
      </c>
      <c r="H59" s="102"/>
      <c r="I59" s="4" t="s">
        <v>6732</v>
      </c>
      <c r="J59" s="4" t="s">
        <v>9</v>
      </c>
      <c r="K59" s="4" t="s">
        <v>5002</v>
      </c>
      <c r="L59" s="4" t="s">
        <v>9</v>
      </c>
      <c r="M59" s="4" t="s">
        <v>9</v>
      </c>
      <c r="N59" s="4" t="s">
        <v>5002</v>
      </c>
      <c r="O59" s="4" t="s">
        <v>4955</v>
      </c>
      <c r="P59" s="4" t="s">
        <v>5901</v>
      </c>
      <c r="Q59" s="4" t="s">
        <v>9</v>
      </c>
      <c r="R59" s="4" t="s">
        <v>9</v>
      </c>
      <c r="S59" s="4" t="s">
        <v>11</v>
      </c>
      <c r="T59" s="4" t="s">
        <v>1449</v>
      </c>
      <c r="U59" s="4" t="s">
        <v>5902</v>
      </c>
      <c r="V59" s="102"/>
      <c r="W59" s="4" t="s">
        <v>5902</v>
      </c>
      <c r="X59" s="4" t="s">
        <v>9</v>
      </c>
      <c r="Y59" s="4" t="s">
        <v>11</v>
      </c>
      <c r="Z59" s="4" t="s">
        <v>9</v>
      </c>
      <c r="AA59" s="4" t="s">
        <v>9</v>
      </c>
      <c r="AB59" s="102"/>
      <c r="AC59" s="102"/>
      <c r="AD59" s="102"/>
      <c r="AE59" s="102">
        <v>44502</v>
      </c>
      <c r="AF59" s="102"/>
      <c r="AG59" s="102"/>
      <c r="AH59" s="4" t="s">
        <v>5903</v>
      </c>
      <c r="AI59" s="4" t="s">
        <v>9</v>
      </c>
      <c r="AJ59" s="4" t="s">
        <v>9</v>
      </c>
      <c r="AK59" s="4" t="s">
        <v>9</v>
      </c>
      <c r="AL59" s="4" t="s">
        <v>5904</v>
      </c>
      <c r="AM59" s="4" t="s">
        <v>5905</v>
      </c>
      <c r="AN59" s="4" t="s">
        <v>9</v>
      </c>
      <c r="AO59" s="4" t="s">
        <v>9</v>
      </c>
      <c r="AP59" s="4" t="s">
        <v>5902</v>
      </c>
      <c r="AQ59" s="4" t="s">
        <v>9</v>
      </c>
      <c r="AR59" s="4" t="s">
        <v>9</v>
      </c>
      <c r="AS59" s="4" t="s">
        <v>9</v>
      </c>
      <c r="AT59" s="4" t="s">
        <v>9</v>
      </c>
      <c r="AU59" s="4" t="s">
        <v>9</v>
      </c>
      <c r="AV59" s="102"/>
      <c r="AW59" s="4" t="s">
        <v>5902</v>
      </c>
      <c r="AX59" s="4" t="s">
        <v>9</v>
      </c>
      <c r="AY59" s="4" t="s">
        <v>9</v>
      </c>
      <c r="AZ59" s="4" t="s">
        <v>9</v>
      </c>
      <c r="BA59" s="4" t="s">
        <v>9</v>
      </c>
      <c r="BB59" s="103">
        <v>0</v>
      </c>
      <c r="BC59" s="102"/>
      <c r="BD59" s="4" t="s">
        <v>9</v>
      </c>
      <c r="BE59" s="102"/>
      <c r="BF59" s="102"/>
      <c r="BG59" s="4" t="s">
        <v>9</v>
      </c>
      <c r="BH59" s="4" t="s">
        <v>5906</v>
      </c>
      <c r="BI59" s="4" t="s">
        <v>9</v>
      </c>
      <c r="BJ59" s="4" t="s">
        <v>9</v>
      </c>
      <c r="BK59" s="4" t="s">
        <v>9</v>
      </c>
      <c r="BL59" s="4" t="s">
        <v>9</v>
      </c>
      <c r="BM59" s="4" t="s">
        <v>9</v>
      </c>
      <c r="BN59" s="4" t="s">
        <v>5907</v>
      </c>
      <c r="BO59" s="4" t="s">
        <v>5908</v>
      </c>
      <c r="BP59" s="4" t="s">
        <v>9</v>
      </c>
      <c r="BQ59" s="4" t="s">
        <v>9</v>
      </c>
      <c r="BR59" s="4" t="s">
        <v>5902</v>
      </c>
      <c r="BS59" s="4" t="s">
        <v>9</v>
      </c>
      <c r="BT59" s="4" t="s">
        <v>9</v>
      </c>
      <c r="BU59" s="4" t="s">
        <v>9</v>
      </c>
      <c r="BV59" s="4" t="s">
        <v>9</v>
      </c>
      <c r="BW59" s="4" t="s">
        <v>9</v>
      </c>
      <c r="BX59" s="4" t="s">
        <v>5901</v>
      </c>
      <c r="BY59" s="4" t="s">
        <v>9</v>
      </c>
      <c r="BZ59" s="4" t="s">
        <v>9</v>
      </c>
      <c r="CA59" s="4" t="s">
        <v>9</v>
      </c>
      <c r="CB59" s="4" t="s">
        <v>9</v>
      </c>
      <c r="CC59" s="4" t="s">
        <v>9</v>
      </c>
      <c r="CD59" s="4" t="s">
        <v>9</v>
      </c>
      <c r="CE59" s="4" t="s">
        <v>9</v>
      </c>
      <c r="CF59" s="4" t="s">
        <v>5902</v>
      </c>
      <c r="CG59" s="4" t="s">
        <v>9</v>
      </c>
      <c r="CH59" s="4" t="s">
        <v>9</v>
      </c>
      <c r="CI59" s="4" t="s">
        <v>9</v>
      </c>
      <c r="CJ59" s="4" t="s">
        <v>9</v>
      </c>
      <c r="CK59" s="104">
        <v>0.51276620370369996</v>
      </c>
      <c r="CL59" s="104">
        <v>0</v>
      </c>
      <c r="CM59" s="4" t="s">
        <v>9</v>
      </c>
      <c r="CN59" s="4" t="s">
        <v>5902</v>
      </c>
      <c r="CO59" s="4" t="s">
        <v>9</v>
      </c>
      <c r="CP59" s="4" t="s">
        <v>9</v>
      </c>
      <c r="CQ59" s="4" t="s">
        <v>9</v>
      </c>
      <c r="CR59" s="4" t="s">
        <v>9</v>
      </c>
      <c r="CS59" s="4" t="s">
        <v>9</v>
      </c>
      <c r="CT59" s="4" t="s">
        <v>9</v>
      </c>
      <c r="CU59" s="4" t="s">
        <v>9</v>
      </c>
      <c r="CV59" s="4" t="s">
        <v>11</v>
      </c>
      <c r="CW59" s="4" t="s">
        <v>5909</v>
      </c>
      <c r="CX59" s="4" t="s">
        <v>9</v>
      </c>
      <c r="CY59" s="4" t="s">
        <v>9</v>
      </c>
      <c r="CZ59" s="4" t="s">
        <v>9</v>
      </c>
      <c r="DA59" s="4" t="s">
        <v>9</v>
      </c>
      <c r="DB59" s="4" t="s">
        <v>9</v>
      </c>
      <c r="DC59" s="102"/>
      <c r="DE59" s="8" t="str">
        <f t="shared" si="0"/>
        <v>XFL002</v>
      </c>
      <c r="DF59" s="8" t="str">
        <f t="shared" si="1"/>
        <v xml:space="preserve"> Fuel - Diesel</v>
      </c>
    </row>
    <row r="60" spans="1:110">
      <c r="A60" s="4" t="s">
        <v>5967</v>
      </c>
      <c r="B60" s="4" t="s">
        <v>5899</v>
      </c>
      <c r="C60" s="4" t="s">
        <v>4955</v>
      </c>
      <c r="D60" s="4" t="s">
        <v>9</v>
      </c>
      <c r="E60" s="4" t="s">
        <v>5900</v>
      </c>
      <c r="F60" s="102">
        <v>44502</v>
      </c>
      <c r="G60" s="4" t="s">
        <v>9</v>
      </c>
      <c r="H60" s="102"/>
      <c r="I60" s="4" t="s">
        <v>6733</v>
      </c>
      <c r="J60" s="4" t="s">
        <v>9</v>
      </c>
      <c r="K60" s="4" t="s">
        <v>5002</v>
      </c>
      <c r="L60" s="4" t="s">
        <v>9</v>
      </c>
      <c r="M60" s="4" t="s">
        <v>9</v>
      </c>
      <c r="N60" s="4" t="s">
        <v>5002</v>
      </c>
      <c r="O60" s="4" t="s">
        <v>4955</v>
      </c>
      <c r="P60" s="4" t="s">
        <v>5901</v>
      </c>
      <c r="Q60" s="4" t="s">
        <v>9</v>
      </c>
      <c r="R60" s="4" t="s">
        <v>9</v>
      </c>
      <c r="S60" s="4" t="s">
        <v>11</v>
      </c>
      <c r="T60" s="4" t="s">
        <v>1449</v>
      </c>
      <c r="U60" s="4" t="s">
        <v>5902</v>
      </c>
      <c r="V60" s="102"/>
      <c r="W60" s="4" t="s">
        <v>5902</v>
      </c>
      <c r="X60" s="4" t="s">
        <v>9</v>
      </c>
      <c r="Y60" s="4" t="s">
        <v>11</v>
      </c>
      <c r="Z60" s="4" t="s">
        <v>9</v>
      </c>
      <c r="AA60" s="4" t="s">
        <v>9</v>
      </c>
      <c r="AB60" s="102"/>
      <c r="AC60" s="102"/>
      <c r="AD60" s="102"/>
      <c r="AE60" s="102">
        <v>44502</v>
      </c>
      <c r="AF60" s="102"/>
      <c r="AG60" s="102"/>
      <c r="AH60" s="4" t="s">
        <v>5903</v>
      </c>
      <c r="AI60" s="4" t="s">
        <v>9</v>
      </c>
      <c r="AJ60" s="4" t="s">
        <v>9</v>
      </c>
      <c r="AK60" s="4" t="s">
        <v>9</v>
      </c>
      <c r="AL60" s="4" t="s">
        <v>5904</v>
      </c>
      <c r="AM60" s="4" t="s">
        <v>5905</v>
      </c>
      <c r="AN60" s="4" t="s">
        <v>9</v>
      </c>
      <c r="AO60" s="4" t="s">
        <v>9</v>
      </c>
      <c r="AP60" s="4" t="s">
        <v>5902</v>
      </c>
      <c r="AQ60" s="4" t="s">
        <v>9</v>
      </c>
      <c r="AR60" s="4" t="s">
        <v>9</v>
      </c>
      <c r="AS60" s="4" t="s">
        <v>9</v>
      </c>
      <c r="AT60" s="4" t="s">
        <v>9</v>
      </c>
      <c r="AU60" s="4" t="s">
        <v>9</v>
      </c>
      <c r="AV60" s="102"/>
      <c r="AW60" s="4" t="s">
        <v>5902</v>
      </c>
      <c r="AX60" s="4" t="s">
        <v>9</v>
      </c>
      <c r="AY60" s="4" t="s">
        <v>9</v>
      </c>
      <c r="AZ60" s="4" t="s">
        <v>9</v>
      </c>
      <c r="BA60" s="4" t="s">
        <v>9</v>
      </c>
      <c r="BB60" s="103">
        <v>0</v>
      </c>
      <c r="BC60" s="102"/>
      <c r="BD60" s="4" t="s">
        <v>9</v>
      </c>
      <c r="BE60" s="102"/>
      <c r="BF60" s="102"/>
      <c r="BG60" s="4" t="s">
        <v>9</v>
      </c>
      <c r="BH60" s="4" t="s">
        <v>5906</v>
      </c>
      <c r="BI60" s="4" t="s">
        <v>9</v>
      </c>
      <c r="BJ60" s="4" t="s">
        <v>9</v>
      </c>
      <c r="BK60" s="4" t="s">
        <v>9</v>
      </c>
      <c r="BL60" s="4" t="s">
        <v>9</v>
      </c>
      <c r="BM60" s="4" t="s">
        <v>9</v>
      </c>
      <c r="BN60" s="4" t="s">
        <v>5907</v>
      </c>
      <c r="BO60" s="4" t="s">
        <v>5908</v>
      </c>
      <c r="BP60" s="4" t="s">
        <v>9</v>
      </c>
      <c r="BQ60" s="4" t="s">
        <v>9</v>
      </c>
      <c r="BR60" s="4" t="s">
        <v>5902</v>
      </c>
      <c r="BS60" s="4" t="s">
        <v>9</v>
      </c>
      <c r="BT60" s="4" t="s">
        <v>9</v>
      </c>
      <c r="BU60" s="4" t="s">
        <v>9</v>
      </c>
      <c r="BV60" s="4" t="s">
        <v>9</v>
      </c>
      <c r="BW60" s="4" t="s">
        <v>9</v>
      </c>
      <c r="BX60" s="4" t="s">
        <v>5901</v>
      </c>
      <c r="BY60" s="4" t="s">
        <v>9</v>
      </c>
      <c r="BZ60" s="4" t="s">
        <v>9</v>
      </c>
      <c r="CA60" s="4" t="s">
        <v>9</v>
      </c>
      <c r="CB60" s="4" t="s">
        <v>9</v>
      </c>
      <c r="CC60" s="4" t="s">
        <v>9</v>
      </c>
      <c r="CD60" s="4" t="s">
        <v>9</v>
      </c>
      <c r="CE60" s="4" t="s">
        <v>9</v>
      </c>
      <c r="CF60" s="4" t="s">
        <v>5902</v>
      </c>
      <c r="CG60" s="4" t="s">
        <v>9</v>
      </c>
      <c r="CH60" s="4" t="s">
        <v>9</v>
      </c>
      <c r="CI60" s="4" t="s">
        <v>9</v>
      </c>
      <c r="CJ60" s="4" t="s">
        <v>9</v>
      </c>
      <c r="CK60" s="104">
        <v>0.51276620370369996</v>
      </c>
      <c r="CL60" s="104">
        <v>0</v>
      </c>
      <c r="CM60" s="4" t="s">
        <v>9</v>
      </c>
      <c r="CN60" s="4" t="s">
        <v>5902</v>
      </c>
      <c r="CO60" s="4" t="s">
        <v>9</v>
      </c>
      <c r="CP60" s="4" t="s">
        <v>9</v>
      </c>
      <c r="CQ60" s="4" t="s">
        <v>9</v>
      </c>
      <c r="CR60" s="4" t="s">
        <v>9</v>
      </c>
      <c r="CS60" s="4" t="s">
        <v>9</v>
      </c>
      <c r="CT60" s="4" t="s">
        <v>9</v>
      </c>
      <c r="CU60" s="4" t="s">
        <v>9</v>
      </c>
      <c r="CV60" s="4" t="s">
        <v>11</v>
      </c>
      <c r="CW60" s="4" t="s">
        <v>5909</v>
      </c>
      <c r="CX60" s="4" t="s">
        <v>9</v>
      </c>
      <c r="CY60" s="4" t="s">
        <v>9</v>
      </c>
      <c r="CZ60" s="4" t="s">
        <v>9</v>
      </c>
      <c r="DA60" s="4" t="s">
        <v>9</v>
      </c>
      <c r="DB60" s="4" t="s">
        <v>9</v>
      </c>
      <c r="DC60" s="102"/>
      <c r="DE60" s="8" t="str">
        <f t="shared" si="0"/>
        <v>XFN110</v>
      </c>
      <c r="DF60" s="8" t="str">
        <f t="shared" si="1"/>
        <v>Audit Fees - External</v>
      </c>
    </row>
    <row r="61" spans="1:110">
      <c r="A61" s="4" t="s">
        <v>5968</v>
      </c>
      <c r="B61" s="4" t="s">
        <v>5899</v>
      </c>
      <c r="C61" s="4" t="s">
        <v>4955</v>
      </c>
      <c r="D61" s="4" t="s">
        <v>9</v>
      </c>
      <c r="E61" s="4" t="s">
        <v>5900</v>
      </c>
      <c r="F61" s="102">
        <v>44502</v>
      </c>
      <c r="G61" s="4" t="s">
        <v>9</v>
      </c>
      <c r="H61" s="102"/>
      <c r="I61" s="4" t="s">
        <v>6734</v>
      </c>
      <c r="J61" s="4" t="s">
        <v>9</v>
      </c>
      <c r="K61" s="4" t="s">
        <v>5002</v>
      </c>
      <c r="L61" s="4" t="s">
        <v>9</v>
      </c>
      <c r="M61" s="4" t="s">
        <v>9</v>
      </c>
      <c r="N61" s="4" t="s">
        <v>5002</v>
      </c>
      <c r="O61" s="4" t="s">
        <v>4955</v>
      </c>
      <c r="P61" s="4" t="s">
        <v>5901</v>
      </c>
      <c r="Q61" s="4" t="s">
        <v>9</v>
      </c>
      <c r="R61" s="4" t="s">
        <v>9</v>
      </c>
      <c r="S61" s="4" t="s">
        <v>11</v>
      </c>
      <c r="T61" s="4" t="s">
        <v>1449</v>
      </c>
      <c r="U61" s="4" t="s">
        <v>5902</v>
      </c>
      <c r="V61" s="102"/>
      <c r="W61" s="4" t="s">
        <v>5902</v>
      </c>
      <c r="X61" s="4" t="s">
        <v>9</v>
      </c>
      <c r="Y61" s="4" t="s">
        <v>11</v>
      </c>
      <c r="Z61" s="4" t="s">
        <v>9</v>
      </c>
      <c r="AA61" s="4" t="s">
        <v>9</v>
      </c>
      <c r="AB61" s="102"/>
      <c r="AC61" s="102"/>
      <c r="AD61" s="102"/>
      <c r="AE61" s="102">
        <v>44502</v>
      </c>
      <c r="AF61" s="102"/>
      <c r="AG61" s="102"/>
      <c r="AH61" s="4" t="s">
        <v>5903</v>
      </c>
      <c r="AI61" s="4" t="s">
        <v>9</v>
      </c>
      <c r="AJ61" s="4" t="s">
        <v>9</v>
      </c>
      <c r="AK61" s="4" t="s">
        <v>9</v>
      </c>
      <c r="AL61" s="4" t="s">
        <v>5904</v>
      </c>
      <c r="AM61" s="4" t="s">
        <v>5905</v>
      </c>
      <c r="AN61" s="4" t="s">
        <v>9</v>
      </c>
      <c r="AO61" s="4" t="s">
        <v>9</v>
      </c>
      <c r="AP61" s="4" t="s">
        <v>5902</v>
      </c>
      <c r="AQ61" s="4" t="s">
        <v>9</v>
      </c>
      <c r="AR61" s="4" t="s">
        <v>9</v>
      </c>
      <c r="AS61" s="4" t="s">
        <v>9</v>
      </c>
      <c r="AT61" s="4" t="s">
        <v>9</v>
      </c>
      <c r="AU61" s="4" t="s">
        <v>9</v>
      </c>
      <c r="AV61" s="102"/>
      <c r="AW61" s="4" t="s">
        <v>5902</v>
      </c>
      <c r="AX61" s="4" t="s">
        <v>9</v>
      </c>
      <c r="AY61" s="4" t="s">
        <v>9</v>
      </c>
      <c r="AZ61" s="4" t="s">
        <v>9</v>
      </c>
      <c r="BA61" s="4" t="s">
        <v>9</v>
      </c>
      <c r="BB61" s="103">
        <v>0</v>
      </c>
      <c r="BC61" s="102"/>
      <c r="BD61" s="4" t="s">
        <v>9</v>
      </c>
      <c r="BE61" s="102"/>
      <c r="BF61" s="102"/>
      <c r="BG61" s="4" t="s">
        <v>9</v>
      </c>
      <c r="BH61" s="4" t="s">
        <v>5906</v>
      </c>
      <c r="BI61" s="4" t="s">
        <v>9</v>
      </c>
      <c r="BJ61" s="4" t="s">
        <v>9</v>
      </c>
      <c r="BK61" s="4" t="s">
        <v>9</v>
      </c>
      <c r="BL61" s="4" t="s">
        <v>9</v>
      </c>
      <c r="BM61" s="4" t="s">
        <v>9</v>
      </c>
      <c r="BN61" s="4" t="s">
        <v>5907</v>
      </c>
      <c r="BO61" s="4" t="s">
        <v>5908</v>
      </c>
      <c r="BP61" s="4" t="s">
        <v>9</v>
      </c>
      <c r="BQ61" s="4" t="s">
        <v>9</v>
      </c>
      <c r="BR61" s="4" t="s">
        <v>5902</v>
      </c>
      <c r="BS61" s="4" t="s">
        <v>9</v>
      </c>
      <c r="BT61" s="4" t="s">
        <v>9</v>
      </c>
      <c r="BU61" s="4" t="s">
        <v>9</v>
      </c>
      <c r="BV61" s="4" t="s">
        <v>9</v>
      </c>
      <c r="BW61" s="4" t="s">
        <v>9</v>
      </c>
      <c r="BX61" s="4" t="s">
        <v>5901</v>
      </c>
      <c r="BY61" s="4" t="s">
        <v>9</v>
      </c>
      <c r="BZ61" s="4" t="s">
        <v>9</v>
      </c>
      <c r="CA61" s="4" t="s">
        <v>9</v>
      </c>
      <c r="CB61" s="4" t="s">
        <v>9</v>
      </c>
      <c r="CC61" s="4" t="s">
        <v>9</v>
      </c>
      <c r="CD61" s="4" t="s">
        <v>9</v>
      </c>
      <c r="CE61" s="4" t="s">
        <v>9</v>
      </c>
      <c r="CF61" s="4" t="s">
        <v>5902</v>
      </c>
      <c r="CG61" s="4" t="s">
        <v>9</v>
      </c>
      <c r="CH61" s="4" t="s">
        <v>9</v>
      </c>
      <c r="CI61" s="4" t="s">
        <v>9</v>
      </c>
      <c r="CJ61" s="4" t="s">
        <v>9</v>
      </c>
      <c r="CK61" s="104">
        <v>0.51276620370369996</v>
      </c>
      <c r="CL61" s="104">
        <v>0</v>
      </c>
      <c r="CM61" s="4" t="s">
        <v>9</v>
      </c>
      <c r="CN61" s="4" t="s">
        <v>5902</v>
      </c>
      <c r="CO61" s="4" t="s">
        <v>9</v>
      </c>
      <c r="CP61" s="4" t="s">
        <v>9</v>
      </c>
      <c r="CQ61" s="4" t="s">
        <v>9</v>
      </c>
      <c r="CR61" s="4" t="s">
        <v>9</v>
      </c>
      <c r="CS61" s="4" t="s">
        <v>9</v>
      </c>
      <c r="CT61" s="4" t="s">
        <v>9</v>
      </c>
      <c r="CU61" s="4" t="s">
        <v>9</v>
      </c>
      <c r="CV61" s="4" t="s">
        <v>11</v>
      </c>
      <c r="CW61" s="4" t="s">
        <v>5909</v>
      </c>
      <c r="CX61" s="4" t="s">
        <v>9</v>
      </c>
      <c r="CY61" s="4" t="s">
        <v>9</v>
      </c>
      <c r="CZ61" s="4" t="s">
        <v>9</v>
      </c>
      <c r="DA61" s="4" t="s">
        <v>9</v>
      </c>
      <c r="DB61" s="4" t="s">
        <v>9</v>
      </c>
      <c r="DC61" s="102"/>
      <c r="DE61" s="8" t="str">
        <f t="shared" si="0"/>
        <v>XFN111</v>
      </c>
      <c r="DF61" s="8" t="str">
        <f t="shared" si="1"/>
        <v>Audit Fees - Internal</v>
      </c>
    </row>
    <row r="62" spans="1:110">
      <c r="A62" s="4" t="s">
        <v>5969</v>
      </c>
      <c r="B62" s="4" t="s">
        <v>5899</v>
      </c>
      <c r="C62" s="4" t="s">
        <v>4955</v>
      </c>
      <c r="D62" s="4" t="s">
        <v>9</v>
      </c>
      <c r="E62" s="4" t="s">
        <v>5900</v>
      </c>
      <c r="F62" s="102">
        <v>44502</v>
      </c>
      <c r="G62" s="4" t="s">
        <v>9</v>
      </c>
      <c r="H62" s="102"/>
      <c r="I62" s="4" t="s">
        <v>6735</v>
      </c>
      <c r="J62" s="4" t="s">
        <v>9</v>
      </c>
      <c r="K62" s="4" t="s">
        <v>5002</v>
      </c>
      <c r="L62" s="4" t="s">
        <v>9</v>
      </c>
      <c r="M62" s="4" t="s">
        <v>9</v>
      </c>
      <c r="N62" s="4" t="s">
        <v>5002</v>
      </c>
      <c r="O62" s="4" t="s">
        <v>4955</v>
      </c>
      <c r="P62" s="4" t="s">
        <v>5901</v>
      </c>
      <c r="Q62" s="4" t="s">
        <v>9</v>
      </c>
      <c r="R62" s="4" t="s">
        <v>9</v>
      </c>
      <c r="S62" s="4" t="s">
        <v>11</v>
      </c>
      <c r="T62" s="4" t="s">
        <v>1449</v>
      </c>
      <c r="U62" s="4" t="s">
        <v>5902</v>
      </c>
      <c r="V62" s="102"/>
      <c r="W62" s="4" t="s">
        <v>5902</v>
      </c>
      <c r="X62" s="4" t="s">
        <v>9</v>
      </c>
      <c r="Y62" s="4" t="s">
        <v>11</v>
      </c>
      <c r="Z62" s="4" t="s">
        <v>9</v>
      </c>
      <c r="AA62" s="4" t="s">
        <v>9</v>
      </c>
      <c r="AB62" s="102"/>
      <c r="AC62" s="102"/>
      <c r="AD62" s="102"/>
      <c r="AE62" s="102">
        <v>44502</v>
      </c>
      <c r="AF62" s="102"/>
      <c r="AG62" s="102"/>
      <c r="AH62" s="4" t="s">
        <v>5903</v>
      </c>
      <c r="AI62" s="4" t="s">
        <v>9</v>
      </c>
      <c r="AJ62" s="4" t="s">
        <v>9</v>
      </c>
      <c r="AK62" s="4" t="s">
        <v>9</v>
      </c>
      <c r="AL62" s="4" t="s">
        <v>5904</v>
      </c>
      <c r="AM62" s="4" t="s">
        <v>5905</v>
      </c>
      <c r="AN62" s="4" t="s">
        <v>9</v>
      </c>
      <c r="AO62" s="4" t="s">
        <v>9</v>
      </c>
      <c r="AP62" s="4" t="s">
        <v>5902</v>
      </c>
      <c r="AQ62" s="4" t="s">
        <v>9</v>
      </c>
      <c r="AR62" s="4" t="s">
        <v>9</v>
      </c>
      <c r="AS62" s="4" t="s">
        <v>9</v>
      </c>
      <c r="AT62" s="4" t="s">
        <v>9</v>
      </c>
      <c r="AU62" s="4" t="s">
        <v>9</v>
      </c>
      <c r="AV62" s="102"/>
      <c r="AW62" s="4" t="s">
        <v>5902</v>
      </c>
      <c r="AX62" s="4" t="s">
        <v>9</v>
      </c>
      <c r="AY62" s="4" t="s">
        <v>9</v>
      </c>
      <c r="AZ62" s="4" t="s">
        <v>9</v>
      </c>
      <c r="BA62" s="4" t="s">
        <v>9</v>
      </c>
      <c r="BB62" s="103">
        <v>0</v>
      </c>
      <c r="BC62" s="102"/>
      <c r="BD62" s="4" t="s">
        <v>9</v>
      </c>
      <c r="BE62" s="102"/>
      <c r="BF62" s="102"/>
      <c r="BG62" s="4" t="s">
        <v>9</v>
      </c>
      <c r="BH62" s="4" t="s">
        <v>5906</v>
      </c>
      <c r="BI62" s="4" t="s">
        <v>9</v>
      </c>
      <c r="BJ62" s="4" t="s">
        <v>9</v>
      </c>
      <c r="BK62" s="4" t="s">
        <v>9</v>
      </c>
      <c r="BL62" s="4" t="s">
        <v>9</v>
      </c>
      <c r="BM62" s="4" t="s">
        <v>9</v>
      </c>
      <c r="BN62" s="4" t="s">
        <v>5907</v>
      </c>
      <c r="BO62" s="4" t="s">
        <v>5908</v>
      </c>
      <c r="BP62" s="4" t="s">
        <v>9</v>
      </c>
      <c r="BQ62" s="4" t="s">
        <v>9</v>
      </c>
      <c r="BR62" s="4" t="s">
        <v>5902</v>
      </c>
      <c r="BS62" s="4" t="s">
        <v>9</v>
      </c>
      <c r="BT62" s="4" t="s">
        <v>9</v>
      </c>
      <c r="BU62" s="4" t="s">
        <v>9</v>
      </c>
      <c r="BV62" s="4" t="s">
        <v>9</v>
      </c>
      <c r="BW62" s="4" t="s">
        <v>9</v>
      </c>
      <c r="BX62" s="4" t="s">
        <v>5901</v>
      </c>
      <c r="BY62" s="4" t="s">
        <v>9</v>
      </c>
      <c r="BZ62" s="4" t="s">
        <v>9</v>
      </c>
      <c r="CA62" s="4" t="s">
        <v>9</v>
      </c>
      <c r="CB62" s="4" t="s">
        <v>9</v>
      </c>
      <c r="CC62" s="4" t="s">
        <v>9</v>
      </c>
      <c r="CD62" s="4" t="s">
        <v>9</v>
      </c>
      <c r="CE62" s="4" t="s">
        <v>9</v>
      </c>
      <c r="CF62" s="4" t="s">
        <v>5902</v>
      </c>
      <c r="CG62" s="4" t="s">
        <v>9</v>
      </c>
      <c r="CH62" s="4" t="s">
        <v>9</v>
      </c>
      <c r="CI62" s="4" t="s">
        <v>9</v>
      </c>
      <c r="CJ62" s="4" t="s">
        <v>9</v>
      </c>
      <c r="CK62" s="104">
        <v>0.51276620370369996</v>
      </c>
      <c r="CL62" s="104">
        <v>0</v>
      </c>
      <c r="CM62" s="4" t="s">
        <v>9</v>
      </c>
      <c r="CN62" s="4" t="s">
        <v>5902</v>
      </c>
      <c r="CO62" s="4" t="s">
        <v>9</v>
      </c>
      <c r="CP62" s="4" t="s">
        <v>9</v>
      </c>
      <c r="CQ62" s="4" t="s">
        <v>9</v>
      </c>
      <c r="CR62" s="4" t="s">
        <v>9</v>
      </c>
      <c r="CS62" s="4" t="s">
        <v>9</v>
      </c>
      <c r="CT62" s="4" t="s">
        <v>9</v>
      </c>
      <c r="CU62" s="4" t="s">
        <v>9</v>
      </c>
      <c r="CV62" s="4" t="s">
        <v>11</v>
      </c>
      <c r="CW62" s="4" t="s">
        <v>5909</v>
      </c>
      <c r="CX62" s="4" t="s">
        <v>9</v>
      </c>
      <c r="CY62" s="4" t="s">
        <v>9</v>
      </c>
      <c r="CZ62" s="4" t="s">
        <v>9</v>
      </c>
      <c r="DA62" s="4" t="s">
        <v>9</v>
      </c>
      <c r="DB62" s="4" t="s">
        <v>9</v>
      </c>
      <c r="DC62" s="102"/>
      <c r="DE62" s="8" t="str">
        <f t="shared" si="0"/>
        <v>XFN120</v>
      </c>
      <c r="DF62" s="8" t="str">
        <f t="shared" si="1"/>
        <v>Tax Return</v>
      </c>
    </row>
    <row r="63" spans="1:110">
      <c r="A63" s="4" t="s">
        <v>5970</v>
      </c>
      <c r="B63" s="4" t="s">
        <v>5899</v>
      </c>
      <c r="C63" s="4" t="s">
        <v>4955</v>
      </c>
      <c r="D63" s="4" t="s">
        <v>9</v>
      </c>
      <c r="E63" s="4" t="s">
        <v>5900</v>
      </c>
      <c r="F63" s="102">
        <v>44502</v>
      </c>
      <c r="G63" s="4" t="s">
        <v>9</v>
      </c>
      <c r="H63" s="102"/>
      <c r="I63" s="4" t="s">
        <v>6736</v>
      </c>
      <c r="J63" s="4" t="s">
        <v>9</v>
      </c>
      <c r="K63" s="4" t="s">
        <v>5002</v>
      </c>
      <c r="L63" s="4" t="s">
        <v>9</v>
      </c>
      <c r="M63" s="4" t="s">
        <v>9</v>
      </c>
      <c r="N63" s="4" t="s">
        <v>5002</v>
      </c>
      <c r="O63" s="4" t="s">
        <v>4955</v>
      </c>
      <c r="P63" s="4" t="s">
        <v>5901</v>
      </c>
      <c r="Q63" s="4" t="s">
        <v>9</v>
      </c>
      <c r="R63" s="4" t="s">
        <v>9</v>
      </c>
      <c r="S63" s="4" t="s">
        <v>11</v>
      </c>
      <c r="T63" s="4" t="s">
        <v>1449</v>
      </c>
      <c r="U63" s="4" t="s">
        <v>5902</v>
      </c>
      <c r="V63" s="102"/>
      <c r="W63" s="4" t="s">
        <v>5902</v>
      </c>
      <c r="X63" s="4" t="s">
        <v>9</v>
      </c>
      <c r="Y63" s="4" t="s">
        <v>11</v>
      </c>
      <c r="Z63" s="4" t="s">
        <v>9</v>
      </c>
      <c r="AA63" s="4" t="s">
        <v>9</v>
      </c>
      <c r="AB63" s="102"/>
      <c r="AC63" s="102"/>
      <c r="AD63" s="102"/>
      <c r="AE63" s="102">
        <v>44502</v>
      </c>
      <c r="AF63" s="102"/>
      <c r="AG63" s="102"/>
      <c r="AH63" s="4" t="s">
        <v>5903</v>
      </c>
      <c r="AI63" s="4" t="s">
        <v>9</v>
      </c>
      <c r="AJ63" s="4" t="s">
        <v>9</v>
      </c>
      <c r="AK63" s="4" t="s">
        <v>9</v>
      </c>
      <c r="AL63" s="4" t="s">
        <v>5904</v>
      </c>
      <c r="AM63" s="4" t="s">
        <v>5905</v>
      </c>
      <c r="AN63" s="4" t="s">
        <v>9</v>
      </c>
      <c r="AO63" s="4" t="s">
        <v>9</v>
      </c>
      <c r="AP63" s="4" t="s">
        <v>5902</v>
      </c>
      <c r="AQ63" s="4" t="s">
        <v>9</v>
      </c>
      <c r="AR63" s="4" t="s">
        <v>9</v>
      </c>
      <c r="AS63" s="4" t="s">
        <v>9</v>
      </c>
      <c r="AT63" s="4" t="s">
        <v>9</v>
      </c>
      <c r="AU63" s="4" t="s">
        <v>9</v>
      </c>
      <c r="AV63" s="102"/>
      <c r="AW63" s="4" t="s">
        <v>5902</v>
      </c>
      <c r="AX63" s="4" t="s">
        <v>9</v>
      </c>
      <c r="AY63" s="4" t="s">
        <v>9</v>
      </c>
      <c r="AZ63" s="4" t="s">
        <v>9</v>
      </c>
      <c r="BA63" s="4" t="s">
        <v>9</v>
      </c>
      <c r="BB63" s="103">
        <v>0</v>
      </c>
      <c r="BC63" s="102"/>
      <c r="BD63" s="4" t="s">
        <v>9</v>
      </c>
      <c r="BE63" s="102"/>
      <c r="BF63" s="102"/>
      <c r="BG63" s="4" t="s">
        <v>9</v>
      </c>
      <c r="BH63" s="4" t="s">
        <v>5906</v>
      </c>
      <c r="BI63" s="4" t="s">
        <v>9</v>
      </c>
      <c r="BJ63" s="4" t="s">
        <v>9</v>
      </c>
      <c r="BK63" s="4" t="s">
        <v>9</v>
      </c>
      <c r="BL63" s="4" t="s">
        <v>9</v>
      </c>
      <c r="BM63" s="4" t="s">
        <v>9</v>
      </c>
      <c r="BN63" s="4" t="s">
        <v>5907</v>
      </c>
      <c r="BO63" s="4" t="s">
        <v>5908</v>
      </c>
      <c r="BP63" s="4" t="s">
        <v>9</v>
      </c>
      <c r="BQ63" s="4" t="s">
        <v>9</v>
      </c>
      <c r="BR63" s="4" t="s">
        <v>5902</v>
      </c>
      <c r="BS63" s="4" t="s">
        <v>9</v>
      </c>
      <c r="BT63" s="4" t="s">
        <v>9</v>
      </c>
      <c r="BU63" s="4" t="s">
        <v>9</v>
      </c>
      <c r="BV63" s="4" t="s">
        <v>9</v>
      </c>
      <c r="BW63" s="4" t="s">
        <v>9</v>
      </c>
      <c r="BX63" s="4" t="s">
        <v>5901</v>
      </c>
      <c r="BY63" s="4" t="s">
        <v>9</v>
      </c>
      <c r="BZ63" s="4" t="s">
        <v>9</v>
      </c>
      <c r="CA63" s="4" t="s">
        <v>9</v>
      </c>
      <c r="CB63" s="4" t="s">
        <v>9</v>
      </c>
      <c r="CC63" s="4" t="s">
        <v>9</v>
      </c>
      <c r="CD63" s="4" t="s">
        <v>9</v>
      </c>
      <c r="CE63" s="4" t="s">
        <v>9</v>
      </c>
      <c r="CF63" s="4" t="s">
        <v>5902</v>
      </c>
      <c r="CG63" s="4" t="s">
        <v>9</v>
      </c>
      <c r="CH63" s="4" t="s">
        <v>9</v>
      </c>
      <c r="CI63" s="4" t="s">
        <v>9</v>
      </c>
      <c r="CJ63" s="4" t="s">
        <v>9</v>
      </c>
      <c r="CK63" s="104">
        <v>0.51276620370369996</v>
      </c>
      <c r="CL63" s="104">
        <v>0</v>
      </c>
      <c r="CM63" s="4" t="s">
        <v>9</v>
      </c>
      <c r="CN63" s="4" t="s">
        <v>5902</v>
      </c>
      <c r="CO63" s="4" t="s">
        <v>9</v>
      </c>
      <c r="CP63" s="4" t="s">
        <v>9</v>
      </c>
      <c r="CQ63" s="4" t="s">
        <v>9</v>
      </c>
      <c r="CR63" s="4" t="s">
        <v>9</v>
      </c>
      <c r="CS63" s="4" t="s">
        <v>9</v>
      </c>
      <c r="CT63" s="4" t="s">
        <v>9</v>
      </c>
      <c r="CU63" s="4" t="s">
        <v>9</v>
      </c>
      <c r="CV63" s="4" t="s">
        <v>11</v>
      </c>
      <c r="CW63" s="4" t="s">
        <v>5909</v>
      </c>
      <c r="CX63" s="4" t="s">
        <v>9</v>
      </c>
      <c r="CY63" s="4" t="s">
        <v>9</v>
      </c>
      <c r="CZ63" s="4" t="s">
        <v>9</v>
      </c>
      <c r="DA63" s="4" t="s">
        <v>9</v>
      </c>
      <c r="DB63" s="4" t="s">
        <v>9</v>
      </c>
      <c r="DC63" s="102"/>
      <c r="DE63" s="8" t="str">
        <f t="shared" si="0"/>
        <v>XFN121</v>
      </c>
      <c r="DF63" s="8" t="str">
        <f t="shared" si="1"/>
        <v>Tax Planning</v>
      </c>
    </row>
    <row r="64" spans="1:110">
      <c r="A64" s="4" t="s">
        <v>5971</v>
      </c>
      <c r="B64" s="4" t="s">
        <v>5899</v>
      </c>
      <c r="C64" s="4" t="s">
        <v>4955</v>
      </c>
      <c r="D64" s="4" t="s">
        <v>9</v>
      </c>
      <c r="E64" s="4" t="s">
        <v>5900</v>
      </c>
      <c r="F64" s="102">
        <v>44502</v>
      </c>
      <c r="G64" s="4" t="s">
        <v>9</v>
      </c>
      <c r="H64" s="102"/>
      <c r="I64" s="4" t="s">
        <v>6737</v>
      </c>
      <c r="J64" s="4" t="s">
        <v>9</v>
      </c>
      <c r="K64" s="4" t="s">
        <v>5002</v>
      </c>
      <c r="L64" s="4" t="s">
        <v>9</v>
      </c>
      <c r="M64" s="4" t="s">
        <v>9</v>
      </c>
      <c r="N64" s="4" t="s">
        <v>5002</v>
      </c>
      <c r="O64" s="4" t="s">
        <v>4955</v>
      </c>
      <c r="P64" s="4" t="s">
        <v>5901</v>
      </c>
      <c r="Q64" s="4" t="s">
        <v>9</v>
      </c>
      <c r="R64" s="4" t="s">
        <v>9</v>
      </c>
      <c r="S64" s="4" t="s">
        <v>11</v>
      </c>
      <c r="T64" s="4" t="s">
        <v>1449</v>
      </c>
      <c r="U64" s="4" t="s">
        <v>5902</v>
      </c>
      <c r="V64" s="102"/>
      <c r="W64" s="4" t="s">
        <v>5902</v>
      </c>
      <c r="X64" s="4" t="s">
        <v>9</v>
      </c>
      <c r="Y64" s="4" t="s">
        <v>11</v>
      </c>
      <c r="Z64" s="4" t="s">
        <v>9</v>
      </c>
      <c r="AA64" s="4" t="s">
        <v>9</v>
      </c>
      <c r="AB64" s="102"/>
      <c r="AC64" s="102"/>
      <c r="AD64" s="102"/>
      <c r="AE64" s="102">
        <v>44502</v>
      </c>
      <c r="AF64" s="102"/>
      <c r="AG64" s="102"/>
      <c r="AH64" s="4" t="s">
        <v>5903</v>
      </c>
      <c r="AI64" s="4" t="s">
        <v>9</v>
      </c>
      <c r="AJ64" s="4" t="s">
        <v>9</v>
      </c>
      <c r="AK64" s="4" t="s">
        <v>9</v>
      </c>
      <c r="AL64" s="4" t="s">
        <v>5904</v>
      </c>
      <c r="AM64" s="4" t="s">
        <v>5905</v>
      </c>
      <c r="AN64" s="4" t="s">
        <v>9</v>
      </c>
      <c r="AO64" s="4" t="s">
        <v>9</v>
      </c>
      <c r="AP64" s="4" t="s">
        <v>5902</v>
      </c>
      <c r="AQ64" s="4" t="s">
        <v>9</v>
      </c>
      <c r="AR64" s="4" t="s">
        <v>9</v>
      </c>
      <c r="AS64" s="4" t="s">
        <v>9</v>
      </c>
      <c r="AT64" s="4" t="s">
        <v>9</v>
      </c>
      <c r="AU64" s="4" t="s">
        <v>9</v>
      </c>
      <c r="AV64" s="102"/>
      <c r="AW64" s="4" t="s">
        <v>5902</v>
      </c>
      <c r="AX64" s="4" t="s">
        <v>9</v>
      </c>
      <c r="AY64" s="4" t="s">
        <v>9</v>
      </c>
      <c r="AZ64" s="4" t="s">
        <v>9</v>
      </c>
      <c r="BA64" s="4" t="s">
        <v>9</v>
      </c>
      <c r="BB64" s="103">
        <v>0</v>
      </c>
      <c r="BC64" s="102"/>
      <c r="BD64" s="4" t="s">
        <v>9</v>
      </c>
      <c r="BE64" s="102"/>
      <c r="BF64" s="102"/>
      <c r="BG64" s="4" t="s">
        <v>9</v>
      </c>
      <c r="BH64" s="4" t="s">
        <v>5906</v>
      </c>
      <c r="BI64" s="4" t="s">
        <v>9</v>
      </c>
      <c r="BJ64" s="4" t="s">
        <v>9</v>
      </c>
      <c r="BK64" s="4" t="s">
        <v>9</v>
      </c>
      <c r="BL64" s="4" t="s">
        <v>9</v>
      </c>
      <c r="BM64" s="4" t="s">
        <v>9</v>
      </c>
      <c r="BN64" s="4" t="s">
        <v>5907</v>
      </c>
      <c r="BO64" s="4" t="s">
        <v>5908</v>
      </c>
      <c r="BP64" s="4" t="s">
        <v>9</v>
      </c>
      <c r="BQ64" s="4" t="s">
        <v>9</v>
      </c>
      <c r="BR64" s="4" t="s">
        <v>5902</v>
      </c>
      <c r="BS64" s="4" t="s">
        <v>9</v>
      </c>
      <c r="BT64" s="4" t="s">
        <v>9</v>
      </c>
      <c r="BU64" s="4" t="s">
        <v>9</v>
      </c>
      <c r="BV64" s="4" t="s">
        <v>9</v>
      </c>
      <c r="BW64" s="4" t="s">
        <v>9</v>
      </c>
      <c r="BX64" s="4" t="s">
        <v>5901</v>
      </c>
      <c r="BY64" s="4" t="s">
        <v>9</v>
      </c>
      <c r="BZ64" s="4" t="s">
        <v>9</v>
      </c>
      <c r="CA64" s="4" t="s">
        <v>9</v>
      </c>
      <c r="CB64" s="4" t="s">
        <v>9</v>
      </c>
      <c r="CC64" s="4" t="s">
        <v>9</v>
      </c>
      <c r="CD64" s="4" t="s">
        <v>9</v>
      </c>
      <c r="CE64" s="4" t="s">
        <v>9</v>
      </c>
      <c r="CF64" s="4" t="s">
        <v>5902</v>
      </c>
      <c r="CG64" s="4" t="s">
        <v>9</v>
      </c>
      <c r="CH64" s="4" t="s">
        <v>9</v>
      </c>
      <c r="CI64" s="4" t="s">
        <v>9</v>
      </c>
      <c r="CJ64" s="4" t="s">
        <v>9</v>
      </c>
      <c r="CK64" s="104">
        <v>0.51276620370369996</v>
      </c>
      <c r="CL64" s="104">
        <v>0</v>
      </c>
      <c r="CM64" s="4" t="s">
        <v>9</v>
      </c>
      <c r="CN64" s="4" t="s">
        <v>5902</v>
      </c>
      <c r="CO64" s="4" t="s">
        <v>9</v>
      </c>
      <c r="CP64" s="4" t="s">
        <v>9</v>
      </c>
      <c r="CQ64" s="4" t="s">
        <v>9</v>
      </c>
      <c r="CR64" s="4" t="s">
        <v>9</v>
      </c>
      <c r="CS64" s="4" t="s">
        <v>9</v>
      </c>
      <c r="CT64" s="4" t="s">
        <v>9</v>
      </c>
      <c r="CU64" s="4" t="s">
        <v>9</v>
      </c>
      <c r="CV64" s="4" t="s">
        <v>11</v>
      </c>
      <c r="CW64" s="4" t="s">
        <v>5909</v>
      </c>
      <c r="CX64" s="4" t="s">
        <v>9</v>
      </c>
      <c r="CY64" s="4" t="s">
        <v>9</v>
      </c>
      <c r="CZ64" s="4" t="s">
        <v>9</v>
      </c>
      <c r="DA64" s="4" t="s">
        <v>9</v>
      </c>
      <c r="DB64" s="4" t="s">
        <v>9</v>
      </c>
      <c r="DC64" s="102"/>
      <c r="DE64" s="8" t="str">
        <f t="shared" si="0"/>
        <v>XFN122</v>
      </c>
      <c r="DF64" s="8" t="str">
        <f t="shared" si="1"/>
        <v>Tax Reviews</v>
      </c>
    </row>
    <row r="65" spans="1:110">
      <c r="A65" s="4" t="s">
        <v>5972</v>
      </c>
      <c r="B65" s="4" t="s">
        <v>5899</v>
      </c>
      <c r="C65" s="4" t="s">
        <v>4955</v>
      </c>
      <c r="D65" s="4" t="s">
        <v>9</v>
      </c>
      <c r="E65" s="4" t="s">
        <v>5900</v>
      </c>
      <c r="F65" s="102">
        <v>44502</v>
      </c>
      <c r="G65" s="4" t="s">
        <v>9</v>
      </c>
      <c r="H65" s="102"/>
      <c r="I65" s="4" t="s">
        <v>6738</v>
      </c>
      <c r="J65" s="4" t="s">
        <v>9</v>
      </c>
      <c r="K65" s="4" t="s">
        <v>5002</v>
      </c>
      <c r="L65" s="4" t="s">
        <v>9</v>
      </c>
      <c r="M65" s="4" t="s">
        <v>9</v>
      </c>
      <c r="N65" s="4" t="s">
        <v>5002</v>
      </c>
      <c r="O65" s="4" t="s">
        <v>4955</v>
      </c>
      <c r="P65" s="4" t="s">
        <v>5901</v>
      </c>
      <c r="Q65" s="4" t="s">
        <v>9</v>
      </c>
      <c r="R65" s="4" t="s">
        <v>9</v>
      </c>
      <c r="S65" s="4" t="s">
        <v>11</v>
      </c>
      <c r="T65" s="4" t="s">
        <v>1449</v>
      </c>
      <c r="U65" s="4" t="s">
        <v>5902</v>
      </c>
      <c r="V65" s="102"/>
      <c r="W65" s="4" t="s">
        <v>5902</v>
      </c>
      <c r="X65" s="4" t="s">
        <v>9</v>
      </c>
      <c r="Y65" s="4" t="s">
        <v>11</v>
      </c>
      <c r="Z65" s="4" t="s">
        <v>9</v>
      </c>
      <c r="AA65" s="4" t="s">
        <v>9</v>
      </c>
      <c r="AB65" s="102"/>
      <c r="AC65" s="102"/>
      <c r="AD65" s="102"/>
      <c r="AE65" s="102">
        <v>44502</v>
      </c>
      <c r="AF65" s="102"/>
      <c r="AG65" s="102"/>
      <c r="AH65" s="4" t="s">
        <v>5903</v>
      </c>
      <c r="AI65" s="4" t="s">
        <v>9</v>
      </c>
      <c r="AJ65" s="4" t="s">
        <v>9</v>
      </c>
      <c r="AK65" s="4" t="s">
        <v>9</v>
      </c>
      <c r="AL65" s="4" t="s">
        <v>5904</v>
      </c>
      <c r="AM65" s="4" t="s">
        <v>5905</v>
      </c>
      <c r="AN65" s="4" t="s">
        <v>9</v>
      </c>
      <c r="AO65" s="4" t="s">
        <v>9</v>
      </c>
      <c r="AP65" s="4" t="s">
        <v>5902</v>
      </c>
      <c r="AQ65" s="4" t="s">
        <v>9</v>
      </c>
      <c r="AR65" s="4" t="s">
        <v>9</v>
      </c>
      <c r="AS65" s="4" t="s">
        <v>9</v>
      </c>
      <c r="AT65" s="4" t="s">
        <v>9</v>
      </c>
      <c r="AU65" s="4" t="s">
        <v>9</v>
      </c>
      <c r="AV65" s="102"/>
      <c r="AW65" s="4" t="s">
        <v>5902</v>
      </c>
      <c r="AX65" s="4" t="s">
        <v>9</v>
      </c>
      <c r="AY65" s="4" t="s">
        <v>9</v>
      </c>
      <c r="AZ65" s="4" t="s">
        <v>9</v>
      </c>
      <c r="BA65" s="4" t="s">
        <v>9</v>
      </c>
      <c r="BB65" s="103">
        <v>0</v>
      </c>
      <c r="BC65" s="102"/>
      <c r="BD65" s="4" t="s">
        <v>9</v>
      </c>
      <c r="BE65" s="102"/>
      <c r="BF65" s="102"/>
      <c r="BG65" s="4" t="s">
        <v>9</v>
      </c>
      <c r="BH65" s="4" t="s">
        <v>5906</v>
      </c>
      <c r="BI65" s="4" t="s">
        <v>9</v>
      </c>
      <c r="BJ65" s="4" t="s">
        <v>9</v>
      </c>
      <c r="BK65" s="4" t="s">
        <v>9</v>
      </c>
      <c r="BL65" s="4" t="s">
        <v>9</v>
      </c>
      <c r="BM65" s="4" t="s">
        <v>9</v>
      </c>
      <c r="BN65" s="4" t="s">
        <v>5907</v>
      </c>
      <c r="BO65" s="4" t="s">
        <v>5908</v>
      </c>
      <c r="BP65" s="4" t="s">
        <v>9</v>
      </c>
      <c r="BQ65" s="4" t="s">
        <v>9</v>
      </c>
      <c r="BR65" s="4" t="s">
        <v>5902</v>
      </c>
      <c r="BS65" s="4" t="s">
        <v>9</v>
      </c>
      <c r="BT65" s="4" t="s">
        <v>9</v>
      </c>
      <c r="BU65" s="4" t="s">
        <v>9</v>
      </c>
      <c r="BV65" s="4" t="s">
        <v>9</v>
      </c>
      <c r="BW65" s="4" t="s">
        <v>9</v>
      </c>
      <c r="BX65" s="4" t="s">
        <v>5901</v>
      </c>
      <c r="BY65" s="4" t="s">
        <v>9</v>
      </c>
      <c r="BZ65" s="4" t="s">
        <v>9</v>
      </c>
      <c r="CA65" s="4" t="s">
        <v>9</v>
      </c>
      <c r="CB65" s="4" t="s">
        <v>9</v>
      </c>
      <c r="CC65" s="4" t="s">
        <v>9</v>
      </c>
      <c r="CD65" s="4" t="s">
        <v>9</v>
      </c>
      <c r="CE65" s="4" t="s">
        <v>9</v>
      </c>
      <c r="CF65" s="4" t="s">
        <v>5902</v>
      </c>
      <c r="CG65" s="4" t="s">
        <v>9</v>
      </c>
      <c r="CH65" s="4" t="s">
        <v>9</v>
      </c>
      <c r="CI65" s="4" t="s">
        <v>9</v>
      </c>
      <c r="CJ65" s="4" t="s">
        <v>9</v>
      </c>
      <c r="CK65" s="104">
        <v>0.51276620370369996</v>
      </c>
      <c r="CL65" s="104">
        <v>0</v>
      </c>
      <c r="CM65" s="4" t="s">
        <v>9</v>
      </c>
      <c r="CN65" s="4" t="s">
        <v>5902</v>
      </c>
      <c r="CO65" s="4" t="s">
        <v>9</v>
      </c>
      <c r="CP65" s="4" t="s">
        <v>9</v>
      </c>
      <c r="CQ65" s="4" t="s">
        <v>9</v>
      </c>
      <c r="CR65" s="4" t="s">
        <v>9</v>
      </c>
      <c r="CS65" s="4" t="s">
        <v>9</v>
      </c>
      <c r="CT65" s="4" t="s">
        <v>9</v>
      </c>
      <c r="CU65" s="4" t="s">
        <v>9</v>
      </c>
      <c r="CV65" s="4" t="s">
        <v>11</v>
      </c>
      <c r="CW65" s="4" t="s">
        <v>5909</v>
      </c>
      <c r="CX65" s="4" t="s">
        <v>9</v>
      </c>
      <c r="CY65" s="4" t="s">
        <v>9</v>
      </c>
      <c r="CZ65" s="4" t="s">
        <v>9</v>
      </c>
      <c r="DA65" s="4" t="s">
        <v>9</v>
      </c>
      <c r="DB65" s="4" t="s">
        <v>9</v>
      </c>
      <c r="DC65" s="102"/>
      <c r="DE65" s="8" t="str">
        <f t="shared" si="0"/>
        <v>XFN123</v>
      </c>
      <c r="DF65" s="8" t="str">
        <f t="shared" si="1"/>
        <v>Tax Advice</v>
      </c>
    </row>
    <row r="66" spans="1:110">
      <c r="A66" s="4" t="s">
        <v>5973</v>
      </c>
      <c r="B66" s="4" t="s">
        <v>5899</v>
      </c>
      <c r="C66" s="4" t="s">
        <v>4955</v>
      </c>
      <c r="D66" s="4" t="s">
        <v>9</v>
      </c>
      <c r="E66" s="4" t="s">
        <v>5900</v>
      </c>
      <c r="F66" s="102">
        <v>44502</v>
      </c>
      <c r="G66" s="4" t="s">
        <v>9</v>
      </c>
      <c r="H66" s="102"/>
      <c r="I66" s="4" t="s">
        <v>6739</v>
      </c>
      <c r="J66" s="4" t="s">
        <v>9</v>
      </c>
      <c r="K66" s="4" t="s">
        <v>5002</v>
      </c>
      <c r="L66" s="4" t="s">
        <v>9</v>
      </c>
      <c r="M66" s="4" t="s">
        <v>9</v>
      </c>
      <c r="N66" s="4" t="s">
        <v>5002</v>
      </c>
      <c r="O66" s="4" t="s">
        <v>4955</v>
      </c>
      <c r="P66" s="4" t="s">
        <v>5901</v>
      </c>
      <c r="Q66" s="4" t="s">
        <v>9</v>
      </c>
      <c r="R66" s="4" t="s">
        <v>9</v>
      </c>
      <c r="S66" s="4" t="s">
        <v>11</v>
      </c>
      <c r="T66" s="4" t="s">
        <v>1449</v>
      </c>
      <c r="U66" s="4" t="s">
        <v>5902</v>
      </c>
      <c r="V66" s="102"/>
      <c r="W66" s="4" t="s">
        <v>5902</v>
      </c>
      <c r="X66" s="4" t="s">
        <v>9</v>
      </c>
      <c r="Y66" s="4" t="s">
        <v>11</v>
      </c>
      <c r="Z66" s="4" t="s">
        <v>9</v>
      </c>
      <c r="AA66" s="4" t="s">
        <v>9</v>
      </c>
      <c r="AB66" s="102"/>
      <c r="AC66" s="102"/>
      <c r="AD66" s="102"/>
      <c r="AE66" s="102">
        <v>44502</v>
      </c>
      <c r="AF66" s="102"/>
      <c r="AG66" s="102"/>
      <c r="AH66" s="4" t="s">
        <v>5903</v>
      </c>
      <c r="AI66" s="4" t="s">
        <v>9</v>
      </c>
      <c r="AJ66" s="4" t="s">
        <v>9</v>
      </c>
      <c r="AK66" s="4" t="s">
        <v>9</v>
      </c>
      <c r="AL66" s="4" t="s">
        <v>5904</v>
      </c>
      <c r="AM66" s="4" t="s">
        <v>5905</v>
      </c>
      <c r="AN66" s="4" t="s">
        <v>9</v>
      </c>
      <c r="AO66" s="4" t="s">
        <v>9</v>
      </c>
      <c r="AP66" s="4" t="s">
        <v>5902</v>
      </c>
      <c r="AQ66" s="4" t="s">
        <v>9</v>
      </c>
      <c r="AR66" s="4" t="s">
        <v>9</v>
      </c>
      <c r="AS66" s="4" t="s">
        <v>9</v>
      </c>
      <c r="AT66" s="4" t="s">
        <v>9</v>
      </c>
      <c r="AU66" s="4" t="s">
        <v>9</v>
      </c>
      <c r="AV66" s="102"/>
      <c r="AW66" s="4" t="s">
        <v>5902</v>
      </c>
      <c r="AX66" s="4" t="s">
        <v>9</v>
      </c>
      <c r="AY66" s="4" t="s">
        <v>9</v>
      </c>
      <c r="AZ66" s="4" t="s">
        <v>9</v>
      </c>
      <c r="BA66" s="4" t="s">
        <v>9</v>
      </c>
      <c r="BB66" s="103">
        <v>0</v>
      </c>
      <c r="BC66" s="102"/>
      <c r="BD66" s="4" t="s">
        <v>9</v>
      </c>
      <c r="BE66" s="102"/>
      <c r="BF66" s="102"/>
      <c r="BG66" s="4" t="s">
        <v>9</v>
      </c>
      <c r="BH66" s="4" t="s">
        <v>5906</v>
      </c>
      <c r="BI66" s="4" t="s">
        <v>9</v>
      </c>
      <c r="BJ66" s="4" t="s">
        <v>9</v>
      </c>
      <c r="BK66" s="4" t="s">
        <v>9</v>
      </c>
      <c r="BL66" s="4" t="s">
        <v>9</v>
      </c>
      <c r="BM66" s="4" t="s">
        <v>9</v>
      </c>
      <c r="BN66" s="4" t="s">
        <v>5907</v>
      </c>
      <c r="BO66" s="4" t="s">
        <v>5908</v>
      </c>
      <c r="BP66" s="4" t="s">
        <v>9</v>
      </c>
      <c r="BQ66" s="4" t="s">
        <v>9</v>
      </c>
      <c r="BR66" s="4" t="s">
        <v>5902</v>
      </c>
      <c r="BS66" s="4" t="s">
        <v>9</v>
      </c>
      <c r="BT66" s="4" t="s">
        <v>9</v>
      </c>
      <c r="BU66" s="4" t="s">
        <v>9</v>
      </c>
      <c r="BV66" s="4" t="s">
        <v>9</v>
      </c>
      <c r="BW66" s="4" t="s">
        <v>9</v>
      </c>
      <c r="BX66" s="4" t="s">
        <v>5901</v>
      </c>
      <c r="BY66" s="4" t="s">
        <v>9</v>
      </c>
      <c r="BZ66" s="4" t="s">
        <v>9</v>
      </c>
      <c r="CA66" s="4" t="s">
        <v>9</v>
      </c>
      <c r="CB66" s="4" t="s">
        <v>9</v>
      </c>
      <c r="CC66" s="4" t="s">
        <v>9</v>
      </c>
      <c r="CD66" s="4" t="s">
        <v>9</v>
      </c>
      <c r="CE66" s="4" t="s">
        <v>9</v>
      </c>
      <c r="CF66" s="4" t="s">
        <v>5902</v>
      </c>
      <c r="CG66" s="4" t="s">
        <v>9</v>
      </c>
      <c r="CH66" s="4" t="s">
        <v>9</v>
      </c>
      <c r="CI66" s="4" t="s">
        <v>9</v>
      </c>
      <c r="CJ66" s="4" t="s">
        <v>9</v>
      </c>
      <c r="CK66" s="104">
        <v>0.51276620370369996</v>
      </c>
      <c r="CL66" s="104">
        <v>0</v>
      </c>
      <c r="CM66" s="4" t="s">
        <v>9</v>
      </c>
      <c r="CN66" s="4" t="s">
        <v>5902</v>
      </c>
      <c r="CO66" s="4" t="s">
        <v>9</v>
      </c>
      <c r="CP66" s="4" t="s">
        <v>9</v>
      </c>
      <c r="CQ66" s="4" t="s">
        <v>9</v>
      </c>
      <c r="CR66" s="4" t="s">
        <v>9</v>
      </c>
      <c r="CS66" s="4" t="s">
        <v>9</v>
      </c>
      <c r="CT66" s="4" t="s">
        <v>9</v>
      </c>
      <c r="CU66" s="4" t="s">
        <v>9</v>
      </c>
      <c r="CV66" s="4" t="s">
        <v>11</v>
      </c>
      <c r="CW66" s="4" t="s">
        <v>5909</v>
      </c>
      <c r="CX66" s="4" t="s">
        <v>9</v>
      </c>
      <c r="CY66" s="4" t="s">
        <v>9</v>
      </c>
      <c r="CZ66" s="4" t="s">
        <v>9</v>
      </c>
      <c r="DA66" s="4" t="s">
        <v>9</v>
      </c>
      <c r="DB66" s="4" t="s">
        <v>9</v>
      </c>
      <c r="DC66" s="102"/>
      <c r="DE66" s="8" t="str">
        <f t="shared" si="0"/>
        <v>XFN125</v>
      </c>
      <c r="DF66" s="8" t="str">
        <f t="shared" si="1"/>
        <v>IRD Audit</v>
      </c>
    </row>
    <row r="67" spans="1:110">
      <c r="A67" s="4" t="s">
        <v>5974</v>
      </c>
      <c r="B67" s="4" t="s">
        <v>5899</v>
      </c>
      <c r="C67" s="4" t="s">
        <v>4955</v>
      </c>
      <c r="D67" s="4" t="s">
        <v>9</v>
      </c>
      <c r="E67" s="4" t="s">
        <v>5900</v>
      </c>
      <c r="F67" s="102">
        <v>44502</v>
      </c>
      <c r="G67" s="4" t="s">
        <v>9</v>
      </c>
      <c r="H67" s="102"/>
      <c r="I67" s="4" t="s">
        <v>6740</v>
      </c>
      <c r="J67" s="4" t="s">
        <v>9</v>
      </c>
      <c r="K67" s="4" t="s">
        <v>5002</v>
      </c>
      <c r="L67" s="4" t="s">
        <v>9</v>
      </c>
      <c r="M67" s="4" t="s">
        <v>9</v>
      </c>
      <c r="N67" s="4" t="s">
        <v>5002</v>
      </c>
      <c r="O67" s="4" t="s">
        <v>4955</v>
      </c>
      <c r="P67" s="4" t="s">
        <v>5901</v>
      </c>
      <c r="Q67" s="4" t="s">
        <v>9</v>
      </c>
      <c r="R67" s="4" t="s">
        <v>9</v>
      </c>
      <c r="S67" s="4" t="s">
        <v>11</v>
      </c>
      <c r="T67" s="4" t="s">
        <v>1449</v>
      </c>
      <c r="U67" s="4" t="s">
        <v>5902</v>
      </c>
      <c r="V67" s="102"/>
      <c r="W67" s="4" t="s">
        <v>5902</v>
      </c>
      <c r="X67" s="4" t="s">
        <v>9</v>
      </c>
      <c r="Y67" s="4" t="s">
        <v>11</v>
      </c>
      <c r="Z67" s="4" t="s">
        <v>9</v>
      </c>
      <c r="AA67" s="4" t="s">
        <v>9</v>
      </c>
      <c r="AB67" s="102"/>
      <c r="AC67" s="102"/>
      <c r="AD67" s="102"/>
      <c r="AE67" s="102">
        <v>44502</v>
      </c>
      <c r="AF67" s="102"/>
      <c r="AG67" s="102"/>
      <c r="AH67" s="4" t="s">
        <v>5903</v>
      </c>
      <c r="AI67" s="4" t="s">
        <v>9</v>
      </c>
      <c r="AJ67" s="4" t="s">
        <v>9</v>
      </c>
      <c r="AK67" s="4" t="s">
        <v>9</v>
      </c>
      <c r="AL67" s="4" t="s">
        <v>5904</v>
      </c>
      <c r="AM67" s="4" t="s">
        <v>5905</v>
      </c>
      <c r="AN67" s="4" t="s">
        <v>9</v>
      </c>
      <c r="AO67" s="4" t="s">
        <v>9</v>
      </c>
      <c r="AP67" s="4" t="s">
        <v>5902</v>
      </c>
      <c r="AQ67" s="4" t="s">
        <v>9</v>
      </c>
      <c r="AR67" s="4" t="s">
        <v>9</v>
      </c>
      <c r="AS67" s="4" t="s">
        <v>9</v>
      </c>
      <c r="AT67" s="4" t="s">
        <v>9</v>
      </c>
      <c r="AU67" s="4" t="s">
        <v>9</v>
      </c>
      <c r="AV67" s="102"/>
      <c r="AW67" s="4" t="s">
        <v>5902</v>
      </c>
      <c r="AX67" s="4" t="s">
        <v>9</v>
      </c>
      <c r="AY67" s="4" t="s">
        <v>9</v>
      </c>
      <c r="AZ67" s="4" t="s">
        <v>9</v>
      </c>
      <c r="BA67" s="4" t="s">
        <v>9</v>
      </c>
      <c r="BB67" s="103">
        <v>0</v>
      </c>
      <c r="BC67" s="102"/>
      <c r="BD67" s="4" t="s">
        <v>9</v>
      </c>
      <c r="BE67" s="102"/>
      <c r="BF67" s="102"/>
      <c r="BG67" s="4" t="s">
        <v>9</v>
      </c>
      <c r="BH67" s="4" t="s">
        <v>5906</v>
      </c>
      <c r="BI67" s="4" t="s">
        <v>9</v>
      </c>
      <c r="BJ67" s="4" t="s">
        <v>9</v>
      </c>
      <c r="BK67" s="4" t="s">
        <v>9</v>
      </c>
      <c r="BL67" s="4" t="s">
        <v>9</v>
      </c>
      <c r="BM67" s="4" t="s">
        <v>9</v>
      </c>
      <c r="BN67" s="4" t="s">
        <v>5907</v>
      </c>
      <c r="BO67" s="4" t="s">
        <v>5908</v>
      </c>
      <c r="BP67" s="4" t="s">
        <v>9</v>
      </c>
      <c r="BQ67" s="4" t="s">
        <v>9</v>
      </c>
      <c r="BR67" s="4" t="s">
        <v>5902</v>
      </c>
      <c r="BS67" s="4" t="s">
        <v>9</v>
      </c>
      <c r="BT67" s="4" t="s">
        <v>9</v>
      </c>
      <c r="BU67" s="4" t="s">
        <v>9</v>
      </c>
      <c r="BV67" s="4" t="s">
        <v>9</v>
      </c>
      <c r="BW67" s="4" t="s">
        <v>9</v>
      </c>
      <c r="BX67" s="4" t="s">
        <v>5901</v>
      </c>
      <c r="BY67" s="4" t="s">
        <v>9</v>
      </c>
      <c r="BZ67" s="4" t="s">
        <v>9</v>
      </c>
      <c r="CA67" s="4" t="s">
        <v>9</v>
      </c>
      <c r="CB67" s="4" t="s">
        <v>9</v>
      </c>
      <c r="CC67" s="4" t="s">
        <v>9</v>
      </c>
      <c r="CD67" s="4" t="s">
        <v>9</v>
      </c>
      <c r="CE67" s="4" t="s">
        <v>9</v>
      </c>
      <c r="CF67" s="4" t="s">
        <v>5902</v>
      </c>
      <c r="CG67" s="4" t="s">
        <v>9</v>
      </c>
      <c r="CH67" s="4" t="s">
        <v>9</v>
      </c>
      <c r="CI67" s="4" t="s">
        <v>9</v>
      </c>
      <c r="CJ67" s="4" t="s">
        <v>9</v>
      </c>
      <c r="CK67" s="104">
        <v>0.51276620370369996</v>
      </c>
      <c r="CL67" s="104">
        <v>0</v>
      </c>
      <c r="CM67" s="4" t="s">
        <v>9</v>
      </c>
      <c r="CN67" s="4" t="s">
        <v>5902</v>
      </c>
      <c r="CO67" s="4" t="s">
        <v>9</v>
      </c>
      <c r="CP67" s="4" t="s">
        <v>9</v>
      </c>
      <c r="CQ67" s="4" t="s">
        <v>9</v>
      </c>
      <c r="CR67" s="4" t="s">
        <v>9</v>
      </c>
      <c r="CS67" s="4" t="s">
        <v>9</v>
      </c>
      <c r="CT67" s="4" t="s">
        <v>9</v>
      </c>
      <c r="CU67" s="4" t="s">
        <v>9</v>
      </c>
      <c r="CV67" s="4" t="s">
        <v>11</v>
      </c>
      <c r="CW67" s="4" t="s">
        <v>5909</v>
      </c>
      <c r="CX67" s="4" t="s">
        <v>9</v>
      </c>
      <c r="CY67" s="4" t="s">
        <v>9</v>
      </c>
      <c r="CZ67" s="4" t="s">
        <v>9</v>
      </c>
      <c r="DA67" s="4" t="s">
        <v>9</v>
      </c>
      <c r="DB67" s="4" t="s">
        <v>9</v>
      </c>
      <c r="DC67" s="102"/>
      <c r="DE67" s="8" t="str">
        <f t="shared" ref="DE67:DE130" si="2">LEFT(I67,6)</f>
        <v>XFN130</v>
      </c>
      <c r="DF67" s="8" t="str">
        <f t="shared" ref="DF67:DF130" si="3">MID(I67,8,100)</f>
        <v>Accounting Advise General</v>
      </c>
    </row>
    <row r="68" spans="1:110">
      <c r="A68" s="4" t="s">
        <v>5975</v>
      </c>
      <c r="B68" s="4" t="s">
        <v>5899</v>
      </c>
      <c r="C68" s="4" t="s">
        <v>4955</v>
      </c>
      <c r="D68" s="4" t="s">
        <v>9</v>
      </c>
      <c r="E68" s="4" t="s">
        <v>5900</v>
      </c>
      <c r="F68" s="102">
        <v>44502</v>
      </c>
      <c r="G68" s="4" t="s">
        <v>9</v>
      </c>
      <c r="H68" s="102"/>
      <c r="I68" s="4" t="s">
        <v>6741</v>
      </c>
      <c r="J68" s="4" t="s">
        <v>9</v>
      </c>
      <c r="K68" s="4" t="s">
        <v>5002</v>
      </c>
      <c r="L68" s="4" t="s">
        <v>9</v>
      </c>
      <c r="M68" s="4" t="s">
        <v>9</v>
      </c>
      <c r="N68" s="4" t="s">
        <v>5002</v>
      </c>
      <c r="O68" s="4" t="s">
        <v>4955</v>
      </c>
      <c r="P68" s="4" t="s">
        <v>5901</v>
      </c>
      <c r="Q68" s="4" t="s">
        <v>9</v>
      </c>
      <c r="R68" s="4" t="s">
        <v>9</v>
      </c>
      <c r="S68" s="4" t="s">
        <v>11</v>
      </c>
      <c r="T68" s="4" t="s">
        <v>1449</v>
      </c>
      <c r="U68" s="4" t="s">
        <v>5902</v>
      </c>
      <c r="V68" s="102"/>
      <c r="W68" s="4" t="s">
        <v>5902</v>
      </c>
      <c r="X68" s="4" t="s">
        <v>9</v>
      </c>
      <c r="Y68" s="4" t="s">
        <v>11</v>
      </c>
      <c r="Z68" s="4" t="s">
        <v>9</v>
      </c>
      <c r="AA68" s="4" t="s">
        <v>9</v>
      </c>
      <c r="AB68" s="102"/>
      <c r="AC68" s="102"/>
      <c r="AD68" s="102"/>
      <c r="AE68" s="102">
        <v>44502</v>
      </c>
      <c r="AF68" s="102"/>
      <c r="AG68" s="102"/>
      <c r="AH68" s="4" t="s">
        <v>5903</v>
      </c>
      <c r="AI68" s="4" t="s">
        <v>9</v>
      </c>
      <c r="AJ68" s="4" t="s">
        <v>9</v>
      </c>
      <c r="AK68" s="4" t="s">
        <v>9</v>
      </c>
      <c r="AL68" s="4" t="s">
        <v>5904</v>
      </c>
      <c r="AM68" s="4" t="s">
        <v>5905</v>
      </c>
      <c r="AN68" s="4" t="s">
        <v>9</v>
      </c>
      <c r="AO68" s="4" t="s">
        <v>9</v>
      </c>
      <c r="AP68" s="4" t="s">
        <v>5902</v>
      </c>
      <c r="AQ68" s="4" t="s">
        <v>9</v>
      </c>
      <c r="AR68" s="4" t="s">
        <v>9</v>
      </c>
      <c r="AS68" s="4" t="s">
        <v>9</v>
      </c>
      <c r="AT68" s="4" t="s">
        <v>9</v>
      </c>
      <c r="AU68" s="4" t="s">
        <v>9</v>
      </c>
      <c r="AV68" s="102"/>
      <c r="AW68" s="4" t="s">
        <v>5902</v>
      </c>
      <c r="AX68" s="4" t="s">
        <v>9</v>
      </c>
      <c r="AY68" s="4" t="s">
        <v>9</v>
      </c>
      <c r="AZ68" s="4" t="s">
        <v>9</v>
      </c>
      <c r="BA68" s="4" t="s">
        <v>9</v>
      </c>
      <c r="BB68" s="103">
        <v>0</v>
      </c>
      <c r="BC68" s="102"/>
      <c r="BD68" s="4" t="s">
        <v>9</v>
      </c>
      <c r="BE68" s="102"/>
      <c r="BF68" s="102"/>
      <c r="BG68" s="4" t="s">
        <v>9</v>
      </c>
      <c r="BH68" s="4" t="s">
        <v>5906</v>
      </c>
      <c r="BI68" s="4" t="s">
        <v>9</v>
      </c>
      <c r="BJ68" s="4" t="s">
        <v>9</v>
      </c>
      <c r="BK68" s="4" t="s">
        <v>9</v>
      </c>
      <c r="BL68" s="4" t="s">
        <v>9</v>
      </c>
      <c r="BM68" s="4" t="s">
        <v>9</v>
      </c>
      <c r="BN68" s="4" t="s">
        <v>5907</v>
      </c>
      <c r="BO68" s="4" t="s">
        <v>5908</v>
      </c>
      <c r="BP68" s="4" t="s">
        <v>9</v>
      </c>
      <c r="BQ68" s="4" t="s">
        <v>9</v>
      </c>
      <c r="BR68" s="4" t="s">
        <v>5902</v>
      </c>
      <c r="BS68" s="4" t="s">
        <v>9</v>
      </c>
      <c r="BT68" s="4" t="s">
        <v>9</v>
      </c>
      <c r="BU68" s="4" t="s">
        <v>9</v>
      </c>
      <c r="BV68" s="4" t="s">
        <v>9</v>
      </c>
      <c r="BW68" s="4" t="s">
        <v>9</v>
      </c>
      <c r="BX68" s="4" t="s">
        <v>5901</v>
      </c>
      <c r="BY68" s="4" t="s">
        <v>9</v>
      </c>
      <c r="BZ68" s="4" t="s">
        <v>9</v>
      </c>
      <c r="CA68" s="4" t="s">
        <v>9</v>
      </c>
      <c r="CB68" s="4" t="s">
        <v>9</v>
      </c>
      <c r="CC68" s="4" t="s">
        <v>9</v>
      </c>
      <c r="CD68" s="4" t="s">
        <v>9</v>
      </c>
      <c r="CE68" s="4" t="s">
        <v>9</v>
      </c>
      <c r="CF68" s="4" t="s">
        <v>5902</v>
      </c>
      <c r="CG68" s="4" t="s">
        <v>9</v>
      </c>
      <c r="CH68" s="4" t="s">
        <v>9</v>
      </c>
      <c r="CI68" s="4" t="s">
        <v>9</v>
      </c>
      <c r="CJ68" s="4" t="s">
        <v>9</v>
      </c>
      <c r="CK68" s="104">
        <v>0.51277777777778</v>
      </c>
      <c r="CL68" s="104">
        <v>0</v>
      </c>
      <c r="CM68" s="4" t="s">
        <v>9</v>
      </c>
      <c r="CN68" s="4" t="s">
        <v>5902</v>
      </c>
      <c r="CO68" s="4" t="s">
        <v>9</v>
      </c>
      <c r="CP68" s="4" t="s">
        <v>9</v>
      </c>
      <c r="CQ68" s="4" t="s">
        <v>9</v>
      </c>
      <c r="CR68" s="4" t="s">
        <v>9</v>
      </c>
      <c r="CS68" s="4" t="s">
        <v>9</v>
      </c>
      <c r="CT68" s="4" t="s">
        <v>9</v>
      </c>
      <c r="CU68" s="4" t="s">
        <v>9</v>
      </c>
      <c r="CV68" s="4" t="s">
        <v>11</v>
      </c>
      <c r="CW68" s="4" t="s">
        <v>5909</v>
      </c>
      <c r="CX68" s="4" t="s">
        <v>9</v>
      </c>
      <c r="CY68" s="4" t="s">
        <v>9</v>
      </c>
      <c r="CZ68" s="4" t="s">
        <v>9</v>
      </c>
      <c r="DA68" s="4" t="s">
        <v>9</v>
      </c>
      <c r="DB68" s="4" t="s">
        <v>9</v>
      </c>
      <c r="DC68" s="102"/>
      <c r="DE68" s="8" t="str">
        <f t="shared" si="2"/>
        <v>XFN200</v>
      </c>
      <c r="DF68" s="8" t="str">
        <f t="shared" si="3"/>
        <v>Consulting General</v>
      </c>
    </row>
    <row r="69" spans="1:110">
      <c r="A69" s="4" t="s">
        <v>5976</v>
      </c>
      <c r="B69" s="4" t="s">
        <v>5899</v>
      </c>
      <c r="C69" s="4" t="s">
        <v>4955</v>
      </c>
      <c r="D69" s="4" t="s">
        <v>9</v>
      </c>
      <c r="E69" s="4" t="s">
        <v>5900</v>
      </c>
      <c r="F69" s="102">
        <v>44502</v>
      </c>
      <c r="G69" s="4" t="s">
        <v>9</v>
      </c>
      <c r="H69" s="102"/>
      <c r="I69" s="4" t="s">
        <v>6742</v>
      </c>
      <c r="J69" s="4" t="s">
        <v>9</v>
      </c>
      <c r="K69" s="4" t="s">
        <v>5002</v>
      </c>
      <c r="L69" s="4" t="s">
        <v>9</v>
      </c>
      <c r="M69" s="4" t="s">
        <v>9</v>
      </c>
      <c r="N69" s="4" t="s">
        <v>5002</v>
      </c>
      <c r="O69" s="4" t="s">
        <v>4955</v>
      </c>
      <c r="P69" s="4" t="s">
        <v>5901</v>
      </c>
      <c r="Q69" s="4" t="s">
        <v>9</v>
      </c>
      <c r="R69" s="4" t="s">
        <v>9</v>
      </c>
      <c r="S69" s="4" t="s">
        <v>11</v>
      </c>
      <c r="T69" s="4" t="s">
        <v>1449</v>
      </c>
      <c r="U69" s="4" t="s">
        <v>5902</v>
      </c>
      <c r="V69" s="102"/>
      <c r="W69" s="4" t="s">
        <v>5902</v>
      </c>
      <c r="X69" s="4" t="s">
        <v>9</v>
      </c>
      <c r="Y69" s="4" t="s">
        <v>11</v>
      </c>
      <c r="Z69" s="4" t="s">
        <v>9</v>
      </c>
      <c r="AA69" s="4" t="s">
        <v>9</v>
      </c>
      <c r="AB69" s="102"/>
      <c r="AC69" s="102"/>
      <c r="AD69" s="102"/>
      <c r="AE69" s="102">
        <v>44502</v>
      </c>
      <c r="AF69" s="102"/>
      <c r="AG69" s="102"/>
      <c r="AH69" s="4" t="s">
        <v>5903</v>
      </c>
      <c r="AI69" s="4" t="s">
        <v>9</v>
      </c>
      <c r="AJ69" s="4" t="s">
        <v>9</v>
      </c>
      <c r="AK69" s="4" t="s">
        <v>9</v>
      </c>
      <c r="AL69" s="4" t="s">
        <v>5904</v>
      </c>
      <c r="AM69" s="4" t="s">
        <v>5905</v>
      </c>
      <c r="AN69" s="4" t="s">
        <v>9</v>
      </c>
      <c r="AO69" s="4" t="s">
        <v>9</v>
      </c>
      <c r="AP69" s="4" t="s">
        <v>5902</v>
      </c>
      <c r="AQ69" s="4" t="s">
        <v>9</v>
      </c>
      <c r="AR69" s="4" t="s">
        <v>9</v>
      </c>
      <c r="AS69" s="4" t="s">
        <v>9</v>
      </c>
      <c r="AT69" s="4" t="s">
        <v>9</v>
      </c>
      <c r="AU69" s="4" t="s">
        <v>9</v>
      </c>
      <c r="AV69" s="102"/>
      <c r="AW69" s="4" t="s">
        <v>5902</v>
      </c>
      <c r="AX69" s="4" t="s">
        <v>9</v>
      </c>
      <c r="AY69" s="4" t="s">
        <v>9</v>
      </c>
      <c r="AZ69" s="4" t="s">
        <v>9</v>
      </c>
      <c r="BA69" s="4" t="s">
        <v>9</v>
      </c>
      <c r="BB69" s="103">
        <v>0</v>
      </c>
      <c r="BC69" s="102"/>
      <c r="BD69" s="4" t="s">
        <v>9</v>
      </c>
      <c r="BE69" s="102"/>
      <c r="BF69" s="102"/>
      <c r="BG69" s="4" t="s">
        <v>9</v>
      </c>
      <c r="BH69" s="4" t="s">
        <v>5906</v>
      </c>
      <c r="BI69" s="4" t="s">
        <v>9</v>
      </c>
      <c r="BJ69" s="4" t="s">
        <v>9</v>
      </c>
      <c r="BK69" s="4" t="s">
        <v>9</v>
      </c>
      <c r="BL69" s="4" t="s">
        <v>9</v>
      </c>
      <c r="BM69" s="4" t="s">
        <v>9</v>
      </c>
      <c r="BN69" s="4" t="s">
        <v>5907</v>
      </c>
      <c r="BO69" s="4" t="s">
        <v>5908</v>
      </c>
      <c r="BP69" s="4" t="s">
        <v>9</v>
      </c>
      <c r="BQ69" s="4" t="s">
        <v>9</v>
      </c>
      <c r="BR69" s="4" t="s">
        <v>5902</v>
      </c>
      <c r="BS69" s="4" t="s">
        <v>9</v>
      </c>
      <c r="BT69" s="4" t="s">
        <v>9</v>
      </c>
      <c r="BU69" s="4" t="s">
        <v>9</v>
      </c>
      <c r="BV69" s="4" t="s">
        <v>9</v>
      </c>
      <c r="BW69" s="4" t="s">
        <v>9</v>
      </c>
      <c r="BX69" s="4" t="s">
        <v>5901</v>
      </c>
      <c r="BY69" s="4" t="s">
        <v>9</v>
      </c>
      <c r="BZ69" s="4" t="s">
        <v>9</v>
      </c>
      <c r="CA69" s="4" t="s">
        <v>9</v>
      </c>
      <c r="CB69" s="4" t="s">
        <v>9</v>
      </c>
      <c r="CC69" s="4" t="s">
        <v>9</v>
      </c>
      <c r="CD69" s="4" t="s">
        <v>9</v>
      </c>
      <c r="CE69" s="4" t="s">
        <v>9</v>
      </c>
      <c r="CF69" s="4" t="s">
        <v>5902</v>
      </c>
      <c r="CG69" s="4" t="s">
        <v>9</v>
      </c>
      <c r="CH69" s="4" t="s">
        <v>9</v>
      </c>
      <c r="CI69" s="4" t="s">
        <v>9</v>
      </c>
      <c r="CJ69" s="4" t="s">
        <v>9</v>
      </c>
      <c r="CK69" s="104">
        <v>0.51277777777778</v>
      </c>
      <c r="CL69" s="104">
        <v>0</v>
      </c>
      <c r="CM69" s="4" t="s">
        <v>9</v>
      </c>
      <c r="CN69" s="4" t="s">
        <v>5902</v>
      </c>
      <c r="CO69" s="4" t="s">
        <v>9</v>
      </c>
      <c r="CP69" s="4" t="s">
        <v>9</v>
      </c>
      <c r="CQ69" s="4" t="s">
        <v>9</v>
      </c>
      <c r="CR69" s="4" t="s">
        <v>9</v>
      </c>
      <c r="CS69" s="4" t="s">
        <v>9</v>
      </c>
      <c r="CT69" s="4" t="s">
        <v>9</v>
      </c>
      <c r="CU69" s="4" t="s">
        <v>9</v>
      </c>
      <c r="CV69" s="4" t="s">
        <v>11</v>
      </c>
      <c r="CW69" s="4" t="s">
        <v>5909</v>
      </c>
      <c r="CX69" s="4" t="s">
        <v>9</v>
      </c>
      <c r="CY69" s="4" t="s">
        <v>9</v>
      </c>
      <c r="CZ69" s="4" t="s">
        <v>9</v>
      </c>
      <c r="DA69" s="4" t="s">
        <v>9</v>
      </c>
      <c r="DB69" s="4" t="s">
        <v>9</v>
      </c>
      <c r="DC69" s="102"/>
      <c r="DE69" s="8" t="str">
        <f t="shared" si="2"/>
        <v>BUD220</v>
      </c>
      <c r="DF69" s="8" t="str">
        <f t="shared" si="3"/>
        <v>7-Evaporator Health Testing</v>
      </c>
    </row>
    <row r="70" spans="1:110">
      <c r="A70" s="4" t="s">
        <v>5977</v>
      </c>
      <c r="B70" s="4" t="s">
        <v>5899</v>
      </c>
      <c r="C70" s="4" t="s">
        <v>4955</v>
      </c>
      <c r="D70" s="4" t="s">
        <v>9</v>
      </c>
      <c r="E70" s="4" t="s">
        <v>5900</v>
      </c>
      <c r="F70" s="102">
        <v>44502</v>
      </c>
      <c r="G70" s="4" t="s">
        <v>9</v>
      </c>
      <c r="H70" s="102"/>
      <c r="I70" s="4" t="s">
        <v>6743</v>
      </c>
      <c r="J70" s="4" t="s">
        <v>9</v>
      </c>
      <c r="K70" s="4" t="s">
        <v>5002</v>
      </c>
      <c r="L70" s="4" t="s">
        <v>9</v>
      </c>
      <c r="M70" s="4" t="s">
        <v>9</v>
      </c>
      <c r="N70" s="4" t="s">
        <v>5002</v>
      </c>
      <c r="O70" s="4" t="s">
        <v>4955</v>
      </c>
      <c r="P70" s="4" t="s">
        <v>5901</v>
      </c>
      <c r="Q70" s="4" t="s">
        <v>9</v>
      </c>
      <c r="R70" s="4" t="s">
        <v>9</v>
      </c>
      <c r="S70" s="4" t="s">
        <v>11</v>
      </c>
      <c r="T70" s="4" t="s">
        <v>1449</v>
      </c>
      <c r="U70" s="4" t="s">
        <v>5902</v>
      </c>
      <c r="V70" s="102"/>
      <c r="W70" s="4" t="s">
        <v>5902</v>
      </c>
      <c r="X70" s="4" t="s">
        <v>9</v>
      </c>
      <c r="Y70" s="4" t="s">
        <v>11</v>
      </c>
      <c r="Z70" s="4" t="s">
        <v>9</v>
      </c>
      <c r="AA70" s="4" t="s">
        <v>9</v>
      </c>
      <c r="AB70" s="102"/>
      <c r="AC70" s="102"/>
      <c r="AD70" s="102"/>
      <c r="AE70" s="102">
        <v>44502</v>
      </c>
      <c r="AF70" s="102"/>
      <c r="AG70" s="102"/>
      <c r="AH70" s="4" t="s">
        <v>5903</v>
      </c>
      <c r="AI70" s="4" t="s">
        <v>9</v>
      </c>
      <c r="AJ70" s="4" t="s">
        <v>9</v>
      </c>
      <c r="AK70" s="4" t="s">
        <v>9</v>
      </c>
      <c r="AL70" s="4" t="s">
        <v>5904</v>
      </c>
      <c r="AM70" s="4" t="s">
        <v>5905</v>
      </c>
      <c r="AN70" s="4" t="s">
        <v>9</v>
      </c>
      <c r="AO70" s="4" t="s">
        <v>9</v>
      </c>
      <c r="AP70" s="4" t="s">
        <v>5902</v>
      </c>
      <c r="AQ70" s="4" t="s">
        <v>9</v>
      </c>
      <c r="AR70" s="4" t="s">
        <v>9</v>
      </c>
      <c r="AS70" s="4" t="s">
        <v>9</v>
      </c>
      <c r="AT70" s="4" t="s">
        <v>9</v>
      </c>
      <c r="AU70" s="4" t="s">
        <v>9</v>
      </c>
      <c r="AV70" s="102"/>
      <c r="AW70" s="4" t="s">
        <v>5902</v>
      </c>
      <c r="AX70" s="4" t="s">
        <v>9</v>
      </c>
      <c r="AY70" s="4" t="s">
        <v>9</v>
      </c>
      <c r="AZ70" s="4" t="s">
        <v>9</v>
      </c>
      <c r="BA70" s="4" t="s">
        <v>9</v>
      </c>
      <c r="BB70" s="103">
        <v>0</v>
      </c>
      <c r="BC70" s="102"/>
      <c r="BD70" s="4" t="s">
        <v>9</v>
      </c>
      <c r="BE70" s="102"/>
      <c r="BF70" s="102"/>
      <c r="BG70" s="4" t="s">
        <v>9</v>
      </c>
      <c r="BH70" s="4" t="s">
        <v>5906</v>
      </c>
      <c r="BI70" s="4" t="s">
        <v>9</v>
      </c>
      <c r="BJ70" s="4" t="s">
        <v>9</v>
      </c>
      <c r="BK70" s="4" t="s">
        <v>9</v>
      </c>
      <c r="BL70" s="4" t="s">
        <v>9</v>
      </c>
      <c r="BM70" s="4" t="s">
        <v>9</v>
      </c>
      <c r="BN70" s="4" t="s">
        <v>5907</v>
      </c>
      <c r="BO70" s="4" t="s">
        <v>5908</v>
      </c>
      <c r="BP70" s="4" t="s">
        <v>9</v>
      </c>
      <c r="BQ70" s="4" t="s">
        <v>9</v>
      </c>
      <c r="BR70" s="4" t="s">
        <v>5902</v>
      </c>
      <c r="BS70" s="4" t="s">
        <v>9</v>
      </c>
      <c r="BT70" s="4" t="s">
        <v>9</v>
      </c>
      <c r="BU70" s="4" t="s">
        <v>9</v>
      </c>
      <c r="BV70" s="4" t="s">
        <v>9</v>
      </c>
      <c r="BW70" s="4" t="s">
        <v>9</v>
      </c>
      <c r="BX70" s="4" t="s">
        <v>5901</v>
      </c>
      <c r="BY70" s="4" t="s">
        <v>9</v>
      </c>
      <c r="BZ70" s="4" t="s">
        <v>9</v>
      </c>
      <c r="CA70" s="4" t="s">
        <v>9</v>
      </c>
      <c r="CB70" s="4" t="s">
        <v>9</v>
      </c>
      <c r="CC70" s="4" t="s">
        <v>9</v>
      </c>
      <c r="CD70" s="4" t="s">
        <v>9</v>
      </c>
      <c r="CE70" s="4" t="s">
        <v>9</v>
      </c>
      <c r="CF70" s="4" t="s">
        <v>5902</v>
      </c>
      <c r="CG70" s="4" t="s">
        <v>9</v>
      </c>
      <c r="CH70" s="4" t="s">
        <v>9</v>
      </c>
      <c r="CI70" s="4" t="s">
        <v>9</v>
      </c>
      <c r="CJ70" s="4" t="s">
        <v>9</v>
      </c>
      <c r="CK70" s="104">
        <v>0.51277777777778</v>
      </c>
      <c r="CL70" s="104">
        <v>0</v>
      </c>
      <c r="CM70" s="4" t="s">
        <v>9</v>
      </c>
      <c r="CN70" s="4" t="s">
        <v>5902</v>
      </c>
      <c r="CO70" s="4" t="s">
        <v>9</v>
      </c>
      <c r="CP70" s="4" t="s">
        <v>9</v>
      </c>
      <c r="CQ70" s="4" t="s">
        <v>9</v>
      </c>
      <c r="CR70" s="4" t="s">
        <v>9</v>
      </c>
      <c r="CS70" s="4" t="s">
        <v>9</v>
      </c>
      <c r="CT70" s="4" t="s">
        <v>9</v>
      </c>
      <c r="CU70" s="4" t="s">
        <v>9</v>
      </c>
      <c r="CV70" s="4" t="s">
        <v>11</v>
      </c>
      <c r="CW70" s="4" t="s">
        <v>5909</v>
      </c>
      <c r="CX70" s="4" t="s">
        <v>9</v>
      </c>
      <c r="CY70" s="4" t="s">
        <v>9</v>
      </c>
      <c r="CZ70" s="4" t="s">
        <v>9</v>
      </c>
      <c r="DA70" s="4" t="s">
        <v>9</v>
      </c>
      <c r="DB70" s="4" t="s">
        <v>9</v>
      </c>
      <c r="DC70" s="102"/>
      <c r="DE70" s="8" t="str">
        <f t="shared" si="2"/>
        <v>XFN201</v>
      </c>
      <c r="DF70" s="8" t="str">
        <f t="shared" si="3"/>
        <v>Treasury Advisory</v>
      </c>
    </row>
    <row r="71" spans="1:110">
      <c r="A71" s="4" t="s">
        <v>5978</v>
      </c>
      <c r="B71" s="4" t="s">
        <v>5899</v>
      </c>
      <c r="C71" s="4" t="s">
        <v>4955</v>
      </c>
      <c r="D71" s="4" t="s">
        <v>9</v>
      </c>
      <c r="E71" s="4" t="s">
        <v>5900</v>
      </c>
      <c r="F71" s="102">
        <v>44502</v>
      </c>
      <c r="G71" s="4" t="s">
        <v>9</v>
      </c>
      <c r="H71" s="102"/>
      <c r="I71" s="4" t="s">
        <v>6744</v>
      </c>
      <c r="J71" s="4" t="s">
        <v>9</v>
      </c>
      <c r="K71" s="4" t="s">
        <v>5002</v>
      </c>
      <c r="L71" s="4" t="s">
        <v>9</v>
      </c>
      <c r="M71" s="4" t="s">
        <v>9</v>
      </c>
      <c r="N71" s="4" t="s">
        <v>5002</v>
      </c>
      <c r="O71" s="4" t="s">
        <v>4955</v>
      </c>
      <c r="P71" s="4" t="s">
        <v>5901</v>
      </c>
      <c r="Q71" s="4" t="s">
        <v>9</v>
      </c>
      <c r="R71" s="4" t="s">
        <v>9</v>
      </c>
      <c r="S71" s="4" t="s">
        <v>11</v>
      </c>
      <c r="T71" s="4" t="s">
        <v>1449</v>
      </c>
      <c r="U71" s="4" t="s">
        <v>5902</v>
      </c>
      <c r="V71" s="102"/>
      <c r="W71" s="4" t="s">
        <v>5902</v>
      </c>
      <c r="X71" s="4" t="s">
        <v>9</v>
      </c>
      <c r="Y71" s="4" t="s">
        <v>11</v>
      </c>
      <c r="Z71" s="4" t="s">
        <v>9</v>
      </c>
      <c r="AA71" s="4" t="s">
        <v>9</v>
      </c>
      <c r="AB71" s="102"/>
      <c r="AC71" s="102"/>
      <c r="AD71" s="102"/>
      <c r="AE71" s="102">
        <v>44502</v>
      </c>
      <c r="AF71" s="102"/>
      <c r="AG71" s="102"/>
      <c r="AH71" s="4" t="s">
        <v>5903</v>
      </c>
      <c r="AI71" s="4" t="s">
        <v>9</v>
      </c>
      <c r="AJ71" s="4" t="s">
        <v>9</v>
      </c>
      <c r="AK71" s="4" t="s">
        <v>9</v>
      </c>
      <c r="AL71" s="4" t="s">
        <v>5904</v>
      </c>
      <c r="AM71" s="4" t="s">
        <v>5905</v>
      </c>
      <c r="AN71" s="4" t="s">
        <v>9</v>
      </c>
      <c r="AO71" s="4" t="s">
        <v>9</v>
      </c>
      <c r="AP71" s="4" t="s">
        <v>5902</v>
      </c>
      <c r="AQ71" s="4" t="s">
        <v>9</v>
      </c>
      <c r="AR71" s="4" t="s">
        <v>9</v>
      </c>
      <c r="AS71" s="4" t="s">
        <v>9</v>
      </c>
      <c r="AT71" s="4" t="s">
        <v>9</v>
      </c>
      <c r="AU71" s="4" t="s">
        <v>9</v>
      </c>
      <c r="AV71" s="102"/>
      <c r="AW71" s="4" t="s">
        <v>5902</v>
      </c>
      <c r="AX71" s="4" t="s">
        <v>9</v>
      </c>
      <c r="AY71" s="4" t="s">
        <v>9</v>
      </c>
      <c r="AZ71" s="4" t="s">
        <v>9</v>
      </c>
      <c r="BA71" s="4" t="s">
        <v>9</v>
      </c>
      <c r="BB71" s="103">
        <v>0</v>
      </c>
      <c r="BC71" s="102"/>
      <c r="BD71" s="4" t="s">
        <v>9</v>
      </c>
      <c r="BE71" s="102"/>
      <c r="BF71" s="102"/>
      <c r="BG71" s="4" t="s">
        <v>9</v>
      </c>
      <c r="BH71" s="4" t="s">
        <v>5906</v>
      </c>
      <c r="BI71" s="4" t="s">
        <v>9</v>
      </c>
      <c r="BJ71" s="4" t="s">
        <v>9</v>
      </c>
      <c r="BK71" s="4" t="s">
        <v>9</v>
      </c>
      <c r="BL71" s="4" t="s">
        <v>9</v>
      </c>
      <c r="BM71" s="4" t="s">
        <v>9</v>
      </c>
      <c r="BN71" s="4" t="s">
        <v>5907</v>
      </c>
      <c r="BO71" s="4" t="s">
        <v>5908</v>
      </c>
      <c r="BP71" s="4" t="s">
        <v>9</v>
      </c>
      <c r="BQ71" s="4" t="s">
        <v>9</v>
      </c>
      <c r="BR71" s="4" t="s">
        <v>5902</v>
      </c>
      <c r="BS71" s="4" t="s">
        <v>9</v>
      </c>
      <c r="BT71" s="4" t="s">
        <v>9</v>
      </c>
      <c r="BU71" s="4" t="s">
        <v>9</v>
      </c>
      <c r="BV71" s="4" t="s">
        <v>9</v>
      </c>
      <c r="BW71" s="4" t="s">
        <v>9</v>
      </c>
      <c r="BX71" s="4" t="s">
        <v>5901</v>
      </c>
      <c r="BY71" s="4" t="s">
        <v>9</v>
      </c>
      <c r="BZ71" s="4" t="s">
        <v>9</v>
      </c>
      <c r="CA71" s="4" t="s">
        <v>9</v>
      </c>
      <c r="CB71" s="4" t="s">
        <v>9</v>
      </c>
      <c r="CC71" s="4" t="s">
        <v>9</v>
      </c>
      <c r="CD71" s="4" t="s">
        <v>9</v>
      </c>
      <c r="CE71" s="4" t="s">
        <v>9</v>
      </c>
      <c r="CF71" s="4" t="s">
        <v>5902</v>
      </c>
      <c r="CG71" s="4" t="s">
        <v>9</v>
      </c>
      <c r="CH71" s="4" t="s">
        <v>9</v>
      </c>
      <c r="CI71" s="4" t="s">
        <v>9</v>
      </c>
      <c r="CJ71" s="4" t="s">
        <v>9</v>
      </c>
      <c r="CK71" s="104">
        <v>0.51277777777778</v>
      </c>
      <c r="CL71" s="104">
        <v>0</v>
      </c>
      <c r="CM71" s="4" t="s">
        <v>9</v>
      </c>
      <c r="CN71" s="4" t="s">
        <v>5902</v>
      </c>
      <c r="CO71" s="4" t="s">
        <v>9</v>
      </c>
      <c r="CP71" s="4" t="s">
        <v>9</v>
      </c>
      <c r="CQ71" s="4" t="s">
        <v>9</v>
      </c>
      <c r="CR71" s="4" t="s">
        <v>9</v>
      </c>
      <c r="CS71" s="4" t="s">
        <v>9</v>
      </c>
      <c r="CT71" s="4" t="s">
        <v>9</v>
      </c>
      <c r="CU71" s="4" t="s">
        <v>9</v>
      </c>
      <c r="CV71" s="4" t="s">
        <v>11</v>
      </c>
      <c r="CW71" s="4" t="s">
        <v>5909</v>
      </c>
      <c r="CX71" s="4" t="s">
        <v>9</v>
      </c>
      <c r="CY71" s="4" t="s">
        <v>9</v>
      </c>
      <c r="CZ71" s="4" t="s">
        <v>9</v>
      </c>
      <c r="DA71" s="4" t="s">
        <v>9</v>
      </c>
      <c r="DB71" s="4" t="s">
        <v>9</v>
      </c>
      <c r="DC71" s="102"/>
      <c r="DE71" s="8" t="str">
        <f t="shared" si="2"/>
        <v>XFN202</v>
      </c>
      <c r="DF71" s="8" t="str">
        <f t="shared" si="3"/>
        <v>Accounting Systems</v>
      </c>
    </row>
    <row r="72" spans="1:110">
      <c r="A72" s="4" t="s">
        <v>5979</v>
      </c>
      <c r="B72" s="4" t="s">
        <v>5899</v>
      </c>
      <c r="C72" s="4" t="s">
        <v>4955</v>
      </c>
      <c r="D72" s="4" t="s">
        <v>9</v>
      </c>
      <c r="E72" s="4" t="s">
        <v>5900</v>
      </c>
      <c r="F72" s="102">
        <v>44502</v>
      </c>
      <c r="G72" s="4" t="s">
        <v>9</v>
      </c>
      <c r="H72" s="102"/>
      <c r="I72" s="4" t="s">
        <v>6745</v>
      </c>
      <c r="J72" s="4" t="s">
        <v>9</v>
      </c>
      <c r="K72" s="4" t="s">
        <v>5002</v>
      </c>
      <c r="L72" s="4" t="s">
        <v>9</v>
      </c>
      <c r="M72" s="4" t="s">
        <v>9</v>
      </c>
      <c r="N72" s="4" t="s">
        <v>5002</v>
      </c>
      <c r="O72" s="4" t="s">
        <v>4955</v>
      </c>
      <c r="P72" s="4" t="s">
        <v>5901</v>
      </c>
      <c r="Q72" s="4" t="s">
        <v>9</v>
      </c>
      <c r="R72" s="4" t="s">
        <v>9</v>
      </c>
      <c r="S72" s="4" t="s">
        <v>11</v>
      </c>
      <c r="T72" s="4" t="s">
        <v>1449</v>
      </c>
      <c r="U72" s="4" t="s">
        <v>5902</v>
      </c>
      <c r="V72" s="102"/>
      <c r="W72" s="4" t="s">
        <v>5902</v>
      </c>
      <c r="X72" s="4" t="s">
        <v>9</v>
      </c>
      <c r="Y72" s="4" t="s">
        <v>11</v>
      </c>
      <c r="Z72" s="4" t="s">
        <v>9</v>
      </c>
      <c r="AA72" s="4" t="s">
        <v>9</v>
      </c>
      <c r="AB72" s="102"/>
      <c r="AC72" s="102"/>
      <c r="AD72" s="102"/>
      <c r="AE72" s="102">
        <v>44502</v>
      </c>
      <c r="AF72" s="102"/>
      <c r="AG72" s="102"/>
      <c r="AH72" s="4" t="s">
        <v>5903</v>
      </c>
      <c r="AI72" s="4" t="s">
        <v>9</v>
      </c>
      <c r="AJ72" s="4" t="s">
        <v>9</v>
      </c>
      <c r="AK72" s="4" t="s">
        <v>9</v>
      </c>
      <c r="AL72" s="4" t="s">
        <v>5904</v>
      </c>
      <c r="AM72" s="4" t="s">
        <v>5905</v>
      </c>
      <c r="AN72" s="4" t="s">
        <v>9</v>
      </c>
      <c r="AO72" s="4" t="s">
        <v>9</v>
      </c>
      <c r="AP72" s="4" t="s">
        <v>5902</v>
      </c>
      <c r="AQ72" s="4" t="s">
        <v>9</v>
      </c>
      <c r="AR72" s="4" t="s">
        <v>9</v>
      </c>
      <c r="AS72" s="4" t="s">
        <v>9</v>
      </c>
      <c r="AT72" s="4" t="s">
        <v>9</v>
      </c>
      <c r="AU72" s="4" t="s">
        <v>9</v>
      </c>
      <c r="AV72" s="102"/>
      <c r="AW72" s="4" t="s">
        <v>5902</v>
      </c>
      <c r="AX72" s="4" t="s">
        <v>9</v>
      </c>
      <c r="AY72" s="4" t="s">
        <v>9</v>
      </c>
      <c r="AZ72" s="4" t="s">
        <v>9</v>
      </c>
      <c r="BA72" s="4" t="s">
        <v>9</v>
      </c>
      <c r="BB72" s="103">
        <v>0</v>
      </c>
      <c r="BC72" s="102"/>
      <c r="BD72" s="4" t="s">
        <v>9</v>
      </c>
      <c r="BE72" s="102"/>
      <c r="BF72" s="102"/>
      <c r="BG72" s="4" t="s">
        <v>9</v>
      </c>
      <c r="BH72" s="4" t="s">
        <v>5906</v>
      </c>
      <c r="BI72" s="4" t="s">
        <v>9</v>
      </c>
      <c r="BJ72" s="4" t="s">
        <v>9</v>
      </c>
      <c r="BK72" s="4" t="s">
        <v>9</v>
      </c>
      <c r="BL72" s="4" t="s">
        <v>9</v>
      </c>
      <c r="BM72" s="4" t="s">
        <v>9</v>
      </c>
      <c r="BN72" s="4" t="s">
        <v>5907</v>
      </c>
      <c r="BO72" s="4" t="s">
        <v>5908</v>
      </c>
      <c r="BP72" s="4" t="s">
        <v>9</v>
      </c>
      <c r="BQ72" s="4" t="s">
        <v>9</v>
      </c>
      <c r="BR72" s="4" t="s">
        <v>5902</v>
      </c>
      <c r="BS72" s="4" t="s">
        <v>9</v>
      </c>
      <c r="BT72" s="4" t="s">
        <v>9</v>
      </c>
      <c r="BU72" s="4" t="s">
        <v>9</v>
      </c>
      <c r="BV72" s="4" t="s">
        <v>9</v>
      </c>
      <c r="BW72" s="4" t="s">
        <v>9</v>
      </c>
      <c r="BX72" s="4" t="s">
        <v>5901</v>
      </c>
      <c r="BY72" s="4" t="s">
        <v>9</v>
      </c>
      <c r="BZ72" s="4" t="s">
        <v>9</v>
      </c>
      <c r="CA72" s="4" t="s">
        <v>9</v>
      </c>
      <c r="CB72" s="4" t="s">
        <v>9</v>
      </c>
      <c r="CC72" s="4" t="s">
        <v>9</v>
      </c>
      <c r="CD72" s="4" t="s">
        <v>9</v>
      </c>
      <c r="CE72" s="4" t="s">
        <v>9</v>
      </c>
      <c r="CF72" s="4" t="s">
        <v>5902</v>
      </c>
      <c r="CG72" s="4" t="s">
        <v>9</v>
      </c>
      <c r="CH72" s="4" t="s">
        <v>9</v>
      </c>
      <c r="CI72" s="4" t="s">
        <v>9</v>
      </c>
      <c r="CJ72" s="4" t="s">
        <v>9</v>
      </c>
      <c r="CK72" s="104">
        <v>0.51277777777778</v>
      </c>
      <c r="CL72" s="104">
        <v>0</v>
      </c>
      <c r="CM72" s="4" t="s">
        <v>9</v>
      </c>
      <c r="CN72" s="4" t="s">
        <v>5902</v>
      </c>
      <c r="CO72" s="4" t="s">
        <v>9</v>
      </c>
      <c r="CP72" s="4" t="s">
        <v>9</v>
      </c>
      <c r="CQ72" s="4" t="s">
        <v>9</v>
      </c>
      <c r="CR72" s="4" t="s">
        <v>9</v>
      </c>
      <c r="CS72" s="4" t="s">
        <v>9</v>
      </c>
      <c r="CT72" s="4" t="s">
        <v>9</v>
      </c>
      <c r="CU72" s="4" t="s">
        <v>9</v>
      </c>
      <c r="CV72" s="4" t="s">
        <v>11</v>
      </c>
      <c r="CW72" s="4" t="s">
        <v>5909</v>
      </c>
      <c r="CX72" s="4" t="s">
        <v>9</v>
      </c>
      <c r="CY72" s="4" t="s">
        <v>9</v>
      </c>
      <c r="CZ72" s="4" t="s">
        <v>9</v>
      </c>
      <c r="DA72" s="4" t="s">
        <v>9</v>
      </c>
      <c r="DB72" s="4" t="s">
        <v>9</v>
      </c>
      <c r="DC72" s="102"/>
      <c r="DE72" s="8" t="str">
        <f t="shared" si="2"/>
        <v>XFN210</v>
      </c>
      <c r="DF72" s="8" t="str">
        <f t="shared" si="3"/>
        <v>Modelling</v>
      </c>
    </row>
    <row r="73" spans="1:110">
      <c r="A73" s="4" t="s">
        <v>5980</v>
      </c>
      <c r="B73" s="4" t="s">
        <v>5899</v>
      </c>
      <c r="C73" s="4" t="s">
        <v>4955</v>
      </c>
      <c r="D73" s="4" t="s">
        <v>9</v>
      </c>
      <c r="E73" s="4" t="s">
        <v>5900</v>
      </c>
      <c r="F73" s="102">
        <v>44502</v>
      </c>
      <c r="G73" s="4" t="s">
        <v>9</v>
      </c>
      <c r="H73" s="102"/>
      <c r="I73" s="4" t="s">
        <v>6746</v>
      </c>
      <c r="J73" s="4" t="s">
        <v>9</v>
      </c>
      <c r="K73" s="4" t="s">
        <v>5002</v>
      </c>
      <c r="L73" s="4" t="s">
        <v>9</v>
      </c>
      <c r="M73" s="4" t="s">
        <v>9</v>
      </c>
      <c r="N73" s="4" t="s">
        <v>5002</v>
      </c>
      <c r="O73" s="4" t="s">
        <v>4955</v>
      </c>
      <c r="P73" s="4" t="s">
        <v>5901</v>
      </c>
      <c r="Q73" s="4" t="s">
        <v>9</v>
      </c>
      <c r="R73" s="4" t="s">
        <v>9</v>
      </c>
      <c r="S73" s="4" t="s">
        <v>11</v>
      </c>
      <c r="T73" s="4" t="s">
        <v>1449</v>
      </c>
      <c r="U73" s="4" t="s">
        <v>5902</v>
      </c>
      <c r="V73" s="102"/>
      <c r="W73" s="4" t="s">
        <v>5902</v>
      </c>
      <c r="X73" s="4" t="s">
        <v>9</v>
      </c>
      <c r="Y73" s="4" t="s">
        <v>11</v>
      </c>
      <c r="Z73" s="4" t="s">
        <v>9</v>
      </c>
      <c r="AA73" s="4" t="s">
        <v>9</v>
      </c>
      <c r="AB73" s="102"/>
      <c r="AC73" s="102"/>
      <c r="AD73" s="102"/>
      <c r="AE73" s="102">
        <v>44502</v>
      </c>
      <c r="AF73" s="102"/>
      <c r="AG73" s="102"/>
      <c r="AH73" s="4" t="s">
        <v>5903</v>
      </c>
      <c r="AI73" s="4" t="s">
        <v>9</v>
      </c>
      <c r="AJ73" s="4" t="s">
        <v>9</v>
      </c>
      <c r="AK73" s="4" t="s">
        <v>9</v>
      </c>
      <c r="AL73" s="4" t="s">
        <v>5904</v>
      </c>
      <c r="AM73" s="4" t="s">
        <v>5905</v>
      </c>
      <c r="AN73" s="4" t="s">
        <v>9</v>
      </c>
      <c r="AO73" s="4" t="s">
        <v>9</v>
      </c>
      <c r="AP73" s="4" t="s">
        <v>5902</v>
      </c>
      <c r="AQ73" s="4" t="s">
        <v>9</v>
      </c>
      <c r="AR73" s="4" t="s">
        <v>9</v>
      </c>
      <c r="AS73" s="4" t="s">
        <v>9</v>
      </c>
      <c r="AT73" s="4" t="s">
        <v>9</v>
      </c>
      <c r="AU73" s="4" t="s">
        <v>9</v>
      </c>
      <c r="AV73" s="102"/>
      <c r="AW73" s="4" t="s">
        <v>5902</v>
      </c>
      <c r="AX73" s="4" t="s">
        <v>9</v>
      </c>
      <c r="AY73" s="4" t="s">
        <v>9</v>
      </c>
      <c r="AZ73" s="4" t="s">
        <v>9</v>
      </c>
      <c r="BA73" s="4" t="s">
        <v>9</v>
      </c>
      <c r="BB73" s="103">
        <v>0</v>
      </c>
      <c r="BC73" s="102"/>
      <c r="BD73" s="4" t="s">
        <v>9</v>
      </c>
      <c r="BE73" s="102"/>
      <c r="BF73" s="102"/>
      <c r="BG73" s="4" t="s">
        <v>9</v>
      </c>
      <c r="BH73" s="4" t="s">
        <v>5906</v>
      </c>
      <c r="BI73" s="4" t="s">
        <v>9</v>
      </c>
      <c r="BJ73" s="4" t="s">
        <v>9</v>
      </c>
      <c r="BK73" s="4" t="s">
        <v>9</v>
      </c>
      <c r="BL73" s="4" t="s">
        <v>9</v>
      </c>
      <c r="BM73" s="4" t="s">
        <v>9</v>
      </c>
      <c r="BN73" s="4" t="s">
        <v>5907</v>
      </c>
      <c r="BO73" s="4" t="s">
        <v>5908</v>
      </c>
      <c r="BP73" s="4" t="s">
        <v>9</v>
      </c>
      <c r="BQ73" s="4" t="s">
        <v>9</v>
      </c>
      <c r="BR73" s="4" t="s">
        <v>5902</v>
      </c>
      <c r="BS73" s="4" t="s">
        <v>9</v>
      </c>
      <c r="BT73" s="4" t="s">
        <v>9</v>
      </c>
      <c r="BU73" s="4" t="s">
        <v>9</v>
      </c>
      <c r="BV73" s="4" t="s">
        <v>9</v>
      </c>
      <c r="BW73" s="4" t="s">
        <v>9</v>
      </c>
      <c r="BX73" s="4" t="s">
        <v>5901</v>
      </c>
      <c r="BY73" s="4" t="s">
        <v>9</v>
      </c>
      <c r="BZ73" s="4" t="s">
        <v>9</v>
      </c>
      <c r="CA73" s="4" t="s">
        <v>9</v>
      </c>
      <c r="CB73" s="4" t="s">
        <v>9</v>
      </c>
      <c r="CC73" s="4" t="s">
        <v>9</v>
      </c>
      <c r="CD73" s="4" t="s">
        <v>9</v>
      </c>
      <c r="CE73" s="4" t="s">
        <v>9</v>
      </c>
      <c r="CF73" s="4" t="s">
        <v>5902</v>
      </c>
      <c r="CG73" s="4" t="s">
        <v>9</v>
      </c>
      <c r="CH73" s="4" t="s">
        <v>9</v>
      </c>
      <c r="CI73" s="4" t="s">
        <v>9</v>
      </c>
      <c r="CJ73" s="4" t="s">
        <v>9</v>
      </c>
      <c r="CK73" s="104">
        <v>0.51277777777778</v>
      </c>
      <c r="CL73" s="104">
        <v>0</v>
      </c>
      <c r="CM73" s="4" t="s">
        <v>9</v>
      </c>
      <c r="CN73" s="4" t="s">
        <v>5902</v>
      </c>
      <c r="CO73" s="4" t="s">
        <v>9</v>
      </c>
      <c r="CP73" s="4" t="s">
        <v>9</v>
      </c>
      <c r="CQ73" s="4" t="s">
        <v>9</v>
      </c>
      <c r="CR73" s="4" t="s">
        <v>9</v>
      </c>
      <c r="CS73" s="4" t="s">
        <v>9</v>
      </c>
      <c r="CT73" s="4" t="s">
        <v>9</v>
      </c>
      <c r="CU73" s="4" t="s">
        <v>9</v>
      </c>
      <c r="CV73" s="4" t="s">
        <v>11</v>
      </c>
      <c r="CW73" s="4" t="s">
        <v>5909</v>
      </c>
      <c r="CX73" s="4" t="s">
        <v>9</v>
      </c>
      <c r="CY73" s="4" t="s">
        <v>9</v>
      </c>
      <c r="CZ73" s="4" t="s">
        <v>9</v>
      </c>
      <c r="DA73" s="4" t="s">
        <v>9</v>
      </c>
      <c r="DB73" s="4" t="s">
        <v>9</v>
      </c>
      <c r="DC73" s="102"/>
      <c r="DE73" s="8" t="str">
        <f t="shared" si="2"/>
        <v>XFN211</v>
      </c>
      <c r="DF73" s="8" t="str">
        <f t="shared" si="3"/>
        <v>Management Reporting</v>
      </c>
    </row>
    <row r="74" spans="1:110">
      <c r="A74" s="4" t="s">
        <v>5981</v>
      </c>
      <c r="B74" s="4" t="s">
        <v>5899</v>
      </c>
      <c r="C74" s="4" t="s">
        <v>4955</v>
      </c>
      <c r="D74" s="4" t="s">
        <v>9</v>
      </c>
      <c r="E74" s="4" t="s">
        <v>5900</v>
      </c>
      <c r="F74" s="102">
        <v>44502</v>
      </c>
      <c r="G74" s="4" t="s">
        <v>9</v>
      </c>
      <c r="H74" s="102"/>
      <c r="I74" s="4" t="s">
        <v>6747</v>
      </c>
      <c r="J74" s="4" t="s">
        <v>9</v>
      </c>
      <c r="K74" s="4" t="s">
        <v>5002</v>
      </c>
      <c r="L74" s="4" t="s">
        <v>9</v>
      </c>
      <c r="M74" s="4" t="s">
        <v>9</v>
      </c>
      <c r="N74" s="4" t="s">
        <v>5002</v>
      </c>
      <c r="O74" s="4" t="s">
        <v>4955</v>
      </c>
      <c r="P74" s="4" t="s">
        <v>5901</v>
      </c>
      <c r="Q74" s="4" t="s">
        <v>9</v>
      </c>
      <c r="R74" s="4" t="s">
        <v>9</v>
      </c>
      <c r="S74" s="4" t="s">
        <v>11</v>
      </c>
      <c r="T74" s="4" t="s">
        <v>1449</v>
      </c>
      <c r="U74" s="4" t="s">
        <v>5902</v>
      </c>
      <c r="V74" s="102"/>
      <c r="W74" s="4" t="s">
        <v>5902</v>
      </c>
      <c r="X74" s="4" t="s">
        <v>9</v>
      </c>
      <c r="Y74" s="4" t="s">
        <v>11</v>
      </c>
      <c r="Z74" s="4" t="s">
        <v>9</v>
      </c>
      <c r="AA74" s="4" t="s">
        <v>9</v>
      </c>
      <c r="AB74" s="102"/>
      <c r="AC74" s="102"/>
      <c r="AD74" s="102"/>
      <c r="AE74" s="102">
        <v>44502</v>
      </c>
      <c r="AF74" s="102"/>
      <c r="AG74" s="102"/>
      <c r="AH74" s="4" t="s">
        <v>5903</v>
      </c>
      <c r="AI74" s="4" t="s">
        <v>9</v>
      </c>
      <c r="AJ74" s="4" t="s">
        <v>9</v>
      </c>
      <c r="AK74" s="4" t="s">
        <v>9</v>
      </c>
      <c r="AL74" s="4" t="s">
        <v>5904</v>
      </c>
      <c r="AM74" s="4" t="s">
        <v>5905</v>
      </c>
      <c r="AN74" s="4" t="s">
        <v>9</v>
      </c>
      <c r="AO74" s="4" t="s">
        <v>9</v>
      </c>
      <c r="AP74" s="4" t="s">
        <v>5902</v>
      </c>
      <c r="AQ74" s="4" t="s">
        <v>9</v>
      </c>
      <c r="AR74" s="4" t="s">
        <v>9</v>
      </c>
      <c r="AS74" s="4" t="s">
        <v>9</v>
      </c>
      <c r="AT74" s="4" t="s">
        <v>9</v>
      </c>
      <c r="AU74" s="4" t="s">
        <v>9</v>
      </c>
      <c r="AV74" s="102"/>
      <c r="AW74" s="4" t="s">
        <v>5902</v>
      </c>
      <c r="AX74" s="4" t="s">
        <v>9</v>
      </c>
      <c r="AY74" s="4" t="s">
        <v>9</v>
      </c>
      <c r="AZ74" s="4" t="s">
        <v>9</v>
      </c>
      <c r="BA74" s="4" t="s">
        <v>9</v>
      </c>
      <c r="BB74" s="103">
        <v>0</v>
      </c>
      <c r="BC74" s="102"/>
      <c r="BD74" s="4" t="s">
        <v>9</v>
      </c>
      <c r="BE74" s="102"/>
      <c r="BF74" s="102"/>
      <c r="BG74" s="4" t="s">
        <v>9</v>
      </c>
      <c r="BH74" s="4" t="s">
        <v>5906</v>
      </c>
      <c r="BI74" s="4" t="s">
        <v>9</v>
      </c>
      <c r="BJ74" s="4" t="s">
        <v>9</v>
      </c>
      <c r="BK74" s="4" t="s">
        <v>9</v>
      </c>
      <c r="BL74" s="4" t="s">
        <v>9</v>
      </c>
      <c r="BM74" s="4" t="s">
        <v>9</v>
      </c>
      <c r="BN74" s="4" t="s">
        <v>5907</v>
      </c>
      <c r="BO74" s="4" t="s">
        <v>5908</v>
      </c>
      <c r="BP74" s="4" t="s">
        <v>9</v>
      </c>
      <c r="BQ74" s="4" t="s">
        <v>9</v>
      </c>
      <c r="BR74" s="4" t="s">
        <v>5902</v>
      </c>
      <c r="BS74" s="4" t="s">
        <v>9</v>
      </c>
      <c r="BT74" s="4" t="s">
        <v>9</v>
      </c>
      <c r="BU74" s="4" t="s">
        <v>9</v>
      </c>
      <c r="BV74" s="4" t="s">
        <v>9</v>
      </c>
      <c r="BW74" s="4" t="s">
        <v>9</v>
      </c>
      <c r="BX74" s="4" t="s">
        <v>5901</v>
      </c>
      <c r="BY74" s="4" t="s">
        <v>9</v>
      </c>
      <c r="BZ74" s="4" t="s">
        <v>9</v>
      </c>
      <c r="CA74" s="4" t="s">
        <v>9</v>
      </c>
      <c r="CB74" s="4" t="s">
        <v>9</v>
      </c>
      <c r="CC74" s="4" t="s">
        <v>9</v>
      </c>
      <c r="CD74" s="4" t="s">
        <v>9</v>
      </c>
      <c r="CE74" s="4" t="s">
        <v>9</v>
      </c>
      <c r="CF74" s="4" t="s">
        <v>5902</v>
      </c>
      <c r="CG74" s="4" t="s">
        <v>9</v>
      </c>
      <c r="CH74" s="4" t="s">
        <v>9</v>
      </c>
      <c r="CI74" s="4" t="s">
        <v>9</v>
      </c>
      <c r="CJ74" s="4" t="s">
        <v>9</v>
      </c>
      <c r="CK74" s="104">
        <v>0.51277777777778</v>
      </c>
      <c r="CL74" s="104">
        <v>0</v>
      </c>
      <c r="CM74" s="4" t="s">
        <v>9</v>
      </c>
      <c r="CN74" s="4" t="s">
        <v>5902</v>
      </c>
      <c r="CO74" s="4" t="s">
        <v>9</v>
      </c>
      <c r="CP74" s="4" t="s">
        <v>9</v>
      </c>
      <c r="CQ74" s="4" t="s">
        <v>9</v>
      </c>
      <c r="CR74" s="4" t="s">
        <v>9</v>
      </c>
      <c r="CS74" s="4" t="s">
        <v>9</v>
      </c>
      <c r="CT74" s="4" t="s">
        <v>9</v>
      </c>
      <c r="CU74" s="4" t="s">
        <v>9</v>
      </c>
      <c r="CV74" s="4" t="s">
        <v>11</v>
      </c>
      <c r="CW74" s="4" t="s">
        <v>5909</v>
      </c>
      <c r="CX74" s="4" t="s">
        <v>9</v>
      </c>
      <c r="CY74" s="4" t="s">
        <v>9</v>
      </c>
      <c r="CZ74" s="4" t="s">
        <v>9</v>
      </c>
      <c r="DA74" s="4" t="s">
        <v>9</v>
      </c>
      <c r="DB74" s="4" t="s">
        <v>9</v>
      </c>
      <c r="DC74" s="102"/>
      <c r="DE74" s="8" t="str">
        <f t="shared" si="2"/>
        <v>XFN230</v>
      </c>
      <c r="DF74" s="8" t="str">
        <f t="shared" si="3"/>
        <v>Hedging</v>
      </c>
    </row>
    <row r="75" spans="1:110">
      <c r="A75" s="4" t="s">
        <v>5982</v>
      </c>
      <c r="B75" s="4" t="s">
        <v>5899</v>
      </c>
      <c r="C75" s="4" t="s">
        <v>4955</v>
      </c>
      <c r="D75" s="4" t="s">
        <v>9</v>
      </c>
      <c r="E75" s="4" t="s">
        <v>5900</v>
      </c>
      <c r="F75" s="102">
        <v>44502</v>
      </c>
      <c r="G75" s="4" t="s">
        <v>9</v>
      </c>
      <c r="H75" s="102"/>
      <c r="I75" s="4" t="s">
        <v>6748</v>
      </c>
      <c r="J75" s="4" t="s">
        <v>9</v>
      </c>
      <c r="K75" s="4" t="s">
        <v>5002</v>
      </c>
      <c r="L75" s="4" t="s">
        <v>9</v>
      </c>
      <c r="M75" s="4" t="s">
        <v>9</v>
      </c>
      <c r="N75" s="4" t="s">
        <v>5002</v>
      </c>
      <c r="O75" s="4" t="s">
        <v>4955</v>
      </c>
      <c r="P75" s="4" t="s">
        <v>5901</v>
      </c>
      <c r="Q75" s="4" t="s">
        <v>9</v>
      </c>
      <c r="R75" s="4" t="s">
        <v>9</v>
      </c>
      <c r="S75" s="4" t="s">
        <v>11</v>
      </c>
      <c r="T75" s="4" t="s">
        <v>1449</v>
      </c>
      <c r="U75" s="4" t="s">
        <v>5902</v>
      </c>
      <c r="V75" s="102"/>
      <c r="W75" s="4" t="s">
        <v>5902</v>
      </c>
      <c r="X75" s="4" t="s">
        <v>9</v>
      </c>
      <c r="Y75" s="4" t="s">
        <v>11</v>
      </c>
      <c r="Z75" s="4" t="s">
        <v>9</v>
      </c>
      <c r="AA75" s="4" t="s">
        <v>9</v>
      </c>
      <c r="AB75" s="102"/>
      <c r="AC75" s="102"/>
      <c r="AD75" s="102"/>
      <c r="AE75" s="102">
        <v>44502</v>
      </c>
      <c r="AF75" s="102"/>
      <c r="AG75" s="102"/>
      <c r="AH75" s="4" t="s">
        <v>5903</v>
      </c>
      <c r="AI75" s="4" t="s">
        <v>9</v>
      </c>
      <c r="AJ75" s="4" t="s">
        <v>9</v>
      </c>
      <c r="AK75" s="4" t="s">
        <v>9</v>
      </c>
      <c r="AL75" s="4" t="s">
        <v>5904</v>
      </c>
      <c r="AM75" s="4" t="s">
        <v>5905</v>
      </c>
      <c r="AN75" s="4" t="s">
        <v>9</v>
      </c>
      <c r="AO75" s="4" t="s">
        <v>9</v>
      </c>
      <c r="AP75" s="4" t="s">
        <v>5902</v>
      </c>
      <c r="AQ75" s="4" t="s">
        <v>9</v>
      </c>
      <c r="AR75" s="4" t="s">
        <v>9</v>
      </c>
      <c r="AS75" s="4" t="s">
        <v>9</v>
      </c>
      <c r="AT75" s="4" t="s">
        <v>9</v>
      </c>
      <c r="AU75" s="4" t="s">
        <v>9</v>
      </c>
      <c r="AV75" s="102"/>
      <c r="AW75" s="4" t="s">
        <v>5902</v>
      </c>
      <c r="AX75" s="4" t="s">
        <v>9</v>
      </c>
      <c r="AY75" s="4" t="s">
        <v>9</v>
      </c>
      <c r="AZ75" s="4" t="s">
        <v>9</v>
      </c>
      <c r="BA75" s="4" t="s">
        <v>9</v>
      </c>
      <c r="BB75" s="103">
        <v>0</v>
      </c>
      <c r="BC75" s="102"/>
      <c r="BD75" s="4" t="s">
        <v>9</v>
      </c>
      <c r="BE75" s="102"/>
      <c r="BF75" s="102"/>
      <c r="BG75" s="4" t="s">
        <v>9</v>
      </c>
      <c r="BH75" s="4" t="s">
        <v>5906</v>
      </c>
      <c r="BI75" s="4" t="s">
        <v>9</v>
      </c>
      <c r="BJ75" s="4" t="s">
        <v>9</v>
      </c>
      <c r="BK75" s="4" t="s">
        <v>9</v>
      </c>
      <c r="BL75" s="4" t="s">
        <v>9</v>
      </c>
      <c r="BM75" s="4" t="s">
        <v>9</v>
      </c>
      <c r="BN75" s="4" t="s">
        <v>5907</v>
      </c>
      <c r="BO75" s="4" t="s">
        <v>5908</v>
      </c>
      <c r="BP75" s="4" t="s">
        <v>9</v>
      </c>
      <c r="BQ75" s="4" t="s">
        <v>9</v>
      </c>
      <c r="BR75" s="4" t="s">
        <v>5902</v>
      </c>
      <c r="BS75" s="4" t="s">
        <v>9</v>
      </c>
      <c r="BT75" s="4" t="s">
        <v>9</v>
      </c>
      <c r="BU75" s="4" t="s">
        <v>9</v>
      </c>
      <c r="BV75" s="4" t="s">
        <v>9</v>
      </c>
      <c r="BW75" s="4" t="s">
        <v>9</v>
      </c>
      <c r="BX75" s="4" t="s">
        <v>5901</v>
      </c>
      <c r="BY75" s="4" t="s">
        <v>9</v>
      </c>
      <c r="BZ75" s="4" t="s">
        <v>9</v>
      </c>
      <c r="CA75" s="4" t="s">
        <v>9</v>
      </c>
      <c r="CB75" s="4" t="s">
        <v>9</v>
      </c>
      <c r="CC75" s="4" t="s">
        <v>9</v>
      </c>
      <c r="CD75" s="4" t="s">
        <v>9</v>
      </c>
      <c r="CE75" s="4" t="s">
        <v>9</v>
      </c>
      <c r="CF75" s="4" t="s">
        <v>5902</v>
      </c>
      <c r="CG75" s="4" t="s">
        <v>9</v>
      </c>
      <c r="CH75" s="4" t="s">
        <v>9</v>
      </c>
      <c r="CI75" s="4" t="s">
        <v>9</v>
      </c>
      <c r="CJ75" s="4" t="s">
        <v>9</v>
      </c>
      <c r="CK75" s="104">
        <v>0.51277777777778</v>
      </c>
      <c r="CL75" s="104">
        <v>0</v>
      </c>
      <c r="CM75" s="4" t="s">
        <v>9</v>
      </c>
      <c r="CN75" s="4" t="s">
        <v>5902</v>
      </c>
      <c r="CO75" s="4" t="s">
        <v>9</v>
      </c>
      <c r="CP75" s="4" t="s">
        <v>9</v>
      </c>
      <c r="CQ75" s="4" t="s">
        <v>9</v>
      </c>
      <c r="CR75" s="4" t="s">
        <v>9</v>
      </c>
      <c r="CS75" s="4" t="s">
        <v>9</v>
      </c>
      <c r="CT75" s="4" t="s">
        <v>9</v>
      </c>
      <c r="CU75" s="4" t="s">
        <v>9</v>
      </c>
      <c r="CV75" s="4" t="s">
        <v>11</v>
      </c>
      <c r="CW75" s="4" t="s">
        <v>5909</v>
      </c>
      <c r="CX75" s="4" t="s">
        <v>9</v>
      </c>
      <c r="CY75" s="4" t="s">
        <v>9</v>
      </c>
      <c r="CZ75" s="4" t="s">
        <v>9</v>
      </c>
      <c r="DA75" s="4" t="s">
        <v>9</v>
      </c>
      <c r="DB75" s="4" t="s">
        <v>9</v>
      </c>
      <c r="DC75" s="102"/>
      <c r="DE75" s="8" t="str">
        <f t="shared" si="2"/>
        <v>XFN240</v>
      </c>
      <c r="DF75" s="8" t="str">
        <f t="shared" si="3"/>
        <v>Fixed Asset Register</v>
      </c>
    </row>
    <row r="76" spans="1:110">
      <c r="A76" s="4" t="s">
        <v>5983</v>
      </c>
      <c r="B76" s="4" t="s">
        <v>5899</v>
      </c>
      <c r="C76" s="4" t="s">
        <v>4955</v>
      </c>
      <c r="D76" s="4" t="s">
        <v>9</v>
      </c>
      <c r="E76" s="4" t="s">
        <v>5900</v>
      </c>
      <c r="F76" s="102">
        <v>44502</v>
      </c>
      <c r="G76" s="4" t="s">
        <v>9</v>
      </c>
      <c r="H76" s="102"/>
      <c r="I76" s="4" t="s">
        <v>6749</v>
      </c>
      <c r="J76" s="4" t="s">
        <v>9</v>
      </c>
      <c r="K76" s="4" t="s">
        <v>5002</v>
      </c>
      <c r="L76" s="4" t="s">
        <v>9</v>
      </c>
      <c r="M76" s="4" t="s">
        <v>9</v>
      </c>
      <c r="N76" s="4" t="s">
        <v>5002</v>
      </c>
      <c r="O76" s="4" t="s">
        <v>4955</v>
      </c>
      <c r="P76" s="4" t="s">
        <v>5901</v>
      </c>
      <c r="Q76" s="4" t="s">
        <v>9</v>
      </c>
      <c r="R76" s="4" t="s">
        <v>9</v>
      </c>
      <c r="S76" s="4" t="s">
        <v>11</v>
      </c>
      <c r="T76" s="4" t="s">
        <v>1449</v>
      </c>
      <c r="U76" s="4" t="s">
        <v>5902</v>
      </c>
      <c r="V76" s="102"/>
      <c r="W76" s="4" t="s">
        <v>5902</v>
      </c>
      <c r="X76" s="4" t="s">
        <v>9</v>
      </c>
      <c r="Y76" s="4" t="s">
        <v>11</v>
      </c>
      <c r="Z76" s="4" t="s">
        <v>9</v>
      </c>
      <c r="AA76" s="4" t="s">
        <v>9</v>
      </c>
      <c r="AB76" s="102"/>
      <c r="AC76" s="102"/>
      <c r="AD76" s="102"/>
      <c r="AE76" s="102">
        <v>44502</v>
      </c>
      <c r="AF76" s="102"/>
      <c r="AG76" s="102"/>
      <c r="AH76" s="4" t="s">
        <v>5903</v>
      </c>
      <c r="AI76" s="4" t="s">
        <v>9</v>
      </c>
      <c r="AJ76" s="4" t="s">
        <v>9</v>
      </c>
      <c r="AK76" s="4" t="s">
        <v>9</v>
      </c>
      <c r="AL76" s="4" t="s">
        <v>5904</v>
      </c>
      <c r="AM76" s="4" t="s">
        <v>5905</v>
      </c>
      <c r="AN76" s="4" t="s">
        <v>9</v>
      </c>
      <c r="AO76" s="4" t="s">
        <v>9</v>
      </c>
      <c r="AP76" s="4" t="s">
        <v>5902</v>
      </c>
      <c r="AQ76" s="4" t="s">
        <v>9</v>
      </c>
      <c r="AR76" s="4" t="s">
        <v>9</v>
      </c>
      <c r="AS76" s="4" t="s">
        <v>9</v>
      </c>
      <c r="AT76" s="4" t="s">
        <v>9</v>
      </c>
      <c r="AU76" s="4" t="s">
        <v>9</v>
      </c>
      <c r="AV76" s="102"/>
      <c r="AW76" s="4" t="s">
        <v>5902</v>
      </c>
      <c r="AX76" s="4" t="s">
        <v>9</v>
      </c>
      <c r="AY76" s="4" t="s">
        <v>9</v>
      </c>
      <c r="AZ76" s="4" t="s">
        <v>9</v>
      </c>
      <c r="BA76" s="4" t="s">
        <v>9</v>
      </c>
      <c r="BB76" s="103">
        <v>0</v>
      </c>
      <c r="BC76" s="102"/>
      <c r="BD76" s="4" t="s">
        <v>9</v>
      </c>
      <c r="BE76" s="102"/>
      <c r="BF76" s="102"/>
      <c r="BG76" s="4" t="s">
        <v>9</v>
      </c>
      <c r="BH76" s="4" t="s">
        <v>5906</v>
      </c>
      <c r="BI76" s="4" t="s">
        <v>9</v>
      </c>
      <c r="BJ76" s="4" t="s">
        <v>9</v>
      </c>
      <c r="BK76" s="4" t="s">
        <v>9</v>
      </c>
      <c r="BL76" s="4" t="s">
        <v>9</v>
      </c>
      <c r="BM76" s="4" t="s">
        <v>9</v>
      </c>
      <c r="BN76" s="4" t="s">
        <v>5907</v>
      </c>
      <c r="BO76" s="4" t="s">
        <v>5908</v>
      </c>
      <c r="BP76" s="4" t="s">
        <v>9</v>
      </c>
      <c r="BQ76" s="4" t="s">
        <v>9</v>
      </c>
      <c r="BR76" s="4" t="s">
        <v>5902</v>
      </c>
      <c r="BS76" s="4" t="s">
        <v>9</v>
      </c>
      <c r="BT76" s="4" t="s">
        <v>9</v>
      </c>
      <c r="BU76" s="4" t="s">
        <v>9</v>
      </c>
      <c r="BV76" s="4" t="s">
        <v>9</v>
      </c>
      <c r="BW76" s="4" t="s">
        <v>9</v>
      </c>
      <c r="BX76" s="4" t="s">
        <v>5901</v>
      </c>
      <c r="BY76" s="4" t="s">
        <v>9</v>
      </c>
      <c r="BZ76" s="4" t="s">
        <v>9</v>
      </c>
      <c r="CA76" s="4" t="s">
        <v>9</v>
      </c>
      <c r="CB76" s="4" t="s">
        <v>9</v>
      </c>
      <c r="CC76" s="4" t="s">
        <v>9</v>
      </c>
      <c r="CD76" s="4" t="s">
        <v>9</v>
      </c>
      <c r="CE76" s="4" t="s">
        <v>9</v>
      </c>
      <c r="CF76" s="4" t="s">
        <v>5902</v>
      </c>
      <c r="CG76" s="4" t="s">
        <v>9</v>
      </c>
      <c r="CH76" s="4" t="s">
        <v>9</v>
      </c>
      <c r="CI76" s="4" t="s">
        <v>9</v>
      </c>
      <c r="CJ76" s="4" t="s">
        <v>9</v>
      </c>
      <c r="CK76" s="104">
        <v>0.51277777777778</v>
      </c>
      <c r="CL76" s="104">
        <v>0</v>
      </c>
      <c r="CM76" s="4" t="s">
        <v>9</v>
      </c>
      <c r="CN76" s="4" t="s">
        <v>5902</v>
      </c>
      <c r="CO76" s="4" t="s">
        <v>9</v>
      </c>
      <c r="CP76" s="4" t="s">
        <v>9</v>
      </c>
      <c r="CQ76" s="4" t="s">
        <v>9</v>
      </c>
      <c r="CR76" s="4" t="s">
        <v>9</v>
      </c>
      <c r="CS76" s="4" t="s">
        <v>9</v>
      </c>
      <c r="CT76" s="4" t="s">
        <v>9</v>
      </c>
      <c r="CU76" s="4" t="s">
        <v>9</v>
      </c>
      <c r="CV76" s="4" t="s">
        <v>11</v>
      </c>
      <c r="CW76" s="4" t="s">
        <v>5909</v>
      </c>
      <c r="CX76" s="4" t="s">
        <v>9</v>
      </c>
      <c r="CY76" s="4" t="s">
        <v>9</v>
      </c>
      <c r="CZ76" s="4" t="s">
        <v>9</v>
      </c>
      <c r="DA76" s="4" t="s">
        <v>9</v>
      </c>
      <c r="DB76" s="4" t="s">
        <v>9</v>
      </c>
      <c r="DC76" s="102"/>
      <c r="DE76" s="8" t="str">
        <f t="shared" si="2"/>
        <v>XFN250</v>
      </c>
      <c r="DF76" s="8" t="str">
        <f t="shared" si="3"/>
        <v>Payroll</v>
      </c>
    </row>
    <row r="77" spans="1:110">
      <c r="A77" s="4" t="s">
        <v>5984</v>
      </c>
      <c r="B77" s="4" t="s">
        <v>5899</v>
      </c>
      <c r="C77" s="4" t="s">
        <v>4955</v>
      </c>
      <c r="D77" s="4" t="s">
        <v>9</v>
      </c>
      <c r="E77" s="4" t="s">
        <v>5900</v>
      </c>
      <c r="F77" s="102">
        <v>44502</v>
      </c>
      <c r="G77" s="4" t="s">
        <v>9</v>
      </c>
      <c r="H77" s="102"/>
      <c r="I77" s="4" t="s">
        <v>6750</v>
      </c>
      <c r="J77" s="4" t="s">
        <v>9</v>
      </c>
      <c r="K77" s="4" t="s">
        <v>5002</v>
      </c>
      <c r="L77" s="4" t="s">
        <v>9</v>
      </c>
      <c r="M77" s="4" t="s">
        <v>9</v>
      </c>
      <c r="N77" s="4" t="s">
        <v>5002</v>
      </c>
      <c r="O77" s="4" t="s">
        <v>4955</v>
      </c>
      <c r="P77" s="4" t="s">
        <v>5901</v>
      </c>
      <c r="Q77" s="4" t="s">
        <v>9</v>
      </c>
      <c r="R77" s="4" t="s">
        <v>9</v>
      </c>
      <c r="S77" s="4" t="s">
        <v>11</v>
      </c>
      <c r="T77" s="4" t="s">
        <v>1449</v>
      </c>
      <c r="U77" s="4" t="s">
        <v>5902</v>
      </c>
      <c r="V77" s="102"/>
      <c r="W77" s="4" t="s">
        <v>5902</v>
      </c>
      <c r="X77" s="4" t="s">
        <v>9</v>
      </c>
      <c r="Y77" s="4" t="s">
        <v>11</v>
      </c>
      <c r="Z77" s="4" t="s">
        <v>9</v>
      </c>
      <c r="AA77" s="4" t="s">
        <v>9</v>
      </c>
      <c r="AB77" s="102"/>
      <c r="AC77" s="102"/>
      <c r="AD77" s="102"/>
      <c r="AE77" s="102">
        <v>44502</v>
      </c>
      <c r="AF77" s="102"/>
      <c r="AG77" s="102"/>
      <c r="AH77" s="4" t="s">
        <v>5903</v>
      </c>
      <c r="AI77" s="4" t="s">
        <v>9</v>
      </c>
      <c r="AJ77" s="4" t="s">
        <v>9</v>
      </c>
      <c r="AK77" s="4" t="s">
        <v>9</v>
      </c>
      <c r="AL77" s="4" t="s">
        <v>5904</v>
      </c>
      <c r="AM77" s="4" t="s">
        <v>5905</v>
      </c>
      <c r="AN77" s="4" t="s">
        <v>9</v>
      </c>
      <c r="AO77" s="4" t="s">
        <v>9</v>
      </c>
      <c r="AP77" s="4" t="s">
        <v>5902</v>
      </c>
      <c r="AQ77" s="4" t="s">
        <v>9</v>
      </c>
      <c r="AR77" s="4" t="s">
        <v>9</v>
      </c>
      <c r="AS77" s="4" t="s">
        <v>9</v>
      </c>
      <c r="AT77" s="4" t="s">
        <v>9</v>
      </c>
      <c r="AU77" s="4" t="s">
        <v>9</v>
      </c>
      <c r="AV77" s="102"/>
      <c r="AW77" s="4" t="s">
        <v>5902</v>
      </c>
      <c r="AX77" s="4" t="s">
        <v>9</v>
      </c>
      <c r="AY77" s="4" t="s">
        <v>9</v>
      </c>
      <c r="AZ77" s="4" t="s">
        <v>9</v>
      </c>
      <c r="BA77" s="4" t="s">
        <v>9</v>
      </c>
      <c r="BB77" s="103">
        <v>0</v>
      </c>
      <c r="BC77" s="102"/>
      <c r="BD77" s="4" t="s">
        <v>9</v>
      </c>
      <c r="BE77" s="102"/>
      <c r="BF77" s="102"/>
      <c r="BG77" s="4" t="s">
        <v>9</v>
      </c>
      <c r="BH77" s="4" t="s">
        <v>5906</v>
      </c>
      <c r="BI77" s="4" t="s">
        <v>9</v>
      </c>
      <c r="BJ77" s="4" t="s">
        <v>9</v>
      </c>
      <c r="BK77" s="4" t="s">
        <v>9</v>
      </c>
      <c r="BL77" s="4" t="s">
        <v>9</v>
      </c>
      <c r="BM77" s="4" t="s">
        <v>9</v>
      </c>
      <c r="BN77" s="4" t="s">
        <v>5907</v>
      </c>
      <c r="BO77" s="4" t="s">
        <v>5908</v>
      </c>
      <c r="BP77" s="4" t="s">
        <v>9</v>
      </c>
      <c r="BQ77" s="4" t="s">
        <v>9</v>
      </c>
      <c r="BR77" s="4" t="s">
        <v>5902</v>
      </c>
      <c r="BS77" s="4" t="s">
        <v>9</v>
      </c>
      <c r="BT77" s="4" t="s">
        <v>9</v>
      </c>
      <c r="BU77" s="4" t="s">
        <v>9</v>
      </c>
      <c r="BV77" s="4" t="s">
        <v>9</v>
      </c>
      <c r="BW77" s="4" t="s">
        <v>9</v>
      </c>
      <c r="BX77" s="4" t="s">
        <v>5901</v>
      </c>
      <c r="BY77" s="4" t="s">
        <v>9</v>
      </c>
      <c r="BZ77" s="4" t="s">
        <v>9</v>
      </c>
      <c r="CA77" s="4" t="s">
        <v>9</v>
      </c>
      <c r="CB77" s="4" t="s">
        <v>9</v>
      </c>
      <c r="CC77" s="4" t="s">
        <v>9</v>
      </c>
      <c r="CD77" s="4" t="s">
        <v>9</v>
      </c>
      <c r="CE77" s="4" t="s">
        <v>9</v>
      </c>
      <c r="CF77" s="4" t="s">
        <v>5902</v>
      </c>
      <c r="CG77" s="4" t="s">
        <v>9</v>
      </c>
      <c r="CH77" s="4" t="s">
        <v>9</v>
      </c>
      <c r="CI77" s="4" t="s">
        <v>9</v>
      </c>
      <c r="CJ77" s="4" t="s">
        <v>9</v>
      </c>
      <c r="CK77" s="104">
        <v>0.51277777777778</v>
      </c>
      <c r="CL77" s="104">
        <v>0</v>
      </c>
      <c r="CM77" s="4" t="s">
        <v>9</v>
      </c>
      <c r="CN77" s="4" t="s">
        <v>5902</v>
      </c>
      <c r="CO77" s="4" t="s">
        <v>9</v>
      </c>
      <c r="CP77" s="4" t="s">
        <v>9</v>
      </c>
      <c r="CQ77" s="4" t="s">
        <v>9</v>
      </c>
      <c r="CR77" s="4" t="s">
        <v>9</v>
      </c>
      <c r="CS77" s="4" t="s">
        <v>9</v>
      </c>
      <c r="CT77" s="4" t="s">
        <v>9</v>
      </c>
      <c r="CU77" s="4" t="s">
        <v>9</v>
      </c>
      <c r="CV77" s="4" t="s">
        <v>11</v>
      </c>
      <c r="CW77" s="4" t="s">
        <v>5909</v>
      </c>
      <c r="CX77" s="4" t="s">
        <v>9</v>
      </c>
      <c r="CY77" s="4" t="s">
        <v>9</v>
      </c>
      <c r="CZ77" s="4" t="s">
        <v>9</v>
      </c>
      <c r="DA77" s="4" t="s">
        <v>9</v>
      </c>
      <c r="DB77" s="4" t="s">
        <v>9</v>
      </c>
      <c r="DC77" s="102"/>
      <c r="DE77" s="8" t="str">
        <f t="shared" si="2"/>
        <v>XFN251</v>
      </c>
      <c r="DF77" s="8" t="str">
        <f t="shared" si="3"/>
        <v>Payroll Processing</v>
      </c>
    </row>
    <row r="78" spans="1:110">
      <c r="A78" s="4" t="s">
        <v>5985</v>
      </c>
      <c r="B78" s="4" t="s">
        <v>5899</v>
      </c>
      <c r="C78" s="4" t="s">
        <v>4955</v>
      </c>
      <c r="D78" s="4" t="s">
        <v>9</v>
      </c>
      <c r="E78" s="4" t="s">
        <v>5900</v>
      </c>
      <c r="F78" s="102">
        <v>44502</v>
      </c>
      <c r="G78" s="4" t="s">
        <v>9</v>
      </c>
      <c r="H78" s="102"/>
      <c r="I78" s="4" t="s">
        <v>6751</v>
      </c>
      <c r="J78" s="4" t="s">
        <v>9</v>
      </c>
      <c r="K78" s="4" t="s">
        <v>5002</v>
      </c>
      <c r="L78" s="4" t="s">
        <v>9</v>
      </c>
      <c r="M78" s="4" t="s">
        <v>9</v>
      </c>
      <c r="N78" s="4" t="s">
        <v>5002</v>
      </c>
      <c r="O78" s="4" t="s">
        <v>4955</v>
      </c>
      <c r="P78" s="4" t="s">
        <v>5901</v>
      </c>
      <c r="Q78" s="4" t="s">
        <v>9</v>
      </c>
      <c r="R78" s="4" t="s">
        <v>9</v>
      </c>
      <c r="S78" s="4" t="s">
        <v>11</v>
      </c>
      <c r="T78" s="4" t="s">
        <v>1449</v>
      </c>
      <c r="U78" s="4" t="s">
        <v>5902</v>
      </c>
      <c r="V78" s="102"/>
      <c r="W78" s="4" t="s">
        <v>5902</v>
      </c>
      <c r="X78" s="4" t="s">
        <v>9</v>
      </c>
      <c r="Y78" s="4" t="s">
        <v>11</v>
      </c>
      <c r="Z78" s="4" t="s">
        <v>9</v>
      </c>
      <c r="AA78" s="4" t="s">
        <v>9</v>
      </c>
      <c r="AB78" s="102"/>
      <c r="AC78" s="102"/>
      <c r="AD78" s="102"/>
      <c r="AE78" s="102">
        <v>44502</v>
      </c>
      <c r="AF78" s="102"/>
      <c r="AG78" s="102"/>
      <c r="AH78" s="4" t="s">
        <v>5903</v>
      </c>
      <c r="AI78" s="4" t="s">
        <v>9</v>
      </c>
      <c r="AJ78" s="4" t="s">
        <v>9</v>
      </c>
      <c r="AK78" s="4" t="s">
        <v>9</v>
      </c>
      <c r="AL78" s="4" t="s">
        <v>5904</v>
      </c>
      <c r="AM78" s="4" t="s">
        <v>5905</v>
      </c>
      <c r="AN78" s="4" t="s">
        <v>9</v>
      </c>
      <c r="AO78" s="4" t="s">
        <v>9</v>
      </c>
      <c r="AP78" s="4" t="s">
        <v>5902</v>
      </c>
      <c r="AQ78" s="4" t="s">
        <v>9</v>
      </c>
      <c r="AR78" s="4" t="s">
        <v>9</v>
      </c>
      <c r="AS78" s="4" t="s">
        <v>9</v>
      </c>
      <c r="AT78" s="4" t="s">
        <v>9</v>
      </c>
      <c r="AU78" s="4" t="s">
        <v>9</v>
      </c>
      <c r="AV78" s="102"/>
      <c r="AW78" s="4" t="s">
        <v>5902</v>
      </c>
      <c r="AX78" s="4" t="s">
        <v>9</v>
      </c>
      <c r="AY78" s="4" t="s">
        <v>9</v>
      </c>
      <c r="AZ78" s="4" t="s">
        <v>9</v>
      </c>
      <c r="BA78" s="4" t="s">
        <v>9</v>
      </c>
      <c r="BB78" s="103">
        <v>0</v>
      </c>
      <c r="BC78" s="102"/>
      <c r="BD78" s="4" t="s">
        <v>9</v>
      </c>
      <c r="BE78" s="102"/>
      <c r="BF78" s="102"/>
      <c r="BG78" s="4" t="s">
        <v>9</v>
      </c>
      <c r="BH78" s="4" t="s">
        <v>5906</v>
      </c>
      <c r="BI78" s="4" t="s">
        <v>9</v>
      </c>
      <c r="BJ78" s="4" t="s">
        <v>9</v>
      </c>
      <c r="BK78" s="4" t="s">
        <v>9</v>
      </c>
      <c r="BL78" s="4" t="s">
        <v>9</v>
      </c>
      <c r="BM78" s="4" t="s">
        <v>9</v>
      </c>
      <c r="BN78" s="4" t="s">
        <v>5907</v>
      </c>
      <c r="BO78" s="4" t="s">
        <v>5908</v>
      </c>
      <c r="BP78" s="4" t="s">
        <v>9</v>
      </c>
      <c r="BQ78" s="4" t="s">
        <v>9</v>
      </c>
      <c r="BR78" s="4" t="s">
        <v>5902</v>
      </c>
      <c r="BS78" s="4" t="s">
        <v>9</v>
      </c>
      <c r="BT78" s="4" t="s">
        <v>9</v>
      </c>
      <c r="BU78" s="4" t="s">
        <v>9</v>
      </c>
      <c r="BV78" s="4" t="s">
        <v>9</v>
      </c>
      <c r="BW78" s="4" t="s">
        <v>9</v>
      </c>
      <c r="BX78" s="4" t="s">
        <v>5901</v>
      </c>
      <c r="BY78" s="4" t="s">
        <v>9</v>
      </c>
      <c r="BZ78" s="4" t="s">
        <v>9</v>
      </c>
      <c r="CA78" s="4" t="s">
        <v>9</v>
      </c>
      <c r="CB78" s="4" t="s">
        <v>9</v>
      </c>
      <c r="CC78" s="4" t="s">
        <v>9</v>
      </c>
      <c r="CD78" s="4" t="s">
        <v>9</v>
      </c>
      <c r="CE78" s="4" t="s">
        <v>9</v>
      </c>
      <c r="CF78" s="4" t="s">
        <v>5902</v>
      </c>
      <c r="CG78" s="4" t="s">
        <v>9</v>
      </c>
      <c r="CH78" s="4" t="s">
        <v>9</v>
      </c>
      <c r="CI78" s="4" t="s">
        <v>9</v>
      </c>
      <c r="CJ78" s="4" t="s">
        <v>9</v>
      </c>
      <c r="CK78" s="104">
        <v>0.51277777777778</v>
      </c>
      <c r="CL78" s="104">
        <v>0</v>
      </c>
      <c r="CM78" s="4" t="s">
        <v>9</v>
      </c>
      <c r="CN78" s="4" t="s">
        <v>5902</v>
      </c>
      <c r="CO78" s="4" t="s">
        <v>9</v>
      </c>
      <c r="CP78" s="4" t="s">
        <v>9</v>
      </c>
      <c r="CQ78" s="4" t="s">
        <v>9</v>
      </c>
      <c r="CR78" s="4" t="s">
        <v>9</v>
      </c>
      <c r="CS78" s="4" t="s">
        <v>9</v>
      </c>
      <c r="CT78" s="4" t="s">
        <v>9</v>
      </c>
      <c r="CU78" s="4" t="s">
        <v>9</v>
      </c>
      <c r="CV78" s="4" t="s">
        <v>11</v>
      </c>
      <c r="CW78" s="4" t="s">
        <v>5909</v>
      </c>
      <c r="CX78" s="4" t="s">
        <v>9</v>
      </c>
      <c r="CY78" s="4" t="s">
        <v>9</v>
      </c>
      <c r="CZ78" s="4" t="s">
        <v>9</v>
      </c>
      <c r="DA78" s="4" t="s">
        <v>9</v>
      </c>
      <c r="DB78" s="4" t="s">
        <v>9</v>
      </c>
      <c r="DC78" s="102"/>
      <c r="DE78" s="8" t="str">
        <f t="shared" si="2"/>
        <v>XFN260</v>
      </c>
      <c r="DF78" s="8" t="str">
        <f t="shared" si="3"/>
        <v>Investor Relations Support</v>
      </c>
    </row>
    <row r="79" spans="1:110">
      <c r="A79" s="4" t="s">
        <v>5986</v>
      </c>
      <c r="B79" s="4" t="s">
        <v>5899</v>
      </c>
      <c r="C79" s="4" t="s">
        <v>4955</v>
      </c>
      <c r="D79" s="4" t="s">
        <v>9</v>
      </c>
      <c r="E79" s="4" t="s">
        <v>5900</v>
      </c>
      <c r="F79" s="102">
        <v>44502</v>
      </c>
      <c r="G79" s="4" t="s">
        <v>9</v>
      </c>
      <c r="H79" s="102"/>
      <c r="I79" s="4" t="s">
        <v>6752</v>
      </c>
      <c r="J79" s="4" t="s">
        <v>9</v>
      </c>
      <c r="K79" s="4" t="s">
        <v>5002</v>
      </c>
      <c r="L79" s="4" t="s">
        <v>9</v>
      </c>
      <c r="M79" s="4" t="s">
        <v>9</v>
      </c>
      <c r="N79" s="4" t="s">
        <v>5002</v>
      </c>
      <c r="O79" s="4" t="s">
        <v>4955</v>
      </c>
      <c r="P79" s="4" t="s">
        <v>5901</v>
      </c>
      <c r="Q79" s="4" t="s">
        <v>9</v>
      </c>
      <c r="R79" s="4" t="s">
        <v>9</v>
      </c>
      <c r="S79" s="4" t="s">
        <v>11</v>
      </c>
      <c r="T79" s="4" t="s">
        <v>1449</v>
      </c>
      <c r="U79" s="4" t="s">
        <v>5902</v>
      </c>
      <c r="V79" s="102"/>
      <c r="W79" s="4" t="s">
        <v>5902</v>
      </c>
      <c r="X79" s="4" t="s">
        <v>9</v>
      </c>
      <c r="Y79" s="4" t="s">
        <v>11</v>
      </c>
      <c r="Z79" s="4" t="s">
        <v>9</v>
      </c>
      <c r="AA79" s="4" t="s">
        <v>9</v>
      </c>
      <c r="AB79" s="102"/>
      <c r="AC79" s="102"/>
      <c r="AD79" s="102"/>
      <c r="AE79" s="102">
        <v>44502</v>
      </c>
      <c r="AF79" s="102"/>
      <c r="AG79" s="102"/>
      <c r="AH79" s="4" t="s">
        <v>5903</v>
      </c>
      <c r="AI79" s="4" t="s">
        <v>9</v>
      </c>
      <c r="AJ79" s="4" t="s">
        <v>9</v>
      </c>
      <c r="AK79" s="4" t="s">
        <v>9</v>
      </c>
      <c r="AL79" s="4" t="s">
        <v>5904</v>
      </c>
      <c r="AM79" s="4" t="s">
        <v>5905</v>
      </c>
      <c r="AN79" s="4" t="s">
        <v>9</v>
      </c>
      <c r="AO79" s="4" t="s">
        <v>9</v>
      </c>
      <c r="AP79" s="4" t="s">
        <v>5902</v>
      </c>
      <c r="AQ79" s="4" t="s">
        <v>9</v>
      </c>
      <c r="AR79" s="4" t="s">
        <v>9</v>
      </c>
      <c r="AS79" s="4" t="s">
        <v>9</v>
      </c>
      <c r="AT79" s="4" t="s">
        <v>9</v>
      </c>
      <c r="AU79" s="4" t="s">
        <v>9</v>
      </c>
      <c r="AV79" s="102"/>
      <c r="AW79" s="4" t="s">
        <v>5902</v>
      </c>
      <c r="AX79" s="4" t="s">
        <v>9</v>
      </c>
      <c r="AY79" s="4" t="s">
        <v>9</v>
      </c>
      <c r="AZ79" s="4" t="s">
        <v>9</v>
      </c>
      <c r="BA79" s="4" t="s">
        <v>9</v>
      </c>
      <c r="BB79" s="103">
        <v>0</v>
      </c>
      <c r="BC79" s="102"/>
      <c r="BD79" s="4" t="s">
        <v>9</v>
      </c>
      <c r="BE79" s="102"/>
      <c r="BF79" s="102"/>
      <c r="BG79" s="4" t="s">
        <v>9</v>
      </c>
      <c r="BH79" s="4" t="s">
        <v>5906</v>
      </c>
      <c r="BI79" s="4" t="s">
        <v>9</v>
      </c>
      <c r="BJ79" s="4" t="s">
        <v>9</v>
      </c>
      <c r="BK79" s="4" t="s">
        <v>9</v>
      </c>
      <c r="BL79" s="4" t="s">
        <v>9</v>
      </c>
      <c r="BM79" s="4" t="s">
        <v>9</v>
      </c>
      <c r="BN79" s="4" t="s">
        <v>5907</v>
      </c>
      <c r="BO79" s="4" t="s">
        <v>5908</v>
      </c>
      <c r="BP79" s="4" t="s">
        <v>9</v>
      </c>
      <c r="BQ79" s="4" t="s">
        <v>9</v>
      </c>
      <c r="BR79" s="4" t="s">
        <v>5902</v>
      </c>
      <c r="BS79" s="4" t="s">
        <v>9</v>
      </c>
      <c r="BT79" s="4" t="s">
        <v>9</v>
      </c>
      <c r="BU79" s="4" t="s">
        <v>9</v>
      </c>
      <c r="BV79" s="4" t="s">
        <v>9</v>
      </c>
      <c r="BW79" s="4" t="s">
        <v>9</v>
      </c>
      <c r="BX79" s="4" t="s">
        <v>5901</v>
      </c>
      <c r="BY79" s="4" t="s">
        <v>9</v>
      </c>
      <c r="BZ79" s="4" t="s">
        <v>9</v>
      </c>
      <c r="CA79" s="4" t="s">
        <v>9</v>
      </c>
      <c r="CB79" s="4" t="s">
        <v>9</v>
      </c>
      <c r="CC79" s="4" t="s">
        <v>9</v>
      </c>
      <c r="CD79" s="4" t="s">
        <v>9</v>
      </c>
      <c r="CE79" s="4" t="s">
        <v>9</v>
      </c>
      <c r="CF79" s="4" t="s">
        <v>5902</v>
      </c>
      <c r="CG79" s="4" t="s">
        <v>9</v>
      </c>
      <c r="CH79" s="4" t="s">
        <v>9</v>
      </c>
      <c r="CI79" s="4" t="s">
        <v>9</v>
      </c>
      <c r="CJ79" s="4" t="s">
        <v>9</v>
      </c>
      <c r="CK79" s="104">
        <v>0.51277777777778</v>
      </c>
      <c r="CL79" s="104">
        <v>0</v>
      </c>
      <c r="CM79" s="4" t="s">
        <v>9</v>
      </c>
      <c r="CN79" s="4" t="s">
        <v>5902</v>
      </c>
      <c r="CO79" s="4" t="s">
        <v>9</v>
      </c>
      <c r="CP79" s="4" t="s">
        <v>9</v>
      </c>
      <c r="CQ79" s="4" t="s">
        <v>9</v>
      </c>
      <c r="CR79" s="4" t="s">
        <v>9</v>
      </c>
      <c r="CS79" s="4" t="s">
        <v>9</v>
      </c>
      <c r="CT79" s="4" t="s">
        <v>9</v>
      </c>
      <c r="CU79" s="4" t="s">
        <v>9</v>
      </c>
      <c r="CV79" s="4" t="s">
        <v>11</v>
      </c>
      <c r="CW79" s="4" t="s">
        <v>5909</v>
      </c>
      <c r="CX79" s="4" t="s">
        <v>9</v>
      </c>
      <c r="CY79" s="4" t="s">
        <v>9</v>
      </c>
      <c r="CZ79" s="4" t="s">
        <v>9</v>
      </c>
      <c r="DA79" s="4" t="s">
        <v>9</v>
      </c>
      <c r="DB79" s="4" t="s">
        <v>9</v>
      </c>
      <c r="DC79" s="102"/>
      <c r="DE79" s="8" t="str">
        <f t="shared" si="2"/>
        <v>XFN270</v>
      </c>
      <c r="DF79" s="8" t="str">
        <f t="shared" si="3"/>
        <v>Cashflow</v>
      </c>
    </row>
    <row r="80" spans="1:110">
      <c r="A80" s="4" t="s">
        <v>5987</v>
      </c>
      <c r="B80" s="4" t="s">
        <v>5899</v>
      </c>
      <c r="C80" s="4" t="s">
        <v>4955</v>
      </c>
      <c r="D80" s="4" t="s">
        <v>9</v>
      </c>
      <c r="E80" s="4" t="s">
        <v>5900</v>
      </c>
      <c r="F80" s="102">
        <v>44502</v>
      </c>
      <c r="G80" s="4" t="s">
        <v>9</v>
      </c>
      <c r="H80" s="102"/>
      <c r="I80" s="4" t="s">
        <v>6753</v>
      </c>
      <c r="J80" s="4" t="s">
        <v>9</v>
      </c>
      <c r="K80" s="4" t="s">
        <v>5002</v>
      </c>
      <c r="L80" s="4" t="s">
        <v>9</v>
      </c>
      <c r="M80" s="4" t="s">
        <v>9</v>
      </c>
      <c r="N80" s="4" t="s">
        <v>5002</v>
      </c>
      <c r="O80" s="4" t="s">
        <v>4955</v>
      </c>
      <c r="P80" s="4" t="s">
        <v>5901</v>
      </c>
      <c r="Q80" s="4" t="s">
        <v>9</v>
      </c>
      <c r="R80" s="4" t="s">
        <v>9</v>
      </c>
      <c r="S80" s="4" t="s">
        <v>11</v>
      </c>
      <c r="T80" s="4" t="s">
        <v>1449</v>
      </c>
      <c r="U80" s="4" t="s">
        <v>5902</v>
      </c>
      <c r="V80" s="102"/>
      <c r="W80" s="4" t="s">
        <v>5902</v>
      </c>
      <c r="X80" s="4" t="s">
        <v>9</v>
      </c>
      <c r="Y80" s="4" t="s">
        <v>11</v>
      </c>
      <c r="Z80" s="4" t="s">
        <v>9</v>
      </c>
      <c r="AA80" s="4" t="s">
        <v>9</v>
      </c>
      <c r="AB80" s="102"/>
      <c r="AC80" s="102"/>
      <c r="AD80" s="102"/>
      <c r="AE80" s="102">
        <v>44502</v>
      </c>
      <c r="AF80" s="102"/>
      <c r="AG80" s="102"/>
      <c r="AH80" s="4" t="s">
        <v>5903</v>
      </c>
      <c r="AI80" s="4" t="s">
        <v>9</v>
      </c>
      <c r="AJ80" s="4" t="s">
        <v>9</v>
      </c>
      <c r="AK80" s="4" t="s">
        <v>9</v>
      </c>
      <c r="AL80" s="4" t="s">
        <v>5904</v>
      </c>
      <c r="AM80" s="4" t="s">
        <v>5905</v>
      </c>
      <c r="AN80" s="4" t="s">
        <v>9</v>
      </c>
      <c r="AO80" s="4" t="s">
        <v>9</v>
      </c>
      <c r="AP80" s="4" t="s">
        <v>5902</v>
      </c>
      <c r="AQ80" s="4" t="s">
        <v>9</v>
      </c>
      <c r="AR80" s="4" t="s">
        <v>9</v>
      </c>
      <c r="AS80" s="4" t="s">
        <v>9</v>
      </c>
      <c r="AT80" s="4" t="s">
        <v>9</v>
      </c>
      <c r="AU80" s="4" t="s">
        <v>9</v>
      </c>
      <c r="AV80" s="102"/>
      <c r="AW80" s="4" t="s">
        <v>5902</v>
      </c>
      <c r="AX80" s="4" t="s">
        <v>9</v>
      </c>
      <c r="AY80" s="4" t="s">
        <v>9</v>
      </c>
      <c r="AZ80" s="4" t="s">
        <v>9</v>
      </c>
      <c r="BA80" s="4" t="s">
        <v>9</v>
      </c>
      <c r="BB80" s="103">
        <v>0</v>
      </c>
      <c r="BC80" s="102"/>
      <c r="BD80" s="4" t="s">
        <v>9</v>
      </c>
      <c r="BE80" s="102"/>
      <c r="BF80" s="102"/>
      <c r="BG80" s="4" t="s">
        <v>9</v>
      </c>
      <c r="BH80" s="4" t="s">
        <v>5906</v>
      </c>
      <c r="BI80" s="4" t="s">
        <v>9</v>
      </c>
      <c r="BJ80" s="4" t="s">
        <v>9</v>
      </c>
      <c r="BK80" s="4" t="s">
        <v>9</v>
      </c>
      <c r="BL80" s="4" t="s">
        <v>9</v>
      </c>
      <c r="BM80" s="4" t="s">
        <v>9</v>
      </c>
      <c r="BN80" s="4" t="s">
        <v>5907</v>
      </c>
      <c r="BO80" s="4" t="s">
        <v>5908</v>
      </c>
      <c r="BP80" s="4" t="s">
        <v>9</v>
      </c>
      <c r="BQ80" s="4" t="s">
        <v>9</v>
      </c>
      <c r="BR80" s="4" t="s">
        <v>5902</v>
      </c>
      <c r="BS80" s="4" t="s">
        <v>9</v>
      </c>
      <c r="BT80" s="4" t="s">
        <v>9</v>
      </c>
      <c r="BU80" s="4" t="s">
        <v>9</v>
      </c>
      <c r="BV80" s="4" t="s">
        <v>9</v>
      </c>
      <c r="BW80" s="4" t="s">
        <v>9</v>
      </c>
      <c r="BX80" s="4" t="s">
        <v>5901</v>
      </c>
      <c r="BY80" s="4" t="s">
        <v>9</v>
      </c>
      <c r="BZ80" s="4" t="s">
        <v>9</v>
      </c>
      <c r="CA80" s="4" t="s">
        <v>9</v>
      </c>
      <c r="CB80" s="4" t="s">
        <v>9</v>
      </c>
      <c r="CC80" s="4" t="s">
        <v>9</v>
      </c>
      <c r="CD80" s="4" t="s">
        <v>9</v>
      </c>
      <c r="CE80" s="4" t="s">
        <v>9</v>
      </c>
      <c r="CF80" s="4" t="s">
        <v>5902</v>
      </c>
      <c r="CG80" s="4" t="s">
        <v>9</v>
      </c>
      <c r="CH80" s="4" t="s">
        <v>9</v>
      </c>
      <c r="CI80" s="4" t="s">
        <v>9</v>
      </c>
      <c r="CJ80" s="4" t="s">
        <v>9</v>
      </c>
      <c r="CK80" s="104">
        <v>0.51277777777778</v>
      </c>
      <c r="CL80" s="104">
        <v>0</v>
      </c>
      <c r="CM80" s="4" t="s">
        <v>9</v>
      </c>
      <c r="CN80" s="4" t="s">
        <v>5902</v>
      </c>
      <c r="CO80" s="4" t="s">
        <v>9</v>
      </c>
      <c r="CP80" s="4" t="s">
        <v>9</v>
      </c>
      <c r="CQ80" s="4" t="s">
        <v>9</v>
      </c>
      <c r="CR80" s="4" t="s">
        <v>9</v>
      </c>
      <c r="CS80" s="4" t="s">
        <v>9</v>
      </c>
      <c r="CT80" s="4" t="s">
        <v>9</v>
      </c>
      <c r="CU80" s="4" t="s">
        <v>9</v>
      </c>
      <c r="CV80" s="4" t="s">
        <v>11</v>
      </c>
      <c r="CW80" s="4" t="s">
        <v>5909</v>
      </c>
      <c r="CX80" s="4" t="s">
        <v>9</v>
      </c>
      <c r="CY80" s="4" t="s">
        <v>9</v>
      </c>
      <c r="CZ80" s="4" t="s">
        <v>9</v>
      </c>
      <c r="DA80" s="4" t="s">
        <v>9</v>
      </c>
      <c r="DB80" s="4" t="s">
        <v>9</v>
      </c>
      <c r="DC80" s="102"/>
      <c r="DE80" s="8" t="str">
        <f t="shared" si="2"/>
        <v>BUD220</v>
      </c>
      <c r="DF80" s="8" t="str">
        <f t="shared" si="3"/>
        <v>8-Fei He</v>
      </c>
    </row>
    <row r="81" spans="1:110">
      <c r="A81" s="4" t="s">
        <v>5988</v>
      </c>
      <c r="B81" s="4" t="s">
        <v>5899</v>
      </c>
      <c r="C81" s="4" t="s">
        <v>4955</v>
      </c>
      <c r="D81" s="4" t="s">
        <v>9</v>
      </c>
      <c r="E81" s="4" t="s">
        <v>5900</v>
      </c>
      <c r="F81" s="102">
        <v>44502</v>
      </c>
      <c r="G81" s="4" t="s">
        <v>9</v>
      </c>
      <c r="H81" s="102"/>
      <c r="I81" s="4" t="s">
        <v>6754</v>
      </c>
      <c r="J81" s="4" t="s">
        <v>9</v>
      </c>
      <c r="K81" s="4" t="s">
        <v>5002</v>
      </c>
      <c r="L81" s="4" t="s">
        <v>9</v>
      </c>
      <c r="M81" s="4" t="s">
        <v>9</v>
      </c>
      <c r="N81" s="4" t="s">
        <v>5002</v>
      </c>
      <c r="O81" s="4" t="s">
        <v>4955</v>
      </c>
      <c r="P81" s="4" t="s">
        <v>5901</v>
      </c>
      <c r="Q81" s="4" t="s">
        <v>9</v>
      </c>
      <c r="R81" s="4" t="s">
        <v>9</v>
      </c>
      <c r="S81" s="4" t="s">
        <v>11</v>
      </c>
      <c r="T81" s="4" t="s">
        <v>1449</v>
      </c>
      <c r="U81" s="4" t="s">
        <v>5902</v>
      </c>
      <c r="V81" s="102"/>
      <c r="W81" s="4" t="s">
        <v>5902</v>
      </c>
      <c r="X81" s="4" t="s">
        <v>9</v>
      </c>
      <c r="Y81" s="4" t="s">
        <v>11</v>
      </c>
      <c r="Z81" s="4" t="s">
        <v>9</v>
      </c>
      <c r="AA81" s="4" t="s">
        <v>9</v>
      </c>
      <c r="AB81" s="102"/>
      <c r="AC81" s="102"/>
      <c r="AD81" s="102"/>
      <c r="AE81" s="102">
        <v>44502</v>
      </c>
      <c r="AF81" s="102"/>
      <c r="AG81" s="102"/>
      <c r="AH81" s="4" t="s">
        <v>5903</v>
      </c>
      <c r="AI81" s="4" t="s">
        <v>9</v>
      </c>
      <c r="AJ81" s="4" t="s">
        <v>9</v>
      </c>
      <c r="AK81" s="4" t="s">
        <v>9</v>
      </c>
      <c r="AL81" s="4" t="s">
        <v>5904</v>
      </c>
      <c r="AM81" s="4" t="s">
        <v>5905</v>
      </c>
      <c r="AN81" s="4" t="s">
        <v>9</v>
      </c>
      <c r="AO81" s="4" t="s">
        <v>9</v>
      </c>
      <c r="AP81" s="4" t="s">
        <v>5902</v>
      </c>
      <c r="AQ81" s="4" t="s">
        <v>9</v>
      </c>
      <c r="AR81" s="4" t="s">
        <v>9</v>
      </c>
      <c r="AS81" s="4" t="s">
        <v>9</v>
      </c>
      <c r="AT81" s="4" t="s">
        <v>9</v>
      </c>
      <c r="AU81" s="4" t="s">
        <v>9</v>
      </c>
      <c r="AV81" s="102"/>
      <c r="AW81" s="4" t="s">
        <v>5902</v>
      </c>
      <c r="AX81" s="4" t="s">
        <v>9</v>
      </c>
      <c r="AY81" s="4" t="s">
        <v>9</v>
      </c>
      <c r="AZ81" s="4" t="s">
        <v>9</v>
      </c>
      <c r="BA81" s="4" t="s">
        <v>9</v>
      </c>
      <c r="BB81" s="103">
        <v>0</v>
      </c>
      <c r="BC81" s="102"/>
      <c r="BD81" s="4" t="s">
        <v>9</v>
      </c>
      <c r="BE81" s="102"/>
      <c r="BF81" s="102"/>
      <c r="BG81" s="4" t="s">
        <v>9</v>
      </c>
      <c r="BH81" s="4" t="s">
        <v>5906</v>
      </c>
      <c r="BI81" s="4" t="s">
        <v>9</v>
      </c>
      <c r="BJ81" s="4" t="s">
        <v>9</v>
      </c>
      <c r="BK81" s="4" t="s">
        <v>9</v>
      </c>
      <c r="BL81" s="4" t="s">
        <v>9</v>
      </c>
      <c r="BM81" s="4" t="s">
        <v>9</v>
      </c>
      <c r="BN81" s="4" t="s">
        <v>5907</v>
      </c>
      <c r="BO81" s="4" t="s">
        <v>5908</v>
      </c>
      <c r="BP81" s="4" t="s">
        <v>9</v>
      </c>
      <c r="BQ81" s="4" t="s">
        <v>9</v>
      </c>
      <c r="BR81" s="4" t="s">
        <v>5902</v>
      </c>
      <c r="BS81" s="4" t="s">
        <v>9</v>
      </c>
      <c r="BT81" s="4" t="s">
        <v>9</v>
      </c>
      <c r="BU81" s="4" t="s">
        <v>9</v>
      </c>
      <c r="BV81" s="4" t="s">
        <v>9</v>
      </c>
      <c r="BW81" s="4" t="s">
        <v>9</v>
      </c>
      <c r="BX81" s="4" t="s">
        <v>5901</v>
      </c>
      <c r="BY81" s="4" t="s">
        <v>9</v>
      </c>
      <c r="BZ81" s="4" t="s">
        <v>9</v>
      </c>
      <c r="CA81" s="4" t="s">
        <v>9</v>
      </c>
      <c r="CB81" s="4" t="s">
        <v>9</v>
      </c>
      <c r="CC81" s="4" t="s">
        <v>9</v>
      </c>
      <c r="CD81" s="4" t="s">
        <v>9</v>
      </c>
      <c r="CE81" s="4" t="s">
        <v>9</v>
      </c>
      <c r="CF81" s="4" t="s">
        <v>5902</v>
      </c>
      <c r="CG81" s="4" t="s">
        <v>9</v>
      </c>
      <c r="CH81" s="4" t="s">
        <v>9</v>
      </c>
      <c r="CI81" s="4" t="s">
        <v>9</v>
      </c>
      <c r="CJ81" s="4" t="s">
        <v>9</v>
      </c>
      <c r="CK81" s="104">
        <v>0.51277777777778</v>
      </c>
      <c r="CL81" s="104">
        <v>0</v>
      </c>
      <c r="CM81" s="4" t="s">
        <v>9</v>
      </c>
      <c r="CN81" s="4" t="s">
        <v>5902</v>
      </c>
      <c r="CO81" s="4" t="s">
        <v>9</v>
      </c>
      <c r="CP81" s="4" t="s">
        <v>9</v>
      </c>
      <c r="CQ81" s="4" t="s">
        <v>9</v>
      </c>
      <c r="CR81" s="4" t="s">
        <v>9</v>
      </c>
      <c r="CS81" s="4" t="s">
        <v>9</v>
      </c>
      <c r="CT81" s="4" t="s">
        <v>9</v>
      </c>
      <c r="CU81" s="4" t="s">
        <v>9</v>
      </c>
      <c r="CV81" s="4" t="s">
        <v>11</v>
      </c>
      <c r="CW81" s="4" t="s">
        <v>5909</v>
      </c>
      <c r="CX81" s="4" t="s">
        <v>9</v>
      </c>
      <c r="CY81" s="4" t="s">
        <v>9</v>
      </c>
      <c r="CZ81" s="4" t="s">
        <v>9</v>
      </c>
      <c r="DA81" s="4" t="s">
        <v>9</v>
      </c>
      <c r="DB81" s="4" t="s">
        <v>9</v>
      </c>
      <c r="DC81" s="102"/>
      <c r="DE81" s="8" t="str">
        <f t="shared" si="2"/>
        <v>XFN271</v>
      </c>
      <c r="DF81" s="8" t="str">
        <f t="shared" si="3"/>
        <v>Milk Price</v>
      </c>
    </row>
    <row r="82" spans="1:110">
      <c r="A82" s="4" t="s">
        <v>5989</v>
      </c>
      <c r="B82" s="4" t="s">
        <v>5899</v>
      </c>
      <c r="C82" s="4" t="s">
        <v>4955</v>
      </c>
      <c r="D82" s="4" t="s">
        <v>9</v>
      </c>
      <c r="E82" s="4" t="s">
        <v>5900</v>
      </c>
      <c r="F82" s="102">
        <v>44502</v>
      </c>
      <c r="G82" s="4" t="s">
        <v>9</v>
      </c>
      <c r="H82" s="102"/>
      <c r="I82" s="4" t="s">
        <v>6755</v>
      </c>
      <c r="J82" s="4" t="s">
        <v>9</v>
      </c>
      <c r="K82" s="4" t="s">
        <v>5002</v>
      </c>
      <c r="L82" s="4" t="s">
        <v>9</v>
      </c>
      <c r="M82" s="4" t="s">
        <v>9</v>
      </c>
      <c r="N82" s="4" t="s">
        <v>5002</v>
      </c>
      <c r="O82" s="4" t="s">
        <v>4955</v>
      </c>
      <c r="P82" s="4" t="s">
        <v>5901</v>
      </c>
      <c r="Q82" s="4" t="s">
        <v>9</v>
      </c>
      <c r="R82" s="4" t="s">
        <v>9</v>
      </c>
      <c r="S82" s="4" t="s">
        <v>11</v>
      </c>
      <c r="T82" s="4" t="s">
        <v>1449</v>
      </c>
      <c r="U82" s="4" t="s">
        <v>5902</v>
      </c>
      <c r="V82" s="102"/>
      <c r="W82" s="4" t="s">
        <v>5902</v>
      </c>
      <c r="X82" s="4" t="s">
        <v>9</v>
      </c>
      <c r="Y82" s="4" t="s">
        <v>11</v>
      </c>
      <c r="Z82" s="4" t="s">
        <v>9</v>
      </c>
      <c r="AA82" s="4" t="s">
        <v>9</v>
      </c>
      <c r="AB82" s="102"/>
      <c r="AC82" s="102"/>
      <c r="AD82" s="102"/>
      <c r="AE82" s="102">
        <v>44502</v>
      </c>
      <c r="AF82" s="102"/>
      <c r="AG82" s="102"/>
      <c r="AH82" s="4" t="s">
        <v>5903</v>
      </c>
      <c r="AI82" s="4" t="s">
        <v>9</v>
      </c>
      <c r="AJ82" s="4" t="s">
        <v>9</v>
      </c>
      <c r="AK82" s="4" t="s">
        <v>9</v>
      </c>
      <c r="AL82" s="4" t="s">
        <v>5904</v>
      </c>
      <c r="AM82" s="4" t="s">
        <v>5905</v>
      </c>
      <c r="AN82" s="4" t="s">
        <v>9</v>
      </c>
      <c r="AO82" s="4" t="s">
        <v>9</v>
      </c>
      <c r="AP82" s="4" t="s">
        <v>5902</v>
      </c>
      <c r="AQ82" s="4" t="s">
        <v>9</v>
      </c>
      <c r="AR82" s="4" t="s">
        <v>9</v>
      </c>
      <c r="AS82" s="4" t="s">
        <v>9</v>
      </c>
      <c r="AT82" s="4" t="s">
        <v>9</v>
      </c>
      <c r="AU82" s="4" t="s">
        <v>9</v>
      </c>
      <c r="AV82" s="102"/>
      <c r="AW82" s="4" t="s">
        <v>5902</v>
      </c>
      <c r="AX82" s="4" t="s">
        <v>9</v>
      </c>
      <c r="AY82" s="4" t="s">
        <v>9</v>
      </c>
      <c r="AZ82" s="4" t="s">
        <v>9</v>
      </c>
      <c r="BA82" s="4" t="s">
        <v>9</v>
      </c>
      <c r="BB82" s="103">
        <v>0</v>
      </c>
      <c r="BC82" s="102"/>
      <c r="BD82" s="4" t="s">
        <v>9</v>
      </c>
      <c r="BE82" s="102"/>
      <c r="BF82" s="102"/>
      <c r="BG82" s="4" t="s">
        <v>9</v>
      </c>
      <c r="BH82" s="4" t="s">
        <v>5906</v>
      </c>
      <c r="BI82" s="4" t="s">
        <v>9</v>
      </c>
      <c r="BJ82" s="4" t="s">
        <v>9</v>
      </c>
      <c r="BK82" s="4" t="s">
        <v>9</v>
      </c>
      <c r="BL82" s="4" t="s">
        <v>9</v>
      </c>
      <c r="BM82" s="4" t="s">
        <v>9</v>
      </c>
      <c r="BN82" s="4" t="s">
        <v>5907</v>
      </c>
      <c r="BO82" s="4" t="s">
        <v>5908</v>
      </c>
      <c r="BP82" s="4" t="s">
        <v>9</v>
      </c>
      <c r="BQ82" s="4" t="s">
        <v>9</v>
      </c>
      <c r="BR82" s="4" t="s">
        <v>5902</v>
      </c>
      <c r="BS82" s="4" t="s">
        <v>9</v>
      </c>
      <c r="BT82" s="4" t="s">
        <v>9</v>
      </c>
      <c r="BU82" s="4" t="s">
        <v>9</v>
      </c>
      <c r="BV82" s="4" t="s">
        <v>9</v>
      </c>
      <c r="BW82" s="4" t="s">
        <v>9</v>
      </c>
      <c r="BX82" s="4" t="s">
        <v>5901</v>
      </c>
      <c r="BY82" s="4" t="s">
        <v>9</v>
      </c>
      <c r="BZ82" s="4" t="s">
        <v>9</v>
      </c>
      <c r="CA82" s="4" t="s">
        <v>9</v>
      </c>
      <c r="CB82" s="4" t="s">
        <v>9</v>
      </c>
      <c r="CC82" s="4" t="s">
        <v>9</v>
      </c>
      <c r="CD82" s="4" t="s">
        <v>9</v>
      </c>
      <c r="CE82" s="4" t="s">
        <v>9</v>
      </c>
      <c r="CF82" s="4" t="s">
        <v>5902</v>
      </c>
      <c r="CG82" s="4" t="s">
        <v>9</v>
      </c>
      <c r="CH82" s="4" t="s">
        <v>9</v>
      </c>
      <c r="CI82" s="4" t="s">
        <v>9</v>
      </c>
      <c r="CJ82" s="4" t="s">
        <v>9</v>
      </c>
      <c r="CK82" s="104">
        <v>0.51277777777778</v>
      </c>
      <c r="CL82" s="104">
        <v>0</v>
      </c>
      <c r="CM82" s="4" t="s">
        <v>9</v>
      </c>
      <c r="CN82" s="4" t="s">
        <v>5902</v>
      </c>
      <c r="CO82" s="4" t="s">
        <v>9</v>
      </c>
      <c r="CP82" s="4" t="s">
        <v>9</v>
      </c>
      <c r="CQ82" s="4" t="s">
        <v>9</v>
      </c>
      <c r="CR82" s="4" t="s">
        <v>9</v>
      </c>
      <c r="CS82" s="4" t="s">
        <v>9</v>
      </c>
      <c r="CT82" s="4" t="s">
        <v>9</v>
      </c>
      <c r="CU82" s="4" t="s">
        <v>9</v>
      </c>
      <c r="CV82" s="4" t="s">
        <v>11</v>
      </c>
      <c r="CW82" s="4" t="s">
        <v>5909</v>
      </c>
      <c r="CX82" s="4" t="s">
        <v>9</v>
      </c>
      <c r="CY82" s="4" t="s">
        <v>9</v>
      </c>
      <c r="CZ82" s="4" t="s">
        <v>9</v>
      </c>
      <c r="DA82" s="4" t="s">
        <v>9</v>
      </c>
      <c r="DB82" s="4" t="s">
        <v>9</v>
      </c>
      <c r="DC82" s="102"/>
      <c r="DE82" s="8" t="str">
        <f t="shared" si="2"/>
        <v>XFN310</v>
      </c>
      <c r="DF82" s="8" t="str">
        <f t="shared" si="3"/>
        <v>NZX Listing Costs</v>
      </c>
    </row>
    <row r="83" spans="1:110">
      <c r="A83" s="4" t="s">
        <v>5990</v>
      </c>
      <c r="B83" s="4" t="s">
        <v>5899</v>
      </c>
      <c r="C83" s="4" t="s">
        <v>4955</v>
      </c>
      <c r="D83" s="4" t="s">
        <v>9</v>
      </c>
      <c r="E83" s="4" t="s">
        <v>5900</v>
      </c>
      <c r="F83" s="102">
        <v>44502</v>
      </c>
      <c r="G83" s="4" t="s">
        <v>9</v>
      </c>
      <c r="H83" s="102"/>
      <c r="I83" s="4" t="s">
        <v>6756</v>
      </c>
      <c r="J83" s="4" t="s">
        <v>9</v>
      </c>
      <c r="K83" s="4" t="s">
        <v>5002</v>
      </c>
      <c r="L83" s="4" t="s">
        <v>9</v>
      </c>
      <c r="M83" s="4" t="s">
        <v>9</v>
      </c>
      <c r="N83" s="4" t="s">
        <v>5002</v>
      </c>
      <c r="O83" s="4" t="s">
        <v>4955</v>
      </c>
      <c r="P83" s="4" t="s">
        <v>5901</v>
      </c>
      <c r="Q83" s="4" t="s">
        <v>9</v>
      </c>
      <c r="R83" s="4" t="s">
        <v>9</v>
      </c>
      <c r="S83" s="4" t="s">
        <v>11</v>
      </c>
      <c r="T83" s="4" t="s">
        <v>1449</v>
      </c>
      <c r="U83" s="4" t="s">
        <v>5902</v>
      </c>
      <c r="V83" s="102"/>
      <c r="W83" s="4" t="s">
        <v>5902</v>
      </c>
      <c r="X83" s="4" t="s">
        <v>9</v>
      </c>
      <c r="Y83" s="4" t="s">
        <v>11</v>
      </c>
      <c r="Z83" s="4" t="s">
        <v>9</v>
      </c>
      <c r="AA83" s="4" t="s">
        <v>9</v>
      </c>
      <c r="AB83" s="102"/>
      <c r="AC83" s="102"/>
      <c r="AD83" s="102"/>
      <c r="AE83" s="102">
        <v>44502</v>
      </c>
      <c r="AF83" s="102"/>
      <c r="AG83" s="102"/>
      <c r="AH83" s="4" t="s">
        <v>5903</v>
      </c>
      <c r="AI83" s="4" t="s">
        <v>9</v>
      </c>
      <c r="AJ83" s="4" t="s">
        <v>9</v>
      </c>
      <c r="AK83" s="4" t="s">
        <v>9</v>
      </c>
      <c r="AL83" s="4" t="s">
        <v>5904</v>
      </c>
      <c r="AM83" s="4" t="s">
        <v>5905</v>
      </c>
      <c r="AN83" s="4" t="s">
        <v>9</v>
      </c>
      <c r="AO83" s="4" t="s">
        <v>9</v>
      </c>
      <c r="AP83" s="4" t="s">
        <v>5902</v>
      </c>
      <c r="AQ83" s="4" t="s">
        <v>9</v>
      </c>
      <c r="AR83" s="4" t="s">
        <v>9</v>
      </c>
      <c r="AS83" s="4" t="s">
        <v>9</v>
      </c>
      <c r="AT83" s="4" t="s">
        <v>9</v>
      </c>
      <c r="AU83" s="4" t="s">
        <v>9</v>
      </c>
      <c r="AV83" s="102"/>
      <c r="AW83" s="4" t="s">
        <v>5902</v>
      </c>
      <c r="AX83" s="4" t="s">
        <v>9</v>
      </c>
      <c r="AY83" s="4" t="s">
        <v>9</v>
      </c>
      <c r="AZ83" s="4" t="s">
        <v>9</v>
      </c>
      <c r="BA83" s="4" t="s">
        <v>9</v>
      </c>
      <c r="BB83" s="103">
        <v>0</v>
      </c>
      <c r="BC83" s="102"/>
      <c r="BD83" s="4" t="s">
        <v>9</v>
      </c>
      <c r="BE83" s="102"/>
      <c r="BF83" s="102"/>
      <c r="BG83" s="4" t="s">
        <v>9</v>
      </c>
      <c r="BH83" s="4" t="s">
        <v>5906</v>
      </c>
      <c r="BI83" s="4" t="s">
        <v>9</v>
      </c>
      <c r="BJ83" s="4" t="s">
        <v>9</v>
      </c>
      <c r="BK83" s="4" t="s">
        <v>9</v>
      </c>
      <c r="BL83" s="4" t="s">
        <v>9</v>
      </c>
      <c r="BM83" s="4" t="s">
        <v>9</v>
      </c>
      <c r="BN83" s="4" t="s">
        <v>5907</v>
      </c>
      <c r="BO83" s="4" t="s">
        <v>5908</v>
      </c>
      <c r="BP83" s="4" t="s">
        <v>9</v>
      </c>
      <c r="BQ83" s="4" t="s">
        <v>9</v>
      </c>
      <c r="BR83" s="4" t="s">
        <v>5902</v>
      </c>
      <c r="BS83" s="4" t="s">
        <v>9</v>
      </c>
      <c r="BT83" s="4" t="s">
        <v>9</v>
      </c>
      <c r="BU83" s="4" t="s">
        <v>9</v>
      </c>
      <c r="BV83" s="4" t="s">
        <v>9</v>
      </c>
      <c r="BW83" s="4" t="s">
        <v>9</v>
      </c>
      <c r="BX83" s="4" t="s">
        <v>5901</v>
      </c>
      <c r="BY83" s="4" t="s">
        <v>9</v>
      </c>
      <c r="BZ83" s="4" t="s">
        <v>9</v>
      </c>
      <c r="CA83" s="4" t="s">
        <v>9</v>
      </c>
      <c r="CB83" s="4" t="s">
        <v>9</v>
      </c>
      <c r="CC83" s="4" t="s">
        <v>9</v>
      </c>
      <c r="CD83" s="4" t="s">
        <v>9</v>
      </c>
      <c r="CE83" s="4" t="s">
        <v>9</v>
      </c>
      <c r="CF83" s="4" t="s">
        <v>5902</v>
      </c>
      <c r="CG83" s="4" t="s">
        <v>9</v>
      </c>
      <c r="CH83" s="4" t="s">
        <v>9</v>
      </c>
      <c r="CI83" s="4" t="s">
        <v>9</v>
      </c>
      <c r="CJ83" s="4" t="s">
        <v>9</v>
      </c>
      <c r="CK83" s="104">
        <v>0.51277777777778</v>
      </c>
      <c r="CL83" s="104">
        <v>0</v>
      </c>
      <c r="CM83" s="4" t="s">
        <v>9</v>
      </c>
      <c r="CN83" s="4" t="s">
        <v>5902</v>
      </c>
      <c r="CO83" s="4" t="s">
        <v>9</v>
      </c>
      <c r="CP83" s="4" t="s">
        <v>9</v>
      </c>
      <c r="CQ83" s="4" t="s">
        <v>9</v>
      </c>
      <c r="CR83" s="4" t="s">
        <v>9</v>
      </c>
      <c r="CS83" s="4" t="s">
        <v>9</v>
      </c>
      <c r="CT83" s="4" t="s">
        <v>9</v>
      </c>
      <c r="CU83" s="4" t="s">
        <v>9</v>
      </c>
      <c r="CV83" s="4" t="s">
        <v>11</v>
      </c>
      <c r="CW83" s="4" t="s">
        <v>5909</v>
      </c>
      <c r="CX83" s="4" t="s">
        <v>9</v>
      </c>
      <c r="CY83" s="4" t="s">
        <v>9</v>
      </c>
      <c r="CZ83" s="4" t="s">
        <v>9</v>
      </c>
      <c r="DA83" s="4" t="s">
        <v>9</v>
      </c>
      <c r="DB83" s="4" t="s">
        <v>9</v>
      </c>
      <c r="DC83" s="102"/>
      <c r="DE83" s="8" t="str">
        <f t="shared" si="2"/>
        <v>XFN320</v>
      </c>
      <c r="DF83" s="8" t="str">
        <f t="shared" si="3"/>
        <v>ASX Listing Costs</v>
      </c>
    </row>
    <row r="84" spans="1:110">
      <c r="A84" s="4" t="s">
        <v>5991</v>
      </c>
      <c r="B84" s="4" t="s">
        <v>5899</v>
      </c>
      <c r="C84" s="4" t="s">
        <v>4955</v>
      </c>
      <c r="D84" s="4" t="s">
        <v>9</v>
      </c>
      <c r="E84" s="4" t="s">
        <v>5900</v>
      </c>
      <c r="F84" s="102">
        <v>44502</v>
      </c>
      <c r="G84" s="4" t="s">
        <v>9</v>
      </c>
      <c r="H84" s="102"/>
      <c r="I84" s="4" t="s">
        <v>6757</v>
      </c>
      <c r="J84" s="4" t="s">
        <v>9</v>
      </c>
      <c r="K84" s="4" t="s">
        <v>5002</v>
      </c>
      <c r="L84" s="4" t="s">
        <v>9</v>
      </c>
      <c r="M84" s="4" t="s">
        <v>9</v>
      </c>
      <c r="N84" s="4" t="s">
        <v>5002</v>
      </c>
      <c r="O84" s="4" t="s">
        <v>4955</v>
      </c>
      <c r="P84" s="4" t="s">
        <v>5901</v>
      </c>
      <c r="Q84" s="4" t="s">
        <v>9</v>
      </c>
      <c r="R84" s="4" t="s">
        <v>9</v>
      </c>
      <c r="S84" s="4" t="s">
        <v>11</v>
      </c>
      <c r="T84" s="4" t="s">
        <v>1449</v>
      </c>
      <c r="U84" s="4" t="s">
        <v>5902</v>
      </c>
      <c r="V84" s="102"/>
      <c r="W84" s="4" t="s">
        <v>5902</v>
      </c>
      <c r="X84" s="4" t="s">
        <v>9</v>
      </c>
      <c r="Y84" s="4" t="s">
        <v>11</v>
      </c>
      <c r="Z84" s="4" t="s">
        <v>9</v>
      </c>
      <c r="AA84" s="4" t="s">
        <v>9</v>
      </c>
      <c r="AB84" s="102"/>
      <c r="AC84" s="102"/>
      <c r="AD84" s="102"/>
      <c r="AE84" s="102">
        <v>44502</v>
      </c>
      <c r="AF84" s="102"/>
      <c r="AG84" s="102"/>
      <c r="AH84" s="4" t="s">
        <v>5903</v>
      </c>
      <c r="AI84" s="4" t="s">
        <v>9</v>
      </c>
      <c r="AJ84" s="4" t="s">
        <v>9</v>
      </c>
      <c r="AK84" s="4" t="s">
        <v>9</v>
      </c>
      <c r="AL84" s="4" t="s">
        <v>5904</v>
      </c>
      <c r="AM84" s="4" t="s">
        <v>5905</v>
      </c>
      <c r="AN84" s="4" t="s">
        <v>9</v>
      </c>
      <c r="AO84" s="4" t="s">
        <v>9</v>
      </c>
      <c r="AP84" s="4" t="s">
        <v>5902</v>
      </c>
      <c r="AQ84" s="4" t="s">
        <v>9</v>
      </c>
      <c r="AR84" s="4" t="s">
        <v>9</v>
      </c>
      <c r="AS84" s="4" t="s">
        <v>9</v>
      </c>
      <c r="AT84" s="4" t="s">
        <v>9</v>
      </c>
      <c r="AU84" s="4" t="s">
        <v>9</v>
      </c>
      <c r="AV84" s="102"/>
      <c r="AW84" s="4" t="s">
        <v>5902</v>
      </c>
      <c r="AX84" s="4" t="s">
        <v>9</v>
      </c>
      <c r="AY84" s="4" t="s">
        <v>9</v>
      </c>
      <c r="AZ84" s="4" t="s">
        <v>9</v>
      </c>
      <c r="BA84" s="4" t="s">
        <v>9</v>
      </c>
      <c r="BB84" s="103">
        <v>0</v>
      </c>
      <c r="BC84" s="102"/>
      <c r="BD84" s="4" t="s">
        <v>9</v>
      </c>
      <c r="BE84" s="102"/>
      <c r="BF84" s="102"/>
      <c r="BG84" s="4" t="s">
        <v>9</v>
      </c>
      <c r="BH84" s="4" t="s">
        <v>5906</v>
      </c>
      <c r="BI84" s="4" t="s">
        <v>9</v>
      </c>
      <c r="BJ84" s="4" t="s">
        <v>9</v>
      </c>
      <c r="BK84" s="4" t="s">
        <v>9</v>
      </c>
      <c r="BL84" s="4" t="s">
        <v>9</v>
      </c>
      <c r="BM84" s="4" t="s">
        <v>9</v>
      </c>
      <c r="BN84" s="4" t="s">
        <v>5907</v>
      </c>
      <c r="BO84" s="4" t="s">
        <v>5908</v>
      </c>
      <c r="BP84" s="4" t="s">
        <v>9</v>
      </c>
      <c r="BQ84" s="4" t="s">
        <v>9</v>
      </c>
      <c r="BR84" s="4" t="s">
        <v>5902</v>
      </c>
      <c r="BS84" s="4" t="s">
        <v>9</v>
      </c>
      <c r="BT84" s="4" t="s">
        <v>9</v>
      </c>
      <c r="BU84" s="4" t="s">
        <v>9</v>
      </c>
      <c r="BV84" s="4" t="s">
        <v>9</v>
      </c>
      <c r="BW84" s="4" t="s">
        <v>9</v>
      </c>
      <c r="BX84" s="4" t="s">
        <v>5901</v>
      </c>
      <c r="BY84" s="4" t="s">
        <v>9</v>
      </c>
      <c r="BZ84" s="4" t="s">
        <v>9</v>
      </c>
      <c r="CA84" s="4" t="s">
        <v>9</v>
      </c>
      <c r="CB84" s="4" t="s">
        <v>9</v>
      </c>
      <c r="CC84" s="4" t="s">
        <v>9</v>
      </c>
      <c r="CD84" s="4" t="s">
        <v>9</v>
      </c>
      <c r="CE84" s="4" t="s">
        <v>9</v>
      </c>
      <c r="CF84" s="4" t="s">
        <v>5902</v>
      </c>
      <c r="CG84" s="4" t="s">
        <v>9</v>
      </c>
      <c r="CH84" s="4" t="s">
        <v>9</v>
      </c>
      <c r="CI84" s="4" t="s">
        <v>9</v>
      </c>
      <c r="CJ84" s="4" t="s">
        <v>9</v>
      </c>
      <c r="CK84" s="104">
        <v>0.51277777777778</v>
      </c>
      <c r="CL84" s="104">
        <v>0</v>
      </c>
      <c r="CM84" s="4" t="s">
        <v>9</v>
      </c>
      <c r="CN84" s="4" t="s">
        <v>5902</v>
      </c>
      <c r="CO84" s="4" t="s">
        <v>9</v>
      </c>
      <c r="CP84" s="4" t="s">
        <v>9</v>
      </c>
      <c r="CQ84" s="4" t="s">
        <v>9</v>
      </c>
      <c r="CR84" s="4" t="s">
        <v>9</v>
      </c>
      <c r="CS84" s="4" t="s">
        <v>9</v>
      </c>
      <c r="CT84" s="4" t="s">
        <v>9</v>
      </c>
      <c r="CU84" s="4" t="s">
        <v>9</v>
      </c>
      <c r="CV84" s="4" t="s">
        <v>11</v>
      </c>
      <c r="CW84" s="4" t="s">
        <v>5909</v>
      </c>
      <c r="CX84" s="4" t="s">
        <v>9</v>
      </c>
      <c r="CY84" s="4" t="s">
        <v>9</v>
      </c>
      <c r="CZ84" s="4" t="s">
        <v>9</v>
      </c>
      <c r="DA84" s="4" t="s">
        <v>9</v>
      </c>
      <c r="DB84" s="4" t="s">
        <v>9</v>
      </c>
      <c r="DC84" s="102"/>
      <c r="DE84" s="8" t="str">
        <f t="shared" si="2"/>
        <v>XFN321</v>
      </c>
      <c r="DF84" s="8" t="str">
        <f t="shared" si="3"/>
        <v>ASX Initial Fees</v>
      </c>
    </row>
    <row r="85" spans="1:110">
      <c r="A85" s="4" t="s">
        <v>5992</v>
      </c>
      <c r="B85" s="4" t="s">
        <v>5899</v>
      </c>
      <c r="C85" s="4" t="s">
        <v>4955</v>
      </c>
      <c r="D85" s="4" t="s">
        <v>9</v>
      </c>
      <c r="E85" s="4" t="s">
        <v>5900</v>
      </c>
      <c r="F85" s="102">
        <v>44502</v>
      </c>
      <c r="G85" s="4" t="s">
        <v>9</v>
      </c>
      <c r="H85" s="102"/>
      <c r="I85" s="4" t="s">
        <v>6758</v>
      </c>
      <c r="J85" s="4" t="s">
        <v>9</v>
      </c>
      <c r="K85" s="4" t="s">
        <v>5002</v>
      </c>
      <c r="L85" s="4" t="s">
        <v>9</v>
      </c>
      <c r="M85" s="4" t="s">
        <v>9</v>
      </c>
      <c r="N85" s="4" t="s">
        <v>5002</v>
      </c>
      <c r="O85" s="4" t="s">
        <v>4955</v>
      </c>
      <c r="P85" s="4" t="s">
        <v>5901</v>
      </c>
      <c r="Q85" s="4" t="s">
        <v>9</v>
      </c>
      <c r="R85" s="4" t="s">
        <v>9</v>
      </c>
      <c r="S85" s="4" t="s">
        <v>11</v>
      </c>
      <c r="T85" s="4" t="s">
        <v>1449</v>
      </c>
      <c r="U85" s="4" t="s">
        <v>5902</v>
      </c>
      <c r="V85" s="102"/>
      <c r="W85" s="4" t="s">
        <v>5902</v>
      </c>
      <c r="X85" s="4" t="s">
        <v>9</v>
      </c>
      <c r="Y85" s="4" t="s">
        <v>11</v>
      </c>
      <c r="Z85" s="4" t="s">
        <v>9</v>
      </c>
      <c r="AA85" s="4" t="s">
        <v>9</v>
      </c>
      <c r="AB85" s="102"/>
      <c r="AC85" s="102"/>
      <c r="AD85" s="102"/>
      <c r="AE85" s="102">
        <v>44502</v>
      </c>
      <c r="AF85" s="102"/>
      <c r="AG85" s="102"/>
      <c r="AH85" s="4" t="s">
        <v>5903</v>
      </c>
      <c r="AI85" s="4" t="s">
        <v>9</v>
      </c>
      <c r="AJ85" s="4" t="s">
        <v>9</v>
      </c>
      <c r="AK85" s="4" t="s">
        <v>9</v>
      </c>
      <c r="AL85" s="4" t="s">
        <v>5904</v>
      </c>
      <c r="AM85" s="4" t="s">
        <v>5905</v>
      </c>
      <c r="AN85" s="4" t="s">
        <v>9</v>
      </c>
      <c r="AO85" s="4" t="s">
        <v>9</v>
      </c>
      <c r="AP85" s="4" t="s">
        <v>5902</v>
      </c>
      <c r="AQ85" s="4" t="s">
        <v>9</v>
      </c>
      <c r="AR85" s="4" t="s">
        <v>9</v>
      </c>
      <c r="AS85" s="4" t="s">
        <v>9</v>
      </c>
      <c r="AT85" s="4" t="s">
        <v>9</v>
      </c>
      <c r="AU85" s="4" t="s">
        <v>9</v>
      </c>
      <c r="AV85" s="102"/>
      <c r="AW85" s="4" t="s">
        <v>5902</v>
      </c>
      <c r="AX85" s="4" t="s">
        <v>9</v>
      </c>
      <c r="AY85" s="4" t="s">
        <v>9</v>
      </c>
      <c r="AZ85" s="4" t="s">
        <v>9</v>
      </c>
      <c r="BA85" s="4" t="s">
        <v>9</v>
      </c>
      <c r="BB85" s="103">
        <v>0</v>
      </c>
      <c r="BC85" s="102"/>
      <c r="BD85" s="4" t="s">
        <v>9</v>
      </c>
      <c r="BE85" s="102"/>
      <c r="BF85" s="102"/>
      <c r="BG85" s="4" t="s">
        <v>9</v>
      </c>
      <c r="BH85" s="4" t="s">
        <v>5906</v>
      </c>
      <c r="BI85" s="4" t="s">
        <v>9</v>
      </c>
      <c r="BJ85" s="4" t="s">
        <v>9</v>
      </c>
      <c r="BK85" s="4" t="s">
        <v>9</v>
      </c>
      <c r="BL85" s="4" t="s">
        <v>9</v>
      </c>
      <c r="BM85" s="4" t="s">
        <v>9</v>
      </c>
      <c r="BN85" s="4" t="s">
        <v>5907</v>
      </c>
      <c r="BO85" s="4" t="s">
        <v>5908</v>
      </c>
      <c r="BP85" s="4" t="s">
        <v>9</v>
      </c>
      <c r="BQ85" s="4" t="s">
        <v>9</v>
      </c>
      <c r="BR85" s="4" t="s">
        <v>5902</v>
      </c>
      <c r="BS85" s="4" t="s">
        <v>9</v>
      </c>
      <c r="BT85" s="4" t="s">
        <v>9</v>
      </c>
      <c r="BU85" s="4" t="s">
        <v>9</v>
      </c>
      <c r="BV85" s="4" t="s">
        <v>9</v>
      </c>
      <c r="BW85" s="4" t="s">
        <v>9</v>
      </c>
      <c r="BX85" s="4" t="s">
        <v>5901</v>
      </c>
      <c r="BY85" s="4" t="s">
        <v>9</v>
      </c>
      <c r="BZ85" s="4" t="s">
        <v>9</v>
      </c>
      <c r="CA85" s="4" t="s">
        <v>9</v>
      </c>
      <c r="CB85" s="4" t="s">
        <v>9</v>
      </c>
      <c r="CC85" s="4" t="s">
        <v>9</v>
      </c>
      <c r="CD85" s="4" t="s">
        <v>9</v>
      </c>
      <c r="CE85" s="4" t="s">
        <v>9</v>
      </c>
      <c r="CF85" s="4" t="s">
        <v>5902</v>
      </c>
      <c r="CG85" s="4" t="s">
        <v>9</v>
      </c>
      <c r="CH85" s="4" t="s">
        <v>9</v>
      </c>
      <c r="CI85" s="4" t="s">
        <v>9</v>
      </c>
      <c r="CJ85" s="4" t="s">
        <v>9</v>
      </c>
      <c r="CK85" s="104">
        <v>0.51277777777778</v>
      </c>
      <c r="CL85" s="104">
        <v>0</v>
      </c>
      <c r="CM85" s="4" t="s">
        <v>9</v>
      </c>
      <c r="CN85" s="4" t="s">
        <v>5902</v>
      </c>
      <c r="CO85" s="4" t="s">
        <v>9</v>
      </c>
      <c r="CP85" s="4" t="s">
        <v>9</v>
      </c>
      <c r="CQ85" s="4" t="s">
        <v>9</v>
      </c>
      <c r="CR85" s="4" t="s">
        <v>9</v>
      </c>
      <c r="CS85" s="4" t="s">
        <v>9</v>
      </c>
      <c r="CT85" s="4" t="s">
        <v>9</v>
      </c>
      <c r="CU85" s="4" t="s">
        <v>9</v>
      </c>
      <c r="CV85" s="4" t="s">
        <v>11</v>
      </c>
      <c r="CW85" s="4" t="s">
        <v>5909</v>
      </c>
      <c r="CX85" s="4" t="s">
        <v>9</v>
      </c>
      <c r="CY85" s="4" t="s">
        <v>9</v>
      </c>
      <c r="CZ85" s="4" t="s">
        <v>9</v>
      </c>
      <c r="DA85" s="4" t="s">
        <v>9</v>
      </c>
      <c r="DB85" s="4" t="s">
        <v>9</v>
      </c>
      <c r="DC85" s="102"/>
      <c r="DE85" s="8" t="str">
        <f t="shared" si="2"/>
        <v>XFN400</v>
      </c>
      <c r="DF85" s="8" t="str">
        <f t="shared" si="3"/>
        <v>Finance Ent General</v>
      </c>
    </row>
    <row r="86" spans="1:110">
      <c r="A86" s="4" t="s">
        <v>5993</v>
      </c>
      <c r="B86" s="4" t="s">
        <v>5899</v>
      </c>
      <c r="C86" s="4" t="s">
        <v>4955</v>
      </c>
      <c r="D86" s="4" t="s">
        <v>9</v>
      </c>
      <c r="E86" s="4" t="s">
        <v>5900</v>
      </c>
      <c r="F86" s="102">
        <v>44502</v>
      </c>
      <c r="G86" s="4" t="s">
        <v>9</v>
      </c>
      <c r="H86" s="102"/>
      <c r="I86" s="4" t="s">
        <v>6759</v>
      </c>
      <c r="J86" s="4" t="s">
        <v>9</v>
      </c>
      <c r="K86" s="4" t="s">
        <v>5002</v>
      </c>
      <c r="L86" s="4" t="s">
        <v>9</v>
      </c>
      <c r="M86" s="4" t="s">
        <v>9</v>
      </c>
      <c r="N86" s="4" t="s">
        <v>5002</v>
      </c>
      <c r="O86" s="4" t="s">
        <v>4955</v>
      </c>
      <c r="P86" s="4" t="s">
        <v>5901</v>
      </c>
      <c r="Q86" s="4" t="s">
        <v>9</v>
      </c>
      <c r="R86" s="4" t="s">
        <v>9</v>
      </c>
      <c r="S86" s="4" t="s">
        <v>11</v>
      </c>
      <c r="T86" s="4" t="s">
        <v>1449</v>
      </c>
      <c r="U86" s="4" t="s">
        <v>5902</v>
      </c>
      <c r="V86" s="102"/>
      <c r="W86" s="4" t="s">
        <v>5902</v>
      </c>
      <c r="X86" s="4" t="s">
        <v>9</v>
      </c>
      <c r="Y86" s="4" t="s">
        <v>11</v>
      </c>
      <c r="Z86" s="4" t="s">
        <v>9</v>
      </c>
      <c r="AA86" s="4" t="s">
        <v>9</v>
      </c>
      <c r="AB86" s="102"/>
      <c r="AC86" s="102"/>
      <c r="AD86" s="102"/>
      <c r="AE86" s="102">
        <v>44502</v>
      </c>
      <c r="AF86" s="102"/>
      <c r="AG86" s="102"/>
      <c r="AH86" s="4" t="s">
        <v>5903</v>
      </c>
      <c r="AI86" s="4" t="s">
        <v>9</v>
      </c>
      <c r="AJ86" s="4" t="s">
        <v>9</v>
      </c>
      <c r="AK86" s="4" t="s">
        <v>9</v>
      </c>
      <c r="AL86" s="4" t="s">
        <v>5904</v>
      </c>
      <c r="AM86" s="4" t="s">
        <v>5905</v>
      </c>
      <c r="AN86" s="4" t="s">
        <v>9</v>
      </c>
      <c r="AO86" s="4" t="s">
        <v>9</v>
      </c>
      <c r="AP86" s="4" t="s">
        <v>5902</v>
      </c>
      <c r="AQ86" s="4" t="s">
        <v>9</v>
      </c>
      <c r="AR86" s="4" t="s">
        <v>9</v>
      </c>
      <c r="AS86" s="4" t="s">
        <v>9</v>
      </c>
      <c r="AT86" s="4" t="s">
        <v>9</v>
      </c>
      <c r="AU86" s="4" t="s">
        <v>9</v>
      </c>
      <c r="AV86" s="102"/>
      <c r="AW86" s="4" t="s">
        <v>5902</v>
      </c>
      <c r="AX86" s="4" t="s">
        <v>9</v>
      </c>
      <c r="AY86" s="4" t="s">
        <v>9</v>
      </c>
      <c r="AZ86" s="4" t="s">
        <v>9</v>
      </c>
      <c r="BA86" s="4" t="s">
        <v>9</v>
      </c>
      <c r="BB86" s="103">
        <v>0</v>
      </c>
      <c r="BC86" s="102"/>
      <c r="BD86" s="4" t="s">
        <v>9</v>
      </c>
      <c r="BE86" s="102"/>
      <c r="BF86" s="102"/>
      <c r="BG86" s="4" t="s">
        <v>9</v>
      </c>
      <c r="BH86" s="4" t="s">
        <v>5906</v>
      </c>
      <c r="BI86" s="4" t="s">
        <v>9</v>
      </c>
      <c r="BJ86" s="4" t="s">
        <v>9</v>
      </c>
      <c r="BK86" s="4" t="s">
        <v>9</v>
      </c>
      <c r="BL86" s="4" t="s">
        <v>9</v>
      </c>
      <c r="BM86" s="4" t="s">
        <v>9</v>
      </c>
      <c r="BN86" s="4" t="s">
        <v>5907</v>
      </c>
      <c r="BO86" s="4" t="s">
        <v>5908</v>
      </c>
      <c r="BP86" s="4" t="s">
        <v>9</v>
      </c>
      <c r="BQ86" s="4" t="s">
        <v>9</v>
      </c>
      <c r="BR86" s="4" t="s">
        <v>5902</v>
      </c>
      <c r="BS86" s="4" t="s">
        <v>9</v>
      </c>
      <c r="BT86" s="4" t="s">
        <v>9</v>
      </c>
      <c r="BU86" s="4" t="s">
        <v>9</v>
      </c>
      <c r="BV86" s="4" t="s">
        <v>9</v>
      </c>
      <c r="BW86" s="4" t="s">
        <v>9</v>
      </c>
      <c r="BX86" s="4" t="s">
        <v>5901</v>
      </c>
      <c r="BY86" s="4" t="s">
        <v>9</v>
      </c>
      <c r="BZ86" s="4" t="s">
        <v>9</v>
      </c>
      <c r="CA86" s="4" t="s">
        <v>9</v>
      </c>
      <c r="CB86" s="4" t="s">
        <v>9</v>
      </c>
      <c r="CC86" s="4" t="s">
        <v>9</v>
      </c>
      <c r="CD86" s="4" t="s">
        <v>9</v>
      </c>
      <c r="CE86" s="4" t="s">
        <v>9</v>
      </c>
      <c r="CF86" s="4" t="s">
        <v>5902</v>
      </c>
      <c r="CG86" s="4" t="s">
        <v>9</v>
      </c>
      <c r="CH86" s="4" t="s">
        <v>9</v>
      </c>
      <c r="CI86" s="4" t="s">
        <v>9</v>
      </c>
      <c r="CJ86" s="4" t="s">
        <v>9</v>
      </c>
      <c r="CK86" s="104">
        <v>0.51277777777778</v>
      </c>
      <c r="CL86" s="104">
        <v>0</v>
      </c>
      <c r="CM86" s="4" t="s">
        <v>9</v>
      </c>
      <c r="CN86" s="4" t="s">
        <v>5902</v>
      </c>
      <c r="CO86" s="4" t="s">
        <v>9</v>
      </c>
      <c r="CP86" s="4" t="s">
        <v>9</v>
      </c>
      <c r="CQ86" s="4" t="s">
        <v>9</v>
      </c>
      <c r="CR86" s="4" t="s">
        <v>9</v>
      </c>
      <c r="CS86" s="4" t="s">
        <v>9</v>
      </c>
      <c r="CT86" s="4" t="s">
        <v>9</v>
      </c>
      <c r="CU86" s="4" t="s">
        <v>9</v>
      </c>
      <c r="CV86" s="4" t="s">
        <v>11</v>
      </c>
      <c r="CW86" s="4" t="s">
        <v>5909</v>
      </c>
      <c r="CX86" s="4" t="s">
        <v>9</v>
      </c>
      <c r="CY86" s="4" t="s">
        <v>9</v>
      </c>
      <c r="CZ86" s="4" t="s">
        <v>9</v>
      </c>
      <c r="DA86" s="4" t="s">
        <v>9</v>
      </c>
      <c r="DB86" s="4" t="s">
        <v>9</v>
      </c>
      <c r="DC86" s="102"/>
      <c r="DE86" s="8" t="str">
        <f t="shared" si="2"/>
        <v>XFN410</v>
      </c>
      <c r="DF86" s="8" t="str">
        <f t="shared" si="3"/>
        <v>Finance Ent Group</v>
      </c>
    </row>
    <row r="87" spans="1:110">
      <c r="A87" s="4" t="s">
        <v>5994</v>
      </c>
      <c r="B87" s="4" t="s">
        <v>5899</v>
      </c>
      <c r="C87" s="4" t="s">
        <v>4955</v>
      </c>
      <c r="D87" s="4" t="s">
        <v>9</v>
      </c>
      <c r="E87" s="4" t="s">
        <v>5900</v>
      </c>
      <c r="F87" s="102">
        <v>44502</v>
      </c>
      <c r="G87" s="4" t="s">
        <v>9</v>
      </c>
      <c r="H87" s="102"/>
      <c r="I87" s="4" t="s">
        <v>6760</v>
      </c>
      <c r="J87" s="4" t="s">
        <v>9</v>
      </c>
      <c r="K87" s="4" t="s">
        <v>5002</v>
      </c>
      <c r="L87" s="4" t="s">
        <v>9</v>
      </c>
      <c r="M87" s="4" t="s">
        <v>9</v>
      </c>
      <c r="N87" s="4" t="s">
        <v>5002</v>
      </c>
      <c r="O87" s="4" t="s">
        <v>4955</v>
      </c>
      <c r="P87" s="4" t="s">
        <v>5901</v>
      </c>
      <c r="Q87" s="4" t="s">
        <v>9</v>
      </c>
      <c r="R87" s="4" t="s">
        <v>9</v>
      </c>
      <c r="S87" s="4" t="s">
        <v>11</v>
      </c>
      <c r="T87" s="4" t="s">
        <v>1449</v>
      </c>
      <c r="U87" s="4" t="s">
        <v>5902</v>
      </c>
      <c r="V87" s="102"/>
      <c r="W87" s="4" t="s">
        <v>5902</v>
      </c>
      <c r="X87" s="4" t="s">
        <v>9</v>
      </c>
      <c r="Y87" s="4" t="s">
        <v>11</v>
      </c>
      <c r="Z87" s="4" t="s">
        <v>9</v>
      </c>
      <c r="AA87" s="4" t="s">
        <v>9</v>
      </c>
      <c r="AB87" s="102"/>
      <c r="AC87" s="102"/>
      <c r="AD87" s="102"/>
      <c r="AE87" s="102">
        <v>44502</v>
      </c>
      <c r="AF87" s="102"/>
      <c r="AG87" s="102"/>
      <c r="AH87" s="4" t="s">
        <v>5903</v>
      </c>
      <c r="AI87" s="4" t="s">
        <v>9</v>
      </c>
      <c r="AJ87" s="4" t="s">
        <v>9</v>
      </c>
      <c r="AK87" s="4" t="s">
        <v>9</v>
      </c>
      <c r="AL87" s="4" t="s">
        <v>5904</v>
      </c>
      <c r="AM87" s="4" t="s">
        <v>5905</v>
      </c>
      <c r="AN87" s="4" t="s">
        <v>9</v>
      </c>
      <c r="AO87" s="4" t="s">
        <v>9</v>
      </c>
      <c r="AP87" s="4" t="s">
        <v>5902</v>
      </c>
      <c r="AQ87" s="4" t="s">
        <v>9</v>
      </c>
      <c r="AR87" s="4" t="s">
        <v>9</v>
      </c>
      <c r="AS87" s="4" t="s">
        <v>9</v>
      </c>
      <c r="AT87" s="4" t="s">
        <v>9</v>
      </c>
      <c r="AU87" s="4" t="s">
        <v>9</v>
      </c>
      <c r="AV87" s="102"/>
      <c r="AW87" s="4" t="s">
        <v>5902</v>
      </c>
      <c r="AX87" s="4" t="s">
        <v>9</v>
      </c>
      <c r="AY87" s="4" t="s">
        <v>9</v>
      </c>
      <c r="AZ87" s="4" t="s">
        <v>9</v>
      </c>
      <c r="BA87" s="4" t="s">
        <v>9</v>
      </c>
      <c r="BB87" s="103">
        <v>0</v>
      </c>
      <c r="BC87" s="102"/>
      <c r="BD87" s="4" t="s">
        <v>9</v>
      </c>
      <c r="BE87" s="102"/>
      <c r="BF87" s="102"/>
      <c r="BG87" s="4" t="s">
        <v>9</v>
      </c>
      <c r="BH87" s="4" t="s">
        <v>5906</v>
      </c>
      <c r="BI87" s="4" t="s">
        <v>9</v>
      </c>
      <c r="BJ87" s="4" t="s">
        <v>9</v>
      </c>
      <c r="BK87" s="4" t="s">
        <v>9</v>
      </c>
      <c r="BL87" s="4" t="s">
        <v>9</v>
      </c>
      <c r="BM87" s="4" t="s">
        <v>9</v>
      </c>
      <c r="BN87" s="4" t="s">
        <v>5907</v>
      </c>
      <c r="BO87" s="4" t="s">
        <v>5908</v>
      </c>
      <c r="BP87" s="4" t="s">
        <v>9</v>
      </c>
      <c r="BQ87" s="4" t="s">
        <v>9</v>
      </c>
      <c r="BR87" s="4" t="s">
        <v>5902</v>
      </c>
      <c r="BS87" s="4" t="s">
        <v>9</v>
      </c>
      <c r="BT87" s="4" t="s">
        <v>9</v>
      </c>
      <c r="BU87" s="4" t="s">
        <v>9</v>
      </c>
      <c r="BV87" s="4" t="s">
        <v>9</v>
      </c>
      <c r="BW87" s="4" t="s">
        <v>9</v>
      </c>
      <c r="BX87" s="4" t="s">
        <v>5901</v>
      </c>
      <c r="BY87" s="4" t="s">
        <v>9</v>
      </c>
      <c r="BZ87" s="4" t="s">
        <v>9</v>
      </c>
      <c r="CA87" s="4" t="s">
        <v>9</v>
      </c>
      <c r="CB87" s="4" t="s">
        <v>9</v>
      </c>
      <c r="CC87" s="4" t="s">
        <v>9</v>
      </c>
      <c r="CD87" s="4" t="s">
        <v>9</v>
      </c>
      <c r="CE87" s="4" t="s">
        <v>9</v>
      </c>
      <c r="CF87" s="4" t="s">
        <v>5902</v>
      </c>
      <c r="CG87" s="4" t="s">
        <v>9</v>
      </c>
      <c r="CH87" s="4" t="s">
        <v>9</v>
      </c>
      <c r="CI87" s="4" t="s">
        <v>9</v>
      </c>
      <c r="CJ87" s="4" t="s">
        <v>9</v>
      </c>
      <c r="CK87" s="104">
        <v>0.51278935185185004</v>
      </c>
      <c r="CL87" s="104">
        <v>0</v>
      </c>
      <c r="CM87" s="4" t="s">
        <v>9</v>
      </c>
      <c r="CN87" s="4" t="s">
        <v>5902</v>
      </c>
      <c r="CO87" s="4" t="s">
        <v>9</v>
      </c>
      <c r="CP87" s="4" t="s">
        <v>9</v>
      </c>
      <c r="CQ87" s="4" t="s">
        <v>9</v>
      </c>
      <c r="CR87" s="4" t="s">
        <v>9</v>
      </c>
      <c r="CS87" s="4" t="s">
        <v>9</v>
      </c>
      <c r="CT87" s="4" t="s">
        <v>9</v>
      </c>
      <c r="CU87" s="4" t="s">
        <v>9</v>
      </c>
      <c r="CV87" s="4" t="s">
        <v>11</v>
      </c>
      <c r="CW87" s="4" t="s">
        <v>5909</v>
      </c>
      <c r="CX87" s="4" t="s">
        <v>9</v>
      </c>
      <c r="CY87" s="4" t="s">
        <v>9</v>
      </c>
      <c r="CZ87" s="4" t="s">
        <v>9</v>
      </c>
      <c r="DA87" s="4" t="s">
        <v>9</v>
      </c>
      <c r="DB87" s="4" t="s">
        <v>9</v>
      </c>
      <c r="DC87" s="102"/>
      <c r="DE87" s="8" t="str">
        <f t="shared" si="2"/>
        <v>XFN450</v>
      </c>
      <c r="DF87" s="8" t="str">
        <f t="shared" si="3"/>
        <v>Non Deductible GST</v>
      </c>
    </row>
    <row r="88" spans="1:110">
      <c r="A88" s="4" t="s">
        <v>5995</v>
      </c>
      <c r="B88" s="4" t="s">
        <v>5899</v>
      </c>
      <c r="C88" s="4" t="s">
        <v>4955</v>
      </c>
      <c r="D88" s="4" t="s">
        <v>9</v>
      </c>
      <c r="E88" s="4" t="s">
        <v>5900</v>
      </c>
      <c r="F88" s="102">
        <v>44502</v>
      </c>
      <c r="G88" s="4" t="s">
        <v>9</v>
      </c>
      <c r="H88" s="102"/>
      <c r="I88" s="4" t="s">
        <v>6761</v>
      </c>
      <c r="J88" s="4" t="s">
        <v>9</v>
      </c>
      <c r="K88" s="4" t="s">
        <v>5002</v>
      </c>
      <c r="L88" s="4" t="s">
        <v>9</v>
      </c>
      <c r="M88" s="4" t="s">
        <v>9</v>
      </c>
      <c r="N88" s="4" t="s">
        <v>5002</v>
      </c>
      <c r="O88" s="4" t="s">
        <v>4955</v>
      </c>
      <c r="P88" s="4" t="s">
        <v>5901</v>
      </c>
      <c r="Q88" s="4" t="s">
        <v>9</v>
      </c>
      <c r="R88" s="4" t="s">
        <v>9</v>
      </c>
      <c r="S88" s="4" t="s">
        <v>11</v>
      </c>
      <c r="T88" s="4" t="s">
        <v>1449</v>
      </c>
      <c r="U88" s="4" t="s">
        <v>5902</v>
      </c>
      <c r="V88" s="102"/>
      <c r="W88" s="4" t="s">
        <v>5902</v>
      </c>
      <c r="X88" s="4" t="s">
        <v>9</v>
      </c>
      <c r="Y88" s="4" t="s">
        <v>11</v>
      </c>
      <c r="Z88" s="4" t="s">
        <v>9</v>
      </c>
      <c r="AA88" s="4" t="s">
        <v>9</v>
      </c>
      <c r="AB88" s="102"/>
      <c r="AC88" s="102"/>
      <c r="AD88" s="102"/>
      <c r="AE88" s="102">
        <v>44502</v>
      </c>
      <c r="AF88" s="102"/>
      <c r="AG88" s="102"/>
      <c r="AH88" s="4" t="s">
        <v>5903</v>
      </c>
      <c r="AI88" s="4" t="s">
        <v>9</v>
      </c>
      <c r="AJ88" s="4" t="s">
        <v>9</v>
      </c>
      <c r="AK88" s="4" t="s">
        <v>9</v>
      </c>
      <c r="AL88" s="4" t="s">
        <v>5904</v>
      </c>
      <c r="AM88" s="4" t="s">
        <v>5905</v>
      </c>
      <c r="AN88" s="4" t="s">
        <v>9</v>
      </c>
      <c r="AO88" s="4" t="s">
        <v>9</v>
      </c>
      <c r="AP88" s="4" t="s">
        <v>5902</v>
      </c>
      <c r="AQ88" s="4" t="s">
        <v>9</v>
      </c>
      <c r="AR88" s="4" t="s">
        <v>9</v>
      </c>
      <c r="AS88" s="4" t="s">
        <v>9</v>
      </c>
      <c r="AT88" s="4" t="s">
        <v>9</v>
      </c>
      <c r="AU88" s="4" t="s">
        <v>9</v>
      </c>
      <c r="AV88" s="102"/>
      <c r="AW88" s="4" t="s">
        <v>5902</v>
      </c>
      <c r="AX88" s="4" t="s">
        <v>9</v>
      </c>
      <c r="AY88" s="4" t="s">
        <v>9</v>
      </c>
      <c r="AZ88" s="4" t="s">
        <v>9</v>
      </c>
      <c r="BA88" s="4" t="s">
        <v>9</v>
      </c>
      <c r="BB88" s="103">
        <v>0</v>
      </c>
      <c r="BC88" s="102"/>
      <c r="BD88" s="4" t="s">
        <v>9</v>
      </c>
      <c r="BE88" s="102"/>
      <c r="BF88" s="102"/>
      <c r="BG88" s="4" t="s">
        <v>9</v>
      </c>
      <c r="BH88" s="4" t="s">
        <v>5906</v>
      </c>
      <c r="BI88" s="4" t="s">
        <v>9</v>
      </c>
      <c r="BJ88" s="4" t="s">
        <v>9</v>
      </c>
      <c r="BK88" s="4" t="s">
        <v>9</v>
      </c>
      <c r="BL88" s="4" t="s">
        <v>9</v>
      </c>
      <c r="BM88" s="4" t="s">
        <v>9</v>
      </c>
      <c r="BN88" s="4" t="s">
        <v>5907</v>
      </c>
      <c r="BO88" s="4" t="s">
        <v>5908</v>
      </c>
      <c r="BP88" s="4" t="s">
        <v>9</v>
      </c>
      <c r="BQ88" s="4" t="s">
        <v>9</v>
      </c>
      <c r="BR88" s="4" t="s">
        <v>5902</v>
      </c>
      <c r="BS88" s="4" t="s">
        <v>9</v>
      </c>
      <c r="BT88" s="4" t="s">
        <v>9</v>
      </c>
      <c r="BU88" s="4" t="s">
        <v>9</v>
      </c>
      <c r="BV88" s="4" t="s">
        <v>9</v>
      </c>
      <c r="BW88" s="4" t="s">
        <v>9</v>
      </c>
      <c r="BX88" s="4" t="s">
        <v>5901</v>
      </c>
      <c r="BY88" s="4" t="s">
        <v>9</v>
      </c>
      <c r="BZ88" s="4" t="s">
        <v>9</v>
      </c>
      <c r="CA88" s="4" t="s">
        <v>9</v>
      </c>
      <c r="CB88" s="4" t="s">
        <v>9</v>
      </c>
      <c r="CC88" s="4" t="s">
        <v>9</v>
      </c>
      <c r="CD88" s="4" t="s">
        <v>9</v>
      </c>
      <c r="CE88" s="4" t="s">
        <v>9</v>
      </c>
      <c r="CF88" s="4" t="s">
        <v>5902</v>
      </c>
      <c r="CG88" s="4" t="s">
        <v>9</v>
      </c>
      <c r="CH88" s="4" t="s">
        <v>9</v>
      </c>
      <c r="CI88" s="4" t="s">
        <v>9</v>
      </c>
      <c r="CJ88" s="4" t="s">
        <v>9</v>
      </c>
      <c r="CK88" s="104">
        <v>0.51278935185185004</v>
      </c>
      <c r="CL88" s="104">
        <v>0</v>
      </c>
      <c r="CM88" s="4" t="s">
        <v>9</v>
      </c>
      <c r="CN88" s="4" t="s">
        <v>5902</v>
      </c>
      <c r="CO88" s="4" t="s">
        <v>9</v>
      </c>
      <c r="CP88" s="4" t="s">
        <v>9</v>
      </c>
      <c r="CQ88" s="4" t="s">
        <v>9</v>
      </c>
      <c r="CR88" s="4" t="s">
        <v>9</v>
      </c>
      <c r="CS88" s="4" t="s">
        <v>9</v>
      </c>
      <c r="CT88" s="4" t="s">
        <v>9</v>
      </c>
      <c r="CU88" s="4" t="s">
        <v>9</v>
      </c>
      <c r="CV88" s="4" t="s">
        <v>11</v>
      </c>
      <c r="CW88" s="4" t="s">
        <v>5909</v>
      </c>
      <c r="CX88" s="4" t="s">
        <v>9</v>
      </c>
      <c r="CY88" s="4" t="s">
        <v>9</v>
      </c>
      <c r="CZ88" s="4" t="s">
        <v>9</v>
      </c>
      <c r="DA88" s="4" t="s">
        <v>9</v>
      </c>
      <c r="DB88" s="4" t="s">
        <v>9</v>
      </c>
      <c r="DC88" s="102"/>
      <c r="DE88" s="8" t="str">
        <f t="shared" si="2"/>
        <v>XFN460</v>
      </c>
      <c r="DF88" s="8" t="str">
        <f t="shared" si="3"/>
        <v>FBT</v>
      </c>
    </row>
    <row r="89" spans="1:110">
      <c r="A89" s="4" t="s">
        <v>5996</v>
      </c>
      <c r="B89" s="4" t="s">
        <v>5899</v>
      </c>
      <c r="C89" s="4" t="s">
        <v>4955</v>
      </c>
      <c r="D89" s="4" t="s">
        <v>9</v>
      </c>
      <c r="E89" s="4" t="s">
        <v>5900</v>
      </c>
      <c r="F89" s="102">
        <v>44502</v>
      </c>
      <c r="G89" s="4" t="s">
        <v>9</v>
      </c>
      <c r="H89" s="102"/>
      <c r="I89" s="4" t="s">
        <v>6762</v>
      </c>
      <c r="J89" s="4" t="s">
        <v>9</v>
      </c>
      <c r="K89" s="4" t="s">
        <v>5002</v>
      </c>
      <c r="L89" s="4" t="s">
        <v>9</v>
      </c>
      <c r="M89" s="4" t="s">
        <v>9</v>
      </c>
      <c r="N89" s="4" t="s">
        <v>5002</v>
      </c>
      <c r="O89" s="4" t="s">
        <v>4955</v>
      </c>
      <c r="P89" s="4" t="s">
        <v>5901</v>
      </c>
      <c r="Q89" s="4" t="s">
        <v>9</v>
      </c>
      <c r="R89" s="4" t="s">
        <v>9</v>
      </c>
      <c r="S89" s="4" t="s">
        <v>11</v>
      </c>
      <c r="T89" s="4" t="s">
        <v>1449</v>
      </c>
      <c r="U89" s="4" t="s">
        <v>5902</v>
      </c>
      <c r="V89" s="102"/>
      <c r="W89" s="4" t="s">
        <v>5902</v>
      </c>
      <c r="X89" s="4" t="s">
        <v>9</v>
      </c>
      <c r="Y89" s="4" t="s">
        <v>11</v>
      </c>
      <c r="Z89" s="4" t="s">
        <v>9</v>
      </c>
      <c r="AA89" s="4" t="s">
        <v>9</v>
      </c>
      <c r="AB89" s="102"/>
      <c r="AC89" s="102"/>
      <c r="AD89" s="102"/>
      <c r="AE89" s="102">
        <v>44502</v>
      </c>
      <c r="AF89" s="102"/>
      <c r="AG89" s="102"/>
      <c r="AH89" s="4" t="s">
        <v>5903</v>
      </c>
      <c r="AI89" s="4" t="s">
        <v>9</v>
      </c>
      <c r="AJ89" s="4" t="s">
        <v>9</v>
      </c>
      <c r="AK89" s="4" t="s">
        <v>9</v>
      </c>
      <c r="AL89" s="4" t="s">
        <v>5904</v>
      </c>
      <c r="AM89" s="4" t="s">
        <v>5905</v>
      </c>
      <c r="AN89" s="4" t="s">
        <v>9</v>
      </c>
      <c r="AO89" s="4" t="s">
        <v>9</v>
      </c>
      <c r="AP89" s="4" t="s">
        <v>5902</v>
      </c>
      <c r="AQ89" s="4" t="s">
        <v>9</v>
      </c>
      <c r="AR89" s="4" t="s">
        <v>9</v>
      </c>
      <c r="AS89" s="4" t="s">
        <v>9</v>
      </c>
      <c r="AT89" s="4" t="s">
        <v>9</v>
      </c>
      <c r="AU89" s="4" t="s">
        <v>9</v>
      </c>
      <c r="AV89" s="102"/>
      <c r="AW89" s="4" t="s">
        <v>5902</v>
      </c>
      <c r="AX89" s="4" t="s">
        <v>9</v>
      </c>
      <c r="AY89" s="4" t="s">
        <v>9</v>
      </c>
      <c r="AZ89" s="4" t="s">
        <v>9</v>
      </c>
      <c r="BA89" s="4" t="s">
        <v>9</v>
      </c>
      <c r="BB89" s="103">
        <v>0</v>
      </c>
      <c r="BC89" s="102"/>
      <c r="BD89" s="4" t="s">
        <v>9</v>
      </c>
      <c r="BE89" s="102"/>
      <c r="BF89" s="102"/>
      <c r="BG89" s="4" t="s">
        <v>9</v>
      </c>
      <c r="BH89" s="4" t="s">
        <v>5906</v>
      </c>
      <c r="BI89" s="4" t="s">
        <v>9</v>
      </c>
      <c r="BJ89" s="4" t="s">
        <v>9</v>
      </c>
      <c r="BK89" s="4" t="s">
        <v>9</v>
      </c>
      <c r="BL89" s="4" t="s">
        <v>9</v>
      </c>
      <c r="BM89" s="4" t="s">
        <v>9</v>
      </c>
      <c r="BN89" s="4" t="s">
        <v>5907</v>
      </c>
      <c r="BO89" s="4" t="s">
        <v>5908</v>
      </c>
      <c r="BP89" s="4" t="s">
        <v>9</v>
      </c>
      <c r="BQ89" s="4" t="s">
        <v>9</v>
      </c>
      <c r="BR89" s="4" t="s">
        <v>5902</v>
      </c>
      <c r="BS89" s="4" t="s">
        <v>9</v>
      </c>
      <c r="BT89" s="4" t="s">
        <v>9</v>
      </c>
      <c r="BU89" s="4" t="s">
        <v>9</v>
      </c>
      <c r="BV89" s="4" t="s">
        <v>9</v>
      </c>
      <c r="BW89" s="4" t="s">
        <v>9</v>
      </c>
      <c r="BX89" s="4" t="s">
        <v>5901</v>
      </c>
      <c r="BY89" s="4" t="s">
        <v>9</v>
      </c>
      <c r="BZ89" s="4" t="s">
        <v>9</v>
      </c>
      <c r="CA89" s="4" t="s">
        <v>9</v>
      </c>
      <c r="CB89" s="4" t="s">
        <v>9</v>
      </c>
      <c r="CC89" s="4" t="s">
        <v>9</v>
      </c>
      <c r="CD89" s="4" t="s">
        <v>9</v>
      </c>
      <c r="CE89" s="4" t="s">
        <v>9</v>
      </c>
      <c r="CF89" s="4" t="s">
        <v>5902</v>
      </c>
      <c r="CG89" s="4" t="s">
        <v>9</v>
      </c>
      <c r="CH89" s="4" t="s">
        <v>9</v>
      </c>
      <c r="CI89" s="4" t="s">
        <v>9</v>
      </c>
      <c r="CJ89" s="4" t="s">
        <v>9</v>
      </c>
      <c r="CK89" s="104">
        <v>0.51278935185185004</v>
      </c>
      <c r="CL89" s="104">
        <v>0</v>
      </c>
      <c r="CM89" s="4" t="s">
        <v>9</v>
      </c>
      <c r="CN89" s="4" t="s">
        <v>5902</v>
      </c>
      <c r="CO89" s="4" t="s">
        <v>9</v>
      </c>
      <c r="CP89" s="4" t="s">
        <v>9</v>
      </c>
      <c r="CQ89" s="4" t="s">
        <v>9</v>
      </c>
      <c r="CR89" s="4" t="s">
        <v>9</v>
      </c>
      <c r="CS89" s="4" t="s">
        <v>9</v>
      </c>
      <c r="CT89" s="4" t="s">
        <v>9</v>
      </c>
      <c r="CU89" s="4" t="s">
        <v>9</v>
      </c>
      <c r="CV89" s="4" t="s">
        <v>11</v>
      </c>
      <c r="CW89" s="4" t="s">
        <v>5909</v>
      </c>
      <c r="CX89" s="4" t="s">
        <v>9</v>
      </c>
      <c r="CY89" s="4" t="s">
        <v>9</v>
      </c>
      <c r="CZ89" s="4" t="s">
        <v>9</v>
      </c>
      <c r="DA89" s="4" t="s">
        <v>9</v>
      </c>
      <c r="DB89" s="4" t="s">
        <v>9</v>
      </c>
      <c r="DC89" s="102"/>
      <c r="DE89" s="8" t="str">
        <f t="shared" si="2"/>
        <v>XFN500</v>
      </c>
      <c r="DF89" s="8" t="str">
        <f t="shared" si="3"/>
        <v>Professional Memberships</v>
      </c>
    </row>
    <row r="90" spans="1:110">
      <c r="A90" s="4" t="s">
        <v>5997</v>
      </c>
      <c r="B90" s="4" t="s">
        <v>5899</v>
      </c>
      <c r="C90" s="4" t="s">
        <v>4955</v>
      </c>
      <c r="D90" s="4" t="s">
        <v>9</v>
      </c>
      <c r="E90" s="4" t="s">
        <v>5900</v>
      </c>
      <c r="F90" s="102">
        <v>44502</v>
      </c>
      <c r="G90" s="4" t="s">
        <v>9</v>
      </c>
      <c r="H90" s="102"/>
      <c r="I90" s="4" t="s">
        <v>6763</v>
      </c>
      <c r="J90" s="4" t="s">
        <v>9</v>
      </c>
      <c r="K90" s="4" t="s">
        <v>5002</v>
      </c>
      <c r="L90" s="4" t="s">
        <v>9</v>
      </c>
      <c r="M90" s="4" t="s">
        <v>9</v>
      </c>
      <c r="N90" s="4" t="s">
        <v>5002</v>
      </c>
      <c r="O90" s="4" t="s">
        <v>4955</v>
      </c>
      <c r="P90" s="4" t="s">
        <v>5901</v>
      </c>
      <c r="Q90" s="4" t="s">
        <v>9</v>
      </c>
      <c r="R90" s="4" t="s">
        <v>9</v>
      </c>
      <c r="S90" s="4" t="s">
        <v>11</v>
      </c>
      <c r="T90" s="4" t="s">
        <v>1449</v>
      </c>
      <c r="U90" s="4" t="s">
        <v>5902</v>
      </c>
      <c r="V90" s="102"/>
      <c r="W90" s="4" t="s">
        <v>5902</v>
      </c>
      <c r="X90" s="4" t="s">
        <v>9</v>
      </c>
      <c r="Y90" s="4" t="s">
        <v>11</v>
      </c>
      <c r="Z90" s="4" t="s">
        <v>9</v>
      </c>
      <c r="AA90" s="4" t="s">
        <v>9</v>
      </c>
      <c r="AB90" s="102"/>
      <c r="AC90" s="102"/>
      <c r="AD90" s="102"/>
      <c r="AE90" s="102">
        <v>44502</v>
      </c>
      <c r="AF90" s="102"/>
      <c r="AG90" s="102"/>
      <c r="AH90" s="4" t="s">
        <v>5903</v>
      </c>
      <c r="AI90" s="4" t="s">
        <v>9</v>
      </c>
      <c r="AJ90" s="4" t="s">
        <v>9</v>
      </c>
      <c r="AK90" s="4" t="s">
        <v>9</v>
      </c>
      <c r="AL90" s="4" t="s">
        <v>5904</v>
      </c>
      <c r="AM90" s="4" t="s">
        <v>5905</v>
      </c>
      <c r="AN90" s="4" t="s">
        <v>9</v>
      </c>
      <c r="AO90" s="4" t="s">
        <v>9</v>
      </c>
      <c r="AP90" s="4" t="s">
        <v>5902</v>
      </c>
      <c r="AQ90" s="4" t="s">
        <v>9</v>
      </c>
      <c r="AR90" s="4" t="s">
        <v>9</v>
      </c>
      <c r="AS90" s="4" t="s">
        <v>9</v>
      </c>
      <c r="AT90" s="4" t="s">
        <v>9</v>
      </c>
      <c r="AU90" s="4" t="s">
        <v>9</v>
      </c>
      <c r="AV90" s="102"/>
      <c r="AW90" s="4" t="s">
        <v>5902</v>
      </c>
      <c r="AX90" s="4" t="s">
        <v>9</v>
      </c>
      <c r="AY90" s="4" t="s">
        <v>9</v>
      </c>
      <c r="AZ90" s="4" t="s">
        <v>9</v>
      </c>
      <c r="BA90" s="4" t="s">
        <v>9</v>
      </c>
      <c r="BB90" s="103">
        <v>0</v>
      </c>
      <c r="BC90" s="102"/>
      <c r="BD90" s="4" t="s">
        <v>9</v>
      </c>
      <c r="BE90" s="102"/>
      <c r="BF90" s="102"/>
      <c r="BG90" s="4" t="s">
        <v>9</v>
      </c>
      <c r="BH90" s="4" t="s">
        <v>5906</v>
      </c>
      <c r="BI90" s="4" t="s">
        <v>9</v>
      </c>
      <c r="BJ90" s="4" t="s">
        <v>9</v>
      </c>
      <c r="BK90" s="4" t="s">
        <v>9</v>
      </c>
      <c r="BL90" s="4" t="s">
        <v>9</v>
      </c>
      <c r="BM90" s="4" t="s">
        <v>9</v>
      </c>
      <c r="BN90" s="4" t="s">
        <v>5907</v>
      </c>
      <c r="BO90" s="4" t="s">
        <v>5908</v>
      </c>
      <c r="BP90" s="4" t="s">
        <v>9</v>
      </c>
      <c r="BQ90" s="4" t="s">
        <v>9</v>
      </c>
      <c r="BR90" s="4" t="s">
        <v>5902</v>
      </c>
      <c r="BS90" s="4" t="s">
        <v>9</v>
      </c>
      <c r="BT90" s="4" t="s">
        <v>9</v>
      </c>
      <c r="BU90" s="4" t="s">
        <v>9</v>
      </c>
      <c r="BV90" s="4" t="s">
        <v>9</v>
      </c>
      <c r="BW90" s="4" t="s">
        <v>9</v>
      </c>
      <c r="BX90" s="4" t="s">
        <v>5901</v>
      </c>
      <c r="BY90" s="4" t="s">
        <v>9</v>
      </c>
      <c r="BZ90" s="4" t="s">
        <v>9</v>
      </c>
      <c r="CA90" s="4" t="s">
        <v>9</v>
      </c>
      <c r="CB90" s="4" t="s">
        <v>9</v>
      </c>
      <c r="CC90" s="4" t="s">
        <v>9</v>
      </c>
      <c r="CD90" s="4" t="s">
        <v>9</v>
      </c>
      <c r="CE90" s="4" t="s">
        <v>9</v>
      </c>
      <c r="CF90" s="4" t="s">
        <v>5902</v>
      </c>
      <c r="CG90" s="4" t="s">
        <v>9</v>
      </c>
      <c r="CH90" s="4" t="s">
        <v>9</v>
      </c>
      <c r="CI90" s="4" t="s">
        <v>9</v>
      </c>
      <c r="CJ90" s="4" t="s">
        <v>9</v>
      </c>
      <c r="CK90" s="104">
        <v>0.51278935185185004</v>
      </c>
      <c r="CL90" s="104">
        <v>0</v>
      </c>
      <c r="CM90" s="4" t="s">
        <v>9</v>
      </c>
      <c r="CN90" s="4" t="s">
        <v>5902</v>
      </c>
      <c r="CO90" s="4" t="s">
        <v>9</v>
      </c>
      <c r="CP90" s="4" t="s">
        <v>9</v>
      </c>
      <c r="CQ90" s="4" t="s">
        <v>9</v>
      </c>
      <c r="CR90" s="4" t="s">
        <v>9</v>
      </c>
      <c r="CS90" s="4" t="s">
        <v>9</v>
      </c>
      <c r="CT90" s="4" t="s">
        <v>9</v>
      </c>
      <c r="CU90" s="4" t="s">
        <v>9</v>
      </c>
      <c r="CV90" s="4" t="s">
        <v>11</v>
      </c>
      <c r="CW90" s="4" t="s">
        <v>5909</v>
      </c>
      <c r="CX90" s="4" t="s">
        <v>9</v>
      </c>
      <c r="CY90" s="4" t="s">
        <v>9</v>
      </c>
      <c r="CZ90" s="4" t="s">
        <v>9</v>
      </c>
      <c r="DA90" s="4" t="s">
        <v>9</v>
      </c>
      <c r="DB90" s="4" t="s">
        <v>9</v>
      </c>
      <c r="DC90" s="102"/>
      <c r="DE90" s="8" t="str">
        <f t="shared" si="2"/>
        <v>XFN501</v>
      </c>
      <c r="DF90" s="8" t="str">
        <f t="shared" si="3"/>
        <v>GDT Subscription</v>
      </c>
    </row>
    <row r="91" spans="1:110">
      <c r="A91" s="4" t="s">
        <v>5998</v>
      </c>
      <c r="B91" s="4" t="s">
        <v>5899</v>
      </c>
      <c r="C91" s="4" t="s">
        <v>4955</v>
      </c>
      <c r="D91" s="4" t="s">
        <v>9</v>
      </c>
      <c r="E91" s="4" t="s">
        <v>5900</v>
      </c>
      <c r="F91" s="102">
        <v>44502</v>
      </c>
      <c r="G91" s="4" t="s">
        <v>9</v>
      </c>
      <c r="H91" s="102"/>
      <c r="I91" s="4" t="s">
        <v>6764</v>
      </c>
      <c r="J91" s="4" t="s">
        <v>9</v>
      </c>
      <c r="K91" s="4" t="s">
        <v>5002</v>
      </c>
      <c r="L91" s="4" t="s">
        <v>9</v>
      </c>
      <c r="M91" s="4" t="s">
        <v>9</v>
      </c>
      <c r="N91" s="4" t="s">
        <v>5002</v>
      </c>
      <c r="O91" s="4" t="s">
        <v>4955</v>
      </c>
      <c r="P91" s="4" t="s">
        <v>5901</v>
      </c>
      <c r="Q91" s="4" t="s">
        <v>9</v>
      </c>
      <c r="R91" s="4" t="s">
        <v>9</v>
      </c>
      <c r="S91" s="4" t="s">
        <v>11</v>
      </c>
      <c r="T91" s="4" t="s">
        <v>1449</v>
      </c>
      <c r="U91" s="4" t="s">
        <v>5902</v>
      </c>
      <c r="V91" s="102"/>
      <c r="W91" s="4" t="s">
        <v>5902</v>
      </c>
      <c r="X91" s="4" t="s">
        <v>9</v>
      </c>
      <c r="Y91" s="4" t="s">
        <v>11</v>
      </c>
      <c r="Z91" s="4" t="s">
        <v>9</v>
      </c>
      <c r="AA91" s="4" t="s">
        <v>9</v>
      </c>
      <c r="AB91" s="102"/>
      <c r="AC91" s="102"/>
      <c r="AD91" s="102"/>
      <c r="AE91" s="102">
        <v>44502</v>
      </c>
      <c r="AF91" s="102"/>
      <c r="AG91" s="102"/>
      <c r="AH91" s="4" t="s">
        <v>5903</v>
      </c>
      <c r="AI91" s="4" t="s">
        <v>9</v>
      </c>
      <c r="AJ91" s="4" t="s">
        <v>9</v>
      </c>
      <c r="AK91" s="4" t="s">
        <v>9</v>
      </c>
      <c r="AL91" s="4" t="s">
        <v>5904</v>
      </c>
      <c r="AM91" s="4" t="s">
        <v>5905</v>
      </c>
      <c r="AN91" s="4" t="s">
        <v>9</v>
      </c>
      <c r="AO91" s="4" t="s">
        <v>9</v>
      </c>
      <c r="AP91" s="4" t="s">
        <v>5902</v>
      </c>
      <c r="AQ91" s="4" t="s">
        <v>9</v>
      </c>
      <c r="AR91" s="4" t="s">
        <v>9</v>
      </c>
      <c r="AS91" s="4" t="s">
        <v>9</v>
      </c>
      <c r="AT91" s="4" t="s">
        <v>9</v>
      </c>
      <c r="AU91" s="4" t="s">
        <v>9</v>
      </c>
      <c r="AV91" s="102"/>
      <c r="AW91" s="4" t="s">
        <v>5902</v>
      </c>
      <c r="AX91" s="4" t="s">
        <v>9</v>
      </c>
      <c r="AY91" s="4" t="s">
        <v>9</v>
      </c>
      <c r="AZ91" s="4" t="s">
        <v>9</v>
      </c>
      <c r="BA91" s="4" t="s">
        <v>9</v>
      </c>
      <c r="BB91" s="103">
        <v>0</v>
      </c>
      <c r="BC91" s="102"/>
      <c r="BD91" s="4" t="s">
        <v>9</v>
      </c>
      <c r="BE91" s="102"/>
      <c r="BF91" s="102"/>
      <c r="BG91" s="4" t="s">
        <v>9</v>
      </c>
      <c r="BH91" s="4" t="s">
        <v>5906</v>
      </c>
      <c r="BI91" s="4" t="s">
        <v>9</v>
      </c>
      <c r="BJ91" s="4" t="s">
        <v>9</v>
      </c>
      <c r="BK91" s="4" t="s">
        <v>9</v>
      </c>
      <c r="BL91" s="4" t="s">
        <v>9</v>
      </c>
      <c r="BM91" s="4" t="s">
        <v>9</v>
      </c>
      <c r="BN91" s="4" t="s">
        <v>5907</v>
      </c>
      <c r="BO91" s="4" t="s">
        <v>5908</v>
      </c>
      <c r="BP91" s="4" t="s">
        <v>9</v>
      </c>
      <c r="BQ91" s="4" t="s">
        <v>9</v>
      </c>
      <c r="BR91" s="4" t="s">
        <v>5902</v>
      </c>
      <c r="BS91" s="4" t="s">
        <v>9</v>
      </c>
      <c r="BT91" s="4" t="s">
        <v>9</v>
      </c>
      <c r="BU91" s="4" t="s">
        <v>9</v>
      </c>
      <c r="BV91" s="4" t="s">
        <v>9</v>
      </c>
      <c r="BW91" s="4" t="s">
        <v>9</v>
      </c>
      <c r="BX91" s="4" t="s">
        <v>5901</v>
      </c>
      <c r="BY91" s="4" t="s">
        <v>9</v>
      </c>
      <c r="BZ91" s="4" t="s">
        <v>9</v>
      </c>
      <c r="CA91" s="4" t="s">
        <v>9</v>
      </c>
      <c r="CB91" s="4" t="s">
        <v>9</v>
      </c>
      <c r="CC91" s="4" t="s">
        <v>9</v>
      </c>
      <c r="CD91" s="4" t="s">
        <v>9</v>
      </c>
      <c r="CE91" s="4" t="s">
        <v>9</v>
      </c>
      <c r="CF91" s="4" t="s">
        <v>5902</v>
      </c>
      <c r="CG91" s="4" t="s">
        <v>9</v>
      </c>
      <c r="CH91" s="4" t="s">
        <v>9</v>
      </c>
      <c r="CI91" s="4" t="s">
        <v>9</v>
      </c>
      <c r="CJ91" s="4" t="s">
        <v>9</v>
      </c>
      <c r="CK91" s="104">
        <v>0.51278935185185004</v>
      </c>
      <c r="CL91" s="104">
        <v>0</v>
      </c>
      <c r="CM91" s="4" t="s">
        <v>9</v>
      </c>
      <c r="CN91" s="4" t="s">
        <v>5902</v>
      </c>
      <c r="CO91" s="4" t="s">
        <v>9</v>
      </c>
      <c r="CP91" s="4" t="s">
        <v>9</v>
      </c>
      <c r="CQ91" s="4" t="s">
        <v>9</v>
      </c>
      <c r="CR91" s="4" t="s">
        <v>9</v>
      </c>
      <c r="CS91" s="4" t="s">
        <v>9</v>
      </c>
      <c r="CT91" s="4" t="s">
        <v>9</v>
      </c>
      <c r="CU91" s="4" t="s">
        <v>9</v>
      </c>
      <c r="CV91" s="4" t="s">
        <v>11</v>
      </c>
      <c r="CW91" s="4" t="s">
        <v>5909</v>
      </c>
      <c r="CX91" s="4" t="s">
        <v>9</v>
      </c>
      <c r="CY91" s="4" t="s">
        <v>9</v>
      </c>
      <c r="CZ91" s="4" t="s">
        <v>9</v>
      </c>
      <c r="DA91" s="4" t="s">
        <v>9</v>
      </c>
      <c r="DB91" s="4" t="s">
        <v>9</v>
      </c>
      <c r="DC91" s="102"/>
      <c r="DE91" s="8" t="str">
        <f t="shared" si="2"/>
        <v>BUD220</v>
      </c>
      <c r="DF91" s="8" t="str">
        <f t="shared" si="3"/>
        <v>9-Synlait base Powder - China</v>
      </c>
    </row>
    <row r="92" spans="1:110">
      <c r="A92" s="4" t="s">
        <v>5999</v>
      </c>
      <c r="B92" s="4" t="s">
        <v>5899</v>
      </c>
      <c r="C92" s="4" t="s">
        <v>4955</v>
      </c>
      <c r="D92" s="4" t="s">
        <v>9</v>
      </c>
      <c r="E92" s="4" t="s">
        <v>5900</v>
      </c>
      <c r="F92" s="102">
        <v>44502</v>
      </c>
      <c r="G92" s="4" t="s">
        <v>9</v>
      </c>
      <c r="H92" s="102"/>
      <c r="I92" s="4" t="s">
        <v>6765</v>
      </c>
      <c r="J92" s="4" t="s">
        <v>9</v>
      </c>
      <c r="K92" s="4" t="s">
        <v>5002</v>
      </c>
      <c r="L92" s="4" t="s">
        <v>9</v>
      </c>
      <c r="M92" s="4" t="s">
        <v>9</v>
      </c>
      <c r="N92" s="4" t="s">
        <v>5002</v>
      </c>
      <c r="O92" s="4" t="s">
        <v>4955</v>
      </c>
      <c r="P92" s="4" t="s">
        <v>5901</v>
      </c>
      <c r="Q92" s="4" t="s">
        <v>9</v>
      </c>
      <c r="R92" s="4" t="s">
        <v>9</v>
      </c>
      <c r="S92" s="4" t="s">
        <v>11</v>
      </c>
      <c r="T92" s="4" t="s">
        <v>1449</v>
      </c>
      <c r="U92" s="4" t="s">
        <v>5902</v>
      </c>
      <c r="V92" s="102"/>
      <c r="W92" s="4" t="s">
        <v>5902</v>
      </c>
      <c r="X92" s="4" t="s">
        <v>9</v>
      </c>
      <c r="Y92" s="4" t="s">
        <v>11</v>
      </c>
      <c r="Z92" s="4" t="s">
        <v>9</v>
      </c>
      <c r="AA92" s="4" t="s">
        <v>9</v>
      </c>
      <c r="AB92" s="102"/>
      <c r="AC92" s="102"/>
      <c r="AD92" s="102"/>
      <c r="AE92" s="102">
        <v>44502</v>
      </c>
      <c r="AF92" s="102"/>
      <c r="AG92" s="102"/>
      <c r="AH92" s="4" t="s">
        <v>5903</v>
      </c>
      <c r="AI92" s="4" t="s">
        <v>9</v>
      </c>
      <c r="AJ92" s="4" t="s">
        <v>9</v>
      </c>
      <c r="AK92" s="4" t="s">
        <v>9</v>
      </c>
      <c r="AL92" s="4" t="s">
        <v>5904</v>
      </c>
      <c r="AM92" s="4" t="s">
        <v>5905</v>
      </c>
      <c r="AN92" s="4" t="s">
        <v>9</v>
      </c>
      <c r="AO92" s="4" t="s">
        <v>9</v>
      </c>
      <c r="AP92" s="4" t="s">
        <v>5902</v>
      </c>
      <c r="AQ92" s="4" t="s">
        <v>9</v>
      </c>
      <c r="AR92" s="4" t="s">
        <v>9</v>
      </c>
      <c r="AS92" s="4" t="s">
        <v>9</v>
      </c>
      <c r="AT92" s="4" t="s">
        <v>9</v>
      </c>
      <c r="AU92" s="4" t="s">
        <v>9</v>
      </c>
      <c r="AV92" s="102"/>
      <c r="AW92" s="4" t="s">
        <v>5902</v>
      </c>
      <c r="AX92" s="4" t="s">
        <v>9</v>
      </c>
      <c r="AY92" s="4" t="s">
        <v>9</v>
      </c>
      <c r="AZ92" s="4" t="s">
        <v>9</v>
      </c>
      <c r="BA92" s="4" t="s">
        <v>9</v>
      </c>
      <c r="BB92" s="103">
        <v>0</v>
      </c>
      <c r="BC92" s="102"/>
      <c r="BD92" s="4" t="s">
        <v>9</v>
      </c>
      <c r="BE92" s="102"/>
      <c r="BF92" s="102"/>
      <c r="BG92" s="4" t="s">
        <v>9</v>
      </c>
      <c r="BH92" s="4" t="s">
        <v>5906</v>
      </c>
      <c r="BI92" s="4" t="s">
        <v>9</v>
      </c>
      <c r="BJ92" s="4" t="s">
        <v>9</v>
      </c>
      <c r="BK92" s="4" t="s">
        <v>9</v>
      </c>
      <c r="BL92" s="4" t="s">
        <v>9</v>
      </c>
      <c r="BM92" s="4" t="s">
        <v>9</v>
      </c>
      <c r="BN92" s="4" t="s">
        <v>5907</v>
      </c>
      <c r="BO92" s="4" t="s">
        <v>5908</v>
      </c>
      <c r="BP92" s="4" t="s">
        <v>9</v>
      </c>
      <c r="BQ92" s="4" t="s">
        <v>9</v>
      </c>
      <c r="BR92" s="4" t="s">
        <v>5902</v>
      </c>
      <c r="BS92" s="4" t="s">
        <v>9</v>
      </c>
      <c r="BT92" s="4" t="s">
        <v>9</v>
      </c>
      <c r="BU92" s="4" t="s">
        <v>9</v>
      </c>
      <c r="BV92" s="4" t="s">
        <v>9</v>
      </c>
      <c r="BW92" s="4" t="s">
        <v>9</v>
      </c>
      <c r="BX92" s="4" t="s">
        <v>5901</v>
      </c>
      <c r="BY92" s="4" t="s">
        <v>9</v>
      </c>
      <c r="BZ92" s="4" t="s">
        <v>9</v>
      </c>
      <c r="CA92" s="4" t="s">
        <v>9</v>
      </c>
      <c r="CB92" s="4" t="s">
        <v>9</v>
      </c>
      <c r="CC92" s="4" t="s">
        <v>9</v>
      </c>
      <c r="CD92" s="4" t="s">
        <v>9</v>
      </c>
      <c r="CE92" s="4" t="s">
        <v>9</v>
      </c>
      <c r="CF92" s="4" t="s">
        <v>5902</v>
      </c>
      <c r="CG92" s="4" t="s">
        <v>9</v>
      </c>
      <c r="CH92" s="4" t="s">
        <v>9</v>
      </c>
      <c r="CI92" s="4" t="s">
        <v>9</v>
      </c>
      <c r="CJ92" s="4" t="s">
        <v>9</v>
      </c>
      <c r="CK92" s="104">
        <v>0.51278935185185004</v>
      </c>
      <c r="CL92" s="104">
        <v>0</v>
      </c>
      <c r="CM92" s="4" t="s">
        <v>9</v>
      </c>
      <c r="CN92" s="4" t="s">
        <v>5902</v>
      </c>
      <c r="CO92" s="4" t="s">
        <v>9</v>
      </c>
      <c r="CP92" s="4" t="s">
        <v>9</v>
      </c>
      <c r="CQ92" s="4" t="s">
        <v>9</v>
      </c>
      <c r="CR92" s="4" t="s">
        <v>9</v>
      </c>
      <c r="CS92" s="4" t="s">
        <v>9</v>
      </c>
      <c r="CT92" s="4" t="s">
        <v>9</v>
      </c>
      <c r="CU92" s="4" t="s">
        <v>9</v>
      </c>
      <c r="CV92" s="4" t="s">
        <v>11</v>
      </c>
      <c r="CW92" s="4" t="s">
        <v>5909</v>
      </c>
      <c r="CX92" s="4" t="s">
        <v>9</v>
      </c>
      <c r="CY92" s="4" t="s">
        <v>9</v>
      </c>
      <c r="CZ92" s="4" t="s">
        <v>9</v>
      </c>
      <c r="DA92" s="4" t="s">
        <v>9</v>
      </c>
      <c r="DB92" s="4" t="s">
        <v>9</v>
      </c>
      <c r="DC92" s="102"/>
      <c r="DE92" s="8" t="str">
        <f t="shared" si="2"/>
        <v>XFN510</v>
      </c>
      <c r="DF92" s="8" t="str">
        <f t="shared" si="3"/>
        <v>Thomson Retuers Subscriptions</v>
      </c>
    </row>
    <row r="93" spans="1:110">
      <c r="A93" s="4" t="s">
        <v>6000</v>
      </c>
      <c r="B93" s="4" t="s">
        <v>5899</v>
      </c>
      <c r="C93" s="4" t="s">
        <v>4955</v>
      </c>
      <c r="D93" s="4" t="s">
        <v>9</v>
      </c>
      <c r="E93" s="4" t="s">
        <v>5900</v>
      </c>
      <c r="F93" s="102">
        <v>44502</v>
      </c>
      <c r="G93" s="4" t="s">
        <v>9</v>
      </c>
      <c r="H93" s="102"/>
      <c r="I93" s="4" t="s">
        <v>6766</v>
      </c>
      <c r="J93" s="4" t="s">
        <v>9</v>
      </c>
      <c r="K93" s="4" t="s">
        <v>5002</v>
      </c>
      <c r="L93" s="4" t="s">
        <v>9</v>
      </c>
      <c r="M93" s="4" t="s">
        <v>9</v>
      </c>
      <c r="N93" s="4" t="s">
        <v>5002</v>
      </c>
      <c r="O93" s="4" t="s">
        <v>4955</v>
      </c>
      <c r="P93" s="4" t="s">
        <v>5901</v>
      </c>
      <c r="Q93" s="4" t="s">
        <v>9</v>
      </c>
      <c r="R93" s="4" t="s">
        <v>9</v>
      </c>
      <c r="S93" s="4" t="s">
        <v>11</v>
      </c>
      <c r="T93" s="4" t="s">
        <v>1449</v>
      </c>
      <c r="U93" s="4" t="s">
        <v>5902</v>
      </c>
      <c r="V93" s="102"/>
      <c r="W93" s="4" t="s">
        <v>5902</v>
      </c>
      <c r="X93" s="4" t="s">
        <v>9</v>
      </c>
      <c r="Y93" s="4" t="s">
        <v>11</v>
      </c>
      <c r="Z93" s="4" t="s">
        <v>9</v>
      </c>
      <c r="AA93" s="4" t="s">
        <v>9</v>
      </c>
      <c r="AB93" s="102"/>
      <c r="AC93" s="102"/>
      <c r="AD93" s="102"/>
      <c r="AE93" s="102">
        <v>44502</v>
      </c>
      <c r="AF93" s="102"/>
      <c r="AG93" s="102"/>
      <c r="AH93" s="4" t="s">
        <v>5903</v>
      </c>
      <c r="AI93" s="4" t="s">
        <v>9</v>
      </c>
      <c r="AJ93" s="4" t="s">
        <v>9</v>
      </c>
      <c r="AK93" s="4" t="s">
        <v>9</v>
      </c>
      <c r="AL93" s="4" t="s">
        <v>5904</v>
      </c>
      <c r="AM93" s="4" t="s">
        <v>5905</v>
      </c>
      <c r="AN93" s="4" t="s">
        <v>9</v>
      </c>
      <c r="AO93" s="4" t="s">
        <v>9</v>
      </c>
      <c r="AP93" s="4" t="s">
        <v>5902</v>
      </c>
      <c r="AQ93" s="4" t="s">
        <v>9</v>
      </c>
      <c r="AR93" s="4" t="s">
        <v>9</v>
      </c>
      <c r="AS93" s="4" t="s">
        <v>9</v>
      </c>
      <c r="AT93" s="4" t="s">
        <v>9</v>
      </c>
      <c r="AU93" s="4" t="s">
        <v>9</v>
      </c>
      <c r="AV93" s="102"/>
      <c r="AW93" s="4" t="s">
        <v>5902</v>
      </c>
      <c r="AX93" s="4" t="s">
        <v>9</v>
      </c>
      <c r="AY93" s="4" t="s">
        <v>9</v>
      </c>
      <c r="AZ93" s="4" t="s">
        <v>9</v>
      </c>
      <c r="BA93" s="4" t="s">
        <v>9</v>
      </c>
      <c r="BB93" s="103">
        <v>0</v>
      </c>
      <c r="BC93" s="102"/>
      <c r="BD93" s="4" t="s">
        <v>9</v>
      </c>
      <c r="BE93" s="102"/>
      <c r="BF93" s="102"/>
      <c r="BG93" s="4" t="s">
        <v>9</v>
      </c>
      <c r="BH93" s="4" t="s">
        <v>5906</v>
      </c>
      <c r="BI93" s="4" t="s">
        <v>9</v>
      </c>
      <c r="BJ93" s="4" t="s">
        <v>9</v>
      </c>
      <c r="BK93" s="4" t="s">
        <v>9</v>
      </c>
      <c r="BL93" s="4" t="s">
        <v>9</v>
      </c>
      <c r="BM93" s="4" t="s">
        <v>9</v>
      </c>
      <c r="BN93" s="4" t="s">
        <v>5907</v>
      </c>
      <c r="BO93" s="4" t="s">
        <v>5908</v>
      </c>
      <c r="BP93" s="4" t="s">
        <v>9</v>
      </c>
      <c r="BQ93" s="4" t="s">
        <v>9</v>
      </c>
      <c r="BR93" s="4" t="s">
        <v>5902</v>
      </c>
      <c r="BS93" s="4" t="s">
        <v>9</v>
      </c>
      <c r="BT93" s="4" t="s">
        <v>9</v>
      </c>
      <c r="BU93" s="4" t="s">
        <v>9</v>
      </c>
      <c r="BV93" s="4" t="s">
        <v>9</v>
      </c>
      <c r="BW93" s="4" t="s">
        <v>9</v>
      </c>
      <c r="BX93" s="4" t="s">
        <v>5901</v>
      </c>
      <c r="BY93" s="4" t="s">
        <v>9</v>
      </c>
      <c r="BZ93" s="4" t="s">
        <v>9</v>
      </c>
      <c r="CA93" s="4" t="s">
        <v>9</v>
      </c>
      <c r="CB93" s="4" t="s">
        <v>9</v>
      </c>
      <c r="CC93" s="4" t="s">
        <v>9</v>
      </c>
      <c r="CD93" s="4" t="s">
        <v>9</v>
      </c>
      <c r="CE93" s="4" t="s">
        <v>9</v>
      </c>
      <c r="CF93" s="4" t="s">
        <v>5902</v>
      </c>
      <c r="CG93" s="4" t="s">
        <v>9</v>
      </c>
      <c r="CH93" s="4" t="s">
        <v>9</v>
      </c>
      <c r="CI93" s="4" t="s">
        <v>9</v>
      </c>
      <c r="CJ93" s="4" t="s">
        <v>9</v>
      </c>
      <c r="CK93" s="104">
        <v>0.51278935185185004</v>
      </c>
      <c r="CL93" s="104">
        <v>0</v>
      </c>
      <c r="CM93" s="4" t="s">
        <v>9</v>
      </c>
      <c r="CN93" s="4" t="s">
        <v>5902</v>
      </c>
      <c r="CO93" s="4" t="s">
        <v>9</v>
      </c>
      <c r="CP93" s="4" t="s">
        <v>9</v>
      </c>
      <c r="CQ93" s="4" t="s">
        <v>9</v>
      </c>
      <c r="CR93" s="4" t="s">
        <v>9</v>
      </c>
      <c r="CS93" s="4" t="s">
        <v>9</v>
      </c>
      <c r="CT93" s="4" t="s">
        <v>9</v>
      </c>
      <c r="CU93" s="4" t="s">
        <v>9</v>
      </c>
      <c r="CV93" s="4" t="s">
        <v>11</v>
      </c>
      <c r="CW93" s="4" t="s">
        <v>5909</v>
      </c>
      <c r="CX93" s="4" t="s">
        <v>9</v>
      </c>
      <c r="CY93" s="4" t="s">
        <v>9</v>
      </c>
      <c r="CZ93" s="4" t="s">
        <v>9</v>
      </c>
      <c r="DA93" s="4" t="s">
        <v>9</v>
      </c>
      <c r="DB93" s="4" t="s">
        <v>9</v>
      </c>
      <c r="DC93" s="102"/>
      <c r="DE93" s="8" t="str">
        <f t="shared" si="2"/>
        <v>XFN600</v>
      </c>
      <c r="DF93" s="8" t="str">
        <f t="shared" si="3"/>
        <v>Finance Training</v>
      </c>
    </row>
    <row r="94" spans="1:110">
      <c r="A94" s="4" t="s">
        <v>6001</v>
      </c>
      <c r="B94" s="4" t="s">
        <v>5899</v>
      </c>
      <c r="C94" s="4" t="s">
        <v>4955</v>
      </c>
      <c r="D94" s="4" t="s">
        <v>9</v>
      </c>
      <c r="E94" s="4" t="s">
        <v>5900</v>
      </c>
      <c r="F94" s="102">
        <v>44502</v>
      </c>
      <c r="G94" s="4" t="s">
        <v>9</v>
      </c>
      <c r="H94" s="102"/>
      <c r="I94" s="4" t="s">
        <v>6767</v>
      </c>
      <c r="J94" s="4" t="s">
        <v>9</v>
      </c>
      <c r="K94" s="4" t="s">
        <v>5002</v>
      </c>
      <c r="L94" s="4" t="s">
        <v>9</v>
      </c>
      <c r="M94" s="4" t="s">
        <v>9</v>
      </c>
      <c r="N94" s="4" t="s">
        <v>5002</v>
      </c>
      <c r="O94" s="4" t="s">
        <v>4955</v>
      </c>
      <c r="P94" s="4" t="s">
        <v>5901</v>
      </c>
      <c r="Q94" s="4" t="s">
        <v>9</v>
      </c>
      <c r="R94" s="4" t="s">
        <v>9</v>
      </c>
      <c r="S94" s="4" t="s">
        <v>11</v>
      </c>
      <c r="T94" s="4" t="s">
        <v>1449</v>
      </c>
      <c r="U94" s="4" t="s">
        <v>5902</v>
      </c>
      <c r="V94" s="102"/>
      <c r="W94" s="4" t="s">
        <v>5902</v>
      </c>
      <c r="X94" s="4" t="s">
        <v>9</v>
      </c>
      <c r="Y94" s="4" t="s">
        <v>11</v>
      </c>
      <c r="Z94" s="4" t="s">
        <v>9</v>
      </c>
      <c r="AA94" s="4" t="s">
        <v>9</v>
      </c>
      <c r="AB94" s="102"/>
      <c r="AC94" s="102"/>
      <c r="AD94" s="102"/>
      <c r="AE94" s="102">
        <v>44502</v>
      </c>
      <c r="AF94" s="102"/>
      <c r="AG94" s="102"/>
      <c r="AH94" s="4" t="s">
        <v>5903</v>
      </c>
      <c r="AI94" s="4" t="s">
        <v>9</v>
      </c>
      <c r="AJ94" s="4" t="s">
        <v>9</v>
      </c>
      <c r="AK94" s="4" t="s">
        <v>9</v>
      </c>
      <c r="AL94" s="4" t="s">
        <v>5904</v>
      </c>
      <c r="AM94" s="4" t="s">
        <v>5905</v>
      </c>
      <c r="AN94" s="4" t="s">
        <v>9</v>
      </c>
      <c r="AO94" s="4" t="s">
        <v>9</v>
      </c>
      <c r="AP94" s="4" t="s">
        <v>5902</v>
      </c>
      <c r="AQ94" s="4" t="s">
        <v>9</v>
      </c>
      <c r="AR94" s="4" t="s">
        <v>9</v>
      </c>
      <c r="AS94" s="4" t="s">
        <v>9</v>
      </c>
      <c r="AT94" s="4" t="s">
        <v>9</v>
      </c>
      <c r="AU94" s="4" t="s">
        <v>9</v>
      </c>
      <c r="AV94" s="102"/>
      <c r="AW94" s="4" t="s">
        <v>5902</v>
      </c>
      <c r="AX94" s="4" t="s">
        <v>9</v>
      </c>
      <c r="AY94" s="4" t="s">
        <v>9</v>
      </c>
      <c r="AZ94" s="4" t="s">
        <v>9</v>
      </c>
      <c r="BA94" s="4" t="s">
        <v>9</v>
      </c>
      <c r="BB94" s="103">
        <v>0</v>
      </c>
      <c r="BC94" s="102"/>
      <c r="BD94" s="4" t="s">
        <v>9</v>
      </c>
      <c r="BE94" s="102"/>
      <c r="BF94" s="102"/>
      <c r="BG94" s="4" t="s">
        <v>9</v>
      </c>
      <c r="BH94" s="4" t="s">
        <v>5906</v>
      </c>
      <c r="BI94" s="4" t="s">
        <v>9</v>
      </c>
      <c r="BJ94" s="4" t="s">
        <v>9</v>
      </c>
      <c r="BK94" s="4" t="s">
        <v>9</v>
      </c>
      <c r="BL94" s="4" t="s">
        <v>9</v>
      </c>
      <c r="BM94" s="4" t="s">
        <v>9</v>
      </c>
      <c r="BN94" s="4" t="s">
        <v>5907</v>
      </c>
      <c r="BO94" s="4" t="s">
        <v>5908</v>
      </c>
      <c r="BP94" s="4" t="s">
        <v>9</v>
      </c>
      <c r="BQ94" s="4" t="s">
        <v>9</v>
      </c>
      <c r="BR94" s="4" t="s">
        <v>5902</v>
      </c>
      <c r="BS94" s="4" t="s">
        <v>9</v>
      </c>
      <c r="BT94" s="4" t="s">
        <v>9</v>
      </c>
      <c r="BU94" s="4" t="s">
        <v>9</v>
      </c>
      <c r="BV94" s="4" t="s">
        <v>9</v>
      </c>
      <c r="BW94" s="4" t="s">
        <v>9</v>
      </c>
      <c r="BX94" s="4" t="s">
        <v>5901</v>
      </c>
      <c r="BY94" s="4" t="s">
        <v>9</v>
      </c>
      <c r="BZ94" s="4" t="s">
        <v>9</v>
      </c>
      <c r="CA94" s="4" t="s">
        <v>9</v>
      </c>
      <c r="CB94" s="4" t="s">
        <v>9</v>
      </c>
      <c r="CC94" s="4" t="s">
        <v>9</v>
      </c>
      <c r="CD94" s="4" t="s">
        <v>9</v>
      </c>
      <c r="CE94" s="4" t="s">
        <v>9</v>
      </c>
      <c r="CF94" s="4" t="s">
        <v>5902</v>
      </c>
      <c r="CG94" s="4" t="s">
        <v>9</v>
      </c>
      <c r="CH94" s="4" t="s">
        <v>9</v>
      </c>
      <c r="CI94" s="4" t="s">
        <v>9</v>
      </c>
      <c r="CJ94" s="4" t="s">
        <v>9</v>
      </c>
      <c r="CK94" s="104">
        <v>0.51278935185185004</v>
      </c>
      <c r="CL94" s="104">
        <v>0</v>
      </c>
      <c r="CM94" s="4" t="s">
        <v>9</v>
      </c>
      <c r="CN94" s="4" t="s">
        <v>5902</v>
      </c>
      <c r="CO94" s="4" t="s">
        <v>9</v>
      </c>
      <c r="CP94" s="4" t="s">
        <v>9</v>
      </c>
      <c r="CQ94" s="4" t="s">
        <v>9</v>
      </c>
      <c r="CR94" s="4" t="s">
        <v>9</v>
      </c>
      <c r="CS94" s="4" t="s">
        <v>9</v>
      </c>
      <c r="CT94" s="4" t="s">
        <v>9</v>
      </c>
      <c r="CU94" s="4" t="s">
        <v>9</v>
      </c>
      <c r="CV94" s="4" t="s">
        <v>11</v>
      </c>
      <c r="CW94" s="4" t="s">
        <v>5909</v>
      </c>
      <c r="CX94" s="4" t="s">
        <v>9</v>
      </c>
      <c r="CY94" s="4" t="s">
        <v>9</v>
      </c>
      <c r="CZ94" s="4" t="s">
        <v>9</v>
      </c>
      <c r="DA94" s="4" t="s">
        <v>9</v>
      </c>
      <c r="DB94" s="4" t="s">
        <v>9</v>
      </c>
      <c r="DC94" s="102"/>
      <c r="DE94" s="8" t="str">
        <f t="shared" si="2"/>
        <v>XFN700</v>
      </c>
      <c r="DF94" s="8" t="str">
        <f t="shared" si="3"/>
        <v>Rates</v>
      </c>
    </row>
    <row r="95" spans="1:110">
      <c r="A95" s="4" t="s">
        <v>6002</v>
      </c>
      <c r="B95" s="4" t="s">
        <v>5899</v>
      </c>
      <c r="C95" s="4" t="s">
        <v>4955</v>
      </c>
      <c r="D95" s="4" t="s">
        <v>9</v>
      </c>
      <c r="E95" s="4" t="s">
        <v>5900</v>
      </c>
      <c r="F95" s="102">
        <v>44502</v>
      </c>
      <c r="G95" s="4" t="s">
        <v>9</v>
      </c>
      <c r="H95" s="102"/>
      <c r="I95" s="4" t="s">
        <v>6768</v>
      </c>
      <c r="J95" s="4" t="s">
        <v>9</v>
      </c>
      <c r="K95" s="4" t="s">
        <v>5002</v>
      </c>
      <c r="L95" s="4" t="s">
        <v>9</v>
      </c>
      <c r="M95" s="4" t="s">
        <v>9</v>
      </c>
      <c r="N95" s="4" t="s">
        <v>5002</v>
      </c>
      <c r="O95" s="4" t="s">
        <v>4955</v>
      </c>
      <c r="P95" s="4" t="s">
        <v>5901</v>
      </c>
      <c r="Q95" s="4" t="s">
        <v>9</v>
      </c>
      <c r="R95" s="4" t="s">
        <v>9</v>
      </c>
      <c r="S95" s="4" t="s">
        <v>11</v>
      </c>
      <c r="T95" s="4" t="s">
        <v>1449</v>
      </c>
      <c r="U95" s="4" t="s">
        <v>5902</v>
      </c>
      <c r="V95" s="102"/>
      <c r="W95" s="4" t="s">
        <v>5902</v>
      </c>
      <c r="X95" s="4" t="s">
        <v>9</v>
      </c>
      <c r="Y95" s="4" t="s">
        <v>11</v>
      </c>
      <c r="Z95" s="4" t="s">
        <v>9</v>
      </c>
      <c r="AA95" s="4" t="s">
        <v>9</v>
      </c>
      <c r="AB95" s="102"/>
      <c r="AC95" s="102"/>
      <c r="AD95" s="102"/>
      <c r="AE95" s="102">
        <v>44502</v>
      </c>
      <c r="AF95" s="102"/>
      <c r="AG95" s="102"/>
      <c r="AH95" s="4" t="s">
        <v>5903</v>
      </c>
      <c r="AI95" s="4" t="s">
        <v>9</v>
      </c>
      <c r="AJ95" s="4" t="s">
        <v>9</v>
      </c>
      <c r="AK95" s="4" t="s">
        <v>9</v>
      </c>
      <c r="AL95" s="4" t="s">
        <v>5904</v>
      </c>
      <c r="AM95" s="4" t="s">
        <v>5905</v>
      </c>
      <c r="AN95" s="4" t="s">
        <v>9</v>
      </c>
      <c r="AO95" s="4" t="s">
        <v>9</v>
      </c>
      <c r="AP95" s="4" t="s">
        <v>5902</v>
      </c>
      <c r="AQ95" s="4" t="s">
        <v>9</v>
      </c>
      <c r="AR95" s="4" t="s">
        <v>9</v>
      </c>
      <c r="AS95" s="4" t="s">
        <v>9</v>
      </c>
      <c r="AT95" s="4" t="s">
        <v>9</v>
      </c>
      <c r="AU95" s="4" t="s">
        <v>9</v>
      </c>
      <c r="AV95" s="102"/>
      <c r="AW95" s="4" t="s">
        <v>5902</v>
      </c>
      <c r="AX95" s="4" t="s">
        <v>9</v>
      </c>
      <c r="AY95" s="4" t="s">
        <v>9</v>
      </c>
      <c r="AZ95" s="4" t="s">
        <v>9</v>
      </c>
      <c r="BA95" s="4" t="s">
        <v>9</v>
      </c>
      <c r="BB95" s="103">
        <v>0</v>
      </c>
      <c r="BC95" s="102"/>
      <c r="BD95" s="4" t="s">
        <v>9</v>
      </c>
      <c r="BE95" s="102"/>
      <c r="BF95" s="102"/>
      <c r="BG95" s="4" t="s">
        <v>9</v>
      </c>
      <c r="BH95" s="4" t="s">
        <v>5906</v>
      </c>
      <c r="BI95" s="4" t="s">
        <v>9</v>
      </c>
      <c r="BJ95" s="4" t="s">
        <v>9</v>
      </c>
      <c r="BK95" s="4" t="s">
        <v>9</v>
      </c>
      <c r="BL95" s="4" t="s">
        <v>9</v>
      </c>
      <c r="BM95" s="4" t="s">
        <v>9</v>
      </c>
      <c r="BN95" s="4" t="s">
        <v>5907</v>
      </c>
      <c r="BO95" s="4" t="s">
        <v>5908</v>
      </c>
      <c r="BP95" s="4" t="s">
        <v>9</v>
      </c>
      <c r="BQ95" s="4" t="s">
        <v>9</v>
      </c>
      <c r="BR95" s="4" t="s">
        <v>5902</v>
      </c>
      <c r="BS95" s="4" t="s">
        <v>9</v>
      </c>
      <c r="BT95" s="4" t="s">
        <v>9</v>
      </c>
      <c r="BU95" s="4" t="s">
        <v>9</v>
      </c>
      <c r="BV95" s="4" t="s">
        <v>9</v>
      </c>
      <c r="BW95" s="4" t="s">
        <v>9</v>
      </c>
      <c r="BX95" s="4" t="s">
        <v>5901</v>
      </c>
      <c r="BY95" s="4" t="s">
        <v>9</v>
      </c>
      <c r="BZ95" s="4" t="s">
        <v>9</v>
      </c>
      <c r="CA95" s="4" t="s">
        <v>9</v>
      </c>
      <c r="CB95" s="4" t="s">
        <v>9</v>
      </c>
      <c r="CC95" s="4" t="s">
        <v>9</v>
      </c>
      <c r="CD95" s="4" t="s">
        <v>9</v>
      </c>
      <c r="CE95" s="4" t="s">
        <v>9</v>
      </c>
      <c r="CF95" s="4" t="s">
        <v>5902</v>
      </c>
      <c r="CG95" s="4" t="s">
        <v>9</v>
      </c>
      <c r="CH95" s="4" t="s">
        <v>9</v>
      </c>
      <c r="CI95" s="4" t="s">
        <v>9</v>
      </c>
      <c r="CJ95" s="4" t="s">
        <v>9</v>
      </c>
      <c r="CK95" s="104">
        <v>0.51278935185185004</v>
      </c>
      <c r="CL95" s="104">
        <v>0</v>
      </c>
      <c r="CM95" s="4" t="s">
        <v>9</v>
      </c>
      <c r="CN95" s="4" t="s">
        <v>5902</v>
      </c>
      <c r="CO95" s="4" t="s">
        <v>9</v>
      </c>
      <c r="CP95" s="4" t="s">
        <v>9</v>
      </c>
      <c r="CQ95" s="4" t="s">
        <v>9</v>
      </c>
      <c r="CR95" s="4" t="s">
        <v>9</v>
      </c>
      <c r="CS95" s="4" t="s">
        <v>9</v>
      </c>
      <c r="CT95" s="4" t="s">
        <v>9</v>
      </c>
      <c r="CU95" s="4" t="s">
        <v>9</v>
      </c>
      <c r="CV95" s="4" t="s">
        <v>11</v>
      </c>
      <c r="CW95" s="4" t="s">
        <v>5909</v>
      </c>
      <c r="CX95" s="4" t="s">
        <v>9</v>
      </c>
      <c r="CY95" s="4" t="s">
        <v>9</v>
      </c>
      <c r="CZ95" s="4" t="s">
        <v>9</v>
      </c>
      <c r="DA95" s="4" t="s">
        <v>9</v>
      </c>
      <c r="DB95" s="4" t="s">
        <v>9</v>
      </c>
      <c r="DC95" s="102"/>
      <c r="DE95" s="8" t="str">
        <f t="shared" si="2"/>
        <v>XFR001</v>
      </c>
      <c r="DF95" s="8" t="str">
        <f t="shared" si="3"/>
        <v xml:space="preserve"> Synlait to Lyttleton for Finishe</v>
      </c>
    </row>
    <row r="96" spans="1:110">
      <c r="A96" s="4" t="s">
        <v>6003</v>
      </c>
      <c r="B96" s="4" t="s">
        <v>5899</v>
      </c>
      <c r="C96" s="4" t="s">
        <v>4955</v>
      </c>
      <c r="D96" s="4" t="s">
        <v>9</v>
      </c>
      <c r="E96" s="4" t="s">
        <v>5900</v>
      </c>
      <c r="F96" s="102">
        <v>44502</v>
      </c>
      <c r="G96" s="4" t="s">
        <v>9</v>
      </c>
      <c r="H96" s="102"/>
      <c r="I96" s="4" t="s">
        <v>6769</v>
      </c>
      <c r="J96" s="4" t="s">
        <v>9</v>
      </c>
      <c r="K96" s="4" t="s">
        <v>5002</v>
      </c>
      <c r="L96" s="4" t="s">
        <v>9</v>
      </c>
      <c r="M96" s="4" t="s">
        <v>9</v>
      </c>
      <c r="N96" s="4" t="s">
        <v>5002</v>
      </c>
      <c r="O96" s="4" t="s">
        <v>4955</v>
      </c>
      <c r="P96" s="4" t="s">
        <v>5901</v>
      </c>
      <c r="Q96" s="4" t="s">
        <v>9</v>
      </c>
      <c r="R96" s="4" t="s">
        <v>9</v>
      </c>
      <c r="S96" s="4" t="s">
        <v>11</v>
      </c>
      <c r="T96" s="4" t="s">
        <v>1449</v>
      </c>
      <c r="U96" s="4" t="s">
        <v>5902</v>
      </c>
      <c r="V96" s="102"/>
      <c r="W96" s="4" t="s">
        <v>5902</v>
      </c>
      <c r="X96" s="4" t="s">
        <v>9</v>
      </c>
      <c r="Y96" s="4" t="s">
        <v>11</v>
      </c>
      <c r="Z96" s="4" t="s">
        <v>9</v>
      </c>
      <c r="AA96" s="4" t="s">
        <v>9</v>
      </c>
      <c r="AB96" s="102"/>
      <c r="AC96" s="102"/>
      <c r="AD96" s="102"/>
      <c r="AE96" s="102">
        <v>44502</v>
      </c>
      <c r="AF96" s="102"/>
      <c r="AG96" s="102"/>
      <c r="AH96" s="4" t="s">
        <v>5903</v>
      </c>
      <c r="AI96" s="4" t="s">
        <v>9</v>
      </c>
      <c r="AJ96" s="4" t="s">
        <v>9</v>
      </c>
      <c r="AK96" s="4" t="s">
        <v>9</v>
      </c>
      <c r="AL96" s="4" t="s">
        <v>5904</v>
      </c>
      <c r="AM96" s="4" t="s">
        <v>5905</v>
      </c>
      <c r="AN96" s="4" t="s">
        <v>9</v>
      </c>
      <c r="AO96" s="4" t="s">
        <v>9</v>
      </c>
      <c r="AP96" s="4" t="s">
        <v>5902</v>
      </c>
      <c r="AQ96" s="4" t="s">
        <v>9</v>
      </c>
      <c r="AR96" s="4" t="s">
        <v>9</v>
      </c>
      <c r="AS96" s="4" t="s">
        <v>9</v>
      </c>
      <c r="AT96" s="4" t="s">
        <v>9</v>
      </c>
      <c r="AU96" s="4" t="s">
        <v>9</v>
      </c>
      <c r="AV96" s="102"/>
      <c r="AW96" s="4" t="s">
        <v>5902</v>
      </c>
      <c r="AX96" s="4" t="s">
        <v>9</v>
      </c>
      <c r="AY96" s="4" t="s">
        <v>9</v>
      </c>
      <c r="AZ96" s="4" t="s">
        <v>9</v>
      </c>
      <c r="BA96" s="4" t="s">
        <v>9</v>
      </c>
      <c r="BB96" s="103">
        <v>0</v>
      </c>
      <c r="BC96" s="102"/>
      <c r="BD96" s="4" t="s">
        <v>9</v>
      </c>
      <c r="BE96" s="102"/>
      <c r="BF96" s="102"/>
      <c r="BG96" s="4" t="s">
        <v>9</v>
      </c>
      <c r="BH96" s="4" t="s">
        <v>5906</v>
      </c>
      <c r="BI96" s="4" t="s">
        <v>9</v>
      </c>
      <c r="BJ96" s="4" t="s">
        <v>9</v>
      </c>
      <c r="BK96" s="4" t="s">
        <v>9</v>
      </c>
      <c r="BL96" s="4" t="s">
        <v>9</v>
      </c>
      <c r="BM96" s="4" t="s">
        <v>9</v>
      </c>
      <c r="BN96" s="4" t="s">
        <v>5907</v>
      </c>
      <c r="BO96" s="4" t="s">
        <v>5908</v>
      </c>
      <c r="BP96" s="4" t="s">
        <v>9</v>
      </c>
      <c r="BQ96" s="4" t="s">
        <v>9</v>
      </c>
      <c r="BR96" s="4" t="s">
        <v>5902</v>
      </c>
      <c r="BS96" s="4" t="s">
        <v>9</v>
      </c>
      <c r="BT96" s="4" t="s">
        <v>9</v>
      </c>
      <c r="BU96" s="4" t="s">
        <v>9</v>
      </c>
      <c r="BV96" s="4" t="s">
        <v>9</v>
      </c>
      <c r="BW96" s="4" t="s">
        <v>9</v>
      </c>
      <c r="BX96" s="4" t="s">
        <v>5901</v>
      </c>
      <c r="BY96" s="4" t="s">
        <v>9</v>
      </c>
      <c r="BZ96" s="4" t="s">
        <v>9</v>
      </c>
      <c r="CA96" s="4" t="s">
        <v>9</v>
      </c>
      <c r="CB96" s="4" t="s">
        <v>9</v>
      </c>
      <c r="CC96" s="4" t="s">
        <v>9</v>
      </c>
      <c r="CD96" s="4" t="s">
        <v>9</v>
      </c>
      <c r="CE96" s="4" t="s">
        <v>9</v>
      </c>
      <c r="CF96" s="4" t="s">
        <v>5902</v>
      </c>
      <c r="CG96" s="4" t="s">
        <v>9</v>
      </c>
      <c r="CH96" s="4" t="s">
        <v>9</v>
      </c>
      <c r="CI96" s="4" t="s">
        <v>9</v>
      </c>
      <c r="CJ96" s="4" t="s">
        <v>9</v>
      </c>
      <c r="CK96" s="104">
        <v>0.51278935185185004</v>
      </c>
      <c r="CL96" s="104">
        <v>0</v>
      </c>
      <c r="CM96" s="4" t="s">
        <v>9</v>
      </c>
      <c r="CN96" s="4" t="s">
        <v>5902</v>
      </c>
      <c r="CO96" s="4" t="s">
        <v>9</v>
      </c>
      <c r="CP96" s="4" t="s">
        <v>9</v>
      </c>
      <c r="CQ96" s="4" t="s">
        <v>9</v>
      </c>
      <c r="CR96" s="4" t="s">
        <v>9</v>
      </c>
      <c r="CS96" s="4" t="s">
        <v>9</v>
      </c>
      <c r="CT96" s="4" t="s">
        <v>9</v>
      </c>
      <c r="CU96" s="4" t="s">
        <v>9</v>
      </c>
      <c r="CV96" s="4" t="s">
        <v>11</v>
      </c>
      <c r="CW96" s="4" t="s">
        <v>5909</v>
      </c>
      <c r="CX96" s="4" t="s">
        <v>9</v>
      </c>
      <c r="CY96" s="4" t="s">
        <v>9</v>
      </c>
      <c r="CZ96" s="4" t="s">
        <v>9</v>
      </c>
      <c r="DA96" s="4" t="s">
        <v>9</v>
      </c>
      <c r="DB96" s="4" t="s">
        <v>9</v>
      </c>
      <c r="DC96" s="102"/>
      <c r="DE96" s="8" t="str">
        <f t="shared" si="2"/>
        <v>XFR002</v>
      </c>
      <c r="DF96" s="8" t="str">
        <f t="shared" si="3"/>
        <v xml:space="preserve"> SML-PHR (AMF only)</v>
      </c>
    </row>
    <row r="97" spans="1:110">
      <c r="A97" s="4" t="s">
        <v>6004</v>
      </c>
      <c r="B97" s="4" t="s">
        <v>5899</v>
      </c>
      <c r="C97" s="4" t="s">
        <v>4955</v>
      </c>
      <c r="D97" s="4" t="s">
        <v>9</v>
      </c>
      <c r="E97" s="4" t="s">
        <v>5900</v>
      </c>
      <c r="F97" s="102">
        <v>44502</v>
      </c>
      <c r="G97" s="4" t="s">
        <v>9</v>
      </c>
      <c r="H97" s="102"/>
      <c r="I97" s="4" t="s">
        <v>6770</v>
      </c>
      <c r="J97" s="4" t="s">
        <v>9</v>
      </c>
      <c r="K97" s="4" t="s">
        <v>5002</v>
      </c>
      <c r="L97" s="4" t="s">
        <v>9</v>
      </c>
      <c r="M97" s="4" t="s">
        <v>9</v>
      </c>
      <c r="N97" s="4" t="s">
        <v>5002</v>
      </c>
      <c r="O97" s="4" t="s">
        <v>4955</v>
      </c>
      <c r="P97" s="4" t="s">
        <v>5901</v>
      </c>
      <c r="Q97" s="4" t="s">
        <v>9</v>
      </c>
      <c r="R97" s="4" t="s">
        <v>9</v>
      </c>
      <c r="S97" s="4" t="s">
        <v>11</v>
      </c>
      <c r="T97" s="4" t="s">
        <v>1449</v>
      </c>
      <c r="U97" s="4" t="s">
        <v>5902</v>
      </c>
      <c r="V97" s="102"/>
      <c r="W97" s="4" t="s">
        <v>5902</v>
      </c>
      <c r="X97" s="4" t="s">
        <v>9</v>
      </c>
      <c r="Y97" s="4" t="s">
        <v>11</v>
      </c>
      <c r="Z97" s="4" t="s">
        <v>9</v>
      </c>
      <c r="AA97" s="4" t="s">
        <v>9</v>
      </c>
      <c r="AB97" s="102"/>
      <c r="AC97" s="102"/>
      <c r="AD97" s="102"/>
      <c r="AE97" s="102">
        <v>44502</v>
      </c>
      <c r="AF97" s="102"/>
      <c r="AG97" s="102"/>
      <c r="AH97" s="4" t="s">
        <v>5903</v>
      </c>
      <c r="AI97" s="4" t="s">
        <v>9</v>
      </c>
      <c r="AJ97" s="4" t="s">
        <v>9</v>
      </c>
      <c r="AK97" s="4" t="s">
        <v>9</v>
      </c>
      <c r="AL97" s="4" t="s">
        <v>5904</v>
      </c>
      <c r="AM97" s="4" t="s">
        <v>5905</v>
      </c>
      <c r="AN97" s="4" t="s">
        <v>9</v>
      </c>
      <c r="AO97" s="4" t="s">
        <v>9</v>
      </c>
      <c r="AP97" s="4" t="s">
        <v>5902</v>
      </c>
      <c r="AQ97" s="4" t="s">
        <v>9</v>
      </c>
      <c r="AR97" s="4" t="s">
        <v>9</v>
      </c>
      <c r="AS97" s="4" t="s">
        <v>9</v>
      </c>
      <c r="AT97" s="4" t="s">
        <v>9</v>
      </c>
      <c r="AU97" s="4" t="s">
        <v>9</v>
      </c>
      <c r="AV97" s="102"/>
      <c r="AW97" s="4" t="s">
        <v>5902</v>
      </c>
      <c r="AX97" s="4" t="s">
        <v>9</v>
      </c>
      <c r="AY97" s="4" t="s">
        <v>9</v>
      </c>
      <c r="AZ97" s="4" t="s">
        <v>9</v>
      </c>
      <c r="BA97" s="4" t="s">
        <v>9</v>
      </c>
      <c r="BB97" s="103">
        <v>0</v>
      </c>
      <c r="BC97" s="102"/>
      <c r="BD97" s="4" t="s">
        <v>9</v>
      </c>
      <c r="BE97" s="102"/>
      <c r="BF97" s="102"/>
      <c r="BG97" s="4" t="s">
        <v>9</v>
      </c>
      <c r="BH97" s="4" t="s">
        <v>5906</v>
      </c>
      <c r="BI97" s="4" t="s">
        <v>9</v>
      </c>
      <c r="BJ97" s="4" t="s">
        <v>9</v>
      </c>
      <c r="BK97" s="4" t="s">
        <v>9</v>
      </c>
      <c r="BL97" s="4" t="s">
        <v>9</v>
      </c>
      <c r="BM97" s="4" t="s">
        <v>9</v>
      </c>
      <c r="BN97" s="4" t="s">
        <v>5907</v>
      </c>
      <c r="BO97" s="4" t="s">
        <v>5908</v>
      </c>
      <c r="BP97" s="4" t="s">
        <v>9</v>
      </c>
      <c r="BQ97" s="4" t="s">
        <v>9</v>
      </c>
      <c r="BR97" s="4" t="s">
        <v>5902</v>
      </c>
      <c r="BS97" s="4" t="s">
        <v>9</v>
      </c>
      <c r="BT97" s="4" t="s">
        <v>9</v>
      </c>
      <c r="BU97" s="4" t="s">
        <v>9</v>
      </c>
      <c r="BV97" s="4" t="s">
        <v>9</v>
      </c>
      <c r="BW97" s="4" t="s">
        <v>9</v>
      </c>
      <c r="BX97" s="4" t="s">
        <v>5901</v>
      </c>
      <c r="BY97" s="4" t="s">
        <v>9</v>
      </c>
      <c r="BZ97" s="4" t="s">
        <v>9</v>
      </c>
      <c r="CA97" s="4" t="s">
        <v>9</v>
      </c>
      <c r="CB97" s="4" t="s">
        <v>9</v>
      </c>
      <c r="CC97" s="4" t="s">
        <v>9</v>
      </c>
      <c r="CD97" s="4" t="s">
        <v>9</v>
      </c>
      <c r="CE97" s="4" t="s">
        <v>9</v>
      </c>
      <c r="CF97" s="4" t="s">
        <v>5902</v>
      </c>
      <c r="CG97" s="4" t="s">
        <v>9</v>
      </c>
      <c r="CH97" s="4" t="s">
        <v>9</v>
      </c>
      <c r="CI97" s="4" t="s">
        <v>9</v>
      </c>
      <c r="CJ97" s="4" t="s">
        <v>9</v>
      </c>
      <c r="CK97" s="104">
        <v>0.51278935185185004</v>
      </c>
      <c r="CL97" s="104">
        <v>0</v>
      </c>
      <c r="CM97" s="4" t="s">
        <v>9</v>
      </c>
      <c r="CN97" s="4" t="s">
        <v>5902</v>
      </c>
      <c r="CO97" s="4" t="s">
        <v>9</v>
      </c>
      <c r="CP97" s="4" t="s">
        <v>9</v>
      </c>
      <c r="CQ97" s="4" t="s">
        <v>9</v>
      </c>
      <c r="CR97" s="4" t="s">
        <v>9</v>
      </c>
      <c r="CS97" s="4" t="s">
        <v>9</v>
      </c>
      <c r="CT97" s="4" t="s">
        <v>9</v>
      </c>
      <c r="CU97" s="4" t="s">
        <v>9</v>
      </c>
      <c r="CV97" s="4" t="s">
        <v>11</v>
      </c>
      <c r="CW97" s="4" t="s">
        <v>5909</v>
      </c>
      <c r="CX97" s="4" t="s">
        <v>9</v>
      </c>
      <c r="CY97" s="4" t="s">
        <v>9</v>
      </c>
      <c r="CZ97" s="4" t="s">
        <v>9</v>
      </c>
      <c r="DA97" s="4" t="s">
        <v>9</v>
      </c>
      <c r="DB97" s="4" t="s">
        <v>9</v>
      </c>
      <c r="DC97" s="102"/>
      <c r="DE97" s="8" t="str">
        <f t="shared" si="2"/>
        <v>XFR003</v>
      </c>
      <c r="DF97" s="8" t="str">
        <f t="shared" si="3"/>
        <v xml:space="preserve"> PHR-LYT (AMF Only)</v>
      </c>
    </row>
    <row r="98" spans="1:110">
      <c r="A98" s="4" t="s">
        <v>6005</v>
      </c>
      <c r="B98" s="4" t="s">
        <v>5899</v>
      </c>
      <c r="C98" s="4" t="s">
        <v>4955</v>
      </c>
      <c r="D98" s="4" t="s">
        <v>9</v>
      </c>
      <c r="E98" s="4" t="s">
        <v>5900</v>
      </c>
      <c r="F98" s="102">
        <v>44502</v>
      </c>
      <c r="G98" s="4" t="s">
        <v>9</v>
      </c>
      <c r="H98" s="102"/>
      <c r="I98" s="4" t="s">
        <v>6771</v>
      </c>
      <c r="J98" s="4" t="s">
        <v>9</v>
      </c>
      <c r="K98" s="4" t="s">
        <v>5002</v>
      </c>
      <c r="L98" s="4" t="s">
        <v>9</v>
      </c>
      <c r="M98" s="4" t="s">
        <v>9</v>
      </c>
      <c r="N98" s="4" t="s">
        <v>5002</v>
      </c>
      <c r="O98" s="4" t="s">
        <v>4955</v>
      </c>
      <c r="P98" s="4" t="s">
        <v>5901</v>
      </c>
      <c r="Q98" s="4" t="s">
        <v>9</v>
      </c>
      <c r="R98" s="4" t="s">
        <v>9</v>
      </c>
      <c r="S98" s="4" t="s">
        <v>11</v>
      </c>
      <c r="T98" s="4" t="s">
        <v>1449</v>
      </c>
      <c r="U98" s="4" t="s">
        <v>5902</v>
      </c>
      <c r="V98" s="102"/>
      <c r="W98" s="4" t="s">
        <v>5902</v>
      </c>
      <c r="X98" s="4" t="s">
        <v>9</v>
      </c>
      <c r="Y98" s="4" t="s">
        <v>11</v>
      </c>
      <c r="Z98" s="4" t="s">
        <v>9</v>
      </c>
      <c r="AA98" s="4" t="s">
        <v>9</v>
      </c>
      <c r="AB98" s="102"/>
      <c r="AC98" s="102"/>
      <c r="AD98" s="102"/>
      <c r="AE98" s="102">
        <v>44502</v>
      </c>
      <c r="AF98" s="102"/>
      <c r="AG98" s="102"/>
      <c r="AH98" s="4" t="s">
        <v>5903</v>
      </c>
      <c r="AI98" s="4" t="s">
        <v>9</v>
      </c>
      <c r="AJ98" s="4" t="s">
        <v>9</v>
      </c>
      <c r="AK98" s="4" t="s">
        <v>9</v>
      </c>
      <c r="AL98" s="4" t="s">
        <v>5904</v>
      </c>
      <c r="AM98" s="4" t="s">
        <v>5905</v>
      </c>
      <c r="AN98" s="4" t="s">
        <v>9</v>
      </c>
      <c r="AO98" s="4" t="s">
        <v>9</v>
      </c>
      <c r="AP98" s="4" t="s">
        <v>5902</v>
      </c>
      <c r="AQ98" s="4" t="s">
        <v>9</v>
      </c>
      <c r="AR98" s="4" t="s">
        <v>9</v>
      </c>
      <c r="AS98" s="4" t="s">
        <v>9</v>
      </c>
      <c r="AT98" s="4" t="s">
        <v>9</v>
      </c>
      <c r="AU98" s="4" t="s">
        <v>9</v>
      </c>
      <c r="AV98" s="102"/>
      <c r="AW98" s="4" t="s">
        <v>5902</v>
      </c>
      <c r="AX98" s="4" t="s">
        <v>9</v>
      </c>
      <c r="AY98" s="4" t="s">
        <v>9</v>
      </c>
      <c r="AZ98" s="4" t="s">
        <v>9</v>
      </c>
      <c r="BA98" s="4" t="s">
        <v>9</v>
      </c>
      <c r="BB98" s="103">
        <v>0</v>
      </c>
      <c r="BC98" s="102"/>
      <c r="BD98" s="4" t="s">
        <v>9</v>
      </c>
      <c r="BE98" s="102"/>
      <c r="BF98" s="102"/>
      <c r="BG98" s="4" t="s">
        <v>9</v>
      </c>
      <c r="BH98" s="4" t="s">
        <v>5906</v>
      </c>
      <c r="BI98" s="4" t="s">
        <v>9</v>
      </c>
      <c r="BJ98" s="4" t="s">
        <v>9</v>
      </c>
      <c r="BK98" s="4" t="s">
        <v>9</v>
      </c>
      <c r="BL98" s="4" t="s">
        <v>9</v>
      </c>
      <c r="BM98" s="4" t="s">
        <v>9</v>
      </c>
      <c r="BN98" s="4" t="s">
        <v>5907</v>
      </c>
      <c r="BO98" s="4" t="s">
        <v>5908</v>
      </c>
      <c r="BP98" s="4" t="s">
        <v>9</v>
      </c>
      <c r="BQ98" s="4" t="s">
        <v>9</v>
      </c>
      <c r="BR98" s="4" t="s">
        <v>5902</v>
      </c>
      <c r="BS98" s="4" t="s">
        <v>9</v>
      </c>
      <c r="BT98" s="4" t="s">
        <v>9</v>
      </c>
      <c r="BU98" s="4" t="s">
        <v>9</v>
      </c>
      <c r="BV98" s="4" t="s">
        <v>9</v>
      </c>
      <c r="BW98" s="4" t="s">
        <v>9</v>
      </c>
      <c r="BX98" s="4" t="s">
        <v>5901</v>
      </c>
      <c r="BY98" s="4" t="s">
        <v>9</v>
      </c>
      <c r="BZ98" s="4" t="s">
        <v>9</v>
      </c>
      <c r="CA98" s="4" t="s">
        <v>9</v>
      </c>
      <c r="CB98" s="4" t="s">
        <v>9</v>
      </c>
      <c r="CC98" s="4" t="s">
        <v>9</v>
      </c>
      <c r="CD98" s="4" t="s">
        <v>9</v>
      </c>
      <c r="CE98" s="4" t="s">
        <v>9</v>
      </c>
      <c r="CF98" s="4" t="s">
        <v>5902</v>
      </c>
      <c r="CG98" s="4" t="s">
        <v>9</v>
      </c>
      <c r="CH98" s="4" t="s">
        <v>9</v>
      </c>
      <c r="CI98" s="4" t="s">
        <v>9</v>
      </c>
      <c r="CJ98" s="4" t="s">
        <v>9</v>
      </c>
      <c r="CK98" s="104">
        <v>0.51278935185185004</v>
      </c>
      <c r="CL98" s="104">
        <v>0</v>
      </c>
      <c r="CM98" s="4" t="s">
        <v>9</v>
      </c>
      <c r="CN98" s="4" t="s">
        <v>5902</v>
      </c>
      <c r="CO98" s="4" t="s">
        <v>9</v>
      </c>
      <c r="CP98" s="4" t="s">
        <v>9</v>
      </c>
      <c r="CQ98" s="4" t="s">
        <v>9</v>
      </c>
      <c r="CR98" s="4" t="s">
        <v>9</v>
      </c>
      <c r="CS98" s="4" t="s">
        <v>9</v>
      </c>
      <c r="CT98" s="4" t="s">
        <v>9</v>
      </c>
      <c r="CU98" s="4" t="s">
        <v>9</v>
      </c>
      <c r="CV98" s="4" t="s">
        <v>11</v>
      </c>
      <c r="CW98" s="4" t="s">
        <v>5909</v>
      </c>
      <c r="CX98" s="4" t="s">
        <v>9</v>
      </c>
      <c r="CY98" s="4" t="s">
        <v>9</v>
      </c>
      <c r="CZ98" s="4" t="s">
        <v>9</v>
      </c>
      <c r="DA98" s="4" t="s">
        <v>9</v>
      </c>
      <c r="DB98" s="4" t="s">
        <v>9</v>
      </c>
      <c r="DC98" s="102"/>
      <c r="DE98" s="8" t="str">
        <f t="shared" si="2"/>
        <v>XFR004</v>
      </c>
      <c r="DF98" s="8" t="str">
        <f t="shared" si="3"/>
        <v xml:space="preserve"> LYT-SML (Lactose, 13,000T)</v>
      </c>
    </row>
    <row r="99" spans="1:110">
      <c r="A99" s="4" t="s">
        <v>6006</v>
      </c>
      <c r="B99" s="4" t="s">
        <v>5899</v>
      </c>
      <c r="C99" s="4" t="s">
        <v>4955</v>
      </c>
      <c r="D99" s="4" t="s">
        <v>9</v>
      </c>
      <c r="E99" s="4" t="s">
        <v>5900</v>
      </c>
      <c r="F99" s="102">
        <v>44502</v>
      </c>
      <c r="G99" s="4" t="s">
        <v>9</v>
      </c>
      <c r="H99" s="102"/>
      <c r="I99" s="4" t="s">
        <v>6772</v>
      </c>
      <c r="J99" s="4" t="s">
        <v>9</v>
      </c>
      <c r="K99" s="4" t="s">
        <v>5002</v>
      </c>
      <c r="L99" s="4" t="s">
        <v>9</v>
      </c>
      <c r="M99" s="4" t="s">
        <v>9</v>
      </c>
      <c r="N99" s="4" t="s">
        <v>5002</v>
      </c>
      <c r="O99" s="4" t="s">
        <v>4955</v>
      </c>
      <c r="P99" s="4" t="s">
        <v>5901</v>
      </c>
      <c r="Q99" s="4" t="s">
        <v>9</v>
      </c>
      <c r="R99" s="4" t="s">
        <v>9</v>
      </c>
      <c r="S99" s="4" t="s">
        <v>11</v>
      </c>
      <c r="T99" s="4" t="s">
        <v>1449</v>
      </c>
      <c r="U99" s="4" t="s">
        <v>5902</v>
      </c>
      <c r="V99" s="102"/>
      <c r="W99" s="4" t="s">
        <v>5902</v>
      </c>
      <c r="X99" s="4" t="s">
        <v>9</v>
      </c>
      <c r="Y99" s="4" t="s">
        <v>11</v>
      </c>
      <c r="Z99" s="4" t="s">
        <v>9</v>
      </c>
      <c r="AA99" s="4" t="s">
        <v>9</v>
      </c>
      <c r="AB99" s="102"/>
      <c r="AC99" s="102"/>
      <c r="AD99" s="102"/>
      <c r="AE99" s="102">
        <v>44502</v>
      </c>
      <c r="AF99" s="102"/>
      <c r="AG99" s="102"/>
      <c r="AH99" s="4" t="s">
        <v>5903</v>
      </c>
      <c r="AI99" s="4" t="s">
        <v>9</v>
      </c>
      <c r="AJ99" s="4" t="s">
        <v>9</v>
      </c>
      <c r="AK99" s="4" t="s">
        <v>9</v>
      </c>
      <c r="AL99" s="4" t="s">
        <v>5904</v>
      </c>
      <c r="AM99" s="4" t="s">
        <v>5905</v>
      </c>
      <c r="AN99" s="4" t="s">
        <v>9</v>
      </c>
      <c r="AO99" s="4" t="s">
        <v>9</v>
      </c>
      <c r="AP99" s="4" t="s">
        <v>5902</v>
      </c>
      <c r="AQ99" s="4" t="s">
        <v>9</v>
      </c>
      <c r="AR99" s="4" t="s">
        <v>9</v>
      </c>
      <c r="AS99" s="4" t="s">
        <v>9</v>
      </c>
      <c r="AT99" s="4" t="s">
        <v>9</v>
      </c>
      <c r="AU99" s="4" t="s">
        <v>9</v>
      </c>
      <c r="AV99" s="102"/>
      <c r="AW99" s="4" t="s">
        <v>5902</v>
      </c>
      <c r="AX99" s="4" t="s">
        <v>9</v>
      </c>
      <c r="AY99" s="4" t="s">
        <v>9</v>
      </c>
      <c r="AZ99" s="4" t="s">
        <v>9</v>
      </c>
      <c r="BA99" s="4" t="s">
        <v>9</v>
      </c>
      <c r="BB99" s="103">
        <v>0</v>
      </c>
      <c r="BC99" s="102"/>
      <c r="BD99" s="4" t="s">
        <v>9</v>
      </c>
      <c r="BE99" s="102"/>
      <c r="BF99" s="102"/>
      <c r="BG99" s="4" t="s">
        <v>9</v>
      </c>
      <c r="BH99" s="4" t="s">
        <v>5906</v>
      </c>
      <c r="BI99" s="4" t="s">
        <v>9</v>
      </c>
      <c r="BJ99" s="4" t="s">
        <v>9</v>
      </c>
      <c r="BK99" s="4" t="s">
        <v>9</v>
      </c>
      <c r="BL99" s="4" t="s">
        <v>9</v>
      </c>
      <c r="BM99" s="4" t="s">
        <v>9</v>
      </c>
      <c r="BN99" s="4" t="s">
        <v>5907</v>
      </c>
      <c r="BO99" s="4" t="s">
        <v>5908</v>
      </c>
      <c r="BP99" s="4" t="s">
        <v>9</v>
      </c>
      <c r="BQ99" s="4" t="s">
        <v>9</v>
      </c>
      <c r="BR99" s="4" t="s">
        <v>5902</v>
      </c>
      <c r="BS99" s="4" t="s">
        <v>9</v>
      </c>
      <c r="BT99" s="4" t="s">
        <v>9</v>
      </c>
      <c r="BU99" s="4" t="s">
        <v>9</v>
      </c>
      <c r="BV99" s="4" t="s">
        <v>9</v>
      </c>
      <c r="BW99" s="4" t="s">
        <v>9</v>
      </c>
      <c r="BX99" s="4" t="s">
        <v>5901</v>
      </c>
      <c r="BY99" s="4" t="s">
        <v>9</v>
      </c>
      <c r="BZ99" s="4" t="s">
        <v>9</v>
      </c>
      <c r="CA99" s="4" t="s">
        <v>9</v>
      </c>
      <c r="CB99" s="4" t="s">
        <v>9</v>
      </c>
      <c r="CC99" s="4" t="s">
        <v>9</v>
      </c>
      <c r="CD99" s="4" t="s">
        <v>9</v>
      </c>
      <c r="CE99" s="4" t="s">
        <v>9</v>
      </c>
      <c r="CF99" s="4" t="s">
        <v>5902</v>
      </c>
      <c r="CG99" s="4" t="s">
        <v>9</v>
      </c>
      <c r="CH99" s="4" t="s">
        <v>9</v>
      </c>
      <c r="CI99" s="4" t="s">
        <v>9</v>
      </c>
      <c r="CJ99" s="4" t="s">
        <v>9</v>
      </c>
      <c r="CK99" s="104">
        <v>0.51278935185185004</v>
      </c>
      <c r="CL99" s="104">
        <v>0</v>
      </c>
      <c r="CM99" s="4" t="s">
        <v>9</v>
      </c>
      <c r="CN99" s="4" t="s">
        <v>5902</v>
      </c>
      <c r="CO99" s="4" t="s">
        <v>9</v>
      </c>
      <c r="CP99" s="4" t="s">
        <v>9</v>
      </c>
      <c r="CQ99" s="4" t="s">
        <v>9</v>
      </c>
      <c r="CR99" s="4" t="s">
        <v>9</v>
      </c>
      <c r="CS99" s="4" t="s">
        <v>9</v>
      </c>
      <c r="CT99" s="4" t="s">
        <v>9</v>
      </c>
      <c r="CU99" s="4" t="s">
        <v>9</v>
      </c>
      <c r="CV99" s="4" t="s">
        <v>11</v>
      </c>
      <c r="CW99" s="4" t="s">
        <v>5909</v>
      </c>
      <c r="CX99" s="4" t="s">
        <v>9</v>
      </c>
      <c r="CY99" s="4" t="s">
        <v>9</v>
      </c>
      <c r="CZ99" s="4" t="s">
        <v>9</v>
      </c>
      <c r="DA99" s="4" t="s">
        <v>9</v>
      </c>
      <c r="DB99" s="4" t="s">
        <v>9</v>
      </c>
      <c r="DC99" s="102"/>
      <c r="DE99" s="8" t="str">
        <f t="shared" si="2"/>
        <v>XFR005</v>
      </c>
      <c r="DF99" s="8" t="str">
        <f t="shared" si="3"/>
        <v>Freight from Dunsandel to a2</v>
      </c>
    </row>
    <row r="100" spans="1:110">
      <c r="A100" s="4" t="s">
        <v>6007</v>
      </c>
      <c r="B100" s="4" t="s">
        <v>5899</v>
      </c>
      <c r="C100" s="4" t="s">
        <v>4955</v>
      </c>
      <c r="D100" s="4" t="s">
        <v>9</v>
      </c>
      <c r="E100" s="4" t="s">
        <v>5900</v>
      </c>
      <c r="F100" s="102">
        <v>44502</v>
      </c>
      <c r="G100" s="4" t="s">
        <v>9</v>
      </c>
      <c r="H100" s="102"/>
      <c r="I100" s="4" t="s">
        <v>6773</v>
      </c>
      <c r="J100" s="4" t="s">
        <v>9</v>
      </c>
      <c r="K100" s="4" t="s">
        <v>5002</v>
      </c>
      <c r="L100" s="4" t="s">
        <v>9</v>
      </c>
      <c r="M100" s="4" t="s">
        <v>9</v>
      </c>
      <c r="N100" s="4" t="s">
        <v>5002</v>
      </c>
      <c r="O100" s="4" t="s">
        <v>4955</v>
      </c>
      <c r="P100" s="4" t="s">
        <v>5901</v>
      </c>
      <c r="Q100" s="4" t="s">
        <v>9</v>
      </c>
      <c r="R100" s="4" t="s">
        <v>9</v>
      </c>
      <c r="S100" s="4" t="s">
        <v>11</v>
      </c>
      <c r="T100" s="4" t="s">
        <v>1449</v>
      </c>
      <c r="U100" s="4" t="s">
        <v>5902</v>
      </c>
      <c r="V100" s="102"/>
      <c r="W100" s="4" t="s">
        <v>5902</v>
      </c>
      <c r="X100" s="4" t="s">
        <v>9</v>
      </c>
      <c r="Y100" s="4" t="s">
        <v>11</v>
      </c>
      <c r="Z100" s="4" t="s">
        <v>9</v>
      </c>
      <c r="AA100" s="4" t="s">
        <v>9</v>
      </c>
      <c r="AB100" s="102"/>
      <c r="AC100" s="102"/>
      <c r="AD100" s="102"/>
      <c r="AE100" s="102">
        <v>44502</v>
      </c>
      <c r="AF100" s="102"/>
      <c r="AG100" s="102"/>
      <c r="AH100" s="4" t="s">
        <v>5903</v>
      </c>
      <c r="AI100" s="4" t="s">
        <v>9</v>
      </c>
      <c r="AJ100" s="4" t="s">
        <v>9</v>
      </c>
      <c r="AK100" s="4" t="s">
        <v>9</v>
      </c>
      <c r="AL100" s="4" t="s">
        <v>5904</v>
      </c>
      <c r="AM100" s="4" t="s">
        <v>5905</v>
      </c>
      <c r="AN100" s="4" t="s">
        <v>9</v>
      </c>
      <c r="AO100" s="4" t="s">
        <v>9</v>
      </c>
      <c r="AP100" s="4" t="s">
        <v>5902</v>
      </c>
      <c r="AQ100" s="4" t="s">
        <v>9</v>
      </c>
      <c r="AR100" s="4" t="s">
        <v>9</v>
      </c>
      <c r="AS100" s="4" t="s">
        <v>9</v>
      </c>
      <c r="AT100" s="4" t="s">
        <v>9</v>
      </c>
      <c r="AU100" s="4" t="s">
        <v>9</v>
      </c>
      <c r="AV100" s="102"/>
      <c r="AW100" s="4" t="s">
        <v>5902</v>
      </c>
      <c r="AX100" s="4" t="s">
        <v>9</v>
      </c>
      <c r="AY100" s="4" t="s">
        <v>9</v>
      </c>
      <c r="AZ100" s="4" t="s">
        <v>9</v>
      </c>
      <c r="BA100" s="4" t="s">
        <v>9</v>
      </c>
      <c r="BB100" s="103">
        <v>0</v>
      </c>
      <c r="BC100" s="102"/>
      <c r="BD100" s="4" t="s">
        <v>9</v>
      </c>
      <c r="BE100" s="102"/>
      <c r="BF100" s="102"/>
      <c r="BG100" s="4" t="s">
        <v>9</v>
      </c>
      <c r="BH100" s="4" t="s">
        <v>5906</v>
      </c>
      <c r="BI100" s="4" t="s">
        <v>9</v>
      </c>
      <c r="BJ100" s="4" t="s">
        <v>9</v>
      </c>
      <c r="BK100" s="4" t="s">
        <v>9</v>
      </c>
      <c r="BL100" s="4" t="s">
        <v>9</v>
      </c>
      <c r="BM100" s="4" t="s">
        <v>9</v>
      </c>
      <c r="BN100" s="4" t="s">
        <v>5907</v>
      </c>
      <c r="BO100" s="4" t="s">
        <v>5908</v>
      </c>
      <c r="BP100" s="4" t="s">
        <v>9</v>
      </c>
      <c r="BQ100" s="4" t="s">
        <v>9</v>
      </c>
      <c r="BR100" s="4" t="s">
        <v>5902</v>
      </c>
      <c r="BS100" s="4" t="s">
        <v>9</v>
      </c>
      <c r="BT100" s="4" t="s">
        <v>9</v>
      </c>
      <c r="BU100" s="4" t="s">
        <v>9</v>
      </c>
      <c r="BV100" s="4" t="s">
        <v>9</v>
      </c>
      <c r="BW100" s="4" t="s">
        <v>9</v>
      </c>
      <c r="BX100" s="4" t="s">
        <v>5901</v>
      </c>
      <c r="BY100" s="4" t="s">
        <v>9</v>
      </c>
      <c r="BZ100" s="4" t="s">
        <v>9</v>
      </c>
      <c r="CA100" s="4" t="s">
        <v>9</v>
      </c>
      <c r="CB100" s="4" t="s">
        <v>9</v>
      </c>
      <c r="CC100" s="4" t="s">
        <v>9</v>
      </c>
      <c r="CD100" s="4" t="s">
        <v>9</v>
      </c>
      <c r="CE100" s="4" t="s">
        <v>9</v>
      </c>
      <c r="CF100" s="4" t="s">
        <v>5902</v>
      </c>
      <c r="CG100" s="4" t="s">
        <v>9</v>
      </c>
      <c r="CH100" s="4" t="s">
        <v>9</v>
      </c>
      <c r="CI100" s="4" t="s">
        <v>9</v>
      </c>
      <c r="CJ100" s="4" t="s">
        <v>9</v>
      </c>
      <c r="CK100" s="104">
        <v>0.51278935185185004</v>
      </c>
      <c r="CL100" s="104">
        <v>0</v>
      </c>
      <c r="CM100" s="4" t="s">
        <v>9</v>
      </c>
      <c r="CN100" s="4" t="s">
        <v>5902</v>
      </c>
      <c r="CO100" s="4" t="s">
        <v>9</v>
      </c>
      <c r="CP100" s="4" t="s">
        <v>9</v>
      </c>
      <c r="CQ100" s="4" t="s">
        <v>9</v>
      </c>
      <c r="CR100" s="4" t="s">
        <v>9</v>
      </c>
      <c r="CS100" s="4" t="s">
        <v>9</v>
      </c>
      <c r="CT100" s="4" t="s">
        <v>9</v>
      </c>
      <c r="CU100" s="4" t="s">
        <v>9</v>
      </c>
      <c r="CV100" s="4" t="s">
        <v>11</v>
      </c>
      <c r="CW100" s="4" t="s">
        <v>5909</v>
      </c>
      <c r="CX100" s="4" t="s">
        <v>9</v>
      </c>
      <c r="CY100" s="4" t="s">
        <v>9</v>
      </c>
      <c r="CZ100" s="4" t="s">
        <v>9</v>
      </c>
      <c r="DA100" s="4" t="s">
        <v>9</v>
      </c>
      <c r="DB100" s="4" t="s">
        <v>9</v>
      </c>
      <c r="DC100" s="102"/>
      <c r="DE100" s="8" t="str">
        <f t="shared" si="2"/>
        <v>XFR006</v>
      </c>
      <c r="DF100" s="8" t="str">
        <f t="shared" si="3"/>
        <v>D90/WPC Inbound costs</v>
      </c>
    </row>
    <row r="101" spans="1:110">
      <c r="A101" s="4" t="s">
        <v>6008</v>
      </c>
      <c r="B101" s="4" t="s">
        <v>5899</v>
      </c>
      <c r="C101" s="4" t="s">
        <v>4955</v>
      </c>
      <c r="D101" s="4" t="s">
        <v>9</v>
      </c>
      <c r="E101" s="4" t="s">
        <v>5900</v>
      </c>
      <c r="F101" s="102">
        <v>44502</v>
      </c>
      <c r="G101" s="4" t="s">
        <v>9</v>
      </c>
      <c r="H101" s="102"/>
      <c r="I101" s="4" t="s">
        <v>6774</v>
      </c>
      <c r="J101" s="4" t="s">
        <v>9</v>
      </c>
      <c r="K101" s="4" t="s">
        <v>5002</v>
      </c>
      <c r="L101" s="4" t="s">
        <v>9</v>
      </c>
      <c r="M101" s="4" t="s">
        <v>9</v>
      </c>
      <c r="N101" s="4" t="s">
        <v>5002</v>
      </c>
      <c r="O101" s="4" t="s">
        <v>4955</v>
      </c>
      <c r="P101" s="4" t="s">
        <v>5901</v>
      </c>
      <c r="Q101" s="4" t="s">
        <v>9</v>
      </c>
      <c r="R101" s="4" t="s">
        <v>9</v>
      </c>
      <c r="S101" s="4" t="s">
        <v>11</v>
      </c>
      <c r="T101" s="4" t="s">
        <v>1449</v>
      </c>
      <c r="U101" s="4" t="s">
        <v>5902</v>
      </c>
      <c r="V101" s="102"/>
      <c r="W101" s="4" t="s">
        <v>5902</v>
      </c>
      <c r="X101" s="4" t="s">
        <v>9</v>
      </c>
      <c r="Y101" s="4" t="s">
        <v>11</v>
      </c>
      <c r="Z101" s="4" t="s">
        <v>9</v>
      </c>
      <c r="AA101" s="4" t="s">
        <v>9</v>
      </c>
      <c r="AB101" s="102"/>
      <c r="AC101" s="102"/>
      <c r="AD101" s="102"/>
      <c r="AE101" s="102">
        <v>44502</v>
      </c>
      <c r="AF101" s="102"/>
      <c r="AG101" s="102"/>
      <c r="AH101" s="4" t="s">
        <v>5903</v>
      </c>
      <c r="AI101" s="4" t="s">
        <v>9</v>
      </c>
      <c r="AJ101" s="4" t="s">
        <v>9</v>
      </c>
      <c r="AK101" s="4" t="s">
        <v>9</v>
      </c>
      <c r="AL101" s="4" t="s">
        <v>5904</v>
      </c>
      <c r="AM101" s="4" t="s">
        <v>5905</v>
      </c>
      <c r="AN101" s="4" t="s">
        <v>9</v>
      </c>
      <c r="AO101" s="4" t="s">
        <v>9</v>
      </c>
      <c r="AP101" s="4" t="s">
        <v>5902</v>
      </c>
      <c r="AQ101" s="4" t="s">
        <v>9</v>
      </c>
      <c r="AR101" s="4" t="s">
        <v>9</v>
      </c>
      <c r="AS101" s="4" t="s">
        <v>9</v>
      </c>
      <c r="AT101" s="4" t="s">
        <v>9</v>
      </c>
      <c r="AU101" s="4" t="s">
        <v>9</v>
      </c>
      <c r="AV101" s="102"/>
      <c r="AW101" s="4" t="s">
        <v>5902</v>
      </c>
      <c r="AX101" s="4" t="s">
        <v>9</v>
      </c>
      <c r="AY101" s="4" t="s">
        <v>9</v>
      </c>
      <c r="AZ101" s="4" t="s">
        <v>9</v>
      </c>
      <c r="BA101" s="4" t="s">
        <v>9</v>
      </c>
      <c r="BB101" s="103">
        <v>0</v>
      </c>
      <c r="BC101" s="102"/>
      <c r="BD101" s="4" t="s">
        <v>9</v>
      </c>
      <c r="BE101" s="102"/>
      <c r="BF101" s="102"/>
      <c r="BG101" s="4" t="s">
        <v>9</v>
      </c>
      <c r="BH101" s="4" t="s">
        <v>5906</v>
      </c>
      <c r="BI101" s="4" t="s">
        <v>9</v>
      </c>
      <c r="BJ101" s="4" t="s">
        <v>9</v>
      </c>
      <c r="BK101" s="4" t="s">
        <v>9</v>
      </c>
      <c r="BL101" s="4" t="s">
        <v>9</v>
      </c>
      <c r="BM101" s="4" t="s">
        <v>9</v>
      </c>
      <c r="BN101" s="4" t="s">
        <v>5907</v>
      </c>
      <c r="BO101" s="4" t="s">
        <v>5908</v>
      </c>
      <c r="BP101" s="4" t="s">
        <v>9</v>
      </c>
      <c r="BQ101" s="4" t="s">
        <v>9</v>
      </c>
      <c r="BR101" s="4" t="s">
        <v>5902</v>
      </c>
      <c r="BS101" s="4" t="s">
        <v>9</v>
      </c>
      <c r="BT101" s="4" t="s">
        <v>9</v>
      </c>
      <c r="BU101" s="4" t="s">
        <v>9</v>
      </c>
      <c r="BV101" s="4" t="s">
        <v>9</v>
      </c>
      <c r="BW101" s="4" t="s">
        <v>9</v>
      </c>
      <c r="BX101" s="4" t="s">
        <v>5901</v>
      </c>
      <c r="BY101" s="4" t="s">
        <v>9</v>
      </c>
      <c r="BZ101" s="4" t="s">
        <v>9</v>
      </c>
      <c r="CA101" s="4" t="s">
        <v>9</v>
      </c>
      <c r="CB101" s="4" t="s">
        <v>9</v>
      </c>
      <c r="CC101" s="4" t="s">
        <v>9</v>
      </c>
      <c r="CD101" s="4" t="s">
        <v>9</v>
      </c>
      <c r="CE101" s="4" t="s">
        <v>9</v>
      </c>
      <c r="CF101" s="4" t="s">
        <v>5902</v>
      </c>
      <c r="CG101" s="4" t="s">
        <v>9</v>
      </c>
      <c r="CH101" s="4" t="s">
        <v>9</v>
      </c>
      <c r="CI101" s="4" t="s">
        <v>9</v>
      </c>
      <c r="CJ101" s="4" t="s">
        <v>9</v>
      </c>
      <c r="CK101" s="104">
        <v>0.51278935185185004</v>
      </c>
      <c r="CL101" s="104">
        <v>0</v>
      </c>
      <c r="CM101" s="4" t="s">
        <v>9</v>
      </c>
      <c r="CN101" s="4" t="s">
        <v>5902</v>
      </c>
      <c r="CO101" s="4" t="s">
        <v>9</v>
      </c>
      <c r="CP101" s="4" t="s">
        <v>9</v>
      </c>
      <c r="CQ101" s="4" t="s">
        <v>9</v>
      </c>
      <c r="CR101" s="4" t="s">
        <v>9</v>
      </c>
      <c r="CS101" s="4" t="s">
        <v>9</v>
      </c>
      <c r="CT101" s="4" t="s">
        <v>9</v>
      </c>
      <c r="CU101" s="4" t="s">
        <v>9</v>
      </c>
      <c r="CV101" s="4" t="s">
        <v>11</v>
      </c>
      <c r="CW101" s="4" t="s">
        <v>5909</v>
      </c>
      <c r="CX101" s="4" t="s">
        <v>9</v>
      </c>
      <c r="CY101" s="4" t="s">
        <v>9</v>
      </c>
      <c r="CZ101" s="4" t="s">
        <v>9</v>
      </c>
      <c r="DA101" s="4" t="s">
        <v>9</v>
      </c>
      <c r="DB101" s="4" t="s">
        <v>9</v>
      </c>
      <c r="DC101" s="102"/>
      <c r="DE101" s="8" t="str">
        <f t="shared" si="2"/>
        <v>XFR007</v>
      </c>
      <c r="DF101" s="8" t="str">
        <f t="shared" si="3"/>
        <v>Inbound freight other costs</v>
      </c>
    </row>
    <row r="102" spans="1:110">
      <c r="A102" s="4" t="s">
        <v>6009</v>
      </c>
      <c r="B102" s="4" t="s">
        <v>5899</v>
      </c>
      <c r="C102" s="4" t="s">
        <v>4955</v>
      </c>
      <c r="D102" s="4" t="s">
        <v>9</v>
      </c>
      <c r="E102" s="4" t="s">
        <v>5900</v>
      </c>
      <c r="F102" s="102">
        <v>44502</v>
      </c>
      <c r="G102" s="4" t="s">
        <v>9</v>
      </c>
      <c r="H102" s="102"/>
      <c r="I102" s="4" t="s">
        <v>6775</v>
      </c>
      <c r="J102" s="4" t="s">
        <v>9</v>
      </c>
      <c r="K102" s="4" t="s">
        <v>5002</v>
      </c>
      <c r="L102" s="4" t="s">
        <v>9</v>
      </c>
      <c r="M102" s="4" t="s">
        <v>9</v>
      </c>
      <c r="N102" s="4" t="s">
        <v>5002</v>
      </c>
      <c r="O102" s="4" t="s">
        <v>4955</v>
      </c>
      <c r="P102" s="4" t="s">
        <v>5901</v>
      </c>
      <c r="Q102" s="4" t="s">
        <v>9</v>
      </c>
      <c r="R102" s="4" t="s">
        <v>9</v>
      </c>
      <c r="S102" s="4" t="s">
        <v>11</v>
      </c>
      <c r="T102" s="4" t="s">
        <v>1449</v>
      </c>
      <c r="U102" s="4" t="s">
        <v>5902</v>
      </c>
      <c r="V102" s="102"/>
      <c r="W102" s="4" t="s">
        <v>5902</v>
      </c>
      <c r="X102" s="4" t="s">
        <v>9</v>
      </c>
      <c r="Y102" s="4" t="s">
        <v>11</v>
      </c>
      <c r="Z102" s="4" t="s">
        <v>9</v>
      </c>
      <c r="AA102" s="4" t="s">
        <v>9</v>
      </c>
      <c r="AB102" s="102"/>
      <c r="AC102" s="102"/>
      <c r="AD102" s="102"/>
      <c r="AE102" s="102">
        <v>44502</v>
      </c>
      <c r="AF102" s="102"/>
      <c r="AG102" s="102"/>
      <c r="AH102" s="4" t="s">
        <v>5903</v>
      </c>
      <c r="AI102" s="4" t="s">
        <v>9</v>
      </c>
      <c r="AJ102" s="4" t="s">
        <v>9</v>
      </c>
      <c r="AK102" s="4" t="s">
        <v>9</v>
      </c>
      <c r="AL102" s="4" t="s">
        <v>5904</v>
      </c>
      <c r="AM102" s="4" t="s">
        <v>5905</v>
      </c>
      <c r="AN102" s="4" t="s">
        <v>9</v>
      </c>
      <c r="AO102" s="4" t="s">
        <v>9</v>
      </c>
      <c r="AP102" s="4" t="s">
        <v>5902</v>
      </c>
      <c r="AQ102" s="4" t="s">
        <v>9</v>
      </c>
      <c r="AR102" s="4" t="s">
        <v>9</v>
      </c>
      <c r="AS102" s="4" t="s">
        <v>9</v>
      </c>
      <c r="AT102" s="4" t="s">
        <v>9</v>
      </c>
      <c r="AU102" s="4" t="s">
        <v>9</v>
      </c>
      <c r="AV102" s="102"/>
      <c r="AW102" s="4" t="s">
        <v>5902</v>
      </c>
      <c r="AX102" s="4" t="s">
        <v>9</v>
      </c>
      <c r="AY102" s="4" t="s">
        <v>9</v>
      </c>
      <c r="AZ102" s="4" t="s">
        <v>9</v>
      </c>
      <c r="BA102" s="4" t="s">
        <v>9</v>
      </c>
      <c r="BB102" s="103">
        <v>0</v>
      </c>
      <c r="BC102" s="102"/>
      <c r="BD102" s="4" t="s">
        <v>9</v>
      </c>
      <c r="BE102" s="102"/>
      <c r="BF102" s="102"/>
      <c r="BG102" s="4" t="s">
        <v>9</v>
      </c>
      <c r="BH102" s="4" t="s">
        <v>5906</v>
      </c>
      <c r="BI102" s="4" t="s">
        <v>9</v>
      </c>
      <c r="BJ102" s="4" t="s">
        <v>9</v>
      </c>
      <c r="BK102" s="4" t="s">
        <v>9</v>
      </c>
      <c r="BL102" s="4" t="s">
        <v>9</v>
      </c>
      <c r="BM102" s="4" t="s">
        <v>9</v>
      </c>
      <c r="BN102" s="4" t="s">
        <v>5907</v>
      </c>
      <c r="BO102" s="4" t="s">
        <v>5908</v>
      </c>
      <c r="BP102" s="4" t="s">
        <v>9</v>
      </c>
      <c r="BQ102" s="4" t="s">
        <v>9</v>
      </c>
      <c r="BR102" s="4" t="s">
        <v>5902</v>
      </c>
      <c r="BS102" s="4" t="s">
        <v>9</v>
      </c>
      <c r="BT102" s="4" t="s">
        <v>9</v>
      </c>
      <c r="BU102" s="4" t="s">
        <v>9</v>
      </c>
      <c r="BV102" s="4" t="s">
        <v>9</v>
      </c>
      <c r="BW102" s="4" t="s">
        <v>9</v>
      </c>
      <c r="BX102" s="4" t="s">
        <v>5901</v>
      </c>
      <c r="BY102" s="4" t="s">
        <v>9</v>
      </c>
      <c r="BZ102" s="4" t="s">
        <v>9</v>
      </c>
      <c r="CA102" s="4" t="s">
        <v>9</v>
      </c>
      <c r="CB102" s="4" t="s">
        <v>9</v>
      </c>
      <c r="CC102" s="4" t="s">
        <v>9</v>
      </c>
      <c r="CD102" s="4" t="s">
        <v>9</v>
      </c>
      <c r="CE102" s="4" t="s">
        <v>9</v>
      </c>
      <c r="CF102" s="4" t="s">
        <v>5902</v>
      </c>
      <c r="CG102" s="4" t="s">
        <v>9</v>
      </c>
      <c r="CH102" s="4" t="s">
        <v>9</v>
      </c>
      <c r="CI102" s="4" t="s">
        <v>9</v>
      </c>
      <c r="CJ102" s="4" t="s">
        <v>9</v>
      </c>
      <c r="CK102" s="104">
        <v>0.51278935185185004</v>
      </c>
      <c r="CL102" s="104">
        <v>0</v>
      </c>
      <c r="CM102" s="4" t="s">
        <v>9</v>
      </c>
      <c r="CN102" s="4" t="s">
        <v>5902</v>
      </c>
      <c r="CO102" s="4" t="s">
        <v>9</v>
      </c>
      <c r="CP102" s="4" t="s">
        <v>9</v>
      </c>
      <c r="CQ102" s="4" t="s">
        <v>9</v>
      </c>
      <c r="CR102" s="4" t="s">
        <v>9</v>
      </c>
      <c r="CS102" s="4" t="s">
        <v>9</v>
      </c>
      <c r="CT102" s="4" t="s">
        <v>9</v>
      </c>
      <c r="CU102" s="4" t="s">
        <v>9</v>
      </c>
      <c r="CV102" s="4" t="s">
        <v>11</v>
      </c>
      <c r="CW102" s="4" t="s">
        <v>5909</v>
      </c>
      <c r="CX102" s="4" t="s">
        <v>9</v>
      </c>
      <c r="CY102" s="4" t="s">
        <v>9</v>
      </c>
      <c r="CZ102" s="4" t="s">
        <v>9</v>
      </c>
      <c r="DA102" s="4" t="s">
        <v>9</v>
      </c>
      <c r="DB102" s="4" t="s">
        <v>9</v>
      </c>
      <c r="DC102" s="102"/>
      <c r="DE102" s="8" t="str">
        <f t="shared" si="2"/>
        <v>BUD220</v>
      </c>
      <c r="DF102" s="8" t="str">
        <f t="shared" si="3"/>
        <v>0-Synlait base Powder - Non China</v>
      </c>
    </row>
    <row r="103" spans="1:110">
      <c r="A103" s="4" t="s">
        <v>6010</v>
      </c>
      <c r="B103" s="4" t="s">
        <v>5899</v>
      </c>
      <c r="C103" s="4" t="s">
        <v>4955</v>
      </c>
      <c r="D103" s="4" t="s">
        <v>9</v>
      </c>
      <c r="E103" s="4" t="s">
        <v>5900</v>
      </c>
      <c r="F103" s="102">
        <v>44502</v>
      </c>
      <c r="G103" s="4" t="s">
        <v>9</v>
      </c>
      <c r="H103" s="102"/>
      <c r="I103" s="4" t="s">
        <v>6776</v>
      </c>
      <c r="J103" s="4" t="s">
        <v>9</v>
      </c>
      <c r="K103" s="4" t="s">
        <v>5002</v>
      </c>
      <c r="L103" s="4" t="s">
        <v>9</v>
      </c>
      <c r="M103" s="4" t="s">
        <v>9</v>
      </c>
      <c r="N103" s="4" t="s">
        <v>5002</v>
      </c>
      <c r="O103" s="4" t="s">
        <v>4955</v>
      </c>
      <c r="P103" s="4" t="s">
        <v>5901</v>
      </c>
      <c r="Q103" s="4" t="s">
        <v>9</v>
      </c>
      <c r="R103" s="4" t="s">
        <v>9</v>
      </c>
      <c r="S103" s="4" t="s">
        <v>11</v>
      </c>
      <c r="T103" s="4" t="s">
        <v>1449</v>
      </c>
      <c r="U103" s="4" t="s">
        <v>5902</v>
      </c>
      <c r="V103" s="102"/>
      <c r="W103" s="4" t="s">
        <v>5902</v>
      </c>
      <c r="X103" s="4" t="s">
        <v>9</v>
      </c>
      <c r="Y103" s="4" t="s">
        <v>11</v>
      </c>
      <c r="Z103" s="4" t="s">
        <v>9</v>
      </c>
      <c r="AA103" s="4" t="s">
        <v>9</v>
      </c>
      <c r="AB103" s="102"/>
      <c r="AC103" s="102"/>
      <c r="AD103" s="102"/>
      <c r="AE103" s="102">
        <v>44502</v>
      </c>
      <c r="AF103" s="102"/>
      <c r="AG103" s="102"/>
      <c r="AH103" s="4" t="s">
        <v>5903</v>
      </c>
      <c r="AI103" s="4" t="s">
        <v>9</v>
      </c>
      <c r="AJ103" s="4" t="s">
        <v>9</v>
      </c>
      <c r="AK103" s="4" t="s">
        <v>9</v>
      </c>
      <c r="AL103" s="4" t="s">
        <v>5904</v>
      </c>
      <c r="AM103" s="4" t="s">
        <v>5905</v>
      </c>
      <c r="AN103" s="4" t="s">
        <v>9</v>
      </c>
      <c r="AO103" s="4" t="s">
        <v>9</v>
      </c>
      <c r="AP103" s="4" t="s">
        <v>5902</v>
      </c>
      <c r="AQ103" s="4" t="s">
        <v>9</v>
      </c>
      <c r="AR103" s="4" t="s">
        <v>9</v>
      </c>
      <c r="AS103" s="4" t="s">
        <v>9</v>
      </c>
      <c r="AT103" s="4" t="s">
        <v>9</v>
      </c>
      <c r="AU103" s="4" t="s">
        <v>9</v>
      </c>
      <c r="AV103" s="102"/>
      <c r="AW103" s="4" t="s">
        <v>5902</v>
      </c>
      <c r="AX103" s="4" t="s">
        <v>9</v>
      </c>
      <c r="AY103" s="4" t="s">
        <v>9</v>
      </c>
      <c r="AZ103" s="4" t="s">
        <v>9</v>
      </c>
      <c r="BA103" s="4" t="s">
        <v>9</v>
      </c>
      <c r="BB103" s="103">
        <v>0</v>
      </c>
      <c r="BC103" s="102"/>
      <c r="BD103" s="4" t="s">
        <v>9</v>
      </c>
      <c r="BE103" s="102"/>
      <c r="BF103" s="102"/>
      <c r="BG103" s="4" t="s">
        <v>9</v>
      </c>
      <c r="BH103" s="4" t="s">
        <v>5906</v>
      </c>
      <c r="BI103" s="4" t="s">
        <v>9</v>
      </c>
      <c r="BJ103" s="4" t="s">
        <v>9</v>
      </c>
      <c r="BK103" s="4" t="s">
        <v>9</v>
      </c>
      <c r="BL103" s="4" t="s">
        <v>9</v>
      </c>
      <c r="BM103" s="4" t="s">
        <v>9</v>
      </c>
      <c r="BN103" s="4" t="s">
        <v>5907</v>
      </c>
      <c r="BO103" s="4" t="s">
        <v>5908</v>
      </c>
      <c r="BP103" s="4" t="s">
        <v>9</v>
      </c>
      <c r="BQ103" s="4" t="s">
        <v>9</v>
      </c>
      <c r="BR103" s="4" t="s">
        <v>5902</v>
      </c>
      <c r="BS103" s="4" t="s">
        <v>9</v>
      </c>
      <c r="BT103" s="4" t="s">
        <v>9</v>
      </c>
      <c r="BU103" s="4" t="s">
        <v>9</v>
      </c>
      <c r="BV103" s="4" t="s">
        <v>9</v>
      </c>
      <c r="BW103" s="4" t="s">
        <v>9</v>
      </c>
      <c r="BX103" s="4" t="s">
        <v>5901</v>
      </c>
      <c r="BY103" s="4" t="s">
        <v>9</v>
      </c>
      <c r="BZ103" s="4" t="s">
        <v>9</v>
      </c>
      <c r="CA103" s="4" t="s">
        <v>9</v>
      </c>
      <c r="CB103" s="4" t="s">
        <v>9</v>
      </c>
      <c r="CC103" s="4" t="s">
        <v>9</v>
      </c>
      <c r="CD103" s="4" t="s">
        <v>9</v>
      </c>
      <c r="CE103" s="4" t="s">
        <v>9</v>
      </c>
      <c r="CF103" s="4" t="s">
        <v>5902</v>
      </c>
      <c r="CG103" s="4" t="s">
        <v>9</v>
      </c>
      <c r="CH103" s="4" t="s">
        <v>9</v>
      </c>
      <c r="CI103" s="4" t="s">
        <v>9</v>
      </c>
      <c r="CJ103" s="4" t="s">
        <v>9</v>
      </c>
      <c r="CK103" s="104">
        <v>0.51278935185185004</v>
      </c>
      <c r="CL103" s="104">
        <v>0</v>
      </c>
      <c r="CM103" s="4" t="s">
        <v>9</v>
      </c>
      <c r="CN103" s="4" t="s">
        <v>5902</v>
      </c>
      <c r="CO103" s="4" t="s">
        <v>9</v>
      </c>
      <c r="CP103" s="4" t="s">
        <v>9</v>
      </c>
      <c r="CQ103" s="4" t="s">
        <v>9</v>
      </c>
      <c r="CR103" s="4" t="s">
        <v>9</v>
      </c>
      <c r="CS103" s="4" t="s">
        <v>9</v>
      </c>
      <c r="CT103" s="4" t="s">
        <v>9</v>
      </c>
      <c r="CU103" s="4" t="s">
        <v>9</v>
      </c>
      <c r="CV103" s="4" t="s">
        <v>11</v>
      </c>
      <c r="CW103" s="4" t="s">
        <v>5909</v>
      </c>
      <c r="CX103" s="4" t="s">
        <v>9</v>
      </c>
      <c r="CY103" s="4" t="s">
        <v>9</v>
      </c>
      <c r="CZ103" s="4" t="s">
        <v>9</v>
      </c>
      <c r="DA103" s="4" t="s">
        <v>9</v>
      </c>
      <c r="DB103" s="4" t="s">
        <v>9</v>
      </c>
      <c r="DC103" s="102"/>
      <c r="DE103" s="8" t="str">
        <f t="shared" si="2"/>
        <v>XFR007</v>
      </c>
      <c r="DF103" s="8" t="str">
        <f t="shared" si="3"/>
        <v>-Freight in (PAC)-Core Business C</v>
      </c>
    </row>
    <row r="104" spans="1:110">
      <c r="A104" s="4" t="s">
        <v>6011</v>
      </c>
      <c r="B104" s="4" t="s">
        <v>5899</v>
      </c>
      <c r="C104" s="4" t="s">
        <v>4955</v>
      </c>
      <c r="D104" s="4" t="s">
        <v>9</v>
      </c>
      <c r="E104" s="4" t="s">
        <v>5900</v>
      </c>
      <c r="F104" s="102">
        <v>44502</v>
      </c>
      <c r="G104" s="4" t="s">
        <v>9</v>
      </c>
      <c r="H104" s="102"/>
      <c r="I104" s="4" t="s">
        <v>6777</v>
      </c>
      <c r="J104" s="4" t="s">
        <v>9</v>
      </c>
      <c r="K104" s="4" t="s">
        <v>5002</v>
      </c>
      <c r="L104" s="4" t="s">
        <v>9</v>
      </c>
      <c r="M104" s="4" t="s">
        <v>9</v>
      </c>
      <c r="N104" s="4" t="s">
        <v>5002</v>
      </c>
      <c r="O104" s="4" t="s">
        <v>4955</v>
      </c>
      <c r="P104" s="4" t="s">
        <v>5901</v>
      </c>
      <c r="Q104" s="4" t="s">
        <v>9</v>
      </c>
      <c r="R104" s="4" t="s">
        <v>9</v>
      </c>
      <c r="S104" s="4" t="s">
        <v>11</v>
      </c>
      <c r="T104" s="4" t="s">
        <v>1449</v>
      </c>
      <c r="U104" s="4" t="s">
        <v>5902</v>
      </c>
      <c r="V104" s="102"/>
      <c r="W104" s="4" t="s">
        <v>5902</v>
      </c>
      <c r="X104" s="4" t="s">
        <v>9</v>
      </c>
      <c r="Y104" s="4" t="s">
        <v>11</v>
      </c>
      <c r="Z104" s="4" t="s">
        <v>9</v>
      </c>
      <c r="AA104" s="4" t="s">
        <v>9</v>
      </c>
      <c r="AB104" s="102"/>
      <c r="AC104" s="102"/>
      <c r="AD104" s="102"/>
      <c r="AE104" s="102">
        <v>44502</v>
      </c>
      <c r="AF104" s="102"/>
      <c r="AG104" s="102"/>
      <c r="AH104" s="4" t="s">
        <v>5903</v>
      </c>
      <c r="AI104" s="4" t="s">
        <v>9</v>
      </c>
      <c r="AJ104" s="4" t="s">
        <v>9</v>
      </c>
      <c r="AK104" s="4" t="s">
        <v>9</v>
      </c>
      <c r="AL104" s="4" t="s">
        <v>5904</v>
      </c>
      <c r="AM104" s="4" t="s">
        <v>5905</v>
      </c>
      <c r="AN104" s="4" t="s">
        <v>9</v>
      </c>
      <c r="AO104" s="4" t="s">
        <v>9</v>
      </c>
      <c r="AP104" s="4" t="s">
        <v>5902</v>
      </c>
      <c r="AQ104" s="4" t="s">
        <v>9</v>
      </c>
      <c r="AR104" s="4" t="s">
        <v>9</v>
      </c>
      <c r="AS104" s="4" t="s">
        <v>9</v>
      </c>
      <c r="AT104" s="4" t="s">
        <v>9</v>
      </c>
      <c r="AU104" s="4" t="s">
        <v>9</v>
      </c>
      <c r="AV104" s="102"/>
      <c r="AW104" s="4" t="s">
        <v>5902</v>
      </c>
      <c r="AX104" s="4" t="s">
        <v>9</v>
      </c>
      <c r="AY104" s="4" t="s">
        <v>9</v>
      </c>
      <c r="AZ104" s="4" t="s">
        <v>9</v>
      </c>
      <c r="BA104" s="4" t="s">
        <v>9</v>
      </c>
      <c r="BB104" s="103">
        <v>0</v>
      </c>
      <c r="BC104" s="102"/>
      <c r="BD104" s="4" t="s">
        <v>9</v>
      </c>
      <c r="BE104" s="102"/>
      <c r="BF104" s="102"/>
      <c r="BG104" s="4" t="s">
        <v>9</v>
      </c>
      <c r="BH104" s="4" t="s">
        <v>5906</v>
      </c>
      <c r="BI104" s="4" t="s">
        <v>9</v>
      </c>
      <c r="BJ104" s="4" t="s">
        <v>9</v>
      </c>
      <c r="BK104" s="4" t="s">
        <v>9</v>
      </c>
      <c r="BL104" s="4" t="s">
        <v>9</v>
      </c>
      <c r="BM104" s="4" t="s">
        <v>9</v>
      </c>
      <c r="BN104" s="4" t="s">
        <v>5907</v>
      </c>
      <c r="BO104" s="4" t="s">
        <v>5908</v>
      </c>
      <c r="BP104" s="4" t="s">
        <v>9</v>
      </c>
      <c r="BQ104" s="4" t="s">
        <v>9</v>
      </c>
      <c r="BR104" s="4" t="s">
        <v>5902</v>
      </c>
      <c r="BS104" s="4" t="s">
        <v>9</v>
      </c>
      <c r="BT104" s="4" t="s">
        <v>9</v>
      </c>
      <c r="BU104" s="4" t="s">
        <v>9</v>
      </c>
      <c r="BV104" s="4" t="s">
        <v>9</v>
      </c>
      <c r="BW104" s="4" t="s">
        <v>9</v>
      </c>
      <c r="BX104" s="4" t="s">
        <v>5901</v>
      </c>
      <c r="BY104" s="4" t="s">
        <v>9</v>
      </c>
      <c r="BZ104" s="4" t="s">
        <v>9</v>
      </c>
      <c r="CA104" s="4" t="s">
        <v>9</v>
      </c>
      <c r="CB104" s="4" t="s">
        <v>9</v>
      </c>
      <c r="CC104" s="4" t="s">
        <v>9</v>
      </c>
      <c r="CD104" s="4" t="s">
        <v>9</v>
      </c>
      <c r="CE104" s="4" t="s">
        <v>9</v>
      </c>
      <c r="CF104" s="4" t="s">
        <v>5902</v>
      </c>
      <c r="CG104" s="4" t="s">
        <v>9</v>
      </c>
      <c r="CH104" s="4" t="s">
        <v>9</v>
      </c>
      <c r="CI104" s="4" t="s">
        <v>9</v>
      </c>
      <c r="CJ104" s="4" t="s">
        <v>9</v>
      </c>
      <c r="CK104" s="104">
        <v>0.51278935185185004</v>
      </c>
      <c r="CL104" s="104">
        <v>0</v>
      </c>
      <c r="CM104" s="4" t="s">
        <v>9</v>
      </c>
      <c r="CN104" s="4" t="s">
        <v>5902</v>
      </c>
      <c r="CO104" s="4" t="s">
        <v>9</v>
      </c>
      <c r="CP104" s="4" t="s">
        <v>9</v>
      </c>
      <c r="CQ104" s="4" t="s">
        <v>9</v>
      </c>
      <c r="CR104" s="4" t="s">
        <v>9</v>
      </c>
      <c r="CS104" s="4" t="s">
        <v>9</v>
      </c>
      <c r="CT104" s="4" t="s">
        <v>9</v>
      </c>
      <c r="CU104" s="4" t="s">
        <v>9</v>
      </c>
      <c r="CV104" s="4" t="s">
        <v>11</v>
      </c>
      <c r="CW104" s="4" t="s">
        <v>5909</v>
      </c>
      <c r="CX104" s="4" t="s">
        <v>9</v>
      </c>
      <c r="CY104" s="4" t="s">
        <v>9</v>
      </c>
      <c r="CZ104" s="4" t="s">
        <v>9</v>
      </c>
      <c r="DA104" s="4" t="s">
        <v>9</v>
      </c>
      <c r="DB104" s="4" t="s">
        <v>9</v>
      </c>
      <c r="DC104" s="102"/>
      <c r="DE104" s="8" t="str">
        <f t="shared" si="2"/>
        <v>XFR007</v>
      </c>
      <c r="DF104" s="8" t="str">
        <f t="shared" si="3"/>
        <v>-Freight in (PAC)-Core Business T</v>
      </c>
    </row>
    <row r="105" spans="1:110">
      <c r="A105" s="4" t="s">
        <v>6012</v>
      </c>
      <c r="B105" s="4" t="s">
        <v>5899</v>
      </c>
      <c r="C105" s="4" t="s">
        <v>4955</v>
      </c>
      <c r="D105" s="4" t="s">
        <v>9</v>
      </c>
      <c r="E105" s="4" t="s">
        <v>5900</v>
      </c>
      <c r="F105" s="102">
        <v>44502</v>
      </c>
      <c r="G105" s="4" t="s">
        <v>9</v>
      </c>
      <c r="H105" s="102"/>
      <c r="I105" s="4" t="s">
        <v>6778</v>
      </c>
      <c r="J105" s="4" t="s">
        <v>9</v>
      </c>
      <c r="K105" s="4" t="s">
        <v>5002</v>
      </c>
      <c r="L105" s="4" t="s">
        <v>9</v>
      </c>
      <c r="M105" s="4" t="s">
        <v>9</v>
      </c>
      <c r="N105" s="4" t="s">
        <v>5002</v>
      </c>
      <c r="O105" s="4" t="s">
        <v>4955</v>
      </c>
      <c r="P105" s="4" t="s">
        <v>5901</v>
      </c>
      <c r="Q105" s="4" t="s">
        <v>9</v>
      </c>
      <c r="R105" s="4" t="s">
        <v>9</v>
      </c>
      <c r="S105" s="4" t="s">
        <v>11</v>
      </c>
      <c r="T105" s="4" t="s">
        <v>1449</v>
      </c>
      <c r="U105" s="4" t="s">
        <v>5902</v>
      </c>
      <c r="V105" s="102"/>
      <c r="W105" s="4" t="s">
        <v>5902</v>
      </c>
      <c r="X105" s="4" t="s">
        <v>9</v>
      </c>
      <c r="Y105" s="4" t="s">
        <v>11</v>
      </c>
      <c r="Z105" s="4" t="s">
        <v>9</v>
      </c>
      <c r="AA105" s="4" t="s">
        <v>9</v>
      </c>
      <c r="AB105" s="102"/>
      <c r="AC105" s="102"/>
      <c r="AD105" s="102"/>
      <c r="AE105" s="102">
        <v>44502</v>
      </c>
      <c r="AF105" s="102"/>
      <c r="AG105" s="102"/>
      <c r="AH105" s="4" t="s">
        <v>5903</v>
      </c>
      <c r="AI105" s="4" t="s">
        <v>9</v>
      </c>
      <c r="AJ105" s="4" t="s">
        <v>9</v>
      </c>
      <c r="AK105" s="4" t="s">
        <v>9</v>
      </c>
      <c r="AL105" s="4" t="s">
        <v>5904</v>
      </c>
      <c r="AM105" s="4" t="s">
        <v>5905</v>
      </c>
      <c r="AN105" s="4" t="s">
        <v>9</v>
      </c>
      <c r="AO105" s="4" t="s">
        <v>9</v>
      </c>
      <c r="AP105" s="4" t="s">
        <v>5902</v>
      </c>
      <c r="AQ105" s="4" t="s">
        <v>9</v>
      </c>
      <c r="AR105" s="4" t="s">
        <v>9</v>
      </c>
      <c r="AS105" s="4" t="s">
        <v>9</v>
      </c>
      <c r="AT105" s="4" t="s">
        <v>9</v>
      </c>
      <c r="AU105" s="4" t="s">
        <v>9</v>
      </c>
      <c r="AV105" s="102"/>
      <c r="AW105" s="4" t="s">
        <v>5902</v>
      </c>
      <c r="AX105" s="4" t="s">
        <v>9</v>
      </c>
      <c r="AY105" s="4" t="s">
        <v>9</v>
      </c>
      <c r="AZ105" s="4" t="s">
        <v>9</v>
      </c>
      <c r="BA105" s="4" t="s">
        <v>9</v>
      </c>
      <c r="BB105" s="103">
        <v>0</v>
      </c>
      <c r="BC105" s="102"/>
      <c r="BD105" s="4" t="s">
        <v>9</v>
      </c>
      <c r="BE105" s="102"/>
      <c r="BF105" s="102"/>
      <c r="BG105" s="4" t="s">
        <v>9</v>
      </c>
      <c r="BH105" s="4" t="s">
        <v>5906</v>
      </c>
      <c r="BI105" s="4" t="s">
        <v>9</v>
      </c>
      <c r="BJ105" s="4" t="s">
        <v>9</v>
      </c>
      <c r="BK105" s="4" t="s">
        <v>9</v>
      </c>
      <c r="BL105" s="4" t="s">
        <v>9</v>
      </c>
      <c r="BM105" s="4" t="s">
        <v>9</v>
      </c>
      <c r="BN105" s="4" t="s">
        <v>5907</v>
      </c>
      <c r="BO105" s="4" t="s">
        <v>5908</v>
      </c>
      <c r="BP105" s="4" t="s">
        <v>9</v>
      </c>
      <c r="BQ105" s="4" t="s">
        <v>9</v>
      </c>
      <c r="BR105" s="4" t="s">
        <v>5902</v>
      </c>
      <c r="BS105" s="4" t="s">
        <v>9</v>
      </c>
      <c r="BT105" s="4" t="s">
        <v>9</v>
      </c>
      <c r="BU105" s="4" t="s">
        <v>9</v>
      </c>
      <c r="BV105" s="4" t="s">
        <v>9</v>
      </c>
      <c r="BW105" s="4" t="s">
        <v>9</v>
      </c>
      <c r="BX105" s="4" t="s">
        <v>5901</v>
      </c>
      <c r="BY105" s="4" t="s">
        <v>9</v>
      </c>
      <c r="BZ105" s="4" t="s">
        <v>9</v>
      </c>
      <c r="CA105" s="4" t="s">
        <v>9</v>
      </c>
      <c r="CB105" s="4" t="s">
        <v>9</v>
      </c>
      <c r="CC105" s="4" t="s">
        <v>9</v>
      </c>
      <c r="CD105" s="4" t="s">
        <v>9</v>
      </c>
      <c r="CE105" s="4" t="s">
        <v>9</v>
      </c>
      <c r="CF105" s="4" t="s">
        <v>5902</v>
      </c>
      <c r="CG105" s="4" t="s">
        <v>9</v>
      </c>
      <c r="CH105" s="4" t="s">
        <v>9</v>
      </c>
      <c r="CI105" s="4" t="s">
        <v>9</v>
      </c>
      <c r="CJ105" s="4" t="s">
        <v>9</v>
      </c>
      <c r="CK105" s="104">
        <v>0.51278935185185004</v>
      </c>
      <c r="CL105" s="104">
        <v>0</v>
      </c>
      <c r="CM105" s="4" t="s">
        <v>9</v>
      </c>
      <c r="CN105" s="4" t="s">
        <v>5902</v>
      </c>
      <c r="CO105" s="4" t="s">
        <v>9</v>
      </c>
      <c r="CP105" s="4" t="s">
        <v>9</v>
      </c>
      <c r="CQ105" s="4" t="s">
        <v>9</v>
      </c>
      <c r="CR105" s="4" t="s">
        <v>9</v>
      </c>
      <c r="CS105" s="4" t="s">
        <v>9</v>
      </c>
      <c r="CT105" s="4" t="s">
        <v>9</v>
      </c>
      <c r="CU105" s="4" t="s">
        <v>9</v>
      </c>
      <c r="CV105" s="4" t="s">
        <v>11</v>
      </c>
      <c r="CW105" s="4" t="s">
        <v>5909</v>
      </c>
      <c r="CX105" s="4" t="s">
        <v>9</v>
      </c>
      <c r="CY105" s="4" t="s">
        <v>9</v>
      </c>
      <c r="CZ105" s="4" t="s">
        <v>9</v>
      </c>
      <c r="DA105" s="4" t="s">
        <v>9</v>
      </c>
      <c r="DB105" s="4" t="s">
        <v>9</v>
      </c>
      <c r="DC105" s="102"/>
      <c r="DE105" s="8" t="str">
        <f t="shared" si="2"/>
        <v>XFR008</v>
      </c>
      <c r="DF105" s="8" t="str">
        <f t="shared" si="3"/>
        <v>Container Hire Other costs - immu</v>
      </c>
    </row>
    <row r="106" spans="1:110">
      <c r="A106" s="4" t="s">
        <v>6013</v>
      </c>
      <c r="B106" s="4" t="s">
        <v>5899</v>
      </c>
      <c r="C106" s="4" t="s">
        <v>4955</v>
      </c>
      <c r="D106" s="4" t="s">
        <v>9</v>
      </c>
      <c r="E106" s="4" t="s">
        <v>5900</v>
      </c>
      <c r="F106" s="102">
        <v>44502</v>
      </c>
      <c r="G106" s="4" t="s">
        <v>9</v>
      </c>
      <c r="H106" s="102"/>
      <c r="I106" s="4" t="s">
        <v>6779</v>
      </c>
      <c r="J106" s="4" t="s">
        <v>9</v>
      </c>
      <c r="K106" s="4" t="s">
        <v>5002</v>
      </c>
      <c r="L106" s="4" t="s">
        <v>9</v>
      </c>
      <c r="M106" s="4" t="s">
        <v>9</v>
      </c>
      <c r="N106" s="4" t="s">
        <v>5002</v>
      </c>
      <c r="O106" s="4" t="s">
        <v>4955</v>
      </c>
      <c r="P106" s="4" t="s">
        <v>5901</v>
      </c>
      <c r="Q106" s="4" t="s">
        <v>9</v>
      </c>
      <c r="R106" s="4" t="s">
        <v>9</v>
      </c>
      <c r="S106" s="4" t="s">
        <v>11</v>
      </c>
      <c r="T106" s="4" t="s">
        <v>1449</v>
      </c>
      <c r="U106" s="4" t="s">
        <v>5902</v>
      </c>
      <c r="V106" s="102"/>
      <c r="W106" s="4" t="s">
        <v>5902</v>
      </c>
      <c r="X106" s="4" t="s">
        <v>9</v>
      </c>
      <c r="Y106" s="4" t="s">
        <v>11</v>
      </c>
      <c r="Z106" s="4" t="s">
        <v>9</v>
      </c>
      <c r="AA106" s="4" t="s">
        <v>9</v>
      </c>
      <c r="AB106" s="102"/>
      <c r="AC106" s="102"/>
      <c r="AD106" s="102"/>
      <c r="AE106" s="102">
        <v>44502</v>
      </c>
      <c r="AF106" s="102"/>
      <c r="AG106" s="102"/>
      <c r="AH106" s="4" t="s">
        <v>5903</v>
      </c>
      <c r="AI106" s="4" t="s">
        <v>9</v>
      </c>
      <c r="AJ106" s="4" t="s">
        <v>9</v>
      </c>
      <c r="AK106" s="4" t="s">
        <v>9</v>
      </c>
      <c r="AL106" s="4" t="s">
        <v>5904</v>
      </c>
      <c r="AM106" s="4" t="s">
        <v>5905</v>
      </c>
      <c r="AN106" s="4" t="s">
        <v>9</v>
      </c>
      <c r="AO106" s="4" t="s">
        <v>9</v>
      </c>
      <c r="AP106" s="4" t="s">
        <v>5902</v>
      </c>
      <c r="AQ106" s="4" t="s">
        <v>9</v>
      </c>
      <c r="AR106" s="4" t="s">
        <v>9</v>
      </c>
      <c r="AS106" s="4" t="s">
        <v>9</v>
      </c>
      <c r="AT106" s="4" t="s">
        <v>9</v>
      </c>
      <c r="AU106" s="4" t="s">
        <v>9</v>
      </c>
      <c r="AV106" s="102"/>
      <c r="AW106" s="4" t="s">
        <v>5902</v>
      </c>
      <c r="AX106" s="4" t="s">
        <v>9</v>
      </c>
      <c r="AY106" s="4" t="s">
        <v>9</v>
      </c>
      <c r="AZ106" s="4" t="s">
        <v>9</v>
      </c>
      <c r="BA106" s="4" t="s">
        <v>9</v>
      </c>
      <c r="BB106" s="103">
        <v>0</v>
      </c>
      <c r="BC106" s="102"/>
      <c r="BD106" s="4" t="s">
        <v>9</v>
      </c>
      <c r="BE106" s="102"/>
      <c r="BF106" s="102"/>
      <c r="BG106" s="4" t="s">
        <v>9</v>
      </c>
      <c r="BH106" s="4" t="s">
        <v>5906</v>
      </c>
      <c r="BI106" s="4" t="s">
        <v>9</v>
      </c>
      <c r="BJ106" s="4" t="s">
        <v>9</v>
      </c>
      <c r="BK106" s="4" t="s">
        <v>9</v>
      </c>
      <c r="BL106" s="4" t="s">
        <v>9</v>
      </c>
      <c r="BM106" s="4" t="s">
        <v>9</v>
      </c>
      <c r="BN106" s="4" t="s">
        <v>5907</v>
      </c>
      <c r="BO106" s="4" t="s">
        <v>5908</v>
      </c>
      <c r="BP106" s="4" t="s">
        <v>9</v>
      </c>
      <c r="BQ106" s="4" t="s">
        <v>9</v>
      </c>
      <c r="BR106" s="4" t="s">
        <v>5902</v>
      </c>
      <c r="BS106" s="4" t="s">
        <v>9</v>
      </c>
      <c r="BT106" s="4" t="s">
        <v>9</v>
      </c>
      <c r="BU106" s="4" t="s">
        <v>9</v>
      </c>
      <c r="BV106" s="4" t="s">
        <v>9</v>
      </c>
      <c r="BW106" s="4" t="s">
        <v>9</v>
      </c>
      <c r="BX106" s="4" t="s">
        <v>5901</v>
      </c>
      <c r="BY106" s="4" t="s">
        <v>9</v>
      </c>
      <c r="BZ106" s="4" t="s">
        <v>9</v>
      </c>
      <c r="CA106" s="4" t="s">
        <v>9</v>
      </c>
      <c r="CB106" s="4" t="s">
        <v>9</v>
      </c>
      <c r="CC106" s="4" t="s">
        <v>9</v>
      </c>
      <c r="CD106" s="4" t="s">
        <v>9</v>
      </c>
      <c r="CE106" s="4" t="s">
        <v>9</v>
      </c>
      <c r="CF106" s="4" t="s">
        <v>5902</v>
      </c>
      <c r="CG106" s="4" t="s">
        <v>9</v>
      </c>
      <c r="CH106" s="4" t="s">
        <v>9</v>
      </c>
      <c r="CI106" s="4" t="s">
        <v>9</v>
      </c>
      <c r="CJ106" s="4" t="s">
        <v>9</v>
      </c>
      <c r="CK106" s="104">
        <v>0.51280092592592996</v>
      </c>
      <c r="CL106" s="104">
        <v>0</v>
      </c>
      <c r="CM106" s="4" t="s">
        <v>9</v>
      </c>
      <c r="CN106" s="4" t="s">
        <v>5902</v>
      </c>
      <c r="CO106" s="4" t="s">
        <v>9</v>
      </c>
      <c r="CP106" s="4" t="s">
        <v>9</v>
      </c>
      <c r="CQ106" s="4" t="s">
        <v>9</v>
      </c>
      <c r="CR106" s="4" t="s">
        <v>9</v>
      </c>
      <c r="CS106" s="4" t="s">
        <v>9</v>
      </c>
      <c r="CT106" s="4" t="s">
        <v>9</v>
      </c>
      <c r="CU106" s="4" t="s">
        <v>9</v>
      </c>
      <c r="CV106" s="4" t="s">
        <v>11</v>
      </c>
      <c r="CW106" s="4" t="s">
        <v>5909</v>
      </c>
      <c r="CX106" s="4" t="s">
        <v>9</v>
      </c>
      <c r="CY106" s="4" t="s">
        <v>9</v>
      </c>
      <c r="CZ106" s="4" t="s">
        <v>9</v>
      </c>
      <c r="DA106" s="4" t="s">
        <v>9</v>
      </c>
      <c r="DB106" s="4" t="s">
        <v>9</v>
      </c>
      <c r="DC106" s="102"/>
      <c r="DE106" s="8" t="str">
        <f t="shared" si="2"/>
        <v>XFR009</v>
      </c>
      <c r="DF106" s="8" t="str">
        <f t="shared" si="3"/>
        <v>Synlait to Timaru</v>
      </c>
    </row>
    <row r="107" spans="1:110">
      <c r="A107" s="4" t="s">
        <v>6014</v>
      </c>
      <c r="B107" s="4" t="s">
        <v>5899</v>
      </c>
      <c r="C107" s="4" t="s">
        <v>4955</v>
      </c>
      <c r="D107" s="4" t="s">
        <v>9</v>
      </c>
      <c r="E107" s="4" t="s">
        <v>5900</v>
      </c>
      <c r="F107" s="102">
        <v>44502</v>
      </c>
      <c r="G107" s="4" t="s">
        <v>9</v>
      </c>
      <c r="H107" s="102"/>
      <c r="I107" s="4" t="s">
        <v>6780</v>
      </c>
      <c r="J107" s="4" t="s">
        <v>9</v>
      </c>
      <c r="K107" s="4" t="s">
        <v>5002</v>
      </c>
      <c r="L107" s="4" t="s">
        <v>9</v>
      </c>
      <c r="M107" s="4" t="s">
        <v>9</v>
      </c>
      <c r="N107" s="4" t="s">
        <v>5002</v>
      </c>
      <c r="O107" s="4" t="s">
        <v>4955</v>
      </c>
      <c r="P107" s="4" t="s">
        <v>5901</v>
      </c>
      <c r="Q107" s="4" t="s">
        <v>9</v>
      </c>
      <c r="R107" s="4" t="s">
        <v>9</v>
      </c>
      <c r="S107" s="4" t="s">
        <v>11</v>
      </c>
      <c r="T107" s="4" t="s">
        <v>1449</v>
      </c>
      <c r="U107" s="4" t="s">
        <v>5902</v>
      </c>
      <c r="V107" s="102"/>
      <c r="W107" s="4" t="s">
        <v>5902</v>
      </c>
      <c r="X107" s="4" t="s">
        <v>9</v>
      </c>
      <c r="Y107" s="4" t="s">
        <v>11</v>
      </c>
      <c r="Z107" s="4" t="s">
        <v>9</v>
      </c>
      <c r="AA107" s="4" t="s">
        <v>9</v>
      </c>
      <c r="AB107" s="102"/>
      <c r="AC107" s="102"/>
      <c r="AD107" s="102"/>
      <c r="AE107" s="102">
        <v>44502</v>
      </c>
      <c r="AF107" s="102"/>
      <c r="AG107" s="102"/>
      <c r="AH107" s="4" t="s">
        <v>5903</v>
      </c>
      <c r="AI107" s="4" t="s">
        <v>9</v>
      </c>
      <c r="AJ107" s="4" t="s">
        <v>9</v>
      </c>
      <c r="AK107" s="4" t="s">
        <v>9</v>
      </c>
      <c r="AL107" s="4" t="s">
        <v>5904</v>
      </c>
      <c r="AM107" s="4" t="s">
        <v>5905</v>
      </c>
      <c r="AN107" s="4" t="s">
        <v>9</v>
      </c>
      <c r="AO107" s="4" t="s">
        <v>9</v>
      </c>
      <c r="AP107" s="4" t="s">
        <v>5902</v>
      </c>
      <c r="AQ107" s="4" t="s">
        <v>9</v>
      </c>
      <c r="AR107" s="4" t="s">
        <v>9</v>
      </c>
      <c r="AS107" s="4" t="s">
        <v>9</v>
      </c>
      <c r="AT107" s="4" t="s">
        <v>9</v>
      </c>
      <c r="AU107" s="4" t="s">
        <v>9</v>
      </c>
      <c r="AV107" s="102"/>
      <c r="AW107" s="4" t="s">
        <v>5902</v>
      </c>
      <c r="AX107" s="4" t="s">
        <v>9</v>
      </c>
      <c r="AY107" s="4" t="s">
        <v>9</v>
      </c>
      <c r="AZ107" s="4" t="s">
        <v>9</v>
      </c>
      <c r="BA107" s="4" t="s">
        <v>9</v>
      </c>
      <c r="BB107" s="103">
        <v>0</v>
      </c>
      <c r="BC107" s="102"/>
      <c r="BD107" s="4" t="s">
        <v>9</v>
      </c>
      <c r="BE107" s="102"/>
      <c r="BF107" s="102"/>
      <c r="BG107" s="4" t="s">
        <v>9</v>
      </c>
      <c r="BH107" s="4" t="s">
        <v>5906</v>
      </c>
      <c r="BI107" s="4" t="s">
        <v>9</v>
      </c>
      <c r="BJ107" s="4" t="s">
        <v>9</v>
      </c>
      <c r="BK107" s="4" t="s">
        <v>9</v>
      </c>
      <c r="BL107" s="4" t="s">
        <v>9</v>
      </c>
      <c r="BM107" s="4" t="s">
        <v>9</v>
      </c>
      <c r="BN107" s="4" t="s">
        <v>5907</v>
      </c>
      <c r="BO107" s="4" t="s">
        <v>5908</v>
      </c>
      <c r="BP107" s="4" t="s">
        <v>9</v>
      </c>
      <c r="BQ107" s="4" t="s">
        <v>9</v>
      </c>
      <c r="BR107" s="4" t="s">
        <v>5902</v>
      </c>
      <c r="BS107" s="4" t="s">
        <v>9</v>
      </c>
      <c r="BT107" s="4" t="s">
        <v>9</v>
      </c>
      <c r="BU107" s="4" t="s">
        <v>9</v>
      </c>
      <c r="BV107" s="4" t="s">
        <v>9</v>
      </c>
      <c r="BW107" s="4" t="s">
        <v>9</v>
      </c>
      <c r="BX107" s="4" t="s">
        <v>5901</v>
      </c>
      <c r="BY107" s="4" t="s">
        <v>9</v>
      </c>
      <c r="BZ107" s="4" t="s">
        <v>9</v>
      </c>
      <c r="CA107" s="4" t="s">
        <v>9</v>
      </c>
      <c r="CB107" s="4" t="s">
        <v>9</v>
      </c>
      <c r="CC107" s="4" t="s">
        <v>9</v>
      </c>
      <c r="CD107" s="4" t="s">
        <v>9</v>
      </c>
      <c r="CE107" s="4" t="s">
        <v>9</v>
      </c>
      <c r="CF107" s="4" t="s">
        <v>5902</v>
      </c>
      <c r="CG107" s="4" t="s">
        <v>9</v>
      </c>
      <c r="CH107" s="4" t="s">
        <v>9</v>
      </c>
      <c r="CI107" s="4" t="s">
        <v>9</v>
      </c>
      <c r="CJ107" s="4" t="s">
        <v>9</v>
      </c>
      <c r="CK107" s="104">
        <v>0.51280092592592996</v>
      </c>
      <c r="CL107" s="104">
        <v>0</v>
      </c>
      <c r="CM107" s="4" t="s">
        <v>9</v>
      </c>
      <c r="CN107" s="4" t="s">
        <v>5902</v>
      </c>
      <c r="CO107" s="4" t="s">
        <v>9</v>
      </c>
      <c r="CP107" s="4" t="s">
        <v>9</v>
      </c>
      <c r="CQ107" s="4" t="s">
        <v>9</v>
      </c>
      <c r="CR107" s="4" t="s">
        <v>9</v>
      </c>
      <c r="CS107" s="4" t="s">
        <v>9</v>
      </c>
      <c r="CT107" s="4" t="s">
        <v>9</v>
      </c>
      <c r="CU107" s="4" t="s">
        <v>9</v>
      </c>
      <c r="CV107" s="4" t="s">
        <v>11</v>
      </c>
      <c r="CW107" s="4" t="s">
        <v>5909</v>
      </c>
      <c r="CX107" s="4" t="s">
        <v>9</v>
      </c>
      <c r="CY107" s="4" t="s">
        <v>9</v>
      </c>
      <c r="CZ107" s="4" t="s">
        <v>9</v>
      </c>
      <c r="DA107" s="4" t="s">
        <v>9</v>
      </c>
      <c r="DB107" s="4" t="s">
        <v>9</v>
      </c>
      <c r="DC107" s="102"/>
      <c r="DE107" s="8" t="str">
        <f t="shared" si="2"/>
        <v>XFR010</v>
      </c>
      <c r="DF107" s="8" t="str">
        <f t="shared" si="3"/>
        <v>Timaru-Port</v>
      </c>
    </row>
    <row r="108" spans="1:110">
      <c r="A108" s="4" t="s">
        <v>6015</v>
      </c>
      <c r="B108" s="4" t="s">
        <v>5899</v>
      </c>
      <c r="C108" s="4" t="s">
        <v>4955</v>
      </c>
      <c r="D108" s="4" t="s">
        <v>9</v>
      </c>
      <c r="E108" s="4" t="s">
        <v>5900</v>
      </c>
      <c r="F108" s="102">
        <v>44502</v>
      </c>
      <c r="G108" s="4" t="s">
        <v>9</v>
      </c>
      <c r="H108" s="102"/>
      <c r="I108" s="4" t="s">
        <v>6781</v>
      </c>
      <c r="J108" s="4" t="s">
        <v>9</v>
      </c>
      <c r="K108" s="4" t="s">
        <v>5002</v>
      </c>
      <c r="L108" s="4" t="s">
        <v>9</v>
      </c>
      <c r="M108" s="4" t="s">
        <v>9</v>
      </c>
      <c r="N108" s="4" t="s">
        <v>5002</v>
      </c>
      <c r="O108" s="4" t="s">
        <v>4955</v>
      </c>
      <c r="P108" s="4" t="s">
        <v>5901</v>
      </c>
      <c r="Q108" s="4" t="s">
        <v>9</v>
      </c>
      <c r="R108" s="4" t="s">
        <v>9</v>
      </c>
      <c r="S108" s="4" t="s">
        <v>11</v>
      </c>
      <c r="T108" s="4" t="s">
        <v>1449</v>
      </c>
      <c r="U108" s="4" t="s">
        <v>5902</v>
      </c>
      <c r="V108" s="102"/>
      <c r="W108" s="4" t="s">
        <v>5902</v>
      </c>
      <c r="X108" s="4" t="s">
        <v>9</v>
      </c>
      <c r="Y108" s="4" t="s">
        <v>11</v>
      </c>
      <c r="Z108" s="4" t="s">
        <v>9</v>
      </c>
      <c r="AA108" s="4" t="s">
        <v>9</v>
      </c>
      <c r="AB108" s="102"/>
      <c r="AC108" s="102"/>
      <c r="AD108" s="102"/>
      <c r="AE108" s="102">
        <v>44502</v>
      </c>
      <c r="AF108" s="102"/>
      <c r="AG108" s="102"/>
      <c r="AH108" s="4" t="s">
        <v>5903</v>
      </c>
      <c r="AI108" s="4" t="s">
        <v>9</v>
      </c>
      <c r="AJ108" s="4" t="s">
        <v>9</v>
      </c>
      <c r="AK108" s="4" t="s">
        <v>9</v>
      </c>
      <c r="AL108" s="4" t="s">
        <v>5904</v>
      </c>
      <c r="AM108" s="4" t="s">
        <v>5905</v>
      </c>
      <c r="AN108" s="4" t="s">
        <v>9</v>
      </c>
      <c r="AO108" s="4" t="s">
        <v>9</v>
      </c>
      <c r="AP108" s="4" t="s">
        <v>5902</v>
      </c>
      <c r="AQ108" s="4" t="s">
        <v>9</v>
      </c>
      <c r="AR108" s="4" t="s">
        <v>9</v>
      </c>
      <c r="AS108" s="4" t="s">
        <v>9</v>
      </c>
      <c r="AT108" s="4" t="s">
        <v>9</v>
      </c>
      <c r="AU108" s="4" t="s">
        <v>9</v>
      </c>
      <c r="AV108" s="102"/>
      <c r="AW108" s="4" t="s">
        <v>5902</v>
      </c>
      <c r="AX108" s="4" t="s">
        <v>9</v>
      </c>
      <c r="AY108" s="4" t="s">
        <v>9</v>
      </c>
      <c r="AZ108" s="4" t="s">
        <v>9</v>
      </c>
      <c r="BA108" s="4" t="s">
        <v>9</v>
      </c>
      <c r="BB108" s="103">
        <v>0</v>
      </c>
      <c r="BC108" s="102"/>
      <c r="BD108" s="4" t="s">
        <v>9</v>
      </c>
      <c r="BE108" s="102"/>
      <c r="BF108" s="102"/>
      <c r="BG108" s="4" t="s">
        <v>9</v>
      </c>
      <c r="BH108" s="4" t="s">
        <v>5906</v>
      </c>
      <c r="BI108" s="4" t="s">
        <v>9</v>
      </c>
      <c r="BJ108" s="4" t="s">
        <v>9</v>
      </c>
      <c r="BK108" s="4" t="s">
        <v>9</v>
      </c>
      <c r="BL108" s="4" t="s">
        <v>9</v>
      </c>
      <c r="BM108" s="4" t="s">
        <v>9</v>
      </c>
      <c r="BN108" s="4" t="s">
        <v>5907</v>
      </c>
      <c r="BO108" s="4" t="s">
        <v>5908</v>
      </c>
      <c r="BP108" s="4" t="s">
        <v>9</v>
      </c>
      <c r="BQ108" s="4" t="s">
        <v>9</v>
      </c>
      <c r="BR108" s="4" t="s">
        <v>5902</v>
      </c>
      <c r="BS108" s="4" t="s">
        <v>9</v>
      </c>
      <c r="BT108" s="4" t="s">
        <v>9</v>
      </c>
      <c r="BU108" s="4" t="s">
        <v>9</v>
      </c>
      <c r="BV108" s="4" t="s">
        <v>9</v>
      </c>
      <c r="BW108" s="4" t="s">
        <v>9</v>
      </c>
      <c r="BX108" s="4" t="s">
        <v>5901</v>
      </c>
      <c r="BY108" s="4" t="s">
        <v>9</v>
      </c>
      <c r="BZ108" s="4" t="s">
        <v>9</v>
      </c>
      <c r="CA108" s="4" t="s">
        <v>9</v>
      </c>
      <c r="CB108" s="4" t="s">
        <v>9</v>
      </c>
      <c r="CC108" s="4" t="s">
        <v>9</v>
      </c>
      <c r="CD108" s="4" t="s">
        <v>9</v>
      </c>
      <c r="CE108" s="4" t="s">
        <v>9</v>
      </c>
      <c r="CF108" s="4" t="s">
        <v>5902</v>
      </c>
      <c r="CG108" s="4" t="s">
        <v>9</v>
      </c>
      <c r="CH108" s="4" t="s">
        <v>9</v>
      </c>
      <c r="CI108" s="4" t="s">
        <v>9</v>
      </c>
      <c r="CJ108" s="4" t="s">
        <v>9</v>
      </c>
      <c r="CK108" s="104">
        <v>0.51280092592592996</v>
      </c>
      <c r="CL108" s="104">
        <v>0</v>
      </c>
      <c r="CM108" s="4" t="s">
        <v>9</v>
      </c>
      <c r="CN108" s="4" t="s">
        <v>5902</v>
      </c>
      <c r="CO108" s="4" t="s">
        <v>9</v>
      </c>
      <c r="CP108" s="4" t="s">
        <v>9</v>
      </c>
      <c r="CQ108" s="4" t="s">
        <v>9</v>
      </c>
      <c r="CR108" s="4" t="s">
        <v>9</v>
      </c>
      <c r="CS108" s="4" t="s">
        <v>9</v>
      </c>
      <c r="CT108" s="4" t="s">
        <v>9</v>
      </c>
      <c r="CU108" s="4" t="s">
        <v>9</v>
      </c>
      <c r="CV108" s="4" t="s">
        <v>11</v>
      </c>
      <c r="CW108" s="4" t="s">
        <v>5909</v>
      </c>
      <c r="CX108" s="4" t="s">
        <v>9</v>
      </c>
      <c r="CY108" s="4" t="s">
        <v>9</v>
      </c>
      <c r="CZ108" s="4" t="s">
        <v>9</v>
      </c>
      <c r="DA108" s="4" t="s">
        <v>9</v>
      </c>
      <c r="DB108" s="4" t="s">
        <v>9</v>
      </c>
      <c r="DC108" s="102"/>
      <c r="DE108" s="8" t="str">
        <f t="shared" si="2"/>
        <v>XFR011</v>
      </c>
      <c r="DF108" s="8" t="str">
        <f t="shared" si="3"/>
        <v>Synlait to Braeburn Drive</v>
      </c>
    </row>
    <row r="109" spans="1:110">
      <c r="A109" s="4" t="s">
        <v>6016</v>
      </c>
      <c r="B109" s="4" t="s">
        <v>5899</v>
      </c>
      <c r="C109" s="4" t="s">
        <v>4955</v>
      </c>
      <c r="D109" s="4" t="s">
        <v>9</v>
      </c>
      <c r="E109" s="4" t="s">
        <v>5900</v>
      </c>
      <c r="F109" s="102">
        <v>44502</v>
      </c>
      <c r="G109" s="4" t="s">
        <v>9</v>
      </c>
      <c r="H109" s="102"/>
      <c r="I109" s="4" t="s">
        <v>6782</v>
      </c>
      <c r="J109" s="4" t="s">
        <v>9</v>
      </c>
      <c r="K109" s="4" t="s">
        <v>5002</v>
      </c>
      <c r="L109" s="4" t="s">
        <v>9</v>
      </c>
      <c r="M109" s="4" t="s">
        <v>9</v>
      </c>
      <c r="N109" s="4" t="s">
        <v>5002</v>
      </c>
      <c r="O109" s="4" t="s">
        <v>4955</v>
      </c>
      <c r="P109" s="4" t="s">
        <v>5901</v>
      </c>
      <c r="Q109" s="4" t="s">
        <v>9</v>
      </c>
      <c r="R109" s="4" t="s">
        <v>9</v>
      </c>
      <c r="S109" s="4" t="s">
        <v>11</v>
      </c>
      <c r="T109" s="4" t="s">
        <v>1449</v>
      </c>
      <c r="U109" s="4" t="s">
        <v>5902</v>
      </c>
      <c r="V109" s="102"/>
      <c r="W109" s="4" t="s">
        <v>5902</v>
      </c>
      <c r="X109" s="4" t="s">
        <v>9</v>
      </c>
      <c r="Y109" s="4" t="s">
        <v>11</v>
      </c>
      <c r="Z109" s="4" t="s">
        <v>9</v>
      </c>
      <c r="AA109" s="4" t="s">
        <v>9</v>
      </c>
      <c r="AB109" s="102"/>
      <c r="AC109" s="102"/>
      <c r="AD109" s="102"/>
      <c r="AE109" s="102">
        <v>44502</v>
      </c>
      <c r="AF109" s="102"/>
      <c r="AG109" s="102"/>
      <c r="AH109" s="4" t="s">
        <v>5903</v>
      </c>
      <c r="AI109" s="4" t="s">
        <v>9</v>
      </c>
      <c r="AJ109" s="4" t="s">
        <v>9</v>
      </c>
      <c r="AK109" s="4" t="s">
        <v>9</v>
      </c>
      <c r="AL109" s="4" t="s">
        <v>5904</v>
      </c>
      <c r="AM109" s="4" t="s">
        <v>5905</v>
      </c>
      <c r="AN109" s="4" t="s">
        <v>9</v>
      </c>
      <c r="AO109" s="4" t="s">
        <v>9</v>
      </c>
      <c r="AP109" s="4" t="s">
        <v>5902</v>
      </c>
      <c r="AQ109" s="4" t="s">
        <v>9</v>
      </c>
      <c r="AR109" s="4" t="s">
        <v>9</v>
      </c>
      <c r="AS109" s="4" t="s">
        <v>9</v>
      </c>
      <c r="AT109" s="4" t="s">
        <v>9</v>
      </c>
      <c r="AU109" s="4" t="s">
        <v>9</v>
      </c>
      <c r="AV109" s="102"/>
      <c r="AW109" s="4" t="s">
        <v>5902</v>
      </c>
      <c r="AX109" s="4" t="s">
        <v>9</v>
      </c>
      <c r="AY109" s="4" t="s">
        <v>9</v>
      </c>
      <c r="AZ109" s="4" t="s">
        <v>9</v>
      </c>
      <c r="BA109" s="4" t="s">
        <v>9</v>
      </c>
      <c r="BB109" s="103">
        <v>0</v>
      </c>
      <c r="BC109" s="102"/>
      <c r="BD109" s="4" t="s">
        <v>9</v>
      </c>
      <c r="BE109" s="102"/>
      <c r="BF109" s="102"/>
      <c r="BG109" s="4" t="s">
        <v>9</v>
      </c>
      <c r="BH109" s="4" t="s">
        <v>5906</v>
      </c>
      <c r="BI109" s="4" t="s">
        <v>9</v>
      </c>
      <c r="BJ109" s="4" t="s">
        <v>9</v>
      </c>
      <c r="BK109" s="4" t="s">
        <v>9</v>
      </c>
      <c r="BL109" s="4" t="s">
        <v>9</v>
      </c>
      <c r="BM109" s="4" t="s">
        <v>9</v>
      </c>
      <c r="BN109" s="4" t="s">
        <v>5907</v>
      </c>
      <c r="BO109" s="4" t="s">
        <v>5908</v>
      </c>
      <c r="BP109" s="4" t="s">
        <v>9</v>
      </c>
      <c r="BQ109" s="4" t="s">
        <v>9</v>
      </c>
      <c r="BR109" s="4" t="s">
        <v>5902</v>
      </c>
      <c r="BS109" s="4" t="s">
        <v>9</v>
      </c>
      <c r="BT109" s="4" t="s">
        <v>9</v>
      </c>
      <c r="BU109" s="4" t="s">
        <v>9</v>
      </c>
      <c r="BV109" s="4" t="s">
        <v>9</v>
      </c>
      <c r="BW109" s="4" t="s">
        <v>9</v>
      </c>
      <c r="BX109" s="4" t="s">
        <v>5901</v>
      </c>
      <c r="BY109" s="4" t="s">
        <v>9</v>
      </c>
      <c r="BZ109" s="4" t="s">
        <v>9</v>
      </c>
      <c r="CA109" s="4" t="s">
        <v>9</v>
      </c>
      <c r="CB109" s="4" t="s">
        <v>9</v>
      </c>
      <c r="CC109" s="4" t="s">
        <v>9</v>
      </c>
      <c r="CD109" s="4" t="s">
        <v>9</v>
      </c>
      <c r="CE109" s="4" t="s">
        <v>9</v>
      </c>
      <c r="CF109" s="4" t="s">
        <v>5902</v>
      </c>
      <c r="CG109" s="4" t="s">
        <v>9</v>
      </c>
      <c r="CH109" s="4" t="s">
        <v>9</v>
      </c>
      <c r="CI109" s="4" t="s">
        <v>9</v>
      </c>
      <c r="CJ109" s="4" t="s">
        <v>9</v>
      </c>
      <c r="CK109" s="104">
        <v>0.51280092592592996</v>
      </c>
      <c r="CL109" s="104">
        <v>0</v>
      </c>
      <c r="CM109" s="4" t="s">
        <v>9</v>
      </c>
      <c r="CN109" s="4" t="s">
        <v>5902</v>
      </c>
      <c r="CO109" s="4" t="s">
        <v>9</v>
      </c>
      <c r="CP109" s="4" t="s">
        <v>9</v>
      </c>
      <c r="CQ109" s="4" t="s">
        <v>9</v>
      </c>
      <c r="CR109" s="4" t="s">
        <v>9</v>
      </c>
      <c r="CS109" s="4" t="s">
        <v>9</v>
      </c>
      <c r="CT109" s="4" t="s">
        <v>9</v>
      </c>
      <c r="CU109" s="4" t="s">
        <v>9</v>
      </c>
      <c r="CV109" s="4" t="s">
        <v>11</v>
      </c>
      <c r="CW109" s="4" t="s">
        <v>5909</v>
      </c>
      <c r="CX109" s="4" t="s">
        <v>9</v>
      </c>
      <c r="CY109" s="4" t="s">
        <v>9</v>
      </c>
      <c r="CZ109" s="4" t="s">
        <v>9</v>
      </c>
      <c r="DA109" s="4" t="s">
        <v>9</v>
      </c>
      <c r="DB109" s="4" t="s">
        <v>9</v>
      </c>
      <c r="DC109" s="102"/>
      <c r="DE109" s="8" t="str">
        <f t="shared" si="2"/>
        <v>XFR012</v>
      </c>
      <c r="DF109" s="8" t="str">
        <f t="shared" si="3"/>
        <v>Freight Munchkin</v>
      </c>
    </row>
    <row r="110" spans="1:110">
      <c r="A110" s="4" t="s">
        <v>6017</v>
      </c>
      <c r="B110" s="4" t="s">
        <v>5899</v>
      </c>
      <c r="C110" s="4" t="s">
        <v>4955</v>
      </c>
      <c r="D110" s="4" t="s">
        <v>9</v>
      </c>
      <c r="E110" s="4" t="s">
        <v>5900</v>
      </c>
      <c r="F110" s="102">
        <v>44502</v>
      </c>
      <c r="G110" s="4" t="s">
        <v>9</v>
      </c>
      <c r="H110" s="102"/>
      <c r="I110" s="4" t="s">
        <v>6783</v>
      </c>
      <c r="J110" s="4" t="s">
        <v>9</v>
      </c>
      <c r="K110" s="4" t="s">
        <v>5002</v>
      </c>
      <c r="L110" s="4" t="s">
        <v>9</v>
      </c>
      <c r="M110" s="4" t="s">
        <v>9</v>
      </c>
      <c r="N110" s="4" t="s">
        <v>5002</v>
      </c>
      <c r="O110" s="4" t="s">
        <v>4955</v>
      </c>
      <c r="P110" s="4" t="s">
        <v>5901</v>
      </c>
      <c r="Q110" s="4" t="s">
        <v>9</v>
      </c>
      <c r="R110" s="4" t="s">
        <v>9</v>
      </c>
      <c r="S110" s="4" t="s">
        <v>11</v>
      </c>
      <c r="T110" s="4" t="s">
        <v>1449</v>
      </c>
      <c r="U110" s="4" t="s">
        <v>5902</v>
      </c>
      <c r="V110" s="102"/>
      <c r="W110" s="4" t="s">
        <v>5902</v>
      </c>
      <c r="X110" s="4" t="s">
        <v>9</v>
      </c>
      <c r="Y110" s="4" t="s">
        <v>11</v>
      </c>
      <c r="Z110" s="4" t="s">
        <v>9</v>
      </c>
      <c r="AA110" s="4" t="s">
        <v>9</v>
      </c>
      <c r="AB110" s="102"/>
      <c r="AC110" s="102"/>
      <c r="AD110" s="102"/>
      <c r="AE110" s="102">
        <v>44502</v>
      </c>
      <c r="AF110" s="102"/>
      <c r="AG110" s="102"/>
      <c r="AH110" s="4" t="s">
        <v>5903</v>
      </c>
      <c r="AI110" s="4" t="s">
        <v>9</v>
      </c>
      <c r="AJ110" s="4" t="s">
        <v>9</v>
      </c>
      <c r="AK110" s="4" t="s">
        <v>9</v>
      </c>
      <c r="AL110" s="4" t="s">
        <v>5904</v>
      </c>
      <c r="AM110" s="4" t="s">
        <v>5905</v>
      </c>
      <c r="AN110" s="4" t="s">
        <v>9</v>
      </c>
      <c r="AO110" s="4" t="s">
        <v>9</v>
      </c>
      <c r="AP110" s="4" t="s">
        <v>5902</v>
      </c>
      <c r="AQ110" s="4" t="s">
        <v>9</v>
      </c>
      <c r="AR110" s="4" t="s">
        <v>9</v>
      </c>
      <c r="AS110" s="4" t="s">
        <v>9</v>
      </c>
      <c r="AT110" s="4" t="s">
        <v>9</v>
      </c>
      <c r="AU110" s="4" t="s">
        <v>9</v>
      </c>
      <c r="AV110" s="102"/>
      <c r="AW110" s="4" t="s">
        <v>5902</v>
      </c>
      <c r="AX110" s="4" t="s">
        <v>9</v>
      </c>
      <c r="AY110" s="4" t="s">
        <v>9</v>
      </c>
      <c r="AZ110" s="4" t="s">
        <v>9</v>
      </c>
      <c r="BA110" s="4" t="s">
        <v>9</v>
      </c>
      <c r="BB110" s="103">
        <v>0</v>
      </c>
      <c r="BC110" s="102"/>
      <c r="BD110" s="4" t="s">
        <v>9</v>
      </c>
      <c r="BE110" s="102"/>
      <c r="BF110" s="102"/>
      <c r="BG110" s="4" t="s">
        <v>9</v>
      </c>
      <c r="BH110" s="4" t="s">
        <v>5906</v>
      </c>
      <c r="BI110" s="4" t="s">
        <v>9</v>
      </c>
      <c r="BJ110" s="4" t="s">
        <v>9</v>
      </c>
      <c r="BK110" s="4" t="s">
        <v>9</v>
      </c>
      <c r="BL110" s="4" t="s">
        <v>9</v>
      </c>
      <c r="BM110" s="4" t="s">
        <v>9</v>
      </c>
      <c r="BN110" s="4" t="s">
        <v>5907</v>
      </c>
      <c r="BO110" s="4" t="s">
        <v>5908</v>
      </c>
      <c r="BP110" s="4" t="s">
        <v>9</v>
      </c>
      <c r="BQ110" s="4" t="s">
        <v>9</v>
      </c>
      <c r="BR110" s="4" t="s">
        <v>5902</v>
      </c>
      <c r="BS110" s="4" t="s">
        <v>9</v>
      </c>
      <c r="BT110" s="4" t="s">
        <v>9</v>
      </c>
      <c r="BU110" s="4" t="s">
        <v>9</v>
      </c>
      <c r="BV110" s="4" t="s">
        <v>9</v>
      </c>
      <c r="BW110" s="4" t="s">
        <v>9</v>
      </c>
      <c r="BX110" s="4" t="s">
        <v>5901</v>
      </c>
      <c r="BY110" s="4" t="s">
        <v>9</v>
      </c>
      <c r="BZ110" s="4" t="s">
        <v>9</v>
      </c>
      <c r="CA110" s="4" t="s">
        <v>9</v>
      </c>
      <c r="CB110" s="4" t="s">
        <v>9</v>
      </c>
      <c r="CC110" s="4" t="s">
        <v>9</v>
      </c>
      <c r="CD110" s="4" t="s">
        <v>9</v>
      </c>
      <c r="CE110" s="4" t="s">
        <v>9</v>
      </c>
      <c r="CF110" s="4" t="s">
        <v>5902</v>
      </c>
      <c r="CG110" s="4" t="s">
        <v>9</v>
      </c>
      <c r="CH110" s="4" t="s">
        <v>9</v>
      </c>
      <c r="CI110" s="4" t="s">
        <v>9</v>
      </c>
      <c r="CJ110" s="4" t="s">
        <v>9</v>
      </c>
      <c r="CK110" s="104">
        <v>0.51280092592592996</v>
      </c>
      <c r="CL110" s="104">
        <v>0</v>
      </c>
      <c r="CM110" s="4" t="s">
        <v>9</v>
      </c>
      <c r="CN110" s="4" t="s">
        <v>5902</v>
      </c>
      <c r="CO110" s="4" t="s">
        <v>9</v>
      </c>
      <c r="CP110" s="4" t="s">
        <v>9</v>
      </c>
      <c r="CQ110" s="4" t="s">
        <v>9</v>
      </c>
      <c r="CR110" s="4" t="s">
        <v>9</v>
      </c>
      <c r="CS110" s="4" t="s">
        <v>9</v>
      </c>
      <c r="CT110" s="4" t="s">
        <v>9</v>
      </c>
      <c r="CU110" s="4" t="s">
        <v>9</v>
      </c>
      <c r="CV110" s="4" t="s">
        <v>11</v>
      </c>
      <c r="CW110" s="4" t="s">
        <v>5909</v>
      </c>
      <c r="CX110" s="4" t="s">
        <v>9</v>
      </c>
      <c r="CY110" s="4" t="s">
        <v>9</v>
      </c>
      <c r="CZ110" s="4" t="s">
        <v>9</v>
      </c>
      <c r="DA110" s="4" t="s">
        <v>9</v>
      </c>
      <c r="DB110" s="4" t="s">
        <v>9</v>
      </c>
      <c r="DC110" s="102"/>
      <c r="DE110" s="8" t="str">
        <f t="shared" si="2"/>
        <v>XFR013</v>
      </c>
      <c r="DF110" s="8" t="str">
        <f t="shared" si="3"/>
        <v>Freight Inwards Packaging (Excl A</v>
      </c>
    </row>
    <row r="111" spans="1:110">
      <c r="A111" s="4" t="s">
        <v>6018</v>
      </c>
      <c r="B111" s="4" t="s">
        <v>5899</v>
      </c>
      <c r="C111" s="4" t="s">
        <v>4955</v>
      </c>
      <c r="D111" s="4" t="s">
        <v>9</v>
      </c>
      <c r="E111" s="4" t="s">
        <v>5900</v>
      </c>
      <c r="F111" s="102">
        <v>44502</v>
      </c>
      <c r="G111" s="4" t="s">
        <v>9</v>
      </c>
      <c r="H111" s="102"/>
      <c r="I111" s="4" t="s">
        <v>6784</v>
      </c>
      <c r="J111" s="4" t="s">
        <v>9</v>
      </c>
      <c r="K111" s="4" t="s">
        <v>5002</v>
      </c>
      <c r="L111" s="4" t="s">
        <v>9</v>
      </c>
      <c r="M111" s="4" t="s">
        <v>9</v>
      </c>
      <c r="N111" s="4" t="s">
        <v>5002</v>
      </c>
      <c r="O111" s="4" t="s">
        <v>4955</v>
      </c>
      <c r="P111" s="4" t="s">
        <v>5901</v>
      </c>
      <c r="Q111" s="4" t="s">
        <v>9</v>
      </c>
      <c r="R111" s="4" t="s">
        <v>9</v>
      </c>
      <c r="S111" s="4" t="s">
        <v>11</v>
      </c>
      <c r="T111" s="4" t="s">
        <v>1449</v>
      </c>
      <c r="U111" s="4" t="s">
        <v>5902</v>
      </c>
      <c r="V111" s="102"/>
      <c r="W111" s="4" t="s">
        <v>5902</v>
      </c>
      <c r="X111" s="4" t="s">
        <v>9</v>
      </c>
      <c r="Y111" s="4" t="s">
        <v>11</v>
      </c>
      <c r="Z111" s="4" t="s">
        <v>9</v>
      </c>
      <c r="AA111" s="4" t="s">
        <v>9</v>
      </c>
      <c r="AB111" s="102"/>
      <c r="AC111" s="102"/>
      <c r="AD111" s="102"/>
      <c r="AE111" s="102">
        <v>44502</v>
      </c>
      <c r="AF111" s="102"/>
      <c r="AG111" s="102"/>
      <c r="AH111" s="4" t="s">
        <v>5903</v>
      </c>
      <c r="AI111" s="4" t="s">
        <v>9</v>
      </c>
      <c r="AJ111" s="4" t="s">
        <v>9</v>
      </c>
      <c r="AK111" s="4" t="s">
        <v>9</v>
      </c>
      <c r="AL111" s="4" t="s">
        <v>5904</v>
      </c>
      <c r="AM111" s="4" t="s">
        <v>5905</v>
      </c>
      <c r="AN111" s="4" t="s">
        <v>9</v>
      </c>
      <c r="AO111" s="4" t="s">
        <v>9</v>
      </c>
      <c r="AP111" s="4" t="s">
        <v>5902</v>
      </c>
      <c r="AQ111" s="4" t="s">
        <v>9</v>
      </c>
      <c r="AR111" s="4" t="s">
        <v>9</v>
      </c>
      <c r="AS111" s="4" t="s">
        <v>9</v>
      </c>
      <c r="AT111" s="4" t="s">
        <v>9</v>
      </c>
      <c r="AU111" s="4" t="s">
        <v>9</v>
      </c>
      <c r="AV111" s="102"/>
      <c r="AW111" s="4" t="s">
        <v>5902</v>
      </c>
      <c r="AX111" s="4" t="s">
        <v>9</v>
      </c>
      <c r="AY111" s="4" t="s">
        <v>9</v>
      </c>
      <c r="AZ111" s="4" t="s">
        <v>9</v>
      </c>
      <c r="BA111" s="4" t="s">
        <v>9</v>
      </c>
      <c r="BB111" s="103">
        <v>0</v>
      </c>
      <c r="BC111" s="102"/>
      <c r="BD111" s="4" t="s">
        <v>9</v>
      </c>
      <c r="BE111" s="102"/>
      <c r="BF111" s="102"/>
      <c r="BG111" s="4" t="s">
        <v>9</v>
      </c>
      <c r="BH111" s="4" t="s">
        <v>5906</v>
      </c>
      <c r="BI111" s="4" t="s">
        <v>9</v>
      </c>
      <c r="BJ111" s="4" t="s">
        <v>9</v>
      </c>
      <c r="BK111" s="4" t="s">
        <v>9</v>
      </c>
      <c r="BL111" s="4" t="s">
        <v>9</v>
      </c>
      <c r="BM111" s="4" t="s">
        <v>9</v>
      </c>
      <c r="BN111" s="4" t="s">
        <v>5907</v>
      </c>
      <c r="BO111" s="4" t="s">
        <v>5908</v>
      </c>
      <c r="BP111" s="4" t="s">
        <v>9</v>
      </c>
      <c r="BQ111" s="4" t="s">
        <v>9</v>
      </c>
      <c r="BR111" s="4" t="s">
        <v>5902</v>
      </c>
      <c r="BS111" s="4" t="s">
        <v>9</v>
      </c>
      <c r="BT111" s="4" t="s">
        <v>9</v>
      </c>
      <c r="BU111" s="4" t="s">
        <v>9</v>
      </c>
      <c r="BV111" s="4" t="s">
        <v>9</v>
      </c>
      <c r="BW111" s="4" t="s">
        <v>9</v>
      </c>
      <c r="BX111" s="4" t="s">
        <v>5901</v>
      </c>
      <c r="BY111" s="4" t="s">
        <v>9</v>
      </c>
      <c r="BZ111" s="4" t="s">
        <v>9</v>
      </c>
      <c r="CA111" s="4" t="s">
        <v>9</v>
      </c>
      <c r="CB111" s="4" t="s">
        <v>9</v>
      </c>
      <c r="CC111" s="4" t="s">
        <v>9</v>
      </c>
      <c r="CD111" s="4" t="s">
        <v>9</v>
      </c>
      <c r="CE111" s="4" t="s">
        <v>9</v>
      </c>
      <c r="CF111" s="4" t="s">
        <v>5902</v>
      </c>
      <c r="CG111" s="4" t="s">
        <v>9</v>
      </c>
      <c r="CH111" s="4" t="s">
        <v>9</v>
      </c>
      <c r="CI111" s="4" t="s">
        <v>9</v>
      </c>
      <c r="CJ111" s="4" t="s">
        <v>9</v>
      </c>
      <c r="CK111" s="104">
        <v>0.51280092592592996</v>
      </c>
      <c r="CL111" s="104">
        <v>0</v>
      </c>
      <c r="CM111" s="4" t="s">
        <v>9</v>
      </c>
      <c r="CN111" s="4" t="s">
        <v>5902</v>
      </c>
      <c r="CO111" s="4" t="s">
        <v>9</v>
      </c>
      <c r="CP111" s="4" t="s">
        <v>9</v>
      </c>
      <c r="CQ111" s="4" t="s">
        <v>9</v>
      </c>
      <c r="CR111" s="4" t="s">
        <v>9</v>
      </c>
      <c r="CS111" s="4" t="s">
        <v>9</v>
      </c>
      <c r="CT111" s="4" t="s">
        <v>9</v>
      </c>
      <c r="CU111" s="4" t="s">
        <v>9</v>
      </c>
      <c r="CV111" s="4" t="s">
        <v>11</v>
      </c>
      <c r="CW111" s="4" t="s">
        <v>5909</v>
      </c>
      <c r="CX111" s="4" t="s">
        <v>9</v>
      </c>
      <c r="CY111" s="4" t="s">
        <v>9</v>
      </c>
      <c r="CZ111" s="4" t="s">
        <v>9</v>
      </c>
      <c r="DA111" s="4" t="s">
        <v>9</v>
      </c>
      <c r="DB111" s="4" t="s">
        <v>9</v>
      </c>
      <c r="DC111" s="102"/>
      <c r="DE111" s="8" t="str">
        <f t="shared" si="2"/>
        <v>XFR014</v>
      </c>
      <c r="DF111" s="8" t="str">
        <f t="shared" si="3"/>
        <v>Freight from Auckland site to Por</v>
      </c>
    </row>
    <row r="112" spans="1:110">
      <c r="A112" s="4" t="s">
        <v>6019</v>
      </c>
      <c r="B112" s="4" t="s">
        <v>5899</v>
      </c>
      <c r="C112" s="4" t="s">
        <v>4955</v>
      </c>
      <c r="D112" s="4" t="s">
        <v>9</v>
      </c>
      <c r="E112" s="4" t="s">
        <v>5900</v>
      </c>
      <c r="F112" s="102">
        <v>44502</v>
      </c>
      <c r="G112" s="4" t="s">
        <v>9</v>
      </c>
      <c r="H112" s="102"/>
      <c r="I112" s="4" t="s">
        <v>6785</v>
      </c>
      <c r="J112" s="4" t="s">
        <v>9</v>
      </c>
      <c r="K112" s="4" t="s">
        <v>5002</v>
      </c>
      <c r="L112" s="4" t="s">
        <v>9</v>
      </c>
      <c r="M112" s="4" t="s">
        <v>9</v>
      </c>
      <c r="N112" s="4" t="s">
        <v>5002</v>
      </c>
      <c r="O112" s="4" t="s">
        <v>4955</v>
      </c>
      <c r="P112" s="4" t="s">
        <v>5901</v>
      </c>
      <c r="Q112" s="4" t="s">
        <v>9</v>
      </c>
      <c r="R112" s="4" t="s">
        <v>9</v>
      </c>
      <c r="S112" s="4" t="s">
        <v>11</v>
      </c>
      <c r="T112" s="4" t="s">
        <v>1449</v>
      </c>
      <c r="U112" s="4" t="s">
        <v>5902</v>
      </c>
      <c r="V112" s="102"/>
      <c r="W112" s="4" t="s">
        <v>5902</v>
      </c>
      <c r="X112" s="4" t="s">
        <v>9</v>
      </c>
      <c r="Y112" s="4" t="s">
        <v>11</v>
      </c>
      <c r="Z112" s="4" t="s">
        <v>9</v>
      </c>
      <c r="AA112" s="4" t="s">
        <v>9</v>
      </c>
      <c r="AB112" s="102"/>
      <c r="AC112" s="102"/>
      <c r="AD112" s="102"/>
      <c r="AE112" s="102">
        <v>44502</v>
      </c>
      <c r="AF112" s="102"/>
      <c r="AG112" s="102"/>
      <c r="AH112" s="4" t="s">
        <v>5903</v>
      </c>
      <c r="AI112" s="4" t="s">
        <v>9</v>
      </c>
      <c r="AJ112" s="4" t="s">
        <v>9</v>
      </c>
      <c r="AK112" s="4" t="s">
        <v>9</v>
      </c>
      <c r="AL112" s="4" t="s">
        <v>5904</v>
      </c>
      <c r="AM112" s="4" t="s">
        <v>5905</v>
      </c>
      <c r="AN112" s="4" t="s">
        <v>9</v>
      </c>
      <c r="AO112" s="4" t="s">
        <v>9</v>
      </c>
      <c r="AP112" s="4" t="s">
        <v>5902</v>
      </c>
      <c r="AQ112" s="4" t="s">
        <v>9</v>
      </c>
      <c r="AR112" s="4" t="s">
        <v>9</v>
      </c>
      <c r="AS112" s="4" t="s">
        <v>9</v>
      </c>
      <c r="AT112" s="4" t="s">
        <v>9</v>
      </c>
      <c r="AU112" s="4" t="s">
        <v>9</v>
      </c>
      <c r="AV112" s="102"/>
      <c r="AW112" s="4" t="s">
        <v>5902</v>
      </c>
      <c r="AX112" s="4" t="s">
        <v>9</v>
      </c>
      <c r="AY112" s="4" t="s">
        <v>9</v>
      </c>
      <c r="AZ112" s="4" t="s">
        <v>9</v>
      </c>
      <c r="BA112" s="4" t="s">
        <v>9</v>
      </c>
      <c r="BB112" s="103">
        <v>0</v>
      </c>
      <c r="BC112" s="102"/>
      <c r="BD112" s="4" t="s">
        <v>9</v>
      </c>
      <c r="BE112" s="102"/>
      <c r="BF112" s="102"/>
      <c r="BG112" s="4" t="s">
        <v>9</v>
      </c>
      <c r="BH112" s="4" t="s">
        <v>5906</v>
      </c>
      <c r="BI112" s="4" t="s">
        <v>9</v>
      </c>
      <c r="BJ112" s="4" t="s">
        <v>9</v>
      </c>
      <c r="BK112" s="4" t="s">
        <v>9</v>
      </c>
      <c r="BL112" s="4" t="s">
        <v>9</v>
      </c>
      <c r="BM112" s="4" t="s">
        <v>9</v>
      </c>
      <c r="BN112" s="4" t="s">
        <v>5907</v>
      </c>
      <c r="BO112" s="4" t="s">
        <v>5908</v>
      </c>
      <c r="BP112" s="4" t="s">
        <v>9</v>
      </c>
      <c r="BQ112" s="4" t="s">
        <v>9</v>
      </c>
      <c r="BR112" s="4" t="s">
        <v>5902</v>
      </c>
      <c r="BS112" s="4" t="s">
        <v>9</v>
      </c>
      <c r="BT112" s="4" t="s">
        <v>9</v>
      </c>
      <c r="BU112" s="4" t="s">
        <v>9</v>
      </c>
      <c r="BV112" s="4" t="s">
        <v>9</v>
      </c>
      <c r="BW112" s="4" t="s">
        <v>9</v>
      </c>
      <c r="BX112" s="4" t="s">
        <v>5901</v>
      </c>
      <c r="BY112" s="4" t="s">
        <v>9</v>
      </c>
      <c r="BZ112" s="4" t="s">
        <v>9</v>
      </c>
      <c r="CA112" s="4" t="s">
        <v>9</v>
      </c>
      <c r="CB112" s="4" t="s">
        <v>9</v>
      </c>
      <c r="CC112" s="4" t="s">
        <v>9</v>
      </c>
      <c r="CD112" s="4" t="s">
        <v>9</v>
      </c>
      <c r="CE112" s="4" t="s">
        <v>9</v>
      </c>
      <c r="CF112" s="4" t="s">
        <v>5902</v>
      </c>
      <c r="CG112" s="4" t="s">
        <v>9</v>
      </c>
      <c r="CH112" s="4" t="s">
        <v>9</v>
      </c>
      <c r="CI112" s="4" t="s">
        <v>9</v>
      </c>
      <c r="CJ112" s="4" t="s">
        <v>9</v>
      </c>
      <c r="CK112" s="104">
        <v>0.51280092592592996</v>
      </c>
      <c r="CL112" s="104">
        <v>0</v>
      </c>
      <c r="CM112" s="4" t="s">
        <v>9</v>
      </c>
      <c r="CN112" s="4" t="s">
        <v>5902</v>
      </c>
      <c r="CO112" s="4" t="s">
        <v>9</v>
      </c>
      <c r="CP112" s="4" t="s">
        <v>9</v>
      </c>
      <c r="CQ112" s="4" t="s">
        <v>9</v>
      </c>
      <c r="CR112" s="4" t="s">
        <v>9</v>
      </c>
      <c r="CS112" s="4" t="s">
        <v>9</v>
      </c>
      <c r="CT112" s="4" t="s">
        <v>9</v>
      </c>
      <c r="CU112" s="4" t="s">
        <v>9</v>
      </c>
      <c r="CV112" s="4" t="s">
        <v>11</v>
      </c>
      <c r="CW112" s="4" t="s">
        <v>5909</v>
      </c>
      <c r="CX112" s="4" t="s">
        <v>9</v>
      </c>
      <c r="CY112" s="4" t="s">
        <v>9</v>
      </c>
      <c r="CZ112" s="4" t="s">
        <v>9</v>
      </c>
      <c r="DA112" s="4" t="s">
        <v>9</v>
      </c>
      <c r="DB112" s="4" t="s">
        <v>9</v>
      </c>
      <c r="DC112" s="102"/>
      <c r="DE112" s="8" t="str">
        <f t="shared" si="2"/>
        <v>XFR015</v>
      </c>
      <c r="DF112" s="8" t="str">
        <f t="shared" si="3"/>
        <v>Freight from Auckland to a2</v>
      </c>
    </row>
    <row r="113" spans="1:110">
      <c r="A113" s="4" t="s">
        <v>6020</v>
      </c>
      <c r="B113" s="4" t="s">
        <v>5899</v>
      </c>
      <c r="C113" s="4" t="s">
        <v>4955</v>
      </c>
      <c r="D113" s="4" t="s">
        <v>9</v>
      </c>
      <c r="E113" s="4" t="s">
        <v>5900</v>
      </c>
      <c r="F113" s="102">
        <v>44502</v>
      </c>
      <c r="G113" s="4" t="s">
        <v>9</v>
      </c>
      <c r="H113" s="102"/>
      <c r="I113" s="4" t="s">
        <v>6786</v>
      </c>
      <c r="J113" s="4" t="s">
        <v>9</v>
      </c>
      <c r="K113" s="4" t="s">
        <v>5002</v>
      </c>
      <c r="L113" s="4" t="s">
        <v>9</v>
      </c>
      <c r="M113" s="4" t="s">
        <v>9</v>
      </c>
      <c r="N113" s="4" t="s">
        <v>5002</v>
      </c>
      <c r="O113" s="4" t="s">
        <v>4955</v>
      </c>
      <c r="P113" s="4" t="s">
        <v>5901</v>
      </c>
      <c r="Q113" s="4" t="s">
        <v>9</v>
      </c>
      <c r="R113" s="4" t="s">
        <v>9</v>
      </c>
      <c r="S113" s="4" t="s">
        <v>11</v>
      </c>
      <c r="T113" s="4" t="s">
        <v>1449</v>
      </c>
      <c r="U113" s="4" t="s">
        <v>5902</v>
      </c>
      <c r="V113" s="102"/>
      <c r="W113" s="4" t="s">
        <v>5902</v>
      </c>
      <c r="X113" s="4" t="s">
        <v>9</v>
      </c>
      <c r="Y113" s="4" t="s">
        <v>11</v>
      </c>
      <c r="Z113" s="4" t="s">
        <v>9</v>
      </c>
      <c r="AA113" s="4" t="s">
        <v>9</v>
      </c>
      <c r="AB113" s="102"/>
      <c r="AC113" s="102"/>
      <c r="AD113" s="102"/>
      <c r="AE113" s="102">
        <v>44502</v>
      </c>
      <c r="AF113" s="102"/>
      <c r="AG113" s="102"/>
      <c r="AH113" s="4" t="s">
        <v>5903</v>
      </c>
      <c r="AI113" s="4" t="s">
        <v>9</v>
      </c>
      <c r="AJ113" s="4" t="s">
        <v>9</v>
      </c>
      <c r="AK113" s="4" t="s">
        <v>9</v>
      </c>
      <c r="AL113" s="4" t="s">
        <v>5904</v>
      </c>
      <c r="AM113" s="4" t="s">
        <v>5905</v>
      </c>
      <c r="AN113" s="4" t="s">
        <v>9</v>
      </c>
      <c r="AO113" s="4" t="s">
        <v>9</v>
      </c>
      <c r="AP113" s="4" t="s">
        <v>5902</v>
      </c>
      <c r="AQ113" s="4" t="s">
        <v>9</v>
      </c>
      <c r="AR113" s="4" t="s">
        <v>9</v>
      </c>
      <c r="AS113" s="4" t="s">
        <v>9</v>
      </c>
      <c r="AT113" s="4" t="s">
        <v>9</v>
      </c>
      <c r="AU113" s="4" t="s">
        <v>9</v>
      </c>
      <c r="AV113" s="102"/>
      <c r="AW113" s="4" t="s">
        <v>5902</v>
      </c>
      <c r="AX113" s="4" t="s">
        <v>9</v>
      </c>
      <c r="AY113" s="4" t="s">
        <v>9</v>
      </c>
      <c r="AZ113" s="4" t="s">
        <v>9</v>
      </c>
      <c r="BA113" s="4" t="s">
        <v>9</v>
      </c>
      <c r="BB113" s="103">
        <v>0</v>
      </c>
      <c r="BC113" s="102"/>
      <c r="BD113" s="4" t="s">
        <v>9</v>
      </c>
      <c r="BE113" s="102"/>
      <c r="BF113" s="102"/>
      <c r="BG113" s="4" t="s">
        <v>9</v>
      </c>
      <c r="BH113" s="4" t="s">
        <v>5906</v>
      </c>
      <c r="BI113" s="4" t="s">
        <v>9</v>
      </c>
      <c r="BJ113" s="4" t="s">
        <v>9</v>
      </c>
      <c r="BK113" s="4" t="s">
        <v>9</v>
      </c>
      <c r="BL113" s="4" t="s">
        <v>9</v>
      </c>
      <c r="BM113" s="4" t="s">
        <v>9</v>
      </c>
      <c r="BN113" s="4" t="s">
        <v>5907</v>
      </c>
      <c r="BO113" s="4" t="s">
        <v>5908</v>
      </c>
      <c r="BP113" s="4" t="s">
        <v>9</v>
      </c>
      <c r="BQ113" s="4" t="s">
        <v>9</v>
      </c>
      <c r="BR113" s="4" t="s">
        <v>5902</v>
      </c>
      <c r="BS113" s="4" t="s">
        <v>9</v>
      </c>
      <c r="BT113" s="4" t="s">
        <v>9</v>
      </c>
      <c r="BU113" s="4" t="s">
        <v>9</v>
      </c>
      <c r="BV113" s="4" t="s">
        <v>9</v>
      </c>
      <c r="BW113" s="4" t="s">
        <v>9</v>
      </c>
      <c r="BX113" s="4" t="s">
        <v>5901</v>
      </c>
      <c r="BY113" s="4" t="s">
        <v>9</v>
      </c>
      <c r="BZ113" s="4" t="s">
        <v>9</v>
      </c>
      <c r="CA113" s="4" t="s">
        <v>9</v>
      </c>
      <c r="CB113" s="4" t="s">
        <v>9</v>
      </c>
      <c r="CC113" s="4" t="s">
        <v>9</v>
      </c>
      <c r="CD113" s="4" t="s">
        <v>9</v>
      </c>
      <c r="CE113" s="4" t="s">
        <v>9</v>
      </c>
      <c r="CF113" s="4" t="s">
        <v>5902</v>
      </c>
      <c r="CG113" s="4" t="s">
        <v>9</v>
      </c>
      <c r="CH113" s="4" t="s">
        <v>9</v>
      </c>
      <c r="CI113" s="4" t="s">
        <v>9</v>
      </c>
      <c r="CJ113" s="4" t="s">
        <v>9</v>
      </c>
      <c r="CK113" s="104">
        <v>0.51280092592592996</v>
      </c>
      <c r="CL113" s="104">
        <v>0</v>
      </c>
      <c r="CM113" s="4" t="s">
        <v>9</v>
      </c>
      <c r="CN113" s="4" t="s">
        <v>5902</v>
      </c>
      <c r="CO113" s="4" t="s">
        <v>9</v>
      </c>
      <c r="CP113" s="4" t="s">
        <v>9</v>
      </c>
      <c r="CQ113" s="4" t="s">
        <v>9</v>
      </c>
      <c r="CR113" s="4" t="s">
        <v>9</v>
      </c>
      <c r="CS113" s="4" t="s">
        <v>9</v>
      </c>
      <c r="CT113" s="4" t="s">
        <v>9</v>
      </c>
      <c r="CU113" s="4" t="s">
        <v>9</v>
      </c>
      <c r="CV113" s="4" t="s">
        <v>11</v>
      </c>
      <c r="CW113" s="4" t="s">
        <v>5909</v>
      </c>
      <c r="CX113" s="4" t="s">
        <v>9</v>
      </c>
      <c r="CY113" s="4" t="s">
        <v>9</v>
      </c>
      <c r="CZ113" s="4" t="s">
        <v>9</v>
      </c>
      <c r="DA113" s="4" t="s">
        <v>9</v>
      </c>
      <c r="DB113" s="4" t="s">
        <v>9</v>
      </c>
      <c r="DC113" s="102"/>
      <c r="DE113" s="8" t="str">
        <f t="shared" si="2"/>
        <v>BUD220</v>
      </c>
      <c r="DF113" s="8" t="str">
        <f t="shared" si="3"/>
        <v>2-UHT Milk Shelf Life Study</v>
      </c>
    </row>
    <row r="114" spans="1:110">
      <c r="A114" s="4" t="s">
        <v>6021</v>
      </c>
      <c r="B114" s="4" t="s">
        <v>5899</v>
      </c>
      <c r="C114" s="4" t="s">
        <v>4955</v>
      </c>
      <c r="D114" s="4" t="s">
        <v>9</v>
      </c>
      <c r="E114" s="4" t="s">
        <v>5900</v>
      </c>
      <c r="F114" s="102">
        <v>44502</v>
      </c>
      <c r="G114" s="4" t="s">
        <v>9</v>
      </c>
      <c r="H114" s="102"/>
      <c r="I114" s="4" t="s">
        <v>6787</v>
      </c>
      <c r="J114" s="4" t="s">
        <v>9</v>
      </c>
      <c r="K114" s="4" t="s">
        <v>5002</v>
      </c>
      <c r="L114" s="4" t="s">
        <v>9</v>
      </c>
      <c r="M114" s="4" t="s">
        <v>9</v>
      </c>
      <c r="N114" s="4" t="s">
        <v>5002</v>
      </c>
      <c r="O114" s="4" t="s">
        <v>4955</v>
      </c>
      <c r="P114" s="4" t="s">
        <v>5901</v>
      </c>
      <c r="Q114" s="4" t="s">
        <v>9</v>
      </c>
      <c r="R114" s="4" t="s">
        <v>9</v>
      </c>
      <c r="S114" s="4" t="s">
        <v>11</v>
      </c>
      <c r="T114" s="4" t="s">
        <v>1449</v>
      </c>
      <c r="U114" s="4" t="s">
        <v>5902</v>
      </c>
      <c r="V114" s="102"/>
      <c r="W114" s="4" t="s">
        <v>5902</v>
      </c>
      <c r="X114" s="4" t="s">
        <v>9</v>
      </c>
      <c r="Y114" s="4" t="s">
        <v>11</v>
      </c>
      <c r="Z114" s="4" t="s">
        <v>9</v>
      </c>
      <c r="AA114" s="4" t="s">
        <v>9</v>
      </c>
      <c r="AB114" s="102"/>
      <c r="AC114" s="102"/>
      <c r="AD114" s="102"/>
      <c r="AE114" s="102">
        <v>44502</v>
      </c>
      <c r="AF114" s="102"/>
      <c r="AG114" s="102"/>
      <c r="AH114" s="4" t="s">
        <v>5903</v>
      </c>
      <c r="AI114" s="4" t="s">
        <v>9</v>
      </c>
      <c r="AJ114" s="4" t="s">
        <v>9</v>
      </c>
      <c r="AK114" s="4" t="s">
        <v>9</v>
      </c>
      <c r="AL114" s="4" t="s">
        <v>5904</v>
      </c>
      <c r="AM114" s="4" t="s">
        <v>5905</v>
      </c>
      <c r="AN114" s="4" t="s">
        <v>9</v>
      </c>
      <c r="AO114" s="4" t="s">
        <v>9</v>
      </c>
      <c r="AP114" s="4" t="s">
        <v>5902</v>
      </c>
      <c r="AQ114" s="4" t="s">
        <v>9</v>
      </c>
      <c r="AR114" s="4" t="s">
        <v>9</v>
      </c>
      <c r="AS114" s="4" t="s">
        <v>9</v>
      </c>
      <c r="AT114" s="4" t="s">
        <v>9</v>
      </c>
      <c r="AU114" s="4" t="s">
        <v>9</v>
      </c>
      <c r="AV114" s="102"/>
      <c r="AW114" s="4" t="s">
        <v>5902</v>
      </c>
      <c r="AX114" s="4" t="s">
        <v>9</v>
      </c>
      <c r="AY114" s="4" t="s">
        <v>9</v>
      </c>
      <c r="AZ114" s="4" t="s">
        <v>9</v>
      </c>
      <c r="BA114" s="4" t="s">
        <v>9</v>
      </c>
      <c r="BB114" s="103">
        <v>0</v>
      </c>
      <c r="BC114" s="102"/>
      <c r="BD114" s="4" t="s">
        <v>9</v>
      </c>
      <c r="BE114" s="102"/>
      <c r="BF114" s="102"/>
      <c r="BG114" s="4" t="s">
        <v>9</v>
      </c>
      <c r="BH114" s="4" t="s">
        <v>5906</v>
      </c>
      <c r="BI114" s="4" t="s">
        <v>9</v>
      </c>
      <c r="BJ114" s="4" t="s">
        <v>9</v>
      </c>
      <c r="BK114" s="4" t="s">
        <v>9</v>
      </c>
      <c r="BL114" s="4" t="s">
        <v>9</v>
      </c>
      <c r="BM114" s="4" t="s">
        <v>9</v>
      </c>
      <c r="BN114" s="4" t="s">
        <v>5907</v>
      </c>
      <c r="BO114" s="4" t="s">
        <v>5908</v>
      </c>
      <c r="BP114" s="4" t="s">
        <v>9</v>
      </c>
      <c r="BQ114" s="4" t="s">
        <v>9</v>
      </c>
      <c r="BR114" s="4" t="s">
        <v>5902</v>
      </c>
      <c r="BS114" s="4" t="s">
        <v>9</v>
      </c>
      <c r="BT114" s="4" t="s">
        <v>9</v>
      </c>
      <c r="BU114" s="4" t="s">
        <v>9</v>
      </c>
      <c r="BV114" s="4" t="s">
        <v>9</v>
      </c>
      <c r="BW114" s="4" t="s">
        <v>9</v>
      </c>
      <c r="BX114" s="4" t="s">
        <v>5901</v>
      </c>
      <c r="BY114" s="4" t="s">
        <v>9</v>
      </c>
      <c r="BZ114" s="4" t="s">
        <v>9</v>
      </c>
      <c r="CA114" s="4" t="s">
        <v>9</v>
      </c>
      <c r="CB114" s="4" t="s">
        <v>9</v>
      </c>
      <c r="CC114" s="4" t="s">
        <v>9</v>
      </c>
      <c r="CD114" s="4" t="s">
        <v>9</v>
      </c>
      <c r="CE114" s="4" t="s">
        <v>9</v>
      </c>
      <c r="CF114" s="4" t="s">
        <v>5902</v>
      </c>
      <c r="CG114" s="4" t="s">
        <v>9</v>
      </c>
      <c r="CH114" s="4" t="s">
        <v>9</v>
      </c>
      <c r="CI114" s="4" t="s">
        <v>9</v>
      </c>
      <c r="CJ114" s="4" t="s">
        <v>9</v>
      </c>
      <c r="CK114" s="104">
        <v>0.51280092592592996</v>
      </c>
      <c r="CL114" s="104">
        <v>0</v>
      </c>
      <c r="CM114" s="4" t="s">
        <v>9</v>
      </c>
      <c r="CN114" s="4" t="s">
        <v>5902</v>
      </c>
      <c r="CO114" s="4" t="s">
        <v>9</v>
      </c>
      <c r="CP114" s="4" t="s">
        <v>9</v>
      </c>
      <c r="CQ114" s="4" t="s">
        <v>9</v>
      </c>
      <c r="CR114" s="4" t="s">
        <v>9</v>
      </c>
      <c r="CS114" s="4" t="s">
        <v>9</v>
      </c>
      <c r="CT114" s="4" t="s">
        <v>9</v>
      </c>
      <c r="CU114" s="4" t="s">
        <v>9</v>
      </c>
      <c r="CV114" s="4" t="s">
        <v>11</v>
      </c>
      <c r="CW114" s="4" t="s">
        <v>5909</v>
      </c>
      <c r="CX114" s="4" t="s">
        <v>9</v>
      </c>
      <c r="CY114" s="4" t="s">
        <v>9</v>
      </c>
      <c r="CZ114" s="4" t="s">
        <v>9</v>
      </c>
      <c r="DA114" s="4" t="s">
        <v>9</v>
      </c>
      <c r="DB114" s="4" t="s">
        <v>9</v>
      </c>
      <c r="DC114" s="102"/>
      <c r="DE114" s="8" t="str">
        <f t="shared" si="2"/>
        <v>BUD220</v>
      </c>
      <c r="DF114" s="8" t="str">
        <f t="shared" si="3"/>
        <v>1-Kalbe Nutritionals (new)</v>
      </c>
    </row>
    <row r="115" spans="1:110">
      <c r="A115" s="4" t="s">
        <v>6022</v>
      </c>
      <c r="B115" s="4" t="s">
        <v>5899</v>
      </c>
      <c r="C115" s="4" t="s">
        <v>4955</v>
      </c>
      <c r="D115" s="4" t="s">
        <v>9</v>
      </c>
      <c r="E115" s="4" t="s">
        <v>5900</v>
      </c>
      <c r="F115" s="102">
        <v>44502</v>
      </c>
      <c r="G115" s="4" t="s">
        <v>9</v>
      </c>
      <c r="H115" s="102"/>
      <c r="I115" s="4" t="s">
        <v>6788</v>
      </c>
      <c r="J115" s="4" t="s">
        <v>9</v>
      </c>
      <c r="K115" s="4" t="s">
        <v>5002</v>
      </c>
      <c r="L115" s="4" t="s">
        <v>9</v>
      </c>
      <c r="M115" s="4" t="s">
        <v>9</v>
      </c>
      <c r="N115" s="4" t="s">
        <v>5002</v>
      </c>
      <c r="O115" s="4" t="s">
        <v>4955</v>
      </c>
      <c r="P115" s="4" t="s">
        <v>5901</v>
      </c>
      <c r="Q115" s="4" t="s">
        <v>9</v>
      </c>
      <c r="R115" s="4" t="s">
        <v>9</v>
      </c>
      <c r="S115" s="4" t="s">
        <v>11</v>
      </c>
      <c r="T115" s="4" t="s">
        <v>1449</v>
      </c>
      <c r="U115" s="4" t="s">
        <v>5902</v>
      </c>
      <c r="V115" s="102"/>
      <c r="W115" s="4" t="s">
        <v>5902</v>
      </c>
      <c r="X115" s="4" t="s">
        <v>9</v>
      </c>
      <c r="Y115" s="4" t="s">
        <v>11</v>
      </c>
      <c r="Z115" s="4" t="s">
        <v>9</v>
      </c>
      <c r="AA115" s="4" t="s">
        <v>9</v>
      </c>
      <c r="AB115" s="102"/>
      <c r="AC115" s="102"/>
      <c r="AD115" s="102"/>
      <c r="AE115" s="102">
        <v>44502</v>
      </c>
      <c r="AF115" s="102"/>
      <c r="AG115" s="102"/>
      <c r="AH115" s="4" t="s">
        <v>5903</v>
      </c>
      <c r="AI115" s="4" t="s">
        <v>9</v>
      </c>
      <c r="AJ115" s="4" t="s">
        <v>9</v>
      </c>
      <c r="AK115" s="4" t="s">
        <v>9</v>
      </c>
      <c r="AL115" s="4" t="s">
        <v>5904</v>
      </c>
      <c r="AM115" s="4" t="s">
        <v>5905</v>
      </c>
      <c r="AN115" s="4" t="s">
        <v>9</v>
      </c>
      <c r="AO115" s="4" t="s">
        <v>9</v>
      </c>
      <c r="AP115" s="4" t="s">
        <v>5902</v>
      </c>
      <c r="AQ115" s="4" t="s">
        <v>9</v>
      </c>
      <c r="AR115" s="4" t="s">
        <v>9</v>
      </c>
      <c r="AS115" s="4" t="s">
        <v>9</v>
      </c>
      <c r="AT115" s="4" t="s">
        <v>9</v>
      </c>
      <c r="AU115" s="4" t="s">
        <v>9</v>
      </c>
      <c r="AV115" s="102"/>
      <c r="AW115" s="4" t="s">
        <v>5902</v>
      </c>
      <c r="AX115" s="4" t="s">
        <v>9</v>
      </c>
      <c r="AY115" s="4" t="s">
        <v>9</v>
      </c>
      <c r="AZ115" s="4" t="s">
        <v>9</v>
      </c>
      <c r="BA115" s="4" t="s">
        <v>9</v>
      </c>
      <c r="BB115" s="103">
        <v>0</v>
      </c>
      <c r="BC115" s="102"/>
      <c r="BD115" s="4" t="s">
        <v>9</v>
      </c>
      <c r="BE115" s="102"/>
      <c r="BF115" s="102"/>
      <c r="BG115" s="4" t="s">
        <v>9</v>
      </c>
      <c r="BH115" s="4" t="s">
        <v>5906</v>
      </c>
      <c r="BI115" s="4" t="s">
        <v>9</v>
      </c>
      <c r="BJ115" s="4" t="s">
        <v>9</v>
      </c>
      <c r="BK115" s="4" t="s">
        <v>9</v>
      </c>
      <c r="BL115" s="4" t="s">
        <v>9</v>
      </c>
      <c r="BM115" s="4" t="s">
        <v>9</v>
      </c>
      <c r="BN115" s="4" t="s">
        <v>5907</v>
      </c>
      <c r="BO115" s="4" t="s">
        <v>5908</v>
      </c>
      <c r="BP115" s="4" t="s">
        <v>9</v>
      </c>
      <c r="BQ115" s="4" t="s">
        <v>9</v>
      </c>
      <c r="BR115" s="4" t="s">
        <v>5902</v>
      </c>
      <c r="BS115" s="4" t="s">
        <v>9</v>
      </c>
      <c r="BT115" s="4" t="s">
        <v>9</v>
      </c>
      <c r="BU115" s="4" t="s">
        <v>9</v>
      </c>
      <c r="BV115" s="4" t="s">
        <v>9</v>
      </c>
      <c r="BW115" s="4" t="s">
        <v>9</v>
      </c>
      <c r="BX115" s="4" t="s">
        <v>5901</v>
      </c>
      <c r="BY115" s="4" t="s">
        <v>9</v>
      </c>
      <c r="BZ115" s="4" t="s">
        <v>9</v>
      </c>
      <c r="CA115" s="4" t="s">
        <v>9</v>
      </c>
      <c r="CB115" s="4" t="s">
        <v>9</v>
      </c>
      <c r="CC115" s="4" t="s">
        <v>9</v>
      </c>
      <c r="CD115" s="4" t="s">
        <v>9</v>
      </c>
      <c r="CE115" s="4" t="s">
        <v>9</v>
      </c>
      <c r="CF115" s="4" t="s">
        <v>5902</v>
      </c>
      <c r="CG115" s="4" t="s">
        <v>9</v>
      </c>
      <c r="CH115" s="4" t="s">
        <v>9</v>
      </c>
      <c r="CI115" s="4" t="s">
        <v>9</v>
      </c>
      <c r="CJ115" s="4" t="s">
        <v>9</v>
      </c>
      <c r="CK115" s="104">
        <v>0.51280092592592996</v>
      </c>
      <c r="CL115" s="104">
        <v>0</v>
      </c>
      <c r="CM115" s="4" t="s">
        <v>9</v>
      </c>
      <c r="CN115" s="4" t="s">
        <v>5902</v>
      </c>
      <c r="CO115" s="4" t="s">
        <v>9</v>
      </c>
      <c r="CP115" s="4" t="s">
        <v>9</v>
      </c>
      <c r="CQ115" s="4" t="s">
        <v>9</v>
      </c>
      <c r="CR115" s="4" t="s">
        <v>9</v>
      </c>
      <c r="CS115" s="4" t="s">
        <v>9</v>
      </c>
      <c r="CT115" s="4" t="s">
        <v>9</v>
      </c>
      <c r="CU115" s="4" t="s">
        <v>9</v>
      </c>
      <c r="CV115" s="4" t="s">
        <v>11</v>
      </c>
      <c r="CW115" s="4" t="s">
        <v>5909</v>
      </c>
      <c r="CX115" s="4" t="s">
        <v>9</v>
      </c>
      <c r="CY115" s="4" t="s">
        <v>9</v>
      </c>
      <c r="CZ115" s="4" t="s">
        <v>9</v>
      </c>
      <c r="DA115" s="4" t="s">
        <v>9</v>
      </c>
      <c r="DB115" s="4" t="s">
        <v>9</v>
      </c>
      <c r="DC115" s="102"/>
      <c r="DE115" s="8" t="str">
        <f t="shared" si="2"/>
        <v>XFR016</v>
      </c>
      <c r="DF115" s="8" t="str">
        <f t="shared" si="3"/>
        <v>Freight from Dunsandel to Aucklan</v>
      </c>
    </row>
    <row r="116" spans="1:110">
      <c r="A116" s="4" t="s">
        <v>6023</v>
      </c>
      <c r="B116" s="4" t="s">
        <v>5899</v>
      </c>
      <c r="C116" s="4" t="s">
        <v>4955</v>
      </c>
      <c r="D116" s="4" t="s">
        <v>9</v>
      </c>
      <c r="E116" s="4" t="s">
        <v>5900</v>
      </c>
      <c r="F116" s="102">
        <v>44502</v>
      </c>
      <c r="G116" s="4" t="s">
        <v>9</v>
      </c>
      <c r="H116" s="102"/>
      <c r="I116" s="4" t="s">
        <v>6789</v>
      </c>
      <c r="J116" s="4" t="s">
        <v>9</v>
      </c>
      <c r="K116" s="4" t="s">
        <v>5002</v>
      </c>
      <c r="L116" s="4" t="s">
        <v>9</v>
      </c>
      <c r="M116" s="4" t="s">
        <v>9</v>
      </c>
      <c r="N116" s="4" t="s">
        <v>5002</v>
      </c>
      <c r="O116" s="4" t="s">
        <v>4955</v>
      </c>
      <c r="P116" s="4" t="s">
        <v>5901</v>
      </c>
      <c r="Q116" s="4" t="s">
        <v>9</v>
      </c>
      <c r="R116" s="4" t="s">
        <v>9</v>
      </c>
      <c r="S116" s="4" t="s">
        <v>11</v>
      </c>
      <c r="T116" s="4" t="s">
        <v>1449</v>
      </c>
      <c r="U116" s="4" t="s">
        <v>5902</v>
      </c>
      <c r="V116" s="102"/>
      <c r="W116" s="4" t="s">
        <v>5902</v>
      </c>
      <c r="X116" s="4" t="s">
        <v>9</v>
      </c>
      <c r="Y116" s="4" t="s">
        <v>11</v>
      </c>
      <c r="Z116" s="4" t="s">
        <v>9</v>
      </c>
      <c r="AA116" s="4" t="s">
        <v>9</v>
      </c>
      <c r="AB116" s="102"/>
      <c r="AC116" s="102"/>
      <c r="AD116" s="102"/>
      <c r="AE116" s="102">
        <v>44502</v>
      </c>
      <c r="AF116" s="102"/>
      <c r="AG116" s="102"/>
      <c r="AH116" s="4" t="s">
        <v>5903</v>
      </c>
      <c r="AI116" s="4" t="s">
        <v>9</v>
      </c>
      <c r="AJ116" s="4" t="s">
        <v>9</v>
      </c>
      <c r="AK116" s="4" t="s">
        <v>9</v>
      </c>
      <c r="AL116" s="4" t="s">
        <v>5904</v>
      </c>
      <c r="AM116" s="4" t="s">
        <v>5905</v>
      </c>
      <c r="AN116" s="4" t="s">
        <v>9</v>
      </c>
      <c r="AO116" s="4" t="s">
        <v>9</v>
      </c>
      <c r="AP116" s="4" t="s">
        <v>5902</v>
      </c>
      <c r="AQ116" s="4" t="s">
        <v>9</v>
      </c>
      <c r="AR116" s="4" t="s">
        <v>9</v>
      </c>
      <c r="AS116" s="4" t="s">
        <v>9</v>
      </c>
      <c r="AT116" s="4" t="s">
        <v>9</v>
      </c>
      <c r="AU116" s="4" t="s">
        <v>9</v>
      </c>
      <c r="AV116" s="102"/>
      <c r="AW116" s="4" t="s">
        <v>5902</v>
      </c>
      <c r="AX116" s="4" t="s">
        <v>9</v>
      </c>
      <c r="AY116" s="4" t="s">
        <v>9</v>
      </c>
      <c r="AZ116" s="4" t="s">
        <v>9</v>
      </c>
      <c r="BA116" s="4" t="s">
        <v>9</v>
      </c>
      <c r="BB116" s="103">
        <v>0</v>
      </c>
      <c r="BC116" s="102"/>
      <c r="BD116" s="4" t="s">
        <v>9</v>
      </c>
      <c r="BE116" s="102"/>
      <c r="BF116" s="102"/>
      <c r="BG116" s="4" t="s">
        <v>9</v>
      </c>
      <c r="BH116" s="4" t="s">
        <v>5906</v>
      </c>
      <c r="BI116" s="4" t="s">
        <v>9</v>
      </c>
      <c r="BJ116" s="4" t="s">
        <v>9</v>
      </c>
      <c r="BK116" s="4" t="s">
        <v>9</v>
      </c>
      <c r="BL116" s="4" t="s">
        <v>9</v>
      </c>
      <c r="BM116" s="4" t="s">
        <v>9</v>
      </c>
      <c r="BN116" s="4" t="s">
        <v>5907</v>
      </c>
      <c r="BO116" s="4" t="s">
        <v>5908</v>
      </c>
      <c r="BP116" s="4" t="s">
        <v>9</v>
      </c>
      <c r="BQ116" s="4" t="s">
        <v>9</v>
      </c>
      <c r="BR116" s="4" t="s">
        <v>5902</v>
      </c>
      <c r="BS116" s="4" t="s">
        <v>9</v>
      </c>
      <c r="BT116" s="4" t="s">
        <v>9</v>
      </c>
      <c r="BU116" s="4" t="s">
        <v>9</v>
      </c>
      <c r="BV116" s="4" t="s">
        <v>9</v>
      </c>
      <c r="BW116" s="4" t="s">
        <v>9</v>
      </c>
      <c r="BX116" s="4" t="s">
        <v>5901</v>
      </c>
      <c r="BY116" s="4" t="s">
        <v>9</v>
      </c>
      <c r="BZ116" s="4" t="s">
        <v>9</v>
      </c>
      <c r="CA116" s="4" t="s">
        <v>9</v>
      </c>
      <c r="CB116" s="4" t="s">
        <v>9</v>
      </c>
      <c r="CC116" s="4" t="s">
        <v>9</v>
      </c>
      <c r="CD116" s="4" t="s">
        <v>9</v>
      </c>
      <c r="CE116" s="4" t="s">
        <v>9</v>
      </c>
      <c r="CF116" s="4" t="s">
        <v>5902</v>
      </c>
      <c r="CG116" s="4" t="s">
        <v>9</v>
      </c>
      <c r="CH116" s="4" t="s">
        <v>9</v>
      </c>
      <c r="CI116" s="4" t="s">
        <v>9</v>
      </c>
      <c r="CJ116" s="4" t="s">
        <v>9</v>
      </c>
      <c r="CK116" s="104">
        <v>0.51280092592592996</v>
      </c>
      <c r="CL116" s="104">
        <v>0</v>
      </c>
      <c r="CM116" s="4" t="s">
        <v>9</v>
      </c>
      <c r="CN116" s="4" t="s">
        <v>5902</v>
      </c>
      <c r="CO116" s="4" t="s">
        <v>9</v>
      </c>
      <c r="CP116" s="4" t="s">
        <v>9</v>
      </c>
      <c r="CQ116" s="4" t="s">
        <v>9</v>
      </c>
      <c r="CR116" s="4" t="s">
        <v>9</v>
      </c>
      <c r="CS116" s="4" t="s">
        <v>9</v>
      </c>
      <c r="CT116" s="4" t="s">
        <v>9</v>
      </c>
      <c r="CU116" s="4" t="s">
        <v>9</v>
      </c>
      <c r="CV116" s="4" t="s">
        <v>11</v>
      </c>
      <c r="CW116" s="4" t="s">
        <v>5909</v>
      </c>
      <c r="CX116" s="4" t="s">
        <v>9</v>
      </c>
      <c r="CY116" s="4" t="s">
        <v>9</v>
      </c>
      <c r="CZ116" s="4" t="s">
        <v>9</v>
      </c>
      <c r="DA116" s="4" t="s">
        <v>9</v>
      </c>
      <c r="DB116" s="4" t="s">
        <v>9</v>
      </c>
      <c r="DC116" s="102"/>
      <c r="DE116" s="8" t="str">
        <f t="shared" si="2"/>
        <v>XFR017</v>
      </c>
      <c r="DF116" s="8" t="str">
        <f t="shared" si="3"/>
        <v>Shuttle truck between Auckland si</v>
      </c>
    </row>
    <row r="117" spans="1:110">
      <c r="A117" s="4" t="s">
        <v>6024</v>
      </c>
      <c r="B117" s="4" t="s">
        <v>5899</v>
      </c>
      <c r="C117" s="4" t="s">
        <v>4955</v>
      </c>
      <c r="D117" s="4" t="s">
        <v>9</v>
      </c>
      <c r="E117" s="4" t="s">
        <v>5900</v>
      </c>
      <c r="F117" s="102">
        <v>44502</v>
      </c>
      <c r="G117" s="4" t="s">
        <v>9</v>
      </c>
      <c r="H117" s="102"/>
      <c r="I117" s="4" t="s">
        <v>6790</v>
      </c>
      <c r="J117" s="4" t="s">
        <v>9</v>
      </c>
      <c r="K117" s="4" t="s">
        <v>5002</v>
      </c>
      <c r="L117" s="4" t="s">
        <v>9</v>
      </c>
      <c r="M117" s="4" t="s">
        <v>9</v>
      </c>
      <c r="N117" s="4" t="s">
        <v>5002</v>
      </c>
      <c r="O117" s="4" t="s">
        <v>4955</v>
      </c>
      <c r="P117" s="4" t="s">
        <v>5901</v>
      </c>
      <c r="Q117" s="4" t="s">
        <v>9</v>
      </c>
      <c r="R117" s="4" t="s">
        <v>9</v>
      </c>
      <c r="S117" s="4" t="s">
        <v>11</v>
      </c>
      <c r="T117" s="4" t="s">
        <v>1449</v>
      </c>
      <c r="U117" s="4" t="s">
        <v>5902</v>
      </c>
      <c r="V117" s="102"/>
      <c r="W117" s="4" t="s">
        <v>5902</v>
      </c>
      <c r="X117" s="4" t="s">
        <v>9</v>
      </c>
      <c r="Y117" s="4" t="s">
        <v>11</v>
      </c>
      <c r="Z117" s="4" t="s">
        <v>9</v>
      </c>
      <c r="AA117" s="4" t="s">
        <v>9</v>
      </c>
      <c r="AB117" s="102"/>
      <c r="AC117" s="102"/>
      <c r="AD117" s="102"/>
      <c r="AE117" s="102">
        <v>44502</v>
      </c>
      <c r="AF117" s="102"/>
      <c r="AG117" s="102"/>
      <c r="AH117" s="4" t="s">
        <v>5903</v>
      </c>
      <c r="AI117" s="4" t="s">
        <v>9</v>
      </c>
      <c r="AJ117" s="4" t="s">
        <v>9</v>
      </c>
      <c r="AK117" s="4" t="s">
        <v>9</v>
      </c>
      <c r="AL117" s="4" t="s">
        <v>5904</v>
      </c>
      <c r="AM117" s="4" t="s">
        <v>5905</v>
      </c>
      <c r="AN117" s="4" t="s">
        <v>9</v>
      </c>
      <c r="AO117" s="4" t="s">
        <v>9</v>
      </c>
      <c r="AP117" s="4" t="s">
        <v>5902</v>
      </c>
      <c r="AQ117" s="4" t="s">
        <v>9</v>
      </c>
      <c r="AR117" s="4" t="s">
        <v>9</v>
      </c>
      <c r="AS117" s="4" t="s">
        <v>9</v>
      </c>
      <c r="AT117" s="4" t="s">
        <v>9</v>
      </c>
      <c r="AU117" s="4" t="s">
        <v>9</v>
      </c>
      <c r="AV117" s="102"/>
      <c r="AW117" s="4" t="s">
        <v>5902</v>
      </c>
      <c r="AX117" s="4" t="s">
        <v>9</v>
      </c>
      <c r="AY117" s="4" t="s">
        <v>9</v>
      </c>
      <c r="AZ117" s="4" t="s">
        <v>9</v>
      </c>
      <c r="BA117" s="4" t="s">
        <v>9</v>
      </c>
      <c r="BB117" s="103">
        <v>0</v>
      </c>
      <c r="BC117" s="102"/>
      <c r="BD117" s="4" t="s">
        <v>9</v>
      </c>
      <c r="BE117" s="102"/>
      <c r="BF117" s="102"/>
      <c r="BG117" s="4" t="s">
        <v>9</v>
      </c>
      <c r="BH117" s="4" t="s">
        <v>5906</v>
      </c>
      <c r="BI117" s="4" t="s">
        <v>9</v>
      </c>
      <c r="BJ117" s="4" t="s">
        <v>9</v>
      </c>
      <c r="BK117" s="4" t="s">
        <v>9</v>
      </c>
      <c r="BL117" s="4" t="s">
        <v>9</v>
      </c>
      <c r="BM117" s="4" t="s">
        <v>9</v>
      </c>
      <c r="BN117" s="4" t="s">
        <v>5907</v>
      </c>
      <c r="BO117" s="4" t="s">
        <v>5908</v>
      </c>
      <c r="BP117" s="4" t="s">
        <v>9</v>
      </c>
      <c r="BQ117" s="4" t="s">
        <v>9</v>
      </c>
      <c r="BR117" s="4" t="s">
        <v>5902</v>
      </c>
      <c r="BS117" s="4" t="s">
        <v>9</v>
      </c>
      <c r="BT117" s="4" t="s">
        <v>9</v>
      </c>
      <c r="BU117" s="4" t="s">
        <v>9</v>
      </c>
      <c r="BV117" s="4" t="s">
        <v>9</v>
      </c>
      <c r="BW117" s="4" t="s">
        <v>9</v>
      </c>
      <c r="BX117" s="4" t="s">
        <v>5901</v>
      </c>
      <c r="BY117" s="4" t="s">
        <v>9</v>
      </c>
      <c r="BZ117" s="4" t="s">
        <v>9</v>
      </c>
      <c r="CA117" s="4" t="s">
        <v>9</v>
      </c>
      <c r="CB117" s="4" t="s">
        <v>9</v>
      </c>
      <c r="CC117" s="4" t="s">
        <v>9</v>
      </c>
      <c r="CD117" s="4" t="s">
        <v>9</v>
      </c>
      <c r="CE117" s="4" t="s">
        <v>9</v>
      </c>
      <c r="CF117" s="4" t="s">
        <v>5902</v>
      </c>
      <c r="CG117" s="4" t="s">
        <v>9</v>
      </c>
      <c r="CH117" s="4" t="s">
        <v>9</v>
      </c>
      <c r="CI117" s="4" t="s">
        <v>9</v>
      </c>
      <c r="CJ117" s="4" t="s">
        <v>9</v>
      </c>
      <c r="CK117" s="104">
        <v>0.51280092592592996</v>
      </c>
      <c r="CL117" s="104">
        <v>0</v>
      </c>
      <c r="CM117" s="4" t="s">
        <v>9</v>
      </c>
      <c r="CN117" s="4" t="s">
        <v>5902</v>
      </c>
      <c r="CO117" s="4" t="s">
        <v>9</v>
      </c>
      <c r="CP117" s="4" t="s">
        <v>9</v>
      </c>
      <c r="CQ117" s="4" t="s">
        <v>9</v>
      </c>
      <c r="CR117" s="4" t="s">
        <v>9</v>
      </c>
      <c r="CS117" s="4" t="s">
        <v>9</v>
      </c>
      <c r="CT117" s="4" t="s">
        <v>9</v>
      </c>
      <c r="CU117" s="4" t="s">
        <v>9</v>
      </c>
      <c r="CV117" s="4" t="s">
        <v>11</v>
      </c>
      <c r="CW117" s="4" t="s">
        <v>5909</v>
      </c>
      <c r="CX117" s="4" t="s">
        <v>9</v>
      </c>
      <c r="CY117" s="4" t="s">
        <v>9</v>
      </c>
      <c r="CZ117" s="4" t="s">
        <v>9</v>
      </c>
      <c r="DA117" s="4" t="s">
        <v>9</v>
      </c>
      <c r="DB117" s="4" t="s">
        <v>9</v>
      </c>
      <c r="DC117" s="102"/>
      <c r="DE117" s="8" t="str">
        <f t="shared" si="2"/>
        <v>XFR018</v>
      </c>
      <c r="DF117" s="8" t="str">
        <f t="shared" si="3"/>
        <v>-Freight in (PAC)-Infant Containe</v>
      </c>
    </row>
    <row r="118" spans="1:110">
      <c r="A118" s="4" t="s">
        <v>6025</v>
      </c>
      <c r="B118" s="4" t="s">
        <v>5899</v>
      </c>
      <c r="C118" s="4" t="s">
        <v>4955</v>
      </c>
      <c r="D118" s="4" t="s">
        <v>9</v>
      </c>
      <c r="E118" s="4" t="s">
        <v>5900</v>
      </c>
      <c r="F118" s="102">
        <v>44502</v>
      </c>
      <c r="G118" s="4" t="s">
        <v>9</v>
      </c>
      <c r="H118" s="102"/>
      <c r="I118" s="4" t="s">
        <v>6791</v>
      </c>
      <c r="J118" s="4" t="s">
        <v>9</v>
      </c>
      <c r="K118" s="4" t="s">
        <v>5002</v>
      </c>
      <c r="L118" s="4" t="s">
        <v>9</v>
      </c>
      <c r="M118" s="4" t="s">
        <v>9</v>
      </c>
      <c r="N118" s="4" t="s">
        <v>5002</v>
      </c>
      <c r="O118" s="4" t="s">
        <v>4955</v>
      </c>
      <c r="P118" s="4" t="s">
        <v>5901</v>
      </c>
      <c r="Q118" s="4" t="s">
        <v>9</v>
      </c>
      <c r="R118" s="4" t="s">
        <v>9</v>
      </c>
      <c r="S118" s="4" t="s">
        <v>11</v>
      </c>
      <c r="T118" s="4" t="s">
        <v>1449</v>
      </c>
      <c r="U118" s="4" t="s">
        <v>5902</v>
      </c>
      <c r="V118" s="102"/>
      <c r="W118" s="4" t="s">
        <v>5902</v>
      </c>
      <c r="X118" s="4" t="s">
        <v>9</v>
      </c>
      <c r="Y118" s="4" t="s">
        <v>11</v>
      </c>
      <c r="Z118" s="4" t="s">
        <v>9</v>
      </c>
      <c r="AA118" s="4" t="s">
        <v>9</v>
      </c>
      <c r="AB118" s="102"/>
      <c r="AC118" s="102"/>
      <c r="AD118" s="102"/>
      <c r="AE118" s="102">
        <v>44502</v>
      </c>
      <c r="AF118" s="102"/>
      <c r="AG118" s="102"/>
      <c r="AH118" s="4" t="s">
        <v>5903</v>
      </c>
      <c r="AI118" s="4" t="s">
        <v>9</v>
      </c>
      <c r="AJ118" s="4" t="s">
        <v>9</v>
      </c>
      <c r="AK118" s="4" t="s">
        <v>9</v>
      </c>
      <c r="AL118" s="4" t="s">
        <v>5904</v>
      </c>
      <c r="AM118" s="4" t="s">
        <v>5905</v>
      </c>
      <c r="AN118" s="4" t="s">
        <v>9</v>
      </c>
      <c r="AO118" s="4" t="s">
        <v>9</v>
      </c>
      <c r="AP118" s="4" t="s">
        <v>5902</v>
      </c>
      <c r="AQ118" s="4" t="s">
        <v>9</v>
      </c>
      <c r="AR118" s="4" t="s">
        <v>9</v>
      </c>
      <c r="AS118" s="4" t="s">
        <v>9</v>
      </c>
      <c r="AT118" s="4" t="s">
        <v>9</v>
      </c>
      <c r="AU118" s="4" t="s">
        <v>9</v>
      </c>
      <c r="AV118" s="102"/>
      <c r="AW118" s="4" t="s">
        <v>5902</v>
      </c>
      <c r="AX118" s="4" t="s">
        <v>9</v>
      </c>
      <c r="AY118" s="4" t="s">
        <v>9</v>
      </c>
      <c r="AZ118" s="4" t="s">
        <v>9</v>
      </c>
      <c r="BA118" s="4" t="s">
        <v>9</v>
      </c>
      <c r="BB118" s="103">
        <v>0</v>
      </c>
      <c r="BC118" s="102"/>
      <c r="BD118" s="4" t="s">
        <v>9</v>
      </c>
      <c r="BE118" s="102"/>
      <c r="BF118" s="102"/>
      <c r="BG118" s="4" t="s">
        <v>9</v>
      </c>
      <c r="BH118" s="4" t="s">
        <v>5906</v>
      </c>
      <c r="BI118" s="4" t="s">
        <v>9</v>
      </c>
      <c r="BJ118" s="4" t="s">
        <v>9</v>
      </c>
      <c r="BK118" s="4" t="s">
        <v>9</v>
      </c>
      <c r="BL118" s="4" t="s">
        <v>9</v>
      </c>
      <c r="BM118" s="4" t="s">
        <v>9</v>
      </c>
      <c r="BN118" s="4" t="s">
        <v>5907</v>
      </c>
      <c r="BO118" s="4" t="s">
        <v>5908</v>
      </c>
      <c r="BP118" s="4" t="s">
        <v>9</v>
      </c>
      <c r="BQ118" s="4" t="s">
        <v>9</v>
      </c>
      <c r="BR118" s="4" t="s">
        <v>5902</v>
      </c>
      <c r="BS118" s="4" t="s">
        <v>9</v>
      </c>
      <c r="BT118" s="4" t="s">
        <v>9</v>
      </c>
      <c r="BU118" s="4" t="s">
        <v>9</v>
      </c>
      <c r="BV118" s="4" t="s">
        <v>9</v>
      </c>
      <c r="BW118" s="4" t="s">
        <v>9</v>
      </c>
      <c r="BX118" s="4" t="s">
        <v>5901</v>
      </c>
      <c r="BY118" s="4" t="s">
        <v>9</v>
      </c>
      <c r="BZ118" s="4" t="s">
        <v>9</v>
      </c>
      <c r="CA118" s="4" t="s">
        <v>9</v>
      </c>
      <c r="CB118" s="4" t="s">
        <v>9</v>
      </c>
      <c r="CC118" s="4" t="s">
        <v>9</v>
      </c>
      <c r="CD118" s="4" t="s">
        <v>9</v>
      </c>
      <c r="CE118" s="4" t="s">
        <v>9</v>
      </c>
      <c r="CF118" s="4" t="s">
        <v>5902</v>
      </c>
      <c r="CG118" s="4" t="s">
        <v>9</v>
      </c>
      <c r="CH118" s="4" t="s">
        <v>9</v>
      </c>
      <c r="CI118" s="4" t="s">
        <v>9</v>
      </c>
      <c r="CJ118" s="4" t="s">
        <v>9</v>
      </c>
      <c r="CK118" s="104">
        <v>0.51280092592592996</v>
      </c>
      <c r="CL118" s="104">
        <v>0</v>
      </c>
      <c r="CM118" s="4" t="s">
        <v>9</v>
      </c>
      <c r="CN118" s="4" t="s">
        <v>5902</v>
      </c>
      <c r="CO118" s="4" t="s">
        <v>9</v>
      </c>
      <c r="CP118" s="4" t="s">
        <v>9</v>
      </c>
      <c r="CQ118" s="4" t="s">
        <v>9</v>
      </c>
      <c r="CR118" s="4" t="s">
        <v>9</v>
      </c>
      <c r="CS118" s="4" t="s">
        <v>9</v>
      </c>
      <c r="CT118" s="4" t="s">
        <v>9</v>
      </c>
      <c r="CU118" s="4" t="s">
        <v>9</v>
      </c>
      <c r="CV118" s="4" t="s">
        <v>11</v>
      </c>
      <c r="CW118" s="4" t="s">
        <v>5909</v>
      </c>
      <c r="CX118" s="4" t="s">
        <v>9</v>
      </c>
      <c r="CY118" s="4" t="s">
        <v>9</v>
      </c>
      <c r="CZ118" s="4" t="s">
        <v>9</v>
      </c>
      <c r="DA118" s="4" t="s">
        <v>9</v>
      </c>
      <c r="DB118" s="4" t="s">
        <v>9</v>
      </c>
      <c r="DC118" s="102"/>
      <c r="DE118" s="8" t="str">
        <f t="shared" si="2"/>
        <v>XFR018</v>
      </c>
      <c r="DF118" s="8" t="str">
        <f t="shared" si="3"/>
        <v>-Freight in (PAC)-Infant Truck</v>
      </c>
    </row>
    <row r="119" spans="1:110">
      <c r="A119" s="4" t="s">
        <v>6026</v>
      </c>
      <c r="B119" s="4" t="s">
        <v>5899</v>
      </c>
      <c r="C119" s="4" t="s">
        <v>4955</v>
      </c>
      <c r="D119" s="4" t="s">
        <v>9</v>
      </c>
      <c r="E119" s="4" t="s">
        <v>5900</v>
      </c>
      <c r="F119" s="102">
        <v>44502</v>
      </c>
      <c r="G119" s="4" t="s">
        <v>9</v>
      </c>
      <c r="H119" s="102"/>
      <c r="I119" s="4" t="s">
        <v>6792</v>
      </c>
      <c r="J119" s="4" t="s">
        <v>9</v>
      </c>
      <c r="K119" s="4" t="s">
        <v>5002</v>
      </c>
      <c r="L119" s="4" t="s">
        <v>9</v>
      </c>
      <c r="M119" s="4" t="s">
        <v>9</v>
      </c>
      <c r="N119" s="4" t="s">
        <v>5002</v>
      </c>
      <c r="O119" s="4" t="s">
        <v>4955</v>
      </c>
      <c r="P119" s="4" t="s">
        <v>5901</v>
      </c>
      <c r="Q119" s="4" t="s">
        <v>9</v>
      </c>
      <c r="R119" s="4" t="s">
        <v>9</v>
      </c>
      <c r="S119" s="4" t="s">
        <v>11</v>
      </c>
      <c r="T119" s="4" t="s">
        <v>1449</v>
      </c>
      <c r="U119" s="4" t="s">
        <v>5902</v>
      </c>
      <c r="V119" s="102"/>
      <c r="W119" s="4" t="s">
        <v>5902</v>
      </c>
      <c r="X119" s="4" t="s">
        <v>9</v>
      </c>
      <c r="Y119" s="4" t="s">
        <v>11</v>
      </c>
      <c r="Z119" s="4" t="s">
        <v>9</v>
      </c>
      <c r="AA119" s="4" t="s">
        <v>9</v>
      </c>
      <c r="AB119" s="102"/>
      <c r="AC119" s="102"/>
      <c r="AD119" s="102"/>
      <c r="AE119" s="102">
        <v>44502</v>
      </c>
      <c r="AF119" s="102"/>
      <c r="AG119" s="102"/>
      <c r="AH119" s="4" t="s">
        <v>5903</v>
      </c>
      <c r="AI119" s="4" t="s">
        <v>9</v>
      </c>
      <c r="AJ119" s="4" t="s">
        <v>9</v>
      </c>
      <c r="AK119" s="4" t="s">
        <v>9</v>
      </c>
      <c r="AL119" s="4" t="s">
        <v>5904</v>
      </c>
      <c r="AM119" s="4" t="s">
        <v>5905</v>
      </c>
      <c r="AN119" s="4" t="s">
        <v>9</v>
      </c>
      <c r="AO119" s="4" t="s">
        <v>9</v>
      </c>
      <c r="AP119" s="4" t="s">
        <v>5902</v>
      </c>
      <c r="AQ119" s="4" t="s">
        <v>9</v>
      </c>
      <c r="AR119" s="4" t="s">
        <v>9</v>
      </c>
      <c r="AS119" s="4" t="s">
        <v>9</v>
      </c>
      <c r="AT119" s="4" t="s">
        <v>9</v>
      </c>
      <c r="AU119" s="4" t="s">
        <v>9</v>
      </c>
      <c r="AV119" s="102"/>
      <c r="AW119" s="4" t="s">
        <v>5902</v>
      </c>
      <c r="AX119" s="4" t="s">
        <v>9</v>
      </c>
      <c r="AY119" s="4" t="s">
        <v>9</v>
      </c>
      <c r="AZ119" s="4" t="s">
        <v>9</v>
      </c>
      <c r="BA119" s="4" t="s">
        <v>9</v>
      </c>
      <c r="BB119" s="103">
        <v>0</v>
      </c>
      <c r="BC119" s="102"/>
      <c r="BD119" s="4" t="s">
        <v>9</v>
      </c>
      <c r="BE119" s="102"/>
      <c r="BF119" s="102"/>
      <c r="BG119" s="4" t="s">
        <v>9</v>
      </c>
      <c r="BH119" s="4" t="s">
        <v>5906</v>
      </c>
      <c r="BI119" s="4" t="s">
        <v>9</v>
      </c>
      <c r="BJ119" s="4" t="s">
        <v>9</v>
      </c>
      <c r="BK119" s="4" t="s">
        <v>9</v>
      </c>
      <c r="BL119" s="4" t="s">
        <v>9</v>
      </c>
      <c r="BM119" s="4" t="s">
        <v>9</v>
      </c>
      <c r="BN119" s="4" t="s">
        <v>5907</v>
      </c>
      <c r="BO119" s="4" t="s">
        <v>5908</v>
      </c>
      <c r="BP119" s="4" t="s">
        <v>9</v>
      </c>
      <c r="BQ119" s="4" t="s">
        <v>9</v>
      </c>
      <c r="BR119" s="4" t="s">
        <v>5902</v>
      </c>
      <c r="BS119" s="4" t="s">
        <v>9</v>
      </c>
      <c r="BT119" s="4" t="s">
        <v>9</v>
      </c>
      <c r="BU119" s="4" t="s">
        <v>9</v>
      </c>
      <c r="BV119" s="4" t="s">
        <v>9</v>
      </c>
      <c r="BW119" s="4" t="s">
        <v>9</v>
      </c>
      <c r="BX119" s="4" t="s">
        <v>5901</v>
      </c>
      <c r="BY119" s="4" t="s">
        <v>9</v>
      </c>
      <c r="BZ119" s="4" t="s">
        <v>9</v>
      </c>
      <c r="CA119" s="4" t="s">
        <v>9</v>
      </c>
      <c r="CB119" s="4" t="s">
        <v>9</v>
      </c>
      <c r="CC119" s="4" t="s">
        <v>9</v>
      </c>
      <c r="CD119" s="4" t="s">
        <v>9</v>
      </c>
      <c r="CE119" s="4" t="s">
        <v>9</v>
      </c>
      <c r="CF119" s="4" t="s">
        <v>5902</v>
      </c>
      <c r="CG119" s="4" t="s">
        <v>9</v>
      </c>
      <c r="CH119" s="4" t="s">
        <v>9</v>
      </c>
      <c r="CI119" s="4" t="s">
        <v>9</v>
      </c>
      <c r="CJ119" s="4" t="s">
        <v>9</v>
      </c>
      <c r="CK119" s="104">
        <v>0.51280092592592996</v>
      </c>
      <c r="CL119" s="104">
        <v>0</v>
      </c>
      <c r="CM119" s="4" t="s">
        <v>9</v>
      </c>
      <c r="CN119" s="4" t="s">
        <v>5902</v>
      </c>
      <c r="CO119" s="4" t="s">
        <v>9</v>
      </c>
      <c r="CP119" s="4" t="s">
        <v>9</v>
      </c>
      <c r="CQ119" s="4" t="s">
        <v>9</v>
      </c>
      <c r="CR119" s="4" t="s">
        <v>9</v>
      </c>
      <c r="CS119" s="4" t="s">
        <v>9</v>
      </c>
      <c r="CT119" s="4" t="s">
        <v>9</v>
      </c>
      <c r="CU119" s="4" t="s">
        <v>9</v>
      </c>
      <c r="CV119" s="4" t="s">
        <v>11</v>
      </c>
      <c r="CW119" s="4" t="s">
        <v>5909</v>
      </c>
      <c r="CX119" s="4" t="s">
        <v>9</v>
      </c>
      <c r="CY119" s="4" t="s">
        <v>9</v>
      </c>
      <c r="CZ119" s="4" t="s">
        <v>9</v>
      </c>
      <c r="DA119" s="4" t="s">
        <v>9</v>
      </c>
      <c r="DB119" s="4" t="s">
        <v>9</v>
      </c>
      <c r="DC119" s="102"/>
      <c r="DE119" s="8" t="str">
        <f t="shared" si="2"/>
        <v>XFR019</v>
      </c>
      <c r="DF119" s="8" t="str">
        <f t="shared" si="3"/>
        <v>-Freight in (PAC)-Stockfood Conta</v>
      </c>
    </row>
    <row r="120" spans="1:110">
      <c r="A120" s="4" t="s">
        <v>6027</v>
      </c>
      <c r="B120" s="4" t="s">
        <v>5899</v>
      </c>
      <c r="C120" s="4" t="s">
        <v>4955</v>
      </c>
      <c r="D120" s="4" t="s">
        <v>9</v>
      </c>
      <c r="E120" s="4" t="s">
        <v>5900</v>
      </c>
      <c r="F120" s="102">
        <v>44502</v>
      </c>
      <c r="G120" s="4" t="s">
        <v>9</v>
      </c>
      <c r="H120" s="102"/>
      <c r="I120" s="4" t="s">
        <v>6793</v>
      </c>
      <c r="J120" s="4" t="s">
        <v>9</v>
      </c>
      <c r="K120" s="4" t="s">
        <v>5002</v>
      </c>
      <c r="L120" s="4" t="s">
        <v>9</v>
      </c>
      <c r="M120" s="4" t="s">
        <v>9</v>
      </c>
      <c r="N120" s="4" t="s">
        <v>5002</v>
      </c>
      <c r="O120" s="4" t="s">
        <v>4955</v>
      </c>
      <c r="P120" s="4" t="s">
        <v>5901</v>
      </c>
      <c r="Q120" s="4" t="s">
        <v>9</v>
      </c>
      <c r="R120" s="4" t="s">
        <v>9</v>
      </c>
      <c r="S120" s="4" t="s">
        <v>11</v>
      </c>
      <c r="T120" s="4" t="s">
        <v>1449</v>
      </c>
      <c r="U120" s="4" t="s">
        <v>5902</v>
      </c>
      <c r="V120" s="102"/>
      <c r="W120" s="4" t="s">
        <v>5902</v>
      </c>
      <c r="X120" s="4" t="s">
        <v>9</v>
      </c>
      <c r="Y120" s="4" t="s">
        <v>11</v>
      </c>
      <c r="Z120" s="4" t="s">
        <v>9</v>
      </c>
      <c r="AA120" s="4" t="s">
        <v>9</v>
      </c>
      <c r="AB120" s="102"/>
      <c r="AC120" s="102"/>
      <c r="AD120" s="102"/>
      <c r="AE120" s="102">
        <v>44502</v>
      </c>
      <c r="AF120" s="102"/>
      <c r="AG120" s="102"/>
      <c r="AH120" s="4" t="s">
        <v>5903</v>
      </c>
      <c r="AI120" s="4" t="s">
        <v>9</v>
      </c>
      <c r="AJ120" s="4" t="s">
        <v>9</v>
      </c>
      <c r="AK120" s="4" t="s">
        <v>9</v>
      </c>
      <c r="AL120" s="4" t="s">
        <v>5904</v>
      </c>
      <c r="AM120" s="4" t="s">
        <v>5905</v>
      </c>
      <c r="AN120" s="4" t="s">
        <v>9</v>
      </c>
      <c r="AO120" s="4" t="s">
        <v>9</v>
      </c>
      <c r="AP120" s="4" t="s">
        <v>5902</v>
      </c>
      <c r="AQ120" s="4" t="s">
        <v>9</v>
      </c>
      <c r="AR120" s="4" t="s">
        <v>9</v>
      </c>
      <c r="AS120" s="4" t="s">
        <v>9</v>
      </c>
      <c r="AT120" s="4" t="s">
        <v>9</v>
      </c>
      <c r="AU120" s="4" t="s">
        <v>9</v>
      </c>
      <c r="AV120" s="102"/>
      <c r="AW120" s="4" t="s">
        <v>5902</v>
      </c>
      <c r="AX120" s="4" t="s">
        <v>9</v>
      </c>
      <c r="AY120" s="4" t="s">
        <v>9</v>
      </c>
      <c r="AZ120" s="4" t="s">
        <v>9</v>
      </c>
      <c r="BA120" s="4" t="s">
        <v>9</v>
      </c>
      <c r="BB120" s="103">
        <v>0</v>
      </c>
      <c r="BC120" s="102"/>
      <c r="BD120" s="4" t="s">
        <v>9</v>
      </c>
      <c r="BE120" s="102"/>
      <c r="BF120" s="102"/>
      <c r="BG120" s="4" t="s">
        <v>9</v>
      </c>
      <c r="BH120" s="4" t="s">
        <v>5906</v>
      </c>
      <c r="BI120" s="4" t="s">
        <v>9</v>
      </c>
      <c r="BJ120" s="4" t="s">
        <v>9</v>
      </c>
      <c r="BK120" s="4" t="s">
        <v>9</v>
      </c>
      <c r="BL120" s="4" t="s">
        <v>9</v>
      </c>
      <c r="BM120" s="4" t="s">
        <v>9</v>
      </c>
      <c r="BN120" s="4" t="s">
        <v>5907</v>
      </c>
      <c r="BO120" s="4" t="s">
        <v>5908</v>
      </c>
      <c r="BP120" s="4" t="s">
        <v>9</v>
      </c>
      <c r="BQ120" s="4" t="s">
        <v>9</v>
      </c>
      <c r="BR120" s="4" t="s">
        <v>5902</v>
      </c>
      <c r="BS120" s="4" t="s">
        <v>9</v>
      </c>
      <c r="BT120" s="4" t="s">
        <v>9</v>
      </c>
      <c r="BU120" s="4" t="s">
        <v>9</v>
      </c>
      <c r="BV120" s="4" t="s">
        <v>9</v>
      </c>
      <c r="BW120" s="4" t="s">
        <v>9</v>
      </c>
      <c r="BX120" s="4" t="s">
        <v>5901</v>
      </c>
      <c r="BY120" s="4" t="s">
        <v>9</v>
      </c>
      <c r="BZ120" s="4" t="s">
        <v>9</v>
      </c>
      <c r="CA120" s="4" t="s">
        <v>9</v>
      </c>
      <c r="CB120" s="4" t="s">
        <v>9</v>
      </c>
      <c r="CC120" s="4" t="s">
        <v>9</v>
      </c>
      <c r="CD120" s="4" t="s">
        <v>9</v>
      </c>
      <c r="CE120" s="4" t="s">
        <v>9</v>
      </c>
      <c r="CF120" s="4" t="s">
        <v>5902</v>
      </c>
      <c r="CG120" s="4" t="s">
        <v>9</v>
      </c>
      <c r="CH120" s="4" t="s">
        <v>9</v>
      </c>
      <c r="CI120" s="4" t="s">
        <v>9</v>
      </c>
      <c r="CJ120" s="4" t="s">
        <v>9</v>
      </c>
      <c r="CK120" s="104">
        <v>0.51280092592592996</v>
      </c>
      <c r="CL120" s="104">
        <v>0</v>
      </c>
      <c r="CM120" s="4" t="s">
        <v>9</v>
      </c>
      <c r="CN120" s="4" t="s">
        <v>5902</v>
      </c>
      <c r="CO120" s="4" t="s">
        <v>9</v>
      </c>
      <c r="CP120" s="4" t="s">
        <v>9</v>
      </c>
      <c r="CQ120" s="4" t="s">
        <v>9</v>
      </c>
      <c r="CR120" s="4" t="s">
        <v>9</v>
      </c>
      <c r="CS120" s="4" t="s">
        <v>9</v>
      </c>
      <c r="CT120" s="4" t="s">
        <v>9</v>
      </c>
      <c r="CU120" s="4" t="s">
        <v>9</v>
      </c>
      <c r="CV120" s="4" t="s">
        <v>11</v>
      </c>
      <c r="CW120" s="4" t="s">
        <v>5909</v>
      </c>
      <c r="CX120" s="4" t="s">
        <v>9</v>
      </c>
      <c r="CY120" s="4" t="s">
        <v>9</v>
      </c>
      <c r="CZ120" s="4" t="s">
        <v>9</v>
      </c>
      <c r="DA120" s="4" t="s">
        <v>9</v>
      </c>
      <c r="DB120" s="4" t="s">
        <v>9</v>
      </c>
      <c r="DC120" s="102"/>
      <c r="DE120" s="8" t="str">
        <f t="shared" si="2"/>
        <v>XFR019</v>
      </c>
      <c r="DF120" s="8" t="str">
        <f t="shared" si="3"/>
        <v>-Freight in (PAC)-Stockfood Truck</v>
      </c>
    </row>
    <row r="121" spans="1:110">
      <c r="A121" s="4" t="s">
        <v>6028</v>
      </c>
      <c r="B121" s="4" t="s">
        <v>5899</v>
      </c>
      <c r="C121" s="4" t="s">
        <v>4955</v>
      </c>
      <c r="D121" s="4" t="s">
        <v>9</v>
      </c>
      <c r="E121" s="4" t="s">
        <v>5900</v>
      </c>
      <c r="F121" s="102">
        <v>44502</v>
      </c>
      <c r="G121" s="4" t="s">
        <v>9</v>
      </c>
      <c r="H121" s="102"/>
      <c r="I121" s="4" t="s">
        <v>6794</v>
      </c>
      <c r="J121" s="4" t="s">
        <v>9</v>
      </c>
      <c r="K121" s="4" t="s">
        <v>5002</v>
      </c>
      <c r="L121" s="4" t="s">
        <v>9</v>
      </c>
      <c r="M121" s="4" t="s">
        <v>9</v>
      </c>
      <c r="N121" s="4" t="s">
        <v>5002</v>
      </c>
      <c r="O121" s="4" t="s">
        <v>4955</v>
      </c>
      <c r="P121" s="4" t="s">
        <v>5901</v>
      </c>
      <c r="Q121" s="4" t="s">
        <v>9</v>
      </c>
      <c r="R121" s="4" t="s">
        <v>9</v>
      </c>
      <c r="S121" s="4" t="s">
        <v>11</v>
      </c>
      <c r="T121" s="4" t="s">
        <v>1449</v>
      </c>
      <c r="U121" s="4" t="s">
        <v>5902</v>
      </c>
      <c r="V121" s="102"/>
      <c r="W121" s="4" t="s">
        <v>5902</v>
      </c>
      <c r="X121" s="4" t="s">
        <v>9</v>
      </c>
      <c r="Y121" s="4" t="s">
        <v>11</v>
      </c>
      <c r="Z121" s="4" t="s">
        <v>9</v>
      </c>
      <c r="AA121" s="4" t="s">
        <v>9</v>
      </c>
      <c r="AB121" s="102"/>
      <c r="AC121" s="102"/>
      <c r="AD121" s="102"/>
      <c r="AE121" s="102">
        <v>44502</v>
      </c>
      <c r="AF121" s="102"/>
      <c r="AG121" s="102"/>
      <c r="AH121" s="4" t="s">
        <v>5903</v>
      </c>
      <c r="AI121" s="4" t="s">
        <v>9</v>
      </c>
      <c r="AJ121" s="4" t="s">
        <v>9</v>
      </c>
      <c r="AK121" s="4" t="s">
        <v>9</v>
      </c>
      <c r="AL121" s="4" t="s">
        <v>5904</v>
      </c>
      <c r="AM121" s="4" t="s">
        <v>5905</v>
      </c>
      <c r="AN121" s="4" t="s">
        <v>9</v>
      </c>
      <c r="AO121" s="4" t="s">
        <v>9</v>
      </c>
      <c r="AP121" s="4" t="s">
        <v>5902</v>
      </c>
      <c r="AQ121" s="4" t="s">
        <v>9</v>
      </c>
      <c r="AR121" s="4" t="s">
        <v>9</v>
      </c>
      <c r="AS121" s="4" t="s">
        <v>9</v>
      </c>
      <c r="AT121" s="4" t="s">
        <v>9</v>
      </c>
      <c r="AU121" s="4" t="s">
        <v>9</v>
      </c>
      <c r="AV121" s="102"/>
      <c r="AW121" s="4" t="s">
        <v>5902</v>
      </c>
      <c r="AX121" s="4" t="s">
        <v>9</v>
      </c>
      <c r="AY121" s="4" t="s">
        <v>9</v>
      </c>
      <c r="AZ121" s="4" t="s">
        <v>9</v>
      </c>
      <c r="BA121" s="4" t="s">
        <v>9</v>
      </c>
      <c r="BB121" s="103">
        <v>0</v>
      </c>
      <c r="BC121" s="102"/>
      <c r="BD121" s="4" t="s">
        <v>9</v>
      </c>
      <c r="BE121" s="102"/>
      <c r="BF121" s="102"/>
      <c r="BG121" s="4" t="s">
        <v>9</v>
      </c>
      <c r="BH121" s="4" t="s">
        <v>5906</v>
      </c>
      <c r="BI121" s="4" t="s">
        <v>9</v>
      </c>
      <c r="BJ121" s="4" t="s">
        <v>9</v>
      </c>
      <c r="BK121" s="4" t="s">
        <v>9</v>
      </c>
      <c r="BL121" s="4" t="s">
        <v>9</v>
      </c>
      <c r="BM121" s="4" t="s">
        <v>9</v>
      </c>
      <c r="BN121" s="4" t="s">
        <v>5907</v>
      </c>
      <c r="BO121" s="4" t="s">
        <v>5908</v>
      </c>
      <c r="BP121" s="4" t="s">
        <v>9</v>
      </c>
      <c r="BQ121" s="4" t="s">
        <v>9</v>
      </c>
      <c r="BR121" s="4" t="s">
        <v>5902</v>
      </c>
      <c r="BS121" s="4" t="s">
        <v>9</v>
      </c>
      <c r="BT121" s="4" t="s">
        <v>9</v>
      </c>
      <c r="BU121" s="4" t="s">
        <v>9</v>
      </c>
      <c r="BV121" s="4" t="s">
        <v>9</v>
      </c>
      <c r="BW121" s="4" t="s">
        <v>9</v>
      </c>
      <c r="BX121" s="4" t="s">
        <v>5901</v>
      </c>
      <c r="BY121" s="4" t="s">
        <v>9</v>
      </c>
      <c r="BZ121" s="4" t="s">
        <v>9</v>
      </c>
      <c r="CA121" s="4" t="s">
        <v>9</v>
      </c>
      <c r="CB121" s="4" t="s">
        <v>9</v>
      </c>
      <c r="CC121" s="4" t="s">
        <v>9</v>
      </c>
      <c r="CD121" s="4" t="s">
        <v>9</v>
      </c>
      <c r="CE121" s="4" t="s">
        <v>9</v>
      </c>
      <c r="CF121" s="4" t="s">
        <v>5902</v>
      </c>
      <c r="CG121" s="4" t="s">
        <v>9</v>
      </c>
      <c r="CH121" s="4" t="s">
        <v>9</v>
      </c>
      <c r="CI121" s="4" t="s">
        <v>9</v>
      </c>
      <c r="CJ121" s="4" t="s">
        <v>9</v>
      </c>
      <c r="CK121" s="104">
        <v>0.51280092592592996</v>
      </c>
      <c r="CL121" s="104">
        <v>0</v>
      </c>
      <c r="CM121" s="4" t="s">
        <v>9</v>
      </c>
      <c r="CN121" s="4" t="s">
        <v>5902</v>
      </c>
      <c r="CO121" s="4" t="s">
        <v>9</v>
      </c>
      <c r="CP121" s="4" t="s">
        <v>9</v>
      </c>
      <c r="CQ121" s="4" t="s">
        <v>9</v>
      </c>
      <c r="CR121" s="4" t="s">
        <v>9</v>
      </c>
      <c r="CS121" s="4" t="s">
        <v>9</v>
      </c>
      <c r="CT121" s="4" t="s">
        <v>9</v>
      </c>
      <c r="CU121" s="4" t="s">
        <v>9</v>
      </c>
      <c r="CV121" s="4" t="s">
        <v>11</v>
      </c>
      <c r="CW121" s="4" t="s">
        <v>5909</v>
      </c>
      <c r="CX121" s="4" t="s">
        <v>9</v>
      </c>
      <c r="CY121" s="4" t="s">
        <v>9</v>
      </c>
      <c r="CZ121" s="4" t="s">
        <v>9</v>
      </c>
      <c r="DA121" s="4" t="s">
        <v>9</v>
      </c>
      <c r="DB121" s="4" t="s">
        <v>9</v>
      </c>
      <c r="DC121" s="102"/>
      <c r="DE121" s="8" t="str">
        <f t="shared" si="2"/>
        <v>XFR020</v>
      </c>
      <c r="DF121" s="8" t="str">
        <f t="shared" si="3"/>
        <v>Freight In DHA</v>
      </c>
    </row>
    <row r="122" spans="1:110">
      <c r="A122" s="4" t="s">
        <v>6029</v>
      </c>
      <c r="B122" s="4" t="s">
        <v>5899</v>
      </c>
      <c r="C122" s="4" t="s">
        <v>4955</v>
      </c>
      <c r="D122" s="4" t="s">
        <v>9</v>
      </c>
      <c r="E122" s="4" t="s">
        <v>5900</v>
      </c>
      <c r="F122" s="102">
        <v>44502</v>
      </c>
      <c r="G122" s="4" t="s">
        <v>9</v>
      </c>
      <c r="H122" s="102"/>
      <c r="I122" s="4" t="s">
        <v>6795</v>
      </c>
      <c r="J122" s="4" t="s">
        <v>9</v>
      </c>
      <c r="K122" s="4" t="s">
        <v>5002</v>
      </c>
      <c r="L122" s="4" t="s">
        <v>9</v>
      </c>
      <c r="M122" s="4" t="s">
        <v>9</v>
      </c>
      <c r="N122" s="4" t="s">
        <v>5002</v>
      </c>
      <c r="O122" s="4" t="s">
        <v>4955</v>
      </c>
      <c r="P122" s="4" t="s">
        <v>5901</v>
      </c>
      <c r="Q122" s="4" t="s">
        <v>9</v>
      </c>
      <c r="R122" s="4" t="s">
        <v>9</v>
      </c>
      <c r="S122" s="4" t="s">
        <v>11</v>
      </c>
      <c r="T122" s="4" t="s">
        <v>1449</v>
      </c>
      <c r="U122" s="4" t="s">
        <v>5902</v>
      </c>
      <c r="V122" s="102"/>
      <c r="W122" s="4" t="s">
        <v>5902</v>
      </c>
      <c r="X122" s="4" t="s">
        <v>9</v>
      </c>
      <c r="Y122" s="4" t="s">
        <v>11</v>
      </c>
      <c r="Z122" s="4" t="s">
        <v>9</v>
      </c>
      <c r="AA122" s="4" t="s">
        <v>9</v>
      </c>
      <c r="AB122" s="102"/>
      <c r="AC122" s="102"/>
      <c r="AD122" s="102"/>
      <c r="AE122" s="102">
        <v>44502</v>
      </c>
      <c r="AF122" s="102"/>
      <c r="AG122" s="102"/>
      <c r="AH122" s="4" t="s">
        <v>5903</v>
      </c>
      <c r="AI122" s="4" t="s">
        <v>9</v>
      </c>
      <c r="AJ122" s="4" t="s">
        <v>9</v>
      </c>
      <c r="AK122" s="4" t="s">
        <v>9</v>
      </c>
      <c r="AL122" s="4" t="s">
        <v>5904</v>
      </c>
      <c r="AM122" s="4" t="s">
        <v>5905</v>
      </c>
      <c r="AN122" s="4" t="s">
        <v>9</v>
      </c>
      <c r="AO122" s="4" t="s">
        <v>9</v>
      </c>
      <c r="AP122" s="4" t="s">
        <v>5902</v>
      </c>
      <c r="AQ122" s="4" t="s">
        <v>9</v>
      </c>
      <c r="AR122" s="4" t="s">
        <v>9</v>
      </c>
      <c r="AS122" s="4" t="s">
        <v>9</v>
      </c>
      <c r="AT122" s="4" t="s">
        <v>9</v>
      </c>
      <c r="AU122" s="4" t="s">
        <v>9</v>
      </c>
      <c r="AV122" s="102"/>
      <c r="AW122" s="4" t="s">
        <v>5902</v>
      </c>
      <c r="AX122" s="4" t="s">
        <v>9</v>
      </c>
      <c r="AY122" s="4" t="s">
        <v>9</v>
      </c>
      <c r="AZ122" s="4" t="s">
        <v>9</v>
      </c>
      <c r="BA122" s="4" t="s">
        <v>9</v>
      </c>
      <c r="BB122" s="103">
        <v>0</v>
      </c>
      <c r="BC122" s="102"/>
      <c r="BD122" s="4" t="s">
        <v>9</v>
      </c>
      <c r="BE122" s="102"/>
      <c r="BF122" s="102"/>
      <c r="BG122" s="4" t="s">
        <v>9</v>
      </c>
      <c r="BH122" s="4" t="s">
        <v>5906</v>
      </c>
      <c r="BI122" s="4" t="s">
        <v>9</v>
      </c>
      <c r="BJ122" s="4" t="s">
        <v>9</v>
      </c>
      <c r="BK122" s="4" t="s">
        <v>9</v>
      </c>
      <c r="BL122" s="4" t="s">
        <v>9</v>
      </c>
      <c r="BM122" s="4" t="s">
        <v>9</v>
      </c>
      <c r="BN122" s="4" t="s">
        <v>5907</v>
      </c>
      <c r="BO122" s="4" t="s">
        <v>5908</v>
      </c>
      <c r="BP122" s="4" t="s">
        <v>9</v>
      </c>
      <c r="BQ122" s="4" t="s">
        <v>9</v>
      </c>
      <c r="BR122" s="4" t="s">
        <v>5902</v>
      </c>
      <c r="BS122" s="4" t="s">
        <v>9</v>
      </c>
      <c r="BT122" s="4" t="s">
        <v>9</v>
      </c>
      <c r="BU122" s="4" t="s">
        <v>9</v>
      </c>
      <c r="BV122" s="4" t="s">
        <v>9</v>
      </c>
      <c r="BW122" s="4" t="s">
        <v>9</v>
      </c>
      <c r="BX122" s="4" t="s">
        <v>5901</v>
      </c>
      <c r="BY122" s="4" t="s">
        <v>9</v>
      </c>
      <c r="BZ122" s="4" t="s">
        <v>9</v>
      </c>
      <c r="CA122" s="4" t="s">
        <v>9</v>
      </c>
      <c r="CB122" s="4" t="s">
        <v>9</v>
      </c>
      <c r="CC122" s="4" t="s">
        <v>9</v>
      </c>
      <c r="CD122" s="4" t="s">
        <v>9</v>
      </c>
      <c r="CE122" s="4" t="s">
        <v>9</v>
      </c>
      <c r="CF122" s="4" t="s">
        <v>5902</v>
      </c>
      <c r="CG122" s="4" t="s">
        <v>9</v>
      </c>
      <c r="CH122" s="4" t="s">
        <v>9</v>
      </c>
      <c r="CI122" s="4" t="s">
        <v>9</v>
      </c>
      <c r="CJ122" s="4" t="s">
        <v>9</v>
      </c>
      <c r="CK122" s="104">
        <v>0.51280092592592996</v>
      </c>
      <c r="CL122" s="104">
        <v>0</v>
      </c>
      <c r="CM122" s="4" t="s">
        <v>9</v>
      </c>
      <c r="CN122" s="4" t="s">
        <v>5902</v>
      </c>
      <c r="CO122" s="4" t="s">
        <v>9</v>
      </c>
      <c r="CP122" s="4" t="s">
        <v>9</v>
      </c>
      <c r="CQ122" s="4" t="s">
        <v>9</v>
      </c>
      <c r="CR122" s="4" t="s">
        <v>9</v>
      </c>
      <c r="CS122" s="4" t="s">
        <v>9</v>
      </c>
      <c r="CT122" s="4" t="s">
        <v>9</v>
      </c>
      <c r="CU122" s="4" t="s">
        <v>9</v>
      </c>
      <c r="CV122" s="4" t="s">
        <v>11</v>
      </c>
      <c r="CW122" s="4" t="s">
        <v>5909</v>
      </c>
      <c r="CX122" s="4" t="s">
        <v>9</v>
      </c>
      <c r="CY122" s="4" t="s">
        <v>9</v>
      </c>
      <c r="CZ122" s="4" t="s">
        <v>9</v>
      </c>
      <c r="DA122" s="4" t="s">
        <v>9</v>
      </c>
      <c r="DB122" s="4" t="s">
        <v>9</v>
      </c>
      <c r="DC122" s="102"/>
      <c r="DE122" s="8" t="str">
        <f t="shared" si="2"/>
        <v>XFR021</v>
      </c>
      <c r="DF122" s="8" t="str">
        <f t="shared" si="3"/>
        <v>Freight on IFC back to SML from A</v>
      </c>
    </row>
    <row r="123" spans="1:110">
      <c r="A123" s="4" t="s">
        <v>6030</v>
      </c>
      <c r="B123" s="4" t="s">
        <v>5899</v>
      </c>
      <c r="C123" s="4" t="s">
        <v>4955</v>
      </c>
      <c r="D123" s="4" t="s">
        <v>9</v>
      </c>
      <c r="E123" s="4" t="s">
        <v>5900</v>
      </c>
      <c r="F123" s="102">
        <v>44502</v>
      </c>
      <c r="G123" s="4" t="s">
        <v>9</v>
      </c>
      <c r="H123" s="102"/>
      <c r="I123" s="4" t="s">
        <v>6796</v>
      </c>
      <c r="J123" s="4" t="s">
        <v>9</v>
      </c>
      <c r="K123" s="4" t="s">
        <v>5002</v>
      </c>
      <c r="L123" s="4" t="s">
        <v>9</v>
      </c>
      <c r="M123" s="4" t="s">
        <v>9</v>
      </c>
      <c r="N123" s="4" t="s">
        <v>5002</v>
      </c>
      <c r="O123" s="4" t="s">
        <v>4955</v>
      </c>
      <c r="P123" s="4" t="s">
        <v>5901</v>
      </c>
      <c r="Q123" s="4" t="s">
        <v>9</v>
      </c>
      <c r="R123" s="4" t="s">
        <v>9</v>
      </c>
      <c r="S123" s="4" t="s">
        <v>11</v>
      </c>
      <c r="T123" s="4" t="s">
        <v>1449</v>
      </c>
      <c r="U123" s="4" t="s">
        <v>5902</v>
      </c>
      <c r="V123" s="102"/>
      <c r="W123" s="4" t="s">
        <v>5902</v>
      </c>
      <c r="X123" s="4" t="s">
        <v>9</v>
      </c>
      <c r="Y123" s="4" t="s">
        <v>11</v>
      </c>
      <c r="Z123" s="4" t="s">
        <v>9</v>
      </c>
      <c r="AA123" s="4" t="s">
        <v>9</v>
      </c>
      <c r="AB123" s="102"/>
      <c r="AC123" s="102"/>
      <c r="AD123" s="102"/>
      <c r="AE123" s="102">
        <v>44502</v>
      </c>
      <c r="AF123" s="102"/>
      <c r="AG123" s="102"/>
      <c r="AH123" s="4" t="s">
        <v>5903</v>
      </c>
      <c r="AI123" s="4" t="s">
        <v>9</v>
      </c>
      <c r="AJ123" s="4" t="s">
        <v>9</v>
      </c>
      <c r="AK123" s="4" t="s">
        <v>9</v>
      </c>
      <c r="AL123" s="4" t="s">
        <v>5904</v>
      </c>
      <c r="AM123" s="4" t="s">
        <v>5905</v>
      </c>
      <c r="AN123" s="4" t="s">
        <v>9</v>
      </c>
      <c r="AO123" s="4" t="s">
        <v>9</v>
      </c>
      <c r="AP123" s="4" t="s">
        <v>5902</v>
      </c>
      <c r="AQ123" s="4" t="s">
        <v>9</v>
      </c>
      <c r="AR123" s="4" t="s">
        <v>9</v>
      </c>
      <c r="AS123" s="4" t="s">
        <v>9</v>
      </c>
      <c r="AT123" s="4" t="s">
        <v>9</v>
      </c>
      <c r="AU123" s="4" t="s">
        <v>9</v>
      </c>
      <c r="AV123" s="102"/>
      <c r="AW123" s="4" t="s">
        <v>5902</v>
      </c>
      <c r="AX123" s="4" t="s">
        <v>9</v>
      </c>
      <c r="AY123" s="4" t="s">
        <v>9</v>
      </c>
      <c r="AZ123" s="4" t="s">
        <v>9</v>
      </c>
      <c r="BA123" s="4" t="s">
        <v>9</v>
      </c>
      <c r="BB123" s="103">
        <v>0</v>
      </c>
      <c r="BC123" s="102"/>
      <c r="BD123" s="4" t="s">
        <v>9</v>
      </c>
      <c r="BE123" s="102"/>
      <c r="BF123" s="102"/>
      <c r="BG123" s="4" t="s">
        <v>9</v>
      </c>
      <c r="BH123" s="4" t="s">
        <v>5906</v>
      </c>
      <c r="BI123" s="4" t="s">
        <v>9</v>
      </c>
      <c r="BJ123" s="4" t="s">
        <v>9</v>
      </c>
      <c r="BK123" s="4" t="s">
        <v>9</v>
      </c>
      <c r="BL123" s="4" t="s">
        <v>9</v>
      </c>
      <c r="BM123" s="4" t="s">
        <v>9</v>
      </c>
      <c r="BN123" s="4" t="s">
        <v>5907</v>
      </c>
      <c r="BO123" s="4" t="s">
        <v>5908</v>
      </c>
      <c r="BP123" s="4" t="s">
        <v>9</v>
      </c>
      <c r="BQ123" s="4" t="s">
        <v>9</v>
      </c>
      <c r="BR123" s="4" t="s">
        <v>5902</v>
      </c>
      <c r="BS123" s="4" t="s">
        <v>9</v>
      </c>
      <c r="BT123" s="4" t="s">
        <v>9</v>
      </c>
      <c r="BU123" s="4" t="s">
        <v>9</v>
      </c>
      <c r="BV123" s="4" t="s">
        <v>9</v>
      </c>
      <c r="BW123" s="4" t="s">
        <v>9</v>
      </c>
      <c r="BX123" s="4" t="s">
        <v>5901</v>
      </c>
      <c r="BY123" s="4" t="s">
        <v>9</v>
      </c>
      <c r="BZ123" s="4" t="s">
        <v>9</v>
      </c>
      <c r="CA123" s="4" t="s">
        <v>9</v>
      </c>
      <c r="CB123" s="4" t="s">
        <v>9</v>
      </c>
      <c r="CC123" s="4" t="s">
        <v>9</v>
      </c>
      <c r="CD123" s="4" t="s">
        <v>9</v>
      </c>
      <c r="CE123" s="4" t="s">
        <v>9</v>
      </c>
      <c r="CF123" s="4" t="s">
        <v>5902</v>
      </c>
      <c r="CG123" s="4" t="s">
        <v>9</v>
      </c>
      <c r="CH123" s="4" t="s">
        <v>9</v>
      </c>
      <c r="CI123" s="4" t="s">
        <v>9</v>
      </c>
      <c r="CJ123" s="4" t="s">
        <v>9</v>
      </c>
      <c r="CK123" s="104">
        <v>0.51280092592592996</v>
      </c>
      <c r="CL123" s="104">
        <v>0</v>
      </c>
      <c r="CM123" s="4" t="s">
        <v>9</v>
      </c>
      <c r="CN123" s="4" t="s">
        <v>5902</v>
      </c>
      <c r="CO123" s="4" t="s">
        <v>9</v>
      </c>
      <c r="CP123" s="4" t="s">
        <v>9</v>
      </c>
      <c r="CQ123" s="4" t="s">
        <v>9</v>
      </c>
      <c r="CR123" s="4" t="s">
        <v>9</v>
      </c>
      <c r="CS123" s="4" t="s">
        <v>9</v>
      </c>
      <c r="CT123" s="4" t="s">
        <v>9</v>
      </c>
      <c r="CU123" s="4" t="s">
        <v>9</v>
      </c>
      <c r="CV123" s="4" t="s">
        <v>11</v>
      </c>
      <c r="CW123" s="4" t="s">
        <v>5909</v>
      </c>
      <c r="CX123" s="4" t="s">
        <v>9</v>
      </c>
      <c r="CY123" s="4" t="s">
        <v>9</v>
      </c>
      <c r="CZ123" s="4" t="s">
        <v>9</v>
      </c>
      <c r="DA123" s="4" t="s">
        <v>9</v>
      </c>
      <c r="DB123" s="4" t="s">
        <v>9</v>
      </c>
      <c r="DC123" s="102"/>
      <c r="DE123" s="8" t="str">
        <f t="shared" si="2"/>
        <v>XFR022</v>
      </c>
      <c r="DF123" s="8" t="str">
        <f t="shared" si="3"/>
        <v>Freight Pokeno to Auckland</v>
      </c>
    </row>
    <row r="124" spans="1:110">
      <c r="A124" s="4" t="s">
        <v>6031</v>
      </c>
      <c r="B124" s="4" t="s">
        <v>5899</v>
      </c>
      <c r="C124" s="4" t="s">
        <v>4955</v>
      </c>
      <c r="D124" s="4" t="s">
        <v>9</v>
      </c>
      <c r="E124" s="4" t="s">
        <v>5900</v>
      </c>
      <c r="F124" s="102">
        <v>44502</v>
      </c>
      <c r="G124" s="4" t="s">
        <v>9</v>
      </c>
      <c r="H124" s="102"/>
      <c r="I124" s="4" t="s">
        <v>6797</v>
      </c>
      <c r="J124" s="4" t="s">
        <v>9</v>
      </c>
      <c r="K124" s="4" t="s">
        <v>5002</v>
      </c>
      <c r="L124" s="4" t="s">
        <v>9</v>
      </c>
      <c r="M124" s="4" t="s">
        <v>9</v>
      </c>
      <c r="N124" s="4" t="s">
        <v>5002</v>
      </c>
      <c r="O124" s="4" t="s">
        <v>4955</v>
      </c>
      <c r="P124" s="4" t="s">
        <v>5901</v>
      </c>
      <c r="Q124" s="4" t="s">
        <v>9</v>
      </c>
      <c r="R124" s="4" t="s">
        <v>9</v>
      </c>
      <c r="S124" s="4" t="s">
        <v>11</v>
      </c>
      <c r="T124" s="4" t="s">
        <v>1449</v>
      </c>
      <c r="U124" s="4" t="s">
        <v>5902</v>
      </c>
      <c r="V124" s="102"/>
      <c r="W124" s="4" t="s">
        <v>5902</v>
      </c>
      <c r="X124" s="4" t="s">
        <v>9</v>
      </c>
      <c r="Y124" s="4" t="s">
        <v>11</v>
      </c>
      <c r="Z124" s="4" t="s">
        <v>9</v>
      </c>
      <c r="AA124" s="4" t="s">
        <v>9</v>
      </c>
      <c r="AB124" s="102"/>
      <c r="AC124" s="102"/>
      <c r="AD124" s="102"/>
      <c r="AE124" s="102">
        <v>44502</v>
      </c>
      <c r="AF124" s="102"/>
      <c r="AG124" s="102"/>
      <c r="AH124" s="4" t="s">
        <v>5903</v>
      </c>
      <c r="AI124" s="4" t="s">
        <v>9</v>
      </c>
      <c r="AJ124" s="4" t="s">
        <v>9</v>
      </c>
      <c r="AK124" s="4" t="s">
        <v>9</v>
      </c>
      <c r="AL124" s="4" t="s">
        <v>5904</v>
      </c>
      <c r="AM124" s="4" t="s">
        <v>5905</v>
      </c>
      <c r="AN124" s="4" t="s">
        <v>9</v>
      </c>
      <c r="AO124" s="4" t="s">
        <v>9</v>
      </c>
      <c r="AP124" s="4" t="s">
        <v>5902</v>
      </c>
      <c r="AQ124" s="4" t="s">
        <v>9</v>
      </c>
      <c r="AR124" s="4" t="s">
        <v>9</v>
      </c>
      <c r="AS124" s="4" t="s">
        <v>9</v>
      </c>
      <c r="AT124" s="4" t="s">
        <v>9</v>
      </c>
      <c r="AU124" s="4" t="s">
        <v>9</v>
      </c>
      <c r="AV124" s="102"/>
      <c r="AW124" s="4" t="s">
        <v>5902</v>
      </c>
      <c r="AX124" s="4" t="s">
        <v>9</v>
      </c>
      <c r="AY124" s="4" t="s">
        <v>9</v>
      </c>
      <c r="AZ124" s="4" t="s">
        <v>9</v>
      </c>
      <c r="BA124" s="4" t="s">
        <v>9</v>
      </c>
      <c r="BB124" s="103">
        <v>0</v>
      </c>
      <c r="BC124" s="102"/>
      <c r="BD124" s="4" t="s">
        <v>9</v>
      </c>
      <c r="BE124" s="102"/>
      <c r="BF124" s="102"/>
      <c r="BG124" s="4" t="s">
        <v>9</v>
      </c>
      <c r="BH124" s="4" t="s">
        <v>5906</v>
      </c>
      <c r="BI124" s="4" t="s">
        <v>9</v>
      </c>
      <c r="BJ124" s="4" t="s">
        <v>9</v>
      </c>
      <c r="BK124" s="4" t="s">
        <v>9</v>
      </c>
      <c r="BL124" s="4" t="s">
        <v>9</v>
      </c>
      <c r="BM124" s="4" t="s">
        <v>9</v>
      </c>
      <c r="BN124" s="4" t="s">
        <v>5907</v>
      </c>
      <c r="BO124" s="4" t="s">
        <v>5908</v>
      </c>
      <c r="BP124" s="4" t="s">
        <v>9</v>
      </c>
      <c r="BQ124" s="4" t="s">
        <v>9</v>
      </c>
      <c r="BR124" s="4" t="s">
        <v>5902</v>
      </c>
      <c r="BS124" s="4" t="s">
        <v>9</v>
      </c>
      <c r="BT124" s="4" t="s">
        <v>9</v>
      </c>
      <c r="BU124" s="4" t="s">
        <v>9</v>
      </c>
      <c r="BV124" s="4" t="s">
        <v>9</v>
      </c>
      <c r="BW124" s="4" t="s">
        <v>9</v>
      </c>
      <c r="BX124" s="4" t="s">
        <v>5901</v>
      </c>
      <c r="BY124" s="4" t="s">
        <v>9</v>
      </c>
      <c r="BZ124" s="4" t="s">
        <v>9</v>
      </c>
      <c r="CA124" s="4" t="s">
        <v>9</v>
      </c>
      <c r="CB124" s="4" t="s">
        <v>9</v>
      </c>
      <c r="CC124" s="4" t="s">
        <v>9</v>
      </c>
      <c r="CD124" s="4" t="s">
        <v>9</v>
      </c>
      <c r="CE124" s="4" t="s">
        <v>9</v>
      </c>
      <c r="CF124" s="4" t="s">
        <v>5902</v>
      </c>
      <c r="CG124" s="4" t="s">
        <v>9</v>
      </c>
      <c r="CH124" s="4" t="s">
        <v>9</v>
      </c>
      <c r="CI124" s="4" t="s">
        <v>9</v>
      </c>
      <c r="CJ124" s="4" t="s">
        <v>9</v>
      </c>
      <c r="CK124" s="104">
        <v>0.51280092592592996</v>
      </c>
      <c r="CL124" s="104">
        <v>0</v>
      </c>
      <c r="CM124" s="4" t="s">
        <v>9</v>
      </c>
      <c r="CN124" s="4" t="s">
        <v>5902</v>
      </c>
      <c r="CO124" s="4" t="s">
        <v>9</v>
      </c>
      <c r="CP124" s="4" t="s">
        <v>9</v>
      </c>
      <c r="CQ124" s="4" t="s">
        <v>9</v>
      </c>
      <c r="CR124" s="4" t="s">
        <v>9</v>
      </c>
      <c r="CS124" s="4" t="s">
        <v>9</v>
      </c>
      <c r="CT124" s="4" t="s">
        <v>9</v>
      </c>
      <c r="CU124" s="4" t="s">
        <v>9</v>
      </c>
      <c r="CV124" s="4" t="s">
        <v>11</v>
      </c>
      <c r="CW124" s="4" t="s">
        <v>5909</v>
      </c>
      <c r="CX124" s="4" t="s">
        <v>9</v>
      </c>
      <c r="CY124" s="4" t="s">
        <v>9</v>
      </c>
      <c r="CZ124" s="4" t="s">
        <v>9</v>
      </c>
      <c r="DA124" s="4" t="s">
        <v>9</v>
      </c>
      <c r="DB124" s="4" t="s">
        <v>9</v>
      </c>
      <c r="DC124" s="102"/>
      <c r="DE124" s="8" t="str">
        <f t="shared" si="2"/>
        <v>XFR023</v>
      </c>
      <c r="DF124" s="8" t="str">
        <f t="shared" si="3"/>
        <v>Freight Auckland to Pokeno</v>
      </c>
    </row>
    <row r="125" spans="1:110">
      <c r="A125" s="4" t="s">
        <v>6032</v>
      </c>
      <c r="B125" s="4" t="s">
        <v>5899</v>
      </c>
      <c r="C125" s="4" t="s">
        <v>4955</v>
      </c>
      <c r="D125" s="4" t="s">
        <v>9</v>
      </c>
      <c r="E125" s="4" t="s">
        <v>5900</v>
      </c>
      <c r="F125" s="102">
        <v>44502</v>
      </c>
      <c r="G125" s="4" t="s">
        <v>9</v>
      </c>
      <c r="H125" s="102"/>
      <c r="I125" s="4" t="s">
        <v>6798</v>
      </c>
      <c r="J125" s="4" t="s">
        <v>9</v>
      </c>
      <c r="K125" s="4" t="s">
        <v>5002</v>
      </c>
      <c r="L125" s="4" t="s">
        <v>9</v>
      </c>
      <c r="M125" s="4" t="s">
        <v>9</v>
      </c>
      <c r="N125" s="4" t="s">
        <v>5002</v>
      </c>
      <c r="O125" s="4" t="s">
        <v>4955</v>
      </c>
      <c r="P125" s="4" t="s">
        <v>5901</v>
      </c>
      <c r="Q125" s="4" t="s">
        <v>9</v>
      </c>
      <c r="R125" s="4" t="s">
        <v>9</v>
      </c>
      <c r="S125" s="4" t="s">
        <v>11</v>
      </c>
      <c r="T125" s="4" t="s">
        <v>1449</v>
      </c>
      <c r="U125" s="4" t="s">
        <v>5902</v>
      </c>
      <c r="V125" s="102"/>
      <c r="W125" s="4" t="s">
        <v>5902</v>
      </c>
      <c r="X125" s="4" t="s">
        <v>9</v>
      </c>
      <c r="Y125" s="4" t="s">
        <v>11</v>
      </c>
      <c r="Z125" s="4" t="s">
        <v>9</v>
      </c>
      <c r="AA125" s="4" t="s">
        <v>9</v>
      </c>
      <c r="AB125" s="102"/>
      <c r="AC125" s="102"/>
      <c r="AD125" s="102"/>
      <c r="AE125" s="102">
        <v>44502</v>
      </c>
      <c r="AF125" s="102"/>
      <c r="AG125" s="102"/>
      <c r="AH125" s="4" t="s">
        <v>5903</v>
      </c>
      <c r="AI125" s="4" t="s">
        <v>9</v>
      </c>
      <c r="AJ125" s="4" t="s">
        <v>9</v>
      </c>
      <c r="AK125" s="4" t="s">
        <v>9</v>
      </c>
      <c r="AL125" s="4" t="s">
        <v>5904</v>
      </c>
      <c r="AM125" s="4" t="s">
        <v>5905</v>
      </c>
      <c r="AN125" s="4" t="s">
        <v>9</v>
      </c>
      <c r="AO125" s="4" t="s">
        <v>9</v>
      </c>
      <c r="AP125" s="4" t="s">
        <v>5902</v>
      </c>
      <c r="AQ125" s="4" t="s">
        <v>9</v>
      </c>
      <c r="AR125" s="4" t="s">
        <v>9</v>
      </c>
      <c r="AS125" s="4" t="s">
        <v>9</v>
      </c>
      <c r="AT125" s="4" t="s">
        <v>9</v>
      </c>
      <c r="AU125" s="4" t="s">
        <v>9</v>
      </c>
      <c r="AV125" s="102"/>
      <c r="AW125" s="4" t="s">
        <v>5902</v>
      </c>
      <c r="AX125" s="4" t="s">
        <v>9</v>
      </c>
      <c r="AY125" s="4" t="s">
        <v>9</v>
      </c>
      <c r="AZ125" s="4" t="s">
        <v>9</v>
      </c>
      <c r="BA125" s="4" t="s">
        <v>9</v>
      </c>
      <c r="BB125" s="103">
        <v>0</v>
      </c>
      <c r="BC125" s="102"/>
      <c r="BD125" s="4" t="s">
        <v>9</v>
      </c>
      <c r="BE125" s="102"/>
      <c r="BF125" s="102"/>
      <c r="BG125" s="4" t="s">
        <v>9</v>
      </c>
      <c r="BH125" s="4" t="s">
        <v>5906</v>
      </c>
      <c r="BI125" s="4" t="s">
        <v>9</v>
      </c>
      <c r="BJ125" s="4" t="s">
        <v>9</v>
      </c>
      <c r="BK125" s="4" t="s">
        <v>9</v>
      </c>
      <c r="BL125" s="4" t="s">
        <v>9</v>
      </c>
      <c r="BM125" s="4" t="s">
        <v>9</v>
      </c>
      <c r="BN125" s="4" t="s">
        <v>5907</v>
      </c>
      <c r="BO125" s="4" t="s">
        <v>5908</v>
      </c>
      <c r="BP125" s="4" t="s">
        <v>9</v>
      </c>
      <c r="BQ125" s="4" t="s">
        <v>9</v>
      </c>
      <c r="BR125" s="4" t="s">
        <v>5902</v>
      </c>
      <c r="BS125" s="4" t="s">
        <v>9</v>
      </c>
      <c r="BT125" s="4" t="s">
        <v>9</v>
      </c>
      <c r="BU125" s="4" t="s">
        <v>9</v>
      </c>
      <c r="BV125" s="4" t="s">
        <v>9</v>
      </c>
      <c r="BW125" s="4" t="s">
        <v>9</v>
      </c>
      <c r="BX125" s="4" t="s">
        <v>5901</v>
      </c>
      <c r="BY125" s="4" t="s">
        <v>9</v>
      </c>
      <c r="BZ125" s="4" t="s">
        <v>9</v>
      </c>
      <c r="CA125" s="4" t="s">
        <v>9</v>
      </c>
      <c r="CB125" s="4" t="s">
        <v>9</v>
      </c>
      <c r="CC125" s="4" t="s">
        <v>9</v>
      </c>
      <c r="CD125" s="4" t="s">
        <v>9</v>
      </c>
      <c r="CE125" s="4" t="s">
        <v>9</v>
      </c>
      <c r="CF125" s="4" t="s">
        <v>5902</v>
      </c>
      <c r="CG125" s="4" t="s">
        <v>9</v>
      </c>
      <c r="CH125" s="4" t="s">
        <v>9</v>
      </c>
      <c r="CI125" s="4" t="s">
        <v>9</v>
      </c>
      <c r="CJ125" s="4" t="s">
        <v>9</v>
      </c>
      <c r="CK125" s="104">
        <v>0.5128125</v>
      </c>
      <c r="CL125" s="104">
        <v>0</v>
      </c>
      <c r="CM125" s="4" t="s">
        <v>9</v>
      </c>
      <c r="CN125" s="4" t="s">
        <v>5902</v>
      </c>
      <c r="CO125" s="4" t="s">
        <v>9</v>
      </c>
      <c r="CP125" s="4" t="s">
        <v>9</v>
      </c>
      <c r="CQ125" s="4" t="s">
        <v>9</v>
      </c>
      <c r="CR125" s="4" t="s">
        <v>9</v>
      </c>
      <c r="CS125" s="4" t="s">
        <v>9</v>
      </c>
      <c r="CT125" s="4" t="s">
        <v>9</v>
      </c>
      <c r="CU125" s="4" t="s">
        <v>9</v>
      </c>
      <c r="CV125" s="4" t="s">
        <v>11</v>
      </c>
      <c r="CW125" s="4" t="s">
        <v>5909</v>
      </c>
      <c r="CX125" s="4" t="s">
        <v>9</v>
      </c>
      <c r="CY125" s="4" t="s">
        <v>9</v>
      </c>
      <c r="CZ125" s="4" t="s">
        <v>9</v>
      </c>
      <c r="DA125" s="4" t="s">
        <v>9</v>
      </c>
      <c r="DB125" s="4" t="s">
        <v>9</v>
      </c>
      <c r="DC125" s="102"/>
      <c r="DE125" s="8" t="str">
        <f t="shared" si="2"/>
        <v>BUD220</v>
      </c>
      <c r="DF125" s="8" t="str">
        <f t="shared" si="3"/>
        <v>2-Analyse &amp; adjust testing</v>
      </c>
    </row>
    <row r="126" spans="1:110">
      <c r="A126" s="4" t="s">
        <v>6033</v>
      </c>
      <c r="B126" s="4" t="s">
        <v>5899</v>
      </c>
      <c r="C126" s="4" t="s">
        <v>4955</v>
      </c>
      <c r="D126" s="4" t="s">
        <v>9</v>
      </c>
      <c r="E126" s="4" t="s">
        <v>5900</v>
      </c>
      <c r="F126" s="102">
        <v>44502</v>
      </c>
      <c r="G126" s="4" t="s">
        <v>9</v>
      </c>
      <c r="H126" s="102"/>
      <c r="I126" s="4" t="s">
        <v>6799</v>
      </c>
      <c r="J126" s="4" t="s">
        <v>9</v>
      </c>
      <c r="K126" s="4" t="s">
        <v>5002</v>
      </c>
      <c r="L126" s="4" t="s">
        <v>9</v>
      </c>
      <c r="M126" s="4" t="s">
        <v>9</v>
      </c>
      <c r="N126" s="4" t="s">
        <v>5002</v>
      </c>
      <c r="O126" s="4" t="s">
        <v>4955</v>
      </c>
      <c r="P126" s="4" t="s">
        <v>5901</v>
      </c>
      <c r="Q126" s="4" t="s">
        <v>9</v>
      </c>
      <c r="R126" s="4" t="s">
        <v>9</v>
      </c>
      <c r="S126" s="4" t="s">
        <v>11</v>
      </c>
      <c r="T126" s="4" t="s">
        <v>1449</v>
      </c>
      <c r="U126" s="4" t="s">
        <v>5902</v>
      </c>
      <c r="V126" s="102"/>
      <c r="W126" s="4" t="s">
        <v>5902</v>
      </c>
      <c r="X126" s="4" t="s">
        <v>9</v>
      </c>
      <c r="Y126" s="4" t="s">
        <v>11</v>
      </c>
      <c r="Z126" s="4" t="s">
        <v>9</v>
      </c>
      <c r="AA126" s="4" t="s">
        <v>9</v>
      </c>
      <c r="AB126" s="102"/>
      <c r="AC126" s="102"/>
      <c r="AD126" s="102"/>
      <c r="AE126" s="102">
        <v>44502</v>
      </c>
      <c r="AF126" s="102"/>
      <c r="AG126" s="102"/>
      <c r="AH126" s="4" t="s">
        <v>5903</v>
      </c>
      <c r="AI126" s="4" t="s">
        <v>9</v>
      </c>
      <c r="AJ126" s="4" t="s">
        <v>9</v>
      </c>
      <c r="AK126" s="4" t="s">
        <v>9</v>
      </c>
      <c r="AL126" s="4" t="s">
        <v>5904</v>
      </c>
      <c r="AM126" s="4" t="s">
        <v>5905</v>
      </c>
      <c r="AN126" s="4" t="s">
        <v>9</v>
      </c>
      <c r="AO126" s="4" t="s">
        <v>9</v>
      </c>
      <c r="AP126" s="4" t="s">
        <v>5902</v>
      </c>
      <c r="AQ126" s="4" t="s">
        <v>9</v>
      </c>
      <c r="AR126" s="4" t="s">
        <v>9</v>
      </c>
      <c r="AS126" s="4" t="s">
        <v>9</v>
      </c>
      <c r="AT126" s="4" t="s">
        <v>9</v>
      </c>
      <c r="AU126" s="4" t="s">
        <v>9</v>
      </c>
      <c r="AV126" s="102"/>
      <c r="AW126" s="4" t="s">
        <v>5902</v>
      </c>
      <c r="AX126" s="4" t="s">
        <v>9</v>
      </c>
      <c r="AY126" s="4" t="s">
        <v>9</v>
      </c>
      <c r="AZ126" s="4" t="s">
        <v>9</v>
      </c>
      <c r="BA126" s="4" t="s">
        <v>9</v>
      </c>
      <c r="BB126" s="103">
        <v>0</v>
      </c>
      <c r="BC126" s="102"/>
      <c r="BD126" s="4" t="s">
        <v>9</v>
      </c>
      <c r="BE126" s="102"/>
      <c r="BF126" s="102"/>
      <c r="BG126" s="4" t="s">
        <v>9</v>
      </c>
      <c r="BH126" s="4" t="s">
        <v>5906</v>
      </c>
      <c r="BI126" s="4" t="s">
        <v>9</v>
      </c>
      <c r="BJ126" s="4" t="s">
        <v>9</v>
      </c>
      <c r="BK126" s="4" t="s">
        <v>9</v>
      </c>
      <c r="BL126" s="4" t="s">
        <v>9</v>
      </c>
      <c r="BM126" s="4" t="s">
        <v>9</v>
      </c>
      <c r="BN126" s="4" t="s">
        <v>5907</v>
      </c>
      <c r="BO126" s="4" t="s">
        <v>5908</v>
      </c>
      <c r="BP126" s="4" t="s">
        <v>9</v>
      </c>
      <c r="BQ126" s="4" t="s">
        <v>9</v>
      </c>
      <c r="BR126" s="4" t="s">
        <v>5902</v>
      </c>
      <c r="BS126" s="4" t="s">
        <v>9</v>
      </c>
      <c r="BT126" s="4" t="s">
        <v>9</v>
      </c>
      <c r="BU126" s="4" t="s">
        <v>9</v>
      </c>
      <c r="BV126" s="4" t="s">
        <v>9</v>
      </c>
      <c r="BW126" s="4" t="s">
        <v>9</v>
      </c>
      <c r="BX126" s="4" t="s">
        <v>5901</v>
      </c>
      <c r="BY126" s="4" t="s">
        <v>9</v>
      </c>
      <c r="BZ126" s="4" t="s">
        <v>9</v>
      </c>
      <c r="CA126" s="4" t="s">
        <v>9</v>
      </c>
      <c r="CB126" s="4" t="s">
        <v>9</v>
      </c>
      <c r="CC126" s="4" t="s">
        <v>9</v>
      </c>
      <c r="CD126" s="4" t="s">
        <v>9</v>
      </c>
      <c r="CE126" s="4" t="s">
        <v>9</v>
      </c>
      <c r="CF126" s="4" t="s">
        <v>5902</v>
      </c>
      <c r="CG126" s="4" t="s">
        <v>9</v>
      </c>
      <c r="CH126" s="4" t="s">
        <v>9</v>
      </c>
      <c r="CI126" s="4" t="s">
        <v>9</v>
      </c>
      <c r="CJ126" s="4" t="s">
        <v>9</v>
      </c>
      <c r="CK126" s="104">
        <v>0.5128125</v>
      </c>
      <c r="CL126" s="104">
        <v>0</v>
      </c>
      <c r="CM126" s="4" t="s">
        <v>9</v>
      </c>
      <c r="CN126" s="4" t="s">
        <v>5902</v>
      </c>
      <c r="CO126" s="4" t="s">
        <v>9</v>
      </c>
      <c r="CP126" s="4" t="s">
        <v>9</v>
      </c>
      <c r="CQ126" s="4" t="s">
        <v>9</v>
      </c>
      <c r="CR126" s="4" t="s">
        <v>9</v>
      </c>
      <c r="CS126" s="4" t="s">
        <v>9</v>
      </c>
      <c r="CT126" s="4" t="s">
        <v>9</v>
      </c>
      <c r="CU126" s="4" t="s">
        <v>9</v>
      </c>
      <c r="CV126" s="4" t="s">
        <v>11</v>
      </c>
      <c r="CW126" s="4" t="s">
        <v>5909</v>
      </c>
      <c r="CX126" s="4" t="s">
        <v>9</v>
      </c>
      <c r="CY126" s="4" t="s">
        <v>9</v>
      </c>
      <c r="CZ126" s="4" t="s">
        <v>9</v>
      </c>
      <c r="DA126" s="4" t="s">
        <v>9</v>
      </c>
      <c r="DB126" s="4" t="s">
        <v>9</v>
      </c>
      <c r="DC126" s="102"/>
      <c r="DE126" s="8" t="str">
        <f t="shared" si="2"/>
        <v>XFR024</v>
      </c>
      <c r="DF126" s="8" t="str">
        <f t="shared" si="3"/>
        <v>Freight Dunsandel to Pokeno</v>
      </c>
    </row>
    <row r="127" spans="1:110">
      <c r="A127" s="4" t="s">
        <v>6034</v>
      </c>
      <c r="B127" s="4" t="s">
        <v>5899</v>
      </c>
      <c r="C127" s="4" t="s">
        <v>4955</v>
      </c>
      <c r="D127" s="4" t="s">
        <v>9</v>
      </c>
      <c r="E127" s="4" t="s">
        <v>5900</v>
      </c>
      <c r="F127" s="102">
        <v>44502</v>
      </c>
      <c r="G127" s="4" t="s">
        <v>9</v>
      </c>
      <c r="H127" s="102"/>
      <c r="I127" s="4" t="s">
        <v>6800</v>
      </c>
      <c r="J127" s="4" t="s">
        <v>9</v>
      </c>
      <c r="K127" s="4" t="s">
        <v>5002</v>
      </c>
      <c r="L127" s="4" t="s">
        <v>9</v>
      </c>
      <c r="M127" s="4" t="s">
        <v>9</v>
      </c>
      <c r="N127" s="4" t="s">
        <v>5002</v>
      </c>
      <c r="O127" s="4" t="s">
        <v>4955</v>
      </c>
      <c r="P127" s="4" t="s">
        <v>5901</v>
      </c>
      <c r="Q127" s="4" t="s">
        <v>9</v>
      </c>
      <c r="R127" s="4" t="s">
        <v>9</v>
      </c>
      <c r="S127" s="4" t="s">
        <v>11</v>
      </c>
      <c r="T127" s="4" t="s">
        <v>1449</v>
      </c>
      <c r="U127" s="4" t="s">
        <v>5902</v>
      </c>
      <c r="V127" s="102"/>
      <c r="W127" s="4" t="s">
        <v>5902</v>
      </c>
      <c r="X127" s="4" t="s">
        <v>9</v>
      </c>
      <c r="Y127" s="4" t="s">
        <v>11</v>
      </c>
      <c r="Z127" s="4" t="s">
        <v>9</v>
      </c>
      <c r="AA127" s="4" t="s">
        <v>9</v>
      </c>
      <c r="AB127" s="102"/>
      <c r="AC127" s="102"/>
      <c r="AD127" s="102"/>
      <c r="AE127" s="102">
        <v>44502</v>
      </c>
      <c r="AF127" s="102"/>
      <c r="AG127" s="102"/>
      <c r="AH127" s="4" t="s">
        <v>5903</v>
      </c>
      <c r="AI127" s="4" t="s">
        <v>9</v>
      </c>
      <c r="AJ127" s="4" t="s">
        <v>9</v>
      </c>
      <c r="AK127" s="4" t="s">
        <v>9</v>
      </c>
      <c r="AL127" s="4" t="s">
        <v>5904</v>
      </c>
      <c r="AM127" s="4" t="s">
        <v>5905</v>
      </c>
      <c r="AN127" s="4" t="s">
        <v>9</v>
      </c>
      <c r="AO127" s="4" t="s">
        <v>9</v>
      </c>
      <c r="AP127" s="4" t="s">
        <v>5902</v>
      </c>
      <c r="AQ127" s="4" t="s">
        <v>9</v>
      </c>
      <c r="AR127" s="4" t="s">
        <v>9</v>
      </c>
      <c r="AS127" s="4" t="s">
        <v>9</v>
      </c>
      <c r="AT127" s="4" t="s">
        <v>9</v>
      </c>
      <c r="AU127" s="4" t="s">
        <v>9</v>
      </c>
      <c r="AV127" s="102"/>
      <c r="AW127" s="4" t="s">
        <v>5902</v>
      </c>
      <c r="AX127" s="4" t="s">
        <v>9</v>
      </c>
      <c r="AY127" s="4" t="s">
        <v>9</v>
      </c>
      <c r="AZ127" s="4" t="s">
        <v>9</v>
      </c>
      <c r="BA127" s="4" t="s">
        <v>9</v>
      </c>
      <c r="BB127" s="103">
        <v>0</v>
      </c>
      <c r="BC127" s="102"/>
      <c r="BD127" s="4" t="s">
        <v>9</v>
      </c>
      <c r="BE127" s="102"/>
      <c r="BF127" s="102"/>
      <c r="BG127" s="4" t="s">
        <v>9</v>
      </c>
      <c r="BH127" s="4" t="s">
        <v>5906</v>
      </c>
      <c r="BI127" s="4" t="s">
        <v>9</v>
      </c>
      <c r="BJ127" s="4" t="s">
        <v>9</v>
      </c>
      <c r="BK127" s="4" t="s">
        <v>9</v>
      </c>
      <c r="BL127" s="4" t="s">
        <v>9</v>
      </c>
      <c r="BM127" s="4" t="s">
        <v>9</v>
      </c>
      <c r="BN127" s="4" t="s">
        <v>5907</v>
      </c>
      <c r="BO127" s="4" t="s">
        <v>5908</v>
      </c>
      <c r="BP127" s="4" t="s">
        <v>9</v>
      </c>
      <c r="BQ127" s="4" t="s">
        <v>9</v>
      </c>
      <c r="BR127" s="4" t="s">
        <v>5902</v>
      </c>
      <c r="BS127" s="4" t="s">
        <v>9</v>
      </c>
      <c r="BT127" s="4" t="s">
        <v>9</v>
      </c>
      <c r="BU127" s="4" t="s">
        <v>9</v>
      </c>
      <c r="BV127" s="4" t="s">
        <v>9</v>
      </c>
      <c r="BW127" s="4" t="s">
        <v>9</v>
      </c>
      <c r="BX127" s="4" t="s">
        <v>5901</v>
      </c>
      <c r="BY127" s="4" t="s">
        <v>9</v>
      </c>
      <c r="BZ127" s="4" t="s">
        <v>9</v>
      </c>
      <c r="CA127" s="4" t="s">
        <v>9</v>
      </c>
      <c r="CB127" s="4" t="s">
        <v>9</v>
      </c>
      <c r="CC127" s="4" t="s">
        <v>9</v>
      </c>
      <c r="CD127" s="4" t="s">
        <v>9</v>
      </c>
      <c r="CE127" s="4" t="s">
        <v>9</v>
      </c>
      <c r="CF127" s="4" t="s">
        <v>5902</v>
      </c>
      <c r="CG127" s="4" t="s">
        <v>9</v>
      </c>
      <c r="CH127" s="4" t="s">
        <v>9</v>
      </c>
      <c r="CI127" s="4" t="s">
        <v>9</v>
      </c>
      <c r="CJ127" s="4" t="s">
        <v>9</v>
      </c>
      <c r="CK127" s="104">
        <v>0.5128125</v>
      </c>
      <c r="CL127" s="104">
        <v>0</v>
      </c>
      <c r="CM127" s="4" t="s">
        <v>9</v>
      </c>
      <c r="CN127" s="4" t="s">
        <v>5902</v>
      </c>
      <c r="CO127" s="4" t="s">
        <v>9</v>
      </c>
      <c r="CP127" s="4" t="s">
        <v>9</v>
      </c>
      <c r="CQ127" s="4" t="s">
        <v>9</v>
      </c>
      <c r="CR127" s="4" t="s">
        <v>9</v>
      </c>
      <c r="CS127" s="4" t="s">
        <v>9</v>
      </c>
      <c r="CT127" s="4" t="s">
        <v>9</v>
      </c>
      <c r="CU127" s="4" t="s">
        <v>9</v>
      </c>
      <c r="CV127" s="4" t="s">
        <v>11</v>
      </c>
      <c r="CW127" s="4" t="s">
        <v>5909</v>
      </c>
      <c r="CX127" s="4" t="s">
        <v>9</v>
      </c>
      <c r="CY127" s="4" t="s">
        <v>9</v>
      </c>
      <c r="CZ127" s="4" t="s">
        <v>9</v>
      </c>
      <c r="DA127" s="4" t="s">
        <v>9</v>
      </c>
      <c r="DB127" s="4" t="s">
        <v>9</v>
      </c>
      <c r="DC127" s="102"/>
      <c r="DE127" s="8" t="str">
        <f t="shared" si="2"/>
        <v>XFR025</v>
      </c>
      <c r="DF127" s="8" t="str">
        <f t="shared" si="3"/>
        <v>Freight Pokeno to Dunsandel</v>
      </c>
    </row>
    <row r="128" spans="1:110">
      <c r="A128" s="4" t="s">
        <v>6035</v>
      </c>
      <c r="B128" s="4" t="s">
        <v>5899</v>
      </c>
      <c r="C128" s="4" t="s">
        <v>4955</v>
      </c>
      <c r="D128" s="4" t="s">
        <v>9</v>
      </c>
      <c r="E128" s="4" t="s">
        <v>5900</v>
      </c>
      <c r="F128" s="102">
        <v>44502</v>
      </c>
      <c r="G128" s="4" t="s">
        <v>9</v>
      </c>
      <c r="H128" s="102"/>
      <c r="I128" s="4" t="s">
        <v>6801</v>
      </c>
      <c r="J128" s="4" t="s">
        <v>9</v>
      </c>
      <c r="K128" s="4" t="s">
        <v>5002</v>
      </c>
      <c r="L128" s="4" t="s">
        <v>9</v>
      </c>
      <c r="M128" s="4" t="s">
        <v>9</v>
      </c>
      <c r="N128" s="4" t="s">
        <v>5002</v>
      </c>
      <c r="O128" s="4" t="s">
        <v>4955</v>
      </c>
      <c r="P128" s="4" t="s">
        <v>5901</v>
      </c>
      <c r="Q128" s="4" t="s">
        <v>9</v>
      </c>
      <c r="R128" s="4" t="s">
        <v>9</v>
      </c>
      <c r="S128" s="4" t="s">
        <v>11</v>
      </c>
      <c r="T128" s="4" t="s">
        <v>1449</v>
      </c>
      <c r="U128" s="4" t="s">
        <v>5902</v>
      </c>
      <c r="V128" s="102"/>
      <c r="W128" s="4" t="s">
        <v>5902</v>
      </c>
      <c r="X128" s="4" t="s">
        <v>9</v>
      </c>
      <c r="Y128" s="4" t="s">
        <v>11</v>
      </c>
      <c r="Z128" s="4" t="s">
        <v>9</v>
      </c>
      <c r="AA128" s="4" t="s">
        <v>9</v>
      </c>
      <c r="AB128" s="102"/>
      <c r="AC128" s="102"/>
      <c r="AD128" s="102"/>
      <c r="AE128" s="102">
        <v>44502</v>
      </c>
      <c r="AF128" s="102"/>
      <c r="AG128" s="102"/>
      <c r="AH128" s="4" t="s">
        <v>5903</v>
      </c>
      <c r="AI128" s="4" t="s">
        <v>9</v>
      </c>
      <c r="AJ128" s="4" t="s">
        <v>9</v>
      </c>
      <c r="AK128" s="4" t="s">
        <v>9</v>
      </c>
      <c r="AL128" s="4" t="s">
        <v>5904</v>
      </c>
      <c r="AM128" s="4" t="s">
        <v>5905</v>
      </c>
      <c r="AN128" s="4" t="s">
        <v>9</v>
      </c>
      <c r="AO128" s="4" t="s">
        <v>9</v>
      </c>
      <c r="AP128" s="4" t="s">
        <v>5902</v>
      </c>
      <c r="AQ128" s="4" t="s">
        <v>9</v>
      </c>
      <c r="AR128" s="4" t="s">
        <v>9</v>
      </c>
      <c r="AS128" s="4" t="s">
        <v>9</v>
      </c>
      <c r="AT128" s="4" t="s">
        <v>9</v>
      </c>
      <c r="AU128" s="4" t="s">
        <v>9</v>
      </c>
      <c r="AV128" s="102"/>
      <c r="AW128" s="4" t="s">
        <v>5902</v>
      </c>
      <c r="AX128" s="4" t="s">
        <v>9</v>
      </c>
      <c r="AY128" s="4" t="s">
        <v>9</v>
      </c>
      <c r="AZ128" s="4" t="s">
        <v>9</v>
      </c>
      <c r="BA128" s="4" t="s">
        <v>9</v>
      </c>
      <c r="BB128" s="103">
        <v>0</v>
      </c>
      <c r="BC128" s="102"/>
      <c r="BD128" s="4" t="s">
        <v>9</v>
      </c>
      <c r="BE128" s="102"/>
      <c r="BF128" s="102"/>
      <c r="BG128" s="4" t="s">
        <v>9</v>
      </c>
      <c r="BH128" s="4" t="s">
        <v>5906</v>
      </c>
      <c r="BI128" s="4" t="s">
        <v>9</v>
      </c>
      <c r="BJ128" s="4" t="s">
        <v>9</v>
      </c>
      <c r="BK128" s="4" t="s">
        <v>9</v>
      </c>
      <c r="BL128" s="4" t="s">
        <v>9</v>
      </c>
      <c r="BM128" s="4" t="s">
        <v>9</v>
      </c>
      <c r="BN128" s="4" t="s">
        <v>5907</v>
      </c>
      <c r="BO128" s="4" t="s">
        <v>5908</v>
      </c>
      <c r="BP128" s="4" t="s">
        <v>9</v>
      </c>
      <c r="BQ128" s="4" t="s">
        <v>9</v>
      </c>
      <c r="BR128" s="4" t="s">
        <v>5902</v>
      </c>
      <c r="BS128" s="4" t="s">
        <v>9</v>
      </c>
      <c r="BT128" s="4" t="s">
        <v>9</v>
      </c>
      <c r="BU128" s="4" t="s">
        <v>9</v>
      </c>
      <c r="BV128" s="4" t="s">
        <v>9</v>
      </c>
      <c r="BW128" s="4" t="s">
        <v>9</v>
      </c>
      <c r="BX128" s="4" t="s">
        <v>5901</v>
      </c>
      <c r="BY128" s="4" t="s">
        <v>9</v>
      </c>
      <c r="BZ128" s="4" t="s">
        <v>9</v>
      </c>
      <c r="CA128" s="4" t="s">
        <v>9</v>
      </c>
      <c r="CB128" s="4" t="s">
        <v>9</v>
      </c>
      <c r="CC128" s="4" t="s">
        <v>9</v>
      </c>
      <c r="CD128" s="4" t="s">
        <v>9</v>
      </c>
      <c r="CE128" s="4" t="s">
        <v>9</v>
      </c>
      <c r="CF128" s="4" t="s">
        <v>5902</v>
      </c>
      <c r="CG128" s="4" t="s">
        <v>9</v>
      </c>
      <c r="CH128" s="4" t="s">
        <v>9</v>
      </c>
      <c r="CI128" s="4" t="s">
        <v>9</v>
      </c>
      <c r="CJ128" s="4" t="s">
        <v>9</v>
      </c>
      <c r="CK128" s="104">
        <v>0.5128125</v>
      </c>
      <c r="CL128" s="104">
        <v>0</v>
      </c>
      <c r="CM128" s="4" t="s">
        <v>9</v>
      </c>
      <c r="CN128" s="4" t="s">
        <v>5902</v>
      </c>
      <c r="CO128" s="4" t="s">
        <v>9</v>
      </c>
      <c r="CP128" s="4" t="s">
        <v>9</v>
      </c>
      <c r="CQ128" s="4" t="s">
        <v>9</v>
      </c>
      <c r="CR128" s="4" t="s">
        <v>9</v>
      </c>
      <c r="CS128" s="4" t="s">
        <v>9</v>
      </c>
      <c r="CT128" s="4" t="s">
        <v>9</v>
      </c>
      <c r="CU128" s="4" t="s">
        <v>9</v>
      </c>
      <c r="CV128" s="4" t="s">
        <v>11</v>
      </c>
      <c r="CW128" s="4" t="s">
        <v>5909</v>
      </c>
      <c r="CX128" s="4" t="s">
        <v>9</v>
      </c>
      <c r="CY128" s="4" t="s">
        <v>9</v>
      </c>
      <c r="CZ128" s="4" t="s">
        <v>9</v>
      </c>
      <c r="DA128" s="4" t="s">
        <v>9</v>
      </c>
      <c r="DB128" s="4" t="s">
        <v>9</v>
      </c>
      <c r="DC128" s="102"/>
      <c r="DE128" s="8" t="str">
        <f t="shared" si="2"/>
        <v>XFR030</v>
      </c>
      <c r="DF128" s="8" t="str">
        <f t="shared" si="3"/>
        <v>Raw Materials - Urgent Deliveries</v>
      </c>
    </row>
    <row r="129" spans="1:110">
      <c r="A129" s="4" t="s">
        <v>6036</v>
      </c>
      <c r="B129" s="4" t="s">
        <v>5899</v>
      </c>
      <c r="C129" s="4" t="s">
        <v>4955</v>
      </c>
      <c r="D129" s="4" t="s">
        <v>9</v>
      </c>
      <c r="E129" s="4" t="s">
        <v>5900</v>
      </c>
      <c r="F129" s="102">
        <v>44502</v>
      </c>
      <c r="G129" s="4" t="s">
        <v>9</v>
      </c>
      <c r="H129" s="102"/>
      <c r="I129" s="4" t="s">
        <v>6802</v>
      </c>
      <c r="J129" s="4" t="s">
        <v>9</v>
      </c>
      <c r="K129" s="4" t="s">
        <v>5002</v>
      </c>
      <c r="L129" s="4" t="s">
        <v>9</v>
      </c>
      <c r="M129" s="4" t="s">
        <v>9</v>
      </c>
      <c r="N129" s="4" t="s">
        <v>5002</v>
      </c>
      <c r="O129" s="4" t="s">
        <v>4955</v>
      </c>
      <c r="P129" s="4" t="s">
        <v>5901</v>
      </c>
      <c r="Q129" s="4" t="s">
        <v>9</v>
      </c>
      <c r="R129" s="4" t="s">
        <v>9</v>
      </c>
      <c r="S129" s="4" t="s">
        <v>11</v>
      </c>
      <c r="T129" s="4" t="s">
        <v>1449</v>
      </c>
      <c r="U129" s="4" t="s">
        <v>5902</v>
      </c>
      <c r="V129" s="102"/>
      <c r="W129" s="4" t="s">
        <v>5902</v>
      </c>
      <c r="X129" s="4" t="s">
        <v>9</v>
      </c>
      <c r="Y129" s="4" t="s">
        <v>11</v>
      </c>
      <c r="Z129" s="4" t="s">
        <v>9</v>
      </c>
      <c r="AA129" s="4" t="s">
        <v>9</v>
      </c>
      <c r="AB129" s="102"/>
      <c r="AC129" s="102"/>
      <c r="AD129" s="102"/>
      <c r="AE129" s="102">
        <v>44502</v>
      </c>
      <c r="AF129" s="102"/>
      <c r="AG129" s="102"/>
      <c r="AH129" s="4" t="s">
        <v>5903</v>
      </c>
      <c r="AI129" s="4" t="s">
        <v>9</v>
      </c>
      <c r="AJ129" s="4" t="s">
        <v>9</v>
      </c>
      <c r="AK129" s="4" t="s">
        <v>9</v>
      </c>
      <c r="AL129" s="4" t="s">
        <v>5904</v>
      </c>
      <c r="AM129" s="4" t="s">
        <v>5905</v>
      </c>
      <c r="AN129" s="4" t="s">
        <v>9</v>
      </c>
      <c r="AO129" s="4" t="s">
        <v>9</v>
      </c>
      <c r="AP129" s="4" t="s">
        <v>5902</v>
      </c>
      <c r="AQ129" s="4" t="s">
        <v>9</v>
      </c>
      <c r="AR129" s="4" t="s">
        <v>9</v>
      </c>
      <c r="AS129" s="4" t="s">
        <v>9</v>
      </c>
      <c r="AT129" s="4" t="s">
        <v>9</v>
      </c>
      <c r="AU129" s="4" t="s">
        <v>9</v>
      </c>
      <c r="AV129" s="102"/>
      <c r="AW129" s="4" t="s">
        <v>5902</v>
      </c>
      <c r="AX129" s="4" t="s">
        <v>9</v>
      </c>
      <c r="AY129" s="4" t="s">
        <v>9</v>
      </c>
      <c r="AZ129" s="4" t="s">
        <v>9</v>
      </c>
      <c r="BA129" s="4" t="s">
        <v>9</v>
      </c>
      <c r="BB129" s="103">
        <v>0</v>
      </c>
      <c r="BC129" s="102"/>
      <c r="BD129" s="4" t="s">
        <v>9</v>
      </c>
      <c r="BE129" s="102"/>
      <c r="BF129" s="102"/>
      <c r="BG129" s="4" t="s">
        <v>9</v>
      </c>
      <c r="BH129" s="4" t="s">
        <v>5906</v>
      </c>
      <c r="BI129" s="4" t="s">
        <v>9</v>
      </c>
      <c r="BJ129" s="4" t="s">
        <v>9</v>
      </c>
      <c r="BK129" s="4" t="s">
        <v>9</v>
      </c>
      <c r="BL129" s="4" t="s">
        <v>9</v>
      </c>
      <c r="BM129" s="4" t="s">
        <v>9</v>
      </c>
      <c r="BN129" s="4" t="s">
        <v>5907</v>
      </c>
      <c r="BO129" s="4" t="s">
        <v>5908</v>
      </c>
      <c r="BP129" s="4" t="s">
        <v>9</v>
      </c>
      <c r="BQ129" s="4" t="s">
        <v>9</v>
      </c>
      <c r="BR129" s="4" t="s">
        <v>5902</v>
      </c>
      <c r="BS129" s="4" t="s">
        <v>9</v>
      </c>
      <c r="BT129" s="4" t="s">
        <v>9</v>
      </c>
      <c r="BU129" s="4" t="s">
        <v>9</v>
      </c>
      <c r="BV129" s="4" t="s">
        <v>9</v>
      </c>
      <c r="BW129" s="4" t="s">
        <v>9</v>
      </c>
      <c r="BX129" s="4" t="s">
        <v>5901</v>
      </c>
      <c r="BY129" s="4" t="s">
        <v>9</v>
      </c>
      <c r="BZ129" s="4" t="s">
        <v>9</v>
      </c>
      <c r="CA129" s="4" t="s">
        <v>9</v>
      </c>
      <c r="CB129" s="4" t="s">
        <v>9</v>
      </c>
      <c r="CC129" s="4" t="s">
        <v>9</v>
      </c>
      <c r="CD129" s="4" t="s">
        <v>9</v>
      </c>
      <c r="CE129" s="4" t="s">
        <v>9</v>
      </c>
      <c r="CF129" s="4" t="s">
        <v>5902</v>
      </c>
      <c r="CG129" s="4" t="s">
        <v>9</v>
      </c>
      <c r="CH129" s="4" t="s">
        <v>9</v>
      </c>
      <c r="CI129" s="4" t="s">
        <v>9</v>
      </c>
      <c r="CJ129" s="4" t="s">
        <v>9</v>
      </c>
      <c r="CK129" s="104">
        <v>0.5128125</v>
      </c>
      <c r="CL129" s="104">
        <v>0</v>
      </c>
      <c r="CM129" s="4" t="s">
        <v>9</v>
      </c>
      <c r="CN129" s="4" t="s">
        <v>5902</v>
      </c>
      <c r="CO129" s="4" t="s">
        <v>9</v>
      </c>
      <c r="CP129" s="4" t="s">
        <v>9</v>
      </c>
      <c r="CQ129" s="4" t="s">
        <v>9</v>
      </c>
      <c r="CR129" s="4" t="s">
        <v>9</v>
      </c>
      <c r="CS129" s="4" t="s">
        <v>9</v>
      </c>
      <c r="CT129" s="4" t="s">
        <v>9</v>
      </c>
      <c r="CU129" s="4" t="s">
        <v>9</v>
      </c>
      <c r="CV129" s="4" t="s">
        <v>11</v>
      </c>
      <c r="CW129" s="4" t="s">
        <v>5909</v>
      </c>
      <c r="CX129" s="4" t="s">
        <v>9</v>
      </c>
      <c r="CY129" s="4" t="s">
        <v>9</v>
      </c>
      <c r="CZ129" s="4" t="s">
        <v>9</v>
      </c>
      <c r="DA129" s="4" t="s">
        <v>9</v>
      </c>
      <c r="DB129" s="4" t="s">
        <v>9</v>
      </c>
      <c r="DC129" s="102"/>
      <c r="DE129" s="8" t="str">
        <f t="shared" si="2"/>
        <v>XFR031</v>
      </c>
      <c r="DF129" s="8" t="str">
        <f t="shared" si="3"/>
        <v>Warehouse Freight - Planning Fail</v>
      </c>
    </row>
    <row r="130" spans="1:110">
      <c r="A130" s="4" t="s">
        <v>6037</v>
      </c>
      <c r="B130" s="4" t="s">
        <v>5899</v>
      </c>
      <c r="C130" s="4" t="s">
        <v>4955</v>
      </c>
      <c r="D130" s="4" t="s">
        <v>9</v>
      </c>
      <c r="E130" s="4" t="s">
        <v>5900</v>
      </c>
      <c r="F130" s="102">
        <v>44502</v>
      </c>
      <c r="G130" s="4" t="s">
        <v>9</v>
      </c>
      <c r="H130" s="102"/>
      <c r="I130" s="4" t="s">
        <v>6803</v>
      </c>
      <c r="J130" s="4" t="s">
        <v>9</v>
      </c>
      <c r="K130" s="4" t="s">
        <v>5002</v>
      </c>
      <c r="L130" s="4" t="s">
        <v>9</v>
      </c>
      <c r="M130" s="4" t="s">
        <v>9</v>
      </c>
      <c r="N130" s="4" t="s">
        <v>5002</v>
      </c>
      <c r="O130" s="4" t="s">
        <v>4955</v>
      </c>
      <c r="P130" s="4" t="s">
        <v>5901</v>
      </c>
      <c r="Q130" s="4" t="s">
        <v>9</v>
      </c>
      <c r="R130" s="4" t="s">
        <v>9</v>
      </c>
      <c r="S130" s="4" t="s">
        <v>11</v>
      </c>
      <c r="T130" s="4" t="s">
        <v>1449</v>
      </c>
      <c r="U130" s="4" t="s">
        <v>5902</v>
      </c>
      <c r="V130" s="102"/>
      <c r="W130" s="4" t="s">
        <v>5902</v>
      </c>
      <c r="X130" s="4" t="s">
        <v>9</v>
      </c>
      <c r="Y130" s="4" t="s">
        <v>11</v>
      </c>
      <c r="Z130" s="4" t="s">
        <v>9</v>
      </c>
      <c r="AA130" s="4" t="s">
        <v>9</v>
      </c>
      <c r="AB130" s="102"/>
      <c r="AC130" s="102"/>
      <c r="AD130" s="102"/>
      <c r="AE130" s="102">
        <v>44502</v>
      </c>
      <c r="AF130" s="102"/>
      <c r="AG130" s="102"/>
      <c r="AH130" s="4" t="s">
        <v>5903</v>
      </c>
      <c r="AI130" s="4" t="s">
        <v>9</v>
      </c>
      <c r="AJ130" s="4" t="s">
        <v>9</v>
      </c>
      <c r="AK130" s="4" t="s">
        <v>9</v>
      </c>
      <c r="AL130" s="4" t="s">
        <v>5904</v>
      </c>
      <c r="AM130" s="4" t="s">
        <v>5905</v>
      </c>
      <c r="AN130" s="4" t="s">
        <v>9</v>
      </c>
      <c r="AO130" s="4" t="s">
        <v>9</v>
      </c>
      <c r="AP130" s="4" t="s">
        <v>5902</v>
      </c>
      <c r="AQ130" s="4" t="s">
        <v>9</v>
      </c>
      <c r="AR130" s="4" t="s">
        <v>9</v>
      </c>
      <c r="AS130" s="4" t="s">
        <v>9</v>
      </c>
      <c r="AT130" s="4" t="s">
        <v>9</v>
      </c>
      <c r="AU130" s="4" t="s">
        <v>9</v>
      </c>
      <c r="AV130" s="102"/>
      <c r="AW130" s="4" t="s">
        <v>5902</v>
      </c>
      <c r="AX130" s="4" t="s">
        <v>9</v>
      </c>
      <c r="AY130" s="4" t="s">
        <v>9</v>
      </c>
      <c r="AZ130" s="4" t="s">
        <v>9</v>
      </c>
      <c r="BA130" s="4" t="s">
        <v>9</v>
      </c>
      <c r="BB130" s="103">
        <v>0</v>
      </c>
      <c r="BC130" s="102"/>
      <c r="BD130" s="4" t="s">
        <v>9</v>
      </c>
      <c r="BE130" s="102"/>
      <c r="BF130" s="102"/>
      <c r="BG130" s="4" t="s">
        <v>9</v>
      </c>
      <c r="BH130" s="4" t="s">
        <v>5906</v>
      </c>
      <c r="BI130" s="4" t="s">
        <v>9</v>
      </c>
      <c r="BJ130" s="4" t="s">
        <v>9</v>
      </c>
      <c r="BK130" s="4" t="s">
        <v>9</v>
      </c>
      <c r="BL130" s="4" t="s">
        <v>9</v>
      </c>
      <c r="BM130" s="4" t="s">
        <v>9</v>
      </c>
      <c r="BN130" s="4" t="s">
        <v>5907</v>
      </c>
      <c r="BO130" s="4" t="s">
        <v>5908</v>
      </c>
      <c r="BP130" s="4" t="s">
        <v>9</v>
      </c>
      <c r="BQ130" s="4" t="s">
        <v>9</v>
      </c>
      <c r="BR130" s="4" t="s">
        <v>5902</v>
      </c>
      <c r="BS130" s="4" t="s">
        <v>9</v>
      </c>
      <c r="BT130" s="4" t="s">
        <v>9</v>
      </c>
      <c r="BU130" s="4" t="s">
        <v>9</v>
      </c>
      <c r="BV130" s="4" t="s">
        <v>9</v>
      </c>
      <c r="BW130" s="4" t="s">
        <v>9</v>
      </c>
      <c r="BX130" s="4" t="s">
        <v>5901</v>
      </c>
      <c r="BY130" s="4" t="s">
        <v>9</v>
      </c>
      <c r="BZ130" s="4" t="s">
        <v>9</v>
      </c>
      <c r="CA130" s="4" t="s">
        <v>9</v>
      </c>
      <c r="CB130" s="4" t="s">
        <v>9</v>
      </c>
      <c r="CC130" s="4" t="s">
        <v>9</v>
      </c>
      <c r="CD130" s="4" t="s">
        <v>9</v>
      </c>
      <c r="CE130" s="4" t="s">
        <v>9</v>
      </c>
      <c r="CF130" s="4" t="s">
        <v>5902</v>
      </c>
      <c r="CG130" s="4" t="s">
        <v>9</v>
      </c>
      <c r="CH130" s="4" t="s">
        <v>9</v>
      </c>
      <c r="CI130" s="4" t="s">
        <v>9</v>
      </c>
      <c r="CJ130" s="4" t="s">
        <v>9</v>
      </c>
      <c r="CK130" s="104">
        <v>0.5128125</v>
      </c>
      <c r="CL130" s="104">
        <v>0</v>
      </c>
      <c r="CM130" s="4" t="s">
        <v>9</v>
      </c>
      <c r="CN130" s="4" t="s">
        <v>5902</v>
      </c>
      <c r="CO130" s="4" t="s">
        <v>9</v>
      </c>
      <c r="CP130" s="4" t="s">
        <v>9</v>
      </c>
      <c r="CQ130" s="4" t="s">
        <v>9</v>
      </c>
      <c r="CR130" s="4" t="s">
        <v>9</v>
      </c>
      <c r="CS130" s="4" t="s">
        <v>9</v>
      </c>
      <c r="CT130" s="4" t="s">
        <v>9</v>
      </c>
      <c r="CU130" s="4" t="s">
        <v>9</v>
      </c>
      <c r="CV130" s="4" t="s">
        <v>11</v>
      </c>
      <c r="CW130" s="4" t="s">
        <v>5909</v>
      </c>
      <c r="CX130" s="4" t="s">
        <v>9</v>
      </c>
      <c r="CY130" s="4" t="s">
        <v>9</v>
      </c>
      <c r="CZ130" s="4" t="s">
        <v>9</v>
      </c>
      <c r="DA130" s="4" t="s">
        <v>9</v>
      </c>
      <c r="DB130" s="4" t="s">
        <v>9</v>
      </c>
      <c r="DC130" s="102"/>
      <c r="DE130" s="8" t="str">
        <f t="shared" si="2"/>
        <v>XFS100</v>
      </c>
      <c r="DF130" s="8" t="str">
        <f t="shared" si="3"/>
        <v>Routine PC - DUN</v>
      </c>
    </row>
    <row r="131" spans="1:110">
      <c r="A131" s="4" t="s">
        <v>6038</v>
      </c>
      <c r="B131" s="4" t="s">
        <v>5899</v>
      </c>
      <c r="C131" s="4" t="s">
        <v>4955</v>
      </c>
      <c r="D131" s="4" t="s">
        <v>9</v>
      </c>
      <c r="E131" s="4" t="s">
        <v>5900</v>
      </c>
      <c r="F131" s="102">
        <v>44502</v>
      </c>
      <c r="G131" s="4" t="s">
        <v>9</v>
      </c>
      <c r="H131" s="102"/>
      <c r="I131" s="4" t="s">
        <v>6804</v>
      </c>
      <c r="J131" s="4" t="s">
        <v>9</v>
      </c>
      <c r="K131" s="4" t="s">
        <v>5002</v>
      </c>
      <c r="L131" s="4" t="s">
        <v>9</v>
      </c>
      <c r="M131" s="4" t="s">
        <v>9</v>
      </c>
      <c r="N131" s="4" t="s">
        <v>5002</v>
      </c>
      <c r="O131" s="4" t="s">
        <v>4955</v>
      </c>
      <c r="P131" s="4" t="s">
        <v>5901</v>
      </c>
      <c r="Q131" s="4" t="s">
        <v>9</v>
      </c>
      <c r="R131" s="4" t="s">
        <v>9</v>
      </c>
      <c r="S131" s="4" t="s">
        <v>11</v>
      </c>
      <c r="T131" s="4" t="s">
        <v>1449</v>
      </c>
      <c r="U131" s="4" t="s">
        <v>5902</v>
      </c>
      <c r="V131" s="102"/>
      <c r="W131" s="4" t="s">
        <v>5902</v>
      </c>
      <c r="X131" s="4" t="s">
        <v>9</v>
      </c>
      <c r="Y131" s="4" t="s">
        <v>11</v>
      </c>
      <c r="Z131" s="4" t="s">
        <v>9</v>
      </c>
      <c r="AA131" s="4" t="s">
        <v>9</v>
      </c>
      <c r="AB131" s="102"/>
      <c r="AC131" s="102"/>
      <c r="AD131" s="102"/>
      <c r="AE131" s="102">
        <v>44502</v>
      </c>
      <c r="AF131" s="102"/>
      <c r="AG131" s="102"/>
      <c r="AH131" s="4" t="s">
        <v>5903</v>
      </c>
      <c r="AI131" s="4" t="s">
        <v>9</v>
      </c>
      <c r="AJ131" s="4" t="s">
        <v>9</v>
      </c>
      <c r="AK131" s="4" t="s">
        <v>9</v>
      </c>
      <c r="AL131" s="4" t="s">
        <v>5904</v>
      </c>
      <c r="AM131" s="4" t="s">
        <v>5905</v>
      </c>
      <c r="AN131" s="4" t="s">
        <v>9</v>
      </c>
      <c r="AO131" s="4" t="s">
        <v>9</v>
      </c>
      <c r="AP131" s="4" t="s">
        <v>5902</v>
      </c>
      <c r="AQ131" s="4" t="s">
        <v>9</v>
      </c>
      <c r="AR131" s="4" t="s">
        <v>9</v>
      </c>
      <c r="AS131" s="4" t="s">
        <v>9</v>
      </c>
      <c r="AT131" s="4" t="s">
        <v>9</v>
      </c>
      <c r="AU131" s="4" t="s">
        <v>9</v>
      </c>
      <c r="AV131" s="102"/>
      <c r="AW131" s="4" t="s">
        <v>5902</v>
      </c>
      <c r="AX131" s="4" t="s">
        <v>9</v>
      </c>
      <c r="AY131" s="4" t="s">
        <v>9</v>
      </c>
      <c r="AZ131" s="4" t="s">
        <v>9</v>
      </c>
      <c r="BA131" s="4" t="s">
        <v>9</v>
      </c>
      <c r="BB131" s="103">
        <v>0</v>
      </c>
      <c r="BC131" s="102"/>
      <c r="BD131" s="4" t="s">
        <v>9</v>
      </c>
      <c r="BE131" s="102"/>
      <c r="BF131" s="102"/>
      <c r="BG131" s="4" t="s">
        <v>9</v>
      </c>
      <c r="BH131" s="4" t="s">
        <v>5906</v>
      </c>
      <c r="BI131" s="4" t="s">
        <v>9</v>
      </c>
      <c r="BJ131" s="4" t="s">
        <v>9</v>
      </c>
      <c r="BK131" s="4" t="s">
        <v>9</v>
      </c>
      <c r="BL131" s="4" t="s">
        <v>9</v>
      </c>
      <c r="BM131" s="4" t="s">
        <v>9</v>
      </c>
      <c r="BN131" s="4" t="s">
        <v>5907</v>
      </c>
      <c r="BO131" s="4" t="s">
        <v>5908</v>
      </c>
      <c r="BP131" s="4" t="s">
        <v>9</v>
      </c>
      <c r="BQ131" s="4" t="s">
        <v>9</v>
      </c>
      <c r="BR131" s="4" t="s">
        <v>5902</v>
      </c>
      <c r="BS131" s="4" t="s">
        <v>9</v>
      </c>
      <c r="BT131" s="4" t="s">
        <v>9</v>
      </c>
      <c r="BU131" s="4" t="s">
        <v>9</v>
      </c>
      <c r="BV131" s="4" t="s">
        <v>9</v>
      </c>
      <c r="BW131" s="4" t="s">
        <v>9</v>
      </c>
      <c r="BX131" s="4" t="s">
        <v>5901</v>
      </c>
      <c r="BY131" s="4" t="s">
        <v>9</v>
      </c>
      <c r="BZ131" s="4" t="s">
        <v>9</v>
      </c>
      <c r="CA131" s="4" t="s">
        <v>9</v>
      </c>
      <c r="CB131" s="4" t="s">
        <v>9</v>
      </c>
      <c r="CC131" s="4" t="s">
        <v>9</v>
      </c>
      <c r="CD131" s="4" t="s">
        <v>9</v>
      </c>
      <c r="CE131" s="4" t="s">
        <v>9</v>
      </c>
      <c r="CF131" s="4" t="s">
        <v>5902</v>
      </c>
      <c r="CG131" s="4" t="s">
        <v>9</v>
      </c>
      <c r="CH131" s="4" t="s">
        <v>9</v>
      </c>
      <c r="CI131" s="4" t="s">
        <v>9</v>
      </c>
      <c r="CJ131" s="4" t="s">
        <v>9</v>
      </c>
      <c r="CK131" s="104">
        <v>0.5128125</v>
      </c>
      <c r="CL131" s="104">
        <v>0</v>
      </c>
      <c r="CM131" s="4" t="s">
        <v>9</v>
      </c>
      <c r="CN131" s="4" t="s">
        <v>5902</v>
      </c>
      <c r="CO131" s="4" t="s">
        <v>9</v>
      </c>
      <c r="CP131" s="4" t="s">
        <v>9</v>
      </c>
      <c r="CQ131" s="4" t="s">
        <v>9</v>
      </c>
      <c r="CR131" s="4" t="s">
        <v>9</v>
      </c>
      <c r="CS131" s="4" t="s">
        <v>9</v>
      </c>
      <c r="CT131" s="4" t="s">
        <v>9</v>
      </c>
      <c r="CU131" s="4" t="s">
        <v>9</v>
      </c>
      <c r="CV131" s="4" t="s">
        <v>11</v>
      </c>
      <c r="CW131" s="4" t="s">
        <v>5909</v>
      </c>
      <c r="CX131" s="4" t="s">
        <v>9</v>
      </c>
      <c r="CY131" s="4" t="s">
        <v>9</v>
      </c>
      <c r="CZ131" s="4" t="s">
        <v>9</v>
      </c>
      <c r="DA131" s="4" t="s">
        <v>9</v>
      </c>
      <c r="DB131" s="4" t="s">
        <v>9</v>
      </c>
      <c r="DC131" s="102"/>
      <c r="DE131" s="8" t="str">
        <f t="shared" ref="DE131:DE194" si="4">LEFT(I131,6)</f>
        <v>XFS101</v>
      </c>
      <c r="DF131" s="8" t="str">
        <f t="shared" ref="DF131:DF194" si="5">MID(I131,8,100)</f>
        <v>Routine PC - RPD</v>
      </c>
    </row>
    <row r="132" spans="1:110">
      <c r="A132" s="4" t="s">
        <v>6039</v>
      </c>
      <c r="B132" s="4" t="s">
        <v>5899</v>
      </c>
      <c r="C132" s="4" t="s">
        <v>4955</v>
      </c>
      <c r="D132" s="4" t="s">
        <v>9</v>
      </c>
      <c r="E132" s="4" t="s">
        <v>5900</v>
      </c>
      <c r="F132" s="102">
        <v>44502</v>
      </c>
      <c r="G132" s="4" t="s">
        <v>9</v>
      </c>
      <c r="H132" s="102"/>
      <c r="I132" s="4" t="s">
        <v>6805</v>
      </c>
      <c r="J132" s="4" t="s">
        <v>9</v>
      </c>
      <c r="K132" s="4" t="s">
        <v>5002</v>
      </c>
      <c r="L132" s="4" t="s">
        <v>9</v>
      </c>
      <c r="M132" s="4" t="s">
        <v>9</v>
      </c>
      <c r="N132" s="4" t="s">
        <v>5002</v>
      </c>
      <c r="O132" s="4" t="s">
        <v>4955</v>
      </c>
      <c r="P132" s="4" t="s">
        <v>5901</v>
      </c>
      <c r="Q132" s="4" t="s">
        <v>9</v>
      </c>
      <c r="R132" s="4" t="s">
        <v>9</v>
      </c>
      <c r="S132" s="4" t="s">
        <v>11</v>
      </c>
      <c r="T132" s="4" t="s">
        <v>1449</v>
      </c>
      <c r="U132" s="4" t="s">
        <v>5902</v>
      </c>
      <c r="V132" s="102"/>
      <c r="W132" s="4" t="s">
        <v>5902</v>
      </c>
      <c r="X132" s="4" t="s">
        <v>9</v>
      </c>
      <c r="Y132" s="4" t="s">
        <v>11</v>
      </c>
      <c r="Z132" s="4" t="s">
        <v>9</v>
      </c>
      <c r="AA132" s="4" t="s">
        <v>9</v>
      </c>
      <c r="AB132" s="102"/>
      <c r="AC132" s="102"/>
      <c r="AD132" s="102"/>
      <c r="AE132" s="102">
        <v>44502</v>
      </c>
      <c r="AF132" s="102"/>
      <c r="AG132" s="102"/>
      <c r="AH132" s="4" t="s">
        <v>5903</v>
      </c>
      <c r="AI132" s="4" t="s">
        <v>9</v>
      </c>
      <c r="AJ132" s="4" t="s">
        <v>9</v>
      </c>
      <c r="AK132" s="4" t="s">
        <v>9</v>
      </c>
      <c r="AL132" s="4" t="s">
        <v>5904</v>
      </c>
      <c r="AM132" s="4" t="s">
        <v>5905</v>
      </c>
      <c r="AN132" s="4" t="s">
        <v>9</v>
      </c>
      <c r="AO132" s="4" t="s">
        <v>9</v>
      </c>
      <c r="AP132" s="4" t="s">
        <v>5902</v>
      </c>
      <c r="AQ132" s="4" t="s">
        <v>9</v>
      </c>
      <c r="AR132" s="4" t="s">
        <v>9</v>
      </c>
      <c r="AS132" s="4" t="s">
        <v>9</v>
      </c>
      <c r="AT132" s="4" t="s">
        <v>9</v>
      </c>
      <c r="AU132" s="4" t="s">
        <v>9</v>
      </c>
      <c r="AV132" s="102"/>
      <c r="AW132" s="4" t="s">
        <v>5902</v>
      </c>
      <c r="AX132" s="4" t="s">
        <v>9</v>
      </c>
      <c r="AY132" s="4" t="s">
        <v>9</v>
      </c>
      <c r="AZ132" s="4" t="s">
        <v>9</v>
      </c>
      <c r="BA132" s="4" t="s">
        <v>9</v>
      </c>
      <c r="BB132" s="103">
        <v>0</v>
      </c>
      <c r="BC132" s="102"/>
      <c r="BD132" s="4" t="s">
        <v>9</v>
      </c>
      <c r="BE132" s="102"/>
      <c r="BF132" s="102"/>
      <c r="BG132" s="4" t="s">
        <v>9</v>
      </c>
      <c r="BH132" s="4" t="s">
        <v>5906</v>
      </c>
      <c r="BI132" s="4" t="s">
        <v>9</v>
      </c>
      <c r="BJ132" s="4" t="s">
        <v>9</v>
      </c>
      <c r="BK132" s="4" t="s">
        <v>9</v>
      </c>
      <c r="BL132" s="4" t="s">
        <v>9</v>
      </c>
      <c r="BM132" s="4" t="s">
        <v>9</v>
      </c>
      <c r="BN132" s="4" t="s">
        <v>5907</v>
      </c>
      <c r="BO132" s="4" t="s">
        <v>5908</v>
      </c>
      <c r="BP132" s="4" t="s">
        <v>9</v>
      </c>
      <c r="BQ132" s="4" t="s">
        <v>9</v>
      </c>
      <c r="BR132" s="4" t="s">
        <v>5902</v>
      </c>
      <c r="BS132" s="4" t="s">
        <v>9</v>
      </c>
      <c r="BT132" s="4" t="s">
        <v>9</v>
      </c>
      <c r="BU132" s="4" t="s">
        <v>9</v>
      </c>
      <c r="BV132" s="4" t="s">
        <v>9</v>
      </c>
      <c r="BW132" s="4" t="s">
        <v>9</v>
      </c>
      <c r="BX132" s="4" t="s">
        <v>5901</v>
      </c>
      <c r="BY132" s="4" t="s">
        <v>9</v>
      </c>
      <c r="BZ132" s="4" t="s">
        <v>9</v>
      </c>
      <c r="CA132" s="4" t="s">
        <v>9</v>
      </c>
      <c r="CB132" s="4" t="s">
        <v>9</v>
      </c>
      <c r="CC132" s="4" t="s">
        <v>9</v>
      </c>
      <c r="CD132" s="4" t="s">
        <v>9</v>
      </c>
      <c r="CE132" s="4" t="s">
        <v>9</v>
      </c>
      <c r="CF132" s="4" t="s">
        <v>5902</v>
      </c>
      <c r="CG132" s="4" t="s">
        <v>9</v>
      </c>
      <c r="CH132" s="4" t="s">
        <v>9</v>
      </c>
      <c r="CI132" s="4" t="s">
        <v>9</v>
      </c>
      <c r="CJ132" s="4" t="s">
        <v>9</v>
      </c>
      <c r="CK132" s="104">
        <v>0.5128125</v>
      </c>
      <c r="CL132" s="104">
        <v>0</v>
      </c>
      <c r="CM132" s="4" t="s">
        <v>9</v>
      </c>
      <c r="CN132" s="4" t="s">
        <v>5902</v>
      </c>
      <c r="CO132" s="4" t="s">
        <v>9</v>
      </c>
      <c r="CP132" s="4" t="s">
        <v>9</v>
      </c>
      <c r="CQ132" s="4" t="s">
        <v>9</v>
      </c>
      <c r="CR132" s="4" t="s">
        <v>9</v>
      </c>
      <c r="CS132" s="4" t="s">
        <v>9</v>
      </c>
      <c r="CT132" s="4" t="s">
        <v>9</v>
      </c>
      <c r="CU132" s="4" t="s">
        <v>9</v>
      </c>
      <c r="CV132" s="4" t="s">
        <v>11</v>
      </c>
      <c r="CW132" s="4" t="s">
        <v>5909</v>
      </c>
      <c r="CX132" s="4" t="s">
        <v>9</v>
      </c>
      <c r="CY132" s="4" t="s">
        <v>9</v>
      </c>
      <c r="CZ132" s="4" t="s">
        <v>9</v>
      </c>
      <c r="DA132" s="4" t="s">
        <v>9</v>
      </c>
      <c r="DB132" s="4" t="s">
        <v>9</v>
      </c>
      <c r="DC132" s="102"/>
      <c r="DE132" s="8" t="str">
        <f t="shared" si="4"/>
        <v>XFS102</v>
      </c>
      <c r="DF132" s="8" t="str">
        <f t="shared" si="5"/>
        <v>Routine PC - WSR</v>
      </c>
    </row>
    <row r="133" spans="1:110">
      <c r="A133" s="4" t="s">
        <v>6040</v>
      </c>
      <c r="B133" s="4" t="s">
        <v>5899</v>
      </c>
      <c r="C133" s="4" t="s">
        <v>4955</v>
      </c>
      <c r="D133" s="4" t="s">
        <v>9</v>
      </c>
      <c r="E133" s="4" t="s">
        <v>5900</v>
      </c>
      <c r="F133" s="102">
        <v>44502</v>
      </c>
      <c r="G133" s="4" t="s">
        <v>9</v>
      </c>
      <c r="H133" s="102"/>
      <c r="I133" s="4" t="s">
        <v>6806</v>
      </c>
      <c r="J133" s="4" t="s">
        <v>9</v>
      </c>
      <c r="K133" s="4" t="s">
        <v>5002</v>
      </c>
      <c r="L133" s="4" t="s">
        <v>9</v>
      </c>
      <c r="M133" s="4" t="s">
        <v>9</v>
      </c>
      <c r="N133" s="4" t="s">
        <v>5002</v>
      </c>
      <c r="O133" s="4" t="s">
        <v>4955</v>
      </c>
      <c r="P133" s="4" t="s">
        <v>5901</v>
      </c>
      <c r="Q133" s="4" t="s">
        <v>9</v>
      </c>
      <c r="R133" s="4" t="s">
        <v>9</v>
      </c>
      <c r="S133" s="4" t="s">
        <v>11</v>
      </c>
      <c r="T133" s="4" t="s">
        <v>1449</v>
      </c>
      <c r="U133" s="4" t="s">
        <v>5902</v>
      </c>
      <c r="V133" s="102"/>
      <c r="W133" s="4" t="s">
        <v>5902</v>
      </c>
      <c r="X133" s="4" t="s">
        <v>9</v>
      </c>
      <c r="Y133" s="4" t="s">
        <v>11</v>
      </c>
      <c r="Z133" s="4" t="s">
        <v>9</v>
      </c>
      <c r="AA133" s="4" t="s">
        <v>9</v>
      </c>
      <c r="AB133" s="102"/>
      <c r="AC133" s="102"/>
      <c r="AD133" s="102"/>
      <c r="AE133" s="102">
        <v>44502</v>
      </c>
      <c r="AF133" s="102"/>
      <c r="AG133" s="102"/>
      <c r="AH133" s="4" t="s">
        <v>5903</v>
      </c>
      <c r="AI133" s="4" t="s">
        <v>9</v>
      </c>
      <c r="AJ133" s="4" t="s">
        <v>9</v>
      </c>
      <c r="AK133" s="4" t="s">
        <v>9</v>
      </c>
      <c r="AL133" s="4" t="s">
        <v>5904</v>
      </c>
      <c r="AM133" s="4" t="s">
        <v>5905</v>
      </c>
      <c r="AN133" s="4" t="s">
        <v>9</v>
      </c>
      <c r="AO133" s="4" t="s">
        <v>9</v>
      </c>
      <c r="AP133" s="4" t="s">
        <v>5902</v>
      </c>
      <c r="AQ133" s="4" t="s">
        <v>9</v>
      </c>
      <c r="AR133" s="4" t="s">
        <v>9</v>
      </c>
      <c r="AS133" s="4" t="s">
        <v>9</v>
      </c>
      <c r="AT133" s="4" t="s">
        <v>9</v>
      </c>
      <c r="AU133" s="4" t="s">
        <v>9</v>
      </c>
      <c r="AV133" s="102"/>
      <c r="AW133" s="4" t="s">
        <v>5902</v>
      </c>
      <c r="AX133" s="4" t="s">
        <v>9</v>
      </c>
      <c r="AY133" s="4" t="s">
        <v>9</v>
      </c>
      <c r="AZ133" s="4" t="s">
        <v>9</v>
      </c>
      <c r="BA133" s="4" t="s">
        <v>9</v>
      </c>
      <c r="BB133" s="103">
        <v>0</v>
      </c>
      <c r="BC133" s="102"/>
      <c r="BD133" s="4" t="s">
        <v>9</v>
      </c>
      <c r="BE133" s="102"/>
      <c r="BF133" s="102"/>
      <c r="BG133" s="4" t="s">
        <v>9</v>
      </c>
      <c r="BH133" s="4" t="s">
        <v>5906</v>
      </c>
      <c r="BI133" s="4" t="s">
        <v>9</v>
      </c>
      <c r="BJ133" s="4" t="s">
        <v>9</v>
      </c>
      <c r="BK133" s="4" t="s">
        <v>9</v>
      </c>
      <c r="BL133" s="4" t="s">
        <v>9</v>
      </c>
      <c r="BM133" s="4" t="s">
        <v>9</v>
      </c>
      <c r="BN133" s="4" t="s">
        <v>5907</v>
      </c>
      <c r="BO133" s="4" t="s">
        <v>5908</v>
      </c>
      <c r="BP133" s="4" t="s">
        <v>9</v>
      </c>
      <c r="BQ133" s="4" t="s">
        <v>9</v>
      </c>
      <c r="BR133" s="4" t="s">
        <v>5902</v>
      </c>
      <c r="BS133" s="4" t="s">
        <v>9</v>
      </c>
      <c r="BT133" s="4" t="s">
        <v>9</v>
      </c>
      <c r="BU133" s="4" t="s">
        <v>9</v>
      </c>
      <c r="BV133" s="4" t="s">
        <v>9</v>
      </c>
      <c r="BW133" s="4" t="s">
        <v>9</v>
      </c>
      <c r="BX133" s="4" t="s">
        <v>5901</v>
      </c>
      <c r="BY133" s="4" t="s">
        <v>9</v>
      </c>
      <c r="BZ133" s="4" t="s">
        <v>9</v>
      </c>
      <c r="CA133" s="4" t="s">
        <v>9</v>
      </c>
      <c r="CB133" s="4" t="s">
        <v>9</v>
      </c>
      <c r="CC133" s="4" t="s">
        <v>9</v>
      </c>
      <c r="CD133" s="4" t="s">
        <v>9</v>
      </c>
      <c r="CE133" s="4" t="s">
        <v>9</v>
      </c>
      <c r="CF133" s="4" t="s">
        <v>5902</v>
      </c>
      <c r="CG133" s="4" t="s">
        <v>9</v>
      </c>
      <c r="CH133" s="4" t="s">
        <v>9</v>
      </c>
      <c r="CI133" s="4" t="s">
        <v>9</v>
      </c>
      <c r="CJ133" s="4" t="s">
        <v>9</v>
      </c>
      <c r="CK133" s="104">
        <v>0.5128125</v>
      </c>
      <c r="CL133" s="104">
        <v>0</v>
      </c>
      <c r="CM133" s="4" t="s">
        <v>9</v>
      </c>
      <c r="CN133" s="4" t="s">
        <v>5902</v>
      </c>
      <c r="CO133" s="4" t="s">
        <v>9</v>
      </c>
      <c r="CP133" s="4" t="s">
        <v>9</v>
      </c>
      <c r="CQ133" s="4" t="s">
        <v>9</v>
      </c>
      <c r="CR133" s="4" t="s">
        <v>9</v>
      </c>
      <c r="CS133" s="4" t="s">
        <v>9</v>
      </c>
      <c r="CT133" s="4" t="s">
        <v>9</v>
      </c>
      <c r="CU133" s="4" t="s">
        <v>9</v>
      </c>
      <c r="CV133" s="4" t="s">
        <v>11</v>
      </c>
      <c r="CW133" s="4" t="s">
        <v>5909</v>
      </c>
      <c r="CX133" s="4" t="s">
        <v>9</v>
      </c>
      <c r="CY133" s="4" t="s">
        <v>9</v>
      </c>
      <c r="CZ133" s="4" t="s">
        <v>9</v>
      </c>
      <c r="DA133" s="4" t="s">
        <v>9</v>
      </c>
      <c r="DB133" s="4" t="s">
        <v>9</v>
      </c>
      <c r="DC133" s="102"/>
      <c r="DE133" s="8" t="str">
        <f t="shared" si="4"/>
        <v>XFS103</v>
      </c>
      <c r="DF133" s="8" t="str">
        <f t="shared" si="5"/>
        <v>Routine PC - DLP1</v>
      </c>
    </row>
    <row r="134" spans="1:110">
      <c r="A134" s="4" t="s">
        <v>6041</v>
      </c>
      <c r="B134" s="4" t="s">
        <v>5899</v>
      </c>
      <c r="C134" s="4" t="s">
        <v>4955</v>
      </c>
      <c r="D134" s="4" t="s">
        <v>9</v>
      </c>
      <c r="E134" s="4" t="s">
        <v>5900</v>
      </c>
      <c r="F134" s="102">
        <v>44502</v>
      </c>
      <c r="G134" s="4" t="s">
        <v>9</v>
      </c>
      <c r="H134" s="102"/>
      <c r="I134" s="4" t="s">
        <v>6807</v>
      </c>
      <c r="J134" s="4" t="s">
        <v>9</v>
      </c>
      <c r="K134" s="4" t="s">
        <v>5002</v>
      </c>
      <c r="L134" s="4" t="s">
        <v>9</v>
      </c>
      <c r="M134" s="4" t="s">
        <v>9</v>
      </c>
      <c r="N134" s="4" t="s">
        <v>5002</v>
      </c>
      <c r="O134" s="4" t="s">
        <v>4955</v>
      </c>
      <c r="P134" s="4" t="s">
        <v>5901</v>
      </c>
      <c r="Q134" s="4" t="s">
        <v>9</v>
      </c>
      <c r="R134" s="4" t="s">
        <v>9</v>
      </c>
      <c r="S134" s="4" t="s">
        <v>11</v>
      </c>
      <c r="T134" s="4" t="s">
        <v>1449</v>
      </c>
      <c r="U134" s="4" t="s">
        <v>5902</v>
      </c>
      <c r="V134" s="102"/>
      <c r="W134" s="4" t="s">
        <v>5902</v>
      </c>
      <c r="X134" s="4" t="s">
        <v>9</v>
      </c>
      <c r="Y134" s="4" t="s">
        <v>11</v>
      </c>
      <c r="Z134" s="4" t="s">
        <v>9</v>
      </c>
      <c r="AA134" s="4" t="s">
        <v>9</v>
      </c>
      <c r="AB134" s="102"/>
      <c r="AC134" s="102"/>
      <c r="AD134" s="102"/>
      <c r="AE134" s="102">
        <v>44502</v>
      </c>
      <c r="AF134" s="102"/>
      <c r="AG134" s="102"/>
      <c r="AH134" s="4" t="s">
        <v>5903</v>
      </c>
      <c r="AI134" s="4" t="s">
        <v>9</v>
      </c>
      <c r="AJ134" s="4" t="s">
        <v>9</v>
      </c>
      <c r="AK134" s="4" t="s">
        <v>9</v>
      </c>
      <c r="AL134" s="4" t="s">
        <v>5904</v>
      </c>
      <c r="AM134" s="4" t="s">
        <v>5905</v>
      </c>
      <c r="AN134" s="4" t="s">
        <v>9</v>
      </c>
      <c r="AO134" s="4" t="s">
        <v>9</v>
      </c>
      <c r="AP134" s="4" t="s">
        <v>5902</v>
      </c>
      <c r="AQ134" s="4" t="s">
        <v>9</v>
      </c>
      <c r="AR134" s="4" t="s">
        <v>9</v>
      </c>
      <c r="AS134" s="4" t="s">
        <v>9</v>
      </c>
      <c r="AT134" s="4" t="s">
        <v>9</v>
      </c>
      <c r="AU134" s="4" t="s">
        <v>9</v>
      </c>
      <c r="AV134" s="102"/>
      <c r="AW134" s="4" t="s">
        <v>5902</v>
      </c>
      <c r="AX134" s="4" t="s">
        <v>9</v>
      </c>
      <c r="AY134" s="4" t="s">
        <v>9</v>
      </c>
      <c r="AZ134" s="4" t="s">
        <v>9</v>
      </c>
      <c r="BA134" s="4" t="s">
        <v>9</v>
      </c>
      <c r="BB134" s="103">
        <v>0</v>
      </c>
      <c r="BC134" s="102"/>
      <c r="BD134" s="4" t="s">
        <v>9</v>
      </c>
      <c r="BE134" s="102"/>
      <c r="BF134" s="102"/>
      <c r="BG134" s="4" t="s">
        <v>9</v>
      </c>
      <c r="BH134" s="4" t="s">
        <v>5906</v>
      </c>
      <c r="BI134" s="4" t="s">
        <v>9</v>
      </c>
      <c r="BJ134" s="4" t="s">
        <v>9</v>
      </c>
      <c r="BK134" s="4" t="s">
        <v>9</v>
      </c>
      <c r="BL134" s="4" t="s">
        <v>9</v>
      </c>
      <c r="BM134" s="4" t="s">
        <v>9</v>
      </c>
      <c r="BN134" s="4" t="s">
        <v>5907</v>
      </c>
      <c r="BO134" s="4" t="s">
        <v>5908</v>
      </c>
      <c r="BP134" s="4" t="s">
        <v>9</v>
      </c>
      <c r="BQ134" s="4" t="s">
        <v>9</v>
      </c>
      <c r="BR134" s="4" t="s">
        <v>5902</v>
      </c>
      <c r="BS134" s="4" t="s">
        <v>9</v>
      </c>
      <c r="BT134" s="4" t="s">
        <v>9</v>
      </c>
      <c r="BU134" s="4" t="s">
        <v>9</v>
      </c>
      <c r="BV134" s="4" t="s">
        <v>9</v>
      </c>
      <c r="BW134" s="4" t="s">
        <v>9</v>
      </c>
      <c r="BX134" s="4" t="s">
        <v>5901</v>
      </c>
      <c r="BY134" s="4" t="s">
        <v>9</v>
      </c>
      <c r="BZ134" s="4" t="s">
        <v>9</v>
      </c>
      <c r="CA134" s="4" t="s">
        <v>9</v>
      </c>
      <c r="CB134" s="4" t="s">
        <v>9</v>
      </c>
      <c r="CC134" s="4" t="s">
        <v>9</v>
      </c>
      <c r="CD134" s="4" t="s">
        <v>9</v>
      </c>
      <c r="CE134" s="4" t="s">
        <v>9</v>
      </c>
      <c r="CF134" s="4" t="s">
        <v>5902</v>
      </c>
      <c r="CG134" s="4" t="s">
        <v>9</v>
      </c>
      <c r="CH134" s="4" t="s">
        <v>9</v>
      </c>
      <c r="CI134" s="4" t="s">
        <v>9</v>
      </c>
      <c r="CJ134" s="4" t="s">
        <v>9</v>
      </c>
      <c r="CK134" s="104">
        <v>0.5128125</v>
      </c>
      <c r="CL134" s="104">
        <v>0</v>
      </c>
      <c r="CM134" s="4" t="s">
        <v>9</v>
      </c>
      <c r="CN134" s="4" t="s">
        <v>5902</v>
      </c>
      <c r="CO134" s="4" t="s">
        <v>9</v>
      </c>
      <c r="CP134" s="4" t="s">
        <v>9</v>
      </c>
      <c r="CQ134" s="4" t="s">
        <v>9</v>
      </c>
      <c r="CR134" s="4" t="s">
        <v>9</v>
      </c>
      <c r="CS134" s="4" t="s">
        <v>9</v>
      </c>
      <c r="CT134" s="4" t="s">
        <v>9</v>
      </c>
      <c r="CU134" s="4" t="s">
        <v>9</v>
      </c>
      <c r="CV134" s="4" t="s">
        <v>11</v>
      </c>
      <c r="CW134" s="4" t="s">
        <v>5909</v>
      </c>
      <c r="CX134" s="4" t="s">
        <v>9</v>
      </c>
      <c r="CY134" s="4" t="s">
        <v>9</v>
      </c>
      <c r="CZ134" s="4" t="s">
        <v>9</v>
      </c>
      <c r="DA134" s="4" t="s">
        <v>9</v>
      </c>
      <c r="DB134" s="4" t="s">
        <v>9</v>
      </c>
      <c r="DC134" s="102"/>
      <c r="DE134" s="8" t="str">
        <f t="shared" si="4"/>
        <v>XFS104</v>
      </c>
      <c r="DF134" s="8" t="str">
        <f t="shared" si="5"/>
        <v>Routine PC - POK</v>
      </c>
    </row>
    <row r="135" spans="1:110">
      <c r="A135" s="4" t="s">
        <v>6042</v>
      </c>
      <c r="B135" s="4" t="s">
        <v>5899</v>
      </c>
      <c r="C135" s="4" t="s">
        <v>4955</v>
      </c>
      <c r="D135" s="4" t="s">
        <v>9</v>
      </c>
      <c r="E135" s="4" t="s">
        <v>5900</v>
      </c>
      <c r="F135" s="102">
        <v>44502</v>
      </c>
      <c r="G135" s="4" t="s">
        <v>9</v>
      </c>
      <c r="H135" s="102"/>
      <c r="I135" s="4" t="s">
        <v>6808</v>
      </c>
      <c r="J135" s="4" t="s">
        <v>9</v>
      </c>
      <c r="K135" s="4" t="s">
        <v>5002</v>
      </c>
      <c r="L135" s="4" t="s">
        <v>9</v>
      </c>
      <c r="M135" s="4" t="s">
        <v>9</v>
      </c>
      <c r="N135" s="4" t="s">
        <v>5002</v>
      </c>
      <c r="O135" s="4" t="s">
        <v>4955</v>
      </c>
      <c r="P135" s="4" t="s">
        <v>5901</v>
      </c>
      <c r="Q135" s="4" t="s">
        <v>9</v>
      </c>
      <c r="R135" s="4" t="s">
        <v>9</v>
      </c>
      <c r="S135" s="4" t="s">
        <v>11</v>
      </c>
      <c r="T135" s="4" t="s">
        <v>1449</v>
      </c>
      <c r="U135" s="4" t="s">
        <v>5902</v>
      </c>
      <c r="V135" s="102"/>
      <c r="W135" s="4" t="s">
        <v>5902</v>
      </c>
      <c r="X135" s="4" t="s">
        <v>9</v>
      </c>
      <c r="Y135" s="4" t="s">
        <v>11</v>
      </c>
      <c r="Z135" s="4" t="s">
        <v>9</v>
      </c>
      <c r="AA135" s="4" t="s">
        <v>9</v>
      </c>
      <c r="AB135" s="102"/>
      <c r="AC135" s="102"/>
      <c r="AD135" s="102"/>
      <c r="AE135" s="102">
        <v>44502</v>
      </c>
      <c r="AF135" s="102"/>
      <c r="AG135" s="102"/>
      <c r="AH135" s="4" t="s">
        <v>5903</v>
      </c>
      <c r="AI135" s="4" t="s">
        <v>9</v>
      </c>
      <c r="AJ135" s="4" t="s">
        <v>9</v>
      </c>
      <c r="AK135" s="4" t="s">
        <v>9</v>
      </c>
      <c r="AL135" s="4" t="s">
        <v>5904</v>
      </c>
      <c r="AM135" s="4" t="s">
        <v>5905</v>
      </c>
      <c r="AN135" s="4" t="s">
        <v>9</v>
      </c>
      <c r="AO135" s="4" t="s">
        <v>9</v>
      </c>
      <c r="AP135" s="4" t="s">
        <v>5902</v>
      </c>
      <c r="AQ135" s="4" t="s">
        <v>9</v>
      </c>
      <c r="AR135" s="4" t="s">
        <v>9</v>
      </c>
      <c r="AS135" s="4" t="s">
        <v>9</v>
      </c>
      <c r="AT135" s="4" t="s">
        <v>9</v>
      </c>
      <c r="AU135" s="4" t="s">
        <v>9</v>
      </c>
      <c r="AV135" s="102"/>
      <c r="AW135" s="4" t="s">
        <v>5902</v>
      </c>
      <c r="AX135" s="4" t="s">
        <v>9</v>
      </c>
      <c r="AY135" s="4" t="s">
        <v>9</v>
      </c>
      <c r="AZ135" s="4" t="s">
        <v>9</v>
      </c>
      <c r="BA135" s="4" t="s">
        <v>9</v>
      </c>
      <c r="BB135" s="103">
        <v>0</v>
      </c>
      <c r="BC135" s="102"/>
      <c r="BD135" s="4" t="s">
        <v>9</v>
      </c>
      <c r="BE135" s="102"/>
      <c r="BF135" s="102"/>
      <c r="BG135" s="4" t="s">
        <v>9</v>
      </c>
      <c r="BH135" s="4" t="s">
        <v>5906</v>
      </c>
      <c r="BI135" s="4" t="s">
        <v>9</v>
      </c>
      <c r="BJ135" s="4" t="s">
        <v>9</v>
      </c>
      <c r="BK135" s="4" t="s">
        <v>9</v>
      </c>
      <c r="BL135" s="4" t="s">
        <v>9</v>
      </c>
      <c r="BM135" s="4" t="s">
        <v>9</v>
      </c>
      <c r="BN135" s="4" t="s">
        <v>5907</v>
      </c>
      <c r="BO135" s="4" t="s">
        <v>5908</v>
      </c>
      <c r="BP135" s="4" t="s">
        <v>9</v>
      </c>
      <c r="BQ135" s="4" t="s">
        <v>9</v>
      </c>
      <c r="BR135" s="4" t="s">
        <v>5902</v>
      </c>
      <c r="BS135" s="4" t="s">
        <v>9</v>
      </c>
      <c r="BT135" s="4" t="s">
        <v>9</v>
      </c>
      <c r="BU135" s="4" t="s">
        <v>9</v>
      </c>
      <c r="BV135" s="4" t="s">
        <v>9</v>
      </c>
      <c r="BW135" s="4" t="s">
        <v>9</v>
      </c>
      <c r="BX135" s="4" t="s">
        <v>5901</v>
      </c>
      <c r="BY135" s="4" t="s">
        <v>9</v>
      </c>
      <c r="BZ135" s="4" t="s">
        <v>9</v>
      </c>
      <c r="CA135" s="4" t="s">
        <v>9</v>
      </c>
      <c r="CB135" s="4" t="s">
        <v>9</v>
      </c>
      <c r="CC135" s="4" t="s">
        <v>9</v>
      </c>
      <c r="CD135" s="4" t="s">
        <v>9</v>
      </c>
      <c r="CE135" s="4" t="s">
        <v>9</v>
      </c>
      <c r="CF135" s="4" t="s">
        <v>5902</v>
      </c>
      <c r="CG135" s="4" t="s">
        <v>9</v>
      </c>
      <c r="CH135" s="4" t="s">
        <v>9</v>
      </c>
      <c r="CI135" s="4" t="s">
        <v>9</v>
      </c>
      <c r="CJ135" s="4" t="s">
        <v>9</v>
      </c>
      <c r="CK135" s="104">
        <v>0.5128125</v>
      </c>
      <c r="CL135" s="104">
        <v>0</v>
      </c>
      <c r="CM135" s="4" t="s">
        <v>9</v>
      </c>
      <c r="CN135" s="4" t="s">
        <v>5902</v>
      </c>
      <c r="CO135" s="4" t="s">
        <v>9</v>
      </c>
      <c r="CP135" s="4" t="s">
        <v>9</v>
      </c>
      <c r="CQ135" s="4" t="s">
        <v>9</v>
      </c>
      <c r="CR135" s="4" t="s">
        <v>9</v>
      </c>
      <c r="CS135" s="4" t="s">
        <v>9</v>
      </c>
      <c r="CT135" s="4" t="s">
        <v>9</v>
      </c>
      <c r="CU135" s="4" t="s">
        <v>9</v>
      </c>
      <c r="CV135" s="4" t="s">
        <v>11</v>
      </c>
      <c r="CW135" s="4" t="s">
        <v>5909</v>
      </c>
      <c r="CX135" s="4" t="s">
        <v>9</v>
      </c>
      <c r="CY135" s="4" t="s">
        <v>9</v>
      </c>
      <c r="CZ135" s="4" t="s">
        <v>9</v>
      </c>
      <c r="DA135" s="4" t="s">
        <v>9</v>
      </c>
      <c r="DB135" s="4" t="s">
        <v>9</v>
      </c>
      <c r="DC135" s="102"/>
      <c r="DE135" s="8" t="str">
        <f t="shared" si="4"/>
        <v>XFS120</v>
      </c>
      <c r="DF135" s="8" t="str">
        <f t="shared" si="5"/>
        <v>Non-Routine PC - DUN</v>
      </c>
    </row>
    <row r="136" spans="1:110">
      <c r="A136" s="4" t="s">
        <v>6043</v>
      </c>
      <c r="B136" s="4" t="s">
        <v>5899</v>
      </c>
      <c r="C136" s="4" t="s">
        <v>4955</v>
      </c>
      <c r="D136" s="4" t="s">
        <v>9</v>
      </c>
      <c r="E136" s="4" t="s">
        <v>5900</v>
      </c>
      <c r="F136" s="102">
        <v>44502</v>
      </c>
      <c r="G136" s="4" t="s">
        <v>9</v>
      </c>
      <c r="H136" s="102"/>
      <c r="I136" s="4" t="s">
        <v>6809</v>
      </c>
      <c r="J136" s="4" t="s">
        <v>9</v>
      </c>
      <c r="K136" s="4" t="s">
        <v>5002</v>
      </c>
      <c r="L136" s="4" t="s">
        <v>9</v>
      </c>
      <c r="M136" s="4" t="s">
        <v>9</v>
      </c>
      <c r="N136" s="4" t="s">
        <v>5002</v>
      </c>
      <c r="O136" s="4" t="s">
        <v>4955</v>
      </c>
      <c r="P136" s="4" t="s">
        <v>5901</v>
      </c>
      <c r="Q136" s="4" t="s">
        <v>9</v>
      </c>
      <c r="R136" s="4" t="s">
        <v>9</v>
      </c>
      <c r="S136" s="4" t="s">
        <v>11</v>
      </c>
      <c r="T136" s="4" t="s">
        <v>1449</v>
      </c>
      <c r="U136" s="4" t="s">
        <v>5902</v>
      </c>
      <c r="V136" s="102"/>
      <c r="W136" s="4" t="s">
        <v>5902</v>
      </c>
      <c r="X136" s="4" t="s">
        <v>9</v>
      </c>
      <c r="Y136" s="4" t="s">
        <v>11</v>
      </c>
      <c r="Z136" s="4" t="s">
        <v>9</v>
      </c>
      <c r="AA136" s="4" t="s">
        <v>9</v>
      </c>
      <c r="AB136" s="102"/>
      <c r="AC136" s="102"/>
      <c r="AD136" s="102"/>
      <c r="AE136" s="102">
        <v>44502</v>
      </c>
      <c r="AF136" s="102"/>
      <c r="AG136" s="102"/>
      <c r="AH136" s="4" t="s">
        <v>5903</v>
      </c>
      <c r="AI136" s="4" t="s">
        <v>9</v>
      </c>
      <c r="AJ136" s="4" t="s">
        <v>9</v>
      </c>
      <c r="AK136" s="4" t="s">
        <v>9</v>
      </c>
      <c r="AL136" s="4" t="s">
        <v>5904</v>
      </c>
      <c r="AM136" s="4" t="s">
        <v>5905</v>
      </c>
      <c r="AN136" s="4" t="s">
        <v>9</v>
      </c>
      <c r="AO136" s="4" t="s">
        <v>9</v>
      </c>
      <c r="AP136" s="4" t="s">
        <v>5902</v>
      </c>
      <c r="AQ136" s="4" t="s">
        <v>9</v>
      </c>
      <c r="AR136" s="4" t="s">
        <v>9</v>
      </c>
      <c r="AS136" s="4" t="s">
        <v>9</v>
      </c>
      <c r="AT136" s="4" t="s">
        <v>9</v>
      </c>
      <c r="AU136" s="4" t="s">
        <v>9</v>
      </c>
      <c r="AV136" s="102"/>
      <c r="AW136" s="4" t="s">
        <v>5902</v>
      </c>
      <c r="AX136" s="4" t="s">
        <v>9</v>
      </c>
      <c r="AY136" s="4" t="s">
        <v>9</v>
      </c>
      <c r="AZ136" s="4" t="s">
        <v>9</v>
      </c>
      <c r="BA136" s="4" t="s">
        <v>9</v>
      </c>
      <c r="BB136" s="103">
        <v>0</v>
      </c>
      <c r="BC136" s="102"/>
      <c r="BD136" s="4" t="s">
        <v>9</v>
      </c>
      <c r="BE136" s="102"/>
      <c r="BF136" s="102"/>
      <c r="BG136" s="4" t="s">
        <v>9</v>
      </c>
      <c r="BH136" s="4" t="s">
        <v>5906</v>
      </c>
      <c r="BI136" s="4" t="s">
        <v>9</v>
      </c>
      <c r="BJ136" s="4" t="s">
        <v>9</v>
      </c>
      <c r="BK136" s="4" t="s">
        <v>9</v>
      </c>
      <c r="BL136" s="4" t="s">
        <v>9</v>
      </c>
      <c r="BM136" s="4" t="s">
        <v>9</v>
      </c>
      <c r="BN136" s="4" t="s">
        <v>5907</v>
      </c>
      <c r="BO136" s="4" t="s">
        <v>5908</v>
      </c>
      <c r="BP136" s="4" t="s">
        <v>9</v>
      </c>
      <c r="BQ136" s="4" t="s">
        <v>9</v>
      </c>
      <c r="BR136" s="4" t="s">
        <v>5902</v>
      </c>
      <c r="BS136" s="4" t="s">
        <v>9</v>
      </c>
      <c r="BT136" s="4" t="s">
        <v>9</v>
      </c>
      <c r="BU136" s="4" t="s">
        <v>9</v>
      </c>
      <c r="BV136" s="4" t="s">
        <v>9</v>
      </c>
      <c r="BW136" s="4" t="s">
        <v>9</v>
      </c>
      <c r="BX136" s="4" t="s">
        <v>5901</v>
      </c>
      <c r="BY136" s="4" t="s">
        <v>9</v>
      </c>
      <c r="BZ136" s="4" t="s">
        <v>9</v>
      </c>
      <c r="CA136" s="4" t="s">
        <v>9</v>
      </c>
      <c r="CB136" s="4" t="s">
        <v>9</v>
      </c>
      <c r="CC136" s="4" t="s">
        <v>9</v>
      </c>
      <c r="CD136" s="4" t="s">
        <v>9</v>
      </c>
      <c r="CE136" s="4" t="s">
        <v>9</v>
      </c>
      <c r="CF136" s="4" t="s">
        <v>5902</v>
      </c>
      <c r="CG136" s="4" t="s">
        <v>9</v>
      </c>
      <c r="CH136" s="4" t="s">
        <v>9</v>
      </c>
      <c r="CI136" s="4" t="s">
        <v>9</v>
      </c>
      <c r="CJ136" s="4" t="s">
        <v>9</v>
      </c>
      <c r="CK136" s="104">
        <v>0.5128125</v>
      </c>
      <c r="CL136" s="104">
        <v>0</v>
      </c>
      <c r="CM136" s="4" t="s">
        <v>9</v>
      </c>
      <c r="CN136" s="4" t="s">
        <v>5902</v>
      </c>
      <c r="CO136" s="4" t="s">
        <v>9</v>
      </c>
      <c r="CP136" s="4" t="s">
        <v>9</v>
      </c>
      <c r="CQ136" s="4" t="s">
        <v>9</v>
      </c>
      <c r="CR136" s="4" t="s">
        <v>9</v>
      </c>
      <c r="CS136" s="4" t="s">
        <v>9</v>
      </c>
      <c r="CT136" s="4" t="s">
        <v>9</v>
      </c>
      <c r="CU136" s="4" t="s">
        <v>9</v>
      </c>
      <c r="CV136" s="4" t="s">
        <v>11</v>
      </c>
      <c r="CW136" s="4" t="s">
        <v>5909</v>
      </c>
      <c r="CX136" s="4" t="s">
        <v>9</v>
      </c>
      <c r="CY136" s="4" t="s">
        <v>9</v>
      </c>
      <c r="CZ136" s="4" t="s">
        <v>9</v>
      </c>
      <c r="DA136" s="4" t="s">
        <v>9</v>
      </c>
      <c r="DB136" s="4" t="s">
        <v>9</v>
      </c>
      <c r="DC136" s="102"/>
      <c r="DE136" s="8" t="str">
        <f t="shared" si="4"/>
        <v>BUD220</v>
      </c>
      <c r="DF136" s="8" t="str">
        <f t="shared" si="5"/>
        <v>3-ISMP (agglomerated)</v>
      </c>
    </row>
    <row r="137" spans="1:110">
      <c r="A137" s="4" t="s">
        <v>6044</v>
      </c>
      <c r="B137" s="4" t="s">
        <v>5899</v>
      </c>
      <c r="C137" s="4" t="s">
        <v>4955</v>
      </c>
      <c r="D137" s="4" t="s">
        <v>9</v>
      </c>
      <c r="E137" s="4" t="s">
        <v>5900</v>
      </c>
      <c r="F137" s="102">
        <v>44502</v>
      </c>
      <c r="G137" s="4" t="s">
        <v>9</v>
      </c>
      <c r="H137" s="102"/>
      <c r="I137" s="4" t="s">
        <v>6810</v>
      </c>
      <c r="J137" s="4" t="s">
        <v>9</v>
      </c>
      <c r="K137" s="4" t="s">
        <v>5002</v>
      </c>
      <c r="L137" s="4" t="s">
        <v>9</v>
      </c>
      <c r="M137" s="4" t="s">
        <v>9</v>
      </c>
      <c r="N137" s="4" t="s">
        <v>5002</v>
      </c>
      <c r="O137" s="4" t="s">
        <v>4955</v>
      </c>
      <c r="P137" s="4" t="s">
        <v>5901</v>
      </c>
      <c r="Q137" s="4" t="s">
        <v>9</v>
      </c>
      <c r="R137" s="4" t="s">
        <v>9</v>
      </c>
      <c r="S137" s="4" t="s">
        <v>11</v>
      </c>
      <c r="T137" s="4" t="s">
        <v>1449</v>
      </c>
      <c r="U137" s="4" t="s">
        <v>5902</v>
      </c>
      <c r="V137" s="102"/>
      <c r="W137" s="4" t="s">
        <v>5902</v>
      </c>
      <c r="X137" s="4" t="s">
        <v>9</v>
      </c>
      <c r="Y137" s="4" t="s">
        <v>11</v>
      </c>
      <c r="Z137" s="4" t="s">
        <v>9</v>
      </c>
      <c r="AA137" s="4" t="s">
        <v>9</v>
      </c>
      <c r="AB137" s="102"/>
      <c r="AC137" s="102"/>
      <c r="AD137" s="102"/>
      <c r="AE137" s="102">
        <v>44502</v>
      </c>
      <c r="AF137" s="102"/>
      <c r="AG137" s="102"/>
      <c r="AH137" s="4" t="s">
        <v>5903</v>
      </c>
      <c r="AI137" s="4" t="s">
        <v>9</v>
      </c>
      <c r="AJ137" s="4" t="s">
        <v>9</v>
      </c>
      <c r="AK137" s="4" t="s">
        <v>9</v>
      </c>
      <c r="AL137" s="4" t="s">
        <v>5904</v>
      </c>
      <c r="AM137" s="4" t="s">
        <v>5905</v>
      </c>
      <c r="AN137" s="4" t="s">
        <v>9</v>
      </c>
      <c r="AO137" s="4" t="s">
        <v>9</v>
      </c>
      <c r="AP137" s="4" t="s">
        <v>5902</v>
      </c>
      <c r="AQ137" s="4" t="s">
        <v>9</v>
      </c>
      <c r="AR137" s="4" t="s">
        <v>9</v>
      </c>
      <c r="AS137" s="4" t="s">
        <v>9</v>
      </c>
      <c r="AT137" s="4" t="s">
        <v>9</v>
      </c>
      <c r="AU137" s="4" t="s">
        <v>9</v>
      </c>
      <c r="AV137" s="102"/>
      <c r="AW137" s="4" t="s">
        <v>5902</v>
      </c>
      <c r="AX137" s="4" t="s">
        <v>9</v>
      </c>
      <c r="AY137" s="4" t="s">
        <v>9</v>
      </c>
      <c r="AZ137" s="4" t="s">
        <v>9</v>
      </c>
      <c r="BA137" s="4" t="s">
        <v>9</v>
      </c>
      <c r="BB137" s="103">
        <v>0</v>
      </c>
      <c r="BC137" s="102"/>
      <c r="BD137" s="4" t="s">
        <v>9</v>
      </c>
      <c r="BE137" s="102"/>
      <c r="BF137" s="102"/>
      <c r="BG137" s="4" t="s">
        <v>9</v>
      </c>
      <c r="BH137" s="4" t="s">
        <v>5906</v>
      </c>
      <c r="BI137" s="4" t="s">
        <v>9</v>
      </c>
      <c r="BJ137" s="4" t="s">
        <v>9</v>
      </c>
      <c r="BK137" s="4" t="s">
        <v>9</v>
      </c>
      <c r="BL137" s="4" t="s">
        <v>9</v>
      </c>
      <c r="BM137" s="4" t="s">
        <v>9</v>
      </c>
      <c r="BN137" s="4" t="s">
        <v>5907</v>
      </c>
      <c r="BO137" s="4" t="s">
        <v>5908</v>
      </c>
      <c r="BP137" s="4" t="s">
        <v>9</v>
      </c>
      <c r="BQ137" s="4" t="s">
        <v>9</v>
      </c>
      <c r="BR137" s="4" t="s">
        <v>5902</v>
      </c>
      <c r="BS137" s="4" t="s">
        <v>9</v>
      </c>
      <c r="BT137" s="4" t="s">
        <v>9</v>
      </c>
      <c r="BU137" s="4" t="s">
        <v>9</v>
      </c>
      <c r="BV137" s="4" t="s">
        <v>9</v>
      </c>
      <c r="BW137" s="4" t="s">
        <v>9</v>
      </c>
      <c r="BX137" s="4" t="s">
        <v>5901</v>
      </c>
      <c r="BY137" s="4" t="s">
        <v>9</v>
      </c>
      <c r="BZ137" s="4" t="s">
        <v>9</v>
      </c>
      <c r="CA137" s="4" t="s">
        <v>9</v>
      </c>
      <c r="CB137" s="4" t="s">
        <v>9</v>
      </c>
      <c r="CC137" s="4" t="s">
        <v>9</v>
      </c>
      <c r="CD137" s="4" t="s">
        <v>9</v>
      </c>
      <c r="CE137" s="4" t="s">
        <v>9</v>
      </c>
      <c r="CF137" s="4" t="s">
        <v>5902</v>
      </c>
      <c r="CG137" s="4" t="s">
        <v>9</v>
      </c>
      <c r="CH137" s="4" t="s">
        <v>9</v>
      </c>
      <c r="CI137" s="4" t="s">
        <v>9</v>
      </c>
      <c r="CJ137" s="4" t="s">
        <v>9</v>
      </c>
      <c r="CK137" s="104">
        <v>0.5128125</v>
      </c>
      <c r="CL137" s="104">
        <v>0</v>
      </c>
      <c r="CM137" s="4" t="s">
        <v>9</v>
      </c>
      <c r="CN137" s="4" t="s">
        <v>5902</v>
      </c>
      <c r="CO137" s="4" t="s">
        <v>9</v>
      </c>
      <c r="CP137" s="4" t="s">
        <v>9</v>
      </c>
      <c r="CQ137" s="4" t="s">
        <v>9</v>
      </c>
      <c r="CR137" s="4" t="s">
        <v>9</v>
      </c>
      <c r="CS137" s="4" t="s">
        <v>9</v>
      </c>
      <c r="CT137" s="4" t="s">
        <v>9</v>
      </c>
      <c r="CU137" s="4" t="s">
        <v>9</v>
      </c>
      <c r="CV137" s="4" t="s">
        <v>11</v>
      </c>
      <c r="CW137" s="4" t="s">
        <v>5909</v>
      </c>
      <c r="CX137" s="4" t="s">
        <v>9</v>
      </c>
      <c r="CY137" s="4" t="s">
        <v>9</v>
      </c>
      <c r="CZ137" s="4" t="s">
        <v>9</v>
      </c>
      <c r="DA137" s="4" t="s">
        <v>9</v>
      </c>
      <c r="DB137" s="4" t="s">
        <v>9</v>
      </c>
      <c r="DC137" s="102"/>
      <c r="DE137" s="8" t="str">
        <f t="shared" si="4"/>
        <v>XFS121</v>
      </c>
      <c r="DF137" s="8" t="str">
        <f t="shared" si="5"/>
        <v>Non-Routine PC - RPD</v>
      </c>
    </row>
    <row r="138" spans="1:110">
      <c r="A138" s="4" t="s">
        <v>6045</v>
      </c>
      <c r="B138" s="4" t="s">
        <v>5899</v>
      </c>
      <c r="C138" s="4" t="s">
        <v>4955</v>
      </c>
      <c r="D138" s="4" t="s">
        <v>9</v>
      </c>
      <c r="E138" s="4" t="s">
        <v>5900</v>
      </c>
      <c r="F138" s="102">
        <v>44502</v>
      </c>
      <c r="G138" s="4" t="s">
        <v>9</v>
      </c>
      <c r="H138" s="102"/>
      <c r="I138" s="4" t="s">
        <v>6811</v>
      </c>
      <c r="J138" s="4" t="s">
        <v>9</v>
      </c>
      <c r="K138" s="4" t="s">
        <v>5002</v>
      </c>
      <c r="L138" s="4" t="s">
        <v>9</v>
      </c>
      <c r="M138" s="4" t="s">
        <v>9</v>
      </c>
      <c r="N138" s="4" t="s">
        <v>5002</v>
      </c>
      <c r="O138" s="4" t="s">
        <v>4955</v>
      </c>
      <c r="P138" s="4" t="s">
        <v>5901</v>
      </c>
      <c r="Q138" s="4" t="s">
        <v>9</v>
      </c>
      <c r="R138" s="4" t="s">
        <v>9</v>
      </c>
      <c r="S138" s="4" t="s">
        <v>11</v>
      </c>
      <c r="T138" s="4" t="s">
        <v>1449</v>
      </c>
      <c r="U138" s="4" t="s">
        <v>5902</v>
      </c>
      <c r="V138" s="102"/>
      <c r="W138" s="4" t="s">
        <v>5902</v>
      </c>
      <c r="X138" s="4" t="s">
        <v>9</v>
      </c>
      <c r="Y138" s="4" t="s">
        <v>11</v>
      </c>
      <c r="Z138" s="4" t="s">
        <v>9</v>
      </c>
      <c r="AA138" s="4" t="s">
        <v>9</v>
      </c>
      <c r="AB138" s="102"/>
      <c r="AC138" s="102"/>
      <c r="AD138" s="102"/>
      <c r="AE138" s="102">
        <v>44502</v>
      </c>
      <c r="AF138" s="102"/>
      <c r="AG138" s="102"/>
      <c r="AH138" s="4" t="s">
        <v>5903</v>
      </c>
      <c r="AI138" s="4" t="s">
        <v>9</v>
      </c>
      <c r="AJ138" s="4" t="s">
        <v>9</v>
      </c>
      <c r="AK138" s="4" t="s">
        <v>9</v>
      </c>
      <c r="AL138" s="4" t="s">
        <v>5904</v>
      </c>
      <c r="AM138" s="4" t="s">
        <v>5905</v>
      </c>
      <c r="AN138" s="4" t="s">
        <v>9</v>
      </c>
      <c r="AO138" s="4" t="s">
        <v>9</v>
      </c>
      <c r="AP138" s="4" t="s">
        <v>5902</v>
      </c>
      <c r="AQ138" s="4" t="s">
        <v>9</v>
      </c>
      <c r="AR138" s="4" t="s">
        <v>9</v>
      </c>
      <c r="AS138" s="4" t="s">
        <v>9</v>
      </c>
      <c r="AT138" s="4" t="s">
        <v>9</v>
      </c>
      <c r="AU138" s="4" t="s">
        <v>9</v>
      </c>
      <c r="AV138" s="102"/>
      <c r="AW138" s="4" t="s">
        <v>5902</v>
      </c>
      <c r="AX138" s="4" t="s">
        <v>9</v>
      </c>
      <c r="AY138" s="4" t="s">
        <v>9</v>
      </c>
      <c r="AZ138" s="4" t="s">
        <v>9</v>
      </c>
      <c r="BA138" s="4" t="s">
        <v>9</v>
      </c>
      <c r="BB138" s="103">
        <v>0</v>
      </c>
      <c r="BC138" s="102"/>
      <c r="BD138" s="4" t="s">
        <v>9</v>
      </c>
      <c r="BE138" s="102"/>
      <c r="BF138" s="102"/>
      <c r="BG138" s="4" t="s">
        <v>9</v>
      </c>
      <c r="BH138" s="4" t="s">
        <v>5906</v>
      </c>
      <c r="BI138" s="4" t="s">
        <v>9</v>
      </c>
      <c r="BJ138" s="4" t="s">
        <v>9</v>
      </c>
      <c r="BK138" s="4" t="s">
        <v>9</v>
      </c>
      <c r="BL138" s="4" t="s">
        <v>9</v>
      </c>
      <c r="BM138" s="4" t="s">
        <v>9</v>
      </c>
      <c r="BN138" s="4" t="s">
        <v>5907</v>
      </c>
      <c r="BO138" s="4" t="s">
        <v>5908</v>
      </c>
      <c r="BP138" s="4" t="s">
        <v>9</v>
      </c>
      <c r="BQ138" s="4" t="s">
        <v>9</v>
      </c>
      <c r="BR138" s="4" t="s">
        <v>5902</v>
      </c>
      <c r="BS138" s="4" t="s">
        <v>9</v>
      </c>
      <c r="BT138" s="4" t="s">
        <v>9</v>
      </c>
      <c r="BU138" s="4" t="s">
        <v>9</v>
      </c>
      <c r="BV138" s="4" t="s">
        <v>9</v>
      </c>
      <c r="BW138" s="4" t="s">
        <v>9</v>
      </c>
      <c r="BX138" s="4" t="s">
        <v>5901</v>
      </c>
      <c r="BY138" s="4" t="s">
        <v>9</v>
      </c>
      <c r="BZ138" s="4" t="s">
        <v>9</v>
      </c>
      <c r="CA138" s="4" t="s">
        <v>9</v>
      </c>
      <c r="CB138" s="4" t="s">
        <v>9</v>
      </c>
      <c r="CC138" s="4" t="s">
        <v>9</v>
      </c>
      <c r="CD138" s="4" t="s">
        <v>9</v>
      </c>
      <c r="CE138" s="4" t="s">
        <v>9</v>
      </c>
      <c r="CF138" s="4" t="s">
        <v>5902</v>
      </c>
      <c r="CG138" s="4" t="s">
        <v>9</v>
      </c>
      <c r="CH138" s="4" t="s">
        <v>9</v>
      </c>
      <c r="CI138" s="4" t="s">
        <v>9</v>
      </c>
      <c r="CJ138" s="4" t="s">
        <v>9</v>
      </c>
      <c r="CK138" s="104">
        <v>0.5128125</v>
      </c>
      <c r="CL138" s="104">
        <v>0</v>
      </c>
      <c r="CM138" s="4" t="s">
        <v>9</v>
      </c>
      <c r="CN138" s="4" t="s">
        <v>5902</v>
      </c>
      <c r="CO138" s="4" t="s">
        <v>9</v>
      </c>
      <c r="CP138" s="4" t="s">
        <v>9</v>
      </c>
      <c r="CQ138" s="4" t="s">
        <v>9</v>
      </c>
      <c r="CR138" s="4" t="s">
        <v>9</v>
      </c>
      <c r="CS138" s="4" t="s">
        <v>9</v>
      </c>
      <c r="CT138" s="4" t="s">
        <v>9</v>
      </c>
      <c r="CU138" s="4" t="s">
        <v>9</v>
      </c>
      <c r="CV138" s="4" t="s">
        <v>11</v>
      </c>
      <c r="CW138" s="4" t="s">
        <v>5909</v>
      </c>
      <c r="CX138" s="4" t="s">
        <v>9</v>
      </c>
      <c r="CY138" s="4" t="s">
        <v>9</v>
      </c>
      <c r="CZ138" s="4" t="s">
        <v>9</v>
      </c>
      <c r="DA138" s="4" t="s">
        <v>9</v>
      </c>
      <c r="DB138" s="4" t="s">
        <v>9</v>
      </c>
      <c r="DC138" s="102"/>
      <c r="DE138" s="8" t="str">
        <f t="shared" si="4"/>
        <v>XFS122</v>
      </c>
      <c r="DF138" s="8" t="str">
        <f t="shared" si="5"/>
        <v>Non-Routine PC - WSR</v>
      </c>
    </row>
    <row r="139" spans="1:110">
      <c r="A139" s="4" t="s">
        <v>6046</v>
      </c>
      <c r="B139" s="4" t="s">
        <v>5899</v>
      </c>
      <c r="C139" s="4" t="s">
        <v>4955</v>
      </c>
      <c r="D139" s="4" t="s">
        <v>9</v>
      </c>
      <c r="E139" s="4" t="s">
        <v>5900</v>
      </c>
      <c r="F139" s="102">
        <v>44502</v>
      </c>
      <c r="G139" s="4" t="s">
        <v>9</v>
      </c>
      <c r="H139" s="102"/>
      <c r="I139" s="4" t="s">
        <v>6812</v>
      </c>
      <c r="J139" s="4" t="s">
        <v>9</v>
      </c>
      <c r="K139" s="4" t="s">
        <v>5002</v>
      </c>
      <c r="L139" s="4" t="s">
        <v>9</v>
      </c>
      <c r="M139" s="4" t="s">
        <v>9</v>
      </c>
      <c r="N139" s="4" t="s">
        <v>5002</v>
      </c>
      <c r="O139" s="4" t="s">
        <v>4955</v>
      </c>
      <c r="P139" s="4" t="s">
        <v>5901</v>
      </c>
      <c r="Q139" s="4" t="s">
        <v>9</v>
      </c>
      <c r="R139" s="4" t="s">
        <v>9</v>
      </c>
      <c r="S139" s="4" t="s">
        <v>11</v>
      </c>
      <c r="T139" s="4" t="s">
        <v>1449</v>
      </c>
      <c r="U139" s="4" t="s">
        <v>5902</v>
      </c>
      <c r="V139" s="102"/>
      <c r="W139" s="4" t="s">
        <v>5902</v>
      </c>
      <c r="X139" s="4" t="s">
        <v>9</v>
      </c>
      <c r="Y139" s="4" t="s">
        <v>11</v>
      </c>
      <c r="Z139" s="4" t="s">
        <v>9</v>
      </c>
      <c r="AA139" s="4" t="s">
        <v>9</v>
      </c>
      <c r="AB139" s="102"/>
      <c r="AC139" s="102"/>
      <c r="AD139" s="102"/>
      <c r="AE139" s="102">
        <v>44502</v>
      </c>
      <c r="AF139" s="102"/>
      <c r="AG139" s="102"/>
      <c r="AH139" s="4" t="s">
        <v>5903</v>
      </c>
      <c r="AI139" s="4" t="s">
        <v>9</v>
      </c>
      <c r="AJ139" s="4" t="s">
        <v>9</v>
      </c>
      <c r="AK139" s="4" t="s">
        <v>9</v>
      </c>
      <c r="AL139" s="4" t="s">
        <v>5904</v>
      </c>
      <c r="AM139" s="4" t="s">
        <v>5905</v>
      </c>
      <c r="AN139" s="4" t="s">
        <v>9</v>
      </c>
      <c r="AO139" s="4" t="s">
        <v>9</v>
      </c>
      <c r="AP139" s="4" t="s">
        <v>5902</v>
      </c>
      <c r="AQ139" s="4" t="s">
        <v>9</v>
      </c>
      <c r="AR139" s="4" t="s">
        <v>9</v>
      </c>
      <c r="AS139" s="4" t="s">
        <v>9</v>
      </c>
      <c r="AT139" s="4" t="s">
        <v>9</v>
      </c>
      <c r="AU139" s="4" t="s">
        <v>9</v>
      </c>
      <c r="AV139" s="102"/>
      <c r="AW139" s="4" t="s">
        <v>5902</v>
      </c>
      <c r="AX139" s="4" t="s">
        <v>9</v>
      </c>
      <c r="AY139" s="4" t="s">
        <v>9</v>
      </c>
      <c r="AZ139" s="4" t="s">
        <v>9</v>
      </c>
      <c r="BA139" s="4" t="s">
        <v>9</v>
      </c>
      <c r="BB139" s="103">
        <v>0</v>
      </c>
      <c r="BC139" s="102"/>
      <c r="BD139" s="4" t="s">
        <v>9</v>
      </c>
      <c r="BE139" s="102"/>
      <c r="BF139" s="102"/>
      <c r="BG139" s="4" t="s">
        <v>9</v>
      </c>
      <c r="BH139" s="4" t="s">
        <v>5906</v>
      </c>
      <c r="BI139" s="4" t="s">
        <v>9</v>
      </c>
      <c r="BJ139" s="4" t="s">
        <v>9</v>
      </c>
      <c r="BK139" s="4" t="s">
        <v>9</v>
      </c>
      <c r="BL139" s="4" t="s">
        <v>9</v>
      </c>
      <c r="BM139" s="4" t="s">
        <v>9</v>
      </c>
      <c r="BN139" s="4" t="s">
        <v>5907</v>
      </c>
      <c r="BO139" s="4" t="s">
        <v>5908</v>
      </c>
      <c r="BP139" s="4" t="s">
        <v>9</v>
      </c>
      <c r="BQ139" s="4" t="s">
        <v>9</v>
      </c>
      <c r="BR139" s="4" t="s">
        <v>5902</v>
      </c>
      <c r="BS139" s="4" t="s">
        <v>9</v>
      </c>
      <c r="BT139" s="4" t="s">
        <v>9</v>
      </c>
      <c r="BU139" s="4" t="s">
        <v>9</v>
      </c>
      <c r="BV139" s="4" t="s">
        <v>9</v>
      </c>
      <c r="BW139" s="4" t="s">
        <v>9</v>
      </c>
      <c r="BX139" s="4" t="s">
        <v>5901</v>
      </c>
      <c r="BY139" s="4" t="s">
        <v>9</v>
      </c>
      <c r="BZ139" s="4" t="s">
        <v>9</v>
      </c>
      <c r="CA139" s="4" t="s">
        <v>9</v>
      </c>
      <c r="CB139" s="4" t="s">
        <v>9</v>
      </c>
      <c r="CC139" s="4" t="s">
        <v>9</v>
      </c>
      <c r="CD139" s="4" t="s">
        <v>9</v>
      </c>
      <c r="CE139" s="4" t="s">
        <v>9</v>
      </c>
      <c r="CF139" s="4" t="s">
        <v>5902</v>
      </c>
      <c r="CG139" s="4" t="s">
        <v>9</v>
      </c>
      <c r="CH139" s="4" t="s">
        <v>9</v>
      </c>
      <c r="CI139" s="4" t="s">
        <v>9</v>
      </c>
      <c r="CJ139" s="4" t="s">
        <v>9</v>
      </c>
      <c r="CK139" s="104">
        <v>0.5128125</v>
      </c>
      <c r="CL139" s="104">
        <v>0</v>
      </c>
      <c r="CM139" s="4" t="s">
        <v>9</v>
      </c>
      <c r="CN139" s="4" t="s">
        <v>5902</v>
      </c>
      <c r="CO139" s="4" t="s">
        <v>9</v>
      </c>
      <c r="CP139" s="4" t="s">
        <v>9</v>
      </c>
      <c r="CQ139" s="4" t="s">
        <v>9</v>
      </c>
      <c r="CR139" s="4" t="s">
        <v>9</v>
      </c>
      <c r="CS139" s="4" t="s">
        <v>9</v>
      </c>
      <c r="CT139" s="4" t="s">
        <v>9</v>
      </c>
      <c r="CU139" s="4" t="s">
        <v>9</v>
      </c>
      <c r="CV139" s="4" t="s">
        <v>11</v>
      </c>
      <c r="CW139" s="4" t="s">
        <v>5909</v>
      </c>
      <c r="CX139" s="4" t="s">
        <v>9</v>
      </c>
      <c r="CY139" s="4" t="s">
        <v>9</v>
      </c>
      <c r="CZ139" s="4" t="s">
        <v>9</v>
      </c>
      <c r="DA139" s="4" t="s">
        <v>9</v>
      </c>
      <c r="DB139" s="4" t="s">
        <v>9</v>
      </c>
      <c r="DC139" s="102"/>
      <c r="DE139" s="8" t="str">
        <f t="shared" si="4"/>
        <v>XFS123</v>
      </c>
      <c r="DF139" s="8" t="str">
        <f t="shared" si="5"/>
        <v>Non-Routine PC – DLP1</v>
      </c>
    </row>
    <row r="140" spans="1:110">
      <c r="A140" s="4" t="s">
        <v>6047</v>
      </c>
      <c r="B140" s="4" t="s">
        <v>5899</v>
      </c>
      <c r="C140" s="4" t="s">
        <v>4955</v>
      </c>
      <c r="D140" s="4" t="s">
        <v>9</v>
      </c>
      <c r="E140" s="4" t="s">
        <v>5900</v>
      </c>
      <c r="F140" s="102">
        <v>44502</v>
      </c>
      <c r="G140" s="4" t="s">
        <v>9</v>
      </c>
      <c r="H140" s="102"/>
      <c r="I140" s="4" t="s">
        <v>6813</v>
      </c>
      <c r="J140" s="4" t="s">
        <v>9</v>
      </c>
      <c r="K140" s="4" t="s">
        <v>5002</v>
      </c>
      <c r="L140" s="4" t="s">
        <v>9</v>
      </c>
      <c r="M140" s="4" t="s">
        <v>9</v>
      </c>
      <c r="N140" s="4" t="s">
        <v>5002</v>
      </c>
      <c r="O140" s="4" t="s">
        <v>4955</v>
      </c>
      <c r="P140" s="4" t="s">
        <v>5901</v>
      </c>
      <c r="Q140" s="4" t="s">
        <v>9</v>
      </c>
      <c r="R140" s="4" t="s">
        <v>9</v>
      </c>
      <c r="S140" s="4" t="s">
        <v>11</v>
      </c>
      <c r="T140" s="4" t="s">
        <v>1449</v>
      </c>
      <c r="U140" s="4" t="s">
        <v>5902</v>
      </c>
      <c r="V140" s="102"/>
      <c r="W140" s="4" t="s">
        <v>5902</v>
      </c>
      <c r="X140" s="4" t="s">
        <v>9</v>
      </c>
      <c r="Y140" s="4" t="s">
        <v>11</v>
      </c>
      <c r="Z140" s="4" t="s">
        <v>9</v>
      </c>
      <c r="AA140" s="4" t="s">
        <v>9</v>
      </c>
      <c r="AB140" s="102"/>
      <c r="AC140" s="102"/>
      <c r="AD140" s="102"/>
      <c r="AE140" s="102">
        <v>44502</v>
      </c>
      <c r="AF140" s="102"/>
      <c r="AG140" s="102"/>
      <c r="AH140" s="4" t="s">
        <v>5903</v>
      </c>
      <c r="AI140" s="4" t="s">
        <v>9</v>
      </c>
      <c r="AJ140" s="4" t="s">
        <v>9</v>
      </c>
      <c r="AK140" s="4" t="s">
        <v>9</v>
      </c>
      <c r="AL140" s="4" t="s">
        <v>5904</v>
      </c>
      <c r="AM140" s="4" t="s">
        <v>5905</v>
      </c>
      <c r="AN140" s="4" t="s">
        <v>9</v>
      </c>
      <c r="AO140" s="4" t="s">
        <v>9</v>
      </c>
      <c r="AP140" s="4" t="s">
        <v>5902</v>
      </c>
      <c r="AQ140" s="4" t="s">
        <v>9</v>
      </c>
      <c r="AR140" s="4" t="s">
        <v>9</v>
      </c>
      <c r="AS140" s="4" t="s">
        <v>9</v>
      </c>
      <c r="AT140" s="4" t="s">
        <v>9</v>
      </c>
      <c r="AU140" s="4" t="s">
        <v>9</v>
      </c>
      <c r="AV140" s="102"/>
      <c r="AW140" s="4" t="s">
        <v>5902</v>
      </c>
      <c r="AX140" s="4" t="s">
        <v>9</v>
      </c>
      <c r="AY140" s="4" t="s">
        <v>9</v>
      </c>
      <c r="AZ140" s="4" t="s">
        <v>9</v>
      </c>
      <c r="BA140" s="4" t="s">
        <v>9</v>
      </c>
      <c r="BB140" s="103">
        <v>0</v>
      </c>
      <c r="BC140" s="102"/>
      <c r="BD140" s="4" t="s">
        <v>9</v>
      </c>
      <c r="BE140" s="102"/>
      <c r="BF140" s="102"/>
      <c r="BG140" s="4" t="s">
        <v>9</v>
      </c>
      <c r="BH140" s="4" t="s">
        <v>5906</v>
      </c>
      <c r="BI140" s="4" t="s">
        <v>9</v>
      </c>
      <c r="BJ140" s="4" t="s">
        <v>9</v>
      </c>
      <c r="BK140" s="4" t="s">
        <v>9</v>
      </c>
      <c r="BL140" s="4" t="s">
        <v>9</v>
      </c>
      <c r="BM140" s="4" t="s">
        <v>9</v>
      </c>
      <c r="BN140" s="4" t="s">
        <v>5907</v>
      </c>
      <c r="BO140" s="4" t="s">
        <v>5908</v>
      </c>
      <c r="BP140" s="4" t="s">
        <v>9</v>
      </c>
      <c r="BQ140" s="4" t="s">
        <v>9</v>
      </c>
      <c r="BR140" s="4" t="s">
        <v>5902</v>
      </c>
      <c r="BS140" s="4" t="s">
        <v>9</v>
      </c>
      <c r="BT140" s="4" t="s">
        <v>9</v>
      </c>
      <c r="BU140" s="4" t="s">
        <v>9</v>
      </c>
      <c r="BV140" s="4" t="s">
        <v>9</v>
      </c>
      <c r="BW140" s="4" t="s">
        <v>9</v>
      </c>
      <c r="BX140" s="4" t="s">
        <v>5901</v>
      </c>
      <c r="BY140" s="4" t="s">
        <v>9</v>
      </c>
      <c r="BZ140" s="4" t="s">
        <v>9</v>
      </c>
      <c r="CA140" s="4" t="s">
        <v>9</v>
      </c>
      <c r="CB140" s="4" t="s">
        <v>9</v>
      </c>
      <c r="CC140" s="4" t="s">
        <v>9</v>
      </c>
      <c r="CD140" s="4" t="s">
        <v>9</v>
      </c>
      <c r="CE140" s="4" t="s">
        <v>9</v>
      </c>
      <c r="CF140" s="4" t="s">
        <v>5902</v>
      </c>
      <c r="CG140" s="4" t="s">
        <v>9</v>
      </c>
      <c r="CH140" s="4" t="s">
        <v>9</v>
      </c>
      <c r="CI140" s="4" t="s">
        <v>9</v>
      </c>
      <c r="CJ140" s="4" t="s">
        <v>9</v>
      </c>
      <c r="CK140" s="104">
        <v>0.5128125</v>
      </c>
      <c r="CL140" s="104">
        <v>0</v>
      </c>
      <c r="CM140" s="4" t="s">
        <v>9</v>
      </c>
      <c r="CN140" s="4" t="s">
        <v>5902</v>
      </c>
      <c r="CO140" s="4" t="s">
        <v>9</v>
      </c>
      <c r="CP140" s="4" t="s">
        <v>9</v>
      </c>
      <c r="CQ140" s="4" t="s">
        <v>9</v>
      </c>
      <c r="CR140" s="4" t="s">
        <v>9</v>
      </c>
      <c r="CS140" s="4" t="s">
        <v>9</v>
      </c>
      <c r="CT140" s="4" t="s">
        <v>9</v>
      </c>
      <c r="CU140" s="4" t="s">
        <v>9</v>
      </c>
      <c r="CV140" s="4" t="s">
        <v>11</v>
      </c>
      <c r="CW140" s="4" t="s">
        <v>5909</v>
      </c>
      <c r="CX140" s="4" t="s">
        <v>9</v>
      </c>
      <c r="CY140" s="4" t="s">
        <v>9</v>
      </c>
      <c r="CZ140" s="4" t="s">
        <v>9</v>
      </c>
      <c r="DA140" s="4" t="s">
        <v>9</v>
      </c>
      <c r="DB140" s="4" t="s">
        <v>9</v>
      </c>
      <c r="DC140" s="102"/>
      <c r="DE140" s="8" t="str">
        <f t="shared" si="4"/>
        <v>XFS124</v>
      </c>
      <c r="DF140" s="8" t="str">
        <f t="shared" si="5"/>
        <v>Non-Routine PC – POK</v>
      </c>
    </row>
    <row r="141" spans="1:110">
      <c r="A141" s="4" t="s">
        <v>6048</v>
      </c>
      <c r="B141" s="4" t="s">
        <v>5899</v>
      </c>
      <c r="C141" s="4" t="s">
        <v>4955</v>
      </c>
      <c r="D141" s="4" t="s">
        <v>9</v>
      </c>
      <c r="E141" s="4" t="s">
        <v>5900</v>
      </c>
      <c r="F141" s="102">
        <v>44502</v>
      </c>
      <c r="G141" s="4" t="s">
        <v>9</v>
      </c>
      <c r="H141" s="102"/>
      <c r="I141" s="4" t="s">
        <v>6814</v>
      </c>
      <c r="J141" s="4" t="s">
        <v>9</v>
      </c>
      <c r="K141" s="4" t="s">
        <v>5002</v>
      </c>
      <c r="L141" s="4" t="s">
        <v>9</v>
      </c>
      <c r="M141" s="4" t="s">
        <v>9</v>
      </c>
      <c r="N141" s="4" t="s">
        <v>5002</v>
      </c>
      <c r="O141" s="4" t="s">
        <v>4955</v>
      </c>
      <c r="P141" s="4" t="s">
        <v>5901</v>
      </c>
      <c r="Q141" s="4" t="s">
        <v>9</v>
      </c>
      <c r="R141" s="4" t="s">
        <v>9</v>
      </c>
      <c r="S141" s="4" t="s">
        <v>11</v>
      </c>
      <c r="T141" s="4" t="s">
        <v>1449</v>
      </c>
      <c r="U141" s="4" t="s">
        <v>5902</v>
      </c>
      <c r="V141" s="102"/>
      <c r="W141" s="4" t="s">
        <v>5902</v>
      </c>
      <c r="X141" s="4" t="s">
        <v>9</v>
      </c>
      <c r="Y141" s="4" t="s">
        <v>11</v>
      </c>
      <c r="Z141" s="4" t="s">
        <v>9</v>
      </c>
      <c r="AA141" s="4" t="s">
        <v>9</v>
      </c>
      <c r="AB141" s="102"/>
      <c r="AC141" s="102"/>
      <c r="AD141" s="102"/>
      <c r="AE141" s="102">
        <v>44502</v>
      </c>
      <c r="AF141" s="102"/>
      <c r="AG141" s="102"/>
      <c r="AH141" s="4" t="s">
        <v>5903</v>
      </c>
      <c r="AI141" s="4" t="s">
        <v>9</v>
      </c>
      <c r="AJ141" s="4" t="s">
        <v>9</v>
      </c>
      <c r="AK141" s="4" t="s">
        <v>9</v>
      </c>
      <c r="AL141" s="4" t="s">
        <v>5904</v>
      </c>
      <c r="AM141" s="4" t="s">
        <v>5905</v>
      </c>
      <c r="AN141" s="4" t="s">
        <v>9</v>
      </c>
      <c r="AO141" s="4" t="s">
        <v>9</v>
      </c>
      <c r="AP141" s="4" t="s">
        <v>5902</v>
      </c>
      <c r="AQ141" s="4" t="s">
        <v>9</v>
      </c>
      <c r="AR141" s="4" t="s">
        <v>9</v>
      </c>
      <c r="AS141" s="4" t="s">
        <v>9</v>
      </c>
      <c r="AT141" s="4" t="s">
        <v>9</v>
      </c>
      <c r="AU141" s="4" t="s">
        <v>9</v>
      </c>
      <c r="AV141" s="102"/>
      <c r="AW141" s="4" t="s">
        <v>5902</v>
      </c>
      <c r="AX141" s="4" t="s">
        <v>9</v>
      </c>
      <c r="AY141" s="4" t="s">
        <v>9</v>
      </c>
      <c r="AZ141" s="4" t="s">
        <v>9</v>
      </c>
      <c r="BA141" s="4" t="s">
        <v>9</v>
      </c>
      <c r="BB141" s="103">
        <v>0</v>
      </c>
      <c r="BC141" s="102"/>
      <c r="BD141" s="4" t="s">
        <v>9</v>
      </c>
      <c r="BE141" s="102"/>
      <c r="BF141" s="102"/>
      <c r="BG141" s="4" t="s">
        <v>9</v>
      </c>
      <c r="BH141" s="4" t="s">
        <v>5906</v>
      </c>
      <c r="BI141" s="4" t="s">
        <v>9</v>
      </c>
      <c r="BJ141" s="4" t="s">
        <v>9</v>
      </c>
      <c r="BK141" s="4" t="s">
        <v>9</v>
      </c>
      <c r="BL141" s="4" t="s">
        <v>9</v>
      </c>
      <c r="BM141" s="4" t="s">
        <v>9</v>
      </c>
      <c r="BN141" s="4" t="s">
        <v>5907</v>
      </c>
      <c r="BO141" s="4" t="s">
        <v>5908</v>
      </c>
      <c r="BP141" s="4" t="s">
        <v>9</v>
      </c>
      <c r="BQ141" s="4" t="s">
        <v>9</v>
      </c>
      <c r="BR141" s="4" t="s">
        <v>5902</v>
      </c>
      <c r="BS141" s="4" t="s">
        <v>9</v>
      </c>
      <c r="BT141" s="4" t="s">
        <v>9</v>
      </c>
      <c r="BU141" s="4" t="s">
        <v>9</v>
      </c>
      <c r="BV141" s="4" t="s">
        <v>9</v>
      </c>
      <c r="BW141" s="4" t="s">
        <v>9</v>
      </c>
      <c r="BX141" s="4" t="s">
        <v>5901</v>
      </c>
      <c r="BY141" s="4" t="s">
        <v>9</v>
      </c>
      <c r="BZ141" s="4" t="s">
        <v>9</v>
      </c>
      <c r="CA141" s="4" t="s">
        <v>9</v>
      </c>
      <c r="CB141" s="4" t="s">
        <v>9</v>
      </c>
      <c r="CC141" s="4" t="s">
        <v>9</v>
      </c>
      <c r="CD141" s="4" t="s">
        <v>9</v>
      </c>
      <c r="CE141" s="4" t="s">
        <v>9</v>
      </c>
      <c r="CF141" s="4" t="s">
        <v>5902</v>
      </c>
      <c r="CG141" s="4" t="s">
        <v>9</v>
      </c>
      <c r="CH141" s="4" t="s">
        <v>9</v>
      </c>
      <c r="CI141" s="4" t="s">
        <v>9</v>
      </c>
      <c r="CJ141" s="4" t="s">
        <v>9</v>
      </c>
      <c r="CK141" s="104">
        <v>0.5128125</v>
      </c>
      <c r="CL141" s="104">
        <v>0</v>
      </c>
      <c r="CM141" s="4" t="s">
        <v>9</v>
      </c>
      <c r="CN141" s="4" t="s">
        <v>5902</v>
      </c>
      <c r="CO141" s="4" t="s">
        <v>9</v>
      </c>
      <c r="CP141" s="4" t="s">
        <v>9</v>
      </c>
      <c r="CQ141" s="4" t="s">
        <v>9</v>
      </c>
      <c r="CR141" s="4" t="s">
        <v>9</v>
      </c>
      <c r="CS141" s="4" t="s">
        <v>9</v>
      </c>
      <c r="CT141" s="4" t="s">
        <v>9</v>
      </c>
      <c r="CU141" s="4" t="s">
        <v>9</v>
      </c>
      <c r="CV141" s="4" t="s">
        <v>11</v>
      </c>
      <c r="CW141" s="4" t="s">
        <v>5909</v>
      </c>
      <c r="CX141" s="4" t="s">
        <v>9</v>
      </c>
      <c r="CY141" s="4" t="s">
        <v>9</v>
      </c>
      <c r="CZ141" s="4" t="s">
        <v>9</v>
      </c>
      <c r="DA141" s="4" t="s">
        <v>9</v>
      </c>
      <c r="DB141" s="4" t="s">
        <v>9</v>
      </c>
      <c r="DC141" s="102"/>
      <c r="DE141" s="8" t="str">
        <f t="shared" si="4"/>
        <v>XFS130</v>
      </c>
      <c r="DF141" s="8" t="str">
        <f t="shared" si="5"/>
        <v>Ad Hoc PC - DUN</v>
      </c>
    </row>
    <row r="142" spans="1:110">
      <c r="A142" s="4" t="s">
        <v>6049</v>
      </c>
      <c r="B142" s="4" t="s">
        <v>5899</v>
      </c>
      <c r="C142" s="4" t="s">
        <v>4955</v>
      </c>
      <c r="D142" s="4" t="s">
        <v>9</v>
      </c>
      <c r="E142" s="4" t="s">
        <v>5900</v>
      </c>
      <c r="F142" s="102">
        <v>44502</v>
      </c>
      <c r="G142" s="4" t="s">
        <v>9</v>
      </c>
      <c r="H142" s="102"/>
      <c r="I142" s="4" t="s">
        <v>6815</v>
      </c>
      <c r="J142" s="4" t="s">
        <v>9</v>
      </c>
      <c r="K142" s="4" t="s">
        <v>5002</v>
      </c>
      <c r="L142" s="4" t="s">
        <v>9</v>
      </c>
      <c r="M142" s="4" t="s">
        <v>9</v>
      </c>
      <c r="N142" s="4" t="s">
        <v>5002</v>
      </c>
      <c r="O142" s="4" t="s">
        <v>4955</v>
      </c>
      <c r="P142" s="4" t="s">
        <v>5901</v>
      </c>
      <c r="Q142" s="4" t="s">
        <v>9</v>
      </c>
      <c r="R142" s="4" t="s">
        <v>9</v>
      </c>
      <c r="S142" s="4" t="s">
        <v>11</v>
      </c>
      <c r="T142" s="4" t="s">
        <v>1449</v>
      </c>
      <c r="U142" s="4" t="s">
        <v>5902</v>
      </c>
      <c r="V142" s="102"/>
      <c r="W142" s="4" t="s">
        <v>5902</v>
      </c>
      <c r="X142" s="4" t="s">
        <v>9</v>
      </c>
      <c r="Y142" s="4" t="s">
        <v>11</v>
      </c>
      <c r="Z142" s="4" t="s">
        <v>9</v>
      </c>
      <c r="AA142" s="4" t="s">
        <v>9</v>
      </c>
      <c r="AB142" s="102"/>
      <c r="AC142" s="102"/>
      <c r="AD142" s="102"/>
      <c r="AE142" s="102">
        <v>44502</v>
      </c>
      <c r="AF142" s="102"/>
      <c r="AG142" s="102"/>
      <c r="AH142" s="4" t="s">
        <v>5903</v>
      </c>
      <c r="AI142" s="4" t="s">
        <v>9</v>
      </c>
      <c r="AJ142" s="4" t="s">
        <v>9</v>
      </c>
      <c r="AK142" s="4" t="s">
        <v>9</v>
      </c>
      <c r="AL142" s="4" t="s">
        <v>5904</v>
      </c>
      <c r="AM142" s="4" t="s">
        <v>5905</v>
      </c>
      <c r="AN142" s="4" t="s">
        <v>9</v>
      </c>
      <c r="AO142" s="4" t="s">
        <v>9</v>
      </c>
      <c r="AP142" s="4" t="s">
        <v>5902</v>
      </c>
      <c r="AQ142" s="4" t="s">
        <v>9</v>
      </c>
      <c r="AR142" s="4" t="s">
        <v>9</v>
      </c>
      <c r="AS142" s="4" t="s">
        <v>9</v>
      </c>
      <c r="AT142" s="4" t="s">
        <v>9</v>
      </c>
      <c r="AU142" s="4" t="s">
        <v>9</v>
      </c>
      <c r="AV142" s="102"/>
      <c r="AW142" s="4" t="s">
        <v>5902</v>
      </c>
      <c r="AX142" s="4" t="s">
        <v>9</v>
      </c>
      <c r="AY142" s="4" t="s">
        <v>9</v>
      </c>
      <c r="AZ142" s="4" t="s">
        <v>9</v>
      </c>
      <c r="BA142" s="4" t="s">
        <v>9</v>
      </c>
      <c r="BB142" s="103">
        <v>0</v>
      </c>
      <c r="BC142" s="102"/>
      <c r="BD142" s="4" t="s">
        <v>9</v>
      </c>
      <c r="BE142" s="102"/>
      <c r="BF142" s="102"/>
      <c r="BG142" s="4" t="s">
        <v>9</v>
      </c>
      <c r="BH142" s="4" t="s">
        <v>5906</v>
      </c>
      <c r="BI142" s="4" t="s">
        <v>9</v>
      </c>
      <c r="BJ142" s="4" t="s">
        <v>9</v>
      </c>
      <c r="BK142" s="4" t="s">
        <v>9</v>
      </c>
      <c r="BL142" s="4" t="s">
        <v>9</v>
      </c>
      <c r="BM142" s="4" t="s">
        <v>9</v>
      </c>
      <c r="BN142" s="4" t="s">
        <v>5907</v>
      </c>
      <c r="BO142" s="4" t="s">
        <v>5908</v>
      </c>
      <c r="BP142" s="4" t="s">
        <v>9</v>
      </c>
      <c r="BQ142" s="4" t="s">
        <v>9</v>
      </c>
      <c r="BR142" s="4" t="s">
        <v>5902</v>
      </c>
      <c r="BS142" s="4" t="s">
        <v>9</v>
      </c>
      <c r="BT142" s="4" t="s">
        <v>9</v>
      </c>
      <c r="BU142" s="4" t="s">
        <v>9</v>
      </c>
      <c r="BV142" s="4" t="s">
        <v>9</v>
      </c>
      <c r="BW142" s="4" t="s">
        <v>9</v>
      </c>
      <c r="BX142" s="4" t="s">
        <v>5901</v>
      </c>
      <c r="BY142" s="4" t="s">
        <v>9</v>
      </c>
      <c r="BZ142" s="4" t="s">
        <v>9</v>
      </c>
      <c r="CA142" s="4" t="s">
        <v>9</v>
      </c>
      <c r="CB142" s="4" t="s">
        <v>9</v>
      </c>
      <c r="CC142" s="4" t="s">
        <v>9</v>
      </c>
      <c r="CD142" s="4" t="s">
        <v>9</v>
      </c>
      <c r="CE142" s="4" t="s">
        <v>9</v>
      </c>
      <c r="CF142" s="4" t="s">
        <v>5902</v>
      </c>
      <c r="CG142" s="4" t="s">
        <v>9</v>
      </c>
      <c r="CH142" s="4" t="s">
        <v>9</v>
      </c>
      <c r="CI142" s="4" t="s">
        <v>9</v>
      </c>
      <c r="CJ142" s="4" t="s">
        <v>9</v>
      </c>
      <c r="CK142" s="104">
        <v>0.5128125</v>
      </c>
      <c r="CL142" s="104">
        <v>0</v>
      </c>
      <c r="CM142" s="4" t="s">
        <v>9</v>
      </c>
      <c r="CN142" s="4" t="s">
        <v>5902</v>
      </c>
      <c r="CO142" s="4" t="s">
        <v>9</v>
      </c>
      <c r="CP142" s="4" t="s">
        <v>9</v>
      </c>
      <c r="CQ142" s="4" t="s">
        <v>9</v>
      </c>
      <c r="CR142" s="4" t="s">
        <v>9</v>
      </c>
      <c r="CS142" s="4" t="s">
        <v>9</v>
      </c>
      <c r="CT142" s="4" t="s">
        <v>9</v>
      </c>
      <c r="CU142" s="4" t="s">
        <v>9</v>
      </c>
      <c r="CV142" s="4" t="s">
        <v>11</v>
      </c>
      <c r="CW142" s="4" t="s">
        <v>5909</v>
      </c>
      <c r="CX142" s="4" t="s">
        <v>9</v>
      </c>
      <c r="CY142" s="4" t="s">
        <v>9</v>
      </c>
      <c r="CZ142" s="4" t="s">
        <v>9</v>
      </c>
      <c r="DA142" s="4" t="s">
        <v>9</v>
      </c>
      <c r="DB142" s="4" t="s">
        <v>9</v>
      </c>
      <c r="DC142" s="102"/>
      <c r="DE142" s="8" t="str">
        <f t="shared" si="4"/>
        <v>XFS131</v>
      </c>
      <c r="DF142" s="8" t="str">
        <f t="shared" si="5"/>
        <v>Ad Hoc PC - RPD</v>
      </c>
    </row>
    <row r="143" spans="1:110">
      <c r="A143" s="4" t="s">
        <v>6050</v>
      </c>
      <c r="B143" s="4" t="s">
        <v>5899</v>
      </c>
      <c r="C143" s="4" t="s">
        <v>4955</v>
      </c>
      <c r="D143" s="4" t="s">
        <v>9</v>
      </c>
      <c r="E143" s="4" t="s">
        <v>5900</v>
      </c>
      <c r="F143" s="102">
        <v>44502</v>
      </c>
      <c r="G143" s="4" t="s">
        <v>9</v>
      </c>
      <c r="H143" s="102"/>
      <c r="I143" s="4" t="s">
        <v>6816</v>
      </c>
      <c r="J143" s="4" t="s">
        <v>9</v>
      </c>
      <c r="K143" s="4" t="s">
        <v>5002</v>
      </c>
      <c r="L143" s="4" t="s">
        <v>9</v>
      </c>
      <c r="M143" s="4" t="s">
        <v>9</v>
      </c>
      <c r="N143" s="4" t="s">
        <v>5002</v>
      </c>
      <c r="O143" s="4" t="s">
        <v>4955</v>
      </c>
      <c r="P143" s="4" t="s">
        <v>5901</v>
      </c>
      <c r="Q143" s="4" t="s">
        <v>9</v>
      </c>
      <c r="R143" s="4" t="s">
        <v>9</v>
      </c>
      <c r="S143" s="4" t="s">
        <v>11</v>
      </c>
      <c r="T143" s="4" t="s">
        <v>1449</v>
      </c>
      <c r="U143" s="4" t="s">
        <v>5902</v>
      </c>
      <c r="V143" s="102"/>
      <c r="W143" s="4" t="s">
        <v>5902</v>
      </c>
      <c r="X143" s="4" t="s">
        <v>9</v>
      </c>
      <c r="Y143" s="4" t="s">
        <v>11</v>
      </c>
      <c r="Z143" s="4" t="s">
        <v>9</v>
      </c>
      <c r="AA143" s="4" t="s">
        <v>9</v>
      </c>
      <c r="AB143" s="102"/>
      <c r="AC143" s="102"/>
      <c r="AD143" s="102"/>
      <c r="AE143" s="102">
        <v>44502</v>
      </c>
      <c r="AF143" s="102"/>
      <c r="AG143" s="102"/>
      <c r="AH143" s="4" t="s">
        <v>5903</v>
      </c>
      <c r="AI143" s="4" t="s">
        <v>9</v>
      </c>
      <c r="AJ143" s="4" t="s">
        <v>9</v>
      </c>
      <c r="AK143" s="4" t="s">
        <v>9</v>
      </c>
      <c r="AL143" s="4" t="s">
        <v>5904</v>
      </c>
      <c r="AM143" s="4" t="s">
        <v>5905</v>
      </c>
      <c r="AN143" s="4" t="s">
        <v>9</v>
      </c>
      <c r="AO143" s="4" t="s">
        <v>9</v>
      </c>
      <c r="AP143" s="4" t="s">
        <v>5902</v>
      </c>
      <c r="AQ143" s="4" t="s">
        <v>9</v>
      </c>
      <c r="AR143" s="4" t="s">
        <v>9</v>
      </c>
      <c r="AS143" s="4" t="s">
        <v>9</v>
      </c>
      <c r="AT143" s="4" t="s">
        <v>9</v>
      </c>
      <c r="AU143" s="4" t="s">
        <v>9</v>
      </c>
      <c r="AV143" s="102"/>
      <c r="AW143" s="4" t="s">
        <v>5902</v>
      </c>
      <c r="AX143" s="4" t="s">
        <v>9</v>
      </c>
      <c r="AY143" s="4" t="s">
        <v>9</v>
      </c>
      <c r="AZ143" s="4" t="s">
        <v>9</v>
      </c>
      <c r="BA143" s="4" t="s">
        <v>9</v>
      </c>
      <c r="BB143" s="103">
        <v>0</v>
      </c>
      <c r="BC143" s="102"/>
      <c r="BD143" s="4" t="s">
        <v>9</v>
      </c>
      <c r="BE143" s="102"/>
      <c r="BF143" s="102"/>
      <c r="BG143" s="4" t="s">
        <v>9</v>
      </c>
      <c r="BH143" s="4" t="s">
        <v>5906</v>
      </c>
      <c r="BI143" s="4" t="s">
        <v>9</v>
      </c>
      <c r="BJ143" s="4" t="s">
        <v>9</v>
      </c>
      <c r="BK143" s="4" t="s">
        <v>9</v>
      </c>
      <c r="BL143" s="4" t="s">
        <v>9</v>
      </c>
      <c r="BM143" s="4" t="s">
        <v>9</v>
      </c>
      <c r="BN143" s="4" t="s">
        <v>5907</v>
      </c>
      <c r="BO143" s="4" t="s">
        <v>5908</v>
      </c>
      <c r="BP143" s="4" t="s">
        <v>9</v>
      </c>
      <c r="BQ143" s="4" t="s">
        <v>9</v>
      </c>
      <c r="BR143" s="4" t="s">
        <v>5902</v>
      </c>
      <c r="BS143" s="4" t="s">
        <v>9</v>
      </c>
      <c r="BT143" s="4" t="s">
        <v>9</v>
      </c>
      <c r="BU143" s="4" t="s">
        <v>9</v>
      </c>
      <c r="BV143" s="4" t="s">
        <v>9</v>
      </c>
      <c r="BW143" s="4" t="s">
        <v>9</v>
      </c>
      <c r="BX143" s="4" t="s">
        <v>5901</v>
      </c>
      <c r="BY143" s="4" t="s">
        <v>9</v>
      </c>
      <c r="BZ143" s="4" t="s">
        <v>9</v>
      </c>
      <c r="CA143" s="4" t="s">
        <v>9</v>
      </c>
      <c r="CB143" s="4" t="s">
        <v>9</v>
      </c>
      <c r="CC143" s="4" t="s">
        <v>9</v>
      </c>
      <c r="CD143" s="4" t="s">
        <v>9</v>
      </c>
      <c r="CE143" s="4" t="s">
        <v>9</v>
      </c>
      <c r="CF143" s="4" t="s">
        <v>5902</v>
      </c>
      <c r="CG143" s="4" t="s">
        <v>9</v>
      </c>
      <c r="CH143" s="4" t="s">
        <v>9</v>
      </c>
      <c r="CI143" s="4" t="s">
        <v>9</v>
      </c>
      <c r="CJ143" s="4" t="s">
        <v>9</v>
      </c>
      <c r="CK143" s="104">
        <v>0.5128125</v>
      </c>
      <c r="CL143" s="104">
        <v>0</v>
      </c>
      <c r="CM143" s="4" t="s">
        <v>9</v>
      </c>
      <c r="CN143" s="4" t="s">
        <v>5902</v>
      </c>
      <c r="CO143" s="4" t="s">
        <v>9</v>
      </c>
      <c r="CP143" s="4" t="s">
        <v>9</v>
      </c>
      <c r="CQ143" s="4" t="s">
        <v>9</v>
      </c>
      <c r="CR143" s="4" t="s">
        <v>9</v>
      </c>
      <c r="CS143" s="4" t="s">
        <v>9</v>
      </c>
      <c r="CT143" s="4" t="s">
        <v>9</v>
      </c>
      <c r="CU143" s="4" t="s">
        <v>9</v>
      </c>
      <c r="CV143" s="4" t="s">
        <v>11</v>
      </c>
      <c r="CW143" s="4" t="s">
        <v>5909</v>
      </c>
      <c r="CX143" s="4" t="s">
        <v>9</v>
      </c>
      <c r="CY143" s="4" t="s">
        <v>9</v>
      </c>
      <c r="CZ143" s="4" t="s">
        <v>9</v>
      </c>
      <c r="DA143" s="4" t="s">
        <v>9</v>
      </c>
      <c r="DB143" s="4" t="s">
        <v>9</v>
      </c>
      <c r="DC143" s="102"/>
      <c r="DE143" s="8" t="str">
        <f t="shared" si="4"/>
        <v>XFS132</v>
      </c>
      <c r="DF143" s="8" t="str">
        <f t="shared" si="5"/>
        <v>Ad Hoc PC - WSR</v>
      </c>
    </row>
    <row r="144" spans="1:110">
      <c r="A144" s="4" t="s">
        <v>6051</v>
      </c>
      <c r="B144" s="4" t="s">
        <v>5899</v>
      </c>
      <c r="C144" s="4" t="s">
        <v>4955</v>
      </c>
      <c r="D144" s="4" t="s">
        <v>9</v>
      </c>
      <c r="E144" s="4" t="s">
        <v>5900</v>
      </c>
      <c r="F144" s="102">
        <v>44502</v>
      </c>
      <c r="G144" s="4" t="s">
        <v>9</v>
      </c>
      <c r="H144" s="102"/>
      <c r="I144" s="4" t="s">
        <v>6817</v>
      </c>
      <c r="J144" s="4" t="s">
        <v>9</v>
      </c>
      <c r="K144" s="4" t="s">
        <v>5002</v>
      </c>
      <c r="L144" s="4" t="s">
        <v>9</v>
      </c>
      <c r="M144" s="4" t="s">
        <v>9</v>
      </c>
      <c r="N144" s="4" t="s">
        <v>5002</v>
      </c>
      <c r="O144" s="4" t="s">
        <v>4955</v>
      </c>
      <c r="P144" s="4" t="s">
        <v>5901</v>
      </c>
      <c r="Q144" s="4" t="s">
        <v>9</v>
      </c>
      <c r="R144" s="4" t="s">
        <v>9</v>
      </c>
      <c r="S144" s="4" t="s">
        <v>11</v>
      </c>
      <c r="T144" s="4" t="s">
        <v>1449</v>
      </c>
      <c r="U144" s="4" t="s">
        <v>5902</v>
      </c>
      <c r="V144" s="102"/>
      <c r="W144" s="4" t="s">
        <v>5902</v>
      </c>
      <c r="X144" s="4" t="s">
        <v>9</v>
      </c>
      <c r="Y144" s="4" t="s">
        <v>11</v>
      </c>
      <c r="Z144" s="4" t="s">
        <v>9</v>
      </c>
      <c r="AA144" s="4" t="s">
        <v>9</v>
      </c>
      <c r="AB144" s="102"/>
      <c r="AC144" s="102"/>
      <c r="AD144" s="102"/>
      <c r="AE144" s="102">
        <v>44502</v>
      </c>
      <c r="AF144" s="102"/>
      <c r="AG144" s="102"/>
      <c r="AH144" s="4" t="s">
        <v>5903</v>
      </c>
      <c r="AI144" s="4" t="s">
        <v>9</v>
      </c>
      <c r="AJ144" s="4" t="s">
        <v>9</v>
      </c>
      <c r="AK144" s="4" t="s">
        <v>9</v>
      </c>
      <c r="AL144" s="4" t="s">
        <v>5904</v>
      </c>
      <c r="AM144" s="4" t="s">
        <v>5905</v>
      </c>
      <c r="AN144" s="4" t="s">
        <v>9</v>
      </c>
      <c r="AO144" s="4" t="s">
        <v>9</v>
      </c>
      <c r="AP144" s="4" t="s">
        <v>5902</v>
      </c>
      <c r="AQ144" s="4" t="s">
        <v>9</v>
      </c>
      <c r="AR144" s="4" t="s">
        <v>9</v>
      </c>
      <c r="AS144" s="4" t="s">
        <v>9</v>
      </c>
      <c r="AT144" s="4" t="s">
        <v>9</v>
      </c>
      <c r="AU144" s="4" t="s">
        <v>9</v>
      </c>
      <c r="AV144" s="102"/>
      <c r="AW144" s="4" t="s">
        <v>5902</v>
      </c>
      <c r="AX144" s="4" t="s">
        <v>9</v>
      </c>
      <c r="AY144" s="4" t="s">
        <v>9</v>
      </c>
      <c r="AZ144" s="4" t="s">
        <v>9</v>
      </c>
      <c r="BA144" s="4" t="s">
        <v>9</v>
      </c>
      <c r="BB144" s="103">
        <v>0</v>
      </c>
      <c r="BC144" s="102"/>
      <c r="BD144" s="4" t="s">
        <v>9</v>
      </c>
      <c r="BE144" s="102"/>
      <c r="BF144" s="102"/>
      <c r="BG144" s="4" t="s">
        <v>9</v>
      </c>
      <c r="BH144" s="4" t="s">
        <v>5906</v>
      </c>
      <c r="BI144" s="4" t="s">
        <v>9</v>
      </c>
      <c r="BJ144" s="4" t="s">
        <v>9</v>
      </c>
      <c r="BK144" s="4" t="s">
        <v>9</v>
      </c>
      <c r="BL144" s="4" t="s">
        <v>9</v>
      </c>
      <c r="BM144" s="4" t="s">
        <v>9</v>
      </c>
      <c r="BN144" s="4" t="s">
        <v>5907</v>
      </c>
      <c r="BO144" s="4" t="s">
        <v>5908</v>
      </c>
      <c r="BP144" s="4" t="s">
        <v>9</v>
      </c>
      <c r="BQ144" s="4" t="s">
        <v>9</v>
      </c>
      <c r="BR144" s="4" t="s">
        <v>5902</v>
      </c>
      <c r="BS144" s="4" t="s">
        <v>9</v>
      </c>
      <c r="BT144" s="4" t="s">
        <v>9</v>
      </c>
      <c r="BU144" s="4" t="s">
        <v>9</v>
      </c>
      <c r="BV144" s="4" t="s">
        <v>9</v>
      </c>
      <c r="BW144" s="4" t="s">
        <v>9</v>
      </c>
      <c r="BX144" s="4" t="s">
        <v>5901</v>
      </c>
      <c r="BY144" s="4" t="s">
        <v>9</v>
      </c>
      <c r="BZ144" s="4" t="s">
        <v>9</v>
      </c>
      <c r="CA144" s="4" t="s">
        <v>9</v>
      </c>
      <c r="CB144" s="4" t="s">
        <v>9</v>
      </c>
      <c r="CC144" s="4" t="s">
        <v>9</v>
      </c>
      <c r="CD144" s="4" t="s">
        <v>9</v>
      </c>
      <c r="CE144" s="4" t="s">
        <v>9</v>
      </c>
      <c r="CF144" s="4" t="s">
        <v>5902</v>
      </c>
      <c r="CG144" s="4" t="s">
        <v>9</v>
      </c>
      <c r="CH144" s="4" t="s">
        <v>9</v>
      </c>
      <c r="CI144" s="4" t="s">
        <v>9</v>
      </c>
      <c r="CJ144" s="4" t="s">
        <v>9</v>
      </c>
      <c r="CK144" s="104">
        <v>0.51282407407407005</v>
      </c>
      <c r="CL144" s="104">
        <v>0</v>
      </c>
      <c r="CM144" s="4" t="s">
        <v>9</v>
      </c>
      <c r="CN144" s="4" t="s">
        <v>5902</v>
      </c>
      <c r="CO144" s="4" t="s">
        <v>9</v>
      </c>
      <c r="CP144" s="4" t="s">
        <v>9</v>
      </c>
      <c r="CQ144" s="4" t="s">
        <v>9</v>
      </c>
      <c r="CR144" s="4" t="s">
        <v>9</v>
      </c>
      <c r="CS144" s="4" t="s">
        <v>9</v>
      </c>
      <c r="CT144" s="4" t="s">
        <v>9</v>
      </c>
      <c r="CU144" s="4" t="s">
        <v>9</v>
      </c>
      <c r="CV144" s="4" t="s">
        <v>11</v>
      </c>
      <c r="CW144" s="4" t="s">
        <v>5909</v>
      </c>
      <c r="CX144" s="4" t="s">
        <v>9</v>
      </c>
      <c r="CY144" s="4" t="s">
        <v>9</v>
      </c>
      <c r="CZ144" s="4" t="s">
        <v>9</v>
      </c>
      <c r="DA144" s="4" t="s">
        <v>9</v>
      </c>
      <c r="DB144" s="4" t="s">
        <v>9</v>
      </c>
      <c r="DC144" s="102"/>
      <c r="DE144" s="8" t="str">
        <f t="shared" si="4"/>
        <v>XFS133</v>
      </c>
      <c r="DF144" s="8" t="str">
        <f t="shared" si="5"/>
        <v>Ad Hoc PC – DLP1</v>
      </c>
    </row>
    <row r="145" spans="1:110">
      <c r="A145" s="4" t="s">
        <v>6052</v>
      </c>
      <c r="B145" s="4" t="s">
        <v>5899</v>
      </c>
      <c r="C145" s="4" t="s">
        <v>4955</v>
      </c>
      <c r="D145" s="4" t="s">
        <v>9</v>
      </c>
      <c r="E145" s="4" t="s">
        <v>5900</v>
      </c>
      <c r="F145" s="102">
        <v>44502</v>
      </c>
      <c r="G145" s="4" t="s">
        <v>9</v>
      </c>
      <c r="H145" s="102"/>
      <c r="I145" s="4" t="s">
        <v>6818</v>
      </c>
      <c r="J145" s="4" t="s">
        <v>9</v>
      </c>
      <c r="K145" s="4" t="s">
        <v>5002</v>
      </c>
      <c r="L145" s="4" t="s">
        <v>9</v>
      </c>
      <c r="M145" s="4" t="s">
        <v>9</v>
      </c>
      <c r="N145" s="4" t="s">
        <v>5002</v>
      </c>
      <c r="O145" s="4" t="s">
        <v>4955</v>
      </c>
      <c r="P145" s="4" t="s">
        <v>5901</v>
      </c>
      <c r="Q145" s="4" t="s">
        <v>9</v>
      </c>
      <c r="R145" s="4" t="s">
        <v>9</v>
      </c>
      <c r="S145" s="4" t="s">
        <v>11</v>
      </c>
      <c r="T145" s="4" t="s">
        <v>1449</v>
      </c>
      <c r="U145" s="4" t="s">
        <v>5902</v>
      </c>
      <c r="V145" s="102"/>
      <c r="W145" s="4" t="s">
        <v>5902</v>
      </c>
      <c r="X145" s="4" t="s">
        <v>9</v>
      </c>
      <c r="Y145" s="4" t="s">
        <v>11</v>
      </c>
      <c r="Z145" s="4" t="s">
        <v>9</v>
      </c>
      <c r="AA145" s="4" t="s">
        <v>9</v>
      </c>
      <c r="AB145" s="102"/>
      <c r="AC145" s="102"/>
      <c r="AD145" s="102"/>
      <c r="AE145" s="102">
        <v>44502</v>
      </c>
      <c r="AF145" s="102"/>
      <c r="AG145" s="102"/>
      <c r="AH145" s="4" t="s">
        <v>5903</v>
      </c>
      <c r="AI145" s="4" t="s">
        <v>9</v>
      </c>
      <c r="AJ145" s="4" t="s">
        <v>9</v>
      </c>
      <c r="AK145" s="4" t="s">
        <v>9</v>
      </c>
      <c r="AL145" s="4" t="s">
        <v>5904</v>
      </c>
      <c r="AM145" s="4" t="s">
        <v>5905</v>
      </c>
      <c r="AN145" s="4" t="s">
        <v>9</v>
      </c>
      <c r="AO145" s="4" t="s">
        <v>9</v>
      </c>
      <c r="AP145" s="4" t="s">
        <v>5902</v>
      </c>
      <c r="AQ145" s="4" t="s">
        <v>9</v>
      </c>
      <c r="AR145" s="4" t="s">
        <v>9</v>
      </c>
      <c r="AS145" s="4" t="s">
        <v>9</v>
      </c>
      <c r="AT145" s="4" t="s">
        <v>9</v>
      </c>
      <c r="AU145" s="4" t="s">
        <v>9</v>
      </c>
      <c r="AV145" s="102"/>
      <c r="AW145" s="4" t="s">
        <v>5902</v>
      </c>
      <c r="AX145" s="4" t="s">
        <v>9</v>
      </c>
      <c r="AY145" s="4" t="s">
        <v>9</v>
      </c>
      <c r="AZ145" s="4" t="s">
        <v>9</v>
      </c>
      <c r="BA145" s="4" t="s">
        <v>9</v>
      </c>
      <c r="BB145" s="103">
        <v>0</v>
      </c>
      <c r="BC145" s="102"/>
      <c r="BD145" s="4" t="s">
        <v>9</v>
      </c>
      <c r="BE145" s="102"/>
      <c r="BF145" s="102"/>
      <c r="BG145" s="4" t="s">
        <v>9</v>
      </c>
      <c r="BH145" s="4" t="s">
        <v>5906</v>
      </c>
      <c r="BI145" s="4" t="s">
        <v>9</v>
      </c>
      <c r="BJ145" s="4" t="s">
        <v>9</v>
      </c>
      <c r="BK145" s="4" t="s">
        <v>9</v>
      </c>
      <c r="BL145" s="4" t="s">
        <v>9</v>
      </c>
      <c r="BM145" s="4" t="s">
        <v>9</v>
      </c>
      <c r="BN145" s="4" t="s">
        <v>5907</v>
      </c>
      <c r="BO145" s="4" t="s">
        <v>5908</v>
      </c>
      <c r="BP145" s="4" t="s">
        <v>9</v>
      </c>
      <c r="BQ145" s="4" t="s">
        <v>9</v>
      </c>
      <c r="BR145" s="4" t="s">
        <v>5902</v>
      </c>
      <c r="BS145" s="4" t="s">
        <v>9</v>
      </c>
      <c r="BT145" s="4" t="s">
        <v>9</v>
      </c>
      <c r="BU145" s="4" t="s">
        <v>9</v>
      </c>
      <c r="BV145" s="4" t="s">
        <v>9</v>
      </c>
      <c r="BW145" s="4" t="s">
        <v>9</v>
      </c>
      <c r="BX145" s="4" t="s">
        <v>5901</v>
      </c>
      <c r="BY145" s="4" t="s">
        <v>9</v>
      </c>
      <c r="BZ145" s="4" t="s">
        <v>9</v>
      </c>
      <c r="CA145" s="4" t="s">
        <v>9</v>
      </c>
      <c r="CB145" s="4" t="s">
        <v>9</v>
      </c>
      <c r="CC145" s="4" t="s">
        <v>9</v>
      </c>
      <c r="CD145" s="4" t="s">
        <v>9</v>
      </c>
      <c r="CE145" s="4" t="s">
        <v>9</v>
      </c>
      <c r="CF145" s="4" t="s">
        <v>5902</v>
      </c>
      <c r="CG145" s="4" t="s">
        <v>9</v>
      </c>
      <c r="CH145" s="4" t="s">
        <v>9</v>
      </c>
      <c r="CI145" s="4" t="s">
        <v>9</v>
      </c>
      <c r="CJ145" s="4" t="s">
        <v>9</v>
      </c>
      <c r="CK145" s="104">
        <v>0.51282407407407005</v>
      </c>
      <c r="CL145" s="104">
        <v>0</v>
      </c>
      <c r="CM145" s="4" t="s">
        <v>9</v>
      </c>
      <c r="CN145" s="4" t="s">
        <v>5902</v>
      </c>
      <c r="CO145" s="4" t="s">
        <v>9</v>
      </c>
      <c r="CP145" s="4" t="s">
        <v>9</v>
      </c>
      <c r="CQ145" s="4" t="s">
        <v>9</v>
      </c>
      <c r="CR145" s="4" t="s">
        <v>9</v>
      </c>
      <c r="CS145" s="4" t="s">
        <v>9</v>
      </c>
      <c r="CT145" s="4" t="s">
        <v>9</v>
      </c>
      <c r="CU145" s="4" t="s">
        <v>9</v>
      </c>
      <c r="CV145" s="4" t="s">
        <v>11</v>
      </c>
      <c r="CW145" s="4" t="s">
        <v>5909</v>
      </c>
      <c r="CX145" s="4" t="s">
        <v>9</v>
      </c>
      <c r="CY145" s="4" t="s">
        <v>9</v>
      </c>
      <c r="CZ145" s="4" t="s">
        <v>9</v>
      </c>
      <c r="DA145" s="4" t="s">
        <v>9</v>
      </c>
      <c r="DB145" s="4" t="s">
        <v>9</v>
      </c>
      <c r="DC145" s="102"/>
      <c r="DE145" s="8" t="str">
        <f t="shared" si="4"/>
        <v>XFS150</v>
      </c>
      <c r="DF145" s="8" t="str">
        <f t="shared" si="5"/>
        <v>Cat Removal - DUN</v>
      </c>
    </row>
    <row r="146" spans="1:110">
      <c r="A146" s="4" t="s">
        <v>6053</v>
      </c>
      <c r="B146" s="4" t="s">
        <v>5899</v>
      </c>
      <c r="C146" s="4" t="s">
        <v>4955</v>
      </c>
      <c r="D146" s="4" t="s">
        <v>9</v>
      </c>
      <c r="E146" s="4" t="s">
        <v>5900</v>
      </c>
      <c r="F146" s="102">
        <v>44502</v>
      </c>
      <c r="G146" s="4" t="s">
        <v>9</v>
      </c>
      <c r="H146" s="102"/>
      <c r="I146" s="4" t="s">
        <v>6819</v>
      </c>
      <c r="J146" s="4" t="s">
        <v>9</v>
      </c>
      <c r="K146" s="4" t="s">
        <v>5002</v>
      </c>
      <c r="L146" s="4" t="s">
        <v>9</v>
      </c>
      <c r="M146" s="4" t="s">
        <v>9</v>
      </c>
      <c r="N146" s="4" t="s">
        <v>5002</v>
      </c>
      <c r="O146" s="4" t="s">
        <v>4955</v>
      </c>
      <c r="P146" s="4" t="s">
        <v>5901</v>
      </c>
      <c r="Q146" s="4" t="s">
        <v>9</v>
      </c>
      <c r="R146" s="4" t="s">
        <v>9</v>
      </c>
      <c r="S146" s="4" t="s">
        <v>11</v>
      </c>
      <c r="T146" s="4" t="s">
        <v>1449</v>
      </c>
      <c r="U146" s="4" t="s">
        <v>5902</v>
      </c>
      <c r="V146" s="102"/>
      <c r="W146" s="4" t="s">
        <v>5902</v>
      </c>
      <c r="X146" s="4" t="s">
        <v>9</v>
      </c>
      <c r="Y146" s="4" t="s">
        <v>11</v>
      </c>
      <c r="Z146" s="4" t="s">
        <v>9</v>
      </c>
      <c r="AA146" s="4" t="s">
        <v>9</v>
      </c>
      <c r="AB146" s="102"/>
      <c r="AC146" s="102"/>
      <c r="AD146" s="102"/>
      <c r="AE146" s="102">
        <v>44502</v>
      </c>
      <c r="AF146" s="102"/>
      <c r="AG146" s="102"/>
      <c r="AH146" s="4" t="s">
        <v>5903</v>
      </c>
      <c r="AI146" s="4" t="s">
        <v>9</v>
      </c>
      <c r="AJ146" s="4" t="s">
        <v>9</v>
      </c>
      <c r="AK146" s="4" t="s">
        <v>9</v>
      </c>
      <c r="AL146" s="4" t="s">
        <v>5904</v>
      </c>
      <c r="AM146" s="4" t="s">
        <v>5905</v>
      </c>
      <c r="AN146" s="4" t="s">
        <v>9</v>
      </c>
      <c r="AO146" s="4" t="s">
        <v>9</v>
      </c>
      <c r="AP146" s="4" t="s">
        <v>5902</v>
      </c>
      <c r="AQ146" s="4" t="s">
        <v>9</v>
      </c>
      <c r="AR146" s="4" t="s">
        <v>9</v>
      </c>
      <c r="AS146" s="4" t="s">
        <v>9</v>
      </c>
      <c r="AT146" s="4" t="s">
        <v>9</v>
      </c>
      <c r="AU146" s="4" t="s">
        <v>9</v>
      </c>
      <c r="AV146" s="102"/>
      <c r="AW146" s="4" t="s">
        <v>5902</v>
      </c>
      <c r="AX146" s="4" t="s">
        <v>9</v>
      </c>
      <c r="AY146" s="4" t="s">
        <v>9</v>
      </c>
      <c r="AZ146" s="4" t="s">
        <v>9</v>
      </c>
      <c r="BA146" s="4" t="s">
        <v>9</v>
      </c>
      <c r="BB146" s="103">
        <v>0</v>
      </c>
      <c r="BC146" s="102"/>
      <c r="BD146" s="4" t="s">
        <v>9</v>
      </c>
      <c r="BE146" s="102"/>
      <c r="BF146" s="102"/>
      <c r="BG146" s="4" t="s">
        <v>9</v>
      </c>
      <c r="BH146" s="4" t="s">
        <v>5906</v>
      </c>
      <c r="BI146" s="4" t="s">
        <v>9</v>
      </c>
      <c r="BJ146" s="4" t="s">
        <v>9</v>
      </c>
      <c r="BK146" s="4" t="s">
        <v>9</v>
      </c>
      <c r="BL146" s="4" t="s">
        <v>9</v>
      </c>
      <c r="BM146" s="4" t="s">
        <v>9</v>
      </c>
      <c r="BN146" s="4" t="s">
        <v>5907</v>
      </c>
      <c r="BO146" s="4" t="s">
        <v>5908</v>
      </c>
      <c r="BP146" s="4" t="s">
        <v>9</v>
      </c>
      <c r="BQ146" s="4" t="s">
        <v>9</v>
      </c>
      <c r="BR146" s="4" t="s">
        <v>5902</v>
      </c>
      <c r="BS146" s="4" t="s">
        <v>9</v>
      </c>
      <c r="BT146" s="4" t="s">
        <v>9</v>
      </c>
      <c r="BU146" s="4" t="s">
        <v>9</v>
      </c>
      <c r="BV146" s="4" t="s">
        <v>9</v>
      </c>
      <c r="BW146" s="4" t="s">
        <v>9</v>
      </c>
      <c r="BX146" s="4" t="s">
        <v>5901</v>
      </c>
      <c r="BY146" s="4" t="s">
        <v>9</v>
      </c>
      <c r="BZ146" s="4" t="s">
        <v>9</v>
      </c>
      <c r="CA146" s="4" t="s">
        <v>9</v>
      </c>
      <c r="CB146" s="4" t="s">
        <v>9</v>
      </c>
      <c r="CC146" s="4" t="s">
        <v>9</v>
      </c>
      <c r="CD146" s="4" t="s">
        <v>9</v>
      </c>
      <c r="CE146" s="4" t="s">
        <v>9</v>
      </c>
      <c r="CF146" s="4" t="s">
        <v>5902</v>
      </c>
      <c r="CG146" s="4" t="s">
        <v>9</v>
      </c>
      <c r="CH146" s="4" t="s">
        <v>9</v>
      </c>
      <c r="CI146" s="4" t="s">
        <v>9</v>
      </c>
      <c r="CJ146" s="4" t="s">
        <v>9</v>
      </c>
      <c r="CK146" s="104">
        <v>0.51282407407407005</v>
      </c>
      <c r="CL146" s="104">
        <v>0</v>
      </c>
      <c r="CM146" s="4" t="s">
        <v>9</v>
      </c>
      <c r="CN146" s="4" t="s">
        <v>5902</v>
      </c>
      <c r="CO146" s="4" t="s">
        <v>9</v>
      </c>
      <c r="CP146" s="4" t="s">
        <v>9</v>
      </c>
      <c r="CQ146" s="4" t="s">
        <v>9</v>
      </c>
      <c r="CR146" s="4" t="s">
        <v>9</v>
      </c>
      <c r="CS146" s="4" t="s">
        <v>9</v>
      </c>
      <c r="CT146" s="4" t="s">
        <v>9</v>
      </c>
      <c r="CU146" s="4" t="s">
        <v>9</v>
      </c>
      <c r="CV146" s="4" t="s">
        <v>11</v>
      </c>
      <c r="CW146" s="4" t="s">
        <v>5909</v>
      </c>
      <c r="CX146" s="4" t="s">
        <v>9</v>
      </c>
      <c r="CY146" s="4" t="s">
        <v>9</v>
      </c>
      <c r="CZ146" s="4" t="s">
        <v>9</v>
      </c>
      <c r="DA146" s="4" t="s">
        <v>9</v>
      </c>
      <c r="DB146" s="4" t="s">
        <v>9</v>
      </c>
      <c r="DC146" s="102"/>
      <c r="DE146" s="8" t="str">
        <f t="shared" si="4"/>
        <v>XFS151</v>
      </c>
      <c r="DF146" s="8" t="str">
        <f t="shared" si="5"/>
        <v>Cat Removal - RPD</v>
      </c>
    </row>
    <row r="147" spans="1:110">
      <c r="A147" s="4" t="s">
        <v>6054</v>
      </c>
      <c r="B147" s="4" t="s">
        <v>5899</v>
      </c>
      <c r="C147" s="4" t="s">
        <v>4955</v>
      </c>
      <c r="D147" s="4" t="s">
        <v>9</v>
      </c>
      <c r="E147" s="4" t="s">
        <v>5900</v>
      </c>
      <c r="F147" s="102">
        <v>44502</v>
      </c>
      <c r="G147" s="4" t="s">
        <v>9</v>
      </c>
      <c r="H147" s="102"/>
      <c r="I147" s="4" t="s">
        <v>6820</v>
      </c>
      <c r="J147" s="4" t="s">
        <v>9</v>
      </c>
      <c r="K147" s="4" t="s">
        <v>5002</v>
      </c>
      <c r="L147" s="4" t="s">
        <v>9</v>
      </c>
      <c r="M147" s="4" t="s">
        <v>9</v>
      </c>
      <c r="N147" s="4" t="s">
        <v>5002</v>
      </c>
      <c r="O147" s="4" t="s">
        <v>4955</v>
      </c>
      <c r="P147" s="4" t="s">
        <v>5901</v>
      </c>
      <c r="Q147" s="4" t="s">
        <v>9</v>
      </c>
      <c r="R147" s="4" t="s">
        <v>9</v>
      </c>
      <c r="S147" s="4" t="s">
        <v>11</v>
      </c>
      <c r="T147" s="4" t="s">
        <v>1449</v>
      </c>
      <c r="U147" s="4" t="s">
        <v>5902</v>
      </c>
      <c r="V147" s="102"/>
      <c r="W147" s="4" t="s">
        <v>5902</v>
      </c>
      <c r="X147" s="4" t="s">
        <v>9</v>
      </c>
      <c r="Y147" s="4" t="s">
        <v>11</v>
      </c>
      <c r="Z147" s="4" t="s">
        <v>9</v>
      </c>
      <c r="AA147" s="4" t="s">
        <v>9</v>
      </c>
      <c r="AB147" s="102"/>
      <c r="AC147" s="102"/>
      <c r="AD147" s="102"/>
      <c r="AE147" s="102">
        <v>44502</v>
      </c>
      <c r="AF147" s="102"/>
      <c r="AG147" s="102"/>
      <c r="AH147" s="4" t="s">
        <v>5903</v>
      </c>
      <c r="AI147" s="4" t="s">
        <v>9</v>
      </c>
      <c r="AJ147" s="4" t="s">
        <v>9</v>
      </c>
      <c r="AK147" s="4" t="s">
        <v>9</v>
      </c>
      <c r="AL147" s="4" t="s">
        <v>5904</v>
      </c>
      <c r="AM147" s="4" t="s">
        <v>5905</v>
      </c>
      <c r="AN147" s="4" t="s">
        <v>9</v>
      </c>
      <c r="AO147" s="4" t="s">
        <v>9</v>
      </c>
      <c r="AP147" s="4" t="s">
        <v>5902</v>
      </c>
      <c r="AQ147" s="4" t="s">
        <v>9</v>
      </c>
      <c r="AR147" s="4" t="s">
        <v>9</v>
      </c>
      <c r="AS147" s="4" t="s">
        <v>9</v>
      </c>
      <c r="AT147" s="4" t="s">
        <v>9</v>
      </c>
      <c r="AU147" s="4" t="s">
        <v>9</v>
      </c>
      <c r="AV147" s="102"/>
      <c r="AW147" s="4" t="s">
        <v>5902</v>
      </c>
      <c r="AX147" s="4" t="s">
        <v>9</v>
      </c>
      <c r="AY147" s="4" t="s">
        <v>9</v>
      </c>
      <c r="AZ147" s="4" t="s">
        <v>9</v>
      </c>
      <c r="BA147" s="4" t="s">
        <v>9</v>
      </c>
      <c r="BB147" s="103">
        <v>0</v>
      </c>
      <c r="BC147" s="102"/>
      <c r="BD147" s="4" t="s">
        <v>9</v>
      </c>
      <c r="BE147" s="102"/>
      <c r="BF147" s="102"/>
      <c r="BG147" s="4" t="s">
        <v>9</v>
      </c>
      <c r="BH147" s="4" t="s">
        <v>5906</v>
      </c>
      <c r="BI147" s="4" t="s">
        <v>9</v>
      </c>
      <c r="BJ147" s="4" t="s">
        <v>9</v>
      </c>
      <c r="BK147" s="4" t="s">
        <v>9</v>
      </c>
      <c r="BL147" s="4" t="s">
        <v>9</v>
      </c>
      <c r="BM147" s="4" t="s">
        <v>9</v>
      </c>
      <c r="BN147" s="4" t="s">
        <v>5907</v>
      </c>
      <c r="BO147" s="4" t="s">
        <v>5908</v>
      </c>
      <c r="BP147" s="4" t="s">
        <v>9</v>
      </c>
      <c r="BQ147" s="4" t="s">
        <v>9</v>
      </c>
      <c r="BR147" s="4" t="s">
        <v>5902</v>
      </c>
      <c r="BS147" s="4" t="s">
        <v>9</v>
      </c>
      <c r="BT147" s="4" t="s">
        <v>9</v>
      </c>
      <c r="BU147" s="4" t="s">
        <v>9</v>
      </c>
      <c r="BV147" s="4" t="s">
        <v>9</v>
      </c>
      <c r="BW147" s="4" t="s">
        <v>9</v>
      </c>
      <c r="BX147" s="4" t="s">
        <v>5901</v>
      </c>
      <c r="BY147" s="4" t="s">
        <v>9</v>
      </c>
      <c r="BZ147" s="4" t="s">
        <v>9</v>
      </c>
      <c r="CA147" s="4" t="s">
        <v>9</v>
      </c>
      <c r="CB147" s="4" t="s">
        <v>9</v>
      </c>
      <c r="CC147" s="4" t="s">
        <v>9</v>
      </c>
      <c r="CD147" s="4" t="s">
        <v>9</v>
      </c>
      <c r="CE147" s="4" t="s">
        <v>9</v>
      </c>
      <c r="CF147" s="4" t="s">
        <v>5902</v>
      </c>
      <c r="CG147" s="4" t="s">
        <v>9</v>
      </c>
      <c r="CH147" s="4" t="s">
        <v>9</v>
      </c>
      <c r="CI147" s="4" t="s">
        <v>9</v>
      </c>
      <c r="CJ147" s="4" t="s">
        <v>9</v>
      </c>
      <c r="CK147" s="104">
        <v>0.51282407407407005</v>
      </c>
      <c r="CL147" s="104">
        <v>0</v>
      </c>
      <c r="CM147" s="4" t="s">
        <v>9</v>
      </c>
      <c r="CN147" s="4" t="s">
        <v>5902</v>
      </c>
      <c r="CO147" s="4" t="s">
        <v>9</v>
      </c>
      <c r="CP147" s="4" t="s">
        <v>9</v>
      </c>
      <c r="CQ147" s="4" t="s">
        <v>9</v>
      </c>
      <c r="CR147" s="4" t="s">
        <v>9</v>
      </c>
      <c r="CS147" s="4" t="s">
        <v>9</v>
      </c>
      <c r="CT147" s="4" t="s">
        <v>9</v>
      </c>
      <c r="CU147" s="4" t="s">
        <v>9</v>
      </c>
      <c r="CV147" s="4" t="s">
        <v>11</v>
      </c>
      <c r="CW147" s="4" t="s">
        <v>5909</v>
      </c>
      <c r="CX147" s="4" t="s">
        <v>9</v>
      </c>
      <c r="CY147" s="4" t="s">
        <v>9</v>
      </c>
      <c r="CZ147" s="4" t="s">
        <v>9</v>
      </c>
      <c r="DA147" s="4" t="s">
        <v>9</v>
      </c>
      <c r="DB147" s="4" t="s">
        <v>9</v>
      </c>
      <c r="DC147" s="102"/>
      <c r="DE147" s="8" t="str">
        <f t="shared" si="4"/>
        <v>BUD220</v>
      </c>
      <c r="DF147" s="8" t="str">
        <f t="shared" si="5"/>
        <v>4-Hi Protein SMP</v>
      </c>
    </row>
    <row r="148" spans="1:110">
      <c r="A148" s="4" t="s">
        <v>6055</v>
      </c>
      <c r="B148" s="4" t="s">
        <v>5899</v>
      </c>
      <c r="C148" s="4" t="s">
        <v>4955</v>
      </c>
      <c r="D148" s="4" t="s">
        <v>9</v>
      </c>
      <c r="E148" s="4" t="s">
        <v>5900</v>
      </c>
      <c r="F148" s="102">
        <v>44502</v>
      </c>
      <c r="G148" s="4" t="s">
        <v>9</v>
      </c>
      <c r="H148" s="102"/>
      <c r="I148" s="4" t="s">
        <v>6821</v>
      </c>
      <c r="J148" s="4" t="s">
        <v>9</v>
      </c>
      <c r="K148" s="4" t="s">
        <v>5002</v>
      </c>
      <c r="L148" s="4" t="s">
        <v>9</v>
      </c>
      <c r="M148" s="4" t="s">
        <v>9</v>
      </c>
      <c r="N148" s="4" t="s">
        <v>5002</v>
      </c>
      <c r="O148" s="4" t="s">
        <v>4955</v>
      </c>
      <c r="P148" s="4" t="s">
        <v>5901</v>
      </c>
      <c r="Q148" s="4" t="s">
        <v>9</v>
      </c>
      <c r="R148" s="4" t="s">
        <v>9</v>
      </c>
      <c r="S148" s="4" t="s">
        <v>11</v>
      </c>
      <c r="T148" s="4" t="s">
        <v>1449</v>
      </c>
      <c r="U148" s="4" t="s">
        <v>5902</v>
      </c>
      <c r="V148" s="102"/>
      <c r="W148" s="4" t="s">
        <v>5902</v>
      </c>
      <c r="X148" s="4" t="s">
        <v>9</v>
      </c>
      <c r="Y148" s="4" t="s">
        <v>11</v>
      </c>
      <c r="Z148" s="4" t="s">
        <v>9</v>
      </c>
      <c r="AA148" s="4" t="s">
        <v>9</v>
      </c>
      <c r="AB148" s="102"/>
      <c r="AC148" s="102"/>
      <c r="AD148" s="102"/>
      <c r="AE148" s="102">
        <v>44502</v>
      </c>
      <c r="AF148" s="102"/>
      <c r="AG148" s="102"/>
      <c r="AH148" s="4" t="s">
        <v>5903</v>
      </c>
      <c r="AI148" s="4" t="s">
        <v>9</v>
      </c>
      <c r="AJ148" s="4" t="s">
        <v>9</v>
      </c>
      <c r="AK148" s="4" t="s">
        <v>9</v>
      </c>
      <c r="AL148" s="4" t="s">
        <v>5904</v>
      </c>
      <c r="AM148" s="4" t="s">
        <v>5905</v>
      </c>
      <c r="AN148" s="4" t="s">
        <v>9</v>
      </c>
      <c r="AO148" s="4" t="s">
        <v>9</v>
      </c>
      <c r="AP148" s="4" t="s">
        <v>5902</v>
      </c>
      <c r="AQ148" s="4" t="s">
        <v>9</v>
      </c>
      <c r="AR148" s="4" t="s">
        <v>9</v>
      </c>
      <c r="AS148" s="4" t="s">
        <v>9</v>
      </c>
      <c r="AT148" s="4" t="s">
        <v>9</v>
      </c>
      <c r="AU148" s="4" t="s">
        <v>9</v>
      </c>
      <c r="AV148" s="102"/>
      <c r="AW148" s="4" t="s">
        <v>5902</v>
      </c>
      <c r="AX148" s="4" t="s">
        <v>9</v>
      </c>
      <c r="AY148" s="4" t="s">
        <v>9</v>
      </c>
      <c r="AZ148" s="4" t="s">
        <v>9</v>
      </c>
      <c r="BA148" s="4" t="s">
        <v>9</v>
      </c>
      <c r="BB148" s="103">
        <v>0</v>
      </c>
      <c r="BC148" s="102"/>
      <c r="BD148" s="4" t="s">
        <v>9</v>
      </c>
      <c r="BE148" s="102"/>
      <c r="BF148" s="102"/>
      <c r="BG148" s="4" t="s">
        <v>9</v>
      </c>
      <c r="BH148" s="4" t="s">
        <v>5906</v>
      </c>
      <c r="BI148" s="4" t="s">
        <v>9</v>
      </c>
      <c r="BJ148" s="4" t="s">
        <v>9</v>
      </c>
      <c r="BK148" s="4" t="s">
        <v>9</v>
      </c>
      <c r="BL148" s="4" t="s">
        <v>9</v>
      </c>
      <c r="BM148" s="4" t="s">
        <v>9</v>
      </c>
      <c r="BN148" s="4" t="s">
        <v>5907</v>
      </c>
      <c r="BO148" s="4" t="s">
        <v>5908</v>
      </c>
      <c r="BP148" s="4" t="s">
        <v>9</v>
      </c>
      <c r="BQ148" s="4" t="s">
        <v>9</v>
      </c>
      <c r="BR148" s="4" t="s">
        <v>5902</v>
      </c>
      <c r="BS148" s="4" t="s">
        <v>9</v>
      </c>
      <c r="BT148" s="4" t="s">
        <v>9</v>
      </c>
      <c r="BU148" s="4" t="s">
        <v>9</v>
      </c>
      <c r="BV148" s="4" t="s">
        <v>9</v>
      </c>
      <c r="BW148" s="4" t="s">
        <v>9</v>
      </c>
      <c r="BX148" s="4" t="s">
        <v>5901</v>
      </c>
      <c r="BY148" s="4" t="s">
        <v>9</v>
      </c>
      <c r="BZ148" s="4" t="s">
        <v>9</v>
      </c>
      <c r="CA148" s="4" t="s">
        <v>9</v>
      </c>
      <c r="CB148" s="4" t="s">
        <v>9</v>
      </c>
      <c r="CC148" s="4" t="s">
        <v>9</v>
      </c>
      <c r="CD148" s="4" t="s">
        <v>9</v>
      </c>
      <c r="CE148" s="4" t="s">
        <v>9</v>
      </c>
      <c r="CF148" s="4" t="s">
        <v>5902</v>
      </c>
      <c r="CG148" s="4" t="s">
        <v>9</v>
      </c>
      <c r="CH148" s="4" t="s">
        <v>9</v>
      </c>
      <c r="CI148" s="4" t="s">
        <v>9</v>
      </c>
      <c r="CJ148" s="4" t="s">
        <v>9</v>
      </c>
      <c r="CK148" s="104">
        <v>0.51282407407407005</v>
      </c>
      <c r="CL148" s="104">
        <v>0</v>
      </c>
      <c r="CM148" s="4" t="s">
        <v>9</v>
      </c>
      <c r="CN148" s="4" t="s">
        <v>5902</v>
      </c>
      <c r="CO148" s="4" t="s">
        <v>9</v>
      </c>
      <c r="CP148" s="4" t="s">
        <v>9</v>
      </c>
      <c r="CQ148" s="4" t="s">
        <v>9</v>
      </c>
      <c r="CR148" s="4" t="s">
        <v>9</v>
      </c>
      <c r="CS148" s="4" t="s">
        <v>9</v>
      </c>
      <c r="CT148" s="4" t="s">
        <v>9</v>
      </c>
      <c r="CU148" s="4" t="s">
        <v>9</v>
      </c>
      <c r="CV148" s="4" t="s">
        <v>11</v>
      </c>
      <c r="CW148" s="4" t="s">
        <v>5909</v>
      </c>
      <c r="CX148" s="4" t="s">
        <v>9</v>
      </c>
      <c r="CY148" s="4" t="s">
        <v>9</v>
      </c>
      <c r="CZ148" s="4" t="s">
        <v>9</v>
      </c>
      <c r="DA148" s="4" t="s">
        <v>9</v>
      </c>
      <c r="DB148" s="4" t="s">
        <v>9</v>
      </c>
      <c r="DC148" s="102"/>
      <c r="DE148" s="8" t="str">
        <f t="shared" si="4"/>
        <v>XFS152</v>
      </c>
      <c r="DF148" s="8" t="str">
        <f t="shared" si="5"/>
        <v>Cat Removal - WSR</v>
      </c>
    </row>
    <row r="149" spans="1:110">
      <c r="A149" s="4" t="s">
        <v>6056</v>
      </c>
      <c r="B149" s="4" t="s">
        <v>5899</v>
      </c>
      <c r="C149" s="4" t="s">
        <v>4955</v>
      </c>
      <c r="D149" s="4" t="s">
        <v>9</v>
      </c>
      <c r="E149" s="4" t="s">
        <v>5900</v>
      </c>
      <c r="F149" s="102">
        <v>44502</v>
      </c>
      <c r="G149" s="4" t="s">
        <v>9</v>
      </c>
      <c r="H149" s="102"/>
      <c r="I149" s="4" t="s">
        <v>6822</v>
      </c>
      <c r="J149" s="4" t="s">
        <v>9</v>
      </c>
      <c r="K149" s="4" t="s">
        <v>5002</v>
      </c>
      <c r="L149" s="4" t="s">
        <v>9</v>
      </c>
      <c r="M149" s="4" t="s">
        <v>9</v>
      </c>
      <c r="N149" s="4" t="s">
        <v>5002</v>
      </c>
      <c r="O149" s="4" t="s">
        <v>4955</v>
      </c>
      <c r="P149" s="4" t="s">
        <v>5901</v>
      </c>
      <c r="Q149" s="4" t="s">
        <v>9</v>
      </c>
      <c r="R149" s="4" t="s">
        <v>9</v>
      </c>
      <c r="S149" s="4" t="s">
        <v>11</v>
      </c>
      <c r="T149" s="4" t="s">
        <v>1449</v>
      </c>
      <c r="U149" s="4" t="s">
        <v>5902</v>
      </c>
      <c r="V149" s="102"/>
      <c r="W149" s="4" t="s">
        <v>5902</v>
      </c>
      <c r="X149" s="4" t="s">
        <v>9</v>
      </c>
      <c r="Y149" s="4" t="s">
        <v>11</v>
      </c>
      <c r="Z149" s="4" t="s">
        <v>9</v>
      </c>
      <c r="AA149" s="4" t="s">
        <v>9</v>
      </c>
      <c r="AB149" s="102"/>
      <c r="AC149" s="102"/>
      <c r="AD149" s="102"/>
      <c r="AE149" s="102">
        <v>44502</v>
      </c>
      <c r="AF149" s="102"/>
      <c r="AG149" s="102"/>
      <c r="AH149" s="4" t="s">
        <v>5903</v>
      </c>
      <c r="AI149" s="4" t="s">
        <v>9</v>
      </c>
      <c r="AJ149" s="4" t="s">
        <v>9</v>
      </c>
      <c r="AK149" s="4" t="s">
        <v>9</v>
      </c>
      <c r="AL149" s="4" t="s">
        <v>5904</v>
      </c>
      <c r="AM149" s="4" t="s">
        <v>5905</v>
      </c>
      <c r="AN149" s="4" t="s">
        <v>9</v>
      </c>
      <c r="AO149" s="4" t="s">
        <v>9</v>
      </c>
      <c r="AP149" s="4" t="s">
        <v>5902</v>
      </c>
      <c r="AQ149" s="4" t="s">
        <v>9</v>
      </c>
      <c r="AR149" s="4" t="s">
        <v>9</v>
      </c>
      <c r="AS149" s="4" t="s">
        <v>9</v>
      </c>
      <c r="AT149" s="4" t="s">
        <v>9</v>
      </c>
      <c r="AU149" s="4" t="s">
        <v>9</v>
      </c>
      <c r="AV149" s="102"/>
      <c r="AW149" s="4" t="s">
        <v>5902</v>
      </c>
      <c r="AX149" s="4" t="s">
        <v>9</v>
      </c>
      <c r="AY149" s="4" t="s">
        <v>9</v>
      </c>
      <c r="AZ149" s="4" t="s">
        <v>9</v>
      </c>
      <c r="BA149" s="4" t="s">
        <v>9</v>
      </c>
      <c r="BB149" s="103">
        <v>0</v>
      </c>
      <c r="BC149" s="102"/>
      <c r="BD149" s="4" t="s">
        <v>9</v>
      </c>
      <c r="BE149" s="102"/>
      <c r="BF149" s="102"/>
      <c r="BG149" s="4" t="s">
        <v>9</v>
      </c>
      <c r="BH149" s="4" t="s">
        <v>5906</v>
      </c>
      <c r="BI149" s="4" t="s">
        <v>9</v>
      </c>
      <c r="BJ149" s="4" t="s">
        <v>9</v>
      </c>
      <c r="BK149" s="4" t="s">
        <v>9</v>
      </c>
      <c r="BL149" s="4" t="s">
        <v>9</v>
      </c>
      <c r="BM149" s="4" t="s">
        <v>9</v>
      </c>
      <c r="BN149" s="4" t="s">
        <v>5907</v>
      </c>
      <c r="BO149" s="4" t="s">
        <v>5908</v>
      </c>
      <c r="BP149" s="4" t="s">
        <v>9</v>
      </c>
      <c r="BQ149" s="4" t="s">
        <v>9</v>
      </c>
      <c r="BR149" s="4" t="s">
        <v>5902</v>
      </c>
      <c r="BS149" s="4" t="s">
        <v>9</v>
      </c>
      <c r="BT149" s="4" t="s">
        <v>9</v>
      </c>
      <c r="BU149" s="4" t="s">
        <v>9</v>
      </c>
      <c r="BV149" s="4" t="s">
        <v>9</v>
      </c>
      <c r="BW149" s="4" t="s">
        <v>9</v>
      </c>
      <c r="BX149" s="4" t="s">
        <v>5901</v>
      </c>
      <c r="BY149" s="4" t="s">
        <v>9</v>
      </c>
      <c r="BZ149" s="4" t="s">
        <v>9</v>
      </c>
      <c r="CA149" s="4" t="s">
        <v>9</v>
      </c>
      <c r="CB149" s="4" t="s">
        <v>9</v>
      </c>
      <c r="CC149" s="4" t="s">
        <v>9</v>
      </c>
      <c r="CD149" s="4" t="s">
        <v>9</v>
      </c>
      <c r="CE149" s="4" t="s">
        <v>9</v>
      </c>
      <c r="CF149" s="4" t="s">
        <v>5902</v>
      </c>
      <c r="CG149" s="4" t="s">
        <v>9</v>
      </c>
      <c r="CH149" s="4" t="s">
        <v>9</v>
      </c>
      <c r="CI149" s="4" t="s">
        <v>9</v>
      </c>
      <c r="CJ149" s="4" t="s">
        <v>9</v>
      </c>
      <c r="CK149" s="104">
        <v>0.51282407407407005</v>
      </c>
      <c r="CL149" s="104">
        <v>0</v>
      </c>
      <c r="CM149" s="4" t="s">
        <v>9</v>
      </c>
      <c r="CN149" s="4" t="s">
        <v>5902</v>
      </c>
      <c r="CO149" s="4" t="s">
        <v>9</v>
      </c>
      <c r="CP149" s="4" t="s">
        <v>9</v>
      </c>
      <c r="CQ149" s="4" t="s">
        <v>9</v>
      </c>
      <c r="CR149" s="4" t="s">
        <v>9</v>
      </c>
      <c r="CS149" s="4" t="s">
        <v>9</v>
      </c>
      <c r="CT149" s="4" t="s">
        <v>9</v>
      </c>
      <c r="CU149" s="4" t="s">
        <v>9</v>
      </c>
      <c r="CV149" s="4" t="s">
        <v>11</v>
      </c>
      <c r="CW149" s="4" t="s">
        <v>5909</v>
      </c>
      <c r="CX149" s="4" t="s">
        <v>9</v>
      </c>
      <c r="CY149" s="4" t="s">
        <v>9</v>
      </c>
      <c r="CZ149" s="4" t="s">
        <v>9</v>
      </c>
      <c r="DA149" s="4" t="s">
        <v>9</v>
      </c>
      <c r="DB149" s="4" t="s">
        <v>9</v>
      </c>
      <c r="DC149" s="102"/>
      <c r="DE149" s="8" t="str">
        <f t="shared" si="4"/>
        <v>XFS153</v>
      </c>
      <c r="DF149" s="8" t="str">
        <f t="shared" si="5"/>
        <v>Cat Removal - DLP1</v>
      </c>
    </row>
    <row r="150" spans="1:110">
      <c r="A150" s="4" t="s">
        <v>6057</v>
      </c>
      <c r="B150" s="4" t="s">
        <v>5899</v>
      </c>
      <c r="C150" s="4" t="s">
        <v>4955</v>
      </c>
      <c r="D150" s="4" t="s">
        <v>9</v>
      </c>
      <c r="E150" s="4" t="s">
        <v>5900</v>
      </c>
      <c r="F150" s="102">
        <v>44502</v>
      </c>
      <c r="G150" s="4" t="s">
        <v>9</v>
      </c>
      <c r="H150" s="102"/>
      <c r="I150" s="4" t="s">
        <v>6823</v>
      </c>
      <c r="J150" s="4" t="s">
        <v>9</v>
      </c>
      <c r="K150" s="4" t="s">
        <v>5002</v>
      </c>
      <c r="L150" s="4" t="s">
        <v>9</v>
      </c>
      <c r="M150" s="4" t="s">
        <v>9</v>
      </c>
      <c r="N150" s="4" t="s">
        <v>5002</v>
      </c>
      <c r="O150" s="4" t="s">
        <v>4955</v>
      </c>
      <c r="P150" s="4" t="s">
        <v>5901</v>
      </c>
      <c r="Q150" s="4" t="s">
        <v>9</v>
      </c>
      <c r="R150" s="4" t="s">
        <v>9</v>
      </c>
      <c r="S150" s="4" t="s">
        <v>11</v>
      </c>
      <c r="T150" s="4" t="s">
        <v>1449</v>
      </c>
      <c r="U150" s="4" t="s">
        <v>5902</v>
      </c>
      <c r="V150" s="102"/>
      <c r="W150" s="4" t="s">
        <v>5902</v>
      </c>
      <c r="X150" s="4" t="s">
        <v>9</v>
      </c>
      <c r="Y150" s="4" t="s">
        <v>11</v>
      </c>
      <c r="Z150" s="4" t="s">
        <v>9</v>
      </c>
      <c r="AA150" s="4" t="s">
        <v>9</v>
      </c>
      <c r="AB150" s="102"/>
      <c r="AC150" s="102"/>
      <c r="AD150" s="102"/>
      <c r="AE150" s="102">
        <v>44502</v>
      </c>
      <c r="AF150" s="102"/>
      <c r="AG150" s="102"/>
      <c r="AH150" s="4" t="s">
        <v>5903</v>
      </c>
      <c r="AI150" s="4" t="s">
        <v>9</v>
      </c>
      <c r="AJ150" s="4" t="s">
        <v>9</v>
      </c>
      <c r="AK150" s="4" t="s">
        <v>9</v>
      </c>
      <c r="AL150" s="4" t="s">
        <v>5904</v>
      </c>
      <c r="AM150" s="4" t="s">
        <v>5905</v>
      </c>
      <c r="AN150" s="4" t="s">
        <v>9</v>
      </c>
      <c r="AO150" s="4" t="s">
        <v>9</v>
      </c>
      <c r="AP150" s="4" t="s">
        <v>5902</v>
      </c>
      <c r="AQ150" s="4" t="s">
        <v>9</v>
      </c>
      <c r="AR150" s="4" t="s">
        <v>9</v>
      </c>
      <c r="AS150" s="4" t="s">
        <v>9</v>
      </c>
      <c r="AT150" s="4" t="s">
        <v>9</v>
      </c>
      <c r="AU150" s="4" t="s">
        <v>9</v>
      </c>
      <c r="AV150" s="102"/>
      <c r="AW150" s="4" t="s">
        <v>5902</v>
      </c>
      <c r="AX150" s="4" t="s">
        <v>9</v>
      </c>
      <c r="AY150" s="4" t="s">
        <v>9</v>
      </c>
      <c r="AZ150" s="4" t="s">
        <v>9</v>
      </c>
      <c r="BA150" s="4" t="s">
        <v>9</v>
      </c>
      <c r="BB150" s="103">
        <v>0</v>
      </c>
      <c r="BC150" s="102"/>
      <c r="BD150" s="4" t="s">
        <v>9</v>
      </c>
      <c r="BE150" s="102"/>
      <c r="BF150" s="102"/>
      <c r="BG150" s="4" t="s">
        <v>9</v>
      </c>
      <c r="BH150" s="4" t="s">
        <v>5906</v>
      </c>
      <c r="BI150" s="4" t="s">
        <v>9</v>
      </c>
      <c r="BJ150" s="4" t="s">
        <v>9</v>
      </c>
      <c r="BK150" s="4" t="s">
        <v>9</v>
      </c>
      <c r="BL150" s="4" t="s">
        <v>9</v>
      </c>
      <c r="BM150" s="4" t="s">
        <v>9</v>
      </c>
      <c r="BN150" s="4" t="s">
        <v>5907</v>
      </c>
      <c r="BO150" s="4" t="s">
        <v>5908</v>
      </c>
      <c r="BP150" s="4" t="s">
        <v>9</v>
      </c>
      <c r="BQ150" s="4" t="s">
        <v>9</v>
      </c>
      <c r="BR150" s="4" t="s">
        <v>5902</v>
      </c>
      <c r="BS150" s="4" t="s">
        <v>9</v>
      </c>
      <c r="BT150" s="4" t="s">
        <v>9</v>
      </c>
      <c r="BU150" s="4" t="s">
        <v>9</v>
      </c>
      <c r="BV150" s="4" t="s">
        <v>9</v>
      </c>
      <c r="BW150" s="4" t="s">
        <v>9</v>
      </c>
      <c r="BX150" s="4" t="s">
        <v>5901</v>
      </c>
      <c r="BY150" s="4" t="s">
        <v>9</v>
      </c>
      <c r="BZ150" s="4" t="s">
        <v>9</v>
      </c>
      <c r="CA150" s="4" t="s">
        <v>9</v>
      </c>
      <c r="CB150" s="4" t="s">
        <v>9</v>
      </c>
      <c r="CC150" s="4" t="s">
        <v>9</v>
      </c>
      <c r="CD150" s="4" t="s">
        <v>9</v>
      </c>
      <c r="CE150" s="4" t="s">
        <v>9</v>
      </c>
      <c r="CF150" s="4" t="s">
        <v>5902</v>
      </c>
      <c r="CG150" s="4" t="s">
        <v>9</v>
      </c>
      <c r="CH150" s="4" t="s">
        <v>9</v>
      </c>
      <c r="CI150" s="4" t="s">
        <v>9</v>
      </c>
      <c r="CJ150" s="4" t="s">
        <v>9</v>
      </c>
      <c r="CK150" s="104">
        <v>0.51282407407407005</v>
      </c>
      <c r="CL150" s="104">
        <v>0</v>
      </c>
      <c r="CM150" s="4" t="s">
        <v>9</v>
      </c>
      <c r="CN150" s="4" t="s">
        <v>5902</v>
      </c>
      <c r="CO150" s="4" t="s">
        <v>9</v>
      </c>
      <c r="CP150" s="4" t="s">
        <v>9</v>
      </c>
      <c r="CQ150" s="4" t="s">
        <v>9</v>
      </c>
      <c r="CR150" s="4" t="s">
        <v>9</v>
      </c>
      <c r="CS150" s="4" t="s">
        <v>9</v>
      </c>
      <c r="CT150" s="4" t="s">
        <v>9</v>
      </c>
      <c r="CU150" s="4" t="s">
        <v>9</v>
      </c>
      <c r="CV150" s="4" t="s">
        <v>11</v>
      </c>
      <c r="CW150" s="4" t="s">
        <v>5909</v>
      </c>
      <c r="CX150" s="4" t="s">
        <v>9</v>
      </c>
      <c r="CY150" s="4" t="s">
        <v>9</v>
      </c>
      <c r="CZ150" s="4" t="s">
        <v>9</v>
      </c>
      <c r="DA150" s="4" t="s">
        <v>9</v>
      </c>
      <c r="DB150" s="4" t="s">
        <v>9</v>
      </c>
      <c r="DC150" s="102"/>
      <c r="DE150" s="8" t="str">
        <f t="shared" si="4"/>
        <v>XFS154</v>
      </c>
      <c r="DF150" s="8" t="str">
        <f t="shared" si="5"/>
        <v>Cat Removal - POK</v>
      </c>
    </row>
    <row r="151" spans="1:110">
      <c r="A151" s="4" t="s">
        <v>6058</v>
      </c>
      <c r="B151" s="4" t="s">
        <v>5899</v>
      </c>
      <c r="C151" s="4" t="s">
        <v>4955</v>
      </c>
      <c r="D151" s="4" t="s">
        <v>9</v>
      </c>
      <c r="E151" s="4" t="s">
        <v>5900</v>
      </c>
      <c r="F151" s="102">
        <v>44502</v>
      </c>
      <c r="G151" s="4" t="s">
        <v>9</v>
      </c>
      <c r="H151" s="102"/>
      <c r="I151" s="4" t="s">
        <v>6824</v>
      </c>
      <c r="J151" s="4" t="s">
        <v>9</v>
      </c>
      <c r="K151" s="4" t="s">
        <v>5002</v>
      </c>
      <c r="L151" s="4" t="s">
        <v>9</v>
      </c>
      <c r="M151" s="4" t="s">
        <v>9</v>
      </c>
      <c r="N151" s="4" t="s">
        <v>5002</v>
      </c>
      <c r="O151" s="4" t="s">
        <v>4955</v>
      </c>
      <c r="P151" s="4" t="s">
        <v>5901</v>
      </c>
      <c r="Q151" s="4" t="s">
        <v>9</v>
      </c>
      <c r="R151" s="4" t="s">
        <v>9</v>
      </c>
      <c r="S151" s="4" t="s">
        <v>11</v>
      </c>
      <c r="T151" s="4" t="s">
        <v>1449</v>
      </c>
      <c r="U151" s="4" t="s">
        <v>5902</v>
      </c>
      <c r="V151" s="102"/>
      <c r="W151" s="4" t="s">
        <v>5902</v>
      </c>
      <c r="X151" s="4" t="s">
        <v>9</v>
      </c>
      <c r="Y151" s="4" t="s">
        <v>11</v>
      </c>
      <c r="Z151" s="4" t="s">
        <v>9</v>
      </c>
      <c r="AA151" s="4" t="s">
        <v>9</v>
      </c>
      <c r="AB151" s="102"/>
      <c r="AC151" s="102"/>
      <c r="AD151" s="102"/>
      <c r="AE151" s="102">
        <v>44502</v>
      </c>
      <c r="AF151" s="102"/>
      <c r="AG151" s="102"/>
      <c r="AH151" s="4" t="s">
        <v>5903</v>
      </c>
      <c r="AI151" s="4" t="s">
        <v>9</v>
      </c>
      <c r="AJ151" s="4" t="s">
        <v>9</v>
      </c>
      <c r="AK151" s="4" t="s">
        <v>9</v>
      </c>
      <c r="AL151" s="4" t="s">
        <v>5904</v>
      </c>
      <c r="AM151" s="4" t="s">
        <v>5905</v>
      </c>
      <c r="AN151" s="4" t="s">
        <v>9</v>
      </c>
      <c r="AO151" s="4" t="s">
        <v>9</v>
      </c>
      <c r="AP151" s="4" t="s">
        <v>5902</v>
      </c>
      <c r="AQ151" s="4" t="s">
        <v>9</v>
      </c>
      <c r="AR151" s="4" t="s">
        <v>9</v>
      </c>
      <c r="AS151" s="4" t="s">
        <v>9</v>
      </c>
      <c r="AT151" s="4" t="s">
        <v>9</v>
      </c>
      <c r="AU151" s="4" t="s">
        <v>9</v>
      </c>
      <c r="AV151" s="102"/>
      <c r="AW151" s="4" t="s">
        <v>5902</v>
      </c>
      <c r="AX151" s="4" t="s">
        <v>9</v>
      </c>
      <c r="AY151" s="4" t="s">
        <v>9</v>
      </c>
      <c r="AZ151" s="4" t="s">
        <v>9</v>
      </c>
      <c r="BA151" s="4" t="s">
        <v>9</v>
      </c>
      <c r="BB151" s="103">
        <v>0</v>
      </c>
      <c r="BC151" s="102"/>
      <c r="BD151" s="4" t="s">
        <v>9</v>
      </c>
      <c r="BE151" s="102"/>
      <c r="BF151" s="102"/>
      <c r="BG151" s="4" t="s">
        <v>9</v>
      </c>
      <c r="BH151" s="4" t="s">
        <v>5906</v>
      </c>
      <c r="BI151" s="4" t="s">
        <v>9</v>
      </c>
      <c r="BJ151" s="4" t="s">
        <v>9</v>
      </c>
      <c r="BK151" s="4" t="s">
        <v>9</v>
      </c>
      <c r="BL151" s="4" t="s">
        <v>9</v>
      </c>
      <c r="BM151" s="4" t="s">
        <v>9</v>
      </c>
      <c r="BN151" s="4" t="s">
        <v>5907</v>
      </c>
      <c r="BO151" s="4" t="s">
        <v>5908</v>
      </c>
      <c r="BP151" s="4" t="s">
        <v>9</v>
      </c>
      <c r="BQ151" s="4" t="s">
        <v>9</v>
      </c>
      <c r="BR151" s="4" t="s">
        <v>5902</v>
      </c>
      <c r="BS151" s="4" t="s">
        <v>9</v>
      </c>
      <c r="BT151" s="4" t="s">
        <v>9</v>
      </c>
      <c r="BU151" s="4" t="s">
        <v>9</v>
      </c>
      <c r="BV151" s="4" t="s">
        <v>9</v>
      </c>
      <c r="BW151" s="4" t="s">
        <v>9</v>
      </c>
      <c r="BX151" s="4" t="s">
        <v>5901</v>
      </c>
      <c r="BY151" s="4" t="s">
        <v>9</v>
      </c>
      <c r="BZ151" s="4" t="s">
        <v>9</v>
      </c>
      <c r="CA151" s="4" t="s">
        <v>9</v>
      </c>
      <c r="CB151" s="4" t="s">
        <v>9</v>
      </c>
      <c r="CC151" s="4" t="s">
        <v>9</v>
      </c>
      <c r="CD151" s="4" t="s">
        <v>9</v>
      </c>
      <c r="CE151" s="4" t="s">
        <v>9</v>
      </c>
      <c r="CF151" s="4" t="s">
        <v>5902</v>
      </c>
      <c r="CG151" s="4" t="s">
        <v>9</v>
      </c>
      <c r="CH151" s="4" t="s">
        <v>9</v>
      </c>
      <c r="CI151" s="4" t="s">
        <v>9</v>
      </c>
      <c r="CJ151" s="4" t="s">
        <v>9</v>
      </c>
      <c r="CK151" s="104">
        <v>0.51282407407407005</v>
      </c>
      <c r="CL151" s="104">
        <v>0</v>
      </c>
      <c r="CM151" s="4" t="s">
        <v>9</v>
      </c>
      <c r="CN151" s="4" t="s">
        <v>5902</v>
      </c>
      <c r="CO151" s="4" t="s">
        <v>9</v>
      </c>
      <c r="CP151" s="4" t="s">
        <v>9</v>
      </c>
      <c r="CQ151" s="4" t="s">
        <v>9</v>
      </c>
      <c r="CR151" s="4" t="s">
        <v>9</v>
      </c>
      <c r="CS151" s="4" t="s">
        <v>9</v>
      </c>
      <c r="CT151" s="4" t="s">
        <v>9</v>
      </c>
      <c r="CU151" s="4" t="s">
        <v>9</v>
      </c>
      <c r="CV151" s="4" t="s">
        <v>11</v>
      </c>
      <c r="CW151" s="4" t="s">
        <v>5909</v>
      </c>
      <c r="CX151" s="4" t="s">
        <v>9</v>
      </c>
      <c r="CY151" s="4" t="s">
        <v>9</v>
      </c>
      <c r="CZ151" s="4" t="s">
        <v>9</v>
      </c>
      <c r="DA151" s="4" t="s">
        <v>9</v>
      </c>
      <c r="DB151" s="4" t="s">
        <v>9</v>
      </c>
      <c r="DC151" s="102"/>
      <c r="DE151" s="8" t="str">
        <f t="shared" si="4"/>
        <v>XFT001</v>
      </c>
      <c r="DF151" s="8" t="str">
        <f t="shared" si="5"/>
        <v xml:space="preserve"> Combilift Expenses - R&amp;M</v>
      </c>
    </row>
    <row r="152" spans="1:110">
      <c r="A152" s="4" t="s">
        <v>6059</v>
      </c>
      <c r="B152" s="4" t="s">
        <v>5899</v>
      </c>
      <c r="C152" s="4" t="s">
        <v>4955</v>
      </c>
      <c r="D152" s="4" t="s">
        <v>9</v>
      </c>
      <c r="E152" s="4" t="s">
        <v>5900</v>
      </c>
      <c r="F152" s="102">
        <v>44502</v>
      </c>
      <c r="G152" s="4" t="s">
        <v>9</v>
      </c>
      <c r="H152" s="102"/>
      <c r="I152" s="4" t="s">
        <v>6825</v>
      </c>
      <c r="J152" s="4" t="s">
        <v>9</v>
      </c>
      <c r="K152" s="4" t="s">
        <v>5002</v>
      </c>
      <c r="L152" s="4" t="s">
        <v>9</v>
      </c>
      <c r="M152" s="4" t="s">
        <v>9</v>
      </c>
      <c r="N152" s="4" t="s">
        <v>5002</v>
      </c>
      <c r="O152" s="4" t="s">
        <v>4955</v>
      </c>
      <c r="P152" s="4" t="s">
        <v>5901</v>
      </c>
      <c r="Q152" s="4" t="s">
        <v>9</v>
      </c>
      <c r="R152" s="4" t="s">
        <v>9</v>
      </c>
      <c r="S152" s="4" t="s">
        <v>11</v>
      </c>
      <c r="T152" s="4" t="s">
        <v>1449</v>
      </c>
      <c r="U152" s="4" t="s">
        <v>5902</v>
      </c>
      <c r="V152" s="102"/>
      <c r="W152" s="4" t="s">
        <v>5902</v>
      </c>
      <c r="X152" s="4" t="s">
        <v>9</v>
      </c>
      <c r="Y152" s="4" t="s">
        <v>11</v>
      </c>
      <c r="Z152" s="4" t="s">
        <v>9</v>
      </c>
      <c r="AA152" s="4" t="s">
        <v>9</v>
      </c>
      <c r="AB152" s="102"/>
      <c r="AC152" s="102"/>
      <c r="AD152" s="102"/>
      <c r="AE152" s="102">
        <v>44502</v>
      </c>
      <c r="AF152" s="102"/>
      <c r="AG152" s="102"/>
      <c r="AH152" s="4" t="s">
        <v>5903</v>
      </c>
      <c r="AI152" s="4" t="s">
        <v>9</v>
      </c>
      <c r="AJ152" s="4" t="s">
        <v>9</v>
      </c>
      <c r="AK152" s="4" t="s">
        <v>9</v>
      </c>
      <c r="AL152" s="4" t="s">
        <v>5904</v>
      </c>
      <c r="AM152" s="4" t="s">
        <v>5905</v>
      </c>
      <c r="AN152" s="4" t="s">
        <v>9</v>
      </c>
      <c r="AO152" s="4" t="s">
        <v>9</v>
      </c>
      <c r="AP152" s="4" t="s">
        <v>5902</v>
      </c>
      <c r="AQ152" s="4" t="s">
        <v>9</v>
      </c>
      <c r="AR152" s="4" t="s">
        <v>9</v>
      </c>
      <c r="AS152" s="4" t="s">
        <v>9</v>
      </c>
      <c r="AT152" s="4" t="s">
        <v>9</v>
      </c>
      <c r="AU152" s="4" t="s">
        <v>9</v>
      </c>
      <c r="AV152" s="102"/>
      <c r="AW152" s="4" t="s">
        <v>5902</v>
      </c>
      <c r="AX152" s="4" t="s">
        <v>9</v>
      </c>
      <c r="AY152" s="4" t="s">
        <v>9</v>
      </c>
      <c r="AZ152" s="4" t="s">
        <v>9</v>
      </c>
      <c r="BA152" s="4" t="s">
        <v>9</v>
      </c>
      <c r="BB152" s="103">
        <v>0</v>
      </c>
      <c r="BC152" s="102"/>
      <c r="BD152" s="4" t="s">
        <v>9</v>
      </c>
      <c r="BE152" s="102"/>
      <c r="BF152" s="102"/>
      <c r="BG152" s="4" t="s">
        <v>9</v>
      </c>
      <c r="BH152" s="4" t="s">
        <v>5906</v>
      </c>
      <c r="BI152" s="4" t="s">
        <v>9</v>
      </c>
      <c r="BJ152" s="4" t="s">
        <v>9</v>
      </c>
      <c r="BK152" s="4" t="s">
        <v>9</v>
      </c>
      <c r="BL152" s="4" t="s">
        <v>9</v>
      </c>
      <c r="BM152" s="4" t="s">
        <v>9</v>
      </c>
      <c r="BN152" s="4" t="s">
        <v>5907</v>
      </c>
      <c r="BO152" s="4" t="s">
        <v>5908</v>
      </c>
      <c r="BP152" s="4" t="s">
        <v>9</v>
      </c>
      <c r="BQ152" s="4" t="s">
        <v>9</v>
      </c>
      <c r="BR152" s="4" t="s">
        <v>5902</v>
      </c>
      <c r="BS152" s="4" t="s">
        <v>9</v>
      </c>
      <c r="BT152" s="4" t="s">
        <v>9</v>
      </c>
      <c r="BU152" s="4" t="s">
        <v>9</v>
      </c>
      <c r="BV152" s="4" t="s">
        <v>9</v>
      </c>
      <c r="BW152" s="4" t="s">
        <v>9</v>
      </c>
      <c r="BX152" s="4" t="s">
        <v>5901</v>
      </c>
      <c r="BY152" s="4" t="s">
        <v>9</v>
      </c>
      <c r="BZ152" s="4" t="s">
        <v>9</v>
      </c>
      <c r="CA152" s="4" t="s">
        <v>9</v>
      </c>
      <c r="CB152" s="4" t="s">
        <v>9</v>
      </c>
      <c r="CC152" s="4" t="s">
        <v>9</v>
      </c>
      <c r="CD152" s="4" t="s">
        <v>9</v>
      </c>
      <c r="CE152" s="4" t="s">
        <v>9</v>
      </c>
      <c r="CF152" s="4" t="s">
        <v>5902</v>
      </c>
      <c r="CG152" s="4" t="s">
        <v>9</v>
      </c>
      <c r="CH152" s="4" t="s">
        <v>9</v>
      </c>
      <c r="CI152" s="4" t="s">
        <v>9</v>
      </c>
      <c r="CJ152" s="4" t="s">
        <v>9</v>
      </c>
      <c r="CK152" s="104">
        <v>0.51282407407407005</v>
      </c>
      <c r="CL152" s="104">
        <v>0</v>
      </c>
      <c r="CM152" s="4" t="s">
        <v>9</v>
      </c>
      <c r="CN152" s="4" t="s">
        <v>5902</v>
      </c>
      <c r="CO152" s="4" t="s">
        <v>9</v>
      </c>
      <c r="CP152" s="4" t="s">
        <v>9</v>
      </c>
      <c r="CQ152" s="4" t="s">
        <v>9</v>
      </c>
      <c r="CR152" s="4" t="s">
        <v>9</v>
      </c>
      <c r="CS152" s="4" t="s">
        <v>9</v>
      </c>
      <c r="CT152" s="4" t="s">
        <v>9</v>
      </c>
      <c r="CU152" s="4" t="s">
        <v>9</v>
      </c>
      <c r="CV152" s="4" t="s">
        <v>11</v>
      </c>
      <c r="CW152" s="4" t="s">
        <v>5909</v>
      </c>
      <c r="CX152" s="4" t="s">
        <v>9</v>
      </c>
      <c r="CY152" s="4" t="s">
        <v>9</v>
      </c>
      <c r="CZ152" s="4" t="s">
        <v>9</v>
      </c>
      <c r="DA152" s="4" t="s">
        <v>9</v>
      </c>
      <c r="DB152" s="4" t="s">
        <v>9</v>
      </c>
      <c r="DC152" s="102"/>
      <c r="DE152" s="8" t="str">
        <f t="shared" si="4"/>
        <v>XFT002</v>
      </c>
      <c r="DF152" s="8" t="str">
        <f t="shared" si="5"/>
        <v xml:space="preserve"> Truck Expenses - R&amp;M</v>
      </c>
    </row>
    <row r="153" spans="1:110">
      <c r="A153" s="4" t="s">
        <v>6060</v>
      </c>
      <c r="B153" s="4" t="s">
        <v>5899</v>
      </c>
      <c r="C153" s="4" t="s">
        <v>4955</v>
      </c>
      <c r="D153" s="4" t="s">
        <v>9</v>
      </c>
      <c r="E153" s="4" t="s">
        <v>5900</v>
      </c>
      <c r="F153" s="102">
        <v>44502</v>
      </c>
      <c r="G153" s="4" t="s">
        <v>9</v>
      </c>
      <c r="H153" s="102"/>
      <c r="I153" s="4" t="s">
        <v>6826</v>
      </c>
      <c r="J153" s="4" t="s">
        <v>9</v>
      </c>
      <c r="K153" s="4" t="s">
        <v>5002</v>
      </c>
      <c r="L153" s="4" t="s">
        <v>9</v>
      </c>
      <c r="M153" s="4" t="s">
        <v>9</v>
      </c>
      <c r="N153" s="4" t="s">
        <v>5002</v>
      </c>
      <c r="O153" s="4" t="s">
        <v>4955</v>
      </c>
      <c r="P153" s="4" t="s">
        <v>5901</v>
      </c>
      <c r="Q153" s="4" t="s">
        <v>9</v>
      </c>
      <c r="R153" s="4" t="s">
        <v>9</v>
      </c>
      <c r="S153" s="4" t="s">
        <v>11</v>
      </c>
      <c r="T153" s="4" t="s">
        <v>1449</v>
      </c>
      <c r="U153" s="4" t="s">
        <v>5902</v>
      </c>
      <c r="V153" s="102"/>
      <c r="W153" s="4" t="s">
        <v>5902</v>
      </c>
      <c r="X153" s="4" t="s">
        <v>9</v>
      </c>
      <c r="Y153" s="4" t="s">
        <v>11</v>
      </c>
      <c r="Z153" s="4" t="s">
        <v>9</v>
      </c>
      <c r="AA153" s="4" t="s">
        <v>9</v>
      </c>
      <c r="AB153" s="102"/>
      <c r="AC153" s="102"/>
      <c r="AD153" s="102"/>
      <c r="AE153" s="102">
        <v>44502</v>
      </c>
      <c r="AF153" s="102"/>
      <c r="AG153" s="102"/>
      <c r="AH153" s="4" t="s">
        <v>5903</v>
      </c>
      <c r="AI153" s="4" t="s">
        <v>9</v>
      </c>
      <c r="AJ153" s="4" t="s">
        <v>9</v>
      </c>
      <c r="AK153" s="4" t="s">
        <v>9</v>
      </c>
      <c r="AL153" s="4" t="s">
        <v>5904</v>
      </c>
      <c r="AM153" s="4" t="s">
        <v>5905</v>
      </c>
      <c r="AN153" s="4" t="s">
        <v>9</v>
      </c>
      <c r="AO153" s="4" t="s">
        <v>9</v>
      </c>
      <c r="AP153" s="4" t="s">
        <v>5902</v>
      </c>
      <c r="AQ153" s="4" t="s">
        <v>9</v>
      </c>
      <c r="AR153" s="4" t="s">
        <v>9</v>
      </c>
      <c r="AS153" s="4" t="s">
        <v>9</v>
      </c>
      <c r="AT153" s="4" t="s">
        <v>9</v>
      </c>
      <c r="AU153" s="4" t="s">
        <v>9</v>
      </c>
      <c r="AV153" s="102"/>
      <c r="AW153" s="4" t="s">
        <v>5902</v>
      </c>
      <c r="AX153" s="4" t="s">
        <v>9</v>
      </c>
      <c r="AY153" s="4" t="s">
        <v>9</v>
      </c>
      <c r="AZ153" s="4" t="s">
        <v>9</v>
      </c>
      <c r="BA153" s="4" t="s">
        <v>9</v>
      </c>
      <c r="BB153" s="103">
        <v>0</v>
      </c>
      <c r="BC153" s="102"/>
      <c r="BD153" s="4" t="s">
        <v>9</v>
      </c>
      <c r="BE153" s="102"/>
      <c r="BF153" s="102"/>
      <c r="BG153" s="4" t="s">
        <v>9</v>
      </c>
      <c r="BH153" s="4" t="s">
        <v>5906</v>
      </c>
      <c r="BI153" s="4" t="s">
        <v>9</v>
      </c>
      <c r="BJ153" s="4" t="s">
        <v>9</v>
      </c>
      <c r="BK153" s="4" t="s">
        <v>9</v>
      </c>
      <c r="BL153" s="4" t="s">
        <v>9</v>
      </c>
      <c r="BM153" s="4" t="s">
        <v>9</v>
      </c>
      <c r="BN153" s="4" t="s">
        <v>5907</v>
      </c>
      <c r="BO153" s="4" t="s">
        <v>5908</v>
      </c>
      <c r="BP153" s="4" t="s">
        <v>9</v>
      </c>
      <c r="BQ153" s="4" t="s">
        <v>9</v>
      </c>
      <c r="BR153" s="4" t="s">
        <v>5902</v>
      </c>
      <c r="BS153" s="4" t="s">
        <v>9</v>
      </c>
      <c r="BT153" s="4" t="s">
        <v>9</v>
      </c>
      <c r="BU153" s="4" t="s">
        <v>9</v>
      </c>
      <c r="BV153" s="4" t="s">
        <v>9</v>
      </c>
      <c r="BW153" s="4" t="s">
        <v>9</v>
      </c>
      <c r="BX153" s="4" t="s">
        <v>5901</v>
      </c>
      <c r="BY153" s="4" t="s">
        <v>9</v>
      </c>
      <c r="BZ153" s="4" t="s">
        <v>9</v>
      </c>
      <c r="CA153" s="4" t="s">
        <v>9</v>
      </c>
      <c r="CB153" s="4" t="s">
        <v>9</v>
      </c>
      <c r="CC153" s="4" t="s">
        <v>9</v>
      </c>
      <c r="CD153" s="4" t="s">
        <v>9</v>
      </c>
      <c r="CE153" s="4" t="s">
        <v>9</v>
      </c>
      <c r="CF153" s="4" t="s">
        <v>5902</v>
      </c>
      <c r="CG153" s="4" t="s">
        <v>9</v>
      </c>
      <c r="CH153" s="4" t="s">
        <v>9</v>
      </c>
      <c r="CI153" s="4" t="s">
        <v>9</v>
      </c>
      <c r="CJ153" s="4" t="s">
        <v>9</v>
      </c>
      <c r="CK153" s="104">
        <v>0.51282407407407005</v>
      </c>
      <c r="CL153" s="104">
        <v>0</v>
      </c>
      <c r="CM153" s="4" t="s">
        <v>9</v>
      </c>
      <c r="CN153" s="4" t="s">
        <v>5902</v>
      </c>
      <c r="CO153" s="4" t="s">
        <v>9</v>
      </c>
      <c r="CP153" s="4" t="s">
        <v>9</v>
      </c>
      <c r="CQ153" s="4" t="s">
        <v>9</v>
      </c>
      <c r="CR153" s="4" t="s">
        <v>9</v>
      </c>
      <c r="CS153" s="4" t="s">
        <v>9</v>
      </c>
      <c r="CT153" s="4" t="s">
        <v>9</v>
      </c>
      <c r="CU153" s="4" t="s">
        <v>9</v>
      </c>
      <c r="CV153" s="4" t="s">
        <v>11</v>
      </c>
      <c r="CW153" s="4" t="s">
        <v>5909</v>
      </c>
      <c r="CX153" s="4" t="s">
        <v>9</v>
      </c>
      <c r="CY153" s="4" t="s">
        <v>9</v>
      </c>
      <c r="CZ153" s="4" t="s">
        <v>9</v>
      </c>
      <c r="DA153" s="4" t="s">
        <v>9</v>
      </c>
      <c r="DB153" s="4" t="s">
        <v>9</v>
      </c>
      <c r="DC153" s="102"/>
      <c r="DE153" s="8" t="str">
        <f t="shared" si="4"/>
        <v>XFT003</v>
      </c>
      <c r="DF153" s="8" t="str">
        <f t="shared" si="5"/>
        <v xml:space="preserve"> Forklift Push Pull unit R&amp;M</v>
      </c>
    </row>
    <row r="154" spans="1:110">
      <c r="A154" s="4" t="s">
        <v>6061</v>
      </c>
      <c r="B154" s="4" t="s">
        <v>5899</v>
      </c>
      <c r="C154" s="4" t="s">
        <v>4955</v>
      </c>
      <c r="D154" s="4" t="s">
        <v>9</v>
      </c>
      <c r="E154" s="4" t="s">
        <v>5900</v>
      </c>
      <c r="F154" s="102">
        <v>44502</v>
      </c>
      <c r="G154" s="4" t="s">
        <v>9</v>
      </c>
      <c r="H154" s="102"/>
      <c r="I154" s="4" t="s">
        <v>6827</v>
      </c>
      <c r="J154" s="4" t="s">
        <v>9</v>
      </c>
      <c r="K154" s="4" t="s">
        <v>5002</v>
      </c>
      <c r="L154" s="4" t="s">
        <v>9</v>
      </c>
      <c r="M154" s="4" t="s">
        <v>9</v>
      </c>
      <c r="N154" s="4" t="s">
        <v>5002</v>
      </c>
      <c r="O154" s="4" t="s">
        <v>4955</v>
      </c>
      <c r="P154" s="4" t="s">
        <v>5901</v>
      </c>
      <c r="Q154" s="4" t="s">
        <v>9</v>
      </c>
      <c r="R154" s="4" t="s">
        <v>9</v>
      </c>
      <c r="S154" s="4" t="s">
        <v>11</v>
      </c>
      <c r="T154" s="4" t="s">
        <v>1449</v>
      </c>
      <c r="U154" s="4" t="s">
        <v>5902</v>
      </c>
      <c r="V154" s="102"/>
      <c r="W154" s="4" t="s">
        <v>5902</v>
      </c>
      <c r="X154" s="4" t="s">
        <v>9</v>
      </c>
      <c r="Y154" s="4" t="s">
        <v>11</v>
      </c>
      <c r="Z154" s="4" t="s">
        <v>9</v>
      </c>
      <c r="AA154" s="4" t="s">
        <v>9</v>
      </c>
      <c r="AB154" s="102"/>
      <c r="AC154" s="102"/>
      <c r="AD154" s="102"/>
      <c r="AE154" s="102">
        <v>44502</v>
      </c>
      <c r="AF154" s="102"/>
      <c r="AG154" s="102"/>
      <c r="AH154" s="4" t="s">
        <v>5903</v>
      </c>
      <c r="AI154" s="4" t="s">
        <v>9</v>
      </c>
      <c r="AJ154" s="4" t="s">
        <v>9</v>
      </c>
      <c r="AK154" s="4" t="s">
        <v>9</v>
      </c>
      <c r="AL154" s="4" t="s">
        <v>5904</v>
      </c>
      <c r="AM154" s="4" t="s">
        <v>5905</v>
      </c>
      <c r="AN154" s="4" t="s">
        <v>9</v>
      </c>
      <c r="AO154" s="4" t="s">
        <v>9</v>
      </c>
      <c r="AP154" s="4" t="s">
        <v>5902</v>
      </c>
      <c r="AQ154" s="4" t="s">
        <v>9</v>
      </c>
      <c r="AR154" s="4" t="s">
        <v>9</v>
      </c>
      <c r="AS154" s="4" t="s">
        <v>9</v>
      </c>
      <c r="AT154" s="4" t="s">
        <v>9</v>
      </c>
      <c r="AU154" s="4" t="s">
        <v>9</v>
      </c>
      <c r="AV154" s="102"/>
      <c r="AW154" s="4" t="s">
        <v>5902</v>
      </c>
      <c r="AX154" s="4" t="s">
        <v>9</v>
      </c>
      <c r="AY154" s="4" t="s">
        <v>9</v>
      </c>
      <c r="AZ154" s="4" t="s">
        <v>9</v>
      </c>
      <c r="BA154" s="4" t="s">
        <v>9</v>
      </c>
      <c r="BB154" s="103">
        <v>0</v>
      </c>
      <c r="BC154" s="102"/>
      <c r="BD154" s="4" t="s">
        <v>9</v>
      </c>
      <c r="BE154" s="102"/>
      <c r="BF154" s="102"/>
      <c r="BG154" s="4" t="s">
        <v>9</v>
      </c>
      <c r="BH154" s="4" t="s">
        <v>5906</v>
      </c>
      <c r="BI154" s="4" t="s">
        <v>9</v>
      </c>
      <c r="BJ154" s="4" t="s">
        <v>9</v>
      </c>
      <c r="BK154" s="4" t="s">
        <v>9</v>
      </c>
      <c r="BL154" s="4" t="s">
        <v>9</v>
      </c>
      <c r="BM154" s="4" t="s">
        <v>9</v>
      </c>
      <c r="BN154" s="4" t="s">
        <v>5907</v>
      </c>
      <c r="BO154" s="4" t="s">
        <v>5908</v>
      </c>
      <c r="BP154" s="4" t="s">
        <v>9</v>
      </c>
      <c r="BQ154" s="4" t="s">
        <v>9</v>
      </c>
      <c r="BR154" s="4" t="s">
        <v>5902</v>
      </c>
      <c r="BS154" s="4" t="s">
        <v>9</v>
      </c>
      <c r="BT154" s="4" t="s">
        <v>9</v>
      </c>
      <c r="BU154" s="4" t="s">
        <v>9</v>
      </c>
      <c r="BV154" s="4" t="s">
        <v>9</v>
      </c>
      <c r="BW154" s="4" t="s">
        <v>9</v>
      </c>
      <c r="BX154" s="4" t="s">
        <v>5901</v>
      </c>
      <c r="BY154" s="4" t="s">
        <v>9</v>
      </c>
      <c r="BZ154" s="4" t="s">
        <v>9</v>
      </c>
      <c r="CA154" s="4" t="s">
        <v>9</v>
      </c>
      <c r="CB154" s="4" t="s">
        <v>9</v>
      </c>
      <c r="CC154" s="4" t="s">
        <v>9</v>
      </c>
      <c r="CD154" s="4" t="s">
        <v>9</v>
      </c>
      <c r="CE154" s="4" t="s">
        <v>9</v>
      </c>
      <c r="CF154" s="4" t="s">
        <v>5902</v>
      </c>
      <c r="CG154" s="4" t="s">
        <v>9</v>
      </c>
      <c r="CH154" s="4" t="s">
        <v>9</v>
      </c>
      <c r="CI154" s="4" t="s">
        <v>9</v>
      </c>
      <c r="CJ154" s="4" t="s">
        <v>9</v>
      </c>
      <c r="CK154" s="104">
        <v>0.51282407407407005</v>
      </c>
      <c r="CL154" s="104">
        <v>0</v>
      </c>
      <c r="CM154" s="4" t="s">
        <v>9</v>
      </c>
      <c r="CN154" s="4" t="s">
        <v>5902</v>
      </c>
      <c r="CO154" s="4" t="s">
        <v>9</v>
      </c>
      <c r="CP154" s="4" t="s">
        <v>9</v>
      </c>
      <c r="CQ154" s="4" t="s">
        <v>9</v>
      </c>
      <c r="CR154" s="4" t="s">
        <v>9</v>
      </c>
      <c r="CS154" s="4" t="s">
        <v>9</v>
      </c>
      <c r="CT154" s="4" t="s">
        <v>9</v>
      </c>
      <c r="CU154" s="4" t="s">
        <v>9</v>
      </c>
      <c r="CV154" s="4" t="s">
        <v>11</v>
      </c>
      <c r="CW154" s="4" t="s">
        <v>5909</v>
      </c>
      <c r="CX154" s="4" t="s">
        <v>9</v>
      </c>
      <c r="CY154" s="4" t="s">
        <v>9</v>
      </c>
      <c r="CZ154" s="4" t="s">
        <v>9</v>
      </c>
      <c r="DA154" s="4" t="s">
        <v>9</v>
      </c>
      <c r="DB154" s="4" t="s">
        <v>9</v>
      </c>
      <c r="DC154" s="102"/>
      <c r="DE154" s="8" t="str">
        <f t="shared" si="4"/>
        <v>XFT004</v>
      </c>
      <c r="DF154" s="8" t="str">
        <f t="shared" si="5"/>
        <v xml:space="preserve"> Forklift R&amp;M</v>
      </c>
    </row>
    <row r="155" spans="1:110">
      <c r="A155" s="4" t="s">
        <v>6062</v>
      </c>
      <c r="B155" s="4" t="s">
        <v>5899</v>
      </c>
      <c r="C155" s="4" t="s">
        <v>4955</v>
      </c>
      <c r="D155" s="4" t="s">
        <v>9</v>
      </c>
      <c r="E155" s="4" t="s">
        <v>5900</v>
      </c>
      <c r="F155" s="102">
        <v>44502</v>
      </c>
      <c r="G155" s="4" t="s">
        <v>9</v>
      </c>
      <c r="H155" s="102"/>
      <c r="I155" s="4" t="s">
        <v>6828</v>
      </c>
      <c r="J155" s="4" t="s">
        <v>9</v>
      </c>
      <c r="K155" s="4" t="s">
        <v>5002</v>
      </c>
      <c r="L155" s="4" t="s">
        <v>9</v>
      </c>
      <c r="M155" s="4" t="s">
        <v>9</v>
      </c>
      <c r="N155" s="4" t="s">
        <v>5002</v>
      </c>
      <c r="O155" s="4" t="s">
        <v>4955</v>
      </c>
      <c r="P155" s="4" t="s">
        <v>5901</v>
      </c>
      <c r="Q155" s="4" t="s">
        <v>9</v>
      </c>
      <c r="R155" s="4" t="s">
        <v>9</v>
      </c>
      <c r="S155" s="4" t="s">
        <v>11</v>
      </c>
      <c r="T155" s="4" t="s">
        <v>1449</v>
      </c>
      <c r="U155" s="4" t="s">
        <v>5902</v>
      </c>
      <c r="V155" s="102"/>
      <c r="W155" s="4" t="s">
        <v>5902</v>
      </c>
      <c r="X155" s="4" t="s">
        <v>9</v>
      </c>
      <c r="Y155" s="4" t="s">
        <v>11</v>
      </c>
      <c r="Z155" s="4" t="s">
        <v>9</v>
      </c>
      <c r="AA155" s="4" t="s">
        <v>9</v>
      </c>
      <c r="AB155" s="102"/>
      <c r="AC155" s="102"/>
      <c r="AD155" s="102"/>
      <c r="AE155" s="102">
        <v>44502</v>
      </c>
      <c r="AF155" s="102"/>
      <c r="AG155" s="102"/>
      <c r="AH155" s="4" t="s">
        <v>5903</v>
      </c>
      <c r="AI155" s="4" t="s">
        <v>9</v>
      </c>
      <c r="AJ155" s="4" t="s">
        <v>9</v>
      </c>
      <c r="AK155" s="4" t="s">
        <v>9</v>
      </c>
      <c r="AL155" s="4" t="s">
        <v>5904</v>
      </c>
      <c r="AM155" s="4" t="s">
        <v>5905</v>
      </c>
      <c r="AN155" s="4" t="s">
        <v>9</v>
      </c>
      <c r="AO155" s="4" t="s">
        <v>9</v>
      </c>
      <c r="AP155" s="4" t="s">
        <v>5902</v>
      </c>
      <c r="AQ155" s="4" t="s">
        <v>9</v>
      </c>
      <c r="AR155" s="4" t="s">
        <v>9</v>
      </c>
      <c r="AS155" s="4" t="s">
        <v>9</v>
      </c>
      <c r="AT155" s="4" t="s">
        <v>9</v>
      </c>
      <c r="AU155" s="4" t="s">
        <v>9</v>
      </c>
      <c r="AV155" s="102"/>
      <c r="AW155" s="4" t="s">
        <v>5902</v>
      </c>
      <c r="AX155" s="4" t="s">
        <v>9</v>
      </c>
      <c r="AY155" s="4" t="s">
        <v>9</v>
      </c>
      <c r="AZ155" s="4" t="s">
        <v>9</v>
      </c>
      <c r="BA155" s="4" t="s">
        <v>9</v>
      </c>
      <c r="BB155" s="103">
        <v>0</v>
      </c>
      <c r="BC155" s="102"/>
      <c r="BD155" s="4" t="s">
        <v>9</v>
      </c>
      <c r="BE155" s="102"/>
      <c r="BF155" s="102"/>
      <c r="BG155" s="4" t="s">
        <v>9</v>
      </c>
      <c r="BH155" s="4" t="s">
        <v>5906</v>
      </c>
      <c r="BI155" s="4" t="s">
        <v>9</v>
      </c>
      <c r="BJ155" s="4" t="s">
        <v>9</v>
      </c>
      <c r="BK155" s="4" t="s">
        <v>9</v>
      </c>
      <c r="BL155" s="4" t="s">
        <v>9</v>
      </c>
      <c r="BM155" s="4" t="s">
        <v>9</v>
      </c>
      <c r="BN155" s="4" t="s">
        <v>5907</v>
      </c>
      <c r="BO155" s="4" t="s">
        <v>5908</v>
      </c>
      <c r="BP155" s="4" t="s">
        <v>9</v>
      </c>
      <c r="BQ155" s="4" t="s">
        <v>9</v>
      </c>
      <c r="BR155" s="4" t="s">
        <v>5902</v>
      </c>
      <c r="BS155" s="4" t="s">
        <v>9</v>
      </c>
      <c r="BT155" s="4" t="s">
        <v>9</v>
      </c>
      <c r="BU155" s="4" t="s">
        <v>9</v>
      </c>
      <c r="BV155" s="4" t="s">
        <v>9</v>
      </c>
      <c r="BW155" s="4" t="s">
        <v>9</v>
      </c>
      <c r="BX155" s="4" t="s">
        <v>5901</v>
      </c>
      <c r="BY155" s="4" t="s">
        <v>9</v>
      </c>
      <c r="BZ155" s="4" t="s">
        <v>9</v>
      </c>
      <c r="CA155" s="4" t="s">
        <v>9</v>
      </c>
      <c r="CB155" s="4" t="s">
        <v>9</v>
      </c>
      <c r="CC155" s="4" t="s">
        <v>9</v>
      </c>
      <c r="CD155" s="4" t="s">
        <v>9</v>
      </c>
      <c r="CE155" s="4" t="s">
        <v>9</v>
      </c>
      <c r="CF155" s="4" t="s">
        <v>5902</v>
      </c>
      <c r="CG155" s="4" t="s">
        <v>9</v>
      </c>
      <c r="CH155" s="4" t="s">
        <v>9</v>
      </c>
      <c r="CI155" s="4" t="s">
        <v>9</v>
      </c>
      <c r="CJ155" s="4" t="s">
        <v>9</v>
      </c>
      <c r="CK155" s="104">
        <v>0.51282407407407005</v>
      </c>
      <c r="CL155" s="104">
        <v>0</v>
      </c>
      <c r="CM155" s="4" t="s">
        <v>9</v>
      </c>
      <c r="CN155" s="4" t="s">
        <v>5902</v>
      </c>
      <c r="CO155" s="4" t="s">
        <v>9</v>
      </c>
      <c r="CP155" s="4" t="s">
        <v>9</v>
      </c>
      <c r="CQ155" s="4" t="s">
        <v>9</v>
      </c>
      <c r="CR155" s="4" t="s">
        <v>9</v>
      </c>
      <c r="CS155" s="4" t="s">
        <v>9</v>
      </c>
      <c r="CT155" s="4" t="s">
        <v>9</v>
      </c>
      <c r="CU155" s="4" t="s">
        <v>9</v>
      </c>
      <c r="CV155" s="4" t="s">
        <v>11</v>
      </c>
      <c r="CW155" s="4" t="s">
        <v>5909</v>
      </c>
      <c r="CX155" s="4" t="s">
        <v>9</v>
      </c>
      <c r="CY155" s="4" t="s">
        <v>9</v>
      </c>
      <c r="CZ155" s="4" t="s">
        <v>9</v>
      </c>
      <c r="DA155" s="4" t="s">
        <v>9</v>
      </c>
      <c r="DB155" s="4" t="s">
        <v>9</v>
      </c>
      <c r="DC155" s="102"/>
      <c r="DE155" s="8" t="str">
        <f t="shared" si="4"/>
        <v>XFT005</v>
      </c>
      <c r="DF155" s="8" t="str">
        <f t="shared" si="5"/>
        <v>Service/Maintenance for high spee</v>
      </c>
    </row>
    <row r="156" spans="1:110">
      <c r="A156" s="4" t="s">
        <v>6063</v>
      </c>
      <c r="B156" s="4" t="s">
        <v>5899</v>
      </c>
      <c r="C156" s="4" t="s">
        <v>4955</v>
      </c>
      <c r="D156" s="4" t="s">
        <v>9</v>
      </c>
      <c r="E156" s="4" t="s">
        <v>5900</v>
      </c>
      <c r="F156" s="102">
        <v>44502</v>
      </c>
      <c r="G156" s="4" t="s">
        <v>9</v>
      </c>
      <c r="H156" s="102"/>
      <c r="I156" s="4" t="s">
        <v>6829</v>
      </c>
      <c r="J156" s="4" t="s">
        <v>9</v>
      </c>
      <c r="K156" s="4" t="s">
        <v>5002</v>
      </c>
      <c r="L156" s="4" t="s">
        <v>9</v>
      </c>
      <c r="M156" s="4" t="s">
        <v>9</v>
      </c>
      <c r="N156" s="4" t="s">
        <v>5002</v>
      </c>
      <c r="O156" s="4" t="s">
        <v>4955</v>
      </c>
      <c r="P156" s="4" t="s">
        <v>5901</v>
      </c>
      <c r="Q156" s="4" t="s">
        <v>9</v>
      </c>
      <c r="R156" s="4" t="s">
        <v>9</v>
      </c>
      <c r="S156" s="4" t="s">
        <v>11</v>
      </c>
      <c r="T156" s="4" t="s">
        <v>1449</v>
      </c>
      <c r="U156" s="4" t="s">
        <v>5902</v>
      </c>
      <c r="V156" s="102"/>
      <c r="W156" s="4" t="s">
        <v>5902</v>
      </c>
      <c r="X156" s="4" t="s">
        <v>9</v>
      </c>
      <c r="Y156" s="4" t="s">
        <v>11</v>
      </c>
      <c r="Z156" s="4" t="s">
        <v>9</v>
      </c>
      <c r="AA156" s="4" t="s">
        <v>9</v>
      </c>
      <c r="AB156" s="102"/>
      <c r="AC156" s="102"/>
      <c r="AD156" s="102"/>
      <c r="AE156" s="102">
        <v>44502</v>
      </c>
      <c r="AF156" s="102"/>
      <c r="AG156" s="102"/>
      <c r="AH156" s="4" t="s">
        <v>5903</v>
      </c>
      <c r="AI156" s="4" t="s">
        <v>9</v>
      </c>
      <c r="AJ156" s="4" t="s">
        <v>9</v>
      </c>
      <c r="AK156" s="4" t="s">
        <v>9</v>
      </c>
      <c r="AL156" s="4" t="s">
        <v>5904</v>
      </c>
      <c r="AM156" s="4" t="s">
        <v>5905</v>
      </c>
      <c r="AN156" s="4" t="s">
        <v>9</v>
      </c>
      <c r="AO156" s="4" t="s">
        <v>9</v>
      </c>
      <c r="AP156" s="4" t="s">
        <v>5902</v>
      </c>
      <c r="AQ156" s="4" t="s">
        <v>9</v>
      </c>
      <c r="AR156" s="4" t="s">
        <v>9</v>
      </c>
      <c r="AS156" s="4" t="s">
        <v>9</v>
      </c>
      <c r="AT156" s="4" t="s">
        <v>9</v>
      </c>
      <c r="AU156" s="4" t="s">
        <v>9</v>
      </c>
      <c r="AV156" s="102"/>
      <c r="AW156" s="4" t="s">
        <v>5902</v>
      </c>
      <c r="AX156" s="4" t="s">
        <v>9</v>
      </c>
      <c r="AY156" s="4" t="s">
        <v>9</v>
      </c>
      <c r="AZ156" s="4" t="s">
        <v>9</v>
      </c>
      <c r="BA156" s="4" t="s">
        <v>9</v>
      </c>
      <c r="BB156" s="103">
        <v>0</v>
      </c>
      <c r="BC156" s="102"/>
      <c r="BD156" s="4" t="s">
        <v>9</v>
      </c>
      <c r="BE156" s="102"/>
      <c r="BF156" s="102"/>
      <c r="BG156" s="4" t="s">
        <v>9</v>
      </c>
      <c r="BH156" s="4" t="s">
        <v>5906</v>
      </c>
      <c r="BI156" s="4" t="s">
        <v>9</v>
      </c>
      <c r="BJ156" s="4" t="s">
        <v>9</v>
      </c>
      <c r="BK156" s="4" t="s">
        <v>9</v>
      </c>
      <c r="BL156" s="4" t="s">
        <v>9</v>
      </c>
      <c r="BM156" s="4" t="s">
        <v>9</v>
      </c>
      <c r="BN156" s="4" t="s">
        <v>5907</v>
      </c>
      <c r="BO156" s="4" t="s">
        <v>5908</v>
      </c>
      <c r="BP156" s="4" t="s">
        <v>9</v>
      </c>
      <c r="BQ156" s="4" t="s">
        <v>9</v>
      </c>
      <c r="BR156" s="4" t="s">
        <v>5902</v>
      </c>
      <c r="BS156" s="4" t="s">
        <v>9</v>
      </c>
      <c r="BT156" s="4" t="s">
        <v>9</v>
      </c>
      <c r="BU156" s="4" t="s">
        <v>9</v>
      </c>
      <c r="BV156" s="4" t="s">
        <v>9</v>
      </c>
      <c r="BW156" s="4" t="s">
        <v>9</v>
      </c>
      <c r="BX156" s="4" t="s">
        <v>5901</v>
      </c>
      <c r="BY156" s="4" t="s">
        <v>9</v>
      </c>
      <c r="BZ156" s="4" t="s">
        <v>9</v>
      </c>
      <c r="CA156" s="4" t="s">
        <v>9</v>
      </c>
      <c r="CB156" s="4" t="s">
        <v>9</v>
      </c>
      <c r="CC156" s="4" t="s">
        <v>9</v>
      </c>
      <c r="CD156" s="4" t="s">
        <v>9</v>
      </c>
      <c r="CE156" s="4" t="s">
        <v>9</v>
      </c>
      <c r="CF156" s="4" t="s">
        <v>5902</v>
      </c>
      <c r="CG156" s="4" t="s">
        <v>9</v>
      </c>
      <c r="CH156" s="4" t="s">
        <v>9</v>
      </c>
      <c r="CI156" s="4" t="s">
        <v>9</v>
      </c>
      <c r="CJ156" s="4" t="s">
        <v>9</v>
      </c>
      <c r="CK156" s="104">
        <v>0.51282407407407005</v>
      </c>
      <c r="CL156" s="104">
        <v>0</v>
      </c>
      <c r="CM156" s="4" t="s">
        <v>9</v>
      </c>
      <c r="CN156" s="4" t="s">
        <v>5902</v>
      </c>
      <c r="CO156" s="4" t="s">
        <v>9</v>
      </c>
      <c r="CP156" s="4" t="s">
        <v>9</v>
      </c>
      <c r="CQ156" s="4" t="s">
        <v>9</v>
      </c>
      <c r="CR156" s="4" t="s">
        <v>9</v>
      </c>
      <c r="CS156" s="4" t="s">
        <v>9</v>
      </c>
      <c r="CT156" s="4" t="s">
        <v>9</v>
      </c>
      <c r="CU156" s="4" t="s">
        <v>9</v>
      </c>
      <c r="CV156" s="4" t="s">
        <v>11</v>
      </c>
      <c r="CW156" s="4" t="s">
        <v>5909</v>
      </c>
      <c r="CX156" s="4" t="s">
        <v>9</v>
      </c>
      <c r="CY156" s="4" t="s">
        <v>9</v>
      </c>
      <c r="CZ156" s="4" t="s">
        <v>9</v>
      </c>
      <c r="DA156" s="4" t="s">
        <v>9</v>
      </c>
      <c r="DB156" s="4" t="s">
        <v>9</v>
      </c>
      <c r="DC156" s="102"/>
      <c r="DE156" s="8" t="str">
        <f t="shared" si="4"/>
        <v>XHR100</v>
      </c>
      <c r="DF156" s="8" t="str">
        <f t="shared" si="5"/>
        <v>Southern Cross Medical Premium</v>
      </c>
    </row>
    <row r="157" spans="1:110">
      <c r="A157" s="4" t="s">
        <v>6064</v>
      </c>
      <c r="B157" s="4" t="s">
        <v>5899</v>
      </c>
      <c r="C157" s="4" t="s">
        <v>4955</v>
      </c>
      <c r="D157" s="4" t="s">
        <v>9</v>
      </c>
      <c r="E157" s="4" t="s">
        <v>5900</v>
      </c>
      <c r="F157" s="102">
        <v>44502</v>
      </c>
      <c r="G157" s="4" t="s">
        <v>9</v>
      </c>
      <c r="H157" s="102"/>
      <c r="I157" s="4" t="s">
        <v>6830</v>
      </c>
      <c r="J157" s="4" t="s">
        <v>9</v>
      </c>
      <c r="K157" s="4" t="s">
        <v>5002</v>
      </c>
      <c r="L157" s="4" t="s">
        <v>9</v>
      </c>
      <c r="M157" s="4" t="s">
        <v>9</v>
      </c>
      <c r="N157" s="4" t="s">
        <v>5002</v>
      </c>
      <c r="O157" s="4" t="s">
        <v>4955</v>
      </c>
      <c r="P157" s="4" t="s">
        <v>5901</v>
      </c>
      <c r="Q157" s="4" t="s">
        <v>9</v>
      </c>
      <c r="R157" s="4" t="s">
        <v>9</v>
      </c>
      <c r="S157" s="4" t="s">
        <v>11</v>
      </c>
      <c r="T157" s="4" t="s">
        <v>1449</v>
      </c>
      <c r="U157" s="4" t="s">
        <v>5902</v>
      </c>
      <c r="V157" s="102"/>
      <c r="W157" s="4" t="s">
        <v>5902</v>
      </c>
      <c r="X157" s="4" t="s">
        <v>9</v>
      </c>
      <c r="Y157" s="4" t="s">
        <v>11</v>
      </c>
      <c r="Z157" s="4" t="s">
        <v>9</v>
      </c>
      <c r="AA157" s="4" t="s">
        <v>9</v>
      </c>
      <c r="AB157" s="102"/>
      <c r="AC157" s="102"/>
      <c r="AD157" s="102"/>
      <c r="AE157" s="102">
        <v>44502</v>
      </c>
      <c r="AF157" s="102"/>
      <c r="AG157" s="102"/>
      <c r="AH157" s="4" t="s">
        <v>5903</v>
      </c>
      <c r="AI157" s="4" t="s">
        <v>9</v>
      </c>
      <c r="AJ157" s="4" t="s">
        <v>9</v>
      </c>
      <c r="AK157" s="4" t="s">
        <v>9</v>
      </c>
      <c r="AL157" s="4" t="s">
        <v>5904</v>
      </c>
      <c r="AM157" s="4" t="s">
        <v>5905</v>
      </c>
      <c r="AN157" s="4" t="s">
        <v>9</v>
      </c>
      <c r="AO157" s="4" t="s">
        <v>9</v>
      </c>
      <c r="AP157" s="4" t="s">
        <v>5902</v>
      </c>
      <c r="AQ157" s="4" t="s">
        <v>9</v>
      </c>
      <c r="AR157" s="4" t="s">
        <v>9</v>
      </c>
      <c r="AS157" s="4" t="s">
        <v>9</v>
      </c>
      <c r="AT157" s="4" t="s">
        <v>9</v>
      </c>
      <c r="AU157" s="4" t="s">
        <v>9</v>
      </c>
      <c r="AV157" s="102"/>
      <c r="AW157" s="4" t="s">
        <v>5902</v>
      </c>
      <c r="AX157" s="4" t="s">
        <v>9</v>
      </c>
      <c r="AY157" s="4" t="s">
        <v>9</v>
      </c>
      <c r="AZ157" s="4" t="s">
        <v>9</v>
      </c>
      <c r="BA157" s="4" t="s">
        <v>9</v>
      </c>
      <c r="BB157" s="103">
        <v>0</v>
      </c>
      <c r="BC157" s="102"/>
      <c r="BD157" s="4" t="s">
        <v>9</v>
      </c>
      <c r="BE157" s="102"/>
      <c r="BF157" s="102"/>
      <c r="BG157" s="4" t="s">
        <v>9</v>
      </c>
      <c r="BH157" s="4" t="s">
        <v>5906</v>
      </c>
      <c r="BI157" s="4" t="s">
        <v>9</v>
      </c>
      <c r="BJ157" s="4" t="s">
        <v>9</v>
      </c>
      <c r="BK157" s="4" t="s">
        <v>9</v>
      </c>
      <c r="BL157" s="4" t="s">
        <v>9</v>
      </c>
      <c r="BM157" s="4" t="s">
        <v>9</v>
      </c>
      <c r="BN157" s="4" t="s">
        <v>5907</v>
      </c>
      <c r="BO157" s="4" t="s">
        <v>5908</v>
      </c>
      <c r="BP157" s="4" t="s">
        <v>9</v>
      </c>
      <c r="BQ157" s="4" t="s">
        <v>9</v>
      </c>
      <c r="BR157" s="4" t="s">
        <v>5902</v>
      </c>
      <c r="BS157" s="4" t="s">
        <v>9</v>
      </c>
      <c r="BT157" s="4" t="s">
        <v>9</v>
      </c>
      <c r="BU157" s="4" t="s">
        <v>9</v>
      </c>
      <c r="BV157" s="4" t="s">
        <v>9</v>
      </c>
      <c r="BW157" s="4" t="s">
        <v>9</v>
      </c>
      <c r="BX157" s="4" t="s">
        <v>5901</v>
      </c>
      <c r="BY157" s="4" t="s">
        <v>9</v>
      </c>
      <c r="BZ157" s="4" t="s">
        <v>9</v>
      </c>
      <c r="CA157" s="4" t="s">
        <v>9</v>
      </c>
      <c r="CB157" s="4" t="s">
        <v>9</v>
      </c>
      <c r="CC157" s="4" t="s">
        <v>9</v>
      </c>
      <c r="CD157" s="4" t="s">
        <v>9</v>
      </c>
      <c r="CE157" s="4" t="s">
        <v>9</v>
      </c>
      <c r="CF157" s="4" t="s">
        <v>5902</v>
      </c>
      <c r="CG157" s="4" t="s">
        <v>9</v>
      </c>
      <c r="CH157" s="4" t="s">
        <v>9</v>
      </c>
      <c r="CI157" s="4" t="s">
        <v>9</v>
      </c>
      <c r="CJ157" s="4" t="s">
        <v>9</v>
      </c>
      <c r="CK157" s="104">
        <v>0.51282407407407005</v>
      </c>
      <c r="CL157" s="104">
        <v>0</v>
      </c>
      <c r="CM157" s="4" t="s">
        <v>9</v>
      </c>
      <c r="CN157" s="4" t="s">
        <v>5902</v>
      </c>
      <c r="CO157" s="4" t="s">
        <v>9</v>
      </c>
      <c r="CP157" s="4" t="s">
        <v>9</v>
      </c>
      <c r="CQ157" s="4" t="s">
        <v>9</v>
      </c>
      <c r="CR157" s="4" t="s">
        <v>9</v>
      </c>
      <c r="CS157" s="4" t="s">
        <v>9</v>
      </c>
      <c r="CT157" s="4" t="s">
        <v>9</v>
      </c>
      <c r="CU157" s="4" t="s">
        <v>9</v>
      </c>
      <c r="CV157" s="4" t="s">
        <v>11</v>
      </c>
      <c r="CW157" s="4" t="s">
        <v>5909</v>
      </c>
      <c r="CX157" s="4" t="s">
        <v>9</v>
      </c>
      <c r="CY157" s="4" t="s">
        <v>9</v>
      </c>
      <c r="CZ157" s="4" t="s">
        <v>9</v>
      </c>
      <c r="DA157" s="4" t="s">
        <v>9</v>
      </c>
      <c r="DB157" s="4" t="s">
        <v>9</v>
      </c>
      <c r="DC157" s="102"/>
      <c r="DE157" s="8" t="str">
        <f t="shared" si="4"/>
        <v>XHR110</v>
      </c>
      <c r="DF157" s="8" t="str">
        <f t="shared" si="5"/>
        <v>Workplace Support</v>
      </c>
    </row>
    <row r="158" spans="1:110">
      <c r="A158" s="4" t="s">
        <v>6065</v>
      </c>
      <c r="B158" s="4" t="s">
        <v>5899</v>
      </c>
      <c r="C158" s="4" t="s">
        <v>4955</v>
      </c>
      <c r="D158" s="4" t="s">
        <v>9</v>
      </c>
      <c r="E158" s="4" t="s">
        <v>5900</v>
      </c>
      <c r="F158" s="102">
        <v>44502</v>
      </c>
      <c r="G158" s="4" t="s">
        <v>9</v>
      </c>
      <c r="H158" s="102"/>
      <c r="I158" s="4" t="s">
        <v>6831</v>
      </c>
      <c r="J158" s="4" t="s">
        <v>9</v>
      </c>
      <c r="K158" s="4" t="s">
        <v>5002</v>
      </c>
      <c r="L158" s="4" t="s">
        <v>9</v>
      </c>
      <c r="M158" s="4" t="s">
        <v>9</v>
      </c>
      <c r="N158" s="4" t="s">
        <v>5002</v>
      </c>
      <c r="O158" s="4" t="s">
        <v>4955</v>
      </c>
      <c r="P158" s="4" t="s">
        <v>5901</v>
      </c>
      <c r="Q158" s="4" t="s">
        <v>9</v>
      </c>
      <c r="R158" s="4" t="s">
        <v>9</v>
      </c>
      <c r="S158" s="4" t="s">
        <v>11</v>
      </c>
      <c r="T158" s="4" t="s">
        <v>1449</v>
      </c>
      <c r="U158" s="4" t="s">
        <v>5902</v>
      </c>
      <c r="V158" s="102"/>
      <c r="W158" s="4" t="s">
        <v>5902</v>
      </c>
      <c r="X158" s="4" t="s">
        <v>9</v>
      </c>
      <c r="Y158" s="4" t="s">
        <v>11</v>
      </c>
      <c r="Z158" s="4" t="s">
        <v>9</v>
      </c>
      <c r="AA158" s="4" t="s">
        <v>9</v>
      </c>
      <c r="AB158" s="102"/>
      <c r="AC158" s="102"/>
      <c r="AD158" s="102"/>
      <c r="AE158" s="102">
        <v>44502</v>
      </c>
      <c r="AF158" s="102"/>
      <c r="AG158" s="102"/>
      <c r="AH158" s="4" t="s">
        <v>5903</v>
      </c>
      <c r="AI158" s="4" t="s">
        <v>9</v>
      </c>
      <c r="AJ158" s="4" t="s">
        <v>9</v>
      </c>
      <c r="AK158" s="4" t="s">
        <v>9</v>
      </c>
      <c r="AL158" s="4" t="s">
        <v>5904</v>
      </c>
      <c r="AM158" s="4" t="s">
        <v>5905</v>
      </c>
      <c r="AN158" s="4" t="s">
        <v>9</v>
      </c>
      <c r="AO158" s="4" t="s">
        <v>9</v>
      </c>
      <c r="AP158" s="4" t="s">
        <v>5902</v>
      </c>
      <c r="AQ158" s="4" t="s">
        <v>9</v>
      </c>
      <c r="AR158" s="4" t="s">
        <v>9</v>
      </c>
      <c r="AS158" s="4" t="s">
        <v>9</v>
      </c>
      <c r="AT158" s="4" t="s">
        <v>9</v>
      </c>
      <c r="AU158" s="4" t="s">
        <v>9</v>
      </c>
      <c r="AV158" s="102"/>
      <c r="AW158" s="4" t="s">
        <v>5902</v>
      </c>
      <c r="AX158" s="4" t="s">
        <v>9</v>
      </c>
      <c r="AY158" s="4" t="s">
        <v>9</v>
      </c>
      <c r="AZ158" s="4" t="s">
        <v>9</v>
      </c>
      <c r="BA158" s="4" t="s">
        <v>9</v>
      </c>
      <c r="BB158" s="103">
        <v>0</v>
      </c>
      <c r="BC158" s="102"/>
      <c r="BD158" s="4" t="s">
        <v>9</v>
      </c>
      <c r="BE158" s="102"/>
      <c r="BF158" s="102"/>
      <c r="BG158" s="4" t="s">
        <v>9</v>
      </c>
      <c r="BH158" s="4" t="s">
        <v>5906</v>
      </c>
      <c r="BI158" s="4" t="s">
        <v>9</v>
      </c>
      <c r="BJ158" s="4" t="s">
        <v>9</v>
      </c>
      <c r="BK158" s="4" t="s">
        <v>9</v>
      </c>
      <c r="BL158" s="4" t="s">
        <v>9</v>
      </c>
      <c r="BM158" s="4" t="s">
        <v>9</v>
      </c>
      <c r="BN158" s="4" t="s">
        <v>5907</v>
      </c>
      <c r="BO158" s="4" t="s">
        <v>5908</v>
      </c>
      <c r="BP158" s="4" t="s">
        <v>9</v>
      </c>
      <c r="BQ158" s="4" t="s">
        <v>9</v>
      </c>
      <c r="BR158" s="4" t="s">
        <v>5902</v>
      </c>
      <c r="BS158" s="4" t="s">
        <v>9</v>
      </c>
      <c r="BT158" s="4" t="s">
        <v>9</v>
      </c>
      <c r="BU158" s="4" t="s">
        <v>9</v>
      </c>
      <c r="BV158" s="4" t="s">
        <v>9</v>
      </c>
      <c r="BW158" s="4" t="s">
        <v>9</v>
      </c>
      <c r="BX158" s="4" t="s">
        <v>5901</v>
      </c>
      <c r="BY158" s="4" t="s">
        <v>9</v>
      </c>
      <c r="BZ158" s="4" t="s">
        <v>9</v>
      </c>
      <c r="CA158" s="4" t="s">
        <v>9</v>
      </c>
      <c r="CB158" s="4" t="s">
        <v>9</v>
      </c>
      <c r="CC158" s="4" t="s">
        <v>9</v>
      </c>
      <c r="CD158" s="4" t="s">
        <v>9</v>
      </c>
      <c r="CE158" s="4" t="s">
        <v>9</v>
      </c>
      <c r="CF158" s="4" t="s">
        <v>5902</v>
      </c>
      <c r="CG158" s="4" t="s">
        <v>9</v>
      </c>
      <c r="CH158" s="4" t="s">
        <v>9</v>
      </c>
      <c r="CI158" s="4" t="s">
        <v>9</v>
      </c>
      <c r="CJ158" s="4" t="s">
        <v>9</v>
      </c>
      <c r="CK158" s="104">
        <v>0.51282407407407005</v>
      </c>
      <c r="CL158" s="104">
        <v>0</v>
      </c>
      <c r="CM158" s="4" t="s">
        <v>9</v>
      </c>
      <c r="CN158" s="4" t="s">
        <v>5902</v>
      </c>
      <c r="CO158" s="4" t="s">
        <v>9</v>
      </c>
      <c r="CP158" s="4" t="s">
        <v>9</v>
      </c>
      <c r="CQ158" s="4" t="s">
        <v>9</v>
      </c>
      <c r="CR158" s="4" t="s">
        <v>9</v>
      </c>
      <c r="CS158" s="4" t="s">
        <v>9</v>
      </c>
      <c r="CT158" s="4" t="s">
        <v>9</v>
      </c>
      <c r="CU158" s="4" t="s">
        <v>9</v>
      </c>
      <c r="CV158" s="4" t="s">
        <v>11</v>
      </c>
      <c r="CW158" s="4" t="s">
        <v>5909</v>
      </c>
      <c r="CX158" s="4" t="s">
        <v>9</v>
      </c>
      <c r="CY158" s="4" t="s">
        <v>9</v>
      </c>
      <c r="CZ158" s="4" t="s">
        <v>9</v>
      </c>
      <c r="DA158" s="4" t="s">
        <v>9</v>
      </c>
      <c r="DB158" s="4" t="s">
        <v>9</v>
      </c>
      <c r="DC158" s="102"/>
      <c r="DE158" s="8" t="str">
        <f t="shared" si="4"/>
        <v>BUD220</v>
      </c>
      <c r="DF158" s="8" t="str">
        <f t="shared" si="5"/>
        <v>5-A1 Free WPC</v>
      </c>
    </row>
    <row r="159" spans="1:110">
      <c r="A159" s="4" t="s">
        <v>6066</v>
      </c>
      <c r="B159" s="4" t="s">
        <v>5899</v>
      </c>
      <c r="C159" s="4" t="s">
        <v>4955</v>
      </c>
      <c r="D159" s="4" t="s">
        <v>9</v>
      </c>
      <c r="E159" s="4" t="s">
        <v>5900</v>
      </c>
      <c r="F159" s="102">
        <v>44502</v>
      </c>
      <c r="G159" s="4" t="s">
        <v>9</v>
      </c>
      <c r="H159" s="102"/>
      <c r="I159" s="4" t="s">
        <v>6832</v>
      </c>
      <c r="J159" s="4" t="s">
        <v>9</v>
      </c>
      <c r="K159" s="4" t="s">
        <v>5002</v>
      </c>
      <c r="L159" s="4" t="s">
        <v>9</v>
      </c>
      <c r="M159" s="4" t="s">
        <v>9</v>
      </c>
      <c r="N159" s="4" t="s">
        <v>5002</v>
      </c>
      <c r="O159" s="4" t="s">
        <v>4955</v>
      </c>
      <c r="P159" s="4" t="s">
        <v>5901</v>
      </c>
      <c r="Q159" s="4" t="s">
        <v>9</v>
      </c>
      <c r="R159" s="4" t="s">
        <v>9</v>
      </c>
      <c r="S159" s="4" t="s">
        <v>11</v>
      </c>
      <c r="T159" s="4" t="s">
        <v>1449</v>
      </c>
      <c r="U159" s="4" t="s">
        <v>5902</v>
      </c>
      <c r="V159" s="102"/>
      <c r="W159" s="4" t="s">
        <v>5902</v>
      </c>
      <c r="X159" s="4" t="s">
        <v>9</v>
      </c>
      <c r="Y159" s="4" t="s">
        <v>11</v>
      </c>
      <c r="Z159" s="4" t="s">
        <v>9</v>
      </c>
      <c r="AA159" s="4" t="s">
        <v>9</v>
      </c>
      <c r="AB159" s="102"/>
      <c r="AC159" s="102"/>
      <c r="AD159" s="102"/>
      <c r="AE159" s="102">
        <v>44502</v>
      </c>
      <c r="AF159" s="102"/>
      <c r="AG159" s="102"/>
      <c r="AH159" s="4" t="s">
        <v>5903</v>
      </c>
      <c r="AI159" s="4" t="s">
        <v>9</v>
      </c>
      <c r="AJ159" s="4" t="s">
        <v>9</v>
      </c>
      <c r="AK159" s="4" t="s">
        <v>9</v>
      </c>
      <c r="AL159" s="4" t="s">
        <v>5904</v>
      </c>
      <c r="AM159" s="4" t="s">
        <v>5905</v>
      </c>
      <c r="AN159" s="4" t="s">
        <v>9</v>
      </c>
      <c r="AO159" s="4" t="s">
        <v>9</v>
      </c>
      <c r="AP159" s="4" t="s">
        <v>5902</v>
      </c>
      <c r="AQ159" s="4" t="s">
        <v>9</v>
      </c>
      <c r="AR159" s="4" t="s">
        <v>9</v>
      </c>
      <c r="AS159" s="4" t="s">
        <v>9</v>
      </c>
      <c r="AT159" s="4" t="s">
        <v>9</v>
      </c>
      <c r="AU159" s="4" t="s">
        <v>9</v>
      </c>
      <c r="AV159" s="102"/>
      <c r="AW159" s="4" t="s">
        <v>5902</v>
      </c>
      <c r="AX159" s="4" t="s">
        <v>9</v>
      </c>
      <c r="AY159" s="4" t="s">
        <v>9</v>
      </c>
      <c r="AZ159" s="4" t="s">
        <v>9</v>
      </c>
      <c r="BA159" s="4" t="s">
        <v>9</v>
      </c>
      <c r="BB159" s="103">
        <v>0</v>
      </c>
      <c r="BC159" s="102"/>
      <c r="BD159" s="4" t="s">
        <v>9</v>
      </c>
      <c r="BE159" s="102"/>
      <c r="BF159" s="102"/>
      <c r="BG159" s="4" t="s">
        <v>9</v>
      </c>
      <c r="BH159" s="4" t="s">
        <v>5906</v>
      </c>
      <c r="BI159" s="4" t="s">
        <v>9</v>
      </c>
      <c r="BJ159" s="4" t="s">
        <v>9</v>
      </c>
      <c r="BK159" s="4" t="s">
        <v>9</v>
      </c>
      <c r="BL159" s="4" t="s">
        <v>9</v>
      </c>
      <c r="BM159" s="4" t="s">
        <v>9</v>
      </c>
      <c r="BN159" s="4" t="s">
        <v>5907</v>
      </c>
      <c r="BO159" s="4" t="s">
        <v>5908</v>
      </c>
      <c r="BP159" s="4" t="s">
        <v>9</v>
      </c>
      <c r="BQ159" s="4" t="s">
        <v>9</v>
      </c>
      <c r="BR159" s="4" t="s">
        <v>5902</v>
      </c>
      <c r="BS159" s="4" t="s">
        <v>9</v>
      </c>
      <c r="BT159" s="4" t="s">
        <v>9</v>
      </c>
      <c r="BU159" s="4" t="s">
        <v>9</v>
      </c>
      <c r="BV159" s="4" t="s">
        <v>9</v>
      </c>
      <c r="BW159" s="4" t="s">
        <v>9</v>
      </c>
      <c r="BX159" s="4" t="s">
        <v>5901</v>
      </c>
      <c r="BY159" s="4" t="s">
        <v>9</v>
      </c>
      <c r="BZ159" s="4" t="s">
        <v>9</v>
      </c>
      <c r="CA159" s="4" t="s">
        <v>9</v>
      </c>
      <c r="CB159" s="4" t="s">
        <v>9</v>
      </c>
      <c r="CC159" s="4" t="s">
        <v>9</v>
      </c>
      <c r="CD159" s="4" t="s">
        <v>9</v>
      </c>
      <c r="CE159" s="4" t="s">
        <v>9</v>
      </c>
      <c r="CF159" s="4" t="s">
        <v>5902</v>
      </c>
      <c r="CG159" s="4" t="s">
        <v>9</v>
      </c>
      <c r="CH159" s="4" t="s">
        <v>9</v>
      </c>
      <c r="CI159" s="4" t="s">
        <v>9</v>
      </c>
      <c r="CJ159" s="4" t="s">
        <v>9</v>
      </c>
      <c r="CK159" s="104">
        <v>0.51282407407407005</v>
      </c>
      <c r="CL159" s="104">
        <v>0</v>
      </c>
      <c r="CM159" s="4" t="s">
        <v>9</v>
      </c>
      <c r="CN159" s="4" t="s">
        <v>5902</v>
      </c>
      <c r="CO159" s="4" t="s">
        <v>9</v>
      </c>
      <c r="CP159" s="4" t="s">
        <v>9</v>
      </c>
      <c r="CQ159" s="4" t="s">
        <v>9</v>
      </c>
      <c r="CR159" s="4" t="s">
        <v>9</v>
      </c>
      <c r="CS159" s="4" t="s">
        <v>9</v>
      </c>
      <c r="CT159" s="4" t="s">
        <v>9</v>
      </c>
      <c r="CU159" s="4" t="s">
        <v>9</v>
      </c>
      <c r="CV159" s="4" t="s">
        <v>11</v>
      </c>
      <c r="CW159" s="4" t="s">
        <v>5909</v>
      </c>
      <c r="CX159" s="4" t="s">
        <v>9</v>
      </c>
      <c r="CY159" s="4" t="s">
        <v>9</v>
      </c>
      <c r="CZ159" s="4" t="s">
        <v>9</v>
      </c>
      <c r="DA159" s="4" t="s">
        <v>9</v>
      </c>
      <c r="DB159" s="4" t="s">
        <v>9</v>
      </c>
      <c r="DC159" s="102"/>
      <c r="DE159" s="8" t="str">
        <f t="shared" si="4"/>
        <v>XHR120</v>
      </c>
      <c r="DF159" s="8" t="str">
        <f t="shared" si="5"/>
        <v>Random D&amp;A Testing</v>
      </c>
    </row>
    <row r="160" spans="1:110">
      <c r="A160" s="4" t="s">
        <v>6067</v>
      </c>
      <c r="B160" s="4" t="s">
        <v>5899</v>
      </c>
      <c r="C160" s="4" t="s">
        <v>4955</v>
      </c>
      <c r="D160" s="4" t="s">
        <v>9</v>
      </c>
      <c r="E160" s="4" t="s">
        <v>5900</v>
      </c>
      <c r="F160" s="102">
        <v>44502</v>
      </c>
      <c r="G160" s="4" t="s">
        <v>9</v>
      </c>
      <c r="H160" s="102"/>
      <c r="I160" s="4" t="s">
        <v>6833</v>
      </c>
      <c r="J160" s="4" t="s">
        <v>9</v>
      </c>
      <c r="K160" s="4" t="s">
        <v>5002</v>
      </c>
      <c r="L160" s="4" t="s">
        <v>9</v>
      </c>
      <c r="M160" s="4" t="s">
        <v>9</v>
      </c>
      <c r="N160" s="4" t="s">
        <v>5002</v>
      </c>
      <c r="O160" s="4" t="s">
        <v>4955</v>
      </c>
      <c r="P160" s="4" t="s">
        <v>5901</v>
      </c>
      <c r="Q160" s="4" t="s">
        <v>9</v>
      </c>
      <c r="R160" s="4" t="s">
        <v>9</v>
      </c>
      <c r="S160" s="4" t="s">
        <v>11</v>
      </c>
      <c r="T160" s="4" t="s">
        <v>1449</v>
      </c>
      <c r="U160" s="4" t="s">
        <v>5902</v>
      </c>
      <c r="V160" s="102"/>
      <c r="W160" s="4" t="s">
        <v>5902</v>
      </c>
      <c r="X160" s="4" t="s">
        <v>9</v>
      </c>
      <c r="Y160" s="4" t="s">
        <v>11</v>
      </c>
      <c r="Z160" s="4" t="s">
        <v>9</v>
      </c>
      <c r="AA160" s="4" t="s">
        <v>9</v>
      </c>
      <c r="AB160" s="102"/>
      <c r="AC160" s="102"/>
      <c r="AD160" s="102"/>
      <c r="AE160" s="102">
        <v>44502</v>
      </c>
      <c r="AF160" s="102"/>
      <c r="AG160" s="102"/>
      <c r="AH160" s="4" t="s">
        <v>5903</v>
      </c>
      <c r="AI160" s="4" t="s">
        <v>9</v>
      </c>
      <c r="AJ160" s="4" t="s">
        <v>9</v>
      </c>
      <c r="AK160" s="4" t="s">
        <v>9</v>
      </c>
      <c r="AL160" s="4" t="s">
        <v>5904</v>
      </c>
      <c r="AM160" s="4" t="s">
        <v>5905</v>
      </c>
      <c r="AN160" s="4" t="s">
        <v>9</v>
      </c>
      <c r="AO160" s="4" t="s">
        <v>9</v>
      </c>
      <c r="AP160" s="4" t="s">
        <v>5902</v>
      </c>
      <c r="AQ160" s="4" t="s">
        <v>9</v>
      </c>
      <c r="AR160" s="4" t="s">
        <v>9</v>
      </c>
      <c r="AS160" s="4" t="s">
        <v>9</v>
      </c>
      <c r="AT160" s="4" t="s">
        <v>9</v>
      </c>
      <c r="AU160" s="4" t="s">
        <v>9</v>
      </c>
      <c r="AV160" s="102"/>
      <c r="AW160" s="4" t="s">
        <v>5902</v>
      </c>
      <c r="AX160" s="4" t="s">
        <v>9</v>
      </c>
      <c r="AY160" s="4" t="s">
        <v>9</v>
      </c>
      <c r="AZ160" s="4" t="s">
        <v>9</v>
      </c>
      <c r="BA160" s="4" t="s">
        <v>9</v>
      </c>
      <c r="BB160" s="103">
        <v>0</v>
      </c>
      <c r="BC160" s="102"/>
      <c r="BD160" s="4" t="s">
        <v>9</v>
      </c>
      <c r="BE160" s="102"/>
      <c r="BF160" s="102"/>
      <c r="BG160" s="4" t="s">
        <v>9</v>
      </c>
      <c r="BH160" s="4" t="s">
        <v>5906</v>
      </c>
      <c r="BI160" s="4" t="s">
        <v>9</v>
      </c>
      <c r="BJ160" s="4" t="s">
        <v>9</v>
      </c>
      <c r="BK160" s="4" t="s">
        <v>9</v>
      </c>
      <c r="BL160" s="4" t="s">
        <v>9</v>
      </c>
      <c r="BM160" s="4" t="s">
        <v>9</v>
      </c>
      <c r="BN160" s="4" t="s">
        <v>5907</v>
      </c>
      <c r="BO160" s="4" t="s">
        <v>5908</v>
      </c>
      <c r="BP160" s="4" t="s">
        <v>9</v>
      </c>
      <c r="BQ160" s="4" t="s">
        <v>9</v>
      </c>
      <c r="BR160" s="4" t="s">
        <v>5902</v>
      </c>
      <c r="BS160" s="4" t="s">
        <v>9</v>
      </c>
      <c r="BT160" s="4" t="s">
        <v>9</v>
      </c>
      <c r="BU160" s="4" t="s">
        <v>9</v>
      </c>
      <c r="BV160" s="4" t="s">
        <v>9</v>
      </c>
      <c r="BW160" s="4" t="s">
        <v>9</v>
      </c>
      <c r="BX160" s="4" t="s">
        <v>5901</v>
      </c>
      <c r="BY160" s="4" t="s">
        <v>9</v>
      </c>
      <c r="BZ160" s="4" t="s">
        <v>9</v>
      </c>
      <c r="CA160" s="4" t="s">
        <v>9</v>
      </c>
      <c r="CB160" s="4" t="s">
        <v>9</v>
      </c>
      <c r="CC160" s="4" t="s">
        <v>9</v>
      </c>
      <c r="CD160" s="4" t="s">
        <v>9</v>
      </c>
      <c r="CE160" s="4" t="s">
        <v>9</v>
      </c>
      <c r="CF160" s="4" t="s">
        <v>5902</v>
      </c>
      <c r="CG160" s="4" t="s">
        <v>9</v>
      </c>
      <c r="CH160" s="4" t="s">
        <v>9</v>
      </c>
      <c r="CI160" s="4" t="s">
        <v>9</v>
      </c>
      <c r="CJ160" s="4" t="s">
        <v>9</v>
      </c>
      <c r="CK160" s="104">
        <v>0.51282407407407005</v>
      </c>
      <c r="CL160" s="104">
        <v>0</v>
      </c>
      <c r="CM160" s="4" t="s">
        <v>9</v>
      </c>
      <c r="CN160" s="4" t="s">
        <v>5902</v>
      </c>
      <c r="CO160" s="4" t="s">
        <v>9</v>
      </c>
      <c r="CP160" s="4" t="s">
        <v>9</v>
      </c>
      <c r="CQ160" s="4" t="s">
        <v>9</v>
      </c>
      <c r="CR160" s="4" t="s">
        <v>9</v>
      </c>
      <c r="CS160" s="4" t="s">
        <v>9</v>
      </c>
      <c r="CT160" s="4" t="s">
        <v>9</v>
      </c>
      <c r="CU160" s="4" t="s">
        <v>9</v>
      </c>
      <c r="CV160" s="4" t="s">
        <v>11</v>
      </c>
      <c r="CW160" s="4" t="s">
        <v>5909</v>
      </c>
      <c r="CX160" s="4" t="s">
        <v>9</v>
      </c>
      <c r="CY160" s="4" t="s">
        <v>9</v>
      </c>
      <c r="CZ160" s="4" t="s">
        <v>9</v>
      </c>
      <c r="DA160" s="4" t="s">
        <v>9</v>
      </c>
      <c r="DB160" s="4" t="s">
        <v>9</v>
      </c>
      <c r="DC160" s="102"/>
      <c r="DE160" s="8" t="str">
        <f t="shared" si="4"/>
        <v>XHR121</v>
      </c>
      <c r="DF160" s="8" t="str">
        <f t="shared" si="5"/>
        <v>Post Incident D&amp;A Testing</v>
      </c>
    </row>
    <row r="161" spans="1:110">
      <c r="A161" s="4" t="s">
        <v>6068</v>
      </c>
      <c r="B161" s="4" t="s">
        <v>5899</v>
      </c>
      <c r="C161" s="4" t="s">
        <v>4955</v>
      </c>
      <c r="D161" s="4" t="s">
        <v>9</v>
      </c>
      <c r="E161" s="4" t="s">
        <v>5900</v>
      </c>
      <c r="F161" s="102">
        <v>44502</v>
      </c>
      <c r="G161" s="4" t="s">
        <v>9</v>
      </c>
      <c r="H161" s="102"/>
      <c r="I161" s="4" t="s">
        <v>6834</v>
      </c>
      <c r="J161" s="4" t="s">
        <v>9</v>
      </c>
      <c r="K161" s="4" t="s">
        <v>5002</v>
      </c>
      <c r="L161" s="4" t="s">
        <v>9</v>
      </c>
      <c r="M161" s="4" t="s">
        <v>9</v>
      </c>
      <c r="N161" s="4" t="s">
        <v>5002</v>
      </c>
      <c r="O161" s="4" t="s">
        <v>4955</v>
      </c>
      <c r="P161" s="4" t="s">
        <v>5901</v>
      </c>
      <c r="Q161" s="4" t="s">
        <v>9</v>
      </c>
      <c r="R161" s="4" t="s">
        <v>9</v>
      </c>
      <c r="S161" s="4" t="s">
        <v>11</v>
      </c>
      <c r="T161" s="4" t="s">
        <v>1449</v>
      </c>
      <c r="U161" s="4" t="s">
        <v>5902</v>
      </c>
      <c r="V161" s="102"/>
      <c r="W161" s="4" t="s">
        <v>5902</v>
      </c>
      <c r="X161" s="4" t="s">
        <v>9</v>
      </c>
      <c r="Y161" s="4" t="s">
        <v>11</v>
      </c>
      <c r="Z161" s="4" t="s">
        <v>9</v>
      </c>
      <c r="AA161" s="4" t="s">
        <v>9</v>
      </c>
      <c r="AB161" s="102"/>
      <c r="AC161" s="102"/>
      <c r="AD161" s="102"/>
      <c r="AE161" s="102">
        <v>44502</v>
      </c>
      <c r="AF161" s="102"/>
      <c r="AG161" s="102"/>
      <c r="AH161" s="4" t="s">
        <v>5903</v>
      </c>
      <c r="AI161" s="4" t="s">
        <v>9</v>
      </c>
      <c r="AJ161" s="4" t="s">
        <v>9</v>
      </c>
      <c r="AK161" s="4" t="s">
        <v>9</v>
      </c>
      <c r="AL161" s="4" t="s">
        <v>5904</v>
      </c>
      <c r="AM161" s="4" t="s">
        <v>5905</v>
      </c>
      <c r="AN161" s="4" t="s">
        <v>9</v>
      </c>
      <c r="AO161" s="4" t="s">
        <v>9</v>
      </c>
      <c r="AP161" s="4" t="s">
        <v>5902</v>
      </c>
      <c r="AQ161" s="4" t="s">
        <v>9</v>
      </c>
      <c r="AR161" s="4" t="s">
        <v>9</v>
      </c>
      <c r="AS161" s="4" t="s">
        <v>9</v>
      </c>
      <c r="AT161" s="4" t="s">
        <v>9</v>
      </c>
      <c r="AU161" s="4" t="s">
        <v>9</v>
      </c>
      <c r="AV161" s="102"/>
      <c r="AW161" s="4" t="s">
        <v>5902</v>
      </c>
      <c r="AX161" s="4" t="s">
        <v>9</v>
      </c>
      <c r="AY161" s="4" t="s">
        <v>9</v>
      </c>
      <c r="AZ161" s="4" t="s">
        <v>9</v>
      </c>
      <c r="BA161" s="4" t="s">
        <v>9</v>
      </c>
      <c r="BB161" s="103">
        <v>0</v>
      </c>
      <c r="BC161" s="102"/>
      <c r="BD161" s="4" t="s">
        <v>9</v>
      </c>
      <c r="BE161" s="102"/>
      <c r="BF161" s="102"/>
      <c r="BG161" s="4" t="s">
        <v>9</v>
      </c>
      <c r="BH161" s="4" t="s">
        <v>5906</v>
      </c>
      <c r="BI161" s="4" t="s">
        <v>9</v>
      </c>
      <c r="BJ161" s="4" t="s">
        <v>9</v>
      </c>
      <c r="BK161" s="4" t="s">
        <v>9</v>
      </c>
      <c r="BL161" s="4" t="s">
        <v>9</v>
      </c>
      <c r="BM161" s="4" t="s">
        <v>9</v>
      </c>
      <c r="BN161" s="4" t="s">
        <v>5907</v>
      </c>
      <c r="BO161" s="4" t="s">
        <v>5908</v>
      </c>
      <c r="BP161" s="4" t="s">
        <v>9</v>
      </c>
      <c r="BQ161" s="4" t="s">
        <v>9</v>
      </c>
      <c r="BR161" s="4" t="s">
        <v>5902</v>
      </c>
      <c r="BS161" s="4" t="s">
        <v>9</v>
      </c>
      <c r="BT161" s="4" t="s">
        <v>9</v>
      </c>
      <c r="BU161" s="4" t="s">
        <v>9</v>
      </c>
      <c r="BV161" s="4" t="s">
        <v>9</v>
      </c>
      <c r="BW161" s="4" t="s">
        <v>9</v>
      </c>
      <c r="BX161" s="4" t="s">
        <v>5901</v>
      </c>
      <c r="BY161" s="4" t="s">
        <v>9</v>
      </c>
      <c r="BZ161" s="4" t="s">
        <v>9</v>
      </c>
      <c r="CA161" s="4" t="s">
        <v>9</v>
      </c>
      <c r="CB161" s="4" t="s">
        <v>9</v>
      </c>
      <c r="CC161" s="4" t="s">
        <v>9</v>
      </c>
      <c r="CD161" s="4" t="s">
        <v>9</v>
      </c>
      <c r="CE161" s="4" t="s">
        <v>9</v>
      </c>
      <c r="CF161" s="4" t="s">
        <v>5902</v>
      </c>
      <c r="CG161" s="4" t="s">
        <v>9</v>
      </c>
      <c r="CH161" s="4" t="s">
        <v>9</v>
      </c>
      <c r="CI161" s="4" t="s">
        <v>9</v>
      </c>
      <c r="CJ161" s="4" t="s">
        <v>9</v>
      </c>
      <c r="CK161" s="104">
        <v>0.51282407407407005</v>
      </c>
      <c r="CL161" s="104">
        <v>0</v>
      </c>
      <c r="CM161" s="4" t="s">
        <v>9</v>
      </c>
      <c r="CN161" s="4" t="s">
        <v>5902</v>
      </c>
      <c r="CO161" s="4" t="s">
        <v>9</v>
      </c>
      <c r="CP161" s="4" t="s">
        <v>9</v>
      </c>
      <c r="CQ161" s="4" t="s">
        <v>9</v>
      </c>
      <c r="CR161" s="4" t="s">
        <v>9</v>
      </c>
      <c r="CS161" s="4" t="s">
        <v>9</v>
      </c>
      <c r="CT161" s="4" t="s">
        <v>9</v>
      </c>
      <c r="CU161" s="4" t="s">
        <v>9</v>
      </c>
      <c r="CV161" s="4" t="s">
        <v>11</v>
      </c>
      <c r="CW161" s="4" t="s">
        <v>5909</v>
      </c>
      <c r="CX161" s="4" t="s">
        <v>9</v>
      </c>
      <c r="CY161" s="4" t="s">
        <v>9</v>
      </c>
      <c r="CZ161" s="4" t="s">
        <v>9</v>
      </c>
      <c r="DA161" s="4" t="s">
        <v>9</v>
      </c>
      <c r="DB161" s="4" t="s">
        <v>9</v>
      </c>
      <c r="DC161" s="102"/>
      <c r="DE161" s="8" t="str">
        <f t="shared" si="4"/>
        <v>XHR150</v>
      </c>
      <c r="DF161" s="8" t="str">
        <f t="shared" si="5"/>
        <v>Branded Clothing</v>
      </c>
    </row>
    <row r="162" spans="1:110">
      <c r="A162" s="4" t="s">
        <v>6069</v>
      </c>
      <c r="B162" s="4" t="s">
        <v>5899</v>
      </c>
      <c r="C162" s="4" t="s">
        <v>4955</v>
      </c>
      <c r="D162" s="4" t="s">
        <v>9</v>
      </c>
      <c r="E162" s="4" t="s">
        <v>5900</v>
      </c>
      <c r="F162" s="102">
        <v>44502</v>
      </c>
      <c r="G162" s="4" t="s">
        <v>9</v>
      </c>
      <c r="H162" s="102"/>
      <c r="I162" s="4" t="s">
        <v>6835</v>
      </c>
      <c r="J162" s="4" t="s">
        <v>9</v>
      </c>
      <c r="K162" s="4" t="s">
        <v>5002</v>
      </c>
      <c r="L162" s="4" t="s">
        <v>9</v>
      </c>
      <c r="M162" s="4" t="s">
        <v>9</v>
      </c>
      <c r="N162" s="4" t="s">
        <v>5002</v>
      </c>
      <c r="O162" s="4" t="s">
        <v>4955</v>
      </c>
      <c r="P162" s="4" t="s">
        <v>5901</v>
      </c>
      <c r="Q162" s="4" t="s">
        <v>9</v>
      </c>
      <c r="R162" s="4" t="s">
        <v>9</v>
      </c>
      <c r="S162" s="4" t="s">
        <v>11</v>
      </c>
      <c r="T162" s="4" t="s">
        <v>1449</v>
      </c>
      <c r="U162" s="4" t="s">
        <v>5902</v>
      </c>
      <c r="V162" s="102"/>
      <c r="W162" s="4" t="s">
        <v>5902</v>
      </c>
      <c r="X162" s="4" t="s">
        <v>9</v>
      </c>
      <c r="Y162" s="4" t="s">
        <v>11</v>
      </c>
      <c r="Z162" s="4" t="s">
        <v>9</v>
      </c>
      <c r="AA162" s="4" t="s">
        <v>9</v>
      </c>
      <c r="AB162" s="102"/>
      <c r="AC162" s="102"/>
      <c r="AD162" s="102"/>
      <c r="AE162" s="102">
        <v>44502</v>
      </c>
      <c r="AF162" s="102"/>
      <c r="AG162" s="102"/>
      <c r="AH162" s="4" t="s">
        <v>5903</v>
      </c>
      <c r="AI162" s="4" t="s">
        <v>9</v>
      </c>
      <c r="AJ162" s="4" t="s">
        <v>9</v>
      </c>
      <c r="AK162" s="4" t="s">
        <v>9</v>
      </c>
      <c r="AL162" s="4" t="s">
        <v>5904</v>
      </c>
      <c r="AM162" s="4" t="s">
        <v>5905</v>
      </c>
      <c r="AN162" s="4" t="s">
        <v>9</v>
      </c>
      <c r="AO162" s="4" t="s">
        <v>9</v>
      </c>
      <c r="AP162" s="4" t="s">
        <v>5902</v>
      </c>
      <c r="AQ162" s="4" t="s">
        <v>9</v>
      </c>
      <c r="AR162" s="4" t="s">
        <v>9</v>
      </c>
      <c r="AS162" s="4" t="s">
        <v>9</v>
      </c>
      <c r="AT162" s="4" t="s">
        <v>9</v>
      </c>
      <c r="AU162" s="4" t="s">
        <v>9</v>
      </c>
      <c r="AV162" s="102"/>
      <c r="AW162" s="4" t="s">
        <v>5902</v>
      </c>
      <c r="AX162" s="4" t="s">
        <v>9</v>
      </c>
      <c r="AY162" s="4" t="s">
        <v>9</v>
      </c>
      <c r="AZ162" s="4" t="s">
        <v>9</v>
      </c>
      <c r="BA162" s="4" t="s">
        <v>9</v>
      </c>
      <c r="BB162" s="103">
        <v>0</v>
      </c>
      <c r="BC162" s="102"/>
      <c r="BD162" s="4" t="s">
        <v>9</v>
      </c>
      <c r="BE162" s="102"/>
      <c r="BF162" s="102"/>
      <c r="BG162" s="4" t="s">
        <v>9</v>
      </c>
      <c r="BH162" s="4" t="s">
        <v>5906</v>
      </c>
      <c r="BI162" s="4" t="s">
        <v>9</v>
      </c>
      <c r="BJ162" s="4" t="s">
        <v>9</v>
      </c>
      <c r="BK162" s="4" t="s">
        <v>9</v>
      </c>
      <c r="BL162" s="4" t="s">
        <v>9</v>
      </c>
      <c r="BM162" s="4" t="s">
        <v>9</v>
      </c>
      <c r="BN162" s="4" t="s">
        <v>5907</v>
      </c>
      <c r="BO162" s="4" t="s">
        <v>5908</v>
      </c>
      <c r="BP162" s="4" t="s">
        <v>9</v>
      </c>
      <c r="BQ162" s="4" t="s">
        <v>9</v>
      </c>
      <c r="BR162" s="4" t="s">
        <v>5902</v>
      </c>
      <c r="BS162" s="4" t="s">
        <v>9</v>
      </c>
      <c r="BT162" s="4" t="s">
        <v>9</v>
      </c>
      <c r="BU162" s="4" t="s">
        <v>9</v>
      </c>
      <c r="BV162" s="4" t="s">
        <v>9</v>
      </c>
      <c r="BW162" s="4" t="s">
        <v>9</v>
      </c>
      <c r="BX162" s="4" t="s">
        <v>5901</v>
      </c>
      <c r="BY162" s="4" t="s">
        <v>9</v>
      </c>
      <c r="BZ162" s="4" t="s">
        <v>9</v>
      </c>
      <c r="CA162" s="4" t="s">
        <v>9</v>
      </c>
      <c r="CB162" s="4" t="s">
        <v>9</v>
      </c>
      <c r="CC162" s="4" t="s">
        <v>9</v>
      </c>
      <c r="CD162" s="4" t="s">
        <v>9</v>
      </c>
      <c r="CE162" s="4" t="s">
        <v>9</v>
      </c>
      <c r="CF162" s="4" t="s">
        <v>5902</v>
      </c>
      <c r="CG162" s="4" t="s">
        <v>9</v>
      </c>
      <c r="CH162" s="4" t="s">
        <v>9</v>
      </c>
      <c r="CI162" s="4" t="s">
        <v>9</v>
      </c>
      <c r="CJ162" s="4" t="s">
        <v>9</v>
      </c>
      <c r="CK162" s="104">
        <v>0.51282407407407005</v>
      </c>
      <c r="CL162" s="104">
        <v>0</v>
      </c>
      <c r="CM162" s="4" t="s">
        <v>9</v>
      </c>
      <c r="CN162" s="4" t="s">
        <v>5902</v>
      </c>
      <c r="CO162" s="4" t="s">
        <v>9</v>
      </c>
      <c r="CP162" s="4" t="s">
        <v>9</v>
      </c>
      <c r="CQ162" s="4" t="s">
        <v>9</v>
      </c>
      <c r="CR162" s="4" t="s">
        <v>9</v>
      </c>
      <c r="CS162" s="4" t="s">
        <v>9</v>
      </c>
      <c r="CT162" s="4" t="s">
        <v>9</v>
      </c>
      <c r="CU162" s="4" t="s">
        <v>9</v>
      </c>
      <c r="CV162" s="4" t="s">
        <v>11</v>
      </c>
      <c r="CW162" s="4" t="s">
        <v>5909</v>
      </c>
      <c r="CX162" s="4" t="s">
        <v>9</v>
      </c>
      <c r="CY162" s="4" t="s">
        <v>9</v>
      </c>
      <c r="CZ162" s="4" t="s">
        <v>9</v>
      </c>
      <c r="DA162" s="4" t="s">
        <v>9</v>
      </c>
      <c r="DB162" s="4" t="s">
        <v>9</v>
      </c>
      <c r="DC162" s="102"/>
      <c r="DE162" s="8" t="str">
        <f t="shared" si="4"/>
        <v>XHR160</v>
      </c>
      <c r="DF162" s="8" t="str">
        <f t="shared" si="5"/>
        <v>Diversity &amp; Inclusiveness</v>
      </c>
    </row>
    <row r="163" spans="1:110">
      <c r="A163" s="4" t="s">
        <v>6070</v>
      </c>
      <c r="B163" s="4" t="s">
        <v>5899</v>
      </c>
      <c r="C163" s="4" t="s">
        <v>4955</v>
      </c>
      <c r="D163" s="4" t="s">
        <v>9</v>
      </c>
      <c r="E163" s="4" t="s">
        <v>5900</v>
      </c>
      <c r="F163" s="102">
        <v>44502</v>
      </c>
      <c r="G163" s="4" t="s">
        <v>9</v>
      </c>
      <c r="H163" s="102"/>
      <c r="I163" s="4" t="s">
        <v>6836</v>
      </c>
      <c r="J163" s="4" t="s">
        <v>9</v>
      </c>
      <c r="K163" s="4" t="s">
        <v>5002</v>
      </c>
      <c r="L163" s="4" t="s">
        <v>9</v>
      </c>
      <c r="M163" s="4" t="s">
        <v>9</v>
      </c>
      <c r="N163" s="4" t="s">
        <v>5002</v>
      </c>
      <c r="O163" s="4" t="s">
        <v>4955</v>
      </c>
      <c r="P163" s="4" t="s">
        <v>5901</v>
      </c>
      <c r="Q163" s="4" t="s">
        <v>9</v>
      </c>
      <c r="R163" s="4" t="s">
        <v>9</v>
      </c>
      <c r="S163" s="4" t="s">
        <v>11</v>
      </c>
      <c r="T163" s="4" t="s">
        <v>1449</v>
      </c>
      <c r="U163" s="4" t="s">
        <v>5902</v>
      </c>
      <c r="V163" s="102"/>
      <c r="W163" s="4" t="s">
        <v>5902</v>
      </c>
      <c r="X163" s="4" t="s">
        <v>9</v>
      </c>
      <c r="Y163" s="4" t="s">
        <v>11</v>
      </c>
      <c r="Z163" s="4" t="s">
        <v>9</v>
      </c>
      <c r="AA163" s="4" t="s">
        <v>9</v>
      </c>
      <c r="AB163" s="102"/>
      <c r="AC163" s="102"/>
      <c r="AD163" s="102"/>
      <c r="AE163" s="102">
        <v>44502</v>
      </c>
      <c r="AF163" s="102"/>
      <c r="AG163" s="102"/>
      <c r="AH163" s="4" t="s">
        <v>5903</v>
      </c>
      <c r="AI163" s="4" t="s">
        <v>9</v>
      </c>
      <c r="AJ163" s="4" t="s">
        <v>9</v>
      </c>
      <c r="AK163" s="4" t="s">
        <v>9</v>
      </c>
      <c r="AL163" s="4" t="s">
        <v>5904</v>
      </c>
      <c r="AM163" s="4" t="s">
        <v>5905</v>
      </c>
      <c r="AN163" s="4" t="s">
        <v>9</v>
      </c>
      <c r="AO163" s="4" t="s">
        <v>9</v>
      </c>
      <c r="AP163" s="4" t="s">
        <v>5902</v>
      </c>
      <c r="AQ163" s="4" t="s">
        <v>9</v>
      </c>
      <c r="AR163" s="4" t="s">
        <v>9</v>
      </c>
      <c r="AS163" s="4" t="s">
        <v>9</v>
      </c>
      <c r="AT163" s="4" t="s">
        <v>9</v>
      </c>
      <c r="AU163" s="4" t="s">
        <v>9</v>
      </c>
      <c r="AV163" s="102"/>
      <c r="AW163" s="4" t="s">
        <v>5902</v>
      </c>
      <c r="AX163" s="4" t="s">
        <v>9</v>
      </c>
      <c r="AY163" s="4" t="s">
        <v>9</v>
      </c>
      <c r="AZ163" s="4" t="s">
        <v>9</v>
      </c>
      <c r="BA163" s="4" t="s">
        <v>9</v>
      </c>
      <c r="BB163" s="103">
        <v>0</v>
      </c>
      <c r="BC163" s="102"/>
      <c r="BD163" s="4" t="s">
        <v>9</v>
      </c>
      <c r="BE163" s="102"/>
      <c r="BF163" s="102"/>
      <c r="BG163" s="4" t="s">
        <v>9</v>
      </c>
      <c r="BH163" s="4" t="s">
        <v>5906</v>
      </c>
      <c r="BI163" s="4" t="s">
        <v>9</v>
      </c>
      <c r="BJ163" s="4" t="s">
        <v>9</v>
      </c>
      <c r="BK163" s="4" t="s">
        <v>9</v>
      </c>
      <c r="BL163" s="4" t="s">
        <v>9</v>
      </c>
      <c r="BM163" s="4" t="s">
        <v>9</v>
      </c>
      <c r="BN163" s="4" t="s">
        <v>5907</v>
      </c>
      <c r="BO163" s="4" t="s">
        <v>5908</v>
      </c>
      <c r="BP163" s="4" t="s">
        <v>9</v>
      </c>
      <c r="BQ163" s="4" t="s">
        <v>9</v>
      </c>
      <c r="BR163" s="4" t="s">
        <v>5902</v>
      </c>
      <c r="BS163" s="4" t="s">
        <v>9</v>
      </c>
      <c r="BT163" s="4" t="s">
        <v>9</v>
      </c>
      <c r="BU163" s="4" t="s">
        <v>9</v>
      </c>
      <c r="BV163" s="4" t="s">
        <v>9</v>
      </c>
      <c r="BW163" s="4" t="s">
        <v>9</v>
      </c>
      <c r="BX163" s="4" t="s">
        <v>5901</v>
      </c>
      <c r="BY163" s="4" t="s">
        <v>9</v>
      </c>
      <c r="BZ163" s="4" t="s">
        <v>9</v>
      </c>
      <c r="CA163" s="4" t="s">
        <v>9</v>
      </c>
      <c r="CB163" s="4" t="s">
        <v>9</v>
      </c>
      <c r="CC163" s="4" t="s">
        <v>9</v>
      </c>
      <c r="CD163" s="4" t="s">
        <v>9</v>
      </c>
      <c r="CE163" s="4" t="s">
        <v>9</v>
      </c>
      <c r="CF163" s="4" t="s">
        <v>5902</v>
      </c>
      <c r="CG163" s="4" t="s">
        <v>9</v>
      </c>
      <c r="CH163" s="4" t="s">
        <v>9</v>
      </c>
      <c r="CI163" s="4" t="s">
        <v>9</v>
      </c>
      <c r="CJ163" s="4" t="s">
        <v>9</v>
      </c>
      <c r="CK163" s="104">
        <v>0.51283564814814997</v>
      </c>
      <c r="CL163" s="104">
        <v>0</v>
      </c>
      <c r="CM163" s="4" t="s">
        <v>9</v>
      </c>
      <c r="CN163" s="4" t="s">
        <v>5902</v>
      </c>
      <c r="CO163" s="4" t="s">
        <v>9</v>
      </c>
      <c r="CP163" s="4" t="s">
        <v>9</v>
      </c>
      <c r="CQ163" s="4" t="s">
        <v>9</v>
      </c>
      <c r="CR163" s="4" t="s">
        <v>9</v>
      </c>
      <c r="CS163" s="4" t="s">
        <v>9</v>
      </c>
      <c r="CT163" s="4" t="s">
        <v>9</v>
      </c>
      <c r="CU163" s="4" t="s">
        <v>9</v>
      </c>
      <c r="CV163" s="4" t="s">
        <v>11</v>
      </c>
      <c r="CW163" s="4" t="s">
        <v>5909</v>
      </c>
      <c r="CX163" s="4" t="s">
        <v>9</v>
      </c>
      <c r="CY163" s="4" t="s">
        <v>9</v>
      </c>
      <c r="CZ163" s="4" t="s">
        <v>9</v>
      </c>
      <c r="DA163" s="4" t="s">
        <v>9</v>
      </c>
      <c r="DB163" s="4" t="s">
        <v>9</v>
      </c>
      <c r="DC163" s="102"/>
      <c r="DE163" s="8" t="str">
        <f t="shared" si="4"/>
        <v>XHR170</v>
      </c>
      <c r="DF163" s="8" t="str">
        <f t="shared" si="5"/>
        <v>Child Care Costs</v>
      </c>
    </row>
    <row r="164" spans="1:110">
      <c r="A164" s="4" t="s">
        <v>6071</v>
      </c>
      <c r="B164" s="4" t="s">
        <v>5899</v>
      </c>
      <c r="C164" s="4" t="s">
        <v>4955</v>
      </c>
      <c r="D164" s="4" t="s">
        <v>9</v>
      </c>
      <c r="E164" s="4" t="s">
        <v>5900</v>
      </c>
      <c r="F164" s="102">
        <v>44502</v>
      </c>
      <c r="G164" s="4" t="s">
        <v>9</v>
      </c>
      <c r="H164" s="102"/>
      <c r="I164" s="4" t="s">
        <v>6837</v>
      </c>
      <c r="J164" s="4" t="s">
        <v>9</v>
      </c>
      <c r="K164" s="4" t="s">
        <v>5002</v>
      </c>
      <c r="L164" s="4" t="s">
        <v>9</v>
      </c>
      <c r="M164" s="4" t="s">
        <v>9</v>
      </c>
      <c r="N164" s="4" t="s">
        <v>5002</v>
      </c>
      <c r="O164" s="4" t="s">
        <v>4955</v>
      </c>
      <c r="P164" s="4" t="s">
        <v>5901</v>
      </c>
      <c r="Q164" s="4" t="s">
        <v>9</v>
      </c>
      <c r="R164" s="4" t="s">
        <v>9</v>
      </c>
      <c r="S164" s="4" t="s">
        <v>11</v>
      </c>
      <c r="T164" s="4" t="s">
        <v>1449</v>
      </c>
      <c r="U164" s="4" t="s">
        <v>5902</v>
      </c>
      <c r="V164" s="102"/>
      <c r="W164" s="4" t="s">
        <v>5902</v>
      </c>
      <c r="X164" s="4" t="s">
        <v>9</v>
      </c>
      <c r="Y164" s="4" t="s">
        <v>11</v>
      </c>
      <c r="Z164" s="4" t="s">
        <v>9</v>
      </c>
      <c r="AA164" s="4" t="s">
        <v>9</v>
      </c>
      <c r="AB164" s="102"/>
      <c r="AC164" s="102"/>
      <c r="AD164" s="102"/>
      <c r="AE164" s="102">
        <v>44502</v>
      </c>
      <c r="AF164" s="102"/>
      <c r="AG164" s="102"/>
      <c r="AH164" s="4" t="s">
        <v>5903</v>
      </c>
      <c r="AI164" s="4" t="s">
        <v>9</v>
      </c>
      <c r="AJ164" s="4" t="s">
        <v>9</v>
      </c>
      <c r="AK164" s="4" t="s">
        <v>9</v>
      </c>
      <c r="AL164" s="4" t="s">
        <v>5904</v>
      </c>
      <c r="AM164" s="4" t="s">
        <v>5905</v>
      </c>
      <c r="AN164" s="4" t="s">
        <v>9</v>
      </c>
      <c r="AO164" s="4" t="s">
        <v>9</v>
      </c>
      <c r="AP164" s="4" t="s">
        <v>5902</v>
      </c>
      <c r="AQ164" s="4" t="s">
        <v>9</v>
      </c>
      <c r="AR164" s="4" t="s">
        <v>9</v>
      </c>
      <c r="AS164" s="4" t="s">
        <v>9</v>
      </c>
      <c r="AT164" s="4" t="s">
        <v>9</v>
      </c>
      <c r="AU164" s="4" t="s">
        <v>9</v>
      </c>
      <c r="AV164" s="102"/>
      <c r="AW164" s="4" t="s">
        <v>5902</v>
      </c>
      <c r="AX164" s="4" t="s">
        <v>9</v>
      </c>
      <c r="AY164" s="4" t="s">
        <v>9</v>
      </c>
      <c r="AZ164" s="4" t="s">
        <v>9</v>
      </c>
      <c r="BA164" s="4" t="s">
        <v>9</v>
      </c>
      <c r="BB164" s="103">
        <v>0</v>
      </c>
      <c r="BC164" s="102"/>
      <c r="BD164" s="4" t="s">
        <v>9</v>
      </c>
      <c r="BE164" s="102"/>
      <c r="BF164" s="102"/>
      <c r="BG164" s="4" t="s">
        <v>9</v>
      </c>
      <c r="BH164" s="4" t="s">
        <v>5906</v>
      </c>
      <c r="BI164" s="4" t="s">
        <v>9</v>
      </c>
      <c r="BJ164" s="4" t="s">
        <v>9</v>
      </c>
      <c r="BK164" s="4" t="s">
        <v>9</v>
      </c>
      <c r="BL164" s="4" t="s">
        <v>9</v>
      </c>
      <c r="BM164" s="4" t="s">
        <v>9</v>
      </c>
      <c r="BN164" s="4" t="s">
        <v>5907</v>
      </c>
      <c r="BO164" s="4" t="s">
        <v>5908</v>
      </c>
      <c r="BP164" s="4" t="s">
        <v>9</v>
      </c>
      <c r="BQ164" s="4" t="s">
        <v>9</v>
      </c>
      <c r="BR164" s="4" t="s">
        <v>5902</v>
      </c>
      <c r="BS164" s="4" t="s">
        <v>9</v>
      </c>
      <c r="BT164" s="4" t="s">
        <v>9</v>
      </c>
      <c r="BU164" s="4" t="s">
        <v>9</v>
      </c>
      <c r="BV164" s="4" t="s">
        <v>9</v>
      </c>
      <c r="BW164" s="4" t="s">
        <v>9</v>
      </c>
      <c r="BX164" s="4" t="s">
        <v>5901</v>
      </c>
      <c r="BY164" s="4" t="s">
        <v>9</v>
      </c>
      <c r="BZ164" s="4" t="s">
        <v>9</v>
      </c>
      <c r="CA164" s="4" t="s">
        <v>9</v>
      </c>
      <c r="CB164" s="4" t="s">
        <v>9</v>
      </c>
      <c r="CC164" s="4" t="s">
        <v>9</v>
      </c>
      <c r="CD164" s="4" t="s">
        <v>9</v>
      </c>
      <c r="CE164" s="4" t="s">
        <v>9</v>
      </c>
      <c r="CF164" s="4" t="s">
        <v>5902</v>
      </c>
      <c r="CG164" s="4" t="s">
        <v>9</v>
      </c>
      <c r="CH164" s="4" t="s">
        <v>9</v>
      </c>
      <c r="CI164" s="4" t="s">
        <v>9</v>
      </c>
      <c r="CJ164" s="4" t="s">
        <v>9</v>
      </c>
      <c r="CK164" s="104">
        <v>0.51283564814814997</v>
      </c>
      <c r="CL164" s="104">
        <v>0</v>
      </c>
      <c r="CM164" s="4" t="s">
        <v>9</v>
      </c>
      <c r="CN164" s="4" t="s">
        <v>5902</v>
      </c>
      <c r="CO164" s="4" t="s">
        <v>9</v>
      </c>
      <c r="CP164" s="4" t="s">
        <v>9</v>
      </c>
      <c r="CQ164" s="4" t="s">
        <v>9</v>
      </c>
      <c r="CR164" s="4" t="s">
        <v>9</v>
      </c>
      <c r="CS164" s="4" t="s">
        <v>9</v>
      </c>
      <c r="CT164" s="4" t="s">
        <v>9</v>
      </c>
      <c r="CU164" s="4" t="s">
        <v>9</v>
      </c>
      <c r="CV164" s="4" t="s">
        <v>11</v>
      </c>
      <c r="CW164" s="4" t="s">
        <v>5909</v>
      </c>
      <c r="CX164" s="4" t="s">
        <v>9</v>
      </c>
      <c r="CY164" s="4" t="s">
        <v>9</v>
      </c>
      <c r="CZ164" s="4" t="s">
        <v>9</v>
      </c>
      <c r="DA164" s="4" t="s">
        <v>9</v>
      </c>
      <c r="DB164" s="4" t="s">
        <v>9</v>
      </c>
      <c r="DC164" s="102"/>
      <c r="DE164" s="8" t="str">
        <f t="shared" si="4"/>
        <v>XHR200</v>
      </c>
      <c r="DF164" s="8" t="str">
        <f t="shared" si="5"/>
        <v>Advertising</v>
      </c>
    </row>
    <row r="165" spans="1:110">
      <c r="A165" s="4" t="s">
        <v>6072</v>
      </c>
      <c r="B165" s="4" t="s">
        <v>5899</v>
      </c>
      <c r="C165" s="4" t="s">
        <v>4955</v>
      </c>
      <c r="D165" s="4" t="s">
        <v>9</v>
      </c>
      <c r="E165" s="4" t="s">
        <v>5900</v>
      </c>
      <c r="F165" s="102">
        <v>44502</v>
      </c>
      <c r="G165" s="4" t="s">
        <v>9</v>
      </c>
      <c r="H165" s="102"/>
      <c r="I165" s="4" t="s">
        <v>6838</v>
      </c>
      <c r="J165" s="4" t="s">
        <v>9</v>
      </c>
      <c r="K165" s="4" t="s">
        <v>5002</v>
      </c>
      <c r="L165" s="4" t="s">
        <v>9</v>
      </c>
      <c r="M165" s="4" t="s">
        <v>9</v>
      </c>
      <c r="N165" s="4" t="s">
        <v>5002</v>
      </c>
      <c r="O165" s="4" t="s">
        <v>4955</v>
      </c>
      <c r="P165" s="4" t="s">
        <v>5901</v>
      </c>
      <c r="Q165" s="4" t="s">
        <v>9</v>
      </c>
      <c r="R165" s="4" t="s">
        <v>9</v>
      </c>
      <c r="S165" s="4" t="s">
        <v>11</v>
      </c>
      <c r="T165" s="4" t="s">
        <v>1449</v>
      </c>
      <c r="U165" s="4" t="s">
        <v>5902</v>
      </c>
      <c r="V165" s="102"/>
      <c r="W165" s="4" t="s">
        <v>5902</v>
      </c>
      <c r="X165" s="4" t="s">
        <v>9</v>
      </c>
      <c r="Y165" s="4" t="s">
        <v>11</v>
      </c>
      <c r="Z165" s="4" t="s">
        <v>9</v>
      </c>
      <c r="AA165" s="4" t="s">
        <v>9</v>
      </c>
      <c r="AB165" s="102"/>
      <c r="AC165" s="102"/>
      <c r="AD165" s="102"/>
      <c r="AE165" s="102">
        <v>44502</v>
      </c>
      <c r="AF165" s="102"/>
      <c r="AG165" s="102"/>
      <c r="AH165" s="4" t="s">
        <v>5903</v>
      </c>
      <c r="AI165" s="4" t="s">
        <v>9</v>
      </c>
      <c r="AJ165" s="4" t="s">
        <v>9</v>
      </c>
      <c r="AK165" s="4" t="s">
        <v>9</v>
      </c>
      <c r="AL165" s="4" t="s">
        <v>5904</v>
      </c>
      <c r="AM165" s="4" t="s">
        <v>5905</v>
      </c>
      <c r="AN165" s="4" t="s">
        <v>9</v>
      </c>
      <c r="AO165" s="4" t="s">
        <v>9</v>
      </c>
      <c r="AP165" s="4" t="s">
        <v>5902</v>
      </c>
      <c r="AQ165" s="4" t="s">
        <v>9</v>
      </c>
      <c r="AR165" s="4" t="s">
        <v>9</v>
      </c>
      <c r="AS165" s="4" t="s">
        <v>9</v>
      </c>
      <c r="AT165" s="4" t="s">
        <v>9</v>
      </c>
      <c r="AU165" s="4" t="s">
        <v>9</v>
      </c>
      <c r="AV165" s="102"/>
      <c r="AW165" s="4" t="s">
        <v>5902</v>
      </c>
      <c r="AX165" s="4" t="s">
        <v>9</v>
      </c>
      <c r="AY165" s="4" t="s">
        <v>9</v>
      </c>
      <c r="AZ165" s="4" t="s">
        <v>9</v>
      </c>
      <c r="BA165" s="4" t="s">
        <v>9</v>
      </c>
      <c r="BB165" s="103">
        <v>0</v>
      </c>
      <c r="BC165" s="102"/>
      <c r="BD165" s="4" t="s">
        <v>9</v>
      </c>
      <c r="BE165" s="102"/>
      <c r="BF165" s="102"/>
      <c r="BG165" s="4" t="s">
        <v>9</v>
      </c>
      <c r="BH165" s="4" t="s">
        <v>5906</v>
      </c>
      <c r="BI165" s="4" t="s">
        <v>9</v>
      </c>
      <c r="BJ165" s="4" t="s">
        <v>9</v>
      </c>
      <c r="BK165" s="4" t="s">
        <v>9</v>
      </c>
      <c r="BL165" s="4" t="s">
        <v>9</v>
      </c>
      <c r="BM165" s="4" t="s">
        <v>9</v>
      </c>
      <c r="BN165" s="4" t="s">
        <v>5907</v>
      </c>
      <c r="BO165" s="4" t="s">
        <v>5908</v>
      </c>
      <c r="BP165" s="4" t="s">
        <v>9</v>
      </c>
      <c r="BQ165" s="4" t="s">
        <v>9</v>
      </c>
      <c r="BR165" s="4" t="s">
        <v>5902</v>
      </c>
      <c r="BS165" s="4" t="s">
        <v>9</v>
      </c>
      <c r="BT165" s="4" t="s">
        <v>9</v>
      </c>
      <c r="BU165" s="4" t="s">
        <v>9</v>
      </c>
      <c r="BV165" s="4" t="s">
        <v>9</v>
      </c>
      <c r="BW165" s="4" t="s">
        <v>9</v>
      </c>
      <c r="BX165" s="4" t="s">
        <v>5901</v>
      </c>
      <c r="BY165" s="4" t="s">
        <v>9</v>
      </c>
      <c r="BZ165" s="4" t="s">
        <v>9</v>
      </c>
      <c r="CA165" s="4" t="s">
        <v>9</v>
      </c>
      <c r="CB165" s="4" t="s">
        <v>9</v>
      </c>
      <c r="CC165" s="4" t="s">
        <v>9</v>
      </c>
      <c r="CD165" s="4" t="s">
        <v>9</v>
      </c>
      <c r="CE165" s="4" t="s">
        <v>9</v>
      </c>
      <c r="CF165" s="4" t="s">
        <v>5902</v>
      </c>
      <c r="CG165" s="4" t="s">
        <v>9</v>
      </c>
      <c r="CH165" s="4" t="s">
        <v>9</v>
      </c>
      <c r="CI165" s="4" t="s">
        <v>9</v>
      </c>
      <c r="CJ165" s="4" t="s">
        <v>9</v>
      </c>
      <c r="CK165" s="104">
        <v>0.51283564814814997</v>
      </c>
      <c r="CL165" s="104">
        <v>0</v>
      </c>
      <c r="CM165" s="4" t="s">
        <v>9</v>
      </c>
      <c r="CN165" s="4" t="s">
        <v>5902</v>
      </c>
      <c r="CO165" s="4" t="s">
        <v>9</v>
      </c>
      <c r="CP165" s="4" t="s">
        <v>9</v>
      </c>
      <c r="CQ165" s="4" t="s">
        <v>9</v>
      </c>
      <c r="CR165" s="4" t="s">
        <v>9</v>
      </c>
      <c r="CS165" s="4" t="s">
        <v>9</v>
      </c>
      <c r="CT165" s="4" t="s">
        <v>9</v>
      </c>
      <c r="CU165" s="4" t="s">
        <v>9</v>
      </c>
      <c r="CV165" s="4" t="s">
        <v>11</v>
      </c>
      <c r="CW165" s="4" t="s">
        <v>5909</v>
      </c>
      <c r="CX165" s="4" t="s">
        <v>9</v>
      </c>
      <c r="CY165" s="4" t="s">
        <v>9</v>
      </c>
      <c r="CZ165" s="4" t="s">
        <v>9</v>
      </c>
      <c r="DA165" s="4" t="s">
        <v>9</v>
      </c>
      <c r="DB165" s="4" t="s">
        <v>9</v>
      </c>
      <c r="DC165" s="102"/>
      <c r="DE165" s="8" t="str">
        <f t="shared" si="4"/>
        <v>XHR210</v>
      </c>
      <c r="DF165" s="8" t="str">
        <f t="shared" si="5"/>
        <v>3rd Party Recruitment</v>
      </c>
    </row>
    <row r="166" spans="1:110">
      <c r="A166" s="4" t="s">
        <v>6073</v>
      </c>
      <c r="B166" s="4" t="s">
        <v>5899</v>
      </c>
      <c r="C166" s="4" t="s">
        <v>4955</v>
      </c>
      <c r="D166" s="4" t="s">
        <v>9</v>
      </c>
      <c r="E166" s="4" t="s">
        <v>5900</v>
      </c>
      <c r="F166" s="102">
        <v>44502</v>
      </c>
      <c r="G166" s="4" t="s">
        <v>9</v>
      </c>
      <c r="H166" s="102"/>
      <c r="I166" s="4" t="s">
        <v>6839</v>
      </c>
      <c r="J166" s="4" t="s">
        <v>9</v>
      </c>
      <c r="K166" s="4" t="s">
        <v>5002</v>
      </c>
      <c r="L166" s="4" t="s">
        <v>9</v>
      </c>
      <c r="M166" s="4" t="s">
        <v>9</v>
      </c>
      <c r="N166" s="4" t="s">
        <v>5002</v>
      </c>
      <c r="O166" s="4" t="s">
        <v>4955</v>
      </c>
      <c r="P166" s="4" t="s">
        <v>5901</v>
      </c>
      <c r="Q166" s="4" t="s">
        <v>9</v>
      </c>
      <c r="R166" s="4" t="s">
        <v>9</v>
      </c>
      <c r="S166" s="4" t="s">
        <v>11</v>
      </c>
      <c r="T166" s="4" t="s">
        <v>1449</v>
      </c>
      <c r="U166" s="4" t="s">
        <v>5902</v>
      </c>
      <c r="V166" s="102"/>
      <c r="W166" s="4" t="s">
        <v>5902</v>
      </c>
      <c r="X166" s="4" t="s">
        <v>9</v>
      </c>
      <c r="Y166" s="4" t="s">
        <v>11</v>
      </c>
      <c r="Z166" s="4" t="s">
        <v>9</v>
      </c>
      <c r="AA166" s="4" t="s">
        <v>9</v>
      </c>
      <c r="AB166" s="102"/>
      <c r="AC166" s="102"/>
      <c r="AD166" s="102"/>
      <c r="AE166" s="102">
        <v>44502</v>
      </c>
      <c r="AF166" s="102"/>
      <c r="AG166" s="102"/>
      <c r="AH166" s="4" t="s">
        <v>5903</v>
      </c>
      <c r="AI166" s="4" t="s">
        <v>9</v>
      </c>
      <c r="AJ166" s="4" t="s">
        <v>9</v>
      </c>
      <c r="AK166" s="4" t="s">
        <v>9</v>
      </c>
      <c r="AL166" s="4" t="s">
        <v>5904</v>
      </c>
      <c r="AM166" s="4" t="s">
        <v>5905</v>
      </c>
      <c r="AN166" s="4" t="s">
        <v>9</v>
      </c>
      <c r="AO166" s="4" t="s">
        <v>9</v>
      </c>
      <c r="AP166" s="4" t="s">
        <v>5902</v>
      </c>
      <c r="AQ166" s="4" t="s">
        <v>9</v>
      </c>
      <c r="AR166" s="4" t="s">
        <v>9</v>
      </c>
      <c r="AS166" s="4" t="s">
        <v>9</v>
      </c>
      <c r="AT166" s="4" t="s">
        <v>9</v>
      </c>
      <c r="AU166" s="4" t="s">
        <v>9</v>
      </c>
      <c r="AV166" s="102"/>
      <c r="AW166" s="4" t="s">
        <v>5902</v>
      </c>
      <c r="AX166" s="4" t="s">
        <v>9</v>
      </c>
      <c r="AY166" s="4" t="s">
        <v>9</v>
      </c>
      <c r="AZ166" s="4" t="s">
        <v>9</v>
      </c>
      <c r="BA166" s="4" t="s">
        <v>9</v>
      </c>
      <c r="BB166" s="103">
        <v>0</v>
      </c>
      <c r="BC166" s="102"/>
      <c r="BD166" s="4" t="s">
        <v>9</v>
      </c>
      <c r="BE166" s="102"/>
      <c r="BF166" s="102"/>
      <c r="BG166" s="4" t="s">
        <v>9</v>
      </c>
      <c r="BH166" s="4" t="s">
        <v>5906</v>
      </c>
      <c r="BI166" s="4" t="s">
        <v>9</v>
      </c>
      <c r="BJ166" s="4" t="s">
        <v>9</v>
      </c>
      <c r="BK166" s="4" t="s">
        <v>9</v>
      </c>
      <c r="BL166" s="4" t="s">
        <v>9</v>
      </c>
      <c r="BM166" s="4" t="s">
        <v>9</v>
      </c>
      <c r="BN166" s="4" t="s">
        <v>5907</v>
      </c>
      <c r="BO166" s="4" t="s">
        <v>5908</v>
      </c>
      <c r="BP166" s="4" t="s">
        <v>9</v>
      </c>
      <c r="BQ166" s="4" t="s">
        <v>9</v>
      </c>
      <c r="BR166" s="4" t="s">
        <v>5902</v>
      </c>
      <c r="BS166" s="4" t="s">
        <v>9</v>
      </c>
      <c r="BT166" s="4" t="s">
        <v>9</v>
      </c>
      <c r="BU166" s="4" t="s">
        <v>9</v>
      </c>
      <c r="BV166" s="4" t="s">
        <v>9</v>
      </c>
      <c r="BW166" s="4" t="s">
        <v>9</v>
      </c>
      <c r="BX166" s="4" t="s">
        <v>5901</v>
      </c>
      <c r="BY166" s="4" t="s">
        <v>9</v>
      </c>
      <c r="BZ166" s="4" t="s">
        <v>9</v>
      </c>
      <c r="CA166" s="4" t="s">
        <v>9</v>
      </c>
      <c r="CB166" s="4" t="s">
        <v>9</v>
      </c>
      <c r="CC166" s="4" t="s">
        <v>9</v>
      </c>
      <c r="CD166" s="4" t="s">
        <v>9</v>
      </c>
      <c r="CE166" s="4" t="s">
        <v>9</v>
      </c>
      <c r="CF166" s="4" t="s">
        <v>5902</v>
      </c>
      <c r="CG166" s="4" t="s">
        <v>9</v>
      </c>
      <c r="CH166" s="4" t="s">
        <v>9</v>
      </c>
      <c r="CI166" s="4" t="s">
        <v>9</v>
      </c>
      <c r="CJ166" s="4" t="s">
        <v>9</v>
      </c>
      <c r="CK166" s="104">
        <v>0.51283564814814997</v>
      </c>
      <c r="CL166" s="104">
        <v>0</v>
      </c>
      <c r="CM166" s="4" t="s">
        <v>9</v>
      </c>
      <c r="CN166" s="4" t="s">
        <v>5902</v>
      </c>
      <c r="CO166" s="4" t="s">
        <v>9</v>
      </c>
      <c r="CP166" s="4" t="s">
        <v>9</v>
      </c>
      <c r="CQ166" s="4" t="s">
        <v>9</v>
      </c>
      <c r="CR166" s="4" t="s">
        <v>9</v>
      </c>
      <c r="CS166" s="4" t="s">
        <v>9</v>
      </c>
      <c r="CT166" s="4" t="s">
        <v>9</v>
      </c>
      <c r="CU166" s="4" t="s">
        <v>9</v>
      </c>
      <c r="CV166" s="4" t="s">
        <v>11</v>
      </c>
      <c r="CW166" s="4" t="s">
        <v>5909</v>
      </c>
      <c r="CX166" s="4" t="s">
        <v>9</v>
      </c>
      <c r="CY166" s="4" t="s">
        <v>9</v>
      </c>
      <c r="CZ166" s="4" t="s">
        <v>9</v>
      </c>
      <c r="DA166" s="4" t="s">
        <v>9</v>
      </c>
      <c r="DB166" s="4" t="s">
        <v>9</v>
      </c>
      <c r="DC166" s="102"/>
      <c r="DE166" s="8" t="str">
        <f t="shared" si="4"/>
        <v>XHR220</v>
      </c>
      <c r="DF166" s="8" t="str">
        <f t="shared" si="5"/>
        <v>Recruitment Services - unbundled</v>
      </c>
    </row>
    <row r="167" spans="1:110">
      <c r="A167" s="4" t="s">
        <v>6074</v>
      </c>
      <c r="B167" s="4" t="s">
        <v>5899</v>
      </c>
      <c r="C167" s="4" t="s">
        <v>4955</v>
      </c>
      <c r="D167" s="4" t="s">
        <v>9</v>
      </c>
      <c r="E167" s="4" t="s">
        <v>5900</v>
      </c>
      <c r="F167" s="102">
        <v>44502</v>
      </c>
      <c r="G167" s="4" t="s">
        <v>9</v>
      </c>
      <c r="H167" s="102"/>
      <c r="I167" s="4" t="s">
        <v>6840</v>
      </c>
      <c r="J167" s="4" t="s">
        <v>9</v>
      </c>
      <c r="K167" s="4" t="s">
        <v>5002</v>
      </c>
      <c r="L167" s="4" t="s">
        <v>9</v>
      </c>
      <c r="M167" s="4" t="s">
        <v>9</v>
      </c>
      <c r="N167" s="4" t="s">
        <v>5002</v>
      </c>
      <c r="O167" s="4" t="s">
        <v>4955</v>
      </c>
      <c r="P167" s="4" t="s">
        <v>5901</v>
      </c>
      <c r="Q167" s="4" t="s">
        <v>9</v>
      </c>
      <c r="R167" s="4" t="s">
        <v>9</v>
      </c>
      <c r="S167" s="4" t="s">
        <v>11</v>
      </c>
      <c r="T167" s="4" t="s">
        <v>1449</v>
      </c>
      <c r="U167" s="4" t="s">
        <v>5902</v>
      </c>
      <c r="V167" s="102"/>
      <c r="W167" s="4" t="s">
        <v>5902</v>
      </c>
      <c r="X167" s="4" t="s">
        <v>9</v>
      </c>
      <c r="Y167" s="4" t="s">
        <v>11</v>
      </c>
      <c r="Z167" s="4" t="s">
        <v>9</v>
      </c>
      <c r="AA167" s="4" t="s">
        <v>9</v>
      </c>
      <c r="AB167" s="102"/>
      <c r="AC167" s="102"/>
      <c r="AD167" s="102"/>
      <c r="AE167" s="102">
        <v>44502</v>
      </c>
      <c r="AF167" s="102"/>
      <c r="AG167" s="102"/>
      <c r="AH167" s="4" t="s">
        <v>5903</v>
      </c>
      <c r="AI167" s="4" t="s">
        <v>9</v>
      </c>
      <c r="AJ167" s="4" t="s">
        <v>9</v>
      </c>
      <c r="AK167" s="4" t="s">
        <v>9</v>
      </c>
      <c r="AL167" s="4" t="s">
        <v>5904</v>
      </c>
      <c r="AM167" s="4" t="s">
        <v>5905</v>
      </c>
      <c r="AN167" s="4" t="s">
        <v>9</v>
      </c>
      <c r="AO167" s="4" t="s">
        <v>9</v>
      </c>
      <c r="AP167" s="4" t="s">
        <v>5902</v>
      </c>
      <c r="AQ167" s="4" t="s">
        <v>9</v>
      </c>
      <c r="AR167" s="4" t="s">
        <v>9</v>
      </c>
      <c r="AS167" s="4" t="s">
        <v>9</v>
      </c>
      <c r="AT167" s="4" t="s">
        <v>9</v>
      </c>
      <c r="AU167" s="4" t="s">
        <v>9</v>
      </c>
      <c r="AV167" s="102"/>
      <c r="AW167" s="4" t="s">
        <v>5902</v>
      </c>
      <c r="AX167" s="4" t="s">
        <v>9</v>
      </c>
      <c r="AY167" s="4" t="s">
        <v>9</v>
      </c>
      <c r="AZ167" s="4" t="s">
        <v>9</v>
      </c>
      <c r="BA167" s="4" t="s">
        <v>9</v>
      </c>
      <c r="BB167" s="103">
        <v>0</v>
      </c>
      <c r="BC167" s="102"/>
      <c r="BD167" s="4" t="s">
        <v>9</v>
      </c>
      <c r="BE167" s="102"/>
      <c r="BF167" s="102"/>
      <c r="BG167" s="4" t="s">
        <v>9</v>
      </c>
      <c r="BH167" s="4" t="s">
        <v>5906</v>
      </c>
      <c r="BI167" s="4" t="s">
        <v>9</v>
      </c>
      <c r="BJ167" s="4" t="s">
        <v>9</v>
      </c>
      <c r="BK167" s="4" t="s">
        <v>9</v>
      </c>
      <c r="BL167" s="4" t="s">
        <v>9</v>
      </c>
      <c r="BM167" s="4" t="s">
        <v>9</v>
      </c>
      <c r="BN167" s="4" t="s">
        <v>5907</v>
      </c>
      <c r="BO167" s="4" t="s">
        <v>5908</v>
      </c>
      <c r="BP167" s="4" t="s">
        <v>9</v>
      </c>
      <c r="BQ167" s="4" t="s">
        <v>9</v>
      </c>
      <c r="BR167" s="4" t="s">
        <v>5902</v>
      </c>
      <c r="BS167" s="4" t="s">
        <v>9</v>
      </c>
      <c r="BT167" s="4" t="s">
        <v>9</v>
      </c>
      <c r="BU167" s="4" t="s">
        <v>9</v>
      </c>
      <c r="BV167" s="4" t="s">
        <v>9</v>
      </c>
      <c r="BW167" s="4" t="s">
        <v>9</v>
      </c>
      <c r="BX167" s="4" t="s">
        <v>5901</v>
      </c>
      <c r="BY167" s="4" t="s">
        <v>9</v>
      </c>
      <c r="BZ167" s="4" t="s">
        <v>9</v>
      </c>
      <c r="CA167" s="4" t="s">
        <v>9</v>
      </c>
      <c r="CB167" s="4" t="s">
        <v>9</v>
      </c>
      <c r="CC167" s="4" t="s">
        <v>9</v>
      </c>
      <c r="CD167" s="4" t="s">
        <v>9</v>
      </c>
      <c r="CE167" s="4" t="s">
        <v>9</v>
      </c>
      <c r="CF167" s="4" t="s">
        <v>5902</v>
      </c>
      <c r="CG167" s="4" t="s">
        <v>9</v>
      </c>
      <c r="CH167" s="4" t="s">
        <v>9</v>
      </c>
      <c r="CI167" s="4" t="s">
        <v>9</v>
      </c>
      <c r="CJ167" s="4" t="s">
        <v>9</v>
      </c>
      <c r="CK167" s="104">
        <v>0.51283564814814997</v>
      </c>
      <c r="CL167" s="104">
        <v>0</v>
      </c>
      <c r="CM167" s="4" t="s">
        <v>9</v>
      </c>
      <c r="CN167" s="4" t="s">
        <v>5902</v>
      </c>
      <c r="CO167" s="4" t="s">
        <v>9</v>
      </c>
      <c r="CP167" s="4" t="s">
        <v>9</v>
      </c>
      <c r="CQ167" s="4" t="s">
        <v>9</v>
      </c>
      <c r="CR167" s="4" t="s">
        <v>9</v>
      </c>
      <c r="CS167" s="4" t="s">
        <v>9</v>
      </c>
      <c r="CT167" s="4" t="s">
        <v>9</v>
      </c>
      <c r="CU167" s="4" t="s">
        <v>9</v>
      </c>
      <c r="CV167" s="4" t="s">
        <v>11</v>
      </c>
      <c r="CW167" s="4" t="s">
        <v>5909</v>
      </c>
      <c r="CX167" s="4" t="s">
        <v>9</v>
      </c>
      <c r="CY167" s="4" t="s">
        <v>9</v>
      </c>
      <c r="CZ167" s="4" t="s">
        <v>9</v>
      </c>
      <c r="DA167" s="4" t="s">
        <v>9</v>
      </c>
      <c r="DB167" s="4" t="s">
        <v>9</v>
      </c>
      <c r="DC167" s="102"/>
      <c r="DE167" s="8" t="str">
        <f t="shared" si="4"/>
        <v>XHR230</v>
      </c>
      <c r="DF167" s="8" t="str">
        <f t="shared" si="5"/>
        <v>Pre-Employ Apitude testing</v>
      </c>
    </row>
    <row r="168" spans="1:110">
      <c r="A168" s="4" t="s">
        <v>6075</v>
      </c>
      <c r="B168" s="4" t="s">
        <v>5899</v>
      </c>
      <c r="C168" s="4" t="s">
        <v>4955</v>
      </c>
      <c r="D168" s="4" t="s">
        <v>9</v>
      </c>
      <c r="E168" s="4" t="s">
        <v>5900</v>
      </c>
      <c r="F168" s="102">
        <v>44502</v>
      </c>
      <c r="G168" s="4" t="s">
        <v>9</v>
      </c>
      <c r="H168" s="102"/>
      <c r="I168" s="4" t="s">
        <v>6841</v>
      </c>
      <c r="J168" s="4" t="s">
        <v>9</v>
      </c>
      <c r="K168" s="4" t="s">
        <v>5002</v>
      </c>
      <c r="L168" s="4" t="s">
        <v>9</v>
      </c>
      <c r="M168" s="4" t="s">
        <v>9</v>
      </c>
      <c r="N168" s="4" t="s">
        <v>5002</v>
      </c>
      <c r="O168" s="4" t="s">
        <v>4955</v>
      </c>
      <c r="P168" s="4" t="s">
        <v>5901</v>
      </c>
      <c r="Q168" s="4" t="s">
        <v>9</v>
      </c>
      <c r="R168" s="4" t="s">
        <v>9</v>
      </c>
      <c r="S168" s="4" t="s">
        <v>11</v>
      </c>
      <c r="T168" s="4" t="s">
        <v>1449</v>
      </c>
      <c r="U168" s="4" t="s">
        <v>5902</v>
      </c>
      <c r="V168" s="102"/>
      <c r="W168" s="4" t="s">
        <v>5902</v>
      </c>
      <c r="X168" s="4" t="s">
        <v>9</v>
      </c>
      <c r="Y168" s="4" t="s">
        <v>11</v>
      </c>
      <c r="Z168" s="4" t="s">
        <v>9</v>
      </c>
      <c r="AA168" s="4" t="s">
        <v>9</v>
      </c>
      <c r="AB168" s="102"/>
      <c r="AC168" s="102"/>
      <c r="AD168" s="102"/>
      <c r="AE168" s="102">
        <v>44502</v>
      </c>
      <c r="AF168" s="102"/>
      <c r="AG168" s="102"/>
      <c r="AH168" s="4" t="s">
        <v>5903</v>
      </c>
      <c r="AI168" s="4" t="s">
        <v>9</v>
      </c>
      <c r="AJ168" s="4" t="s">
        <v>9</v>
      </c>
      <c r="AK168" s="4" t="s">
        <v>9</v>
      </c>
      <c r="AL168" s="4" t="s">
        <v>5904</v>
      </c>
      <c r="AM168" s="4" t="s">
        <v>5905</v>
      </c>
      <c r="AN168" s="4" t="s">
        <v>9</v>
      </c>
      <c r="AO168" s="4" t="s">
        <v>9</v>
      </c>
      <c r="AP168" s="4" t="s">
        <v>5902</v>
      </c>
      <c r="AQ168" s="4" t="s">
        <v>9</v>
      </c>
      <c r="AR168" s="4" t="s">
        <v>9</v>
      </c>
      <c r="AS168" s="4" t="s">
        <v>9</v>
      </c>
      <c r="AT168" s="4" t="s">
        <v>9</v>
      </c>
      <c r="AU168" s="4" t="s">
        <v>9</v>
      </c>
      <c r="AV168" s="102"/>
      <c r="AW168" s="4" t="s">
        <v>5902</v>
      </c>
      <c r="AX168" s="4" t="s">
        <v>9</v>
      </c>
      <c r="AY168" s="4" t="s">
        <v>9</v>
      </c>
      <c r="AZ168" s="4" t="s">
        <v>9</v>
      </c>
      <c r="BA168" s="4" t="s">
        <v>9</v>
      </c>
      <c r="BB168" s="103">
        <v>0</v>
      </c>
      <c r="BC168" s="102"/>
      <c r="BD168" s="4" t="s">
        <v>9</v>
      </c>
      <c r="BE168" s="102"/>
      <c r="BF168" s="102"/>
      <c r="BG168" s="4" t="s">
        <v>9</v>
      </c>
      <c r="BH168" s="4" t="s">
        <v>5906</v>
      </c>
      <c r="BI168" s="4" t="s">
        <v>9</v>
      </c>
      <c r="BJ168" s="4" t="s">
        <v>9</v>
      </c>
      <c r="BK168" s="4" t="s">
        <v>9</v>
      </c>
      <c r="BL168" s="4" t="s">
        <v>9</v>
      </c>
      <c r="BM168" s="4" t="s">
        <v>9</v>
      </c>
      <c r="BN168" s="4" t="s">
        <v>5907</v>
      </c>
      <c r="BO168" s="4" t="s">
        <v>5908</v>
      </c>
      <c r="BP168" s="4" t="s">
        <v>9</v>
      </c>
      <c r="BQ168" s="4" t="s">
        <v>9</v>
      </c>
      <c r="BR168" s="4" t="s">
        <v>5902</v>
      </c>
      <c r="BS168" s="4" t="s">
        <v>9</v>
      </c>
      <c r="BT168" s="4" t="s">
        <v>9</v>
      </c>
      <c r="BU168" s="4" t="s">
        <v>9</v>
      </c>
      <c r="BV168" s="4" t="s">
        <v>9</v>
      </c>
      <c r="BW168" s="4" t="s">
        <v>9</v>
      </c>
      <c r="BX168" s="4" t="s">
        <v>5901</v>
      </c>
      <c r="BY168" s="4" t="s">
        <v>9</v>
      </c>
      <c r="BZ168" s="4" t="s">
        <v>9</v>
      </c>
      <c r="CA168" s="4" t="s">
        <v>9</v>
      </c>
      <c r="CB168" s="4" t="s">
        <v>9</v>
      </c>
      <c r="CC168" s="4" t="s">
        <v>9</v>
      </c>
      <c r="CD168" s="4" t="s">
        <v>9</v>
      </c>
      <c r="CE168" s="4" t="s">
        <v>9</v>
      </c>
      <c r="CF168" s="4" t="s">
        <v>5902</v>
      </c>
      <c r="CG168" s="4" t="s">
        <v>9</v>
      </c>
      <c r="CH168" s="4" t="s">
        <v>9</v>
      </c>
      <c r="CI168" s="4" t="s">
        <v>9</v>
      </c>
      <c r="CJ168" s="4" t="s">
        <v>9</v>
      </c>
      <c r="CK168" s="104">
        <v>0.51283564814814997</v>
      </c>
      <c r="CL168" s="104">
        <v>0</v>
      </c>
      <c r="CM168" s="4" t="s">
        <v>9</v>
      </c>
      <c r="CN168" s="4" t="s">
        <v>5902</v>
      </c>
      <c r="CO168" s="4" t="s">
        <v>9</v>
      </c>
      <c r="CP168" s="4" t="s">
        <v>9</v>
      </c>
      <c r="CQ168" s="4" t="s">
        <v>9</v>
      </c>
      <c r="CR168" s="4" t="s">
        <v>9</v>
      </c>
      <c r="CS168" s="4" t="s">
        <v>9</v>
      </c>
      <c r="CT168" s="4" t="s">
        <v>9</v>
      </c>
      <c r="CU168" s="4" t="s">
        <v>9</v>
      </c>
      <c r="CV168" s="4" t="s">
        <v>11</v>
      </c>
      <c r="CW168" s="4" t="s">
        <v>5909</v>
      </c>
      <c r="CX168" s="4" t="s">
        <v>9</v>
      </c>
      <c r="CY168" s="4" t="s">
        <v>9</v>
      </c>
      <c r="CZ168" s="4" t="s">
        <v>9</v>
      </c>
      <c r="DA168" s="4" t="s">
        <v>9</v>
      </c>
      <c r="DB168" s="4" t="s">
        <v>9</v>
      </c>
      <c r="DC168" s="102"/>
      <c r="DE168" s="8" t="str">
        <f t="shared" si="4"/>
        <v>XHR240</v>
      </c>
      <c r="DF168" s="8" t="str">
        <f t="shared" si="5"/>
        <v>Pre-employment medical testing</v>
      </c>
    </row>
    <row r="169" spans="1:110">
      <c r="A169" s="4" t="s">
        <v>6076</v>
      </c>
      <c r="B169" s="4" t="s">
        <v>5899</v>
      </c>
      <c r="C169" s="4" t="s">
        <v>4955</v>
      </c>
      <c r="D169" s="4" t="s">
        <v>9</v>
      </c>
      <c r="E169" s="4" t="s">
        <v>5900</v>
      </c>
      <c r="F169" s="102">
        <v>44502</v>
      </c>
      <c r="G169" s="4" t="s">
        <v>9</v>
      </c>
      <c r="H169" s="102"/>
      <c r="I169" s="4" t="s">
        <v>6842</v>
      </c>
      <c r="J169" s="4" t="s">
        <v>9</v>
      </c>
      <c r="K169" s="4" t="s">
        <v>5002</v>
      </c>
      <c r="L169" s="4" t="s">
        <v>9</v>
      </c>
      <c r="M169" s="4" t="s">
        <v>9</v>
      </c>
      <c r="N169" s="4" t="s">
        <v>5002</v>
      </c>
      <c r="O169" s="4" t="s">
        <v>4955</v>
      </c>
      <c r="P169" s="4" t="s">
        <v>5901</v>
      </c>
      <c r="Q169" s="4" t="s">
        <v>9</v>
      </c>
      <c r="R169" s="4" t="s">
        <v>9</v>
      </c>
      <c r="S169" s="4" t="s">
        <v>11</v>
      </c>
      <c r="T169" s="4" t="s">
        <v>1449</v>
      </c>
      <c r="U169" s="4" t="s">
        <v>5902</v>
      </c>
      <c r="V169" s="102"/>
      <c r="W169" s="4" t="s">
        <v>5902</v>
      </c>
      <c r="X169" s="4" t="s">
        <v>9</v>
      </c>
      <c r="Y169" s="4" t="s">
        <v>11</v>
      </c>
      <c r="Z169" s="4" t="s">
        <v>9</v>
      </c>
      <c r="AA169" s="4" t="s">
        <v>9</v>
      </c>
      <c r="AB169" s="102"/>
      <c r="AC169" s="102"/>
      <c r="AD169" s="102"/>
      <c r="AE169" s="102">
        <v>44502</v>
      </c>
      <c r="AF169" s="102"/>
      <c r="AG169" s="102"/>
      <c r="AH169" s="4" t="s">
        <v>5903</v>
      </c>
      <c r="AI169" s="4" t="s">
        <v>9</v>
      </c>
      <c r="AJ169" s="4" t="s">
        <v>9</v>
      </c>
      <c r="AK169" s="4" t="s">
        <v>9</v>
      </c>
      <c r="AL169" s="4" t="s">
        <v>5904</v>
      </c>
      <c r="AM169" s="4" t="s">
        <v>5905</v>
      </c>
      <c r="AN169" s="4" t="s">
        <v>9</v>
      </c>
      <c r="AO169" s="4" t="s">
        <v>9</v>
      </c>
      <c r="AP169" s="4" t="s">
        <v>5902</v>
      </c>
      <c r="AQ169" s="4" t="s">
        <v>9</v>
      </c>
      <c r="AR169" s="4" t="s">
        <v>9</v>
      </c>
      <c r="AS169" s="4" t="s">
        <v>9</v>
      </c>
      <c r="AT169" s="4" t="s">
        <v>9</v>
      </c>
      <c r="AU169" s="4" t="s">
        <v>9</v>
      </c>
      <c r="AV169" s="102"/>
      <c r="AW169" s="4" t="s">
        <v>5902</v>
      </c>
      <c r="AX169" s="4" t="s">
        <v>9</v>
      </c>
      <c r="AY169" s="4" t="s">
        <v>9</v>
      </c>
      <c r="AZ169" s="4" t="s">
        <v>9</v>
      </c>
      <c r="BA169" s="4" t="s">
        <v>9</v>
      </c>
      <c r="BB169" s="103">
        <v>0</v>
      </c>
      <c r="BC169" s="102"/>
      <c r="BD169" s="4" t="s">
        <v>9</v>
      </c>
      <c r="BE169" s="102"/>
      <c r="BF169" s="102"/>
      <c r="BG169" s="4" t="s">
        <v>9</v>
      </c>
      <c r="BH169" s="4" t="s">
        <v>5906</v>
      </c>
      <c r="BI169" s="4" t="s">
        <v>9</v>
      </c>
      <c r="BJ169" s="4" t="s">
        <v>9</v>
      </c>
      <c r="BK169" s="4" t="s">
        <v>9</v>
      </c>
      <c r="BL169" s="4" t="s">
        <v>9</v>
      </c>
      <c r="BM169" s="4" t="s">
        <v>9</v>
      </c>
      <c r="BN169" s="4" t="s">
        <v>5907</v>
      </c>
      <c r="BO169" s="4" t="s">
        <v>5908</v>
      </c>
      <c r="BP169" s="4" t="s">
        <v>9</v>
      </c>
      <c r="BQ169" s="4" t="s">
        <v>9</v>
      </c>
      <c r="BR169" s="4" t="s">
        <v>5902</v>
      </c>
      <c r="BS169" s="4" t="s">
        <v>9</v>
      </c>
      <c r="BT169" s="4" t="s">
        <v>9</v>
      </c>
      <c r="BU169" s="4" t="s">
        <v>9</v>
      </c>
      <c r="BV169" s="4" t="s">
        <v>9</v>
      </c>
      <c r="BW169" s="4" t="s">
        <v>9</v>
      </c>
      <c r="BX169" s="4" t="s">
        <v>5901</v>
      </c>
      <c r="BY169" s="4" t="s">
        <v>9</v>
      </c>
      <c r="BZ169" s="4" t="s">
        <v>9</v>
      </c>
      <c r="CA169" s="4" t="s">
        <v>9</v>
      </c>
      <c r="CB169" s="4" t="s">
        <v>9</v>
      </c>
      <c r="CC169" s="4" t="s">
        <v>9</v>
      </c>
      <c r="CD169" s="4" t="s">
        <v>9</v>
      </c>
      <c r="CE169" s="4" t="s">
        <v>9</v>
      </c>
      <c r="CF169" s="4" t="s">
        <v>5902</v>
      </c>
      <c r="CG169" s="4" t="s">
        <v>9</v>
      </c>
      <c r="CH169" s="4" t="s">
        <v>9</v>
      </c>
      <c r="CI169" s="4" t="s">
        <v>9</v>
      </c>
      <c r="CJ169" s="4" t="s">
        <v>9</v>
      </c>
      <c r="CK169" s="104">
        <v>0.51283564814814997</v>
      </c>
      <c r="CL169" s="104">
        <v>0</v>
      </c>
      <c r="CM169" s="4" t="s">
        <v>9</v>
      </c>
      <c r="CN169" s="4" t="s">
        <v>5902</v>
      </c>
      <c r="CO169" s="4" t="s">
        <v>9</v>
      </c>
      <c r="CP169" s="4" t="s">
        <v>9</v>
      </c>
      <c r="CQ169" s="4" t="s">
        <v>9</v>
      </c>
      <c r="CR169" s="4" t="s">
        <v>9</v>
      </c>
      <c r="CS169" s="4" t="s">
        <v>9</v>
      </c>
      <c r="CT169" s="4" t="s">
        <v>9</v>
      </c>
      <c r="CU169" s="4" t="s">
        <v>9</v>
      </c>
      <c r="CV169" s="4" t="s">
        <v>11</v>
      </c>
      <c r="CW169" s="4" t="s">
        <v>5909</v>
      </c>
      <c r="CX169" s="4" t="s">
        <v>9</v>
      </c>
      <c r="CY169" s="4" t="s">
        <v>9</v>
      </c>
      <c r="CZ169" s="4" t="s">
        <v>9</v>
      </c>
      <c r="DA169" s="4" t="s">
        <v>9</v>
      </c>
      <c r="DB169" s="4" t="s">
        <v>9</v>
      </c>
      <c r="DC169" s="102"/>
      <c r="DE169" s="8" t="str">
        <f t="shared" si="4"/>
        <v>BUD220</v>
      </c>
      <c r="DF169" s="8" t="str">
        <f t="shared" si="5"/>
        <v>6-A2 Eng Label Reformulation post</v>
      </c>
    </row>
    <row r="170" spans="1:110">
      <c r="A170" s="4" t="s">
        <v>6077</v>
      </c>
      <c r="B170" s="4" t="s">
        <v>5899</v>
      </c>
      <c r="C170" s="4" t="s">
        <v>4955</v>
      </c>
      <c r="D170" s="4" t="s">
        <v>9</v>
      </c>
      <c r="E170" s="4" t="s">
        <v>5900</v>
      </c>
      <c r="F170" s="102">
        <v>44502</v>
      </c>
      <c r="G170" s="4" t="s">
        <v>9</v>
      </c>
      <c r="H170" s="102"/>
      <c r="I170" s="4" t="s">
        <v>6843</v>
      </c>
      <c r="J170" s="4" t="s">
        <v>9</v>
      </c>
      <c r="K170" s="4" t="s">
        <v>5002</v>
      </c>
      <c r="L170" s="4" t="s">
        <v>9</v>
      </c>
      <c r="M170" s="4" t="s">
        <v>9</v>
      </c>
      <c r="N170" s="4" t="s">
        <v>5002</v>
      </c>
      <c r="O170" s="4" t="s">
        <v>4955</v>
      </c>
      <c r="P170" s="4" t="s">
        <v>5901</v>
      </c>
      <c r="Q170" s="4" t="s">
        <v>9</v>
      </c>
      <c r="R170" s="4" t="s">
        <v>9</v>
      </c>
      <c r="S170" s="4" t="s">
        <v>11</v>
      </c>
      <c r="T170" s="4" t="s">
        <v>1449</v>
      </c>
      <c r="U170" s="4" t="s">
        <v>5902</v>
      </c>
      <c r="V170" s="102"/>
      <c r="W170" s="4" t="s">
        <v>5902</v>
      </c>
      <c r="X170" s="4" t="s">
        <v>9</v>
      </c>
      <c r="Y170" s="4" t="s">
        <v>11</v>
      </c>
      <c r="Z170" s="4" t="s">
        <v>9</v>
      </c>
      <c r="AA170" s="4" t="s">
        <v>9</v>
      </c>
      <c r="AB170" s="102"/>
      <c r="AC170" s="102"/>
      <c r="AD170" s="102"/>
      <c r="AE170" s="102">
        <v>44502</v>
      </c>
      <c r="AF170" s="102"/>
      <c r="AG170" s="102"/>
      <c r="AH170" s="4" t="s">
        <v>5903</v>
      </c>
      <c r="AI170" s="4" t="s">
        <v>9</v>
      </c>
      <c r="AJ170" s="4" t="s">
        <v>9</v>
      </c>
      <c r="AK170" s="4" t="s">
        <v>9</v>
      </c>
      <c r="AL170" s="4" t="s">
        <v>5904</v>
      </c>
      <c r="AM170" s="4" t="s">
        <v>5905</v>
      </c>
      <c r="AN170" s="4" t="s">
        <v>9</v>
      </c>
      <c r="AO170" s="4" t="s">
        <v>9</v>
      </c>
      <c r="AP170" s="4" t="s">
        <v>5902</v>
      </c>
      <c r="AQ170" s="4" t="s">
        <v>9</v>
      </c>
      <c r="AR170" s="4" t="s">
        <v>9</v>
      </c>
      <c r="AS170" s="4" t="s">
        <v>9</v>
      </c>
      <c r="AT170" s="4" t="s">
        <v>9</v>
      </c>
      <c r="AU170" s="4" t="s">
        <v>9</v>
      </c>
      <c r="AV170" s="102"/>
      <c r="AW170" s="4" t="s">
        <v>5902</v>
      </c>
      <c r="AX170" s="4" t="s">
        <v>9</v>
      </c>
      <c r="AY170" s="4" t="s">
        <v>9</v>
      </c>
      <c r="AZ170" s="4" t="s">
        <v>9</v>
      </c>
      <c r="BA170" s="4" t="s">
        <v>9</v>
      </c>
      <c r="BB170" s="103">
        <v>0</v>
      </c>
      <c r="BC170" s="102"/>
      <c r="BD170" s="4" t="s">
        <v>9</v>
      </c>
      <c r="BE170" s="102"/>
      <c r="BF170" s="102"/>
      <c r="BG170" s="4" t="s">
        <v>9</v>
      </c>
      <c r="BH170" s="4" t="s">
        <v>5906</v>
      </c>
      <c r="BI170" s="4" t="s">
        <v>9</v>
      </c>
      <c r="BJ170" s="4" t="s">
        <v>9</v>
      </c>
      <c r="BK170" s="4" t="s">
        <v>9</v>
      </c>
      <c r="BL170" s="4" t="s">
        <v>9</v>
      </c>
      <c r="BM170" s="4" t="s">
        <v>9</v>
      </c>
      <c r="BN170" s="4" t="s">
        <v>5907</v>
      </c>
      <c r="BO170" s="4" t="s">
        <v>5908</v>
      </c>
      <c r="BP170" s="4" t="s">
        <v>9</v>
      </c>
      <c r="BQ170" s="4" t="s">
        <v>9</v>
      </c>
      <c r="BR170" s="4" t="s">
        <v>5902</v>
      </c>
      <c r="BS170" s="4" t="s">
        <v>9</v>
      </c>
      <c r="BT170" s="4" t="s">
        <v>9</v>
      </c>
      <c r="BU170" s="4" t="s">
        <v>9</v>
      </c>
      <c r="BV170" s="4" t="s">
        <v>9</v>
      </c>
      <c r="BW170" s="4" t="s">
        <v>9</v>
      </c>
      <c r="BX170" s="4" t="s">
        <v>5901</v>
      </c>
      <c r="BY170" s="4" t="s">
        <v>9</v>
      </c>
      <c r="BZ170" s="4" t="s">
        <v>9</v>
      </c>
      <c r="CA170" s="4" t="s">
        <v>9</v>
      </c>
      <c r="CB170" s="4" t="s">
        <v>9</v>
      </c>
      <c r="CC170" s="4" t="s">
        <v>9</v>
      </c>
      <c r="CD170" s="4" t="s">
        <v>9</v>
      </c>
      <c r="CE170" s="4" t="s">
        <v>9</v>
      </c>
      <c r="CF170" s="4" t="s">
        <v>5902</v>
      </c>
      <c r="CG170" s="4" t="s">
        <v>9</v>
      </c>
      <c r="CH170" s="4" t="s">
        <v>9</v>
      </c>
      <c r="CI170" s="4" t="s">
        <v>9</v>
      </c>
      <c r="CJ170" s="4" t="s">
        <v>9</v>
      </c>
      <c r="CK170" s="104">
        <v>0.51283564814814997</v>
      </c>
      <c r="CL170" s="104">
        <v>0</v>
      </c>
      <c r="CM170" s="4" t="s">
        <v>9</v>
      </c>
      <c r="CN170" s="4" t="s">
        <v>5902</v>
      </c>
      <c r="CO170" s="4" t="s">
        <v>9</v>
      </c>
      <c r="CP170" s="4" t="s">
        <v>9</v>
      </c>
      <c r="CQ170" s="4" t="s">
        <v>9</v>
      </c>
      <c r="CR170" s="4" t="s">
        <v>9</v>
      </c>
      <c r="CS170" s="4" t="s">
        <v>9</v>
      </c>
      <c r="CT170" s="4" t="s">
        <v>9</v>
      </c>
      <c r="CU170" s="4" t="s">
        <v>9</v>
      </c>
      <c r="CV170" s="4" t="s">
        <v>11</v>
      </c>
      <c r="CW170" s="4" t="s">
        <v>5909</v>
      </c>
      <c r="CX170" s="4" t="s">
        <v>9</v>
      </c>
      <c r="CY170" s="4" t="s">
        <v>9</v>
      </c>
      <c r="CZ170" s="4" t="s">
        <v>9</v>
      </c>
      <c r="DA170" s="4" t="s">
        <v>9</v>
      </c>
      <c r="DB170" s="4" t="s">
        <v>9</v>
      </c>
      <c r="DC170" s="102"/>
      <c r="DE170" s="8" t="str">
        <f t="shared" si="4"/>
        <v>XHR250</v>
      </c>
      <c r="DF170" s="8" t="str">
        <f t="shared" si="5"/>
        <v>Pre-employment Reports</v>
      </c>
    </row>
    <row r="171" spans="1:110">
      <c r="A171" s="4" t="s">
        <v>6078</v>
      </c>
      <c r="B171" s="4" t="s">
        <v>5899</v>
      </c>
      <c r="C171" s="4" t="s">
        <v>4955</v>
      </c>
      <c r="D171" s="4" t="s">
        <v>9</v>
      </c>
      <c r="E171" s="4" t="s">
        <v>5900</v>
      </c>
      <c r="F171" s="102">
        <v>44502</v>
      </c>
      <c r="G171" s="4" t="s">
        <v>9</v>
      </c>
      <c r="H171" s="102"/>
      <c r="I171" s="4" t="s">
        <v>6844</v>
      </c>
      <c r="J171" s="4" t="s">
        <v>9</v>
      </c>
      <c r="K171" s="4" t="s">
        <v>5002</v>
      </c>
      <c r="L171" s="4" t="s">
        <v>9</v>
      </c>
      <c r="M171" s="4" t="s">
        <v>9</v>
      </c>
      <c r="N171" s="4" t="s">
        <v>5002</v>
      </c>
      <c r="O171" s="4" t="s">
        <v>4955</v>
      </c>
      <c r="P171" s="4" t="s">
        <v>5901</v>
      </c>
      <c r="Q171" s="4" t="s">
        <v>9</v>
      </c>
      <c r="R171" s="4" t="s">
        <v>9</v>
      </c>
      <c r="S171" s="4" t="s">
        <v>11</v>
      </c>
      <c r="T171" s="4" t="s">
        <v>1449</v>
      </c>
      <c r="U171" s="4" t="s">
        <v>5902</v>
      </c>
      <c r="V171" s="102"/>
      <c r="W171" s="4" t="s">
        <v>5902</v>
      </c>
      <c r="X171" s="4" t="s">
        <v>9</v>
      </c>
      <c r="Y171" s="4" t="s">
        <v>11</v>
      </c>
      <c r="Z171" s="4" t="s">
        <v>9</v>
      </c>
      <c r="AA171" s="4" t="s">
        <v>9</v>
      </c>
      <c r="AB171" s="102"/>
      <c r="AC171" s="102"/>
      <c r="AD171" s="102"/>
      <c r="AE171" s="102">
        <v>44502</v>
      </c>
      <c r="AF171" s="102"/>
      <c r="AG171" s="102"/>
      <c r="AH171" s="4" t="s">
        <v>5903</v>
      </c>
      <c r="AI171" s="4" t="s">
        <v>9</v>
      </c>
      <c r="AJ171" s="4" t="s">
        <v>9</v>
      </c>
      <c r="AK171" s="4" t="s">
        <v>9</v>
      </c>
      <c r="AL171" s="4" t="s">
        <v>5904</v>
      </c>
      <c r="AM171" s="4" t="s">
        <v>5905</v>
      </c>
      <c r="AN171" s="4" t="s">
        <v>9</v>
      </c>
      <c r="AO171" s="4" t="s">
        <v>9</v>
      </c>
      <c r="AP171" s="4" t="s">
        <v>5902</v>
      </c>
      <c r="AQ171" s="4" t="s">
        <v>9</v>
      </c>
      <c r="AR171" s="4" t="s">
        <v>9</v>
      </c>
      <c r="AS171" s="4" t="s">
        <v>9</v>
      </c>
      <c r="AT171" s="4" t="s">
        <v>9</v>
      </c>
      <c r="AU171" s="4" t="s">
        <v>9</v>
      </c>
      <c r="AV171" s="102"/>
      <c r="AW171" s="4" t="s">
        <v>5902</v>
      </c>
      <c r="AX171" s="4" t="s">
        <v>9</v>
      </c>
      <c r="AY171" s="4" t="s">
        <v>9</v>
      </c>
      <c r="AZ171" s="4" t="s">
        <v>9</v>
      </c>
      <c r="BA171" s="4" t="s">
        <v>9</v>
      </c>
      <c r="BB171" s="103">
        <v>0</v>
      </c>
      <c r="BC171" s="102"/>
      <c r="BD171" s="4" t="s">
        <v>9</v>
      </c>
      <c r="BE171" s="102"/>
      <c r="BF171" s="102"/>
      <c r="BG171" s="4" t="s">
        <v>9</v>
      </c>
      <c r="BH171" s="4" t="s">
        <v>5906</v>
      </c>
      <c r="BI171" s="4" t="s">
        <v>9</v>
      </c>
      <c r="BJ171" s="4" t="s">
        <v>9</v>
      </c>
      <c r="BK171" s="4" t="s">
        <v>9</v>
      </c>
      <c r="BL171" s="4" t="s">
        <v>9</v>
      </c>
      <c r="BM171" s="4" t="s">
        <v>9</v>
      </c>
      <c r="BN171" s="4" t="s">
        <v>5907</v>
      </c>
      <c r="BO171" s="4" t="s">
        <v>5908</v>
      </c>
      <c r="BP171" s="4" t="s">
        <v>9</v>
      </c>
      <c r="BQ171" s="4" t="s">
        <v>9</v>
      </c>
      <c r="BR171" s="4" t="s">
        <v>5902</v>
      </c>
      <c r="BS171" s="4" t="s">
        <v>9</v>
      </c>
      <c r="BT171" s="4" t="s">
        <v>9</v>
      </c>
      <c r="BU171" s="4" t="s">
        <v>9</v>
      </c>
      <c r="BV171" s="4" t="s">
        <v>9</v>
      </c>
      <c r="BW171" s="4" t="s">
        <v>9</v>
      </c>
      <c r="BX171" s="4" t="s">
        <v>5901</v>
      </c>
      <c r="BY171" s="4" t="s">
        <v>9</v>
      </c>
      <c r="BZ171" s="4" t="s">
        <v>9</v>
      </c>
      <c r="CA171" s="4" t="s">
        <v>9</v>
      </c>
      <c r="CB171" s="4" t="s">
        <v>9</v>
      </c>
      <c r="CC171" s="4" t="s">
        <v>9</v>
      </c>
      <c r="CD171" s="4" t="s">
        <v>9</v>
      </c>
      <c r="CE171" s="4" t="s">
        <v>9</v>
      </c>
      <c r="CF171" s="4" t="s">
        <v>5902</v>
      </c>
      <c r="CG171" s="4" t="s">
        <v>9</v>
      </c>
      <c r="CH171" s="4" t="s">
        <v>9</v>
      </c>
      <c r="CI171" s="4" t="s">
        <v>9</v>
      </c>
      <c r="CJ171" s="4" t="s">
        <v>9</v>
      </c>
      <c r="CK171" s="104">
        <v>0.51283564814814997</v>
      </c>
      <c r="CL171" s="104">
        <v>0</v>
      </c>
      <c r="CM171" s="4" t="s">
        <v>9</v>
      </c>
      <c r="CN171" s="4" t="s">
        <v>5902</v>
      </c>
      <c r="CO171" s="4" t="s">
        <v>9</v>
      </c>
      <c r="CP171" s="4" t="s">
        <v>9</v>
      </c>
      <c r="CQ171" s="4" t="s">
        <v>9</v>
      </c>
      <c r="CR171" s="4" t="s">
        <v>9</v>
      </c>
      <c r="CS171" s="4" t="s">
        <v>9</v>
      </c>
      <c r="CT171" s="4" t="s">
        <v>9</v>
      </c>
      <c r="CU171" s="4" t="s">
        <v>9</v>
      </c>
      <c r="CV171" s="4" t="s">
        <v>11</v>
      </c>
      <c r="CW171" s="4" t="s">
        <v>5909</v>
      </c>
      <c r="CX171" s="4" t="s">
        <v>9</v>
      </c>
      <c r="CY171" s="4" t="s">
        <v>9</v>
      </c>
      <c r="CZ171" s="4" t="s">
        <v>9</v>
      </c>
      <c r="DA171" s="4" t="s">
        <v>9</v>
      </c>
      <c r="DB171" s="4" t="s">
        <v>9</v>
      </c>
      <c r="DC171" s="102"/>
      <c r="DE171" s="8" t="str">
        <f t="shared" si="4"/>
        <v>XHR280</v>
      </c>
      <c r="DF171" s="8" t="str">
        <f t="shared" si="5"/>
        <v>Recruitment - SLT Member</v>
      </c>
    </row>
    <row r="172" spans="1:110">
      <c r="A172" s="4" t="s">
        <v>6079</v>
      </c>
      <c r="B172" s="4" t="s">
        <v>5899</v>
      </c>
      <c r="C172" s="4" t="s">
        <v>4955</v>
      </c>
      <c r="D172" s="4" t="s">
        <v>9</v>
      </c>
      <c r="E172" s="4" t="s">
        <v>5900</v>
      </c>
      <c r="F172" s="102">
        <v>44502</v>
      </c>
      <c r="G172" s="4" t="s">
        <v>9</v>
      </c>
      <c r="H172" s="102"/>
      <c r="I172" s="4" t="s">
        <v>6845</v>
      </c>
      <c r="J172" s="4" t="s">
        <v>9</v>
      </c>
      <c r="K172" s="4" t="s">
        <v>5002</v>
      </c>
      <c r="L172" s="4" t="s">
        <v>9</v>
      </c>
      <c r="M172" s="4" t="s">
        <v>9</v>
      </c>
      <c r="N172" s="4" t="s">
        <v>5002</v>
      </c>
      <c r="O172" s="4" t="s">
        <v>4955</v>
      </c>
      <c r="P172" s="4" t="s">
        <v>5901</v>
      </c>
      <c r="Q172" s="4" t="s">
        <v>9</v>
      </c>
      <c r="R172" s="4" t="s">
        <v>9</v>
      </c>
      <c r="S172" s="4" t="s">
        <v>11</v>
      </c>
      <c r="T172" s="4" t="s">
        <v>1449</v>
      </c>
      <c r="U172" s="4" t="s">
        <v>5902</v>
      </c>
      <c r="V172" s="102"/>
      <c r="W172" s="4" t="s">
        <v>5902</v>
      </c>
      <c r="X172" s="4" t="s">
        <v>9</v>
      </c>
      <c r="Y172" s="4" t="s">
        <v>11</v>
      </c>
      <c r="Z172" s="4" t="s">
        <v>9</v>
      </c>
      <c r="AA172" s="4" t="s">
        <v>9</v>
      </c>
      <c r="AB172" s="102"/>
      <c r="AC172" s="102"/>
      <c r="AD172" s="102"/>
      <c r="AE172" s="102">
        <v>44502</v>
      </c>
      <c r="AF172" s="102"/>
      <c r="AG172" s="102"/>
      <c r="AH172" s="4" t="s">
        <v>5903</v>
      </c>
      <c r="AI172" s="4" t="s">
        <v>9</v>
      </c>
      <c r="AJ172" s="4" t="s">
        <v>9</v>
      </c>
      <c r="AK172" s="4" t="s">
        <v>9</v>
      </c>
      <c r="AL172" s="4" t="s">
        <v>5904</v>
      </c>
      <c r="AM172" s="4" t="s">
        <v>5905</v>
      </c>
      <c r="AN172" s="4" t="s">
        <v>9</v>
      </c>
      <c r="AO172" s="4" t="s">
        <v>9</v>
      </c>
      <c r="AP172" s="4" t="s">
        <v>5902</v>
      </c>
      <c r="AQ172" s="4" t="s">
        <v>9</v>
      </c>
      <c r="AR172" s="4" t="s">
        <v>9</v>
      </c>
      <c r="AS172" s="4" t="s">
        <v>9</v>
      </c>
      <c r="AT172" s="4" t="s">
        <v>9</v>
      </c>
      <c r="AU172" s="4" t="s">
        <v>9</v>
      </c>
      <c r="AV172" s="102"/>
      <c r="AW172" s="4" t="s">
        <v>5902</v>
      </c>
      <c r="AX172" s="4" t="s">
        <v>9</v>
      </c>
      <c r="AY172" s="4" t="s">
        <v>9</v>
      </c>
      <c r="AZ172" s="4" t="s">
        <v>9</v>
      </c>
      <c r="BA172" s="4" t="s">
        <v>9</v>
      </c>
      <c r="BB172" s="103">
        <v>0</v>
      </c>
      <c r="BC172" s="102"/>
      <c r="BD172" s="4" t="s">
        <v>9</v>
      </c>
      <c r="BE172" s="102"/>
      <c r="BF172" s="102"/>
      <c r="BG172" s="4" t="s">
        <v>9</v>
      </c>
      <c r="BH172" s="4" t="s">
        <v>5906</v>
      </c>
      <c r="BI172" s="4" t="s">
        <v>9</v>
      </c>
      <c r="BJ172" s="4" t="s">
        <v>9</v>
      </c>
      <c r="BK172" s="4" t="s">
        <v>9</v>
      </c>
      <c r="BL172" s="4" t="s">
        <v>9</v>
      </c>
      <c r="BM172" s="4" t="s">
        <v>9</v>
      </c>
      <c r="BN172" s="4" t="s">
        <v>5907</v>
      </c>
      <c r="BO172" s="4" t="s">
        <v>5908</v>
      </c>
      <c r="BP172" s="4" t="s">
        <v>9</v>
      </c>
      <c r="BQ172" s="4" t="s">
        <v>9</v>
      </c>
      <c r="BR172" s="4" t="s">
        <v>5902</v>
      </c>
      <c r="BS172" s="4" t="s">
        <v>9</v>
      </c>
      <c r="BT172" s="4" t="s">
        <v>9</v>
      </c>
      <c r="BU172" s="4" t="s">
        <v>9</v>
      </c>
      <c r="BV172" s="4" t="s">
        <v>9</v>
      </c>
      <c r="BW172" s="4" t="s">
        <v>9</v>
      </c>
      <c r="BX172" s="4" t="s">
        <v>5901</v>
      </c>
      <c r="BY172" s="4" t="s">
        <v>9</v>
      </c>
      <c r="BZ172" s="4" t="s">
        <v>9</v>
      </c>
      <c r="CA172" s="4" t="s">
        <v>9</v>
      </c>
      <c r="CB172" s="4" t="s">
        <v>9</v>
      </c>
      <c r="CC172" s="4" t="s">
        <v>9</v>
      </c>
      <c r="CD172" s="4" t="s">
        <v>9</v>
      </c>
      <c r="CE172" s="4" t="s">
        <v>9</v>
      </c>
      <c r="CF172" s="4" t="s">
        <v>5902</v>
      </c>
      <c r="CG172" s="4" t="s">
        <v>9</v>
      </c>
      <c r="CH172" s="4" t="s">
        <v>9</v>
      </c>
      <c r="CI172" s="4" t="s">
        <v>9</v>
      </c>
      <c r="CJ172" s="4" t="s">
        <v>9</v>
      </c>
      <c r="CK172" s="104">
        <v>0.51283564814814997</v>
      </c>
      <c r="CL172" s="104">
        <v>0</v>
      </c>
      <c r="CM172" s="4" t="s">
        <v>9</v>
      </c>
      <c r="CN172" s="4" t="s">
        <v>5902</v>
      </c>
      <c r="CO172" s="4" t="s">
        <v>9</v>
      </c>
      <c r="CP172" s="4" t="s">
        <v>9</v>
      </c>
      <c r="CQ172" s="4" t="s">
        <v>9</v>
      </c>
      <c r="CR172" s="4" t="s">
        <v>9</v>
      </c>
      <c r="CS172" s="4" t="s">
        <v>9</v>
      </c>
      <c r="CT172" s="4" t="s">
        <v>9</v>
      </c>
      <c r="CU172" s="4" t="s">
        <v>9</v>
      </c>
      <c r="CV172" s="4" t="s">
        <v>11</v>
      </c>
      <c r="CW172" s="4" t="s">
        <v>5909</v>
      </c>
      <c r="CX172" s="4" t="s">
        <v>9</v>
      </c>
      <c r="CY172" s="4" t="s">
        <v>9</v>
      </c>
      <c r="CZ172" s="4" t="s">
        <v>9</v>
      </c>
      <c r="DA172" s="4" t="s">
        <v>9</v>
      </c>
      <c r="DB172" s="4" t="s">
        <v>9</v>
      </c>
      <c r="DC172" s="102"/>
      <c r="DE172" s="8" t="str">
        <f t="shared" si="4"/>
        <v>XHR281</v>
      </c>
      <c r="DF172" s="8" t="str">
        <f t="shared" si="5"/>
        <v>Recruitment - GM Manufacturings</v>
      </c>
    </row>
    <row r="173" spans="1:110">
      <c r="A173" s="4" t="s">
        <v>6080</v>
      </c>
      <c r="B173" s="4" t="s">
        <v>5899</v>
      </c>
      <c r="C173" s="4" t="s">
        <v>4955</v>
      </c>
      <c r="D173" s="4" t="s">
        <v>9</v>
      </c>
      <c r="E173" s="4" t="s">
        <v>5900</v>
      </c>
      <c r="F173" s="102">
        <v>44502</v>
      </c>
      <c r="G173" s="4" t="s">
        <v>9</v>
      </c>
      <c r="H173" s="102"/>
      <c r="I173" s="4" t="s">
        <v>6846</v>
      </c>
      <c r="J173" s="4" t="s">
        <v>9</v>
      </c>
      <c r="K173" s="4" t="s">
        <v>5002</v>
      </c>
      <c r="L173" s="4" t="s">
        <v>9</v>
      </c>
      <c r="M173" s="4" t="s">
        <v>9</v>
      </c>
      <c r="N173" s="4" t="s">
        <v>5002</v>
      </c>
      <c r="O173" s="4" t="s">
        <v>4955</v>
      </c>
      <c r="P173" s="4" t="s">
        <v>5901</v>
      </c>
      <c r="Q173" s="4" t="s">
        <v>9</v>
      </c>
      <c r="R173" s="4" t="s">
        <v>9</v>
      </c>
      <c r="S173" s="4" t="s">
        <v>11</v>
      </c>
      <c r="T173" s="4" t="s">
        <v>1449</v>
      </c>
      <c r="U173" s="4" t="s">
        <v>5902</v>
      </c>
      <c r="V173" s="102"/>
      <c r="W173" s="4" t="s">
        <v>5902</v>
      </c>
      <c r="X173" s="4" t="s">
        <v>9</v>
      </c>
      <c r="Y173" s="4" t="s">
        <v>11</v>
      </c>
      <c r="Z173" s="4" t="s">
        <v>9</v>
      </c>
      <c r="AA173" s="4" t="s">
        <v>9</v>
      </c>
      <c r="AB173" s="102"/>
      <c r="AC173" s="102"/>
      <c r="AD173" s="102"/>
      <c r="AE173" s="102">
        <v>44502</v>
      </c>
      <c r="AF173" s="102"/>
      <c r="AG173" s="102"/>
      <c r="AH173" s="4" t="s">
        <v>5903</v>
      </c>
      <c r="AI173" s="4" t="s">
        <v>9</v>
      </c>
      <c r="AJ173" s="4" t="s">
        <v>9</v>
      </c>
      <c r="AK173" s="4" t="s">
        <v>9</v>
      </c>
      <c r="AL173" s="4" t="s">
        <v>5904</v>
      </c>
      <c r="AM173" s="4" t="s">
        <v>5905</v>
      </c>
      <c r="AN173" s="4" t="s">
        <v>9</v>
      </c>
      <c r="AO173" s="4" t="s">
        <v>9</v>
      </c>
      <c r="AP173" s="4" t="s">
        <v>5902</v>
      </c>
      <c r="AQ173" s="4" t="s">
        <v>9</v>
      </c>
      <c r="AR173" s="4" t="s">
        <v>9</v>
      </c>
      <c r="AS173" s="4" t="s">
        <v>9</v>
      </c>
      <c r="AT173" s="4" t="s">
        <v>9</v>
      </c>
      <c r="AU173" s="4" t="s">
        <v>9</v>
      </c>
      <c r="AV173" s="102"/>
      <c r="AW173" s="4" t="s">
        <v>5902</v>
      </c>
      <c r="AX173" s="4" t="s">
        <v>9</v>
      </c>
      <c r="AY173" s="4" t="s">
        <v>9</v>
      </c>
      <c r="AZ173" s="4" t="s">
        <v>9</v>
      </c>
      <c r="BA173" s="4" t="s">
        <v>9</v>
      </c>
      <c r="BB173" s="103">
        <v>0</v>
      </c>
      <c r="BC173" s="102"/>
      <c r="BD173" s="4" t="s">
        <v>9</v>
      </c>
      <c r="BE173" s="102"/>
      <c r="BF173" s="102"/>
      <c r="BG173" s="4" t="s">
        <v>9</v>
      </c>
      <c r="BH173" s="4" t="s">
        <v>5906</v>
      </c>
      <c r="BI173" s="4" t="s">
        <v>9</v>
      </c>
      <c r="BJ173" s="4" t="s">
        <v>9</v>
      </c>
      <c r="BK173" s="4" t="s">
        <v>9</v>
      </c>
      <c r="BL173" s="4" t="s">
        <v>9</v>
      </c>
      <c r="BM173" s="4" t="s">
        <v>9</v>
      </c>
      <c r="BN173" s="4" t="s">
        <v>5907</v>
      </c>
      <c r="BO173" s="4" t="s">
        <v>5908</v>
      </c>
      <c r="BP173" s="4" t="s">
        <v>9</v>
      </c>
      <c r="BQ173" s="4" t="s">
        <v>9</v>
      </c>
      <c r="BR173" s="4" t="s">
        <v>5902</v>
      </c>
      <c r="BS173" s="4" t="s">
        <v>9</v>
      </c>
      <c r="BT173" s="4" t="s">
        <v>9</v>
      </c>
      <c r="BU173" s="4" t="s">
        <v>9</v>
      </c>
      <c r="BV173" s="4" t="s">
        <v>9</v>
      </c>
      <c r="BW173" s="4" t="s">
        <v>9</v>
      </c>
      <c r="BX173" s="4" t="s">
        <v>5901</v>
      </c>
      <c r="BY173" s="4" t="s">
        <v>9</v>
      </c>
      <c r="BZ173" s="4" t="s">
        <v>9</v>
      </c>
      <c r="CA173" s="4" t="s">
        <v>9</v>
      </c>
      <c r="CB173" s="4" t="s">
        <v>9</v>
      </c>
      <c r="CC173" s="4" t="s">
        <v>9</v>
      </c>
      <c r="CD173" s="4" t="s">
        <v>9</v>
      </c>
      <c r="CE173" s="4" t="s">
        <v>9</v>
      </c>
      <c r="CF173" s="4" t="s">
        <v>5902</v>
      </c>
      <c r="CG173" s="4" t="s">
        <v>9</v>
      </c>
      <c r="CH173" s="4" t="s">
        <v>9</v>
      </c>
      <c r="CI173" s="4" t="s">
        <v>9</v>
      </c>
      <c r="CJ173" s="4" t="s">
        <v>9</v>
      </c>
      <c r="CK173" s="104">
        <v>0.51283564814814997</v>
      </c>
      <c r="CL173" s="104">
        <v>0</v>
      </c>
      <c r="CM173" s="4" t="s">
        <v>9</v>
      </c>
      <c r="CN173" s="4" t="s">
        <v>5902</v>
      </c>
      <c r="CO173" s="4" t="s">
        <v>9</v>
      </c>
      <c r="CP173" s="4" t="s">
        <v>9</v>
      </c>
      <c r="CQ173" s="4" t="s">
        <v>9</v>
      </c>
      <c r="CR173" s="4" t="s">
        <v>9</v>
      </c>
      <c r="CS173" s="4" t="s">
        <v>9</v>
      </c>
      <c r="CT173" s="4" t="s">
        <v>9</v>
      </c>
      <c r="CU173" s="4" t="s">
        <v>9</v>
      </c>
      <c r="CV173" s="4" t="s">
        <v>11</v>
      </c>
      <c r="CW173" s="4" t="s">
        <v>5909</v>
      </c>
      <c r="CX173" s="4" t="s">
        <v>9</v>
      </c>
      <c r="CY173" s="4" t="s">
        <v>9</v>
      </c>
      <c r="CZ173" s="4" t="s">
        <v>9</v>
      </c>
      <c r="DA173" s="4" t="s">
        <v>9</v>
      </c>
      <c r="DB173" s="4" t="s">
        <v>9</v>
      </c>
      <c r="DC173" s="102"/>
      <c r="DE173" s="8" t="str">
        <f t="shared" si="4"/>
        <v>XHR282</v>
      </c>
      <c r="DF173" s="8" t="str">
        <f t="shared" si="5"/>
        <v>Recruitment - GM Quality</v>
      </c>
    </row>
    <row r="174" spans="1:110">
      <c r="A174" s="4" t="s">
        <v>6081</v>
      </c>
      <c r="B174" s="4" t="s">
        <v>5899</v>
      </c>
      <c r="C174" s="4" t="s">
        <v>4955</v>
      </c>
      <c r="D174" s="4" t="s">
        <v>9</v>
      </c>
      <c r="E174" s="4" t="s">
        <v>5900</v>
      </c>
      <c r="F174" s="102">
        <v>44502</v>
      </c>
      <c r="G174" s="4" t="s">
        <v>9</v>
      </c>
      <c r="H174" s="102"/>
      <c r="I174" s="4" t="s">
        <v>6847</v>
      </c>
      <c r="J174" s="4" t="s">
        <v>9</v>
      </c>
      <c r="K174" s="4" t="s">
        <v>5002</v>
      </c>
      <c r="L174" s="4" t="s">
        <v>9</v>
      </c>
      <c r="M174" s="4" t="s">
        <v>9</v>
      </c>
      <c r="N174" s="4" t="s">
        <v>5002</v>
      </c>
      <c r="O174" s="4" t="s">
        <v>4955</v>
      </c>
      <c r="P174" s="4" t="s">
        <v>5901</v>
      </c>
      <c r="Q174" s="4" t="s">
        <v>9</v>
      </c>
      <c r="R174" s="4" t="s">
        <v>9</v>
      </c>
      <c r="S174" s="4" t="s">
        <v>11</v>
      </c>
      <c r="T174" s="4" t="s">
        <v>1449</v>
      </c>
      <c r="U174" s="4" t="s">
        <v>5902</v>
      </c>
      <c r="V174" s="102"/>
      <c r="W174" s="4" t="s">
        <v>5902</v>
      </c>
      <c r="X174" s="4" t="s">
        <v>9</v>
      </c>
      <c r="Y174" s="4" t="s">
        <v>11</v>
      </c>
      <c r="Z174" s="4" t="s">
        <v>9</v>
      </c>
      <c r="AA174" s="4" t="s">
        <v>9</v>
      </c>
      <c r="AB174" s="102"/>
      <c r="AC174" s="102"/>
      <c r="AD174" s="102"/>
      <c r="AE174" s="102">
        <v>44502</v>
      </c>
      <c r="AF174" s="102"/>
      <c r="AG174" s="102"/>
      <c r="AH174" s="4" t="s">
        <v>5903</v>
      </c>
      <c r="AI174" s="4" t="s">
        <v>9</v>
      </c>
      <c r="AJ174" s="4" t="s">
        <v>9</v>
      </c>
      <c r="AK174" s="4" t="s">
        <v>9</v>
      </c>
      <c r="AL174" s="4" t="s">
        <v>5904</v>
      </c>
      <c r="AM174" s="4" t="s">
        <v>5905</v>
      </c>
      <c r="AN174" s="4" t="s">
        <v>9</v>
      </c>
      <c r="AO174" s="4" t="s">
        <v>9</v>
      </c>
      <c r="AP174" s="4" t="s">
        <v>5902</v>
      </c>
      <c r="AQ174" s="4" t="s">
        <v>9</v>
      </c>
      <c r="AR174" s="4" t="s">
        <v>9</v>
      </c>
      <c r="AS174" s="4" t="s">
        <v>9</v>
      </c>
      <c r="AT174" s="4" t="s">
        <v>9</v>
      </c>
      <c r="AU174" s="4" t="s">
        <v>9</v>
      </c>
      <c r="AV174" s="102"/>
      <c r="AW174" s="4" t="s">
        <v>5902</v>
      </c>
      <c r="AX174" s="4" t="s">
        <v>9</v>
      </c>
      <c r="AY174" s="4" t="s">
        <v>9</v>
      </c>
      <c r="AZ174" s="4" t="s">
        <v>9</v>
      </c>
      <c r="BA174" s="4" t="s">
        <v>9</v>
      </c>
      <c r="BB174" s="103">
        <v>0</v>
      </c>
      <c r="BC174" s="102"/>
      <c r="BD174" s="4" t="s">
        <v>9</v>
      </c>
      <c r="BE174" s="102"/>
      <c r="BF174" s="102"/>
      <c r="BG174" s="4" t="s">
        <v>9</v>
      </c>
      <c r="BH174" s="4" t="s">
        <v>5906</v>
      </c>
      <c r="BI174" s="4" t="s">
        <v>9</v>
      </c>
      <c r="BJ174" s="4" t="s">
        <v>9</v>
      </c>
      <c r="BK174" s="4" t="s">
        <v>9</v>
      </c>
      <c r="BL174" s="4" t="s">
        <v>9</v>
      </c>
      <c r="BM174" s="4" t="s">
        <v>9</v>
      </c>
      <c r="BN174" s="4" t="s">
        <v>5907</v>
      </c>
      <c r="BO174" s="4" t="s">
        <v>5908</v>
      </c>
      <c r="BP174" s="4" t="s">
        <v>9</v>
      </c>
      <c r="BQ174" s="4" t="s">
        <v>9</v>
      </c>
      <c r="BR174" s="4" t="s">
        <v>5902</v>
      </c>
      <c r="BS174" s="4" t="s">
        <v>9</v>
      </c>
      <c r="BT174" s="4" t="s">
        <v>9</v>
      </c>
      <c r="BU174" s="4" t="s">
        <v>9</v>
      </c>
      <c r="BV174" s="4" t="s">
        <v>9</v>
      </c>
      <c r="BW174" s="4" t="s">
        <v>9</v>
      </c>
      <c r="BX174" s="4" t="s">
        <v>5901</v>
      </c>
      <c r="BY174" s="4" t="s">
        <v>9</v>
      </c>
      <c r="BZ174" s="4" t="s">
        <v>9</v>
      </c>
      <c r="CA174" s="4" t="s">
        <v>9</v>
      </c>
      <c r="CB174" s="4" t="s">
        <v>9</v>
      </c>
      <c r="CC174" s="4" t="s">
        <v>9</v>
      </c>
      <c r="CD174" s="4" t="s">
        <v>9</v>
      </c>
      <c r="CE174" s="4" t="s">
        <v>9</v>
      </c>
      <c r="CF174" s="4" t="s">
        <v>5902</v>
      </c>
      <c r="CG174" s="4" t="s">
        <v>9</v>
      </c>
      <c r="CH174" s="4" t="s">
        <v>9</v>
      </c>
      <c r="CI174" s="4" t="s">
        <v>9</v>
      </c>
      <c r="CJ174" s="4" t="s">
        <v>9</v>
      </c>
      <c r="CK174" s="104">
        <v>0.51283564814814997</v>
      </c>
      <c r="CL174" s="104">
        <v>0</v>
      </c>
      <c r="CM174" s="4" t="s">
        <v>9</v>
      </c>
      <c r="CN174" s="4" t="s">
        <v>5902</v>
      </c>
      <c r="CO174" s="4" t="s">
        <v>9</v>
      </c>
      <c r="CP174" s="4" t="s">
        <v>9</v>
      </c>
      <c r="CQ174" s="4" t="s">
        <v>9</v>
      </c>
      <c r="CR174" s="4" t="s">
        <v>9</v>
      </c>
      <c r="CS174" s="4" t="s">
        <v>9</v>
      </c>
      <c r="CT174" s="4" t="s">
        <v>9</v>
      </c>
      <c r="CU174" s="4" t="s">
        <v>9</v>
      </c>
      <c r="CV174" s="4" t="s">
        <v>11</v>
      </c>
      <c r="CW174" s="4" t="s">
        <v>5909</v>
      </c>
      <c r="CX174" s="4" t="s">
        <v>9</v>
      </c>
      <c r="CY174" s="4" t="s">
        <v>9</v>
      </c>
      <c r="CZ174" s="4" t="s">
        <v>9</v>
      </c>
      <c r="DA174" s="4" t="s">
        <v>9</v>
      </c>
      <c r="DB174" s="4" t="s">
        <v>9</v>
      </c>
      <c r="DC174" s="102"/>
      <c r="DE174" s="8" t="str">
        <f t="shared" si="4"/>
        <v>XHR350</v>
      </c>
      <c r="DF174" s="8" t="str">
        <f t="shared" si="5"/>
        <v>Staff relocation</v>
      </c>
    </row>
    <row r="175" spans="1:110">
      <c r="A175" s="4" t="s">
        <v>6082</v>
      </c>
      <c r="B175" s="4" t="s">
        <v>5899</v>
      </c>
      <c r="C175" s="4" t="s">
        <v>4955</v>
      </c>
      <c r="D175" s="4" t="s">
        <v>9</v>
      </c>
      <c r="E175" s="4" t="s">
        <v>5900</v>
      </c>
      <c r="F175" s="102">
        <v>44502</v>
      </c>
      <c r="G175" s="4" t="s">
        <v>9</v>
      </c>
      <c r="H175" s="102"/>
      <c r="I175" s="4" t="s">
        <v>6848</v>
      </c>
      <c r="J175" s="4" t="s">
        <v>9</v>
      </c>
      <c r="K175" s="4" t="s">
        <v>5002</v>
      </c>
      <c r="L175" s="4" t="s">
        <v>9</v>
      </c>
      <c r="M175" s="4" t="s">
        <v>9</v>
      </c>
      <c r="N175" s="4" t="s">
        <v>5002</v>
      </c>
      <c r="O175" s="4" t="s">
        <v>4955</v>
      </c>
      <c r="P175" s="4" t="s">
        <v>5901</v>
      </c>
      <c r="Q175" s="4" t="s">
        <v>9</v>
      </c>
      <c r="R175" s="4" t="s">
        <v>9</v>
      </c>
      <c r="S175" s="4" t="s">
        <v>11</v>
      </c>
      <c r="T175" s="4" t="s">
        <v>1449</v>
      </c>
      <c r="U175" s="4" t="s">
        <v>5902</v>
      </c>
      <c r="V175" s="102"/>
      <c r="W175" s="4" t="s">
        <v>5902</v>
      </c>
      <c r="X175" s="4" t="s">
        <v>9</v>
      </c>
      <c r="Y175" s="4" t="s">
        <v>11</v>
      </c>
      <c r="Z175" s="4" t="s">
        <v>9</v>
      </c>
      <c r="AA175" s="4" t="s">
        <v>9</v>
      </c>
      <c r="AB175" s="102"/>
      <c r="AC175" s="102"/>
      <c r="AD175" s="102"/>
      <c r="AE175" s="102">
        <v>44502</v>
      </c>
      <c r="AF175" s="102"/>
      <c r="AG175" s="102"/>
      <c r="AH175" s="4" t="s">
        <v>5903</v>
      </c>
      <c r="AI175" s="4" t="s">
        <v>9</v>
      </c>
      <c r="AJ175" s="4" t="s">
        <v>9</v>
      </c>
      <c r="AK175" s="4" t="s">
        <v>9</v>
      </c>
      <c r="AL175" s="4" t="s">
        <v>5904</v>
      </c>
      <c r="AM175" s="4" t="s">
        <v>5905</v>
      </c>
      <c r="AN175" s="4" t="s">
        <v>9</v>
      </c>
      <c r="AO175" s="4" t="s">
        <v>9</v>
      </c>
      <c r="AP175" s="4" t="s">
        <v>5902</v>
      </c>
      <c r="AQ175" s="4" t="s">
        <v>9</v>
      </c>
      <c r="AR175" s="4" t="s">
        <v>9</v>
      </c>
      <c r="AS175" s="4" t="s">
        <v>9</v>
      </c>
      <c r="AT175" s="4" t="s">
        <v>9</v>
      </c>
      <c r="AU175" s="4" t="s">
        <v>9</v>
      </c>
      <c r="AV175" s="102"/>
      <c r="AW175" s="4" t="s">
        <v>5902</v>
      </c>
      <c r="AX175" s="4" t="s">
        <v>9</v>
      </c>
      <c r="AY175" s="4" t="s">
        <v>9</v>
      </c>
      <c r="AZ175" s="4" t="s">
        <v>9</v>
      </c>
      <c r="BA175" s="4" t="s">
        <v>9</v>
      </c>
      <c r="BB175" s="103">
        <v>0</v>
      </c>
      <c r="BC175" s="102"/>
      <c r="BD175" s="4" t="s">
        <v>9</v>
      </c>
      <c r="BE175" s="102"/>
      <c r="BF175" s="102"/>
      <c r="BG175" s="4" t="s">
        <v>9</v>
      </c>
      <c r="BH175" s="4" t="s">
        <v>5906</v>
      </c>
      <c r="BI175" s="4" t="s">
        <v>9</v>
      </c>
      <c r="BJ175" s="4" t="s">
        <v>9</v>
      </c>
      <c r="BK175" s="4" t="s">
        <v>9</v>
      </c>
      <c r="BL175" s="4" t="s">
        <v>9</v>
      </c>
      <c r="BM175" s="4" t="s">
        <v>9</v>
      </c>
      <c r="BN175" s="4" t="s">
        <v>5907</v>
      </c>
      <c r="BO175" s="4" t="s">
        <v>5908</v>
      </c>
      <c r="BP175" s="4" t="s">
        <v>9</v>
      </c>
      <c r="BQ175" s="4" t="s">
        <v>9</v>
      </c>
      <c r="BR175" s="4" t="s">
        <v>5902</v>
      </c>
      <c r="BS175" s="4" t="s">
        <v>9</v>
      </c>
      <c r="BT175" s="4" t="s">
        <v>9</v>
      </c>
      <c r="BU175" s="4" t="s">
        <v>9</v>
      </c>
      <c r="BV175" s="4" t="s">
        <v>9</v>
      </c>
      <c r="BW175" s="4" t="s">
        <v>9</v>
      </c>
      <c r="BX175" s="4" t="s">
        <v>5901</v>
      </c>
      <c r="BY175" s="4" t="s">
        <v>9</v>
      </c>
      <c r="BZ175" s="4" t="s">
        <v>9</v>
      </c>
      <c r="CA175" s="4" t="s">
        <v>9</v>
      </c>
      <c r="CB175" s="4" t="s">
        <v>9</v>
      </c>
      <c r="CC175" s="4" t="s">
        <v>9</v>
      </c>
      <c r="CD175" s="4" t="s">
        <v>9</v>
      </c>
      <c r="CE175" s="4" t="s">
        <v>9</v>
      </c>
      <c r="CF175" s="4" t="s">
        <v>5902</v>
      </c>
      <c r="CG175" s="4" t="s">
        <v>9</v>
      </c>
      <c r="CH175" s="4" t="s">
        <v>9</v>
      </c>
      <c r="CI175" s="4" t="s">
        <v>9</v>
      </c>
      <c r="CJ175" s="4" t="s">
        <v>9</v>
      </c>
      <c r="CK175" s="104">
        <v>0.51283564814814997</v>
      </c>
      <c r="CL175" s="104">
        <v>0</v>
      </c>
      <c r="CM175" s="4" t="s">
        <v>9</v>
      </c>
      <c r="CN175" s="4" t="s">
        <v>5902</v>
      </c>
      <c r="CO175" s="4" t="s">
        <v>9</v>
      </c>
      <c r="CP175" s="4" t="s">
        <v>9</v>
      </c>
      <c r="CQ175" s="4" t="s">
        <v>9</v>
      </c>
      <c r="CR175" s="4" t="s">
        <v>9</v>
      </c>
      <c r="CS175" s="4" t="s">
        <v>9</v>
      </c>
      <c r="CT175" s="4" t="s">
        <v>9</v>
      </c>
      <c r="CU175" s="4" t="s">
        <v>9</v>
      </c>
      <c r="CV175" s="4" t="s">
        <v>11</v>
      </c>
      <c r="CW175" s="4" t="s">
        <v>5909</v>
      </c>
      <c r="CX175" s="4" t="s">
        <v>9</v>
      </c>
      <c r="CY175" s="4" t="s">
        <v>9</v>
      </c>
      <c r="CZ175" s="4" t="s">
        <v>9</v>
      </c>
      <c r="DA175" s="4" t="s">
        <v>9</v>
      </c>
      <c r="DB175" s="4" t="s">
        <v>9</v>
      </c>
      <c r="DC175" s="102"/>
      <c r="DE175" s="8" t="str">
        <f t="shared" si="4"/>
        <v>XHR380</v>
      </c>
      <c r="DF175" s="8" t="str">
        <f t="shared" si="5"/>
        <v>GM Relocation</v>
      </c>
    </row>
    <row r="176" spans="1:110">
      <c r="A176" s="4" t="s">
        <v>6083</v>
      </c>
      <c r="B176" s="4" t="s">
        <v>5899</v>
      </c>
      <c r="C176" s="4" t="s">
        <v>4955</v>
      </c>
      <c r="D176" s="4" t="s">
        <v>9</v>
      </c>
      <c r="E176" s="4" t="s">
        <v>5900</v>
      </c>
      <c r="F176" s="102">
        <v>44502</v>
      </c>
      <c r="G176" s="4" t="s">
        <v>9</v>
      </c>
      <c r="H176" s="102"/>
      <c r="I176" s="4" t="s">
        <v>6849</v>
      </c>
      <c r="J176" s="4" t="s">
        <v>9</v>
      </c>
      <c r="K176" s="4" t="s">
        <v>5002</v>
      </c>
      <c r="L176" s="4" t="s">
        <v>9</v>
      </c>
      <c r="M176" s="4" t="s">
        <v>9</v>
      </c>
      <c r="N176" s="4" t="s">
        <v>5002</v>
      </c>
      <c r="O176" s="4" t="s">
        <v>4955</v>
      </c>
      <c r="P176" s="4" t="s">
        <v>5901</v>
      </c>
      <c r="Q176" s="4" t="s">
        <v>9</v>
      </c>
      <c r="R176" s="4" t="s">
        <v>9</v>
      </c>
      <c r="S176" s="4" t="s">
        <v>11</v>
      </c>
      <c r="T176" s="4" t="s">
        <v>1449</v>
      </c>
      <c r="U176" s="4" t="s">
        <v>5902</v>
      </c>
      <c r="V176" s="102"/>
      <c r="W176" s="4" t="s">
        <v>5902</v>
      </c>
      <c r="X176" s="4" t="s">
        <v>9</v>
      </c>
      <c r="Y176" s="4" t="s">
        <v>11</v>
      </c>
      <c r="Z176" s="4" t="s">
        <v>9</v>
      </c>
      <c r="AA176" s="4" t="s">
        <v>9</v>
      </c>
      <c r="AB176" s="102"/>
      <c r="AC176" s="102"/>
      <c r="AD176" s="102"/>
      <c r="AE176" s="102">
        <v>44502</v>
      </c>
      <c r="AF176" s="102"/>
      <c r="AG176" s="102"/>
      <c r="AH176" s="4" t="s">
        <v>5903</v>
      </c>
      <c r="AI176" s="4" t="s">
        <v>9</v>
      </c>
      <c r="AJ176" s="4" t="s">
        <v>9</v>
      </c>
      <c r="AK176" s="4" t="s">
        <v>9</v>
      </c>
      <c r="AL176" s="4" t="s">
        <v>5904</v>
      </c>
      <c r="AM176" s="4" t="s">
        <v>5905</v>
      </c>
      <c r="AN176" s="4" t="s">
        <v>9</v>
      </c>
      <c r="AO176" s="4" t="s">
        <v>9</v>
      </c>
      <c r="AP176" s="4" t="s">
        <v>5902</v>
      </c>
      <c r="AQ176" s="4" t="s">
        <v>9</v>
      </c>
      <c r="AR176" s="4" t="s">
        <v>9</v>
      </c>
      <c r="AS176" s="4" t="s">
        <v>9</v>
      </c>
      <c r="AT176" s="4" t="s">
        <v>9</v>
      </c>
      <c r="AU176" s="4" t="s">
        <v>9</v>
      </c>
      <c r="AV176" s="102"/>
      <c r="AW176" s="4" t="s">
        <v>5902</v>
      </c>
      <c r="AX176" s="4" t="s">
        <v>9</v>
      </c>
      <c r="AY176" s="4" t="s">
        <v>9</v>
      </c>
      <c r="AZ176" s="4" t="s">
        <v>9</v>
      </c>
      <c r="BA176" s="4" t="s">
        <v>9</v>
      </c>
      <c r="BB176" s="103">
        <v>0</v>
      </c>
      <c r="BC176" s="102"/>
      <c r="BD176" s="4" t="s">
        <v>9</v>
      </c>
      <c r="BE176" s="102"/>
      <c r="BF176" s="102"/>
      <c r="BG176" s="4" t="s">
        <v>9</v>
      </c>
      <c r="BH176" s="4" t="s">
        <v>5906</v>
      </c>
      <c r="BI176" s="4" t="s">
        <v>9</v>
      </c>
      <c r="BJ176" s="4" t="s">
        <v>9</v>
      </c>
      <c r="BK176" s="4" t="s">
        <v>9</v>
      </c>
      <c r="BL176" s="4" t="s">
        <v>9</v>
      </c>
      <c r="BM176" s="4" t="s">
        <v>9</v>
      </c>
      <c r="BN176" s="4" t="s">
        <v>5907</v>
      </c>
      <c r="BO176" s="4" t="s">
        <v>5908</v>
      </c>
      <c r="BP176" s="4" t="s">
        <v>9</v>
      </c>
      <c r="BQ176" s="4" t="s">
        <v>9</v>
      </c>
      <c r="BR176" s="4" t="s">
        <v>5902</v>
      </c>
      <c r="BS176" s="4" t="s">
        <v>9</v>
      </c>
      <c r="BT176" s="4" t="s">
        <v>9</v>
      </c>
      <c r="BU176" s="4" t="s">
        <v>9</v>
      </c>
      <c r="BV176" s="4" t="s">
        <v>9</v>
      </c>
      <c r="BW176" s="4" t="s">
        <v>9</v>
      </c>
      <c r="BX176" s="4" t="s">
        <v>5901</v>
      </c>
      <c r="BY176" s="4" t="s">
        <v>9</v>
      </c>
      <c r="BZ176" s="4" t="s">
        <v>9</v>
      </c>
      <c r="CA176" s="4" t="s">
        <v>9</v>
      </c>
      <c r="CB176" s="4" t="s">
        <v>9</v>
      </c>
      <c r="CC176" s="4" t="s">
        <v>9</v>
      </c>
      <c r="CD176" s="4" t="s">
        <v>9</v>
      </c>
      <c r="CE176" s="4" t="s">
        <v>9</v>
      </c>
      <c r="CF176" s="4" t="s">
        <v>5902</v>
      </c>
      <c r="CG176" s="4" t="s">
        <v>9</v>
      </c>
      <c r="CH176" s="4" t="s">
        <v>9</v>
      </c>
      <c r="CI176" s="4" t="s">
        <v>9</v>
      </c>
      <c r="CJ176" s="4" t="s">
        <v>9</v>
      </c>
      <c r="CK176" s="104">
        <v>0.51283564814814997</v>
      </c>
      <c r="CL176" s="104">
        <v>0</v>
      </c>
      <c r="CM176" s="4" t="s">
        <v>9</v>
      </c>
      <c r="CN176" s="4" t="s">
        <v>5902</v>
      </c>
      <c r="CO176" s="4" t="s">
        <v>9</v>
      </c>
      <c r="CP176" s="4" t="s">
        <v>9</v>
      </c>
      <c r="CQ176" s="4" t="s">
        <v>9</v>
      </c>
      <c r="CR176" s="4" t="s">
        <v>9</v>
      </c>
      <c r="CS176" s="4" t="s">
        <v>9</v>
      </c>
      <c r="CT176" s="4" t="s">
        <v>9</v>
      </c>
      <c r="CU176" s="4" t="s">
        <v>9</v>
      </c>
      <c r="CV176" s="4" t="s">
        <v>11</v>
      </c>
      <c r="CW176" s="4" t="s">
        <v>5909</v>
      </c>
      <c r="CX176" s="4" t="s">
        <v>9</v>
      </c>
      <c r="CY176" s="4" t="s">
        <v>9</v>
      </c>
      <c r="CZ176" s="4" t="s">
        <v>9</v>
      </c>
      <c r="DA176" s="4" t="s">
        <v>9</v>
      </c>
      <c r="DB176" s="4" t="s">
        <v>9</v>
      </c>
      <c r="DC176" s="102"/>
      <c r="DE176" s="8" t="str">
        <f t="shared" si="4"/>
        <v>XHR410</v>
      </c>
      <c r="DF176" s="8" t="str">
        <f t="shared" si="5"/>
        <v>Remuneration Review</v>
      </c>
    </row>
    <row r="177" spans="1:110">
      <c r="A177" s="4" t="s">
        <v>6084</v>
      </c>
      <c r="B177" s="4" t="s">
        <v>5899</v>
      </c>
      <c r="C177" s="4" t="s">
        <v>4955</v>
      </c>
      <c r="D177" s="4" t="s">
        <v>9</v>
      </c>
      <c r="E177" s="4" t="s">
        <v>5900</v>
      </c>
      <c r="F177" s="102">
        <v>44502</v>
      </c>
      <c r="G177" s="4" t="s">
        <v>9</v>
      </c>
      <c r="H177" s="102"/>
      <c r="I177" s="4" t="s">
        <v>6850</v>
      </c>
      <c r="J177" s="4" t="s">
        <v>9</v>
      </c>
      <c r="K177" s="4" t="s">
        <v>5002</v>
      </c>
      <c r="L177" s="4" t="s">
        <v>9</v>
      </c>
      <c r="M177" s="4" t="s">
        <v>9</v>
      </c>
      <c r="N177" s="4" t="s">
        <v>5002</v>
      </c>
      <c r="O177" s="4" t="s">
        <v>4955</v>
      </c>
      <c r="P177" s="4" t="s">
        <v>5901</v>
      </c>
      <c r="Q177" s="4" t="s">
        <v>9</v>
      </c>
      <c r="R177" s="4" t="s">
        <v>9</v>
      </c>
      <c r="S177" s="4" t="s">
        <v>11</v>
      </c>
      <c r="T177" s="4" t="s">
        <v>1449</v>
      </c>
      <c r="U177" s="4" t="s">
        <v>5902</v>
      </c>
      <c r="V177" s="102"/>
      <c r="W177" s="4" t="s">
        <v>5902</v>
      </c>
      <c r="X177" s="4" t="s">
        <v>9</v>
      </c>
      <c r="Y177" s="4" t="s">
        <v>11</v>
      </c>
      <c r="Z177" s="4" t="s">
        <v>9</v>
      </c>
      <c r="AA177" s="4" t="s">
        <v>9</v>
      </c>
      <c r="AB177" s="102"/>
      <c r="AC177" s="102"/>
      <c r="AD177" s="102"/>
      <c r="AE177" s="102">
        <v>44502</v>
      </c>
      <c r="AF177" s="102"/>
      <c r="AG177" s="102"/>
      <c r="AH177" s="4" t="s">
        <v>5903</v>
      </c>
      <c r="AI177" s="4" t="s">
        <v>9</v>
      </c>
      <c r="AJ177" s="4" t="s">
        <v>9</v>
      </c>
      <c r="AK177" s="4" t="s">
        <v>9</v>
      </c>
      <c r="AL177" s="4" t="s">
        <v>5904</v>
      </c>
      <c r="AM177" s="4" t="s">
        <v>5905</v>
      </c>
      <c r="AN177" s="4" t="s">
        <v>9</v>
      </c>
      <c r="AO177" s="4" t="s">
        <v>9</v>
      </c>
      <c r="AP177" s="4" t="s">
        <v>5902</v>
      </c>
      <c r="AQ177" s="4" t="s">
        <v>9</v>
      </c>
      <c r="AR177" s="4" t="s">
        <v>9</v>
      </c>
      <c r="AS177" s="4" t="s">
        <v>9</v>
      </c>
      <c r="AT177" s="4" t="s">
        <v>9</v>
      </c>
      <c r="AU177" s="4" t="s">
        <v>9</v>
      </c>
      <c r="AV177" s="102"/>
      <c r="AW177" s="4" t="s">
        <v>5902</v>
      </c>
      <c r="AX177" s="4" t="s">
        <v>9</v>
      </c>
      <c r="AY177" s="4" t="s">
        <v>9</v>
      </c>
      <c r="AZ177" s="4" t="s">
        <v>9</v>
      </c>
      <c r="BA177" s="4" t="s">
        <v>9</v>
      </c>
      <c r="BB177" s="103">
        <v>0</v>
      </c>
      <c r="BC177" s="102"/>
      <c r="BD177" s="4" t="s">
        <v>9</v>
      </c>
      <c r="BE177" s="102"/>
      <c r="BF177" s="102"/>
      <c r="BG177" s="4" t="s">
        <v>9</v>
      </c>
      <c r="BH177" s="4" t="s">
        <v>5906</v>
      </c>
      <c r="BI177" s="4" t="s">
        <v>9</v>
      </c>
      <c r="BJ177" s="4" t="s">
        <v>9</v>
      </c>
      <c r="BK177" s="4" t="s">
        <v>9</v>
      </c>
      <c r="BL177" s="4" t="s">
        <v>9</v>
      </c>
      <c r="BM177" s="4" t="s">
        <v>9</v>
      </c>
      <c r="BN177" s="4" t="s">
        <v>5907</v>
      </c>
      <c r="BO177" s="4" t="s">
        <v>5908</v>
      </c>
      <c r="BP177" s="4" t="s">
        <v>9</v>
      </c>
      <c r="BQ177" s="4" t="s">
        <v>9</v>
      </c>
      <c r="BR177" s="4" t="s">
        <v>5902</v>
      </c>
      <c r="BS177" s="4" t="s">
        <v>9</v>
      </c>
      <c r="BT177" s="4" t="s">
        <v>9</v>
      </c>
      <c r="BU177" s="4" t="s">
        <v>9</v>
      </c>
      <c r="BV177" s="4" t="s">
        <v>9</v>
      </c>
      <c r="BW177" s="4" t="s">
        <v>9</v>
      </c>
      <c r="BX177" s="4" t="s">
        <v>5901</v>
      </c>
      <c r="BY177" s="4" t="s">
        <v>9</v>
      </c>
      <c r="BZ177" s="4" t="s">
        <v>9</v>
      </c>
      <c r="CA177" s="4" t="s">
        <v>9</v>
      </c>
      <c r="CB177" s="4" t="s">
        <v>9</v>
      </c>
      <c r="CC177" s="4" t="s">
        <v>9</v>
      </c>
      <c r="CD177" s="4" t="s">
        <v>9</v>
      </c>
      <c r="CE177" s="4" t="s">
        <v>9</v>
      </c>
      <c r="CF177" s="4" t="s">
        <v>5902</v>
      </c>
      <c r="CG177" s="4" t="s">
        <v>9</v>
      </c>
      <c r="CH177" s="4" t="s">
        <v>9</v>
      </c>
      <c r="CI177" s="4" t="s">
        <v>9</v>
      </c>
      <c r="CJ177" s="4" t="s">
        <v>9</v>
      </c>
      <c r="CK177" s="104">
        <v>0.51283564814814997</v>
      </c>
      <c r="CL177" s="104">
        <v>0</v>
      </c>
      <c r="CM177" s="4" t="s">
        <v>9</v>
      </c>
      <c r="CN177" s="4" t="s">
        <v>5902</v>
      </c>
      <c r="CO177" s="4" t="s">
        <v>9</v>
      </c>
      <c r="CP177" s="4" t="s">
        <v>9</v>
      </c>
      <c r="CQ177" s="4" t="s">
        <v>9</v>
      </c>
      <c r="CR177" s="4" t="s">
        <v>9</v>
      </c>
      <c r="CS177" s="4" t="s">
        <v>9</v>
      </c>
      <c r="CT177" s="4" t="s">
        <v>9</v>
      </c>
      <c r="CU177" s="4" t="s">
        <v>9</v>
      </c>
      <c r="CV177" s="4" t="s">
        <v>11</v>
      </c>
      <c r="CW177" s="4" t="s">
        <v>5909</v>
      </c>
      <c r="CX177" s="4" t="s">
        <v>9</v>
      </c>
      <c r="CY177" s="4" t="s">
        <v>9</v>
      </c>
      <c r="CZ177" s="4" t="s">
        <v>9</v>
      </c>
      <c r="DA177" s="4" t="s">
        <v>9</v>
      </c>
      <c r="DB177" s="4" t="s">
        <v>9</v>
      </c>
      <c r="DC177" s="102"/>
      <c r="DE177" s="8" t="str">
        <f t="shared" si="4"/>
        <v>XHR500</v>
      </c>
      <c r="DF177" s="8" t="str">
        <f t="shared" si="5"/>
        <v>HR Legal General</v>
      </c>
    </row>
    <row r="178" spans="1:110">
      <c r="A178" s="4" t="s">
        <v>6085</v>
      </c>
      <c r="B178" s="4" t="s">
        <v>5899</v>
      </c>
      <c r="C178" s="4" t="s">
        <v>4955</v>
      </c>
      <c r="D178" s="4" t="s">
        <v>9</v>
      </c>
      <c r="E178" s="4" t="s">
        <v>5900</v>
      </c>
      <c r="F178" s="102">
        <v>44502</v>
      </c>
      <c r="G178" s="4" t="s">
        <v>9</v>
      </c>
      <c r="H178" s="102"/>
      <c r="I178" s="4" t="s">
        <v>6851</v>
      </c>
      <c r="J178" s="4" t="s">
        <v>9</v>
      </c>
      <c r="K178" s="4" t="s">
        <v>5002</v>
      </c>
      <c r="L178" s="4" t="s">
        <v>9</v>
      </c>
      <c r="M178" s="4" t="s">
        <v>9</v>
      </c>
      <c r="N178" s="4" t="s">
        <v>5002</v>
      </c>
      <c r="O178" s="4" t="s">
        <v>4955</v>
      </c>
      <c r="P178" s="4" t="s">
        <v>5901</v>
      </c>
      <c r="Q178" s="4" t="s">
        <v>9</v>
      </c>
      <c r="R178" s="4" t="s">
        <v>9</v>
      </c>
      <c r="S178" s="4" t="s">
        <v>11</v>
      </c>
      <c r="T178" s="4" t="s">
        <v>1449</v>
      </c>
      <c r="U178" s="4" t="s">
        <v>5902</v>
      </c>
      <c r="V178" s="102"/>
      <c r="W178" s="4" t="s">
        <v>5902</v>
      </c>
      <c r="X178" s="4" t="s">
        <v>9</v>
      </c>
      <c r="Y178" s="4" t="s">
        <v>11</v>
      </c>
      <c r="Z178" s="4" t="s">
        <v>9</v>
      </c>
      <c r="AA178" s="4" t="s">
        <v>9</v>
      </c>
      <c r="AB178" s="102"/>
      <c r="AC178" s="102"/>
      <c r="AD178" s="102"/>
      <c r="AE178" s="102">
        <v>44502</v>
      </c>
      <c r="AF178" s="102"/>
      <c r="AG178" s="102"/>
      <c r="AH178" s="4" t="s">
        <v>5903</v>
      </c>
      <c r="AI178" s="4" t="s">
        <v>9</v>
      </c>
      <c r="AJ178" s="4" t="s">
        <v>9</v>
      </c>
      <c r="AK178" s="4" t="s">
        <v>9</v>
      </c>
      <c r="AL178" s="4" t="s">
        <v>5904</v>
      </c>
      <c r="AM178" s="4" t="s">
        <v>5905</v>
      </c>
      <c r="AN178" s="4" t="s">
        <v>9</v>
      </c>
      <c r="AO178" s="4" t="s">
        <v>9</v>
      </c>
      <c r="AP178" s="4" t="s">
        <v>5902</v>
      </c>
      <c r="AQ178" s="4" t="s">
        <v>9</v>
      </c>
      <c r="AR178" s="4" t="s">
        <v>9</v>
      </c>
      <c r="AS178" s="4" t="s">
        <v>9</v>
      </c>
      <c r="AT178" s="4" t="s">
        <v>9</v>
      </c>
      <c r="AU178" s="4" t="s">
        <v>9</v>
      </c>
      <c r="AV178" s="102"/>
      <c r="AW178" s="4" t="s">
        <v>5902</v>
      </c>
      <c r="AX178" s="4" t="s">
        <v>9</v>
      </c>
      <c r="AY178" s="4" t="s">
        <v>9</v>
      </c>
      <c r="AZ178" s="4" t="s">
        <v>9</v>
      </c>
      <c r="BA178" s="4" t="s">
        <v>9</v>
      </c>
      <c r="BB178" s="103">
        <v>0</v>
      </c>
      <c r="BC178" s="102"/>
      <c r="BD178" s="4" t="s">
        <v>9</v>
      </c>
      <c r="BE178" s="102"/>
      <c r="BF178" s="102"/>
      <c r="BG178" s="4" t="s">
        <v>9</v>
      </c>
      <c r="BH178" s="4" t="s">
        <v>5906</v>
      </c>
      <c r="BI178" s="4" t="s">
        <v>9</v>
      </c>
      <c r="BJ178" s="4" t="s">
        <v>9</v>
      </c>
      <c r="BK178" s="4" t="s">
        <v>9</v>
      </c>
      <c r="BL178" s="4" t="s">
        <v>9</v>
      </c>
      <c r="BM178" s="4" t="s">
        <v>9</v>
      </c>
      <c r="BN178" s="4" t="s">
        <v>5907</v>
      </c>
      <c r="BO178" s="4" t="s">
        <v>5908</v>
      </c>
      <c r="BP178" s="4" t="s">
        <v>9</v>
      </c>
      <c r="BQ178" s="4" t="s">
        <v>9</v>
      </c>
      <c r="BR178" s="4" t="s">
        <v>5902</v>
      </c>
      <c r="BS178" s="4" t="s">
        <v>9</v>
      </c>
      <c r="BT178" s="4" t="s">
        <v>9</v>
      </c>
      <c r="BU178" s="4" t="s">
        <v>9</v>
      </c>
      <c r="BV178" s="4" t="s">
        <v>9</v>
      </c>
      <c r="BW178" s="4" t="s">
        <v>9</v>
      </c>
      <c r="BX178" s="4" t="s">
        <v>5901</v>
      </c>
      <c r="BY178" s="4" t="s">
        <v>9</v>
      </c>
      <c r="BZ178" s="4" t="s">
        <v>9</v>
      </c>
      <c r="CA178" s="4" t="s">
        <v>9</v>
      </c>
      <c r="CB178" s="4" t="s">
        <v>9</v>
      </c>
      <c r="CC178" s="4" t="s">
        <v>9</v>
      </c>
      <c r="CD178" s="4" t="s">
        <v>9</v>
      </c>
      <c r="CE178" s="4" t="s">
        <v>9</v>
      </c>
      <c r="CF178" s="4" t="s">
        <v>5902</v>
      </c>
      <c r="CG178" s="4" t="s">
        <v>9</v>
      </c>
      <c r="CH178" s="4" t="s">
        <v>9</v>
      </c>
      <c r="CI178" s="4" t="s">
        <v>9</v>
      </c>
      <c r="CJ178" s="4" t="s">
        <v>9</v>
      </c>
      <c r="CK178" s="104">
        <v>0.51283564814814997</v>
      </c>
      <c r="CL178" s="104">
        <v>0</v>
      </c>
      <c r="CM178" s="4" t="s">
        <v>9</v>
      </c>
      <c r="CN178" s="4" t="s">
        <v>5902</v>
      </c>
      <c r="CO178" s="4" t="s">
        <v>9</v>
      </c>
      <c r="CP178" s="4" t="s">
        <v>9</v>
      </c>
      <c r="CQ178" s="4" t="s">
        <v>9</v>
      </c>
      <c r="CR178" s="4" t="s">
        <v>9</v>
      </c>
      <c r="CS178" s="4" t="s">
        <v>9</v>
      </c>
      <c r="CT178" s="4" t="s">
        <v>9</v>
      </c>
      <c r="CU178" s="4" t="s">
        <v>9</v>
      </c>
      <c r="CV178" s="4" t="s">
        <v>11</v>
      </c>
      <c r="CW178" s="4" t="s">
        <v>5909</v>
      </c>
      <c r="CX178" s="4" t="s">
        <v>9</v>
      </c>
      <c r="CY178" s="4" t="s">
        <v>9</v>
      </c>
      <c r="CZ178" s="4" t="s">
        <v>9</v>
      </c>
      <c r="DA178" s="4" t="s">
        <v>9</v>
      </c>
      <c r="DB178" s="4" t="s">
        <v>9</v>
      </c>
      <c r="DC178" s="102"/>
      <c r="DE178" s="8" t="str">
        <f t="shared" si="4"/>
        <v>XHR510</v>
      </c>
      <c r="DF178" s="8" t="str">
        <f t="shared" si="5"/>
        <v>Employment Relations</v>
      </c>
    </row>
    <row r="179" spans="1:110">
      <c r="A179" s="4" t="s">
        <v>6086</v>
      </c>
      <c r="B179" s="4" t="s">
        <v>5899</v>
      </c>
      <c r="C179" s="4" t="s">
        <v>4955</v>
      </c>
      <c r="D179" s="4" t="s">
        <v>9</v>
      </c>
      <c r="E179" s="4" t="s">
        <v>5900</v>
      </c>
      <c r="F179" s="102">
        <v>44502</v>
      </c>
      <c r="G179" s="4" t="s">
        <v>9</v>
      </c>
      <c r="H179" s="102"/>
      <c r="I179" s="4" t="s">
        <v>6852</v>
      </c>
      <c r="J179" s="4" t="s">
        <v>9</v>
      </c>
      <c r="K179" s="4" t="s">
        <v>5002</v>
      </c>
      <c r="L179" s="4" t="s">
        <v>9</v>
      </c>
      <c r="M179" s="4" t="s">
        <v>9</v>
      </c>
      <c r="N179" s="4" t="s">
        <v>5002</v>
      </c>
      <c r="O179" s="4" t="s">
        <v>4955</v>
      </c>
      <c r="P179" s="4" t="s">
        <v>5901</v>
      </c>
      <c r="Q179" s="4" t="s">
        <v>9</v>
      </c>
      <c r="R179" s="4" t="s">
        <v>9</v>
      </c>
      <c r="S179" s="4" t="s">
        <v>11</v>
      </c>
      <c r="T179" s="4" t="s">
        <v>1449</v>
      </c>
      <c r="U179" s="4" t="s">
        <v>5902</v>
      </c>
      <c r="V179" s="102"/>
      <c r="W179" s="4" t="s">
        <v>5902</v>
      </c>
      <c r="X179" s="4" t="s">
        <v>9</v>
      </c>
      <c r="Y179" s="4" t="s">
        <v>11</v>
      </c>
      <c r="Z179" s="4" t="s">
        <v>9</v>
      </c>
      <c r="AA179" s="4" t="s">
        <v>9</v>
      </c>
      <c r="AB179" s="102"/>
      <c r="AC179" s="102"/>
      <c r="AD179" s="102"/>
      <c r="AE179" s="102">
        <v>44502</v>
      </c>
      <c r="AF179" s="102"/>
      <c r="AG179" s="102"/>
      <c r="AH179" s="4" t="s">
        <v>5903</v>
      </c>
      <c r="AI179" s="4" t="s">
        <v>9</v>
      </c>
      <c r="AJ179" s="4" t="s">
        <v>9</v>
      </c>
      <c r="AK179" s="4" t="s">
        <v>9</v>
      </c>
      <c r="AL179" s="4" t="s">
        <v>5904</v>
      </c>
      <c r="AM179" s="4" t="s">
        <v>5905</v>
      </c>
      <c r="AN179" s="4" t="s">
        <v>9</v>
      </c>
      <c r="AO179" s="4" t="s">
        <v>9</v>
      </c>
      <c r="AP179" s="4" t="s">
        <v>5902</v>
      </c>
      <c r="AQ179" s="4" t="s">
        <v>9</v>
      </c>
      <c r="AR179" s="4" t="s">
        <v>9</v>
      </c>
      <c r="AS179" s="4" t="s">
        <v>9</v>
      </c>
      <c r="AT179" s="4" t="s">
        <v>9</v>
      </c>
      <c r="AU179" s="4" t="s">
        <v>9</v>
      </c>
      <c r="AV179" s="102"/>
      <c r="AW179" s="4" t="s">
        <v>5902</v>
      </c>
      <c r="AX179" s="4" t="s">
        <v>9</v>
      </c>
      <c r="AY179" s="4" t="s">
        <v>9</v>
      </c>
      <c r="AZ179" s="4" t="s">
        <v>9</v>
      </c>
      <c r="BA179" s="4" t="s">
        <v>9</v>
      </c>
      <c r="BB179" s="103">
        <v>0</v>
      </c>
      <c r="BC179" s="102"/>
      <c r="BD179" s="4" t="s">
        <v>9</v>
      </c>
      <c r="BE179" s="102"/>
      <c r="BF179" s="102"/>
      <c r="BG179" s="4" t="s">
        <v>9</v>
      </c>
      <c r="BH179" s="4" t="s">
        <v>5906</v>
      </c>
      <c r="BI179" s="4" t="s">
        <v>9</v>
      </c>
      <c r="BJ179" s="4" t="s">
        <v>9</v>
      </c>
      <c r="BK179" s="4" t="s">
        <v>9</v>
      </c>
      <c r="BL179" s="4" t="s">
        <v>9</v>
      </c>
      <c r="BM179" s="4" t="s">
        <v>9</v>
      </c>
      <c r="BN179" s="4" t="s">
        <v>5907</v>
      </c>
      <c r="BO179" s="4" t="s">
        <v>5908</v>
      </c>
      <c r="BP179" s="4" t="s">
        <v>9</v>
      </c>
      <c r="BQ179" s="4" t="s">
        <v>9</v>
      </c>
      <c r="BR179" s="4" t="s">
        <v>5902</v>
      </c>
      <c r="BS179" s="4" t="s">
        <v>9</v>
      </c>
      <c r="BT179" s="4" t="s">
        <v>9</v>
      </c>
      <c r="BU179" s="4" t="s">
        <v>9</v>
      </c>
      <c r="BV179" s="4" t="s">
        <v>9</v>
      </c>
      <c r="BW179" s="4" t="s">
        <v>9</v>
      </c>
      <c r="BX179" s="4" t="s">
        <v>5901</v>
      </c>
      <c r="BY179" s="4" t="s">
        <v>9</v>
      </c>
      <c r="BZ179" s="4" t="s">
        <v>9</v>
      </c>
      <c r="CA179" s="4" t="s">
        <v>9</v>
      </c>
      <c r="CB179" s="4" t="s">
        <v>9</v>
      </c>
      <c r="CC179" s="4" t="s">
        <v>9</v>
      </c>
      <c r="CD179" s="4" t="s">
        <v>9</v>
      </c>
      <c r="CE179" s="4" t="s">
        <v>9</v>
      </c>
      <c r="CF179" s="4" t="s">
        <v>5902</v>
      </c>
      <c r="CG179" s="4" t="s">
        <v>9</v>
      </c>
      <c r="CH179" s="4" t="s">
        <v>9</v>
      </c>
      <c r="CI179" s="4" t="s">
        <v>9</v>
      </c>
      <c r="CJ179" s="4" t="s">
        <v>9</v>
      </c>
      <c r="CK179" s="104">
        <v>0.51283564814814997</v>
      </c>
      <c r="CL179" s="104">
        <v>0</v>
      </c>
      <c r="CM179" s="4" t="s">
        <v>9</v>
      </c>
      <c r="CN179" s="4" t="s">
        <v>5902</v>
      </c>
      <c r="CO179" s="4" t="s">
        <v>9</v>
      </c>
      <c r="CP179" s="4" t="s">
        <v>9</v>
      </c>
      <c r="CQ179" s="4" t="s">
        <v>9</v>
      </c>
      <c r="CR179" s="4" t="s">
        <v>9</v>
      </c>
      <c r="CS179" s="4" t="s">
        <v>9</v>
      </c>
      <c r="CT179" s="4" t="s">
        <v>9</v>
      </c>
      <c r="CU179" s="4" t="s">
        <v>9</v>
      </c>
      <c r="CV179" s="4" t="s">
        <v>11</v>
      </c>
      <c r="CW179" s="4" t="s">
        <v>5909</v>
      </c>
      <c r="CX179" s="4" t="s">
        <v>9</v>
      </c>
      <c r="CY179" s="4" t="s">
        <v>9</v>
      </c>
      <c r="CZ179" s="4" t="s">
        <v>9</v>
      </c>
      <c r="DA179" s="4" t="s">
        <v>9</v>
      </c>
      <c r="DB179" s="4" t="s">
        <v>9</v>
      </c>
      <c r="DC179" s="102"/>
      <c r="DE179" s="8" t="str">
        <f t="shared" si="4"/>
        <v>XHR520</v>
      </c>
      <c r="DF179" s="8" t="str">
        <f t="shared" si="5"/>
        <v>Industrial Relations</v>
      </c>
    </row>
    <row r="180" spans="1:110">
      <c r="A180" s="4" t="s">
        <v>6087</v>
      </c>
      <c r="B180" s="4" t="s">
        <v>5899</v>
      </c>
      <c r="C180" s="4" t="s">
        <v>4955</v>
      </c>
      <c r="D180" s="4" t="s">
        <v>9</v>
      </c>
      <c r="E180" s="4" t="s">
        <v>5900</v>
      </c>
      <c r="F180" s="102">
        <v>44502</v>
      </c>
      <c r="G180" s="4" t="s">
        <v>9</v>
      </c>
      <c r="H180" s="102"/>
      <c r="I180" s="4" t="s">
        <v>6853</v>
      </c>
      <c r="J180" s="4" t="s">
        <v>9</v>
      </c>
      <c r="K180" s="4" t="s">
        <v>5002</v>
      </c>
      <c r="L180" s="4" t="s">
        <v>9</v>
      </c>
      <c r="M180" s="4" t="s">
        <v>9</v>
      </c>
      <c r="N180" s="4" t="s">
        <v>5002</v>
      </c>
      <c r="O180" s="4" t="s">
        <v>4955</v>
      </c>
      <c r="P180" s="4" t="s">
        <v>5901</v>
      </c>
      <c r="Q180" s="4" t="s">
        <v>9</v>
      </c>
      <c r="R180" s="4" t="s">
        <v>9</v>
      </c>
      <c r="S180" s="4" t="s">
        <v>11</v>
      </c>
      <c r="T180" s="4" t="s">
        <v>1449</v>
      </c>
      <c r="U180" s="4" t="s">
        <v>5902</v>
      </c>
      <c r="V180" s="102"/>
      <c r="W180" s="4" t="s">
        <v>5902</v>
      </c>
      <c r="X180" s="4" t="s">
        <v>9</v>
      </c>
      <c r="Y180" s="4" t="s">
        <v>11</v>
      </c>
      <c r="Z180" s="4" t="s">
        <v>9</v>
      </c>
      <c r="AA180" s="4" t="s">
        <v>9</v>
      </c>
      <c r="AB180" s="102"/>
      <c r="AC180" s="102"/>
      <c r="AD180" s="102"/>
      <c r="AE180" s="102">
        <v>44502</v>
      </c>
      <c r="AF180" s="102"/>
      <c r="AG180" s="102"/>
      <c r="AH180" s="4" t="s">
        <v>5903</v>
      </c>
      <c r="AI180" s="4" t="s">
        <v>9</v>
      </c>
      <c r="AJ180" s="4" t="s">
        <v>9</v>
      </c>
      <c r="AK180" s="4" t="s">
        <v>9</v>
      </c>
      <c r="AL180" s="4" t="s">
        <v>5904</v>
      </c>
      <c r="AM180" s="4" t="s">
        <v>5905</v>
      </c>
      <c r="AN180" s="4" t="s">
        <v>9</v>
      </c>
      <c r="AO180" s="4" t="s">
        <v>9</v>
      </c>
      <c r="AP180" s="4" t="s">
        <v>5902</v>
      </c>
      <c r="AQ180" s="4" t="s">
        <v>9</v>
      </c>
      <c r="AR180" s="4" t="s">
        <v>9</v>
      </c>
      <c r="AS180" s="4" t="s">
        <v>9</v>
      </c>
      <c r="AT180" s="4" t="s">
        <v>9</v>
      </c>
      <c r="AU180" s="4" t="s">
        <v>9</v>
      </c>
      <c r="AV180" s="102"/>
      <c r="AW180" s="4" t="s">
        <v>5902</v>
      </c>
      <c r="AX180" s="4" t="s">
        <v>9</v>
      </c>
      <c r="AY180" s="4" t="s">
        <v>9</v>
      </c>
      <c r="AZ180" s="4" t="s">
        <v>9</v>
      </c>
      <c r="BA180" s="4" t="s">
        <v>9</v>
      </c>
      <c r="BB180" s="103">
        <v>0</v>
      </c>
      <c r="BC180" s="102"/>
      <c r="BD180" s="4" t="s">
        <v>9</v>
      </c>
      <c r="BE180" s="102"/>
      <c r="BF180" s="102"/>
      <c r="BG180" s="4" t="s">
        <v>9</v>
      </c>
      <c r="BH180" s="4" t="s">
        <v>5906</v>
      </c>
      <c r="BI180" s="4" t="s">
        <v>9</v>
      </c>
      <c r="BJ180" s="4" t="s">
        <v>9</v>
      </c>
      <c r="BK180" s="4" t="s">
        <v>9</v>
      </c>
      <c r="BL180" s="4" t="s">
        <v>9</v>
      </c>
      <c r="BM180" s="4" t="s">
        <v>9</v>
      </c>
      <c r="BN180" s="4" t="s">
        <v>5907</v>
      </c>
      <c r="BO180" s="4" t="s">
        <v>5908</v>
      </c>
      <c r="BP180" s="4" t="s">
        <v>9</v>
      </c>
      <c r="BQ180" s="4" t="s">
        <v>9</v>
      </c>
      <c r="BR180" s="4" t="s">
        <v>5902</v>
      </c>
      <c r="BS180" s="4" t="s">
        <v>9</v>
      </c>
      <c r="BT180" s="4" t="s">
        <v>9</v>
      </c>
      <c r="BU180" s="4" t="s">
        <v>9</v>
      </c>
      <c r="BV180" s="4" t="s">
        <v>9</v>
      </c>
      <c r="BW180" s="4" t="s">
        <v>9</v>
      </c>
      <c r="BX180" s="4" t="s">
        <v>5901</v>
      </c>
      <c r="BY180" s="4" t="s">
        <v>9</v>
      </c>
      <c r="BZ180" s="4" t="s">
        <v>9</v>
      </c>
      <c r="CA180" s="4" t="s">
        <v>9</v>
      </c>
      <c r="CB180" s="4" t="s">
        <v>9</v>
      </c>
      <c r="CC180" s="4" t="s">
        <v>9</v>
      </c>
      <c r="CD180" s="4" t="s">
        <v>9</v>
      </c>
      <c r="CE180" s="4" t="s">
        <v>9</v>
      </c>
      <c r="CF180" s="4" t="s">
        <v>5902</v>
      </c>
      <c r="CG180" s="4" t="s">
        <v>9</v>
      </c>
      <c r="CH180" s="4" t="s">
        <v>9</v>
      </c>
      <c r="CI180" s="4" t="s">
        <v>9</v>
      </c>
      <c r="CJ180" s="4" t="s">
        <v>9</v>
      </c>
      <c r="CK180" s="104">
        <v>0.51283564814814997</v>
      </c>
      <c r="CL180" s="104">
        <v>0</v>
      </c>
      <c r="CM180" s="4" t="s">
        <v>9</v>
      </c>
      <c r="CN180" s="4" t="s">
        <v>5902</v>
      </c>
      <c r="CO180" s="4" t="s">
        <v>9</v>
      </c>
      <c r="CP180" s="4" t="s">
        <v>9</v>
      </c>
      <c r="CQ180" s="4" t="s">
        <v>9</v>
      </c>
      <c r="CR180" s="4" t="s">
        <v>9</v>
      </c>
      <c r="CS180" s="4" t="s">
        <v>9</v>
      </c>
      <c r="CT180" s="4" t="s">
        <v>9</v>
      </c>
      <c r="CU180" s="4" t="s">
        <v>9</v>
      </c>
      <c r="CV180" s="4" t="s">
        <v>11</v>
      </c>
      <c r="CW180" s="4" t="s">
        <v>5909</v>
      </c>
      <c r="CX180" s="4" t="s">
        <v>9</v>
      </c>
      <c r="CY180" s="4" t="s">
        <v>9</v>
      </c>
      <c r="CZ180" s="4" t="s">
        <v>9</v>
      </c>
      <c r="DA180" s="4" t="s">
        <v>9</v>
      </c>
      <c r="DB180" s="4" t="s">
        <v>9</v>
      </c>
      <c r="DC180" s="102"/>
      <c r="DE180" s="8" t="str">
        <f t="shared" si="4"/>
        <v>BUD220</v>
      </c>
      <c r="DF180" s="8" t="str">
        <f t="shared" si="5"/>
        <v>7-A2 S.Korea TM Analysis - S3</v>
      </c>
    </row>
    <row r="181" spans="1:110">
      <c r="A181" s="4" t="s">
        <v>6088</v>
      </c>
      <c r="B181" s="4" t="s">
        <v>5899</v>
      </c>
      <c r="C181" s="4" t="s">
        <v>4955</v>
      </c>
      <c r="D181" s="4" t="s">
        <v>9</v>
      </c>
      <c r="E181" s="4" t="s">
        <v>5900</v>
      </c>
      <c r="F181" s="102">
        <v>44502</v>
      </c>
      <c r="G181" s="4" t="s">
        <v>9</v>
      </c>
      <c r="H181" s="102"/>
      <c r="I181" s="4" t="s">
        <v>6854</v>
      </c>
      <c r="J181" s="4" t="s">
        <v>9</v>
      </c>
      <c r="K181" s="4" t="s">
        <v>5002</v>
      </c>
      <c r="L181" s="4" t="s">
        <v>9</v>
      </c>
      <c r="M181" s="4" t="s">
        <v>9</v>
      </c>
      <c r="N181" s="4" t="s">
        <v>5002</v>
      </c>
      <c r="O181" s="4" t="s">
        <v>4955</v>
      </c>
      <c r="P181" s="4" t="s">
        <v>5901</v>
      </c>
      <c r="Q181" s="4" t="s">
        <v>9</v>
      </c>
      <c r="R181" s="4" t="s">
        <v>9</v>
      </c>
      <c r="S181" s="4" t="s">
        <v>11</v>
      </c>
      <c r="T181" s="4" t="s">
        <v>1449</v>
      </c>
      <c r="U181" s="4" t="s">
        <v>5902</v>
      </c>
      <c r="V181" s="102"/>
      <c r="W181" s="4" t="s">
        <v>5902</v>
      </c>
      <c r="X181" s="4" t="s">
        <v>9</v>
      </c>
      <c r="Y181" s="4" t="s">
        <v>11</v>
      </c>
      <c r="Z181" s="4" t="s">
        <v>9</v>
      </c>
      <c r="AA181" s="4" t="s">
        <v>9</v>
      </c>
      <c r="AB181" s="102"/>
      <c r="AC181" s="102"/>
      <c r="AD181" s="102"/>
      <c r="AE181" s="102">
        <v>44502</v>
      </c>
      <c r="AF181" s="102"/>
      <c r="AG181" s="102"/>
      <c r="AH181" s="4" t="s">
        <v>5903</v>
      </c>
      <c r="AI181" s="4" t="s">
        <v>9</v>
      </c>
      <c r="AJ181" s="4" t="s">
        <v>9</v>
      </c>
      <c r="AK181" s="4" t="s">
        <v>9</v>
      </c>
      <c r="AL181" s="4" t="s">
        <v>5904</v>
      </c>
      <c r="AM181" s="4" t="s">
        <v>5905</v>
      </c>
      <c r="AN181" s="4" t="s">
        <v>9</v>
      </c>
      <c r="AO181" s="4" t="s">
        <v>9</v>
      </c>
      <c r="AP181" s="4" t="s">
        <v>5902</v>
      </c>
      <c r="AQ181" s="4" t="s">
        <v>9</v>
      </c>
      <c r="AR181" s="4" t="s">
        <v>9</v>
      </c>
      <c r="AS181" s="4" t="s">
        <v>9</v>
      </c>
      <c r="AT181" s="4" t="s">
        <v>9</v>
      </c>
      <c r="AU181" s="4" t="s">
        <v>9</v>
      </c>
      <c r="AV181" s="102"/>
      <c r="AW181" s="4" t="s">
        <v>5902</v>
      </c>
      <c r="AX181" s="4" t="s">
        <v>9</v>
      </c>
      <c r="AY181" s="4" t="s">
        <v>9</v>
      </c>
      <c r="AZ181" s="4" t="s">
        <v>9</v>
      </c>
      <c r="BA181" s="4" t="s">
        <v>9</v>
      </c>
      <c r="BB181" s="103">
        <v>0</v>
      </c>
      <c r="BC181" s="102"/>
      <c r="BD181" s="4" t="s">
        <v>9</v>
      </c>
      <c r="BE181" s="102"/>
      <c r="BF181" s="102"/>
      <c r="BG181" s="4" t="s">
        <v>9</v>
      </c>
      <c r="BH181" s="4" t="s">
        <v>5906</v>
      </c>
      <c r="BI181" s="4" t="s">
        <v>9</v>
      </c>
      <c r="BJ181" s="4" t="s">
        <v>9</v>
      </c>
      <c r="BK181" s="4" t="s">
        <v>9</v>
      </c>
      <c r="BL181" s="4" t="s">
        <v>9</v>
      </c>
      <c r="BM181" s="4" t="s">
        <v>9</v>
      </c>
      <c r="BN181" s="4" t="s">
        <v>5907</v>
      </c>
      <c r="BO181" s="4" t="s">
        <v>5908</v>
      </c>
      <c r="BP181" s="4" t="s">
        <v>9</v>
      </c>
      <c r="BQ181" s="4" t="s">
        <v>9</v>
      </c>
      <c r="BR181" s="4" t="s">
        <v>5902</v>
      </c>
      <c r="BS181" s="4" t="s">
        <v>9</v>
      </c>
      <c r="BT181" s="4" t="s">
        <v>9</v>
      </c>
      <c r="BU181" s="4" t="s">
        <v>9</v>
      </c>
      <c r="BV181" s="4" t="s">
        <v>9</v>
      </c>
      <c r="BW181" s="4" t="s">
        <v>9</v>
      </c>
      <c r="BX181" s="4" t="s">
        <v>5901</v>
      </c>
      <c r="BY181" s="4" t="s">
        <v>9</v>
      </c>
      <c r="BZ181" s="4" t="s">
        <v>9</v>
      </c>
      <c r="CA181" s="4" t="s">
        <v>9</v>
      </c>
      <c r="CB181" s="4" t="s">
        <v>9</v>
      </c>
      <c r="CC181" s="4" t="s">
        <v>9</v>
      </c>
      <c r="CD181" s="4" t="s">
        <v>9</v>
      </c>
      <c r="CE181" s="4" t="s">
        <v>9</v>
      </c>
      <c r="CF181" s="4" t="s">
        <v>5902</v>
      </c>
      <c r="CG181" s="4" t="s">
        <v>9</v>
      </c>
      <c r="CH181" s="4" t="s">
        <v>9</v>
      </c>
      <c r="CI181" s="4" t="s">
        <v>9</v>
      </c>
      <c r="CJ181" s="4" t="s">
        <v>9</v>
      </c>
      <c r="CK181" s="104">
        <v>0.51283564814814997</v>
      </c>
      <c r="CL181" s="104">
        <v>0</v>
      </c>
      <c r="CM181" s="4" t="s">
        <v>9</v>
      </c>
      <c r="CN181" s="4" t="s">
        <v>5902</v>
      </c>
      <c r="CO181" s="4" t="s">
        <v>9</v>
      </c>
      <c r="CP181" s="4" t="s">
        <v>9</v>
      </c>
      <c r="CQ181" s="4" t="s">
        <v>9</v>
      </c>
      <c r="CR181" s="4" t="s">
        <v>9</v>
      </c>
      <c r="CS181" s="4" t="s">
        <v>9</v>
      </c>
      <c r="CT181" s="4" t="s">
        <v>9</v>
      </c>
      <c r="CU181" s="4" t="s">
        <v>9</v>
      </c>
      <c r="CV181" s="4" t="s">
        <v>11</v>
      </c>
      <c r="CW181" s="4" t="s">
        <v>5909</v>
      </c>
      <c r="CX181" s="4" t="s">
        <v>9</v>
      </c>
      <c r="CY181" s="4" t="s">
        <v>9</v>
      </c>
      <c r="CZ181" s="4" t="s">
        <v>9</v>
      </c>
      <c r="DA181" s="4" t="s">
        <v>9</v>
      </c>
      <c r="DB181" s="4" t="s">
        <v>9</v>
      </c>
      <c r="DC181" s="102"/>
      <c r="DE181" s="8" t="str">
        <f t="shared" si="4"/>
        <v>XHR800</v>
      </c>
      <c r="DF181" s="8" t="str">
        <f t="shared" si="5"/>
        <v>HR Training &amp; Conferences</v>
      </c>
    </row>
    <row r="182" spans="1:110">
      <c r="A182" s="4" t="s">
        <v>6089</v>
      </c>
      <c r="B182" s="4" t="s">
        <v>5899</v>
      </c>
      <c r="C182" s="4" t="s">
        <v>4955</v>
      </c>
      <c r="D182" s="4" t="s">
        <v>9</v>
      </c>
      <c r="E182" s="4" t="s">
        <v>5900</v>
      </c>
      <c r="F182" s="102">
        <v>44502</v>
      </c>
      <c r="G182" s="4" t="s">
        <v>9</v>
      </c>
      <c r="H182" s="102"/>
      <c r="I182" s="4" t="s">
        <v>6855</v>
      </c>
      <c r="J182" s="4" t="s">
        <v>9</v>
      </c>
      <c r="K182" s="4" t="s">
        <v>5002</v>
      </c>
      <c r="L182" s="4" t="s">
        <v>9</v>
      </c>
      <c r="M182" s="4" t="s">
        <v>9</v>
      </c>
      <c r="N182" s="4" t="s">
        <v>5002</v>
      </c>
      <c r="O182" s="4" t="s">
        <v>4955</v>
      </c>
      <c r="P182" s="4" t="s">
        <v>5901</v>
      </c>
      <c r="Q182" s="4" t="s">
        <v>9</v>
      </c>
      <c r="R182" s="4" t="s">
        <v>9</v>
      </c>
      <c r="S182" s="4" t="s">
        <v>11</v>
      </c>
      <c r="T182" s="4" t="s">
        <v>1449</v>
      </c>
      <c r="U182" s="4" t="s">
        <v>5902</v>
      </c>
      <c r="V182" s="102"/>
      <c r="W182" s="4" t="s">
        <v>5902</v>
      </c>
      <c r="X182" s="4" t="s">
        <v>9</v>
      </c>
      <c r="Y182" s="4" t="s">
        <v>11</v>
      </c>
      <c r="Z182" s="4" t="s">
        <v>9</v>
      </c>
      <c r="AA182" s="4" t="s">
        <v>9</v>
      </c>
      <c r="AB182" s="102"/>
      <c r="AC182" s="102"/>
      <c r="AD182" s="102"/>
      <c r="AE182" s="102">
        <v>44502</v>
      </c>
      <c r="AF182" s="102"/>
      <c r="AG182" s="102"/>
      <c r="AH182" s="4" t="s">
        <v>5903</v>
      </c>
      <c r="AI182" s="4" t="s">
        <v>9</v>
      </c>
      <c r="AJ182" s="4" t="s">
        <v>9</v>
      </c>
      <c r="AK182" s="4" t="s">
        <v>9</v>
      </c>
      <c r="AL182" s="4" t="s">
        <v>5904</v>
      </c>
      <c r="AM182" s="4" t="s">
        <v>5905</v>
      </c>
      <c r="AN182" s="4" t="s">
        <v>9</v>
      </c>
      <c r="AO182" s="4" t="s">
        <v>9</v>
      </c>
      <c r="AP182" s="4" t="s">
        <v>5902</v>
      </c>
      <c r="AQ182" s="4" t="s">
        <v>9</v>
      </c>
      <c r="AR182" s="4" t="s">
        <v>9</v>
      </c>
      <c r="AS182" s="4" t="s">
        <v>9</v>
      </c>
      <c r="AT182" s="4" t="s">
        <v>9</v>
      </c>
      <c r="AU182" s="4" t="s">
        <v>9</v>
      </c>
      <c r="AV182" s="102"/>
      <c r="AW182" s="4" t="s">
        <v>5902</v>
      </c>
      <c r="AX182" s="4" t="s">
        <v>9</v>
      </c>
      <c r="AY182" s="4" t="s">
        <v>9</v>
      </c>
      <c r="AZ182" s="4" t="s">
        <v>9</v>
      </c>
      <c r="BA182" s="4" t="s">
        <v>9</v>
      </c>
      <c r="BB182" s="103">
        <v>0</v>
      </c>
      <c r="BC182" s="102"/>
      <c r="BD182" s="4" t="s">
        <v>9</v>
      </c>
      <c r="BE182" s="102"/>
      <c r="BF182" s="102"/>
      <c r="BG182" s="4" t="s">
        <v>9</v>
      </c>
      <c r="BH182" s="4" t="s">
        <v>5906</v>
      </c>
      <c r="BI182" s="4" t="s">
        <v>9</v>
      </c>
      <c r="BJ182" s="4" t="s">
        <v>9</v>
      </c>
      <c r="BK182" s="4" t="s">
        <v>9</v>
      </c>
      <c r="BL182" s="4" t="s">
        <v>9</v>
      </c>
      <c r="BM182" s="4" t="s">
        <v>9</v>
      </c>
      <c r="BN182" s="4" t="s">
        <v>5907</v>
      </c>
      <c r="BO182" s="4" t="s">
        <v>5908</v>
      </c>
      <c r="BP182" s="4" t="s">
        <v>9</v>
      </c>
      <c r="BQ182" s="4" t="s">
        <v>9</v>
      </c>
      <c r="BR182" s="4" t="s">
        <v>5902</v>
      </c>
      <c r="BS182" s="4" t="s">
        <v>9</v>
      </c>
      <c r="BT182" s="4" t="s">
        <v>9</v>
      </c>
      <c r="BU182" s="4" t="s">
        <v>9</v>
      </c>
      <c r="BV182" s="4" t="s">
        <v>9</v>
      </c>
      <c r="BW182" s="4" t="s">
        <v>9</v>
      </c>
      <c r="BX182" s="4" t="s">
        <v>5901</v>
      </c>
      <c r="BY182" s="4" t="s">
        <v>9</v>
      </c>
      <c r="BZ182" s="4" t="s">
        <v>9</v>
      </c>
      <c r="CA182" s="4" t="s">
        <v>9</v>
      </c>
      <c r="CB182" s="4" t="s">
        <v>9</v>
      </c>
      <c r="CC182" s="4" t="s">
        <v>9</v>
      </c>
      <c r="CD182" s="4" t="s">
        <v>9</v>
      </c>
      <c r="CE182" s="4" t="s">
        <v>9</v>
      </c>
      <c r="CF182" s="4" t="s">
        <v>5902</v>
      </c>
      <c r="CG182" s="4" t="s">
        <v>9</v>
      </c>
      <c r="CH182" s="4" t="s">
        <v>9</v>
      </c>
      <c r="CI182" s="4" t="s">
        <v>9</v>
      </c>
      <c r="CJ182" s="4" t="s">
        <v>9</v>
      </c>
      <c r="CK182" s="104">
        <v>0.51284722222222001</v>
      </c>
      <c r="CL182" s="104">
        <v>0</v>
      </c>
      <c r="CM182" s="4" t="s">
        <v>9</v>
      </c>
      <c r="CN182" s="4" t="s">
        <v>5902</v>
      </c>
      <c r="CO182" s="4" t="s">
        <v>9</v>
      </c>
      <c r="CP182" s="4" t="s">
        <v>9</v>
      </c>
      <c r="CQ182" s="4" t="s">
        <v>9</v>
      </c>
      <c r="CR182" s="4" t="s">
        <v>9</v>
      </c>
      <c r="CS182" s="4" t="s">
        <v>9</v>
      </c>
      <c r="CT182" s="4" t="s">
        <v>9</v>
      </c>
      <c r="CU182" s="4" t="s">
        <v>9</v>
      </c>
      <c r="CV182" s="4" t="s">
        <v>11</v>
      </c>
      <c r="CW182" s="4" t="s">
        <v>5909</v>
      </c>
      <c r="CX182" s="4" t="s">
        <v>9</v>
      </c>
      <c r="CY182" s="4" t="s">
        <v>9</v>
      </c>
      <c r="CZ182" s="4" t="s">
        <v>9</v>
      </c>
      <c r="DA182" s="4" t="s">
        <v>9</v>
      </c>
      <c r="DB182" s="4" t="s">
        <v>9</v>
      </c>
      <c r="DC182" s="102"/>
      <c r="DE182" s="8" t="str">
        <f t="shared" si="4"/>
        <v>XHR810</v>
      </c>
      <c r="DF182" s="8" t="str">
        <f t="shared" si="5"/>
        <v>Executive Coaching</v>
      </c>
    </row>
    <row r="183" spans="1:110">
      <c r="A183" s="4" t="s">
        <v>6090</v>
      </c>
      <c r="B183" s="4" t="s">
        <v>5899</v>
      </c>
      <c r="C183" s="4" t="s">
        <v>4955</v>
      </c>
      <c r="D183" s="4" t="s">
        <v>9</v>
      </c>
      <c r="E183" s="4" t="s">
        <v>5900</v>
      </c>
      <c r="F183" s="102">
        <v>44502</v>
      </c>
      <c r="G183" s="4" t="s">
        <v>9</v>
      </c>
      <c r="H183" s="102"/>
      <c r="I183" s="4" t="s">
        <v>6856</v>
      </c>
      <c r="J183" s="4" t="s">
        <v>9</v>
      </c>
      <c r="K183" s="4" t="s">
        <v>5002</v>
      </c>
      <c r="L183" s="4" t="s">
        <v>9</v>
      </c>
      <c r="M183" s="4" t="s">
        <v>9</v>
      </c>
      <c r="N183" s="4" t="s">
        <v>5002</v>
      </c>
      <c r="O183" s="4" t="s">
        <v>4955</v>
      </c>
      <c r="P183" s="4" t="s">
        <v>5901</v>
      </c>
      <c r="Q183" s="4" t="s">
        <v>9</v>
      </c>
      <c r="R183" s="4" t="s">
        <v>9</v>
      </c>
      <c r="S183" s="4" t="s">
        <v>11</v>
      </c>
      <c r="T183" s="4" t="s">
        <v>1449</v>
      </c>
      <c r="U183" s="4" t="s">
        <v>5902</v>
      </c>
      <c r="V183" s="102"/>
      <c r="W183" s="4" t="s">
        <v>5902</v>
      </c>
      <c r="X183" s="4" t="s">
        <v>9</v>
      </c>
      <c r="Y183" s="4" t="s">
        <v>11</v>
      </c>
      <c r="Z183" s="4" t="s">
        <v>9</v>
      </c>
      <c r="AA183" s="4" t="s">
        <v>9</v>
      </c>
      <c r="AB183" s="102"/>
      <c r="AC183" s="102"/>
      <c r="AD183" s="102"/>
      <c r="AE183" s="102">
        <v>44502</v>
      </c>
      <c r="AF183" s="102"/>
      <c r="AG183" s="102"/>
      <c r="AH183" s="4" t="s">
        <v>5903</v>
      </c>
      <c r="AI183" s="4" t="s">
        <v>9</v>
      </c>
      <c r="AJ183" s="4" t="s">
        <v>9</v>
      </c>
      <c r="AK183" s="4" t="s">
        <v>9</v>
      </c>
      <c r="AL183" s="4" t="s">
        <v>5904</v>
      </c>
      <c r="AM183" s="4" t="s">
        <v>5905</v>
      </c>
      <c r="AN183" s="4" t="s">
        <v>9</v>
      </c>
      <c r="AO183" s="4" t="s">
        <v>9</v>
      </c>
      <c r="AP183" s="4" t="s">
        <v>5902</v>
      </c>
      <c r="AQ183" s="4" t="s">
        <v>9</v>
      </c>
      <c r="AR183" s="4" t="s">
        <v>9</v>
      </c>
      <c r="AS183" s="4" t="s">
        <v>9</v>
      </c>
      <c r="AT183" s="4" t="s">
        <v>9</v>
      </c>
      <c r="AU183" s="4" t="s">
        <v>9</v>
      </c>
      <c r="AV183" s="102"/>
      <c r="AW183" s="4" t="s">
        <v>5902</v>
      </c>
      <c r="AX183" s="4" t="s">
        <v>9</v>
      </c>
      <c r="AY183" s="4" t="s">
        <v>9</v>
      </c>
      <c r="AZ183" s="4" t="s">
        <v>9</v>
      </c>
      <c r="BA183" s="4" t="s">
        <v>9</v>
      </c>
      <c r="BB183" s="103">
        <v>0</v>
      </c>
      <c r="BC183" s="102"/>
      <c r="BD183" s="4" t="s">
        <v>9</v>
      </c>
      <c r="BE183" s="102"/>
      <c r="BF183" s="102"/>
      <c r="BG183" s="4" t="s">
        <v>9</v>
      </c>
      <c r="BH183" s="4" t="s">
        <v>5906</v>
      </c>
      <c r="BI183" s="4" t="s">
        <v>9</v>
      </c>
      <c r="BJ183" s="4" t="s">
        <v>9</v>
      </c>
      <c r="BK183" s="4" t="s">
        <v>9</v>
      </c>
      <c r="BL183" s="4" t="s">
        <v>9</v>
      </c>
      <c r="BM183" s="4" t="s">
        <v>9</v>
      </c>
      <c r="BN183" s="4" t="s">
        <v>5907</v>
      </c>
      <c r="BO183" s="4" t="s">
        <v>5908</v>
      </c>
      <c r="BP183" s="4" t="s">
        <v>9</v>
      </c>
      <c r="BQ183" s="4" t="s">
        <v>9</v>
      </c>
      <c r="BR183" s="4" t="s">
        <v>5902</v>
      </c>
      <c r="BS183" s="4" t="s">
        <v>9</v>
      </c>
      <c r="BT183" s="4" t="s">
        <v>9</v>
      </c>
      <c r="BU183" s="4" t="s">
        <v>9</v>
      </c>
      <c r="BV183" s="4" t="s">
        <v>9</v>
      </c>
      <c r="BW183" s="4" t="s">
        <v>9</v>
      </c>
      <c r="BX183" s="4" t="s">
        <v>5901</v>
      </c>
      <c r="BY183" s="4" t="s">
        <v>9</v>
      </c>
      <c r="BZ183" s="4" t="s">
        <v>9</v>
      </c>
      <c r="CA183" s="4" t="s">
        <v>9</v>
      </c>
      <c r="CB183" s="4" t="s">
        <v>9</v>
      </c>
      <c r="CC183" s="4" t="s">
        <v>9</v>
      </c>
      <c r="CD183" s="4" t="s">
        <v>9</v>
      </c>
      <c r="CE183" s="4" t="s">
        <v>9</v>
      </c>
      <c r="CF183" s="4" t="s">
        <v>5902</v>
      </c>
      <c r="CG183" s="4" t="s">
        <v>9</v>
      </c>
      <c r="CH183" s="4" t="s">
        <v>9</v>
      </c>
      <c r="CI183" s="4" t="s">
        <v>9</v>
      </c>
      <c r="CJ183" s="4" t="s">
        <v>9</v>
      </c>
      <c r="CK183" s="104">
        <v>0.51284722222222001</v>
      </c>
      <c r="CL183" s="104">
        <v>0</v>
      </c>
      <c r="CM183" s="4" t="s">
        <v>9</v>
      </c>
      <c r="CN183" s="4" t="s">
        <v>5902</v>
      </c>
      <c r="CO183" s="4" t="s">
        <v>9</v>
      </c>
      <c r="CP183" s="4" t="s">
        <v>9</v>
      </c>
      <c r="CQ183" s="4" t="s">
        <v>9</v>
      </c>
      <c r="CR183" s="4" t="s">
        <v>9</v>
      </c>
      <c r="CS183" s="4" t="s">
        <v>9</v>
      </c>
      <c r="CT183" s="4" t="s">
        <v>9</v>
      </c>
      <c r="CU183" s="4" t="s">
        <v>9</v>
      </c>
      <c r="CV183" s="4" t="s">
        <v>11</v>
      </c>
      <c r="CW183" s="4" t="s">
        <v>5909</v>
      </c>
      <c r="CX183" s="4" t="s">
        <v>9</v>
      </c>
      <c r="CY183" s="4" t="s">
        <v>9</v>
      </c>
      <c r="CZ183" s="4" t="s">
        <v>9</v>
      </c>
      <c r="DA183" s="4" t="s">
        <v>9</v>
      </c>
      <c r="DB183" s="4" t="s">
        <v>9</v>
      </c>
      <c r="DC183" s="102"/>
      <c r="DE183" s="8" t="str">
        <f t="shared" si="4"/>
        <v>XHR820</v>
      </c>
      <c r="DF183" s="8" t="str">
        <f t="shared" si="5"/>
        <v>Strengths Coaching</v>
      </c>
    </row>
    <row r="184" spans="1:110">
      <c r="A184" s="4" t="s">
        <v>6091</v>
      </c>
      <c r="B184" s="4" t="s">
        <v>5899</v>
      </c>
      <c r="C184" s="4" t="s">
        <v>4955</v>
      </c>
      <c r="D184" s="4" t="s">
        <v>9</v>
      </c>
      <c r="E184" s="4" t="s">
        <v>5900</v>
      </c>
      <c r="F184" s="102">
        <v>44502</v>
      </c>
      <c r="G184" s="4" t="s">
        <v>9</v>
      </c>
      <c r="H184" s="102"/>
      <c r="I184" s="4" t="s">
        <v>6857</v>
      </c>
      <c r="J184" s="4" t="s">
        <v>9</v>
      </c>
      <c r="K184" s="4" t="s">
        <v>5002</v>
      </c>
      <c r="L184" s="4" t="s">
        <v>9</v>
      </c>
      <c r="M184" s="4" t="s">
        <v>9</v>
      </c>
      <c r="N184" s="4" t="s">
        <v>5002</v>
      </c>
      <c r="O184" s="4" t="s">
        <v>4955</v>
      </c>
      <c r="P184" s="4" t="s">
        <v>5901</v>
      </c>
      <c r="Q184" s="4" t="s">
        <v>9</v>
      </c>
      <c r="R184" s="4" t="s">
        <v>9</v>
      </c>
      <c r="S184" s="4" t="s">
        <v>11</v>
      </c>
      <c r="T184" s="4" t="s">
        <v>1449</v>
      </c>
      <c r="U184" s="4" t="s">
        <v>5902</v>
      </c>
      <c r="V184" s="102"/>
      <c r="W184" s="4" t="s">
        <v>5902</v>
      </c>
      <c r="X184" s="4" t="s">
        <v>9</v>
      </c>
      <c r="Y184" s="4" t="s">
        <v>11</v>
      </c>
      <c r="Z184" s="4" t="s">
        <v>9</v>
      </c>
      <c r="AA184" s="4" t="s">
        <v>9</v>
      </c>
      <c r="AB184" s="102"/>
      <c r="AC184" s="102"/>
      <c r="AD184" s="102"/>
      <c r="AE184" s="102">
        <v>44502</v>
      </c>
      <c r="AF184" s="102"/>
      <c r="AG184" s="102"/>
      <c r="AH184" s="4" t="s">
        <v>5903</v>
      </c>
      <c r="AI184" s="4" t="s">
        <v>9</v>
      </c>
      <c r="AJ184" s="4" t="s">
        <v>9</v>
      </c>
      <c r="AK184" s="4" t="s">
        <v>9</v>
      </c>
      <c r="AL184" s="4" t="s">
        <v>5904</v>
      </c>
      <c r="AM184" s="4" t="s">
        <v>5905</v>
      </c>
      <c r="AN184" s="4" t="s">
        <v>9</v>
      </c>
      <c r="AO184" s="4" t="s">
        <v>9</v>
      </c>
      <c r="AP184" s="4" t="s">
        <v>5902</v>
      </c>
      <c r="AQ184" s="4" t="s">
        <v>9</v>
      </c>
      <c r="AR184" s="4" t="s">
        <v>9</v>
      </c>
      <c r="AS184" s="4" t="s">
        <v>9</v>
      </c>
      <c r="AT184" s="4" t="s">
        <v>9</v>
      </c>
      <c r="AU184" s="4" t="s">
        <v>9</v>
      </c>
      <c r="AV184" s="102"/>
      <c r="AW184" s="4" t="s">
        <v>5902</v>
      </c>
      <c r="AX184" s="4" t="s">
        <v>9</v>
      </c>
      <c r="AY184" s="4" t="s">
        <v>9</v>
      </c>
      <c r="AZ184" s="4" t="s">
        <v>9</v>
      </c>
      <c r="BA184" s="4" t="s">
        <v>9</v>
      </c>
      <c r="BB184" s="103">
        <v>0</v>
      </c>
      <c r="BC184" s="102"/>
      <c r="BD184" s="4" t="s">
        <v>9</v>
      </c>
      <c r="BE184" s="102"/>
      <c r="BF184" s="102"/>
      <c r="BG184" s="4" t="s">
        <v>9</v>
      </c>
      <c r="BH184" s="4" t="s">
        <v>5906</v>
      </c>
      <c r="BI184" s="4" t="s">
        <v>9</v>
      </c>
      <c r="BJ184" s="4" t="s">
        <v>9</v>
      </c>
      <c r="BK184" s="4" t="s">
        <v>9</v>
      </c>
      <c r="BL184" s="4" t="s">
        <v>9</v>
      </c>
      <c r="BM184" s="4" t="s">
        <v>9</v>
      </c>
      <c r="BN184" s="4" t="s">
        <v>5907</v>
      </c>
      <c r="BO184" s="4" t="s">
        <v>5908</v>
      </c>
      <c r="BP184" s="4" t="s">
        <v>9</v>
      </c>
      <c r="BQ184" s="4" t="s">
        <v>9</v>
      </c>
      <c r="BR184" s="4" t="s">
        <v>5902</v>
      </c>
      <c r="BS184" s="4" t="s">
        <v>9</v>
      </c>
      <c r="BT184" s="4" t="s">
        <v>9</v>
      </c>
      <c r="BU184" s="4" t="s">
        <v>9</v>
      </c>
      <c r="BV184" s="4" t="s">
        <v>9</v>
      </c>
      <c r="BW184" s="4" t="s">
        <v>9</v>
      </c>
      <c r="BX184" s="4" t="s">
        <v>5901</v>
      </c>
      <c r="BY184" s="4" t="s">
        <v>9</v>
      </c>
      <c r="BZ184" s="4" t="s">
        <v>9</v>
      </c>
      <c r="CA184" s="4" t="s">
        <v>9</v>
      </c>
      <c r="CB184" s="4" t="s">
        <v>9</v>
      </c>
      <c r="CC184" s="4" t="s">
        <v>9</v>
      </c>
      <c r="CD184" s="4" t="s">
        <v>9</v>
      </c>
      <c r="CE184" s="4" t="s">
        <v>9</v>
      </c>
      <c r="CF184" s="4" t="s">
        <v>5902</v>
      </c>
      <c r="CG184" s="4" t="s">
        <v>9</v>
      </c>
      <c r="CH184" s="4" t="s">
        <v>9</v>
      </c>
      <c r="CI184" s="4" t="s">
        <v>9</v>
      </c>
      <c r="CJ184" s="4" t="s">
        <v>9</v>
      </c>
      <c r="CK184" s="104">
        <v>0.51284722222222001</v>
      </c>
      <c r="CL184" s="104">
        <v>0</v>
      </c>
      <c r="CM184" s="4" t="s">
        <v>9</v>
      </c>
      <c r="CN184" s="4" t="s">
        <v>5902</v>
      </c>
      <c r="CO184" s="4" t="s">
        <v>9</v>
      </c>
      <c r="CP184" s="4" t="s">
        <v>9</v>
      </c>
      <c r="CQ184" s="4" t="s">
        <v>9</v>
      </c>
      <c r="CR184" s="4" t="s">
        <v>9</v>
      </c>
      <c r="CS184" s="4" t="s">
        <v>9</v>
      </c>
      <c r="CT184" s="4" t="s">
        <v>9</v>
      </c>
      <c r="CU184" s="4" t="s">
        <v>9</v>
      </c>
      <c r="CV184" s="4" t="s">
        <v>11</v>
      </c>
      <c r="CW184" s="4" t="s">
        <v>5909</v>
      </c>
      <c r="CX184" s="4" t="s">
        <v>9</v>
      </c>
      <c r="CY184" s="4" t="s">
        <v>9</v>
      </c>
      <c r="CZ184" s="4" t="s">
        <v>9</v>
      </c>
      <c r="DA184" s="4" t="s">
        <v>9</v>
      </c>
      <c r="DB184" s="4" t="s">
        <v>9</v>
      </c>
      <c r="DC184" s="102"/>
      <c r="DE184" s="8" t="str">
        <f t="shared" si="4"/>
        <v>XHR900</v>
      </c>
      <c r="DF184" s="8" t="str">
        <f t="shared" si="5"/>
        <v>HR General</v>
      </c>
    </row>
    <row r="185" spans="1:110">
      <c r="A185" s="4" t="s">
        <v>6092</v>
      </c>
      <c r="B185" s="4" t="s">
        <v>5899</v>
      </c>
      <c r="C185" s="4" t="s">
        <v>4955</v>
      </c>
      <c r="D185" s="4" t="s">
        <v>9</v>
      </c>
      <c r="E185" s="4" t="s">
        <v>5900</v>
      </c>
      <c r="F185" s="102">
        <v>44502</v>
      </c>
      <c r="G185" s="4" t="s">
        <v>9</v>
      </c>
      <c r="H185" s="102"/>
      <c r="I185" s="4" t="s">
        <v>6858</v>
      </c>
      <c r="J185" s="4" t="s">
        <v>9</v>
      </c>
      <c r="K185" s="4" t="s">
        <v>5002</v>
      </c>
      <c r="L185" s="4" t="s">
        <v>9</v>
      </c>
      <c r="M185" s="4" t="s">
        <v>9</v>
      </c>
      <c r="N185" s="4" t="s">
        <v>5002</v>
      </c>
      <c r="O185" s="4" t="s">
        <v>4955</v>
      </c>
      <c r="P185" s="4" t="s">
        <v>5901</v>
      </c>
      <c r="Q185" s="4" t="s">
        <v>9</v>
      </c>
      <c r="R185" s="4" t="s">
        <v>9</v>
      </c>
      <c r="S185" s="4" t="s">
        <v>11</v>
      </c>
      <c r="T185" s="4" t="s">
        <v>1449</v>
      </c>
      <c r="U185" s="4" t="s">
        <v>5902</v>
      </c>
      <c r="V185" s="102"/>
      <c r="W185" s="4" t="s">
        <v>5902</v>
      </c>
      <c r="X185" s="4" t="s">
        <v>9</v>
      </c>
      <c r="Y185" s="4" t="s">
        <v>11</v>
      </c>
      <c r="Z185" s="4" t="s">
        <v>9</v>
      </c>
      <c r="AA185" s="4" t="s">
        <v>9</v>
      </c>
      <c r="AB185" s="102"/>
      <c r="AC185" s="102"/>
      <c r="AD185" s="102"/>
      <c r="AE185" s="102">
        <v>44502</v>
      </c>
      <c r="AF185" s="102"/>
      <c r="AG185" s="102"/>
      <c r="AH185" s="4" t="s">
        <v>5903</v>
      </c>
      <c r="AI185" s="4" t="s">
        <v>9</v>
      </c>
      <c r="AJ185" s="4" t="s">
        <v>9</v>
      </c>
      <c r="AK185" s="4" t="s">
        <v>9</v>
      </c>
      <c r="AL185" s="4" t="s">
        <v>5904</v>
      </c>
      <c r="AM185" s="4" t="s">
        <v>5905</v>
      </c>
      <c r="AN185" s="4" t="s">
        <v>9</v>
      </c>
      <c r="AO185" s="4" t="s">
        <v>9</v>
      </c>
      <c r="AP185" s="4" t="s">
        <v>5902</v>
      </c>
      <c r="AQ185" s="4" t="s">
        <v>9</v>
      </c>
      <c r="AR185" s="4" t="s">
        <v>9</v>
      </c>
      <c r="AS185" s="4" t="s">
        <v>9</v>
      </c>
      <c r="AT185" s="4" t="s">
        <v>9</v>
      </c>
      <c r="AU185" s="4" t="s">
        <v>9</v>
      </c>
      <c r="AV185" s="102"/>
      <c r="AW185" s="4" t="s">
        <v>5902</v>
      </c>
      <c r="AX185" s="4" t="s">
        <v>9</v>
      </c>
      <c r="AY185" s="4" t="s">
        <v>9</v>
      </c>
      <c r="AZ185" s="4" t="s">
        <v>9</v>
      </c>
      <c r="BA185" s="4" t="s">
        <v>9</v>
      </c>
      <c r="BB185" s="103">
        <v>0</v>
      </c>
      <c r="BC185" s="102"/>
      <c r="BD185" s="4" t="s">
        <v>9</v>
      </c>
      <c r="BE185" s="102"/>
      <c r="BF185" s="102"/>
      <c r="BG185" s="4" t="s">
        <v>9</v>
      </c>
      <c r="BH185" s="4" t="s">
        <v>5906</v>
      </c>
      <c r="BI185" s="4" t="s">
        <v>9</v>
      </c>
      <c r="BJ185" s="4" t="s">
        <v>9</v>
      </c>
      <c r="BK185" s="4" t="s">
        <v>9</v>
      </c>
      <c r="BL185" s="4" t="s">
        <v>9</v>
      </c>
      <c r="BM185" s="4" t="s">
        <v>9</v>
      </c>
      <c r="BN185" s="4" t="s">
        <v>5907</v>
      </c>
      <c r="BO185" s="4" t="s">
        <v>5908</v>
      </c>
      <c r="BP185" s="4" t="s">
        <v>9</v>
      </c>
      <c r="BQ185" s="4" t="s">
        <v>9</v>
      </c>
      <c r="BR185" s="4" t="s">
        <v>5902</v>
      </c>
      <c r="BS185" s="4" t="s">
        <v>9</v>
      </c>
      <c r="BT185" s="4" t="s">
        <v>9</v>
      </c>
      <c r="BU185" s="4" t="s">
        <v>9</v>
      </c>
      <c r="BV185" s="4" t="s">
        <v>9</v>
      </c>
      <c r="BW185" s="4" t="s">
        <v>9</v>
      </c>
      <c r="BX185" s="4" t="s">
        <v>5901</v>
      </c>
      <c r="BY185" s="4" t="s">
        <v>9</v>
      </c>
      <c r="BZ185" s="4" t="s">
        <v>9</v>
      </c>
      <c r="CA185" s="4" t="s">
        <v>9</v>
      </c>
      <c r="CB185" s="4" t="s">
        <v>9</v>
      </c>
      <c r="CC185" s="4" t="s">
        <v>9</v>
      </c>
      <c r="CD185" s="4" t="s">
        <v>9</v>
      </c>
      <c r="CE185" s="4" t="s">
        <v>9</v>
      </c>
      <c r="CF185" s="4" t="s">
        <v>5902</v>
      </c>
      <c r="CG185" s="4" t="s">
        <v>9</v>
      </c>
      <c r="CH185" s="4" t="s">
        <v>9</v>
      </c>
      <c r="CI185" s="4" t="s">
        <v>9</v>
      </c>
      <c r="CJ185" s="4" t="s">
        <v>9</v>
      </c>
      <c r="CK185" s="104">
        <v>0.51284722222222001</v>
      </c>
      <c r="CL185" s="104">
        <v>0</v>
      </c>
      <c r="CM185" s="4" t="s">
        <v>9</v>
      </c>
      <c r="CN185" s="4" t="s">
        <v>5902</v>
      </c>
      <c r="CO185" s="4" t="s">
        <v>9</v>
      </c>
      <c r="CP185" s="4" t="s">
        <v>9</v>
      </c>
      <c r="CQ185" s="4" t="s">
        <v>9</v>
      </c>
      <c r="CR185" s="4" t="s">
        <v>9</v>
      </c>
      <c r="CS185" s="4" t="s">
        <v>9</v>
      </c>
      <c r="CT185" s="4" t="s">
        <v>9</v>
      </c>
      <c r="CU185" s="4" t="s">
        <v>9</v>
      </c>
      <c r="CV185" s="4" t="s">
        <v>11</v>
      </c>
      <c r="CW185" s="4" t="s">
        <v>5909</v>
      </c>
      <c r="CX185" s="4" t="s">
        <v>9</v>
      </c>
      <c r="CY185" s="4" t="s">
        <v>9</v>
      </c>
      <c r="CZ185" s="4" t="s">
        <v>9</v>
      </c>
      <c r="DA185" s="4" t="s">
        <v>9</v>
      </c>
      <c r="DB185" s="4" t="s">
        <v>9</v>
      </c>
      <c r="DC185" s="102"/>
      <c r="DE185" s="8" t="str">
        <f t="shared" si="4"/>
        <v>XHR910</v>
      </c>
      <c r="DF185" s="8" t="str">
        <f t="shared" si="5"/>
        <v>Subscription to HRINZ</v>
      </c>
    </row>
    <row r="186" spans="1:110">
      <c r="A186" s="4" t="s">
        <v>6093</v>
      </c>
      <c r="B186" s="4" t="s">
        <v>5899</v>
      </c>
      <c r="C186" s="4" t="s">
        <v>4955</v>
      </c>
      <c r="D186" s="4" t="s">
        <v>9</v>
      </c>
      <c r="E186" s="4" t="s">
        <v>5900</v>
      </c>
      <c r="F186" s="102">
        <v>44502</v>
      </c>
      <c r="G186" s="4" t="s">
        <v>9</v>
      </c>
      <c r="H186" s="102"/>
      <c r="I186" s="4" t="s">
        <v>6859</v>
      </c>
      <c r="J186" s="4" t="s">
        <v>9</v>
      </c>
      <c r="K186" s="4" t="s">
        <v>5002</v>
      </c>
      <c r="L186" s="4" t="s">
        <v>9</v>
      </c>
      <c r="M186" s="4" t="s">
        <v>9</v>
      </c>
      <c r="N186" s="4" t="s">
        <v>5002</v>
      </c>
      <c r="O186" s="4" t="s">
        <v>4955</v>
      </c>
      <c r="P186" s="4" t="s">
        <v>5901</v>
      </c>
      <c r="Q186" s="4" t="s">
        <v>9</v>
      </c>
      <c r="R186" s="4" t="s">
        <v>9</v>
      </c>
      <c r="S186" s="4" t="s">
        <v>11</v>
      </c>
      <c r="T186" s="4" t="s">
        <v>1449</v>
      </c>
      <c r="U186" s="4" t="s">
        <v>5902</v>
      </c>
      <c r="V186" s="102"/>
      <c r="W186" s="4" t="s">
        <v>5902</v>
      </c>
      <c r="X186" s="4" t="s">
        <v>9</v>
      </c>
      <c r="Y186" s="4" t="s">
        <v>11</v>
      </c>
      <c r="Z186" s="4" t="s">
        <v>9</v>
      </c>
      <c r="AA186" s="4" t="s">
        <v>9</v>
      </c>
      <c r="AB186" s="102"/>
      <c r="AC186" s="102"/>
      <c r="AD186" s="102"/>
      <c r="AE186" s="102">
        <v>44502</v>
      </c>
      <c r="AF186" s="102"/>
      <c r="AG186" s="102"/>
      <c r="AH186" s="4" t="s">
        <v>5903</v>
      </c>
      <c r="AI186" s="4" t="s">
        <v>9</v>
      </c>
      <c r="AJ186" s="4" t="s">
        <v>9</v>
      </c>
      <c r="AK186" s="4" t="s">
        <v>9</v>
      </c>
      <c r="AL186" s="4" t="s">
        <v>5904</v>
      </c>
      <c r="AM186" s="4" t="s">
        <v>5905</v>
      </c>
      <c r="AN186" s="4" t="s">
        <v>9</v>
      </c>
      <c r="AO186" s="4" t="s">
        <v>9</v>
      </c>
      <c r="AP186" s="4" t="s">
        <v>5902</v>
      </c>
      <c r="AQ186" s="4" t="s">
        <v>9</v>
      </c>
      <c r="AR186" s="4" t="s">
        <v>9</v>
      </c>
      <c r="AS186" s="4" t="s">
        <v>9</v>
      </c>
      <c r="AT186" s="4" t="s">
        <v>9</v>
      </c>
      <c r="AU186" s="4" t="s">
        <v>9</v>
      </c>
      <c r="AV186" s="102"/>
      <c r="AW186" s="4" t="s">
        <v>5902</v>
      </c>
      <c r="AX186" s="4" t="s">
        <v>9</v>
      </c>
      <c r="AY186" s="4" t="s">
        <v>9</v>
      </c>
      <c r="AZ186" s="4" t="s">
        <v>9</v>
      </c>
      <c r="BA186" s="4" t="s">
        <v>9</v>
      </c>
      <c r="BB186" s="103">
        <v>0</v>
      </c>
      <c r="BC186" s="102"/>
      <c r="BD186" s="4" t="s">
        <v>9</v>
      </c>
      <c r="BE186" s="102"/>
      <c r="BF186" s="102"/>
      <c r="BG186" s="4" t="s">
        <v>9</v>
      </c>
      <c r="BH186" s="4" t="s">
        <v>5906</v>
      </c>
      <c r="BI186" s="4" t="s">
        <v>9</v>
      </c>
      <c r="BJ186" s="4" t="s">
        <v>9</v>
      </c>
      <c r="BK186" s="4" t="s">
        <v>9</v>
      </c>
      <c r="BL186" s="4" t="s">
        <v>9</v>
      </c>
      <c r="BM186" s="4" t="s">
        <v>9</v>
      </c>
      <c r="BN186" s="4" t="s">
        <v>5907</v>
      </c>
      <c r="BO186" s="4" t="s">
        <v>5908</v>
      </c>
      <c r="BP186" s="4" t="s">
        <v>9</v>
      </c>
      <c r="BQ186" s="4" t="s">
        <v>9</v>
      </c>
      <c r="BR186" s="4" t="s">
        <v>5902</v>
      </c>
      <c r="BS186" s="4" t="s">
        <v>9</v>
      </c>
      <c r="BT186" s="4" t="s">
        <v>9</v>
      </c>
      <c r="BU186" s="4" t="s">
        <v>9</v>
      </c>
      <c r="BV186" s="4" t="s">
        <v>9</v>
      </c>
      <c r="BW186" s="4" t="s">
        <v>9</v>
      </c>
      <c r="BX186" s="4" t="s">
        <v>5901</v>
      </c>
      <c r="BY186" s="4" t="s">
        <v>9</v>
      </c>
      <c r="BZ186" s="4" t="s">
        <v>9</v>
      </c>
      <c r="CA186" s="4" t="s">
        <v>9</v>
      </c>
      <c r="CB186" s="4" t="s">
        <v>9</v>
      </c>
      <c r="CC186" s="4" t="s">
        <v>9</v>
      </c>
      <c r="CD186" s="4" t="s">
        <v>9</v>
      </c>
      <c r="CE186" s="4" t="s">
        <v>9</v>
      </c>
      <c r="CF186" s="4" t="s">
        <v>5902</v>
      </c>
      <c r="CG186" s="4" t="s">
        <v>9</v>
      </c>
      <c r="CH186" s="4" t="s">
        <v>9</v>
      </c>
      <c r="CI186" s="4" t="s">
        <v>9</v>
      </c>
      <c r="CJ186" s="4" t="s">
        <v>9</v>
      </c>
      <c r="CK186" s="104">
        <v>0.51284722222222001</v>
      </c>
      <c r="CL186" s="104">
        <v>0</v>
      </c>
      <c r="CM186" s="4" t="s">
        <v>9</v>
      </c>
      <c r="CN186" s="4" t="s">
        <v>5902</v>
      </c>
      <c r="CO186" s="4" t="s">
        <v>9</v>
      </c>
      <c r="CP186" s="4" t="s">
        <v>9</v>
      </c>
      <c r="CQ186" s="4" t="s">
        <v>9</v>
      </c>
      <c r="CR186" s="4" t="s">
        <v>9</v>
      </c>
      <c r="CS186" s="4" t="s">
        <v>9</v>
      </c>
      <c r="CT186" s="4" t="s">
        <v>9</v>
      </c>
      <c r="CU186" s="4" t="s">
        <v>9</v>
      </c>
      <c r="CV186" s="4" t="s">
        <v>11</v>
      </c>
      <c r="CW186" s="4" t="s">
        <v>5909</v>
      </c>
      <c r="CX186" s="4" t="s">
        <v>9</v>
      </c>
      <c r="CY186" s="4" t="s">
        <v>9</v>
      </c>
      <c r="CZ186" s="4" t="s">
        <v>9</v>
      </c>
      <c r="DA186" s="4" t="s">
        <v>9</v>
      </c>
      <c r="DB186" s="4" t="s">
        <v>9</v>
      </c>
      <c r="DC186" s="102"/>
      <c r="DE186" s="8" t="str">
        <f t="shared" si="4"/>
        <v>XHR911</v>
      </c>
      <c r="DF186" s="8" t="str">
        <f t="shared" si="5"/>
        <v>Subscription to CEB</v>
      </c>
    </row>
    <row r="187" spans="1:110">
      <c r="A187" s="4" t="s">
        <v>6094</v>
      </c>
      <c r="B187" s="4" t="s">
        <v>5899</v>
      </c>
      <c r="C187" s="4" t="s">
        <v>4955</v>
      </c>
      <c r="D187" s="4" t="s">
        <v>9</v>
      </c>
      <c r="E187" s="4" t="s">
        <v>5900</v>
      </c>
      <c r="F187" s="102">
        <v>44502</v>
      </c>
      <c r="G187" s="4" t="s">
        <v>9</v>
      </c>
      <c r="H187" s="102"/>
      <c r="I187" s="4" t="s">
        <v>6860</v>
      </c>
      <c r="J187" s="4" t="s">
        <v>9</v>
      </c>
      <c r="K187" s="4" t="s">
        <v>5002</v>
      </c>
      <c r="L187" s="4" t="s">
        <v>9</v>
      </c>
      <c r="M187" s="4" t="s">
        <v>9</v>
      </c>
      <c r="N187" s="4" t="s">
        <v>5002</v>
      </c>
      <c r="O187" s="4" t="s">
        <v>4955</v>
      </c>
      <c r="P187" s="4" t="s">
        <v>5901</v>
      </c>
      <c r="Q187" s="4" t="s">
        <v>9</v>
      </c>
      <c r="R187" s="4" t="s">
        <v>9</v>
      </c>
      <c r="S187" s="4" t="s">
        <v>11</v>
      </c>
      <c r="T187" s="4" t="s">
        <v>1449</v>
      </c>
      <c r="U187" s="4" t="s">
        <v>5902</v>
      </c>
      <c r="V187" s="102"/>
      <c r="W187" s="4" t="s">
        <v>5902</v>
      </c>
      <c r="X187" s="4" t="s">
        <v>9</v>
      </c>
      <c r="Y187" s="4" t="s">
        <v>11</v>
      </c>
      <c r="Z187" s="4" t="s">
        <v>9</v>
      </c>
      <c r="AA187" s="4" t="s">
        <v>9</v>
      </c>
      <c r="AB187" s="102"/>
      <c r="AC187" s="102"/>
      <c r="AD187" s="102"/>
      <c r="AE187" s="102">
        <v>44502</v>
      </c>
      <c r="AF187" s="102"/>
      <c r="AG187" s="102"/>
      <c r="AH187" s="4" t="s">
        <v>5903</v>
      </c>
      <c r="AI187" s="4" t="s">
        <v>9</v>
      </c>
      <c r="AJ187" s="4" t="s">
        <v>9</v>
      </c>
      <c r="AK187" s="4" t="s">
        <v>9</v>
      </c>
      <c r="AL187" s="4" t="s">
        <v>5904</v>
      </c>
      <c r="AM187" s="4" t="s">
        <v>5905</v>
      </c>
      <c r="AN187" s="4" t="s">
        <v>9</v>
      </c>
      <c r="AO187" s="4" t="s">
        <v>9</v>
      </c>
      <c r="AP187" s="4" t="s">
        <v>5902</v>
      </c>
      <c r="AQ187" s="4" t="s">
        <v>9</v>
      </c>
      <c r="AR187" s="4" t="s">
        <v>9</v>
      </c>
      <c r="AS187" s="4" t="s">
        <v>9</v>
      </c>
      <c r="AT187" s="4" t="s">
        <v>9</v>
      </c>
      <c r="AU187" s="4" t="s">
        <v>9</v>
      </c>
      <c r="AV187" s="102"/>
      <c r="AW187" s="4" t="s">
        <v>5902</v>
      </c>
      <c r="AX187" s="4" t="s">
        <v>9</v>
      </c>
      <c r="AY187" s="4" t="s">
        <v>9</v>
      </c>
      <c r="AZ187" s="4" t="s">
        <v>9</v>
      </c>
      <c r="BA187" s="4" t="s">
        <v>9</v>
      </c>
      <c r="BB187" s="103">
        <v>0</v>
      </c>
      <c r="BC187" s="102"/>
      <c r="BD187" s="4" t="s">
        <v>9</v>
      </c>
      <c r="BE187" s="102"/>
      <c r="BF187" s="102"/>
      <c r="BG187" s="4" t="s">
        <v>9</v>
      </c>
      <c r="BH187" s="4" t="s">
        <v>5906</v>
      </c>
      <c r="BI187" s="4" t="s">
        <v>9</v>
      </c>
      <c r="BJ187" s="4" t="s">
        <v>9</v>
      </c>
      <c r="BK187" s="4" t="s">
        <v>9</v>
      </c>
      <c r="BL187" s="4" t="s">
        <v>9</v>
      </c>
      <c r="BM187" s="4" t="s">
        <v>9</v>
      </c>
      <c r="BN187" s="4" t="s">
        <v>5907</v>
      </c>
      <c r="BO187" s="4" t="s">
        <v>5908</v>
      </c>
      <c r="BP187" s="4" t="s">
        <v>9</v>
      </c>
      <c r="BQ187" s="4" t="s">
        <v>9</v>
      </c>
      <c r="BR187" s="4" t="s">
        <v>5902</v>
      </c>
      <c r="BS187" s="4" t="s">
        <v>9</v>
      </c>
      <c r="BT187" s="4" t="s">
        <v>9</v>
      </c>
      <c r="BU187" s="4" t="s">
        <v>9</v>
      </c>
      <c r="BV187" s="4" t="s">
        <v>9</v>
      </c>
      <c r="BW187" s="4" t="s">
        <v>9</v>
      </c>
      <c r="BX187" s="4" t="s">
        <v>5901</v>
      </c>
      <c r="BY187" s="4" t="s">
        <v>9</v>
      </c>
      <c r="BZ187" s="4" t="s">
        <v>9</v>
      </c>
      <c r="CA187" s="4" t="s">
        <v>9</v>
      </c>
      <c r="CB187" s="4" t="s">
        <v>9</v>
      </c>
      <c r="CC187" s="4" t="s">
        <v>9</v>
      </c>
      <c r="CD187" s="4" t="s">
        <v>9</v>
      </c>
      <c r="CE187" s="4" t="s">
        <v>9</v>
      </c>
      <c r="CF187" s="4" t="s">
        <v>5902</v>
      </c>
      <c r="CG187" s="4" t="s">
        <v>9</v>
      </c>
      <c r="CH187" s="4" t="s">
        <v>9</v>
      </c>
      <c r="CI187" s="4" t="s">
        <v>9</v>
      </c>
      <c r="CJ187" s="4" t="s">
        <v>9</v>
      </c>
      <c r="CK187" s="104">
        <v>0.51284722222222001</v>
      </c>
      <c r="CL187" s="104">
        <v>0</v>
      </c>
      <c r="CM187" s="4" t="s">
        <v>9</v>
      </c>
      <c r="CN187" s="4" t="s">
        <v>5902</v>
      </c>
      <c r="CO187" s="4" t="s">
        <v>9</v>
      </c>
      <c r="CP187" s="4" t="s">
        <v>9</v>
      </c>
      <c r="CQ187" s="4" t="s">
        <v>9</v>
      </c>
      <c r="CR187" s="4" t="s">
        <v>9</v>
      </c>
      <c r="CS187" s="4" t="s">
        <v>9</v>
      </c>
      <c r="CT187" s="4" t="s">
        <v>9</v>
      </c>
      <c r="CU187" s="4" t="s">
        <v>9</v>
      </c>
      <c r="CV187" s="4" t="s">
        <v>11</v>
      </c>
      <c r="CW187" s="4" t="s">
        <v>5909</v>
      </c>
      <c r="CX187" s="4" t="s">
        <v>9</v>
      </c>
      <c r="CY187" s="4" t="s">
        <v>9</v>
      </c>
      <c r="CZ187" s="4" t="s">
        <v>9</v>
      </c>
      <c r="DA187" s="4" t="s">
        <v>9</v>
      </c>
      <c r="DB187" s="4" t="s">
        <v>9</v>
      </c>
      <c r="DC187" s="102"/>
      <c r="DE187" s="8" t="str">
        <f t="shared" si="4"/>
        <v>XHR912</v>
      </c>
      <c r="DF187" s="8" t="str">
        <f t="shared" si="5"/>
        <v>Subscription Linkedin</v>
      </c>
    </row>
    <row r="188" spans="1:110">
      <c r="A188" s="4" t="s">
        <v>6095</v>
      </c>
      <c r="B188" s="4" t="s">
        <v>5899</v>
      </c>
      <c r="C188" s="4" t="s">
        <v>4955</v>
      </c>
      <c r="D188" s="4" t="s">
        <v>9</v>
      </c>
      <c r="E188" s="4" t="s">
        <v>5900</v>
      </c>
      <c r="F188" s="102">
        <v>44502</v>
      </c>
      <c r="G188" s="4" t="s">
        <v>9</v>
      </c>
      <c r="H188" s="102"/>
      <c r="I188" s="4" t="s">
        <v>6861</v>
      </c>
      <c r="J188" s="4" t="s">
        <v>9</v>
      </c>
      <c r="K188" s="4" t="s">
        <v>5002</v>
      </c>
      <c r="L188" s="4" t="s">
        <v>9</v>
      </c>
      <c r="M188" s="4" t="s">
        <v>9</v>
      </c>
      <c r="N188" s="4" t="s">
        <v>5002</v>
      </c>
      <c r="O188" s="4" t="s">
        <v>4955</v>
      </c>
      <c r="P188" s="4" t="s">
        <v>5901</v>
      </c>
      <c r="Q188" s="4" t="s">
        <v>9</v>
      </c>
      <c r="R188" s="4" t="s">
        <v>9</v>
      </c>
      <c r="S188" s="4" t="s">
        <v>11</v>
      </c>
      <c r="T188" s="4" t="s">
        <v>1449</v>
      </c>
      <c r="U188" s="4" t="s">
        <v>5902</v>
      </c>
      <c r="V188" s="102"/>
      <c r="W188" s="4" t="s">
        <v>5902</v>
      </c>
      <c r="X188" s="4" t="s">
        <v>9</v>
      </c>
      <c r="Y188" s="4" t="s">
        <v>11</v>
      </c>
      <c r="Z188" s="4" t="s">
        <v>9</v>
      </c>
      <c r="AA188" s="4" t="s">
        <v>9</v>
      </c>
      <c r="AB188" s="102"/>
      <c r="AC188" s="102"/>
      <c r="AD188" s="102"/>
      <c r="AE188" s="102">
        <v>44502</v>
      </c>
      <c r="AF188" s="102"/>
      <c r="AG188" s="102"/>
      <c r="AH188" s="4" t="s">
        <v>5903</v>
      </c>
      <c r="AI188" s="4" t="s">
        <v>9</v>
      </c>
      <c r="AJ188" s="4" t="s">
        <v>9</v>
      </c>
      <c r="AK188" s="4" t="s">
        <v>9</v>
      </c>
      <c r="AL188" s="4" t="s">
        <v>5904</v>
      </c>
      <c r="AM188" s="4" t="s">
        <v>5905</v>
      </c>
      <c r="AN188" s="4" t="s">
        <v>9</v>
      </c>
      <c r="AO188" s="4" t="s">
        <v>9</v>
      </c>
      <c r="AP188" s="4" t="s">
        <v>5902</v>
      </c>
      <c r="AQ188" s="4" t="s">
        <v>9</v>
      </c>
      <c r="AR188" s="4" t="s">
        <v>9</v>
      </c>
      <c r="AS188" s="4" t="s">
        <v>9</v>
      </c>
      <c r="AT188" s="4" t="s">
        <v>9</v>
      </c>
      <c r="AU188" s="4" t="s">
        <v>9</v>
      </c>
      <c r="AV188" s="102"/>
      <c r="AW188" s="4" t="s">
        <v>5902</v>
      </c>
      <c r="AX188" s="4" t="s">
        <v>9</v>
      </c>
      <c r="AY188" s="4" t="s">
        <v>9</v>
      </c>
      <c r="AZ188" s="4" t="s">
        <v>9</v>
      </c>
      <c r="BA188" s="4" t="s">
        <v>9</v>
      </c>
      <c r="BB188" s="103">
        <v>0</v>
      </c>
      <c r="BC188" s="102"/>
      <c r="BD188" s="4" t="s">
        <v>9</v>
      </c>
      <c r="BE188" s="102"/>
      <c r="BF188" s="102"/>
      <c r="BG188" s="4" t="s">
        <v>9</v>
      </c>
      <c r="BH188" s="4" t="s">
        <v>5906</v>
      </c>
      <c r="BI188" s="4" t="s">
        <v>9</v>
      </c>
      <c r="BJ188" s="4" t="s">
        <v>9</v>
      </c>
      <c r="BK188" s="4" t="s">
        <v>9</v>
      </c>
      <c r="BL188" s="4" t="s">
        <v>9</v>
      </c>
      <c r="BM188" s="4" t="s">
        <v>9</v>
      </c>
      <c r="BN188" s="4" t="s">
        <v>5907</v>
      </c>
      <c r="BO188" s="4" t="s">
        <v>5908</v>
      </c>
      <c r="BP188" s="4" t="s">
        <v>9</v>
      </c>
      <c r="BQ188" s="4" t="s">
        <v>9</v>
      </c>
      <c r="BR188" s="4" t="s">
        <v>5902</v>
      </c>
      <c r="BS188" s="4" t="s">
        <v>9</v>
      </c>
      <c r="BT188" s="4" t="s">
        <v>9</v>
      </c>
      <c r="BU188" s="4" t="s">
        <v>9</v>
      </c>
      <c r="BV188" s="4" t="s">
        <v>9</v>
      </c>
      <c r="BW188" s="4" t="s">
        <v>9</v>
      </c>
      <c r="BX188" s="4" t="s">
        <v>5901</v>
      </c>
      <c r="BY188" s="4" t="s">
        <v>9</v>
      </c>
      <c r="BZ188" s="4" t="s">
        <v>9</v>
      </c>
      <c r="CA188" s="4" t="s">
        <v>9</v>
      </c>
      <c r="CB188" s="4" t="s">
        <v>9</v>
      </c>
      <c r="CC188" s="4" t="s">
        <v>9</v>
      </c>
      <c r="CD188" s="4" t="s">
        <v>9</v>
      </c>
      <c r="CE188" s="4" t="s">
        <v>9</v>
      </c>
      <c r="CF188" s="4" t="s">
        <v>5902</v>
      </c>
      <c r="CG188" s="4" t="s">
        <v>9</v>
      </c>
      <c r="CH188" s="4" t="s">
        <v>9</v>
      </c>
      <c r="CI188" s="4" t="s">
        <v>9</v>
      </c>
      <c r="CJ188" s="4" t="s">
        <v>9</v>
      </c>
      <c r="CK188" s="104">
        <v>0.51284722222222001</v>
      </c>
      <c r="CL188" s="104">
        <v>0</v>
      </c>
      <c r="CM188" s="4" t="s">
        <v>9</v>
      </c>
      <c r="CN188" s="4" t="s">
        <v>5902</v>
      </c>
      <c r="CO188" s="4" t="s">
        <v>9</v>
      </c>
      <c r="CP188" s="4" t="s">
        <v>9</v>
      </c>
      <c r="CQ188" s="4" t="s">
        <v>9</v>
      </c>
      <c r="CR188" s="4" t="s">
        <v>9</v>
      </c>
      <c r="CS188" s="4" t="s">
        <v>9</v>
      </c>
      <c r="CT188" s="4" t="s">
        <v>9</v>
      </c>
      <c r="CU188" s="4" t="s">
        <v>9</v>
      </c>
      <c r="CV188" s="4" t="s">
        <v>11</v>
      </c>
      <c r="CW188" s="4" t="s">
        <v>5909</v>
      </c>
      <c r="CX188" s="4" t="s">
        <v>9</v>
      </c>
      <c r="CY188" s="4" t="s">
        <v>9</v>
      </c>
      <c r="CZ188" s="4" t="s">
        <v>9</v>
      </c>
      <c r="DA188" s="4" t="s">
        <v>9</v>
      </c>
      <c r="DB188" s="4" t="s">
        <v>9</v>
      </c>
      <c r="DC188" s="102"/>
      <c r="DE188" s="8" t="str">
        <f t="shared" si="4"/>
        <v>XHR913</v>
      </c>
      <c r="DF188" s="8" t="str">
        <f t="shared" si="5"/>
        <v>Subscription HCM</v>
      </c>
    </row>
    <row r="189" spans="1:110">
      <c r="A189" s="4" t="s">
        <v>6096</v>
      </c>
      <c r="B189" s="4" t="s">
        <v>5899</v>
      </c>
      <c r="C189" s="4" t="s">
        <v>4955</v>
      </c>
      <c r="D189" s="4" t="s">
        <v>9</v>
      </c>
      <c r="E189" s="4" t="s">
        <v>5900</v>
      </c>
      <c r="F189" s="102">
        <v>44502</v>
      </c>
      <c r="G189" s="4" t="s">
        <v>9</v>
      </c>
      <c r="H189" s="102"/>
      <c r="I189" s="4" t="s">
        <v>6862</v>
      </c>
      <c r="J189" s="4" t="s">
        <v>9</v>
      </c>
      <c r="K189" s="4" t="s">
        <v>5002</v>
      </c>
      <c r="L189" s="4" t="s">
        <v>9</v>
      </c>
      <c r="M189" s="4" t="s">
        <v>9</v>
      </c>
      <c r="N189" s="4" t="s">
        <v>5002</v>
      </c>
      <c r="O189" s="4" t="s">
        <v>4955</v>
      </c>
      <c r="P189" s="4" t="s">
        <v>5901</v>
      </c>
      <c r="Q189" s="4" t="s">
        <v>9</v>
      </c>
      <c r="R189" s="4" t="s">
        <v>9</v>
      </c>
      <c r="S189" s="4" t="s">
        <v>11</v>
      </c>
      <c r="T189" s="4" t="s">
        <v>1449</v>
      </c>
      <c r="U189" s="4" t="s">
        <v>5902</v>
      </c>
      <c r="V189" s="102"/>
      <c r="W189" s="4" t="s">
        <v>5902</v>
      </c>
      <c r="X189" s="4" t="s">
        <v>9</v>
      </c>
      <c r="Y189" s="4" t="s">
        <v>11</v>
      </c>
      <c r="Z189" s="4" t="s">
        <v>9</v>
      </c>
      <c r="AA189" s="4" t="s">
        <v>9</v>
      </c>
      <c r="AB189" s="102"/>
      <c r="AC189" s="102"/>
      <c r="AD189" s="102"/>
      <c r="AE189" s="102">
        <v>44502</v>
      </c>
      <c r="AF189" s="102"/>
      <c r="AG189" s="102"/>
      <c r="AH189" s="4" t="s">
        <v>5903</v>
      </c>
      <c r="AI189" s="4" t="s">
        <v>9</v>
      </c>
      <c r="AJ189" s="4" t="s">
        <v>9</v>
      </c>
      <c r="AK189" s="4" t="s">
        <v>9</v>
      </c>
      <c r="AL189" s="4" t="s">
        <v>5904</v>
      </c>
      <c r="AM189" s="4" t="s">
        <v>5905</v>
      </c>
      <c r="AN189" s="4" t="s">
        <v>9</v>
      </c>
      <c r="AO189" s="4" t="s">
        <v>9</v>
      </c>
      <c r="AP189" s="4" t="s">
        <v>5902</v>
      </c>
      <c r="AQ189" s="4" t="s">
        <v>9</v>
      </c>
      <c r="AR189" s="4" t="s">
        <v>9</v>
      </c>
      <c r="AS189" s="4" t="s">
        <v>9</v>
      </c>
      <c r="AT189" s="4" t="s">
        <v>9</v>
      </c>
      <c r="AU189" s="4" t="s">
        <v>9</v>
      </c>
      <c r="AV189" s="102"/>
      <c r="AW189" s="4" t="s">
        <v>5902</v>
      </c>
      <c r="AX189" s="4" t="s">
        <v>9</v>
      </c>
      <c r="AY189" s="4" t="s">
        <v>9</v>
      </c>
      <c r="AZ189" s="4" t="s">
        <v>9</v>
      </c>
      <c r="BA189" s="4" t="s">
        <v>9</v>
      </c>
      <c r="BB189" s="103">
        <v>0</v>
      </c>
      <c r="BC189" s="102"/>
      <c r="BD189" s="4" t="s">
        <v>9</v>
      </c>
      <c r="BE189" s="102"/>
      <c r="BF189" s="102"/>
      <c r="BG189" s="4" t="s">
        <v>9</v>
      </c>
      <c r="BH189" s="4" t="s">
        <v>5906</v>
      </c>
      <c r="BI189" s="4" t="s">
        <v>9</v>
      </c>
      <c r="BJ189" s="4" t="s">
        <v>9</v>
      </c>
      <c r="BK189" s="4" t="s">
        <v>9</v>
      </c>
      <c r="BL189" s="4" t="s">
        <v>9</v>
      </c>
      <c r="BM189" s="4" t="s">
        <v>9</v>
      </c>
      <c r="BN189" s="4" t="s">
        <v>5907</v>
      </c>
      <c r="BO189" s="4" t="s">
        <v>5908</v>
      </c>
      <c r="BP189" s="4" t="s">
        <v>9</v>
      </c>
      <c r="BQ189" s="4" t="s">
        <v>9</v>
      </c>
      <c r="BR189" s="4" t="s">
        <v>5902</v>
      </c>
      <c r="BS189" s="4" t="s">
        <v>9</v>
      </c>
      <c r="BT189" s="4" t="s">
        <v>9</v>
      </c>
      <c r="BU189" s="4" t="s">
        <v>9</v>
      </c>
      <c r="BV189" s="4" t="s">
        <v>9</v>
      </c>
      <c r="BW189" s="4" t="s">
        <v>9</v>
      </c>
      <c r="BX189" s="4" t="s">
        <v>5901</v>
      </c>
      <c r="BY189" s="4" t="s">
        <v>9</v>
      </c>
      <c r="BZ189" s="4" t="s">
        <v>9</v>
      </c>
      <c r="CA189" s="4" t="s">
        <v>9</v>
      </c>
      <c r="CB189" s="4" t="s">
        <v>9</v>
      </c>
      <c r="CC189" s="4" t="s">
        <v>9</v>
      </c>
      <c r="CD189" s="4" t="s">
        <v>9</v>
      </c>
      <c r="CE189" s="4" t="s">
        <v>9</v>
      </c>
      <c r="CF189" s="4" t="s">
        <v>5902</v>
      </c>
      <c r="CG189" s="4" t="s">
        <v>9</v>
      </c>
      <c r="CH189" s="4" t="s">
        <v>9</v>
      </c>
      <c r="CI189" s="4" t="s">
        <v>9</v>
      </c>
      <c r="CJ189" s="4" t="s">
        <v>9</v>
      </c>
      <c r="CK189" s="104">
        <v>0.51284722222222001</v>
      </c>
      <c r="CL189" s="104">
        <v>0</v>
      </c>
      <c r="CM189" s="4" t="s">
        <v>9</v>
      </c>
      <c r="CN189" s="4" t="s">
        <v>5902</v>
      </c>
      <c r="CO189" s="4" t="s">
        <v>9</v>
      </c>
      <c r="CP189" s="4" t="s">
        <v>9</v>
      </c>
      <c r="CQ189" s="4" t="s">
        <v>9</v>
      </c>
      <c r="CR189" s="4" t="s">
        <v>9</v>
      </c>
      <c r="CS189" s="4" t="s">
        <v>9</v>
      </c>
      <c r="CT189" s="4" t="s">
        <v>9</v>
      </c>
      <c r="CU189" s="4" t="s">
        <v>9</v>
      </c>
      <c r="CV189" s="4" t="s">
        <v>11</v>
      </c>
      <c r="CW189" s="4" t="s">
        <v>5909</v>
      </c>
      <c r="CX189" s="4" t="s">
        <v>9</v>
      </c>
      <c r="CY189" s="4" t="s">
        <v>9</v>
      </c>
      <c r="CZ189" s="4" t="s">
        <v>9</v>
      </c>
      <c r="DA189" s="4" t="s">
        <v>9</v>
      </c>
      <c r="DB189" s="4" t="s">
        <v>9</v>
      </c>
      <c r="DC189" s="102"/>
      <c r="DE189" s="8" t="str">
        <f t="shared" si="4"/>
        <v>XHS110</v>
      </c>
      <c r="DF189" s="8" t="str">
        <f t="shared" si="5"/>
        <v>Noise Surveys</v>
      </c>
    </row>
    <row r="190" spans="1:110">
      <c r="A190" s="4" t="s">
        <v>6097</v>
      </c>
      <c r="B190" s="4" t="s">
        <v>5899</v>
      </c>
      <c r="C190" s="4" t="s">
        <v>4955</v>
      </c>
      <c r="D190" s="4" t="s">
        <v>9</v>
      </c>
      <c r="E190" s="4" t="s">
        <v>5900</v>
      </c>
      <c r="F190" s="102">
        <v>44502</v>
      </c>
      <c r="G190" s="4" t="s">
        <v>9</v>
      </c>
      <c r="H190" s="102"/>
      <c r="I190" s="4" t="s">
        <v>6863</v>
      </c>
      <c r="J190" s="4" t="s">
        <v>9</v>
      </c>
      <c r="K190" s="4" t="s">
        <v>5002</v>
      </c>
      <c r="L190" s="4" t="s">
        <v>9</v>
      </c>
      <c r="M190" s="4" t="s">
        <v>9</v>
      </c>
      <c r="N190" s="4" t="s">
        <v>5002</v>
      </c>
      <c r="O190" s="4" t="s">
        <v>4955</v>
      </c>
      <c r="P190" s="4" t="s">
        <v>5901</v>
      </c>
      <c r="Q190" s="4" t="s">
        <v>9</v>
      </c>
      <c r="R190" s="4" t="s">
        <v>9</v>
      </c>
      <c r="S190" s="4" t="s">
        <v>11</v>
      </c>
      <c r="T190" s="4" t="s">
        <v>1449</v>
      </c>
      <c r="U190" s="4" t="s">
        <v>5902</v>
      </c>
      <c r="V190" s="102"/>
      <c r="W190" s="4" t="s">
        <v>5902</v>
      </c>
      <c r="X190" s="4" t="s">
        <v>9</v>
      </c>
      <c r="Y190" s="4" t="s">
        <v>11</v>
      </c>
      <c r="Z190" s="4" t="s">
        <v>9</v>
      </c>
      <c r="AA190" s="4" t="s">
        <v>9</v>
      </c>
      <c r="AB190" s="102"/>
      <c r="AC190" s="102"/>
      <c r="AD190" s="102"/>
      <c r="AE190" s="102">
        <v>44502</v>
      </c>
      <c r="AF190" s="102"/>
      <c r="AG190" s="102"/>
      <c r="AH190" s="4" t="s">
        <v>5903</v>
      </c>
      <c r="AI190" s="4" t="s">
        <v>9</v>
      </c>
      <c r="AJ190" s="4" t="s">
        <v>9</v>
      </c>
      <c r="AK190" s="4" t="s">
        <v>9</v>
      </c>
      <c r="AL190" s="4" t="s">
        <v>5904</v>
      </c>
      <c r="AM190" s="4" t="s">
        <v>5905</v>
      </c>
      <c r="AN190" s="4" t="s">
        <v>9</v>
      </c>
      <c r="AO190" s="4" t="s">
        <v>9</v>
      </c>
      <c r="AP190" s="4" t="s">
        <v>5902</v>
      </c>
      <c r="AQ190" s="4" t="s">
        <v>9</v>
      </c>
      <c r="AR190" s="4" t="s">
        <v>9</v>
      </c>
      <c r="AS190" s="4" t="s">
        <v>9</v>
      </c>
      <c r="AT190" s="4" t="s">
        <v>9</v>
      </c>
      <c r="AU190" s="4" t="s">
        <v>9</v>
      </c>
      <c r="AV190" s="102"/>
      <c r="AW190" s="4" t="s">
        <v>5902</v>
      </c>
      <c r="AX190" s="4" t="s">
        <v>9</v>
      </c>
      <c r="AY190" s="4" t="s">
        <v>9</v>
      </c>
      <c r="AZ190" s="4" t="s">
        <v>9</v>
      </c>
      <c r="BA190" s="4" t="s">
        <v>9</v>
      </c>
      <c r="BB190" s="103">
        <v>0</v>
      </c>
      <c r="BC190" s="102"/>
      <c r="BD190" s="4" t="s">
        <v>9</v>
      </c>
      <c r="BE190" s="102"/>
      <c r="BF190" s="102"/>
      <c r="BG190" s="4" t="s">
        <v>9</v>
      </c>
      <c r="BH190" s="4" t="s">
        <v>5906</v>
      </c>
      <c r="BI190" s="4" t="s">
        <v>9</v>
      </c>
      <c r="BJ190" s="4" t="s">
        <v>9</v>
      </c>
      <c r="BK190" s="4" t="s">
        <v>9</v>
      </c>
      <c r="BL190" s="4" t="s">
        <v>9</v>
      </c>
      <c r="BM190" s="4" t="s">
        <v>9</v>
      </c>
      <c r="BN190" s="4" t="s">
        <v>5907</v>
      </c>
      <c r="BO190" s="4" t="s">
        <v>5908</v>
      </c>
      <c r="BP190" s="4" t="s">
        <v>9</v>
      </c>
      <c r="BQ190" s="4" t="s">
        <v>9</v>
      </c>
      <c r="BR190" s="4" t="s">
        <v>5902</v>
      </c>
      <c r="BS190" s="4" t="s">
        <v>9</v>
      </c>
      <c r="BT190" s="4" t="s">
        <v>9</v>
      </c>
      <c r="BU190" s="4" t="s">
        <v>9</v>
      </c>
      <c r="BV190" s="4" t="s">
        <v>9</v>
      </c>
      <c r="BW190" s="4" t="s">
        <v>9</v>
      </c>
      <c r="BX190" s="4" t="s">
        <v>5901</v>
      </c>
      <c r="BY190" s="4" t="s">
        <v>9</v>
      </c>
      <c r="BZ190" s="4" t="s">
        <v>9</v>
      </c>
      <c r="CA190" s="4" t="s">
        <v>9</v>
      </c>
      <c r="CB190" s="4" t="s">
        <v>9</v>
      </c>
      <c r="CC190" s="4" t="s">
        <v>9</v>
      </c>
      <c r="CD190" s="4" t="s">
        <v>9</v>
      </c>
      <c r="CE190" s="4" t="s">
        <v>9</v>
      </c>
      <c r="CF190" s="4" t="s">
        <v>5902</v>
      </c>
      <c r="CG190" s="4" t="s">
        <v>9</v>
      </c>
      <c r="CH190" s="4" t="s">
        <v>9</v>
      </c>
      <c r="CI190" s="4" t="s">
        <v>9</v>
      </c>
      <c r="CJ190" s="4" t="s">
        <v>9</v>
      </c>
      <c r="CK190" s="104">
        <v>0.51284722222222001</v>
      </c>
      <c r="CL190" s="104">
        <v>0</v>
      </c>
      <c r="CM190" s="4" t="s">
        <v>9</v>
      </c>
      <c r="CN190" s="4" t="s">
        <v>5902</v>
      </c>
      <c r="CO190" s="4" t="s">
        <v>9</v>
      </c>
      <c r="CP190" s="4" t="s">
        <v>9</v>
      </c>
      <c r="CQ190" s="4" t="s">
        <v>9</v>
      </c>
      <c r="CR190" s="4" t="s">
        <v>9</v>
      </c>
      <c r="CS190" s="4" t="s">
        <v>9</v>
      </c>
      <c r="CT190" s="4" t="s">
        <v>9</v>
      </c>
      <c r="CU190" s="4" t="s">
        <v>9</v>
      </c>
      <c r="CV190" s="4" t="s">
        <v>11</v>
      </c>
      <c r="CW190" s="4" t="s">
        <v>5909</v>
      </c>
      <c r="CX190" s="4" t="s">
        <v>9</v>
      </c>
      <c r="CY190" s="4" t="s">
        <v>9</v>
      </c>
      <c r="CZ190" s="4" t="s">
        <v>9</v>
      </c>
      <c r="DA190" s="4" t="s">
        <v>9</v>
      </c>
      <c r="DB190" s="4" t="s">
        <v>9</v>
      </c>
      <c r="DC190" s="102"/>
      <c r="DE190" s="8" t="str">
        <f t="shared" si="4"/>
        <v>XHS111</v>
      </c>
      <c r="DF190" s="8" t="str">
        <f t="shared" si="5"/>
        <v>Dust &amp; Fume Surveys</v>
      </c>
    </row>
    <row r="191" spans="1:110">
      <c r="A191" s="4" t="s">
        <v>6098</v>
      </c>
      <c r="B191" s="4" t="s">
        <v>5899</v>
      </c>
      <c r="C191" s="4" t="s">
        <v>4955</v>
      </c>
      <c r="D191" s="4" t="s">
        <v>9</v>
      </c>
      <c r="E191" s="4" t="s">
        <v>5900</v>
      </c>
      <c r="F191" s="102">
        <v>44502</v>
      </c>
      <c r="G191" s="4" t="s">
        <v>9</v>
      </c>
      <c r="H191" s="102"/>
      <c r="I191" s="4" t="s">
        <v>6864</v>
      </c>
      <c r="J191" s="4" t="s">
        <v>9</v>
      </c>
      <c r="K191" s="4" t="s">
        <v>5002</v>
      </c>
      <c r="L191" s="4" t="s">
        <v>9</v>
      </c>
      <c r="M191" s="4" t="s">
        <v>9</v>
      </c>
      <c r="N191" s="4" t="s">
        <v>5002</v>
      </c>
      <c r="O191" s="4" t="s">
        <v>4955</v>
      </c>
      <c r="P191" s="4" t="s">
        <v>5901</v>
      </c>
      <c r="Q191" s="4" t="s">
        <v>9</v>
      </c>
      <c r="R191" s="4" t="s">
        <v>9</v>
      </c>
      <c r="S191" s="4" t="s">
        <v>11</v>
      </c>
      <c r="T191" s="4" t="s">
        <v>1449</v>
      </c>
      <c r="U191" s="4" t="s">
        <v>5902</v>
      </c>
      <c r="V191" s="102"/>
      <c r="W191" s="4" t="s">
        <v>5902</v>
      </c>
      <c r="X191" s="4" t="s">
        <v>9</v>
      </c>
      <c r="Y191" s="4" t="s">
        <v>11</v>
      </c>
      <c r="Z191" s="4" t="s">
        <v>9</v>
      </c>
      <c r="AA191" s="4" t="s">
        <v>9</v>
      </c>
      <c r="AB191" s="102"/>
      <c r="AC191" s="102"/>
      <c r="AD191" s="102"/>
      <c r="AE191" s="102">
        <v>44502</v>
      </c>
      <c r="AF191" s="102"/>
      <c r="AG191" s="102"/>
      <c r="AH191" s="4" t="s">
        <v>5903</v>
      </c>
      <c r="AI191" s="4" t="s">
        <v>9</v>
      </c>
      <c r="AJ191" s="4" t="s">
        <v>9</v>
      </c>
      <c r="AK191" s="4" t="s">
        <v>9</v>
      </c>
      <c r="AL191" s="4" t="s">
        <v>5904</v>
      </c>
      <c r="AM191" s="4" t="s">
        <v>5905</v>
      </c>
      <c r="AN191" s="4" t="s">
        <v>9</v>
      </c>
      <c r="AO191" s="4" t="s">
        <v>9</v>
      </c>
      <c r="AP191" s="4" t="s">
        <v>5902</v>
      </c>
      <c r="AQ191" s="4" t="s">
        <v>9</v>
      </c>
      <c r="AR191" s="4" t="s">
        <v>9</v>
      </c>
      <c r="AS191" s="4" t="s">
        <v>9</v>
      </c>
      <c r="AT191" s="4" t="s">
        <v>9</v>
      </c>
      <c r="AU191" s="4" t="s">
        <v>9</v>
      </c>
      <c r="AV191" s="102"/>
      <c r="AW191" s="4" t="s">
        <v>5902</v>
      </c>
      <c r="AX191" s="4" t="s">
        <v>9</v>
      </c>
      <c r="AY191" s="4" t="s">
        <v>9</v>
      </c>
      <c r="AZ191" s="4" t="s">
        <v>9</v>
      </c>
      <c r="BA191" s="4" t="s">
        <v>9</v>
      </c>
      <c r="BB191" s="103">
        <v>0</v>
      </c>
      <c r="BC191" s="102"/>
      <c r="BD191" s="4" t="s">
        <v>9</v>
      </c>
      <c r="BE191" s="102"/>
      <c r="BF191" s="102"/>
      <c r="BG191" s="4" t="s">
        <v>9</v>
      </c>
      <c r="BH191" s="4" t="s">
        <v>5906</v>
      </c>
      <c r="BI191" s="4" t="s">
        <v>9</v>
      </c>
      <c r="BJ191" s="4" t="s">
        <v>9</v>
      </c>
      <c r="BK191" s="4" t="s">
        <v>9</v>
      </c>
      <c r="BL191" s="4" t="s">
        <v>9</v>
      </c>
      <c r="BM191" s="4" t="s">
        <v>9</v>
      </c>
      <c r="BN191" s="4" t="s">
        <v>5907</v>
      </c>
      <c r="BO191" s="4" t="s">
        <v>5908</v>
      </c>
      <c r="BP191" s="4" t="s">
        <v>9</v>
      </c>
      <c r="BQ191" s="4" t="s">
        <v>9</v>
      </c>
      <c r="BR191" s="4" t="s">
        <v>5902</v>
      </c>
      <c r="BS191" s="4" t="s">
        <v>9</v>
      </c>
      <c r="BT191" s="4" t="s">
        <v>9</v>
      </c>
      <c r="BU191" s="4" t="s">
        <v>9</v>
      </c>
      <c r="BV191" s="4" t="s">
        <v>9</v>
      </c>
      <c r="BW191" s="4" t="s">
        <v>9</v>
      </c>
      <c r="BX191" s="4" t="s">
        <v>5901</v>
      </c>
      <c r="BY191" s="4" t="s">
        <v>9</v>
      </c>
      <c r="BZ191" s="4" t="s">
        <v>9</v>
      </c>
      <c r="CA191" s="4" t="s">
        <v>9</v>
      </c>
      <c r="CB191" s="4" t="s">
        <v>9</v>
      </c>
      <c r="CC191" s="4" t="s">
        <v>9</v>
      </c>
      <c r="CD191" s="4" t="s">
        <v>9</v>
      </c>
      <c r="CE191" s="4" t="s">
        <v>9</v>
      </c>
      <c r="CF191" s="4" t="s">
        <v>5902</v>
      </c>
      <c r="CG191" s="4" t="s">
        <v>9</v>
      </c>
      <c r="CH191" s="4" t="s">
        <v>9</v>
      </c>
      <c r="CI191" s="4" t="s">
        <v>9</v>
      </c>
      <c r="CJ191" s="4" t="s">
        <v>9</v>
      </c>
      <c r="CK191" s="104">
        <v>0.51284722222222001</v>
      </c>
      <c r="CL191" s="104">
        <v>0</v>
      </c>
      <c r="CM191" s="4" t="s">
        <v>9</v>
      </c>
      <c r="CN191" s="4" t="s">
        <v>5902</v>
      </c>
      <c r="CO191" s="4" t="s">
        <v>9</v>
      </c>
      <c r="CP191" s="4" t="s">
        <v>9</v>
      </c>
      <c r="CQ191" s="4" t="s">
        <v>9</v>
      </c>
      <c r="CR191" s="4" t="s">
        <v>9</v>
      </c>
      <c r="CS191" s="4" t="s">
        <v>9</v>
      </c>
      <c r="CT191" s="4" t="s">
        <v>9</v>
      </c>
      <c r="CU191" s="4" t="s">
        <v>9</v>
      </c>
      <c r="CV191" s="4" t="s">
        <v>11</v>
      </c>
      <c r="CW191" s="4" t="s">
        <v>5909</v>
      </c>
      <c r="CX191" s="4" t="s">
        <v>9</v>
      </c>
      <c r="CY191" s="4" t="s">
        <v>9</v>
      </c>
      <c r="CZ191" s="4" t="s">
        <v>9</v>
      </c>
      <c r="DA191" s="4" t="s">
        <v>9</v>
      </c>
      <c r="DB191" s="4" t="s">
        <v>9</v>
      </c>
      <c r="DC191" s="102"/>
      <c r="DE191" s="8" t="str">
        <f t="shared" si="4"/>
        <v>BUD220</v>
      </c>
      <c r="DF191" s="8" t="str">
        <f t="shared" si="5"/>
        <v>8-Reformulation a2 S1 ANZ/HK/SK w</v>
      </c>
    </row>
    <row r="192" spans="1:110">
      <c r="A192" s="4" t="s">
        <v>6099</v>
      </c>
      <c r="B192" s="4" t="s">
        <v>5899</v>
      </c>
      <c r="C192" s="4" t="s">
        <v>4955</v>
      </c>
      <c r="D192" s="4" t="s">
        <v>9</v>
      </c>
      <c r="E192" s="4" t="s">
        <v>5900</v>
      </c>
      <c r="F192" s="102">
        <v>44502</v>
      </c>
      <c r="G192" s="4" t="s">
        <v>9</v>
      </c>
      <c r="H192" s="102"/>
      <c r="I192" s="4" t="s">
        <v>6865</v>
      </c>
      <c r="J192" s="4" t="s">
        <v>9</v>
      </c>
      <c r="K192" s="4" t="s">
        <v>5002</v>
      </c>
      <c r="L192" s="4" t="s">
        <v>9</v>
      </c>
      <c r="M192" s="4" t="s">
        <v>9</v>
      </c>
      <c r="N192" s="4" t="s">
        <v>5002</v>
      </c>
      <c r="O192" s="4" t="s">
        <v>4955</v>
      </c>
      <c r="P192" s="4" t="s">
        <v>5901</v>
      </c>
      <c r="Q192" s="4" t="s">
        <v>9</v>
      </c>
      <c r="R192" s="4" t="s">
        <v>9</v>
      </c>
      <c r="S192" s="4" t="s">
        <v>11</v>
      </c>
      <c r="T192" s="4" t="s">
        <v>1449</v>
      </c>
      <c r="U192" s="4" t="s">
        <v>5902</v>
      </c>
      <c r="V192" s="102"/>
      <c r="W192" s="4" t="s">
        <v>5902</v>
      </c>
      <c r="X192" s="4" t="s">
        <v>9</v>
      </c>
      <c r="Y192" s="4" t="s">
        <v>11</v>
      </c>
      <c r="Z192" s="4" t="s">
        <v>9</v>
      </c>
      <c r="AA192" s="4" t="s">
        <v>9</v>
      </c>
      <c r="AB192" s="102"/>
      <c r="AC192" s="102"/>
      <c r="AD192" s="102"/>
      <c r="AE192" s="102">
        <v>44502</v>
      </c>
      <c r="AF192" s="102"/>
      <c r="AG192" s="102"/>
      <c r="AH192" s="4" t="s">
        <v>5903</v>
      </c>
      <c r="AI192" s="4" t="s">
        <v>9</v>
      </c>
      <c r="AJ192" s="4" t="s">
        <v>9</v>
      </c>
      <c r="AK192" s="4" t="s">
        <v>9</v>
      </c>
      <c r="AL192" s="4" t="s">
        <v>5904</v>
      </c>
      <c r="AM192" s="4" t="s">
        <v>5905</v>
      </c>
      <c r="AN192" s="4" t="s">
        <v>9</v>
      </c>
      <c r="AO192" s="4" t="s">
        <v>9</v>
      </c>
      <c r="AP192" s="4" t="s">
        <v>5902</v>
      </c>
      <c r="AQ192" s="4" t="s">
        <v>9</v>
      </c>
      <c r="AR192" s="4" t="s">
        <v>9</v>
      </c>
      <c r="AS192" s="4" t="s">
        <v>9</v>
      </c>
      <c r="AT192" s="4" t="s">
        <v>9</v>
      </c>
      <c r="AU192" s="4" t="s">
        <v>9</v>
      </c>
      <c r="AV192" s="102"/>
      <c r="AW192" s="4" t="s">
        <v>5902</v>
      </c>
      <c r="AX192" s="4" t="s">
        <v>9</v>
      </c>
      <c r="AY192" s="4" t="s">
        <v>9</v>
      </c>
      <c r="AZ192" s="4" t="s">
        <v>9</v>
      </c>
      <c r="BA192" s="4" t="s">
        <v>9</v>
      </c>
      <c r="BB192" s="103">
        <v>0</v>
      </c>
      <c r="BC192" s="102"/>
      <c r="BD192" s="4" t="s">
        <v>9</v>
      </c>
      <c r="BE192" s="102"/>
      <c r="BF192" s="102"/>
      <c r="BG192" s="4" t="s">
        <v>9</v>
      </c>
      <c r="BH192" s="4" t="s">
        <v>5906</v>
      </c>
      <c r="BI192" s="4" t="s">
        <v>9</v>
      </c>
      <c r="BJ192" s="4" t="s">
        <v>9</v>
      </c>
      <c r="BK192" s="4" t="s">
        <v>9</v>
      </c>
      <c r="BL192" s="4" t="s">
        <v>9</v>
      </c>
      <c r="BM192" s="4" t="s">
        <v>9</v>
      </c>
      <c r="BN192" s="4" t="s">
        <v>5907</v>
      </c>
      <c r="BO192" s="4" t="s">
        <v>5908</v>
      </c>
      <c r="BP192" s="4" t="s">
        <v>9</v>
      </c>
      <c r="BQ192" s="4" t="s">
        <v>9</v>
      </c>
      <c r="BR192" s="4" t="s">
        <v>5902</v>
      </c>
      <c r="BS192" s="4" t="s">
        <v>9</v>
      </c>
      <c r="BT192" s="4" t="s">
        <v>9</v>
      </c>
      <c r="BU192" s="4" t="s">
        <v>9</v>
      </c>
      <c r="BV192" s="4" t="s">
        <v>9</v>
      </c>
      <c r="BW192" s="4" t="s">
        <v>9</v>
      </c>
      <c r="BX192" s="4" t="s">
        <v>5901</v>
      </c>
      <c r="BY192" s="4" t="s">
        <v>9</v>
      </c>
      <c r="BZ192" s="4" t="s">
        <v>9</v>
      </c>
      <c r="CA192" s="4" t="s">
        <v>9</v>
      </c>
      <c r="CB192" s="4" t="s">
        <v>9</v>
      </c>
      <c r="CC192" s="4" t="s">
        <v>9</v>
      </c>
      <c r="CD192" s="4" t="s">
        <v>9</v>
      </c>
      <c r="CE192" s="4" t="s">
        <v>9</v>
      </c>
      <c r="CF192" s="4" t="s">
        <v>5902</v>
      </c>
      <c r="CG192" s="4" t="s">
        <v>9</v>
      </c>
      <c r="CH192" s="4" t="s">
        <v>9</v>
      </c>
      <c r="CI192" s="4" t="s">
        <v>9</v>
      </c>
      <c r="CJ192" s="4" t="s">
        <v>9</v>
      </c>
      <c r="CK192" s="104">
        <v>0.51284722222222001</v>
      </c>
      <c r="CL192" s="104">
        <v>0</v>
      </c>
      <c r="CM192" s="4" t="s">
        <v>9</v>
      </c>
      <c r="CN192" s="4" t="s">
        <v>5902</v>
      </c>
      <c r="CO192" s="4" t="s">
        <v>9</v>
      </c>
      <c r="CP192" s="4" t="s">
        <v>9</v>
      </c>
      <c r="CQ192" s="4" t="s">
        <v>9</v>
      </c>
      <c r="CR192" s="4" t="s">
        <v>9</v>
      </c>
      <c r="CS192" s="4" t="s">
        <v>9</v>
      </c>
      <c r="CT192" s="4" t="s">
        <v>9</v>
      </c>
      <c r="CU192" s="4" t="s">
        <v>9</v>
      </c>
      <c r="CV192" s="4" t="s">
        <v>11</v>
      </c>
      <c r="CW192" s="4" t="s">
        <v>5909</v>
      </c>
      <c r="CX192" s="4" t="s">
        <v>9</v>
      </c>
      <c r="CY192" s="4" t="s">
        <v>9</v>
      </c>
      <c r="CZ192" s="4" t="s">
        <v>9</v>
      </c>
      <c r="DA192" s="4" t="s">
        <v>9</v>
      </c>
      <c r="DB192" s="4" t="s">
        <v>9</v>
      </c>
      <c r="DC192" s="102"/>
      <c r="DE192" s="8" t="str">
        <f t="shared" si="4"/>
        <v>XHS120</v>
      </c>
      <c r="DF192" s="8" t="str">
        <f t="shared" si="5"/>
        <v>Safety Mgmt framework</v>
      </c>
    </row>
    <row r="193" spans="1:110">
      <c r="A193" s="4" t="s">
        <v>6100</v>
      </c>
      <c r="B193" s="4" t="s">
        <v>5899</v>
      </c>
      <c r="C193" s="4" t="s">
        <v>4955</v>
      </c>
      <c r="D193" s="4" t="s">
        <v>9</v>
      </c>
      <c r="E193" s="4" t="s">
        <v>5900</v>
      </c>
      <c r="F193" s="102">
        <v>44502</v>
      </c>
      <c r="G193" s="4" t="s">
        <v>9</v>
      </c>
      <c r="H193" s="102"/>
      <c r="I193" s="4" t="s">
        <v>6866</v>
      </c>
      <c r="J193" s="4" t="s">
        <v>9</v>
      </c>
      <c r="K193" s="4" t="s">
        <v>5002</v>
      </c>
      <c r="L193" s="4" t="s">
        <v>9</v>
      </c>
      <c r="M193" s="4" t="s">
        <v>9</v>
      </c>
      <c r="N193" s="4" t="s">
        <v>5002</v>
      </c>
      <c r="O193" s="4" t="s">
        <v>4955</v>
      </c>
      <c r="P193" s="4" t="s">
        <v>5901</v>
      </c>
      <c r="Q193" s="4" t="s">
        <v>9</v>
      </c>
      <c r="R193" s="4" t="s">
        <v>9</v>
      </c>
      <c r="S193" s="4" t="s">
        <v>11</v>
      </c>
      <c r="T193" s="4" t="s">
        <v>1449</v>
      </c>
      <c r="U193" s="4" t="s">
        <v>5902</v>
      </c>
      <c r="V193" s="102"/>
      <c r="W193" s="4" t="s">
        <v>5902</v>
      </c>
      <c r="X193" s="4" t="s">
        <v>9</v>
      </c>
      <c r="Y193" s="4" t="s">
        <v>11</v>
      </c>
      <c r="Z193" s="4" t="s">
        <v>9</v>
      </c>
      <c r="AA193" s="4" t="s">
        <v>9</v>
      </c>
      <c r="AB193" s="102"/>
      <c r="AC193" s="102"/>
      <c r="AD193" s="102"/>
      <c r="AE193" s="102">
        <v>44502</v>
      </c>
      <c r="AF193" s="102"/>
      <c r="AG193" s="102"/>
      <c r="AH193" s="4" t="s">
        <v>5903</v>
      </c>
      <c r="AI193" s="4" t="s">
        <v>9</v>
      </c>
      <c r="AJ193" s="4" t="s">
        <v>9</v>
      </c>
      <c r="AK193" s="4" t="s">
        <v>9</v>
      </c>
      <c r="AL193" s="4" t="s">
        <v>5904</v>
      </c>
      <c r="AM193" s="4" t="s">
        <v>5905</v>
      </c>
      <c r="AN193" s="4" t="s">
        <v>9</v>
      </c>
      <c r="AO193" s="4" t="s">
        <v>9</v>
      </c>
      <c r="AP193" s="4" t="s">
        <v>5902</v>
      </c>
      <c r="AQ193" s="4" t="s">
        <v>9</v>
      </c>
      <c r="AR193" s="4" t="s">
        <v>9</v>
      </c>
      <c r="AS193" s="4" t="s">
        <v>9</v>
      </c>
      <c r="AT193" s="4" t="s">
        <v>9</v>
      </c>
      <c r="AU193" s="4" t="s">
        <v>9</v>
      </c>
      <c r="AV193" s="102"/>
      <c r="AW193" s="4" t="s">
        <v>5902</v>
      </c>
      <c r="AX193" s="4" t="s">
        <v>9</v>
      </c>
      <c r="AY193" s="4" t="s">
        <v>9</v>
      </c>
      <c r="AZ193" s="4" t="s">
        <v>9</v>
      </c>
      <c r="BA193" s="4" t="s">
        <v>9</v>
      </c>
      <c r="BB193" s="103">
        <v>0</v>
      </c>
      <c r="BC193" s="102"/>
      <c r="BD193" s="4" t="s">
        <v>9</v>
      </c>
      <c r="BE193" s="102"/>
      <c r="BF193" s="102"/>
      <c r="BG193" s="4" t="s">
        <v>9</v>
      </c>
      <c r="BH193" s="4" t="s">
        <v>5906</v>
      </c>
      <c r="BI193" s="4" t="s">
        <v>9</v>
      </c>
      <c r="BJ193" s="4" t="s">
        <v>9</v>
      </c>
      <c r="BK193" s="4" t="s">
        <v>9</v>
      </c>
      <c r="BL193" s="4" t="s">
        <v>9</v>
      </c>
      <c r="BM193" s="4" t="s">
        <v>9</v>
      </c>
      <c r="BN193" s="4" t="s">
        <v>5907</v>
      </c>
      <c r="BO193" s="4" t="s">
        <v>5908</v>
      </c>
      <c r="BP193" s="4" t="s">
        <v>9</v>
      </c>
      <c r="BQ193" s="4" t="s">
        <v>9</v>
      </c>
      <c r="BR193" s="4" t="s">
        <v>5902</v>
      </c>
      <c r="BS193" s="4" t="s">
        <v>9</v>
      </c>
      <c r="BT193" s="4" t="s">
        <v>9</v>
      </c>
      <c r="BU193" s="4" t="s">
        <v>9</v>
      </c>
      <c r="BV193" s="4" t="s">
        <v>9</v>
      </c>
      <c r="BW193" s="4" t="s">
        <v>9</v>
      </c>
      <c r="BX193" s="4" t="s">
        <v>5901</v>
      </c>
      <c r="BY193" s="4" t="s">
        <v>9</v>
      </c>
      <c r="BZ193" s="4" t="s">
        <v>9</v>
      </c>
      <c r="CA193" s="4" t="s">
        <v>9</v>
      </c>
      <c r="CB193" s="4" t="s">
        <v>9</v>
      </c>
      <c r="CC193" s="4" t="s">
        <v>9</v>
      </c>
      <c r="CD193" s="4" t="s">
        <v>9</v>
      </c>
      <c r="CE193" s="4" t="s">
        <v>9</v>
      </c>
      <c r="CF193" s="4" t="s">
        <v>5902</v>
      </c>
      <c r="CG193" s="4" t="s">
        <v>9</v>
      </c>
      <c r="CH193" s="4" t="s">
        <v>9</v>
      </c>
      <c r="CI193" s="4" t="s">
        <v>9</v>
      </c>
      <c r="CJ193" s="4" t="s">
        <v>9</v>
      </c>
      <c r="CK193" s="104">
        <v>0.51284722222222001</v>
      </c>
      <c r="CL193" s="104">
        <v>0</v>
      </c>
      <c r="CM193" s="4" t="s">
        <v>9</v>
      </c>
      <c r="CN193" s="4" t="s">
        <v>5902</v>
      </c>
      <c r="CO193" s="4" t="s">
        <v>9</v>
      </c>
      <c r="CP193" s="4" t="s">
        <v>9</v>
      </c>
      <c r="CQ193" s="4" t="s">
        <v>9</v>
      </c>
      <c r="CR193" s="4" t="s">
        <v>9</v>
      </c>
      <c r="CS193" s="4" t="s">
        <v>9</v>
      </c>
      <c r="CT193" s="4" t="s">
        <v>9</v>
      </c>
      <c r="CU193" s="4" t="s">
        <v>9</v>
      </c>
      <c r="CV193" s="4" t="s">
        <v>11</v>
      </c>
      <c r="CW193" s="4" t="s">
        <v>5909</v>
      </c>
      <c r="CX193" s="4" t="s">
        <v>9</v>
      </c>
      <c r="CY193" s="4" t="s">
        <v>9</v>
      </c>
      <c r="CZ193" s="4" t="s">
        <v>9</v>
      </c>
      <c r="DA193" s="4" t="s">
        <v>9</v>
      </c>
      <c r="DB193" s="4" t="s">
        <v>9</v>
      </c>
      <c r="DC193" s="102"/>
      <c r="DE193" s="8" t="str">
        <f t="shared" si="4"/>
        <v>XHS130</v>
      </c>
      <c r="DF193" s="8" t="str">
        <f t="shared" si="5"/>
        <v>SMS Development</v>
      </c>
    </row>
    <row r="194" spans="1:110">
      <c r="A194" s="4" t="s">
        <v>6101</v>
      </c>
      <c r="B194" s="4" t="s">
        <v>5899</v>
      </c>
      <c r="C194" s="4" t="s">
        <v>4955</v>
      </c>
      <c r="D194" s="4" t="s">
        <v>9</v>
      </c>
      <c r="E194" s="4" t="s">
        <v>5900</v>
      </c>
      <c r="F194" s="102">
        <v>44502</v>
      </c>
      <c r="G194" s="4" t="s">
        <v>9</v>
      </c>
      <c r="H194" s="102"/>
      <c r="I194" s="4" t="s">
        <v>6867</v>
      </c>
      <c r="J194" s="4" t="s">
        <v>9</v>
      </c>
      <c r="K194" s="4" t="s">
        <v>5002</v>
      </c>
      <c r="L194" s="4" t="s">
        <v>9</v>
      </c>
      <c r="M194" s="4" t="s">
        <v>9</v>
      </c>
      <c r="N194" s="4" t="s">
        <v>5002</v>
      </c>
      <c r="O194" s="4" t="s">
        <v>4955</v>
      </c>
      <c r="P194" s="4" t="s">
        <v>5901</v>
      </c>
      <c r="Q194" s="4" t="s">
        <v>9</v>
      </c>
      <c r="R194" s="4" t="s">
        <v>9</v>
      </c>
      <c r="S194" s="4" t="s">
        <v>11</v>
      </c>
      <c r="T194" s="4" t="s">
        <v>1449</v>
      </c>
      <c r="U194" s="4" t="s">
        <v>5902</v>
      </c>
      <c r="V194" s="102"/>
      <c r="W194" s="4" t="s">
        <v>5902</v>
      </c>
      <c r="X194" s="4" t="s">
        <v>9</v>
      </c>
      <c r="Y194" s="4" t="s">
        <v>11</v>
      </c>
      <c r="Z194" s="4" t="s">
        <v>9</v>
      </c>
      <c r="AA194" s="4" t="s">
        <v>9</v>
      </c>
      <c r="AB194" s="102"/>
      <c r="AC194" s="102"/>
      <c r="AD194" s="102"/>
      <c r="AE194" s="102">
        <v>44502</v>
      </c>
      <c r="AF194" s="102"/>
      <c r="AG194" s="102"/>
      <c r="AH194" s="4" t="s">
        <v>5903</v>
      </c>
      <c r="AI194" s="4" t="s">
        <v>9</v>
      </c>
      <c r="AJ194" s="4" t="s">
        <v>9</v>
      </c>
      <c r="AK194" s="4" t="s">
        <v>9</v>
      </c>
      <c r="AL194" s="4" t="s">
        <v>5904</v>
      </c>
      <c r="AM194" s="4" t="s">
        <v>5905</v>
      </c>
      <c r="AN194" s="4" t="s">
        <v>9</v>
      </c>
      <c r="AO194" s="4" t="s">
        <v>9</v>
      </c>
      <c r="AP194" s="4" t="s">
        <v>5902</v>
      </c>
      <c r="AQ194" s="4" t="s">
        <v>9</v>
      </c>
      <c r="AR194" s="4" t="s">
        <v>9</v>
      </c>
      <c r="AS194" s="4" t="s">
        <v>9</v>
      </c>
      <c r="AT194" s="4" t="s">
        <v>9</v>
      </c>
      <c r="AU194" s="4" t="s">
        <v>9</v>
      </c>
      <c r="AV194" s="102"/>
      <c r="AW194" s="4" t="s">
        <v>5902</v>
      </c>
      <c r="AX194" s="4" t="s">
        <v>9</v>
      </c>
      <c r="AY194" s="4" t="s">
        <v>9</v>
      </c>
      <c r="AZ194" s="4" t="s">
        <v>9</v>
      </c>
      <c r="BA194" s="4" t="s">
        <v>9</v>
      </c>
      <c r="BB194" s="103">
        <v>0</v>
      </c>
      <c r="BC194" s="102"/>
      <c r="BD194" s="4" t="s">
        <v>9</v>
      </c>
      <c r="BE194" s="102"/>
      <c r="BF194" s="102"/>
      <c r="BG194" s="4" t="s">
        <v>9</v>
      </c>
      <c r="BH194" s="4" t="s">
        <v>5906</v>
      </c>
      <c r="BI194" s="4" t="s">
        <v>9</v>
      </c>
      <c r="BJ194" s="4" t="s">
        <v>9</v>
      </c>
      <c r="BK194" s="4" t="s">
        <v>9</v>
      </c>
      <c r="BL194" s="4" t="s">
        <v>9</v>
      </c>
      <c r="BM194" s="4" t="s">
        <v>9</v>
      </c>
      <c r="BN194" s="4" t="s">
        <v>5907</v>
      </c>
      <c r="BO194" s="4" t="s">
        <v>5908</v>
      </c>
      <c r="BP194" s="4" t="s">
        <v>9</v>
      </c>
      <c r="BQ194" s="4" t="s">
        <v>9</v>
      </c>
      <c r="BR194" s="4" t="s">
        <v>5902</v>
      </c>
      <c r="BS194" s="4" t="s">
        <v>9</v>
      </c>
      <c r="BT194" s="4" t="s">
        <v>9</v>
      </c>
      <c r="BU194" s="4" t="s">
        <v>9</v>
      </c>
      <c r="BV194" s="4" t="s">
        <v>9</v>
      </c>
      <c r="BW194" s="4" t="s">
        <v>9</v>
      </c>
      <c r="BX194" s="4" t="s">
        <v>5901</v>
      </c>
      <c r="BY194" s="4" t="s">
        <v>9</v>
      </c>
      <c r="BZ194" s="4" t="s">
        <v>9</v>
      </c>
      <c r="CA194" s="4" t="s">
        <v>9</v>
      </c>
      <c r="CB194" s="4" t="s">
        <v>9</v>
      </c>
      <c r="CC194" s="4" t="s">
        <v>9</v>
      </c>
      <c r="CD194" s="4" t="s">
        <v>9</v>
      </c>
      <c r="CE194" s="4" t="s">
        <v>9</v>
      </c>
      <c r="CF194" s="4" t="s">
        <v>5902</v>
      </c>
      <c r="CG194" s="4" t="s">
        <v>9</v>
      </c>
      <c r="CH194" s="4" t="s">
        <v>9</v>
      </c>
      <c r="CI194" s="4" t="s">
        <v>9</v>
      </c>
      <c r="CJ194" s="4" t="s">
        <v>9</v>
      </c>
      <c r="CK194" s="104">
        <v>0.51284722222222001</v>
      </c>
      <c r="CL194" s="104">
        <v>0</v>
      </c>
      <c r="CM194" s="4" t="s">
        <v>9</v>
      </c>
      <c r="CN194" s="4" t="s">
        <v>5902</v>
      </c>
      <c r="CO194" s="4" t="s">
        <v>9</v>
      </c>
      <c r="CP194" s="4" t="s">
        <v>9</v>
      </c>
      <c r="CQ194" s="4" t="s">
        <v>9</v>
      </c>
      <c r="CR194" s="4" t="s">
        <v>9</v>
      </c>
      <c r="CS194" s="4" t="s">
        <v>9</v>
      </c>
      <c r="CT194" s="4" t="s">
        <v>9</v>
      </c>
      <c r="CU194" s="4" t="s">
        <v>9</v>
      </c>
      <c r="CV194" s="4" t="s">
        <v>11</v>
      </c>
      <c r="CW194" s="4" t="s">
        <v>5909</v>
      </c>
      <c r="CX194" s="4" t="s">
        <v>9</v>
      </c>
      <c r="CY194" s="4" t="s">
        <v>9</v>
      </c>
      <c r="CZ194" s="4" t="s">
        <v>9</v>
      </c>
      <c r="DA194" s="4" t="s">
        <v>9</v>
      </c>
      <c r="DB194" s="4" t="s">
        <v>9</v>
      </c>
      <c r="DC194" s="102"/>
      <c r="DE194" s="8" t="str">
        <f t="shared" si="4"/>
        <v>XHS210</v>
      </c>
      <c r="DF194" s="8" t="str">
        <f t="shared" si="5"/>
        <v>Physiotherapy services</v>
      </c>
    </row>
    <row r="195" spans="1:110">
      <c r="A195" s="4" t="s">
        <v>6102</v>
      </c>
      <c r="B195" s="4" t="s">
        <v>5899</v>
      </c>
      <c r="C195" s="4" t="s">
        <v>4955</v>
      </c>
      <c r="D195" s="4" t="s">
        <v>9</v>
      </c>
      <c r="E195" s="4" t="s">
        <v>5900</v>
      </c>
      <c r="F195" s="102">
        <v>44502</v>
      </c>
      <c r="G195" s="4" t="s">
        <v>9</v>
      </c>
      <c r="H195" s="102"/>
      <c r="I195" s="4" t="s">
        <v>6868</v>
      </c>
      <c r="J195" s="4" t="s">
        <v>9</v>
      </c>
      <c r="K195" s="4" t="s">
        <v>5002</v>
      </c>
      <c r="L195" s="4" t="s">
        <v>9</v>
      </c>
      <c r="M195" s="4" t="s">
        <v>9</v>
      </c>
      <c r="N195" s="4" t="s">
        <v>5002</v>
      </c>
      <c r="O195" s="4" t="s">
        <v>4955</v>
      </c>
      <c r="P195" s="4" t="s">
        <v>5901</v>
      </c>
      <c r="Q195" s="4" t="s">
        <v>9</v>
      </c>
      <c r="R195" s="4" t="s">
        <v>9</v>
      </c>
      <c r="S195" s="4" t="s">
        <v>11</v>
      </c>
      <c r="T195" s="4" t="s">
        <v>1449</v>
      </c>
      <c r="U195" s="4" t="s">
        <v>5902</v>
      </c>
      <c r="V195" s="102"/>
      <c r="W195" s="4" t="s">
        <v>5902</v>
      </c>
      <c r="X195" s="4" t="s">
        <v>9</v>
      </c>
      <c r="Y195" s="4" t="s">
        <v>11</v>
      </c>
      <c r="Z195" s="4" t="s">
        <v>9</v>
      </c>
      <c r="AA195" s="4" t="s">
        <v>9</v>
      </c>
      <c r="AB195" s="102"/>
      <c r="AC195" s="102"/>
      <c r="AD195" s="102"/>
      <c r="AE195" s="102">
        <v>44502</v>
      </c>
      <c r="AF195" s="102"/>
      <c r="AG195" s="102"/>
      <c r="AH195" s="4" t="s">
        <v>5903</v>
      </c>
      <c r="AI195" s="4" t="s">
        <v>9</v>
      </c>
      <c r="AJ195" s="4" t="s">
        <v>9</v>
      </c>
      <c r="AK195" s="4" t="s">
        <v>9</v>
      </c>
      <c r="AL195" s="4" t="s">
        <v>5904</v>
      </c>
      <c r="AM195" s="4" t="s">
        <v>5905</v>
      </c>
      <c r="AN195" s="4" t="s">
        <v>9</v>
      </c>
      <c r="AO195" s="4" t="s">
        <v>9</v>
      </c>
      <c r="AP195" s="4" t="s">
        <v>5902</v>
      </c>
      <c r="AQ195" s="4" t="s">
        <v>9</v>
      </c>
      <c r="AR195" s="4" t="s">
        <v>9</v>
      </c>
      <c r="AS195" s="4" t="s">
        <v>9</v>
      </c>
      <c r="AT195" s="4" t="s">
        <v>9</v>
      </c>
      <c r="AU195" s="4" t="s">
        <v>9</v>
      </c>
      <c r="AV195" s="102"/>
      <c r="AW195" s="4" t="s">
        <v>5902</v>
      </c>
      <c r="AX195" s="4" t="s">
        <v>9</v>
      </c>
      <c r="AY195" s="4" t="s">
        <v>9</v>
      </c>
      <c r="AZ195" s="4" t="s">
        <v>9</v>
      </c>
      <c r="BA195" s="4" t="s">
        <v>9</v>
      </c>
      <c r="BB195" s="103">
        <v>0</v>
      </c>
      <c r="BC195" s="102"/>
      <c r="BD195" s="4" t="s">
        <v>9</v>
      </c>
      <c r="BE195" s="102"/>
      <c r="BF195" s="102"/>
      <c r="BG195" s="4" t="s">
        <v>9</v>
      </c>
      <c r="BH195" s="4" t="s">
        <v>5906</v>
      </c>
      <c r="BI195" s="4" t="s">
        <v>9</v>
      </c>
      <c r="BJ195" s="4" t="s">
        <v>9</v>
      </c>
      <c r="BK195" s="4" t="s">
        <v>9</v>
      </c>
      <c r="BL195" s="4" t="s">
        <v>9</v>
      </c>
      <c r="BM195" s="4" t="s">
        <v>9</v>
      </c>
      <c r="BN195" s="4" t="s">
        <v>5907</v>
      </c>
      <c r="BO195" s="4" t="s">
        <v>5908</v>
      </c>
      <c r="BP195" s="4" t="s">
        <v>9</v>
      </c>
      <c r="BQ195" s="4" t="s">
        <v>9</v>
      </c>
      <c r="BR195" s="4" t="s">
        <v>5902</v>
      </c>
      <c r="BS195" s="4" t="s">
        <v>9</v>
      </c>
      <c r="BT195" s="4" t="s">
        <v>9</v>
      </c>
      <c r="BU195" s="4" t="s">
        <v>9</v>
      </c>
      <c r="BV195" s="4" t="s">
        <v>9</v>
      </c>
      <c r="BW195" s="4" t="s">
        <v>9</v>
      </c>
      <c r="BX195" s="4" t="s">
        <v>5901</v>
      </c>
      <c r="BY195" s="4" t="s">
        <v>9</v>
      </c>
      <c r="BZ195" s="4" t="s">
        <v>9</v>
      </c>
      <c r="CA195" s="4" t="s">
        <v>9</v>
      </c>
      <c r="CB195" s="4" t="s">
        <v>9</v>
      </c>
      <c r="CC195" s="4" t="s">
        <v>9</v>
      </c>
      <c r="CD195" s="4" t="s">
        <v>9</v>
      </c>
      <c r="CE195" s="4" t="s">
        <v>9</v>
      </c>
      <c r="CF195" s="4" t="s">
        <v>5902</v>
      </c>
      <c r="CG195" s="4" t="s">
        <v>9</v>
      </c>
      <c r="CH195" s="4" t="s">
        <v>9</v>
      </c>
      <c r="CI195" s="4" t="s">
        <v>9</v>
      </c>
      <c r="CJ195" s="4" t="s">
        <v>9</v>
      </c>
      <c r="CK195" s="104">
        <v>0.51284722222222001</v>
      </c>
      <c r="CL195" s="104">
        <v>0</v>
      </c>
      <c r="CM195" s="4" t="s">
        <v>9</v>
      </c>
      <c r="CN195" s="4" t="s">
        <v>5902</v>
      </c>
      <c r="CO195" s="4" t="s">
        <v>9</v>
      </c>
      <c r="CP195" s="4" t="s">
        <v>9</v>
      </c>
      <c r="CQ195" s="4" t="s">
        <v>9</v>
      </c>
      <c r="CR195" s="4" t="s">
        <v>9</v>
      </c>
      <c r="CS195" s="4" t="s">
        <v>9</v>
      </c>
      <c r="CT195" s="4" t="s">
        <v>9</v>
      </c>
      <c r="CU195" s="4" t="s">
        <v>9</v>
      </c>
      <c r="CV195" s="4" t="s">
        <v>11</v>
      </c>
      <c r="CW195" s="4" t="s">
        <v>5909</v>
      </c>
      <c r="CX195" s="4" t="s">
        <v>9</v>
      </c>
      <c r="CY195" s="4" t="s">
        <v>9</v>
      </c>
      <c r="CZ195" s="4" t="s">
        <v>9</v>
      </c>
      <c r="DA195" s="4" t="s">
        <v>9</v>
      </c>
      <c r="DB195" s="4" t="s">
        <v>9</v>
      </c>
      <c r="DC195" s="102"/>
      <c r="DE195" s="8" t="str">
        <f t="shared" ref="DE195:DE258" si="6">LEFT(I195,6)</f>
        <v>XHS211</v>
      </c>
      <c r="DF195" s="8" t="str">
        <f t="shared" ref="DF195:DF258" si="7">MID(I195,8,100)</f>
        <v>Health Monitoring</v>
      </c>
    </row>
    <row r="196" spans="1:110">
      <c r="A196" s="4" t="s">
        <v>6103</v>
      </c>
      <c r="B196" s="4" t="s">
        <v>5899</v>
      </c>
      <c r="C196" s="4" t="s">
        <v>4955</v>
      </c>
      <c r="D196" s="4" t="s">
        <v>9</v>
      </c>
      <c r="E196" s="4" t="s">
        <v>5900</v>
      </c>
      <c r="F196" s="102">
        <v>44502</v>
      </c>
      <c r="G196" s="4" t="s">
        <v>9</v>
      </c>
      <c r="H196" s="102"/>
      <c r="I196" s="4" t="s">
        <v>6869</v>
      </c>
      <c r="J196" s="4" t="s">
        <v>9</v>
      </c>
      <c r="K196" s="4" t="s">
        <v>5002</v>
      </c>
      <c r="L196" s="4" t="s">
        <v>9</v>
      </c>
      <c r="M196" s="4" t="s">
        <v>9</v>
      </c>
      <c r="N196" s="4" t="s">
        <v>5002</v>
      </c>
      <c r="O196" s="4" t="s">
        <v>4955</v>
      </c>
      <c r="P196" s="4" t="s">
        <v>5901</v>
      </c>
      <c r="Q196" s="4" t="s">
        <v>9</v>
      </c>
      <c r="R196" s="4" t="s">
        <v>9</v>
      </c>
      <c r="S196" s="4" t="s">
        <v>11</v>
      </c>
      <c r="T196" s="4" t="s">
        <v>1449</v>
      </c>
      <c r="U196" s="4" t="s">
        <v>5902</v>
      </c>
      <c r="V196" s="102"/>
      <c r="W196" s="4" t="s">
        <v>5902</v>
      </c>
      <c r="X196" s="4" t="s">
        <v>9</v>
      </c>
      <c r="Y196" s="4" t="s">
        <v>11</v>
      </c>
      <c r="Z196" s="4" t="s">
        <v>9</v>
      </c>
      <c r="AA196" s="4" t="s">
        <v>9</v>
      </c>
      <c r="AB196" s="102"/>
      <c r="AC196" s="102"/>
      <c r="AD196" s="102"/>
      <c r="AE196" s="102">
        <v>44502</v>
      </c>
      <c r="AF196" s="102"/>
      <c r="AG196" s="102"/>
      <c r="AH196" s="4" t="s">
        <v>5903</v>
      </c>
      <c r="AI196" s="4" t="s">
        <v>9</v>
      </c>
      <c r="AJ196" s="4" t="s">
        <v>9</v>
      </c>
      <c r="AK196" s="4" t="s">
        <v>9</v>
      </c>
      <c r="AL196" s="4" t="s">
        <v>5904</v>
      </c>
      <c r="AM196" s="4" t="s">
        <v>5905</v>
      </c>
      <c r="AN196" s="4" t="s">
        <v>9</v>
      </c>
      <c r="AO196" s="4" t="s">
        <v>9</v>
      </c>
      <c r="AP196" s="4" t="s">
        <v>5902</v>
      </c>
      <c r="AQ196" s="4" t="s">
        <v>9</v>
      </c>
      <c r="AR196" s="4" t="s">
        <v>9</v>
      </c>
      <c r="AS196" s="4" t="s">
        <v>9</v>
      </c>
      <c r="AT196" s="4" t="s">
        <v>9</v>
      </c>
      <c r="AU196" s="4" t="s">
        <v>9</v>
      </c>
      <c r="AV196" s="102"/>
      <c r="AW196" s="4" t="s">
        <v>5902</v>
      </c>
      <c r="AX196" s="4" t="s">
        <v>9</v>
      </c>
      <c r="AY196" s="4" t="s">
        <v>9</v>
      </c>
      <c r="AZ196" s="4" t="s">
        <v>9</v>
      </c>
      <c r="BA196" s="4" t="s">
        <v>9</v>
      </c>
      <c r="BB196" s="103">
        <v>0</v>
      </c>
      <c r="BC196" s="102"/>
      <c r="BD196" s="4" t="s">
        <v>9</v>
      </c>
      <c r="BE196" s="102"/>
      <c r="BF196" s="102"/>
      <c r="BG196" s="4" t="s">
        <v>9</v>
      </c>
      <c r="BH196" s="4" t="s">
        <v>5906</v>
      </c>
      <c r="BI196" s="4" t="s">
        <v>9</v>
      </c>
      <c r="BJ196" s="4" t="s">
        <v>9</v>
      </c>
      <c r="BK196" s="4" t="s">
        <v>9</v>
      </c>
      <c r="BL196" s="4" t="s">
        <v>9</v>
      </c>
      <c r="BM196" s="4" t="s">
        <v>9</v>
      </c>
      <c r="BN196" s="4" t="s">
        <v>5907</v>
      </c>
      <c r="BO196" s="4" t="s">
        <v>5908</v>
      </c>
      <c r="BP196" s="4" t="s">
        <v>9</v>
      </c>
      <c r="BQ196" s="4" t="s">
        <v>9</v>
      </c>
      <c r="BR196" s="4" t="s">
        <v>5902</v>
      </c>
      <c r="BS196" s="4" t="s">
        <v>9</v>
      </c>
      <c r="BT196" s="4" t="s">
        <v>9</v>
      </c>
      <c r="BU196" s="4" t="s">
        <v>9</v>
      </c>
      <c r="BV196" s="4" t="s">
        <v>9</v>
      </c>
      <c r="BW196" s="4" t="s">
        <v>9</v>
      </c>
      <c r="BX196" s="4" t="s">
        <v>5901</v>
      </c>
      <c r="BY196" s="4" t="s">
        <v>9</v>
      </c>
      <c r="BZ196" s="4" t="s">
        <v>9</v>
      </c>
      <c r="CA196" s="4" t="s">
        <v>9</v>
      </c>
      <c r="CB196" s="4" t="s">
        <v>9</v>
      </c>
      <c r="CC196" s="4" t="s">
        <v>9</v>
      </c>
      <c r="CD196" s="4" t="s">
        <v>9</v>
      </c>
      <c r="CE196" s="4" t="s">
        <v>9</v>
      </c>
      <c r="CF196" s="4" t="s">
        <v>5902</v>
      </c>
      <c r="CG196" s="4" t="s">
        <v>9</v>
      </c>
      <c r="CH196" s="4" t="s">
        <v>9</v>
      </c>
      <c r="CI196" s="4" t="s">
        <v>9</v>
      </c>
      <c r="CJ196" s="4" t="s">
        <v>9</v>
      </c>
      <c r="CK196" s="104">
        <v>0.51284722222222001</v>
      </c>
      <c r="CL196" s="104">
        <v>0</v>
      </c>
      <c r="CM196" s="4" t="s">
        <v>9</v>
      </c>
      <c r="CN196" s="4" t="s">
        <v>5902</v>
      </c>
      <c r="CO196" s="4" t="s">
        <v>9</v>
      </c>
      <c r="CP196" s="4" t="s">
        <v>9</v>
      </c>
      <c r="CQ196" s="4" t="s">
        <v>9</v>
      </c>
      <c r="CR196" s="4" t="s">
        <v>9</v>
      </c>
      <c r="CS196" s="4" t="s">
        <v>9</v>
      </c>
      <c r="CT196" s="4" t="s">
        <v>9</v>
      </c>
      <c r="CU196" s="4" t="s">
        <v>9</v>
      </c>
      <c r="CV196" s="4" t="s">
        <v>11</v>
      </c>
      <c r="CW196" s="4" t="s">
        <v>5909</v>
      </c>
      <c r="CX196" s="4" t="s">
        <v>9</v>
      </c>
      <c r="CY196" s="4" t="s">
        <v>9</v>
      </c>
      <c r="CZ196" s="4" t="s">
        <v>9</v>
      </c>
      <c r="DA196" s="4" t="s">
        <v>9</v>
      </c>
      <c r="DB196" s="4" t="s">
        <v>9</v>
      </c>
      <c r="DC196" s="102"/>
      <c r="DE196" s="8" t="str">
        <f t="shared" si="6"/>
        <v>XHS212</v>
      </c>
      <c r="DF196" s="8" t="str">
        <f t="shared" si="7"/>
        <v>Flu Vaccinations</v>
      </c>
    </row>
    <row r="197" spans="1:110">
      <c r="A197" s="4" t="s">
        <v>6104</v>
      </c>
      <c r="B197" s="4" t="s">
        <v>5899</v>
      </c>
      <c r="C197" s="4" t="s">
        <v>4955</v>
      </c>
      <c r="D197" s="4" t="s">
        <v>9</v>
      </c>
      <c r="E197" s="4" t="s">
        <v>5900</v>
      </c>
      <c r="F197" s="102">
        <v>44502</v>
      </c>
      <c r="G197" s="4" t="s">
        <v>9</v>
      </c>
      <c r="H197" s="102"/>
      <c r="I197" s="4" t="s">
        <v>6870</v>
      </c>
      <c r="J197" s="4" t="s">
        <v>9</v>
      </c>
      <c r="K197" s="4" t="s">
        <v>5002</v>
      </c>
      <c r="L197" s="4" t="s">
        <v>9</v>
      </c>
      <c r="M197" s="4" t="s">
        <v>9</v>
      </c>
      <c r="N197" s="4" t="s">
        <v>5002</v>
      </c>
      <c r="O197" s="4" t="s">
        <v>4955</v>
      </c>
      <c r="P197" s="4" t="s">
        <v>5901</v>
      </c>
      <c r="Q197" s="4" t="s">
        <v>9</v>
      </c>
      <c r="R197" s="4" t="s">
        <v>9</v>
      </c>
      <c r="S197" s="4" t="s">
        <v>11</v>
      </c>
      <c r="T197" s="4" t="s">
        <v>1449</v>
      </c>
      <c r="U197" s="4" t="s">
        <v>5902</v>
      </c>
      <c r="V197" s="102"/>
      <c r="W197" s="4" t="s">
        <v>5902</v>
      </c>
      <c r="X197" s="4" t="s">
        <v>9</v>
      </c>
      <c r="Y197" s="4" t="s">
        <v>11</v>
      </c>
      <c r="Z197" s="4" t="s">
        <v>9</v>
      </c>
      <c r="AA197" s="4" t="s">
        <v>9</v>
      </c>
      <c r="AB197" s="102"/>
      <c r="AC197" s="102"/>
      <c r="AD197" s="102"/>
      <c r="AE197" s="102">
        <v>44502</v>
      </c>
      <c r="AF197" s="102"/>
      <c r="AG197" s="102"/>
      <c r="AH197" s="4" t="s">
        <v>5903</v>
      </c>
      <c r="AI197" s="4" t="s">
        <v>9</v>
      </c>
      <c r="AJ197" s="4" t="s">
        <v>9</v>
      </c>
      <c r="AK197" s="4" t="s">
        <v>9</v>
      </c>
      <c r="AL197" s="4" t="s">
        <v>5904</v>
      </c>
      <c r="AM197" s="4" t="s">
        <v>5905</v>
      </c>
      <c r="AN197" s="4" t="s">
        <v>9</v>
      </c>
      <c r="AO197" s="4" t="s">
        <v>9</v>
      </c>
      <c r="AP197" s="4" t="s">
        <v>5902</v>
      </c>
      <c r="AQ197" s="4" t="s">
        <v>9</v>
      </c>
      <c r="AR197" s="4" t="s">
        <v>9</v>
      </c>
      <c r="AS197" s="4" t="s">
        <v>9</v>
      </c>
      <c r="AT197" s="4" t="s">
        <v>9</v>
      </c>
      <c r="AU197" s="4" t="s">
        <v>9</v>
      </c>
      <c r="AV197" s="102"/>
      <c r="AW197" s="4" t="s">
        <v>5902</v>
      </c>
      <c r="AX197" s="4" t="s">
        <v>9</v>
      </c>
      <c r="AY197" s="4" t="s">
        <v>9</v>
      </c>
      <c r="AZ197" s="4" t="s">
        <v>9</v>
      </c>
      <c r="BA197" s="4" t="s">
        <v>9</v>
      </c>
      <c r="BB197" s="103">
        <v>0</v>
      </c>
      <c r="BC197" s="102"/>
      <c r="BD197" s="4" t="s">
        <v>9</v>
      </c>
      <c r="BE197" s="102"/>
      <c r="BF197" s="102"/>
      <c r="BG197" s="4" t="s">
        <v>9</v>
      </c>
      <c r="BH197" s="4" t="s">
        <v>5906</v>
      </c>
      <c r="BI197" s="4" t="s">
        <v>9</v>
      </c>
      <c r="BJ197" s="4" t="s">
        <v>9</v>
      </c>
      <c r="BK197" s="4" t="s">
        <v>9</v>
      </c>
      <c r="BL197" s="4" t="s">
        <v>9</v>
      </c>
      <c r="BM197" s="4" t="s">
        <v>9</v>
      </c>
      <c r="BN197" s="4" t="s">
        <v>5907</v>
      </c>
      <c r="BO197" s="4" t="s">
        <v>5908</v>
      </c>
      <c r="BP197" s="4" t="s">
        <v>9</v>
      </c>
      <c r="BQ197" s="4" t="s">
        <v>9</v>
      </c>
      <c r="BR197" s="4" t="s">
        <v>5902</v>
      </c>
      <c r="BS197" s="4" t="s">
        <v>9</v>
      </c>
      <c r="BT197" s="4" t="s">
        <v>9</v>
      </c>
      <c r="BU197" s="4" t="s">
        <v>9</v>
      </c>
      <c r="BV197" s="4" t="s">
        <v>9</v>
      </c>
      <c r="BW197" s="4" t="s">
        <v>9</v>
      </c>
      <c r="BX197" s="4" t="s">
        <v>5901</v>
      </c>
      <c r="BY197" s="4" t="s">
        <v>9</v>
      </c>
      <c r="BZ197" s="4" t="s">
        <v>9</v>
      </c>
      <c r="CA197" s="4" t="s">
        <v>9</v>
      </c>
      <c r="CB197" s="4" t="s">
        <v>9</v>
      </c>
      <c r="CC197" s="4" t="s">
        <v>9</v>
      </c>
      <c r="CD197" s="4" t="s">
        <v>9</v>
      </c>
      <c r="CE197" s="4" t="s">
        <v>9</v>
      </c>
      <c r="CF197" s="4" t="s">
        <v>5902</v>
      </c>
      <c r="CG197" s="4" t="s">
        <v>9</v>
      </c>
      <c r="CH197" s="4" t="s">
        <v>9</v>
      </c>
      <c r="CI197" s="4" t="s">
        <v>9</v>
      </c>
      <c r="CJ197" s="4" t="s">
        <v>9</v>
      </c>
      <c r="CK197" s="104">
        <v>0.51284722222222001</v>
      </c>
      <c r="CL197" s="104">
        <v>0</v>
      </c>
      <c r="CM197" s="4" t="s">
        <v>9</v>
      </c>
      <c r="CN197" s="4" t="s">
        <v>5902</v>
      </c>
      <c r="CO197" s="4" t="s">
        <v>9</v>
      </c>
      <c r="CP197" s="4" t="s">
        <v>9</v>
      </c>
      <c r="CQ197" s="4" t="s">
        <v>9</v>
      </c>
      <c r="CR197" s="4" t="s">
        <v>9</v>
      </c>
      <c r="CS197" s="4" t="s">
        <v>9</v>
      </c>
      <c r="CT197" s="4" t="s">
        <v>9</v>
      </c>
      <c r="CU197" s="4" t="s">
        <v>9</v>
      </c>
      <c r="CV197" s="4" t="s">
        <v>11</v>
      </c>
      <c r="CW197" s="4" t="s">
        <v>5909</v>
      </c>
      <c r="CX197" s="4" t="s">
        <v>9</v>
      </c>
      <c r="CY197" s="4" t="s">
        <v>9</v>
      </c>
      <c r="CZ197" s="4" t="s">
        <v>9</v>
      </c>
      <c r="DA197" s="4" t="s">
        <v>9</v>
      </c>
      <c r="DB197" s="4" t="s">
        <v>9</v>
      </c>
      <c r="DC197" s="102"/>
      <c r="DE197" s="8" t="str">
        <f t="shared" si="6"/>
        <v>XHS220</v>
      </c>
      <c r="DF197" s="8" t="str">
        <f t="shared" si="7"/>
        <v>Safety Awareness Programmes</v>
      </c>
    </row>
    <row r="198" spans="1:110">
      <c r="A198" s="4" t="s">
        <v>6105</v>
      </c>
      <c r="B198" s="4" t="s">
        <v>5899</v>
      </c>
      <c r="C198" s="4" t="s">
        <v>4955</v>
      </c>
      <c r="D198" s="4" t="s">
        <v>9</v>
      </c>
      <c r="E198" s="4" t="s">
        <v>5900</v>
      </c>
      <c r="F198" s="102">
        <v>44502</v>
      </c>
      <c r="G198" s="4" t="s">
        <v>9</v>
      </c>
      <c r="H198" s="102"/>
      <c r="I198" s="4" t="s">
        <v>6871</v>
      </c>
      <c r="J198" s="4" t="s">
        <v>9</v>
      </c>
      <c r="K198" s="4" t="s">
        <v>5002</v>
      </c>
      <c r="L198" s="4" t="s">
        <v>9</v>
      </c>
      <c r="M198" s="4" t="s">
        <v>9</v>
      </c>
      <c r="N198" s="4" t="s">
        <v>5002</v>
      </c>
      <c r="O198" s="4" t="s">
        <v>4955</v>
      </c>
      <c r="P198" s="4" t="s">
        <v>5901</v>
      </c>
      <c r="Q198" s="4" t="s">
        <v>9</v>
      </c>
      <c r="R198" s="4" t="s">
        <v>9</v>
      </c>
      <c r="S198" s="4" t="s">
        <v>11</v>
      </c>
      <c r="T198" s="4" t="s">
        <v>1449</v>
      </c>
      <c r="U198" s="4" t="s">
        <v>5902</v>
      </c>
      <c r="V198" s="102"/>
      <c r="W198" s="4" t="s">
        <v>5902</v>
      </c>
      <c r="X198" s="4" t="s">
        <v>9</v>
      </c>
      <c r="Y198" s="4" t="s">
        <v>11</v>
      </c>
      <c r="Z198" s="4" t="s">
        <v>9</v>
      </c>
      <c r="AA198" s="4" t="s">
        <v>9</v>
      </c>
      <c r="AB198" s="102"/>
      <c r="AC198" s="102"/>
      <c r="AD198" s="102"/>
      <c r="AE198" s="102">
        <v>44502</v>
      </c>
      <c r="AF198" s="102"/>
      <c r="AG198" s="102"/>
      <c r="AH198" s="4" t="s">
        <v>5903</v>
      </c>
      <c r="AI198" s="4" t="s">
        <v>9</v>
      </c>
      <c r="AJ198" s="4" t="s">
        <v>9</v>
      </c>
      <c r="AK198" s="4" t="s">
        <v>9</v>
      </c>
      <c r="AL198" s="4" t="s">
        <v>5904</v>
      </c>
      <c r="AM198" s="4" t="s">
        <v>5905</v>
      </c>
      <c r="AN198" s="4" t="s">
        <v>9</v>
      </c>
      <c r="AO198" s="4" t="s">
        <v>9</v>
      </c>
      <c r="AP198" s="4" t="s">
        <v>5902</v>
      </c>
      <c r="AQ198" s="4" t="s">
        <v>9</v>
      </c>
      <c r="AR198" s="4" t="s">
        <v>9</v>
      </c>
      <c r="AS198" s="4" t="s">
        <v>9</v>
      </c>
      <c r="AT198" s="4" t="s">
        <v>9</v>
      </c>
      <c r="AU198" s="4" t="s">
        <v>9</v>
      </c>
      <c r="AV198" s="102"/>
      <c r="AW198" s="4" t="s">
        <v>5902</v>
      </c>
      <c r="AX198" s="4" t="s">
        <v>9</v>
      </c>
      <c r="AY198" s="4" t="s">
        <v>9</v>
      </c>
      <c r="AZ198" s="4" t="s">
        <v>9</v>
      </c>
      <c r="BA198" s="4" t="s">
        <v>9</v>
      </c>
      <c r="BB198" s="103">
        <v>0</v>
      </c>
      <c r="BC198" s="102"/>
      <c r="BD198" s="4" t="s">
        <v>9</v>
      </c>
      <c r="BE198" s="102"/>
      <c r="BF198" s="102"/>
      <c r="BG198" s="4" t="s">
        <v>9</v>
      </c>
      <c r="BH198" s="4" t="s">
        <v>5906</v>
      </c>
      <c r="BI198" s="4" t="s">
        <v>9</v>
      </c>
      <c r="BJ198" s="4" t="s">
        <v>9</v>
      </c>
      <c r="BK198" s="4" t="s">
        <v>9</v>
      </c>
      <c r="BL198" s="4" t="s">
        <v>9</v>
      </c>
      <c r="BM198" s="4" t="s">
        <v>9</v>
      </c>
      <c r="BN198" s="4" t="s">
        <v>5907</v>
      </c>
      <c r="BO198" s="4" t="s">
        <v>5908</v>
      </c>
      <c r="BP198" s="4" t="s">
        <v>9</v>
      </c>
      <c r="BQ198" s="4" t="s">
        <v>9</v>
      </c>
      <c r="BR198" s="4" t="s">
        <v>5902</v>
      </c>
      <c r="BS198" s="4" t="s">
        <v>9</v>
      </c>
      <c r="BT198" s="4" t="s">
        <v>9</v>
      </c>
      <c r="BU198" s="4" t="s">
        <v>9</v>
      </c>
      <c r="BV198" s="4" t="s">
        <v>9</v>
      </c>
      <c r="BW198" s="4" t="s">
        <v>9</v>
      </c>
      <c r="BX198" s="4" t="s">
        <v>5901</v>
      </c>
      <c r="BY198" s="4" t="s">
        <v>9</v>
      </c>
      <c r="BZ198" s="4" t="s">
        <v>9</v>
      </c>
      <c r="CA198" s="4" t="s">
        <v>9</v>
      </c>
      <c r="CB198" s="4" t="s">
        <v>9</v>
      </c>
      <c r="CC198" s="4" t="s">
        <v>9</v>
      </c>
      <c r="CD198" s="4" t="s">
        <v>9</v>
      </c>
      <c r="CE198" s="4" t="s">
        <v>9</v>
      </c>
      <c r="CF198" s="4" t="s">
        <v>5902</v>
      </c>
      <c r="CG198" s="4" t="s">
        <v>9</v>
      </c>
      <c r="CH198" s="4" t="s">
        <v>9</v>
      </c>
      <c r="CI198" s="4" t="s">
        <v>9</v>
      </c>
      <c r="CJ198" s="4" t="s">
        <v>9</v>
      </c>
      <c r="CK198" s="104">
        <v>0.51284722222222001</v>
      </c>
      <c r="CL198" s="104">
        <v>0</v>
      </c>
      <c r="CM198" s="4" t="s">
        <v>9</v>
      </c>
      <c r="CN198" s="4" t="s">
        <v>5902</v>
      </c>
      <c r="CO198" s="4" t="s">
        <v>9</v>
      </c>
      <c r="CP198" s="4" t="s">
        <v>9</v>
      </c>
      <c r="CQ198" s="4" t="s">
        <v>9</v>
      </c>
      <c r="CR198" s="4" t="s">
        <v>9</v>
      </c>
      <c r="CS198" s="4" t="s">
        <v>9</v>
      </c>
      <c r="CT198" s="4" t="s">
        <v>9</v>
      </c>
      <c r="CU198" s="4" t="s">
        <v>9</v>
      </c>
      <c r="CV198" s="4" t="s">
        <v>11</v>
      </c>
      <c r="CW198" s="4" t="s">
        <v>5909</v>
      </c>
      <c r="CX198" s="4" t="s">
        <v>9</v>
      </c>
      <c r="CY198" s="4" t="s">
        <v>9</v>
      </c>
      <c r="CZ198" s="4" t="s">
        <v>9</v>
      </c>
      <c r="DA198" s="4" t="s">
        <v>9</v>
      </c>
      <c r="DB198" s="4" t="s">
        <v>9</v>
      </c>
      <c r="DC198" s="102"/>
      <c r="DE198" s="8" t="str">
        <f t="shared" si="6"/>
        <v>XHS230</v>
      </c>
      <c r="DF198" s="8" t="str">
        <f t="shared" si="7"/>
        <v>Wellness Plan</v>
      </c>
    </row>
    <row r="199" spans="1:110">
      <c r="A199" s="4" t="s">
        <v>6106</v>
      </c>
      <c r="B199" s="4" t="s">
        <v>5899</v>
      </c>
      <c r="C199" s="4" t="s">
        <v>4955</v>
      </c>
      <c r="D199" s="4" t="s">
        <v>9</v>
      </c>
      <c r="E199" s="4" t="s">
        <v>5900</v>
      </c>
      <c r="F199" s="102">
        <v>44502</v>
      </c>
      <c r="G199" s="4" t="s">
        <v>9</v>
      </c>
      <c r="H199" s="102"/>
      <c r="I199" s="4" t="s">
        <v>6872</v>
      </c>
      <c r="J199" s="4" t="s">
        <v>9</v>
      </c>
      <c r="K199" s="4" t="s">
        <v>5002</v>
      </c>
      <c r="L199" s="4" t="s">
        <v>9</v>
      </c>
      <c r="M199" s="4" t="s">
        <v>9</v>
      </c>
      <c r="N199" s="4" t="s">
        <v>5002</v>
      </c>
      <c r="O199" s="4" t="s">
        <v>4955</v>
      </c>
      <c r="P199" s="4" t="s">
        <v>5901</v>
      </c>
      <c r="Q199" s="4" t="s">
        <v>9</v>
      </c>
      <c r="R199" s="4" t="s">
        <v>9</v>
      </c>
      <c r="S199" s="4" t="s">
        <v>11</v>
      </c>
      <c r="T199" s="4" t="s">
        <v>1449</v>
      </c>
      <c r="U199" s="4" t="s">
        <v>5902</v>
      </c>
      <c r="V199" s="102"/>
      <c r="W199" s="4" t="s">
        <v>5902</v>
      </c>
      <c r="X199" s="4" t="s">
        <v>9</v>
      </c>
      <c r="Y199" s="4" t="s">
        <v>11</v>
      </c>
      <c r="Z199" s="4" t="s">
        <v>9</v>
      </c>
      <c r="AA199" s="4" t="s">
        <v>9</v>
      </c>
      <c r="AB199" s="102"/>
      <c r="AC199" s="102"/>
      <c r="AD199" s="102"/>
      <c r="AE199" s="102">
        <v>44502</v>
      </c>
      <c r="AF199" s="102"/>
      <c r="AG199" s="102"/>
      <c r="AH199" s="4" t="s">
        <v>5903</v>
      </c>
      <c r="AI199" s="4" t="s">
        <v>9</v>
      </c>
      <c r="AJ199" s="4" t="s">
        <v>9</v>
      </c>
      <c r="AK199" s="4" t="s">
        <v>9</v>
      </c>
      <c r="AL199" s="4" t="s">
        <v>5904</v>
      </c>
      <c r="AM199" s="4" t="s">
        <v>5905</v>
      </c>
      <c r="AN199" s="4" t="s">
        <v>9</v>
      </c>
      <c r="AO199" s="4" t="s">
        <v>9</v>
      </c>
      <c r="AP199" s="4" t="s">
        <v>5902</v>
      </c>
      <c r="AQ199" s="4" t="s">
        <v>9</v>
      </c>
      <c r="AR199" s="4" t="s">
        <v>9</v>
      </c>
      <c r="AS199" s="4" t="s">
        <v>9</v>
      </c>
      <c r="AT199" s="4" t="s">
        <v>9</v>
      </c>
      <c r="AU199" s="4" t="s">
        <v>9</v>
      </c>
      <c r="AV199" s="102"/>
      <c r="AW199" s="4" t="s">
        <v>5902</v>
      </c>
      <c r="AX199" s="4" t="s">
        <v>9</v>
      </c>
      <c r="AY199" s="4" t="s">
        <v>9</v>
      </c>
      <c r="AZ199" s="4" t="s">
        <v>9</v>
      </c>
      <c r="BA199" s="4" t="s">
        <v>9</v>
      </c>
      <c r="BB199" s="103">
        <v>0</v>
      </c>
      <c r="BC199" s="102"/>
      <c r="BD199" s="4" t="s">
        <v>9</v>
      </c>
      <c r="BE199" s="102"/>
      <c r="BF199" s="102"/>
      <c r="BG199" s="4" t="s">
        <v>9</v>
      </c>
      <c r="BH199" s="4" t="s">
        <v>5906</v>
      </c>
      <c r="BI199" s="4" t="s">
        <v>9</v>
      </c>
      <c r="BJ199" s="4" t="s">
        <v>9</v>
      </c>
      <c r="BK199" s="4" t="s">
        <v>9</v>
      </c>
      <c r="BL199" s="4" t="s">
        <v>9</v>
      </c>
      <c r="BM199" s="4" t="s">
        <v>9</v>
      </c>
      <c r="BN199" s="4" t="s">
        <v>5907</v>
      </c>
      <c r="BO199" s="4" t="s">
        <v>5908</v>
      </c>
      <c r="BP199" s="4" t="s">
        <v>9</v>
      </c>
      <c r="BQ199" s="4" t="s">
        <v>9</v>
      </c>
      <c r="BR199" s="4" t="s">
        <v>5902</v>
      </c>
      <c r="BS199" s="4" t="s">
        <v>9</v>
      </c>
      <c r="BT199" s="4" t="s">
        <v>9</v>
      </c>
      <c r="BU199" s="4" t="s">
        <v>9</v>
      </c>
      <c r="BV199" s="4" t="s">
        <v>9</v>
      </c>
      <c r="BW199" s="4" t="s">
        <v>9</v>
      </c>
      <c r="BX199" s="4" t="s">
        <v>5901</v>
      </c>
      <c r="BY199" s="4" t="s">
        <v>9</v>
      </c>
      <c r="BZ199" s="4" t="s">
        <v>9</v>
      </c>
      <c r="CA199" s="4" t="s">
        <v>9</v>
      </c>
      <c r="CB199" s="4" t="s">
        <v>9</v>
      </c>
      <c r="CC199" s="4" t="s">
        <v>9</v>
      </c>
      <c r="CD199" s="4" t="s">
        <v>9</v>
      </c>
      <c r="CE199" s="4" t="s">
        <v>9</v>
      </c>
      <c r="CF199" s="4" t="s">
        <v>5902</v>
      </c>
      <c r="CG199" s="4" t="s">
        <v>9</v>
      </c>
      <c r="CH199" s="4" t="s">
        <v>9</v>
      </c>
      <c r="CI199" s="4" t="s">
        <v>9</v>
      </c>
      <c r="CJ199" s="4" t="s">
        <v>9</v>
      </c>
      <c r="CK199" s="104">
        <v>0.51284722222222001</v>
      </c>
      <c r="CL199" s="104">
        <v>0</v>
      </c>
      <c r="CM199" s="4" t="s">
        <v>9</v>
      </c>
      <c r="CN199" s="4" t="s">
        <v>5902</v>
      </c>
      <c r="CO199" s="4" t="s">
        <v>9</v>
      </c>
      <c r="CP199" s="4" t="s">
        <v>9</v>
      </c>
      <c r="CQ199" s="4" t="s">
        <v>9</v>
      </c>
      <c r="CR199" s="4" t="s">
        <v>9</v>
      </c>
      <c r="CS199" s="4" t="s">
        <v>9</v>
      </c>
      <c r="CT199" s="4" t="s">
        <v>9</v>
      </c>
      <c r="CU199" s="4" t="s">
        <v>9</v>
      </c>
      <c r="CV199" s="4" t="s">
        <v>11</v>
      </c>
      <c r="CW199" s="4" t="s">
        <v>5909</v>
      </c>
      <c r="CX199" s="4" t="s">
        <v>9</v>
      </c>
      <c r="CY199" s="4" t="s">
        <v>9</v>
      </c>
      <c r="CZ199" s="4" t="s">
        <v>9</v>
      </c>
      <c r="DA199" s="4" t="s">
        <v>9</v>
      </c>
      <c r="DB199" s="4" t="s">
        <v>9</v>
      </c>
      <c r="DC199" s="102"/>
      <c r="DE199" s="8" t="str">
        <f t="shared" si="6"/>
        <v>XHS250</v>
      </c>
      <c r="DF199" s="8" t="str">
        <f t="shared" si="7"/>
        <v>Manual handling mgmt</v>
      </c>
    </row>
    <row r="200" spans="1:110">
      <c r="A200" s="4" t="s">
        <v>6107</v>
      </c>
      <c r="B200" s="4" t="s">
        <v>5899</v>
      </c>
      <c r="C200" s="4" t="s">
        <v>4955</v>
      </c>
      <c r="D200" s="4" t="s">
        <v>9</v>
      </c>
      <c r="E200" s="4" t="s">
        <v>5900</v>
      </c>
      <c r="F200" s="102">
        <v>44502</v>
      </c>
      <c r="G200" s="4" t="s">
        <v>9</v>
      </c>
      <c r="H200" s="102"/>
      <c r="I200" s="4" t="s">
        <v>6873</v>
      </c>
      <c r="J200" s="4" t="s">
        <v>9</v>
      </c>
      <c r="K200" s="4" t="s">
        <v>5002</v>
      </c>
      <c r="L200" s="4" t="s">
        <v>9</v>
      </c>
      <c r="M200" s="4" t="s">
        <v>9</v>
      </c>
      <c r="N200" s="4" t="s">
        <v>5002</v>
      </c>
      <c r="O200" s="4" t="s">
        <v>4955</v>
      </c>
      <c r="P200" s="4" t="s">
        <v>5901</v>
      </c>
      <c r="Q200" s="4" t="s">
        <v>9</v>
      </c>
      <c r="R200" s="4" t="s">
        <v>9</v>
      </c>
      <c r="S200" s="4" t="s">
        <v>11</v>
      </c>
      <c r="T200" s="4" t="s">
        <v>1449</v>
      </c>
      <c r="U200" s="4" t="s">
        <v>5902</v>
      </c>
      <c r="V200" s="102"/>
      <c r="W200" s="4" t="s">
        <v>5902</v>
      </c>
      <c r="X200" s="4" t="s">
        <v>9</v>
      </c>
      <c r="Y200" s="4" t="s">
        <v>11</v>
      </c>
      <c r="Z200" s="4" t="s">
        <v>9</v>
      </c>
      <c r="AA200" s="4" t="s">
        <v>9</v>
      </c>
      <c r="AB200" s="102"/>
      <c r="AC200" s="102"/>
      <c r="AD200" s="102"/>
      <c r="AE200" s="102">
        <v>44502</v>
      </c>
      <c r="AF200" s="102"/>
      <c r="AG200" s="102"/>
      <c r="AH200" s="4" t="s">
        <v>5903</v>
      </c>
      <c r="AI200" s="4" t="s">
        <v>9</v>
      </c>
      <c r="AJ200" s="4" t="s">
        <v>9</v>
      </c>
      <c r="AK200" s="4" t="s">
        <v>9</v>
      </c>
      <c r="AL200" s="4" t="s">
        <v>5904</v>
      </c>
      <c r="AM200" s="4" t="s">
        <v>5905</v>
      </c>
      <c r="AN200" s="4" t="s">
        <v>9</v>
      </c>
      <c r="AO200" s="4" t="s">
        <v>9</v>
      </c>
      <c r="AP200" s="4" t="s">
        <v>5902</v>
      </c>
      <c r="AQ200" s="4" t="s">
        <v>9</v>
      </c>
      <c r="AR200" s="4" t="s">
        <v>9</v>
      </c>
      <c r="AS200" s="4" t="s">
        <v>9</v>
      </c>
      <c r="AT200" s="4" t="s">
        <v>9</v>
      </c>
      <c r="AU200" s="4" t="s">
        <v>9</v>
      </c>
      <c r="AV200" s="102"/>
      <c r="AW200" s="4" t="s">
        <v>5902</v>
      </c>
      <c r="AX200" s="4" t="s">
        <v>9</v>
      </c>
      <c r="AY200" s="4" t="s">
        <v>9</v>
      </c>
      <c r="AZ200" s="4" t="s">
        <v>9</v>
      </c>
      <c r="BA200" s="4" t="s">
        <v>9</v>
      </c>
      <c r="BB200" s="103">
        <v>0</v>
      </c>
      <c r="BC200" s="102"/>
      <c r="BD200" s="4" t="s">
        <v>9</v>
      </c>
      <c r="BE200" s="102"/>
      <c r="BF200" s="102"/>
      <c r="BG200" s="4" t="s">
        <v>9</v>
      </c>
      <c r="BH200" s="4" t="s">
        <v>5906</v>
      </c>
      <c r="BI200" s="4" t="s">
        <v>9</v>
      </c>
      <c r="BJ200" s="4" t="s">
        <v>9</v>
      </c>
      <c r="BK200" s="4" t="s">
        <v>9</v>
      </c>
      <c r="BL200" s="4" t="s">
        <v>9</v>
      </c>
      <c r="BM200" s="4" t="s">
        <v>9</v>
      </c>
      <c r="BN200" s="4" t="s">
        <v>5907</v>
      </c>
      <c r="BO200" s="4" t="s">
        <v>5908</v>
      </c>
      <c r="BP200" s="4" t="s">
        <v>9</v>
      </c>
      <c r="BQ200" s="4" t="s">
        <v>9</v>
      </c>
      <c r="BR200" s="4" t="s">
        <v>5902</v>
      </c>
      <c r="BS200" s="4" t="s">
        <v>9</v>
      </c>
      <c r="BT200" s="4" t="s">
        <v>9</v>
      </c>
      <c r="BU200" s="4" t="s">
        <v>9</v>
      </c>
      <c r="BV200" s="4" t="s">
        <v>9</v>
      </c>
      <c r="BW200" s="4" t="s">
        <v>9</v>
      </c>
      <c r="BX200" s="4" t="s">
        <v>5901</v>
      </c>
      <c r="BY200" s="4" t="s">
        <v>9</v>
      </c>
      <c r="BZ200" s="4" t="s">
        <v>9</v>
      </c>
      <c r="CA200" s="4" t="s">
        <v>9</v>
      </c>
      <c r="CB200" s="4" t="s">
        <v>9</v>
      </c>
      <c r="CC200" s="4" t="s">
        <v>9</v>
      </c>
      <c r="CD200" s="4" t="s">
        <v>9</v>
      </c>
      <c r="CE200" s="4" t="s">
        <v>9</v>
      </c>
      <c r="CF200" s="4" t="s">
        <v>5902</v>
      </c>
      <c r="CG200" s="4" t="s">
        <v>9</v>
      </c>
      <c r="CH200" s="4" t="s">
        <v>9</v>
      </c>
      <c r="CI200" s="4" t="s">
        <v>9</v>
      </c>
      <c r="CJ200" s="4" t="s">
        <v>9</v>
      </c>
      <c r="CK200" s="104">
        <v>0.51284722222222001</v>
      </c>
      <c r="CL200" s="104">
        <v>0</v>
      </c>
      <c r="CM200" s="4" t="s">
        <v>9</v>
      </c>
      <c r="CN200" s="4" t="s">
        <v>5902</v>
      </c>
      <c r="CO200" s="4" t="s">
        <v>9</v>
      </c>
      <c r="CP200" s="4" t="s">
        <v>9</v>
      </c>
      <c r="CQ200" s="4" t="s">
        <v>9</v>
      </c>
      <c r="CR200" s="4" t="s">
        <v>9</v>
      </c>
      <c r="CS200" s="4" t="s">
        <v>9</v>
      </c>
      <c r="CT200" s="4" t="s">
        <v>9</v>
      </c>
      <c r="CU200" s="4" t="s">
        <v>9</v>
      </c>
      <c r="CV200" s="4" t="s">
        <v>11</v>
      </c>
      <c r="CW200" s="4" t="s">
        <v>5909</v>
      </c>
      <c r="CX200" s="4" t="s">
        <v>9</v>
      </c>
      <c r="CY200" s="4" t="s">
        <v>9</v>
      </c>
      <c r="CZ200" s="4" t="s">
        <v>9</v>
      </c>
      <c r="DA200" s="4" t="s">
        <v>9</v>
      </c>
      <c r="DB200" s="4" t="s">
        <v>9</v>
      </c>
      <c r="DC200" s="102"/>
      <c r="DE200" s="8" t="str">
        <f t="shared" si="6"/>
        <v>XHS290</v>
      </c>
      <c r="DF200" s="8" t="str">
        <f t="shared" si="7"/>
        <v>Milage - Transportation</v>
      </c>
    </row>
    <row r="201" spans="1:110">
      <c r="A201" s="4" t="s">
        <v>6108</v>
      </c>
      <c r="B201" s="4" t="s">
        <v>5899</v>
      </c>
      <c r="C201" s="4" t="s">
        <v>4955</v>
      </c>
      <c r="D201" s="4" t="s">
        <v>9</v>
      </c>
      <c r="E201" s="4" t="s">
        <v>5900</v>
      </c>
      <c r="F201" s="102">
        <v>44502</v>
      </c>
      <c r="G201" s="4" t="s">
        <v>9</v>
      </c>
      <c r="H201" s="102"/>
      <c r="I201" s="4" t="s">
        <v>6874</v>
      </c>
      <c r="J201" s="4" t="s">
        <v>9</v>
      </c>
      <c r="K201" s="4" t="s">
        <v>5002</v>
      </c>
      <c r="L201" s="4" t="s">
        <v>9</v>
      </c>
      <c r="M201" s="4" t="s">
        <v>9</v>
      </c>
      <c r="N201" s="4" t="s">
        <v>5002</v>
      </c>
      <c r="O201" s="4" t="s">
        <v>4955</v>
      </c>
      <c r="P201" s="4" t="s">
        <v>5901</v>
      </c>
      <c r="Q201" s="4" t="s">
        <v>9</v>
      </c>
      <c r="R201" s="4" t="s">
        <v>9</v>
      </c>
      <c r="S201" s="4" t="s">
        <v>11</v>
      </c>
      <c r="T201" s="4" t="s">
        <v>1449</v>
      </c>
      <c r="U201" s="4" t="s">
        <v>5902</v>
      </c>
      <c r="V201" s="102"/>
      <c r="W201" s="4" t="s">
        <v>5902</v>
      </c>
      <c r="X201" s="4" t="s">
        <v>9</v>
      </c>
      <c r="Y201" s="4" t="s">
        <v>11</v>
      </c>
      <c r="Z201" s="4" t="s">
        <v>9</v>
      </c>
      <c r="AA201" s="4" t="s">
        <v>9</v>
      </c>
      <c r="AB201" s="102"/>
      <c r="AC201" s="102"/>
      <c r="AD201" s="102"/>
      <c r="AE201" s="102">
        <v>44502</v>
      </c>
      <c r="AF201" s="102"/>
      <c r="AG201" s="102"/>
      <c r="AH201" s="4" t="s">
        <v>5903</v>
      </c>
      <c r="AI201" s="4" t="s">
        <v>9</v>
      </c>
      <c r="AJ201" s="4" t="s">
        <v>9</v>
      </c>
      <c r="AK201" s="4" t="s">
        <v>9</v>
      </c>
      <c r="AL201" s="4" t="s">
        <v>5904</v>
      </c>
      <c r="AM201" s="4" t="s">
        <v>5905</v>
      </c>
      <c r="AN201" s="4" t="s">
        <v>9</v>
      </c>
      <c r="AO201" s="4" t="s">
        <v>9</v>
      </c>
      <c r="AP201" s="4" t="s">
        <v>5902</v>
      </c>
      <c r="AQ201" s="4" t="s">
        <v>9</v>
      </c>
      <c r="AR201" s="4" t="s">
        <v>9</v>
      </c>
      <c r="AS201" s="4" t="s">
        <v>9</v>
      </c>
      <c r="AT201" s="4" t="s">
        <v>9</v>
      </c>
      <c r="AU201" s="4" t="s">
        <v>9</v>
      </c>
      <c r="AV201" s="102"/>
      <c r="AW201" s="4" t="s">
        <v>5902</v>
      </c>
      <c r="AX201" s="4" t="s">
        <v>9</v>
      </c>
      <c r="AY201" s="4" t="s">
        <v>9</v>
      </c>
      <c r="AZ201" s="4" t="s">
        <v>9</v>
      </c>
      <c r="BA201" s="4" t="s">
        <v>9</v>
      </c>
      <c r="BB201" s="103">
        <v>0</v>
      </c>
      <c r="BC201" s="102"/>
      <c r="BD201" s="4" t="s">
        <v>9</v>
      </c>
      <c r="BE201" s="102"/>
      <c r="BF201" s="102"/>
      <c r="BG201" s="4" t="s">
        <v>9</v>
      </c>
      <c r="BH201" s="4" t="s">
        <v>5906</v>
      </c>
      <c r="BI201" s="4" t="s">
        <v>9</v>
      </c>
      <c r="BJ201" s="4" t="s">
        <v>9</v>
      </c>
      <c r="BK201" s="4" t="s">
        <v>9</v>
      </c>
      <c r="BL201" s="4" t="s">
        <v>9</v>
      </c>
      <c r="BM201" s="4" t="s">
        <v>9</v>
      </c>
      <c r="BN201" s="4" t="s">
        <v>5907</v>
      </c>
      <c r="BO201" s="4" t="s">
        <v>5908</v>
      </c>
      <c r="BP201" s="4" t="s">
        <v>9</v>
      </c>
      <c r="BQ201" s="4" t="s">
        <v>9</v>
      </c>
      <c r="BR201" s="4" t="s">
        <v>5902</v>
      </c>
      <c r="BS201" s="4" t="s">
        <v>9</v>
      </c>
      <c r="BT201" s="4" t="s">
        <v>9</v>
      </c>
      <c r="BU201" s="4" t="s">
        <v>9</v>
      </c>
      <c r="BV201" s="4" t="s">
        <v>9</v>
      </c>
      <c r="BW201" s="4" t="s">
        <v>9</v>
      </c>
      <c r="BX201" s="4" t="s">
        <v>5901</v>
      </c>
      <c r="BY201" s="4" t="s">
        <v>9</v>
      </c>
      <c r="BZ201" s="4" t="s">
        <v>9</v>
      </c>
      <c r="CA201" s="4" t="s">
        <v>9</v>
      </c>
      <c r="CB201" s="4" t="s">
        <v>9</v>
      </c>
      <c r="CC201" s="4" t="s">
        <v>9</v>
      </c>
      <c r="CD201" s="4" t="s">
        <v>9</v>
      </c>
      <c r="CE201" s="4" t="s">
        <v>9</v>
      </c>
      <c r="CF201" s="4" t="s">
        <v>5902</v>
      </c>
      <c r="CG201" s="4" t="s">
        <v>9</v>
      </c>
      <c r="CH201" s="4" t="s">
        <v>9</v>
      </c>
      <c r="CI201" s="4" t="s">
        <v>9</v>
      </c>
      <c r="CJ201" s="4" t="s">
        <v>9</v>
      </c>
      <c r="CK201" s="104">
        <v>0.51285879629630005</v>
      </c>
      <c r="CL201" s="104">
        <v>0</v>
      </c>
      <c r="CM201" s="4" t="s">
        <v>9</v>
      </c>
      <c r="CN201" s="4" t="s">
        <v>5902</v>
      </c>
      <c r="CO201" s="4" t="s">
        <v>9</v>
      </c>
      <c r="CP201" s="4" t="s">
        <v>9</v>
      </c>
      <c r="CQ201" s="4" t="s">
        <v>9</v>
      </c>
      <c r="CR201" s="4" t="s">
        <v>9</v>
      </c>
      <c r="CS201" s="4" t="s">
        <v>9</v>
      </c>
      <c r="CT201" s="4" t="s">
        <v>9</v>
      </c>
      <c r="CU201" s="4" t="s">
        <v>9</v>
      </c>
      <c r="CV201" s="4" t="s">
        <v>11</v>
      </c>
      <c r="CW201" s="4" t="s">
        <v>5909</v>
      </c>
      <c r="CX201" s="4" t="s">
        <v>9</v>
      </c>
      <c r="CY201" s="4" t="s">
        <v>9</v>
      </c>
      <c r="CZ201" s="4" t="s">
        <v>9</v>
      </c>
      <c r="DA201" s="4" t="s">
        <v>9</v>
      </c>
      <c r="DB201" s="4" t="s">
        <v>9</v>
      </c>
      <c r="DC201" s="102"/>
      <c r="DE201" s="8" t="str">
        <f t="shared" si="6"/>
        <v>XHS291</v>
      </c>
      <c r="DF201" s="8" t="str">
        <f t="shared" si="7"/>
        <v>Monthly H&amp;S development</v>
      </c>
    </row>
    <row r="202" spans="1:110">
      <c r="A202" s="4" t="s">
        <v>6109</v>
      </c>
      <c r="B202" s="4" t="s">
        <v>5899</v>
      </c>
      <c r="C202" s="4" t="s">
        <v>4955</v>
      </c>
      <c r="D202" s="4" t="s">
        <v>9</v>
      </c>
      <c r="E202" s="4" t="s">
        <v>5900</v>
      </c>
      <c r="F202" s="102">
        <v>44502</v>
      </c>
      <c r="G202" s="4" t="s">
        <v>9</v>
      </c>
      <c r="H202" s="102"/>
      <c r="I202" s="4" t="s">
        <v>6875</v>
      </c>
      <c r="J202" s="4" t="s">
        <v>9</v>
      </c>
      <c r="K202" s="4" t="s">
        <v>5002</v>
      </c>
      <c r="L202" s="4" t="s">
        <v>9</v>
      </c>
      <c r="M202" s="4" t="s">
        <v>9</v>
      </c>
      <c r="N202" s="4" t="s">
        <v>5002</v>
      </c>
      <c r="O202" s="4" t="s">
        <v>4955</v>
      </c>
      <c r="P202" s="4" t="s">
        <v>5901</v>
      </c>
      <c r="Q202" s="4" t="s">
        <v>9</v>
      </c>
      <c r="R202" s="4" t="s">
        <v>9</v>
      </c>
      <c r="S202" s="4" t="s">
        <v>11</v>
      </c>
      <c r="T202" s="4" t="s">
        <v>1449</v>
      </c>
      <c r="U202" s="4" t="s">
        <v>5902</v>
      </c>
      <c r="V202" s="102"/>
      <c r="W202" s="4" t="s">
        <v>5902</v>
      </c>
      <c r="X202" s="4" t="s">
        <v>9</v>
      </c>
      <c r="Y202" s="4" t="s">
        <v>11</v>
      </c>
      <c r="Z202" s="4" t="s">
        <v>9</v>
      </c>
      <c r="AA202" s="4" t="s">
        <v>9</v>
      </c>
      <c r="AB202" s="102"/>
      <c r="AC202" s="102"/>
      <c r="AD202" s="102"/>
      <c r="AE202" s="102">
        <v>44502</v>
      </c>
      <c r="AF202" s="102"/>
      <c r="AG202" s="102"/>
      <c r="AH202" s="4" t="s">
        <v>5903</v>
      </c>
      <c r="AI202" s="4" t="s">
        <v>9</v>
      </c>
      <c r="AJ202" s="4" t="s">
        <v>9</v>
      </c>
      <c r="AK202" s="4" t="s">
        <v>9</v>
      </c>
      <c r="AL202" s="4" t="s">
        <v>5904</v>
      </c>
      <c r="AM202" s="4" t="s">
        <v>5905</v>
      </c>
      <c r="AN202" s="4" t="s">
        <v>9</v>
      </c>
      <c r="AO202" s="4" t="s">
        <v>9</v>
      </c>
      <c r="AP202" s="4" t="s">
        <v>5902</v>
      </c>
      <c r="AQ202" s="4" t="s">
        <v>9</v>
      </c>
      <c r="AR202" s="4" t="s">
        <v>9</v>
      </c>
      <c r="AS202" s="4" t="s">
        <v>9</v>
      </c>
      <c r="AT202" s="4" t="s">
        <v>9</v>
      </c>
      <c r="AU202" s="4" t="s">
        <v>9</v>
      </c>
      <c r="AV202" s="102"/>
      <c r="AW202" s="4" t="s">
        <v>5902</v>
      </c>
      <c r="AX202" s="4" t="s">
        <v>9</v>
      </c>
      <c r="AY202" s="4" t="s">
        <v>9</v>
      </c>
      <c r="AZ202" s="4" t="s">
        <v>9</v>
      </c>
      <c r="BA202" s="4" t="s">
        <v>9</v>
      </c>
      <c r="BB202" s="103">
        <v>0</v>
      </c>
      <c r="BC202" s="102"/>
      <c r="BD202" s="4" t="s">
        <v>9</v>
      </c>
      <c r="BE202" s="102"/>
      <c r="BF202" s="102"/>
      <c r="BG202" s="4" t="s">
        <v>9</v>
      </c>
      <c r="BH202" s="4" t="s">
        <v>5906</v>
      </c>
      <c r="BI202" s="4" t="s">
        <v>9</v>
      </c>
      <c r="BJ202" s="4" t="s">
        <v>9</v>
      </c>
      <c r="BK202" s="4" t="s">
        <v>9</v>
      </c>
      <c r="BL202" s="4" t="s">
        <v>9</v>
      </c>
      <c r="BM202" s="4" t="s">
        <v>9</v>
      </c>
      <c r="BN202" s="4" t="s">
        <v>5907</v>
      </c>
      <c r="BO202" s="4" t="s">
        <v>5908</v>
      </c>
      <c r="BP202" s="4" t="s">
        <v>9</v>
      </c>
      <c r="BQ202" s="4" t="s">
        <v>9</v>
      </c>
      <c r="BR202" s="4" t="s">
        <v>5902</v>
      </c>
      <c r="BS202" s="4" t="s">
        <v>9</v>
      </c>
      <c r="BT202" s="4" t="s">
        <v>9</v>
      </c>
      <c r="BU202" s="4" t="s">
        <v>9</v>
      </c>
      <c r="BV202" s="4" t="s">
        <v>9</v>
      </c>
      <c r="BW202" s="4" t="s">
        <v>9</v>
      </c>
      <c r="BX202" s="4" t="s">
        <v>5901</v>
      </c>
      <c r="BY202" s="4" t="s">
        <v>9</v>
      </c>
      <c r="BZ202" s="4" t="s">
        <v>9</v>
      </c>
      <c r="CA202" s="4" t="s">
        <v>9</v>
      </c>
      <c r="CB202" s="4" t="s">
        <v>9</v>
      </c>
      <c r="CC202" s="4" t="s">
        <v>9</v>
      </c>
      <c r="CD202" s="4" t="s">
        <v>9</v>
      </c>
      <c r="CE202" s="4" t="s">
        <v>9</v>
      </c>
      <c r="CF202" s="4" t="s">
        <v>5902</v>
      </c>
      <c r="CG202" s="4" t="s">
        <v>9</v>
      </c>
      <c r="CH202" s="4" t="s">
        <v>9</v>
      </c>
      <c r="CI202" s="4" t="s">
        <v>9</v>
      </c>
      <c r="CJ202" s="4" t="s">
        <v>9</v>
      </c>
      <c r="CK202" s="104">
        <v>0.51285879629630005</v>
      </c>
      <c r="CL202" s="104">
        <v>0</v>
      </c>
      <c r="CM202" s="4" t="s">
        <v>9</v>
      </c>
      <c r="CN202" s="4" t="s">
        <v>5902</v>
      </c>
      <c r="CO202" s="4" t="s">
        <v>9</v>
      </c>
      <c r="CP202" s="4" t="s">
        <v>9</v>
      </c>
      <c r="CQ202" s="4" t="s">
        <v>9</v>
      </c>
      <c r="CR202" s="4" t="s">
        <v>9</v>
      </c>
      <c r="CS202" s="4" t="s">
        <v>9</v>
      </c>
      <c r="CT202" s="4" t="s">
        <v>9</v>
      </c>
      <c r="CU202" s="4" t="s">
        <v>9</v>
      </c>
      <c r="CV202" s="4" t="s">
        <v>11</v>
      </c>
      <c r="CW202" s="4" t="s">
        <v>5909</v>
      </c>
      <c r="CX202" s="4" t="s">
        <v>9</v>
      </c>
      <c r="CY202" s="4" t="s">
        <v>9</v>
      </c>
      <c r="CZ202" s="4" t="s">
        <v>9</v>
      </c>
      <c r="DA202" s="4" t="s">
        <v>9</v>
      </c>
      <c r="DB202" s="4" t="s">
        <v>9</v>
      </c>
      <c r="DC202" s="102"/>
      <c r="DE202" s="8" t="str">
        <f t="shared" si="6"/>
        <v>BUD220</v>
      </c>
      <c r="DF202" s="8" t="str">
        <f t="shared" si="7"/>
        <v>9-a2 New Market Expansion</v>
      </c>
    </row>
    <row r="203" spans="1:110">
      <c r="A203" s="4" t="s">
        <v>6110</v>
      </c>
      <c r="B203" s="4" t="s">
        <v>5899</v>
      </c>
      <c r="C203" s="4" t="s">
        <v>4955</v>
      </c>
      <c r="D203" s="4" t="s">
        <v>9</v>
      </c>
      <c r="E203" s="4" t="s">
        <v>5900</v>
      </c>
      <c r="F203" s="102">
        <v>44502</v>
      </c>
      <c r="G203" s="4" t="s">
        <v>9</v>
      </c>
      <c r="H203" s="102"/>
      <c r="I203" s="4" t="s">
        <v>6876</v>
      </c>
      <c r="J203" s="4" t="s">
        <v>9</v>
      </c>
      <c r="K203" s="4" t="s">
        <v>5002</v>
      </c>
      <c r="L203" s="4" t="s">
        <v>9</v>
      </c>
      <c r="M203" s="4" t="s">
        <v>9</v>
      </c>
      <c r="N203" s="4" t="s">
        <v>5002</v>
      </c>
      <c r="O203" s="4" t="s">
        <v>4955</v>
      </c>
      <c r="P203" s="4" t="s">
        <v>5901</v>
      </c>
      <c r="Q203" s="4" t="s">
        <v>9</v>
      </c>
      <c r="R203" s="4" t="s">
        <v>9</v>
      </c>
      <c r="S203" s="4" t="s">
        <v>11</v>
      </c>
      <c r="T203" s="4" t="s">
        <v>1449</v>
      </c>
      <c r="U203" s="4" t="s">
        <v>5902</v>
      </c>
      <c r="V203" s="102"/>
      <c r="W203" s="4" t="s">
        <v>5902</v>
      </c>
      <c r="X203" s="4" t="s">
        <v>9</v>
      </c>
      <c r="Y203" s="4" t="s">
        <v>11</v>
      </c>
      <c r="Z203" s="4" t="s">
        <v>9</v>
      </c>
      <c r="AA203" s="4" t="s">
        <v>9</v>
      </c>
      <c r="AB203" s="102"/>
      <c r="AC203" s="102"/>
      <c r="AD203" s="102"/>
      <c r="AE203" s="102">
        <v>44502</v>
      </c>
      <c r="AF203" s="102"/>
      <c r="AG203" s="102"/>
      <c r="AH203" s="4" t="s">
        <v>5903</v>
      </c>
      <c r="AI203" s="4" t="s">
        <v>9</v>
      </c>
      <c r="AJ203" s="4" t="s">
        <v>9</v>
      </c>
      <c r="AK203" s="4" t="s">
        <v>9</v>
      </c>
      <c r="AL203" s="4" t="s">
        <v>5904</v>
      </c>
      <c r="AM203" s="4" t="s">
        <v>5905</v>
      </c>
      <c r="AN203" s="4" t="s">
        <v>9</v>
      </c>
      <c r="AO203" s="4" t="s">
        <v>9</v>
      </c>
      <c r="AP203" s="4" t="s">
        <v>5902</v>
      </c>
      <c r="AQ203" s="4" t="s">
        <v>9</v>
      </c>
      <c r="AR203" s="4" t="s">
        <v>9</v>
      </c>
      <c r="AS203" s="4" t="s">
        <v>9</v>
      </c>
      <c r="AT203" s="4" t="s">
        <v>9</v>
      </c>
      <c r="AU203" s="4" t="s">
        <v>9</v>
      </c>
      <c r="AV203" s="102"/>
      <c r="AW203" s="4" t="s">
        <v>5902</v>
      </c>
      <c r="AX203" s="4" t="s">
        <v>9</v>
      </c>
      <c r="AY203" s="4" t="s">
        <v>9</v>
      </c>
      <c r="AZ203" s="4" t="s">
        <v>9</v>
      </c>
      <c r="BA203" s="4" t="s">
        <v>9</v>
      </c>
      <c r="BB203" s="103">
        <v>0</v>
      </c>
      <c r="BC203" s="102"/>
      <c r="BD203" s="4" t="s">
        <v>9</v>
      </c>
      <c r="BE203" s="102"/>
      <c r="BF203" s="102"/>
      <c r="BG203" s="4" t="s">
        <v>9</v>
      </c>
      <c r="BH203" s="4" t="s">
        <v>5906</v>
      </c>
      <c r="BI203" s="4" t="s">
        <v>9</v>
      </c>
      <c r="BJ203" s="4" t="s">
        <v>9</v>
      </c>
      <c r="BK203" s="4" t="s">
        <v>9</v>
      </c>
      <c r="BL203" s="4" t="s">
        <v>9</v>
      </c>
      <c r="BM203" s="4" t="s">
        <v>9</v>
      </c>
      <c r="BN203" s="4" t="s">
        <v>5907</v>
      </c>
      <c r="BO203" s="4" t="s">
        <v>5908</v>
      </c>
      <c r="BP203" s="4" t="s">
        <v>9</v>
      </c>
      <c r="BQ203" s="4" t="s">
        <v>9</v>
      </c>
      <c r="BR203" s="4" t="s">
        <v>5902</v>
      </c>
      <c r="BS203" s="4" t="s">
        <v>9</v>
      </c>
      <c r="BT203" s="4" t="s">
        <v>9</v>
      </c>
      <c r="BU203" s="4" t="s">
        <v>9</v>
      </c>
      <c r="BV203" s="4" t="s">
        <v>9</v>
      </c>
      <c r="BW203" s="4" t="s">
        <v>9</v>
      </c>
      <c r="BX203" s="4" t="s">
        <v>5901</v>
      </c>
      <c r="BY203" s="4" t="s">
        <v>9</v>
      </c>
      <c r="BZ203" s="4" t="s">
        <v>9</v>
      </c>
      <c r="CA203" s="4" t="s">
        <v>9</v>
      </c>
      <c r="CB203" s="4" t="s">
        <v>9</v>
      </c>
      <c r="CC203" s="4" t="s">
        <v>9</v>
      </c>
      <c r="CD203" s="4" t="s">
        <v>9</v>
      </c>
      <c r="CE203" s="4" t="s">
        <v>9</v>
      </c>
      <c r="CF203" s="4" t="s">
        <v>5902</v>
      </c>
      <c r="CG203" s="4" t="s">
        <v>9</v>
      </c>
      <c r="CH203" s="4" t="s">
        <v>9</v>
      </c>
      <c r="CI203" s="4" t="s">
        <v>9</v>
      </c>
      <c r="CJ203" s="4" t="s">
        <v>9</v>
      </c>
      <c r="CK203" s="104">
        <v>0.51285879629630005</v>
      </c>
      <c r="CL203" s="104">
        <v>0</v>
      </c>
      <c r="CM203" s="4" t="s">
        <v>9</v>
      </c>
      <c r="CN203" s="4" t="s">
        <v>5902</v>
      </c>
      <c r="CO203" s="4" t="s">
        <v>9</v>
      </c>
      <c r="CP203" s="4" t="s">
        <v>9</v>
      </c>
      <c r="CQ203" s="4" t="s">
        <v>9</v>
      </c>
      <c r="CR203" s="4" t="s">
        <v>9</v>
      </c>
      <c r="CS203" s="4" t="s">
        <v>9</v>
      </c>
      <c r="CT203" s="4" t="s">
        <v>9</v>
      </c>
      <c r="CU203" s="4" t="s">
        <v>9</v>
      </c>
      <c r="CV203" s="4" t="s">
        <v>11</v>
      </c>
      <c r="CW203" s="4" t="s">
        <v>5909</v>
      </c>
      <c r="CX203" s="4" t="s">
        <v>9</v>
      </c>
      <c r="CY203" s="4" t="s">
        <v>9</v>
      </c>
      <c r="CZ203" s="4" t="s">
        <v>9</v>
      </c>
      <c r="DA203" s="4" t="s">
        <v>9</v>
      </c>
      <c r="DB203" s="4" t="s">
        <v>9</v>
      </c>
      <c r="DC203" s="102"/>
      <c r="DE203" s="8" t="str">
        <f t="shared" si="6"/>
        <v>XHS310</v>
      </c>
      <c r="DF203" s="8" t="str">
        <f t="shared" si="7"/>
        <v>General H&amp;S Training</v>
      </c>
    </row>
    <row r="204" spans="1:110">
      <c r="A204" s="4" t="s">
        <v>6111</v>
      </c>
      <c r="B204" s="4" t="s">
        <v>5899</v>
      </c>
      <c r="C204" s="4" t="s">
        <v>4955</v>
      </c>
      <c r="D204" s="4" t="s">
        <v>9</v>
      </c>
      <c r="E204" s="4" t="s">
        <v>5900</v>
      </c>
      <c r="F204" s="102">
        <v>44502</v>
      </c>
      <c r="G204" s="4" t="s">
        <v>9</v>
      </c>
      <c r="H204" s="102"/>
      <c r="I204" s="4" t="s">
        <v>6877</v>
      </c>
      <c r="J204" s="4" t="s">
        <v>9</v>
      </c>
      <c r="K204" s="4" t="s">
        <v>5002</v>
      </c>
      <c r="L204" s="4" t="s">
        <v>9</v>
      </c>
      <c r="M204" s="4" t="s">
        <v>9</v>
      </c>
      <c r="N204" s="4" t="s">
        <v>5002</v>
      </c>
      <c r="O204" s="4" t="s">
        <v>4955</v>
      </c>
      <c r="P204" s="4" t="s">
        <v>5901</v>
      </c>
      <c r="Q204" s="4" t="s">
        <v>9</v>
      </c>
      <c r="R204" s="4" t="s">
        <v>9</v>
      </c>
      <c r="S204" s="4" t="s">
        <v>11</v>
      </c>
      <c r="T204" s="4" t="s">
        <v>1449</v>
      </c>
      <c r="U204" s="4" t="s">
        <v>5902</v>
      </c>
      <c r="V204" s="102"/>
      <c r="W204" s="4" t="s">
        <v>5902</v>
      </c>
      <c r="X204" s="4" t="s">
        <v>9</v>
      </c>
      <c r="Y204" s="4" t="s">
        <v>11</v>
      </c>
      <c r="Z204" s="4" t="s">
        <v>9</v>
      </c>
      <c r="AA204" s="4" t="s">
        <v>9</v>
      </c>
      <c r="AB204" s="102"/>
      <c r="AC204" s="102"/>
      <c r="AD204" s="102"/>
      <c r="AE204" s="102">
        <v>44502</v>
      </c>
      <c r="AF204" s="102"/>
      <c r="AG204" s="102"/>
      <c r="AH204" s="4" t="s">
        <v>5903</v>
      </c>
      <c r="AI204" s="4" t="s">
        <v>9</v>
      </c>
      <c r="AJ204" s="4" t="s">
        <v>9</v>
      </c>
      <c r="AK204" s="4" t="s">
        <v>9</v>
      </c>
      <c r="AL204" s="4" t="s">
        <v>5904</v>
      </c>
      <c r="AM204" s="4" t="s">
        <v>5905</v>
      </c>
      <c r="AN204" s="4" t="s">
        <v>9</v>
      </c>
      <c r="AO204" s="4" t="s">
        <v>9</v>
      </c>
      <c r="AP204" s="4" t="s">
        <v>5902</v>
      </c>
      <c r="AQ204" s="4" t="s">
        <v>9</v>
      </c>
      <c r="AR204" s="4" t="s">
        <v>9</v>
      </c>
      <c r="AS204" s="4" t="s">
        <v>9</v>
      </c>
      <c r="AT204" s="4" t="s">
        <v>9</v>
      </c>
      <c r="AU204" s="4" t="s">
        <v>9</v>
      </c>
      <c r="AV204" s="102"/>
      <c r="AW204" s="4" t="s">
        <v>5902</v>
      </c>
      <c r="AX204" s="4" t="s">
        <v>9</v>
      </c>
      <c r="AY204" s="4" t="s">
        <v>9</v>
      </c>
      <c r="AZ204" s="4" t="s">
        <v>9</v>
      </c>
      <c r="BA204" s="4" t="s">
        <v>9</v>
      </c>
      <c r="BB204" s="103">
        <v>0</v>
      </c>
      <c r="BC204" s="102"/>
      <c r="BD204" s="4" t="s">
        <v>9</v>
      </c>
      <c r="BE204" s="102"/>
      <c r="BF204" s="102"/>
      <c r="BG204" s="4" t="s">
        <v>9</v>
      </c>
      <c r="BH204" s="4" t="s">
        <v>5906</v>
      </c>
      <c r="BI204" s="4" t="s">
        <v>9</v>
      </c>
      <c r="BJ204" s="4" t="s">
        <v>9</v>
      </c>
      <c r="BK204" s="4" t="s">
        <v>9</v>
      </c>
      <c r="BL204" s="4" t="s">
        <v>9</v>
      </c>
      <c r="BM204" s="4" t="s">
        <v>9</v>
      </c>
      <c r="BN204" s="4" t="s">
        <v>5907</v>
      </c>
      <c r="BO204" s="4" t="s">
        <v>5908</v>
      </c>
      <c r="BP204" s="4" t="s">
        <v>9</v>
      </c>
      <c r="BQ204" s="4" t="s">
        <v>9</v>
      </c>
      <c r="BR204" s="4" t="s">
        <v>5902</v>
      </c>
      <c r="BS204" s="4" t="s">
        <v>9</v>
      </c>
      <c r="BT204" s="4" t="s">
        <v>9</v>
      </c>
      <c r="BU204" s="4" t="s">
        <v>9</v>
      </c>
      <c r="BV204" s="4" t="s">
        <v>9</v>
      </c>
      <c r="BW204" s="4" t="s">
        <v>9</v>
      </c>
      <c r="BX204" s="4" t="s">
        <v>5901</v>
      </c>
      <c r="BY204" s="4" t="s">
        <v>9</v>
      </c>
      <c r="BZ204" s="4" t="s">
        <v>9</v>
      </c>
      <c r="CA204" s="4" t="s">
        <v>9</v>
      </c>
      <c r="CB204" s="4" t="s">
        <v>9</v>
      </c>
      <c r="CC204" s="4" t="s">
        <v>9</v>
      </c>
      <c r="CD204" s="4" t="s">
        <v>9</v>
      </c>
      <c r="CE204" s="4" t="s">
        <v>9</v>
      </c>
      <c r="CF204" s="4" t="s">
        <v>5902</v>
      </c>
      <c r="CG204" s="4" t="s">
        <v>9</v>
      </c>
      <c r="CH204" s="4" t="s">
        <v>9</v>
      </c>
      <c r="CI204" s="4" t="s">
        <v>9</v>
      </c>
      <c r="CJ204" s="4" t="s">
        <v>9</v>
      </c>
      <c r="CK204" s="104">
        <v>0.51285879629630005</v>
      </c>
      <c r="CL204" s="104">
        <v>0</v>
      </c>
      <c r="CM204" s="4" t="s">
        <v>9</v>
      </c>
      <c r="CN204" s="4" t="s">
        <v>5902</v>
      </c>
      <c r="CO204" s="4" t="s">
        <v>9</v>
      </c>
      <c r="CP204" s="4" t="s">
        <v>9</v>
      </c>
      <c r="CQ204" s="4" t="s">
        <v>9</v>
      </c>
      <c r="CR204" s="4" t="s">
        <v>9</v>
      </c>
      <c r="CS204" s="4" t="s">
        <v>9</v>
      </c>
      <c r="CT204" s="4" t="s">
        <v>9</v>
      </c>
      <c r="CU204" s="4" t="s">
        <v>9</v>
      </c>
      <c r="CV204" s="4" t="s">
        <v>11</v>
      </c>
      <c r="CW204" s="4" t="s">
        <v>5909</v>
      </c>
      <c r="CX204" s="4" t="s">
        <v>9</v>
      </c>
      <c r="CY204" s="4" t="s">
        <v>9</v>
      </c>
      <c r="CZ204" s="4" t="s">
        <v>9</v>
      </c>
      <c r="DA204" s="4" t="s">
        <v>9</v>
      </c>
      <c r="DB204" s="4" t="s">
        <v>9</v>
      </c>
      <c r="DC204" s="102"/>
      <c r="DE204" s="8" t="str">
        <f t="shared" si="6"/>
        <v>XHS311</v>
      </c>
      <c r="DF204" s="8" t="str">
        <f t="shared" si="7"/>
        <v>Safe Guard National Confrence</v>
      </c>
    </row>
    <row r="205" spans="1:110">
      <c r="A205" s="4" t="s">
        <v>6112</v>
      </c>
      <c r="B205" s="4" t="s">
        <v>5899</v>
      </c>
      <c r="C205" s="4" t="s">
        <v>4955</v>
      </c>
      <c r="D205" s="4" t="s">
        <v>9</v>
      </c>
      <c r="E205" s="4" t="s">
        <v>5900</v>
      </c>
      <c r="F205" s="102">
        <v>44502</v>
      </c>
      <c r="G205" s="4" t="s">
        <v>9</v>
      </c>
      <c r="H205" s="102"/>
      <c r="I205" s="4" t="s">
        <v>6878</v>
      </c>
      <c r="J205" s="4" t="s">
        <v>9</v>
      </c>
      <c r="K205" s="4" t="s">
        <v>5002</v>
      </c>
      <c r="L205" s="4" t="s">
        <v>9</v>
      </c>
      <c r="M205" s="4" t="s">
        <v>9</v>
      </c>
      <c r="N205" s="4" t="s">
        <v>5002</v>
      </c>
      <c r="O205" s="4" t="s">
        <v>4955</v>
      </c>
      <c r="P205" s="4" t="s">
        <v>5901</v>
      </c>
      <c r="Q205" s="4" t="s">
        <v>9</v>
      </c>
      <c r="R205" s="4" t="s">
        <v>9</v>
      </c>
      <c r="S205" s="4" t="s">
        <v>11</v>
      </c>
      <c r="T205" s="4" t="s">
        <v>1449</v>
      </c>
      <c r="U205" s="4" t="s">
        <v>5902</v>
      </c>
      <c r="V205" s="102"/>
      <c r="W205" s="4" t="s">
        <v>5902</v>
      </c>
      <c r="X205" s="4" t="s">
        <v>9</v>
      </c>
      <c r="Y205" s="4" t="s">
        <v>11</v>
      </c>
      <c r="Z205" s="4" t="s">
        <v>9</v>
      </c>
      <c r="AA205" s="4" t="s">
        <v>9</v>
      </c>
      <c r="AB205" s="102"/>
      <c r="AC205" s="102"/>
      <c r="AD205" s="102"/>
      <c r="AE205" s="102">
        <v>44502</v>
      </c>
      <c r="AF205" s="102"/>
      <c r="AG205" s="102"/>
      <c r="AH205" s="4" t="s">
        <v>5903</v>
      </c>
      <c r="AI205" s="4" t="s">
        <v>9</v>
      </c>
      <c r="AJ205" s="4" t="s">
        <v>9</v>
      </c>
      <c r="AK205" s="4" t="s">
        <v>9</v>
      </c>
      <c r="AL205" s="4" t="s">
        <v>5904</v>
      </c>
      <c r="AM205" s="4" t="s">
        <v>5905</v>
      </c>
      <c r="AN205" s="4" t="s">
        <v>9</v>
      </c>
      <c r="AO205" s="4" t="s">
        <v>9</v>
      </c>
      <c r="AP205" s="4" t="s">
        <v>5902</v>
      </c>
      <c r="AQ205" s="4" t="s">
        <v>9</v>
      </c>
      <c r="AR205" s="4" t="s">
        <v>9</v>
      </c>
      <c r="AS205" s="4" t="s">
        <v>9</v>
      </c>
      <c r="AT205" s="4" t="s">
        <v>9</v>
      </c>
      <c r="AU205" s="4" t="s">
        <v>9</v>
      </c>
      <c r="AV205" s="102"/>
      <c r="AW205" s="4" t="s">
        <v>5902</v>
      </c>
      <c r="AX205" s="4" t="s">
        <v>9</v>
      </c>
      <c r="AY205" s="4" t="s">
        <v>9</v>
      </c>
      <c r="AZ205" s="4" t="s">
        <v>9</v>
      </c>
      <c r="BA205" s="4" t="s">
        <v>9</v>
      </c>
      <c r="BB205" s="103">
        <v>0</v>
      </c>
      <c r="BC205" s="102"/>
      <c r="BD205" s="4" t="s">
        <v>9</v>
      </c>
      <c r="BE205" s="102"/>
      <c r="BF205" s="102"/>
      <c r="BG205" s="4" t="s">
        <v>9</v>
      </c>
      <c r="BH205" s="4" t="s">
        <v>5906</v>
      </c>
      <c r="BI205" s="4" t="s">
        <v>9</v>
      </c>
      <c r="BJ205" s="4" t="s">
        <v>9</v>
      </c>
      <c r="BK205" s="4" t="s">
        <v>9</v>
      </c>
      <c r="BL205" s="4" t="s">
        <v>9</v>
      </c>
      <c r="BM205" s="4" t="s">
        <v>9</v>
      </c>
      <c r="BN205" s="4" t="s">
        <v>5907</v>
      </c>
      <c r="BO205" s="4" t="s">
        <v>5908</v>
      </c>
      <c r="BP205" s="4" t="s">
        <v>9</v>
      </c>
      <c r="BQ205" s="4" t="s">
        <v>9</v>
      </c>
      <c r="BR205" s="4" t="s">
        <v>5902</v>
      </c>
      <c r="BS205" s="4" t="s">
        <v>9</v>
      </c>
      <c r="BT205" s="4" t="s">
        <v>9</v>
      </c>
      <c r="BU205" s="4" t="s">
        <v>9</v>
      </c>
      <c r="BV205" s="4" t="s">
        <v>9</v>
      </c>
      <c r="BW205" s="4" t="s">
        <v>9</v>
      </c>
      <c r="BX205" s="4" t="s">
        <v>5901</v>
      </c>
      <c r="BY205" s="4" t="s">
        <v>9</v>
      </c>
      <c r="BZ205" s="4" t="s">
        <v>9</v>
      </c>
      <c r="CA205" s="4" t="s">
        <v>9</v>
      </c>
      <c r="CB205" s="4" t="s">
        <v>9</v>
      </c>
      <c r="CC205" s="4" t="s">
        <v>9</v>
      </c>
      <c r="CD205" s="4" t="s">
        <v>9</v>
      </c>
      <c r="CE205" s="4" t="s">
        <v>9</v>
      </c>
      <c r="CF205" s="4" t="s">
        <v>5902</v>
      </c>
      <c r="CG205" s="4" t="s">
        <v>9</v>
      </c>
      <c r="CH205" s="4" t="s">
        <v>9</v>
      </c>
      <c r="CI205" s="4" t="s">
        <v>9</v>
      </c>
      <c r="CJ205" s="4" t="s">
        <v>9</v>
      </c>
      <c r="CK205" s="104">
        <v>0.51285879629630005</v>
      </c>
      <c r="CL205" s="104">
        <v>0</v>
      </c>
      <c r="CM205" s="4" t="s">
        <v>9</v>
      </c>
      <c r="CN205" s="4" t="s">
        <v>5902</v>
      </c>
      <c r="CO205" s="4" t="s">
        <v>9</v>
      </c>
      <c r="CP205" s="4" t="s">
        <v>9</v>
      </c>
      <c r="CQ205" s="4" t="s">
        <v>9</v>
      </c>
      <c r="CR205" s="4" t="s">
        <v>9</v>
      </c>
      <c r="CS205" s="4" t="s">
        <v>9</v>
      </c>
      <c r="CT205" s="4" t="s">
        <v>9</v>
      </c>
      <c r="CU205" s="4" t="s">
        <v>9</v>
      </c>
      <c r="CV205" s="4" t="s">
        <v>11</v>
      </c>
      <c r="CW205" s="4" t="s">
        <v>5909</v>
      </c>
      <c r="CX205" s="4" t="s">
        <v>9</v>
      </c>
      <c r="CY205" s="4" t="s">
        <v>9</v>
      </c>
      <c r="CZ205" s="4" t="s">
        <v>9</v>
      </c>
      <c r="DA205" s="4" t="s">
        <v>9</v>
      </c>
      <c r="DB205" s="4" t="s">
        <v>9</v>
      </c>
      <c r="DC205" s="102"/>
      <c r="DE205" s="8" t="str">
        <f t="shared" si="6"/>
        <v>XHS312</v>
      </c>
      <c r="DF205" s="8" t="str">
        <f t="shared" si="7"/>
        <v>H&amp;S Team Training</v>
      </c>
    </row>
    <row r="206" spans="1:110">
      <c r="A206" s="4" t="s">
        <v>6113</v>
      </c>
      <c r="B206" s="4" t="s">
        <v>5899</v>
      </c>
      <c r="C206" s="4" t="s">
        <v>4955</v>
      </c>
      <c r="D206" s="4" t="s">
        <v>9</v>
      </c>
      <c r="E206" s="4" t="s">
        <v>5900</v>
      </c>
      <c r="F206" s="102">
        <v>44502</v>
      </c>
      <c r="G206" s="4" t="s">
        <v>9</v>
      </c>
      <c r="H206" s="102"/>
      <c r="I206" s="4" t="s">
        <v>6879</v>
      </c>
      <c r="J206" s="4" t="s">
        <v>9</v>
      </c>
      <c r="K206" s="4" t="s">
        <v>5002</v>
      </c>
      <c r="L206" s="4" t="s">
        <v>9</v>
      </c>
      <c r="M206" s="4" t="s">
        <v>9</v>
      </c>
      <c r="N206" s="4" t="s">
        <v>5002</v>
      </c>
      <c r="O206" s="4" t="s">
        <v>4955</v>
      </c>
      <c r="P206" s="4" t="s">
        <v>5901</v>
      </c>
      <c r="Q206" s="4" t="s">
        <v>9</v>
      </c>
      <c r="R206" s="4" t="s">
        <v>9</v>
      </c>
      <c r="S206" s="4" t="s">
        <v>11</v>
      </c>
      <c r="T206" s="4" t="s">
        <v>1449</v>
      </c>
      <c r="U206" s="4" t="s">
        <v>5902</v>
      </c>
      <c r="V206" s="102"/>
      <c r="W206" s="4" t="s">
        <v>5902</v>
      </c>
      <c r="X206" s="4" t="s">
        <v>9</v>
      </c>
      <c r="Y206" s="4" t="s">
        <v>11</v>
      </c>
      <c r="Z206" s="4" t="s">
        <v>9</v>
      </c>
      <c r="AA206" s="4" t="s">
        <v>9</v>
      </c>
      <c r="AB206" s="102"/>
      <c r="AC206" s="102"/>
      <c r="AD206" s="102"/>
      <c r="AE206" s="102">
        <v>44502</v>
      </c>
      <c r="AF206" s="102"/>
      <c r="AG206" s="102"/>
      <c r="AH206" s="4" t="s">
        <v>5903</v>
      </c>
      <c r="AI206" s="4" t="s">
        <v>9</v>
      </c>
      <c r="AJ206" s="4" t="s">
        <v>9</v>
      </c>
      <c r="AK206" s="4" t="s">
        <v>9</v>
      </c>
      <c r="AL206" s="4" t="s">
        <v>5904</v>
      </c>
      <c r="AM206" s="4" t="s">
        <v>5905</v>
      </c>
      <c r="AN206" s="4" t="s">
        <v>9</v>
      </c>
      <c r="AO206" s="4" t="s">
        <v>9</v>
      </c>
      <c r="AP206" s="4" t="s">
        <v>5902</v>
      </c>
      <c r="AQ206" s="4" t="s">
        <v>9</v>
      </c>
      <c r="AR206" s="4" t="s">
        <v>9</v>
      </c>
      <c r="AS206" s="4" t="s">
        <v>9</v>
      </c>
      <c r="AT206" s="4" t="s">
        <v>9</v>
      </c>
      <c r="AU206" s="4" t="s">
        <v>9</v>
      </c>
      <c r="AV206" s="102"/>
      <c r="AW206" s="4" t="s">
        <v>5902</v>
      </c>
      <c r="AX206" s="4" t="s">
        <v>9</v>
      </c>
      <c r="AY206" s="4" t="s">
        <v>9</v>
      </c>
      <c r="AZ206" s="4" t="s">
        <v>9</v>
      </c>
      <c r="BA206" s="4" t="s">
        <v>9</v>
      </c>
      <c r="BB206" s="103">
        <v>0</v>
      </c>
      <c r="BC206" s="102"/>
      <c r="BD206" s="4" t="s">
        <v>9</v>
      </c>
      <c r="BE206" s="102"/>
      <c r="BF206" s="102"/>
      <c r="BG206" s="4" t="s">
        <v>9</v>
      </c>
      <c r="BH206" s="4" t="s">
        <v>5906</v>
      </c>
      <c r="BI206" s="4" t="s">
        <v>9</v>
      </c>
      <c r="BJ206" s="4" t="s">
        <v>9</v>
      </c>
      <c r="BK206" s="4" t="s">
        <v>9</v>
      </c>
      <c r="BL206" s="4" t="s">
        <v>9</v>
      </c>
      <c r="BM206" s="4" t="s">
        <v>9</v>
      </c>
      <c r="BN206" s="4" t="s">
        <v>5907</v>
      </c>
      <c r="BO206" s="4" t="s">
        <v>5908</v>
      </c>
      <c r="BP206" s="4" t="s">
        <v>9</v>
      </c>
      <c r="BQ206" s="4" t="s">
        <v>9</v>
      </c>
      <c r="BR206" s="4" t="s">
        <v>5902</v>
      </c>
      <c r="BS206" s="4" t="s">
        <v>9</v>
      </c>
      <c r="BT206" s="4" t="s">
        <v>9</v>
      </c>
      <c r="BU206" s="4" t="s">
        <v>9</v>
      </c>
      <c r="BV206" s="4" t="s">
        <v>9</v>
      </c>
      <c r="BW206" s="4" t="s">
        <v>9</v>
      </c>
      <c r="BX206" s="4" t="s">
        <v>5901</v>
      </c>
      <c r="BY206" s="4" t="s">
        <v>9</v>
      </c>
      <c r="BZ206" s="4" t="s">
        <v>9</v>
      </c>
      <c r="CA206" s="4" t="s">
        <v>9</v>
      </c>
      <c r="CB206" s="4" t="s">
        <v>9</v>
      </c>
      <c r="CC206" s="4" t="s">
        <v>9</v>
      </c>
      <c r="CD206" s="4" t="s">
        <v>9</v>
      </c>
      <c r="CE206" s="4" t="s">
        <v>9</v>
      </c>
      <c r="CF206" s="4" t="s">
        <v>5902</v>
      </c>
      <c r="CG206" s="4" t="s">
        <v>9</v>
      </c>
      <c r="CH206" s="4" t="s">
        <v>9</v>
      </c>
      <c r="CI206" s="4" t="s">
        <v>9</v>
      </c>
      <c r="CJ206" s="4" t="s">
        <v>9</v>
      </c>
      <c r="CK206" s="104">
        <v>0.51285879629630005</v>
      </c>
      <c r="CL206" s="104">
        <v>0</v>
      </c>
      <c r="CM206" s="4" t="s">
        <v>9</v>
      </c>
      <c r="CN206" s="4" t="s">
        <v>5902</v>
      </c>
      <c r="CO206" s="4" t="s">
        <v>9</v>
      </c>
      <c r="CP206" s="4" t="s">
        <v>9</v>
      </c>
      <c r="CQ206" s="4" t="s">
        <v>9</v>
      </c>
      <c r="CR206" s="4" t="s">
        <v>9</v>
      </c>
      <c r="CS206" s="4" t="s">
        <v>9</v>
      </c>
      <c r="CT206" s="4" t="s">
        <v>9</v>
      </c>
      <c r="CU206" s="4" t="s">
        <v>9</v>
      </c>
      <c r="CV206" s="4" t="s">
        <v>11</v>
      </c>
      <c r="CW206" s="4" t="s">
        <v>5909</v>
      </c>
      <c r="CX206" s="4" t="s">
        <v>9</v>
      </c>
      <c r="CY206" s="4" t="s">
        <v>9</v>
      </c>
      <c r="CZ206" s="4" t="s">
        <v>9</v>
      </c>
      <c r="DA206" s="4" t="s">
        <v>9</v>
      </c>
      <c r="DB206" s="4" t="s">
        <v>9</v>
      </c>
      <c r="DC206" s="102"/>
      <c r="DE206" s="8" t="str">
        <f t="shared" si="6"/>
        <v>XHS320</v>
      </c>
      <c r="DF206" s="8" t="str">
        <f t="shared" si="7"/>
        <v>Behaviour Based Safety Programme</v>
      </c>
    </row>
    <row r="207" spans="1:110">
      <c r="A207" s="4" t="s">
        <v>6114</v>
      </c>
      <c r="B207" s="4" t="s">
        <v>5899</v>
      </c>
      <c r="C207" s="4" t="s">
        <v>4955</v>
      </c>
      <c r="D207" s="4" t="s">
        <v>9</v>
      </c>
      <c r="E207" s="4" t="s">
        <v>5900</v>
      </c>
      <c r="F207" s="102">
        <v>44502</v>
      </c>
      <c r="G207" s="4" t="s">
        <v>9</v>
      </c>
      <c r="H207" s="102"/>
      <c r="I207" s="4" t="s">
        <v>6880</v>
      </c>
      <c r="J207" s="4" t="s">
        <v>9</v>
      </c>
      <c r="K207" s="4" t="s">
        <v>5002</v>
      </c>
      <c r="L207" s="4" t="s">
        <v>9</v>
      </c>
      <c r="M207" s="4" t="s">
        <v>9</v>
      </c>
      <c r="N207" s="4" t="s">
        <v>5002</v>
      </c>
      <c r="O207" s="4" t="s">
        <v>4955</v>
      </c>
      <c r="P207" s="4" t="s">
        <v>5901</v>
      </c>
      <c r="Q207" s="4" t="s">
        <v>9</v>
      </c>
      <c r="R207" s="4" t="s">
        <v>9</v>
      </c>
      <c r="S207" s="4" t="s">
        <v>11</v>
      </c>
      <c r="T207" s="4" t="s">
        <v>1449</v>
      </c>
      <c r="U207" s="4" t="s">
        <v>5902</v>
      </c>
      <c r="V207" s="102"/>
      <c r="W207" s="4" t="s">
        <v>5902</v>
      </c>
      <c r="X207" s="4" t="s">
        <v>9</v>
      </c>
      <c r="Y207" s="4" t="s">
        <v>11</v>
      </c>
      <c r="Z207" s="4" t="s">
        <v>9</v>
      </c>
      <c r="AA207" s="4" t="s">
        <v>9</v>
      </c>
      <c r="AB207" s="102"/>
      <c r="AC207" s="102"/>
      <c r="AD207" s="102"/>
      <c r="AE207" s="102">
        <v>44502</v>
      </c>
      <c r="AF207" s="102"/>
      <c r="AG207" s="102"/>
      <c r="AH207" s="4" t="s">
        <v>5903</v>
      </c>
      <c r="AI207" s="4" t="s">
        <v>9</v>
      </c>
      <c r="AJ207" s="4" t="s">
        <v>9</v>
      </c>
      <c r="AK207" s="4" t="s">
        <v>9</v>
      </c>
      <c r="AL207" s="4" t="s">
        <v>5904</v>
      </c>
      <c r="AM207" s="4" t="s">
        <v>5905</v>
      </c>
      <c r="AN207" s="4" t="s">
        <v>9</v>
      </c>
      <c r="AO207" s="4" t="s">
        <v>9</v>
      </c>
      <c r="AP207" s="4" t="s">
        <v>5902</v>
      </c>
      <c r="AQ207" s="4" t="s">
        <v>9</v>
      </c>
      <c r="AR207" s="4" t="s">
        <v>9</v>
      </c>
      <c r="AS207" s="4" t="s">
        <v>9</v>
      </c>
      <c r="AT207" s="4" t="s">
        <v>9</v>
      </c>
      <c r="AU207" s="4" t="s">
        <v>9</v>
      </c>
      <c r="AV207" s="102"/>
      <c r="AW207" s="4" t="s">
        <v>5902</v>
      </c>
      <c r="AX207" s="4" t="s">
        <v>9</v>
      </c>
      <c r="AY207" s="4" t="s">
        <v>9</v>
      </c>
      <c r="AZ207" s="4" t="s">
        <v>9</v>
      </c>
      <c r="BA207" s="4" t="s">
        <v>9</v>
      </c>
      <c r="BB207" s="103">
        <v>0</v>
      </c>
      <c r="BC207" s="102"/>
      <c r="BD207" s="4" t="s">
        <v>9</v>
      </c>
      <c r="BE207" s="102"/>
      <c r="BF207" s="102"/>
      <c r="BG207" s="4" t="s">
        <v>9</v>
      </c>
      <c r="BH207" s="4" t="s">
        <v>5906</v>
      </c>
      <c r="BI207" s="4" t="s">
        <v>9</v>
      </c>
      <c r="BJ207" s="4" t="s">
        <v>9</v>
      </c>
      <c r="BK207" s="4" t="s">
        <v>9</v>
      </c>
      <c r="BL207" s="4" t="s">
        <v>9</v>
      </c>
      <c r="BM207" s="4" t="s">
        <v>9</v>
      </c>
      <c r="BN207" s="4" t="s">
        <v>5907</v>
      </c>
      <c r="BO207" s="4" t="s">
        <v>5908</v>
      </c>
      <c r="BP207" s="4" t="s">
        <v>9</v>
      </c>
      <c r="BQ207" s="4" t="s">
        <v>9</v>
      </c>
      <c r="BR207" s="4" t="s">
        <v>5902</v>
      </c>
      <c r="BS207" s="4" t="s">
        <v>9</v>
      </c>
      <c r="BT207" s="4" t="s">
        <v>9</v>
      </c>
      <c r="BU207" s="4" t="s">
        <v>9</v>
      </c>
      <c r="BV207" s="4" t="s">
        <v>9</v>
      </c>
      <c r="BW207" s="4" t="s">
        <v>9</v>
      </c>
      <c r="BX207" s="4" t="s">
        <v>5901</v>
      </c>
      <c r="BY207" s="4" t="s">
        <v>9</v>
      </c>
      <c r="BZ207" s="4" t="s">
        <v>9</v>
      </c>
      <c r="CA207" s="4" t="s">
        <v>9</v>
      </c>
      <c r="CB207" s="4" t="s">
        <v>9</v>
      </c>
      <c r="CC207" s="4" t="s">
        <v>9</v>
      </c>
      <c r="CD207" s="4" t="s">
        <v>9</v>
      </c>
      <c r="CE207" s="4" t="s">
        <v>9</v>
      </c>
      <c r="CF207" s="4" t="s">
        <v>5902</v>
      </c>
      <c r="CG207" s="4" t="s">
        <v>9</v>
      </c>
      <c r="CH207" s="4" t="s">
        <v>9</v>
      </c>
      <c r="CI207" s="4" t="s">
        <v>9</v>
      </c>
      <c r="CJ207" s="4" t="s">
        <v>9</v>
      </c>
      <c r="CK207" s="104">
        <v>0.51285879629630005</v>
      </c>
      <c r="CL207" s="104">
        <v>0</v>
      </c>
      <c r="CM207" s="4" t="s">
        <v>9</v>
      </c>
      <c r="CN207" s="4" t="s">
        <v>5902</v>
      </c>
      <c r="CO207" s="4" t="s">
        <v>9</v>
      </c>
      <c r="CP207" s="4" t="s">
        <v>9</v>
      </c>
      <c r="CQ207" s="4" t="s">
        <v>9</v>
      </c>
      <c r="CR207" s="4" t="s">
        <v>9</v>
      </c>
      <c r="CS207" s="4" t="s">
        <v>9</v>
      </c>
      <c r="CT207" s="4" t="s">
        <v>9</v>
      </c>
      <c r="CU207" s="4" t="s">
        <v>9</v>
      </c>
      <c r="CV207" s="4" t="s">
        <v>11</v>
      </c>
      <c r="CW207" s="4" t="s">
        <v>5909</v>
      </c>
      <c r="CX207" s="4" t="s">
        <v>9</v>
      </c>
      <c r="CY207" s="4" t="s">
        <v>9</v>
      </c>
      <c r="CZ207" s="4" t="s">
        <v>9</v>
      </c>
      <c r="DA207" s="4" t="s">
        <v>9</v>
      </c>
      <c r="DB207" s="4" t="s">
        <v>9</v>
      </c>
      <c r="DC207" s="102"/>
      <c r="DE207" s="8" t="str">
        <f t="shared" si="6"/>
        <v>XHS321</v>
      </c>
      <c r="DF207" s="8" t="str">
        <f t="shared" si="7"/>
        <v>Key Elements of Safety Initiative</v>
      </c>
    </row>
    <row r="208" spans="1:110">
      <c r="A208" s="4" t="s">
        <v>6115</v>
      </c>
      <c r="B208" s="4" t="s">
        <v>5899</v>
      </c>
      <c r="C208" s="4" t="s">
        <v>4955</v>
      </c>
      <c r="D208" s="4" t="s">
        <v>9</v>
      </c>
      <c r="E208" s="4" t="s">
        <v>5900</v>
      </c>
      <c r="F208" s="102">
        <v>44502</v>
      </c>
      <c r="G208" s="4" t="s">
        <v>9</v>
      </c>
      <c r="H208" s="102"/>
      <c r="I208" s="4" t="s">
        <v>6881</v>
      </c>
      <c r="J208" s="4" t="s">
        <v>9</v>
      </c>
      <c r="K208" s="4" t="s">
        <v>5002</v>
      </c>
      <c r="L208" s="4" t="s">
        <v>9</v>
      </c>
      <c r="M208" s="4" t="s">
        <v>9</v>
      </c>
      <c r="N208" s="4" t="s">
        <v>5002</v>
      </c>
      <c r="O208" s="4" t="s">
        <v>4955</v>
      </c>
      <c r="P208" s="4" t="s">
        <v>5901</v>
      </c>
      <c r="Q208" s="4" t="s">
        <v>9</v>
      </c>
      <c r="R208" s="4" t="s">
        <v>9</v>
      </c>
      <c r="S208" s="4" t="s">
        <v>11</v>
      </c>
      <c r="T208" s="4" t="s">
        <v>1449</v>
      </c>
      <c r="U208" s="4" t="s">
        <v>5902</v>
      </c>
      <c r="V208" s="102"/>
      <c r="W208" s="4" t="s">
        <v>5902</v>
      </c>
      <c r="X208" s="4" t="s">
        <v>9</v>
      </c>
      <c r="Y208" s="4" t="s">
        <v>11</v>
      </c>
      <c r="Z208" s="4" t="s">
        <v>9</v>
      </c>
      <c r="AA208" s="4" t="s">
        <v>9</v>
      </c>
      <c r="AB208" s="102"/>
      <c r="AC208" s="102"/>
      <c r="AD208" s="102"/>
      <c r="AE208" s="102">
        <v>44502</v>
      </c>
      <c r="AF208" s="102"/>
      <c r="AG208" s="102"/>
      <c r="AH208" s="4" t="s">
        <v>5903</v>
      </c>
      <c r="AI208" s="4" t="s">
        <v>9</v>
      </c>
      <c r="AJ208" s="4" t="s">
        <v>9</v>
      </c>
      <c r="AK208" s="4" t="s">
        <v>9</v>
      </c>
      <c r="AL208" s="4" t="s">
        <v>5904</v>
      </c>
      <c r="AM208" s="4" t="s">
        <v>5905</v>
      </c>
      <c r="AN208" s="4" t="s">
        <v>9</v>
      </c>
      <c r="AO208" s="4" t="s">
        <v>9</v>
      </c>
      <c r="AP208" s="4" t="s">
        <v>5902</v>
      </c>
      <c r="AQ208" s="4" t="s">
        <v>9</v>
      </c>
      <c r="AR208" s="4" t="s">
        <v>9</v>
      </c>
      <c r="AS208" s="4" t="s">
        <v>9</v>
      </c>
      <c r="AT208" s="4" t="s">
        <v>9</v>
      </c>
      <c r="AU208" s="4" t="s">
        <v>9</v>
      </c>
      <c r="AV208" s="102"/>
      <c r="AW208" s="4" t="s">
        <v>5902</v>
      </c>
      <c r="AX208" s="4" t="s">
        <v>9</v>
      </c>
      <c r="AY208" s="4" t="s">
        <v>9</v>
      </c>
      <c r="AZ208" s="4" t="s">
        <v>9</v>
      </c>
      <c r="BA208" s="4" t="s">
        <v>9</v>
      </c>
      <c r="BB208" s="103">
        <v>0</v>
      </c>
      <c r="BC208" s="102"/>
      <c r="BD208" s="4" t="s">
        <v>9</v>
      </c>
      <c r="BE208" s="102"/>
      <c r="BF208" s="102"/>
      <c r="BG208" s="4" t="s">
        <v>9</v>
      </c>
      <c r="BH208" s="4" t="s">
        <v>5906</v>
      </c>
      <c r="BI208" s="4" t="s">
        <v>9</v>
      </c>
      <c r="BJ208" s="4" t="s">
        <v>9</v>
      </c>
      <c r="BK208" s="4" t="s">
        <v>9</v>
      </c>
      <c r="BL208" s="4" t="s">
        <v>9</v>
      </c>
      <c r="BM208" s="4" t="s">
        <v>9</v>
      </c>
      <c r="BN208" s="4" t="s">
        <v>5907</v>
      </c>
      <c r="BO208" s="4" t="s">
        <v>5908</v>
      </c>
      <c r="BP208" s="4" t="s">
        <v>9</v>
      </c>
      <c r="BQ208" s="4" t="s">
        <v>9</v>
      </c>
      <c r="BR208" s="4" t="s">
        <v>5902</v>
      </c>
      <c r="BS208" s="4" t="s">
        <v>9</v>
      </c>
      <c r="BT208" s="4" t="s">
        <v>9</v>
      </c>
      <c r="BU208" s="4" t="s">
        <v>9</v>
      </c>
      <c r="BV208" s="4" t="s">
        <v>9</v>
      </c>
      <c r="BW208" s="4" t="s">
        <v>9</v>
      </c>
      <c r="BX208" s="4" t="s">
        <v>5901</v>
      </c>
      <c r="BY208" s="4" t="s">
        <v>9</v>
      </c>
      <c r="BZ208" s="4" t="s">
        <v>9</v>
      </c>
      <c r="CA208" s="4" t="s">
        <v>9</v>
      </c>
      <c r="CB208" s="4" t="s">
        <v>9</v>
      </c>
      <c r="CC208" s="4" t="s">
        <v>9</v>
      </c>
      <c r="CD208" s="4" t="s">
        <v>9</v>
      </c>
      <c r="CE208" s="4" t="s">
        <v>9</v>
      </c>
      <c r="CF208" s="4" t="s">
        <v>5902</v>
      </c>
      <c r="CG208" s="4" t="s">
        <v>9</v>
      </c>
      <c r="CH208" s="4" t="s">
        <v>9</v>
      </c>
      <c r="CI208" s="4" t="s">
        <v>9</v>
      </c>
      <c r="CJ208" s="4" t="s">
        <v>9</v>
      </c>
      <c r="CK208" s="104">
        <v>0.51285879629630005</v>
      </c>
      <c r="CL208" s="104">
        <v>0</v>
      </c>
      <c r="CM208" s="4" t="s">
        <v>9</v>
      </c>
      <c r="CN208" s="4" t="s">
        <v>5902</v>
      </c>
      <c r="CO208" s="4" t="s">
        <v>9</v>
      </c>
      <c r="CP208" s="4" t="s">
        <v>9</v>
      </c>
      <c r="CQ208" s="4" t="s">
        <v>9</v>
      </c>
      <c r="CR208" s="4" t="s">
        <v>9</v>
      </c>
      <c r="CS208" s="4" t="s">
        <v>9</v>
      </c>
      <c r="CT208" s="4" t="s">
        <v>9</v>
      </c>
      <c r="CU208" s="4" t="s">
        <v>9</v>
      </c>
      <c r="CV208" s="4" t="s">
        <v>11</v>
      </c>
      <c r="CW208" s="4" t="s">
        <v>5909</v>
      </c>
      <c r="CX208" s="4" t="s">
        <v>9</v>
      </c>
      <c r="CY208" s="4" t="s">
        <v>9</v>
      </c>
      <c r="CZ208" s="4" t="s">
        <v>9</v>
      </c>
      <c r="DA208" s="4" t="s">
        <v>9</v>
      </c>
      <c r="DB208" s="4" t="s">
        <v>9</v>
      </c>
      <c r="DC208" s="102"/>
      <c r="DE208" s="8" t="str">
        <f t="shared" si="6"/>
        <v>XHS322</v>
      </c>
      <c r="DF208" s="8" t="str">
        <f t="shared" si="7"/>
        <v>Consultation Initiative</v>
      </c>
    </row>
    <row r="209" spans="1:110">
      <c r="A209" s="4" t="s">
        <v>6116</v>
      </c>
      <c r="B209" s="4" t="s">
        <v>5899</v>
      </c>
      <c r="C209" s="4" t="s">
        <v>4955</v>
      </c>
      <c r="D209" s="4" t="s">
        <v>9</v>
      </c>
      <c r="E209" s="4" t="s">
        <v>5900</v>
      </c>
      <c r="F209" s="102">
        <v>44502</v>
      </c>
      <c r="G209" s="4" t="s">
        <v>9</v>
      </c>
      <c r="H209" s="102"/>
      <c r="I209" s="4" t="s">
        <v>6882</v>
      </c>
      <c r="J209" s="4" t="s">
        <v>9</v>
      </c>
      <c r="K209" s="4" t="s">
        <v>5002</v>
      </c>
      <c r="L209" s="4" t="s">
        <v>9</v>
      </c>
      <c r="M209" s="4" t="s">
        <v>9</v>
      </c>
      <c r="N209" s="4" t="s">
        <v>5002</v>
      </c>
      <c r="O209" s="4" t="s">
        <v>4955</v>
      </c>
      <c r="P209" s="4" t="s">
        <v>5901</v>
      </c>
      <c r="Q209" s="4" t="s">
        <v>9</v>
      </c>
      <c r="R209" s="4" t="s">
        <v>9</v>
      </c>
      <c r="S209" s="4" t="s">
        <v>11</v>
      </c>
      <c r="T209" s="4" t="s">
        <v>1449</v>
      </c>
      <c r="U209" s="4" t="s">
        <v>5902</v>
      </c>
      <c r="V209" s="102"/>
      <c r="W209" s="4" t="s">
        <v>5902</v>
      </c>
      <c r="X209" s="4" t="s">
        <v>9</v>
      </c>
      <c r="Y209" s="4" t="s">
        <v>11</v>
      </c>
      <c r="Z209" s="4" t="s">
        <v>9</v>
      </c>
      <c r="AA209" s="4" t="s">
        <v>9</v>
      </c>
      <c r="AB209" s="102"/>
      <c r="AC209" s="102"/>
      <c r="AD209" s="102"/>
      <c r="AE209" s="102">
        <v>44502</v>
      </c>
      <c r="AF209" s="102"/>
      <c r="AG209" s="102"/>
      <c r="AH209" s="4" t="s">
        <v>5903</v>
      </c>
      <c r="AI209" s="4" t="s">
        <v>9</v>
      </c>
      <c r="AJ209" s="4" t="s">
        <v>9</v>
      </c>
      <c r="AK209" s="4" t="s">
        <v>9</v>
      </c>
      <c r="AL209" s="4" t="s">
        <v>5904</v>
      </c>
      <c r="AM209" s="4" t="s">
        <v>5905</v>
      </c>
      <c r="AN209" s="4" t="s">
        <v>9</v>
      </c>
      <c r="AO209" s="4" t="s">
        <v>9</v>
      </c>
      <c r="AP209" s="4" t="s">
        <v>5902</v>
      </c>
      <c r="AQ209" s="4" t="s">
        <v>9</v>
      </c>
      <c r="AR209" s="4" t="s">
        <v>9</v>
      </c>
      <c r="AS209" s="4" t="s">
        <v>9</v>
      </c>
      <c r="AT209" s="4" t="s">
        <v>9</v>
      </c>
      <c r="AU209" s="4" t="s">
        <v>9</v>
      </c>
      <c r="AV209" s="102"/>
      <c r="AW209" s="4" t="s">
        <v>5902</v>
      </c>
      <c r="AX209" s="4" t="s">
        <v>9</v>
      </c>
      <c r="AY209" s="4" t="s">
        <v>9</v>
      </c>
      <c r="AZ209" s="4" t="s">
        <v>9</v>
      </c>
      <c r="BA209" s="4" t="s">
        <v>9</v>
      </c>
      <c r="BB209" s="103">
        <v>0</v>
      </c>
      <c r="BC209" s="102"/>
      <c r="BD209" s="4" t="s">
        <v>9</v>
      </c>
      <c r="BE209" s="102"/>
      <c r="BF209" s="102"/>
      <c r="BG209" s="4" t="s">
        <v>9</v>
      </c>
      <c r="BH209" s="4" t="s">
        <v>5906</v>
      </c>
      <c r="BI209" s="4" t="s">
        <v>9</v>
      </c>
      <c r="BJ209" s="4" t="s">
        <v>9</v>
      </c>
      <c r="BK209" s="4" t="s">
        <v>9</v>
      </c>
      <c r="BL209" s="4" t="s">
        <v>9</v>
      </c>
      <c r="BM209" s="4" t="s">
        <v>9</v>
      </c>
      <c r="BN209" s="4" t="s">
        <v>5907</v>
      </c>
      <c r="BO209" s="4" t="s">
        <v>5908</v>
      </c>
      <c r="BP209" s="4" t="s">
        <v>9</v>
      </c>
      <c r="BQ209" s="4" t="s">
        <v>9</v>
      </c>
      <c r="BR209" s="4" t="s">
        <v>5902</v>
      </c>
      <c r="BS209" s="4" t="s">
        <v>9</v>
      </c>
      <c r="BT209" s="4" t="s">
        <v>9</v>
      </c>
      <c r="BU209" s="4" t="s">
        <v>9</v>
      </c>
      <c r="BV209" s="4" t="s">
        <v>9</v>
      </c>
      <c r="BW209" s="4" t="s">
        <v>9</v>
      </c>
      <c r="BX209" s="4" t="s">
        <v>5901</v>
      </c>
      <c r="BY209" s="4" t="s">
        <v>9</v>
      </c>
      <c r="BZ209" s="4" t="s">
        <v>9</v>
      </c>
      <c r="CA209" s="4" t="s">
        <v>9</v>
      </c>
      <c r="CB209" s="4" t="s">
        <v>9</v>
      </c>
      <c r="CC209" s="4" t="s">
        <v>9</v>
      </c>
      <c r="CD209" s="4" t="s">
        <v>9</v>
      </c>
      <c r="CE209" s="4" t="s">
        <v>9</v>
      </c>
      <c r="CF209" s="4" t="s">
        <v>5902</v>
      </c>
      <c r="CG209" s="4" t="s">
        <v>9</v>
      </c>
      <c r="CH209" s="4" t="s">
        <v>9</v>
      </c>
      <c r="CI209" s="4" t="s">
        <v>9</v>
      </c>
      <c r="CJ209" s="4" t="s">
        <v>9</v>
      </c>
      <c r="CK209" s="104">
        <v>0.51285879629630005</v>
      </c>
      <c r="CL209" s="104">
        <v>0</v>
      </c>
      <c r="CM209" s="4" t="s">
        <v>9</v>
      </c>
      <c r="CN209" s="4" t="s">
        <v>5902</v>
      </c>
      <c r="CO209" s="4" t="s">
        <v>9</v>
      </c>
      <c r="CP209" s="4" t="s">
        <v>9</v>
      </c>
      <c r="CQ209" s="4" t="s">
        <v>9</v>
      </c>
      <c r="CR209" s="4" t="s">
        <v>9</v>
      </c>
      <c r="CS209" s="4" t="s">
        <v>9</v>
      </c>
      <c r="CT209" s="4" t="s">
        <v>9</v>
      </c>
      <c r="CU209" s="4" t="s">
        <v>9</v>
      </c>
      <c r="CV209" s="4" t="s">
        <v>11</v>
      </c>
      <c r="CW209" s="4" t="s">
        <v>5909</v>
      </c>
      <c r="CX209" s="4" t="s">
        <v>9</v>
      </c>
      <c r="CY209" s="4" t="s">
        <v>9</v>
      </c>
      <c r="CZ209" s="4" t="s">
        <v>9</v>
      </c>
      <c r="DA209" s="4" t="s">
        <v>9</v>
      </c>
      <c r="DB209" s="4" t="s">
        <v>9</v>
      </c>
      <c r="DC209" s="102"/>
      <c r="DE209" s="8" t="str">
        <f t="shared" si="6"/>
        <v>XHS330</v>
      </c>
      <c r="DF209" s="8" t="str">
        <f t="shared" si="7"/>
        <v>ISO45001 / SafePlus (Auditing)</v>
      </c>
    </row>
    <row r="210" spans="1:110">
      <c r="A210" s="4" t="s">
        <v>6117</v>
      </c>
      <c r="B210" s="4" t="s">
        <v>5899</v>
      </c>
      <c r="C210" s="4" t="s">
        <v>4955</v>
      </c>
      <c r="D210" s="4" t="s">
        <v>9</v>
      </c>
      <c r="E210" s="4" t="s">
        <v>5900</v>
      </c>
      <c r="F210" s="102">
        <v>44502</v>
      </c>
      <c r="G210" s="4" t="s">
        <v>9</v>
      </c>
      <c r="H210" s="102"/>
      <c r="I210" s="4" t="s">
        <v>6883</v>
      </c>
      <c r="J210" s="4" t="s">
        <v>9</v>
      </c>
      <c r="K210" s="4" t="s">
        <v>5002</v>
      </c>
      <c r="L210" s="4" t="s">
        <v>9</v>
      </c>
      <c r="M210" s="4" t="s">
        <v>9</v>
      </c>
      <c r="N210" s="4" t="s">
        <v>5002</v>
      </c>
      <c r="O210" s="4" t="s">
        <v>4955</v>
      </c>
      <c r="P210" s="4" t="s">
        <v>5901</v>
      </c>
      <c r="Q210" s="4" t="s">
        <v>9</v>
      </c>
      <c r="R210" s="4" t="s">
        <v>9</v>
      </c>
      <c r="S210" s="4" t="s">
        <v>11</v>
      </c>
      <c r="T210" s="4" t="s">
        <v>1449</v>
      </c>
      <c r="U210" s="4" t="s">
        <v>5902</v>
      </c>
      <c r="V210" s="102"/>
      <c r="W210" s="4" t="s">
        <v>5902</v>
      </c>
      <c r="X210" s="4" t="s">
        <v>9</v>
      </c>
      <c r="Y210" s="4" t="s">
        <v>11</v>
      </c>
      <c r="Z210" s="4" t="s">
        <v>9</v>
      </c>
      <c r="AA210" s="4" t="s">
        <v>9</v>
      </c>
      <c r="AB210" s="102"/>
      <c r="AC210" s="102"/>
      <c r="AD210" s="102"/>
      <c r="AE210" s="102">
        <v>44502</v>
      </c>
      <c r="AF210" s="102"/>
      <c r="AG210" s="102"/>
      <c r="AH210" s="4" t="s">
        <v>5903</v>
      </c>
      <c r="AI210" s="4" t="s">
        <v>9</v>
      </c>
      <c r="AJ210" s="4" t="s">
        <v>9</v>
      </c>
      <c r="AK210" s="4" t="s">
        <v>9</v>
      </c>
      <c r="AL210" s="4" t="s">
        <v>5904</v>
      </c>
      <c r="AM210" s="4" t="s">
        <v>5905</v>
      </c>
      <c r="AN210" s="4" t="s">
        <v>9</v>
      </c>
      <c r="AO210" s="4" t="s">
        <v>9</v>
      </c>
      <c r="AP210" s="4" t="s">
        <v>5902</v>
      </c>
      <c r="AQ210" s="4" t="s">
        <v>9</v>
      </c>
      <c r="AR210" s="4" t="s">
        <v>9</v>
      </c>
      <c r="AS210" s="4" t="s">
        <v>9</v>
      </c>
      <c r="AT210" s="4" t="s">
        <v>9</v>
      </c>
      <c r="AU210" s="4" t="s">
        <v>9</v>
      </c>
      <c r="AV210" s="102"/>
      <c r="AW210" s="4" t="s">
        <v>5902</v>
      </c>
      <c r="AX210" s="4" t="s">
        <v>9</v>
      </c>
      <c r="AY210" s="4" t="s">
        <v>9</v>
      </c>
      <c r="AZ210" s="4" t="s">
        <v>9</v>
      </c>
      <c r="BA210" s="4" t="s">
        <v>9</v>
      </c>
      <c r="BB210" s="103">
        <v>0</v>
      </c>
      <c r="BC210" s="102"/>
      <c r="BD210" s="4" t="s">
        <v>9</v>
      </c>
      <c r="BE210" s="102"/>
      <c r="BF210" s="102"/>
      <c r="BG210" s="4" t="s">
        <v>9</v>
      </c>
      <c r="BH210" s="4" t="s">
        <v>5906</v>
      </c>
      <c r="BI210" s="4" t="s">
        <v>9</v>
      </c>
      <c r="BJ210" s="4" t="s">
        <v>9</v>
      </c>
      <c r="BK210" s="4" t="s">
        <v>9</v>
      </c>
      <c r="BL210" s="4" t="s">
        <v>9</v>
      </c>
      <c r="BM210" s="4" t="s">
        <v>9</v>
      </c>
      <c r="BN210" s="4" t="s">
        <v>5907</v>
      </c>
      <c r="BO210" s="4" t="s">
        <v>5908</v>
      </c>
      <c r="BP210" s="4" t="s">
        <v>9</v>
      </c>
      <c r="BQ210" s="4" t="s">
        <v>9</v>
      </c>
      <c r="BR210" s="4" t="s">
        <v>5902</v>
      </c>
      <c r="BS210" s="4" t="s">
        <v>9</v>
      </c>
      <c r="BT210" s="4" t="s">
        <v>9</v>
      </c>
      <c r="BU210" s="4" t="s">
        <v>9</v>
      </c>
      <c r="BV210" s="4" t="s">
        <v>9</v>
      </c>
      <c r="BW210" s="4" t="s">
        <v>9</v>
      </c>
      <c r="BX210" s="4" t="s">
        <v>5901</v>
      </c>
      <c r="BY210" s="4" t="s">
        <v>9</v>
      </c>
      <c r="BZ210" s="4" t="s">
        <v>9</v>
      </c>
      <c r="CA210" s="4" t="s">
        <v>9</v>
      </c>
      <c r="CB210" s="4" t="s">
        <v>9</v>
      </c>
      <c r="CC210" s="4" t="s">
        <v>9</v>
      </c>
      <c r="CD210" s="4" t="s">
        <v>9</v>
      </c>
      <c r="CE210" s="4" t="s">
        <v>9</v>
      </c>
      <c r="CF210" s="4" t="s">
        <v>5902</v>
      </c>
      <c r="CG210" s="4" t="s">
        <v>9</v>
      </c>
      <c r="CH210" s="4" t="s">
        <v>9</v>
      </c>
      <c r="CI210" s="4" t="s">
        <v>9</v>
      </c>
      <c r="CJ210" s="4" t="s">
        <v>9</v>
      </c>
      <c r="CK210" s="104">
        <v>0.51285879629630005</v>
      </c>
      <c r="CL210" s="104">
        <v>0</v>
      </c>
      <c r="CM210" s="4" t="s">
        <v>9</v>
      </c>
      <c r="CN210" s="4" t="s">
        <v>5902</v>
      </c>
      <c r="CO210" s="4" t="s">
        <v>9</v>
      </c>
      <c r="CP210" s="4" t="s">
        <v>9</v>
      </c>
      <c r="CQ210" s="4" t="s">
        <v>9</v>
      </c>
      <c r="CR210" s="4" t="s">
        <v>9</v>
      </c>
      <c r="CS210" s="4" t="s">
        <v>9</v>
      </c>
      <c r="CT210" s="4" t="s">
        <v>9</v>
      </c>
      <c r="CU210" s="4" t="s">
        <v>9</v>
      </c>
      <c r="CV210" s="4" t="s">
        <v>11</v>
      </c>
      <c r="CW210" s="4" t="s">
        <v>5909</v>
      </c>
      <c r="CX210" s="4" t="s">
        <v>9</v>
      </c>
      <c r="CY210" s="4" t="s">
        <v>9</v>
      </c>
      <c r="CZ210" s="4" t="s">
        <v>9</v>
      </c>
      <c r="DA210" s="4" t="s">
        <v>9</v>
      </c>
      <c r="DB210" s="4" t="s">
        <v>9</v>
      </c>
      <c r="DC210" s="102"/>
      <c r="DE210" s="8" t="str">
        <f t="shared" si="6"/>
        <v>XHS500</v>
      </c>
      <c r="DF210" s="8" t="str">
        <f t="shared" si="7"/>
        <v>H&amp;S Gas Project</v>
      </c>
    </row>
    <row r="211" spans="1:110">
      <c r="A211" s="4" t="s">
        <v>6118</v>
      </c>
      <c r="B211" s="4" t="s">
        <v>5899</v>
      </c>
      <c r="C211" s="4" t="s">
        <v>4955</v>
      </c>
      <c r="D211" s="4" t="s">
        <v>9</v>
      </c>
      <c r="E211" s="4" t="s">
        <v>5900</v>
      </c>
      <c r="F211" s="102">
        <v>44502</v>
      </c>
      <c r="G211" s="4" t="s">
        <v>9</v>
      </c>
      <c r="H211" s="102"/>
      <c r="I211" s="4" t="s">
        <v>6884</v>
      </c>
      <c r="J211" s="4" t="s">
        <v>9</v>
      </c>
      <c r="K211" s="4" t="s">
        <v>5002</v>
      </c>
      <c r="L211" s="4" t="s">
        <v>9</v>
      </c>
      <c r="M211" s="4" t="s">
        <v>9</v>
      </c>
      <c r="N211" s="4" t="s">
        <v>5002</v>
      </c>
      <c r="O211" s="4" t="s">
        <v>4955</v>
      </c>
      <c r="P211" s="4" t="s">
        <v>5901</v>
      </c>
      <c r="Q211" s="4" t="s">
        <v>9</v>
      </c>
      <c r="R211" s="4" t="s">
        <v>9</v>
      </c>
      <c r="S211" s="4" t="s">
        <v>11</v>
      </c>
      <c r="T211" s="4" t="s">
        <v>1449</v>
      </c>
      <c r="U211" s="4" t="s">
        <v>5902</v>
      </c>
      <c r="V211" s="102"/>
      <c r="W211" s="4" t="s">
        <v>5902</v>
      </c>
      <c r="X211" s="4" t="s">
        <v>9</v>
      </c>
      <c r="Y211" s="4" t="s">
        <v>11</v>
      </c>
      <c r="Z211" s="4" t="s">
        <v>9</v>
      </c>
      <c r="AA211" s="4" t="s">
        <v>9</v>
      </c>
      <c r="AB211" s="102"/>
      <c r="AC211" s="102"/>
      <c r="AD211" s="102"/>
      <c r="AE211" s="102">
        <v>44502</v>
      </c>
      <c r="AF211" s="102"/>
      <c r="AG211" s="102"/>
      <c r="AH211" s="4" t="s">
        <v>5903</v>
      </c>
      <c r="AI211" s="4" t="s">
        <v>9</v>
      </c>
      <c r="AJ211" s="4" t="s">
        <v>9</v>
      </c>
      <c r="AK211" s="4" t="s">
        <v>9</v>
      </c>
      <c r="AL211" s="4" t="s">
        <v>5904</v>
      </c>
      <c r="AM211" s="4" t="s">
        <v>5905</v>
      </c>
      <c r="AN211" s="4" t="s">
        <v>9</v>
      </c>
      <c r="AO211" s="4" t="s">
        <v>9</v>
      </c>
      <c r="AP211" s="4" t="s">
        <v>5902</v>
      </c>
      <c r="AQ211" s="4" t="s">
        <v>9</v>
      </c>
      <c r="AR211" s="4" t="s">
        <v>9</v>
      </c>
      <c r="AS211" s="4" t="s">
        <v>9</v>
      </c>
      <c r="AT211" s="4" t="s">
        <v>9</v>
      </c>
      <c r="AU211" s="4" t="s">
        <v>9</v>
      </c>
      <c r="AV211" s="102"/>
      <c r="AW211" s="4" t="s">
        <v>5902</v>
      </c>
      <c r="AX211" s="4" t="s">
        <v>9</v>
      </c>
      <c r="AY211" s="4" t="s">
        <v>9</v>
      </c>
      <c r="AZ211" s="4" t="s">
        <v>9</v>
      </c>
      <c r="BA211" s="4" t="s">
        <v>9</v>
      </c>
      <c r="BB211" s="103">
        <v>0</v>
      </c>
      <c r="BC211" s="102"/>
      <c r="BD211" s="4" t="s">
        <v>9</v>
      </c>
      <c r="BE211" s="102"/>
      <c r="BF211" s="102"/>
      <c r="BG211" s="4" t="s">
        <v>9</v>
      </c>
      <c r="BH211" s="4" t="s">
        <v>5906</v>
      </c>
      <c r="BI211" s="4" t="s">
        <v>9</v>
      </c>
      <c r="BJ211" s="4" t="s">
        <v>9</v>
      </c>
      <c r="BK211" s="4" t="s">
        <v>9</v>
      </c>
      <c r="BL211" s="4" t="s">
        <v>9</v>
      </c>
      <c r="BM211" s="4" t="s">
        <v>9</v>
      </c>
      <c r="BN211" s="4" t="s">
        <v>5907</v>
      </c>
      <c r="BO211" s="4" t="s">
        <v>5908</v>
      </c>
      <c r="BP211" s="4" t="s">
        <v>9</v>
      </c>
      <c r="BQ211" s="4" t="s">
        <v>9</v>
      </c>
      <c r="BR211" s="4" t="s">
        <v>5902</v>
      </c>
      <c r="BS211" s="4" t="s">
        <v>9</v>
      </c>
      <c r="BT211" s="4" t="s">
        <v>9</v>
      </c>
      <c r="BU211" s="4" t="s">
        <v>9</v>
      </c>
      <c r="BV211" s="4" t="s">
        <v>9</v>
      </c>
      <c r="BW211" s="4" t="s">
        <v>9</v>
      </c>
      <c r="BX211" s="4" t="s">
        <v>5901</v>
      </c>
      <c r="BY211" s="4" t="s">
        <v>9</v>
      </c>
      <c r="BZ211" s="4" t="s">
        <v>9</v>
      </c>
      <c r="CA211" s="4" t="s">
        <v>9</v>
      </c>
      <c r="CB211" s="4" t="s">
        <v>9</v>
      </c>
      <c r="CC211" s="4" t="s">
        <v>9</v>
      </c>
      <c r="CD211" s="4" t="s">
        <v>9</v>
      </c>
      <c r="CE211" s="4" t="s">
        <v>9</v>
      </c>
      <c r="CF211" s="4" t="s">
        <v>5902</v>
      </c>
      <c r="CG211" s="4" t="s">
        <v>9</v>
      </c>
      <c r="CH211" s="4" t="s">
        <v>9</v>
      </c>
      <c r="CI211" s="4" t="s">
        <v>9</v>
      </c>
      <c r="CJ211" s="4" t="s">
        <v>9</v>
      </c>
      <c r="CK211" s="104">
        <v>0.51285879629630005</v>
      </c>
      <c r="CL211" s="104">
        <v>0</v>
      </c>
      <c r="CM211" s="4" t="s">
        <v>9</v>
      </c>
      <c r="CN211" s="4" t="s">
        <v>5902</v>
      </c>
      <c r="CO211" s="4" t="s">
        <v>9</v>
      </c>
      <c r="CP211" s="4" t="s">
        <v>9</v>
      </c>
      <c r="CQ211" s="4" t="s">
        <v>9</v>
      </c>
      <c r="CR211" s="4" t="s">
        <v>9</v>
      </c>
      <c r="CS211" s="4" t="s">
        <v>9</v>
      </c>
      <c r="CT211" s="4" t="s">
        <v>9</v>
      </c>
      <c r="CU211" s="4" t="s">
        <v>9</v>
      </c>
      <c r="CV211" s="4" t="s">
        <v>11</v>
      </c>
      <c r="CW211" s="4" t="s">
        <v>5909</v>
      </c>
      <c r="CX211" s="4" t="s">
        <v>9</v>
      </c>
      <c r="CY211" s="4" t="s">
        <v>9</v>
      </c>
      <c r="CZ211" s="4" t="s">
        <v>9</v>
      </c>
      <c r="DA211" s="4" t="s">
        <v>9</v>
      </c>
      <c r="DB211" s="4" t="s">
        <v>9</v>
      </c>
      <c r="DC211" s="102"/>
      <c r="DE211" s="8" t="str">
        <f t="shared" si="6"/>
        <v>XHS810</v>
      </c>
      <c r="DF211" s="8" t="str">
        <f t="shared" si="7"/>
        <v>Health &amp; Safety subs - general</v>
      </c>
    </row>
    <row r="212" spans="1:110">
      <c r="A212" s="4" t="s">
        <v>6119</v>
      </c>
      <c r="B212" s="4" t="s">
        <v>5899</v>
      </c>
      <c r="C212" s="4" t="s">
        <v>4955</v>
      </c>
      <c r="D212" s="4" t="s">
        <v>9</v>
      </c>
      <c r="E212" s="4" t="s">
        <v>5900</v>
      </c>
      <c r="F212" s="102">
        <v>44502</v>
      </c>
      <c r="G212" s="4" t="s">
        <v>9</v>
      </c>
      <c r="H212" s="102"/>
      <c r="I212" s="4" t="s">
        <v>6885</v>
      </c>
      <c r="J212" s="4" t="s">
        <v>9</v>
      </c>
      <c r="K212" s="4" t="s">
        <v>5002</v>
      </c>
      <c r="L212" s="4" t="s">
        <v>9</v>
      </c>
      <c r="M212" s="4" t="s">
        <v>9</v>
      </c>
      <c r="N212" s="4" t="s">
        <v>5002</v>
      </c>
      <c r="O212" s="4" t="s">
        <v>4955</v>
      </c>
      <c r="P212" s="4" t="s">
        <v>5901</v>
      </c>
      <c r="Q212" s="4" t="s">
        <v>9</v>
      </c>
      <c r="R212" s="4" t="s">
        <v>9</v>
      </c>
      <c r="S212" s="4" t="s">
        <v>11</v>
      </c>
      <c r="T212" s="4" t="s">
        <v>1449</v>
      </c>
      <c r="U212" s="4" t="s">
        <v>5902</v>
      </c>
      <c r="V212" s="102"/>
      <c r="W212" s="4" t="s">
        <v>5902</v>
      </c>
      <c r="X212" s="4" t="s">
        <v>9</v>
      </c>
      <c r="Y212" s="4" t="s">
        <v>11</v>
      </c>
      <c r="Z212" s="4" t="s">
        <v>9</v>
      </c>
      <c r="AA212" s="4" t="s">
        <v>9</v>
      </c>
      <c r="AB212" s="102"/>
      <c r="AC212" s="102"/>
      <c r="AD212" s="102"/>
      <c r="AE212" s="102">
        <v>44502</v>
      </c>
      <c r="AF212" s="102"/>
      <c r="AG212" s="102"/>
      <c r="AH212" s="4" t="s">
        <v>5903</v>
      </c>
      <c r="AI212" s="4" t="s">
        <v>9</v>
      </c>
      <c r="AJ212" s="4" t="s">
        <v>9</v>
      </c>
      <c r="AK212" s="4" t="s">
        <v>9</v>
      </c>
      <c r="AL212" s="4" t="s">
        <v>5904</v>
      </c>
      <c r="AM212" s="4" t="s">
        <v>5905</v>
      </c>
      <c r="AN212" s="4" t="s">
        <v>9</v>
      </c>
      <c r="AO212" s="4" t="s">
        <v>9</v>
      </c>
      <c r="AP212" s="4" t="s">
        <v>5902</v>
      </c>
      <c r="AQ212" s="4" t="s">
        <v>9</v>
      </c>
      <c r="AR212" s="4" t="s">
        <v>9</v>
      </c>
      <c r="AS212" s="4" t="s">
        <v>9</v>
      </c>
      <c r="AT212" s="4" t="s">
        <v>9</v>
      </c>
      <c r="AU212" s="4" t="s">
        <v>9</v>
      </c>
      <c r="AV212" s="102"/>
      <c r="AW212" s="4" t="s">
        <v>5902</v>
      </c>
      <c r="AX212" s="4" t="s">
        <v>9</v>
      </c>
      <c r="AY212" s="4" t="s">
        <v>9</v>
      </c>
      <c r="AZ212" s="4" t="s">
        <v>9</v>
      </c>
      <c r="BA212" s="4" t="s">
        <v>9</v>
      </c>
      <c r="BB212" s="103">
        <v>0</v>
      </c>
      <c r="BC212" s="102"/>
      <c r="BD212" s="4" t="s">
        <v>9</v>
      </c>
      <c r="BE212" s="102"/>
      <c r="BF212" s="102"/>
      <c r="BG212" s="4" t="s">
        <v>9</v>
      </c>
      <c r="BH212" s="4" t="s">
        <v>5906</v>
      </c>
      <c r="BI212" s="4" t="s">
        <v>9</v>
      </c>
      <c r="BJ212" s="4" t="s">
        <v>9</v>
      </c>
      <c r="BK212" s="4" t="s">
        <v>9</v>
      </c>
      <c r="BL212" s="4" t="s">
        <v>9</v>
      </c>
      <c r="BM212" s="4" t="s">
        <v>9</v>
      </c>
      <c r="BN212" s="4" t="s">
        <v>5907</v>
      </c>
      <c r="BO212" s="4" t="s">
        <v>5908</v>
      </c>
      <c r="BP212" s="4" t="s">
        <v>9</v>
      </c>
      <c r="BQ212" s="4" t="s">
        <v>9</v>
      </c>
      <c r="BR212" s="4" t="s">
        <v>5902</v>
      </c>
      <c r="BS212" s="4" t="s">
        <v>9</v>
      </c>
      <c r="BT212" s="4" t="s">
        <v>9</v>
      </c>
      <c r="BU212" s="4" t="s">
        <v>9</v>
      </c>
      <c r="BV212" s="4" t="s">
        <v>9</v>
      </c>
      <c r="BW212" s="4" t="s">
        <v>9</v>
      </c>
      <c r="BX212" s="4" t="s">
        <v>5901</v>
      </c>
      <c r="BY212" s="4" t="s">
        <v>9</v>
      </c>
      <c r="BZ212" s="4" t="s">
        <v>9</v>
      </c>
      <c r="CA212" s="4" t="s">
        <v>9</v>
      </c>
      <c r="CB212" s="4" t="s">
        <v>9</v>
      </c>
      <c r="CC212" s="4" t="s">
        <v>9</v>
      </c>
      <c r="CD212" s="4" t="s">
        <v>9</v>
      </c>
      <c r="CE212" s="4" t="s">
        <v>9</v>
      </c>
      <c r="CF212" s="4" t="s">
        <v>5902</v>
      </c>
      <c r="CG212" s="4" t="s">
        <v>9</v>
      </c>
      <c r="CH212" s="4" t="s">
        <v>9</v>
      </c>
      <c r="CI212" s="4" t="s">
        <v>9</v>
      </c>
      <c r="CJ212" s="4" t="s">
        <v>9</v>
      </c>
      <c r="CK212" s="104">
        <v>0.51285879629630005</v>
      </c>
      <c r="CL212" s="104">
        <v>0</v>
      </c>
      <c r="CM212" s="4" t="s">
        <v>9</v>
      </c>
      <c r="CN212" s="4" t="s">
        <v>5902</v>
      </c>
      <c r="CO212" s="4" t="s">
        <v>9</v>
      </c>
      <c r="CP212" s="4" t="s">
        <v>9</v>
      </c>
      <c r="CQ212" s="4" t="s">
        <v>9</v>
      </c>
      <c r="CR212" s="4" t="s">
        <v>9</v>
      </c>
      <c r="CS212" s="4" t="s">
        <v>9</v>
      </c>
      <c r="CT212" s="4" t="s">
        <v>9</v>
      </c>
      <c r="CU212" s="4" t="s">
        <v>9</v>
      </c>
      <c r="CV212" s="4" t="s">
        <v>11</v>
      </c>
      <c r="CW212" s="4" t="s">
        <v>5909</v>
      </c>
      <c r="CX212" s="4" t="s">
        <v>9</v>
      </c>
      <c r="CY212" s="4" t="s">
        <v>9</v>
      </c>
      <c r="CZ212" s="4" t="s">
        <v>9</v>
      </c>
      <c r="DA212" s="4" t="s">
        <v>9</v>
      </c>
      <c r="DB212" s="4" t="s">
        <v>9</v>
      </c>
      <c r="DC212" s="102"/>
      <c r="DE212" s="8" t="str">
        <f t="shared" si="6"/>
        <v>XHS811</v>
      </c>
      <c r="DF212" s="8" t="str">
        <f t="shared" si="7"/>
        <v>NZISM registration - WSMP</v>
      </c>
    </row>
    <row r="213" spans="1:110">
      <c r="A213" s="4" t="s">
        <v>6120</v>
      </c>
      <c r="B213" s="4" t="s">
        <v>5899</v>
      </c>
      <c r="C213" s="4" t="s">
        <v>4955</v>
      </c>
      <c r="D213" s="4" t="s">
        <v>9</v>
      </c>
      <c r="E213" s="4" t="s">
        <v>5900</v>
      </c>
      <c r="F213" s="102">
        <v>44502</v>
      </c>
      <c r="G213" s="4" t="s">
        <v>9</v>
      </c>
      <c r="H213" s="102"/>
      <c r="I213" s="4" t="s">
        <v>6886</v>
      </c>
      <c r="J213" s="4" t="s">
        <v>9</v>
      </c>
      <c r="K213" s="4" t="s">
        <v>5002</v>
      </c>
      <c r="L213" s="4" t="s">
        <v>9</v>
      </c>
      <c r="M213" s="4" t="s">
        <v>9</v>
      </c>
      <c r="N213" s="4" t="s">
        <v>5002</v>
      </c>
      <c r="O213" s="4" t="s">
        <v>4955</v>
      </c>
      <c r="P213" s="4" t="s">
        <v>5901</v>
      </c>
      <c r="Q213" s="4" t="s">
        <v>9</v>
      </c>
      <c r="R213" s="4" t="s">
        <v>9</v>
      </c>
      <c r="S213" s="4" t="s">
        <v>11</v>
      </c>
      <c r="T213" s="4" t="s">
        <v>1449</v>
      </c>
      <c r="U213" s="4" t="s">
        <v>5902</v>
      </c>
      <c r="V213" s="102"/>
      <c r="W213" s="4" t="s">
        <v>5902</v>
      </c>
      <c r="X213" s="4" t="s">
        <v>9</v>
      </c>
      <c r="Y213" s="4" t="s">
        <v>11</v>
      </c>
      <c r="Z213" s="4" t="s">
        <v>9</v>
      </c>
      <c r="AA213" s="4" t="s">
        <v>9</v>
      </c>
      <c r="AB213" s="102"/>
      <c r="AC213" s="102"/>
      <c r="AD213" s="102"/>
      <c r="AE213" s="102">
        <v>44502</v>
      </c>
      <c r="AF213" s="102"/>
      <c r="AG213" s="102"/>
      <c r="AH213" s="4" t="s">
        <v>5903</v>
      </c>
      <c r="AI213" s="4" t="s">
        <v>9</v>
      </c>
      <c r="AJ213" s="4" t="s">
        <v>9</v>
      </c>
      <c r="AK213" s="4" t="s">
        <v>9</v>
      </c>
      <c r="AL213" s="4" t="s">
        <v>5904</v>
      </c>
      <c r="AM213" s="4" t="s">
        <v>5905</v>
      </c>
      <c r="AN213" s="4" t="s">
        <v>9</v>
      </c>
      <c r="AO213" s="4" t="s">
        <v>9</v>
      </c>
      <c r="AP213" s="4" t="s">
        <v>5902</v>
      </c>
      <c r="AQ213" s="4" t="s">
        <v>9</v>
      </c>
      <c r="AR213" s="4" t="s">
        <v>9</v>
      </c>
      <c r="AS213" s="4" t="s">
        <v>9</v>
      </c>
      <c r="AT213" s="4" t="s">
        <v>9</v>
      </c>
      <c r="AU213" s="4" t="s">
        <v>9</v>
      </c>
      <c r="AV213" s="102"/>
      <c r="AW213" s="4" t="s">
        <v>5902</v>
      </c>
      <c r="AX213" s="4" t="s">
        <v>9</v>
      </c>
      <c r="AY213" s="4" t="s">
        <v>9</v>
      </c>
      <c r="AZ213" s="4" t="s">
        <v>9</v>
      </c>
      <c r="BA213" s="4" t="s">
        <v>9</v>
      </c>
      <c r="BB213" s="103">
        <v>0</v>
      </c>
      <c r="BC213" s="102"/>
      <c r="BD213" s="4" t="s">
        <v>9</v>
      </c>
      <c r="BE213" s="102"/>
      <c r="BF213" s="102"/>
      <c r="BG213" s="4" t="s">
        <v>9</v>
      </c>
      <c r="BH213" s="4" t="s">
        <v>5906</v>
      </c>
      <c r="BI213" s="4" t="s">
        <v>9</v>
      </c>
      <c r="BJ213" s="4" t="s">
        <v>9</v>
      </c>
      <c r="BK213" s="4" t="s">
        <v>9</v>
      </c>
      <c r="BL213" s="4" t="s">
        <v>9</v>
      </c>
      <c r="BM213" s="4" t="s">
        <v>9</v>
      </c>
      <c r="BN213" s="4" t="s">
        <v>5907</v>
      </c>
      <c r="BO213" s="4" t="s">
        <v>5908</v>
      </c>
      <c r="BP213" s="4" t="s">
        <v>9</v>
      </c>
      <c r="BQ213" s="4" t="s">
        <v>9</v>
      </c>
      <c r="BR213" s="4" t="s">
        <v>5902</v>
      </c>
      <c r="BS213" s="4" t="s">
        <v>9</v>
      </c>
      <c r="BT213" s="4" t="s">
        <v>9</v>
      </c>
      <c r="BU213" s="4" t="s">
        <v>9</v>
      </c>
      <c r="BV213" s="4" t="s">
        <v>9</v>
      </c>
      <c r="BW213" s="4" t="s">
        <v>9</v>
      </c>
      <c r="BX213" s="4" t="s">
        <v>5901</v>
      </c>
      <c r="BY213" s="4" t="s">
        <v>9</v>
      </c>
      <c r="BZ213" s="4" t="s">
        <v>9</v>
      </c>
      <c r="CA213" s="4" t="s">
        <v>9</v>
      </c>
      <c r="CB213" s="4" t="s">
        <v>9</v>
      </c>
      <c r="CC213" s="4" t="s">
        <v>9</v>
      </c>
      <c r="CD213" s="4" t="s">
        <v>9</v>
      </c>
      <c r="CE213" s="4" t="s">
        <v>9</v>
      </c>
      <c r="CF213" s="4" t="s">
        <v>5902</v>
      </c>
      <c r="CG213" s="4" t="s">
        <v>9</v>
      </c>
      <c r="CH213" s="4" t="s">
        <v>9</v>
      </c>
      <c r="CI213" s="4" t="s">
        <v>9</v>
      </c>
      <c r="CJ213" s="4" t="s">
        <v>9</v>
      </c>
      <c r="CK213" s="104">
        <v>0.51285879629630005</v>
      </c>
      <c r="CL213" s="104">
        <v>0</v>
      </c>
      <c r="CM213" s="4" t="s">
        <v>9</v>
      </c>
      <c r="CN213" s="4" t="s">
        <v>5902</v>
      </c>
      <c r="CO213" s="4" t="s">
        <v>9</v>
      </c>
      <c r="CP213" s="4" t="s">
        <v>9</v>
      </c>
      <c r="CQ213" s="4" t="s">
        <v>9</v>
      </c>
      <c r="CR213" s="4" t="s">
        <v>9</v>
      </c>
      <c r="CS213" s="4" t="s">
        <v>9</v>
      </c>
      <c r="CT213" s="4" t="s">
        <v>9</v>
      </c>
      <c r="CU213" s="4" t="s">
        <v>9</v>
      </c>
      <c r="CV213" s="4" t="s">
        <v>11</v>
      </c>
      <c r="CW213" s="4" t="s">
        <v>5909</v>
      </c>
      <c r="CX213" s="4" t="s">
        <v>9</v>
      </c>
      <c r="CY213" s="4" t="s">
        <v>9</v>
      </c>
      <c r="CZ213" s="4" t="s">
        <v>9</v>
      </c>
      <c r="DA213" s="4" t="s">
        <v>9</v>
      </c>
      <c r="DB213" s="4" t="s">
        <v>9</v>
      </c>
      <c r="DC213" s="102"/>
      <c r="DE213" s="8" t="str">
        <f t="shared" si="6"/>
        <v>BUD220</v>
      </c>
      <c r="DF213" s="8" t="str">
        <f t="shared" si="7"/>
        <v>0-a2 Next Gen CN Label</v>
      </c>
    </row>
    <row r="214" spans="1:110">
      <c r="A214" s="4" t="s">
        <v>6121</v>
      </c>
      <c r="B214" s="4" t="s">
        <v>5899</v>
      </c>
      <c r="C214" s="4" t="s">
        <v>4955</v>
      </c>
      <c r="D214" s="4" t="s">
        <v>9</v>
      </c>
      <c r="E214" s="4" t="s">
        <v>5900</v>
      </c>
      <c r="F214" s="102">
        <v>44502</v>
      </c>
      <c r="G214" s="4" t="s">
        <v>9</v>
      </c>
      <c r="H214" s="102"/>
      <c r="I214" s="4" t="s">
        <v>6887</v>
      </c>
      <c r="J214" s="4" t="s">
        <v>9</v>
      </c>
      <c r="K214" s="4" t="s">
        <v>5002</v>
      </c>
      <c r="L214" s="4" t="s">
        <v>9</v>
      </c>
      <c r="M214" s="4" t="s">
        <v>9</v>
      </c>
      <c r="N214" s="4" t="s">
        <v>5002</v>
      </c>
      <c r="O214" s="4" t="s">
        <v>4955</v>
      </c>
      <c r="P214" s="4" t="s">
        <v>5901</v>
      </c>
      <c r="Q214" s="4" t="s">
        <v>9</v>
      </c>
      <c r="R214" s="4" t="s">
        <v>9</v>
      </c>
      <c r="S214" s="4" t="s">
        <v>11</v>
      </c>
      <c r="T214" s="4" t="s">
        <v>1449</v>
      </c>
      <c r="U214" s="4" t="s">
        <v>5902</v>
      </c>
      <c r="V214" s="102"/>
      <c r="W214" s="4" t="s">
        <v>5902</v>
      </c>
      <c r="X214" s="4" t="s">
        <v>9</v>
      </c>
      <c r="Y214" s="4" t="s">
        <v>11</v>
      </c>
      <c r="Z214" s="4" t="s">
        <v>9</v>
      </c>
      <c r="AA214" s="4" t="s">
        <v>9</v>
      </c>
      <c r="AB214" s="102"/>
      <c r="AC214" s="102"/>
      <c r="AD214" s="102"/>
      <c r="AE214" s="102">
        <v>44502</v>
      </c>
      <c r="AF214" s="102"/>
      <c r="AG214" s="102"/>
      <c r="AH214" s="4" t="s">
        <v>5903</v>
      </c>
      <c r="AI214" s="4" t="s">
        <v>9</v>
      </c>
      <c r="AJ214" s="4" t="s">
        <v>9</v>
      </c>
      <c r="AK214" s="4" t="s">
        <v>9</v>
      </c>
      <c r="AL214" s="4" t="s">
        <v>5904</v>
      </c>
      <c r="AM214" s="4" t="s">
        <v>5905</v>
      </c>
      <c r="AN214" s="4" t="s">
        <v>9</v>
      </c>
      <c r="AO214" s="4" t="s">
        <v>9</v>
      </c>
      <c r="AP214" s="4" t="s">
        <v>5902</v>
      </c>
      <c r="AQ214" s="4" t="s">
        <v>9</v>
      </c>
      <c r="AR214" s="4" t="s">
        <v>9</v>
      </c>
      <c r="AS214" s="4" t="s">
        <v>9</v>
      </c>
      <c r="AT214" s="4" t="s">
        <v>9</v>
      </c>
      <c r="AU214" s="4" t="s">
        <v>9</v>
      </c>
      <c r="AV214" s="102"/>
      <c r="AW214" s="4" t="s">
        <v>5902</v>
      </c>
      <c r="AX214" s="4" t="s">
        <v>9</v>
      </c>
      <c r="AY214" s="4" t="s">
        <v>9</v>
      </c>
      <c r="AZ214" s="4" t="s">
        <v>9</v>
      </c>
      <c r="BA214" s="4" t="s">
        <v>9</v>
      </c>
      <c r="BB214" s="103">
        <v>0</v>
      </c>
      <c r="BC214" s="102"/>
      <c r="BD214" s="4" t="s">
        <v>9</v>
      </c>
      <c r="BE214" s="102"/>
      <c r="BF214" s="102"/>
      <c r="BG214" s="4" t="s">
        <v>9</v>
      </c>
      <c r="BH214" s="4" t="s">
        <v>5906</v>
      </c>
      <c r="BI214" s="4" t="s">
        <v>9</v>
      </c>
      <c r="BJ214" s="4" t="s">
        <v>9</v>
      </c>
      <c r="BK214" s="4" t="s">
        <v>9</v>
      </c>
      <c r="BL214" s="4" t="s">
        <v>9</v>
      </c>
      <c r="BM214" s="4" t="s">
        <v>9</v>
      </c>
      <c r="BN214" s="4" t="s">
        <v>5907</v>
      </c>
      <c r="BO214" s="4" t="s">
        <v>5908</v>
      </c>
      <c r="BP214" s="4" t="s">
        <v>9</v>
      </c>
      <c r="BQ214" s="4" t="s">
        <v>9</v>
      </c>
      <c r="BR214" s="4" t="s">
        <v>5902</v>
      </c>
      <c r="BS214" s="4" t="s">
        <v>9</v>
      </c>
      <c r="BT214" s="4" t="s">
        <v>9</v>
      </c>
      <c r="BU214" s="4" t="s">
        <v>9</v>
      </c>
      <c r="BV214" s="4" t="s">
        <v>9</v>
      </c>
      <c r="BW214" s="4" t="s">
        <v>9</v>
      </c>
      <c r="BX214" s="4" t="s">
        <v>5901</v>
      </c>
      <c r="BY214" s="4" t="s">
        <v>9</v>
      </c>
      <c r="BZ214" s="4" t="s">
        <v>9</v>
      </c>
      <c r="CA214" s="4" t="s">
        <v>9</v>
      </c>
      <c r="CB214" s="4" t="s">
        <v>9</v>
      </c>
      <c r="CC214" s="4" t="s">
        <v>9</v>
      </c>
      <c r="CD214" s="4" t="s">
        <v>9</v>
      </c>
      <c r="CE214" s="4" t="s">
        <v>9</v>
      </c>
      <c r="CF214" s="4" t="s">
        <v>5902</v>
      </c>
      <c r="CG214" s="4" t="s">
        <v>9</v>
      </c>
      <c r="CH214" s="4" t="s">
        <v>9</v>
      </c>
      <c r="CI214" s="4" t="s">
        <v>9</v>
      </c>
      <c r="CJ214" s="4" t="s">
        <v>9</v>
      </c>
      <c r="CK214" s="104">
        <v>0.51285879629630005</v>
      </c>
      <c r="CL214" s="104">
        <v>0</v>
      </c>
      <c r="CM214" s="4" t="s">
        <v>9</v>
      </c>
      <c r="CN214" s="4" t="s">
        <v>5902</v>
      </c>
      <c r="CO214" s="4" t="s">
        <v>9</v>
      </c>
      <c r="CP214" s="4" t="s">
        <v>9</v>
      </c>
      <c r="CQ214" s="4" t="s">
        <v>9</v>
      </c>
      <c r="CR214" s="4" t="s">
        <v>9</v>
      </c>
      <c r="CS214" s="4" t="s">
        <v>9</v>
      </c>
      <c r="CT214" s="4" t="s">
        <v>9</v>
      </c>
      <c r="CU214" s="4" t="s">
        <v>9</v>
      </c>
      <c r="CV214" s="4" t="s">
        <v>11</v>
      </c>
      <c r="CW214" s="4" t="s">
        <v>5909</v>
      </c>
      <c r="CX214" s="4" t="s">
        <v>9</v>
      </c>
      <c r="CY214" s="4" t="s">
        <v>9</v>
      </c>
      <c r="CZ214" s="4" t="s">
        <v>9</v>
      </c>
      <c r="DA214" s="4" t="s">
        <v>9</v>
      </c>
      <c r="DB214" s="4" t="s">
        <v>9</v>
      </c>
      <c r="DC214" s="102"/>
      <c r="DE214" s="8" t="str">
        <f t="shared" si="6"/>
        <v>XHS820</v>
      </c>
      <c r="DF214" s="8" t="str">
        <f t="shared" si="7"/>
        <v>Montage Online Safety Support</v>
      </c>
    </row>
    <row r="215" spans="1:110">
      <c r="A215" s="4" t="s">
        <v>6122</v>
      </c>
      <c r="B215" s="4" t="s">
        <v>5899</v>
      </c>
      <c r="C215" s="4" t="s">
        <v>4955</v>
      </c>
      <c r="D215" s="4" t="s">
        <v>9</v>
      </c>
      <c r="E215" s="4" t="s">
        <v>5900</v>
      </c>
      <c r="F215" s="102">
        <v>44502</v>
      </c>
      <c r="G215" s="4" t="s">
        <v>9</v>
      </c>
      <c r="H215" s="102"/>
      <c r="I215" s="4" t="s">
        <v>6888</v>
      </c>
      <c r="J215" s="4" t="s">
        <v>9</v>
      </c>
      <c r="K215" s="4" t="s">
        <v>5002</v>
      </c>
      <c r="L215" s="4" t="s">
        <v>9</v>
      </c>
      <c r="M215" s="4" t="s">
        <v>9</v>
      </c>
      <c r="N215" s="4" t="s">
        <v>5002</v>
      </c>
      <c r="O215" s="4" t="s">
        <v>4955</v>
      </c>
      <c r="P215" s="4" t="s">
        <v>5901</v>
      </c>
      <c r="Q215" s="4" t="s">
        <v>9</v>
      </c>
      <c r="R215" s="4" t="s">
        <v>9</v>
      </c>
      <c r="S215" s="4" t="s">
        <v>11</v>
      </c>
      <c r="T215" s="4" t="s">
        <v>1449</v>
      </c>
      <c r="U215" s="4" t="s">
        <v>5902</v>
      </c>
      <c r="V215" s="102"/>
      <c r="W215" s="4" t="s">
        <v>5902</v>
      </c>
      <c r="X215" s="4" t="s">
        <v>9</v>
      </c>
      <c r="Y215" s="4" t="s">
        <v>11</v>
      </c>
      <c r="Z215" s="4" t="s">
        <v>9</v>
      </c>
      <c r="AA215" s="4" t="s">
        <v>9</v>
      </c>
      <c r="AB215" s="102"/>
      <c r="AC215" s="102"/>
      <c r="AD215" s="102"/>
      <c r="AE215" s="102">
        <v>44502</v>
      </c>
      <c r="AF215" s="102"/>
      <c r="AG215" s="102"/>
      <c r="AH215" s="4" t="s">
        <v>5903</v>
      </c>
      <c r="AI215" s="4" t="s">
        <v>9</v>
      </c>
      <c r="AJ215" s="4" t="s">
        <v>9</v>
      </c>
      <c r="AK215" s="4" t="s">
        <v>9</v>
      </c>
      <c r="AL215" s="4" t="s">
        <v>5904</v>
      </c>
      <c r="AM215" s="4" t="s">
        <v>5905</v>
      </c>
      <c r="AN215" s="4" t="s">
        <v>9</v>
      </c>
      <c r="AO215" s="4" t="s">
        <v>9</v>
      </c>
      <c r="AP215" s="4" t="s">
        <v>5902</v>
      </c>
      <c r="AQ215" s="4" t="s">
        <v>9</v>
      </c>
      <c r="AR215" s="4" t="s">
        <v>9</v>
      </c>
      <c r="AS215" s="4" t="s">
        <v>9</v>
      </c>
      <c r="AT215" s="4" t="s">
        <v>9</v>
      </c>
      <c r="AU215" s="4" t="s">
        <v>9</v>
      </c>
      <c r="AV215" s="102"/>
      <c r="AW215" s="4" t="s">
        <v>5902</v>
      </c>
      <c r="AX215" s="4" t="s">
        <v>9</v>
      </c>
      <c r="AY215" s="4" t="s">
        <v>9</v>
      </c>
      <c r="AZ215" s="4" t="s">
        <v>9</v>
      </c>
      <c r="BA215" s="4" t="s">
        <v>9</v>
      </c>
      <c r="BB215" s="103">
        <v>0</v>
      </c>
      <c r="BC215" s="102"/>
      <c r="BD215" s="4" t="s">
        <v>9</v>
      </c>
      <c r="BE215" s="102"/>
      <c r="BF215" s="102"/>
      <c r="BG215" s="4" t="s">
        <v>9</v>
      </c>
      <c r="BH215" s="4" t="s">
        <v>5906</v>
      </c>
      <c r="BI215" s="4" t="s">
        <v>9</v>
      </c>
      <c r="BJ215" s="4" t="s">
        <v>9</v>
      </c>
      <c r="BK215" s="4" t="s">
        <v>9</v>
      </c>
      <c r="BL215" s="4" t="s">
        <v>9</v>
      </c>
      <c r="BM215" s="4" t="s">
        <v>9</v>
      </c>
      <c r="BN215" s="4" t="s">
        <v>5907</v>
      </c>
      <c r="BO215" s="4" t="s">
        <v>5908</v>
      </c>
      <c r="BP215" s="4" t="s">
        <v>9</v>
      </c>
      <c r="BQ215" s="4" t="s">
        <v>9</v>
      </c>
      <c r="BR215" s="4" t="s">
        <v>5902</v>
      </c>
      <c r="BS215" s="4" t="s">
        <v>9</v>
      </c>
      <c r="BT215" s="4" t="s">
        <v>9</v>
      </c>
      <c r="BU215" s="4" t="s">
        <v>9</v>
      </c>
      <c r="BV215" s="4" t="s">
        <v>9</v>
      </c>
      <c r="BW215" s="4" t="s">
        <v>9</v>
      </c>
      <c r="BX215" s="4" t="s">
        <v>5901</v>
      </c>
      <c r="BY215" s="4" t="s">
        <v>9</v>
      </c>
      <c r="BZ215" s="4" t="s">
        <v>9</v>
      </c>
      <c r="CA215" s="4" t="s">
        <v>9</v>
      </c>
      <c r="CB215" s="4" t="s">
        <v>9</v>
      </c>
      <c r="CC215" s="4" t="s">
        <v>9</v>
      </c>
      <c r="CD215" s="4" t="s">
        <v>9</v>
      </c>
      <c r="CE215" s="4" t="s">
        <v>9</v>
      </c>
      <c r="CF215" s="4" t="s">
        <v>5902</v>
      </c>
      <c r="CG215" s="4" t="s">
        <v>9</v>
      </c>
      <c r="CH215" s="4" t="s">
        <v>9</v>
      </c>
      <c r="CI215" s="4" t="s">
        <v>9</v>
      </c>
      <c r="CJ215" s="4" t="s">
        <v>9</v>
      </c>
      <c r="CK215" s="104">
        <v>0.51285879629630005</v>
      </c>
      <c r="CL215" s="104">
        <v>0</v>
      </c>
      <c r="CM215" s="4" t="s">
        <v>9</v>
      </c>
      <c r="CN215" s="4" t="s">
        <v>5902</v>
      </c>
      <c r="CO215" s="4" t="s">
        <v>9</v>
      </c>
      <c r="CP215" s="4" t="s">
        <v>9</v>
      </c>
      <c r="CQ215" s="4" t="s">
        <v>9</v>
      </c>
      <c r="CR215" s="4" t="s">
        <v>9</v>
      </c>
      <c r="CS215" s="4" t="s">
        <v>9</v>
      </c>
      <c r="CT215" s="4" t="s">
        <v>9</v>
      </c>
      <c r="CU215" s="4" t="s">
        <v>9</v>
      </c>
      <c r="CV215" s="4" t="s">
        <v>11</v>
      </c>
      <c r="CW215" s="4" t="s">
        <v>5909</v>
      </c>
      <c r="CX215" s="4" t="s">
        <v>9</v>
      </c>
      <c r="CY215" s="4" t="s">
        <v>9</v>
      </c>
      <c r="CZ215" s="4" t="s">
        <v>9</v>
      </c>
      <c r="DA215" s="4" t="s">
        <v>9</v>
      </c>
      <c r="DB215" s="4" t="s">
        <v>9</v>
      </c>
      <c r="DC215" s="102"/>
      <c r="DE215" s="8" t="str">
        <f t="shared" si="6"/>
        <v>XHS900</v>
      </c>
      <c r="DF215" s="8" t="str">
        <f t="shared" si="7"/>
        <v>H&amp;S General</v>
      </c>
    </row>
    <row r="216" spans="1:110">
      <c r="A216" s="4" t="s">
        <v>6123</v>
      </c>
      <c r="B216" s="4" t="s">
        <v>5899</v>
      </c>
      <c r="C216" s="4" t="s">
        <v>4955</v>
      </c>
      <c r="D216" s="4" t="s">
        <v>9</v>
      </c>
      <c r="E216" s="4" t="s">
        <v>5900</v>
      </c>
      <c r="F216" s="102">
        <v>44502</v>
      </c>
      <c r="G216" s="4" t="s">
        <v>9</v>
      </c>
      <c r="H216" s="102"/>
      <c r="I216" s="4" t="s">
        <v>6889</v>
      </c>
      <c r="J216" s="4" t="s">
        <v>9</v>
      </c>
      <c r="K216" s="4" t="s">
        <v>5002</v>
      </c>
      <c r="L216" s="4" t="s">
        <v>9</v>
      </c>
      <c r="M216" s="4" t="s">
        <v>9</v>
      </c>
      <c r="N216" s="4" t="s">
        <v>5002</v>
      </c>
      <c r="O216" s="4" t="s">
        <v>4955</v>
      </c>
      <c r="P216" s="4" t="s">
        <v>5901</v>
      </c>
      <c r="Q216" s="4" t="s">
        <v>9</v>
      </c>
      <c r="R216" s="4" t="s">
        <v>9</v>
      </c>
      <c r="S216" s="4" t="s">
        <v>11</v>
      </c>
      <c r="T216" s="4" t="s">
        <v>1449</v>
      </c>
      <c r="U216" s="4" t="s">
        <v>5902</v>
      </c>
      <c r="V216" s="102"/>
      <c r="W216" s="4" t="s">
        <v>5902</v>
      </c>
      <c r="X216" s="4" t="s">
        <v>9</v>
      </c>
      <c r="Y216" s="4" t="s">
        <v>11</v>
      </c>
      <c r="Z216" s="4" t="s">
        <v>9</v>
      </c>
      <c r="AA216" s="4" t="s">
        <v>9</v>
      </c>
      <c r="AB216" s="102"/>
      <c r="AC216" s="102"/>
      <c r="AD216" s="102"/>
      <c r="AE216" s="102">
        <v>44502</v>
      </c>
      <c r="AF216" s="102"/>
      <c r="AG216" s="102"/>
      <c r="AH216" s="4" t="s">
        <v>5903</v>
      </c>
      <c r="AI216" s="4" t="s">
        <v>9</v>
      </c>
      <c r="AJ216" s="4" t="s">
        <v>9</v>
      </c>
      <c r="AK216" s="4" t="s">
        <v>9</v>
      </c>
      <c r="AL216" s="4" t="s">
        <v>5904</v>
      </c>
      <c r="AM216" s="4" t="s">
        <v>5905</v>
      </c>
      <c r="AN216" s="4" t="s">
        <v>9</v>
      </c>
      <c r="AO216" s="4" t="s">
        <v>9</v>
      </c>
      <c r="AP216" s="4" t="s">
        <v>5902</v>
      </c>
      <c r="AQ216" s="4" t="s">
        <v>9</v>
      </c>
      <c r="AR216" s="4" t="s">
        <v>9</v>
      </c>
      <c r="AS216" s="4" t="s">
        <v>9</v>
      </c>
      <c r="AT216" s="4" t="s">
        <v>9</v>
      </c>
      <c r="AU216" s="4" t="s">
        <v>9</v>
      </c>
      <c r="AV216" s="102"/>
      <c r="AW216" s="4" t="s">
        <v>5902</v>
      </c>
      <c r="AX216" s="4" t="s">
        <v>9</v>
      </c>
      <c r="AY216" s="4" t="s">
        <v>9</v>
      </c>
      <c r="AZ216" s="4" t="s">
        <v>9</v>
      </c>
      <c r="BA216" s="4" t="s">
        <v>9</v>
      </c>
      <c r="BB216" s="103">
        <v>0</v>
      </c>
      <c r="BC216" s="102"/>
      <c r="BD216" s="4" t="s">
        <v>9</v>
      </c>
      <c r="BE216" s="102"/>
      <c r="BF216" s="102"/>
      <c r="BG216" s="4" t="s">
        <v>9</v>
      </c>
      <c r="BH216" s="4" t="s">
        <v>5906</v>
      </c>
      <c r="BI216" s="4" t="s">
        <v>9</v>
      </c>
      <c r="BJ216" s="4" t="s">
        <v>9</v>
      </c>
      <c r="BK216" s="4" t="s">
        <v>9</v>
      </c>
      <c r="BL216" s="4" t="s">
        <v>9</v>
      </c>
      <c r="BM216" s="4" t="s">
        <v>9</v>
      </c>
      <c r="BN216" s="4" t="s">
        <v>5907</v>
      </c>
      <c r="BO216" s="4" t="s">
        <v>5908</v>
      </c>
      <c r="BP216" s="4" t="s">
        <v>9</v>
      </c>
      <c r="BQ216" s="4" t="s">
        <v>9</v>
      </c>
      <c r="BR216" s="4" t="s">
        <v>5902</v>
      </c>
      <c r="BS216" s="4" t="s">
        <v>9</v>
      </c>
      <c r="BT216" s="4" t="s">
        <v>9</v>
      </c>
      <c r="BU216" s="4" t="s">
        <v>9</v>
      </c>
      <c r="BV216" s="4" t="s">
        <v>9</v>
      </c>
      <c r="BW216" s="4" t="s">
        <v>9</v>
      </c>
      <c r="BX216" s="4" t="s">
        <v>5901</v>
      </c>
      <c r="BY216" s="4" t="s">
        <v>9</v>
      </c>
      <c r="BZ216" s="4" t="s">
        <v>9</v>
      </c>
      <c r="CA216" s="4" t="s">
        <v>9</v>
      </c>
      <c r="CB216" s="4" t="s">
        <v>9</v>
      </c>
      <c r="CC216" s="4" t="s">
        <v>9</v>
      </c>
      <c r="CD216" s="4" t="s">
        <v>9</v>
      </c>
      <c r="CE216" s="4" t="s">
        <v>9</v>
      </c>
      <c r="CF216" s="4" t="s">
        <v>5902</v>
      </c>
      <c r="CG216" s="4" t="s">
        <v>9</v>
      </c>
      <c r="CH216" s="4" t="s">
        <v>9</v>
      </c>
      <c r="CI216" s="4" t="s">
        <v>9</v>
      </c>
      <c r="CJ216" s="4" t="s">
        <v>9</v>
      </c>
      <c r="CK216" s="104">
        <v>0.51285879629630005</v>
      </c>
      <c r="CL216" s="104">
        <v>0</v>
      </c>
      <c r="CM216" s="4" t="s">
        <v>9</v>
      </c>
      <c r="CN216" s="4" t="s">
        <v>5902</v>
      </c>
      <c r="CO216" s="4" t="s">
        <v>9</v>
      </c>
      <c r="CP216" s="4" t="s">
        <v>9</v>
      </c>
      <c r="CQ216" s="4" t="s">
        <v>9</v>
      </c>
      <c r="CR216" s="4" t="s">
        <v>9</v>
      </c>
      <c r="CS216" s="4" t="s">
        <v>9</v>
      </c>
      <c r="CT216" s="4" t="s">
        <v>9</v>
      </c>
      <c r="CU216" s="4" t="s">
        <v>9</v>
      </c>
      <c r="CV216" s="4" t="s">
        <v>11</v>
      </c>
      <c r="CW216" s="4" t="s">
        <v>5909</v>
      </c>
      <c r="CX216" s="4" t="s">
        <v>9</v>
      </c>
      <c r="CY216" s="4" t="s">
        <v>9</v>
      </c>
      <c r="CZ216" s="4" t="s">
        <v>9</v>
      </c>
      <c r="DA216" s="4" t="s">
        <v>9</v>
      </c>
      <c r="DB216" s="4" t="s">
        <v>9</v>
      </c>
      <c r="DC216" s="102"/>
      <c r="DE216" s="8" t="str">
        <f t="shared" si="6"/>
        <v>XHS901</v>
      </c>
      <c r="DF216" s="8" t="str">
        <f t="shared" si="7"/>
        <v>H&amp;S First Aid Kids</v>
      </c>
    </row>
    <row r="217" spans="1:110">
      <c r="A217" s="4" t="s">
        <v>6124</v>
      </c>
      <c r="B217" s="4" t="s">
        <v>5899</v>
      </c>
      <c r="C217" s="4" t="s">
        <v>4955</v>
      </c>
      <c r="D217" s="4" t="s">
        <v>9</v>
      </c>
      <c r="E217" s="4" t="s">
        <v>5900</v>
      </c>
      <c r="F217" s="102">
        <v>44502</v>
      </c>
      <c r="G217" s="4" t="s">
        <v>9</v>
      </c>
      <c r="H217" s="102"/>
      <c r="I217" s="4" t="s">
        <v>6890</v>
      </c>
      <c r="J217" s="4" t="s">
        <v>9</v>
      </c>
      <c r="K217" s="4" t="s">
        <v>5002</v>
      </c>
      <c r="L217" s="4" t="s">
        <v>9</v>
      </c>
      <c r="M217" s="4" t="s">
        <v>9</v>
      </c>
      <c r="N217" s="4" t="s">
        <v>5002</v>
      </c>
      <c r="O217" s="4" t="s">
        <v>4955</v>
      </c>
      <c r="P217" s="4" t="s">
        <v>5901</v>
      </c>
      <c r="Q217" s="4" t="s">
        <v>9</v>
      </c>
      <c r="R217" s="4" t="s">
        <v>9</v>
      </c>
      <c r="S217" s="4" t="s">
        <v>11</v>
      </c>
      <c r="T217" s="4" t="s">
        <v>1449</v>
      </c>
      <c r="U217" s="4" t="s">
        <v>5902</v>
      </c>
      <c r="V217" s="102"/>
      <c r="W217" s="4" t="s">
        <v>5902</v>
      </c>
      <c r="X217" s="4" t="s">
        <v>9</v>
      </c>
      <c r="Y217" s="4" t="s">
        <v>11</v>
      </c>
      <c r="Z217" s="4" t="s">
        <v>9</v>
      </c>
      <c r="AA217" s="4" t="s">
        <v>9</v>
      </c>
      <c r="AB217" s="102"/>
      <c r="AC217" s="102"/>
      <c r="AD217" s="102"/>
      <c r="AE217" s="102">
        <v>44502</v>
      </c>
      <c r="AF217" s="102"/>
      <c r="AG217" s="102"/>
      <c r="AH217" s="4" t="s">
        <v>5903</v>
      </c>
      <c r="AI217" s="4" t="s">
        <v>9</v>
      </c>
      <c r="AJ217" s="4" t="s">
        <v>9</v>
      </c>
      <c r="AK217" s="4" t="s">
        <v>9</v>
      </c>
      <c r="AL217" s="4" t="s">
        <v>5904</v>
      </c>
      <c r="AM217" s="4" t="s">
        <v>5905</v>
      </c>
      <c r="AN217" s="4" t="s">
        <v>9</v>
      </c>
      <c r="AO217" s="4" t="s">
        <v>9</v>
      </c>
      <c r="AP217" s="4" t="s">
        <v>5902</v>
      </c>
      <c r="AQ217" s="4" t="s">
        <v>9</v>
      </c>
      <c r="AR217" s="4" t="s">
        <v>9</v>
      </c>
      <c r="AS217" s="4" t="s">
        <v>9</v>
      </c>
      <c r="AT217" s="4" t="s">
        <v>9</v>
      </c>
      <c r="AU217" s="4" t="s">
        <v>9</v>
      </c>
      <c r="AV217" s="102"/>
      <c r="AW217" s="4" t="s">
        <v>5902</v>
      </c>
      <c r="AX217" s="4" t="s">
        <v>9</v>
      </c>
      <c r="AY217" s="4" t="s">
        <v>9</v>
      </c>
      <c r="AZ217" s="4" t="s">
        <v>9</v>
      </c>
      <c r="BA217" s="4" t="s">
        <v>9</v>
      </c>
      <c r="BB217" s="103">
        <v>0</v>
      </c>
      <c r="BC217" s="102"/>
      <c r="BD217" s="4" t="s">
        <v>9</v>
      </c>
      <c r="BE217" s="102"/>
      <c r="BF217" s="102"/>
      <c r="BG217" s="4" t="s">
        <v>9</v>
      </c>
      <c r="BH217" s="4" t="s">
        <v>5906</v>
      </c>
      <c r="BI217" s="4" t="s">
        <v>9</v>
      </c>
      <c r="BJ217" s="4" t="s">
        <v>9</v>
      </c>
      <c r="BK217" s="4" t="s">
        <v>9</v>
      </c>
      <c r="BL217" s="4" t="s">
        <v>9</v>
      </c>
      <c r="BM217" s="4" t="s">
        <v>9</v>
      </c>
      <c r="BN217" s="4" t="s">
        <v>5907</v>
      </c>
      <c r="BO217" s="4" t="s">
        <v>5908</v>
      </c>
      <c r="BP217" s="4" t="s">
        <v>9</v>
      </c>
      <c r="BQ217" s="4" t="s">
        <v>9</v>
      </c>
      <c r="BR217" s="4" t="s">
        <v>5902</v>
      </c>
      <c r="BS217" s="4" t="s">
        <v>9</v>
      </c>
      <c r="BT217" s="4" t="s">
        <v>9</v>
      </c>
      <c r="BU217" s="4" t="s">
        <v>9</v>
      </c>
      <c r="BV217" s="4" t="s">
        <v>9</v>
      </c>
      <c r="BW217" s="4" t="s">
        <v>9</v>
      </c>
      <c r="BX217" s="4" t="s">
        <v>5901</v>
      </c>
      <c r="BY217" s="4" t="s">
        <v>9</v>
      </c>
      <c r="BZ217" s="4" t="s">
        <v>9</v>
      </c>
      <c r="CA217" s="4" t="s">
        <v>9</v>
      </c>
      <c r="CB217" s="4" t="s">
        <v>9</v>
      </c>
      <c r="CC217" s="4" t="s">
        <v>9</v>
      </c>
      <c r="CD217" s="4" t="s">
        <v>9</v>
      </c>
      <c r="CE217" s="4" t="s">
        <v>9</v>
      </c>
      <c r="CF217" s="4" t="s">
        <v>5902</v>
      </c>
      <c r="CG217" s="4" t="s">
        <v>9</v>
      </c>
      <c r="CH217" s="4" t="s">
        <v>9</v>
      </c>
      <c r="CI217" s="4" t="s">
        <v>9</v>
      </c>
      <c r="CJ217" s="4" t="s">
        <v>9</v>
      </c>
      <c r="CK217" s="104">
        <v>0.51285879629630005</v>
      </c>
      <c r="CL217" s="104">
        <v>0</v>
      </c>
      <c r="CM217" s="4" t="s">
        <v>9</v>
      </c>
      <c r="CN217" s="4" t="s">
        <v>5902</v>
      </c>
      <c r="CO217" s="4" t="s">
        <v>9</v>
      </c>
      <c r="CP217" s="4" t="s">
        <v>9</v>
      </c>
      <c r="CQ217" s="4" t="s">
        <v>9</v>
      </c>
      <c r="CR217" s="4" t="s">
        <v>9</v>
      </c>
      <c r="CS217" s="4" t="s">
        <v>9</v>
      </c>
      <c r="CT217" s="4" t="s">
        <v>9</v>
      </c>
      <c r="CU217" s="4" t="s">
        <v>9</v>
      </c>
      <c r="CV217" s="4" t="s">
        <v>11</v>
      </c>
      <c r="CW217" s="4" t="s">
        <v>5909</v>
      </c>
      <c r="CX217" s="4" t="s">
        <v>9</v>
      </c>
      <c r="CY217" s="4" t="s">
        <v>9</v>
      </c>
      <c r="CZ217" s="4" t="s">
        <v>9</v>
      </c>
      <c r="DA217" s="4" t="s">
        <v>9</v>
      </c>
      <c r="DB217" s="4" t="s">
        <v>9</v>
      </c>
      <c r="DC217" s="102"/>
      <c r="DE217" s="8" t="str">
        <f t="shared" si="6"/>
        <v>XIBP16</v>
      </c>
      <c r="DF217" s="8" t="str">
        <f t="shared" si="7"/>
        <v>Integrated Business Planning</v>
      </c>
    </row>
    <row r="218" spans="1:110">
      <c r="A218" s="4" t="s">
        <v>6125</v>
      </c>
      <c r="B218" s="4" t="s">
        <v>5899</v>
      </c>
      <c r="C218" s="4" t="s">
        <v>4955</v>
      </c>
      <c r="D218" s="4" t="s">
        <v>9</v>
      </c>
      <c r="E218" s="4" t="s">
        <v>5900</v>
      </c>
      <c r="F218" s="102">
        <v>44502</v>
      </c>
      <c r="G218" s="4" t="s">
        <v>9</v>
      </c>
      <c r="H218" s="102"/>
      <c r="I218" s="4" t="s">
        <v>6891</v>
      </c>
      <c r="J218" s="4" t="s">
        <v>9</v>
      </c>
      <c r="K218" s="4" t="s">
        <v>5002</v>
      </c>
      <c r="L218" s="4" t="s">
        <v>9</v>
      </c>
      <c r="M218" s="4" t="s">
        <v>9</v>
      </c>
      <c r="N218" s="4" t="s">
        <v>5002</v>
      </c>
      <c r="O218" s="4" t="s">
        <v>4955</v>
      </c>
      <c r="P218" s="4" t="s">
        <v>5901</v>
      </c>
      <c r="Q218" s="4" t="s">
        <v>9</v>
      </c>
      <c r="R218" s="4" t="s">
        <v>9</v>
      </c>
      <c r="S218" s="4" t="s">
        <v>11</v>
      </c>
      <c r="T218" s="4" t="s">
        <v>1449</v>
      </c>
      <c r="U218" s="4" t="s">
        <v>5902</v>
      </c>
      <c r="V218" s="102"/>
      <c r="W218" s="4" t="s">
        <v>5902</v>
      </c>
      <c r="X218" s="4" t="s">
        <v>9</v>
      </c>
      <c r="Y218" s="4" t="s">
        <v>11</v>
      </c>
      <c r="Z218" s="4" t="s">
        <v>9</v>
      </c>
      <c r="AA218" s="4" t="s">
        <v>9</v>
      </c>
      <c r="AB218" s="102"/>
      <c r="AC218" s="102"/>
      <c r="AD218" s="102"/>
      <c r="AE218" s="102">
        <v>44502</v>
      </c>
      <c r="AF218" s="102"/>
      <c r="AG218" s="102"/>
      <c r="AH218" s="4" t="s">
        <v>5903</v>
      </c>
      <c r="AI218" s="4" t="s">
        <v>9</v>
      </c>
      <c r="AJ218" s="4" t="s">
        <v>9</v>
      </c>
      <c r="AK218" s="4" t="s">
        <v>9</v>
      </c>
      <c r="AL218" s="4" t="s">
        <v>5904</v>
      </c>
      <c r="AM218" s="4" t="s">
        <v>5905</v>
      </c>
      <c r="AN218" s="4" t="s">
        <v>9</v>
      </c>
      <c r="AO218" s="4" t="s">
        <v>9</v>
      </c>
      <c r="AP218" s="4" t="s">
        <v>5902</v>
      </c>
      <c r="AQ218" s="4" t="s">
        <v>9</v>
      </c>
      <c r="AR218" s="4" t="s">
        <v>9</v>
      </c>
      <c r="AS218" s="4" t="s">
        <v>9</v>
      </c>
      <c r="AT218" s="4" t="s">
        <v>9</v>
      </c>
      <c r="AU218" s="4" t="s">
        <v>9</v>
      </c>
      <c r="AV218" s="102"/>
      <c r="AW218" s="4" t="s">
        <v>5902</v>
      </c>
      <c r="AX218" s="4" t="s">
        <v>9</v>
      </c>
      <c r="AY218" s="4" t="s">
        <v>9</v>
      </c>
      <c r="AZ218" s="4" t="s">
        <v>9</v>
      </c>
      <c r="BA218" s="4" t="s">
        <v>9</v>
      </c>
      <c r="BB218" s="103">
        <v>0</v>
      </c>
      <c r="BC218" s="102"/>
      <c r="BD218" s="4" t="s">
        <v>9</v>
      </c>
      <c r="BE218" s="102"/>
      <c r="BF218" s="102"/>
      <c r="BG218" s="4" t="s">
        <v>9</v>
      </c>
      <c r="BH218" s="4" t="s">
        <v>5906</v>
      </c>
      <c r="BI218" s="4" t="s">
        <v>9</v>
      </c>
      <c r="BJ218" s="4" t="s">
        <v>9</v>
      </c>
      <c r="BK218" s="4" t="s">
        <v>9</v>
      </c>
      <c r="BL218" s="4" t="s">
        <v>9</v>
      </c>
      <c r="BM218" s="4" t="s">
        <v>9</v>
      </c>
      <c r="BN218" s="4" t="s">
        <v>5907</v>
      </c>
      <c r="BO218" s="4" t="s">
        <v>5908</v>
      </c>
      <c r="BP218" s="4" t="s">
        <v>9</v>
      </c>
      <c r="BQ218" s="4" t="s">
        <v>9</v>
      </c>
      <c r="BR218" s="4" t="s">
        <v>5902</v>
      </c>
      <c r="BS218" s="4" t="s">
        <v>9</v>
      </c>
      <c r="BT218" s="4" t="s">
        <v>9</v>
      </c>
      <c r="BU218" s="4" t="s">
        <v>9</v>
      </c>
      <c r="BV218" s="4" t="s">
        <v>9</v>
      </c>
      <c r="BW218" s="4" t="s">
        <v>9</v>
      </c>
      <c r="BX218" s="4" t="s">
        <v>5901</v>
      </c>
      <c r="BY218" s="4" t="s">
        <v>9</v>
      </c>
      <c r="BZ218" s="4" t="s">
        <v>9</v>
      </c>
      <c r="CA218" s="4" t="s">
        <v>9</v>
      </c>
      <c r="CB218" s="4" t="s">
        <v>9</v>
      </c>
      <c r="CC218" s="4" t="s">
        <v>9</v>
      </c>
      <c r="CD218" s="4" t="s">
        <v>9</v>
      </c>
      <c r="CE218" s="4" t="s">
        <v>9</v>
      </c>
      <c r="CF218" s="4" t="s">
        <v>5902</v>
      </c>
      <c r="CG218" s="4" t="s">
        <v>9</v>
      </c>
      <c r="CH218" s="4" t="s">
        <v>9</v>
      </c>
      <c r="CI218" s="4" t="s">
        <v>9</v>
      </c>
      <c r="CJ218" s="4" t="s">
        <v>9</v>
      </c>
      <c r="CK218" s="104">
        <v>0.51285879629630005</v>
      </c>
      <c r="CL218" s="104">
        <v>0</v>
      </c>
      <c r="CM218" s="4" t="s">
        <v>9</v>
      </c>
      <c r="CN218" s="4" t="s">
        <v>5902</v>
      </c>
      <c r="CO218" s="4" t="s">
        <v>9</v>
      </c>
      <c r="CP218" s="4" t="s">
        <v>9</v>
      </c>
      <c r="CQ218" s="4" t="s">
        <v>9</v>
      </c>
      <c r="CR218" s="4" t="s">
        <v>9</v>
      </c>
      <c r="CS218" s="4" t="s">
        <v>9</v>
      </c>
      <c r="CT218" s="4" t="s">
        <v>9</v>
      </c>
      <c r="CU218" s="4" t="s">
        <v>9</v>
      </c>
      <c r="CV218" s="4" t="s">
        <v>11</v>
      </c>
      <c r="CW218" s="4" t="s">
        <v>5909</v>
      </c>
      <c r="CX218" s="4" t="s">
        <v>9</v>
      </c>
      <c r="CY218" s="4" t="s">
        <v>9</v>
      </c>
      <c r="CZ218" s="4" t="s">
        <v>9</v>
      </c>
      <c r="DA218" s="4" t="s">
        <v>9</v>
      </c>
      <c r="DB218" s="4" t="s">
        <v>9</v>
      </c>
      <c r="DC218" s="102"/>
      <c r="DE218" s="8" t="str">
        <f t="shared" si="6"/>
        <v>XIN010</v>
      </c>
      <c r="DF218" s="8" t="str">
        <f t="shared" si="7"/>
        <v>Material Damage Insurance</v>
      </c>
    </row>
    <row r="219" spans="1:110">
      <c r="A219" s="4" t="s">
        <v>6126</v>
      </c>
      <c r="B219" s="4" t="s">
        <v>5899</v>
      </c>
      <c r="C219" s="4" t="s">
        <v>4955</v>
      </c>
      <c r="D219" s="4" t="s">
        <v>9</v>
      </c>
      <c r="E219" s="4" t="s">
        <v>5900</v>
      </c>
      <c r="F219" s="102">
        <v>44502</v>
      </c>
      <c r="G219" s="4" t="s">
        <v>9</v>
      </c>
      <c r="H219" s="102"/>
      <c r="I219" s="4" t="s">
        <v>6892</v>
      </c>
      <c r="J219" s="4" t="s">
        <v>9</v>
      </c>
      <c r="K219" s="4" t="s">
        <v>5002</v>
      </c>
      <c r="L219" s="4" t="s">
        <v>9</v>
      </c>
      <c r="M219" s="4" t="s">
        <v>9</v>
      </c>
      <c r="N219" s="4" t="s">
        <v>5002</v>
      </c>
      <c r="O219" s="4" t="s">
        <v>4955</v>
      </c>
      <c r="P219" s="4" t="s">
        <v>5901</v>
      </c>
      <c r="Q219" s="4" t="s">
        <v>9</v>
      </c>
      <c r="R219" s="4" t="s">
        <v>9</v>
      </c>
      <c r="S219" s="4" t="s">
        <v>11</v>
      </c>
      <c r="T219" s="4" t="s">
        <v>1449</v>
      </c>
      <c r="U219" s="4" t="s">
        <v>5902</v>
      </c>
      <c r="V219" s="102"/>
      <c r="W219" s="4" t="s">
        <v>5902</v>
      </c>
      <c r="X219" s="4" t="s">
        <v>9</v>
      </c>
      <c r="Y219" s="4" t="s">
        <v>11</v>
      </c>
      <c r="Z219" s="4" t="s">
        <v>9</v>
      </c>
      <c r="AA219" s="4" t="s">
        <v>9</v>
      </c>
      <c r="AB219" s="102"/>
      <c r="AC219" s="102"/>
      <c r="AD219" s="102"/>
      <c r="AE219" s="102">
        <v>44502</v>
      </c>
      <c r="AF219" s="102"/>
      <c r="AG219" s="102"/>
      <c r="AH219" s="4" t="s">
        <v>5903</v>
      </c>
      <c r="AI219" s="4" t="s">
        <v>9</v>
      </c>
      <c r="AJ219" s="4" t="s">
        <v>9</v>
      </c>
      <c r="AK219" s="4" t="s">
        <v>9</v>
      </c>
      <c r="AL219" s="4" t="s">
        <v>5904</v>
      </c>
      <c r="AM219" s="4" t="s">
        <v>5905</v>
      </c>
      <c r="AN219" s="4" t="s">
        <v>9</v>
      </c>
      <c r="AO219" s="4" t="s">
        <v>9</v>
      </c>
      <c r="AP219" s="4" t="s">
        <v>5902</v>
      </c>
      <c r="AQ219" s="4" t="s">
        <v>9</v>
      </c>
      <c r="AR219" s="4" t="s">
        <v>9</v>
      </c>
      <c r="AS219" s="4" t="s">
        <v>9</v>
      </c>
      <c r="AT219" s="4" t="s">
        <v>9</v>
      </c>
      <c r="AU219" s="4" t="s">
        <v>9</v>
      </c>
      <c r="AV219" s="102"/>
      <c r="AW219" s="4" t="s">
        <v>5902</v>
      </c>
      <c r="AX219" s="4" t="s">
        <v>9</v>
      </c>
      <c r="AY219" s="4" t="s">
        <v>9</v>
      </c>
      <c r="AZ219" s="4" t="s">
        <v>9</v>
      </c>
      <c r="BA219" s="4" t="s">
        <v>9</v>
      </c>
      <c r="BB219" s="103">
        <v>0</v>
      </c>
      <c r="BC219" s="102"/>
      <c r="BD219" s="4" t="s">
        <v>9</v>
      </c>
      <c r="BE219" s="102"/>
      <c r="BF219" s="102"/>
      <c r="BG219" s="4" t="s">
        <v>9</v>
      </c>
      <c r="BH219" s="4" t="s">
        <v>5906</v>
      </c>
      <c r="BI219" s="4" t="s">
        <v>9</v>
      </c>
      <c r="BJ219" s="4" t="s">
        <v>9</v>
      </c>
      <c r="BK219" s="4" t="s">
        <v>9</v>
      </c>
      <c r="BL219" s="4" t="s">
        <v>9</v>
      </c>
      <c r="BM219" s="4" t="s">
        <v>9</v>
      </c>
      <c r="BN219" s="4" t="s">
        <v>5907</v>
      </c>
      <c r="BO219" s="4" t="s">
        <v>5908</v>
      </c>
      <c r="BP219" s="4" t="s">
        <v>9</v>
      </c>
      <c r="BQ219" s="4" t="s">
        <v>9</v>
      </c>
      <c r="BR219" s="4" t="s">
        <v>5902</v>
      </c>
      <c r="BS219" s="4" t="s">
        <v>9</v>
      </c>
      <c r="BT219" s="4" t="s">
        <v>9</v>
      </c>
      <c r="BU219" s="4" t="s">
        <v>9</v>
      </c>
      <c r="BV219" s="4" t="s">
        <v>9</v>
      </c>
      <c r="BW219" s="4" t="s">
        <v>9</v>
      </c>
      <c r="BX219" s="4" t="s">
        <v>5901</v>
      </c>
      <c r="BY219" s="4" t="s">
        <v>9</v>
      </c>
      <c r="BZ219" s="4" t="s">
        <v>9</v>
      </c>
      <c r="CA219" s="4" t="s">
        <v>9</v>
      </c>
      <c r="CB219" s="4" t="s">
        <v>9</v>
      </c>
      <c r="CC219" s="4" t="s">
        <v>9</v>
      </c>
      <c r="CD219" s="4" t="s">
        <v>9</v>
      </c>
      <c r="CE219" s="4" t="s">
        <v>9</v>
      </c>
      <c r="CF219" s="4" t="s">
        <v>5902</v>
      </c>
      <c r="CG219" s="4" t="s">
        <v>9</v>
      </c>
      <c r="CH219" s="4" t="s">
        <v>9</v>
      </c>
      <c r="CI219" s="4" t="s">
        <v>9</v>
      </c>
      <c r="CJ219" s="4" t="s">
        <v>9</v>
      </c>
      <c r="CK219" s="104">
        <v>0.51287037037036998</v>
      </c>
      <c r="CL219" s="104">
        <v>0</v>
      </c>
      <c r="CM219" s="4" t="s">
        <v>9</v>
      </c>
      <c r="CN219" s="4" t="s">
        <v>5902</v>
      </c>
      <c r="CO219" s="4" t="s">
        <v>9</v>
      </c>
      <c r="CP219" s="4" t="s">
        <v>9</v>
      </c>
      <c r="CQ219" s="4" t="s">
        <v>9</v>
      </c>
      <c r="CR219" s="4" t="s">
        <v>9</v>
      </c>
      <c r="CS219" s="4" t="s">
        <v>9</v>
      </c>
      <c r="CT219" s="4" t="s">
        <v>9</v>
      </c>
      <c r="CU219" s="4" t="s">
        <v>9</v>
      </c>
      <c r="CV219" s="4" t="s">
        <v>11</v>
      </c>
      <c r="CW219" s="4" t="s">
        <v>5909</v>
      </c>
      <c r="CX219" s="4" t="s">
        <v>9</v>
      </c>
      <c r="CY219" s="4" t="s">
        <v>9</v>
      </c>
      <c r="CZ219" s="4" t="s">
        <v>9</v>
      </c>
      <c r="DA219" s="4" t="s">
        <v>9</v>
      </c>
      <c r="DB219" s="4" t="s">
        <v>9</v>
      </c>
      <c r="DC219" s="102"/>
      <c r="DE219" s="8" t="str">
        <f t="shared" si="6"/>
        <v>XIN020</v>
      </c>
      <c r="DF219" s="8" t="str">
        <f t="shared" si="7"/>
        <v>Business Interruption Insurance</v>
      </c>
    </row>
    <row r="220" spans="1:110">
      <c r="A220" s="4" t="s">
        <v>6127</v>
      </c>
      <c r="B220" s="4" t="s">
        <v>5899</v>
      </c>
      <c r="C220" s="4" t="s">
        <v>4955</v>
      </c>
      <c r="D220" s="4" t="s">
        <v>9</v>
      </c>
      <c r="E220" s="4" t="s">
        <v>5900</v>
      </c>
      <c r="F220" s="102">
        <v>44502</v>
      </c>
      <c r="G220" s="4" t="s">
        <v>9</v>
      </c>
      <c r="H220" s="102"/>
      <c r="I220" s="4" t="s">
        <v>6893</v>
      </c>
      <c r="J220" s="4" t="s">
        <v>9</v>
      </c>
      <c r="K220" s="4" t="s">
        <v>5002</v>
      </c>
      <c r="L220" s="4" t="s">
        <v>9</v>
      </c>
      <c r="M220" s="4" t="s">
        <v>9</v>
      </c>
      <c r="N220" s="4" t="s">
        <v>5002</v>
      </c>
      <c r="O220" s="4" t="s">
        <v>4955</v>
      </c>
      <c r="P220" s="4" t="s">
        <v>5901</v>
      </c>
      <c r="Q220" s="4" t="s">
        <v>9</v>
      </c>
      <c r="R220" s="4" t="s">
        <v>9</v>
      </c>
      <c r="S220" s="4" t="s">
        <v>11</v>
      </c>
      <c r="T220" s="4" t="s">
        <v>1449</v>
      </c>
      <c r="U220" s="4" t="s">
        <v>5902</v>
      </c>
      <c r="V220" s="102"/>
      <c r="W220" s="4" t="s">
        <v>5902</v>
      </c>
      <c r="X220" s="4" t="s">
        <v>9</v>
      </c>
      <c r="Y220" s="4" t="s">
        <v>11</v>
      </c>
      <c r="Z220" s="4" t="s">
        <v>9</v>
      </c>
      <c r="AA220" s="4" t="s">
        <v>9</v>
      </c>
      <c r="AB220" s="102"/>
      <c r="AC220" s="102"/>
      <c r="AD220" s="102"/>
      <c r="AE220" s="102">
        <v>44502</v>
      </c>
      <c r="AF220" s="102"/>
      <c r="AG220" s="102"/>
      <c r="AH220" s="4" t="s">
        <v>5903</v>
      </c>
      <c r="AI220" s="4" t="s">
        <v>9</v>
      </c>
      <c r="AJ220" s="4" t="s">
        <v>9</v>
      </c>
      <c r="AK220" s="4" t="s">
        <v>9</v>
      </c>
      <c r="AL220" s="4" t="s">
        <v>5904</v>
      </c>
      <c r="AM220" s="4" t="s">
        <v>5905</v>
      </c>
      <c r="AN220" s="4" t="s">
        <v>9</v>
      </c>
      <c r="AO220" s="4" t="s">
        <v>9</v>
      </c>
      <c r="AP220" s="4" t="s">
        <v>5902</v>
      </c>
      <c r="AQ220" s="4" t="s">
        <v>9</v>
      </c>
      <c r="AR220" s="4" t="s">
        <v>9</v>
      </c>
      <c r="AS220" s="4" t="s">
        <v>9</v>
      </c>
      <c r="AT220" s="4" t="s">
        <v>9</v>
      </c>
      <c r="AU220" s="4" t="s">
        <v>9</v>
      </c>
      <c r="AV220" s="102"/>
      <c r="AW220" s="4" t="s">
        <v>5902</v>
      </c>
      <c r="AX220" s="4" t="s">
        <v>9</v>
      </c>
      <c r="AY220" s="4" t="s">
        <v>9</v>
      </c>
      <c r="AZ220" s="4" t="s">
        <v>9</v>
      </c>
      <c r="BA220" s="4" t="s">
        <v>9</v>
      </c>
      <c r="BB220" s="103">
        <v>0</v>
      </c>
      <c r="BC220" s="102"/>
      <c r="BD220" s="4" t="s">
        <v>9</v>
      </c>
      <c r="BE220" s="102"/>
      <c r="BF220" s="102"/>
      <c r="BG220" s="4" t="s">
        <v>9</v>
      </c>
      <c r="BH220" s="4" t="s">
        <v>5906</v>
      </c>
      <c r="BI220" s="4" t="s">
        <v>9</v>
      </c>
      <c r="BJ220" s="4" t="s">
        <v>9</v>
      </c>
      <c r="BK220" s="4" t="s">
        <v>9</v>
      </c>
      <c r="BL220" s="4" t="s">
        <v>9</v>
      </c>
      <c r="BM220" s="4" t="s">
        <v>9</v>
      </c>
      <c r="BN220" s="4" t="s">
        <v>5907</v>
      </c>
      <c r="BO220" s="4" t="s">
        <v>5908</v>
      </c>
      <c r="BP220" s="4" t="s">
        <v>9</v>
      </c>
      <c r="BQ220" s="4" t="s">
        <v>9</v>
      </c>
      <c r="BR220" s="4" t="s">
        <v>5902</v>
      </c>
      <c r="BS220" s="4" t="s">
        <v>9</v>
      </c>
      <c r="BT220" s="4" t="s">
        <v>9</v>
      </c>
      <c r="BU220" s="4" t="s">
        <v>9</v>
      </c>
      <c r="BV220" s="4" t="s">
        <v>9</v>
      </c>
      <c r="BW220" s="4" t="s">
        <v>9</v>
      </c>
      <c r="BX220" s="4" t="s">
        <v>5901</v>
      </c>
      <c r="BY220" s="4" t="s">
        <v>9</v>
      </c>
      <c r="BZ220" s="4" t="s">
        <v>9</v>
      </c>
      <c r="CA220" s="4" t="s">
        <v>9</v>
      </c>
      <c r="CB220" s="4" t="s">
        <v>9</v>
      </c>
      <c r="CC220" s="4" t="s">
        <v>9</v>
      </c>
      <c r="CD220" s="4" t="s">
        <v>9</v>
      </c>
      <c r="CE220" s="4" t="s">
        <v>9</v>
      </c>
      <c r="CF220" s="4" t="s">
        <v>5902</v>
      </c>
      <c r="CG220" s="4" t="s">
        <v>9</v>
      </c>
      <c r="CH220" s="4" t="s">
        <v>9</v>
      </c>
      <c r="CI220" s="4" t="s">
        <v>9</v>
      </c>
      <c r="CJ220" s="4" t="s">
        <v>9</v>
      </c>
      <c r="CK220" s="104">
        <v>0.51287037037036998</v>
      </c>
      <c r="CL220" s="104">
        <v>0</v>
      </c>
      <c r="CM220" s="4" t="s">
        <v>9</v>
      </c>
      <c r="CN220" s="4" t="s">
        <v>5902</v>
      </c>
      <c r="CO220" s="4" t="s">
        <v>9</v>
      </c>
      <c r="CP220" s="4" t="s">
        <v>9</v>
      </c>
      <c r="CQ220" s="4" t="s">
        <v>9</v>
      </c>
      <c r="CR220" s="4" t="s">
        <v>9</v>
      </c>
      <c r="CS220" s="4" t="s">
        <v>9</v>
      </c>
      <c r="CT220" s="4" t="s">
        <v>9</v>
      </c>
      <c r="CU220" s="4" t="s">
        <v>9</v>
      </c>
      <c r="CV220" s="4" t="s">
        <v>11</v>
      </c>
      <c r="CW220" s="4" t="s">
        <v>5909</v>
      </c>
      <c r="CX220" s="4" t="s">
        <v>9</v>
      </c>
      <c r="CY220" s="4" t="s">
        <v>9</v>
      </c>
      <c r="CZ220" s="4" t="s">
        <v>9</v>
      </c>
      <c r="DA220" s="4" t="s">
        <v>9</v>
      </c>
      <c r="DB220" s="4" t="s">
        <v>9</v>
      </c>
      <c r="DC220" s="102"/>
      <c r="DE220" s="8" t="str">
        <f t="shared" si="6"/>
        <v>XIN030</v>
      </c>
      <c r="DF220" s="8" t="str">
        <f t="shared" si="7"/>
        <v>Inventory Static Risk Insurance</v>
      </c>
    </row>
    <row r="221" spans="1:110">
      <c r="A221" s="4" t="s">
        <v>6128</v>
      </c>
      <c r="B221" s="4" t="s">
        <v>5899</v>
      </c>
      <c r="C221" s="4" t="s">
        <v>4955</v>
      </c>
      <c r="D221" s="4" t="s">
        <v>9</v>
      </c>
      <c r="E221" s="4" t="s">
        <v>5900</v>
      </c>
      <c r="F221" s="102">
        <v>44502</v>
      </c>
      <c r="G221" s="4" t="s">
        <v>9</v>
      </c>
      <c r="H221" s="102"/>
      <c r="I221" s="4" t="s">
        <v>6894</v>
      </c>
      <c r="J221" s="4" t="s">
        <v>9</v>
      </c>
      <c r="K221" s="4" t="s">
        <v>5002</v>
      </c>
      <c r="L221" s="4" t="s">
        <v>9</v>
      </c>
      <c r="M221" s="4" t="s">
        <v>9</v>
      </c>
      <c r="N221" s="4" t="s">
        <v>5002</v>
      </c>
      <c r="O221" s="4" t="s">
        <v>4955</v>
      </c>
      <c r="P221" s="4" t="s">
        <v>5901</v>
      </c>
      <c r="Q221" s="4" t="s">
        <v>9</v>
      </c>
      <c r="R221" s="4" t="s">
        <v>9</v>
      </c>
      <c r="S221" s="4" t="s">
        <v>11</v>
      </c>
      <c r="T221" s="4" t="s">
        <v>1449</v>
      </c>
      <c r="U221" s="4" t="s">
        <v>5902</v>
      </c>
      <c r="V221" s="102"/>
      <c r="W221" s="4" t="s">
        <v>5902</v>
      </c>
      <c r="X221" s="4" t="s">
        <v>9</v>
      </c>
      <c r="Y221" s="4" t="s">
        <v>11</v>
      </c>
      <c r="Z221" s="4" t="s">
        <v>9</v>
      </c>
      <c r="AA221" s="4" t="s">
        <v>9</v>
      </c>
      <c r="AB221" s="102"/>
      <c r="AC221" s="102"/>
      <c r="AD221" s="102"/>
      <c r="AE221" s="102">
        <v>44502</v>
      </c>
      <c r="AF221" s="102"/>
      <c r="AG221" s="102"/>
      <c r="AH221" s="4" t="s">
        <v>5903</v>
      </c>
      <c r="AI221" s="4" t="s">
        <v>9</v>
      </c>
      <c r="AJ221" s="4" t="s">
        <v>9</v>
      </c>
      <c r="AK221" s="4" t="s">
        <v>9</v>
      </c>
      <c r="AL221" s="4" t="s">
        <v>5904</v>
      </c>
      <c r="AM221" s="4" t="s">
        <v>5905</v>
      </c>
      <c r="AN221" s="4" t="s">
        <v>9</v>
      </c>
      <c r="AO221" s="4" t="s">
        <v>9</v>
      </c>
      <c r="AP221" s="4" t="s">
        <v>5902</v>
      </c>
      <c r="AQ221" s="4" t="s">
        <v>9</v>
      </c>
      <c r="AR221" s="4" t="s">
        <v>9</v>
      </c>
      <c r="AS221" s="4" t="s">
        <v>9</v>
      </c>
      <c r="AT221" s="4" t="s">
        <v>9</v>
      </c>
      <c r="AU221" s="4" t="s">
        <v>9</v>
      </c>
      <c r="AV221" s="102"/>
      <c r="AW221" s="4" t="s">
        <v>5902</v>
      </c>
      <c r="AX221" s="4" t="s">
        <v>9</v>
      </c>
      <c r="AY221" s="4" t="s">
        <v>9</v>
      </c>
      <c r="AZ221" s="4" t="s">
        <v>9</v>
      </c>
      <c r="BA221" s="4" t="s">
        <v>9</v>
      </c>
      <c r="BB221" s="103">
        <v>0</v>
      </c>
      <c r="BC221" s="102"/>
      <c r="BD221" s="4" t="s">
        <v>9</v>
      </c>
      <c r="BE221" s="102"/>
      <c r="BF221" s="102"/>
      <c r="BG221" s="4" t="s">
        <v>9</v>
      </c>
      <c r="BH221" s="4" t="s">
        <v>5906</v>
      </c>
      <c r="BI221" s="4" t="s">
        <v>9</v>
      </c>
      <c r="BJ221" s="4" t="s">
        <v>9</v>
      </c>
      <c r="BK221" s="4" t="s">
        <v>9</v>
      </c>
      <c r="BL221" s="4" t="s">
        <v>9</v>
      </c>
      <c r="BM221" s="4" t="s">
        <v>9</v>
      </c>
      <c r="BN221" s="4" t="s">
        <v>5907</v>
      </c>
      <c r="BO221" s="4" t="s">
        <v>5908</v>
      </c>
      <c r="BP221" s="4" t="s">
        <v>9</v>
      </c>
      <c r="BQ221" s="4" t="s">
        <v>9</v>
      </c>
      <c r="BR221" s="4" t="s">
        <v>5902</v>
      </c>
      <c r="BS221" s="4" t="s">
        <v>9</v>
      </c>
      <c r="BT221" s="4" t="s">
        <v>9</v>
      </c>
      <c r="BU221" s="4" t="s">
        <v>9</v>
      </c>
      <c r="BV221" s="4" t="s">
        <v>9</v>
      </c>
      <c r="BW221" s="4" t="s">
        <v>9</v>
      </c>
      <c r="BX221" s="4" t="s">
        <v>5901</v>
      </c>
      <c r="BY221" s="4" t="s">
        <v>9</v>
      </c>
      <c r="BZ221" s="4" t="s">
        <v>9</v>
      </c>
      <c r="CA221" s="4" t="s">
        <v>9</v>
      </c>
      <c r="CB221" s="4" t="s">
        <v>9</v>
      </c>
      <c r="CC221" s="4" t="s">
        <v>9</v>
      </c>
      <c r="CD221" s="4" t="s">
        <v>9</v>
      </c>
      <c r="CE221" s="4" t="s">
        <v>9</v>
      </c>
      <c r="CF221" s="4" t="s">
        <v>5902</v>
      </c>
      <c r="CG221" s="4" t="s">
        <v>9</v>
      </c>
      <c r="CH221" s="4" t="s">
        <v>9</v>
      </c>
      <c r="CI221" s="4" t="s">
        <v>9</v>
      </c>
      <c r="CJ221" s="4" t="s">
        <v>9</v>
      </c>
      <c r="CK221" s="104">
        <v>0.51287037037036998</v>
      </c>
      <c r="CL221" s="104">
        <v>0</v>
      </c>
      <c r="CM221" s="4" t="s">
        <v>9</v>
      </c>
      <c r="CN221" s="4" t="s">
        <v>5902</v>
      </c>
      <c r="CO221" s="4" t="s">
        <v>9</v>
      </c>
      <c r="CP221" s="4" t="s">
        <v>9</v>
      </c>
      <c r="CQ221" s="4" t="s">
        <v>9</v>
      </c>
      <c r="CR221" s="4" t="s">
        <v>9</v>
      </c>
      <c r="CS221" s="4" t="s">
        <v>9</v>
      </c>
      <c r="CT221" s="4" t="s">
        <v>9</v>
      </c>
      <c r="CU221" s="4" t="s">
        <v>9</v>
      </c>
      <c r="CV221" s="4" t="s">
        <v>11</v>
      </c>
      <c r="CW221" s="4" t="s">
        <v>5909</v>
      </c>
      <c r="CX221" s="4" t="s">
        <v>9</v>
      </c>
      <c r="CY221" s="4" t="s">
        <v>9</v>
      </c>
      <c r="CZ221" s="4" t="s">
        <v>9</v>
      </c>
      <c r="DA221" s="4" t="s">
        <v>9</v>
      </c>
      <c r="DB221" s="4" t="s">
        <v>9</v>
      </c>
      <c r="DC221" s="102"/>
      <c r="DE221" s="8" t="str">
        <f t="shared" si="6"/>
        <v>XIN040</v>
      </c>
      <c r="DF221" s="8" t="str">
        <f t="shared" si="7"/>
        <v>Inventory Transit Insurance</v>
      </c>
    </row>
    <row r="222" spans="1:110">
      <c r="A222" s="4" t="s">
        <v>6129</v>
      </c>
      <c r="B222" s="4" t="s">
        <v>5899</v>
      </c>
      <c r="C222" s="4" t="s">
        <v>4955</v>
      </c>
      <c r="D222" s="4" t="s">
        <v>9</v>
      </c>
      <c r="E222" s="4" t="s">
        <v>5900</v>
      </c>
      <c r="F222" s="102">
        <v>44502</v>
      </c>
      <c r="G222" s="4" t="s">
        <v>9</v>
      </c>
      <c r="H222" s="102"/>
      <c r="I222" s="4" t="s">
        <v>6895</v>
      </c>
      <c r="J222" s="4" t="s">
        <v>9</v>
      </c>
      <c r="K222" s="4" t="s">
        <v>5002</v>
      </c>
      <c r="L222" s="4" t="s">
        <v>9</v>
      </c>
      <c r="M222" s="4" t="s">
        <v>9</v>
      </c>
      <c r="N222" s="4" t="s">
        <v>5002</v>
      </c>
      <c r="O222" s="4" t="s">
        <v>4955</v>
      </c>
      <c r="P222" s="4" t="s">
        <v>5901</v>
      </c>
      <c r="Q222" s="4" t="s">
        <v>9</v>
      </c>
      <c r="R222" s="4" t="s">
        <v>9</v>
      </c>
      <c r="S222" s="4" t="s">
        <v>11</v>
      </c>
      <c r="T222" s="4" t="s">
        <v>1449</v>
      </c>
      <c r="U222" s="4" t="s">
        <v>5902</v>
      </c>
      <c r="V222" s="102"/>
      <c r="W222" s="4" t="s">
        <v>5902</v>
      </c>
      <c r="X222" s="4" t="s">
        <v>9</v>
      </c>
      <c r="Y222" s="4" t="s">
        <v>11</v>
      </c>
      <c r="Z222" s="4" t="s">
        <v>9</v>
      </c>
      <c r="AA222" s="4" t="s">
        <v>9</v>
      </c>
      <c r="AB222" s="102"/>
      <c r="AC222" s="102"/>
      <c r="AD222" s="102"/>
      <c r="AE222" s="102">
        <v>44502</v>
      </c>
      <c r="AF222" s="102"/>
      <c r="AG222" s="102"/>
      <c r="AH222" s="4" t="s">
        <v>5903</v>
      </c>
      <c r="AI222" s="4" t="s">
        <v>9</v>
      </c>
      <c r="AJ222" s="4" t="s">
        <v>9</v>
      </c>
      <c r="AK222" s="4" t="s">
        <v>9</v>
      </c>
      <c r="AL222" s="4" t="s">
        <v>5904</v>
      </c>
      <c r="AM222" s="4" t="s">
        <v>5905</v>
      </c>
      <c r="AN222" s="4" t="s">
        <v>9</v>
      </c>
      <c r="AO222" s="4" t="s">
        <v>9</v>
      </c>
      <c r="AP222" s="4" t="s">
        <v>5902</v>
      </c>
      <c r="AQ222" s="4" t="s">
        <v>9</v>
      </c>
      <c r="AR222" s="4" t="s">
        <v>9</v>
      </c>
      <c r="AS222" s="4" t="s">
        <v>9</v>
      </c>
      <c r="AT222" s="4" t="s">
        <v>9</v>
      </c>
      <c r="AU222" s="4" t="s">
        <v>9</v>
      </c>
      <c r="AV222" s="102"/>
      <c r="AW222" s="4" t="s">
        <v>5902</v>
      </c>
      <c r="AX222" s="4" t="s">
        <v>9</v>
      </c>
      <c r="AY222" s="4" t="s">
        <v>9</v>
      </c>
      <c r="AZ222" s="4" t="s">
        <v>9</v>
      </c>
      <c r="BA222" s="4" t="s">
        <v>9</v>
      </c>
      <c r="BB222" s="103">
        <v>0</v>
      </c>
      <c r="BC222" s="102"/>
      <c r="BD222" s="4" t="s">
        <v>9</v>
      </c>
      <c r="BE222" s="102"/>
      <c r="BF222" s="102"/>
      <c r="BG222" s="4" t="s">
        <v>9</v>
      </c>
      <c r="BH222" s="4" t="s">
        <v>5906</v>
      </c>
      <c r="BI222" s="4" t="s">
        <v>9</v>
      </c>
      <c r="BJ222" s="4" t="s">
        <v>9</v>
      </c>
      <c r="BK222" s="4" t="s">
        <v>9</v>
      </c>
      <c r="BL222" s="4" t="s">
        <v>9</v>
      </c>
      <c r="BM222" s="4" t="s">
        <v>9</v>
      </c>
      <c r="BN222" s="4" t="s">
        <v>5907</v>
      </c>
      <c r="BO222" s="4" t="s">
        <v>5908</v>
      </c>
      <c r="BP222" s="4" t="s">
        <v>9</v>
      </c>
      <c r="BQ222" s="4" t="s">
        <v>9</v>
      </c>
      <c r="BR222" s="4" t="s">
        <v>5902</v>
      </c>
      <c r="BS222" s="4" t="s">
        <v>9</v>
      </c>
      <c r="BT222" s="4" t="s">
        <v>9</v>
      </c>
      <c r="BU222" s="4" t="s">
        <v>9</v>
      </c>
      <c r="BV222" s="4" t="s">
        <v>9</v>
      </c>
      <c r="BW222" s="4" t="s">
        <v>9</v>
      </c>
      <c r="BX222" s="4" t="s">
        <v>5901</v>
      </c>
      <c r="BY222" s="4" t="s">
        <v>9</v>
      </c>
      <c r="BZ222" s="4" t="s">
        <v>9</v>
      </c>
      <c r="CA222" s="4" t="s">
        <v>9</v>
      </c>
      <c r="CB222" s="4" t="s">
        <v>9</v>
      </c>
      <c r="CC222" s="4" t="s">
        <v>9</v>
      </c>
      <c r="CD222" s="4" t="s">
        <v>9</v>
      </c>
      <c r="CE222" s="4" t="s">
        <v>9</v>
      </c>
      <c r="CF222" s="4" t="s">
        <v>5902</v>
      </c>
      <c r="CG222" s="4" t="s">
        <v>9</v>
      </c>
      <c r="CH222" s="4" t="s">
        <v>9</v>
      </c>
      <c r="CI222" s="4" t="s">
        <v>9</v>
      </c>
      <c r="CJ222" s="4" t="s">
        <v>9</v>
      </c>
      <c r="CK222" s="104">
        <v>0.51287037037036998</v>
      </c>
      <c r="CL222" s="104">
        <v>0</v>
      </c>
      <c r="CM222" s="4" t="s">
        <v>9</v>
      </c>
      <c r="CN222" s="4" t="s">
        <v>5902</v>
      </c>
      <c r="CO222" s="4" t="s">
        <v>9</v>
      </c>
      <c r="CP222" s="4" t="s">
        <v>9</v>
      </c>
      <c r="CQ222" s="4" t="s">
        <v>9</v>
      </c>
      <c r="CR222" s="4" t="s">
        <v>9</v>
      </c>
      <c r="CS222" s="4" t="s">
        <v>9</v>
      </c>
      <c r="CT222" s="4" t="s">
        <v>9</v>
      </c>
      <c r="CU222" s="4" t="s">
        <v>9</v>
      </c>
      <c r="CV222" s="4" t="s">
        <v>11</v>
      </c>
      <c r="CW222" s="4" t="s">
        <v>5909</v>
      </c>
      <c r="CX222" s="4" t="s">
        <v>9</v>
      </c>
      <c r="CY222" s="4" t="s">
        <v>9</v>
      </c>
      <c r="CZ222" s="4" t="s">
        <v>9</v>
      </c>
      <c r="DA222" s="4" t="s">
        <v>9</v>
      </c>
      <c r="DB222" s="4" t="s">
        <v>9</v>
      </c>
      <c r="DC222" s="102"/>
      <c r="DE222" s="8" t="str">
        <f t="shared" si="6"/>
        <v>XIN050</v>
      </c>
      <c r="DF222" s="8" t="str">
        <f t="shared" si="7"/>
        <v>Travel Insurance</v>
      </c>
    </row>
    <row r="223" spans="1:110">
      <c r="A223" s="4" t="s">
        <v>6130</v>
      </c>
      <c r="B223" s="4" t="s">
        <v>5899</v>
      </c>
      <c r="C223" s="4" t="s">
        <v>4955</v>
      </c>
      <c r="D223" s="4" t="s">
        <v>9</v>
      </c>
      <c r="E223" s="4" t="s">
        <v>5900</v>
      </c>
      <c r="F223" s="102">
        <v>44502</v>
      </c>
      <c r="G223" s="4" t="s">
        <v>9</v>
      </c>
      <c r="H223" s="102"/>
      <c r="I223" s="4" t="s">
        <v>6896</v>
      </c>
      <c r="J223" s="4" t="s">
        <v>9</v>
      </c>
      <c r="K223" s="4" t="s">
        <v>5002</v>
      </c>
      <c r="L223" s="4" t="s">
        <v>9</v>
      </c>
      <c r="M223" s="4" t="s">
        <v>9</v>
      </c>
      <c r="N223" s="4" t="s">
        <v>5002</v>
      </c>
      <c r="O223" s="4" t="s">
        <v>4955</v>
      </c>
      <c r="P223" s="4" t="s">
        <v>5901</v>
      </c>
      <c r="Q223" s="4" t="s">
        <v>9</v>
      </c>
      <c r="R223" s="4" t="s">
        <v>9</v>
      </c>
      <c r="S223" s="4" t="s">
        <v>11</v>
      </c>
      <c r="T223" s="4" t="s">
        <v>1449</v>
      </c>
      <c r="U223" s="4" t="s">
        <v>5902</v>
      </c>
      <c r="V223" s="102"/>
      <c r="W223" s="4" t="s">
        <v>5902</v>
      </c>
      <c r="X223" s="4" t="s">
        <v>9</v>
      </c>
      <c r="Y223" s="4" t="s">
        <v>11</v>
      </c>
      <c r="Z223" s="4" t="s">
        <v>9</v>
      </c>
      <c r="AA223" s="4" t="s">
        <v>9</v>
      </c>
      <c r="AB223" s="102"/>
      <c r="AC223" s="102"/>
      <c r="AD223" s="102"/>
      <c r="AE223" s="102">
        <v>44502</v>
      </c>
      <c r="AF223" s="102"/>
      <c r="AG223" s="102"/>
      <c r="AH223" s="4" t="s">
        <v>5903</v>
      </c>
      <c r="AI223" s="4" t="s">
        <v>9</v>
      </c>
      <c r="AJ223" s="4" t="s">
        <v>9</v>
      </c>
      <c r="AK223" s="4" t="s">
        <v>9</v>
      </c>
      <c r="AL223" s="4" t="s">
        <v>5904</v>
      </c>
      <c r="AM223" s="4" t="s">
        <v>5905</v>
      </c>
      <c r="AN223" s="4" t="s">
        <v>9</v>
      </c>
      <c r="AO223" s="4" t="s">
        <v>9</v>
      </c>
      <c r="AP223" s="4" t="s">
        <v>5902</v>
      </c>
      <c r="AQ223" s="4" t="s">
        <v>9</v>
      </c>
      <c r="AR223" s="4" t="s">
        <v>9</v>
      </c>
      <c r="AS223" s="4" t="s">
        <v>9</v>
      </c>
      <c r="AT223" s="4" t="s">
        <v>9</v>
      </c>
      <c r="AU223" s="4" t="s">
        <v>9</v>
      </c>
      <c r="AV223" s="102"/>
      <c r="AW223" s="4" t="s">
        <v>5902</v>
      </c>
      <c r="AX223" s="4" t="s">
        <v>9</v>
      </c>
      <c r="AY223" s="4" t="s">
        <v>9</v>
      </c>
      <c r="AZ223" s="4" t="s">
        <v>9</v>
      </c>
      <c r="BA223" s="4" t="s">
        <v>9</v>
      </c>
      <c r="BB223" s="103">
        <v>0</v>
      </c>
      <c r="BC223" s="102"/>
      <c r="BD223" s="4" t="s">
        <v>9</v>
      </c>
      <c r="BE223" s="102"/>
      <c r="BF223" s="102"/>
      <c r="BG223" s="4" t="s">
        <v>9</v>
      </c>
      <c r="BH223" s="4" t="s">
        <v>5906</v>
      </c>
      <c r="BI223" s="4" t="s">
        <v>9</v>
      </c>
      <c r="BJ223" s="4" t="s">
        <v>9</v>
      </c>
      <c r="BK223" s="4" t="s">
        <v>9</v>
      </c>
      <c r="BL223" s="4" t="s">
        <v>9</v>
      </c>
      <c r="BM223" s="4" t="s">
        <v>9</v>
      </c>
      <c r="BN223" s="4" t="s">
        <v>5907</v>
      </c>
      <c r="BO223" s="4" t="s">
        <v>5908</v>
      </c>
      <c r="BP223" s="4" t="s">
        <v>9</v>
      </c>
      <c r="BQ223" s="4" t="s">
        <v>9</v>
      </c>
      <c r="BR223" s="4" t="s">
        <v>5902</v>
      </c>
      <c r="BS223" s="4" t="s">
        <v>9</v>
      </c>
      <c r="BT223" s="4" t="s">
        <v>9</v>
      </c>
      <c r="BU223" s="4" t="s">
        <v>9</v>
      </c>
      <c r="BV223" s="4" t="s">
        <v>9</v>
      </c>
      <c r="BW223" s="4" t="s">
        <v>9</v>
      </c>
      <c r="BX223" s="4" t="s">
        <v>5901</v>
      </c>
      <c r="BY223" s="4" t="s">
        <v>9</v>
      </c>
      <c r="BZ223" s="4" t="s">
        <v>9</v>
      </c>
      <c r="CA223" s="4" t="s">
        <v>9</v>
      </c>
      <c r="CB223" s="4" t="s">
        <v>9</v>
      </c>
      <c r="CC223" s="4" t="s">
        <v>9</v>
      </c>
      <c r="CD223" s="4" t="s">
        <v>9</v>
      </c>
      <c r="CE223" s="4" t="s">
        <v>9</v>
      </c>
      <c r="CF223" s="4" t="s">
        <v>5902</v>
      </c>
      <c r="CG223" s="4" t="s">
        <v>9</v>
      </c>
      <c r="CH223" s="4" t="s">
        <v>9</v>
      </c>
      <c r="CI223" s="4" t="s">
        <v>9</v>
      </c>
      <c r="CJ223" s="4" t="s">
        <v>9</v>
      </c>
      <c r="CK223" s="104">
        <v>0.51287037037036998</v>
      </c>
      <c r="CL223" s="104">
        <v>0</v>
      </c>
      <c r="CM223" s="4" t="s">
        <v>9</v>
      </c>
      <c r="CN223" s="4" t="s">
        <v>5902</v>
      </c>
      <c r="CO223" s="4" t="s">
        <v>9</v>
      </c>
      <c r="CP223" s="4" t="s">
        <v>9</v>
      </c>
      <c r="CQ223" s="4" t="s">
        <v>9</v>
      </c>
      <c r="CR223" s="4" t="s">
        <v>9</v>
      </c>
      <c r="CS223" s="4" t="s">
        <v>9</v>
      </c>
      <c r="CT223" s="4" t="s">
        <v>9</v>
      </c>
      <c r="CU223" s="4" t="s">
        <v>9</v>
      </c>
      <c r="CV223" s="4" t="s">
        <v>11</v>
      </c>
      <c r="CW223" s="4" t="s">
        <v>5909</v>
      </c>
      <c r="CX223" s="4" t="s">
        <v>9</v>
      </c>
      <c r="CY223" s="4" t="s">
        <v>9</v>
      </c>
      <c r="CZ223" s="4" t="s">
        <v>9</v>
      </c>
      <c r="DA223" s="4" t="s">
        <v>9</v>
      </c>
      <c r="DB223" s="4" t="s">
        <v>9</v>
      </c>
      <c r="DC223" s="102"/>
      <c r="DE223" s="8" t="str">
        <f t="shared" si="6"/>
        <v>XIN060</v>
      </c>
      <c r="DF223" s="8" t="str">
        <f t="shared" si="7"/>
        <v>Motor Vehicle Insurance</v>
      </c>
    </row>
    <row r="224" spans="1:110">
      <c r="A224" s="4" t="s">
        <v>6131</v>
      </c>
      <c r="B224" s="4" t="s">
        <v>5899</v>
      </c>
      <c r="C224" s="4" t="s">
        <v>4955</v>
      </c>
      <c r="D224" s="4" t="s">
        <v>9</v>
      </c>
      <c r="E224" s="4" t="s">
        <v>5900</v>
      </c>
      <c r="F224" s="102">
        <v>44502</v>
      </c>
      <c r="G224" s="4" t="s">
        <v>9</v>
      </c>
      <c r="H224" s="102"/>
      <c r="I224" s="4" t="s">
        <v>6897</v>
      </c>
      <c r="J224" s="4" t="s">
        <v>9</v>
      </c>
      <c r="K224" s="4" t="s">
        <v>5002</v>
      </c>
      <c r="L224" s="4" t="s">
        <v>9</v>
      </c>
      <c r="M224" s="4" t="s">
        <v>9</v>
      </c>
      <c r="N224" s="4" t="s">
        <v>5002</v>
      </c>
      <c r="O224" s="4" t="s">
        <v>4955</v>
      </c>
      <c r="P224" s="4" t="s">
        <v>5901</v>
      </c>
      <c r="Q224" s="4" t="s">
        <v>9</v>
      </c>
      <c r="R224" s="4" t="s">
        <v>9</v>
      </c>
      <c r="S224" s="4" t="s">
        <v>11</v>
      </c>
      <c r="T224" s="4" t="s">
        <v>1449</v>
      </c>
      <c r="U224" s="4" t="s">
        <v>5902</v>
      </c>
      <c r="V224" s="102"/>
      <c r="W224" s="4" t="s">
        <v>5902</v>
      </c>
      <c r="X224" s="4" t="s">
        <v>9</v>
      </c>
      <c r="Y224" s="4" t="s">
        <v>11</v>
      </c>
      <c r="Z224" s="4" t="s">
        <v>9</v>
      </c>
      <c r="AA224" s="4" t="s">
        <v>9</v>
      </c>
      <c r="AB224" s="102"/>
      <c r="AC224" s="102"/>
      <c r="AD224" s="102"/>
      <c r="AE224" s="102">
        <v>44502</v>
      </c>
      <c r="AF224" s="102"/>
      <c r="AG224" s="102"/>
      <c r="AH224" s="4" t="s">
        <v>5903</v>
      </c>
      <c r="AI224" s="4" t="s">
        <v>9</v>
      </c>
      <c r="AJ224" s="4" t="s">
        <v>9</v>
      </c>
      <c r="AK224" s="4" t="s">
        <v>9</v>
      </c>
      <c r="AL224" s="4" t="s">
        <v>5904</v>
      </c>
      <c r="AM224" s="4" t="s">
        <v>5905</v>
      </c>
      <c r="AN224" s="4" t="s">
        <v>9</v>
      </c>
      <c r="AO224" s="4" t="s">
        <v>9</v>
      </c>
      <c r="AP224" s="4" t="s">
        <v>5902</v>
      </c>
      <c r="AQ224" s="4" t="s">
        <v>9</v>
      </c>
      <c r="AR224" s="4" t="s">
        <v>9</v>
      </c>
      <c r="AS224" s="4" t="s">
        <v>9</v>
      </c>
      <c r="AT224" s="4" t="s">
        <v>9</v>
      </c>
      <c r="AU224" s="4" t="s">
        <v>9</v>
      </c>
      <c r="AV224" s="102"/>
      <c r="AW224" s="4" t="s">
        <v>5902</v>
      </c>
      <c r="AX224" s="4" t="s">
        <v>9</v>
      </c>
      <c r="AY224" s="4" t="s">
        <v>9</v>
      </c>
      <c r="AZ224" s="4" t="s">
        <v>9</v>
      </c>
      <c r="BA224" s="4" t="s">
        <v>9</v>
      </c>
      <c r="BB224" s="103">
        <v>0</v>
      </c>
      <c r="BC224" s="102"/>
      <c r="BD224" s="4" t="s">
        <v>9</v>
      </c>
      <c r="BE224" s="102"/>
      <c r="BF224" s="102"/>
      <c r="BG224" s="4" t="s">
        <v>9</v>
      </c>
      <c r="BH224" s="4" t="s">
        <v>5906</v>
      </c>
      <c r="BI224" s="4" t="s">
        <v>9</v>
      </c>
      <c r="BJ224" s="4" t="s">
        <v>9</v>
      </c>
      <c r="BK224" s="4" t="s">
        <v>9</v>
      </c>
      <c r="BL224" s="4" t="s">
        <v>9</v>
      </c>
      <c r="BM224" s="4" t="s">
        <v>9</v>
      </c>
      <c r="BN224" s="4" t="s">
        <v>5907</v>
      </c>
      <c r="BO224" s="4" t="s">
        <v>5908</v>
      </c>
      <c r="BP224" s="4" t="s">
        <v>9</v>
      </c>
      <c r="BQ224" s="4" t="s">
        <v>9</v>
      </c>
      <c r="BR224" s="4" t="s">
        <v>5902</v>
      </c>
      <c r="BS224" s="4" t="s">
        <v>9</v>
      </c>
      <c r="BT224" s="4" t="s">
        <v>9</v>
      </c>
      <c r="BU224" s="4" t="s">
        <v>9</v>
      </c>
      <c r="BV224" s="4" t="s">
        <v>9</v>
      </c>
      <c r="BW224" s="4" t="s">
        <v>9</v>
      </c>
      <c r="BX224" s="4" t="s">
        <v>5901</v>
      </c>
      <c r="BY224" s="4" t="s">
        <v>9</v>
      </c>
      <c r="BZ224" s="4" t="s">
        <v>9</v>
      </c>
      <c r="CA224" s="4" t="s">
        <v>9</v>
      </c>
      <c r="CB224" s="4" t="s">
        <v>9</v>
      </c>
      <c r="CC224" s="4" t="s">
        <v>9</v>
      </c>
      <c r="CD224" s="4" t="s">
        <v>9</v>
      </c>
      <c r="CE224" s="4" t="s">
        <v>9</v>
      </c>
      <c r="CF224" s="4" t="s">
        <v>5902</v>
      </c>
      <c r="CG224" s="4" t="s">
        <v>9</v>
      </c>
      <c r="CH224" s="4" t="s">
        <v>9</v>
      </c>
      <c r="CI224" s="4" t="s">
        <v>9</v>
      </c>
      <c r="CJ224" s="4" t="s">
        <v>9</v>
      </c>
      <c r="CK224" s="104">
        <v>0.51287037037036998</v>
      </c>
      <c r="CL224" s="104">
        <v>0</v>
      </c>
      <c r="CM224" s="4" t="s">
        <v>9</v>
      </c>
      <c r="CN224" s="4" t="s">
        <v>5902</v>
      </c>
      <c r="CO224" s="4" t="s">
        <v>9</v>
      </c>
      <c r="CP224" s="4" t="s">
        <v>9</v>
      </c>
      <c r="CQ224" s="4" t="s">
        <v>9</v>
      </c>
      <c r="CR224" s="4" t="s">
        <v>9</v>
      </c>
      <c r="CS224" s="4" t="s">
        <v>9</v>
      </c>
      <c r="CT224" s="4" t="s">
        <v>9</v>
      </c>
      <c r="CU224" s="4" t="s">
        <v>9</v>
      </c>
      <c r="CV224" s="4" t="s">
        <v>11</v>
      </c>
      <c r="CW224" s="4" t="s">
        <v>5909</v>
      </c>
      <c r="CX224" s="4" t="s">
        <v>9</v>
      </c>
      <c r="CY224" s="4" t="s">
        <v>9</v>
      </c>
      <c r="CZ224" s="4" t="s">
        <v>9</v>
      </c>
      <c r="DA224" s="4" t="s">
        <v>9</v>
      </c>
      <c r="DB224" s="4" t="s">
        <v>9</v>
      </c>
      <c r="DC224" s="102"/>
      <c r="DE224" s="8" t="str">
        <f t="shared" si="6"/>
        <v>BUD220</v>
      </c>
      <c r="DF224" s="8" t="str">
        <f t="shared" si="7"/>
        <v>3-UHT WC Gen 2 - Packaging</v>
      </c>
    </row>
    <row r="225" spans="1:110">
      <c r="A225" s="4" t="s">
        <v>6132</v>
      </c>
      <c r="B225" s="4" t="s">
        <v>5899</v>
      </c>
      <c r="C225" s="4" t="s">
        <v>4955</v>
      </c>
      <c r="D225" s="4" t="s">
        <v>9</v>
      </c>
      <c r="E225" s="4" t="s">
        <v>5900</v>
      </c>
      <c r="F225" s="102">
        <v>44502</v>
      </c>
      <c r="G225" s="4" t="s">
        <v>9</v>
      </c>
      <c r="H225" s="102"/>
      <c r="I225" s="4" t="s">
        <v>6898</v>
      </c>
      <c r="J225" s="4" t="s">
        <v>9</v>
      </c>
      <c r="K225" s="4" t="s">
        <v>5002</v>
      </c>
      <c r="L225" s="4" t="s">
        <v>9</v>
      </c>
      <c r="M225" s="4" t="s">
        <v>9</v>
      </c>
      <c r="N225" s="4" t="s">
        <v>5002</v>
      </c>
      <c r="O225" s="4" t="s">
        <v>4955</v>
      </c>
      <c r="P225" s="4" t="s">
        <v>5901</v>
      </c>
      <c r="Q225" s="4" t="s">
        <v>9</v>
      </c>
      <c r="R225" s="4" t="s">
        <v>9</v>
      </c>
      <c r="S225" s="4" t="s">
        <v>11</v>
      </c>
      <c r="T225" s="4" t="s">
        <v>1449</v>
      </c>
      <c r="U225" s="4" t="s">
        <v>5902</v>
      </c>
      <c r="V225" s="102"/>
      <c r="W225" s="4" t="s">
        <v>5902</v>
      </c>
      <c r="X225" s="4" t="s">
        <v>9</v>
      </c>
      <c r="Y225" s="4" t="s">
        <v>11</v>
      </c>
      <c r="Z225" s="4" t="s">
        <v>9</v>
      </c>
      <c r="AA225" s="4" t="s">
        <v>9</v>
      </c>
      <c r="AB225" s="102"/>
      <c r="AC225" s="102"/>
      <c r="AD225" s="102"/>
      <c r="AE225" s="102">
        <v>44502</v>
      </c>
      <c r="AF225" s="102"/>
      <c r="AG225" s="102"/>
      <c r="AH225" s="4" t="s">
        <v>5903</v>
      </c>
      <c r="AI225" s="4" t="s">
        <v>9</v>
      </c>
      <c r="AJ225" s="4" t="s">
        <v>9</v>
      </c>
      <c r="AK225" s="4" t="s">
        <v>9</v>
      </c>
      <c r="AL225" s="4" t="s">
        <v>5904</v>
      </c>
      <c r="AM225" s="4" t="s">
        <v>5905</v>
      </c>
      <c r="AN225" s="4" t="s">
        <v>9</v>
      </c>
      <c r="AO225" s="4" t="s">
        <v>9</v>
      </c>
      <c r="AP225" s="4" t="s">
        <v>5902</v>
      </c>
      <c r="AQ225" s="4" t="s">
        <v>9</v>
      </c>
      <c r="AR225" s="4" t="s">
        <v>9</v>
      </c>
      <c r="AS225" s="4" t="s">
        <v>9</v>
      </c>
      <c r="AT225" s="4" t="s">
        <v>9</v>
      </c>
      <c r="AU225" s="4" t="s">
        <v>9</v>
      </c>
      <c r="AV225" s="102"/>
      <c r="AW225" s="4" t="s">
        <v>5902</v>
      </c>
      <c r="AX225" s="4" t="s">
        <v>9</v>
      </c>
      <c r="AY225" s="4" t="s">
        <v>9</v>
      </c>
      <c r="AZ225" s="4" t="s">
        <v>9</v>
      </c>
      <c r="BA225" s="4" t="s">
        <v>9</v>
      </c>
      <c r="BB225" s="103">
        <v>0</v>
      </c>
      <c r="BC225" s="102"/>
      <c r="BD225" s="4" t="s">
        <v>9</v>
      </c>
      <c r="BE225" s="102"/>
      <c r="BF225" s="102"/>
      <c r="BG225" s="4" t="s">
        <v>9</v>
      </c>
      <c r="BH225" s="4" t="s">
        <v>5906</v>
      </c>
      <c r="BI225" s="4" t="s">
        <v>9</v>
      </c>
      <c r="BJ225" s="4" t="s">
        <v>9</v>
      </c>
      <c r="BK225" s="4" t="s">
        <v>9</v>
      </c>
      <c r="BL225" s="4" t="s">
        <v>9</v>
      </c>
      <c r="BM225" s="4" t="s">
        <v>9</v>
      </c>
      <c r="BN225" s="4" t="s">
        <v>5907</v>
      </c>
      <c r="BO225" s="4" t="s">
        <v>5908</v>
      </c>
      <c r="BP225" s="4" t="s">
        <v>9</v>
      </c>
      <c r="BQ225" s="4" t="s">
        <v>9</v>
      </c>
      <c r="BR225" s="4" t="s">
        <v>5902</v>
      </c>
      <c r="BS225" s="4" t="s">
        <v>9</v>
      </c>
      <c r="BT225" s="4" t="s">
        <v>9</v>
      </c>
      <c r="BU225" s="4" t="s">
        <v>9</v>
      </c>
      <c r="BV225" s="4" t="s">
        <v>9</v>
      </c>
      <c r="BW225" s="4" t="s">
        <v>9</v>
      </c>
      <c r="BX225" s="4" t="s">
        <v>5901</v>
      </c>
      <c r="BY225" s="4" t="s">
        <v>9</v>
      </c>
      <c r="BZ225" s="4" t="s">
        <v>9</v>
      </c>
      <c r="CA225" s="4" t="s">
        <v>9</v>
      </c>
      <c r="CB225" s="4" t="s">
        <v>9</v>
      </c>
      <c r="CC225" s="4" t="s">
        <v>9</v>
      </c>
      <c r="CD225" s="4" t="s">
        <v>9</v>
      </c>
      <c r="CE225" s="4" t="s">
        <v>9</v>
      </c>
      <c r="CF225" s="4" t="s">
        <v>5902</v>
      </c>
      <c r="CG225" s="4" t="s">
        <v>9</v>
      </c>
      <c r="CH225" s="4" t="s">
        <v>9</v>
      </c>
      <c r="CI225" s="4" t="s">
        <v>9</v>
      </c>
      <c r="CJ225" s="4" t="s">
        <v>9</v>
      </c>
      <c r="CK225" s="104">
        <v>0.51287037037036998</v>
      </c>
      <c r="CL225" s="104">
        <v>0</v>
      </c>
      <c r="CM225" s="4" t="s">
        <v>9</v>
      </c>
      <c r="CN225" s="4" t="s">
        <v>5902</v>
      </c>
      <c r="CO225" s="4" t="s">
        <v>9</v>
      </c>
      <c r="CP225" s="4" t="s">
        <v>9</v>
      </c>
      <c r="CQ225" s="4" t="s">
        <v>9</v>
      </c>
      <c r="CR225" s="4" t="s">
        <v>9</v>
      </c>
      <c r="CS225" s="4" t="s">
        <v>9</v>
      </c>
      <c r="CT225" s="4" t="s">
        <v>9</v>
      </c>
      <c r="CU225" s="4" t="s">
        <v>9</v>
      </c>
      <c r="CV225" s="4" t="s">
        <v>11</v>
      </c>
      <c r="CW225" s="4" t="s">
        <v>5909</v>
      </c>
      <c r="CX225" s="4" t="s">
        <v>9</v>
      </c>
      <c r="CY225" s="4" t="s">
        <v>9</v>
      </c>
      <c r="CZ225" s="4" t="s">
        <v>9</v>
      </c>
      <c r="DA225" s="4" t="s">
        <v>9</v>
      </c>
      <c r="DB225" s="4" t="s">
        <v>9</v>
      </c>
      <c r="DC225" s="102"/>
      <c r="DE225" s="8" t="str">
        <f t="shared" si="6"/>
        <v>BUD220</v>
      </c>
      <c r="DF225" s="8" t="str">
        <f t="shared" si="7"/>
        <v>1-Bright IFC S4 CN</v>
      </c>
    </row>
    <row r="226" spans="1:110">
      <c r="A226" s="4" t="s">
        <v>6133</v>
      </c>
      <c r="B226" s="4" t="s">
        <v>5899</v>
      </c>
      <c r="C226" s="4" t="s">
        <v>4955</v>
      </c>
      <c r="D226" s="4" t="s">
        <v>9</v>
      </c>
      <c r="E226" s="4" t="s">
        <v>5900</v>
      </c>
      <c r="F226" s="102">
        <v>44502</v>
      </c>
      <c r="G226" s="4" t="s">
        <v>9</v>
      </c>
      <c r="H226" s="102"/>
      <c r="I226" s="4" t="s">
        <v>6899</v>
      </c>
      <c r="J226" s="4" t="s">
        <v>9</v>
      </c>
      <c r="K226" s="4" t="s">
        <v>5002</v>
      </c>
      <c r="L226" s="4" t="s">
        <v>9</v>
      </c>
      <c r="M226" s="4" t="s">
        <v>9</v>
      </c>
      <c r="N226" s="4" t="s">
        <v>5002</v>
      </c>
      <c r="O226" s="4" t="s">
        <v>4955</v>
      </c>
      <c r="P226" s="4" t="s">
        <v>5901</v>
      </c>
      <c r="Q226" s="4" t="s">
        <v>9</v>
      </c>
      <c r="R226" s="4" t="s">
        <v>9</v>
      </c>
      <c r="S226" s="4" t="s">
        <v>11</v>
      </c>
      <c r="T226" s="4" t="s">
        <v>1449</v>
      </c>
      <c r="U226" s="4" t="s">
        <v>5902</v>
      </c>
      <c r="V226" s="102"/>
      <c r="W226" s="4" t="s">
        <v>5902</v>
      </c>
      <c r="X226" s="4" t="s">
        <v>9</v>
      </c>
      <c r="Y226" s="4" t="s">
        <v>11</v>
      </c>
      <c r="Z226" s="4" t="s">
        <v>9</v>
      </c>
      <c r="AA226" s="4" t="s">
        <v>9</v>
      </c>
      <c r="AB226" s="102"/>
      <c r="AC226" s="102"/>
      <c r="AD226" s="102"/>
      <c r="AE226" s="102">
        <v>44502</v>
      </c>
      <c r="AF226" s="102"/>
      <c r="AG226" s="102"/>
      <c r="AH226" s="4" t="s">
        <v>5903</v>
      </c>
      <c r="AI226" s="4" t="s">
        <v>9</v>
      </c>
      <c r="AJ226" s="4" t="s">
        <v>9</v>
      </c>
      <c r="AK226" s="4" t="s">
        <v>9</v>
      </c>
      <c r="AL226" s="4" t="s">
        <v>5904</v>
      </c>
      <c r="AM226" s="4" t="s">
        <v>5905</v>
      </c>
      <c r="AN226" s="4" t="s">
        <v>9</v>
      </c>
      <c r="AO226" s="4" t="s">
        <v>9</v>
      </c>
      <c r="AP226" s="4" t="s">
        <v>5902</v>
      </c>
      <c r="AQ226" s="4" t="s">
        <v>9</v>
      </c>
      <c r="AR226" s="4" t="s">
        <v>9</v>
      </c>
      <c r="AS226" s="4" t="s">
        <v>9</v>
      </c>
      <c r="AT226" s="4" t="s">
        <v>9</v>
      </c>
      <c r="AU226" s="4" t="s">
        <v>9</v>
      </c>
      <c r="AV226" s="102"/>
      <c r="AW226" s="4" t="s">
        <v>5902</v>
      </c>
      <c r="AX226" s="4" t="s">
        <v>9</v>
      </c>
      <c r="AY226" s="4" t="s">
        <v>9</v>
      </c>
      <c r="AZ226" s="4" t="s">
        <v>9</v>
      </c>
      <c r="BA226" s="4" t="s">
        <v>9</v>
      </c>
      <c r="BB226" s="103">
        <v>0</v>
      </c>
      <c r="BC226" s="102"/>
      <c r="BD226" s="4" t="s">
        <v>9</v>
      </c>
      <c r="BE226" s="102"/>
      <c r="BF226" s="102"/>
      <c r="BG226" s="4" t="s">
        <v>9</v>
      </c>
      <c r="BH226" s="4" t="s">
        <v>5906</v>
      </c>
      <c r="BI226" s="4" t="s">
        <v>9</v>
      </c>
      <c r="BJ226" s="4" t="s">
        <v>9</v>
      </c>
      <c r="BK226" s="4" t="s">
        <v>9</v>
      </c>
      <c r="BL226" s="4" t="s">
        <v>9</v>
      </c>
      <c r="BM226" s="4" t="s">
        <v>9</v>
      </c>
      <c r="BN226" s="4" t="s">
        <v>5907</v>
      </c>
      <c r="BO226" s="4" t="s">
        <v>5908</v>
      </c>
      <c r="BP226" s="4" t="s">
        <v>9</v>
      </c>
      <c r="BQ226" s="4" t="s">
        <v>9</v>
      </c>
      <c r="BR226" s="4" t="s">
        <v>5902</v>
      </c>
      <c r="BS226" s="4" t="s">
        <v>9</v>
      </c>
      <c r="BT226" s="4" t="s">
        <v>9</v>
      </c>
      <c r="BU226" s="4" t="s">
        <v>9</v>
      </c>
      <c r="BV226" s="4" t="s">
        <v>9</v>
      </c>
      <c r="BW226" s="4" t="s">
        <v>9</v>
      </c>
      <c r="BX226" s="4" t="s">
        <v>5901</v>
      </c>
      <c r="BY226" s="4" t="s">
        <v>9</v>
      </c>
      <c r="BZ226" s="4" t="s">
        <v>9</v>
      </c>
      <c r="CA226" s="4" t="s">
        <v>9</v>
      </c>
      <c r="CB226" s="4" t="s">
        <v>9</v>
      </c>
      <c r="CC226" s="4" t="s">
        <v>9</v>
      </c>
      <c r="CD226" s="4" t="s">
        <v>9</v>
      </c>
      <c r="CE226" s="4" t="s">
        <v>9</v>
      </c>
      <c r="CF226" s="4" t="s">
        <v>5902</v>
      </c>
      <c r="CG226" s="4" t="s">
        <v>9</v>
      </c>
      <c r="CH226" s="4" t="s">
        <v>9</v>
      </c>
      <c r="CI226" s="4" t="s">
        <v>9</v>
      </c>
      <c r="CJ226" s="4" t="s">
        <v>9</v>
      </c>
      <c r="CK226" s="104">
        <v>0.51287037037036998</v>
      </c>
      <c r="CL226" s="104">
        <v>0</v>
      </c>
      <c r="CM226" s="4" t="s">
        <v>9</v>
      </c>
      <c r="CN226" s="4" t="s">
        <v>5902</v>
      </c>
      <c r="CO226" s="4" t="s">
        <v>9</v>
      </c>
      <c r="CP226" s="4" t="s">
        <v>9</v>
      </c>
      <c r="CQ226" s="4" t="s">
        <v>9</v>
      </c>
      <c r="CR226" s="4" t="s">
        <v>9</v>
      </c>
      <c r="CS226" s="4" t="s">
        <v>9</v>
      </c>
      <c r="CT226" s="4" t="s">
        <v>9</v>
      </c>
      <c r="CU226" s="4" t="s">
        <v>9</v>
      </c>
      <c r="CV226" s="4" t="s">
        <v>11</v>
      </c>
      <c r="CW226" s="4" t="s">
        <v>5909</v>
      </c>
      <c r="CX226" s="4" t="s">
        <v>9</v>
      </c>
      <c r="CY226" s="4" t="s">
        <v>9</v>
      </c>
      <c r="CZ226" s="4" t="s">
        <v>9</v>
      </c>
      <c r="DA226" s="4" t="s">
        <v>9</v>
      </c>
      <c r="DB226" s="4" t="s">
        <v>9</v>
      </c>
      <c r="DC226" s="102"/>
      <c r="DE226" s="8" t="str">
        <f t="shared" si="6"/>
        <v>XIN070</v>
      </c>
      <c r="DF226" s="8" t="str">
        <f t="shared" si="7"/>
        <v>Liability Insurance</v>
      </c>
    </row>
    <row r="227" spans="1:110">
      <c r="A227" s="4" t="s">
        <v>6134</v>
      </c>
      <c r="B227" s="4" t="s">
        <v>5899</v>
      </c>
      <c r="C227" s="4" t="s">
        <v>4955</v>
      </c>
      <c r="D227" s="4" t="s">
        <v>9</v>
      </c>
      <c r="E227" s="4" t="s">
        <v>5900</v>
      </c>
      <c r="F227" s="102">
        <v>44502</v>
      </c>
      <c r="G227" s="4" t="s">
        <v>9</v>
      </c>
      <c r="H227" s="102"/>
      <c r="I227" s="4" t="s">
        <v>6900</v>
      </c>
      <c r="J227" s="4" t="s">
        <v>9</v>
      </c>
      <c r="K227" s="4" t="s">
        <v>5002</v>
      </c>
      <c r="L227" s="4" t="s">
        <v>9</v>
      </c>
      <c r="M227" s="4" t="s">
        <v>9</v>
      </c>
      <c r="N227" s="4" t="s">
        <v>5002</v>
      </c>
      <c r="O227" s="4" t="s">
        <v>4955</v>
      </c>
      <c r="P227" s="4" t="s">
        <v>5901</v>
      </c>
      <c r="Q227" s="4" t="s">
        <v>9</v>
      </c>
      <c r="R227" s="4" t="s">
        <v>9</v>
      </c>
      <c r="S227" s="4" t="s">
        <v>11</v>
      </c>
      <c r="T227" s="4" t="s">
        <v>1449</v>
      </c>
      <c r="U227" s="4" t="s">
        <v>5902</v>
      </c>
      <c r="V227" s="102"/>
      <c r="W227" s="4" t="s">
        <v>5902</v>
      </c>
      <c r="X227" s="4" t="s">
        <v>9</v>
      </c>
      <c r="Y227" s="4" t="s">
        <v>11</v>
      </c>
      <c r="Z227" s="4" t="s">
        <v>9</v>
      </c>
      <c r="AA227" s="4" t="s">
        <v>9</v>
      </c>
      <c r="AB227" s="102"/>
      <c r="AC227" s="102"/>
      <c r="AD227" s="102"/>
      <c r="AE227" s="102">
        <v>44502</v>
      </c>
      <c r="AF227" s="102"/>
      <c r="AG227" s="102"/>
      <c r="AH227" s="4" t="s">
        <v>5903</v>
      </c>
      <c r="AI227" s="4" t="s">
        <v>9</v>
      </c>
      <c r="AJ227" s="4" t="s">
        <v>9</v>
      </c>
      <c r="AK227" s="4" t="s">
        <v>9</v>
      </c>
      <c r="AL227" s="4" t="s">
        <v>5904</v>
      </c>
      <c r="AM227" s="4" t="s">
        <v>5905</v>
      </c>
      <c r="AN227" s="4" t="s">
        <v>9</v>
      </c>
      <c r="AO227" s="4" t="s">
        <v>9</v>
      </c>
      <c r="AP227" s="4" t="s">
        <v>5902</v>
      </c>
      <c r="AQ227" s="4" t="s">
        <v>9</v>
      </c>
      <c r="AR227" s="4" t="s">
        <v>9</v>
      </c>
      <c r="AS227" s="4" t="s">
        <v>9</v>
      </c>
      <c r="AT227" s="4" t="s">
        <v>9</v>
      </c>
      <c r="AU227" s="4" t="s">
        <v>9</v>
      </c>
      <c r="AV227" s="102"/>
      <c r="AW227" s="4" t="s">
        <v>5902</v>
      </c>
      <c r="AX227" s="4" t="s">
        <v>9</v>
      </c>
      <c r="AY227" s="4" t="s">
        <v>9</v>
      </c>
      <c r="AZ227" s="4" t="s">
        <v>9</v>
      </c>
      <c r="BA227" s="4" t="s">
        <v>9</v>
      </c>
      <c r="BB227" s="103">
        <v>0</v>
      </c>
      <c r="BC227" s="102"/>
      <c r="BD227" s="4" t="s">
        <v>9</v>
      </c>
      <c r="BE227" s="102"/>
      <c r="BF227" s="102"/>
      <c r="BG227" s="4" t="s">
        <v>9</v>
      </c>
      <c r="BH227" s="4" t="s">
        <v>5906</v>
      </c>
      <c r="BI227" s="4" t="s">
        <v>9</v>
      </c>
      <c r="BJ227" s="4" t="s">
        <v>9</v>
      </c>
      <c r="BK227" s="4" t="s">
        <v>9</v>
      </c>
      <c r="BL227" s="4" t="s">
        <v>9</v>
      </c>
      <c r="BM227" s="4" t="s">
        <v>9</v>
      </c>
      <c r="BN227" s="4" t="s">
        <v>5907</v>
      </c>
      <c r="BO227" s="4" t="s">
        <v>5908</v>
      </c>
      <c r="BP227" s="4" t="s">
        <v>9</v>
      </c>
      <c r="BQ227" s="4" t="s">
        <v>9</v>
      </c>
      <c r="BR227" s="4" t="s">
        <v>5902</v>
      </c>
      <c r="BS227" s="4" t="s">
        <v>9</v>
      </c>
      <c r="BT227" s="4" t="s">
        <v>9</v>
      </c>
      <c r="BU227" s="4" t="s">
        <v>9</v>
      </c>
      <c r="BV227" s="4" t="s">
        <v>9</v>
      </c>
      <c r="BW227" s="4" t="s">
        <v>9</v>
      </c>
      <c r="BX227" s="4" t="s">
        <v>5901</v>
      </c>
      <c r="BY227" s="4" t="s">
        <v>9</v>
      </c>
      <c r="BZ227" s="4" t="s">
        <v>9</v>
      </c>
      <c r="CA227" s="4" t="s">
        <v>9</v>
      </c>
      <c r="CB227" s="4" t="s">
        <v>9</v>
      </c>
      <c r="CC227" s="4" t="s">
        <v>9</v>
      </c>
      <c r="CD227" s="4" t="s">
        <v>9</v>
      </c>
      <c r="CE227" s="4" t="s">
        <v>9</v>
      </c>
      <c r="CF227" s="4" t="s">
        <v>5902</v>
      </c>
      <c r="CG227" s="4" t="s">
        <v>9</v>
      </c>
      <c r="CH227" s="4" t="s">
        <v>9</v>
      </c>
      <c r="CI227" s="4" t="s">
        <v>9</v>
      </c>
      <c r="CJ227" s="4" t="s">
        <v>9</v>
      </c>
      <c r="CK227" s="104">
        <v>0.51287037037036998</v>
      </c>
      <c r="CL227" s="104">
        <v>0</v>
      </c>
      <c r="CM227" s="4" t="s">
        <v>9</v>
      </c>
      <c r="CN227" s="4" t="s">
        <v>5902</v>
      </c>
      <c r="CO227" s="4" t="s">
        <v>9</v>
      </c>
      <c r="CP227" s="4" t="s">
        <v>9</v>
      </c>
      <c r="CQ227" s="4" t="s">
        <v>9</v>
      </c>
      <c r="CR227" s="4" t="s">
        <v>9</v>
      </c>
      <c r="CS227" s="4" t="s">
        <v>9</v>
      </c>
      <c r="CT227" s="4" t="s">
        <v>9</v>
      </c>
      <c r="CU227" s="4" t="s">
        <v>9</v>
      </c>
      <c r="CV227" s="4" t="s">
        <v>11</v>
      </c>
      <c r="CW227" s="4" t="s">
        <v>5909</v>
      </c>
      <c r="CX227" s="4" t="s">
        <v>9</v>
      </c>
      <c r="CY227" s="4" t="s">
        <v>9</v>
      </c>
      <c r="CZ227" s="4" t="s">
        <v>9</v>
      </c>
      <c r="DA227" s="4" t="s">
        <v>9</v>
      </c>
      <c r="DB227" s="4" t="s">
        <v>9</v>
      </c>
      <c r="DC227" s="102"/>
      <c r="DE227" s="8" t="str">
        <f t="shared" si="6"/>
        <v>XIN075</v>
      </c>
      <c r="DF227" s="8" t="str">
        <f t="shared" si="7"/>
        <v>Directors &amp; Officers Liability In</v>
      </c>
    </row>
    <row r="228" spans="1:110">
      <c r="A228" s="4" t="s">
        <v>6135</v>
      </c>
      <c r="B228" s="4" t="s">
        <v>5899</v>
      </c>
      <c r="C228" s="4" t="s">
        <v>4955</v>
      </c>
      <c r="D228" s="4" t="s">
        <v>9</v>
      </c>
      <c r="E228" s="4" t="s">
        <v>5900</v>
      </c>
      <c r="F228" s="102">
        <v>44502</v>
      </c>
      <c r="G228" s="4" t="s">
        <v>9</v>
      </c>
      <c r="H228" s="102"/>
      <c r="I228" s="4" t="s">
        <v>6901</v>
      </c>
      <c r="J228" s="4" t="s">
        <v>9</v>
      </c>
      <c r="K228" s="4" t="s">
        <v>5002</v>
      </c>
      <c r="L228" s="4" t="s">
        <v>9</v>
      </c>
      <c r="M228" s="4" t="s">
        <v>9</v>
      </c>
      <c r="N228" s="4" t="s">
        <v>5002</v>
      </c>
      <c r="O228" s="4" t="s">
        <v>4955</v>
      </c>
      <c r="P228" s="4" t="s">
        <v>5901</v>
      </c>
      <c r="Q228" s="4" t="s">
        <v>9</v>
      </c>
      <c r="R228" s="4" t="s">
        <v>9</v>
      </c>
      <c r="S228" s="4" t="s">
        <v>11</v>
      </c>
      <c r="T228" s="4" t="s">
        <v>1449</v>
      </c>
      <c r="U228" s="4" t="s">
        <v>5902</v>
      </c>
      <c r="V228" s="102"/>
      <c r="W228" s="4" t="s">
        <v>5902</v>
      </c>
      <c r="X228" s="4" t="s">
        <v>9</v>
      </c>
      <c r="Y228" s="4" t="s">
        <v>11</v>
      </c>
      <c r="Z228" s="4" t="s">
        <v>9</v>
      </c>
      <c r="AA228" s="4" t="s">
        <v>9</v>
      </c>
      <c r="AB228" s="102"/>
      <c r="AC228" s="102"/>
      <c r="AD228" s="102"/>
      <c r="AE228" s="102">
        <v>44502</v>
      </c>
      <c r="AF228" s="102"/>
      <c r="AG228" s="102"/>
      <c r="AH228" s="4" t="s">
        <v>5903</v>
      </c>
      <c r="AI228" s="4" t="s">
        <v>9</v>
      </c>
      <c r="AJ228" s="4" t="s">
        <v>9</v>
      </c>
      <c r="AK228" s="4" t="s">
        <v>9</v>
      </c>
      <c r="AL228" s="4" t="s">
        <v>5904</v>
      </c>
      <c r="AM228" s="4" t="s">
        <v>5905</v>
      </c>
      <c r="AN228" s="4" t="s">
        <v>9</v>
      </c>
      <c r="AO228" s="4" t="s">
        <v>9</v>
      </c>
      <c r="AP228" s="4" t="s">
        <v>5902</v>
      </c>
      <c r="AQ228" s="4" t="s">
        <v>9</v>
      </c>
      <c r="AR228" s="4" t="s">
        <v>9</v>
      </c>
      <c r="AS228" s="4" t="s">
        <v>9</v>
      </c>
      <c r="AT228" s="4" t="s">
        <v>9</v>
      </c>
      <c r="AU228" s="4" t="s">
        <v>9</v>
      </c>
      <c r="AV228" s="102"/>
      <c r="AW228" s="4" t="s">
        <v>5902</v>
      </c>
      <c r="AX228" s="4" t="s">
        <v>9</v>
      </c>
      <c r="AY228" s="4" t="s">
        <v>9</v>
      </c>
      <c r="AZ228" s="4" t="s">
        <v>9</v>
      </c>
      <c r="BA228" s="4" t="s">
        <v>9</v>
      </c>
      <c r="BB228" s="103">
        <v>0</v>
      </c>
      <c r="BC228" s="102"/>
      <c r="BD228" s="4" t="s">
        <v>9</v>
      </c>
      <c r="BE228" s="102"/>
      <c r="BF228" s="102"/>
      <c r="BG228" s="4" t="s">
        <v>9</v>
      </c>
      <c r="BH228" s="4" t="s">
        <v>5906</v>
      </c>
      <c r="BI228" s="4" t="s">
        <v>9</v>
      </c>
      <c r="BJ228" s="4" t="s">
        <v>9</v>
      </c>
      <c r="BK228" s="4" t="s">
        <v>9</v>
      </c>
      <c r="BL228" s="4" t="s">
        <v>9</v>
      </c>
      <c r="BM228" s="4" t="s">
        <v>9</v>
      </c>
      <c r="BN228" s="4" t="s">
        <v>5907</v>
      </c>
      <c r="BO228" s="4" t="s">
        <v>5908</v>
      </c>
      <c r="BP228" s="4" t="s">
        <v>9</v>
      </c>
      <c r="BQ228" s="4" t="s">
        <v>9</v>
      </c>
      <c r="BR228" s="4" t="s">
        <v>5902</v>
      </c>
      <c r="BS228" s="4" t="s">
        <v>9</v>
      </c>
      <c r="BT228" s="4" t="s">
        <v>9</v>
      </c>
      <c r="BU228" s="4" t="s">
        <v>9</v>
      </c>
      <c r="BV228" s="4" t="s">
        <v>9</v>
      </c>
      <c r="BW228" s="4" t="s">
        <v>9</v>
      </c>
      <c r="BX228" s="4" t="s">
        <v>5901</v>
      </c>
      <c r="BY228" s="4" t="s">
        <v>9</v>
      </c>
      <c r="BZ228" s="4" t="s">
        <v>9</v>
      </c>
      <c r="CA228" s="4" t="s">
        <v>9</v>
      </c>
      <c r="CB228" s="4" t="s">
        <v>9</v>
      </c>
      <c r="CC228" s="4" t="s">
        <v>9</v>
      </c>
      <c r="CD228" s="4" t="s">
        <v>9</v>
      </c>
      <c r="CE228" s="4" t="s">
        <v>9</v>
      </c>
      <c r="CF228" s="4" t="s">
        <v>5902</v>
      </c>
      <c r="CG228" s="4" t="s">
        <v>9</v>
      </c>
      <c r="CH228" s="4" t="s">
        <v>9</v>
      </c>
      <c r="CI228" s="4" t="s">
        <v>9</v>
      </c>
      <c r="CJ228" s="4" t="s">
        <v>9</v>
      </c>
      <c r="CK228" s="104">
        <v>0.51287037037036998</v>
      </c>
      <c r="CL228" s="104">
        <v>0</v>
      </c>
      <c r="CM228" s="4" t="s">
        <v>9</v>
      </c>
      <c r="CN228" s="4" t="s">
        <v>5902</v>
      </c>
      <c r="CO228" s="4" t="s">
        <v>9</v>
      </c>
      <c r="CP228" s="4" t="s">
        <v>9</v>
      </c>
      <c r="CQ228" s="4" t="s">
        <v>9</v>
      </c>
      <c r="CR228" s="4" t="s">
        <v>9</v>
      </c>
      <c r="CS228" s="4" t="s">
        <v>9</v>
      </c>
      <c r="CT228" s="4" t="s">
        <v>9</v>
      </c>
      <c r="CU228" s="4" t="s">
        <v>9</v>
      </c>
      <c r="CV228" s="4" t="s">
        <v>11</v>
      </c>
      <c r="CW228" s="4" t="s">
        <v>5909</v>
      </c>
      <c r="CX228" s="4" t="s">
        <v>9</v>
      </c>
      <c r="CY228" s="4" t="s">
        <v>9</v>
      </c>
      <c r="CZ228" s="4" t="s">
        <v>9</v>
      </c>
      <c r="DA228" s="4" t="s">
        <v>9</v>
      </c>
      <c r="DB228" s="4" t="s">
        <v>9</v>
      </c>
      <c r="DC228" s="102"/>
      <c r="DE228" s="8" t="str">
        <f t="shared" si="6"/>
        <v>XIN080</v>
      </c>
      <c r="DF228" s="8" t="str">
        <f t="shared" si="7"/>
        <v>Crime Insurance</v>
      </c>
    </row>
    <row r="229" spans="1:110">
      <c r="A229" s="4" t="s">
        <v>6136</v>
      </c>
      <c r="B229" s="4" t="s">
        <v>5899</v>
      </c>
      <c r="C229" s="4" t="s">
        <v>4955</v>
      </c>
      <c r="D229" s="4" t="s">
        <v>9</v>
      </c>
      <c r="E229" s="4" t="s">
        <v>5900</v>
      </c>
      <c r="F229" s="102">
        <v>44502</v>
      </c>
      <c r="G229" s="4" t="s">
        <v>9</v>
      </c>
      <c r="H229" s="102"/>
      <c r="I229" s="4" t="s">
        <v>6902</v>
      </c>
      <c r="J229" s="4" t="s">
        <v>9</v>
      </c>
      <c r="K229" s="4" t="s">
        <v>5002</v>
      </c>
      <c r="L229" s="4" t="s">
        <v>9</v>
      </c>
      <c r="M229" s="4" t="s">
        <v>9</v>
      </c>
      <c r="N229" s="4" t="s">
        <v>5002</v>
      </c>
      <c r="O229" s="4" t="s">
        <v>4955</v>
      </c>
      <c r="P229" s="4" t="s">
        <v>5901</v>
      </c>
      <c r="Q229" s="4" t="s">
        <v>9</v>
      </c>
      <c r="R229" s="4" t="s">
        <v>9</v>
      </c>
      <c r="S229" s="4" t="s">
        <v>11</v>
      </c>
      <c r="T229" s="4" t="s">
        <v>1449</v>
      </c>
      <c r="U229" s="4" t="s">
        <v>5902</v>
      </c>
      <c r="V229" s="102"/>
      <c r="W229" s="4" t="s">
        <v>5902</v>
      </c>
      <c r="X229" s="4" t="s">
        <v>9</v>
      </c>
      <c r="Y229" s="4" t="s">
        <v>11</v>
      </c>
      <c r="Z229" s="4" t="s">
        <v>9</v>
      </c>
      <c r="AA229" s="4" t="s">
        <v>9</v>
      </c>
      <c r="AB229" s="102"/>
      <c r="AC229" s="102"/>
      <c r="AD229" s="102"/>
      <c r="AE229" s="102">
        <v>44502</v>
      </c>
      <c r="AF229" s="102"/>
      <c r="AG229" s="102"/>
      <c r="AH229" s="4" t="s">
        <v>5903</v>
      </c>
      <c r="AI229" s="4" t="s">
        <v>9</v>
      </c>
      <c r="AJ229" s="4" t="s">
        <v>9</v>
      </c>
      <c r="AK229" s="4" t="s">
        <v>9</v>
      </c>
      <c r="AL229" s="4" t="s">
        <v>5904</v>
      </c>
      <c r="AM229" s="4" t="s">
        <v>5905</v>
      </c>
      <c r="AN229" s="4" t="s">
        <v>9</v>
      </c>
      <c r="AO229" s="4" t="s">
        <v>9</v>
      </c>
      <c r="AP229" s="4" t="s">
        <v>5902</v>
      </c>
      <c r="AQ229" s="4" t="s">
        <v>9</v>
      </c>
      <c r="AR229" s="4" t="s">
        <v>9</v>
      </c>
      <c r="AS229" s="4" t="s">
        <v>9</v>
      </c>
      <c r="AT229" s="4" t="s">
        <v>9</v>
      </c>
      <c r="AU229" s="4" t="s">
        <v>9</v>
      </c>
      <c r="AV229" s="102"/>
      <c r="AW229" s="4" t="s">
        <v>5902</v>
      </c>
      <c r="AX229" s="4" t="s">
        <v>9</v>
      </c>
      <c r="AY229" s="4" t="s">
        <v>9</v>
      </c>
      <c r="AZ229" s="4" t="s">
        <v>9</v>
      </c>
      <c r="BA229" s="4" t="s">
        <v>9</v>
      </c>
      <c r="BB229" s="103">
        <v>0</v>
      </c>
      <c r="BC229" s="102"/>
      <c r="BD229" s="4" t="s">
        <v>9</v>
      </c>
      <c r="BE229" s="102"/>
      <c r="BF229" s="102"/>
      <c r="BG229" s="4" t="s">
        <v>9</v>
      </c>
      <c r="BH229" s="4" t="s">
        <v>5906</v>
      </c>
      <c r="BI229" s="4" t="s">
        <v>9</v>
      </c>
      <c r="BJ229" s="4" t="s">
        <v>9</v>
      </c>
      <c r="BK229" s="4" t="s">
        <v>9</v>
      </c>
      <c r="BL229" s="4" t="s">
        <v>9</v>
      </c>
      <c r="BM229" s="4" t="s">
        <v>9</v>
      </c>
      <c r="BN229" s="4" t="s">
        <v>5907</v>
      </c>
      <c r="BO229" s="4" t="s">
        <v>5908</v>
      </c>
      <c r="BP229" s="4" t="s">
        <v>9</v>
      </c>
      <c r="BQ229" s="4" t="s">
        <v>9</v>
      </c>
      <c r="BR229" s="4" t="s">
        <v>5902</v>
      </c>
      <c r="BS229" s="4" t="s">
        <v>9</v>
      </c>
      <c r="BT229" s="4" t="s">
        <v>9</v>
      </c>
      <c r="BU229" s="4" t="s">
        <v>9</v>
      </c>
      <c r="BV229" s="4" t="s">
        <v>9</v>
      </c>
      <c r="BW229" s="4" t="s">
        <v>9</v>
      </c>
      <c r="BX229" s="4" t="s">
        <v>5901</v>
      </c>
      <c r="BY229" s="4" t="s">
        <v>9</v>
      </c>
      <c r="BZ229" s="4" t="s">
        <v>9</v>
      </c>
      <c r="CA229" s="4" t="s">
        <v>9</v>
      </c>
      <c r="CB229" s="4" t="s">
        <v>9</v>
      </c>
      <c r="CC229" s="4" t="s">
        <v>9</v>
      </c>
      <c r="CD229" s="4" t="s">
        <v>9</v>
      </c>
      <c r="CE229" s="4" t="s">
        <v>9</v>
      </c>
      <c r="CF229" s="4" t="s">
        <v>5902</v>
      </c>
      <c r="CG229" s="4" t="s">
        <v>9</v>
      </c>
      <c r="CH229" s="4" t="s">
        <v>9</v>
      </c>
      <c r="CI229" s="4" t="s">
        <v>9</v>
      </c>
      <c r="CJ229" s="4" t="s">
        <v>9</v>
      </c>
      <c r="CK229" s="104">
        <v>0.51287037037036998</v>
      </c>
      <c r="CL229" s="104">
        <v>0</v>
      </c>
      <c r="CM229" s="4" t="s">
        <v>9</v>
      </c>
      <c r="CN229" s="4" t="s">
        <v>5902</v>
      </c>
      <c r="CO229" s="4" t="s">
        <v>9</v>
      </c>
      <c r="CP229" s="4" t="s">
        <v>9</v>
      </c>
      <c r="CQ229" s="4" t="s">
        <v>9</v>
      </c>
      <c r="CR229" s="4" t="s">
        <v>9</v>
      </c>
      <c r="CS229" s="4" t="s">
        <v>9</v>
      </c>
      <c r="CT229" s="4" t="s">
        <v>9</v>
      </c>
      <c r="CU229" s="4" t="s">
        <v>9</v>
      </c>
      <c r="CV229" s="4" t="s">
        <v>11</v>
      </c>
      <c r="CW229" s="4" t="s">
        <v>5909</v>
      </c>
      <c r="CX229" s="4" t="s">
        <v>9</v>
      </c>
      <c r="CY229" s="4" t="s">
        <v>9</v>
      </c>
      <c r="CZ229" s="4" t="s">
        <v>9</v>
      </c>
      <c r="DA229" s="4" t="s">
        <v>9</v>
      </c>
      <c r="DB229" s="4" t="s">
        <v>9</v>
      </c>
      <c r="DC229" s="102"/>
      <c r="DE229" s="8" t="str">
        <f t="shared" si="6"/>
        <v>XIN085</v>
      </c>
      <c r="DF229" s="8" t="str">
        <f t="shared" si="7"/>
        <v>Product Contamination Insurance</v>
      </c>
    </row>
    <row r="230" spans="1:110">
      <c r="A230" s="4" t="s">
        <v>6137</v>
      </c>
      <c r="B230" s="4" t="s">
        <v>5899</v>
      </c>
      <c r="C230" s="4" t="s">
        <v>4955</v>
      </c>
      <c r="D230" s="4" t="s">
        <v>9</v>
      </c>
      <c r="E230" s="4" t="s">
        <v>5900</v>
      </c>
      <c r="F230" s="102">
        <v>44502</v>
      </c>
      <c r="G230" s="4" t="s">
        <v>9</v>
      </c>
      <c r="H230" s="102"/>
      <c r="I230" s="4" t="s">
        <v>6903</v>
      </c>
      <c r="J230" s="4" t="s">
        <v>9</v>
      </c>
      <c r="K230" s="4" t="s">
        <v>5002</v>
      </c>
      <c r="L230" s="4" t="s">
        <v>9</v>
      </c>
      <c r="M230" s="4" t="s">
        <v>9</v>
      </c>
      <c r="N230" s="4" t="s">
        <v>5002</v>
      </c>
      <c r="O230" s="4" t="s">
        <v>4955</v>
      </c>
      <c r="P230" s="4" t="s">
        <v>5901</v>
      </c>
      <c r="Q230" s="4" t="s">
        <v>9</v>
      </c>
      <c r="R230" s="4" t="s">
        <v>9</v>
      </c>
      <c r="S230" s="4" t="s">
        <v>11</v>
      </c>
      <c r="T230" s="4" t="s">
        <v>1449</v>
      </c>
      <c r="U230" s="4" t="s">
        <v>5902</v>
      </c>
      <c r="V230" s="102"/>
      <c r="W230" s="4" t="s">
        <v>5902</v>
      </c>
      <c r="X230" s="4" t="s">
        <v>9</v>
      </c>
      <c r="Y230" s="4" t="s">
        <v>11</v>
      </c>
      <c r="Z230" s="4" t="s">
        <v>9</v>
      </c>
      <c r="AA230" s="4" t="s">
        <v>9</v>
      </c>
      <c r="AB230" s="102"/>
      <c r="AC230" s="102"/>
      <c r="AD230" s="102"/>
      <c r="AE230" s="102">
        <v>44502</v>
      </c>
      <c r="AF230" s="102"/>
      <c r="AG230" s="102"/>
      <c r="AH230" s="4" t="s">
        <v>5903</v>
      </c>
      <c r="AI230" s="4" t="s">
        <v>9</v>
      </c>
      <c r="AJ230" s="4" t="s">
        <v>9</v>
      </c>
      <c r="AK230" s="4" t="s">
        <v>9</v>
      </c>
      <c r="AL230" s="4" t="s">
        <v>5904</v>
      </c>
      <c r="AM230" s="4" t="s">
        <v>5905</v>
      </c>
      <c r="AN230" s="4" t="s">
        <v>9</v>
      </c>
      <c r="AO230" s="4" t="s">
        <v>9</v>
      </c>
      <c r="AP230" s="4" t="s">
        <v>5902</v>
      </c>
      <c r="AQ230" s="4" t="s">
        <v>9</v>
      </c>
      <c r="AR230" s="4" t="s">
        <v>9</v>
      </c>
      <c r="AS230" s="4" t="s">
        <v>9</v>
      </c>
      <c r="AT230" s="4" t="s">
        <v>9</v>
      </c>
      <c r="AU230" s="4" t="s">
        <v>9</v>
      </c>
      <c r="AV230" s="102"/>
      <c r="AW230" s="4" t="s">
        <v>5902</v>
      </c>
      <c r="AX230" s="4" t="s">
        <v>9</v>
      </c>
      <c r="AY230" s="4" t="s">
        <v>9</v>
      </c>
      <c r="AZ230" s="4" t="s">
        <v>9</v>
      </c>
      <c r="BA230" s="4" t="s">
        <v>9</v>
      </c>
      <c r="BB230" s="103">
        <v>0</v>
      </c>
      <c r="BC230" s="102"/>
      <c r="BD230" s="4" t="s">
        <v>9</v>
      </c>
      <c r="BE230" s="102"/>
      <c r="BF230" s="102"/>
      <c r="BG230" s="4" t="s">
        <v>9</v>
      </c>
      <c r="BH230" s="4" t="s">
        <v>5906</v>
      </c>
      <c r="BI230" s="4" t="s">
        <v>9</v>
      </c>
      <c r="BJ230" s="4" t="s">
        <v>9</v>
      </c>
      <c r="BK230" s="4" t="s">
        <v>9</v>
      </c>
      <c r="BL230" s="4" t="s">
        <v>9</v>
      </c>
      <c r="BM230" s="4" t="s">
        <v>9</v>
      </c>
      <c r="BN230" s="4" t="s">
        <v>5907</v>
      </c>
      <c r="BO230" s="4" t="s">
        <v>5908</v>
      </c>
      <c r="BP230" s="4" t="s">
        <v>9</v>
      </c>
      <c r="BQ230" s="4" t="s">
        <v>9</v>
      </c>
      <c r="BR230" s="4" t="s">
        <v>5902</v>
      </c>
      <c r="BS230" s="4" t="s">
        <v>9</v>
      </c>
      <c r="BT230" s="4" t="s">
        <v>9</v>
      </c>
      <c r="BU230" s="4" t="s">
        <v>9</v>
      </c>
      <c r="BV230" s="4" t="s">
        <v>9</v>
      </c>
      <c r="BW230" s="4" t="s">
        <v>9</v>
      </c>
      <c r="BX230" s="4" t="s">
        <v>5901</v>
      </c>
      <c r="BY230" s="4" t="s">
        <v>9</v>
      </c>
      <c r="BZ230" s="4" t="s">
        <v>9</v>
      </c>
      <c r="CA230" s="4" t="s">
        <v>9</v>
      </c>
      <c r="CB230" s="4" t="s">
        <v>9</v>
      </c>
      <c r="CC230" s="4" t="s">
        <v>9</v>
      </c>
      <c r="CD230" s="4" t="s">
        <v>9</v>
      </c>
      <c r="CE230" s="4" t="s">
        <v>9</v>
      </c>
      <c r="CF230" s="4" t="s">
        <v>5902</v>
      </c>
      <c r="CG230" s="4" t="s">
        <v>9</v>
      </c>
      <c r="CH230" s="4" t="s">
        <v>9</v>
      </c>
      <c r="CI230" s="4" t="s">
        <v>9</v>
      </c>
      <c r="CJ230" s="4" t="s">
        <v>9</v>
      </c>
      <c r="CK230" s="104">
        <v>0.51287037037036998</v>
      </c>
      <c r="CL230" s="104">
        <v>0</v>
      </c>
      <c r="CM230" s="4" t="s">
        <v>9</v>
      </c>
      <c r="CN230" s="4" t="s">
        <v>5902</v>
      </c>
      <c r="CO230" s="4" t="s">
        <v>9</v>
      </c>
      <c r="CP230" s="4" t="s">
        <v>9</v>
      </c>
      <c r="CQ230" s="4" t="s">
        <v>9</v>
      </c>
      <c r="CR230" s="4" t="s">
        <v>9</v>
      </c>
      <c r="CS230" s="4" t="s">
        <v>9</v>
      </c>
      <c r="CT230" s="4" t="s">
        <v>9</v>
      </c>
      <c r="CU230" s="4" t="s">
        <v>9</v>
      </c>
      <c r="CV230" s="4" t="s">
        <v>11</v>
      </c>
      <c r="CW230" s="4" t="s">
        <v>5909</v>
      </c>
      <c r="CX230" s="4" t="s">
        <v>9</v>
      </c>
      <c r="CY230" s="4" t="s">
        <v>9</v>
      </c>
      <c r="CZ230" s="4" t="s">
        <v>9</v>
      </c>
      <c r="DA230" s="4" t="s">
        <v>9</v>
      </c>
      <c r="DB230" s="4" t="s">
        <v>9</v>
      </c>
      <c r="DC230" s="102"/>
      <c r="DE230" s="8" t="str">
        <f t="shared" si="6"/>
        <v>XIN098</v>
      </c>
      <c r="DF230" s="8" t="str">
        <f t="shared" si="7"/>
        <v>Insurance Broker Fee</v>
      </c>
    </row>
    <row r="231" spans="1:110">
      <c r="A231" s="4" t="s">
        <v>6138</v>
      </c>
      <c r="B231" s="4" t="s">
        <v>5899</v>
      </c>
      <c r="C231" s="4" t="s">
        <v>4955</v>
      </c>
      <c r="D231" s="4" t="s">
        <v>9</v>
      </c>
      <c r="E231" s="4" t="s">
        <v>5900</v>
      </c>
      <c r="F231" s="102">
        <v>44502</v>
      </c>
      <c r="G231" s="4" t="s">
        <v>9</v>
      </c>
      <c r="H231" s="102"/>
      <c r="I231" s="4" t="s">
        <v>6904</v>
      </c>
      <c r="J231" s="4" t="s">
        <v>9</v>
      </c>
      <c r="K231" s="4" t="s">
        <v>5002</v>
      </c>
      <c r="L231" s="4" t="s">
        <v>9</v>
      </c>
      <c r="M231" s="4" t="s">
        <v>9</v>
      </c>
      <c r="N231" s="4" t="s">
        <v>5002</v>
      </c>
      <c r="O231" s="4" t="s">
        <v>4955</v>
      </c>
      <c r="P231" s="4" t="s">
        <v>5901</v>
      </c>
      <c r="Q231" s="4" t="s">
        <v>9</v>
      </c>
      <c r="R231" s="4" t="s">
        <v>9</v>
      </c>
      <c r="S231" s="4" t="s">
        <v>11</v>
      </c>
      <c r="T231" s="4" t="s">
        <v>1449</v>
      </c>
      <c r="U231" s="4" t="s">
        <v>5902</v>
      </c>
      <c r="V231" s="102"/>
      <c r="W231" s="4" t="s">
        <v>5902</v>
      </c>
      <c r="X231" s="4" t="s">
        <v>9</v>
      </c>
      <c r="Y231" s="4" t="s">
        <v>11</v>
      </c>
      <c r="Z231" s="4" t="s">
        <v>9</v>
      </c>
      <c r="AA231" s="4" t="s">
        <v>9</v>
      </c>
      <c r="AB231" s="102"/>
      <c r="AC231" s="102"/>
      <c r="AD231" s="102"/>
      <c r="AE231" s="102">
        <v>44502</v>
      </c>
      <c r="AF231" s="102"/>
      <c r="AG231" s="102"/>
      <c r="AH231" s="4" t="s">
        <v>5903</v>
      </c>
      <c r="AI231" s="4" t="s">
        <v>9</v>
      </c>
      <c r="AJ231" s="4" t="s">
        <v>9</v>
      </c>
      <c r="AK231" s="4" t="s">
        <v>9</v>
      </c>
      <c r="AL231" s="4" t="s">
        <v>5904</v>
      </c>
      <c r="AM231" s="4" t="s">
        <v>5905</v>
      </c>
      <c r="AN231" s="4" t="s">
        <v>9</v>
      </c>
      <c r="AO231" s="4" t="s">
        <v>9</v>
      </c>
      <c r="AP231" s="4" t="s">
        <v>5902</v>
      </c>
      <c r="AQ231" s="4" t="s">
        <v>9</v>
      </c>
      <c r="AR231" s="4" t="s">
        <v>9</v>
      </c>
      <c r="AS231" s="4" t="s">
        <v>9</v>
      </c>
      <c r="AT231" s="4" t="s">
        <v>9</v>
      </c>
      <c r="AU231" s="4" t="s">
        <v>9</v>
      </c>
      <c r="AV231" s="102"/>
      <c r="AW231" s="4" t="s">
        <v>5902</v>
      </c>
      <c r="AX231" s="4" t="s">
        <v>9</v>
      </c>
      <c r="AY231" s="4" t="s">
        <v>9</v>
      </c>
      <c r="AZ231" s="4" t="s">
        <v>9</v>
      </c>
      <c r="BA231" s="4" t="s">
        <v>9</v>
      </c>
      <c r="BB231" s="103">
        <v>0</v>
      </c>
      <c r="BC231" s="102"/>
      <c r="BD231" s="4" t="s">
        <v>9</v>
      </c>
      <c r="BE231" s="102"/>
      <c r="BF231" s="102"/>
      <c r="BG231" s="4" t="s">
        <v>9</v>
      </c>
      <c r="BH231" s="4" t="s">
        <v>5906</v>
      </c>
      <c r="BI231" s="4" t="s">
        <v>9</v>
      </c>
      <c r="BJ231" s="4" t="s">
        <v>9</v>
      </c>
      <c r="BK231" s="4" t="s">
        <v>9</v>
      </c>
      <c r="BL231" s="4" t="s">
        <v>9</v>
      </c>
      <c r="BM231" s="4" t="s">
        <v>9</v>
      </c>
      <c r="BN231" s="4" t="s">
        <v>5907</v>
      </c>
      <c r="BO231" s="4" t="s">
        <v>5908</v>
      </c>
      <c r="BP231" s="4" t="s">
        <v>9</v>
      </c>
      <c r="BQ231" s="4" t="s">
        <v>9</v>
      </c>
      <c r="BR231" s="4" t="s">
        <v>5902</v>
      </c>
      <c r="BS231" s="4" t="s">
        <v>9</v>
      </c>
      <c r="BT231" s="4" t="s">
        <v>9</v>
      </c>
      <c r="BU231" s="4" t="s">
        <v>9</v>
      </c>
      <c r="BV231" s="4" t="s">
        <v>9</v>
      </c>
      <c r="BW231" s="4" t="s">
        <v>9</v>
      </c>
      <c r="BX231" s="4" t="s">
        <v>5901</v>
      </c>
      <c r="BY231" s="4" t="s">
        <v>9</v>
      </c>
      <c r="BZ231" s="4" t="s">
        <v>9</v>
      </c>
      <c r="CA231" s="4" t="s">
        <v>9</v>
      </c>
      <c r="CB231" s="4" t="s">
        <v>9</v>
      </c>
      <c r="CC231" s="4" t="s">
        <v>9</v>
      </c>
      <c r="CD231" s="4" t="s">
        <v>9</v>
      </c>
      <c r="CE231" s="4" t="s">
        <v>9</v>
      </c>
      <c r="CF231" s="4" t="s">
        <v>5902</v>
      </c>
      <c r="CG231" s="4" t="s">
        <v>9</v>
      </c>
      <c r="CH231" s="4" t="s">
        <v>9</v>
      </c>
      <c r="CI231" s="4" t="s">
        <v>9</v>
      </c>
      <c r="CJ231" s="4" t="s">
        <v>9</v>
      </c>
      <c r="CK231" s="104">
        <v>0.51287037037036998</v>
      </c>
      <c r="CL231" s="104">
        <v>0</v>
      </c>
      <c r="CM231" s="4" t="s">
        <v>9</v>
      </c>
      <c r="CN231" s="4" t="s">
        <v>5902</v>
      </c>
      <c r="CO231" s="4" t="s">
        <v>9</v>
      </c>
      <c r="CP231" s="4" t="s">
        <v>9</v>
      </c>
      <c r="CQ231" s="4" t="s">
        <v>9</v>
      </c>
      <c r="CR231" s="4" t="s">
        <v>9</v>
      </c>
      <c r="CS231" s="4" t="s">
        <v>9</v>
      </c>
      <c r="CT231" s="4" t="s">
        <v>9</v>
      </c>
      <c r="CU231" s="4" t="s">
        <v>9</v>
      </c>
      <c r="CV231" s="4" t="s">
        <v>11</v>
      </c>
      <c r="CW231" s="4" t="s">
        <v>5909</v>
      </c>
      <c r="CX231" s="4" t="s">
        <v>9</v>
      </c>
      <c r="CY231" s="4" t="s">
        <v>9</v>
      </c>
      <c r="CZ231" s="4" t="s">
        <v>9</v>
      </c>
      <c r="DA231" s="4" t="s">
        <v>9</v>
      </c>
      <c r="DB231" s="4" t="s">
        <v>9</v>
      </c>
      <c r="DC231" s="102"/>
      <c r="DE231" s="8" t="str">
        <f t="shared" si="6"/>
        <v>XIN099</v>
      </c>
      <c r="DF231" s="8" t="str">
        <f t="shared" si="7"/>
        <v>Insurance Provisions</v>
      </c>
    </row>
    <row r="232" spans="1:110">
      <c r="A232" s="4" t="s">
        <v>6139</v>
      </c>
      <c r="B232" s="4" t="s">
        <v>5899</v>
      </c>
      <c r="C232" s="4" t="s">
        <v>4955</v>
      </c>
      <c r="D232" s="4" t="s">
        <v>9</v>
      </c>
      <c r="E232" s="4" t="s">
        <v>5900</v>
      </c>
      <c r="F232" s="102">
        <v>44502</v>
      </c>
      <c r="G232" s="4" t="s">
        <v>9</v>
      </c>
      <c r="H232" s="102"/>
      <c r="I232" s="4" t="s">
        <v>6905</v>
      </c>
      <c r="J232" s="4" t="s">
        <v>9</v>
      </c>
      <c r="K232" s="4" t="s">
        <v>5002</v>
      </c>
      <c r="L232" s="4" t="s">
        <v>9</v>
      </c>
      <c r="M232" s="4" t="s">
        <v>9</v>
      </c>
      <c r="N232" s="4" t="s">
        <v>5002</v>
      </c>
      <c r="O232" s="4" t="s">
        <v>4955</v>
      </c>
      <c r="P232" s="4" t="s">
        <v>5901</v>
      </c>
      <c r="Q232" s="4" t="s">
        <v>9</v>
      </c>
      <c r="R232" s="4" t="s">
        <v>9</v>
      </c>
      <c r="S232" s="4" t="s">
        <v>11</v>
      </c>
      <c r="T232" s="4" t="s">
        <v>1449</v>
      </c>
      <c r="U232" s="4" t="s">
        <v>5902</v>
      </c>
      <c r="V232" s="102"/>
      <c r="W232" s="4" t="s">
        <v>5902</v>
      </c>
      <c r="X232" s="4" t="s">
        <v>9</v>
      </c>
      <c r="Y232" s="4" t="s">
        <v>11</v>
      </c>
      <c r="Z232" s="4" t="s">
        <v>9</v>
      </c>
      <c r="AA232" s="4" t="s">
        <v>9</v>
      </c>
      <c r="AB232" s="102"/>
      <c r="AC232" s="102"/>
      <c r="AD232" s="102"/>
      <c r="AE232" s="102">
        <v>44502</v>
      </c>
      <c r="AF232" s="102"/>
      <c r="AG232" s="102"/>
      <c r="AH232" s="4" t="s">
        <v>5903</v>
      </c>
      <c r="AI232" s="4" t="s">
        <v>9</v>
      </c>
      <c r="AJ232" s="4" t="s">
        <v>9</v>
      </c>
      <c r="AK232" s="4" t="s">
        <v>9</v>
      </c>
      <c r="AL232" s="4" t="s">
        <v>5904</v>
      </c>
      <c r="AM232" s="4" t="s">
        <v>5905</v>
      </c>
      <c r="AN232" s="4" t="s">
        <v>9</v>
      </c>
      <c r="AO232" s="4" t="s">
        <v>9</v>
      </c>
      <c r="AP232" s="4" t="s">
        <v>5902</v>
      </c>
      <c r="AQ232" s="4" t="s">
        <v>9</v>
      </c>
      <c r="AR232" s="4" t="s">
        <v>9</v>
      </c>
      <c r="AS232" s="4" t="s">
        <v>9</v>
      </c>
      <c r="AT232" s="4" t="s">
        <v>9</v>
      </c>
      <c r="AU232" s="4" t="s">
        <v>9</v>
      </c>
      <c r="AV232" s="102"/>
      <c r="AW232" s="4" t="s">
        <v>5902</v>
      </c>
      <c r="AX232" s="4" t="s">
        <v>9</v>
      </c>
      <c r="AY232" s="4" t="s">
        <v>9</v>
      </c>
      <c r="AZ232" s="4" t="s">
        <v>9</v>
      </c>
      <c r="BA232" s="4" t="s">
        <v>9</v>
      </c>
      <c r="BB232" s="103">
        <v>0</v>
      </c>
      <c r="BC232" s="102"/>
      <c r="BD232" s="4" t="s">
        <v>9</v>
      </c>
      <c r="BE232" s="102"/>
      <c r="BF232" s="102"/>
      <c r="BG232" s="4" t="s">
        <v>9</v>
      </c>
      <c r="BH232" s="4" t="s">
        <v>5906</v>
      </c>
      <c r="BI232" s="4" t="s">
        <v>9</v>
      </c>
      <c r="BJ232" s="4" t="s">
        <v>9</v>
      </c>
      <c r="BK232" s="4" t="s">
        <v>9</v>
      </c>
      <c r="BL232" s="4" t="s">
        <v>9</v>
      </c>
      <c r="BM232" s="4" t="s">
        <v>9</v>
      </c>
      <c r="BN232" s="4" t="s">
        <v>5907</v>
      </c>
      <c r="BO232" s="4" t="s">
        <v>5908</v>
      </c>
      <c r="BP232" s="4" t="s">
        <v>9</v>
      </c>
      <c r="BQ232" s="4" t="s">
        <v>9</v>
      </c>
      <c r="BR232" s="4" t="s">
        <v>5902</v>
      </c>
      <c r="BS232" s="4" t="s">
        <v>9</v>
      </c>
      <c r="BT232" s="4" t="s">
        <v>9</v>
      </c>
      <c r="BU232" s="4" t="s">
        <v>9</v>
      </c>
      <c r="BV232" s="4" t="s">
        <v>9</v>
      </c>
      <c r="BW232" s="4" t="s">
        <v>9</v>
      </c>
      <c r="BX232" s="4" t="s">
        <v>5901</v>
      </c>
      <c r="BY232" s="4" t="s">
        <v>9</v>
      </c>
      <c r="BZ232" s="4" t="s">
        <v>9</v>
      </c>
      <c r="CA232" s="4" t="s">
        <v>9</v>
      </c>
      <c r="CB232" s="4" t="s">
        <v>9</v>
      </c>
      <c r="CC232" s="4" t="s">
        <v>9</v>
      </c>
      <c r="CD232" s="4" t="s">
        <v>9</v>
      </c>
      <c r="CE232" s="4" t="s">
        <v>9</v>
      </c>
      <c r="CF232" s="4" t="s">
        <v>5902</v>
      </c>
      <c r="CG232" s="4" t="s">
        <v>9</v>
      </c>
      <c r="CH232" s="4" t="s">
        <v>9</v>
      </c>
      <c r="CI232" s="4" t="s">
        <v>9</v>
      </c>
      <c r="CJ232" s="4" t="s">
        <v>9</v>
      </c>
      <c r="CK232" s="104">
        <v>0.51287037037036998</v>
      </c>
      <c r="CL232" s="104">
        <v>0</v>
      </c>
      <c r="CM232" s="4" t="s">
        <v>9</v>
      </c>
      <c r="CN232" s="4" t="s">
        <v>5902</v>
      </c>
      <c r="CO232" s="4" t="s">
        <v>9</v>
      </c>
      <c r="CP232" s="4" t="s">
        <v>9</v>
      </c>
      <c r="CQ232" s="4" t="s">
        <v>9</v>
      </c>
      <c r="CR232" s="4" t="s">
        <v>9</v>
      </c>
      <c r="CS232" s="4" t="s">
        <v>9</v>
      </c>
      <c r="CT232" s="4" t="s">
        <v>9</v>
      </c>
      <c r="CU232" s="4" t="s">
        <v>9</v>
      </c>
      <c r="CV232" s="4" t="s">
        <v>11</v>
      </c>
      <c r="CW232" s="4" t="s">
        <v>5909</v>
      </c>
      <c r="CX232" s="4" t="s">
        <v>9</v>
      </c>
      <c r="CY232" s="4" t="s">
        <v>9</v>
      </c>
      <c r="CZ232" s="4" t="s">
        <v>9</v>
      </c>
      <c r="DA232" s="4" t="s">
        <v>9</v>
      </c>
      <c r="DB232" s="4" t="s">
        <v>9</v>
      </c>
      <c r="DC232" s="102"/>
      <c r="DE232" s="8" t="str">
        <f t="shared" si="6"/>
        <v>XIR001</v>
      </c>
      <c r="DF232" s="8" t="str">
        <f t="shared" si="7"/>
        <v>Listing Costs</v>
      </c>
    </row>
    <row r="233" spans="1:110">
      <c r="A233" s="4" t="s">
        <v>6140</v>
      </c>
      <c r="B233" s="4" t="s">
        <v>5899</v>
      </c>
      <c r="C233" s="4" t="s">
        <v>4955</v>
      </c>
      <c r="D233" s="4" t="s">
        <v>9</v>
      </c>
      <c r="E233" s="4" t="s">
        <v>5900</v>
      </c>
      <c r="F233" s="102">
        <v>44502</v>
      </c>
      <c r="G233" s="4" t="s">
        <v>9</v>
      </c>
      <c r="H233" s="102"/>
      <c r="I233" s="4" t="s">
        <v>6906</v>
      </c>
      <c r="J233" s="4" t="s">
        <v>9</v>
      </c>
      <c r="K233" s="4" t="s">
        <v>5002</v>
      </c>
      <c r="L233" s="4" t="s">
        <v>9</v>
      </c>
      <c r="M233" s="4" t="s">
        <v>9</v>
      </c>
      <c r="N233" s="4" t="s">
        <v>5002</v>
      </c>
      <c r="O233" s="4" t="s">
        <v>4955</v>
      </c>
      <c r="P233" s="4" t="s">
        <v>5901</v>
      </c>
      <c r="Q233" s="4" t="s">
        <v>9</v>
      </c>
      <c r="R233" s="4" t="s">
        <v>9</v>
      </c>
      <c r="S233" s="4" t="s">
        <v>11</v>
      </c>
      <c r="T233" s="4" t="s">
        <v>1449</v>
      </c>
      <c r="U233" s="4" t="s">
        <v>5902</v>
      </c>
      <c r="V233" s="102"/>
      <c r="W233" s="4" t="s">
        <v>5902</v>
      </c>
      <c r="X233" s="4" t="s">
        <v>9</v>
      </c>
      <c r="Y233" s="4" t="s">
        <v>11</v>
      </c>
      <c r="Z233" s="4" t="s">
        <v>9</v>
      </c>
      <c r="AA233" s="4" t="s">
        <v>9</v>
      </c>
      <c r="AB233" s="102"/>
      <c r="AC233" s="102"/>
      <c r="AD233" s="102"/>
      <c r="AE233" s="102">
        <v>44502</v>
      </c>
      <c r="AF233" s="102"/>
      <c r="AG233" s="102"/>
      <c r="AH233" s="4" t="s">
        <v>5903</v>
      </c>
      <c r="AI233" s="4" t="s">
        <v>9</v>
      </c>
      <c r="AJ233" s="4" t="s">
        <v>9</v>
      </c>
      <c r="AK233" s="4" t="s">
        <v>9</v>
      </c>
      <c r="AL233" s="4" t="s">
        <v>5904</v>
      </c>
      <c r="AM233" s="4" t="s">
        <v>5905</v>
      </c>
      <c r="AN233" s="4" t="s">
        <v>9</v>
      </c>
      <c r="AO233" s="4" t="s">
        <v>9</v>
      </c>
      <c r="AP233" s="4" t="s">
        <v>5902</v>
      </c>
      <c r="AQ233" s="4" t="s">
        <v>9</v>
      </c>
      <c r="AR233" s="4" t="s">
        <v>9</v>
      </c>
      <c r="AS233" s="4" t="s">
        <v>9</v>
      </c>
      <c r="AT233" s="4" t="s">
        <v>9</v>
      </c>
      <c r="AU233" s="4" t="s">
        <v>9</v>
      </c>
      <c r="AV233" s="102"/>
      <c r="AW233" s="4" t="s">
        <v>5902</v>
      </c>
      <c r="AX233" s="4" t="s">
        <v>9</v>
      </c>
      <c r="AY233" s="4" t="s">
        <v>9</v>
      </c>
      <c r="AZ233" s="4" t="s">
        <v>9</v>
      </c>
      <c r="BA233" s="4" t="s">
        <v>9</v>
      </c>
      <c r="BB233" s="103">
        <v>0</v>
      </c>
      <c r="BC233" s="102"/>
      <c r="BD233" s="4" t="s">
        <v>9</v>
      </c>
      <c r="BE233" s="102"/>
      <c r="BF233" s="102"/>
      <c r="BG233" s="4" t="s">
        <v>9</v>
      </c>
      <c r="BH233" s="4" t="s">
        <v>5906</v>
      </c>
      <c r="BI233" s="4" t="s">
        <v>9</v>
      </c>
      <c r="BJ233" s="4" t="s">
        <v>9</v>
      </c>
      <c r="BK233" s="4" t="s">
        <v>9</v>
      </c>
      <c r="BL233" s="4" t="s">
        <v>9</v>
      </c>
      <c r="BM233" s="4" t="s">
        <v>9</v>
      </c>
      <c r="BN233" s="4" t="s">
        <v>5907</v>
      </c>
      <c r="BO233" s="4" t="s">
        <v>5908</v>
      </c>
      <c r="BP233" s="4" t="s">
        <v>9</v>
      </c>
      <c r="BQ233" s="4" t="s">
        <v>9</v>
      </c>
      <c r="BR233" s="4" t="s">
        <v>5902</v>
      </c>
      <c r="BS233" s="4" t="s">
        <v>9</v>
      </c>
      <c r="BT233" s="4" t="s">
        <v>9</v>
      </c>
      <c r="BU233" s="4" t="s">
        <v>9</v>
      </c>
      <c r="BV233" s="4" t="s">
        <v>9</v>
      </c>
      <c r="BW233" s="4" t="s">
        <v>9</v>
      </c>
      <c r="BX233" s="4" t="s">
        <v>5901</v>
      </c>
      <c r="BY233" s="4" t="s">
        <v>9</v>
      </c>
      <c r="BZ233" s="4" t="s">
        <v>9</v>
      </c>
      <c r="CA233" s="4" t="s">
        <v>9</v>
      </c>
      <c r="CB233" s="4" t="s">
        <v>9</v>
      </c>
      <c r="CC233" s="4" t="s">
        <v>9</v>
      </c>
      <c r="CD233" s="4" t="s">
        <v>9</v>
      </c>
      <c r="CE233" s="4" t="s">
        <v>9</v>
      </c>
      <c r="CF233" s="4" t="s">
        <v>5902</v>
      </c>
      <c r="CG233" s="4" t="s">
        <v>9</v>
      </c>
      <c r="CH233" s="4" t="s">
        <v>9</v>
      </c>
      <c r="CI233" s="4" t="s">
        <v>9</v>
      </c>
      <c r="CJ233" s="4" t="s">
        <v>9</v>
      </c>
      <c r="CK233" s="104">
        <v>0.51287037037036998</v>
      </c>
      <c r="CL233" s="104">
        <v>0</v>
      </c>
      <c r="CM233" s="4" t="s">
        <v>9</v>
      </c>
      <c r="CN233" s="4" t="s">
        <v>5902</v>
      </c>
      <c r="CO233" s="4" t="s">
        <v>9</v>
      </c>
      <c r="CP233" s="4" t="s">
        <v>9</v>
      </c>
      <c r="CQ233" s="4" t="s">
        <v>9</v>
      </c>
      <c r="CR233" s="4" t="s">
        <v>9</v>
      </c>
      <c r="CS233" s="4" t="s">
        <v>9</v>
      </c>
      <c r="CT233" s="4" t="s">
        <v>9</v>
      </c>
      <c r="CU233" s="4" t="s">
        <v>9</v>
      </c>
      <c r="CV233" s="4" t="s">
        <v>11</v>
      </c>
      <c r="CW233" s="4" t="s">
        <v>5909</v>
      </c>
      <c r="CX233" s="4" t="s">
        <v>9</v>
      </c>
      <c r="CY233" s="4" t="s">
        <v>9</v>
      </c>
      <c r="CZ233" s="4" t="s">
        <v>9</v>
      </c>
      <c r="DA233" s="4" t="s">
        <v>9</v>
      </c>
      <c r="DB233" s="4" t="s">
        <v>9</v>
      </c>
      <c r="DC233" s="102"/>
      <c r="DE233" s="8" t="str">
        <f t="shared" si="6"/>
        <v>XIR002</v>
      </c>
      <c r="DF233" s="8" t="str">
        <f t="shared" si="7"/>
        <v>AGM</v>
      </c>
    </row>
    <row r="234" spans="1:110">
      <c r="A234" s="4" t="s">
        <v>6141</v>
      </c>
      <c r="B234" s="4" t="s">
        <v>5899</v>
      </c>
      <c r="C234" s="4" t="s">
        <v>4955</v>
      </c>
      <c r="D234" s="4" t="s">
        <v>9</v>
      </c>
      <c r="E234" s="4" t="s">
        <v>5900</v>
      </c>
      <c r="F234" s="102">
        <v>44502</v>
      </c>
      <c r="G234" s="4" t="s">
        <v>9</v>
      </c>
      <c r="H234" s="102"/>
      <c r="I234" s="4" t="s">
        <v>6907</v>
      </c>
      <c r="J234" s="4" t="s">
        <v>9</v>
      </c>
      <c r="K234" s="4" t="s">
        <v>5002</v>
      </c>
      <c r="L234" s="4" t="s">
        <v>9</v>
      </c>
      <c r="M234" s="4" t="s">
        <v>9</v>
      </c>
      <c r="N234" s="4" t="s">
        <v>5002</v>
      </c>
      <c r="O234" s="4" t="s">
        <v>4955</v>
      </c>
      <c r="P234" s="4" t="s">
        <v>5901</v>
      </c>
      <c r="Q234" s="4" t="s">
        <v>9</v>
      </c>
      <c r="R234" s="4" t="s">
        <v>9</v>
      </c>
      <c r="S234" s="4" t="s">
        <v>11</v>
      </c>
      <c r="T234" s="4" t="s">
        <v>1449</v>
      </c>
      <c r="U234" s="4" t="s">
        <v>5902</v>
      </c>
      <c r="V234" s="102"/>
      <c r="W234" s="4" t="s">
        <v>5902</v>
      </c>
      <c r="X234" s="4" t="s">
        <v>9</v>
      </c>
      <c r="Y234" s="4" t="s">
        <v>11</v>
      </c>
      <c r="Z234" s="4" t="s">
        <v>9</v>
      </c>
      <c r="AA234" s="4" t="s">
        <v>9</v>
      </c>
      <c r="AB234" s="102"/>
      <c r="AC234" s="102"/>
      <c r="AD234" s="102"/>
      <c r="AE234" s="102">
        <v>44502</v>
      </c>
      <c r="AF234" s="102"/>
      <c r="AG234" s="102"/>
      <c r="AH234" s="4" t="s">
        <v>5903</v>
      </c>
      <c r="AI234" s="4" t="s">
        <v>9</v>
      </c>
      <c r="AJ234" s="4" t="s">
        <v>9</v>
      </c>
      <c r="AK234" s="4" t="s">
        <v>9</v>
      </c>
      <c r="AL234" s="4" t="s">
        <v>5904</v>
      </c>
      <c r="AM234" s="4" t="s">
        <v>5905</v>
      </c>
      <c r="AN234" s="4" t="s">
        <v>9</v>
      </c>
      <c r="AO234" s="4" t="s">
        <v>9</v>
      </c>
      <c r="AP234" s="4" t="s">
        <v>5902</v>
      </c>
      <c r="AQ234" s="4" t="s">
        <v>9</v>
      </c>
      <c r="AR234" s="4" t="s">
        <v>9</v>
      </c>
      <c r="AS234" s="4" t="s">
        <v>9</v>
      </c>
      <c r="AT234" s="4" t="s">
        <v>9</v>
      </c>
      <c r="AU234" s="4" t="s">
        <v>9</v>
      </c>
      <c r="AV234" s="102"/>
      <c r="AW234" s="4" t="s">
        <v>5902</v>
      </c>
      <c r="AX234" s="4" t="s">
        <v>9</v>
      </c>
      <c r="AY234" s="4" t="s">
        <v>9</v>
      </c>
      <c r="AZ234" s="4" t="s">
        <v>9</v>
      </c>
      <c r="BA234" s="4" t="s">
        <v>9</v>
      </c>
      <c r="BB234" s="103">
        <v>0</v>
      </c>
      <c r="BC234" s="102"/>
      <c r="BD234" s="4" t="s">
        <v>9</v>
      </c>
      <c r="BE234" s="102"/>
      <c r="BF234" s="102"/>
      <c r="BG234" s="4" t="s">
        <v>9</v>
      </c>
      <c r="BH234" s="4" t="s">
        <v>5906</v>
      </c>
      <c r="BI234" s="4" t="s">
        <v>9</v>
      </c>
      <c r="BJ234" s="4" t="s">
        <v>9</v>
      </c>
      <c r="BK234" s="4" t="s">
        <v>9</v>
      </c>
      <c r="BL234" s="4" t="s">
        <v>9</v>
      </c>
      <c r="BM234" s="4" t="s">
        <v>9</v>
      </c>
      <c r="BN234" s="4" t="s">
        <v>5907</v>
      </c>
      <c r="BO234" s="4" t="s">
        <v>5908</v>
      </c>
      <c r="BP234" s="4" t="s">
        <v>9</v>
      </c>
      <c r="BQ234" s="4" t="s">
        <v>9</v>
      </c>
      <c r="BR234" s="4" t="s">
        <v>5902</v>
      </c>
      <c r="BS234" s="4" t="s">
        <v>9</v>
      </c>
      <c r="BT234" s="4" t="s">
        <v>9</v>
      </c>
      <c r="BU234" s="4" t="s">
        <v>9</v>
      </c>
      <c r="BV234" s="4" t="s">
        <v>9</v>
      </c>
      <c r="BW234" s="4" t="s">
        <v>9</v>
      </c>
      <c r="BX234" s="4" t="s">
        <v>5901</v>
      </c>
      <c r="BY234" s="4" t="s">
        <v>9</v>
      </c>
      <c r="BZ234" s="4" t="s">
        <v>9</v>
      </c>
      <c r="CA234" s="4" t="s">
        <v>9</v>
      </c>
      <c r="CB234" s="4" t="s">
        <v>9</v>
      </c>
      <c r="CC234" s="4" t="s">
        <v>9</v>
      </c>
      <c r="CD234" s="4" t="s">
        <v>9</v>
      </c>
      <c r="CE234" s="4" t="s">
        <v>9</v>
      </c>
      <c r="CF234" s="4" t="s">
        <v>5902</v>
      </c>
      <c r="CG234" s="4" t="s">
        <v>9</v>
      </c>
      <c r="CH234" s="4" t="s">
        <v>9</v>
      </c>
      <c r="CI234" s="4" t="s">
        <v>9</v>
      </c>
      <c r="CJ234" s="4" t="s">
        <v>9</v>
      </c>
      <c r="CK234" s="104">
        <v>0.51287037037036998</v>
      </c>
      <c r="CL234" s="104">
        <v>0</v>
      </c>
      <c r="CM234" s="4" t="s">
        <v>9</v>
      </c>
      <c r="CN234" s="4" t="s">
        <v>5902</v>
      </c>
      <c r="CO234" s="4" t="s">
        <v>9</v>
      </c>
      <c r="CP234" s="4" t="s">
        <v>9</v>
      </c>
      <c r="CQ234" s="4" t="s">
        <v>9</v>
      </c>
      <c r="CR234" s="4" t="s">
        <v>9</v>
      </c>
      <c r="CS234" s="4" t="s">
        <v>9</v>
      </c>
      <c r="CT234" s="4" t="s">
        <v>9</v>
      </c>
      <c r="CU234" s="4" t="s">
        <v>9</v>
      </c>
      <c r="CV234" s="4" t="s">
        <v>11</v>
      </c>
      <c r="CW234" s="4" t="s">
        <v>5909</v>
      </c>
      <c r="CX234" s="4" t="s">
        <v>9</v>
      </c>
      <c r="CY234" s="4" t="s">
        <v>9</v>
      </c>
      <c r="CZ234" s="4" t="s">
        <v>9</v>
      </c>
      <c r="DA234" s="4" t="s">
        <v>9</v>
      </c>
      <c r="DB234" s="4" t="s">
        <v>9</v>
      </c>
      <c r="DC234" s="102"/>
      <c r="DE234" s="8" t="str">
        <f t="shared" si="6"/>
        <v>XIR003</v>
      </c>
      <c r="DF234" s="8" t="str">
        <f t="shared" si="7"/>
        <v>Investor briefings (domestic trav</v>
      </c>
    </row>
    <row r="235" spans="1:110">
      <c r="A235" s="4" t="s">
        <v>6142</v>
      </c>
      <c r="B235" s="4" t="s">
        <v>5899</v>
      </c>
      <c r="C235" s="4" t="s">
        <v>4955</v>
      </c>
      <c r="D235" s="4" t="s">
        <v>9</v>
      </c>
      <c r="E235" s="4" t="s">
        <v>5900</v>
      </c>
      <c r="F235" s="102">
        <v>44502</v>
      </c>
      <c r="G235" s="4" t="s">
        <v>9</v>
      </c>
      <c r="H235" s="102"/>
      <c r="I235" s="4" t="s">
        <v>6908</v>
      </c>
      <c r="J235" s="4" t="s">
        <v>9</v>
      </c>
      <c r="K235" s="4" t="s">
        <v>5002</v>
      </c>
      <c r="L235" s="4" t="s">
        <v>9</v>
      </c>
      <c r="M235" s="4" t="s">
        <v>9</v>
      </c>
      <c r="N235" s="4" t="s">
        <v>5002</v>
      </c>
      <c r="O235" s="4" t="s">
        <v>4955</v>
      </c>
      <c r="P235" s="4" t="s">
        <v>5901</v>
      </c>
      <c r="Q235" s="4" t="s">
        <v>9</v>
      </c>
      <c r="R235" s="4" t="s">
        <v>9</v>
      </c>
      <c r="S235" s="4" t="s">
        <v>11</v>
      </c>
      <c r="T235" s="4" t="s">
        <v>1449</v>
      </c>
      <c r="U235" s="4" t="s">
        <v>5902</v>
      </c>
      <c r="V235" s="102"/>
      <c r="W235" s="4" t="s">
        <v>5902</v>
      </c>
      <c r="X235" s="4" t="s">
        <v>9</v>
      </c>
      <c r="Y235" s="4" t="s">
        <v>11</v>
      </c>
      <c r="Z235" s="4" t="s">
        <v>9</v>
      </c>
      <c r="AA235" s="4" t="s">
        <v>9</v>
      </c>
      <c r="AB235" s="102"/>
      <c r="AC235" s="102"/>
      <c r="AD235" s="102"/>
      <c r="AE235" s="102">
        <v>44502</v>
      </c>
      <c r="AF235" s="102"/>
      <c r="AG235" s="102"/>
      <c r="AH235" s="4" t="s">
        <v>5903</v>
      </c>
      <c r="AI235" s="4" t="s">
        <v>9</v>
      </c>
      <c r="AJ235" s="4" t="s">
        <v>9</v>
      </c>
      <c r="AK235" s="4" t="s">
        <v>9</v>
      </c>
      <c r="AL235" s="4" t="s">
        <v>5904</v>
      </c>
      <c r="AM235" s="4" t="s">
        <v>5905</v>
      </c>
      <c r="AN235" s="4" t="s">
        <v>9</v>
      </c>
      <c r="AO235" s="4" t="s">
        <v>9</v>
      </c>
      <c r="AP235" s="4" t="s">
        <v>5902</v>
      </c>
      <c r="AQ235" s="4" t="s">
        <v>9</v>
      </c>
      <c r="AR235" s="4" t="s">
        <v>9</v>
      </c>
      <c r="AS235" s="4" t="s">
        <v>9</v>
      </c>
      <c r="AT235" s="4" t="s">
        <v>9</v>
      </c>
      <c r="AU235" s="4" t="s">
        <v>9</v>
      </c>
      <c r="AV235" s="102"/>
      <c r="AW235" s="4" t="s">
        <v>5902</v>
      </c>
      <c r="AX235" s="4" t="s">
        <v>9</v>
      </c>
      <c r="AY235" s="4" t="s">
        <v>9</v>
      </c>
      <c r="AZ235" s="4" t="s">
        <v>9</v>
      </c>
      <c r="BA235" s="4" t="s">
        <v>9</v>
      </c>
      <c r="BB235" s="103">
        <v>0</v>
      </c>
      <c r="BC235" s="102"/>
      <c r="BD235" s="4" t="s">
        <v>9</v>
      </c>
      <c r="BE235" s="102"/>
      <c r="BF235" s="102"/>
      <c r="BG235" s="4" t="s">
        <v>9</v>
      </c>
      <c r="BH235" s="4" t="s">
        <v>5906</v>
      </c>
      <c r="BI235" s="4" t="s">
        <v>9</v>
      </c>
      <c r="BJ235" s="4" t="s">
        <v>9</v>
      </c>
      <c r="BK235" s="4" t="s">
        <v>9</v>
      </c>
      <c r="BL235" s="4" t="s">
        <v>9</v>
      </c>
      <c r="BM235" s="4" t="s">
        <v>9</v>
      </c>
      <c r="BN235" s="4" t="s">
        <v>5907</v>
      </c>
      <c r="BO235" s="4" t="s">
        <v>5908</v>
      </c>
      <c r="BP235" s="4" t="s">
        <v>9</v>
      </c>
      <c r="BQ235" s="4" t="s">
        <v>9</v>
      </c>
      <c r="BR235" s="4" t="s">
        <v>5902</v>
      </c>
      <c r="BS235" s="4" t="s">
        <v>9</v>
      </c>
      <c r="BT235" s="4" t="s">
        <v>9</v>
      </c>
      <c r="BU235" s="4" t="s">
        <v>9</v>
      </c>
      <c r="BV235" s="4" t="s">
        <v>9</v>
      </c>
      <c r="BW235" s="4" t="s">
        <v>9</v>
      </c>
      <c r="BX235" s="4" t="s">
        <v>5901</v>
      </c>
      <c r="BY235" s="4" t="s">
        <v>9</v>
      </c>
      <c r="BZ235" s="4" t="s">
        <v>9</v>
      </c>
      <c r="CA235" s="4" t="s">
        <v>9</v>
      </c>
      <c r="CB235" s="4" t="s">
        <v>9</v>
      </c>
      <c r="CC235" s="4" t="s">
        <v>9</v>
      </c>
      <c r="CD235" s="4" t="s">
        <v>9</v>
      </c>
      <c r="CE235" s="4" t="s">
        <v>9</v>
      </c>
      <c r="CF235" s="4" t="s">
        <v>5902</v>
      </c>
      <c r="CG235" s="4" t="s">
        <v>9</v>
      </c>
      <c r="CH235" s="4" t="s">
        <v>9</v>
      </c>
      <c r="CI235" s="4" t="s">
        <v>9</v>
      </c>
      <c r="CJ235" s="4" t="s">
        <v>9</v>
      </c>
      <c r="CK235" s="104">
        <v>0.51287037037036998</v>
      </c>
      <c r="CL235" s="104">
        <v>0</v>
      </c>
      <c r="CM235" s="4" t="s">
        <v>9</v>
      </c>
      <c r="CN235" s="4" t="s">
        <v>5902</v>
      </c>
      <c r="CO235" s="4" t="s">
        <v>9</v>
      </c>
      <c r="CP235" s="4" t="s">
        <v>9</v>
      </c>
      <c r="CQ235" s="4" t="s">
        <v>9</v>
      </c>
      <c r="CR235" s="4" t="s">
        <v>9</v>
      </c>
      <c r="CS235" s="4" t="s">
        <v>9</v>
      </c>
      <c r="CT235" s="4" t="s">
        <v>9</v>
      </c>
      <c r="CU235" s="4" t="s">
        <v>9</v>
      </c>
      <c r="CV235" s="4" t="s">
        <v>11</v>
      </c>
      <c r="CW235" s="4" t="s">
        <v>5909</v>
      </c>
      <c r="CX235" s="4" t="s">
        <v>9</v>
      </c>
      <c r="CY235" s="4" t="s">
        <v>9</v>
      </c>
      <c r="CZ235" s="4" t="s">
        <v>9</v>
      </c>
      <c r="DA235" s="4" t="s">
        <v>9</v>
      </c>
      <c r="DB235" s="4" t="s">
        <v>9</v>
      </c>
      <c r="DC235" s="102"/>
      <c r="DE235" s="8" t="str">
        <f t="shared" si="6"/>
        <v>XIR004</v>
      </c>
      <c r="DF235" s="8" t="str">
        <f t="shared" si="7"/>
        <v>Investor briefings (international</v>
      </c>
    </row>
    <row r="236" spans="1:110">
      <c r="A236" s="4" t="s">
        <v>6143</v>
      </c>
      <c r="B236" s="4" t="s">
        <v>5899</v>
      </c>
      <c r="C236" s="4" t="s">
        <v>4955</v>
      </c>
      <c r="D236" s="4" t="s">
        <v>9</v>
      </c>
      <c r="E236" s="4" t="s">
        <v>5900</v>
      </c>
      <c r="F236" s="102">
        <v>44502</v>
      </c>
      <c r="G236" s="4" t="s">
        <v>9</v>
      </c>
      <c r="H236" s="102"/>
      <c r="I236" s="4" t="s">
        <v>6909</v>
      </c>
      <c r="J236" s="4" t="s">
        <v>9</v>
      </c>
      <c r="K236" s="4" t="s">
        <v>5002</v>
      </c>
      <c r="L236" s="4" t="s">
        <v>9</v>
      </c>
      <c r="M236" s="4" t="s">
        <v>9</v>
      </c>
      <c r="N236" s="4" t="s">
        <v>5002</v>
      </c>
      <c r="O236" s="4" t="s">
        <v>4955</v>
      </c>
      <c r="P236" s="4" t="s">
        <v>5901</v>
      </c>
      <c r="Q236" s="4" t="s">
        <v>9</v>
      </c>
      <c r="R236" s="4" t="s">
        <v>9</v>
      </c>
      <c r="S236" s="4" t="s">
        <v>11</v>
      </c>
      <c r="T236" s="4" t="s">
        <v>1449</v>
      </c>
      <c r="U236" s="4" t="s">
        <v>5902</v>
      </c>
      <c r="V236" s="102"/>
      <c r="W236" s="4" t="s">
        <v>5902</v>
      </c>
      <c r="X236" s="4" t="s">
        <v>9</v>
      </c>
      <c r="Y236" s="4" t="s">
        <v>11</v>
      </c>
      <c r="Z236" s="4" t="s">
        <v>9</v>
      </c>
      <c r="AA236" s="4" t="s">
        <v>9</v>
      </c>
      <c r="AB236" s="102"/>
      <c r="AC236" s="102"/>
      <c r="AD236" s="102"/>
      <c r="AE236" s="102">
        <v>44502</v>
      </c>
      <c r="AF236" s="102"/>
      <c r="AG236" s="102"/>
      <c r="AH236" s="4" t="s">
        <v>5903</v>
      </c>
      <c r="AI236" s="4" t="s">
        <v>9</v>
      </c>
      <c r="AJ236" s="4" t="s">
        <v>9</v>
      </c>
      <c r="AK236" s="4" t="s">
        <v>9</v>
      </c>
      <c r="AL236" s="4" t="s">
        <v>5904</v>
      </c>
      <c r="AM236" s="4" t="s">
        <v>5905</v>
      </c>
      <c r="AN236" s="4" t="s">
        <v>9</v>
      </c>
      <c r="AO236" s="4" t="s">
        <v>9</v>
      </c>
      <c r="AP236" s="4" t="s">
        <v>5902</v>
      </c>
      <c r="AQ236" s="4" t="s">
        <v>9</v>
      </c>
      <c r="AR236" s="4" t="s">
        <v>9</v>
      </c>
      <c r="AS236" s="4" t="s">
        <v>9</v>
      </c>
      <c r="AT236" s="4" t="s">
        <v>9</v>
      </c>
      <c r="AU236" s="4" t="s">
        <v>9</v>
      </c>
      <c r="AV236" s="102"/>
      <c r="AW236" s="4" t="s">
        <v>5902</v>
      </c>
      <c r="AX236" s="4" t="s">
        <v>9</v>
      </c>
      <c r="AY236" s="4" t="s">
        <v>9</v>
      </c>
      <c r="AZ236" s="4" t="s">
        <v>9</v>
      </c>
      <c r="BA236" s="4" t="s">
        <v>9</v>
      </c>
      <c r="BB236" s="103">
        <v>0</v>
      </c>
      <c r="BC236" s="102"/>
      <c r="BD236" s="4" t="s">
        <v>9</v>
      </c>
      <c r="BE236" s="102"/>
      <c r="BF236" s="102"/>
      <c r="BG236" s="4" t="s">
        <v>9</v>
      </c>
      <c r="BH236" s="4" t="s">
        <v>5906</v>
      </c>
      <c r="BI236" s="4" t="s">
        <v>9</v>
      </c>
      <c r="BJ236" s="4" t="s">
        <v>9</v>
      </c>
      <c r="BK236" s="4" t="s">
        <v>9</v>
      </c>
      <c r="BL236" s="4" t="s">
        <v>9</v>
      </c>
      <c r="BM236" s="4" t="s">
        <v>9</v>
      </c>
      <c r="BN236" s="4" t="s">
        <v>5907</v>
      </c>
      <c r="BO236" s="4" t="s">
        <v>5908</v>
      </c>
      <c r="BP236" s="4" t="s">
        <v>9</v>
      </c>
      <c r="BQ236" s="4" t="s">
        <v>9</v>
      </c>
      <c r="BR236" s="4" t="s">
        <v>5902</v>
      </c>
      <c r="BS236" s="4" t="s">
        <v>9</v>
      </c>
      <c r="BT236" s="4" t="s">
        <v>9</v>
      </c>
      <c r="BU236" s="4" t="s">
        <v>9</v>
      </c>
      <c r="BV236" s="4" t="s">
        <v>9</v>
      </c>
      <c r="BW236" s="4" t="s">
        <v>9</v>
      </c>
      <c r="BX236" s="4" t="s">
        <v>5901</v>
      </c>
      <c r="BY236" s="4" t="s">
        <v>9</v>
      </c>
      <c r="BZ236" s="4" t="s">
        <v>9</v>
      </c>
      <c r="CA236" s="4" t="s">
        <v>9</v>
      </c>
      <c r="CB236" s="4" t="s">
        <v>9</v>
      </c>
      <c r="CC236" s="4" t="s">
        <v>9</v>
      </c>
      <c r="CD236" s="4" t="s">
        <v>9</v>
      </c>
      <c r="CE236" s="4" t="s">
        <v>9</v>
      </c>
      <c r="CF236" s="4" t="s">
        <v>5902</v>
      </c>
      <c r="CG236" s="4" t="s">
        <v>9</v>
      </c>
      <c r="CH236" s="4" t="s">
        <v>9</v>
      </c>
      <c r="CI236" s="4" t="s">
        <v>9</v>
      </c>
      <c r="CJ236" s="4" t="s">
        <v>9</v>
      </c>
      <c r="CK236" s="104">
        <v>0.51287037037036998</v>
      </c>
      <c r="CL236" s="104">
        <v>0</v>
      </c>
      <c r="CM236" s="4" t="s">
        <v>9</v>
      </c>
      <c r="CN236" s="4" t="s">
        <v>5902</v>
      </c>
      <c r="CO236" s="4" t="s">
        <v>9</v>
      </c>
      <c r="CP236" s="4" t="s">
        <v>9</v>
      </c>
      <c r="CQ236" s="4" t="s">
        <v>9</v>
      </c>
      <c r="CR236" s="4" t="s">
        <v>9</v>
      </c>
      <c r="CS236" s="4" t="s">
        <v>9</v>
      </c>
      <c r="CT236" s="4" t="s">
        <v>9</v>
      </c>
      <c r="CU236" s="4" t="s">
        <v>9</v>
      </c>
      <c r="CV236" s="4" t="s">
        <v>11</v>
      </c>
      <c r="CW236" s="4" t="s">
        <v>5909</v>
      </c>
      <c r="CX236" s="4" t="s">
        <v>9</v>
      </c>
      <c r="CY236" s="4" t="s">
        <v>9</v>
      </c>
      <c r="CZ236" s="4" t="s">
        <v>9</v>
      </c>
      <c r="DA236" s="4" t="s">
        <v>9</v>
      </c>
      <c r="DB236" s="4" t="s">
        <v>9</v>
      </c>
      <c r="DC236" s="102"/>
      <c r="DE236" s="8" t="str">
        <f t="shared" si="6"/>
        <v>BUD220</v>
      </c>
      <c r="DF236" s="8" t="str">
        <f t="shared" si="7"/>
        <v>2-Project E</v>
      </c>
    </row>
    <row r="237" spans="1:110">
      <c r="A237" s="4" t="s">
        <v>6144</v>
      </c>
      <c r="B237" s="4" t="s">
        <v>5899</v>
      </c>
      <c r="C237" s="4" t="s">
        <v>4955</v>
      </c>
      <c r="D237" s="4" t="s">
        <v>9</v>
      </c>
      <c r="E237" s="4" t="s">
        <v>5900</v>
      </c>
      <c r="F237" s="102">
        <v>44502</v>
      </c>
      <c r="G237" s="4" t="s">
        <v>9</v>
      </c>
      <c r="H237" s="102"/>
      <c r="I237" s="4" t="s">
        <v>6910</v>
      </c>
      <c r="J237" s="4" t="s">
        <v>9</v>
      </c>
      <c r="K237" s="4" t="s">
        <v>5002</v>
      </c>
      <c r="L237" s="4" t="s">
        <v>9</v>
      </c>
      <c r="M237" s="4" t="s">
        <v>9</v>
      </c>
      <c r="N237" s="4" t="s">
        <v>5002</v>
      </c>
      <c r="O237" s="4" t="s">
        <v>4955</v>
      </c>
      <c r="P237" s="4" t="s">
        <v>5901</v>
      </c>
      <c r="Q237" s="4" t="s">
        <v>9</v>
      </c>
      <c r="R237" s="4" t="s">
        <v>9</v>
      </c>
      <c r="S237" s="4" t="s">
        <v>11</v>
      </c>
      <c r="T237" s="4" t="s">
        <v>1449</v>
      </c>
      <c r="U237" s="4" t="s">
        <v>5902</v>
      </c>
      <c r="V237" s="102"/>
      <c r="W237" s="4" t="s">
        <v>5902</v>
      </c>
      <c r="X237" s="4" t="s">
        <v>9</v>
      </c>
      <c r="Y237" s="4" t="s">
        <v>11</v>
      </c>
      <c r="Z237" s="4" t="s">
        <v>9</v>
      </c>
      <c r="AA237" s="4" t="s">
        <v>9</v>
      </c>
      <c r="AB237" s="102"/>
      <c r="AC237" s="102"/>
      <c r="AD237" s="102"/>
      <c r="AE237" s="102">
        <v>44502</v>
      </c>
      <c r="AF237" s="102"/>
      <c r="AG237" s="102"/>
      <c r="AH237" s="4" t="s">
        <v>5903</v>
      </c>
      <c r="AI237" s="4" t="s">
        <v>9</v>
      </c>
      <c r="AJ237" s="4" t="s">
        <v>9</v>
      </c>
      <c r="AK237" s="4" t="s">
        <v>9</v>
      </c>
      <c r="AL237" s="4" t="s">
        <v>5904</v>
      </c>
      <c r="AM237" s="4" t="s">
        <v>5905</v>
      </c>
      <c r="AN237" s="4" t="s">
        <v>9</v>
      </c>
      <c r="AO237" s="4" t="s">
        <v>9</v>
      </c>
      <c r="AP237" s="4" t="s">
        <v>5902</v>
      </c>
      <c r="AQ237" s="4" t="s">
        <v>9</v>
      </c>
      <c r="AR237" s="4" t="s">
        <v>9</v>
      </c>
      <c r="AS237" s="4" t="s">
        <v>9</v>
      </c>
      <c r="AT237" s="4" t="s">
        <v>9</v>
      </c>
      <c r="AU237" s="4" t="s">
        <v>9</v>
      </c>
      <c r="AV237" s="102"/>
      <c r="AW237" s="4" t="s">
        <v>5902</v>
      </c>
      <c r="AX237" s="4" t="s">
        <v>9</v>
      </c>
      <c r="AY237" s="4" t="s">
        <v>9</v>
      </c>
      <c r="AZ237" s="4" t="s">
        <v>9</v>
      </c>
      <c r="BA237" s="4" t="s">
        <v>9</v>
      </c>
      <c r="BB237" s="103">
        <v>0</v>
      </c>
      <c r="BC237" s="102"/>
      <c r="BD237" s="4" t="s">
        <v>9</v>
      </c>
      <c r="BE237" s="102"/>
      <c r="BF237" s="102"/>
      <c r="BG237" s="4" t="s">
        <v>9</v>
      </c>
      <c r="BH237" s="4" t="s">
        <v>5906</v>
      </c>
      <c r="BI237" s="4" t="s">
        <v>9</v>
      </c>
      <c r="BJ237" s="4" t="s">
        <v>9</v>
      </c>
      <c r="BK237" s="4" t="s">
        <v>9</v>
      </c>
      <c r="BL237" s="4" t="s">
        <v>9</v>
      </c>
      <c r="BM237" s="4" t="s">
        <v>9</v>
      </c>
      <c r="BN237" s="4" t="s">
        <v>5907</v>
      </c>
      <c r="BO237" s="4" t="s">
        <v>5908</v>
      </c>
      <c r="BP237" s="4" t="s">
        <v>9</v>
      </c>
      <c r="BQ237" s="4" t="s">
        <v>9</v>
      </c>
      <c r="BR237" s="4" t="s">
        <v>5902</v>
      </c>
      <c r="BS237" s="4" t="s">
        <v>9</v>
      </c>
      <c r="BT237" s="4" t="s">
        <v>9</v>
      </c>
      <c r="BU237" s="4" t="s">
        <v>9</v>
      </c>
      <c r="BV237" s="4" t="s">
        <v>9</v>
      </c>
      <c r="BW237" s="4" t="s">
        <v>9</v>
      </c>
      <c r="BX237" s="4" t="s">
        <v>5901</v>
      </c>
      <c r="BY237" s="4" t="s">
        <v>9</v>
      </c>
      <c r="BZ237" s="4" t="s">
        <v>9</v>
      </c>
      <c r="CA237" s="4" t="s">
        <v>9</v>
      </c>
      <c r="CB237" s="4" t="s">
        <v>9</v>
      </c>
      <c r="CC237" s="4" t="s">
        <v>9</v>
      </c>
      <c r="CD237" s="4" t="s">
        <v>9</v>
      </c>
      <c r="CE237" s="4" t="s">
        <v>9</v>
      </c>
      <c r="CF237" s="4" t="s">
        <v>5902</v>
      </c>
      <c r="CG237" s="4" t="s">
        <v>9</v>
      </c>
      <c r="CH237" s="4" t="s">
        <v>9</v>
      </c>
      <c r="CI237" s="4" t="s">
        <v>9</v>
      </c>
      <c r="CJ237" s="4" t="s">
        <v>9</v>
      </c>
      <c r="CK237" s="104">
        <v>0.51287037037036998</v>
      </c>
      <c r="CL237" s="104">
        <v>0</v>
      </c>
      <c r="CM237" s="4" t="s">
        <v>9</v>
      </c>
      <c r="CN237" s="4" t="s">
        <v>5902</v>
      </c>
      <c r="CO237" s="4" t="s">
        <v>9</v>
      </c>
      <c r="CP237" s="4" t="s">
        <v>9</v>
      </c>
      <c r="CQ237" s="4" t="s">
        <v>9</v>
      </c>
      <c r="CR237" s="4" t="s">
        <v>9</v>
      </c>
      <c r="CS237" s="4" t="s">
        <v>9</v>
      </c>
      <c r="CT237" s="4" t="s">
        <v>9</v>
      </c>
      <c r="CU237" s="4" t="s">
        <v>9</v>
      </c>
      <c r="CV237" s="4" t="s">
        <v>11</v>
      </c>
      <c r="CW237" s="4" t="s">
        <v>5909</v>
      </c>
      <c r="CX237" s="4" t="s">
        <v>9</v>
      </c>
      <c r="CY237" s="4" t="s">
        <v>9</v>
      </c>
      <c r="CZ237" s="4" t="s">
        <v>9</v>
      </c>
      <c r="DA237" s="4" t="s">
        <v>9</v>
      </c>
      <c r="DB237" s="4" t="s">
        <v>9</v>
      </c>
      <c r="DC237" s="102"/>
      <c r="DE237" s="8" t="str">
        <f t="shared" si="6"/>
        <v>XIR005</v>
      </c>
      <c r="DF237" s="8" t="str">
        <f t="shared" si="7"/>
        <v>Investor training</v>
      </c>
    </row>
    <row r="238" spans="1:110">
      <c r="A238" s="4" t="s">
        <v>6145</v>
      </c>
      <c r="B238" s="4" t="s">
        <v>5899</v>
      </c>
      <c r="C238" s="4" t="s">
        <v>4955</v>
      </c>
      <c r="D238" s="4" t="s">
        <v>9</v>
      </c>
      <c r="E238" s="4" t="s">
        <v>5900</v>
      </c>
      <c r="F238" s="102">
        <v>44502</v>
      </c>
      <c r="G238" s="4" t="s">
        <v>9</v>
      </c>
      <c r="H238" s="102"/>
      <c r="I238" s="4" t="s">
        <v>6911</v>
      </c>
      <c r="J238" s="4" t="s">
        <v>9</v>
      </c>
      <c r="K238" s="4" t="s">
        <v>5002</v>
      </c>
      <c r="L238" s="4" t="s">
        <v>9</v>
      </c>
      <c r="M238" s="4" t="s">
        <v>9</v>
      </c>
      <c r="N238" s="4" t="s">
        <v>5002</v>
      </c>
      <c r="O238" s="4" t="s">
        <v>4955</v>
      </c>
      <c r="P238" s="4" t="s">
        <v>5901</v>
      </c>
      <c r="Q238" s="4" t="s">
        <v>9</v>
      </c>
      <c r="R238" s="4" t="s">
        <v>9</v>
      </c>
      <c r="S238" s="4" t="s">
        <v>11</v>
      </c>
      <c r="T238" s="4" t="s">
        <v>1449</v>
      </c>
      <c r="U238" s="4" t="s">
        <v>5902</v>
      </c>
      <c r="V238" s="102"/>
      <c r="W238" s="4" t="s">
        <v>5902</v>
      </c>
      <c r="X238" s="4" t="s">
        <v>9</v>
      </c>
      <c r="Y238" s="4" t="s">
        <v>11</v>
      </c>
      <c r="Z238" s="4" t="s">
        <v>9</v>
      </c>
      <c r="AA238" s="4" t="s">
        <v>9</v>
      </c>
      <c r="AB238" s="102"/>
      <c r="AC238" s="102"/>
      <c r="AD238" s="102"/>
      <c r="AE238" s="102">
        <v>44502</v>
      </c>
      <c r="AF238" s="102"/>
      <c r="AG238" s="102"/>
      <c r="AH238" s="4" t="s">
        <v>5903</v>
      </c>
      <c r="AI238" s="4" t="s">
        <v>9</v>
      </c>
      <c r="AJ238" s="4" t="s">
        <v>9</v>
      </c>
      <c r="AK238" s="4" t="s">
        <v>9</v>
      </c>
      <c r="AL238" s="4" t="s">
        <v>5904</v>
      </c>
      <c r="AM238" s="4" t="s">
        <v>5905</v>
      </c>
      <c r="AN238" s="4" t="s">
        <v>9</v>
      </c>
      <c r="AO238" s="4" t="s">
        <v>9</v>
      </c>
      <c r="AP238" s="4" t="s">
        <v>5902</v>
      </c>
      <c r="AQ238" s="4" t="s">
        <v>9</v>
      </c>
      <c r="AR238" s="4" t="s">
        <v>9</v>
      </c>
      <c r="AS238" s="4" t="s">
        <v>9</v>
      </c>
      <c r="AT238" s="4" t="s">
        <v>9</v>
      </c>
      <c r="AU238" s="4" t="s">
        <v>9</v>
      </c>
      <c r="AV238" s="102"/>
      <c r="AW238" s="4" t="s">
        <v>5902</v>
      </c>
      <c r="AX238" s="4" t="s">
        <v>9</v>
      </c>
      <c r="AY238" s="4" t="s">
        <v>9</v>
      </c>
      <c r="AZ238" s="4" t="s">
        <v>9</v>
      </c>
      <c r="BA238" s="4" t="s">
        <v>9</v>
      </c>
      <c r="BB238" s="103">
        <v>0</v>
      </c>
      <c r="BC238" s="102"/>
      <c r="BD238" s="4" t="s">
        <v>9</v>
      </c>
      <c r="BE238" s="102"/>
      <c r="BF238" s="102"/>
      <c r="BG238" s="4" t="s">
        <v>9</v>
      </c>
      <c r="BH238" s="4" t="s">
        <v>5906</v>
      </c>
      <c r="BI238" s="4" t="s">
        <v>9</v>
      </c>
      <c r="BJ238" s="4" t="s">
        <v>9</v>
      </c>
      <c r="BK238" s="4" t="s">
        <v>9</v>
      </c>
      <c r="BL238" s="4" t="s">
        <v>9</v>
      </c>
      <c r="BM238" s="4" t="s">
        <v>9</v>
      </c>
      <c r="BN238" s="4" t="s">
        <v>5907</v>
      </c>
      <c r="BO238" s="4" t="s">
        <v>5908</v>
      </c>
      <c r="BP238" s="4" t="s">
        <v>9</v>
      </c>
      <c r="BQ238" s="4" t="s">
        <v>9</v>
      </c>
      <c r="BR238" s="4" t="s">
        <v>5902</v>
      </c>
      <c r="BS238" s="4" t="s">
        <v>9</v>
      </c>
      <c r="BT238" s="4" t="s">
        <v>9</v>
      </c>
      <c r="BU238" s="4" t="s">
        <v>9</v>
      </c>
      <c r="BV238" s="4" t="s">
        <v>9</v>
      </c>
      <c r="BW238" s="4" t="s">
        <v>9</v>
      </c>
      <c r="BX238" s="4" t="s">
        <v>5901</v>
      </c>
      <c r="BY238" s="4" t="s">
        <v>9</v>
      </c>
      <c r="BZ238" s="4" t="s">
        <v>9</v>
      </c>
      <c r="CA238" s="4" t="s">
        <v>9</v>
      </c>
      <c r="CB238" s="4" t="s">
        <v>9</v>
      </c>
      <c r="CC238" s="4" t="s">
        <v>9</v>
      </c>
      <c r="CD238" s="4" t="s">
        <v>9</v>
      </c>
      <c r="CE238" s="4" t="s">
        <v>9</v>
      </c>
      <c r="CF238" s="4" t="s">
        <v>5902</v>
      </c>
      <c r="CG238" s="4" t="s">
        <v>9</v>
      </c>
      <c r="CH238" s="4" t="s">
        <v>9</v>
      </c>
      <c r="CI238" s="4" t="s">
        <v>9</v>
      </c>
      <c r="CJ238" s="4" t="s">
        <v>9</v>
      </c>
      <c r="CK238" s="104">
        <v>0.51288194444444002</v>
      </c>
      <c r="CL238" s="104">
        <v>0</v>
      </c>
      <c r="CM238" s="4" t="s">
        <v>9</v>
      </c>
      <c r="CN238" s="4" t="s">
        <v>5902</v>
      </c>
      <c r="CO238" s="4" t="s">
        <v>9</v>
      </c>
      <c r="CP238" s="4" t="s">
        <v>9</v>
      </c>
      <c r="CQ238" s="4" t="s">
        <v>9</v>
      </c>
      <c r="CR238" s="4" t="s">
        <v>9</v>
      </c>
      <c r="CS238" s="4" t="s">
        <v>9</v>
      </c>
      <c r="CT238" s="4" t="s">
        <v>9</v>
      </c>
      <c r="CU238" s="4" t="s">
        <v>9</v>
      </c>
      <c r="CV238" s="4" t="s">
        <v>11</v>
      </c>
      <c r="CW238" s="4" t="s">
        <v>5909</v>
      </c>
      <c r="CX238" s="4" t="s">
        <v>9</v>
      </c>
      <c r="CY238" s="4" t="s">
        <v>9</v>
      </c>
      <c r="CZ238" s="4" t="s">
        <v>9</v>
      </c>
      <c r="DA238" s="4" t="s">
        <v>9</v>
      </c>
      <c r="DB238" s="4" t="s">
        <v>9</v>
      </c>
      <c r="DC238" s="102"/>
      <c r="DE238" s="8" t="str">
        <f t="shared" si="6"/>
        <v>XIR006</v>
      </c>
      <c r="DF238" s="8" t="str">
        <f t="shared" si="7"/>
        <v>Compershare</v>
      </c>
    </row>
    <row r="239" spans="1:110">
      <c r="A239" s="4" t="s">
        <v>6146</v>
      </c>
      <c r="B239" s="4" t="s">
        <v>5899</v>
      </c>
      <c r="C239" s="4" t="s">
        <v>4955</v>
      </c>
      <c r="D239" s="4" t="s">
        <v>9</v>
      </c>
      <c r="E239" s="4" t="s">
        <v>5900</v>
      </c>
      <c r="F239" s="102">
        <v>44502</v>
      </c>
      <c r="G239" s="4" t="s">
        <v>9</v>
      </c>
      <c r="H239" s="102"/>
      <c r="I239" s="4" t="s">
        <v>6912</v>
      </c>
      <c r="J239" s="4" t="s">
        <v>9</v>
      </c>
      <c r="K239" s="4" t="s">
        <v>5002</v>
      </c>
      <c r="L239" s="4" t="s">
        <v>9</v>
      </c>
      <c r="M239" s="4" t="s">
        <v>9</v>
      </c>
      <c r="N239" s="4" t="s">
        <v>5002</v>
      </c>
      <c r="O239" s="4" t="s">
        <v>4955</v>
      </c>
      <c r="P239" s="4" t="s">
        <v>5901</v>
      </c>
      <c r="Q239" s="4" t="s">
        <v>9</v>
      </c>
      <c r="R239" s="4" t="s">
        <v>9</v>
      </c>
      <c r="S239" s="4" t="s">
        <v>11</v>
      </c>
      <c r="T239" s="4" t="s">
        <v>1449</v>
      </c>
      <c r="U239" s="4" t="s">
        <v>5902</v>
      </c>
      <c r="V239" s="102"/>
      <c r="W239" s="4" t="s">
        <v>5902</v>
      </c>
      <c r="X239" s="4" t="s">
        <v>9</v>
      </c>
      <c r="Y239" s="4" t="s">
        <v>11</v>
      </c>
      <c r="Z239" s="4" t="s">
        <v>9</v>
      </c>
      <c r="AA239" s="4" t="s">
        <v>9</v>
      </c>
      <c r="AB239" s="102"/>
      <c r="AC239" s="102"/>
      <c r="AD239" s="102"/>
      <c r="AE239" s="102">
        <v>44502</v>
      </c>
      <c r="AF239" s="102"/>
      <c r="AG239" s="102"/>
      <c r="AH239" s="4" t="s">
        <v>5903</v>
      </c>
      <c r="AI239" s="4" t="s">
        <v>9</v>
      </c>
      <c r="AJ239" s="4" t="s">
        <v>9</v>
      </c>
      <c r="AK239" s="4" t="s">
        <v>9</v>
      </c>
      <c r="AL239" s="4" t="s">
        <v>5904</v>
      </c>
      <c r="AM239" s="4" t="s">
        <v>5905</v>
      </c>
      <c r="AN239" s="4" t="s">
        <v>9</v>
      </c>
      <c r="AO239" s="4" t="s">
        <v>9</v>
      </c>
      <c r="AP239" s="4" t="s">
        <v>5902</v>
      </c>
      <c r="AQ239" s="4" t="s">
        <v>9</v>
      </c>
      <c r="AR239" s="4" t="s">
        <v>9</v>
      </c>
      <c r="AS239" s="4" t="s">
        <v>9</v>
      </c>
      <c r="AT239" s="4" t="s">
        <v>9</v>
      </c>
      <c r="AU239" s="4" t="s">
        <v>9</v>
      </c>
      <c r="AV239" s="102"/>
      <c r="AW239" s="4" t="s">
        <v>5902</v>
      </c>
      <c r="AX239" s="4" t="s">
        <v>9</v>
      </c>
      <c r="AY239" s="4" t="s">
        <v>9</v>
      </c>
      <c r="AZ239" s="4" t="s">
        <v>9</v>
      </c>
      <c r="BA239" s="4" t="s">
        <v>9</v>
      </c>
      <c r="BB239" s="103">
        <v>0</v>
      </c>
      <c r="BC239" s="102"/>
      <c r="BD239" s="4" t="s">
        <v>9</v>
      </c>
      <c r="BE239" s="102"/>
      <c r="BF239" s="102"/>
      <c r="BG239" s="4" t="s">
        <v>9</v>
      </c>
      <c r="BH239" s="4" t="s">
        <v>5906</v>
      </c>
      <c r="BI239" s="4" t="s">
        <v>9</v>
      </c>
      <c r="BJ239" s="4" t="s">
        <v>9</v>
      </c>
      <c r="BK239" s="4" t="s">
        <v>9</v>
      </c>
      <c r="BL239" s="4" t="s">
        <v>9</v>
      </c>
      <c r="BM239" s="4" t="s">
        <v>9</v>
      </c>
      <c r="BN239" s="4" t="s">
        <v>5907</v>
      </c>
      <c r="BO239" s="4" t="s">
        <v>5908</v>
      </c>
      <c r="BP239" s="4" t="s">
        <v>9</v>
      </c>
      <c r="BQ239" s="4" t="s">
        <v>9</v>
      </c>
      <c r="BR239" s="4" t="s">
        <v>5902</v>
      </c>
      <c r="BS239" s="4" t="s">
        <v>9</v>
      </c>
      <c r="BT239" s="4" t="s">
        <v>9</v>
      </c>
      <c r="BU239" s="4" t="s">
        <v>9</v>
      </c>
      <c r="BV239" s="4" t="s">
        <v>9</v>
      </c>
      <c r="BW239" s="4" t="s">
        <v>9</v>
      </c>
      <c r="BX239" s="4" t="s">
        <v>5901</v>
      </c>
      <c r="BY239" s="4" t="s">
        <v>9</v>
      </c>
      <c r="BZ239" s="4" t="s">
        <v>9</v>
      </c>
      <c r="CA239" s="4" t="s">
        <v>9</v>
      </c>
      <c r="CB239" s="4" t="s">
        <v>9</v>
      </c>
      <c r="CC239" s="4" t="s">
        <v>9</v>
      </c>
      <c r="CD239" s="4" t="s">
        <v>9</v>
      </c>
      <c r="CE239" s="4" t="s">
        <v>9</v>
      </c>
      <c r="CF239" s="4" t="s">
        <v>5902</v>
      </c>
      <c r="CG239" s="4" t="s">
        <v>9</v>
      </c>
      <c r="CH239" s="4" t="s">
        <v>9</v>
      </c>
      <c r="CI239" s="4" t="s">
        <v>9</v>
      </c>
      <c r="CJ239" s="4" t="s">
        <v>9</v>
      </c>
      <c r="CK239" s="104">
        <v>0.51288194444444002</v>
      </c>
      <c r="CL239" s="104">
        <v>0</v>
      </c>
      <c r="CM239" s="4" t="s">
        <v>9</v>
      </c>
      <c r="CN239" s="4" t="s">
        <v>5902</v>
      </c>
      <c r="CO239" s="4" t="s">
        <v>9</v>
      </c>
      <c r="CP239" s="4" t="s">
        <v>9</v>
      </c>
      <c r="CQ239" s="4" t="s">
        <v>9</v>
      </c>
      <c r="CR239" s="4" t="s">
        <v>9</v>
      </c>
      <c r="CS239" s="4" t="s">
        <v>9</v>
      </c>
      <c r="CT239" s="4" t="s">
        <v>9</v>
      </c>
      <c r="CU239" s="4" t="s">
        <v>9</v>
      </c>
      <c r="CV239" s="4" t="s">
        <v>11</v>
      </c>
      <c r="CW239" s="4" t="s">
        <v>5909</v>
      </c>
      <c r="CX239" s="4" t="s">
        <v>9</v>
      </c>
      <c r="CY239" s="4" t="s">
        <v>9</v>
      </c>
      <c r="CZ239" s="4" t="s">
        <v>9</v>
      </c>
      <c r="DA239" s="4" t="s">
        <v>9</v>
      </c>
      <c r="DB239" s="4" t="s">
        <v>9</v>
      </c>
      <c r="DC239" s="102"/>
      <c r="DE239" s="8" t="str">
        <f t="shared" si="6"/>
        <v>XIT101</v>
      </c>
      <c r="DF239" s="8" t="str">
        <f t="shared" si="7"/>
        <v>ERP Licences /  Maintenance</v>
      </c>
    </row>
    <row r="240" spans="1:110">
      <c r="A240" s="4" t="s">
        <v>6147</v>
      </c>
      <c r="B240" s="4" t="s">
        <v>5899</v>
      </c>
      <c r="C240" s="4" t="s">
        <v>4955</v>
      </c>
      <c r="D240" s="4" t="s">
        <v>9</v>
      </c>
      <c r="E240" s="4" t="s">
        <v>5900</v>
      </c>
      <c r="F240" s="102">
        <v>44502</v>
      </c>
      <c r="G240" s="4" t="s">
        <v>9</v>
      </c>
      <c r="H240" s="102"/>
      <c r="I240" s="4" t="s">
        <v>6913</v>
      </c>
      <c r="J240" s="4" t="s">
        <v>9</v>
      </c>
      <c r="K240" s="4" t="s">
        <v>5002</v>
      </c>
      <c r="L240" s="4" t="s">
        <v>9</v>
      </c>
      <c r="M240" s="4" t="s">
        <v>9</v>
      </c>
      <c r="N240" s="4" t="s">
        <v>5002</v>
      </c>
      <c r="O240" s="4" t="s">
        <v>4955</v>
      </c>
      <c r="P240" s="4" t="s">
        <v>5901</v>
      </c>
      <c r="Q240" s="4" t="s">
        <v>9</v>
      </c>
      <c r="R240" s="4" t="s">
        <v>9</v>
      </c>
      <c r="S240" s="4" t="s">
        <v>11</v>
      </c>
      <c r="T240" s="4" t="s">
        <v>1449</v>
      </c>
      <c r="U240" s="4" t="s">
        <v>5902</v>
      </c>
      <c r="V240" s="102"/>
      <c r="W240" s="4" t="s">
        <v>5902</v>
      </c>
      <c r="X240" s="4" t="s">
        <v>9</v>
      </c>
      <c r="Y240" s="4" t="s">
        <v>11</v>
      </c>
      <c r="Z240" s="4" t="s">
        <v>9</v>
      </c>
      <c r="AA240" s="4" t="s">
        <v>9</v>
      </c>
      <c r="AB240" s="102"/>
      <c r="AC240" s="102"/>
      <c r="AD240" s="102"/>
      <c r="AE240" s="102">
        <v>44502</v>
      </c>
      <c r="AF240" s="102"/>
      <c r="AG240" s="102"/>
      <c r="AH240" s="4" t="s">
        <v>5903</v>
      </c>
      <c r="AI240" s="4" t="s">
        <v>9</v>
      </c>
      <c r="AJ240" s="4" t="s">
        <v>9</v>
      </c>
      <c r="AK240" s="4" t="s">
        <v>9</v>
      </c>
      <c r="AL240" s="4" t="s">
        <v>5904</v>
      </c>
      <c r="AM240" s="4" t="s">
        <v>5905</v>
      </c>
      <c r="AN240" s="4" t="s">
        <v>9</v>
      </c>
      <c r="AO240" s="4" t="s">
        <v>9</v>
      </c>
      <c r="AP240" s="4" t="s">
        <v>5902</v>
      </c>
      <c r="AQ240" s="4" t="s">
        <v>9</v>
      </c>
      <c r="AR240" s="4" t="s">
        <v>9</v>
      </c>
      <c r="AS240" s="4" t="s">
        <v>9</v>
      </c>
      <c r="AT240" s="4" t="s">
        <v>9</v>
      </c>
      <c r="AU240" s="4" t="s">
        <v>9</v>
      </c>
      <c r="AV240" s="102"/>
      <c r="AW240" s="4" t="s">
        <v>5902</v>
      </c>
      <c r="AX240" s="4" t="s">
        <v>9</v>
      </c>
      <c r="AY240" s="4" t="s">
        <v>9</v>
      </c>
      <c r="AZ240" s="4" t="s">
        <v>9</v>
      </c>
      <c r="BA240" s="4" t="s">
        <v>9</v>
      </c>
      <c r="BB240" s="103">
        <v>0</v>
      </c>
      <c r="BC240" s="102"/>
      <c r="BD240" s="4" t="s">
        <v>9</v>
      </c>
      <c r="BE240" s="102"/>
      <c r="BF240" s="102"/>
      <c r="BG240" s="4" t="s">
        <v>9</v>
      </c>
      <c r="BH240" s="4" t="s">
        <v>5906</v>
      </c>
      <c r="BI240" s="4" t="s">
        <v>9</v>
      </c>
      <c r="BJ240" s="4" t="s">
        <v>9</v>
      </c>
      <c r="BK240" s="4" t="s">
        <v>9</v>
      </c>
      <c r="BL240" s="4" t="s">
        <v>9</v>
      </c>
      <c r="BM240" s="4" t="s">
        <v>9</v>
      </c>
      <c r="BN240" s="4" t="s">
        <v>5907</v>
      </c>
      <c r="BO240" s="4" t="s">
        <v>5908</v>
      </c>
      <c r="BP240" s="4" t="s">
        <v>9</v>
      </c>
      <c r="BQ240" s="4" t="s">
        <v>9</v>
      </c>
      <c r="BR240" s="4" t="s">
        <v>5902</v>
      </c>
      <c r="BS240" s="4" t="s">
        <v>9</v>
      </c>
      <c r="BT240" s="4" t="s">
        <v>9</v>
      </c>
      <c r="BU240" s="4" t="s">
        <v>9</v>
      </c>
      <c r="BV240" s="4" t="s">
        <v>9</v>
      </c>
      <c r="BW240" s="4" t="s">
        <v>9</v>
      </c>
      <c r="BX240" s="4" t="s">
        <v>5901</v>
      </c>
      <c r="BY240" s="4" t="s">
        <v>9</v>
      </c>
      <c r="BZ240" s="4" t="s">
        <v>9</v>
      </c>
      <c r="CA240" s="4" t="s">
        <v>9</v>
      </c>
      <c r="CB240" s="4" t="s">
        <v>9</v>
      </c>
      <c r="CC240" s="4" t="s">
        <v>9</v>
      </c>
      <c r="CD240" s="4" t="s">
        <v>9</v>
      </c>
      <c r="CE240" s="4" t="s">
        <v>9</v>
      </c>
      <c r="CF240" s="4" t="s">
        <v>5902</v>
      </c>
      <c r="CG240" s="4" t="s">
        <v>9</v>
      </c>
      <c r="CH240" s="4" t="s">
        <v>9</v>
      </c>
      <c r="CI240" s="4" t="s">
        <v>9</v>
      </c>
      <c r="CJ240" s="4" t="s">
        <v>9</v>
      </c>
      <c r="CK240" s="104">
        <v>0.51288194444444002</v>
      </c>
      <c r="CL240" s="104">
        <v>0</v>
      </c>
      <c r="CM240" s="4" t="s">
        <v>9</v>
      </c>
      <c r="CN240" s="4" t="s">
        <v>5902</v>
      </c>
      <c r="CO240" s="4" t="s">
        <v>9</v>
      </c>
      <c r="CP240" s="4" t="s">
        <v>9</v>
      </c>
      <c r="CQ240" s="4" t="s">
        <v>9</v>
      </c>
      <c r="CR240" s="4" t="s">
        <v>9</v>
      </c>
      <c r="CS240" s="4" t="s">
        <v>9</v>
      </c>
      <c r="CT240" s="4" t="s">
        <v>9</v>
      </c>
      <c r="CU240" s="4" t="s">
        <v>9</v>
      </c>
      <c r="CV240" s="4" t="s">
        <v>11</v>
      </c>
      <c r="CW240" s="4" t="s">
        <v>5909</v>
      </c>
      <c r="CX240" s="4" t="s">
        <v>9</v>
      </c>
      <c r="CY240" s="4" t="s">
        <v>9</v>
      </c>
      <c r="CZ240" s="4" t="s">
        <v>9</v>
      </c>
      <c r="DA240" s="4" t="s">
        <v>9</v>
      </c>
      <c r="DB240" s="4" t="s">
        <v>9</v>
      </c>
      <c r="DC240" s="102"/>
      <c r="DE240" s="8" t="str">
        <f t="shared" si="6"/>
        <v>XIT102</v>
      </c>
      <c r="DF240" s="8" t="str">
        <f t="shared" si="7"/>
        <v>Microsoft User licenses</v>
      </c>
    </row>
    <row r="241" spans="1:110">
      <c r="A241" s="4" t="s">
        <v>6148</v>
      </c>
      <c r="B241" s="4" t="s">
        <v>5899</v>
      </c>
      <c r="C241" s="4" t="s">
        <v>4955</v>
      </c>
      <c r="D241" s="4" t="s">
        <v>9</v>
      </c>
      <c r="E241" s="4" t="s">
        <v>5900</v>
      </c>
      <c r="F241" s="102">
        <v>44502</v>
      </c>
      <c r="G241" s="4" t="s">
        <v>9</v>
      </c>
      <c r="H241" s="102"/>
      <c r="I241" s="4" t="s">
        <v>6914</v>
      </c>
      <c r="J241" s="4" t="s">
        <v>9</v>
      </c>
      <c r="K241" s="4" t="s">
        <v>5002</v>
      </c>
      <c r="L241" s="4" t="s">
        <v>9</v>
      </c>
      <c r="M241" s="4" t="s">
        <v>9</v>
      </c>
      <c r="N241" s="4" t="s">
        <v>5002</v>
      </c>
      <c r="O241" s="4" t="s">
        <v>4955</v>
      </c>
      <c r="P241" s="4" t="s">
        <v>5901</v>
      </c>
      <c r="Q241" s="4" t="s">
        <v>9</v>
      </c>
      <c r="R241" s="4" t="s">
        <v>9</v>
      </c>
      <c r="S241" s="4" t="s">
        <v>11</v>
      </c>
      <c r="T241" s="4" t="s">
        <v>1449</v>
      </c>
      <c r="U241" s="4" t="s">
        <v>5902</v>
      </c>
      <c r="V241" s="102"/>
      <c r="W241" s="4" t="s">
        <v>5902</v>
      </c>
      <c r="X241" s="4" t="s">
        <v>9</v>
      </c>
      <c r="Y241" s="4" t="s">
        <v>11</v>
      </c>
      <c r="Z241" s="4" t="s">
        <v>9</v>
      </c>
      <c r="AA241" s="4" t="s">
        <v>9</v>
      </c>
      <c r="AB241" s="102"/>
      <c r="AC241" s="102"/>
      <c r="AD241" s="102"/>
      <c r="AE241" s="102">
        <v>44502</v>
      </c>
      <c r="AF241" s="102"/>
      <c r="AG241" s="102"/>
      <c r="AH241" s="4" t="s">
        <v>5903</v>
      </c>
      <c r="AI241" s="4" t="s">
        <v>9</v>
      </c>
      <c r="AJ241" s="4" t="s">
        <v>9</v>
      </c>
      <c r="AK241" s="4" t="s">
        <v>9</v>
      </c>
      <c r="AL241" s="4" t="s">
        <v>5904</v>
      </c>
      <c r="AM241" s="4" t="s">
        <v>5905</v>
      </c>
      <c r="AN241" s="4" t="s">
        <v>9</v>
      </c>
      <c r="AO241" s="4" t="s">
        <v>9</v>
      </c>
      <c r="AP241" s="4" t="s">
        <v>5902</v>
      </c>
      <c r="AQ241" s="4" t="s">
        <v>9</v>
      </c>
      <c r="AR241" s="4" t="s">
        <v>9</v>
      </c>
      <c r="AS241" s="4" t="s">
        <v>9</v>
      </c>
      <c r="AT241" s="4" t="s">
        <v>9</v>
      </c>
      <c r="AU241" s="4" t="s">
        <v>9</v>
      </c>
      <c r="AV241" s="102"/>
      <c r="AW241" s="4" t="s">
        <v>5902</v>
      </c>
      <c r="AX241" s="4" t="s">
        <v>9</v>
      </c>
      <c r="AY241" s="4" t="s">
        <v>9</v>
      </c>
      <c r="AZ241" s="4" t="s">
        <v>9</v>
      </c>
      <c r="BA241" s="4" t="s">
        <v>9</v>
      </c>
      <c r="BB241" s="103">
        <v>0</v>
      </c>
      <c r="BC241" s="102"/>
      <c r="BD241" s="4" t="s">
        <v>9</v>
      </c>
      <c r="BE241" s="102"/>
      <c r="BF241" s="102"/>
      <c r="BG241" s="4" t="s">
        <v>9</v>
      </c>
      <c r="BH241" s="4" t="s">
        <v>5906</v>
      </c>
      <c r="BI241" s="4" t="s">
        <v>9</v>
      </c>
      <c r="BJ241" s="4" t="s">
        <v>9</v>
      </c>
      <c r="BK241" s="4" t="s">
        <v>9</v>
      </c>
      <c r="BL241" s="4" t="s">
        <v>9</v>
      </c>
      <c r="BM241" s="4" t="s">
        <v>9</v>
      </c>
      <c r="BN241" s="4" t="s">
        <v>5907</v>
      </c>
      <c r="BO241" s="4" t="s">
        <v>5908</v>
      </c>
      <c r="BP241" s="4" t="s">
        <v>9</v>
      </c>
      <c r="BQ241" s="4" t="s">
        <v>9</v>
      </c>
      <c r="BR241" s="4" t="s">
        <v>5902</v>
      </c>
      <c r="BS241" s="4" t="s">
        <v>9</v>
      </c>
      <c r="BT241" s="4" t="s">
        <v>9</v>
      </c>
      <c r="BU241" s="4" t="s">
        <v>9</v>
      </c>
      <c r="BV241" s="4" t="s">
        <v>9</v>
      </c>
      <c r="BW241" s="4" t="s">
        <v>9</v>
      </c>
      <c r="BX241" s="4" t="s">
        <v>5901</v>
      </c>
      <c r="BY241" s="4" t="s">
        <v>9</v>
      </c>
      <c r="BZ241" s="4" t="s">
        <v>9</v>
      </c>
      <c r="CA241" s="4" t="s">
        <v>9</v>
      </c>
      <c r="CB241" s="4" t="s">
        <v>9</v>
      </c>
      <c r="CC241" s="4" t="s">
        <v>9</v>
      </c>
      <c r="CD241" s="4" t="s">
        <v>9</v>
      </c>
      <c r="CE241" s="4" t="s">
        <v>9</v>
      </c>
      <c r="CF241" s="4" t="s">
        <v>5902</v>
      </c>
      <c r="CG241" s="4" t="s">
        <v>9</v>
      </c>
      <c r="CH241" s="4" t="s">
        <v>9</v>
      </c>
      <c r="CI241" s="4" t="s">
        <v>9</v>
      </c>
      <c r="CJ241" s="4" t="s">
        <v>9</v>
      </c>
      <c r="CK241" s="104">
        <v>0.51288194444444002</v>
      </c>
      <c r="CL241" s="104">
        <v>0</v>
      </c>
      <c r="CM241" s="4" t="s">
        <v>9</v>
      </c>
      <c r="CN241" s="4" t="s">
        <v>5902</v>
      </c>
      <c r="CO241" s="4" t="s">
        <v>9</v>
      </c>
      <c r="CP241" s="4" t="s">
        <v>9</v>
      </c>
      <c r="CQ241" s="4" t="s">
        <v>9</v>
      </c>
      <c r="CR241" s="4" t="s">
        <v>9</v>
      </c>
      <c r="CS241" s="4" t="s">
        <v>9</v>
      </c>
      <c r="CT241" s="4" t="s">
        <v>9</v>
      </c>
      <c r="CU241" s="4" t="s">
        <v>9</v>
      </c>
      <c r="CV241" s="4" t="s">
        <v>11</v>
      </c>
      <c r="CW241" s="4" t="s">
        <v>5909</v>
      </c>
      <c r="CX241" s="4" t="s">
        <v>9</v>
      </c>
      <c r="CY241" s="4" t="s">
        <v>9</v>
      </c>
      <c r="CZ241" s="4" t="s">
        <v>9</v>
      </c>
      <c r="DA241" s="4" t="s">
        <v>9</v>
      </c>
      <c r="DB241" s="4" t="s">
        <v>9</v>
      </c>
      <c r="DC241" s="102"/>
      <c r="DE241" s="8" t="str">
        <f t="shared" si="6"/>
        <v>XIT103</v>
      </c>
      <c r="DF241" s="8" t="str">
        <f t="shared" si="7"/>
        <v>Madcap Licences</v>
      </c>
    </row>
    <row r="242" spans="1:110">
      <c r="A242" s="4" t="s">
        <v>6149</v>
      </c>
      <c r="B242" s="4" t="s">
        <v>5899</v>
      </c>
      <c r="C242" s="4" t="s">
        <v>4955</v>
      </c>
      <c r="D242" s="4" t="s">
        <v>9</v>
      </c>
      <c r="E242" s="4" t="s">
        <v>5900</v>
      </c>
      <c r="F242" s="102">
        <v>44502</v>
      </c>
      <c r="G242" s="4" t="s">
        <v>9</v>
      </c>
      <c r="H242" s="102"/>
      <c r="I242" s="4" t="s">
        <v>6915</v>
      </c>
      <c r="J242" s="4" t="s">
        <v>9</v>
      </c>
      <c r="K242" s="4" t="s">
        <v>5002</v>
      </c>
      <c r="L242" s="4" t="s">
        <v>9</v>
      </c>
      <c r="M242" s="4" t="s">
        <v>9</v>
      </c>
      <c r="N242" s="4" t="s">
        <v>5002</v>
      </c>
      <c r="O242" s="4" t="s">
        <v>4955</v>
      </c>
      <c r="P242" s="4" t="s">
        <v>5901</v>
      </c>
      <c r="Q242" s="4" t="s">
        <v>9</v>
      </c>
      <c r="R242" s="4" t="s">
        <v>9</v>
      </c>
      <c r="S242" s="4" t="s">
        <v>11</v>
      </c>
      <c r="T242" s="4" t="s">
        <v>1449</v>
      </c>
      <c r="U242" s="4" t="s">
        <v>5902</v>
      </c>
      <c r="V242" s="102"/>
      <c r="W242" s="4" t="s">
        <v>5902</v>
      </c>
      <c r="X242" s="4" t="s">
        <v>9</v>
      </c>
      <c r="Y242" s="4" t="s">
        <v>11</v>
      </c>
      <c r="Z242" s="4" t="s">
        <v>9</v>
      </c>
      <c r="AA242" s="4" t="s">
        <v>9</v>
      </c>
      <c r="AB242" s="102"/>
      <c r="AC242" s="102"/>
      <c r="AD242" s="102"/>
      <c r="AE242" s="102">
        <v>44502</v>
      </c>
      <c r="AF242" s="102"/>
      <c r="AG242" s="102"/>
      <c r="AH242" s="4" t="s">
        <v>5903</v>
      </c>
      <c r="AI242" s="4" t="s">
        <v>9</v>
      </c>
      <c r="AJ242" s="4" t="s">
        <v>9</v>
      </c>
      <c r="AK242" s="4" t="s">
        <v>9</v>
      </c>
      <c r="AL242" s="4" t="s">
        <v>5904</v>
      </c>
      <c r="AM242" s="4" t="s">
        <v>5905</v>
      </c>
      <c r="AN242" s="4" t="s">
        <v>9</v>
      </c>
      <c r="AO242" s="4" t="s">
        <v>9</v>
      </c>
      <c r="AP242" s="4" t="s">
        <v>5902</v>
      </c>
      <c r="AQ242" s="4" t="s">
        <v>9</v>
      </c>
      <c r="AR242" s="4" t="s">
        <v>9</v>
      </c>
      <c r="AS242" s="4" t="s">
        <v>9</v>
      </c>
      <c r="AT242" s="4" t="s">
        <v>9</v>
      </c>
      <c r="AU242" s="4" t="s">
        <v>9</v>
      </c>
      <c r="AV242" s="102"/>
      <c r="AW242" s="4" t="s">
        <v>5902</v>
      </c>
      <c r="AX242" s="4" t="s">
        <v>9</v>
      </c>
      <c r="AY242" s="4" t="s">
        <v>9</v>
      </c>
      <c r="AZ242" s="4" t="s">
        <v>9</v>
      </c>
      <c r="BA242" s="4" t="s">
        <v>9</v>
      </c>
      <c r="BB242" s="103">
        <v>0</v>
      </c>
      <c r="BC242" s="102"/>
      <c r="BD242" s="4" t="s">
        <v>9</v>
      </c>
      <c r="BE242" s="102"/>
      <c r="BF242" s="102"/>
      <c r="BG242" s="4" t="s">
        <v>9</v>
      </c>
      <c r="BH242" s="4" t="s">
        <v>5906</v>
      </c>
      <c r="BI242" s="4" t="s">
        <v>9</v>
      </c>
      <c r="BJ242" s="4" t="s">
        <v>9</v>
      </c>
      <c r="BK242" s="4" t="s">
        <v>9</v>
      </c>
      <c r="BL242" s="4" t="s">
        <v>9</v>
      </c>
      <c r="BM242" s="4" t="s">
        <v>9</v>
      </c>
      <c r="BN242" s="4" t="s">
        <v>5907</v>
      </c>
      <c r="BO242" s="4" t="s">
        <v>5908</v>
      </c>
      <c r="BP242" s="4" t="s">
        <v>9</v>
      </c>
      <c r="BQ242" s="4" t="s">
        <v>9</v>
      </c>
      <c r="BR242" s="4" t="s">
        <v>5902</v>
      </c>
      <c r="BS242" s="4" t="s">
        <v>9</v>
      </c>
      <c r="BT242" s="4" t="s">
        <v>9</v>
      </c>
      <c r="BU242" s="4" t="s">
        <v>9</v>
      </c>
      <c r="BV242" s="4" t="s">
        <v>9</v>
      </c>
      <c r="BW242" s="4" t="s">
        <v>9</v>
      </c>
      <c r="BX242" s="4" t="s">
        <v>5901</v>
      </c>
      <c r="BY242" s="4" t="s">
        <v>9</v>
      </c>
      <c r="BZ242" s="4" t="s">
        <v>9</v>
      </c>
      <c r="CA242" s="4" t="s">
        <v>9</v>
      </c>
      <c r="CB242" s="4" t="s">
        <v>9</v>
      </c>
      <c r="CC242" s="4" t="s">
        <v>9</v>
      </c>
      <c r="CD242" s="4" t="s">
        <v>9</v>
      </c>
      <c r="CE242" s="4" t="s">
        <v>9</v>
      </c>
      <c r="CF242" s="4" t="s">
        <v>5902</v>
      </c>
      <c r="CG242" s="4" t="s">
        <v>9</v>
      </c>
      <c r="CH242" s="4" t="s">
        <v>9</v>
      </c>
      <c r="CI242" s="4" t="s">
        <v>9</v>
      </c>
      <c r="CJ242" s="4" t="s">
        <v>9</v>
      </c>
      <c r="CK242" s="104">
        <v>0.51288194444444002</v>
      </c>
      <c r="CL242" s="104">
        <v>0</v>
      </c>
      <c r="CM242" s="4" t="s">
        <v>9</v>
      </c>
      <c r="CN242" s="4" t="s">
        <v>5902</v>
      </c>
      <c r="CO242" s="4" t="s">
        <v>9</v>
      </c>
      <c r="CP242" s="4" t="s">
        <v>9</v>
      </c>
      <c r="CQ242" s="4" t="s">
        <v>9</v>
      </c>
      <c r="CR242" s="4" t="s">
        <v>9</v>
      </c>
      <c r="CS242" s="4" t="s">
        <v>9</v>
      </c>
      <c r="CT242" s="4" t="s">
        <v>9</v>
      </c>
      <c r="CU242" s="4" t="s">
        <v>9</v>
      </c>
      <c r="CV242" s="4" t="s">
        <v>11</v>
      </c>
      <c r="CW242" s="4" t="s">
        <v>5909</v>
      </c>
      <c r="CX242" s="4" t="s">
        <v>9</v>
      </c>
      <c r="CY242" s="4" t="s">
        <v>9</v>
      </c>
      <c r="CZ242" s="4" t="s">
        <v>9</v>
      </c>
      <c r="DA242" s="4" t="s">
        <v>9</v>
      </c>
      <c r="DB242" s="4" t="s">
        <v>9</v>
      </c>
      <c r="DC242" s="102"/>
      <c r="DE242" s="8" t="str">
        <f t="shared" si="6"/>
        <v>XIT104</v>
      </c>
      <c r="DF242" s="8" t="str">
        <f t="shared" si="7"/>
        <v>Treasury Licences</v>
      </c>
    </row>
    <row r="243" spans="1:110">
      <c r="A243" s="4" t="s">
        <v>6150</v>
      </c>
      <c r="B243" s="4" t="s">
        <v>5899</v>
      </c>
      <c r="C243" s="4" t="s">
        <v>4955</v>
      </c>
      <c r="D243" s="4" t="s">
        <v>9</v>
      </c>
      <c r="E243" s="4" t="s">
        <v>5900</v>
      </c>
      <c r="F243" s="102">
        <v>44502</v>
      </c>
      <c r="G243" s="4" t="s">
        <v>9</v>
      </c>
      <c r="H243" s="102"/>
      <c r="I243" s="4" t="s">
        <v>6916</v>
      </c>
      <c r="J243" s="4" t="s">
        <v>9</v>
      </c>
      <c r="K243" s="4" t="s">
        <v>5002</v>
      </c>
      <c r="L243" s="4" t="s">
        <v>9</v>
      </c>
      <c r="M243" s="4" t="s">
        <v>9</v>
      </c>
      <c r="N243" s="4" t="s">
        <v>5002</v>
      </c>
      <c r="O243" s="4" t="s">
        <v>4955</v>
      </c>
      <c r="P243" s="4" t="s">
        <v>5901</v>
      </c>
      <c r="Q243" s="4" t="s">
        <v>9</v>
      </c>
      <c r="R243" s="4" t="s">
        <v>9</v>
      </c>
      <c r="S243" s="4" t="s">
        <v>11</v>
      </c>
      <c r="T243" s="4" t="s">
        <v>1449</v>
      </c>
      <c r="U243" s="4" t="s">
        <v>5902</v>
      </c>
      <c r="V243" s="102"/>
      <c r="W243" s="4" t="s">
        <v>5902</v>
      </c>
      <c r="X243" s="4" t="s">
        <v>9</v>
      </c>
      <c r="Y243" s="4" t="s">
        <v>11</v>
      </c>
      <c r="Z243" s="4" t="s">
        <v>9</v>
      </c>
      <c r="AA243" s="4" t="s">
        <v>9</v>
      </c>
      <c r="AB243" s="102"/>
      <c r="AC243" s="102"/>
      <c r="AD243" s="102"/>
      <c r="AE243" s="102">
        <v>44502</v>
      </c>
      <c r="AF243" s="102"/>
      <c r="AG243" s="102"/>
      <c r="AH243" s="4" t="s">
        <v>5903</v>
      </c>
      <c r="AI243" s="4" t="s">
        <v>9</v>
      </c>
      <c r="AJ243" s="4" t="s">
        <v>9</v>
      </c>
      <c r="AK243" s="4" t="s">
        <v>9</v>
      </c>
      <c r="AL243" s="4" t="s">
        <v>5904</v>
      </c>
      <c r="AM243" s="4" t="s">
        <v>5905</v>
      </c>
      <c r="AN243" s="4" t="s">
        <v>9</v>
      </c>
      <c r="AO243" s="4" t="s">
        <v>9</v>
      </c>
      <c r="AP243" s="4" t="s">
        <v>5902</v>
      </c>
      <c r="AQ243" s="4" t="s">
        <v>9</v>
      </c>
      <c r="AR243" s="4" t="s">
        <v>9</v>
      </c>
      <c r="AS243" s="4" t="s">
        <v>9</v>
      </c>
      <c r="AT243" s="4" t="s">
        <v>9</v>
      </c>
      <c r="AU243" s="4" t="s">
        <v>9</v>
      </c>
      <c r="AV243" s="102"/>
      <c r="AW243" s="4" t="s">
        <v>5902</v>
      </c>
      <c r="AX243" s="4" t="s">
        <v>9</v>
      </c>
      <c r="AY243" s="4" t="s">
        <v>9</v>
      </c>
      <c r="AZ243" s="4" t="s">
        <v>9</v>
      </c>
      <c r="BA243" s="4" t="s">
        <v>9</v>
      </c>
      <c r="BB243" s="103">
        <v>0</v>
      </c>
      <c r="BC243" s="102"/>
      <c r="BD243" s="4" t="s">
        <v>9</v>
      </c>
      <c r="BE243" s="102"/>
      <c r="BF243" s="102"/>
      <c r="BG243" s="4" t="s">
        <v>9</v>
      </c>
      <c r="BH243" s="4" t="s">
        <v>5906</v>
      </c>
      <c r="BI243" s="4" t="s">
        <v>9</v>
      </c>
      <c r="BJ243" s="4" t="s">
        <v>9</v>
      </c>
      <c r="BK243" s="4" t="s">
        <v>9</v>
      </c>
      <c r="BL243" s="4" t="s">
        <v>9</v>
      </c>
      <c r="BM243" s="4" t="s">
        <v>9</v>
      </c>
      <c r="BN243" s="4" t="s">
        <v>5907</v>
      </c>
      <c r="BO243" s="4" t="s">
        <v>5908</v>
      </c>
      <c r="BP243" s="4" t="s">
        <v>9</v>
      </c>
      <c r="BQ243" s="4" t="s">
        <v>9</v>
      </c>
      <c r="BR243" s="4" t="s">
        <v>5902</v>
      </c>
      <c r="BS243" s="4" t="s">
        <v>9</v>
      </c>
      <c r="BT243" s="4" t="s">
        <v>9</v>
      </c>
      <c r="BU243" s="4" t="s">
        <v>9</v>
      </c>
      <c r="BV243" s="4" t="s">
        <v>9</v>
      </c>
      <c r="BW243" s="4" t="s">
        <v>9</v>
      </c>
      <c r="BX243" s="4" t="s">
        <v>5901</v>
      </c>
      <c r="BY243" s="4" t="s">
        <v>9</v>
      </c>
      <c r="BZ243" s="4" t="s">
        <v>9</v>
      </c>
      <c r="CA243" s="4" t="s">
        <v>9</v>
      </c>
      <c r="CB243" s="4" t="s">
        <v>9</v>
      </c>
      <c r="CC243" s="4" t="s">
        <v>9</v>
      </c>
      <c r="CD243" s="4" t="s">
        <v>9</v>
      </c>
      <c r="CE243" s="4" t="s">
        <v>9</v>
      </c>
      <c r="CF243" s="4" t="s">
        <v>5902</v>
      </c>
      <c r="CG243" s="4" t="s">
        <v>9</v>
      </c>
      <c r="CH243" s="4" t="s">
        <v>9</v>
      </c>
      <c r="CI243" s="4" t="s">
        <v>9</v>
      </c>
      <c r="CJ243" s="4" t="s">
        <v>9</v>
      </c>
      <c r="CK243" s="104">
        <v>0.51288194444444002</v>
      </c>
      <c r="CL243" s="104">
        <v>0</v>
      </c>
      <c r="CM243" s="4" t="s">
        <v>9</v>
      </c>
      <c r="CN243" s="4" t="s">
        <v>5902</v>
      </c>
      <c r="CO243" s="4" t="s">
        <v>9</v>
      </c>
      <c r="CP243" s="4" t="s">
        <v>9</v>
      </c>
      <c r="CQ243" s="4" t="s">
        <v>9</v>
      </c>
      <c r="CR243" s="4" t="s">
        <v>9</v>
      </c>
      <c r="CS243" s="4" t="s">
        <v>9</v>
      </c>
      <c r="CT243" s="4" t="s">
        <v>9</v>
      </c>
      <c r="CU243" s="4" t="s">
        <v>9</v>
      </c>
      <c r="CV243" s="4" t="s">
        <v>11</v>
      </c>
      <c r="CW243" s="4" t="s">
        <v>5909</v>
      </c>
      <c r="CX243" s="4" t="s">
        <v>9</v>
      </c>
      <c r="CY243" s="4" t="s">
        <v>9</v>
      </c>
      <c r="CZ243" s="4" t="s">
        <v>9</v>
      </c>
      <c r="DA243" s="4" t="s">
        <v>9</v>
      </c>
      <c r="DB243" s="4" t="s">
        <v>9</v>
      </c>
      <c r="DC243" s="102"/>
      <c r="DE243" s="8" t="str">
        <f t="shared" si="6"/>
        <v>XIT105</v>
      </c>
      <c r="DF243" s="8" t="str">
        <f t="shared" si="7"/>
        <v>Server Licencing (Plant and Admin</v>
      </c>
    </row>
    <row r="244" spans="1:110">
      <c r="A244" s="4" t="s">
        <v>6151</v>
      </c>
      <c r="B244" s="4" t="s">
        <v>5899</v>
      </c>
      <c r="C244" s="4" t="s">
        <v>4955</v>
      </c>
      <c r="D244" s="4" t="s">
        <v>9</v>
      </c>
      <c r="E244" s="4" t="s">
        <v>5900</v>
      </c>
      <c r="F244" s="102">
        <v>44502</v>
      </c>
      <c r="G244" s="4" t="s">
        <v>9</v>
      </c>
      <c r="H244" s="102"/>
      <c r="I244" s="4" t="s">
        <v>6917</v>
      </c>
      <c r="J244" s="4" t="s">
        <v>9</v>
      </c>
      <c r="K244" s="4" t="s">
        <v>5002</v>
      </c>
      <c r="L244" s="4" t="s">
        <v>9</v>
      </c>
      <c r="M244" s="4" t="s">
        <v>9</v>
      </c>
      <c r="N244" s="4" t="s">
        <v>5002</v>
      </c>
      <c r="O244" s="4" t="s">
        <v>4955</v>
      </c>
      <c r="P244" s="4" t="s">
        <v>5901</v>
      </c>
      <c r="Q244" s="4" t="s">
        <v>9</v>
      </c>
      <c r="R244" s="4" t="s">
        <v>9</v>
      </c>
      <c r="S244" s="4" t="s">
        <v>11</v>
      </c>
      <c r="T244" s="4" t="s">
        <v>1449</v>
      </c>
      <c r="U244" s="4" t="s">
        <v>5902</v>
      </c>
      <c r="V244" s="102"/>
      <c r="W244" s="4" t="s">
        <v>5902</v>
      </c>
      <c r="X244" s="4" t="s">
        <v>9</v>
      </c>
      <c r="Y244" s="4" t="s">
        <v>11</v>
      </c>
      <c r="Z244" s="4" t="s">
        <v>9</v>
      </c>
      <c r="AA244" s="4" t="s">
        <v>9</v>
      </c>
      <c r="AB244" s="102"/>
      <c r="AC244" s="102"/>
      <c r="AD244" s="102"/>
      <c r="AE244" s="102">
        <v>44502</v>
      </c>
      <c r="AF244" s="102"/>
      <c r="AG244" s="102"/>
      <c r="AH244" s="4" t="s">
        <v>5903</v>
      </c>
      <c r="AI244" s="4" t="s">
        <v>9</v>
      </c>
      <c r="AJ244" s="4" t="s">
        <v>9</v>
      </c>
      <c r="AK244" s="4" t="s">
        <v>9</v>
      </c>
      <c r="AL244" s="4" t="s">
        <v>5904</v>
      </c>
      <c r="AM244" s="4" t="s">
        <v>5905</v>
      </c>
      <c r="AN244" s="4" t="s">
        <v>9</v>
      </c>
      <c r="AO244" s="4" t="s">
        <v>9</v>
      </c>
      <c r="AP244" s="4" t="s">
        <v>5902</v>
      </c>
      <c r="AQ244" s="4" t="s">
        <v>9</v>
      </c>
      <c r="AR244" s="4" t="s">
        <v>9</v>
      </c>
      <c r="AS244" s="4" t="s">
        <v>9</v>
      </c>
      <c r="AT244" s="4" t="s">
        <v>9</v>
      </c>
      <c r="AU244" s="4" t="s">
        <v>9</v>
      </c>
      <c r="AV244" s="102"/>
      <c r="AW244" s="4" t="s">
        <v>5902</v>
      </c>
      <c r="AX244" s="4" t="s">
        <v>9</v>
      </c>
      <c r="AY244" s="4" t="s">
        <v>9</v>
      </c>
      <c r="AZ244" s="4" t="s">
        <v>9</v>
      </c>
      <c r="BA244" s="4" t="s">
        <v>9</v>
      </c>
      <c r="BB244" s="103">
        <v>0</v>
      </c>
      <c r="BC244" s="102"/>
      <c r="BD244" s="4" t="s">
        <v>9</v>
      </c>
      <c r="BE244" s="102"/>
      <c r="BF244" s="102"/>
      <c r="BG244" s="4" t="s">
        <v>9</v>
      </c>
      <c r="BH244" s="4" t="s">
        <v>5906</v>
      </c>
      <c r="BI244" s="4" t="s">
        <v>9</v>
      </c>
      <c r="BJ244" s="4" t="s">
        <v>9</v>
      </c>
      <c r="BK244" s="4" t="s">
        <v>9</v>
      </c>
      <c r="BL244" s="4" t="s">
        <v>9</v>
      </c>
      <c r="BM244" s="4" t="s">
        <v>9</v>
      </c>
      <c r="BN244" s="4" t="s">
        <v>5907</v>
      </c>
      <c r="BO244" s="4" t="s">
        <v>5908</v>
      </c>
      <c r="BP244" s="4" t="s">
        <v>9</v>
      </c>
      <c r="BQ244" s="4" t="s">
        <v>9</v>
      </c>
      <c r="BR244" s="4" t="s">
        <v>5902</v>
      </c>
      <c r="BS244" s="4" t="s">
        <v>9</v>
      </c>
      <c r="BT244" s="4" t="s">
        <v>9</v>
      </c>
      <c r="BU244" s="4" t="s">
        <v>9</v>
      </c>
      <c r="BV244" s="4" t="s">
        <v>9</v>
      </c>
      <c r="BW244" s="4" t="s">
        <v>9</v>
      </c>
      <c r="BX244" s="4" t="s">
        <v>5901</v>
      </c>
      <c r="BY244" s="4" t="s">
        <v>9</v>
      </c>
      <c r="BZ244" s="4" t="s">
        <v>9</v>
      </c>
      <c r="CA244" s="4" t="s">
        <v>9</v>
      </c>
      <c r="CB244" s="4" t="s">
        <v>9</v>
      </c>
      <c r="CC244" s="4" t="s">
        <v>9</v>
      </c>
      <c r="CD244" s="4" t="s">
        <v>9</v>
      </c>
      <c r="CE244" s="4" t="s">
        <v>9</v>
      </c>
      <c r="CF244" s="4" t="s">
        <v>5902</v>
      </c>
      <c r="CG244" s="4" t="s">
        <v>9</v>
      </c>
      <c r="CH244" s="4" t="s">
        <v>9</v>
      </c>
      <c r="CI244" s="4" t="s">
        <v>9</v>
      </c>
      <c r="CJ244" s="4" t="s">
        <v>9</v>
      </c>
      <c r="CK244" s="104">
        <v>0.51288194444444002</v>
      </c>
      <c r="CL244" s="104">
        <v>0</v>
      </c>
      <c r="CM244" s="4" t="s">
        <v>9</v>
      </c>
      <c r="CN244" s="4" t="s">
        <v>5902</v>
      </c>
      <c r="CO244" s="4" t="s">
        <v>9</v>
      </c>
      <c r="CP244" s="4" t="s">
        <v>9</v>
      </c>
      <c r="CQ244" s="4" t="s">
        <v>9</v>
      </c>
      <c r="CR244" s="4" t="s">
        <v>9</v>
      </c>
      <c r="CS244" s="4" t="s">
        <v>9</v>
      </c>
      <c r="CT244" s="4" t="s">
        <v>9</v>
      </c>
      <c r="CU244" s="4" t="s">
        <v>9</v>
      </c>
      <c r="CV244" s="4" t="s">
        <v>11</v>
      </c>
      <c r="CW244" s="4" t="s">
        <v>5909</v>
      </c>
      <c r="CX244" s="4" t="s">
        <v>9</v>
      </c>
      <c r="CY244" s="4" t="s">
        <v>9</v>
      </c>
      <c r="CZ244" s="4" t="s">
        <v>9</v>
      </c>
      <c r="DA244" s="4" t="s">
        <v>9</v>
      </c>
      <c r="DB244" s="4" t="s">
        <v>9</v>
      </c>
      <c r="DC244" s="102"/>
      <c r="DE244" s="8" t="str">
        <f t="shared" si="6"/>
        <v>XIT106</v>
      </c>
      <c r="DF244" s="8" t="str">
        <f t="shared" si="7"/>
        <v>CRM - Licencing</v>
      </c>
    </row>
    <row r="245" spans="1:110">
      <c r="A245" s="4" t="s">
        <v>6152</v>
      </c>
      <c r="B245" s="4" t="s">
        <v>5899</v>
      </c>
      <c r="C245" s="4" t="s">
        <v>4955</v>
      </c>
      <c r="D245" s="4" t="s">
        <v>9</v>
      </c>
      <c r="E245" s="4" t="s">
        <v>5900</v>
      </c>
      <c r="F245" s="102">
        <v>44502</v>
      </c>
      <c r="G245" s="4" t="s">
        <v>9</v>
      </c>
      <c r="H245" s="102"/>
      <c r="I245" s="4" t="s">
        <v>6918</v>
      </c>
      <c r="J245" s="4" t="s">
        <v>9</v>
      </c>
      <c r="K245" s="4" t="s">
        <v>5002</v>
      </c>
      <c r="L245" s="4" t="s">
        <v>9</v>
      </c>
      <c r="M245" s="4" t="s">
        <v>9</v>
      </c>
      <c r="N245" s="4" t="s">
        <v>5002</v>
      </c>
      <c r="O245" s="4" t="s">
        <v>4955</v>
      </c>
      <c r="P245" s="4" t="s">
        <v>5901</v>
      </c>
      <c r="Q245" s="4" t="s">
        <v>9</v>
      </c>
      <c r="R245" s="4" t="s">
        <v>9</v>
      </c>
      <c r="S245" s="4" t="s">
        <v>11</v>
      </c>
      <c r="T245" s="4" t="s">
        <v>1449</v>
      </c>
      <c r="U245" s="4" t="s">
        <v>5902</v>
      </c>
      <c r="V245" s="102"/>
      <c r="W245" s="4" t="s">
        <v>5902</v>
      </c>
      <c r="X245" s="4" t="s">
        <v>9</v>
      </c>
      <c r="Y245" s="4" t="s">
        <v>11</v>
      </c>
      <c r="Z245" s="4" t="s">
        <v>9</v>
      </c>
      <c r="AA245" s="4" t="s">
        <v>9</v>
      </c>
      <c r="AB245" s="102"/>
      <c r="AC245" s="102"/>
      <c r="AD245" s="102"/>
      <c r="AE245" s="102">
        <v>44502</v>
      </c>
      <c r="AF245" s="102"/>
      <c r="AG245" s="102"/>
      <c r="AH245" s="4" t="s">
        <v>5903</v>
      </c>
      <c r="AI245" s="4" t="s">
        <v>9</v>
      </c>
      <c r="AJ245" s="4" t="s">
        <v>9</v>
      </c>
      <c r="AK245" s="4" t="s">
        <v>9</v>
      </c>
      <c r="AL245" s="4" t="s">
        <v>5904</v>
      </c>
      <c r="AM245" s="4" t="s">
        <v>5905</v>
      </c>
      <c r="AN245" s="4" t="s">
        <v>9</v>
      </c>
      <c r="AO245" s="4" t="s">
        <v>9</v>
      </c>
      <c r="AP245" s="4" t="s">
        <v>5902</v>
      </c>
      <c r="AQ245" s="4" t="s">
        <v>9</v>
      </c>
      <c r="AR245" s="4" t="s">
        <v>9</v>
      </c>
      <c r="AS245" s="4" t="s">
        <v>9</v>
      </c>
      <c r="AT245" s="4" t="s">
        <v>9</v>
      </c>
      <c r="AU245" s="4" t="s">
        <v>9</v>
      </c>
      <c r="AV245" s="102"/>
      <c r="AW245" s="4" t="s">
        <v>5902</v>
      </c>
      <c r="AX245" s="4" t="s">
        <v>9</v>
      </c>
      <c r="AY245" s="4" t="s">
        <v>9</v>
      </c>
      <c r="AZ245" s="4" t="s">
        <v>9</v>
      </c>
      <c r="BA245" s="4" t="s">
        <v>9</v>
      </c>
      <c r="BB245" s="103">
        <v>0</v>
      </c>
      <c r="BC245" s="102"/>
      <c r="BD245" s="4" t="s">
        <v>9</v>
      </c>
      <c r="BE245" s="102"/>
      <c r="BF245" s="102"/>
      <c r="BG245" s="4" t="s">
        <v>9</v>
      </c>
      <c r="BH245" s="4" t="s">
        <v>5906</v>
      </c>
      <c r="BI245" s="4" t="s">
        <v>9</v>
      </c>
      <c r="BJ245" s="4" t="s">
        <v>9</v>
      </c>
      <c r="BK245" s="4" t="s">
        <v>9</v>
      </c>
      <c r="BL245" s="4" t="s">
        <v>9</v>
      </c>
      <c r="BM245" s="4" t="s">
        <v>9</v>
      </c>
      <c r="BN245" s="4" t="s">
        <v>5907</v>
      </c>
      <c r="BO245" s="4" t="s">
        <v>5908</v>
      </c>
      <c r="BP245" s="4" t="s">
        <v>9</v>
      </c>
      <c r="BQ245" s="4" t="s">
        <v>9</v>
      </c>
      <c r="BR245" s="4" t="s">
        <v>5902</v>
      </c>
      <c r="BS245" s="4" t="s">
        <v>9</v>
      </c>
      <c r="BT245" s="4" t="s">
        <v>9</v>
      </c>
      <c r="BU245" s="4" t="s">
        <v>9</v>
      </c>
      <c r="BV245" s="4" t="s">
        <v>9</v>
      </c>
      <c r="BW245" s="4" t="s">
        <v>9</v>
      </c>
      <c r="BX245" s="4" t="s">
        <v>5901</v>
      </c>
      <c r="BY245" s="4" t="s">
        <v>9</v>
      </c>
      <c r="BZ245" s="4" t="s">
        <v>9</v>
      </c>
      <c r="CA245" s="4" t="s">
        <v>9</v>
      </c>
      <c r="CB245" s="4" t="s">
        <v>9</v>
      </c>
      <c r="CC245" s="4" t="s">
        <v>9</v>
      </c>
      <c r="CD245" s="4" t="s">
        <v>9</v>
      </c>
      <c r="CE245" s="4" t="s">
        <v>9</v>
      </c>
      <c r="CF245" s="4" t="s">
        <v>5902</v>
      </c>
      <c r="CG245" s="4" t="s">
        <v>9</v>
      </c>
      <c r="CH245" s="4" t="s">
        <v>9</v>
      </c>
      <c r="CI245" s="4" t="s">
        <v>9</v>
      </c>
      <c r="CJ245" s="4" t="s">
        <v>9</v>
      </c>
      <c r="CK245" s="104">
        <v>0.51288194444444002</v>
      </c>
      <c r="CL245" s="104">
        <v>0</v>
      </c>
      <c r="CM245" s="4" t="s">
        <v>9</v>
      </c>
      <c r="CN245" s="4" t="s">
        <v>5902</v>
      </c>
      <c r="CO245" s="4" t="s">
        <v>9</v>
      </c>
      <c r="CP245" s="4" t="s">
        <v>9</v>
      </c>
      <c r="CQ245" s="4" t="s">
        <v>9</v>
      </c>
      <c r="CR245" s="4" t="s">
        <v>9</v>
      </c>
      <c r="CS245" s="4" t="s">
        <v>9</v>
      </c>
      <c r="CT245" s="4" t="s">
        <v>9</v>
      </c>
      <c r="CU245" s="4" t="s">
        <v>9</v>
      </c>
      <c r="CV245" s="4" t="s">
        <v>11</v>
      </c>
      <c r="CW245" s="4" t="s">
        <v>5909</v>
      </c>
      <c r="CX245" s="4" t="s">
        <v>9</v>
      </c>
      <c r="CY245" s="4" t="s">
        <v>9</v>
      </c>
      <c r="CZ245" s="4" t="s">
        <v>9</v>
      </c>
      <c r="DA245" s="4" t="s">
        <v>9</v>
      </c>
      <c r="DB245" s="4" t="s">
        <v>9</v>
      </c>
      <c r="DC245" s="102"/>
      <c r="DE245" s="8" t="str">
        <f t="shared" si="6"/>
        <v>XIT107</v>
      </c>
      <c r="DF245" s="8" t="str">
        <f t="shared" si="7"/>
        <v>CMX Licencing</v>
      </c>
    </row>
    <row r="246" spans="1:110">
      <c r="A246" s="4" t="s">
        <v>6153</v>
      </c>
      <c r="B246" s="4" t="s">
        <v>5899</v>
      </c>
      <c r="C246" s="4" t="s">
        <v>4955</v>
      </c>
      <c r="D246" s="4" t="s">
        <v>9</v>
      </c>
      <c r="E246" s="4" t="s">
        <v>5900</v>
      </c>
      <c r="F246" s="102">
        <v>44502</v>
      </c>
      <c r="G246" s="4" t="s">
        <v>9</v>
      </c>
      <c r="H246" s="102"/>
      <c r="I246" s="4" t="s">
        <v>6919</v>
      </c>
      <c r="J246" s="4" t="s">
        <v>9</v>
      </c>
      <c r="K246" s="4" t="s">
        <v>5002</v>
      </c>
      <c r="L246" s="4" t="s">
        <v>9</v>
      </c>
      <c r="M246" s="4" t="s">
        <v>9</v>
      </c>
      <c r="N246" s="4" t="s">
        <v>5002</v>
      </c>
      <c r="O246" s="4" t="s">
        <v>4955</v>
      </c>
      <c r="P246" s="4" t="s">
        <v>5901</v>
      </c>
      <c r="Q246" s="4" t="s">
        <v>9</v>
      </c>
      <c r="R246" s="4" t="s">
        <v>9</v>
      </c>
      <c r="S246" s="4" t="s">
        <v>11</v>
      </c>
      <c r="T246" s="4" t="s">
        <v>1449</v>
      </c>
      <c r="U246" s="4" t="s">
        <v>5902</v>
      </c>
      <c r="V246" s="102"/>
      <c r="W246" s="4" t="s">
        <v>5902</v>
      </c>
      <c r="X246" s="4" t="s">
        <v>9</v>
      </c>
      <c r="Y246" s="4" t="s">
        <v>11</v>
      </c>
      <c r="Z246" s="4" t="s">
        <v>9</v>
      </c>
      <c r="AA246" s="4" t="s">
        <v>9</v>
      </c>
      <c r="AB246" s="102"/>
      <c r="AC246" s="102"/>
      <c r="AD246" s="102"/>
      <c r="AE246" s="102">
        <v>44502</v>
      </c>
      <c r="AF246" s="102"/>
      <c r="AG246" s="102"/>
      <c r="AH246" s="4" t="s">
        <v>5903</v>
      </c>
      <c r="AI246" s="4" t="s">
        <v>9</v>
      </c>
      <c r="AJ246" s="4" t="s">
        <v>9</v>
      </c>
      <c r="AK246" s="4" t="s">
        <v>9</v>
      </c>
      <c r="AL246" s="4" t="s">
        <v>5904</v>
      </c>
      <c r="AM246" s="4" t="s">
        <v>5905</v>
      </c>
      <c r="AN246" s="4" t="s">
        <v>9</v>
      </c>
      <c r="AO246" s="4" t="s">
        <v>9</v>
      </c>
      <c r="AP246" s="4" t="s">
        <v>5902</v>
      </c>
      <c r="AQ246" s="4" t="s">
        <v>9</v>
      </c>
      <c r="AR246" s="4" t="s">
        <v>9</v>
      </c>
      <c r="AS246" s="4" t="s">
        <v>9</v>
      </c>
      <c r="AT246" s="4" t="s">
        <v>9</v>
      </c>
      <c r="AU246" s="4" t="s">
        <v>9</v>
      </c>
      <c r="AV246" s="102"/>
      <c r="AW246" s="4" t="s">
        <v>5902</v>
      </c>
      <c r="AX246" s="4" t="s">
        <v>9</v>
      </c>
      <c r="AY246" s="4" t="s">
        <v>9</v>
      </c>
      <c r="AZ246" s="4" t="s">
        <v>9</v>
      </c>
      <c r="BA246" s="4" t="s">
        <v>9</v>
      </c>
      <c r="BB246" s="103">
        <v>0</v>
      </c>
      <c r="BC246" s="102"/>
      <c r="BD246" s="4" t="s">
        <v>9</v>
      </c>
      <c r="BE246" s="102"/>
      <c r="BF246" s="102"/>
      <c r="BG246" s="4" t="s">
        <v>9</v>
      </c>
      <c r="BH246" s="4" t="s">
        <v>5906</v>
      </c>
      <c r="BI246" s="4" t="s">
        <v>9</v>
      </c>
      <c r="BJ246" s="4" t="s">
        <v>9</v>
      </c>
      <c r="BK246" s="4" t="s">
        <v>9</v>
      </c>
      <c r="BL246" s="4" t="s">
        <v>9</v>
      </c>
      <c r="BM246" s="4" t="s">
        <v>9</v>
      </c>
      <c r="BN246" s="4" t="s">
        <v>5907</v>
      </c>
      <c r="BO246" s="4" t="s">
        <v>5908</v>
      </c>
      <c r="BP246" s="4" t="s">
        <v>9</v>
      </c>
      <c r="BQ246" s="4" t="s">
        <v>9</v>
      </c>
      <c r="BR246" s="4" t="s">
        <v>5902</v>
      </c>
      <c r="BS246" s="4" t="s">
        <v>9</v>
      </c>
      <c r="BT246" s="4" t="s">
        <v>9</v>
      </c>
      <c r="BU246" s="4" t="s">
        <v>9</v>
      </c>
      <c r="BV246" s="4" t="s">
        <v>9</v>
      </c>
      <c r="BW246" s="4" t="s">
        <v>9</v>
      </c>
      <c r="BX246" s="4" t="s">
        <v>5901</v>
      </c>
      <c r="BY246" s="4" t="s">
        <v>9</v>
      </c>
      <c r="BZ246" s="4" t="s">
        <v>9</v>
      </c>
      <c r="CA246" s="4" t="s">
        <v>9</v>
      </c>
      <c r="CB246" s="4" t="s">
        <v>9</v>
      </c>
      <c r="CC246" s="4" t="s">
        <v>9</v>
      </c>
      <c r="CD246" s="4" t="s">
        <v>9</v>
      </c>
      <c r="CE246" s="4" t="s">
        <v>9</v>
      </c>
      <c r="CF246" s="4" t="s">
        <v>5902</v>
      </c>
      <c r="CG246" s="4" t="s">
        <v>9</v>
      </c>
      <c r="CH246" s="4" t="s">
        <v>9</v>
      </c>
      <c r="CI246" s="4" t="s">
        <v>9</v>
      </c>
      <c r="CJ246" s="4" t="s">
        <v>9</v>
      </c>
      <c r="CK246" s="104">
        <v>0.51288194444444002</v>
      </c>
      <c r="CL246" s="104">
        <v>0</v>
      </c>
      <c r="CM246" s="4" t="s">
        <v>9</v>
      </c>
      <c r="CN246" s="4" t="s">
        <v>5902</v>
      </c>
      <c r="CO246" s="4" t="s">
        <v>9</v>
      </c>
      <c r="CP246" s="4" t="s">
        <v>9</v>
      </c>
      <c r="CQ246" s="4" t="s">
        <v>9</v>
      </c>
      <c r="CR246" s="4" t="s">
        <v>9</v>
      </c>
      <c r="CS246" s="4" t="s">
        <v>9</v>
      </c>
      <c r="CT246" s="4" t="s">
        <v>9</v>
      </c>
      <c r="CU246" s="4" t="s">
        <v>9</v>
      </c>
      <c r="CV246" s="4" t="s">
        <v>11</v>
      </c>
      <c r="CW246" s="4" t="s">
        <v>5909</v>
      </c>
      <c r="CX246" s="4" t="s">
        <v>9</v>
      </c>
      <c r="CY246" s="4" t="s">
        <v>9</v>
      </c>
      <c r="CZ246" s="4" t="s">
        <v>9</v>
      </c>
      <c r="DA246" s="4" t="s">
        <v>9</v>
      </c>
      <c r="DB246" s="4" t="s">
        <v>9</v>
      </c>
      <c r="DC246" s="102"/>
      <c r="DE246" s="8" t="str">
        <f t="shared" si="6"/>
        <v>XIT108</v>
      </c>
      <c r="DF246" s="8" t="str">
        <f t="shared" si="7"/>
        <v>Mex Licencing</v>
      </c>
    </row>
    <row r="247" spans="1:110">
      <c r="A247" s="4" t="s">
        <v>6154</v>
      </c>
      <c r="B247" s="4" t="s">
        <v>5899</v>
      </c>
      <c r="C247" s="4" t="s">
        <v>4955</v>
      </c>
      <c r="D247" s="4" t="s">
        <v>9</v>
      </c>
      <c r="E247" s="4" t="s">
        <v>5900</v>
      </c>
      <c r="F247" s="102">
        <v>44502</v>
      </c>
      <c r="G247" s="4" t="s">
        <v>9</v>
      </c>
      <c r="H247" s="102"/>
      <c r="I247" s="4" t="s">
        <v>6920</v>
      </c>
      <c r="J247" s="4" t="s">
        <v>9</v>
      </c>
      <c r="K247" s="4" t="s">
        <v>5002</v>
      </c>
      <c r="L247" s="4" t="s">
        <v>9</v>
      </c>
      <c r="M247" s="4" t="s">
        <v>9</v>
      </c>
      <c r="N247" s="4" t="s">
        <v>5002</v>
      </c>
      <c r="O247" s="4" t="s">
        <v>4955</v>
      </c>
      <c r="P247" s="4" t="s">
        <v>5901</v>
      </c>
      <c r="Q247" s="4" t="s">
        <v>9</v>
      </c>
      <c r="R247" s="4" t="s">
        <v>9</v>
      </c>
      <c r="S247" s="4" t="s">
        <v>11</v>
      </c>
      <c r="T247" s="4" t="s">
        <v>1449</v>
      </c>
      <c r="U247" s="4" t="s">
        <v>5902</v>
      </c>
      <c r="V247" s="102"/>
      <c r="W247" s="4" t="s">
        <v>5902</v>
      </c>
      <c r="X247" s="4" t="s">
        <v>9</v>
      </c>
      <c r="Y247" s="4" t="s">
        <v>11</v>
      </c>
      <c r="Z247" s="4" t="s">
        <v>9</v>
      </c>
      <c r="AA247" s="4" t="s">
        <v>9</v>
      </c>
      <c r="AB247" s="102"/>
      <c r="AC247" s="102"/>
      <c r="AD247" s="102"/>
      <c r="AE247" s="102">
        <v>44502</v>
      </c>
      <c r="AF247" s="102"/>
      <c r="AG247" s="102"/>
      <c r="AH247" s="4" t="s">
        <v>5903</v>
      </c>
      <c r="AI247" s="4" t="s">
        <v>9</v>
      </c>
      <c r="AJ247" s="4" t="s">
        <v>9</v>
      </c>
      <c r="AK247" s="4" t="s">
        <v>9</v>
      </c>
      <c r="AL247" s="4" t="s">
        <v>5904</v>
      </c>
      <c r="AM247" s="4" t="s">
        <v>5905</v>
      </c>
      <c r="AN247" s="4" t="s">
        <v>9</v>
      </c>
      <c r="AO247" s="4" t="s">
        <v>9</v>
      </c>
      <c r="AP247" s="4" t="s">
        <v>5902</v>
      </c>
      <c r="AQ247" s="4" t="s">
        <v>9</v>
      </c>
      <c r="AR247" s="4" t="s">
        <v>9</v>
      </c>
      <c r="AS247" s="4" t="s">
        <v>9</v>
      </c>
      <c r="AT247" s="4" t="s">
        <v>9</v>
      </c>
      <c r="AU247" s="4" t="s">
        <v>9</v>
      </c>
      <c r="AV247" s="102"/>
      <c r="AW247" s="4" t="s">
        <v>5902</v>
      </c>
      <c r="AX247" s="4" t="s">
        <v>9</v>
      </c>
      <c r="AY247" s="4" t="s">
        <v>9</v>
      </c>
      <c r="AZ247" s="4" t="s">
        <v>9</v>
      </c>
      <c r="BA247" s="4" t="s">
        <v>9</v>
      </c>
      <c r="BB247" s="103">
        <v>0</v>
      </c>
      <c r="BC247" s="102"/>
      <c r="BD247" s="4" t="s">
        <v>9</v>
      </c>
      <c r="BE247" s="102"/>
      <c r="BF247" s="102"/>
      <c r="BG247" s="4" t="s">
        <v>9</v>
      </c>
      <c r="BH247" s="4" t="s">
        <v>5906</v>
      </c>
      <c r="BI247" s="4" t="s">
        <v>9</v>
      </c>
      <c r="BJ247" s="4" t="s">
        <v>9</v>
      </c>
      <c r="BK247" s="4" t="s">
        <v>9</v>
      </c>
      <c r="BL247" s="4" t="s">
        <v>9</v>
      </c>
      <c r="BM247" s="4" t="s">
        <v>9</v>
      </c>
      <c r="BN247" s="4" t="s">
        <v>5907</v>
      </c>
      <c r="BO247" s="4" t="s">
        <v>5908</v>
      </c>
      <c r="BP247" s="4" t="s">
        <v>9</v>
      </c>
      <c r="BQ247" s="4" t="s">
        <v>9</v>
      </c>
      <c r="BR247" s="4" t="s">
        <v>5902</v>
      </c>
      <c r="BS247" s="4" t="s">
        <v>9</v>
      </c>
      <c r="BT247" s="4" t="s">
        <v>9</v>
      </c>
      <c r="BU247" s="4" t="s">
        <v>9</v>
      </c>
      <c r="BV247" s="4" t="s">
        <v>9</v>
      </c>
      <c r="BW247" s="4" t="s">
        <v>9</v>
      </c>
      <c r="BX247" s="4" t="s">
        <v>5901</v>
      </c>
      <c r="BY247" s="4" t="s">
        <v>9</v>
      </c>
      <c r="BZ247" s="4" t="s">
        <v>9</v>
      </c>
      <c r="CA247" s="4" t="s">
        <v>9</v>
      </c>
      <c r="CB247" s="4" t="s">
        <v>9</v>
      </c>
      <c r="CC247" s="4" t="s">
        <v>9</v>
      </c>
      <c r="CD247" s="4" t="s">
        <v>9</v>
      </c>
      <c r="CE247" s="4" t="s">
        <v>9</v>
      </c>
      <c r="CF247" s="4" t="s">
        <v>5902</v>
      </c>
      <c r="CG247" s="4" t="s">
        <v>9</v>
      </c>
      <c r="CH247" s="4" t="s">
        <v>9</v>
      </c>
      <c r="CI247" s="4" t="s">
        <v>9</v>
      </c>
      <c r="CJ247" s="4" t="s">
        <v>9</v>
      </c>
      <c r="CK247" s="104">
        <v>0.51288194444444002</v>
      </c>
      <c r="CL247" s="104">
        <v>0</v>
      </c>
      <c r="CM247" s="4" t="s">
        <v>9</v>
      </c>
      <c r="CN247" s="4" t="s">
        <v>5902</v>
      </c>
      <c r="CO247" s="4" t="s">
        <v>9</v>
      </c>
      <c r="CP247" s="4" t="s">
        <v>9</v>
      </c>
      <c r="CQ247" s="4" t="s">
        <v>9</v>
      </c>
      <c r="CR247" s="4" t="s">
        <v>9</v>
      </c>
      <c r="CS247" s="4" t="s">
        <v>9</v>
      </c>
      <c r="CT247" s="4" t="s">
        <v>9</v>
      </c>
      <c r="CU247" s="4" t="s">
        <v>9</v>
      </c>
      <c r="CV247" s="4" t="s">
        <v>11</v>
      </c>
      <c r="CW247" s="4" t="s">
        <v>5909</v>
      </c>
      <c r="CX247" s="4" t="s">
        <v>9</v>
      </c>
      <c r="CY247" s="4" t="s">
        <v>9</v>
      </c>
      <c r="CZ247" s="4" t="s">
        <v>9</v>
      </c>
      <c r="DA247" s="4" t="s">
        <v>9</v>
      </c>
      <c r="DB247" s="4" t="s">
        <v>9</v>
      </c>
      <c r="DC247" s="102"/>
      <c r="DE247" s="8" t="str">
        <f t="shared" si="6"/>
        <v>BUD220</v>
      </c>
      <c r="DF247" s="8" t="str">
        <f t="shared" si="7"/>
        <v>3-L.R.</v>
      </c>
    </row>
    <row r="248" spans="1:110">
      <c r="A248" s="4" t="s">
        <v>6155</v>
      </c>
      <c r="B248" s="4" t="s">
        <v>5899</v>
      </c>
      <c r="C248" s="4" t="s">
        <v>4955</v>
      </c>
      <c r="D248" s="4" t="s">
        <v>9</v>
      </c>
      <c r="E248" s="4" t="s">
        <v>5900</v>
      </c>
      <c r="F248" s="102">
        <v>44502</v>
      </c>
      <c r="G248" s="4" t="s">
        <v>9</v>
      </c>
      <c r="H248" s="102"/>
      <c r="I248" s="4" t="s">
        <v>6921</v>
      </c>
      <c r="J248" s="4" t="s">
        <v>9</v>
      </c>
      <c r="K248" s="4" t="s">
        <v>5002</v>
      </c>
      <c r="L248" s="4" t="s">
        <v>9</v>
      </c>
      <c r="M248" s="4" t="s">
        <v>9</v>
      </c>
      <c r="N248" s="4" t="s">
        <v>5002</v>
      </c>
      <c r="O248" s="4" t="s">
        <v>4955</v>
      </c>
      <c r="P248" s="4" t="s">
        <v>5901</v>
      </c>
      <c r="Q248" s="4" t="s">
        <v>9</v>
      </c>
      <c r="R248" s="4" t="s">
        <v>9</v>
      </c>
      <c r="S248" s="4" t="s">
        <v>11</v>
      </c>
      <c r="T248" s="4" t="s">
        <v>1449</v>
      </c>
      <c r="U248" s="4" t="s">
        <v>5902</v>
      </c>
      <c r="V248" s="102"/>
      <c r="W248" s="4" t="s">
        <v>5902</v>
      </c>
      <c r="X248" s="4" t="s">
        <v>9</v>
      </c>
      <c r="Y248" s="4" t="s">
        <v>11</v>
      </c>
      <c r="Z248" s="4" t="s">
        <v>9</v>
      </c>
      <c r="AA248" s="4" t="s">
        <v>9</v>
      </c>
      <c r="AB248" s="102"/>
      <c r="AC248" s="102"/>
      <c r="AD248" s="102"/>
      <c r="AE248" s="102">
        <v>44502</v>
      </c>
      <c r="AF248" s="102"/>
      <c r="AG248" s="102"/>
      <c r="AH248" s="4" t="s">
        <v>5903</v>
      </c>
      <c r="AI248" s="4" t="s">
        <v>9</v>
      </c>
      <c r="AJ248" s="4" t="s">
        <v>9</v>
      </c>
      <c r="AK248" s="4" t="s">
        <v>9</v>
      </c>
      <c r="AL248" s="4" t="s">
        <v>5904</v>
      </c>
      <c r="AM248" s="4" t="s">
        <v>5905</v>
      </c>
      <c r="AN248" s="4" t="s">
        <v>9</v>
      </c>
      <c r="AO248" s="4" t="s">
        <v>9</v>
      </c>
      <c r="AP248" s="4" t="s">
        <v>5902</v>
      </c>
      <c r="AQ248" s="4" t="s">
        <v>9</v>
      </c>
      <c r="AR248" s="4" t="s">
        <v>9</v>
      </c>
      <c r="AS248" s="4" t="s">
        <v>9</v>
      </c>
      <c r="AT248" s="4" t="s">
        <v>9</v>
      </c>
      <c r="AU248" s="4" t="s">
        <v>9</v>
      </c>
      <c r="AV248" s="102"/>
      <c r="AW248" s="4" t="s">
        <v>5902</v>
      </c>
      <c r="AX248" s="4" t="s">
        <v>9</v>
      </c>
      <c r="AY248" s="4" t="s">
        <v>9</v>
      </c>
      <c r="AZ248" s="4" t="s">
        <v>9</v>
      </c>
      <c r="BA248" s="4" t="s">
        <v>9</v>
      </c>
      <c r="BB248" s="103">
        <v>0</v>
      </c>
      <c r="BC248" s="102"/>
      <c r="BD248" s="4" t="s">
        <v>9</v>
      </c>
      <c r="BE248" s="102"/>
      <c r="BF248" s="102"/>
      <c r="BG248" s="4" t="s">
        <v>9</v>
      </c>
      <c r="BH248" s="4" t="s">
        <v>5906</v>
      </c>
      <c r="BI248" s="4" t="s">
        <v>9</v>
      </c>
      <c r="BJ248" s="4" t="s">
        <v>9</v>
      </c>
      <c r="BK248" s="4" t="s">
        <v>9</v>
      </c>
      <c r="BL248" s="4" t="s">
        <v>9</v>
      </c>
      <c r="BM248" s="4" t="s">
        <v>9</v>
      </c>
      <c r="BN248" s="4" t="s">
        <v>5907</v>
      </c>
      <c r="BO248" s="4" t="s">
        <v>5908</v>
      </c>
      <c r="BP248" s="4" t="s">
        <v>9</v>
      </c>
      <c r="BQ248" s="4" t="s">
        <v>9</v>
      </c>
      <c r="BR248" s="4" t="s">
        <v>5902</v>
      </c>
      <c r="BS248" s="4" t="s">
        <v>9</v>
      </c>
      <c r="BT248" s="4" t="s">
        <v>9</v>
      </c>
      <c r="BU248" s="4" t="s">
        <v>9</v>
      </c>
      <c r="BV248" s="4" t="s">
        <v>9</v>
      </c>
      <c r="BW248" s="4" t="s">
        <v>9</v>
      </c>
      <c r="BX248" s="4" t="s">
        <v>5901</v>
      </c>
      <c r="BY248" s="4" t="s">
        <v>9</v>
      </c>
      <c r="BZ248" s="4" t="s">
        <v>9</v>
      </c>
      <c r="CA248" s="4" t="s">
        <v>9</v>
      </c>
      <c r="CB248" s="4" t="s">
        <v>9</v>
      </c>
      <c r="CC248" s="4" t="s">
        <v>9</v>
      </c>
      <c r="CD248" s="4" t="s">
        <v>9</v>
      </c>
      <c r="CE248" s="4" t="s">
        <v>9</v>
      </c>
      <c r="CF248" s="4" t="s">
        <v>5902</v>
      </c>
      <c r="CG248" s="4" t="s">
        <v>9</v>
      </c>
      <c r="CH248" s="4" t="s">
        <v>9</v>
      </c>
      <c r="CI248" s="4" t="s">
        <v>9</v>
      </c>
      <c r="CJ248" s="4" t="s">
        <v>9</v>
      </c>
      <c r="CK248" s="104">
        <v>0.51288194444444002</v>
      </c>
      <c r="CL248" s="104">
        <v>0</v>
      </c>
      <c r="CM248" s="4" t="s">
        <v>9</v>
      </c>
      <c r="CN248" s="4" t="s">
        <v>5902</v>
      </c>
      <c r="CO248" s="4" t="s">
        <v>9</v>
      </c>
      <c r="CP248" s="4" t="s">
        <v>9</v>
      </c>
      <c r="CQ248" s="4" t="s">
        <v>9</v>
      </c>
      <c r="CR248" s="4" t="s">
        <v>9</v>
      </c>
      <c r="CS248" s="4" t="s">
        <v>9</v>
      </c>
      <c r="CT248" s="4" t="s">
        <v>9</v>
      </c>
      <c r="CU248" s="4" t="s">
        <v>9</v>
      </c>
      <c r="CV248" s="4" t="s">
        <v>11</v>
      </c>
      <c r="CW248" s="4" t="s">
        <v>5909</v>
      </c>
      <c r="CX248" s="4" t="s">
        <v>9</v>
      </c>
      <c r="CY248" s="4" t="s">
        <v>9</v>
      </c>
      <c r="CZ248" s="4" t="s">
        <v>9</v>
      </c>
      <c r="DA248" s="4" t="s">
        <v>9</v>
      </c>
      <c r="DB248" s="4" t="s">
        <v>9</v>
      </c>
      <c r="DC248" s="102"/>
      <c r="DE248" s="8" t="str">
        <f t="shared" si="6"/>
        <v>XIT109</v>
      </c>
      <c r="DF248" s="8" t="str">
        <f t="shared" si="7"/>
        <v>Visitor Hosting and Licencing</v>
      </c>
    </row>
    <row r="249" spans="1:110">
      <c r="A249" s="4" t="s">
        <v>6156</v>
      </c>
      <c r="B249" s="4" t="s">
        <v>5899</v>
      </c>
      <c r="C249" s="4" t="s">
        <v>4955</v>
      </c>
      <c r="D249" s="4" t="s">
        <v>9</v>
      </c>
      <c r="E249" s="4" t="s">
        <v>5900</v>
      </c>
      <c r="F249" s="102">
        <v>44502</v>
      </c>
      <c r="G249" s="4" t="s">
        <v>9</v>
      </c>
      <c r="H249" s="102"/>
      <c r="I249" s="4" t="s">
        <v>6922</v>
      </c>
      <c r="J249" s="4" t="s">
        <v>9</v>
      </c>
      <c r="K249" s="4" t="s">
        <v>5002</v>
      </c>
      <c r="L249" s="4" t="s">
        <v>9</v>
      </c>
      <c r="M249" s="4" t="s">
        <v>9</v>
      </c>
      <c r="N249" s="4" t="s">
        <v>5002</v>
      </c>
      <c r="O249" s="4" t="s">
        <v>4955</v>
      </c>
      <c r="P249" s="4" t="s">
        <v>5901</v>
      </c>
      <c r="Q249" s="4" t="s">
        <v>9</v>
      </c>
      <c r="R249" s="4" t="s">
        <v>9</v>
      </c>
      <c r="S249" s="4" t="s">
        <v>11</v>
      </c>
      <c r="T249" s="4" t="s">
        <v>1449</v>
      </c>
      <c r="U249" s="4" t="s">
        <v>5902</v>
      </c>
      <c r="V249" s="102"/>
      <c r="W249" s="4" t="s">
        <v>5902</v>
      </c>
      <c r="X249" s="4" t="s">
        <v>9</v>
      </c>
      <c r="Y249" s="4" t="s">
        <v>11</v>
      </c>
      <c r="Z249" s="4" t="s">
        <v>9</v>
      </c>
      <c r="AA249" s="4" t="s">
        <v>9</v>
      </c>
      <c r="AB249" s="102"/>
      <c r="AC249" s="102"/>
      <c r="AD249" s="102"/>
      <c r="AE249" s="102">
        <v>44502</v>
      </c>
      <c r="AF249" s="102"/>
      <c r="AG249" s="102"/>
      <c r="AH249" s="4" t="s">
        <v>5903</v>
      </c>
      <c r="AI249" s="4" t="s">
        <v>9</v>
      </c>
      <c r="AJ249" s="4" t="s">
        <v>9</v>
      </c>
      <c r="AK249" s="4" t="s">
        <v>9</v>
      </c>
      <c r="AL249" s="4" t="s">
        <v>5904</v>
      </c>
      <c r="AM249" s="4" t="s">
        <v>5905</v>
      </c>
      <c r="AN249" s="4" t="s">
        <v>9</v>
      </c>
      <c r="AO249" s="4" t="s">
        <v>9</v>
      </c>
      <c r="AP249" s="4" t="s">
        <v>5902</v>
      </c>
      <c r="AQ249" s="4" t="s">
        <v>9</v>
      </c>
      <c r="AR249" s="4" t="s">
        <v>9</v>
      </c>
      <c r="AS249" s="4" t="s">
        <v>9</v>
      </c>
      <c r="AT249" s="4" t="s">
        <v>9</v>
      </c>
      <c r="AU249" s="4" t="s">
        <v>9</v>
      </c>
      <c r="AV249" s="102"/>
      <c r="AW249" s="4" t="s">
        <v>5902</v>
      </c>
      <c r="AX249" s="4" t="s">
        <v>9</v>
      </c>
      <c r="AY249" s="4" t="s">
        <v>9</v>
      </c>
      <c r="AZ249" s="4" t="s">
        <v>9</v>
      </c>
      <c r="BA249" s="4" t="s">
        <v>9</v>
      </c>
      <c r="BB249" s="103">
        <v>0</v>
      </c>
      <c r="BC249" s="102"/>
      <c r="BD249" s="4" t="s">
        <v>9</v>
      </c>
      <c r="BE249" s="102"/>
      <c r="BF249" s="102"/>
      <c r="BG249" s="4" t="s">
        <v>9</v>
      </c>
      <c r="BH249" s="4" t="s">
        <v>5906</v>
      </c>
      <c r="BI249" s="4" t="s">
        <v>9</v>
      </c>
      <c r="BJ249" s="4" t="s">
        <v>9</v>
      </c>
      <c r="BK249" s="4" t="s">
        <v>9</v>
      </c>
      <c r="BL249" s="4" t="s">
        <v>9</v>
      </c>
      <c r="BM249" s="4" t="s">
        <v>9</v>
      </c>
      <c r="BN249" s="4" t="s">
        <v>5907</v>
      </c>
      <c r="BO249" s="4" t="s">
        <v>5908</v>
      </c>
      <c r="BP249" s="4" t="s">
        <v>9</v>
      </c>
      <c r="BQ249" s="4" t="s">
        <v>9</v>
      </c>
      <c r="BR249" s="4" t="s">
        <v>5902</v>
      </c>
      <c r="BS249" s="4" t="s">
        <v>9</v>
      </c>
      <c r="BT249" s="4" t="s">
        <v>9</v>
      </c>
      <c r="BU249" s="4" t="s">
        <v>9</v>
      </c>
      <c r="BV249" s="4" t="s">
        <v>9</v>
      </c>
      <c r="BW249" s="4" t="s">
        <v>9</v>
      </c>
      <c r="BX249" s="4" t="s">
        <v>5901</v>
      </c>
      <c r="BY249" s="4" t="s">
        <v>9</v>
      </c>
      <c r="BZ249" s="4" t="s">
        <v>9</v>
      </c>
      <c r="CA249" s="4" t="s">
        <v>9</v>
      </c>
      <c r="CB249" s="4" t="s">
        <v>9</v>
      </c>
      <c r="CC249" s="4" t="s">
        <v>9</v>
      </c>
      <c r="CD249" s="4" t="s">
        <v>9</v>
      </c>
      <c r="CE249" s="4" t="s">
        <v>9</v>
      </c>
      <c r="CF249" s="4" t="s">
        <v>5902</v>
      </c>
      <c r="CG249" s="4" t="s">
        <v>9</v>
      </c>
      <c r="CH249" s="4" t="s">
        <v>9</v>
      </c>
      <c r="CI249" s="4" t="s">
        <v>9</v>
      </c>
      <c r="CJ249" s="4" t="s">
        <v>9</v>
      </c>
      <c r="CK249" s="104">
        <v>0.51288194444444002</v>
      </c>
      <c r="CL249" s="104">
        <v>0</v>
      </c>
      <c r="CM249" s="4" t="s">
        <v>9</v>
      </c>
      <c r="CN249" s="4" t="s">
        <v>5902</v>
      </c>
      <c r="CO249" s="4" t="s">
        <v>9</v>
      </c>
      <c r="CP249" s="4" t="s">
        <v>9</v>
      </c>
      <c r="CQ249" s="4" t="s">
        <v>9</v>
      </c>
      <c r="CR249" s="4" t="s">
        <v>9</v>
      </c>
      <c r="CS249" s="4" t="s">
        <v>9</v>
      </c>
      <c r="CT249" s="4" t="s">
        <v>9</v>
      </c>
      <c r="CU249" s="4" t="s">
        <v>9</v>
      </c>
      <c r="CV249" s="4" t="s">
        <v>11</v>
      </c>
      <c r="CW249" s="4" t="s">
        <v>5909</v>
      </c>
      <c r="CX249" s="4" t="s">
        <v>9</v>
      </c>
      <c r="CY249" s="4" t="s">
        <v>9</v>
      </c>
      <c r="CZ249" s="4" t="s">
        <v>9</v>
      </c>
      <c r="DA249" s="4" t="s">
        <v>9</v>
      </c>
      <c r="DB249" s="4" t="s">
        <v>9</v>
      </c>
      <c r="DC249" s="102"/>
      <c r="DE249" s="8" t="str">
        <f t="shared" si="6"/>
        <v>XIT110</v>
      </c>
      <c r="DF249" s="8" t="str">
        <f t="shared" si="7"/>
        <v>ACE Licencing</v>
      </c>
    </row>
    <row r="250" spans="1:110">
      <c r="A250" s="4" t="s">
        <v>6157</v>
      </c>
      <c r="B250" s="4" t="s">
        <v>5899</v>
      </c>
      <c r="C250" s="4" t="s">
        <v>4955</v>
      </c>
      <c r="D250" s="4" t="s">
        <v>9</v>
      </c>
      <c r="E250" s="4" t="s">
        <v>5900</v>
      </c>
      <c r="F250" s="102">
        <v>44502</v>
      </c>
      <c r="G250" s="4" t="s">
        <v>9</v>
      </c>
      <c r="H250" s="102"/>
      <c r="I250" s="4" t="s">
        <v>6923</v>
      </c>
      <c r="J250" s="4" t="s">
        <v>9</v>
      </c>
      <c r="K250" s="4" t="s">
        <v>5002</v>
      </c>
      <c r="L250" s="4" t="s">
        <v>9</v>
      </c>
      <c r="M250" s="4" t="s">
        <v>9</v>
      </c>
      <c r="N250" s="4" t="s">
        <v>5002</v>
      </c>
      <c r="O250" s="4" t="s">
        <v>4955</v>
      </c>
      <c r="P250" s="4" t="s">
        <v>5901</v>
      </c>
      <c r="Q250" s="4" t="s">
        <v>9</v>
      </c>
      <c r="R250" s="4" t="s">
        <v>9</v>
      </c>
      <c r="S250" s="4" t="s">
        <v>11</v>
      </c>
      <c r="T250" s="4" t="s">
        <v>1449</v>
      </c>
      <c r="U250" s="4" t="s">
        <v>5902</v>
      </c>
      <c r="V250" s="102"/>
      <c r="W250" s="4" t="s">
        <v>5902</v>
      </c>
      <c r="X250" s="4" t="s">
        <v>9</v>
      </c>
      <c r="Y250" s="4" t="s">
        <v>11</v>
      </c>
      <c r="Z250" s="4" t="s">
        <v>9</v>
      </c>
      <c r="AA250" s="4" t="s">
        <v>9</v>
      </c>
      <c r="AB250" s="102"/>
      <c r="AC250" s="102"/>
      <c r="AD250" s="102"/>
      <c r="AE250" s="102">
        <v>44502</v>
      </c>
      <c r="AF250" s="102"/>
      <c r="AG250" s="102"/>
      <c r="AH250" s="4" t="s">
        <v>5903</v>
      </c>
      <c r="AI250" s="4" t="s">
        <v>9</v>
      </c>
      <c r="AJ250" s="4" t="s">
        <v>9</v>
      </c>
      <c r="AK250" s="4" t="s">
        <v>9</v>
      </c>
      <c r="AL250" s="4" t="s">
        <v>5904</v>
      </c>
      <c r="AM250" s="4" t="s">
        <v>5905</v>
      </c>
      <c r="AN250" s="4" t="s">
        <v>9</v>
      </c>
      <c r="AO250" s="4" t="s">
        <v>9</v>
      </c>
      <c r="AP250" s="4" t="s">
        <v>5902</v>
      </c>
      <c r="AQ250" s="4" t="s">
        <v>9</v>
      </c>
      <c r="AR250" s="4" t="s">
        <v>9</v>
      </c>
      <c r="AS250" s="4" t="s">
        <v>9</v>
      </c>
      <c r="AT250" s="4" t="s">
        <v>9</v>
      </c>
      <c r="AU250" s="4" t="s">
        <v>9</v>
      </c>
      <c r="AV250" s="102"/>
      <c r="AW250" s="4" t="s">
        <v>5902</v>
      </c>
      <c r="AX250" s="4" t="s">
        <v>9</v>
      </c>
      <c r="AY250" s="4" t="s">
        <v>9</v>
      </c>
      <c r="AZ250" s="4" t="s">
        <v>9</v>
      </c>
      <c r="BA250" s="4" t="s">
        <v>9</v>
      </c>
      <c r="BB250" s="103">
        <v>0</v>
      </c>
      <c r="BC250" s="102"/>
      <c r="BD250" s="4" t="s">
        <v>9</v>
      </c>
      <c r="BE250" s="102"/>
      <c r="BF250" s="102"/>
      <c r="BG250" s="4" t="s">
        <v>9</v>
      </c>
      <c r="BH250" s="4" t="s">
        <v>5906</v>
      </c>
      <c r="BI250" s="4" t="s">
        <v>9</v>
      </c>
      <c r="BJ250" s="4" t="s">
        <v>9</v>
      </c>
      <c r="BK250" s="4" t="s">
        <v>9</v>
      </c>
      <c r="BL250" s="4" t="s">
        <v>9</v>
      </c>
      <c r="BM250" s="4" t="s">
        <v>9</v>
      </c>
      <c r="BN250" s="4" t="s">
        <v>5907</v>
      </c>
      <c r="BO250" s="4" t="s">
        <v>5908</v>
      </c>
      <c r="BP250" s="4" t="s">
        <v>9</v>
      </c>
      <c r="BQ250" s="4" t="s">
        <v>9</v>
      </c>
      <c r="BR250" s="4" t="s">
        <v>5902</v>
      </c>
      <c r="BS250" s="4" t="s">
        <v>9</v>
      </c>
      <c r="BT250" s="4" t="s">
        <v>9</v>
      </c>
      <c r="BU250" s="4" t="s">
        <v>9</v>
      </c>
      <c r="BV250" s="4" t="s">
        <v>9</v>
      </c>
      <c r="BW250" s="4" t="s">
        <v>9</v>
      </c>
      <c r="BX250" s="4" t="s">
        <v>5901</v>
      </c>
      <c r="BY250" s="4" t="s">
        <v>9</v>
      </c>
      <c r="BZ250" s="4" t="s">
        <v>9</v>
      </c>
      <c r="CA250" s="4" t="s">
        <v>9</v>
      </c>
      <c r="CB250" s="4" t="s">
        <v>9</v>
      </c>
      <c r="CC250" s="4" t="s">
        <v>9</v>
      </c>
      <c r="CD250" s="4" t="s">
        <v>9</v>
      </c>
      <c r="CE250" s="4" t="s">
        <v>9</v>
      </c>
      <c r="CF250" s="4" t="s">
        <v>5902</v>
      </c>
      <c r="CG250" s="4" t="s">
        <v>9</v>
      </c>
      <c r="CH250" s="4" t="s">
        <v>9</v>
      </c>
      <c r="CI250" s="4" t="s">
        <v>9</v>
      </c>
      <c r="CJ250" s="4" t="s">
        <v>9</v>
      </c>
      <c r="CK250" s="104">
        <v>0.51288194444444002</v>
      </c>
      <c r="CL250" s="104">
        <v>0</v>
      </c>
      <c r="CM250" s="4" t="s">
        <v>9</v>
      </c>
      <c r="CN250" s="4" t="s">
        <v>5902</v>
      </c>
      <c r="CO250" s="4" t="s">
        <v>9</v>
      </c>
      <c r="CP250" s="4" t="s">
        <v>9</v>
      </c>
      <c r="CQ250" s="4" t="s">
        <v>9</v>
      </c>
      <c r="CR250" s="4" t="s">
        <v>9</v>
      </c>
      <c r="CS250" s="4" t="s">
        <v>9</v>
      </c>
      <c r="CT250" s="4" t="s">
        <v>9</v>
      </c>
      <c r="CU250" s="4" t="s">
        <v>9</v>
      </c>
      <c r="CV250" s="4" t="s">
        <v>11</v>
      </c>
      <c r="CW250" s="4" t="s">
        <v>5909</v>
      </c>
      <c r="CX250" s="4" t="s">
        <v>9</v>
      </c>
      <c r="CY250" s="4" t="s">
        <v>9</v>
      </c>
      <c r="CZ250" s="4" t="s">
        <v>9</v>
      </c>
      <c r="DA250" s="4" t="s">
        <v>9</v>
      </c>
      <c r="DB250" s="4" t="s">
        <v>9</v>
      </c>
      <c r="DC250" s="102"/>
      <c r="DE250" s="8" t="str">
        <f t="shared" si="6"/>
        <v>XIT111</v>
      </c>
      <c r="DF250" s="8" t="str">
        <f t="shared" si="7"/>
        <v>IT helpdesk licencing</v>
      </c>
    </row>
    <row r="251" spans="1:110">
      <c r="A251" s="4" t="s">
        <v>6158</v>
      </c>
      <c r="B251" s="4" t="s">
        <v>5899</v>
      </c>
      <c r="C251" s="4" t="s">
        <v>4955</v>
      </c>
      <c r="D251" s="4" t="s">
        <v>9</v>
      </c>
      <c r="E251" s="4" t="s">
        <v>5900</v>
      </c>
      <c r="F251" s="102">
        <v>44502</v>
      </c>
      <c r="G251" s="4" t="s">
        <v>9</v>
      </c>
      <c r="H251" s="102"/>
      <c r="I251" s="4" t="s">
        <v>6924</v>
      </c>
      <c r="J251" s="4" t="s">
        <v>9</v>
      </c>
      <c r="K251" s="4" t="s">
        <v>5002</v>
      </c>
      <c r="L251" s="4" t="s">
        <v>9</v>
      </c>
      <c r="M251" s="4" t="s">
        <v>9</v>
      </c>
      <c r="N251" s="4" t="s">
        <v>5002</v>
      </c>
      <c r="O251" s="4" t="s">
        <v>4955</v>
      </c>
      <c r="P251" s="4" t="s">
        <v>5901</v>
      </c>
      <c r="Q251" s="4" t="s">
        <v>9</v>
      </c>
      <c r="R251" s="4" t="s">
        <v>9</v>
      </c>
      <c r="S251" s="4" t="s">
        <v>11</v>
      </c>
      <c r="T251" s="4" t="s">
        <v>1449</v>
      </c>
      <c r="U251" s="4" t="s">
        <v>5902</v>
      </c>
      <c r="V251" s="102"/>
      <c r="W251" s="4" t="s">
        <v>5902</v>
      </c>
      <c r="X251" s="4" t="s">
        <v>9</v>
      </c>
      <c r="Y251" s="4" t="s">
        <v>11</v>
      </c>
      <c r="Z251" s="4" t="s">
        <v>9</v>
      </c>
      <c r="AA251" s="4" t="s">
        <v>9</v>
      </c>
      <c r="AB251" s="102"/>
      <c r="AC251" s="102"/>
      <c r="AD251" s="102"/>
      <c r="AE251" s="102">
        <v>44502</v>
      </c>
      <c r="AF251" s="102"/>
      <c r="AG251" s="102"/>
      <c r="AH251" s="4" t="s">
        <v>5903</v>
      </c>
      <c r="AI251" s="4" t="s">
        <v>9</v>
      </c>
      <c r="AJ251" s="4" t="s">
        <v>9</v>
      </c>
      <c r="AK251" s="4" t="s">
        <v>9</v>
      </c>
      <c r="AL251" s="4" t="s">
        <v>5904</v>
      </c>
      <c r="AM251" s="4" t="s">
        <v>5905</v>
      </c>
      <c r="AN251" s="4" t="s">
        <v>9</v>
      </c>
      <c r="AO251" s="4" t="s">
        <v>9</v>
      </c>
      <c r="AP251" s="4" t="s">
        <v>5902</v>
      </c>
      <c r="AQ251" s="4" t="s">
        <v>9</v>
      </c>
      <c r="AR251" s="4" t="s">
        <v>9</v>
      </c>
      <c r="AS251" s="4" t="s">
        <v>9</v>
      </c>
      <c r="AT251" s="4" t="s">
        <v>9</v>
      </c>
      <c r="AU251" s="4" t="s">
        <v>9</v>
      </c>
      <c r="AV251" s="102"/>
      <c r="AW251" s="4" t="s">
        <v>5902</v>
      </c>
      <c r="AX251" s="4" t="s">
        <v>9</v>
      </c>
      <c r="AY251" s="4" t="s">
        <v>9</v>
      </c>
      <c r="AZ251" s="4" t="s">
        <v>9</v>
      </c>
      <c r="BA251" s="4" t="s">
        <v>9</v>
      </c>
      <c r="BB251" s="103">
        <v>0</v>
      </c>
      <c r="BC251" s="102"/>
      <c r="BD251" s="4" t="s">
        <v>9</v>
      </c>
      <c r="BE251" s="102"/>
      <c r="BF251" s="102"/>
      <c r="BG251" s="4" t="s">
        <v>9</v>
      </c>
      <c r="BH251" s="4" t="s">
        <v>5906</v>
      </c>
      <c r="BI251" s="4" t="s">
        <v>9</v>
      </c>
      <c r="BJ251" s="4" t="s">
        <v>9</v>
      </c>
      <c r="BK251" s="4" t="s">
        <v>9</v>
      </c>
      <c r="BL251" s="4" t="s">
        <v>9</v>
      </c>
      <c r="BM251" s="4" t="s">
        <v>9</v>
      </c>
      <c r="BN251" s="4" t="s">
        <v>5907</v>
      </c>
      <c r="BO251" s="4" t="s">
        <v>5908</v>
      </c>
      <c r="BP251" s="4" t="s">
        <v>9</v>
      </c>
      <c r="BQ251" s="4" t="s">
        <v>9</v>
      </c>
      <c r="BR251" s="4" t="s">
        <v>5902</v>
      </c>
      <c r="BS251" s="4" t="s">
        <v>9</v>
      </c>
      <c r="BT251" s="4" t="s">
        <v>9</v>
      </c>
      <c r="BU251" s="4" t="s">
        <v>9</v>
      </c>
      <c r="BV251" s="4" t="s">
        <v>9</v>
      </c>
      <c r="BW251" s="4" t="s">
        <v>9</v>
      </c>
      <c r="BX251" s="4" t="s">
        <v>5901</v>
      </c>
      <c r="BY251" s="4" t="s">
        <v>9</v>
      </c>
      <c r="BZ251" s="4" t="s">
        <v>9</v>
      </c>
      <c r="CA251" s="4" t="s">
        <v>9</v>
      </c>
      <c r="CB251" s="4" t="s">
        <v>9</v>
      </c>
      <c r="CC251" s="4" t="s">
        <v>9</v>
      </c>
      <c r="CD251" s="4" t="s">
        <v>9</v>
      </c>
      <c r="CE251" s="4" t="s">
        <v>9</v>
      </c>
      <c r="CF251" s="4" t="s">
        <v>5902</v>
      </c>
      <c r="CG251" s="4" t="s">
        <v>9</v>
      </c>
      <c r="CH251" s="4" t="s">
        <v>9</v>
      </c>
      <c r="CI251" s="4" t="s">
        <v>9</v>
      </c>
      <c r="CJ251" s="4" t="s">
        <v>9</v>
      </c>
      <c r="CK251" s="104">
        <v>0.51288194444444002</v>
      </c>
      <c r="CL251" s="104">
        <v>0</v>
      </c>
      <c r="CM251" s="4" t="s">
        <v>9</v>
      </c>
      <c r="CN251" s="4" t="s">
        <v>5902</v>
      </c>
      <c r="CO251" s="4" t="s">
        <v>9</v>
      </c>
      <c r="CP251" s="4" t="s">
        <v>9</v>
      </c>
      <c r="CQ251" s="4" t="s">
        <v>9</v>
      </c>
      <c r="CR251" s="4" t="s">
        <v>9</v>
      </c>
      <c r="CS251" s="4" t="s">
        <v>9</v>
      </c>
      <c r="CT251" s="4" t="s">
        <v>9</v>
      </c>
      <c r="CU251" s="4" t="s">
        <v>9</v>
      </c>
      <c r="CV251" s="4" t="s">
        <v>11</v>
      </c>
      <c r="CW251" s="4" t="s">
        <v>5909</v>
      </c>
      <c r="CX251" s="4" t="s">
        <v>9</v>
      </c>
      <c r="CY251" s="4" t="s">
        <v>9</v>
      </c>
      <c r="CZ251" s="4" t="s">
        <v>9</v>
      </c>
      <c r="DA251" s="4" t="s">
        <v>9</v>
      </c>
      <c r="DB251" s="4" t="s">
        <v>9</v>
      </c>
      <c r="DC251" s="102"/>
      <c r="DE251" s="8" t="str">
        <f t="shared" si="6"/>
        <v>XIT112</v>
      </c>
      <c r="DF251" s="8" t="str">
        <f t="shared" si="7"/>
        <v>CISCO maintenance licence</v>
      </c>
    </row>
    <row r="252" spans="1:110">
      <c r="A252" s="4" t="s">
        <v>6159</v>
      </c>
      <c r="B252" s="4" t="s">
        <v>5899</v>
      </c>
      <c r="C252" s="4" t="s">
        <v>4955</v>
      </c>
      <c r="D252" s="4" t="s">
        <v>9</v>
      </c>
      <c r="E252" s="4" t="s">
        <v>5900</v>
      </c>
      <c r="F252" s="102">
        <v>44502</v>
      </c>
      <c r="G252" s="4" t="s">
        <v>9</v>
      </c>
      <c r="H252" s="102"/>
      <c r="I252" s="4" t="s">
        <v>6925</v>
      </c>
      <c r="J252" s="4" t="s">
        <v>9</v>
      </c>
      <c r="K252" s="4" t="s">
        <v>5002</v>
      </c>
      <c r="L252" s="4" t="s">
        <v>9</v>
      </c>
      <c r="M252" s="4" t="s">
        <v>9</v>
      </c>
      <c r="N252" s="4" t="s">
        <v>5002</v>
      </c>
      <c r="O252" s="4" t="s">
        <v>4955</v>
      </c>
      <c r="P252" s="4" t="s">
        <v>5901</v>
      </c>
      <c r="Q252" s="4" t="s">
        <v>9</v>
      </c>
      <c r="R252" s="4" t="s">
        <v>9</v>
      </c>
      <c r="S252" s="4" t="s">
        <v>11</v>
      </c>
      <c r="T252" s="4" t="s">
        <v>1449</v>
      </c>
      <c r="U252" s="4" t="s">
        <v>5902</v>
      </c>
      <c r="V252" s="102"/>
      <c r="W252" s="4" t="s">
        <v>5902</v>
      </c>
      <c r="X252" s="4" t="s">
        <v>9</v>
      </c>
      <c r="Y252" s="4" t="s">
        <v>11</v>
      </c>
      <c r="Z252" s="4" t="s">
        <v>9</v>
      </c>
      <c r="AA252" s="4" t="s">
        <v>9</v>
      </c>
      <c r="AB252" s="102"/>
      <c r="AC252" s="102"/>
      <c r="AD252" s="102"/>
      <c r="AE252" s="102">
        <v>44502</v>
      </c>
      <c r="AF252" s="102"/>
      <c r="AG252" s="102"/>
      <c r="AH252" s="4" t="s">
        <v>5903</v>
      </c>
      <c r="AI252" s="4" t="s">
        <v>9</v>
      </c>
      <c r="AJ252" s="4" t="s">
        <v>9</v>
      </c>
      <c r="AK252" s="4" t="s">
        <v>9</v>
      </c>
      <c r="AL252" s="4" t="s">
        <v>5904</v>
      </c>
      <c r="AM252" s="4" t="s">
        <v>5905</v>
      </c>
      <c r="AN252" s="4" t="s">
        <v>9</v>
      </c>
      <c r="AO252" s="4" t="s">
        <v>9</v>
      </c>
      <c r="AP252" s="4" t="s">
        <v>5902</v>
      </c>
      <c r="AQ252" s="4" t="s">
        <v>9</v>
      </c>
      <c r="AR252" s="4" t="s">
        <v>9</v>
      </c>
      <c r="AS252" s="4" t="s">
        <v>9</v>
      </c>
      <c r="AT252" s="4" t="s">
        <v>9</v>
      </c>
      <c r="AU252" s="4" t="s">
        <v>9</v>
      </c>
      <c r="AV252" s="102"/>
      <c r="AW252" s="4" t="s">
        <v>5902</v>
      </c>
      <c r="AX252" s="4" t="s">
        <v>9</v>
      </c>
      <c r="AY252" s="4" t="s">
        <v>9</v>
      </c>
      <c r="AZ252" s="4" t="s">
        <v>9</v>
      </c>
      <c r="BA252" s="4" t="s">
        <v>9</v>
      </c>
      <c r="BB252" s="103">
        <v>0</v>
      </c>
      <c r="BC252" s="102"/>
      <c r="BD252" s="4" t="s">
        <v>9</v>
      </c>
      <c r="BE252" s="102"/>
      <c r="BF252" s="102"/>
      <c r="BG252" s="4" t="s">
        <v>9</v>
      </c>
      <c r="BH252" s="4" t="s">
        <v>5906</v>
      </c>
      <c r="BI252" s="4" t="s">
        <v>9</v>
      </c>
      <c r="BJ252" s="4" t="s">
        <v>9</v>
      </c>
      <c r="BK252" s="4" t="s">
        <v>9</v>
      </c>
      <c r="BL252" s="4" t="s">
        <v>9</v>
      </c>
      <c r="BM252" s="4" t="s">
        <v>9</v>
      </c>
      <c r="BN252" s="4" t="s">
        <v>5907</v>
      </c>
      <c r="BO252" s="4" t="s">
        <v>5908</v>
      </c>
      <c r="BP252" s="4" t="s">
        <v>9</v>
      </c>
      <c r="BQ252" s="4" t="s">
        <v>9</v>
      </c>
      <c r="BR252" s="4" t="s">
        <v>5902</v>
      </c>
      <c r="BS252" s="4" t="s">
        <v>9</v>
      </c>
      <c r="BT252" s="4" t="s">
        <v>9</v>
      </c>
      <c r="BU252" s="4" t="s">
        <v>9</v>
      </c>
      <c r="BV252" s="4" t="s">
        <v>9</v>
      </c>
      <c r="BW252" s="4" t="s">
        <v>9</v>
      </c>
      <c r="BX252" s="4" t="s">
        <v>5901</v>
      </c>
      <c r="BY252" s="4" t="s">
        <v>9</v>
      </c>
      <c r="BZ252" s="4" t="s">
        <v>9</v>
      </c>
      <c r="CA252" s="4" t="s">
        <v>9</v>
      </c>
      <c r="CB252" s="4" t="s">
        <v>9</v>
      </c>
      <c r="CC252" s="4" t="s">
        <v>9</v>
      </c>
      <c r="CD252" s="4" t="s">
        <v>9</v>
      </c>
      <c r="CE252" s="4" t="s">
        <v>9</v>
      </c>
      <c r="CF252" s="4" t="s">
        <v>5902</v>
      </c>
      <c r="CG252" s="4" t="s">
        <v>9</v>
      </c>
      <c r="CH252" s="4" t="s">
        <v>9</v>
      </c>
      <c r="CI252" s="4" t="s">
        <v>9</v>
      </c>
      <c r="CJ252" s="4" t="s">
        <v>9</v>
      </c>
      <c r="CK252" s="104">
        <v>0.51288194444444002</v>
      </c>
      <c r="CL252" s="104">
        <v>0</v>
      </c>
      <c r="CM252" s="4" t="s">
        <v>9</v>
      </c>
      <c r="CN252" s="4" t="s">
        <v>5902</v>
      </c>
      <c r="CO252" s="4" t="s">
        <v>9</v>
      </c>
      <c r="CP252" s="4" t="s">
        <v>9</v>
      </c>
      <c r="CQ252" s="4" t="s">
        <v>9</v>
      </c>
      <c r="CR252" s="4" t="s">
        <v>9</v>
      </c>
      <c r="CS252" s="4" t="s">
        <v>9</v>
      </c>
      <c r="CT252" s="4" t="s">
        <v>9</v>
      </c>
      <c r="CU252" s="4" t="s">
        <v>9</v>
      </c>
      <c r="CV252" s="4" t="s">
        <v>11</v>
      </c>
      <c r="CW252" s="4" t="s">
        <v>5909</v>
      </c>
      <c r="CX252" s="4" t="s">
        <v>9</v>
      </c>
      <c r="CY252" s="4" t="s">
        <v>9</v>
      </c>
      <c r="CZ252" s="4" t="s">
        <v>9</v>
      </c>
      <c r="DA252" s="4" t="s">
        <v>9</v>
      </c>
      <c r="DB252" s="4" t="s">
        <v>9</v>
      </c>
      <c r="DC252" s="102"/>
      <c r="DE252" s="8" t="str">
        <f t="shared" si="6"/>
        <v>XIT113</v>
      </c>
      <c r="DF252" s="8" t="str">
        <f t="shared" si="7"/>
        <v>PROMAPP licence</v>
      </c>
    </row>
    <row r="253" spans="1:110">
      <c r="A253" s="4" t="s">
        <v>6160</v>
      </c>
      <c r="B253" s="4" t="s">
        <v>5899</v>
      </c>
      <c r="C253" s="4" t="s">
        <v>4955</v>
      </c>
      <c r="D253" s="4" t="s">
        <v>9</v>
      </c>
      <c r="E253" s="4" t="s">
        <v>5900</v>
      </c>
      <c r="F253" s="102">
        <v>44502</v>
      </c>
      <c r="G253" s="4" t="s">
        <v>9</v>
      </c>
      <c r="H253" s="102"/>
      <c r="I253" s="4" t="s">
        <v>6926</v>
      </c>
      <c r="J253" s="4" t="s">
        <v>9</v>
      </c>
      <c r="K253" s="4" t="s">
        <v>5002</v>
      </c>
      <c r="L253" s="4" t="s">
        <v>9</v>
      </c>
      <c r="M253" s="4" t="s">
        <v>9</v>
      </c>
      <c r="N253" s="4" t="s">
        <v>5002</v>
      </c>
      <c r="O253" s="4" t="s">
        <v>4955</v>
      </c>
      <c r="P253" s="4" t="s">
        <v>5901</v>
      </c>
      <c r="Q253" s="4" t="s">
        <v>9</v>
      </c>
      <c r="R253" s="4" t="s">
        <v>9</v>
      </c>
      <c r="S253" s="4" t="s">
        <v>11</v>
      </c>
      <c r="T253" s="4" t="s">
        <v>1449</v>
      </c>
      <c r="U253" s="4" t="s">
        <v>5902</v>
      </c>
      <c r="V253" s="102"/>
      <c r="W253" s="4" t="s">
        <v>5902</v>
      </c>
      <c r="X253" s="4" t="s">
        <v>9</v>
      </c>
      <c r="Y253" s="4" t="s">
        <v>11</v>
      </c>
      <c r="Z253" s="4" t="s">
        <v>9</v>
      </c>
      <c r="AA253" s="4" t="s">
        <v>9</v>
      </c>
      <c r="AB253" s="102"/>
      <c r="AC253" s="102"/>
      <c r="AD253" s="102"/>
      <c r="AE253" s="102">
        <v>44502</v>
      </c>
      <c r="AF253" s="102"/>
      <c r="AG253" s="102"/>
      <c r="AH253" s="4" t="s">
        <v>5903</v>
      </c>
      <c r="AI253" s="4" t="s">
        <v>9</v>
      </c>
      <c r="AJ253" s="4" t="s">
        <v>9</v>
      </c>
      <c r="AK253" s="4" t="s">
        <v>9</v>
      </c>
      <c r="AL253" s="4" t="s">
        <v>5904</v>
      </c>
      <c r="AM253" s="4" t="s">
        <v>5905</v>
      </c>
      <c r="AN253" s="4" t="s">
        <v>9</v>
      </c>
      <c r="AO253" s="4" t="s">
        <v>9</v>
      </c>
      <c r="AP253" s="4" t="s">
        <v>5902</v>
      </c>
      <c r="AQ253" s="4" t="s">
        <v>9</v>
      </c>
      <c r="AR253" s="4" t="s">
        <v>9</v>
      </c>
      <c r="AS253" s="4" t="s">
        <v>9</v>
      </c>
      <c r="AT253" s="4" t="s">
        <v>9</v>
      </c>
      <c r="AU253" s="4" t="s">
        <v>9</v>
      </c>
      <c r="AV253" s="102"/>
      <c r="AW253" s="4" t="s">
        <v>5902</v>
      </c>
      <c r="AX253" s="4" t="s">
        <v>9</v>
      </c>
      <c r="AY253" s="4" t="s">
        <v>9</v>
      </c>
      <c r="AZ253" s="4" t="s">
        <v>9</v>
      </c>
      <c r="BA253" s="4" t="s">
        <v>9</v>
      </c>
      <c r="BB253" s="103">
        <v>0</v>
      </c>
      <c r="BC253" s="102"/>
      <c r="BD253" s="4" t="s">
        <v>9</v>
      </c>
      <c r="BE253" s="102"/>
      <c r="BF253" s="102"/>
      <c r="BG253" s="4" t="s">
        <v>9</v>
      </c>
      <c r="BH253" s="4" t="s">
        <v>5906</v>
      </c>
      <c r="BI253" s="4" t="s">
        <v>9</v>
      </c>
      <c r="BJ253" s="4" t="s">
        <v>9</v>
      </c>
      <c r="BK253" s="4" t="s">
        <v>9</v>
      </c>
      <c r="BL253" s="4" t="s">
        <v>9</v>
      </c>
      <c r="BM253" s="4" t="s">
        <v>9</v>
      </c>
      <c r="BN253" s="4" t="s">
        <v>5907</v>
      </c>
      <c r="BO253" s="4" t="s">
        <v>5908</v>
      </c>
      <c r="BP253" s="4" t="s">
        <v>9</v>
      </c>
      <c r="BQ253" s="4" t="s">
        <v>9</v>
      </c>
      <c r="BR253" s="4" t="s">
        <v>5902</v>
      </c>
      <c r="BS253" s="4" t="s">
        <v>9</v>
      </c>
      <c r="BT253" s="4" t="s">
        <v>9</v>
      </c>
      <c r="BU253" s="4" t="s">
        <v>9</v>
      </c>
      <c r="BV253" s="4" t="s">
        <v>9</v>
      </c>
      <c r="BW253" s="4" t="s">
        <v>9</v>
      </c>
      <c r="BX253" s="4" t="s">
        <v>5901</v>
      </c>
      <c r="BY253" s="4" t="s">
        <v>9</v>
      </c>
      <c r="BZ253" s="4" t="s">
        <v>9</v>
      </c>
      <c r="CA253" s="4" t="s">
        <v>9</v>
      </c>
      <c r="CB253" s="4" t="s">
        <v>9</v>
      </c>
      <c r="CC253" s="4" t="s">
        <v>9</v>
      </c>
      <c r="CD253" s="4" t="s">
        <v>9</v>
      </c>
      <c r="CE253" s="4" t="s">
        <v>9</v>
      </c>
      <c r="CF253" s="4" t="s">
        <v>5902</v>
      </c>
      <c r="CG253" s="4" t="s">
        <v>9</v>
      </c>
      <c r="CH253" s="4" t="s">
        <v>9</v>
      </c>
      <c r="CI253" s="4" t="s">
        <v>9</v>
      </c>
      <c r="CJ253" s="4" t="s">
        <v>9</v>
      </c>
      <c r="CK253" s="104">
        <v>0.51288194444444002</v>
      </c>
      <c r="CL253" s="104">
        <v>0</v>
      </c>
      <c r="CM253" s="4" t="s">
        <v>9</v>
      </c>
      <c r="CN253" s="4" t="s">
        <v>5902</v>
      </c>
      <c r="CO253" s="4" t="s">
        <v>9</v>
      </c>
      <c r="CP253" s="4" t="s">
        <v>9</v>
      </c>
      <c r="CQ253" s="4" t="s">
        <v>9</v>
      </c>
      <c r="CR253" s="4" t="s">
        <v>9</v>
      </c>
      <c r="CS253" s="4" t="s">
        <v>9</v>
      </c>
      <c r="CT253" s="4" t="s">
        <v>9</v>
      </c>
      <c r="CU253" s="4" t="s">
        <v>9</v>
      </c>
      <c r="CV253" s="4" t="s">
        <v>11</v>
      </c>
      <c r="CW253" s="4" t="s">
        <v>5909</v>
      </c>
      <c r="CX253" s="4" t="s">
        <v>9</v>
      </c>
      <c r="CY253" s="4" t="s">
        <v>9</v>
      </c>
      <c r="CZ253" s="4" t="s">
        <v>9</v>
      </c>
      <c r="DA253" s="4" t="s">
        <v>9</v>
      </c>
      <c r="DB253" s="4" t="s">
        <v>9</v>
      </c>
      <c r="DC253" s="102"/>
      <c r="DE253" s="8" t="str">
        <f t="shared" si="6"/>
        <v>XIT114</v>
      </c>
      <c r="DF253" s="8" t="str">
        <f t="shared" si="7"/>
        <v>Microsoft Hosted Licencing</v>
      </c>
    </row>
    <row r="254" spans="1:110">
      <c r="A254" s="4" t="s">
        <v>6161</v>
      </c>
      <c r="B254" s="4" t="s">
        <v>5899</v>
      </c>
      <c r="C254" s="4" t="s">
        <v>4955</v>
      </c>
      <c r="D254" s="4" t="s">
        <v>9</v>
      </c>
      <c r="E254" s="4" t="s">
        <v>5900</v>
      </c>
      <c r="F254" s="102">
        <v>44502</v>
      </c>
      <c r="G254" s="4" t="s">
        <v>9</v>
      </c>
      <c r="H254" s="102"/>
      <c r="I254" s="4" t="s">
        <v>6927</v>
      </c>
      <c r="J254" s="4" t="s">
        <v>9</v>
      </c>
      <c r="K254" s="4" t="s">
        <v>5002</v>
      </c>
      <c r="L254" s="4" t="s">
        <v>9</v>
      </c>
      <c r="M254" s="4" t="s">
        <v>9</v>
      </c>
      <c r="N254" s="4" t="s">
        <v>5002</v>
      </c>
      <c r="O254" s="4" t="s">
        <v>4955</v>
      </c>
      <c r="P254" s="4" t="s">
        <v>5901</v>
      </c>
      <c r="Q254" s="4" t="s">
        <v>9</v>
      </c>
      <c r="R254" s="4" t="s">
        <v>9</v>
      </c>
      <c r="S254" s="4" t="s">
        <v>11</v>
      </c>
      <c r="T254" s="4" t="s">
        <v>1449</v>
      </c>
      <c r="U254" s="4" t="s">
        <v>5902</v>
      </c>
      <c r="V254" s="102"/>
      <c r="W254" s="4" t="s">
        <v>5902</v>
      </c>
      <c r="X254" s="4" t="s">
        <v>9</v>
      </c>
      <c r="Y254" s="4" t="s">
        <v>11</v>
      </c>
      <c r="Z254" s="4" t="s">
        <v>9</v>
      </c>
      <c r="AA254" s="4" t="s">
        <v>9</v>
      </c>
      <c r="AB254" s="102"/>
      <c r="AC254" s="102"/>
      <c r="AD254" s="102"/>
      <c r="AE254" s="102">
        <v>44502</v>
      </c>
      <c r="AF254" s="102"/>
      <c r="AG254" s="102"/>
      <c r="AH254" s="4" t="s">
        <v>5903</v>
      </c>
      <c r="AI254" s="4" t="s">
        <v>9</v>
      </c>
      <c r="AJ254" s="4" t="s">
        <v>9</v>
      </c>
      <c r="AK254" s="4" t="s">
        <v>9</v>
      </c>
      <c r="AL254" s="4" t="s">
        <v>5904</v>
      </c>
      <c r="AM254" s="4" t="s">
        <v>5905</v>
      </c>
      <c r="AN254" s="4" t="s">
        <v>9</v>
      </c>
      <c r="AO254" s="4" t="s">
        <v>9</v>
      </c>
      <c r="AP254" s="4" t="s">
        <v>5902</v>
      </c>
      <c r="AQ254" s="4" t="s">
        <v>9</v>
      </c>
      <c r="AR254" s="4" t="s">
        <v>9</v>
      </c>
      <c r="AS254" s="4" t="s">
        <v>9</v>
      </c>
      <c r="AT254" s="4" t="s">
        <v>9</v>
      </c>
      <c r="AU254" s="4" t="s">
        <v>9</v>
      </c>
      <c r="AV254" s="102"/>
      <c r="AW254" s="4" t="s">
        <v>5902</v>
      </c>
      <c r="AX254" s="4" t="s">
        <v>9</v>
      </c>
      <c r="AY254" s="4" t="s">
        <v>9</v>
      </c>
      <c r="AZ254" s="4" t="s">
        <v>9</v>
      </c>
      <c r="BA254" s="4" t="s">
        <v>9</v>
      </c>
      <c r="BB254" s="103">
        <v>0</v>
      </c>
      <c r="BC254" s="102"/>
      <c r="BD254" s="4" t="s">
        <v>9</v>
      </c>
      <c r="BE254" s="102"/>
      <c r="BF254" s="102"/>
      <c r="BG254" s="4" t="s">
        <v>9</v>
      </c>
      <c r="BH254" s="4" t="s">
        <v>5906</v>
      </c>
      <c r="BI254" s="4" t="s">
        <v>9</v>
      </c>
      <c r="BJ254" s="4" t="s">
        <v>9</v>
      </c>
      <c r="BK254" s="4" t="s">
        <v>9</v>
      </c>
      <c r="BL254" s="4" t="s">
        <v>9</v>
      </c>
      <c r="BM254" s="4" t="s">
        <v>9</v>
      </c>
      <c r="BN254" s="4" t="s">
        <v>5907</v>
      </c>
      <c r="BO254" s="4" t="s">
        <v>5908</v>
      </c>
      <c r="BP254" s="4" t="s">
        <v>9</v>
      </c>
      <c r="BQ254" s="4" t="s">
        <v>9</v>
      </c>
      <c r="BR254" s="4" t="s">
        <v>5902</v>
      </c>
      <c r="BS254" s="4" t="s">
        <v>9</v>
      </c>
      <c r="BT254" s="4" t="s">
        <v>9</v>
      </c>
      <c r="BU254" s="4" t="s">
        <v>9</v>
      </c>
      <c r="BV254" s="4" t="s">
        <v>9</v>
      </c>
      <c r="BW254" s="4" t="s">
        <v>9</v>
      </c>
      <c r="BX254" s="4" t="s">
        <v>5901</v>
      </c>
      <c r="BY254" s="4" t="s">
        <v>9</v>
      </c>
      <c r="BZ254" s="4" t="s">
        <v>9</v>
      </c>
      <c r="CA254" s="4" t="s">
        <v>9</v>
      </c>
      <c r="CB254" s="4" t="s">
        <v>9</v>
      </c>
      <c r="CC254" s="4" t="s">
        <v>9</v>
      </c>
      <c r="CD254" s="4" t="s">
        <v>9</v>
      </c>
      <c r="CE254" s="4" t="s">
        <v>9</v>
      </c>
      <c r="CF254" s="4" t="s">
        <v>5902</v>
      </c>
      <c r="CG254" s="4" t="s">
        <v>9</v>
      </c>
      <c r="CH254" s="4" t="s">
        <v>9</v>
      </c>
      <c r="CI254" s="4" t="s">
        <v>9</v>
      </c>
      <c r="CJ254" s="4" t="s">
        <v>9</v>
      </c>
      <c r="CK254" s="104">
        <v>0.51288194444444002</v>
      </c>
      <c r="CL254" s="104">
        <v>0</v>
      </c>
      <c r="CM254" s="4" t="s">
        <v>9</v>
      </c>
      <c r="CN254" s="4" t="s">
        <v>5902</v>
      </c>
      <c r="CO254" s="4" t="s">
        <v>9</v>
      </c>
      <c r="CP254" s="4" t="s">
        <v>9</v>
      </c>
      <c r="CQ254" s="4" t="s">
        <v>9</v>
      </c>
      <c r="CR254" s="4" t="s">
        <v>9</v>
      </c>
      <c r="CS254" s="4" t="s">
        <v>9</v>
      </c>
      <c r="CT254" s="4" t="s">
        <v>9</v>
      </c>
      <c r="CU254" s="4" t="s">
        <v>9</v>
      </c>
      <c r="CV254" s="4" t="s">
        <v>11</v>
      </c>
      <c r="CW254" s="4" t="s">
        <v>5909</v>
      </c>
      <c r="CX254" s="4" t="s">
        <v>9</v>
      </c>
      <c r="CY254" s="4" t="s">
        <v>9</v>
      </c>
      <c r="CZ254" s="4" t="s">
        <v>9</v>
      </c>
      <c r="DA254" s="4" t="s">
        <v>9</v>
      </c>
      <c r="DB254" s="4" t="s">
        <v>9</v>
      </c>
      <c r="DC254" s="102"/>
      <c r="DE254" s="8" t="str">
        <f t="shared" si="6"/>
        <v>XIT115</v>
      </c>
      <c r="DF254" s="8" t="str">
        <f t="shared" si="7"/>
        <v>Spreadsheet Server Licencing</v>
      </c>
    </row>
    <row r="255" spans="1:110">
      <c r="A255" s="4" t="s">
        <v>6162</v>
      </c>
      <c r="B255" s="4" t="s">
        <v>5899</v>
      </c>
      <c r="C255" s="4" t="s">
        <v>4955</v>
      </c>
      <c r="D255" s="4" t="s">
        <v>9</v>
      </c>
      <c r="E255" s="4" t="s">
        <v>5900</v>
      </c>
      <c r="F255" s="102">
        <v>44502</v>
      </c>
      <c r="G255" s="4" t="s">
        <v>9</v>
      </c>
      <c r="H255" s="102"/>
      <c r="I255" s="4" t="s">
        <v>6928</v>
      </c>
      <c r="J255" s="4" t="s">
        <v>9</v>
      </c>
      <c r="K255" s="4" t="s">
        <v>5002</v>
      </c>
      <c r="L255" s="4" t="s">
        <v>9</v>
      </c>
      <c r="M255" s="4" t="s">
        <v>9</v>
      </c>
      <c r="N255" s="4" t="s">
        <v>5002</v>
      </c>
      <c r="O255" s="4" t="s">
        <v>4955</v>
      </c>
      <c r="P255" s="4" t="s">
        <v>5901</v>
      </c>
      <c r="Q255" s="4" t="s">
        <v>9</v>
      </c>
      <c r="R255" s="4" t="s">
        <v>9</v>
      </c>
      <c r="S255" s="4" t="s">
        <v>11</v>
      </c>
      <c r="T255" s="4" t="s">
        <v>1449</v>
      </c>
      <c r="U255" s="4" t="s">
        <v>5902</v>
      </c>
      <c r="V255" s="102"/>
      <c r="W255" s="4" t="s">
        <v>5902</v>
      </c>
      <c r="X255" s="4" t="s">
        <v>9</v>
      </c>
      <c r="Y255" s="4" t="s">
        <v>11</v>
      </c>
      <c r="Z255" s="4" t="s">
        <v>9</v>
      </c>
      <c r="AA255" s="4" t="s">
        <v>9</v>
      </c>
      <c r="AB255" s="102"/>
      <c r="AC255" s="102"/>
      <c r="AD255" s="102"/>
      <c r="AE255" s="102">
        <v>44502</v>
      </c>
      <c r="AF255" s="102"/>
      <c r="AG255" s="102"/>
      <c r="AH255" s="4" t="s">
        <v>5903</v>
      </c>
      <c r="AI255" s="4" t="s">
        <v>9</v>
      </c>
      <c r="AJ255" s="4" t="s">
        <v>9</v>
      </c>
      <c r="AK255" s="4" t="s">
        <v>9</v>
      </c>
      <c r="AL255" s="4" t="s">
        <v>5904</v>
      </c>
      <c r="AM255" s="4" t="s">
        <v>5905</v>
      </c>
      <c r="AN255" s="4" t="s">
        <v>9</v>
      </c>
      <c r="AO255" s="4" t="s">
        <v>9</v>
      </c>
      <c r="AP255" s="4" t="s">
        <v>5902</v>
      </c>
      <c r="AQ255" s="4" t="s">
        <v>9</v>
      </c>
      <c r="AR255" s="4" t="s">
        <v>9</v>
      </c>
      <c r="AS255" s="4" t="s">
        <v>9</v>
      </c>
      <c r="AT255" s="4" t="s">
        <v>9</v>
      </c>
      <c r="AU255" s="4" t="s">
        <v>9</v>
      </c>
      <c r="AV255" s="102"/>
      <c r="AW255" s="4" t="s">
        <v>5902</v>
      </c>
      <c r="AX255" s="4" t="s">
        <v>9</v>
      </c>
      <c r="AY255" s="4" t="s">
        <v>9</v>
      </c>
      <c r="AZ255" s="4" t="s">
        <v>9</v>
      </c>
      <c r="BA255" s="4" t="s">
        <v>9</v>
      </c>
      <c r="BB255" s="103">
        <v>0</v>
      </c>
      <c r="BC255" s="102"/>
      <c r="BD255" s="4" t="s">
        <v>9</v>
      </c>
      <c r="BE255" s="102"/>
      <c r="BF255" s="102"/>
      <c r="BG255" s="4" t="s">
        <v>9</v>
      </c>
      <c r="BH255" s="4" t="s">
        <v>5906</v>
      </c>
      <c r="BI255" s="4" t="s">
        <v>9</v>
      </c>
      <c r="BJ255" s="4" t="s">
        <v>9</v>
      </c>
      <c r="BK255" s="4" t="s">
        <v>9</v>
      </c>
      <c r="BL255" s="4" t="s">
        <v>9</v>
      </c>
      <c r="BM255" s="4" t="s">
        <v>9</v>
      </c>
      <c r="BN255" s="4" t="s">
        <v>5907</v>
      </c>
      <c r="BO255" s="4" t="s">
        <v>5908</v>
      </c>
      <c r="BP255" s="4" t="s">
        <v>9</v>
      </c>
      <c r="BQ255" s="4" t="s">
        <v>9</v>
      </c>
      <c r="BR255" s="4" t="s">
        <v>5902</v>
      </c>
      <c r="BS255" s="4" t="s">
        <v>9</v>
      </c>
      <c r="BT255" s="4" t="s">
        <v>9</v>
      </c>
      <c r="BU255" s="4" t="s">
        <v>9</v>
      </c>
      <c r="BV255" s="4" t="s">
        <v>9</v>
      </c>
      <c r="BW255" s="4" t="s">
        <v>9</v>
      </c>
      <c r="BX255" s="4" t="s">
        <v>5901</v>
      </c>
      <c r="BY255" s="4" t="s">
        <v>9</v>
      </c>
      <c r="BZ255" s="4" t="s">
        <v>9</v>
      </c>
      <c r="CA255" s="4" t="s">
        <v>9</v>
      </c>
      <c r="CB255" s="4" t="s">
        <v>9</v>
      </c>
      <c r="CC255" s="4" t="s">
        <v>9</v>
      </c>
      <c r="CD255" s="4" t="s">
        <v>9</v>
      </c>
      <c r="CE255" s="4" t="s">
        <v>9</v>
      </c>
      <c r="CF255" s="4" t="s">
        <v>5902</v>
      </c>
      <c r="CG255" s="4" t="s">
        <v>9</v>
      </c>
      <c r="CH255" s="4" t="s">
        <v>9</v>
      </c>
      <c r="CI255" s="4" t="s">
        <v>9</v>
      </c>
      <c r="CJ255" s="4" t="s">
        <v>9</v>
      </c>
      <c r="CK255" s="104">
        <v>0.51288194444444002</v>
      </c>
      <c r="CL255" s="104">
        <v>0</v>
      </c>
      <c r="CM255" s="4" t="s">
        <v>9</v>
      </c>
      <c r="CN255" s="4" t="s">
        <v>5902</v>
      </c>
      <c r="CO255" s="4" t="s">
        <v>9</v>
      </c>
      <c r="CP255" s="4" t="s">
        <v>9</v>
      </c>
      <c r="CQ255" s="4" t="s">
        <v>9</v>
      </c>
      <c r="CR255" s="4" t="s">
        <v>9</v>
      </c>
      <c r="CS255" s="4" t="s">
        <v>9</v>
      </c>
      <c r="CT255" s="4" t="s">
        <v>9</v>
      </c>
      <c r="CU255" s="4" t="s">
        <v>9</v>
      </c>
      <c r="CV255" s="4" t="s">
        <v>11</v>
      </c>
      <c r="CW255" s="4" t="s">
        <v>5909</v>
      </c>
      <c r="CX255" s="4" t="s">
        <v>9</v>
      </c>
      <c r="CY255" s="4" t="s">
        <v>9</v>
      </c>
      <c r="CZ255" s="4" t="s">
        <v>9</v>
      </c>
      <c r="DA255" s="4" t="s">
        <v>9</v>
      </c>
      <c r="DB255" s="4" t="s">
        <v>9</v>
      </c>
      <c r="DC255" s="102"/>
      <c r="DE255" s="8" t="str">
        <f t="shared" si="6"/>
        <v>XIT116</v>
      </c>
      <c r="DF255" s="8" t="str">
        <f t="shared" si="7"/>
        <v>Antivirus Licencing</v>
      </c>
    </row>
    <row r="256" spans="1:110">
      <c r="A256" s="4" t="s">
        <v>6163</v>
      </c>
      <c r="B256" s="4" t="s">
        <v>5899</v>
      </c>
      <c r="C256" s="4" t="s">
        <v>4955</v>
      </c>
      <c r="D256" s="4" t="s">
        <v>9</v>
      </c>
      <c r="E256" s="4" t="s">
        <v>5900</v>
      </c>
      <c r="F256" s="102">
        <v>44502</v>
      </c>
      <c r="G256" s="4" t="s">
        <v>9</v>
      </c>
      <c r="H256" s="102"/>
      <c r="I256" s="4" t="s">
        <v>6929</v>
      </c>
      <c r="J256" s="4" t="s">
        <v>9</v>
      </c>
      <c r="K256" s="4" t="s">
        <v>5002</v>
      </c>
      <c r="L256" s="4" t="s">
        <v>9</v>
      </c>
      <c r="M256" s="4" t="s">
        <v>9</v>
      </c>
      <c r="N256" s="4" t="s">
        <v>5002</v>
      </c>
      <c r="O256" s="4" t="s">
        <v>4955</v>
      </c>
      <c r="P256" s="4" t="s">
        <v>5901</v>
      </c>
      <c r="Q256" s="4" t="s">
        <v>9</v>
      </c>
      <c r="R256" s="4" t="s">
        <v>9</v>
      </c>
      <c r="S256" s="4" t="s">
        <v>11</v>
      </c>
      <c r="T256" s="4" t="s">
        <v>1449</v>
      </c>
      <c r="U256" s="4" t="s">
        <v>5902</v>
      </c>
      <c r="V256" s="102"/>
      <c r="W256" s="4" t="s">
        <v>5902</v>
      </c>
      <c r="X256" s="4" t="s">
        <v>9</v>
      </c>
      <c r="Y256" s="4" t="s">
        <v>11</v>
      </c>
      <c r="Z256" s="4" t="s">
        <v>9</v>
      </c>
      <c r="AA256" s="4" t="s">
        <v>9</v>
      </c>
      <c r="AB256" s="102"/>
      <c r="AC256" s="102"/>
      <c r="AD256" s="102"/>
      <c r="AE256" s="102">
        <v>44502</v>
      </c>
      <c r="AF256" s="102"/>
      <c r="AG256" s="102"/>
      <c r="AH256" s="4" t="s">
        <v>5903</v>
      </c>
      <c r="AI256" s="4" t="s">
        <v>9</v>
      </c>
      <c r="AJ256" s="4" t="s">
        <v>9</v>
      </c>
      <c r="AK256" s="4" t="s">
        <v>9</v>
      </c>
      <c r="AL256" s="4" t="s">
        <v>5904</v>
      </c>
      <c r="AM256" s="4" t="s">
        <v>5905</v>
      </c>
      <c r="AN256" s="4" t="s">
        <v>9</v>
      </c>
      <c r="AO256" s="4" t="s">
        <v>9</v>
      </c>
      <c r="AP256" s="4" t="s">
        <v>5902</v>
      </c>
      <c r="AQ256" s="4" t="s">
        <v>9</v>
      </c>
      <c r="AR256" s="4" t="s">
        <v>9</v>
      </c>
      <c r="AS256" s="4" t="s">
        <v>9</v>
      </c>
      <c r="AT256" s="4" t="s">
        <v>9</v>
      </c>
      <c r="AU256" s="4" t="s">
        <v>9</v>
      </c>
      <c r="AV256" s="102"/>
      <c r="AW256" s="4" t="s">
        <v>5902</v>
      </c>
      <c r="AX256" s="4" t="s">
        <v>9</v>
      </c>
      <c r="AY256" s="4" t="s">
        <v>9</v>
      </c>
      <c r="AZ256" s="4" t="s">
        <v>9</v>
      </c>
      <c r="BA256" s="4" t="s">
        <v>9</v>
      </c>
      <c r="BB256" s="103">
        <v>0</v>
      </c>
      <c r="BC256" s="102"/>
      <c r="BD256" s="4" t="s">
        <v>9</v>
      </c>
      <c r="BE256" s="102"/>
      <c r="BF256" s="102"/>
      <c r="BG256" s="4" t="s">
        <v>9</v>
      </c>
      <c r="BH256" s="4" t="s">
        <v>5906</v>
      </c>
      <c r="BI256" s="4" t="s">
        <v>9</v>
      </c>
      <c r="BJ256" s="4" t="s">
        <v>9</v>
      </c>
      <c r="BK256" s="4" t="s">
        <v>9</v>
      </c>
      <c r="BL256" s="4" t="s">
        <v>9</v>
      </c>
      <c r="BM256" s="4" t="s">
        <v>9</v>
      </c>
      <c r="BN256" s="4" t="s">
        <v>5907</v>
      </c>
      <c r="BO256" s="4" t="s">
        <v>5908</v>
      </c>
      <c r="BP256" s="4" t="s">
        <v>9</v>
      </c>
      <c r="BQ256" s="4" t="s">
        <v>9</v>
      </c>
      <c r="BR256" s="4" t="s">
        <v>5902</v>
      </c>
      <c r="BS256" s="4" t="s">
        <v>9</v>
      </c>
      <c r="BT256" s="4" t="s">
        <v>9</v>
      </c>
      <c r="BU256" s="4" t="s">
        <v>9</v>
      </c>
      <c r="BV256" s="4" t="s">
        <v>9</v>
      </c>
      <c r="BW256" s="4" t="s">
        <v>9</v>
      </c>
      <c r="BX256" s="4" t="s">
        <v>5901</v>
      </c>
      <c r="BY256" s="4" t="s">
        <v>9</v>
      </c>
      <c r="BZ256" s="4" t="s">
        <v>9</v>
      </c>
      <c r="CA256" s="4" t="s">
        <v>9</v>
      </c>
      <c r="CB256" s="4" t="s">
        <v>9</v>
      </c>
      <c r="CC256" s="4" t="s">
        <v>9</v>
      </c>
      <c r="CD256" s="4" t="s">
        <v>9</v>
      </c>
      <c r="CE256" s="4" t="s">
        <v>9</v>
      </c>
      <c r="CF256" s="4" t="s">
        <v>5902</v>
      </c>
      <c r="CG256" s="4" t="s">
        <v>9</v>
      </c>
      <c r="CH256" s="4" t="s">
        <v>9</v>
      </c>
      <c r="CI256" s="4" t="s">
        <v>9</v>
      </c>
      <c r="CJ256" s="4" t="s">
        <v>9</v>
      </c>
      <c r="CK256" s="104">
        <v>0.51288194444444002</v>
      </c>
      <c r="CL256" s="104">
        <v>0</v>
      </c>
      <c r="CM256" s="4" t="s">
        <v>9</v>
      </c>
      <c r="CN256" s="4" t="s">
        <v>5902</v>
      </c>
      <c r="CO256" s="4" t="s">
        <v>9</v>
      </c>
      <c r="CP256" s="4" t="s">
        <v>9</v>
      </c>
      <c r="CQ256" s="4" t="s">
        <v>9</v>
      </c>
      <c r="CR256" s="4" t="s">
        <v>9</v>
      </c>
      <c r="CS256" s="4" t="s">
        <v>9</v>
      </c>
      <c r="CT256" s="4" t="s">
        <v>9</v>
      </c>
      <c r="CU256" s="4" t="s">
        <v>9</v>
      </c>
      <c r="CV256" s="4" t="s">
        <v>11</v>
      </c>
      <c r="CW256" s="4" t="s">
        <v>5909</v>
      </c>
      <c r="CX256" s="4" t="s">
        <v>9</v>
      </c>
      <c r="CY256" s="4" t="s">
        <v>9</v>
      </c>
      <c r="CZ256" s="4" t="s">
        <v>9</v>
      </c>
      <c r="DA256" s="4" t="s">
        <v>9</v>
      </c>
      <c r="DB256" s="4" t="s">
        <v>9</v>
      </c>
      <c r="DC256" s="102"/>
      <c r="DE256" s="8" t="str">
        <f t="shared" si="6"/>
        <v>XIT117</v>
      </c>
      <c r="DF256" s="8" t="str">
        <f t="shared" si="7"/>
        <v>Zenworks Licencing</v>
      </c>
    </row>
    <row r="257" spans="1:110">
      <c r="A257" s="4" t="s">
        <v>6164</v>
      </c>
      <c r="B257" s="4" t="s">
        <v>5899</v>
      </c>
      <c r="C257" s="4" t="s">
        <v>4955</v>
      </c>
      <c r="D257" s="4" t="s">
        <v>9</v>
      </c>
      <c r="E257" s="4" t="s">
        <v>5900</v>
      </c>
      <c r="F257" s="102">
        <v>44502</v>
      </c>
      <c r="G257" s="4" t="s">
        <v>9</v>
      </c>
      <c r="H257" s="102"/>
      <c r="I257" s="4" t="s">
        <v>6930</v>
      </c>
      <c r="J257" s="4" t="s">
        <v>9</v>
      </c>
      <c r="K257" s="4" t="s">
        <v>5002</v>
      </c>
      <c r="L257" s="4" t="s">
        <v>9</v>
      </c>
      <c r="M257" s="4" t="s">
        <v>9</v>
      </c>
      <c r="N257" s="4" t="s">
        <v>5002</v>
      </c>
      <c r="O257" s="4" t="s">
        <v>4955</v>
      </c>
      <c r="P257" s="4" t="s">
        <v>5901</v>
      </c>
      <c r="Q257" s="4" t="s">
        <v>9</v>
      </c>
      <c r="R257" s="4" t="s">
        <v>9</v>
      </c>
      <c r="S257" s="4" t="s">
        <v>11</v>
      </c>
      <c r="T257" s="4" t="s">
        <v>1449</v>
      </c>
      <c r="U257" s="4" t="s">
        <v>5902</v>
      </c>
      <c r="V257" s="102"/>
      <c r="W257" s="4" t="s">
        <v>5902</v>
      </c>
      <c r="X257" s="4" t="s">
        <v>9</v>
      </c>
      <c r="Y257" s="4" t="s">
        <v>11</v>
      </c>
      <c r="Z257" s="4" t="s">
        <v>9</v>
      </c>
      <c r="AA257" s="4" t="s">
        <v>9</v>
      </c>
      <c r="AB257" s="102"/>
      <c r="AC257" s="102"/>
      <c r="AD257" s="102"/>
      <c r="AE257" s="102">
        <v>44502</v>
      </c>
      <c r="AF257" s="102"/>
      <c r="AG257" s="102"/>
      <c r="AH257" s="4" t="s">
        <v>5903</v>
      </c>
      <c r="AI257" s="4" t="s">
        <v>9</v>
      </c>
      <c r="AJ257" s="4" t="s">
        <v>9</v>
      </c>
      <c r="AK257" s="4" t="s">
        <v>9</v>
      </c>
      <c r="AL257" s="4" t="s">
        <v>5904</v>
      </c>
      <c r="AM257" s="4" t="s">
        <v>5905</v>
      </c>
      <c r="AN257" s="4" t="s">
        <v>9</v>
      </c>
      <c r="AO257" s="4" t="s">
        <v>9</v>
      </c>
      <c r="AP257" s="4" t="s">
        <v>5902</v>
      </c>
      <c r="AQ257" s="4" t="s">
        <v>9</v>
      </c>
      <c r="AR257" s="4" t="s">
        <v>9</v>
      </c>
      <c r="AS257" s="4" t="s">
        <v>9</v>
      </c>
      <c r="AT257" s="4" t="s">
        <v>9</v>
      </c>
      <c r="AU257" s="4" t="s">
        <v>9</v>
      </c>
      <c r="AV257" s="102"/>
      <c r="AW257" s="4" t="s">
        <v>5902</v>
      </c>
      <c r="AX257" s="4" t="s">
        <v>9</v>
      </c>
      <c r="AY257" s="4" t="s">
        <v>9</v>
      </c>
      <c r="AZ257" s="4" t="s">
        <v>9</v>
      </c>
      <c r="BA257" s="4" t="s">
        <v>9</v>
      </c>
      <c r="BB257" s="103">
        <v>0</v>
      </c>
      <c r="BC257" s="102"/>
      <c r="BD257" s="4" t="s">
        <v>9</v>
      </c>
      <c r="BE257" s="102"/>
      <c r="BF257" s="102"/>
      <c r="BG257" s="4" t="s">
        <v>9</v>
      </c>
      <c r="BH257" s="4" t="s">
        <v>5906</v>
      </c>
      <c r="BI257" s="4" t="s">
        <v>9</v>
      </c>
      <c r="BJ257" s="4" t="s">
        <v>9</v>
      </c>
      <c r="BK257" s="4" t="s">
        <v>9</v>
      </c>
      <c r="BL257" s="4" t="s">
        <v>9</v>
      </c>
      <c r="BM257" s="4" t="s">
        <v>9</v>
      </c>
      <c r="BN257" s="4" t="s">
        <v>5907</v>
      </c>
      <c r="BO257" s="4" t="s">
        <v>5908</v>
      </c>
      <c r="BP257" s="4" t="s">
        <v>9</v>
      </c>
      <c r="BQ257" s="4" t="s">
        <v>9</v>
      </c>
      <c r="BR257" s="4" t="s">
        <v>5902</v>
      </c>
      <c r="BS257" s="4" t="s">
        <v>9</v>
      </c>
      <c r="BT257" s="4" t="s">
        <v>9</v>
      </c>
      <c r="BU257" s="4" t="s">
        <v>9</v>
      </c>
      <c r="BV257" s="4" t="s">
        <v>9</v>
      </c>
      <c r="BW257" s="4" t="s">
        <v>9</v>
      </c>
      <c r="BX257" s="4" t="s">
        <v>5901</v>
      </c>
      <c r="BY257" s="4" t="s">
        <v>9</v>
      </c>
      <c r="BZ257" s="4" t="s">
        <v>9</v>
      </c>
      <c r="CA257" s="4" t="s">
        <v>9</v>
      </c>
      <c r="CB257" s="4" t="s">
        <v>9</v>
      </c>
      <c r="CC257" s="4" t="s">
        <v>9</v>
      </c>
      <c r="CD257" s="4" t="s">
        <v>9</v>
      </c>
      <c r="CE257" s="4" t="s">
        <v>9</v>
      </c>
      <c r="CF257" s="4" t="s">
        <v>5902</v>
      </c>
      <c r="CG257" s="4" t="s">
        <v>9</v>
      </c>
      <c r="CH257" s="4" t="s">
        <v>9</v>
      </c>
      <c r="CI257" s="4" t="s">
        <v>9</v>
      </c>
      <c r="CJ257" s="4" t="s">
        <v>9</v>
      </c>
      <c r="CK257" s="104">
        <v>0.51289351851852005</v>
      </c>
      <c r="CL257" s="104">
        <v>0</v>
      </c>
      <c r="CM257" s="4" t="s">
        <v>9</v>
      </c>
      <c r="CN257" s="4" t="s">
        <v>5902</v>
      </c>
      <c r="CO257" s="4" t="s">
        <v>9</v>
      </c>
      <c r="CP257" s="4" t="s">
        <v>9</v>
      </c>
      <c r="CQ257" s="4" t="s">
        <v>9</v>
      </c>
      <c r="CR257" s="4" t="s">
        <v>9</v>
      </c>
      <c r="CS257" s="4" t="s">
        <v>9</v>
      </c>
      <c r="CT257" s="4" t="s">
        <v>9</v>
      </c>
      <c r="CU257" s="4" t="s">
        <v>9</v>
      </c>
      <c r="CV257" s="4" t="s">
        <v>11</v>
      </c>
      <c r="CW257" s="4" t="s">
        <v>5909</v>
      </c>
      <c r="CX257" s="4" t="s">
        <v>9</v>
      </c>
      <c r="CY257" s="4" t="s">
        <v>9</v>
      </c>
      <c r="CZ257" s="4" t="s">
        <v>9</v>
      </c>
      <c r="DA257" s="4" t="s">
        <v>9</v>
      </c>
      <c r="DB257" s="4" t="s">
        <v>9</v>
      </c>
      <c r="DC257" s="102"/>
      <c r="DE257" s="8" t="str">
        <f t="shared" si="6"/>
        <v>XIT118</v>
      </c>
      <c r="DF257" s="8" t="str">
        <f t="shared" si="7"/>
        <v>Veeam Licencing</v>
      </c>
    </row>
    <row r="258" spans="1:110">
      <c r="A258" s="4" t="s">
        <v>6165</v>
      </c>
      <c r="B258" s="4" t="s">
        <v>5899</v>
      </c>
      <c r="C258" s="4" t="s">
        <v>4955</v>
      </c>
      <c r="D258" s="4" t="s">
        <v>9</v>
      </c>
      <c r="E258" s="4" t="s">
        <v>5900</v>
      </c>
      <c r="F258" s="102">
        <v>44502</v>
      </c>
      <c r="G258" s="4" t="s">
        <v>9</v>
      </c>
      <c r="H258" s="102"/>
      <c r="I258" s="4" t="s">
        <v>6931</v>
      </c>
      <c r="J258" s="4" t="s">
        <v>9</v>
      </c>
      <c r="K258" s="4" t="s">
        <v>5002</v>
      </c>
      <c r="L258" s="4" t="s">
        <v>9</v>
      </c>
      <c r="M258" s="4" t="s">
        <v>9</v>
      </c>
      <c r="N258" s="4" t="s">
        <v>5002</v>
      </c>
      <c r="O258" s="4" t="s">
        <v>4955</v>
      </c>
      <c r="P258" s="4" t="s">
        <v>5901</v>
      </c>
      <c r="Q258" s="4" t="s">
        <v>9</v>
      </c>
      <c r="R258" s="4" t="s">
        <v>9</v>
      </c>
      <c r="S258" s="4" t="s">
        <v>11</v>
      </c>
      <c r="T258" s="4" t="s">
        <v>1449</v>
      </c>
      <c r="U258" s="4" t="s">
        <v>5902</v>
      </c>
      <c r="V258" s="102"/>
      <c r="W258" s="4" t="s">
        <v>5902</v>
      </c>
      <c r="X258" s="4" t="s">
        <v>9</v>
      </c>
      <c r="Y258" s="4" t="s">
        <v>11</v>
      </c>
      <c r="Z258" s="4" t="s">
        <v>9</v>
      </c>
      <c r="AA258" s="4" t="s">
        <v>9</v>
      </c>
      <c r="AB258" s="102"/>
      <c r="AC258" s="102"/>
      <c r="AD258" s="102"/>
      <c r="AE258" s="102">
        <v>44502</v>
      </c>
      <c r="AF258" s="102"/>
      <c r="AG258" s="102"/>
      <c r="AH258" s="4" t="s">
        <v>5903</v>
      </c>
      <c r="AI258" s="4" t="s">
        <v>9</v>
      </c>
      <c r="AJ258" s="4" t="s">
        <v>9</v>
      </c>
      <c r="AK258" s="4" t="s">
        <v>9</v>
      </c>
      <c r="AL258" s="4" t="s">
        <v>5904</v>
      </c>
      <c r="AM258" s="4" t="s">
        <v>5905</v>
      </c>
      <c r="AN258" s="4" t="s">
        <v>9</v>
      </c>
      <c r="AO258" s="4" t="s">
        <v>9</v>
      </c>
      <c r="AP258" s="4" t="s">
        <v>5902</v>
      </c>
      <c r="AQ258" s="4" t="s">
        <v>9</v>
      </c>
      <c r="AR258" s="4" t="s">
        <v>9</v>
      </c>
      <c r="AS258" s="4" t="s">
        <v>9</v>
      </c>
      <c r="AT258" s="4" t="s">
        <v>9</v>
      </c>
      <c r="AU258" s="4" t="s">
        <v>9</v>
      </c>
      <c r="AV258" s="102"/>
      <c r="AW258" s="4" t="s">
        <v>5902</v>
      </c>
      <c r="AX258" s="4" t="s">
        <v>9</v>
      </c>
      <c r="AY258" s="4" t="s">
        <v>9</v>
      </c>
      <c r="AZ258" s="4" t="s">
        <v>9</v>
      </c>
      <c r="BA258" s="4" t="s">
        <v>9</v>
      </c>
      <c r="BB258" s="103">
        <v>0</v>
      </c>
      <c r="BC258" s="102"/>
      <c r="BD258" s="4" t="s">
        <v>9</v>
      </c>
      <c r="BE258" s="102"/>
      <c r="BF258" s="102"/>
      <c r="BG258" s="4" t="s">
        <v>9</v>
      </c>
      <c r="BH258" s="4" t="s">
        <v>5906</v>
      </c>
      <c r="BI258" s="4" t="s">
        <v>9</v>
      </c>
      <c r="BJ258" s="4" t="s">
        <v>9</v>
      </c>
      <c r="BK258" s="4" t="s">
        <v>9</v>
      </c>
      <c r="BL258" s="4" t="s">
        <v>9</v>
      </c>
      <c r="BM258" s="4" t="s">
        <v>9</v>
      </c>
      <c r="BN258" s="4" t="s">
        <v>5907</v>
      </c>
      <c r="BO258" s="4" t="s">
        <v>5908</v>
      </c>
      <c r="BP258" s="4" t="s">
        <v>9</v>
      </c>
      <c r="BQ258" s="4" t="s">
        <v>9</v>
      </c>
      <c r="BR258" s="4" t="s">
        <v>5902</v>
      </c>
      <c r="BS258" s="4" t="s">
        <v>9</v>
      </c>
      <c r="BT258" s="4" t="s">
        <v>9</v>
      </c>
      <c r="BU258" s="4" t="s">
        <v>9</v>
      </c>
      <c r="BV258" s="4" t="s">
        <v>9</v>
      </c>
      <c r="BW258" s="4" t="s">
        <v>9</v>
      </c>
      <c r="BX258" s="4" t="s">
        <v>5901</v>
      </c>
      <c r="BY258" s="4" t="s">
        <v>9</v>
      </c>
      <c r="BZ258" s="4" t="s">
        <v>9</v>
      </c>
      <c r="CA258" s="4" t="s">
        <v>9</v>
      </c>
      <c r="CB258" s="4" t="s">
        <v>9</v>
      </c>
      <c r="CC258" s="4" t="s">
        <v>9</v>
      </c>
      <c r="CD258" s="4" t="s">
        <v>9</v>
      </c>
      <c r="CE258" s="4" t="s">
        <v>9</v>
      </c>
      <c r="CF258" s="4" t="s">
        <v>5902</v>
      </c>
      <c r="CG258" s="4" t="s">
        <v>9</v>
      </c>
      <c r="CH258" s="4" t="s">
        <v>9</v>
      </c>
      <c r="CI258" s="4" t="s">
        <v>9</v>
      </c>
      <c r="CJ258" s="4" t="s">
        <v>9</v>
      </c>
      <c r="CK258" s="104">
        <v>0.51289351851852005</v>
      </c>
      <c r="CL258" s="104">
        <v>0</v>
      </c>
      <c r="CM258" s="4" t="s">
        <v>9</v>
      </c>
      <c r="CN258" s="4" t="s">
        <v>5902</v>
      </c>
      <c r="CO258" s="4" t="s">
        <v>9</v>
      </c>
      <c r="CP258" s="4" t="s">
        <v>9</v>
      </c>
      <c r="CQ258" s="4" t="s">
        <v>9</v>
      </c>
      <c r="CR258" s="4" t="s">
        <v>9</v>
      </c>
      <c r="CS258" s="4" t="s">
        <v>9</v>
      </c>
      <c r="CT258" s="4" t="s">
        <v>9</v>
      </c>
      <c r="CU258" s="4" t="s">
        <v>9</v>
      </c>
      <c r="CV258" s="4" t="s">
        <v>11</v>
      </c>
      <c r="CW258" s="4" t="s">
        <v>5909</v>
      </c>
      <c r="CX258" s="4" t="s">
        <v>9</v>
      </c>
      <c r="CY258" s="4" t="s">
        <v>9</v>
      </c>
      <c r="CZ258" s="4" t="s">
        <v>9</v>
      </c>
      <c r="DA258" s="4" t="s">
        <v>9</v>
      </c>
      <c r="DB258" s="4" t="s">
        <v>9</v>
      </c>
      <c r="DC258" s="102"/>
      <c r="DE258" s="8" t="str">
        <f t="shared" si="6"/>
        <v>BUD220</v>
      </c>
      <c r="DF258" s="8" t="str">
        <f t="shared" si="7"/>
        <v>4-Pams New SKU’s</v>
      </c>
    </row>
    <row r="259" spans="1:110">
      <c r="A259" s="4" t="s">
        <v>6166</v>
      </c>
      <c r="B259" s="4" t="s">
        <v>5899</v>
      </c>
      <c r="C259" s="4" t="s">
        <v>4955</v>
      </c>
      <c r="D259" s="4" t="s">
        <v>9</v>
      </c>
      <c r="E259" s="4" t="s">
        <v>5900</v>
      </c>
      <c r="F259" s="102">
        <v>44502</v>
      </c>
      <c r="G259" s="4" t="s">
        <v>9</v>
      </c>
      <c r="H259" s="102"/>
      <c r="I259" s="4" t="s">
        <v>6932</v>
      </c>
      <c r="J259" s="4" t="s">
        <v>9</v>
      </c>
      <c r="K259" s="4" t="s">
        <v>5002</v>
      </c>
      <c r="L259" s="4" t="s">
        <v>9</v>
      </c>
      <c r="M259" s="4" t="s">
        <v>9</v>
      </c>
      <c r="N259" s="4" t="s">
        <v>5002</v>
      </c>
      <c r="O259" s="4" t="s">
        <v>4955</v>
      </c>
      <c r="P259" s="4" t="s">
        <v>5901</v>
      </c>
      <c r="Q259" s="4" t="s">
        <v>9</v>
      </c>
      <c r="R259" s="4" t="s">
        <v>9</v>
      </c>
      <c r="S259" s="4" t="s">
        <v>11</v>
      </c>
      <c r="T259" s="4" t="s">
        <v>1449</v>
      </c>
      <c r="U259" s="4" t="s">
        <v>5902</v>
      </c>
      <c r="V259" s="102"/>
      <c r="W259" s="4" t="s">
        <v>5902</v>
      </c>
      <c r="X259" s="4" t="s">
        <v>9</v>
      </c>
      <c r="Y259" s="4" t="s">
        <v>11</v>
      </c>
      <c r="Z259" s="4" t="s">
        <v>9</v>
      </c>
      <c r="AA259" s="4" t="s">
        <v>9</v>
      </c>
      <c r="AB259" s="102"/>
      <c r="AC259" s="102"/>
      <c r="AD259" s="102"/>
      <c r="AE259" s="102">
        <v>44502</v>
      </c>
      <c r="AF259" s="102"/>
      <c r="AG259" s="102"/>
      <c r="AH259" s="4" t="s">
        <v>5903</v>
      </c>
      <c r="AI259" s="4" t="s">
        <v>9</v>
      </c>
      <c r="AJ259" s="4" t="s">
        <v>9</v>
      </c>
      <c r="AK259" s="4" t="s">
        <v>9</v>
      </c>
      <c r="AL259" s="4" t="s">
        <v>5904</v>
      </c>
      <c r="AM259" s="4" t="s">
        <v>5905</v>
      </c>
      <c r="AN259" s="4" t="s">
        <v>9</v>
      </c>
      <c r="AO259" s="4" t="s">
        <v>9</v>
      </c>
      <c r="AP259" s="4" t="s">
        <v>5902</v>
      </c>
      <c r="AQ259" s="4" t="s">
        <v>9</v>
      </c>
      <c r="AR259" s="4" t="s">
        <v>9</v>
      </c>
      <c r="AS259" s="4" t="s">
        <v>9</v>
      </c>
      <c r="AT259" s="4" t="s">
        <v>9</v>
      </c>
      <c r="AU259" s="4" t="s">
        <v>9</v>
      </c>
      <c r="AV259" s="102"/>
      <c r="AW259" s="4" t="s">
        <v>5902</v>
      </c>
      <c r="AX259" s="4" t="s">
        <v>9</v>
      </c>
      <c r="AY259" s="4" t="s">
        <v>9</v>
      </c>
      <c r="AZ259" s="4" t="s">
        <v>9</v>
      </c>
      <c r="BA259" s="4" t="s">
        <v>9</v>
      </c>
      <c r="BB259" s="103">
        <v>0</v>
      </c>
      <c r="BC259" s="102"/>
      <c r="BD259" s="4" t="s">
        <v>9</v>
      </c>
      <c r="BE259" s="102"/>
      <c r="BF259" s="102"/>
      <c r="BG259" s="4" t="s">
        <v>9</v>
      </c>
      <c r="BH259" s="4" t="s">
        <v>5906</v>
      </c>
      <c r="BI259" s="4" t="s">
        <v>9</v>
      </c>
      <c r="BJ259" s="4" t="s">
        <v>9</v>
      </c>
      <c r="BK259" s="4" t="s">
        <v>9</v>
      </c>
      <c r="BL259" s="4" t="s">
        <v>9</v>
      </c>
      <c r="BM259" s="4" t="s">
        <v>9</v>
      </c>
      <c r="BN259" s="4" t="s">
        <v>5907</v>
      </c>
      <c r="BO259" s="4" t="s">
        <v>5908</v>
      </c>
      <c r="BP259" s="4" t="s">
        <v>9</v>
      </c>
      <c r="BQ259" s="4" t="s">
        <v>9</v>
      </c>
      <c r="BR259" s="4" t="s">
        <v>5902</v>
      </c>
      <c r="BS259" s="4" t="s">
        <v>9</v>
      </c>
      <c r="BT259" s="4" t="s">
        <v>9</v>
      </c>
      <c r="BU259" s="4" t="s">
        <v>9</v>
      </c>
      <c r="BV259" s="4" t="s">
        <v>9</v>
      </c>
      <c r="BW259" s="4" t="s">
        <v>9</v>
      </c>
      <c r="BX259" s="4" t="s">
        <v>5901</v>
      </c>
      <c r="BY259" s="4" t="s">
        <v>9</v>
      </c>
      <c r="BZ259" s="4" t="s">
        <v>9</v>
      </c>
      <c r="CA259" s="4" t="s">
        <v>9</v>
      </c>
      <c r="CB259" s="4" t="s">
        <v>9</v>
      </c>
      <c r="CC259" s="4" t="s">
        <v>9</v>
      </c>
      <c r="CD259" s="4" t="s">
        <v>9</v>
      </c>
      <c r="CE259" s="4" t="s">
        <v>9</v>
      </c>
      <c r="CF259" s="4" t="s">
        <v>5902</v>
      </c>
      <c r="CG259" s="4" t="s">
        <v>9</v>
      </c>
      <c r="CH259" s="4" t="s">
        <v>9</v>
      </c>
      <c r="CI259" s="4" t="s">
        <v>9</v>
      </c>
      <c r="CJ259" s="4" t="s">
        <v>9</v>
      </c>
      <c r="CK259" s="104">
        <v>0.51289351851852005</v>
      </c>
      <c r="CL259" s="104">
        <v>0</v>
      </c>
      <c r="CM259" s="4" t="s">
        <v>9</v>
      </c>
      <c r="CN259" s="4" t="s">
        <v>5902</v>
      </c>
      <c r="CO259" s="4" t="s">
        <v>9</v>
      </c>
      <c r="CP259" s="4" t="s">
        <v>9</v>
      </c>
      <c r="CQ259" s="4" t="s">
        <v>9</v>
      </c>
      <c r="CR259" s="4" t="s">
        <v>9</v>
      </c>
      <c r="CS259" s="4" t="s">
        <v>9</v>
      </c>
      <c r="CT259" s="4" t="s">
        <v>9</v>
      </c>
      <c r="CU259" s="4" t="s">
        <v>9</v>
      </c>
      <c r="CV259" s="4" t="s">
        <v>11</v>
      </c>
      <c r="CW259" s="4" t="s">
        <v>5909</v>
      </c>
      <c r="CX259" s="4" t="s">
        <v>9</v>
      </c>
      <c r="CY259" s="4" t="s">
        <v>9</v>
      </c>
      <c r="CZ259" s="4" t="s">
        <v>9</v>
      </c>
      <c r="DA259" s="4" t="s">
        <v>9</v>
      </c>
      <c r="DB259" s="4" t="s">
        <v>9</v>
      </c>
      <c r="DC259" s="102"/>
      <c r="DE259" s="8" t="str">
        <f t="shared" ref="DE259:DE322" si="8">LEFT(I259,6)</f>
        <v>XIT119</v>
      </c>
      <c r="DF259" s="8" t="str">
        <f t="shared" ref="DF259:DF322" si="9">MID(I259,8,100)</f>
        <v>VMWARE Licencing</v>
      </c>
    </row>
    <row r="260" spans="1:110">
      <c r="A260" s="4" t="s">
        <v>6167</v>
      </c>
      <c r="B260" s="4" t="s">
        <v>5899</v>
      </c>
      <c r="C260" s="4" t="s">
        <v>4955</v>
      </c>
      <c r="D260" s="4" t="s">
        <v>9</v>
      </c>
      <c r="E260" s="4" t="s">
        <v>5900</v>
      </c>
      <c r="F260" s="102">
        <v>44502</v>
      </c>
      <c r="G260" s="4" t="s">
        <v>9</v>
      </c>
      <c r="H260" s="102"/>
      <c r="I260" s="4" t="s">
        <v>6933</v>
      </c>
      <c r="J260" s="4" t="s">
        <v>9</v>
      </c>
      <c r="K260" s="4" t="s">
        <v>5002</v>
      </c>
      <c r="L260" s="4" t="s">
        <v>9</v>
      </c>
      <c r="M260" s="4" t="s">
        <v>9</v>
      </c>
      <c r="N260" s="4" t="s">
        <v>5002</v>
      </c>
      <c r="O260" s="4" t="s">
        <v>4955</v>
      </c>
      <c r="P260" s="4" t="s">
        <v>5901</v>
      </c>
      <c r="Q260" s="4" t="s">
        <v>9</v>
      </c>
      <c r="R260" s="4" t="s">
        <v>9</v>
      </c>
      <c r="S260" s="4" t="s">
        <v>11</v>
      </c>
      <c r="T260" s="4" t="s">
        <v>1449</v>
      </c>
      <c r="U260" s="4" t="s">
        <v>5902</v>
      </c>
      <c r="V260" s="102"/>
      <c r="W260" s="4" t="s">
        <v>5902</v>
      </c>
      <c r="X260" s="4" t="s">
        <v>9</v>
      </c>
      <c r="Y260" s="4" t="s">
        <v>11</v>
      </c>
      <c r="Z260" s="4" t="s">
        <v>9</v>
      </c>
      <c r="AA260" s="4" t="s">
        <v>9</v>
      </c>
      <c r="AB260" s="102"/>
      <c r="AC260" s="102"/>
      <c r="AD260" s="102"/>
      <c r="AE260" s="102">
        <v>44502</v>
      </c>
      <c r="AF260" s="102"/>
      <c r="AG260" s="102"/>
      <c r="AH260" s="4" t="s">
        <v>5903</v>
      </c>
      <c r="AI260" s="4" t="s">
        <v>9</v>
      </c>
      <c r="AJ260" s="4" t="s">
        <v>9</v>
      </c>
      <c r="AK260" s="4" t="s">
        <v>9</v>
      </c>
      <c r="AL260" s="4" t="s">
        <v>5904</v>
      </c>
      <c r="AM260" s="4" t="s">
        <v>5905</v>
      </c>
      <c r="AN260" s="4" t="s">
        <v>9</v>
      </c>
      <c r="AO260" s="4" t="s">
        <v>9</v>
      </c>
      <c r="AP260" s="4" t="s">
        <v>5902</v>
      </c>
      <c r="AQ260" s="4" t="s">
        <v>9</v>
      </c>
      <c r="AR260" s="4" t="s">
        <v>9</v>
      </c>
      <c r="AS260" s="4" t="s">
        <v>9</v>
      </c>
      <c r="AT260" s="4" t="s">
        <v>9</v>
      </c>
      <c r="AU260" s="4" t="s">
        <v>9</v>
      </c>
      <c r="AV260" s="102"/>
      <c r="AW260" s="4" t="s">
        <v>5902</v>
      </c>
      <c r="AX260" s="4" t="s">
        <v>9</v>
      </c>
      <c r="AY260" s="4" t="s">
        <v>9</v>
      </c>
      <c r="AZ260" s="4" t="s">
        <v>9</v>
      </c>
      <c r="BA260" s="4" t="s">
        <v>9</v>
      </c>
      <c r="BB260" s="103">
        <v>0</v>
      </c>
      <c r="BC260" s="102"/>
      <c r="BD260" s="4" t="s">
        <v>9</v>
      </c>
      <c r="BE260" s="102"/>
      <c r="BF260" s="102"/>
      <c r="BG260" s="4" t="s">
        <v>9</v>
      </c>
      <c r="BH260" s="4" t="s">
        <v>5906</v>
      </c>
      <c r="BI260" s="4" t="s">
        <v>9</v>
      </c>
      <c r="BJ260" s="4" t="s">
        <v>9</v>
      </c>
      <c r="BK260" s="4" t="s">
        <v>9</v>
      </c>
      <c r="BL260" s="4" t="s">
        <v>9</v>
      </c>
      <c r="BM260" s="4" t="s">
        <v>9</v>
      </c>
      <c r="BN260" s="4" t="s">
        <v>5907</v>
      </c>
      <c r="BO260" s="4" t="s">
        <v>5908</v>
      </c>
      <c r="BP260" s="4" t="s">
        <v>9</v>
      </c>
      <c r="BQ260" s="4" t="s">
        <v>9</v>
      </c>
      <c r="BR260" s="4" t="s">
        <v>5902</v>
      </c>
      <c r="BS260" s="4" t="s">
        <v>9</v>
      </c>
      <c r="BT260" s="4" t="s">
        <v>9</v>
      </c>
      <c r="BU260" s="4" t="s">
        <v>9</v>
      </c>
      <c r="BV260" s="4" t="s">
        <v>9</v>
      </c>
      <c r="BW260" s="4" t="s">
        <v>9</v>
      </c>
      <c r="BX260" s="4" t="s">
        <v>5901</v>
      </c>
      <c r="BY260" s="4" t="s">
        <v>9</v>
      </c>
      <c r="BZ260" s="4" t="s">
        <v>9</v>
      </c>
      <c r="CA260" s="4" t="s">
        <v>9</v>
      </c>
      <c r="CB260" s="4" t="s">
        <v>9</v>
      </c>
      <c r="CC260" s="4" t="s">
        <v>9</v>
      </c>
      <c r="CD260" s="4" t="s">
        <v>9</v>
      </c>
      <c r="CE260" s="4" t="s">
        <v>9</v>
      </c>
      <c r="CF260" s="4" t="s">
        <v>5902</v>
      </c>
      <c r="CG260" s="4" t="s">
        <v>9</v>
      </c>
      <c r="CH260" s="4" t="s">
        <v>9</v>
      </c>
      <c r="CI260" s="4" t="s">
        <v>9</v>
      </c>
      <c r="CJ260" s="4" t="s">
        <v>9</v>
      </c>
      <c r="CK260" s="104">
        <v>0.51289351851852005</v>
      </c>
      <c r="CL260" s="104">
        <v>0</v>
      </c>
      <c r="CM260" s="4" t="s">
        <v>9</v>
      </c>
      <c r="CN260" s="4" t="s">
        <v>5902</v>
      </c>
      <c r="CO260" s="4" t="s">
        <v>9</v>
      </c>
      <c r="CP260" s="4" t="s">
        <v>9</v>
      </c>
      <c r="CQ260" s="4" t="s">
        <v>9</v>
      </c>
      <c r="CR260" s="4" t="s">
        <v>9</v>
      </c>
      <c r="CS260" s="4" t="s">
        <v>9</v>
      </c>
      <c r="CT260" s="4" t="s">
        <v>9</v>
      </c>
      <c r="CU260" s="4" t="s">
        <v>9</v>
      </c>
      <c r="CV260" s="4" t="s">
        <v>11</v>
      </c>
      <c r="CW260" s="4" t="s">
        <v>5909</v>
      </c>
      <c r="CX260" s="4" t="s">
        <v>9</v>
      </c>
      <c r="CY260" s="4" t="s">
        <v>9</v>
      </c>
      <c r="CZ260" s="4" t="s">
        <v>9</v>
      </c>
      <c r="DA260" s="4" t="s">
        <v>9</v>
      </c>
      <c r="DB260" s="4" t="s">
        <v>9</v>
      </c>
      <c r="DC260" s="102"/>
      <c r="DE260" s="8" t="str">
        <f t="shared" si="8"/>
        <v>XIT120</v>
      </c>
      <c r="DF260" s="8" t="str">
        <f t="shared" si="9"/>
        <v>Tableau Licencing</v>
      </c>
    </row>
    <row r="261" spans="1:110">
      <c r="A261" s="4" t="s">
        <v>6168</v>
      </c>
      <c r="B261" s="4" t="s">
        <v>5899</v>
      </c>
      <c r="C261" s="4" t="s">
        <v>4955</v>
      </c>
      <c r="D261" s="4" t="s">
        <v>9</v>
      </c>
      <c r="E261" s="4" t="s">
        <v>5900</v>
      </c>
      <c r="F261" s="102">
        <v>44502</v>
      </c>
      <c r="G261" s="4" t="s">
        <v>9</v>
      </c>
      <c r="H261" s="102"/>
      <c r="I261" s="4" t="s">
        <v>6934</v>
      </c>
      <c r="J261" s="4" t="s">
        <v>9</v>
      </c>
      <c r="K261" s="4" t="s">
        <v>5002</v>
      </c>
      <c r="L261" s="4" t="s">
        <v>9</v>
      </c>
      <c r="M261" s="4" t="s">
        <v>9</v>
      </c>
      <c r="N261" s="4" t="s">
        <v>5002</v>
      </c>
      <c r="O261" s="4" t="s">
        <v>4955</v>
      </c>
      <c r="P261" s="4" t="s">
        <v>5901</v>
      </c>
      <c r="Q261" s="4" t="s">
        <v>9</v>
      </c>
      <c r="R261" s="4" t="s">
        <v>9</v>
      </c>
      <c r="S261" s="4" t="s">
        <v>11</v>
      </c>
      <c r="T261" s="4" t="s">
        <v>1449</v>
      </c>
      <c r="U261" s="4" t="s">
        <v>5902</v>
      </c>
      <c r="V261" s="102"/>
      <c r="W261" s="4" t="s">
        <v>5902</v>
      </c>
      <c r="X261" s="4" t="s">
        <v>9</v>
      </c>
      <c r="Y261" s="4" t="s">
        <v>11</v>
      </c>
      <c r="Z261" s="4" t="s">
        <v>9</v>
      </c>
      <c r="AA261" s="4" t="s">
        <v>9</v>
      </c>
      <c r="AB261" s="102"/>
      <c r="AC261" s="102"/>
      <c r="AD261" s="102"/>
      <c r="AE261" s="102">
        <v>44502</v>
      </c>
      <c r="AF261" s="102"/>
      <c r="AG261" s="102"/>
      <c r="AH261" s="4" t="s">
        <v>5903</v>
      </c>
      <c r="AI261" s="4" t="s">
        <v>9</v>
      </c>
      <c r="AJ261" s="4" t="s">
        <v>9</v>
      </c>
      <c r="AK261" s="4" t="s">
        <v>9</v>
      </c>
      <c r="AL261" s="4" t="s">
        <v>5904</v>
      </c>
      <c r="AM261" s="4" t="s">
        <v>5905</v>
      </c>
      <c r="AN261" s="4" t="s">
        <v>9</v>
      </c>
      <c r="AO261" s="4" t="s">
        <v>9</v>
      </c>
      <c r="AP261" s="4" t="s">
        <v>5902</v>
      </c>
      <c r="AQ261" s="4" t="s">
        <v>9</v>
      </c>
      <c r="AR261" s="4" t="s">
        <v>9</v>
      </c>
      <c r="AS261" s="4" t="s">
        <v>9</v>
      </c>
      <c r="AT261" s="4" t="s">
        <v>9</v>
      </c>
      <c r="AU261" s="4" t="s">
        <v>9</v>
      </c>
      <c r="AV261" s="102"/>
      <c r="AW261" s="4" t="s">
        <v>5902</v>
      </c>
      <c r="AX261" s="4" t="s">
        <v>9</v>
      </c>
      <c r="AY261" s="4" t="s">
        <v>9</v>
      </c>
      <c r="AZ261" s="4" t="s">
        <v>9</v>
      </c>
      <c r="BA261" s="4" t="s">
        <v>9</v>
      </c>
      <c r="BB261" s="103">
        <v>0</v>
      </c>
      <c r="BC261" s="102"/>
      <c r="BD261" s="4" t="s">
        <v>9</v>
      </c>
      <c r="BE261" s="102"/>
      <c r="BF261" s="102"/>
      <c r="BG261" s="4" t="s">
        <v>9</v>
      </c>
      <c r="BH261" s="4" t="s">
        <v>5906</v>
      </c>
      <c r="BI261" s="4" t="s">
        <v>9</v>
      </c>
      <c r="BJ261" s="4" t="s">
        <v>9</v>
      </c>
      <c r="BK261" s="4" t="s">
        <v>9</v>
      </c>
      <c r="BL261" s="4" t="s">
        <v>9</v>
      </c>
      <c r="BM261" s="4" t="s">
        <v>9</v>
      </c>
      <c r="BN261" s="4" t="s">
        <v>5907</v>
      </c>
      <c r="BO261" s="4" t="s">
        <v>5908</v>
      </c>
      <c r="BP261" s="4" t="s">
        <v>9</v>
      </c>
      <c r="BQ261" s="4" t="s">
        <v>9</v>
      </c>
      <c r="BR261" s="4" t="s">
        <v>5902</v>
      </c>
      <c r="BS261" s="4" t="s">
        <v>9</v>
      </c>
      <c r="BT261" s="4" t="s">
        <v>9</v>
      </c>
      <c r="BU261" s="4" t="s">
        <v>9</v>
      </c>
      <c r="BV261" s="4" t="s">
        <v>9</v>
      </c>
      <c r="BW261" s="4" t="s">
        <v>9</v>
      </c>
      <c r="BX261" s="4" t="s">
        <v>5901</v>
      </c>
      <c r="BY261" s="4" t="s">
        <v>9</v>
      </c>
      <c r="BZ261" s="4" t="s">
        <v>9</v>
      </c>
      <c r="CA261" s="4" t="s">
        <v>9</v>
      </c>
      <c r="CB261" s="4" t="s">
        <v>9</v>
      </c>
      <c r="CC261" s="4" t="s">
        <v>9</v>
      </c>
      <c r="CD261" s="4" t="s">
        <v>9</v>
      </c>
      <c r="CE261" s="4" t="s">
        <v>9</v>
      </c>
      <c r="CF261" s="4" t="s">
        <v>5902</v>
      </c>
      <c r="CG261" s="4" t="s">
        <v>9</v>
      </c>
      <c r="CH261" s="4" t="s">
        <v>9</v>
      </c>
      <c r="CI261" s="4" t="s">
        <v>9</v>
      </c>
      <c r="CJ261" s="4" t="s">
        <v>9</v>
      </c>
      <c r="CK261" s="104">
        <v>0.51289351851852005</v>
      </c>
      <c r="CL261" s="104">
        <v>0</v>
      </c>
      <c r="CM261" s="4" t="s">
        <v>9</v>
      </c>
      <c r="CN261" s="4" t="s">
        <v>5902</v>
      </c>
      <c r="CO261" s="4" t="s">
        <v>9</v>
      </c>
      <c r="CP261" s="4" t="s">
        <v>9</v>
      </c>
      <c r="CQ261" s="4" t="s">
        <v>9</v>
      </c>
      <c r="CR261" s="4" t="s">
        <v>9</v>
      </c>
      <c r="CS261" s="4" t="s">
        <v>9</v>
      </c>
      <c r="CT261" s="4" t="s">
        <v>9</v>
      </c>
      <c r="CU261" s="4" t="s">
        <v>9</v>
      </c>
      <c r="CV261" s="4" t="s">
        <v>11</v>
      </c>
      <c r="CW261" s="4" t="s">
        <v>5909</v>
      </c>
      <c r="CX261" s="4" t="s">
        <v>9</v>
      </c>
      <c r="CY261" s="4" t="s">
        <v>9</v>
      </c>
      <c r="CZ261" s="4" t="s">
        <v>9</v>
      </c>
      <c r="DA261" s="4" t="s">
        <v>9</v>
      </c>
      <c r="DB261" s="4" t="s">
        <v>9</v>
      </c>
      <c r="DC261" s="102"/>
      <c r="DE261" s="8" t="str">
        <f t="shared" si="8"/>
        <v>XIT121</v>
      </c>
      <c r="DF261" s="8" t="str">
        <f t="shared" si="9"/>
        <v>GoToMeeting licence rental</v>
      </c>
    </row>
    <row r="262" spans="1:110">
      <c r="A262" s="4" t="s">
        <v>6169</v>
      </c>
      <c r="B262" s="4" t="s">
        <v>5899</v>
      </c>
      <c r="C262" s="4" t="s">
        <v>4955</v>
      </c>
      <c r="D262" s="4" t="s">
        <v>9</v>
      </c>
      <c r="E262" s="4" t="s">
        <v>5900</v>
      </c>
      <c r="F262" s="102">
        <v>44502</v>
      </c>
      <c r="G262" s="4" t="s">
        <v>9</v>
      </c>
      <c r="H262" s="102"/>
      <c r="I262" s="4" t="s">
        <v>6935</v>
      </c>
      <c r="J262" s="4" t="s">
        <v>9</v>
      </c>
      <c r="K262" s="4" t="s">
        <v>5002</v>
      </c>
      <c r="L262" s="4" t="s">
        <v>9</v>
      </c>
      <c r="M262" s="4" t="s">
        <v>9</v>
      </c>
      <c r="N262" s="4" t="s">
        <v>5002</v>
      </c>
      <c r="O262" s="4" t="s">
        <v>4955</v>
      </c>
      <c r="P262" s="4" t="s">
        <v>5901</v>
      </c>
      <c r="Q262" s="4" t="s">
        <v>9</v>
      </c>
      <c r="R262" s="4" t="s">
        <v>9</v>
      </c>
      <c r="S262" s="4" t="s">
        <v>11</v>
      </c>
      <c r="T262" s="4" t="s">
        <v>1449</v>
      </c>
      <c r="U262" s="4" t="s">
        <v>5902</v>
      </c>
      <c r="V262" s="102"/>
      <c r="W262" s="4" t="s">
        <v>5902</v>
      </c>
      <c r="X262" s="4" t="s">
        <v>9</v>
      </c>
      <c r="Y262" s="4" t="s">
        <v>11</v>
      </c>
      <c r="Z262" s="4" t="s">
        <v>9</v>
      </c>
      <c r="AA262" s="4" t="s">
        <v>9</v>
      </c>
      <c r="AB262" s="102"/>
      <c r="AC262" s="102"/>
      <c r="AD262" s="102"/>
      <c r="AE262" s="102">
        <v>44502</v>
      </c>
      <c r="AF262" s="102"/>
      <c r="AG262" s="102"/>
      <c r="AH262" s="4" t="s">
        <v>5903</v>
      </c>
      <c r="AI262" s="4" t="s">
        <v>9</v>
      </c>
      <c r="AJ262" s="4" t="s">
        <v>9</v>
      </c>
      <c r="AK262" s="4" t="s">
        <v>9</v>
      </c>
      <c r="AL262" s="4" t="s">
        <v>5904</v>
      </c>
      <c r="AM262" s="4" t="s">
        <v>5905</v>
      </c>
      <c r="AN262" s="4" t="s">
        <v>9</v>
      </c>
      <c r="AO262" s="4" t="s">
        <v>9</v>
      </c>
      <c r="AP262" s="4" t="s">
        <v>5902</v>
      </c>
      <c r="AQ262" s="4" t="s">
        <v>9</v>
      </c>
      <c r="AR262" s="4" t="s">
        <v>9</v>
      </c>
      <c r="AS262" s="4" t="s">
        <v>9</v>
      </c>
      <c r="AT262" s="4" t="s">
        <v>9</v>
      </c>
      <c r="AU262" s="4" t="s">
        <v>9</v>
      </c>
      <c r="AV262" s="102"/>
      <c r="AW262" s="4" t="s">
        <v>5902</v>
      </c>
      <c r="AX262" s="4" t="s">
        <v>9</v>
      </c>
      <c r="AY262" s="4" t="s">
        <v>9</v>
      </c>
      <c r="AZ262" s="4" t="s">
        <v>9</v>
      </c>
      <c r="BA262" s="4" t="s">
        <v>9</v>
      </c>
      <c r="BB262" s="103">
        <v>0</v>
      </c>
      <c r="BC262" s="102"/>
      <c r="BD262" s="4" t="s">
        <v>9</v>
      </c>
      <c r="BE262" s="102"/>
      <c r="BF262" s="102"/>
      <c r="BG262" s="4" t="s">
        <v>9</v>
      </c>
      <c r="BH262" s="4" t="s">
        <v>5906</v>
      </c>
      <c r="BI262" s="4" t="s">
        <v>9</v>
      </c>
      <c r="BJ262" s="4" t="s">
        <v>9</v>
      </c>
      <c r="BK262" s="4" t="s">
        <v>9</v>
      </c>
      <c r="BL262" s="4" t="s">
        <v>9</v>
      </c>
      <c r="BM262" s="4" t="s">
        <v>9</v>
      </c>
      <c r="BN262" s="4" t="s">
        <v>5907</v>
      </c>
      <c r="BO262" s="4" t="s">
        <v>5908</v>
      </c>
      <c r="BP262" s="4" t="s">
        <v>9</v>
      </c>
      <c r="BQ262" s="4" t="s">
        <v>9</v>
      </c>
      <c r="BR262" s="4" t="s">
        <v>5902</v>
      </c>
      <c r="BS262" s="4" t="s">
        <v>9</v>
      </c>
      <c r="BT262" s="4" t="s">
        <v>9</v>
      </c>
      <c r="BU262" s="4" t="s">
        <v>9</v>
      </c>
      <c r="BV262" s="4" t="s">
        <v>9</v>
      </c>
      <c r="BW262" s="4" t="s">
        <v>9</v>
      </c>
      <c r="BX262" s="4" t="s">
        <v>5901</v>
      </c>
      <c r="BY262" s="4" t="s">
        <v>9</v>
      </c>
      <c r="BZ262" s="4" t="s">
        <v>9</v>
      </c>
      <c r="CA262" s="4" t="s">
        <v>9</v>
      </c>
      <c r="CB262" s="4" t="s">
        <v>9</v>
      </c>
      <c r="CC262" s="4" t="s">
        <v>9</v>
      </c>
      <c r="CD262" s="4" t="s">
        <v>9</v>
      </c>
      <c r="CE262" s="4" t="s">
        <v>9</v>
      </c>
      <c r="CF262" s="4" t="s">
        <v>5902</v>
      </c>
      <c r="CG262" s="4" t="s">
        <v>9</v>
      </c>
      <c r="CH262" s="4" t="s">
        <v>9</v>
      </c>
      <c r="CI262" s="4" t="s">
        <v>9</v>
      </c>
      <c r="CJ262" s="4" t="s">
        <v>9</v>
      </c>
      <c r="CK262" s="104">
        <v>0.51289351851852005</v>
      </c>
      <c r="CL262" s="104">
        <v>0</v>
      </c>
      <c r="CM262" s="4" t="s">
        <v>9</v>
      </c>
      <c r="CN262" s="4" t="s">
        <v>5902</v>
      </c>
      <c r="CO262" s="4" t="s">
        <v>9</v>
      </c>
      <c r="CP262" s="4" t="s">
        <v>9</v>
      </c>
      <c r="CQ262" s="4" t="s">
        <v>9</v>
      </c>
      <c r="CR262" s="4" t="s">
        <v>9</v>
      </c>
      <c r="CS262" s="4" t="s">
        <v>9</v>
      </c>
      <c r="CT262" s="4" t="s">
        <v>9</v>
      </c>
      <c r="CU262" s="4" t="s">
        <v>9</v>
      </c>
      <c r="CV262" s="4" t="s">
        <v>11</v>
      </c>
      <c r="CW262" s="4" t="s">
        <v>5909</v>
      </c>
      <c r="CX262" s="4" t="s">
        <v>9</v>
      </c>
      <c r="CY262" s="4" t="s">
        <v>9</v>
      </c>
      <c r="CZ262" s="4" t="s">
        <v>9</v>
      </c>
      <c r="DA262" s="4" t="s">
        <v>9</v>
      </c>
      <c r="DB262" s="4" t="s">
        <v>9</v>
      </c>
      <c r="DC262" s="102"/>
      <c r="DE262" s="8" t="str">
        <f t="shared" si="8"/>
        <v>XIT122</v>
      </c>
      <c r="DF262" s="8" t="str">
        <f t="shared" si="9"/>
        <v>Wonderware Software</v>
      </c>
    </row>
    <row r="263" spans="1:110">
      <c r="A263" s="4" t="s">
        <v>6170</v>
      </c>
      <c r="B263" s="4" t="s">
        <v>5899</v>
      </c>
      <c r="C263" s="4" t="s">
        <v>4955</v>
      </c>
      <c r="D263" s="4" t="s">
        <v>9</v>
      </c>
      <c r="E263" s="4" t="s">
        <v>5900</v>
      </c>
      <c r="F263" s="102">
        <v>44502</v>
      </c>
      <c r="G263" s="4" t="s">
        <v>9</v>
      </c>
      <c r="H263" s="102"/>
      <c r="I263" s="4" t="s">
        <v>6936</v>
      </c>
      <c r="J263" s="4" t="s">
        <v>9</v>
      </c>
      <c r="K263" s="4" t="s">
        <v>5002</v>
      </c>
      <c r="L263" s="4" t="s">
        <v>9</v>
      </c>
      <c r="M263" s="4" t="s">
        <v>9</v>
      </c>
      <c r="N263" s="4" t="s">
        <v>5002</v>
      </c>
      <c r="O263" s="4" t="s">
        <v>4955</v>
      </c>
      <c r="P263" s="4" t="s">
        <v>5901</v>
      </c>
      <c r="Q263" s="4" t="s">
        <v>9</v>
      </c>
      <c r="R263" s="4" t="s">
        <v>9</v>
      </c>
      <c r="S263" s="4" t="s">
        <v>11</v>
      </c>
      <c r="T263" s="4" t="s">
        <v>1449</v>
      </c>
      <c r="U263" s="4" t="s">
        <v>5902</v>
      </c>
      <c r="V263" s="102"/>
      <c r="W263" s="4" t="s">
        <v>5902</v>
      </c>
      <c r="X263" s="4" t="s">
        <v>9</v>
      </c>
      <c r="Y263" s="4" t="s">
        <v>11</v>
      </c>
      <c r="Z263" s="4" t="s">
        <v>9</v>
      </c>
      <c r="AA263" s="4" t="s">
        <v>9</v>
      </c>
      <c r="AB263" s="102"/>
      <c r="AC263" s="102"/>
      <c r="AD263" s="102"/>
      <c r="AE263" s="102">
        <v>44502</v>
      </c>
      <c r="AF263" s="102"/>
      <c r="AG263" s="102"/>
      <c r="AH263" s="4" t="s">
        <v>5903</v>
      </c>
      <c r="AI263" s="4" t="s">
        <v>9</v>
      </c>
      <c r="AJ263" s="4" t="s">
        <v>9</v>
      </c>
      <c r="AK263" s="4" t="s">
        <v>9</v>
      </c>
      <c r="AL263" s="4" t="s">
        <v>5904</v>
      </c>
      <c r="AM263" s="4" t="s">
        <v>5905</v>
      </c>
      <c r="AN263" s="4" t="s">
        <v>9</v>
      </c>
      <c r="AO263" s="4" t="s">
        <v>9</v>
      </c>
      <c r="AP263" s="4" t="s">
        <v>5902</v>
      </c>
      <c r="AQ263" s="4" t="s">
        <v>9</v>
      </c>
      <c r="AR263" s="4" t="s">
        <v>9</v>
      </c>
      <c r="AS263" s="4" t="s">
        <v>9</v>
      </c>
      <c r="AT263" s="4" t="s">
        <v>9</v>
      </c>
      <c r="AU263" s="4" t="s">
        <v>9</v>
      </c>
      <c r="AV263" s="102"/>
      <c r="AW263" s="4" t="s">
        <v>5902</v>
      </c>
      <c r="AX263" s="4" t="s">
        <v>9</v>
      </c>
      <c r="AY263" s="4" t="s">
        <v>9</v>
      </c>
      <c r="AZ263" s="4" t="s">
        <v>9</v>
      </c>
      <c r="BA263" s="4" t="s">
        <v>9</v>
      </c>
      <c r="BB263" s="103">
        <v>0</v>
      </c>
      <c r="BC263" s="102"/>
      <c r="BD263" s="4" t="s">
        <v>9</v>
      </c>
      <c r="BE263" s="102"/>
      <c r="BF263" s="102"/>
      <c r="BG263" s="4" t="s">
        <v>9</v>
      </c>
      <c r="BH263" s="4" t="s">
        <v>5906</v>
      </c>
      <c r="BI263" s="4" t="s">
        <v>9</v>
      </c>
      <c r="BJ263" s="4" t="s">
        <v>9</v>
      </c>
      <c r="BK263" s="4" t="s">
        <v>9</v>
      </c>
      <c r="BL263" s="4" t="s">
        <v>9</v>
      </c>
      <c r="BM263" s="4" t="s">
        <v>9</v>
      </c>
      <c r="BN263" s="4" t="s">
        <v>5907</v>
      </c>
      <c r="BO263" s="4" t="s">
        <v>5908</v>
      </c>
      <c r="BP263" s="4" t="s">
        <v>9</v>
      </c>
      <c r="BQ263" s="4" t="s">
        <v>9</v>
      </c>
      <c r="BR263" s="4" t="s">
        <v>5902</v>
      </c>
      <c r="BS263" s="4" t="s">
        <v>9</v>
      </c>
      <c r="BT263" s="4" t="s">
        <v>9</v>
      </c>
      <c r="BU263" s="4" t="s">
        <v>9</v>
      </c>
      <c r="BV263" s="4" t="s">
        <v>9</v>
      </c>
      <c r="BW263" s="4" t="s">
        <v>9</v>
      </c>
      <c r="BX263" s="4" t="s">
        <v>5901</v>
      </c>
      <c r="BY263" s="4" t="s">
        <v>9</v>
      </c>
      <c r="BZ263" s="4" t="s">
        <v>9</v>
      </c>
      <c r="CA263" s="4" t="s">
        <v>9</v>
      </c>
      <c r="CB263" s="4" t="s">
        <v>9</v>
      </c>
      <c r="CC263" s="4" t="s">
        <v>9</v>
      </c>
      <c r="CD263" s="4" t="s">
        <v>9</v>
      </c>
      <c r="CE263" s="4" t="s">
        <v>9</v>
      </c>
      <c r="CF263" s="4" t="s">
        <v>5902</v>
      </c>
      <c r="CG263" s="4" t="s">
        <v>9</v>
      </c>
      <c r="CH263" s="4" t="s">
        <v>9</v>
      </c>
      <c r="CI263" s="4" t="s">
        <v>9</v>
      </c>
      <c r="CJ263" s="4" t="s">
        <v>9</v>
      </c>
      <c r="CK263" s="104">
        <v>0.51289351851852005</v>
      </c>
      <c r="CL263" s="104">
        <v>0</v>
      </c>
      <c r="CM263" s="4" t="s">
        <v>9</v>
      </c>
      <c r="CN263" s="4" t="s">
        <v>5902</v>
      </c>
      <c r="CO263" s="4" t="s">
        <v>9</v>
      </c>
      <c r="CP263" s="4" t="s">
        <v>9</v>
      </c>
      <c r="CQ263" s="4" t="s">
        <v>9</v>
      </c>
      <c r="CR263" s="4" t="s">
        <v>9</v>
      </c>
      <c r="CS263" s="4" t="s">
        <v>9</v>
      </c>
      <c r="CT263" s="4" t="s">
        <v>9</v>
      </c>
      <c r="CU263" s="4" t="s">
        <v>9</v>
      </c>
      <c r="CV263" s="4" t="s">
        <v>11</v>
      </c>
      <c r="CW263" s="4" t="s">
        <v>5909</v>
      </c>
      <c r="CX263" s="4" t="s">
        <v>9</v>
      </c>
      <c r="CY263" s="4" t="s">
        <v>9</v>
      </c>
      <c r="CZ263" s="4" t="s">
        <v>9</v>
      </c>
      <c r="DA263" s="4" t="s">
        <v>9</v>
      </c>
      <c r="DB263" s="4" t="s">
        <v>9</v>
      </c>
      <c r="DC263" s="102"/>
      <c r="DE263" s="8" t="str">
        <f t="shared" si="8"/>
        <v>XIT123</v>
      </c>
      <c r="DF263" s="8" t="str">
        <f t="shared" si="9"/>
        <v>Master Control</v>
      </c>
    </row>
    <row r="264" spans="1:110">
      <c r="A264" s="4" t="s">
        <v>6171</v>
      </c>
      <c r="B264" s="4" t="s">
        <v>5899</v>
      </c>
      <c r="C264" s="4" t="s">
        <v>4955</v>
      </c>
      <c r="D264" s="4" t="s">
        <v>9</v>
      </c>
      <c r="E264" s="4" t="s">
        <v>5900</v>
      </c>
      <c r="F264" s="102">
        <v>44502</v>
      </c>
      <c r="G264" s="4" t="s">
        <v>9</v>
      </c>
      <c r="H264" s="102"/>
      <c r="I264" s="4" t="s">
        <v>6937</v>
      </c>
      <c r="J264" s="4" t="s">
        <v>9</v>
      </c>
      <c r="K264" s="4" t="s">
        <v>5002</v>
      </c>
      <c r="L264" s="4" t="s">
        <v>9</v>
      </c>
      <c r="M264" s="4" t="s">
        <v>9</v>
      </c>
      <c r="N264" s="4" t="s">
        <v>5002</v>
      </c>
      <c r="O264" s="4" t="s">
        <v>4955</v>
      </c>
      <c r="P264" s="4" t="s">
        <v>5901</v>
      </c>
      <c r="Q264" s="4" t="s">
        <v>9</v>
      </c>
      <c r="R264" s="4" t="s">
        <v>9</v>
      </c>
      <c r="S264" s="4" t="s">
        <v>11</v>
      </c>
      <c r="T264" s="4" t="s">
        <v>1449</v>
      </c>
      <c r="U264" s="4" t="s">
        <v>5902</v>
      </c>
      <c r="V264" s="102"/>
      <c r="W264" s="4" t="s">
        <v>5902</v>
      </c>
      <c r="X264" s="4" t="s">
        <v>9</v>
      </c>
      <c r="Y264" s="4" t="s">
        <v>11</v>
      </c>
      <c r="Z264" s="4" t="s">
        <v>9</v>
      </c>
      <c r="AA264" s="4" t="s">
        <v>9</v>
      </c>
      <c r="AB264" s="102"/>
      <c r="AC264" s="102"/>
      <c r="AD264" s="102"/>
      <c r="AE264" s="102">
        <v>44502</v>
      </c>
      <c r="AF264" s="102"/>
      <c r="AG264" s="102"/>
      <c r="AH264" s="4" t="s">
        <v>5903</v>
      </c>
      <c r="AI264" s="4" t="s">
        <v>9</v>
      </c>
      <c r="AJ264" s="4" t="s">
        <v>9</v>
      </c>
      <c r="AK264" s="4" t="s">
        <v>9</v>
      </c>
      <c r="AL264" s="4" t="s">
        <v>5904</v>
      </c>
      <c r="AM264" s="4" t="s">
        <v>5905</v>
      </c>
      <c r="AN264" s="4" t="s">
        <v>9</v>
      </c>
      <c r="AO264" s="4" t="s">
        <v>9</v>
      </c>
      <c r="AP264" s="4" t="s">
        <v>5902</v>
      </c>
      <c r="AQ264" s="4" t="s">
        <v>9</v>
      </c>
      <c r="AR264" s="4" t="s">
        <v>9</v>
      </c>
      <c r="AS264" s="4" t="s">
        <v>9</v>
      </c>
      <c r="AT264" s="4" t="s">
        <v>9</v>
      </c>
      <c r="AU264" s="4" t="s">
        <v>9</v>
      </c>
      <c r="AV264" s="102"/>
      <c r="AW264" s="4" t="s">
        <v>5902</v>
      </c>
      <c r="AX264" s="4" t="s">
        <v>9</v>
      </c>
      <c r="AY264" s="4" t="s">
        <v>9</v>
      </c>
      <c r="AZ264" s="4" t="s">
        <v>9</v>
      </c>
      <c r="BA264" s="4" t="s">
        <v>9</v>
      </c>
      <c r="BB264" s="103">
        <v>0</v>
      </c>
      <c r="BC264" s="102"/>
      <c r="BD264" s="4" t="s">
        <v>9</v>
      </c>
      <c r="BE264" s="102"/>
      <c r="BF264" s="102"/>
      <c r="BG264" s="4" t="s">
        <v>9</v>
      </c>
      <c r="BH264" s="4" t="s">
        <v>5906</v>
      </c>
      <c r="BI264" s="4" t="s">
        <v>9</v>
      </c>
      <c r="BJ264" s="4" t="s">
        <v>9</v>
      </c>
      <c r="BK264" s="4" t="s">
        <v>9</v>
      </c>
      <c r="BL264" s="4" t="s">
        <v>9</v>
      </c>
      <c r="BM264" s="4" t="s">
        <v>9</v>
      </c>
      <c r="BN264" s="4" t="s">
        <v>5907</v>
      </c>
      <c r="BO264" s="4" t="s">
        <v>5908</v>
      </c>
      <c r="BP264" s="4" t="s">
        <v>9</v>
      </c>
      <c r="BQ264" s="4" t="s">
        <v>9</v>
      </c>
      <c r="BR264" s="4" t="s">
        <v>5902</v>
      </c>
      <c r="BS264" s="4" t="s">
        <v>9</v>
      </c>
      <c r="BT264" s="4" t="s">
        <v>9</v>
      </c>
      <c r="BU264" s="4" t="s">
        <v>9</v>
      </c>
      <c r="BV264" s="4" t="s">
        <v>9</v>
      </c>
      <c r="BW264" s="4" t="s">
        <v>9</v>
      </c>
      <c r="BX264" s="4" t="s">
        <v>5901</v>
      </c>
      <c r="BY264" s="4" t="s">
        <v>9</v>
      </c>
      <c r="BZ264" s="4" t="s">
        <v>9</v>
      </c>
      <c r="CA264" s="4" t="s">
        <v>9</v>
      </c>
      <c r="CB264" s="4" t="s">
        <v>9</v>
      </c>
      <c r="CC264" s="4" t="s">
        <v>9</v>
      </c>
      <c r="CD264" s="4" t="s">
        <v>9</v>
      </c>
      <c r="CE264" s="4" t="s">
        <v>9</v>
      </c>
      <c r="CF264" s="4" t="s">
        <v>5902</v>
      </c>
      <c r="CG264" s="4" t="s">
        <v>9</v>
      </c>
      <c r="CH264" s="4" t="s">
        <v>9</v>
      </c>
      <c r="CI264" s="4" t="s">
        <v>9</v>
      </c>
      <c r="CJ264" s="4" t="s">
        <v>9</v>
      </c>
      <c r="CK264" s="104">
        <v>0.51289351851852005</v>
      </c>
      <c r="CL264" s="104">
        <v>0</v>
      </c>
      <c r="CM264" s="4" t="s">
        <v>9</v>
      </c>
      <c r="CN264" s="4" t="s">
        <v>5902</v>
      </c>
      <c r="CO264" s="4" t="s">
        <v>9</v>
      </c>
      <c r="CP264" s="4" t="s">
        <v>9</v>
      </c>
      <c r="CQ264" s="4" t="s">
        <v>9</v>
      </c>
      <c r="CR264" s="4" t="s">
        <v>9</v>
      </c>
      <c r="CS264" s="4" t="s">
        <v>9</v>
      </c>
      <c r="CT264" s="4" t="s">
        <v>9</v>
      </c>
      <c r="CU264" s="4" t="s">
        <v>9</v>
      </c>
      <c r="CV264" s="4" t="s">
        <v>11</v>
      </c>
      <c r="CW264" s="4" t="s">
        <v>5909</v>
      </c>
      <c r="CX264" s="4" t="s">
        <v>9</v>
      </c>
      <c r="CY264" s="4" t="s">
        <v>9</v>
      </c>
      <c r="CZ264" s="4" t="s">
        <v>9</v>
      </c>
      <c r="DA264" s="4" t="s">
        <v>9</v>
      </c>
      <c r="DB264" s="4" t="s">
        <v>9</v>
      </c>
      <c r="DC264" s="102"/>
      <c r="DE264" s="8" t="str">
        <f t="shared" si="8"/>
        <v>XIT125</v>
      </c>
      <c r="DF264" s="8" t="str">
        <f t="shared" si="9"/>
        <v>Virus Protection</v>
      </c>
    </row>
    <row r="265" spans="1:110">
      <c r="A265" s="4" t="s">
        <v>6172</v>
      </c>
      <c r="B265" s="4" t="s">
        <v>5899</v>
      </c>
      <c r="C265" s="4" t="s">
        <v>4955</v>
      </c>
      <c r="D265" s="4" t="s">
        <v>9</v>
      </c>
      <c r="E265" s="4" t="s">
        <v>5900</v>
      </c>
      <c r="F265" s="102">
        <v>44502</v>
      </c>
      <c r="G265" s="4" t="s">
        <v>9</v>
      </c>
      <c r="H265" s="102"/>
      <c r="I265" s="4" t="s">
        <v>6938</v>
      </c>
      <c r="J265" s="4" t="s">
        <v>9</v>
      </c>
      <c r="K265" s="4" t="s">
        <v>5002</v>
      </c>
      <c r="L265" s="4" t="s">
        <v>9</v>
      </c>
      <c r="M265" s="4" t="s">
        <v>9</v>
      </c>
      <c r="N265" s="4" t="s">
        <v>5002</v>
      </c>
      <c r="O265" s="4" t="s">
        <v>4955</v>
      </c>
      <c r="P265" s="4" t="s">
        <v>5901</v>
      </c>
      <c r="Q265" s="4" t="s">
        <v>9</v>
      </c>
      <c r="R265" s="4" t="s">
        <v>9</v>
      </c>
      <c r="S265" s="4" t="s">
        <v>11</v>
      </c>
      <c r="T265" s="4" t="s">
        <v>1449</v>
      </c>
      <c r="U265" s="4" t="s">
        <v>5902</v>
      </c>
      <c r="V265" s="102"/>
      <c r="W265" s="4" t="s">
        <v>5902</v>
      </c>
      <c r="X265" s="4" t="s">
        <v>9</v>
      </c>
      <c r="Y265" s="4" t="s">
        <v>11</v>
      </c>
      <c r="Z265" s="4" t="s">
        <v>9</v>
      </c>
      <c r="AA265" s="4" t="s">
        <v>9</v>
      </c>
      <c r="AB265" s="102"/>
      <c r="AC265" s="102"/>
      <c r="AD265" s="102"/>
      <c r="AE265" s="102">
        <v>44502</v>
      </c>
      <c r="AF265" s="102"/>
      <c r="AG265" s="102"/>
      <c r="AH265" s="4" t="s">
        <v>5903</v>
      </c>
      <c r="AI265" s="4" t="s">
        <v>9</v>
      </c>
      <c r="AJ265" s="4" t="s">
        <v>9</v>
      </c>
      <c r="AK265" s="4" t="s">
        <v>9</v>
      </c>
      <c r="AL265" s="4" t="s">
        <v>5904</v>
      </c>
      <c r="AM265" s="4" t="s">
        <v>5905</v>
      </c>
      <c r="AN265" s="4" t="s">
        <v>9</v>
      </c>
      <c r="AO265" s="4" t="s">
        <v>9</v>
      </c>
      <c r="AP265" s="4" t="s">
        <v>5902</v>
      </c>
      <c r="AQ265" s="4" t="s">
        <v>9</v>
      </c>
      <c r="AR265" s="4" t="s">
        <v>9</v>
      </c>
      <c r="AS265" s="4" t="s">
        <v>9</v>
      </c>
      <c r="AT265" s="4" t="s">
        <v>9</v>
      </c>
      <c r="AU265" s="4" t="s">
        <v>9</v>
      </c>
      <c r="AV265" s="102"/>
      <c r="AW265" s="4" t="s">
        <v>5902</v>
      </c>
      <c r="AX265" s="4" t="s">
        <v>9</v>
      </c>
      <c r="AY265" s="4" t="s">
        <v>9</v>
      </c>
      <c r="AZ265" s="4" t="s">
        <v>9</v>
      </c>
      <c r="BA265" s="4" t="s">
        <v>9</v>
      </c>
      <c r="BB265" s="103">
        <v>0</v>
      </c>
      <c r="BC265" s="102"/>
      <c r="BD265" s="4" t="s">
        <v>9</v>
      </c>
      <c r="BE265" s="102"/>
      <c r="BF265" s="102"/>
      <c r="BG265" s="4" t="s">
        <v>9</v>
      </c>
      <c r="BH265" s="4" t="s">
        <v>5906</v>
      </c>
      <c r="BI265" s="4" t="s">
        <v>9</v>
      </c>
      <c r="BJ265" s="4" t="s">
        <v>9</v>
      </c>
      <c r="BK265" s="4" t="s">
        <v>9</v>
      </c>
      <c r="BL265" s="4" t="s">
        <v>9</v>
      </c>
      <c r="BM265" s="4" t="s">
        <v>9</v>
      </c>
      <c r="BN265" s="4" t="s">
        <v>5907</v>
      </c>
      <c r="BO265" s="4" t="s">
        <v>5908</v>
      </c>
      <c r="BP265" s="4" t="s">
        <v>9</v>
      </c>
      <c r="BQ265" s="4" t="s">
        <v>9</v>
      </c>
      <c r="BR265" s="4" t="s">
        <v>5902</v>
      </c>
      <c r="BS265" s="4" t="s">
        <v>9</v>
      </c>
      <c r="BT265" s="4" t="s">
        <v>9</v>
      </c>
      <c r="BU265" s="4" t="s">
        <v>9</v>
      </c>
      <c r="BV265" s="4" t="s">
        <v>9</v>
      </c>
      <c r="BW265" s="4" t="s">
        <v>9</v>
      </c>
      <c r="BX265" s="4" t="s">
        <v>5901</v>
      </c>
      <c r="BY265" s="4" t="s">
        <v>9</v>
      </c>
      <c r="BZ265" s="4" t="s">
        <v>9</v>
      </c>
      <c r="CA265" s="4" t="s">
        <v>9</v>
      </c>
      <c r="CB265" s="4" t="s">
        <v>9</v>
      </c>
      <c r="CC265" s="4" t="s">
        <v>9</v>
      </c>
      <c r="CD265" s="4" t="s">
        <v>9</v>
      </c>
      <c r="CE265" s="4" t="s">
        <v>9</v>
      </c>
      <c r="CF265" s="4" t="s">
        <v>5902</v>
      </c>
      <c r="CG265" s="4" t="s">
        <v>9</v>
      </c>
      <c r="CH265" s="4" t="s">
        <v>9</v>
      </c>
      <c r="CI265" s="4" t="s">
        <v>9</v>
      </c>
      <c r="CJ265" s="4" t="s">
        <v>9</v>
      </c>
      <c r="CK265" s="104">
        <v>0.51289351851852005</v>
      </c>
      <c r="CL265" s="104">
        <v>0</v>
      </c>
      <c r="CM265" s="4" t="s">
        <v>9</v>
      </c>
      <c r="CN265" s="4" t="s">
        <v>5902</v>
      </c>
      <c r="CO265" s="4" t="s">
        <v>9</v>
      </c>
      <c r="CP265" s="4" t="s">
        <v>9</v>
      </c>
      <c r="CQ265" s="4" t="s">
        <v>9</v>
      </c>
      <c r="CR265" s="4" t="s">
        <v>9</v>
      </c>
      <c r="CS265" s="4" t="s">
        <v>9</v>
      </c>
      <c r="CT265" s="4" t="s">
        <v>9</v>
      </c>
      <c r="CU265" s="4" t="s">
        <v>9</v>
      </c>
      <c r="CV265" s="4" t="s">
        <v>11</v>
      </c>
      <c r="CW265" s="4" t="s">
        <v>5909</v>
      </c>
      <c r="CX265" s="4" t="s">
        <v>9</v>
      </c>
      <c r="CY265" s="4" t="s">
        <v>9</v>
      </c>
      <c r="CZ265" s="4" t="s">
        <v>9</v>
      </c>
      <c r="DA265" s="4" t="s">
        <v>9</v>
      </c>
      <c r="DB265" s="4" t="s">
        <v>9</v>
      </c>
      <c r="DC265" s="102"/>
      <c r="DE265" s="8" t="str">
        <f t="shared" si="8"/>
        <v>XIT126</v>
      </c>
      <c r="DF265" s="8" t="str">
        <f t="shared" si="9"/>
        <v>Adobe Creative Cloud License</v>
      </c>
    </row>
    <row r="266" spans="1:110">
      <c r="A266" s="4" t="s">
        <v>6173</v>
      </c>
      <c r="B266" s="4" t="s">
        <v>5899</v>
      </c>
      <c r="C266" s="4" t="s">
        <v>4955</v>
      </c>
      <c r="D266" s="4" t="s">
        <v>9</v>
      </c>
      <c r="E266" s="4" t="s">
        <v>5900</v>
      </c>
      <c r="F266" s="102">
        <v>44502</v>
      </c>
      <c r="G266" s="4" t="s">
        <v>9</v>
      </c>
      <c r="H266" s="102"/>
      <c r="I266" s="4" t="s">
        <v>6939</v>
      </c>
      <c r="J266" s="4" t="s">
        <v>9</v>
      </c>
      <c r="K266" s="4" t="s">
        <v>5002</v>
      </c>
      <c r="L266" s="4" t="s">
        <v>9</v>
      </c>
      <c r="M266" s="4" t="s">
        <v>9</v>
      </c>
      <c r="N266" s="4" t="s">
        <v>5002</v>
      </c>
      <c r="O266" s="4" t="s">
        <v>4955</v>
      </c>
      <c r="P266" s="4" t="s">
        <v>5901</v>
      </c>
      <c r="Q266" s="4" t="s">
        <v>9</v>
      </c>
      <c r="R266" s="4" t="s">
        <v>9</v>
      </c>
      <c r="S266" s="4" t="s">
        <v>11</v>
      </c>
      <c r="T266" s="4" t="s">
        <v>1449</v>
      </c>
      <c r="U266" s="4" t="s">
        <v>5902</v>
      </c>
      <c r="V266" s="102"/>
      <c r="W266" s="4" t="s">
        <v>5902</v>
      </c>
      <c r="X266" s="4" t="s">
        <v>9</v>
      </c>
      <c r="Y266" s="4" t="s">
        <v>11</v>
      </c>
      <c r="Z266" s="4" t="s">
        <v>9</v>
      </c>
      <c r="AA266" s="4" t="s">
        <v>9</v>
      </c>
      <c r="AB266" s="102"/>
      <c r="AC266" s="102"/>
      <c r="AD266" s="102"/>
      <c r="AE266" s="102">
        <v>44502</v>
      </c>
      <c r="AF266" s="102"/>
      <c r="AG266" s="102"/>
      <c r="AH266" s="4" t="s">
        <v>5903</v>
      </c>
      <c r="AI266" s="4" t="s">
        <v>9</v>
      </c>
      <c r="AJ266" s="4" t="s">
        <v>9</v>
      </c>
      <c r="AK266" s="4" t="s">
        <v>9</v>
      </c>
      <c r="AL266" s="4" t="s">
        <v>5904</v>
      </c>
      <c r="AM266" s="4" t="s">
        <v>5905</v>
      </c>
      <c r="AN266" s="4" t="s">
        <v>9</v>
      </c>
      <c r="AO266" s="4" t="s">
        <v>9</v>
      </c>
      <c r="AP266" s="4" t="s">
        <v>5902</v>
      </c>
      <c r="AQ266" s="4" t="s">
        <v>9</v>
      </c>
      <c r="AR266" s="4" t="s">
        <v>9</v>
      </c>
      <c r="AS266" s="4" t="s">
        <v>9</v>
      </c>
      <c r="AT266" s="4" t="s">
        <v>9</v>
      </c>
      <c r="AU266" s="4" t="s">
        <v>9</v>
      </c>
      <c r="AV266" s="102"/>
      <c r="AW266" s="4" t="s">
        <v>5902</v>
      </c>
      <c r="AX266" s="4" t="s">
        <v>9</v>
      </c>
      <c r="AY266" s="4" t="s">
        <v>9</v>
      </c>
      <c r="AZ266" s="4" t="s">
        <v>9</v>
      </c>
      <c r="BA266" s="4" t="s">
        <v>9</v>
      </c>
      <c r="BB266" s="103">
        <v>0</v>
      </c>
      <c r="BC266" s="102"/>
      <c r="BD266" s="4" t="s">
        <v>9</v>
      </c>
      <c r="BE266" s="102"/>
      <c r="BF266" s="102"/>
      <c r="BG266" s="4" t="s">
        <v>9</v>
      </c>
      <c r="BH266" s="4" t="s">
        <v>5906</v>
      </c>
      <c r="BI266" s="4" t="s">
        <v>9</v>
      </c>
      <c r="BJ266" s="4" t="s">
        <v>9</v>
      </c>
      <c r="BK266" s="4" t="s">
        <v>9</v>
      </c>
      <c r="BL266" s="4" t="s">
        <v>9</v>
      </c>
      <c r="BM266" s="4" t="s">
        <v>9</v>
      </c>
      <c r="BN266" s="4" t="s">
        <v>5907</v>
      </c>
      <c r="BO266" s="4" t="s">
        <v>5908</v>
      </c>
      <c r="BP266" s="4" t="s">
        <v>9</v>
      </c>
      <c r="BQ266" s="4" t="s">
        <v>9</v>
      </c>
      <c r="BR266" s="4" t="s">
        <v>5902</v>
      </c>
      <c r="BS266" s="4" t="s">
        <v>9</v>
      </c>
      <c r="BT266" s="4" t="s">
        <v>9</v>
      </c>
      <c r="BU266" s="4" t="s">
        <v>9</v>
      </c>
      <c r="BV266" s="4" t="s">
        <v>9</v>
      </c>
      <c r="BW266" s="4" t="s">
        <v>9</v>
      </c>
      <c r="BX266" s="4" t="s">
        <v>5901</v>
      </c>
      <c r="BY266" s="4" t="s">
        <v>9</v>
      </c>
      <c r="BZ266" s="4" t="s">
        <v>9</v>
      </c>
      <c r="CA266" s="4" t="s">
        <v>9</v>
      </c>
      <c r="CB266" s="4" t="s">
        <v>9</v>
      </c>
      <c r="CC266" s="4" t="s">
        <v>9</v>
      </c>
      <c r="CD266" s="4" t="s">
        <v>9</v>
      </c>
      <c r="CE266" s="4" t="s">
        <v>9</v>
      </c>
      <c r="CF266" s="4" t="s">
        <v>5902</v>
      </c>
      <c r="CG266" s="4" t="s">
        <v>9</v>
      </c>
      <c r="CH266" s="4" t="s">
        <v>9</v>
      </c>
      <c r="CI266" s="4" t="s">
        <v>9</v>
      </c>
      <c r="CJ266" s="4" t="s">
        <v>9</v>
      </c>
      <c r="CK266" s="104">
        <v>0.51289351851852005</v>
      </c>
      <c r="CL266" s="104">
        <v>0</v>
      </c>
      <c r="CM266" s="4" t="s">
        <v>9</v>
      </c>
      <c r="CN266" s="4" t="s">
        <v>5902</v>
      </c>
      <c r="CO266" s="4" t="s">
        <v>9</v>
      </c>
      <c r="CP266" s="4" t="s">
        <v>9</v>
      </c>
      <c r="CQ266" s="4" t="s">
        <v>9</v>
      </c>
      <c r="CR266" s="4" t="s">
        <v>9</v>
      </c>
      <c r="CS266" s="4" t="s">
        <v>9</v>
      </c>
      <c r="CT266" s="4" t="s">
        <v>9</v>
      </c>
      <c r="CU266" s="4" t="s">
        <v>9</v>
      </c>
      <c r="CV266" s="4" t="s">
        <v>11</v>
      </c>
      <c r="CW266" s="4" t="s">
        <v>5909</v>
      </c>
      <c r="CX266" s="4" t="s">
        <v>9</v>
      </c>
      <c r="CY266" s="4" t="s">
        <v>9</v>
      </c>
      <c r="CZ266" s="4" t="s">
        <v>9</v>
      </c>
      <c r="DA266" s="4" t="s">
        <v>9</v>
      </c>
      <c r="DB266" s="4" t="s">
        <v>9</v>
      </c>
      <c r="DC266" s="102"/>
      <c r="DE266" s="8" t="str">
        <f t="shared" si="8"/>
        <v>XIT127</v>
      </c>
      <c r="DF266" s="8" t="str">
        <f t="shared" si="9"/>
        <v>LabWare LIMS Licences</v>
      </c>
    </row>
    <row r="267" spans="1:110">
      <c r="A267" s="4" t="s">
        <v>6174</v>
      </c>
      <c r="B267" s="4" t="s">
        <v>5899</v>
      </c>
      <c r="C267" s="4" t="s">
        <v>4955</v>
      </c>
      <c r="D267" s="4" t="s">
        <v>9</v>
      </c>
      <c r="E267" s="4" t="s">
        <v>5900</v>
      </c>
      <c r="F267" s="102">
        <v>44502</v>
      </c>
      <c r="G267" s="4" t="s">
        <v>9</v>
      </c>
      <c r="H267" s="102"/>
      <c r="I267" s="4" t="s">
        <v>6940</v>
      </c>
      <c r="J267" s="4" t="s">
        <v>9</v>
      </c>
      <c r="K267" s="4" t="s">
        <v>5002</v>
      </c>
      <c r="L267" s="4" t="s">
        <v>9</v>
      </c>
      <c r="M267" s="4" t="s">
        <v>9</v>
      </c>
      <c r="N267" s="4" t="s">
        <v>5002</v>
      </c>
      <c r="O267" s="4" t="s">
        <v>4955</v>
      </c>
      <c r="P267" s="4" t="s">
        <v>5901</v>
      </c>
      <c r="Q267" s="4" t="s">
        <v>9</v>
      </c>
      <c r="R267" s="4" t="s">
        <v>9</v>
      </c>
      <c r="S267" s="4" t="s">
        <v>11</v>
      </c>
      <c r="T267" s="4" t="s">
        <v>1449</v>
      </c>
      <c r="U267" s="4" t="s">
        <v>5902</v>
      </c>
      <c r="V267" s="102"/>
      <c r="W267" s="4" t="s">
        <v>5902</v>
      </c>
      <c r="X267" s="4" t="s">
        <v>9</v>
      </c>
      <c r="Y267" s="4" t="s">
        <v>11</v>
      </c>
      <c r="Z267" s="4" t="s">
        <v>9</v>
      </c>
      <c r="AA267" s="4" t="s">
        <v>9</v>
      </c>
      <c r="AB267" s="102"/>
      <c r="AC267" s="102"/>
      <c r="AD267" s="102"/>
      <c r="AE267" s="102">
        <v>44502</v>
      </c>
      <c r="AF267" s="102"/>
      <c r="AG267" s="102"/>
      <c r="AH267" s="4" t="s">
        <v>5903</v>
      </c>
      <c r="AI267" s="4" t="s">
        <v>9</v>
      </c>
      <c r="AJ267" s="4" t="s">
        <v>9</v>
      </c>
      <c r="AK267" s="4" t="s">
        <v>9</v>
      </c>
      <c r="AL267" s="4" t="s">
        <v>5904</v>
      </c>
      <c r="AM267" s="4" t="s">
        <v>5905</v>
      </c>
      <c r="AN267" s="4" t="s">
        <v>9</v>
      </c>
      <c r="AO267" s="4" t="s">
        <v>9</v>
      </c>
      <c r="AP267" s="4" t="s">
        <v>5902</v>
      </c>
      <c r="AQ267" s="4" t="s">
        <v>9</v>
      </c>
      <c r="AR267" s="4" t="s">
        <v>9</v>
      </c>
      <c r="AS267" s="4" t="s">
        <v>9</v>
      </c>
      <c r="AT267" s="4" t="s">
        <v>9</v>
      </c>
      <c r="AU267" s="4" t="s">
        <v>9</v>
      </c>
      <c r="AV267" s="102"/>
      <c r="AW267" s="4" t="s">
        <v>5902</v>
      </c>
      <c r="AX267" s="4" t="s">
        <v>9</v>
      </c>
      <c r="AY267" s="4" t="s">
        <v>9</v>
      </c>
      <c r="AZ267" s="4" t="s">
        <v>9</v>
      </c>
      <c r="BA267" s="4" t="s">
        <v>9</v>
      </c>
      <c r="BB267" s="103">
        <v>0</v>
      </c>
      <c r="BC267" s="102"/>
      <c r="BD267" s="4" t="s">
        <v>9</v>
      </c>
      <c r="BE267" s="102"/>
      <c r="BF267" s="102"/>
      <c r="BG267" s="4" t="s">
        <v>9</v>
      </c>
      <c r="BH267" s="4" t="s">
        <v>5906</v>
      </c>
      <c r="BI267" s="4" t="s">
        <v>9</v>
      </c>
      <c r="BJ267" s="4" t="s">
        <v>9</v>
      </c>
      <c r="BK267" s="4" t="s">
        <v>9</v>
      </c>
      <c r="BL267" s="4" t="s">
        <v>9</v>
      </c>
      <c r="BM267" s="4" t="s">
        <v>9</v>
      </c>
      <c r="BN267" s="4" t="s">
        <v>5907</v>
      </c>
      <c r="BO267" s="4" t="s">
        <v>5908</v>
      </c>
      <c r="BP267" s="4" t="s">
        <v>9</v>
      </c>
      <c r="BQ267" s="4" t="s">
        <v>9</v>
      </c>
      <c r="BR267" s="4" t="s">
        <v>5902</v>
      </c>
      <c r="BS267" s="4" t="s">
        <v>9</v>
      </c>
      <c r="BT267" s="4" t="s">
        <v>9</v>
      </c>
      <c r="BU267" s="4" t="s">
        <v>9</v>
      </c>
      <c r="BV267" s="4" t="s">
        <v>9</v>
      </c>
      <c r="BW267" s="4" t="s">
        <v>9</v>
      </c>
      <c r="BX267" s="4" t="s">
        <v>5901</v>
      </c>
      <c r="BY267" s="4" t="s">
        <v>9</v>
      </c>
      <c r="BZ267" s="4" t="s">
        <v>9</v>
      </c>
      <c r="CA267" s="4" t="s">
        <v>9</v>
      </c>
      <c r="CB267" s="4" t="s">
        <v>9</v>
      </c>
      <c r="CC267" s="4" t="s">
        <v>9</v>
      </c>
      <c r="CD267" s="4" t="s">
        <v>9</v>
      </c>
      <c r="CE267" s="4" t="s">
        <v>9</v>
      </c>
      <c r="CF267" s="4" t="s">
        <v>5902</v>
      </c>
      <c r="CG267" s="4" t="s">
        <v>9</v>
      </c>
      <c r="CH267" s="4" t="s">
        <v>9</v>
      </c>
      <c r="CI267" s="4" t="s">
        <v>9</v>
      </c>
      <c r="CJ267" s="4" t="s">
        <v>9</v>
      </c>
      <c r="CK267" s="104">
        <v>0.51289351851852005</v>
      </c>
      <c r="CL267" s="104">
        <v>0</v>
      </c>
      <c r="CM267" s="4" t="s">
        <v>9</v>
      </c>
      <c r="CN267" s="4" t="s">
        <v>5902</v>
      </c>
      <c r="CO267" s="4" t="s">
        <v>9</v>
      </c>
      <c r="CP267" s="4" t="s">
        <v>9</v>
      </c>
      <c r="CQ267" s="4" t="s">
        <v>9</v>
      </c>
      <c r="CR267" s="4" t="s">
        <v>9</v>
      </c>
      <c r="CS267" s="4" t="s">
        <v>9</v>
      </c>
      <c r="CT267" s="4" t="s">
        <v>9</v>
      </c>
      <c r="CU267" s="4" t="s">
        <v>9</v>
      </c>
      <c r="CV267" s="4" t="s">
        <v>11</v>
      </c>
      <c r="CW267" s="4" t="s">
        <v>5909</v>
      </c>
      <c r="CX267" s="4" t="s">
        <v>9</v>
      </c>
      <c r="CY267" s="4" t="s">
        <v>9</v>
      </c>
      <c r="CZ267" s="4" t="s">
        <v>9</v>
      </c>
      <c r="DA267" s="4" t="s">
        <v>9</v>
      </c>
      <c r="DB267" s="4" t="s">
        <v>9</v>
      </c>
      <c r="DC267" s="102"/>
      <c r="DE267" s="8" t="str">
        <f t="shared" si="8"/>
        <v>XIT128</v>
      </c>
      <c r="DF267" s="8" t="str">
        <f t="shared" si="9"/>
        <v>Software RSLOGIX Emulate 5000 med</v>
      </c>
    </row>
    <row r="268" spans="1:110">
      <c r="A268" s="4" t="s">
        <v>6175</v>
      </c>
      <c r="B268" s="4" t="s">
        <v>5899</v>
      </c>
      <c r="C268" s="4" t="s">
        <v>4955</v>
      </c>
      <c r="D268" s="4" t="s">
        <v>9</v>
      </c>
      <c r="E268" s="4" t="s">
        <v>5900</v>
      </c>
      <c r="F268" s="102">
        <v>44502</v>
      </c>
      <c r="G268" s="4" t="s">
        <v>9</v>
      </c>
      <c r="H268" s="102"/>
      <c r="I268" s="4" t="s">
        <v>6941</v>
      </c>
      <c r="J268" s="4" t="s">
        <v>9</v>
      </c>
      <c r="K268" s="4" t="s">
        <v>5002</v>
      </c>
      <c r="L268" s="4" t="s">
        <v>9</v>
      </c>
      <c r="M268" s="4" t="s">
        <v>9</v>
      </c>
      <c r="N268" s="4" t="s">
        <v>5002</v>
      </c>
      <c r="O268" s="4" t="s">
        <v>4955</v>
      </c>
      <c r="P268" s="4" t="s">
        <v>5901</v>
      </c>
      <c r="Q268" s="4" t="s">
        <v>9</v>
      </c>
      <c r="R268" s="4" t="s">
        <v>9</v>
      </c>
      <c r="S268" s="4" t="s">
        <v>11</v>
      </c>
      <c r="T268" s="4" t="s">
        <v>1449</v>
      </c>
      <c r="U268" s="4" t="s">
        <v>5902</v>
      </c>
      <c r="V268" s="102"/>
      <c r="W268" s="4" t="s">
        <v>5902</v>
      </c>
      <c r="X268" s="4" t="s">
        <v>9</v>
      </c>
      <c r="Y268" s="4" t="s">
        <v>11</v>
      </c>
      <c r="Z268" s="4" t="s">
        <v>9</v>
      </c>
      <c r="AA268" s="4" t="s">
        <v>9</v>
      </c>
      <c r="AB268" s="102"/>
      <c r="AC268" s="102"/>
      <c r="AD268" s="102"/>
      <c r="AE268" s="102">
        <v>44502</v>
      </c>
      <c r="AF268" s="102"/>
      <c r="AG268" s="102"/>
      <c r="AH268" s="4" t="s">
        <v>5903</v>
      </c>
      <c r="AI268" s="4" t="s">
        <v>9</v>
      </c>
      <c r="AJ268" s="4" t="s">
        <v>9</v>
      </c>
      <c r="AK268" s="4" t="s">
        <v>9</v>
      </c>
      <c r="AL268" s="4" t="s">
        <v>5904</v>
      </c>
      <c r="AM268" s="4" t="s">
        <v>5905</v>
      </c>
      <c r="AN268" s="4" t="s">
        <v>9</v>
      </c>
      <c r="AO268" s="4" t="s">
        <v>9</v>
      </c>
      <c r="AP268" s="4" t="s">
        <v>5902</v>
      </c>
      <c r="AQ268" s="4" t="s">
        <v>9</v>
      </c>
      <c r="AR268" s="4" t="s">
        <v>9</v>
      </c>
      <c r="AS268" s="4" t="s">
        <v>9</v>
      </c>
      <c r="AT268" s="4" t="s">
        <v>9</v>
      </c>
      <c r="AU268" s="4" t="s">
        <v>9</v>
      </c>
      <c r="AV268" s="102"/>
      <c r="AW268" s="4" t="s">
        <v>5902</v>
      </c>
      <c r="AX268" s="4" t="s">
        <v>9</v>
      </c>
      <c r="AY268" s="4" t="s">
        <v>9</v>
      </c>
      <c r="AZ268" s="4" t="s">
        <v>9</v>
      </c>
      <c r="BA268" s="4" t="s">
        <v>9</v>
      </c>
      <c r="BB268" s="103">
        <v>0</v>
      </c>
      <c r="BC268" s="102"/>
      <c r="BD268" s="4" t="s">
        <v>9</v>
      </c>
      <c r="BE268" s="102"/>
      <c r="BF268" s="102"/>
      <c r="BG268" s="4" t="s">
        <v>9</v>
      </c>
      <c r="BH268" s="4" t="s">
        <v>5906</v>
      </c>
      <c r="BI268" s="4" t="s">
        <v>9</v>
      </c>
      <c r="BJ268" s="4" t="s">
        <v>9</v>
      </c>
      <c r="BK268" s="4" t="s">
        <v>9</v>
      </c>
      <c r="BL268" s="4" t="s">
        <v>9</v>
      </c>
      <c r="BM268" s="4" t="s">
        <v>9</v>
      </c>
      <c r="BN268" s="4" t="s">
        <v>5907</v>
      </c>
      <c r="BO268" s="4" t="s">
        <v>5908</v>
      </c>
      <c r="BP268" s="4" t="s">
        <v>9</v>
      </c>
      <c r="BQ268" s="4" t="s">
        <v>9</v>
      </c>
      <c r="BR268" s="4" t="s">
        <v>5902</v>
      </c>
      <c r="BS268" s="4" t="s">
        <v>9</v>
      </c>
      <c r="BT268" s="4" t="s">
        <v>9</v>
      </c>
      <c r="BU268" s="4" t="s">
        <v>9</v>
      </c>
      <c r="BV268" s="4" t="s">
        <v>9</v>
      </c>
      <c r="BW268" s="4" t="s">
        <v>9</v>
      </c>
      <c r="BX268" s="4" t="s">
        <v>5901</v>
      </c>
      <c r="BY268" s="4" t="s">
        <v>9</v>
      </c>
      <c r="BZ268" s="4" t="s">
        <v>9</v>
      </c>
      <c r="CA268" s="4" t="s">
        <v>9</v>
      </c>
      <c r="CB268" s="4" t="s">
        <v>9</v>
      </c>
      <c r="CC268" s="4" t="s">
        <v>9</v>
      </c>
      <c r="CD268" s="4" t="s">
        <v>9</v>
      </c>
      <c r="CE268" s="4" t="s">
        <v>9</v>
      </c>
      <c r="CF268" s="4" t="s">
        <v>5902</v>
      </c>
      <c r="CG268" s="4" t="s">
        <v>9</v>
      </c>
      <c r="CH268" s="4" t="s">
        <v>9</v>
      </c>
      <c r="CI268" s="4" t="s">
        <v>9</v>
      </c>
      <c r="CJ268" s="4" t="s">
        <v>9</v>
      </c>
      <c r="CK268" s="104">
        <v>0.51289351851852005</v>
      </c>
      <c r="CL268" s="104">
        <v>0</v>
      </c>
      <c r="CM268" s="4" t="s">
        <v>9</v>
      </c>
      <c r="CN268" s="4" t="s">
        <v>5902</v>
      </c>
      <c r="CO268" s="4" t="s">
        <v>9</v>
      </c>
      <c r="CP268" s="4" t="s">
        <v>9</v>
      </c>
      <c r="CQ268" s="4" t="s">
        <v>9</v>
      </c>
      <c r="CR268" s="4" t="s">
        <v>9</v>
      </c>
      <c r="CS268" s="4" t="s">
        <v>9</v>
      </c>
      <c r="CT268" s="4" t="s">
        <v>9</v>
      </c>
      <c r="CU268" s="4" t="s">
        <v>9</v>
      </c>
      <c r="CV268" s="4" t="s">
        <v>11</v>
      </c>
      <c r="CW268" s="4" t="s">
        <v>5909</v>
      </c>
      <c r="CX268" s="4" t="s">
        <v>9</v>
      </c>
      <c r="CY268" s="4" t="s">
        <v>9</v>
      </c>
      <c r="CZ268" s="4" t="s">
        <v>9</v>
      </c>
      <c r="DA268" s="4" t="s">
        <v>9</v>
      </c>
      <c r="DB268" s="4" t="s">
        <v>9</v>
      </c>
      <c r="DC268" s="102"/>
      <c r="DE268" s="8" t="str">
        <f t="shared" si="8"/>
        <v>XIT129</v>
      </c>
      <c r="DF268" s="8" t="str">
        <f t="shared" si="9"/>
        <v>MEX Licencing</v>
      </c>
    </row>
    <row r="269" spans="1:110">
      <c r="A269" s="4" t="s">
        <v>6176</v>
      </c>
      <c r="B269" s="4" t="s">
        <v>5899</v>
      </c>
      <c r="C269" s="4" t="s">
        <v>4955</v>
      </c>
      <c r="D269" s="4" t="s">
        <v>9</v>
      </c>
      <c r="E269" s="4" t="s">
        <v>5900</v>
      </c>
      <c r="F269" s="102">
        <v>44502</v>
      </c>
      <c r="G269" s="4" t="s">
        <v>9</v>
      </c>
      <c r="H269" s="102"/>
      <c r="I269" s="4" t="s">
        <v>6942</v>
      </c>
      <c r="J269" s="4" t="s">
        <v>9</v>
      </c>
      <c r="K269" s="4" t="s">
        <v>5002</v>
      </c>
      <c r="L269" s="4" t="s">
        <v>9</v>
      </c>
      <c r="M269" s="4" t="s">
        <v>9</v>
      </c>
      <c r="N269" s="4" t="s">
        <v>5002</v>
      </c>
      <c r="O269" s="4" t="s">
        <v>4955</v>
      </c>
      <c r="P269" s="4" t="s">
        <v>5901</v>
      </c>
      <c r="Q269" s="4" t="s">
        <v>9</v>
      </c>
      <c r="R269" s="4" t="s">
        <v>9</v>
      </c>
      <c r="S269" s="4" t="s">
        <v>11</v>
      </c>
      <c r="T269" s="4" t="s">
        <v>1449</v>
      </c>
      <c r="U269" s="4" t="s">
        <v>5902</v>
      </c>
      <c r="V269" s="102"/>
      <c r="W269" s="4" t="s">
        <v>5902</v>
      </c>
      <c r="X269" s="4" t="s">
        <v>9</v>
      </c>
      <c r="Y269" s="4" t="s">
        <v>11</v>
      </c>
      <c r="Z269" s="4" t="s">
        <v>9</v>
      </c>
      <c r="AA269" s="4" t="s">
        <v>9</v>
      </c>
      <c r="AB269" s="102"/>
      <c r="AC269" s="102"/>
      <c r="AD269" s="102"/>
      <c r="AE269" s="102">
        <v>44502</v>
      </c>
      <c r="AF269" s="102"/>
      <c r="AG269" s="102"/>
      <c r="AH269" s="4" t="s">
        <v>5903</v>
      </c>
      <c r="AI269" s="4" t="s">
        <v>9</v>
      </c>
      <c r="AJ269" s="4" t="s">
        <v>9</v>
      </c>
      <c r="AK269" s="4" t="s">
        <v>9</v>
      </c>
      <c r="AL269" s="4" t="s">
        <v>5904</v>
      </c>
      <c r="AM269" s="4" t="s">
        <v>5905</v>
      </c>
      <c r="AN269" s="4" t="s">
        <v>9</v>
      </c>
      <c r="AO269" s="4" t="s">
        <v>9</v>
      </c>
      <c r="AP269" s="4" t="s">
        <v>5902</v>
      </c>
      <c r="AQ269" s="4" t="s">
        <v>9</v>
      </c>
      <c r="AR269" s="4" t="s">
        <v>9</v>
      </c>
      <c r="AS269" s="4" t="s">
        <v>9</v>
      </c>
      <c r="AT269" s="4" t="s">
        <v>9</v>
      </c>
      <c r="AU269" s="4" t="s">
        <v>9</v>
      </c>
      <c r="AV269" s="102"/>
      <c r="AW269" s="4" t="s">
        <v>5902</v>
      </c>
      <c r="AX269" s="4" t="s">
        <v>9</v>
      </c>
      <c r="AY269" s="4" t="s">
        <v>9</v>
      </c>
      <c r="AZ269" s="4" t="s">
        <v>9</v>
      </c>
      <c r="BA269" s="4" t="s">
        <v>9</v>
      </c>
      <c r="BB269" s="103">
        <v>0</v>
      </c>
      <c r="BC269" s="102"/>
      <c r="BD269" s="4" t="s">
        <v>9</v>
      </c>
      <c r="BE269" s="102"/>
      <c r="BF269" s="102"/>
      <c r="BG269" s="4" t="s">
        <v>9</v>
      </c>
      <c r="BH269" s="4" t="s">
        <v>5906</v>
      </c>
      <c r="BI269" s="4" t="s">
        <v>9</v>
      </c>
      <c r="BJ269" s="4" t="s">
        <v>9</v>
      </c>
      <c r="BK269" s="4" t="s">
        <v>9</v>
      </c>
      <c r="BL269" s="4" t="s">
        <v>9</v>
      </c>
      <c r="BM269" s="4" t="s">
        <v>9</v>
      </c>
      <c r="BN269" s="4" t="s">
        <v>5907</v>
      </c>
      <c r="BO269" s="4" t="s">
        <v>5908</v>
      </c>
      <c r="BP269" s="4" t="s">
        <v>9</v>
      </c>
      <c r="BQ269" s="4" t="s">
        <v>9</v>
      </c>
      <c r="BR269" s="4" t="s">
        <v>5902</v>
      </c>
      <c r="BS269" s="4" t="s">
        <v>9</v>
      </c>
      <c r="BT269" s="4" t="s">
        <v>9</v>
      </c>
      <c r="BU269" s="4" t="s">
        <v>9</v>
      </c>
      <c r="BV269" s="4" t="s">
        <v>9</v>
      </c>
      <c r="BW269" s="4" t="s">
        <v>9</v>
      </c>
      <c r="BX269" s="4" t="s">
        <v>5901</v>
      </c>
      <c r="BY269" s="4" t="s">
        <v>9</v>
      </c>
      <c r="BZ269" s="4" t="s">
        <v>9</v>
      </c>
      <c r="CA269" s="4" t="s">
        <v>9</v>
      </c>
      <c r="CB269" s="4" t="s">
        <v>9</v>
      </c>
      <c r="CC269" s="4" t="s">
        <v>9</v>
      </c>
      <c r="CD269" s="4" t="s">
        <v>9</v>
      </c>
      <c r="CE269" s="4" t="s">
        <v>9</v>
      </c>
      <c r="CF269" s="4" t="s">
        <v>5902</v>
      </c>
      <c r="CG269" s="4" t="s">
        <v>9</v>
      </c>
      <c r="CH269" s="4" t="s">
        <v>9</v>
      </c>
      <c r="CI269" s="4" t="s">
        <v>9</v>
      </c>
      <c r="CJ269" s="4" t="s">
        <v>9</v>
      </c>
      <c r="CK269" s="104">
        <v>0.51289351851852005</v>
      </c>
      <c r="CL269" s="104">
        <v>0</v>
      </c>
      <c r="CM269" s="4" t="s">
        <v>9</v>
      </c>
      <c r="CN269" s="4" t="s">
        <v>5902</v>
      </c>
      <c r="CO269" s="4" t="s">
        <v>9</v>
      </c>
      <c r="CP269" s="4" t="s">
        <v>9</v>
      </c>
      <c r="CQ269" s="4" t="s">
        <v>9</v>
      </c>
      <c r="CR269" s="4" t="s">
        <v>9</v>
      </c>
      <c r="CS269" s="4" t="s">
        <v>9</v>
      </c>
      <c r="CT269" s="4" t="s">
        <v>9</v>
      </c>
      <c r="CU269" s="4" t="s">
        <v>9</v>
      </c>
      <c r="CV269" s="4" t="s">
        <v>11</v>
      </c>
      <c r="CW269" s="4" t="s">
        <v>5909</v>
      </c>
      <c r="CX269" s="4" t="s">
        <v>9</v>
      </c>
      <c r="CY269" s="4" t="s">
        <v>9</v>
      </c>
      <c r="CZ269" s="4" t="s">
        <v>9</v>
      </c>
      <c r="DA269" s="4" t="s">
        <v>9</v>
      </c>
      <c r="DB269" s="4" t="s">
        <v>9</v>
      </c>
      <c r="DC269" s="102"/>
      <c r="DE269" s="8" t="str">
        <f t="shared" si="8"/>
        <v>BUD220</v>
      </c>
      <c r="DF269" s="8" t="str">
        <f t="shared" si="9"/>
        <v>5-A2 ANZ S1 POK IFB</v>
      </c>
    </row>
    <row r="270" spans="1:110">
      <c r="A270" s="4" t="s">
        <v>6177</v>
      </c>
      <c r="B270" s="4" t="s">
        <v>5899</v>
      </c>
      <c r="C270" s="4" t="s">
        <v>4955</v>
      </c>
      <c r="D270" s="4" t="s">
        <v>9</v>
      </c>
      <c r="E270" s="4" t="s">
        <v>5900</v>
      </c>
      <c r="F270" s="102">
        <v>44502</v>
      </c>
      <c r="G270" s="4" t="s">
        <v>9</v>
      </c>
      <c r="H270" s="102"/>
      <c r="I270" s="4" t="s">
        <v>6943</v>
      </c>
      <c r="J270" s="4" t="s">
        <v>9</v>
      </c>
      <c r="K270" s="4" t="s">
        <v>5002</v>
      </c>
      <c r="L270" s="4" t="s">
        <v>9</v>
      </c>
      <c r="M270" s="4" t="s">
        <v>9</v>
      </c>
      <c r="N270" s="4" t="s">
        <v>5002</v>
      </c>
      <c r="O270" s="4" t="s">
        <v>4955</v>
      </c>
      <c r="P270" s="4" t="s">
        <v>5901</v>
      </c>
      <c r="Q270" s="4" t="s">
        <v>9</v>
      </c>
      <c r="R270" s="4" t="s">
        <v>9</v>
      </c>
      <c r="S270" s="4" t="s">
        <v>11</v>
      </c>
      <c r="T270" s="4" t="s">
        <v>1449</v>
      </c>
      <c r="U270" s="4" t="s">
        <v>5902</v>
      </c>
      <c r="V270" s="102"/>
      <c r="W270" s="4" t="s">
        <v>5902</v>
      </c>
      <c r="X270" s="4" t="s">
        <v>9</v>
      </c>
      <c r="Y270" s="4" t="s">
        <v>11</v>
      </c>
      <c r="Z270" s="4" t="s">
        <v>9</v>
      </c>
      <c r="AA270" s="4" t="s">
        <v>9</v>
      </c>
      <c r="AB270" s="102"/>
      <c r="AC270" s="102"/>
      <c r="AD270" s="102"/>
      <c r="AE270" s="102">
        <v>44502</v>
      </c>
      <c r="AF270" s="102"/>
      <c r="AG270" s="102"/>
      <c r="AH270" s="4" t="s">
        <v>5903</v>
      </c>
      <c r="AI270" s="4" t="s">
        <v>9</v>
      </c>
      <c r="AJ270" s="4" t="s">
        <v>9</v>
      </c>
      <c r="AK270" s="4" t="s">
        <v>9</v>
      </c>
      <c r="AL270" s="4" t="s">
        <v>5904</v>
      </c>
      <c r="AM270" s="4" t="s">
        <v>5905</v>
      </c>
      <c r="AN270" s="4" t="s">
        <v>9</v>
      </c>
      <c r="AO270" s="4" t="s">
        <v>9</v>
      </c>
      <c r="AP270" s="4" t="s">
        <v>5902</v>
      </c>
      <c r="AQ270" s="4" t="s">
        <v>9</v>
      </c>
      <c r="AR270" s="4" t="s">
        <v>9</v>
      </c>
      <c r="AS270" s="4" t="s">
        <v>9</v>
      </c>
      <c r="AT270" s="4" t="s">
        <v>9</v>
      </c>
      <c r="AU270" s="4" t="s">
        <v>9</v>
      </c>
      <c r="AV270" s="102"/>
      <c r="AW270" s="4" t="s">
        <v>5902</v>
      </c>
      <c r="AX270" s="4" t="s">
        <v>9</v>
      </c>
      <c r="AY270" s="4" t="s">
        <v>9</v>
      </c>
      <c r="AZ270" s="4" t="s">
        <v>9</v>
      </c>
      <c r="BA270" s="4" t="s">
        <v>9</v>
      </c>
      <c r="BB270" s="103">
        <v>0</v>
      </c>
      <c r="BC270" s="102"/>
      <c r="BD270" s="4" t="s">
        <v>9</v>
      </c>
      <c r="BE270" s="102"/>
      <c r="BF270" s="102"/>
      <c r="BG270" s="4" t="s">
        <v>9</v>
      </c>
      <c r="BH270" s="4" t="s">
        <v>5906</v>
      </c>
      <c r="BI270" s="4" t="s">
        <v>9</v>
      </c>
      <c r="BJ270" s="4" t="s">
        <v>9</v>
      </c>
      <c r="BK270" s="4" t="s">
        <v>9</v>
      </c>
      <c r="BL270" s="4" t="s">
        <v>9</v>
      </c>
      <c r="BM270" s="4" t="s">
        <v>9</v>
      </c>
      <c r="BN270" s="4" t="s">
        <v>5907</v>
      </c>
      <c r="BO270" s="4" t="s">
        <v>5908</v>
      </c>
      <c r="BP270" s="4" t="s">
        <v>9</v>
      </c>
      <c r="BQ270" s="4" t="s">
        <v>9</v>
      </c>
      <c r="BR270" s="4" t="s">
        <v>5902</v>
      </c>
      <c r="BS270" s="4" t="s">
        <v>9</v>
      </c>
      <c r="BT270" s="4" t="s">
        <v>9</v>
      </c>
      <c r="BU270" s="4" t="s">
        <v>9</v>
      </c>
      <c r="BV270" s="4" t="s">
        <v>9</v>
      </c>
      <c r="BW270" s="4" t="s">
        <v>9</v>
      </c>
      <c r="BX270" s="4" t="s">
        <v>5901</v>
      </c>
      <c r="BY270" s="4" t="s">
        <v>9</v>
      </c>
      <c r="BZ270" s="4" t="s">
        <v>9</v>
      </c>
      <c r="CA270" s="4" t="s">
        <v>9</v>
      </c>
      <c r="CB270" s="4" t="s">
        <v>9</v>
      </c>
      <c r="CC270" s="4" t="s">
        <v>9</v>
      </c>
      <c r="CD270" s="4" t="s">
        <v>9</v>
      </c>
      <c r="CE270" s="4" t="s">
        <v>9</v>
      </c>
      <c r="CF270" s="4" t="s">
        <v>5902</v>
      </c>
      <c r="CG270" s="4" t="s">
        <v>9</v>
      </c>
      <c r="CH270" s="4" t="s">
        <v>9</v>
      </c>
      <c r="CI270" s="4" t="s">
        <v>9</v>
      </c>
      <c r="CJ270" s="4" t="s">
        <v>9</v>
      </c>
      <c r="CK270" s="104">
        <v>0.51289351851852005</v>
      </c>
      <c r="CL270" s="104">
        <v>0</v>
      </c>
      <c r="CM270" s="4" t="s">
        <v>9</v>
      </c>
      <c r="CN270" s="4" t="s">
        <v>5902</v>
      </c>
      <c r="CO270" s="4" t="s">
        <v>9</v>
      </c>
      <c r="CP270" s="4" t="s">
        <v>9</v>
      </c>
      <c r="CQ270" s="4" t="s">
        <v>9</v>
      </c>
      <c r="CR270" s="4" t="s">
        <v>9</v>
      </c>
      <c r="CS270" s="4" t="s">
        <v>9</v>
      </c>
      <c r="CT270" s="4" t="s">
        <v>9</v>
      </c>
      <c r="CU270" s="4" t="s">
        <v>9</v>
      </c>
      <c r="CV270" s="4" t="s">
        <v>11</v>
      </c>
      <c r="CW270" s="4" t="s">
        <v>5909</v>
      </c>
      <c r="CX270" s="4" t="s">
        <v>9</v>
      </c>
      <c r="CY270" s="4" t="s">
        <v>9</v>
      </c>
      <c r="CZ270" s="4" t="s">
        <v>9</v>
      </c>
      <c r="DA270" s="4" t="s">
        <v>9</v>
      </c>
      <c r="DB270" s="4" t="s">
        <v>9</v>
      </c>
      <c r="DC270" s="102"/>
      <c r="DE270" s="8" t="str">
        <f t="shared" si="8"/>
        <v>XIT130</v>
      </c>
      <c r="DF270" s="8" t="str">
        <f t="shared" si="9"/>
        <v>Author IT Licence</v>
      </c>
    </row>
    <row r="271" spans="1:110">
      <c r="A271" s="4" t="s">
        <v>6178</v>
      </c>
      <c r="B271" s="4" t="s">
        <v>5899</v>
      </c>
      <c r="C271" s="4" t="s">
        <v>4955</v>
      </c>
      <c r="D271" s="4" t="s">
        <v>9</v>
      </c>
      <c r="E271" s="4" t="s">
        <v>5900</v>
      </c>
      <c r="F271" s="102">
        <v>44502</v>
      </c>
      <c r="G271" s="4" t="s">
        <v>9</v>
      </c>
      <c r="H271" s="102"/>
      <c r="I271" s="4" t="s">
        <v>6944</v>
      </c>
      <c r="J271" s="4" t="s">
        <v>9</v>
      </c>
      <c r="K271" s="4" t="s">
        <v>5002</v>
      </c>
      <c r="L271" s="4" t="s">
        <v>9</v>
      </c>
      <c r="M271" s="4" t="s">
        <v>9</v>
      </c>
      <c r="N271" s="4" t="s">
        <v>5002</v>
      </c>
      <c r="O271" s="4" t="s">
        <v>4955</v>
      </c>
      <c r="P271" s="4" t="s">
        <v>5901</v>
      </c>
      <c r="Q271" s="4" t="s">
        <v>9</v>
      </c>
      <c r="R271" s="4" t="s">
        <v>9</v>
      </c>
      <c r="S271" s="4" t="s">
        <v>11</v>
      </c>
      <c r="T271" s="4" t="s">
        <v>1449</v>
      </c>
      <c r="U271" s="4" t="s">
        <v>5902</v>
      </c>
      <c r="V271" s="102"/>
      <c r="W271" s="4" t="s">
        <v>5902</v>
      </c>
      <c r="X271" s="4" t="s">
        <v>9</v>
      </c>
      <c r="Y271" s="4" t="s">
        <v>11</v>
      </c>
      <c r="Z271" s="4" t="s">
        <v>9</v>
      </c>
      <c r="AA271" s="4" t="s">
        <v>9</v>
      </c>
      <c r="AB271" s="102"/>
      <c r="AC271" s="102"/>
      <c r="AD271" s="102"/>
      <c r="AE271" s="102">
        <v>44502</v>
      </c>
      <c r="AF271" s="102"/>
      <c r="AG271" s="102"/>
      <c r="AH271" s="4" t="s">
        <v>5903</v>
      </c>
      <c r="AI271" s="4" t="s">
        <v>9</v>
      </c>
      <c r="AJ271" s="4" t="s">
        <v>9</v>
      </c>
      <c r="AK271" s="4" t="s">
        <v>9</v>
      </c>
      <c r="AL271" s="4" t="s">
        <v>5904</v>
      </c>
      <c r="AM271" s="4" t="s">
        <v>5905</v>
      </c>
      <c r="AN271" s="4" t="s">
        <v>9</v>
      </c>
      <c r="AO271" s="4" t="s">
        <v>9</v>
      </c>
      <c r="AP271" s="4" t="s">
        <v>5902</v>
      </c>
      <c r="AQ271" s="4" t="s">
        <v>9</v>
      </c>
      <c r="AR271" s="4" t="s">
        <v>9</v>
      </c>
      <c r="AS271" s="4" t="s">
        <v>9</v>
      </c>
      <c r="AT271" s="4" t="s">
        <v>9</v>
      </c>
      <c r="AU271" s="4" t="s">
        <v>9</v>
      </c>
      <c r="AV271" s="102"/>
      <c r="AW271" s="4" t="s">
        <v>5902</v>
      </c>
      <c r="AX271" s="4" t="s">
        <v>9</v>
      </c>
      <c r="AY271" s="4" t="s">
        <v>9</v>
      </c>
      <c r="AZ271" s="4" t="s">
        <v>9</v>
      </c>
      <c r="BA271" s="4" t="s">
        <v>9</v>
      </c>
      <c r="BB271" s="103">
        <v>0</v>
      </c>
      <c r="BC271" s="102"/>
      <c r="BD271" s="4" t="s">
        <v>9</v>
      </c>
      <c r="BE271" s="102"/>
      <c r="BF271" s="102"/>
      <c r="BG271" s="4" t="s">
        <v>9</v>
      </c>
      <c r="BH271" s="4" t="s">
        <v>5906</v>
      </c>
      <c r="BI271" s="4" t="s">
        <v>9</v>
      </c>
      <c r="BJ271" s="4" t="s">
        <v>9</v>
      </c>
      <c r="BK271" s="4" t="s">
        <v>9</v>
      </c>
      <c r="BL271" s="4" t="s">
        <v>9</v>
      </c>
      <c r="BM271" s="4" t="s">
        <v>9</v>
      </c>
      <c r="BN271" s="4" t="s">
        <v>5907</v>
      </c>
      <c r="BO271" s="4" t="s">
        <v>5908</v>
      </c>
      <c r="BP271" s="4" t="s">
        <v>9</v>
      </c>
      <c r="BQ271" s="4" t="s">
        <v>9</v>
      </c>
      <c r="BR271" s="4" t="s">
        <v>5902</v>
      </c>
      <c r="BS271" s="4" t="s">
        <v>9</v>
      </c>
      <c r="BT271" s="4" t="s">
        <v>9</v>
      </c>
      <c r="BU271" s="4" t="s">
        <v>9</v>
      </c>
      <c r="BV271" s="4" t="s">
        <v>9</v>
      </c>
      <c r="BW271" s="4" t="s">
        <v>9</v>
      </c>
      <c r="BX271" s="4" t="s">
        <v>5901</v>
      </c>
      <c r="BY271" s="4" t="s">
        <v>9</v>
      </c>
      <c r="BZ271" s="4" t="s">
        <v>9</v>
      </c>
      <c r="CA271" s="4" t="s">
        <v>9</v>
      </c>
      <c r="CB271" s="4" t="s">
        <v>9</v>
      </c>
      <c r="CC271" s="4" t="s">
        <v>9</v>
      </c>
      <c r="CD271" s="4" t="s">
        <v>9</v>
      </c>
      <c r="CE271" s="4" t="s">
        <v>9</v>
      </c>
      <c r="CF271" s="4" t="s">
        <v>5902</v>
      </c>
      <c r="CG271" s="4" t="s">
        <v>9</v>
      </c>
      <c r="CH271" s="4" t="s">
        <v>9</v>
      </c>
      <c r="CI271" s="4" t="s">
        <v>9</v>
      </c>
      <c r="CJ271" s="4" t="s">
        <v>9</v>
      </c>
      <c r="CK271" s="104">
        <v>0.51289351851852005</v>
      </c>
      <c r="CL271" s="104">
        <v>0</v>
      </c>
      <c r="CM271" s="4" t="s">
        <v>9</v>
      </c>
      <c r="CN271" s="4" t="s">
        <v>5902</v>
      </c>
      <c r="CO271" s="4" t="s">
        <v>9</v>
      </c>
      <c r="CP271" s="4" t="s">
        <v>9</v>
      </c>
      <c r="CQ271" s="4" t="s">
        <v>9</v>
      </c>
      <c r="CR271" s="4" t="s">
        <v>9</v>
      </c>
      <c r="CS271" s="4" t="s">
        <v>9</v>
      </c>
      <c r="CT271" s="4" t="s">
        <v>9</v>
      </c>
      <c r="CU271" s="4" t="s">
        <v>9</v>
      </c>
      <c r="CV271" s="4" t="s">
        <v>11</v>
      </c>
      <c r="CW271" s="4" t="s">
        <v>5909</v>
      </c>
      <c r="CX271" s="4" t="s">
        <v>9</v>
      </c>
      <c r="CY271" s="4" t="s">
        <v>9</v>
      </c>
      <c r="CZ271" s="4" t="s">
        <v>9</v>
      </c>
      <c r="DA271" s="4" t="s">
        <v>9</v>
      </c>
      <c r="DB271" s="4" t="s">
        <v>9</v>
      </c>
      <c r="DC271" s="102"/>
      <c r="DE271" s="8" t="str">
        <f t="shared" si="8"/>
        <v>XIT131</v>
      </c>
      <c r="DF271" s="8" t="str">
        <f t="shared" si="9"/>
        <v>Schneider Unity Licensing</v>
      </c>
    </row>
    <row r="272" spans="1:110">
      <c r="A272" s="4" t="s">
        <v>6179</v>
      </c>
      <c r="B272" s="4" t="s">
        <v>5899</v>
      </c>
      <c r="C272" s="4" t="s">
        <v>4955</v>
      </c>
      <c r="D272" s="4" t="s">
        <v>9</v>
      </c>
      <c r="E272" s="4" t="s">
        <v>5900</v>
      </c>
      <c r="F272" s="102">
        <v>44502</v>
      </c>
      <c r="G272" s="4" t="s">
        <v>9</v>
      </c>
      <c r="H272" s="102"/>
      <c r="I272" s="4" t="s">
        <v>6945</v>
      </c>
      <c r="J272" s="4" t="s">
        <v>9</v>
      </c>
      <c r="K272" s="4" t="s">
        <v>5002</v>
      </c>
      <c r="L272" s="4" t="s">
        <v>9</v>
      </c>
      <c r="M272" s="4" t="s">
        <v>9</v>
      </c>
      <c r="N272" s="4" t="s">
        <v>5002</v>
      </c>
      <c r="O272" s="4" t="s">
        <v>4955</v>
      </c>
      <c r="P272" s="4" t="s">
        <v>5901</v>
      </c>
      <c r="Q272" s="4" t="s">
        <v>9</v>
      </c>
      <c r="R272" s="4" t="s">
        <v>9</v>
      </c>
      <c r="S272" s="4" t="s">
        <v>11</v>
      </c>
      <c r="T272" s="4" t="s">
        <v>1449</v>
      </c>
      <c r="U272" s="4" t="s">
        <v>5902</v>
      </c>
      <c r="V272" s="102"/>
      <c r="W272" s="4" t="s">
        <v>5902</v>
      </c>
      <c r="X272" s="4" t="s">
        <v>9</v>
      </c>
      <c r="Y272" s="4" t="s">
        <v>11</v>
      </c>
      <c r="Z272" s="4" t="s">
        <v>9</v>
      </c>
      <c r="AA272" s="4" t="s">
        <v>9</v>
      </c>
      <c r="AB272" s="102"/>
      <c r="AC272" s="102"/>
      <c r="AD272" s="102"/>
      <c r="AE272" s="102">
        <v>44502</v>
      </c>
      <c r="AF272" s="102"/>
      <c r="AG272" s="102"/>
      <c r="AH272" s="4" t="s">
        <v>5903</v>
      </c>
      <c r="AI272" s="4" t="s">
        <v>9</v>
      </c>
      <c r="AJ272" s="4" t="s">
        <v>9</v>
      </c>
      <c r="AK272" s="4" t="s">
        <v>9</v>
      </c>
      <c r="AL272" s="4" t="s">
        <v>5904</v>
      </c>
      <c r="AM272" s="4" t="s">
        <v>5905</v>
      </c>
      <c r="AN272" s="4" t="s">
        <v>9</v>
      </c>
      <c r="AO272" s="4" t="s">
        <v>9</v>
      </c>
      <c r="AP272" s="4" t="s">
        <v>5902</v>
      </c>
      <c r="AQ272" s="4" t="s">
        <v>9</v>
      </c>
      <c r="AR272" s="4" t="s">
        <v>9</v>
      </c>
      <c r="AS272" s="4" t="s">
        <v>9</v>
      </c>
      <c r="AT272" s="4" t="s">
        <v>9</v>
      </c>
      <c r="AU272" s="4" t="s">
        <v>9</v>
      </c>
      <c r="AV272" s="102"/>
      <c r="AW272" s="4" t="s">
        <v>5902</v>
      </c>
      <c r="AX272" s="4" t="s">
        <v>9</v>
      </c>
      <c r="AY272" s="4" t="s">
        <v>9</v>
      </c>
      <c r="AZ272" s="4" t="s">
        <v>9</v>
      </c>
      <c r="BA272" s="4" t="s">
        <v>9</v>
      </c>
      <c r="BB272" s="103">
        <v>0</v>
      </c>
      <c r="BC272" s="102"/>
      <c r="BD272" s="4" t="s">
        <v>9</v>
      </c>
      <c r="BE272" s="102"/>
      <c r="BF272" s="102"/>
      <c r="BG272" s="4" t="s">
        <v>9</v>
      </c>
      <c r="BH272" s="4" t="s">
        <v>5906</v>
      </c>
      <c r="BI272" s="4" t="s">
        <v>9</v>
      </c>
      <c r="BJ272" s="4" t="s">
        <v>9</v>
      </c>
      <c r="BK272" s="4" t="s">
        <v>9</v>
      </c>
      <c r="BL272" s="4" t="s">
        <v>9</v>
      </c>
      <c r="BM272" s="4" t="s">
        <v>9</v>
      </c>
      <c r="BN272" s="4" t="s">
        <v>5907</v>
      </c>
      <c r="BO272" s="4" t="s">
        <v>5908</v>
      </c>
      <c r="BP272" s="4" t="s">
        <v>9</v>
      </c>
      <c r="BQ272" s="4" t="s">
        <v>9</v>
      </c>
      <c r="BR272" s="4" t="s">
        <v>5902</v>
      </c>
      <c r="BS272" s="4" t="s">
        <v>9</v>
      </c>
      <c r="BT272" s="4" t="s">
        <v>9</v>
      </c>
      <c r="BU272" s="4" t="s">
        <v>9</v>
      </c>
      <c r="BV272" s="4" t="s">
        <v>9</v>
      </c>
      <c r="BW272" s="4" t="s">
        <v>9</v>
      </c>
      <c r="BX272" s="4" t="s">
        <v>5901</v>
      </c>
      <c r="BY272" s="4" t="s">
        <v>9</v>
      </c>
      <c r="BZ272" s="4" t="s">
        <v>9</v>
      </c>
      <c r="CA272" s="4" t="s">
        <v>9</v>
      </c>
      <c r="CB272" s="4" t="s">
        <v>9</v>
      </c>
      <c r="CC272" s="4" t="s">
        <v>9</v>
      </c>
      <c r="CD272" s="4" t="s">
        <v>9</v>
      </c>
      <c r="CE272" s="4" t="s">
        <v>9</v>
      </c>
      <c r="CF272" s="4" t="s">
        <v>5902</v>
      </c>
      <c r="CG272" s="4" t="s">
        <v>9</v>
      </c>
      <c r="CH272" s="4" t="s">
        <v>9</v>
      </c>
      <c r="CI272" s="4" t="s">
        <v>9</v>
      </c>
      <c r="CJ272" s="4" t="s">
        <v>9</v>
      </c>
      <c r="CK272" s="104">
        <v>0.51289351851852005</v>
      </c>
      <c r="CL272" s="104">
        <v>0</v>
      </c>
      <c r="CM272" s="4" t="s">
        <v>9</v>
      </c>
      <c r="CN272" s="4" t="s">
        <v>5902</v>
      </c>
      <c r="CO272" s="4" t="s">
        <v>9</v>
      </c>
      <c r="CP272" s="4" t="s">
        <v>9</v>
      </c>
      <c r="CQ272" s="4" t="s">
        <v>9</v>
      </c>
      <c r="CR272" s="4" t="s">
        <v>9</v>
      </c>
      <c r="CS272" s="4" t="s">
        <v>9</v>
      </c>
      <c r="CT272" s="4" t="s">
        <v>9</v>
      </c>
      <c r="CU272" s="4" t="s">
        <v>9</v>
      </c>
      <c r="CV272" s="4" t="s">
        <v>11</v>
      </c>
      <c r="CW272" s="4" t="s">
        <v>5909</v>
      </c>
      <c r="CX272" s="4" t="s">
        <v>9</v>
      </c>
      <c r="CY272" s="4" t="s">
        <v>9</v>
      </c>
      <c r="CZ272" s="4" t="s">
        <v>9</v>
      </c>
      <c r="DA272" s="4" t="s">
        <v>9</v>
      </c>
      <c r="DB272" s="4" t="s">
        <v>9</v>
      </c>
      <c r="DC272" s="102"/>
      <c r="DE272" s="8" t="str">
        <f t="shared" si="8"/>
        <v>XIT132</v>
      </c>
      <c r="DF272" s="8" t="str">
        <f t="shared" si="9"/>
        <v>Schneider Wonderware InTouch lice</v>
      </c>
    </row>
    <row r="273" spans="1:110">
      <c r="A273" s="4" t="s">
        <v>6180</v>
      </c>
      <c r="B273" s="4" t="s">
        <v>5899</v>
      </c>
      <c r="C273" s="4" t="s">
        <v>4955</v>
      </c>
      <c r="D273" s="4" t="s">
        <v>9</v>
      </c>
      <c r="E273" s="4" t="s">
        <v>5900</v>
      </c>
      <c r="F273" s="102">
        <v>44502</v>
      </c>
      <c r="G273" s="4" t="s">
        <v>9</v>
      </c>
      <c r="H273" s="102"/>
      <c r="I273" s="4" t="s">
        <v>6946</v>
      </c>
      <c r="J273" s="4" t="s">
        <v>9</v>
      </c>
      <c r="K273" s="4" t="s">
        <v>5002</v>
      </c>
      <c r="L273" s="4" t="s">
        <v>9</v>
      </c>
      <c r="M273" s="4" t="s">
        <v>9</v>
      </c>
      <c r="N273" s="4" t="s">
        <v>5002</v>
      </c>
      <c r="O273" s="4" t="s">
        <v>4955</v>
      </c>
      <c r="P273" s="4" t="s">
        <v>5901</v>
      </c>
      <c r="Q273" s="4" t="s">
        <v>9</v>
      </c>
      <c r="R273" s="4" t="s">
        <v>9</v>
      </c>
      <c r="S273" s="4" t="s">
        <v>11</v>
      </c>
      <c r="T273" s="4" t="s">
        <v>1449</v>
      </c>
      <c r="U273" s="4" t="s">
        <v>5902</v>
      </c>
      <c r="V273" s="102"/>
      <c r="W273" s="4" t="s">
        <v>5902</v>
      </c>
      <c r="X273" s="4" t="s">
        <v>9</v>
      </c>
      <c r="Y273" s="4" t="s">
        <v>11</v>
      </c>
      <c r="Z273" s="4" t="s">
        <v>9</v>
      </c>
      <c r="AA273" s="4" t="s">
        <v>9</v>
      </c>
      <c r="AB273" s="102"/>
      <c r="AC273" s="102"/>
      <c r="AD273" s="102"/>
      <c r="AE273" s="102">
        <v>44502</v>
      </c>
      <c r="AF273" s="102"/>
      <c r="AG273" s="102"/>
      <c r="AH273" s="4" t="s">
        <v>5903</v>
      </c>
      <c r="AI273" s="4" t="s">
        <v>9</v>
      </c>
      <c r="AJ273" s="4" t="s">
        <v>9</v>
      </c>
      <c r="AK273" s="4" t="s">
        <v>9</v>
      </c>
      <c r="AL273" s="4" t="s">
        <v>5904</v>
      </c>
      <c r="AM273" s="4" t="s">
        <v>5905</v>
      </c>
      <c r="AN273" s="4" t="s">
        <v>9</v>
      </c>
      <c r="AO273" s="4" t="s">
        <v>9</v>
      </c>
      <c r="AP273" s="4" t="s">
        <v>5902</v>
      </c>
      <c r="AQ273" s="4" t="s">
        <v>9</v>
      </c>
      <c r="AR273" s="4" t="s">
        <v>9</v>
      </c>
      <c r="AS273" s="4" t="s">
        <v>9</v>
      </c>
      <c r="AT273" s="4" t="s">
        <v>9</v>
      </c>
      <c r="AU273" s="4" t="s">
        <v>9</v>
      </c>
      <c r="AV273" s="102"/>
      <c r="AW273" s="4" t="s">
        <v>5902</v>
      </c>
      <c r="AX273" s="4" t="s">
        <v>9</v>
      </c>
      <c r="AY273" s="4" t="s">
        <v>9</v>
      </c>
      <c r="AZ273" s="4" t="s">
        <v>9</v>
      </c>
      <c r="BA273" s="4" t="s">
        <v>9</v>
      </c>
      <c r="BB273" s="103">
        <v>0</v>
      </c>
      <c r="BC273" s="102"/>
      <c r="BD273" s="4" t="s">
        <v>9</v>
      </c>
      <c r="BE273" s="102"/>
      <c r="BF273" s="102"/>
      <c r="BG273" s="4" t="s">
        <v>9</v>
      </c>
      <c r="BH273" s="4" t="s">
        <v>5906</v>
      </c>
      <c r="BI273" s="4" t="s">
        <v>9</v>
      </c>
      <c r="BJ273" s="4" t="s">
        <v>9</v>
      </c>
      <c r="BK273" s="4" t="s">
        <v>9</v>
      </c>
      <c r="BL273" s="4" t="s">
        <v>9</v>
      </c>
      <c r="BM273" s="4" t="s">
        <v>9</v>
      </c>
      <c r="BN273" s="4" t="s">
        <v>5907</v>
      </c>
      <c r="BO273" s="4" t="s">
        <v>5908</v>
      </c>
      <c r="BP273" s="4" t="s">
        <v>9</v>
      </c>
      <c r="BQ273" s="4" t="s">
        <v>9</v>
      </c>
      <c r="BR273" s="4" t="s">
        <v>5902</v>
      </c>
      <c r="BS273" s="4" t="s">
        <v>9</v>
      </c>
      <c r="BT273" s="4" t="s">
        <v>9</v>
      </c>
      <c r="BU273" s="4" t="s">
        <v>9</v>
      </c>
      <c r="BV273" s="4" t="s">
        <v>9</v>
      </c>
      <c r="BW273" s="4" t="s">
        <v>9</v>
      </c>
      <c r="BX273" s="4" t="s">
        <v>5901</v>
      </c>
      <c r="BY273" s="4" t="s">
        <v>9</v>
      </c>
      <c r="BZ273" s="4" t="s">
        <v>9</v>
      </c>
      <c r="CA273" s="4" t="s">
        <v>9</v>
      </c>
      <c r="CB273" s="4" t="s">
        <v>9</v>
      </c>
      <c r="CC273" s="4" t="s">
        <v>9</v>
      </c>
      <c r="CD273" s="4" t="s">
        <v>9</v>
      </c>
      <c r="CE273" s="4" t="s">
        <v>9</v>
      </c>
      <c r="CF273" s="4" t="s">
        <v>5902</v>
      </c>
      <c r="CG273" s="4" t="s">
        <v>9</v>
      </c>
      <c r="CH273" s="4" t="s">
        <v>9</v>
      </c>
      <c r="CI273" s="4" t="s">
        <v>9</v>
      </c>
      <c r="CJ273" s="4" t="s">
        <v>9</v>
      </c>
      <c r="CK273" s="104">
        <v>0.51289351851852005</v>
      </c>
      <c r="CL273" s="104">
        <v>0</v>
      </c>
      <c r="CM273" s="4" t="s">
        <v>9</v>
      </c>
      <c r="CN273" s="4" t="s">
        <v>5902</v>
      </c>
      <c r="CO273" s="4" t="s">
        <v>9</v>
      </c>
      <c r="CP273" s="4" t="s">
        <v>9</v>
      </c>
      <c r="CQ273" s="4" t="s">
        <v>9</v>
      </c>
      <c r="CR273" s="4" t="s">
        <v>9</v>
      </c>
      <c r="CS273" s="4" t="s">
        <v>9</v>
      </c>
      <c r="CT273" s="4" t="s">
        <v>9</v>
      </c>
      <c r="CU273" s="4" t="s">
        <v>9</v>
      </c>
      <c r="CV273" s="4" t="s">
        <v>11</v>
      </c>
      <c r="CW273" s="4" t="s">
        <v>5909</v>
      </c>
      <c r="CX273" s="4" t="s">
        <v>9</v>
      </c>
      <c r="CY273" s="4" t="s">
        <v>9</v>
      </c>
      <c r="CZ273" s="4" t="s">
        <v>9</v>
      </c>
      <c r="DA273" s="4" t="s">
        <v>9</v>
      </c>
      <c r="DB273" s="4" t="s">
        <v>9</v>
      </c>
      <c r="DC273" s="102"/>
      <c r="DE273" s="8" t="str">
        <f t="shared" si="8"/>
        <v>XIT133</v>
      </c>
      <c r="DF273" s="8" t="str">
        <f t="shared" si="9"/>
        <v>Rockwell licensing</v>
      </c>
    </row>
    <row r="274" spans="1:110">
      <c r="A274" s="4" t="s">
        <v>6181</v>
      </c>
      <c r="B274" s="4" t="s">
        <v>5899</v>
      </c>
      <c r="C274" s="4" t="s">
        <v>4955</v>
      </c>
      <c r="D274" s="4" t="s">
        <v>9</v>
      </c>
      <c r="E274" s="4" t="s">
        <v>5900</v>
      </c>
      <c r="F274" s="102">
        <v>44502</v>
      </c>
      <c r="G274" s="4" t="s">
        <v>9</v>
      </c>
      <c r="H274" s="102"/>
      <c r="I274" s="4" t="s">
        <v>6947</v>
      </c>
      <c r="J274" s="4" t="s">
        <v>9</v>
      </c>
      <c r="K274" s="4" t="s">
        <v>5002</v>
      </c>
      <c r="L274" s="4" t="s">
        <v>9</v>
      </c>
      <c r="M274" s="4" t="s">
        <v>9</v>
      </c>
      <c r="N274" s="4" t="s">
        <v>5002</v>
      </c>
      <c r="O274" s="4" t="s">
        <v>4955</v>
      </c>
      <c r="P274" s="4" t="s">
        <v>5901</v>
      </c>
      <c r="Q274" s="4" t="s">
        <v>9</v>
      </c>
      <c r="R274" s="4" t="s">
        <v>9</v>
      </c>
      <c r="S274" s="4" t="s">
        <v>11</v>
      </c>
      <c r="T274" s="4" t="s">
        <v>1449</v>
      </c>
      <c r="U274" s="4" t="s">
        <v>5902</v>
      </c>
      <c r="V274" s="102"/>
      <c r="W274" s="4" t="s">
        <v>5902</v>
      </c>
      <c r="X274" s="4" t="s">
        <v>9</v>
      </c>
      <c r="Y274" s="4" t="s">
        <v>11</v>
      </c>
      <c r="Z274" s="4" t="s">
        <v>9</v>
      </c>
      <c r="AA274" s="4" t="s">
        <v>9</v>
      </c>
      <c r="AB274" s="102"/>
      <c r="AC274" s="102"/>
      <c r="AD274" s="102"/>
      <c r="AE274" s="102">
        <v>44502</v>
      </c>
      <c r="AF274" s="102"/>
      <c r="AG274" s="102"/>
      <c r="AH274" s="4" t="s">
        <v>5903</v>
      </c>
      <c r="AI274" s="4" t="s">
        <v>9</v>
      </c>
      <c r="AJ274" s="4" t="s">
        <v>9</v>
      </c>
      <c r="AK274" s="4" t="s">
        <v>9</v>
      </c>
      <c r="AL274" s="4" t="s">
        <v>5904</v>
      </c>
      <c r="AM274" s="4" t="s">
        <v>5905</v>
      </c>
      <c r="AN274" s="4" t="s">
        <v>9</v>
      </c>
      <c r="AO274" s="4" t="s">
        <v>9</v>
      </c>
      <c r="AP274" s="4" t="s">
        <v>5902</v>
      </c>
      <c r="AQ274" s="4" t="s">
        <v>9</v>
      </c>
      <c r="AR274" s="4" t="s">
        <v>9</v>
      </c>
      <c r="AS274" s="4" t="s">
        <v>9</v>
      </c>
      <c r="AT274" s="4" t="s">
        <v>9</v>
      </c>
      <c r="AU274" s="4" t="s">
        <v>9</v>
      </c>
      <c r="AV274" s="102"/>
      <c r="AW274" s="4" t="s">
        <v>5902</v>
      </c>
      <c r="AX274" s="4" t="s">
        <v>9</v>
      </c>
      <c r="AY274" s="4" t="s">
        <v>9</v>
      </c>
      <c r="AZ274" s="4" t="s">
        <v>9</v>
      </c>
      <c r="BA274" s="4" t="s">
        <v>9</v>
      </c>
      <c r="BB274" s="103">
        <v>0</v>
      </c>
      <c r="BC274" s="102"/>
      <c r="BD274" s="4" t="s">
        <v>9</v>
      </c>
      <c r="BE274" s="102"/>
      <c r="BF274" s="102"/>
      <c r="BG274" s="4" t="s">
        <v>9</v>
      </c>
      <c r="BH274" s="4" t="s">
        <v>5906</v>
      </c>
      <c r="BI274" s="4" t="s">
        <v>9</v>
      </c>
      <c r="BJ274" s="4" t="s">
        <v>9</v>
      </c>
      <c r="BK274" s="4" t="s">
        <v>9</v>
      </c>
      <c r="BL274" s="4" t="s">
        <v>9</v>
      </c>
      <c r="BM274" s="4" t="s">
        <v>9</v>
      </c>
      <c r="BN274" s="4" t="s">
        <v>5907</v>
      </c>
      <c r="BO274" s="4" t="s">
        <v>5908</v>
      </c>
      <c r="BP274" s="4" t="s">
        <v>9</v>
      </c>
      <c r="BQ274" s="4" t="s">
        <v>9</v>
      </c>
      <c r="BR274" s="4" t="s">
        <v>5902</v>
      </c>
      <c r="BS274" s="4" t="s">
        <v>9</v>
      </c>
      <c r="BT274" s="4" t="s">
        <v>9</v>
      </c>
      <c r="BU274" s="4" t="s">
        <v>9</v>
      </c>
      <c r="BV274" s="4" t="s">
        <v>9</v>
      </c>
      <c r="BW274" s="4" t="s">
        <v>9</v>
      </c>
      <c r="BX274" s="4" t="s">
        <v>5901</v>
      </c>
      <c r="BY274" s="4" t="s">
        <v>9</v>
      </c>
      <c r="BZ274" s="4" t="s">
        <v>9</v>
      </c>
      <c r="CA274" s="4" t="s">
        <v>9</v>
      </c>
      <c r="CB274" s="4" t="s">
        <v>9</v>
      </c>
      <c r="CC274" s="4" t="s">
        <v>9</v>
      </c>
      <c r="CD274" s="4" t="s">
        <v>9</v>
      </c>
      <c r="CE274" s="4" t="s">
        <v>9</v>
      </c>
      <c r="CF274" s="4" t="s">
        <v>5902</v>
      </c>
      <c r="CG274" s="4" t="s">
        <v>9</v>
      </c>
      <c r="CH274" s="4" t="s">
        <v>9</v>
      </c>
      <c r="CI274" s="4" t="s">
        <v>9</v>
      </c>
      <c r="CJ274" s="4" t="s">
        <v>9</v>
      </c>
      <c r="CK274" s="104">
        <v>0.51289351851852005</v>
      </c>
      <c r="CL274" s="104">
        <v>0</v>
      </c>
      <c r="CM274" s="4" t="s">
        <v>9</v>
      </c>
      <c r="CN274" s="4" t="s">
        <v>5902</v>
      </c>
      <c r="CO274" s="4" t="s">
        <v>9</v>
      </c>
      <c r="CP274" s="4" t="s">
        <v>9</v>
      </c>
      <c r="CQ274" s="4" t="s">
        <v>9</v>
      </c>
      <c r="CR274" s="4" t="s">
        <v>9</v>
      </c>
      <c r="CS274" s="4" t="s">
        <v>9</v>
      </c>
      <c r="CT274" s="4" t="s">
        <v>9</v>
      </c>
      <c r="CU274" s="4" t="s">
        <v>9</v>
      </c>
      <c r="CV274" s="4" t="s">
        <v>11</v>
      </c>
      <c r="CW274" s="4" t="s">
        <v>5909</v>
      </c>
      <c r="CX274" s="4" t="s">
        <v>9</v>
      </c>
      <c r="CY274" s="4" t="s">
        <v>9</v>
      </c>
      <c r="CZ274" s="4" t="s">
        <v>9</v>
      </c>
      <c r="DA274" s="4" t="s">
        <v>9</v>
      </c>
      <c r="DB274" s="4" t="s">
        <v>9</v>
      </c>
      <c r="DC274" s="102"/>
      <c r="DE274" s="8" t="str">
        <f t="shared" si="8"/>
        <v>XIT134</v>
      </c>
      <c r="DF274" s="8" t="str">
        <f t="shared" si="9"/>
        <v>Omron Software Blending &amp; Canning</v>
      </c>
    </row>
    <row r="275" spans="1:110">
      <c r="A275" s="4" t="s">
        <v>6182</v>
      </c>
      <c r="B275" s="4" t="s">
        <v>5899</v>
      </c>
      <c r="C275" s="4" t="s">
        <v>4955</v>
      </c>
      <c r="D275" s="4" t="s">
        <v>9</v>
      </c>
      <c r="E275" s="4" t="s">
        <v>5900</v>
      </c>
      <c r="F275" s="102">
        <v>44502</v>
      </c>
      <c r="G275" s="4" t="s">
        <v>9</v>
      </c>
      <c r="H275" s="102"/>
      <c r="I275" s="4" t="s">
        <v>6948</v>
      </c>
      <c r="J275" s="4" t="s">
        <v>9</v>
      </c>
      <c r="K275" s="4" t="s">
        <v>5002</v>
      </c>
      <c r="L275" s="4" t="s">
        <v>9</v>
      </c>
      <c r="M275" s="4" t="s">
        <v>9</v>
      </c>
      <c r="N275" s="4" t="s">
        <v>5002</v>
      </c>
      <c r="O275" s="4" t="s">
        <v>4955</v>
      </c>
      <c r="P275" s="4" t="s">
        <v>5901</v>
      </c>
      <c r="Q275" s="4" t="s">
        <v>9</v>
      </c>
      <c r="R275" s="4" t="s">
        <v>9</v>
      </c>
      <c r="S275" s="4" t="s">
        <v>11</v>
      </c>
      <c r="T275" s="4" t="s">
        <v>1449</v>
      </c>
      <c r="U275" s="4" t="s">
        <v>5902</v>
      </c>
      <c r="V275" s="102"/>
      <c r="W275" s="4" t="s">
        <v>5902</v>
      </c>
      <c r="X275" s="4" t="s">
        <v>9</v>
      </c>
      <c r="Y275" s="4" t="s">
        <v>11</v>
      </c>
      <c r="Z275" s="4" t="s">
        <v>9</v>
      </c>
      <c r="AA275" s="4" t="s">
        <v>9</v>
      </c>
      <c r="AB275" s="102"/>
      <c r="AC275" s="102"/>
      <c r="AD275" s="102"/>
      <c r="AE275" s="102">
        <v>44502</v>
      </c>
      <c r="AF275" s="102"/>
      <c r="AG275" s="102"/>
      <c r="AH275" s="4" t="s">
        <v>5903</v>
      </c>
      <c r="AI275" s="4" t="s">
        <v>9</v>
      </c>
      <c r="AJ275" s="4" t="s">
        <v>9</v>
      </c>
      <c r="AK275" s="4" t="s">
        <v>9</v>
      </c>
      <c r="AL275" s="4" t="s">
        <v>5904</v>
      </c>
      <c r="AM275" s="4" t="s">
        <v>5905</v>
      </c>
      <c r="AN275" s="4" t="s">
        <v>9</v>
      </c>
      <c r="AO275" s="4" t="s">
        <v>9</v>
      </c>
      <c r="AP275" s="4" t="s">
        <v>5902</v>
      </c>
      <c r="AQ275" s="4" t="s">
        <v>9</v>
      </c>
      <c r="AR275" s="4" t="s">
        <v>9</v>
      </c>
      <c r="AS275" s="4" t="s">
        <v>9</v>
      </c>
      <c r="AT275" s="4" t="s">
        <v>9</v>
      </c>
      <c r="AU275" s="4" t="s">
        <v>9</v>
      </c>
      <c r="AV275" s="102"/>
      <c r="AW275" s="4" t="s">
        <v>5902</v>
      </c>
      <c r="AX275" s="4" t="s">
        <v>9</v>
      </c>
      <c r="AY275" s="4" t="s">
        <v>9</v>
      </c>
      <c r="AZ275" s="4" t="s">
        <v>9</v>
      </c>
      <c r="BA275" s="4" t="s">
        <v>9</v>
      </c>
      <c r="BB275" s="103">
        <v>0</v>
      </c>
      <c r="BC275" s="102"/>
      <c r="BD275" s="4" t="s">
        <v>9</v>
      </c>
      <c r="BE275" s="102"/>
      <c r="BF275" s="102"/>
      <c r="BG275" s="4" t="s">
        <v>9</v>
      </c>
      <c r="BH275" s="4" t="s">
        <v>5906</v>
      </c>
      <c r="BI275" s="4" t="s">
        <v>9</v>
      </c>
      <c r="BJ275" s="4" t="s">
        <v>9</v>
      </c>
      <c r="BK275" s="4" t="s">
        <v>9</v>
      </c>
      <c r="BL275" s="4" t="s">
        <v>9</v>
      </c>
      <c r="BM275" s="4" t="s">
        <v>9</v>
      </c>
      <c r="BN275" s="4" t="s">
        <v>5907</v>
      </c>
      <c r="BO275" s="4" t="s">
        <v>5908</v>
      </c>
      <c r="BP275" s="4" t="s">
        <v>9</v>
      </c>
      <c r="BQ275" s="4" t="s">
        <v>9</v>
      </c>
      <c r="BR275" s="4" t="s">
        <v>5902</v>
      </c>
      <c r="BS275" s="4" t="s">
        <v>9</v>
      </c>
      <c r="BT275" s="4" t="s">
        <v>9</v>
      </c>
      <c r="BU275" s="4" t="s">
        <v>9</v>
      </c>
      <c r="BV275" s="4" t="s">
        <v>9</v>
      </c>
      <c r="BW275" s="4" t="s">
        <v>9</v>
      </c>
      <c r="BX275" s="4" t="s">
        <v>5901</v>
      </c>
      <c r="BY275" s="4" t="s">
        <v>9</v>
      </c>
      <c r="BZ275" s="4" t="s">
        <v>9</v>
      </c>
      <c r="CA275" s="4" t="s">
        <v>9</v>
      </c>
      <c r="CB275" s="4" t="s">
        <v>9</v>
      </c>
      <c r="CC275" s="4" t="s">
        <v>9</v>
      </c>
      <c r="CD275" s="4" t="s">
        <v>9</v>
      </c>
      <c r="CE275" s="4" t="s">
        <v>9</v>
      </c>
      <c r="CF275" s="4" t="s">
        <v>5902</v>
      </c>
      <c r="CG275" s="4" t="s">
        <v>9</v>
      </c>
      <c r="CH275" s="4" t="s">
        <v>9</v>
      </c>
      <c r="CI275" s="4" t="s">
        <v>9</v>
      </c>
      <c r="CJ275" s="4" t="s">
        <v>9</v>
      </c>
      <c r="CK275" s="104">
        <v>0.51289351851852005</v>
      </c>
      <c r="CL275" s="104">
        <v>0</v>
      </c>
      <c r="CM275" s="4" t="s">
        <v>9</v>
      </c>
      <c r="CN275" s="4" t="s">
        <v>5902</v>
      </c>
      <c r="CO275" s="4" t="s">
        <v>9</v>
      </c>
      <c r="CP275" s="4" t="s">
        <v>9</v>
      </c>
      <c r="CQ275" s="4" t="s">
        <v>9</v>
      </c>
      <c r="CR275" s="4" t="s">
        <v>9</v>
      </c>
      <c r="CS275" s="4" t="s">
        <v>9</v>
      </c>
      <c r="CT275" s="4" t="s">
        <v>9</v>
      </c>
      <c r="CU275" s="4" t="s">
        <v>9</v>
      </c>
      <c r="CV275" s="4" t="s">
        <v>11</v>
      </c>
      <c r="CW275" s="4" t="s">
        <v>5909</v>
      </c>
      <c r="CX275" s="4" t="s">
        <v>9</v>
      </c>
      <c r="CY275" s="4" t="s">
        <v>9</v>
      </c>
      <c r="CZ275" s="4" t="s">
        <v>9</v>
      </c>
      <c r="DA275" s="4" t="s">
        <v>9</v>
      </c>
      <c r="DB275" s="4" t="s">
        <v>9</v>
      </c>
      <c r="DC275" s="102"/>
      <c r="DE275" s="8" t="str">
        <f t="shared" si="8"/>
        <v>XIT135</v>
      </c>
      <c r="DF275" s="8" t="str">
        <f t="shared" si="9"/>
        <v>SolarWinds Network monitor &amp; Back</v>
      </c>
    </row>
    <row r="276" spans="1:110">
      <c r="A276" s="4" t="s">
        <v>6183</v>
      </c>
      <c r="B276" s="4" t="s">
        <v>5899</v>
      </c>
      <c r="C276" s="4" t="s">
        <v>4955</v>
      </c>
      <c r="D276" s="4" t="s">
        <v>9</v>
      </c>
      <c r="E276" s="4" t="s">
        <v>5900</v>
      </c>
      <c r="F276" s="102">
        <v>44502</v>
      </c>
      <c r="G276" s="4" t="s">
        <v>9</v>
      </c>
      <c r="H276" s="102"/>
      <c r="I276" s="4" t="s">
        <v>6949</v>
      </c>
      <c r="J276" s="4" t="s">
        <v>9</v>
      </c>
      <c r="K276" s="4" t="s">
        <v>5002</v>
      </c>
      <c r="L276" s="4" t="s">
        <v>9</v>
      </c>
      <c r="M276" s="4" t="s">
        <v>9</v>
      </c>
      <c r="N276" s="4" t="s">
        <v>5002</v>
      </c>
      <c r="O276" s="4" t="s">
        <v>4955</v>
      </c>
      <c r="P276" s="4" t="s">
        <v>5901</v>
      </c>
      <c r="Q276" s="4" t="s">
        <v>9</v>
      </c>
      <c r="R276" s="4" t="s">
        <v>9</v>
      </c>
      <c r="S276" s="4" t="s">
        <v>11</v>
      </c>
      <c r="T276" s="4" t="s">
        <v>1449</v>
      </c>
      <c r="U276" s="4" t="s">
        <v>5902</v>
      </c>
      <c r="V276" s="102"/>
      <c r="W276" s="4" t="s">
        <v>5902</v>
      </c>
      <c r="X276" s="4" t="s">
        <v>9</v>
      </c>
      <c r="Y276" s="4" t="s">
        <v>11</v>
      </c>
      <c r="Z276" s="4" t="s">
        <v>9</v>
      </c>
      <c r="AA276" s="4" t="s">
        <v>9</v>
      </c>
      <c r="AB276" s="102"/>
      <c r="AC276" s="102"/>
      <c r="AD276" s="102"/>
      <c r="AE276" s="102">
        <v>44502</v>
      </c>
      <c r="AF276" s="102"/>
      <c r="AG276" s="102"/>
      <c r="AH276" s="4" t="s">
        <v>5903</v>
      </c>
      <c r="AI276" s="4" t="s">
        <v>9</v>
      </c>
      <c r="AJ276" s="4" t="s">
        <v>9</v>
      </c>
      <c r="AK276" s="4" t="s">
        <v>9</v>
      </c>
      <c r="AL276" s="4" t="s">
        <v>5904</v>
      </c>
      <c r="AM276" s="4" t="s">
        <v>5905</v>
      </c>
      <c r="AN276" s="4" t="s">
        <v>9</v>
      </c>
      <c r="AO276" s="4" t="s">
        <v>9</v>
      </c>
      <c r="AP276" s="4" t="s">
        <v>5902</v>
      </c>
      <c r="AQ276" s="4" t="s">
        <v>9</v>
      </c>
      <c r="AR276" s="4" t="s">
        <v>9</v>
      </c>
      <c r="AS276" s="4" t="s">
        <v>9</v>
      </c>
      <c r="AT276" s="4" t="s">
        <v>9</v>
      </c>
      <c r="AU276" s="4" t="s">
        <v>9</v>
      </c>
      <c r="AV276" s="102"/>
      <c r="AW276" s="4" t="s">
        <v>5902</v>
      </c>
      <c r="AX276" s="4" t="s">
        <v>9</v>
      </c>
      <c r="AY276" s="4" t="s">
        <v>9</v>
      </c>
      <c r="AZ276" s="4" t="s">
        <v>9</v>
      </c>
      <c r="BA276" s="4" t="s">
        <v>9</v>
      </c>
      <c r="BB276" s="103">
        <v>0</v>
      </c>
      <c r="BC276" s="102"/>
      <c r="BD276" s="4" t="s">
        <v>9</v>
      </c>
      <c r="BE276" s="102"/>
      <c r="BF276" s="102"/>
      <c r="BG276" s="4" t="s">
        <v>9</v>
      </c>
      <c r="BH276" s="4" t="s">
        <v>5906</v>
      </c>
      <c r="BI276" s="4" t="s">
        <v>9</v>
      </c>
      <c r="BJ276" s="4" t="s">
        <v>9</v>
      </c>
      <c r="BK276" s="4" t="s">
        <v>9</v>
      </c>
      <c r="BL276" s="4" t="s">
        <v>9</v>
      </c>
      <c r="BM276" s="4" t="s">
        <v>9</v>
      </c>
      <c r="BN276" s="4" t="s">
        <v>5907</v>
      </c>
      <c r="BO276" s="4" t="s">
        <v>5908</v>
      </c>
      <c r="BP276" s="4" t="s">
        <v>9</v>
      </c>
      <c r="BQ276" s="4" t="s">
        <v>9</v>
      </c>
      <c r="BR276" s="4" t="s">
        <v>5902</v>
      </c>
      <c r="BS276" s="4" t="s">
        <v>9</v>
      </c>
      <c r="BT276" s="4" t="s">
        <v>9</v>
      </c>
      <c r="BU276" s="4" t="s">
        <v>9</v>
      </c>
      <c r="BV276" s="4" t="s">
        <v>9</v>
      </c>
      <c r="BW276" s="4" t="s">
        <v>9</v>
      </c>
      <c r="BX276" s="4" t="s">
        <v>5901</v>
      </c>
      <c r="BY276" s="4" t="s">
        <v>9</v>
      </c>
      <c r="BZ276" s="4" t="s">
        <v>9</v>
      </c>
      <c r="CA276" s="4" t="s">
        <v>9</v>
      </c>
      <c r="CB276" s="4" t="s">
        <v>9</v>
      </c>
      <c r="CC276" s="4" t="s">
        <v>9</v>
      </c>
      <c r="CD276" s="4" t="s">
        <v>9</v>
      </c>
      <c r="CE276" s="4" t="s">
        <v>9</v>
      </c>
      <c r="CF276" s="4" t="s">
        <v>5902</v>
      </c>
      <c r="CG276" s="4" t="s">
        <v>9</v>
      </c>
      <c r="CH276" s="4" t="s">
        <v>9</v>
      </c>
      <c r="CI276" s="4" t="s">
        <v>9</v>
      </c>
      <c r="CJ276" s="4" t="s">
        <v>9</v>
      </c>
      <c r="CK276" s="104">
        <v>0.51289351851852005</v>
      </c>
      <c r="CL276" s="104">
        <v>0</v>
      </c>
      <c r="CM276" s="4" t="s">
        <v>9</v>
      </c>
      <c r="CN276" s="4" t="s">
        <v>5902</v>
      </c>
      <c r="CO276" s="4" t="s">
        <v>9</v>
      </c>
      <c r="CP276" s="4" t="s">
        <v>9</v>
      </c>
      <c r="CQ276" s="4" t="s">
        <v>9</v>
      </c>
      <c r="CR276" s="4" t="s">
        <v>9</v>
      </c>
      <c r="CS276" s="4" t="s">
        <v>9</v>
      </c>
      <c r="CT276" s="4" t="s">
        <v>9</v>
      </c>
      <c r="CU276" s="4" t="s">
        <v>9</v>
      </c>
      <c r="CV276" s="4" t="s">
        <v>11</v>
      </c>
      <c r="CW276" s="4" t="s">
        <v>5909</v>
      </c>
      <c r="CX276" s="4" t="s">
        <v>9</v>
      </c>
      <c r="CY276" s="4" t="s">
        <v>9</v>
      </c>
      <c r="CZ276" s="4" t="s">
        <v>9</v>
      </c>
      <c r="DA276" s="4" t="s">
        <v>9</v>
      </c>
      <c r="DB276" s="4" t="s">
        <v>9</v>
      </c>
      <c r="DC276" s="102"/>
      <c r="DE276" s="8" t="str">
        <f t="shared" si="8"/>
        <v>XIT136</v>
      </c>
      <c r="DF276" s="8" t="str">
        <f t="shared" si="9"/>
        <v>SolarWinds Syslog Server</v>
      </c>
    </row>
    <row r="277" spans="1:110">
      <c r="A277" s="4" t="s">
        <v>6184</v>
      </c>
      <c r="B277" s="4" t="s">
        <v>5899</v>
      </c>
      <c r="C277" s="4" t="s">
        <v>4955</v>
      </c>
      <c r="D277" s="4" t="s">
        <v>9</v>
      </c>
      <c r="E277" s="4" t="s">
        <v>5900</v>
      </c>
      <c r="F277" s="102">
        <v>44502</v>
      </c>
      <c r="G277" s="4" t="s">
        <v>9</v>
      </c>
      <c r="H277" s="102"/>
      <c r="I277" s="4" t="s">
        <v>6950</v>
      </c>
      <c r="J277" s="4" t="s">
        <v>9</v>
      </c>
      <c r="K277" s="4" t="s">
        <v>5002</v>
      </c>
      <c r="L277" s="4" t="s">
        <v>9</v>
      </c>
      <c r="M277" s="4" t="s">
        <v>9</v>
      </c>
      <c r="N277" s="4" t="s">
        <v>5002</v>
      </c>
      <c r="O277" s="4" t="s">
        <v>4955</v>
      </c>
      <c r="P277" s="4" t="s">
        <v>5901</v>
      </c>
      <c r="Q277" s="4" t="s">
        <v>9</v>
      </c>
      <c r="R277" s="4" t="s">
        <v>9</v>
      </c>
      <c r="S277" s="4" t="s">
        <v>11</v>
      </c>
      <c r="T277" s="4" t="s">
        <v>1449</v>
      </c>
      <c r="U277" s="4" t="s">
        <v>5902</v>
      </c>
      <c r="V277" s="102"/>
      <c r="W277" s="4" t="s">
        <v>5902</v>
      </c>
      <c r="X277" s="4" t="s">
        <v>9</v>
      </c>
      <c r="Y277" s="4" t="s">
        <v>11</v>
      </c>
      <c r="Z277" s="4" t="s">
        <v>9</v>
      </c>
      <c r="AA277" s="4" t="s">
        <v>9</v>
      </c>
      <c r="AB277" s="102"/>
      <c r="AC277" s="102"/>
      <c r="AD277" s="102"/>
      <c r="AE277" s="102">
        <v>44502</v>
      </c>
      <c r="AF277" s="102"/>
      <c r="AG277" s="102"/>
      <c r="AH277" s="4" t="s">
        <v>5903</v>
      </c>
      <c r="AI277" s="4" t="s">
        <v>9</v>
      </c>
      <c r="AJ277" s="4" t="s">
        <v>9</v>
      </c>
      <c r="AK277" s="4" t="s">
        <v>9</v>
      </c>
      <c r="AL277" s="4" t="s">
        <v>5904</v>
      </c>
      <c r="AM277" s="4" t="s">
        <v>5905</v>
      </c>
      <c r="AN277" s="4" t="s">
        <v>9</v>
      </c>
      <c r="AO277" s="4" t="s">
        <v>9</v>
      </c>
      <c r="AP277" s="4" t="s">
        <v>5902</v>
      </c>
      <c r="AQ277" s="4" t="s">
        <v>9</v>
      </c>
      <c r="AR277" s="4" t="s">
        <v>9</v>
      </c>
      <c r="AS277" s="4" t="s">
        <v>9</v>
      </c>
      <c r="AT277" s="4" t="s">
        <v>9</v>
      </c>
      <c r="AU277" s="4" t="s">
        <v>9</v>
      </c>
      <c r="AV277" s="102"/>
      <c r="AW277" s="4" t="s">
        <v>5902</v>
      </c>
      <c r="AX277" s="4" t="s">
        <v>9</v>
      </c>
      <c r="AY277" s="4" t="s">
        <v>9</v>
      </c>
      <c r="AZ277" s="4" t="s">
        <v>9</v>
      </c>
      <c r="BA277" s="4" t="s">
        <v>9</v>
      </c>
      <c r="BB277" s="103">
        <v>0</v>
      </c>
      <c r="BC277" s="102"/>
      <c r="BD277" s="4" t="s">
        <v>9</v>
      </c>
      <c r="BE277" s="102"/>
      <c r="BF277" s="102"/>
      <c r="BG277" s="4" t="s">
        <v>9</v>
      </c>
      <c r="BH277" s="4" t="s">
        <v>5906</v>
      </c>
      <c r="BI277" s="4" t="s">
        <v>9</v>
      </c>
      <c r="BJ277" s="4" t="s">
        <v>9</v>
      </c>
      <c r="BK277" s="4" t="s">
        <v>9</v>
      </c>
      <c r="BL277" s="4" t="s">
        <v>9</v>
      </c>
      <c r="BM277" s="4" t="s">
        <v>9</v>
      </c>
      <c r="BN277" s="4" t="s">
        <v>5907</v>
      </c>
      <c r="BO277" s="4" t="s">
        <v>5908</v>
      </c>
      <c r="BP277" s="4" t="s">
        <v>9</v>
      </c>
      <c r="BQ277" s="4" t="s">
        <v>9</v>
      </c>
      <c r="BR277" s="4" t="s">
        <v>5902</v>
      </c>
      <c r="BS277" s="4" t="s">
        <v>9</v>
      </c>
      <c r="BT277" s="4" t="s">
        <v>9</v>
      </c>
      <c r="BU277" s="4" t="s">
        <v>9</v>
      </c>
      <c r="BV277" s="4" t="s">
        <v>9</v>
      </c>
      <c r="BW277" s="4" t="s">
        <v>9</v>
      </c>
      <c r="BX277" s="4" t="s">
        <v>5901</v>
      </c>
      <c r="BY277" s="4" t="s">
        <v>9</v>
      </c>
      <c r="BZ277" s="4" t="s">
        <v>9</v>
      </c>
      <c r="CA277" s="4" t="s">
        <v>9</v>
      </c>
      <c r="CB277" s="4" t="s">
        <v>9</v>
      </c>
      <c r="CC277" s="4" t="s">
        <v>9</v>
      </c>
      <c r="CD277" s="4" t="s">
        <v>9</v>
      </c>
      <c r="CE277" s="4" t="s">
        <v>9</v>
      </c>
      <c r="CF277" s="4" t="s">
        <v>5902</v>
      </c>
      <c r="CG277" s="4" t="s">
        <v>9</v>
      </c>
      <c r="CH277" s="4" t="s">
        <v>9</v>
      </c>
      <c r="CI277" s="4" t="s">
        <v>9</v>
      </c>
      <c r="CJ277" s="4" t="s">
        <v>9</v>
      </c>
      <c r="CK277" s="104">
        <v>0.51290509259258998</v>
      </c>
      <c r="CL277" s="104">
        <v>0</v>
      </c>
      <c r="CM277" s="4" t="s">
        <v>9</v>
      </c>
      <c r="CN277" s="4" t="s">
        <v>5902</v>
      </c>
      <c r="CO277" s="4" t="s">
        <v>9</v>
      </c>
      <c r="CP277" s="4" t="s">
        <v>9</v>
      </c>
      <c r="CQ277" s="4" t="s">
        <v>9</v>
      </c>
      <c r="CR277" s="4" t="s">
        <v>9</v>
      </c>
      <c r="CS277" s="4" t="s">
        <v>9</v>
      </c>
      <c r="CT277" s="4" t="s">
        <v>9</v>
      </c>
      <c r="CU277" s="4" t="s">
        <v>9</v>
      </c>
      <c r="CV277" s="4" t="s">
        <v>11</v>
      </c>
      <c r="CW277" s="4" t="s">
        <v>5909</v>
      </c>
      <c r="CX277" s="4" t="s">
        <v>9</v>
      </c>
      <c r="CY277" s="4" t="s">
        <v>9</v>
      </c>
      <c r="CZ277" s="4" t="s">
        <v>9</v>
      </c>
      <c r="DA277" s="4" t="s">
        <v>9</v>
      </c>
      <c r="DB277" s="4" t="s">
        <v>9</v>
      </c>
      <c r="DC277" s="102"/>
      <c r="DE277" s="8" t="str">
        <f t="shared" si="8"/>
        <v>XIT137</v>
      </c>
      <c r="DF277" s="8" t="str">
        <f t="shared" si="9"/>
        <v>Syncovery Backup Software</v>
      </c>
    </row>
    <row r="278" spans="1:110">
      <c r="A278" s="4" t="s">
        <v>6185</v>
      </c>
      <c r="B278" s="4" t="s">
        <v>5899</v>
      </c>
      <c r="C278" s="4" t="s">
        <v>4955</v>
      </c>
      <c r="D278" s="4" t="s">
        <v>9</v>
      </c>
      <c r="E278" s="4" t="s">
        <v>5900</v>
      </c>
      <c r="F278" s="102">
        <v>44502</v>
      </c>
      <c r="G278" s="4" t="s">
        <v>9</v>
      </c>
      <c r="H278" s="102"/>
      <c r="I278" s="4" t="s">
        <v>6951</v>
      </c>
      <c r="J278" s="4" t="s">
        <v>9</v>
      </c>
      <c r="K278" s="4" t="s">
        <v>5002</v>
      </c>
      <c r="L278" s="4" t="s">
        <v>9</v>
      </c>
      <c r="M278" s="4" t="s">
        <v>9</v>
      </c>
      <c r="N278" s="4" t="s">
        <v>5002</v>
      </c>
      <c r="O278" s="4" t="s">
        <v>4955</v>
      </c>
      <c r="P278" s="4" t="s">
        <v>5901</v>
      </c>
      <c r="Q278" s="4" t="s">
        <v>9</v>
      </c>
      <c r="R278" s="4" t="s">
        <v>9</v>
      </c>
      <c r="S278" s="4" t="s">
        <v>11</v>
      </c>
      <c r="T278" s="4" t="s">
        <v>1449</v>
      </c>
      <c r="U278" s="4" t="s">
        <v>5902</v>
      </c>
      <c r="V278" s="102"/>
      <c r="W278" s="4" t="s">
        <v>5902</v>
      </c>
      <c r="X278" s="4" t="s">
        <v>9</v>
      </c>
      <c r="Y278" s="4" t="s">
        <v>11</v>
      </c>
      <c r="Z278" s="4" t="s">
        <v>9</v>
      </c>
      <c r="AA278" s="4" t="s">
        <v>9</v>
      </c>
      <c r="AB278" s="102"/>
      <c r="AC278" s="102"/>
      <c r="AD278" s="102"/>
      <c r="AE278" s="102">
        <v>44502</v>
      </c>
      <c r="AF278" s="102"/>
      <c r="AG278" s="102"/>
      <c r="AH278" s="4" t="s">
        <v>5903</v>
      </c>
      <c r="AI278" s="4" t="s">
        <v>9</v>
      </c>
      <c r="AJ278" s="4" t="s">
        <v>9</v>
      </c>
      <c r="AK278" s="4" t="s">
        <v>9</v>
      </c>
      <c r="AL278" s="4" t="s">
        <v>5904</v>
      </c>
      <c r="AM278" s="4" t="s">
        <v>5905</v>
      </c>
      <c r="AN278" s="4" t="s">
        <v>9</v>
      </c>
      <c r="AO278" s="4" t="s">
        <v>9</v>
      </c>
      <c r="AP278" s="4" t="s">
        <v>5902</v>
      </c>
      <c r="AQ278" s="4" t="s">
        <v>9</v>
      </c>
      <c r="AR278" s="4" t="s">
        <v>9</v>
      </c>
      <c r="AS278" s="4" t="s">
        <v>9</v>
      </c>
      <c r="AT278" s="4" t="s">
        <v>9</v>
      </c>
      <c r="AU278" s="4" t="s">
        <v>9</v>
      </c>
      <c r="AV278" s="102"/>
      <c r="AW278" s="4" t="s">
        <v>5902</v>
      </c>
      <c r="AX278" s="4" t="s">
        <v>9</v>
      </c>
      <c r="AY278" s="4" t="s">
        <v>9</v>
      </c>
      <c r="AZ278" s="4" t="s">
        <v>9</v>
      </c>
      <c r="BA278" s="4" t="s">
        <v>9</v>
      </c>
      <c r="BB278" s="103">
        <v>0</v>
      </c>
      <c r="BC278" s="102"/>
      <c r="BD278" s="4" t="s">
        <v>9</v>
      </c>
      <c r="BE278" s="102"/>
      <c r="BF278" s="102"/>
      <c r="BG278" s="4" t="s">
        <v>9</v>
      </c>
      <c r="BH278" s="4" t="s">
        <v>5906</v>
      </c>
      <c r="BI278" s="4" t="s">
        <v>9</v>
      </c>
      <c r="BJ278" s="4" t="s">
        <v>9</v>
      </c>
      <c r="BK278" s="4" t="s">
        <v>9</v>
      </c>
      <c r="BL278" s="4" t="s">
        <v>9</v>
      </c>
      <c r="BM278" s="4" t="s">
        <v>9</v>
      </c>
      <c r="BN278" s="4" t="s">
        <v>5907</v>
      </c>
      <c r="BO278" s="4" t="s">
        <v>5908</v>
      </c>
      <c r="BP278" s="4" t="s">
        <v>9</v>
      </c>
      <c r="BQ278" s="4" t="s">
        <v>9</v>
      </c>
      <c r="BR278" s="4" t="s">
        <v>5902</v>
      </c>
      <c r="BS278" s="4" t="s">
        <v>9</v>
      </c>
      <c r="BT278" s="4" t="s">
        <v>9</v>
      </c>
      <c r="BU278" s="4" t="s">
        <v>9</v>
      </c>
      <c r="BV278" s="4" t="s">
        <v>9</v>
      </c>
      <c r="BW278" s="4" t="s">
        <v>9</v>
      </c>
      <c r="BX278" s="4" t="s">
        <v>5901</v>
      </c>
      <c r="BY278" s="4" t="s">
        <v>9</v>
      </c>
      <c r="BZ278" s="4" t="s">
        <v>9</v>
      </c>
      <c r="CA278" s="4" t="s">
        <v>9</v>
      </c>
      <c r="CB278" s="4" t="s">
        <v>9</v>
      </c>
      <c r="CC278" s="4" t="s">
        <v>9</v>
      </c>
      <c r="CD278" s="4" t="s">
        <v>9</v>
      </c>
      <c r="CE278" s="4" t="s">
        <v>9</v>
      </c>
      <c r="CF278" s="4" t="s">
        <v>5902</v>
      </c>
      <c r="CG278" s="4" t="s">
        <v>9</v>
      </c>
      <c r="CH278" s="4" t="s">
        <v>9</v>
      </c>
      <c r="CI278" s="4" t="s">
        <v>9</v>
      </c>
      <c r="CJ278" s="4" t="s">
        <v>9</v>
      </c>
      <c r="CK278" s="104">
        <v>0.51290509259258998</v>
      </c>
      <c r="CL278" s="104">
        <v>0</v>
      </c>
      <c r="CM278" s="4" t="s">
        <v>9</v>
      </c>
      <c r="CN278" s="4" t="s">
        <v>5902</v>
      </c>
      <c r="CO278" s="4" t="s">
        <v>9</v>
      </c>
      <c r="CP278" s="4" t="s">
        <v>9</v>
      </c>
      <c r="CQ278" s="4" t="s">
        <v>9</v>
      </c>
      <c r="CR278" s="4" t="s">
        <v>9</v>
      </c>
      <c r="CS278" s="4" t="s">
        <v>9</v>
      </c>
      <c r="CT278" s="4" t="s">
        <v>9</v>
      </c>
      <c r="CU278" s="4" t="s">
        <v>9</v>
      </c>
      <c r="CV278" s="4" t="s">
        <v>11</v>
      </c>
      <c r="CW278" s="4" t="s">
        <v>5909</v>
      </c>
      <c r="CX278" s="4" t="s">
        <v>9</v>
      </c>
      <c r="CY278" s="4" t="s">
        <v>9</v>
      </c>
      <c r="CZ278" s="4" t="s">
        <v>9</v>
      </c>
      <c r="DA278" s="4" t="s">
        <v>9</v>
      </c>
      <c r="DB278" s="4" t="s">
        <v>9</v>
      </c>
      <c r="DC278" s="102"/>
      <c r="DE278" s="8" t="str">
        <f t="shared" si="8"/>
        <v>XIT138</v>
      </c>
      <c r="DF278" s="8" t="str">
        <f t="shared" si="9"/>
        <v>MDT Auto save (PLC code version c</v>
      </c>
    </row>
    <row r="279" spans="1:110">
      <c r="A279" s="4" t="s">
        <v>6186</v>
      </c>
      <c r="B279" s="4" t="s">
        <v>5899</v>
      </c>
      <c r="C279" s="4" t="s">
        <v>4955</v>
      </c>
      <c r="D279" s="4" t="s">
        <v>9</v>
      </c>
      <c r="E279" s="4" t="s">
        <v>5900</v>
      </c>
      <c r="F279" s="102">
        <v>44502</v>
      </c>
      <c r="G279" s="4" t="s">
        <v>9</v>
      </c>
      <c r="H279" s="102"/>
      <c r="I279" s="4" t="s">
        <v>6952</v>
      </c>
      <c r="J279" s="4" t="s">
        <v>9</v>
      </c>
      <c r="K279" s="4" t="s">
        <v>5002</v>
      </c>
      <c r="L279" s="4" t="s">
        <v>9</v>
      </c>
      <c r="M279" s="4" t="s">
        <v>9</v>
      </c>
      <c r="N279" s="4" t="s">
        <v>5002</v>
      </c>
      <c r="O279" s="4" t="s">
        <v>4955</v>
      </c>
      <c r="P279" s="4" t="s">
        <v>5901</v>
      </c>
      <c r="Q279" s="4" t="s">
        <v>9</v>
      </c>
      <c r="R279" s="4" t="s">
        <v>9</v>
      </c>
      <c r="S279" s="4" t="s">
        <v>11</v>
      </c>
      <c r="T279" s="4" t="s">
        <v>1449</v>
      </c>
      <c r="U279" s="4" t="s">
        <v>5902</v>
      </c>
      <c r="V279" s="102"/>
      <c r="W279" s="4" t="s">
        <v>5902</v>
      </c>
      <c r="X279" s="4" t="s">
        <v>9</v>
      </c>
      <c r="Y279" s="4" t="s">
        <v>11</v>
      </c>
      <c r="Z279" s="4" t="s">
        <v>9</v>
      </c>
      <c r="AA279" s="4" t="s">
        <v>9</v>
      </c>
      <c r="AB279" s="102"/>
      <c r="AC279" s="102"/>
      <c r="AD279" s="102"/>
      <c r="AE279" s="102">
        <v>44502</v>
      </c>
      <c r="AF279" s="102"/>
      <c r="AG279" s="102"/>
      <c r="AH279" s="4" t="s">
        <v>5903</v>
      </c>
      <c r="AI279" s="4" t="s">
        <v>9</v>
      </c>
      <c r="AJ279" s="4" t="s">
        <v>9</v>
      </c>
      <c r="AK279" s="4" t="s">
        <v>9</v>
      </c>
      <c r="AL279" s="4" t="s">
        <v>5904</v>
      </c>
      <c r="AM279" s="4" t="s">
        <v>5905</v>
      </c>
      <c r="AN279" s="4" t="s">
        <v>9</v>
      </c>
      <c r="AO279" s="4" t="s">
        <v>9</v>
      </c>
      <c r="AP279" s="4" t="s">
        <v>5902</v>
      </c>
      <c r="AQ279" s="4" t="s">
        <v>9</v>
      </c>
      <c r="AR279" s="4" t="s">
        <v>9</v>
      </c>
      <c r="AS279" s="4" t="s">
        <v>9</v>
      </c>
      <c r="AT279" s="4" t="s">
        <v>9</v>
      </c>
      <c r="AU279" s="4" t="s">
        <v>9</v>
      </c>
      <c r="AV279" s="102"/>
      <c r="AW279" s="4" t="s">
        <v>5902</v>
      </c>
      <c r="AX279" s="4" t="s">
        <v>9</v>
      </c>
      <c r="AY279" s="4" t="s">
        <v>9</v>
      </c>
      <c r="AZ279" s="4" t="s">
        <v>9</v>
      </c>
      <c r="BA279" s="4" t="s">
        <v>9</v>
      </c>
      <c r="BB279" s="103">
        <v>0</v>
      </c>
      <c r="BC279" s="102"/>
      <c r="BD279" s="4" t="s">
        <v>9</v>
      </c>
      <c r="BE279" s="102"/>
      <c r="BF279" s="102"/>
      <c r="BG279" s="4" t="s">
        <v>9</v>
      </c>
      <c r="BH279" s="4" t="s">
        <v>5906</v>
      </c>
      <c r="BI279" s="4" t="s">
        <v>9</v>
      </c>
      <c r="BJ279" s="4" t="s">
        <v>9</v>
      </c>
      <c r="BK279" s="4" t="s">
        <v>9</v>
      </c>
      <c r="BL279" s="4" t="s">
        <v>9</v>
      </c>
      <c r="BM279" s="4" t="s">
        <v>9</v>
      </c>
      <c r="BN279" s="4" t="s">
        <v>5907</v>
      </c>
      <c r="BO279" s="4" t="s">
        <v>5908</v>
      </c>
      <c r="BP279" s="4" t="s">
        <v>9</v>
      </c>
      <c r="BQ279" s="4" t="s">
        <v>9</v>
      </c>
      <c r="BR279" s="4" t="s">
        <v>5902</v>
      </c>
      <c r="BS279" s="4" t="s">
        <v>9</v>
      </c>
      <c r="BT279" s="4" t="s">
        <v>9</v>
      </c>
      <c r="BU279" s="4" t="s">
        <v>9</v>
      </c>
      <c r="BV279" s="4" t="s">
        <v>9</v>
      </c>
      <c r="BW279" s="4" t="s">
        <v>9</v>
      </c>
      <c r="BX279" s="4" t="s">
        <v>5901</v>
      </c>
      <c r="BY279" s="4" t="s">
        <v>9</v>
      </c>
      <c r="BZ279" s="4" t="s">
        <v>9</v>
      </c>
      <c r="CA279" s="4" t="s">
        <v>9</v>
      </c>
      <c r="CB279" s="4" t="s">
        <v>9</v>
      </c>
      <c r="CC279" s="4" t="s">
        <v>9</v>
      </c>
      <c r="CD279" s="4" t="s">
        <v>9</v>
      </c>
      <c r="CE279" s="4" t="s">
        <v>9</v>
      </c>
      <c r="CF279" s="4" t="s">
        <v>5902</v>
      </c>
      <c r="CG279" s="4" t="s">
        <v>9</v>
      </c>
      <c r="CH279" s="4" t="s">
        <v>9</v>
      </c>
      <c r="CI279" s="4" t="s">
        <v>9</v>
      </c>
      <c r="CJ279" s="4" t="s">
        <v>9</v>
      </c>
      <c r="CK279" s="104">
        <v>0.51290509259258998</v>
      </c>
      <c r="CL279" s="104">
        <v>0</v>
      </c>
      <c r="CM279" s="4" t="s">
        <v>9</v>
      </c>
      <c r="CN279" s="4" t="s">
        <v>5902</v>
      </c>
      <c r="CO279" s="4" t="s">
        <v>9</v>
      </c>
      <c r="CP279" s="4" t="s">
        <v>9</v>
      </c>
      <c r="CQ279" s="4" t="s">
        <v>9</v>
      </c>
      <c r="CR279" s="4" t="s">
        <v>9</v>
      </c>
      <c r="CS279" s="4" t="s">
        <v>9</v>
      </c>
      <c r="CT279" s="4" t="s">
        <v>9</v>
      </c>
      <c r="CU279" s="4" t="s">
        <v>9</v>
      </c>
      <c r="CV279" s="4" t="s">
        <v>11</v>
      </c>
      <c r="CW279" s="4" t="s">
        <v>5909</v>
      </c>
      <c r="CX279" s="4" t="s">
        <v>9</v>
      </c>
      <c r="CY279" s="4" t="s">
        <v>9</v>
      </c>
      <c r="CZ279" s="4" t="s">
        <v>9</v>
      </c>
      <c r="DA279" s="4" t="s">
        <v>9</v>
      </c>
      <c r="DB279" s="4" t="s">
        <v>9</v>
      </c>
      <c r="DC279" s="102"/>
      <c r="DE279" s="8" t="str">
        <f t="shared" si="8"/>
        <v>XIT139</v>
      </c>
      <c r="DF279" s="8" t="str">
        <f t="shared" si="9"/>
        <v>ProDocs Licensing</v>
      </c>
    </row>
    <row r="280" spans="1:110">
      <c r="A280" s="4" t="s">
        <v>6187</v>
      </c>
      <c r="B280" s="4" t="s">
        <v>5899</v>
      </c>
      <c r="C280" s="4" t="s">
        <v>4955</v>
      </c>
      <c r="D280" s="4" t="s">
        <v>9</v>
      </c>
      <c r="E280" s="4" t="s">
        <v>5900</v>
      </c>
      <c r="F280" s="102">
        <v>44502</v>
      </c>
      <c r="G280" s="4" t="s">
        <v>9</v>
      </c>
      <c r="H280" s="102"/>
      <c r="I280" s="4" t="s">
        <v>6953</v>
      </c>
      <c r="J280" s="4" t="s">
        <v>9</v>
      </c>
      <c r="K280" s="4" t="s">
        <v>5002</v>
      </c>
      <c r="L280" s="4" t="s">
        <v>9</v>
      </c>
      <c r="M280" s="4" t="s">
        <v>9</v>
      </c>
      <c r="N280" s="4" t="s">
        <v>5002</v>
      </c>
      <c r="O280" s="4" t="s">
        <v>4955</v>
      </c>
      <c r="P280" s="4" t="s">
        <v>5901</v>
      </c>
      <c r="Q280" s="4" t="s">
        <v>9</v>
      </c>
      <c r="R280" s="4" t="s">
        <v>9</v>
      </c>
      <c r="S280" s="4" t="s">
        <v>11</v>
      </c>
      <c r="T280" s="4" t="s">
        <v>1449</v>
      </c>
      <c r="U280" s="4" t="s">
        <v>5902</v>
      </c>
      <c r="V280" s="102"/>
      <c r="W280" s="4" t="s">
        <v>5902</v>
      </c>
      <c r="X280" s="4" t="s">
        <v>9</v>
      </c>
      <c r="Y280" s="4" t="s">
        <v>11</v>
      </c>
      <c r="Z280" s="4" t="s">
        <v>9</v>
      </c>
      <c r="AA280" s="4" t="s">
        <v>9</v>
      </c>
      <c r="AB280" s="102"/>
      <c r="AC280" s="102"/>
      <c r="AD280" s="102"/>
      <c r="AE280" s="102">
        <v>44502</v>
      </c>
      <c r="AF280" s="102"/>
      <c r="AG280" s="102"/>
      <c r="AH280" s="4" t="s">
        <v>5903</v>
      </c>
      <c r="AI280" s="4" t="s">
        <v>9</v>
      </c>
      <c r="AJ280" s="4" t="s">
        <v>9</v>
      </c>
      <c r="AK280" s="4" t="s">
        <v>9</v>
      </c>
      <c r="AL280" s="4" t="s">
        <v>5904</v>
      </c>
      <c r="AM280" s="4" t="s">
        <v>5905</v>
      </c>
      <c r="AN280" s="4" t="s">
        <v>9</v>
      </c>
      <c r="AO280" s="4" t="s">
        <v>9</v>
      </c>
      <c r="AP280" s="4" t="s">
        <v>5902</v>
      </c>
      <c r="AQ280" s="4" t="s">
        <v>9</v>
      </c>
      <c r="AR280" s="4" t="s">
        <v>9</v>
      </c>
      <c r="AS280" s="4" t="s">
        <v>9</v>
      </c>
      <c r="AT280" s="4" t="s">
        <v>9</v>
      </c>
      <c r="AU280" s="4" t="s">
        <v>9</v>
      </c>
      <c r="AV280" s="102"/>
      <c r="AW280" s="4" t="s">
        <v>5902</v>
      </c>
      <c r="AX280" s="4" t="s">
        <v>9</v>
      </c>
      <c r="AY280" s="4" t="s">
        <v>9</v>
      </c>
      <c r="AZ280" s="4" t="s">
        <v>9</v>
      </c>
      <c r="BA280" s="4" t="s">
        <v>9</v>
      </c>
      <c r="BB280" s="103">
        <v>0</v>
      </c>
      <c r="BC280" s="102"/>
      <c r="BD280" s="4" t="s">
        <v>9</v>
      </c>
      <c r="BE280" s="102"/>
      <c r="BF280" s="102"/>
      <c r="BG280" s="4" t="s">
        <v>9</v>
      </c>
      <c r="BH280" s="4" t="s">
        <v>5906</v>
      </c>
      <c r="BI280" s="4" t="s">
        <v>9</v>
      </c>
      <c r="BJ280" s="4" t="s">
        <v>9</v>
      </c>
      <c r="BK280" s="4" t="s">
        <v>9</v>
      </c>
      <c r="BL280" s="4" t="s">
        <v>9</v>
      </c>
      <c r="BM280" s="4" t="s">
        <v>9</v>
      </c>
      <c r="BN280" s="4" t="s">
        <v>5907</v>
      </c>
      <c r="BO280" s="4" t="s">
        <v>5908</v>
      </c>
      <c r="BP280" s="4" t="s">
        <v>9</v>
      </c>
      <c r="BQ280" s="4" t="s">
        <v>9</v>
      </c>
      <c r="BR280" s="4" t="s">
        <v>5902</v>
      </c>
      <c r="BS280" s="4" t="s">
        <v>9</v>
      </c>
      <c r="BT280" s="4" t="s">
        <v>9</v>
      </c>
      <c r="BU280" s="4" t="s">
        <v>9</v>
      </c>
      <c r="BV280" s="4" t="s">
        <v>9</v>
      </c>
      <c r="BW280" s="4" t="s">
        <v>9</v>
      </c>
      <c r="BX280" s="4" t="s">
        <v>5901</v>
      </c>
      <c r="BY280" s="4" t="s">
        <v>9</v>
      </c>
      <c r="BZ280" s="4" t="s">
        <v>9</v>
      </c>
      <c r="CA280" s="4" t="s">
        <v>9</v>
      </c>
      <c r="CB280" s="4" t="s">
        <v>9</v>
      </c>
      <c r="CC280" s="4" t="s">
        <v>9</v>
      </c>
      <c r="CD280" s="4" t="s">
        <v>9</v>
      </c>
      <c r="CE280" s="4" t="s">
        <v>9</v>
      </c>
      <c r="CF280" s="4" t="s">
        <v>5902</v>
      </c>
      <c r="CG280" s="4" t="s">
        <v>9</v>
      </c>
      <c r="CH280" s="4" t="s">
        <v>9</v>
      </c>
      <c r="CI280" s="4" t="s">
        <v>9</v>
      </c>
      <c r="CJ280" s="4" t="s">
        <v>9</v>
      </c>
      <c r="CK280" s="104">
        <v>0.51290509259258998</v>
      </c>
      <c r="CL280" s="104">
        <v>0</v>
      </c>
      <c r="CM280" s="4" t="s">
        <v>9</v>
      </c>
      <c r="CN280" s="4" t="s">
        <v>5902</v>
      </c>
      <c r="CO280" s="4" t="s">
        <v>9</v>
      </c>
      <c r="CP280" s="4" t="s">
        <v>9</v>
      </c>
      <c r="CQ280" s="4" t="s">
        <v>9</v>
      </c>
      <c r="CR280" s="4" t="s">
        <v>9</v>
      </c>
      <c r="CS280" s="4" t="s">
        <v>9</v>
      </c>
      <c r="CT280" s="4" t="s">
        <v>9</v>
      </c>
      <c r="CU280" s="4" t="s">
        <v>9</v>
      </c>
      <c r="CV280" s="4" t="s">
        <v>11</v>
      </c>
      <c r="CW280" s="4" t="s">
        <v>5909</v>
      </c>
      <c r="CX280" s="4" t="s">
        <v>9</v>
      </c>
      <c r="CY280" s="4" t="s">
        <v>9</v>
      </c>
      <c r="CZ280" s="4" t="s">
        <v>9</v>
      </c>
      <c r="DA280" s="4" t="s">
        <v>9</v>
      </c>
      <c r="DB280" s="4" t="s">
        <v>9</v>
      </c>
      <c r="DC280" s="102"/>
      <c r="DE280" s="8" t="str">
        <f t="shared" si="8"/>
        <v>BUD220</v>
      </c>
      <c r="DF280" s="8" t="str">
        <f t="shared" si="9"/>
        <v>6-A2 ANZ S2 POK IFB</v>
      </c>
    </row>
    <row r="281" spans="1:110">
      <c r="A281" s="4" t="s">
        <v>6188</v>
      </c>
      <c r="B281" s="4" t="s">
        <v>5899</v>
      </c>
      <c r="C281" s="4" t="s">
        <v>4955</v>
      </c>
      <c r="D281" s="4" t="s">
        <v>9</v>
      </c>
      <c r="E281" s="4" t="s">
        <v>5900</v>
      </c>
      <c r="F281" s="102">
        <v>44502</v>
      </c>
      <c r="G281" s="4" t="s">
        <v>9</v>
      </c>
      <c r="H281" s="102"/>
      <c r="I281" s="4" t="s">
        <v>6954</v>
      </c>
      <c r="J281" s="4" t="s">
        <v>9</v>
      </c>
      <c r="K281" s="4" t="s">
        <v>5002</v>
      </c>
      <c r="L281" s="4" t="s">
        <v>9</v>
      </c>
      <c r="M281" s="4" t="s">
        <v>9</v>
      </c>
      <c r="N281" s="4" t="s">
        <v>5002</v>
      </c>
      <c r="O281" s="4" t="s">
        <v>4955</v>
      </c>
      <c r="P281" s="4" t="s">
        <v>5901</v>
      </c>
      <c r="Q281" s="4" t="s">
        <v>9</v>
      </c>
      <c r="R281" s="4" t="s">
        <v>9</v>
      </c>
      <c r="S281" s="4" t="s">
        <v>11</v>
      </c>
      <c r="T281" s="4" t="s">
        <v>1449</v>
      </c>
      <c r="U281" s="4" t="s">
        <v>5902</v>
      </c>
      <c r="V281" s="102"/>
      <c r="W281" s="4" t="s">
        <v>5902</v>
      </c>
      <c r="X281" s="4" t="s">
        <v>9</v>
      </c>
      <c r="Y281" s="4" t="s">
        <v>11</v>
      </c>
      <c r="Z281" s="4" t="s">
        <v>9</v>
      </c>
      <c r="AA281" s="4" t="s">
        <v>9</v>
      </c>
      <c r="AB281" s="102"/>
      <c r="AC281" s="102"/>
      <c r="AD281" s="102"/>
      <c r="AE281" s="102">
        <v>44502</v>
      </c>
      <c r="AF281" s="102"/>
      <c r="AG281" s="102"/>
      <c r="AH281" s="4" t="s">
        <v>5903</v>
      </c>
      <c r="AI281" s="4" t="s">
        <v>9</v>
      </c>
      <c r="AJ281" s="4" t="s">
        <v>9</v>
      </c>
      <c r="AK281" s="4" t="s">
        <v>9</v>
      </c>
      <c r="AL281" s="4" t="s">
        <v>5904</v>
      </c>
      <c r="AM281" s="4" t="s">
        <v>5905</v>
      </c>
      <c r="AN281" s="4" t="s">
        <v>9</v>
      </c>
      <c r="AO281" s="4" t="s">
        <v>9</v>
      </c>
      <c r="AP281" s="4" t="s">
        <v>5902</v>
      </c>
      <c r="AQ281" s="4" t="s">
        <v>9</v>
      </c>
      <c r="AR281" s="4" t="s">
        <v>9</v>
      </c>
      <c r="AS281" s="4" t="s">
        <v>9</v>
      </c>
      <c r="AT281" s="4" t="s">
        <v>9</v>
      </c>
      <c r="AU281" s="4" t="s">
        <v>9</v>
      </c>
      <c r="AV281" s="102"/>
      <c r="AW281" s="4" t="s">
        <v>5902</v>
      </c>
      <c r="AX281" s="4" t="s">
        <v>9</v>
      </c>
      <c r="AY281" s="4" t="s">
        <v>9</v>
      </c>
      <c r="AZ281" s="4" t="s">
        <v>9</v>
      </c>
      <c r="BA281" s="4" t="s">
        <v>9</v>
      </c>
      <c r="BB281" s="103">
        <v>0</v>
      </c>
      <c r="BC281" s="102"/>
      <c r="BD281" s="4" t="s">
        <v>9</v>
      </c>
      <c r="BE281" s="102"/>
      <c r="BF281" s="102"/>
      <c r="BG281" s="4" t="s">
        <v>9</v>
      </c>
      <c r="BH281" s="4" t="s">
        <v>5906</v>
      </c>
      <c r="BI281" s="4" t="s">
        <v>9</v>
      </c>
      <c r="BJ281" s="4" t="s">
        <v>9</v>
      </c>
      <c r="BK281" s="4" t="s">
        <v>9</v>
      </c>
      <c r="BL281" s="4" t="s">
        <v>9</v>
      </c>
      <c r="BM281" s="4" t="s">
        <v>9</v>
      </c>
      <c r="BN281" s="4" t="s">
        <v>5907</v>
      </c>
      <c r="BO281" s="4" t="s">
        <v>5908</v>
      </c>
      <c r="BP281" s="4" t="s">
        <v>9</v>
      </c>
      <c r="BQ281" s="4" t="s">
        <v>9</v>
      </c>
      <c r="BR281" s="4" t="s">
        <v>5902</v>
      </c>
      <c r="BS281" s="4" t="s">
        <v>9</v>
      </c>
      <c r="BT281" s="4" t="s">
        <v>9</v>
      </c>
      <c r="BU281" s="4" t="s">
        <v>9</v>
      </c>
      <c r="BV281" s="4" t="s">
        <v>9</v>
      </c>
      <c r="BW281" s="4" t="s">
        <v>9</v>
      </c>
      <c r="BX281" s="4" t="s">
        <v>5901</v>
      </c>
      <c r="BY281" s="4" t="s">
        <v>9</v>
      </c>
      <c r="BZ281" s="4" t="s">
        <v>9</v>
      </c>
      <c r="CA281" s="4" t="s">
        <v>9</v>
      </c>
      <c r="CB281" s="4" t="s">
        <v>9</v>
      </c>
      <c r="CC281" s="4" t="s">
        <v>9</v>
      </c>
      <c r="CD281" s="4" t="s">
        <v>9</v>
      </c>
      <c r="CE281" s="4" t="s">
        <v>9</v>
      </c>
      <c r="CF281" s="4" t="s">
        <v>5902</v>
      </c>
      <c r="CG281" s="4" t="s">
        <v>9</v>
      </c>
      <c r="CH281" s="4" t="s">
        <v>9</v>
      </c>
      <c r="CI281" s="4" t="s">
        <v>9</v>
      </c>
      <c r="CJ281" s="4" t="s">
        <v>9</v>
      </c>
      <c r="CK281" s="104">
        <v>0.51290509259258998</v>
      </c>
      <c r="CL281" s="104">
        <v>0</v>
      </c>
      <c r="CM281" s="4" t="s">
        <v>9</v>
      </c>
      <c r="CN281" s="4" t="s">
        <v>5902</v>
      </c>
      <c r="CO281" s="4" t="s">
        <v>9</v>
      </c>
      <c r="CP281" s="4" t="s">
        <v>9</v>
      </c>
      <c r="CQ281" s="4" t="s">
        <v>9</v>
      </c>
      <c r="CR281" s="4" t="s">
        <v>9</v>
      </c>
      <c r="CS281" s="4" t="s">
        <v>9</v>
      </c>
      <c r="CT281" s="4" t="s">
        <v>9</v>
      </c>
      <c r="CU281" s="4" t="s">
        <v>9</v>
      </c>
      <c r="CV281" s="4" t="s">
        <v>11</v>
      </c>
      <c r="CW281" s="4" t="s">
        <v>5909</v>
      </c>
      <c r="CX281" s="4" t="s">
        <v>9</v>
      </c>
      <c r="CY281" s="4" t="s">
        <v>9</v>
      </c>
      <c r="CZ281" s="4" t="s">
        <v>9</v>
      </c>
      <c r="DA281" s="4" t="s">
        <v>9</v>
      </c>
      <c r="DB281" s="4" t="s">
        <v>9</v>
      </c>
      <c r="DC281" s="102"/>
      <c r="DE281" s="8" t="str">
        <f t="shared" si="8"/>
        <v>XIT140</v>
      </c>
      <c r="DF281" s="8" t="str">
        <f t="shared" si="9"/>
        <v>Master Control licensing</v>
      </c>
    </row>
    <row r="282" spans="1:110">
      <c r="A282" s="4" t="s">
        <v>6189</v>
      </c>
      <c r="B282" s="4" t="s">
        <v>5899</v>
      </c>
      <c r="C282" s="4" t="s">
        <v>4955</v>
      </c>
      <c r="D282" s="4" t="s">
        <v>9</v>
      </c>
      <c r="E282" s="4" t="s">
        <v>5900</v>
      </c>
      <c r="F282" s="102">
        <v>44502</v>
      </c>
      <c r="G282" s="4" t="s">
        <v>9</v>
      </c>
      <c r="H282" s="102"/>
      <c r="I282" s="4" t="s">
        <v>6955</v>
      </c>
      <c r="J282" s="4" t="s">
        <v>9</v>
      </c>
      <c r="K282" s="4" t="s">
        <v>5002</v>
      </c>
      <c r="L282" s="4" t="s">
        <v>9</v>
      </c>
      <c r="M282" s="4" t="s">
        <v>9</v>
      </c>
      <c r="N282" s="4" t="s">
        <v>5002</v>
      </c>
      <c r="O282" s="4" t="s">
        <v>4955</v>
      </c>
      <c r="P282" s="4" t="s">
        <v>5901</v>
      </c>
      <c r="Q282" s="4" t="s">
        <v>9</v>
      </c>
      <c r="R282" s="4" t="s">
        <v>9</v>
      </c>
      <c r="S282" s="4" t="s">
        <v>11</v>
      </c>
      <c r="T282" s="4" t="s">
        <v>1449</v>
      </c>
      <c r="U282" s="4" t="s">
        <v>5902</v>
      </c>
      <c r="V282" s="102"/>
      <c r="W282" s="4" t="s">
        <v>5902</v>
      </c>
      <c r="X282" s="4" t="s">
        <v>9</v>
      </c>
      <c r="Y282" s="4" t="s">
        <v>11</v>
      </c>
      <c r="Z282" s="4" t="s">
        <v>9</v>
      </c>
      <c r="AA282" s="4" t="s">
        <v>9</v>
      </c>
      <c r="AB282" s="102"/>
      <c r="AC282" s="102"/>
      <c r="AD282" s="102"/>
      <c r="AE282" s="102">
        <v>44502</v>
      </c>
      <c r="AF282" s="102"/>
      <c r="AG282" s="102"/>
      <c r="AH282" s="4" t="s">
        <v>5903</v>
      </c>
      <c r="AI282" s="4" t="s">
        <v>9</v>
      </c>
      <c r="AJ282" s="4" t="s">
        <v>9</v>
      </c>
      <c r="AK282" s="4" t="s">
        <v>9</v>
      </c>
      <c r="AL282" s="4" t="s">
        <v>5904</v>
      </c>
      <c r="AM282" s="4" t="s">
        <v>5905</v>
      </c>
      <c r="AN282" s="4" t="s">
        <v>9</v>
      </c>
      <c r="AO282" s="4" t="s">
        <v>9</v>
      </c>
      <c r="AP282" s="4" t="s">
        <v>5902</v>
      </c>
      <c r="AQ282" s="4" t="s">
        <v>9</v>
      </c>
      <c r="AR282" s="4" t="s">
        <v>9</v>
      </c>
      <c r="AS282" s="4" t="s">
        <v>9</v>
      </c>
      <c r="AT282" s="4" t="s">
        <v>9</v>
      </c>
      <c r="AU282" s="4" t="s">
        <v>9</v>
      </c>
      <c r="AV282" s="102"/>
      <c r="AW282" s="4" t="s">
        <v>5902</v>
      </c>
      <c r="AX282" s="4" t="s">
        <v>9</v>
      </c>
      <c r="AY282" s="4" t="s">
        <v>9</v>
      </c>
      <c r="AZ282" s="4" t="s">
        <v>9</v>
      </c>
      <c r="BA282" s="4" t="s">
        <v>9</v>
      </c>
      <c r="BB282" s="103">
        <v>0</v>
      </c>
      <c r="BC282" s="102"/>
      <c r="BD282" s="4" t="s">
        <v>9</v>
      </c>
      <c r="BE282" s="102"/>
      <c r="BF282" s="102"/>
      <c r="BG282" s="4" t="s">
        <v>9</v>
      </c>
      <c r="BH282" s="4" t="s">
        <v>5906</v>
      </c>
      <c r="BI282" s="4" t="s">
        <v>9</v>
      </c>
      <c r="BJ282" s="4" t="s">
        <v>9</v>
      </c>
      <c r="BK282" s="4" t="s">
        <v>9</v>
      </c>
      <c r="BL282" s="4" t="s">
        <v>9</v>
      </c>
      <c r="BM282" s="4" t="s">
        <v>9</v>
      </c>
      <c r="BN282" s="4" t="s">
        <v>5907</v>
      </c>
      <c r="BO282" s="4" t="s">
        <v>5908</v>
      </c>
      <c r="BP282" s="4" t="s">
        <v>9</v>
      </c>
      <c r="BQ282" s="4" t="s">
        <v>9</v>
      </c>
      <c r="BR282" s="4" t="s">
        <v>5902</v>
      </c>
      <c r="BS282" s="4" t="s">
        <v>9</v>
      </c>
      <c r="BT282" s="4" t="s">
        <v>9</v>
      </c>
      <c r="BU282" s="4" t="s">
        <v>9</v>
      </c>
      <c r="BV282" s="4" t="s">
        <v>9</v>
      </c>
      <c r="BW282" s="4" t="s">
        <v>9</v>
      </c>
      <c r="BX282" s="4" t="s">
        <v>5901</v>
      </c>
      <c r="BY282" s="4" t="s">
        <v>9</v>
      </c>
      <c r="BZ282" s="4" t="s">
        <v>9</v>
      </c>
      <c r="CA282" s="4" t="s">
        <v>9</v>
      </c>
      <c r="CB282" s="4" t="s">
        <v>9</v>
      </c>
      <c r="CC282" s="4" t="s">
        <v>9</v>
      </c>
      <c r="CD282" s="4" t="s">
        <v>9</v>
      </c>
      <c r="CE282" s="4" t="s">
        <v>9</v>
      </c>
      <c r="CF282" s="4" t="s">
        <v>5902</v>
      </c>
      <c r="CG282" s="4" t="s">
        <v>9</v>
      </c>
      <c r="CH282" s="4" t="s">
        <v>9</v>
      </c>
      <c r="CI282" s="4" t="s">
        <v>9</v>
      </c>
      <c r="CJ282" s="4" t="s">
        <v>9</v>
      </c>
      <c r="CK282" s="104">
        <v>0.51290509259258998</v>
      </c>
      <c r="CL282" s="104">
        <v>0</v>
      </c>
      <c r="CM282" s="4" t="s">
        <v>9</v>
      </c>
      <c r="CN282" s="4" t="s">
        <v>5902</v>
      </c>
      <c r="CO282" s="4" t="s">
        <v>9</v>
      </c>
      <c r="CP282" s="4" t="s">
        <v>9</v>
      </c>
      <c r="CQ282" s="4" t="s">
        <v>9</v>
      </c>
      <c r="CR282" s="4" t="s">
        <v>9</v>
      </c>
      <c r="CS282" s="4" t="s">
        <v>9</v>
      </c>
      <c r="CT282" s="4" t="s">
        <v>9</v>
      </c>
      <c r="CU282" s="4" t="s">
        <v>9</v>
      </c>
      <c r="CV282" s="4" t="s">
        <v>11</v>
      </c>
      <c r="CW282" s="4" t="s">
        <v>5909</v>
      </c>
      <c r="CX282" s="4" t="s">
        <v>9</v>
      </c>
      <c r="CY282" s="4" t="s">
        <v>9</v>
      </c>
      <c r="CZ282" s="4" t="s">
        <v>9</v>
      </c>
      <c r="DA282" s="4" t="s">
        <v>9</v>
      </c>
      <c r="DB282" s="4" t="s">
        <v>9</v>
      </c>
      <c r="DC282" s="102"/>
      <c r="DE282" s="8" t="str">
        <f t="shared" si="8"/>
        <v>XIT141</v>
      </c>
      <c r="DF282" s="8" t="str">
        <f t="shared" si="9"/>
        <v>Pay Global licensing</v>
      </c>
    </row>
    <row r="283" spans="1:110">
      <c r="A283" s="4" t="s">
        <v>6190</v>
      </c>
      <c r="B283" s="4" t="s">
        <v>5899</v>
      </c>
      <c r="C283" s="4" t="s">
        <v>4955</v>
      </c>
      <c r="D283" s="4" t="s">
        <v>9</v>
      </c>
      <c r="E283" s="4" t="s">
        <v>5900</v>
      </c>
      <c r="F283" s="102">
        <v>44502</v>
      </c>
      <c r="G283" s="4" t="s">
        <v>9</v>
      </c>
      <c r="H283" s="102"/>
      <c r="I283" s="4" t="s">
        <v>6956</v>
      </c>
      <c r="J283" s="4" t="s">
        <v>9</v>
      </c>
      <c r="K283" s="4" t="s">
        <v>5002</v>
      </c>
      <c r="L283" s="4" t="s">
        <v>9</v>
      </c>
      <c r="M283" s="4" t="s">
        <v>9</v>
      </c>
      <c r="N283" s="4" t="s">
        <v>5002</v>
      </c>
      <c r="O283" s="4" t="s">
        <v>4955</v>
      </c>
      <c r="P283" s="4" t="s">
        <v>5901</v>
      </c>
      <c r="Q283" s="4" t="s">
        <v>9</v>
      </c>
      <c r="R283" s="4" t="s">
        <v>9</v>
      </c>
      <c r="S283" s="4" t="s">
        <v>11</v>
      </c>
      <c r="T283" s="4" t="s">
        <v>1449</v>
      </c>
      <c r="U283" s="4" t="s">
        <v>5902</v>
      </c>
      <c r="V283" s="102"/>
      <c r="W283" s="4" t="s">
        <v>5902</v>
      </c>
      <c r="X283" s="4" t="s">
        <v>9</v>
      </c>
      <c r="Y283" s="4" t="s">
        <v>11</v>
      </c>
      <c r="Z283" s="4" t="s">
        <v>9</v>
      </c>
      <c r="AA283" s="4" t="s">
        <v>9</v>
      </c>
      <c r="AB283" s="102"/>
      <c r="AC283" s="102"/>
      <c r="AD283" s="102"/>
      <c r="AE283" s="102">
        <v>44502</v>
      </c>
      <c r="AF283" s="102"/>
      <c r="AG283" s="102"/>
      <c r="AH283" s="4" t="s">
        <v>5903</v>
      </c>
      <c r="AI283" s="4" t="s">
        <v>9</v>
      </c>
      <c r="AJ283" s="4" t="s">
        <v>9</v>
      </c>
      <c r="AK283" s="4" t="s">
        <v>9</v>
      </c>
      <c r="AL283" s="4" t="s">
        <v>5904</v>
      </c>
      <c r="AM283" s="4" t="s">
        <v>5905</v>
      </c>
      <c r="AN283" s="4" t="s">
        <v>9</v>
      </c>
      <c r="AO283" s="4" t="s">
        <v>9</v>
      </c>
      <c r="AP283" s="4" t="s">
        <v>5902</v>
      </c>
      <c r="AQ283" s="4" t="s">
        <v>9</v>
      </c>
      <c r="AR283" s="4" t="s">
        <v>9</v>
      </c>
      <c r="AS283" s="4" t="s">
        <v>9</v>
      </c>
      <c r="AT283" s="4" t="s">
        <v>9</v>
      </c>
      <c r="AU283" s="4" t="s">
        <v>9</v>
      </c>
      <c r="AV283" s="102"/>
      <c r="AW283" s="4" t="s">
        <v>5902</v>
      </c>
      <c r="AX283" s="4" t="s">
        <v>9</v>
      </c>
      <c r="AY283" s="4" t="s">
        <v>9</v>
      </c>
      <c r="AZ283" s="4" t="s">
        <v>9</v>
      </c>
      <c r="BA283" s="4" t="s">
        <v>9</v>
      </c>
      <c r="BB283" s="103">
        <v>0</v>
      </c>
      <c r="BC283" s="102"/>
      <c r="BD283" s="4" t="s">
        <v>9</v>
      </c>
      <c r="BE283" s="102"/>
      <c r="BF283" s="102"/>
      <c r="BG283" s="4" t="s">
        <v>9</v>
      </c>
      <c r="BH283" s="4" t="s">
        <v>5906</v>
      </c>
      <c r="BI283" s="4" t="s">
        <v>9</v>
      </c>
      <c r="BJ283" s="4" t="s">
        <v>9</v>
      </c>
      <c r="BK283" s="4" t="s">
        <v>9</v>
      </c>
      <c r="BL283" s="4" t="s">
        <v>9</v>
      </c>
      <c r="BM283" s="4" t="s">
        <v>9</v>
      </c>
      <c r="BN283" s="4" t="s">
        <v>5907</v>
      </c>
      <c r="BO283" s="4" t="s">
        <v>5908</v>
      </c>
      <c r="BP283" s="4" t="s">
        <v>9</v>
      </c>
      <c r="BQ283" s="4" t="s">
        <v>9</v>
      </c>
      <c r="BR283" s="4" t="s">
        <v>5902</v>
      </c>
      <c r="BS283" s="4" t="s">
        <v>9</v>
      </c>
      <c r="BT283" s="4" t="s">
        <v>9</v>
      </c>
      <c r="BU283" s="4" t="s">
        <v>9</v>
      </c>
      <c r="BV283" s="4" t="s">
        <v>9</v>
      </c>
      <c r="BW283" s="4" t="s">
        <v>9</v>
      </c>
      <c r="BX283" s="4" t="s">
        <v>5901</v>
      </c>
      <c r="BY283" s="4" t="s">
        <v>9</v>
      </c>
      <c r="BZ283" s="4" t="s">
        <v>9</v>
      </c>
      <c r="CA283" s="4" t="s">
        <v>9</v>
      </c>
      <c r="CB283" s="4" t="s">
        <v>9</v>
      </c>
      <c r="CC283" s="4" t="s">
        <v>9</v>
      </c>
      <c r="CD283" s="4" t="s">
        <v>9</v>
      </c>
      <c r="CE283" s="4" t="s">
        <v>9</v>
      </c>
      <c r="CF283" s="4" t="s">
        <v>5902</v>
      </c>
      <c r="CG283" s="4" t="s">
        <v>9</v>
      </c>
      <c r="CH283" s="4" t="s">
        <v>9</v>
      </c>
      <c r="CI283" s="4" t="s">
        <v>9</v>
      </c>
      <c r="CJ283" s="4" t="s">
        <v>9</v>
      </c>
      <c r="CK283" s="104">
        <v>0.51290509259258998</v>
      </c>
      <c r="CL283" s="104">
        <v>0</v>
      </c>
      <c r="CM283" s="4" t="s">
        <v>9</v>
      </c>
      <c r="CN283" s="4" t="s">
        <v>5902</v>
      </c>
      <c r="CO283" s="4" t="s">
        <v>9</v>
      </c>
      <c r="CP283" s="4" t="s">
        <v>9</v>
      </c>
      <c r="CQ283" s="4" t="s">
        <v>9</v>
      </c>
      <c r="CR283" s="4" t="s">
        <v>9</v>
      </c>
      <c r="CS283" s="4" t="s">
        <v>9</v>
      </c>
      <c r="CT283" s="4" t="s">
        <v>9</v>
      </c>
      <c r="CU283" s="4" t="s">
        <v>9</v>
      </c>
      <c r="CV283" s="4" t="s">
        <v>11</v>
      </c>
      <c r="CW283" s="4" t="s">
        <v>5909</v>
      </c>
      <c r="CX283" s="4" t="s">
        <v>9</v>
      </c>
      <c r="CY283" s="4" t="s">
        <v>9</v>
      </c>
      <c r="CZ283" s="4" t="s">
        <v>9</v>
      </c>
      <c r="DA283" s="4" t="s">
        <v>9</v>
      </c>
      <c r="DB283" s="4" t="s">
        <v>9</v>
      </c>
      <c r="DC283" s="102"/>
      <c r="DE283" s="8" t="str">
        <f t="shared" si="8"/>
        <v>XIT142</v>
      </c>
      <c r="DF283" s="8" t="str">
        <f t="shared" si="9"/>
        <v>MyRecruitment</v>
      </c>
    </row>
    <row r="284" spans="1:110">
      <c r="A284" s="4" t="s">
        <v>6191</v>
      </c>
      <c r="B284" s="4" t="s">
        <v>5899</v>
      </c>
      <c r="C284" s="4" t="s">
        <v>4955</v>
      </c>
      <c r="D284" s="4" t="s">
        <v>9</v>
      </c>
      <c r="E284" s="4" t="s">
        <v>5900</v>
      </c>
      <c r="F284" s="102">
        <v>44502</v>
      </c>
      <c r="G284" s="4" t="s">
        <v>9</v>
      </c>
      <c r="H284" s="102"/>
      <c r="I284" s="4" t="s">
        <v>6957</v>
      </c>
      <c r="J284" s="4" t="s">
        <v>9</v>
      </c>
      <c r="K284" s="4" t="s">
        <v>5002</v>
      </c>
      <c r="L284" s="4" t="s">
        <v>9</v>
      </c>
      <c r="M284" s="4" t="s">
        <v>9</v>
      </c>
      <c r="N284" s="4" t="s">
        <v>5002</v>
      </c>
      <c r="O284" s="4" t="s">
        <v>4955</v>
      </c>
      <c r="P284" s="4" t="s">
        <v>5901</v>
      </c>
      <c r="Q284" s="4" t="s">
        <v>9</v>
      </c>
      <c r="R284" s="4" t="s">
        <v>9</v>
      </c>
      <c r="S284" s="4" t="s">
        <v>11</v>
      </c>
      <c r="T284" s="4" t="s">
        <v>1449</v>
      </c>
      <c r="U284" s="4" t="s">
        <v>5902</v>
      </c>
      <c r="V284" s="102"/>
      <c r="W284" s="4" t="s">
        <v>5902</v>
      </c>
      <c r="X284" s="4" t="s">
        <v>9</v>
      </c>
      <c r="Y284" s="4" t="s">
        <v>11</v>
      </c>
      <c r="Z284" s="4" t="s">
        <v>9</v>
      </c>
      <c r="AA284" s="4" t="s">
        <v>9</v>
      </c>
      <c r="AB284" s="102"/>
      <c r="AC284" s="102"/>
      <c r="AD284" s="102"/>
      <c r="AE284" s="102">
        <v>44502</v>
      </c>
      <c r="AF284" s="102"/>
      <c r="AG284" s="102"/>
      <c r="AH284" s="4" t="s">
        <v>5903</v>
      </c>
      <c r="AI284" s="4" t="s">
        <v>9</v>
      </c>
      <c r="AJ284" s="4" t="s">
        <v>9</v>
      </c>
      <c r="AK284" s="4" t="s">
        <v>9</v>
      </c>
      <c r="AL284" s="4" t="s">
        <v>5904</v>
      </c>
      <c r="AM284" s="4" t="s">
        <v>5905</v>
      </c>
      <c r="AN284" s="4" t="s">
        <v>9</v>
      </c>
      <c r="AO284" s="4" t="s">
        <v>9</v>
      </c>
      <c r="AP284" s="4" t="s">
        <v>5902</v>
      </c>
      <c r="AQ284" s="4" t="s">
        <v>9</v>
      </c>
      <c r="AR284" s="4" t="s">
        <v>9</v>
      </c>
      <c r="AS284" s="4" t="s">
        <v>9</v>
      </c>
      <c r="AT284" s="4" t="s">
        <v>9</v>
      </c>
      <c r="AU284" s="4" t="s">
        <v>9</v>
      </c>
      <c r="AV284" s="102"/>
      <c r="AW284" s="4" t="s">
        <v>5902</v>
      </c>
      <c r="AX284" s="4" t="s">
        <v>9</v>
      </c>
      <c r="AY284" s="4" t="s">
        <v>9</v>
      </c>
      <c r="AZ284" s="4" t="s">
        <v>9</v>
      </c>
      <c r="BA284" s="4" t="s">
        <v>9</v>
      </c>
      <c r="BB284" s="103">
        <v>0</v>
      </c>
      <c r="BC284" s="102"/>
      <c r="BD284" s="4" t="s">
        <v>9</v>
      </c>
      <c r="BE284" s="102"/>
      <c r="BF284" s="102"/>
      <c r="BG284" s="4" t="s">
        <v>9</v>
      </c>
      <c r="BH284" s="4" t="s">
        <v>5906</v>
      </c>
      <c r="BI284" s="4" t="s">
        <v>9</v>
      </c>
      <c r="BJ284" s="4" t="s">
        <v>9</v>
      </c>
      <c r="BK284" s="4" t="s">
        <v>9</v>
      </c>
      <c r="BL284" s="4" t="s">
        <v>9</v>
      </c>
      <c r="BM284" s="4" t="s">
        <v>9</v>
      </c>
      <c r="BN284" s="4" t="s">
        <v>5907</v>
      </c>
      <c r="BO284" s="4" t="s">
        <v>5908</v>
      </c>
      <c r="BP284" s="4" t="s">
        <v>9</v>
      </c>
      <c r="BQ284" s="4" t="s">
        <v>9</v>
      </c>
      <c r="BR284" s="4" t="s">
        <v>5902</v>
      </c>
      <c r="BS284" s="4" t="s">
        <v>9</v>
      </c>
      <c r="BT284" s="4" t="s">
        <v>9</v>
      </c>
      <c r="BU284" s="4" t="s">
        <v>9</v>
      </c>
      <c r="BV284" s="4" t="s">
        <v>9</v>
      </c>
      <c r="BW284" s="4" t="s">
        <v>9</v>
      </c>
      <c r="BX284" s="4" t="s">
        <v>5901</v>
      </c>
      <c r="BY284" s="4" t="s">
        <v>9</v>
      </c>
      <c r="BZ284" s="4" t="s">
        <v>9</v>
      </c>
      <c r="CA284" s="4" t="s">
        <v>9</v>
      </c>
      <c r="CB284" s="4" t="s">
        <v>9</v>
      </c>
      <c r="CC284" s="4" t="s">
        <v>9</v>
      </c>
      <c r="CD284" s="4" t="s">
        <v>9</v>
      </c>
      <c r="CE284" s="4" t="s">
        <v>9</v>
      </c>
      <c r="CF284" s="4" t="s">
        <v>5902</v>
      </c>
      <c r="CG284" s="4" t="s">
        <v>9</v>
      </c>
      <c r="CH284" s="4" t="s">
        <v>9</v>
      </c>
      <c r="CI284" s="4" t="s">
        <v>9</v>
      </c>
      <c r="CJ284" s="4" t="s">
        <v>9</v>
      </c>
      <c r="CK284" s="104">
        <v>0.51290509259258998</v>
      </c>
      <c r="CL284" s="104">
        <v>0</v>
      </c>
      <c r="CM284" s="4" t="s">
        <v>9</v>
      </c>
      <c r="CN284" s="4" t="s">
        <v>5902</v>
      </c>
      <c r="CO284" s="4" t="s">
        <v>9</v>
      </c>
      <c r="CP284" s="4" t="s">
        <v>9</v>
      </c>
      <c r="CQ284" s="4" t="s">
        <v>9</v>
      </c>
      <c r="CR284" s="4" t="s">
        <v>9</v>
      </c>
      <c r="CS284" s="4" t="s">
        <v>9</v>
      </c>
      <c r="CT284" s="4" t="s">
        <v>9</v>
      </c>
      <c r="CU284" s="4" t="s">
        <v>9</v>
      </c>
      <c r="CV284" s="4" t="s">
        <v>11</v>
      </c>
      <c r="CW284" s="4" t="s">
        <v>5909</v>
      </c>
      <c r="CX284" s="4" t="s">
        <v>9</v>
      </c>
      <c r="CY284" s="4" t="s">
        <v>9</v>
      </c>
      <c r="CZ284" s="4" t="s">
        <v>9</v>
      </c>
      <c r="DA284" s="4" t="s">
        <v>9</v>
      </c>
      <c r="DB284" s="4" t="s">
        <v>9</v>
      </c>
      <c r="DC284" s="102"/>
      <c r="DE284" s="8" t="str">
        <f t="shared" si="8"/>
        <v>XIT143</v>
      </c>
      <c r="DF284" s="8" t="str">
        <f t="shared" si="9"/>
        <v>Safety Management System (SMS) li</v>
      </c>
    </row>
    <row r="285" spans="1:110">
      <c r="A285" s="4" t="s">
        <v>6192</v>
      </c>
      <c r="B285" s="4" t="s">
        <v>5899</v>
      </c>
      <c r="C285" s="4" t="s">
        <v>4955</v>
      </c>
      <c r="D285" s="4" t="s">
        <v>9</v>
      </c>
      <c r="E285" s="4" t="s">
        <v>5900</v>
      </c>
      <c r="F285" s="102">
        <v>44502</v>
      </c>
      <c r="G285" s="4" t="s">
        <v>9</v>
      </c>
      <c r="H285" s="102"/>
      <c r="I285" s="4" t="s">
        <v>6958</v>
      </c>
      <c r="J285" s="4" t="s">
        <v>9</v>
      </c>
      <c r="K285" s="4" t="s">
        <v>5002</v>
      </c>
      <c r="L285" s="4" t="s">
        <v>9</v>
      </c>
      <c r="M285" s="4" t="s">
        <v>9</v>
      </c>
      <c r="N285" s="4" t="s">
        <v>5002</v>
      </c>
      <c r="O285" s="4" t="s">
        <v>4955</v>
      </c>
      <c r="P285" s="4" t="s">
        <v>5901</v>
      </c>
      <c r="Q285" s="4" t="s">
        <v>9</v>
      </c>
      <c r="R285" s="4" t="s">
        <v>9</v>
      </c>
      <c r="S285" s="4" t="s">
        <v>11</v>
      </c>
      <c r="T285" s="4" t="s">
        <v>1449</v>
      </c>
      <c r="U285" s="4" t="s">
        <v>5902</v>
      </c>
      <c r="V285" s="102"/>
      <c r="W285" s="4" t="s">
        <v>5902</v>
      </c>
      <c r="X285" s="4" t="s">
        <v>9</v>
      </c>
      <c r="Y285" s="4" t="s">
        <v>11</v>
      </c>
      <c r="Z285" s="4" t="s">
        <v>9</v>
      </c>
      <c r="AA285" s="4" t="s">
        <v>9</v>
      </c>
      <c r="AB285" s="102"/>
      <c r="AC285" s="102"/>
      <c r="AD285" s="102"/>
      <c r="AE285" s="102">
        <v>44502</v>
      </c>
      <c r="AF285" s="102"/>
      <c r="AG285" s="102"/>
      <c r="AH285" s="4" t="s">
        <v>5903</v>
      </c>
      <c r="AI285" s="4" t="s">
        <v>9</v>
      </c>
      <c r="AJ285" s="4" t="s">
        <v>9</v>
      </c>
      <c r="AK285" s="4" t="s">
        <v>9</v>
      </c>
      <c r="AL285" s="4" t="s">
        <v>5904</v>
      </c>
      <c r="AM285" s="4" t="s">
        <v>5905</v>
      </c>
      <c r="AN285" s="4" t="s">
        <v>9</v>
      </c>
      <c r="AO285" s="4" t="s">
        <v>9</v>
      </c>
      <c r="AP285" s="4" t="s">
        <v>5902</v>
      </c>
      <c r="AQ285" s="4" t="s">
        <v>9</v>
      </c>
      <c r="AR285" s="4" t="s">
        <v>9</v>
      </c>
      <c r="AS285" s="4" t="s">
        <v>9</v>
      </c>
      <c r="AT285" s="4" t="s">
        <v>9</v>
      </c>
      <c r="AU285" s="4" t="s">
        <v>9</v>
      </c>
      <c r="AV285" s="102"/>
      <c r="AW285" s="4" t="s">
        <v>5902</v>
      </c>
      <c r="AX285" s="4" t="s">
        <v>9</v>
      </c>
      <c r="AY285" s="4" t="s">
        <v>9</v>
      </c>
      <c r="AZ285" s="4" t="s">
        <v>9</v>
      </c>
      <c r="BA285" s="4" t="s">
        <v>9</v>
      </c>
      <c r="BB285" s="103">
        <v>0</v>
      </c>
      <c r="BC285" s="102"/>
      <c r="BD285" s="4" t="s">
        <v>9</v>
      </c>
      <c r="BE285" s="102"/>
      <c r="BF285" s="102"/>
      <c r="BG285" s="4" t="s">
        <v>9</v>
      </c>
      <c r="BH285" s="4" t="s">
        <v>5906</v>
      </c>
      <c r="BI285" s="4" t="s">
        <v>9</v>
      </c>
      <c r="BJ285" s="4" t="s">
        <v>9</v>
      </c>
      <c r="BK285" s="4" t="s">
        <v>9</v>
      </c>
      <c r="BL285" s="4" t="s">
        <v>9</v>
      </c>
      <c r="BM285" s="4" t="s">
        <v>9</v>
      </c>
      <c r="BN285" s="4" t="s">
        <v>5907</v>
      </c>
      <c r="BO285" s="4" t="s">
        <v>5908</v>
      </c>
      <c r="BP285" s="4" t="s">
        <v>9</v>
      </c>
      <c r="BQ285" s="4" t="s">
        <v>9</v>
      </c>
      <c r="BR285" s="4" t="s">
        <v>5902</v>
      </c>
      <c r="BS285" s="4" t="s">
        <v>9</v>
      </c>
      <c r="BT285" s="4" t="s">
        <v>9</v>
      </c>
      <c r="BU285" s="4" t="s">
        <v>9</v>
      </c>
      <c r="BV285" s="4" t="s">
        <v>9</v>
      </c>
      <c r="BW285" s="4" t="s">
        <v>9</v>
      </c>
      <c r="BX285" s="4" t="s">
        <v>5901</v>
      </c>
      <c r="BY285" s="4" t="s">
        <v>9</v>
      </c>
      <c r="BZ285" s="4" t="s">
        <v>9</v>
      </c>
      <c r="CA285" s="4" t="s">
        <v>9</v>
      </c>
      <c r="CB285" s="4" t="s">
        <v>9</v>
      </c>
      <c r="CC285" s="4" t="s">
        <v>9</v>
      </c>
      <c r="CD285" s="4" t="s">
        <v>9</v>
      </c>
      <c r="CE285" s="4" t="s">
        <v>9</v>
      </c>
      <c r="CF285" s="4" t="s">
        <v>5902</v>
      </c>
      <c r="CG285" s="4" t="s">
        <v>9</v>
      </c>
      <c r="CH285" s="4" t="s">
        <v>9</v>
      </c>
      <c r="CI285" s="4" t="s">
        <v>9</v>
      </c>
      <c r="CJ285" s="4" t="s">
        <v>9</v>
      </c>
      <c r="CK285" s="104">
        <v>0.51290509259258998</v>
      </c>
      <c r="CL285" s="104">
        <v>0</v>
      </c>
      <c r="CM285" s="4" t="s">
        <v>9</v>
      </c>
      <c r="CN285" s="4" t="s">
        <v>5902</v>
      </c>
      <c r="CO285" s="4" t="s">
        <v>9</v>
      </c>
      <c r="CP285" s="4" t="s">
        <v>9</v>
      </c>
      <c r="CQ285" s="4" t="s">
        <v>9</v>
      </c>
      <c r="CR285" s="4" t="s">
        <v>9</v>
      </c>
      <c r="CS285" s="4" t="s">
        <v>9</v>
      </c>
      <c r="CT285" s="4" t="s">
        <v>9</v>
      </c>
      <c r="CU285" s="4" t="s">
        <v>9</v>
      </c>
      <c r="CV285" s="4" t="s">
        <v>11</v>
      </c>
      <c r="CW285" s="4" t="s">
        <v>5909</v>
      </c>
      <c r="CX285" s="4" t="s">
        <v>9</v>
      </c>
      <c r="CY285" s="4" t="s">
        <v>9</v>
      </c>
      <c r="CZ285" s="4" t="s">
        <v>9</v>
      </c>
      <c r="DA285" s="4" t="s">
        <v>9</v>
      </c>
      <c r="DB285" s="4" t="s">
        <v>9</v>
      </c>
      <c r="DC285" s="102"/>
      <c r="DE285" s="8" t="str">
        <f t="shared" si="8"/>
        <v>XIT144</v>
      </c>
      <c r="DF285" s="8" t="str">
        <f t="shared" si="9"/>
        <v>Leaning Management System (LMS) l</v>
      </c>
    </row>
    <row r="286" spans="1:110">
      <c r="A286" s="4" t="s">
        <v>6193</v>
      </c>
      <c r="B286" s="4" t="s">
        <v>5899</v>
      </c>
      <c r="C286" s="4" t="s">
        <v>4955</v>
      </c>
      <c r="D286" s="4" t="s">
        <v>9</v>
      </c>
      <c r="E286" s="4" t="s">
        <v>5900</v>
      </c>
      <c r="F286" s="102">
        <v>44502</v>
      </c>
      <c r="G286" s="4" t="s">
        <v>9</v>
      </c>
      <c r="H286" s="102"/>
      <c r="I286" s="4" t="s">
        <v>6959</v>
      </c>
      <c r="J286" s="4" t="s">
        <v>9</v>
      </c>
      <c r="K286" s="4" t="s">
        <v>5002</v>
      </c>
      <c r="L286" s="4" t="s">
        <v>9</v>
      </c>
      <c r="M286" s="4" t="s">
        <v>9</v>
      </c>
      <c r="N286" s="4" t="s">
        <v>5002</v>
      </c>
      <c r="O286" s="4" t="s">
        <v>4955</v>
      </c>
      <c r="P286" s="4" t="s">
        <v>5901</v>
      </c>
      <c r="Q286" s="4" t="s">
        <v>9</v>
      </c>
      <c r="R286" s="4" t="s">
        <v>9</v>
      </c>
      <c r="S286" s="4" t="s">
        <v>11</v>
      </c>
      <c r="T286" s="4" t="s">
        <v>1449</v>
      </c>
      <c r="U286" s="4" t="s">
        <v>5902</v>
      </c>
      <c r="V286" s="102"/>
      <c r="W286" s="4" t="s">
        <v>5902</v>
      </c>
      <c r="X286" s="4" t="s">
        <v>9</v>
      </c>
      <c r="Y286" s="4" t="s">
        <v>11</v>
      </c>
      <c r="Z286" s="4" t="s">
        <v>9</v>
      </c>
      <c r="AA286" s="4" t="s">
        <v>9</v>
      </c>
      <c r="AB286" s="102"/>
      <c r="AC286" s="102"/>
      <c r="AD286" s="102"/>
      <c r="AE286" s="102">
        <v>44502</v>
      </c>
      <c r="AF286" s="102"/>
      <c r="AG286" s="102"/>
      <c r="AH286" s="4" t="s">
        <v>5903</v>
      </c>
      <c r="AI286" s="4" t="s">
        <v>9</v>
      </c>
      <c r="AJ286" s="4" t="s">
        <v>9</v>
      </c>
      <c r="AK286" s="4" t="s">
        <v>9</v>
      </c>
      <c r="AL286" s="4" t="s">
        <v>5904</v>
      </c>
      <c r="AM286" s="4" t="s">
        <v>5905</v>
      </c>
      <c r="AN286" s="4" t="s">
        <v>9</v>
      </c>
      <c r="AO286" s="4" t="s">
        <v>9</v>
      </c>
      <c r="AP286" s="4" t="s">
        <v>5902</v>
      </c>
      <c r="AQ286" s="4" t="s">
        <v>9</v>
      </c>
      <c r="AR286" s="4" t="s">
        <v>9</v>
      </c>
      <c r="AS286" s="4" t="s">
        <v>9</v>
      </c>
      <c r="AT286" s="4" t="s">
        <v>9</v>
      </c>
      <c r="AU286" s="4" t="s">
        <v>9</v>
      </c>
      <c r="AV286" s="102"/>
      <c r="AW286" s="4" t="s">
        <v>5902</v>
      </c>
      <c r="AX286" s="4" t="s">
        <v>9</v>
      </c>
      <c r="AY286" s="4" t="s">
        <v>9</v>
      </c>
      <c r="AZ286" s="4" t="s">
        <v>9</v>
      </c>
      <c r="BA286" s="4" t="s">
        <v>9</v>
      </c>
      <c r="BB286" s="103">
        <v>0</v>
      </c>
      <c r="BC286" s="102"/>
      <c r="BD286" s="4" t="s">
        <v>9</v>
      </c>
      <c r="BE286" s="102"/>
      <c r="BF286" s="102"/>
      <c r="BG286" s="4" t="s">
        <v>9</v>
      </c>
      <c r="BH286" s="4" t="s">
        <v>5906</v>
      </c>
      <c r="BI286" s="4" t="s">
        <v>9</v>
      </c>
      <c r="BJ286" s="4" t="s">
        <v>9</v>
      </c>
      <c r="BK286" s="4" t="s">
        <v>9</v>
      </c>
      <c r="BL286" s="4" t="s">
        <v>9</v>
      </c>
      <c r="BM286" s="4" t="s">
        <v>9</v>
      </c>
      <c r="BN286" s="4" t="s">
        <v>5907</v>
      </c>
      <c r="BO286" s="4" t="s">
        <v>5908</v>
      </c>
      <c r="BP286" s="4" t="s">
        <v>9</v>
      </c>
      <c r="BQ286" s="4" t="s">
        <v>9</v>
      </c>
      <c r="BR286" s="4" t="s">
        <v>5902</v>
      </c>
      <c r="BS286" s="4" t="s">
        <v>9</v>
      </c>
      <c r="BT286" s="4" t="s">
        <v>9</v>
      </c>
      <c r="BU286" s="4" t="s">
        <v>9</v>
      </c>
      <c r="BV286" s="4" t="s">
        <v>9</v>
      </c>
      <c r="BW286" s="4" t="s">
        <v>9</v>
      </c>
      <c r="BX286" s="4" t="s">
        <v>5901</v>
      </c>
      <c r="BY286" s="4" t="s">
        <v>9</v>
      </c>
      <c r="BZ286" s="4" t="s">
        <v>9</v>
      </c>
      <c r="CA286" s="4" t="s">
        <v>9</v>
      </c>
      <c r="CB286" s="4" t="s">
        <v>9</v>
      </c>
      <c r="CC286" s="4" t="s">
        <v>9</v>
      </c>
      <c r="CD286" s="4" t="s">
        <v>9</v>
      </c>
      <c r="CE286" s="4" t="s">
        <v>9</v>
      </c>
      <c r="CF286" s="4" t="s">
        <v>5902</v>
      </c>
      <c r="CG286" s="4" t="s">
        <v>9</v>
      </c>
      <c r="CH286" s="4" t="s">
        <v>9</v>
      </c>
      <c r="CI286" s="4" t="s">
        <v>9</v>
      </c>
      <c r="CJ286" s="4" t="s">
        <v>9</v>
      </c>
      <c r="CK286" s="104">
        <v>0.51290509259258998</v>
      </c>
      <c r="CL286" s="104">
        <v>0</v>
      </c>
      <c r="CM286" s="4" t="s">
        <v>9</v>
      </c>
      <c r="CN286" s="4" t="s">
        <v>5902</v>
      </c>
      <c r="CO286" s="4" t="s">
        <v>9</v>
      </c>
      <c r="CP286" s="4" t="s">
        <v>9</v>
      </c>
      <c r="CQ286" s="4" t="s">
        <v>9</v>
      </c>
      <c r="CR286" s="4" t="s">
        <v>9</v>
      </c>
      <c r="CS286" s="4" t="s">
        <v>9</v>
      </c>
      <c r="CT286" s="4" t="s">
        <v>9</v>
      </c>
      <c r="CU286" s="4" t="s">
        <v>9</v>
      </c>
      <c r="CV286" s="4" t="s">
        <v>11</v>
      </c>
      <c r="CW286" s="4" t="s">
        <v>5909</v>
      </c>
      <c r="CX286" s="4" t="s">
        <v>9</v>
      </c>
      <c r="CY286" s="4" t="s">
        <v>9</v>
      </c>
      <c r="CZ286" s="4" t="s">
        <v>9</v>
      </c>
      <c r="DA286" s="4" t="s">
        <v>9</v>
      </c>
      <c r="DB286" s="4" t="s">
        <v>9</v>
      </c>
      <c r="DC286" s="102"/>
      <c r="DE286" s="8" t="str">
        <f t="shared" si="8"/>
        <v>XIT145</v>
      </c>
      <c r="DF286" s="8" t="str">
        <f t="shared" si="9"/>
        <v>Workforce Planning Tool licensing</v>
      </c>
    </row>
    <row r="287" spans="1:110">
      <c r="A287" s="4" t="s">
        <v>6194</v>
      </c>
      <c r="B287" s="4" t="s">
        <v>5899</v>
      </c>
      <c r="C287" s="4" t="s">
        <v>4955</v>
      </c>
      <c r="D287" s="4" t="s">
        <v>9</v>
      </c>
      <c r="E287" s="4" t="s">
        <v>5900</v>
      </c>
      <c r="F287" s="102">
        <v>44502</v>
      </c>
      <c r="G287" s="4" t="s">
        <v>9</v>
      </c>
      <c r="H287" s="102"/>
      <c r="I287" s="4" t="s">
        <v>6960</v>
      </c>
      <c r="J287" s="4" t="s">
        <v>9</v>
      </c>
      <c r="K287" s="4" t="s">
        <v>5002</v>
      </c>
      <c r="L287" s="4" t="s">
        <v>9</v>
      </c>
      <c r="M287" s="4" t="s">
        <v>9</v>
      </c>
      <c r="N287" s="4" t="s">
        <v>5002</v>
      </c>
      <c r="O287" s="4" t="s">
        <v>4955</v>
      </c>
      <c r="P287" s="4" t="s">
        <v>5901</v>
      </c>
      <c r="Q287" s="4" t="s">
        <v>9</v>
      </c>
      <c r="R287" s="4" t="s">
        <v>9</v>
      </c>
      <c r="S287" s="4" t="s">
        <v>11</v>
      </c>
      <c r="T287" s="4" t="s">
        <v>1449</v>
      </c>
      <c r="U287" s="4" t="s">
        <v>5902</v>
      </c>
      <c r="V287" s="102"/>
      <c r="W287" s="4" t="s">
        <v>5902</v>
      </c>
      <c r="X287" s="4" t="s">
        <v>9</v>
      </c>
      <c r="Y287" s="4" t="s">
        <v>11</v>
      </c>
      <c r="Z287" s="4" t="s">
        <v>9</v>
      </c>
      <c r="AA287" s="4" t="s">
        <v>9</v>
      </c>
      <c r="AB287" s="102"/>
      <c r="AC287" s="102"/>
      <c r="AD287" s="102"/>
      <c r="AE287" s="102">
        <v>44502</v>
      </c>
      <c r="AF287" s="102"/>
      <c r="AG287" s="102"/>
      <c r="AH287" s="4" t="s">
        <v>5903</v>
      </c>
      <c r="AI287" s="4" t="s">
        <v>9</v>
      </c>
      <c r="AJ287" s="4" t="s">
        <v>9</v>
      </c>
      <c r="AK287" s="4" t="s">
        <v>9</v>
      </c>
      <c r="AL287" s="4" t="s">
        <v>5904</v>
      </c>
      <c r="AM287" s="4" t="s">
        <v>5905</v>
      </c>
      <c r="AN287" s="4" t="s">
        <v>9</v>
      </c>
      <c r="AO287" s="4" t="s">
        <v>9</v>
      </c>
      <c r="AP287" s="4" t="s">
        <v>5902</v>
      </c>
      <c r="AQ287" s="4" t="s">
        <v>9</v>
      </c>
      <c r="AR287" s="4" t="s">
        <v>9</v>
      </c>
      <c r="AS287" s="4" t="s">
        <v>9</v>
      </c>
      <c r="AT287" s="4" t="s">
        <v>9</v>
      </c>
      <c r="AU287" s="4" t="s">
        <v>9</v>
      </c>
      <c r="AV287" s="102"/>
      <c r="AW287" s="4" t="s">
        <v>5902</v>
      </c>
      <c r="AX287" s="4" t="s">
        <v>9</v>
      </c>
      <c r="AY287" s="4" t="s">
        <v>9</v>
      </c>
      <c r="AZ287" s="4" t="s">
        <v>9</v>
      </c>
      <c r="BA287" s="4" t="s">
        <v>9</v>
      </c>
      <c r="BB287" s="103">
        <v>0</v>
      </c>
      <c r="BC287" s="102"/>
      <c r="BD287" s="4" t="s">
        <v>9</v>
      </c>
      <c r="BE287" s="102"/>
      <c r="BF287" s="102"/>
      <c r="BG287" s="4" t="s">
        <v>9</v>
      </c>
      <c r="BH287" s="4" t="s">
        <v>5906</v>
      </c>
      <c r="BI287" s="4" t="s">
        <v>9</v>
      </c>
      <c r="BJ287" s="4" t="s">
        <v>9</v>
      </c>
      <c r="BK287" s="4" t="s">
        <v>9</v>
      </c>
      <c r="BL287" s="4" t="s">
        <v>9</v>
      </c>
      <c r="BM287" s="4" t="s">
        <v>9</v>
      </c>
      <c r="BN287" s="4" t="s">
        <v>5907</v>
      </c>
      <c r="BO287" s="4" t="s">
        <v>5908</v>
      </c>
      <c r="BP287" s="4" t="s">
        <v>9</v>
      </c>
      <c r="BQ287" s="4" t="s">
        <v>9</v>
      </c>
      <c r="BR287" s="4" t="s">
        <v>5902</v>
      </c>
      <c r="BS287" s="4" t="s">
        <v>9</v>
      </c>
      <c r="BT287" s="4" t="s">
        <v>9</v>
      </c>
      <c r="BU287" s="4" t="s">
        <v>9</v>
      </c>
      <c r="BV287" s="4" t="s">
        <v>9</v>
      </c>
      <c r="BW287" s="4" t="s">
        <v>9</v>
      </c>
      <c r="BX287" s="4" t="s">
        <v>5901</v>
      </c>
      <c r="BY287" s="4" t="s">
        <v>9</v>
      </c>
      <c r="BZ287" s="4" t="s">
        <v>9</v>
      </c>
      <c r="CA287" s="4" t="s">
        <v>9</v>
      </c>
      <c r="CB287" s="4" t="s">
        <v>9</v>
      </c>
      <c r="CC287" s="4" t="s">
        <v>9</v>
      </c>
      <c r="CD287" s="4" t="s">
        <v>9</v>
      </c>
      <c r="CE287" s="4" t="s">
        <v>9</v>
      </c>
      <c r="CF287" s="4" t="s">
        <v>5902</v>
      </c>
      <c r="CG287" s="4" t="s">
        <v>9</v>
      </c>
      <c r="CH287" s="4" t="s">
        <v>9</v>
      </c>
      <c r="CI287" s="4" t="s">
        <v>9</v>
      </c>
      <c r="CJ287" s="4" t="s">
        <v>9</v>
      </c>
      <c r="CK287" s="104">
        <v>0.51290509259258998</v>
      </c>
      <c r="CL287" s="104">
        <v>0</v>
      </c>
      <c r="CM287" s="4" t="s">
        <v>9</v>
      </c>
      <c r="CN287" s="4" t="s">
        <v>5902</v>
      </c>
      <c r="CO287" s="4" t="s">
        <v>9</v>
      </c>
      <c r="CP287" s="4" t="s">
        <v>9</v>
      </c>
      <c r="CQ287" s="4" t="s">
        <v>9</v>
      </c>
      <c r="CR287" s="4" t="s">
        <v>9</v>
      </c>
      <c r="CS287" s="4" t="s">
        <v>9</v>
      </c>
      <c r="CT287" s="4" t="s">
        <v>9</v>
      </c>
      <c r="CU287" s="4" t="s">
        <v>9</v>
      </c>
      <c r="CV287" s="4" t="s">
        <v>11</v>
      </c>
      <c r="CW287" s="4" t="s">
        <v>5909</v>
      </c>
      <c r="CX287" s="4" t="s">
        <v>9</v>
      </c>
      <c r="CY287" s="4" t="s">
        <v>9</v>
      </c>
      <c r="CZ287" s="4" t="s">
        <v>9</v>
      </c>
      <c r="DA287" s="4" t="s">
        <v>9</v>
      </c>
      <c r="DB287" s="4" t="s">
        <v>9</v>
      </c>
      <c r="DC287" s="102"/>
      <c r="DE287" s="8" t="str">
        <f t="shared" si="8"/>
        <v>XIT146</v>
      </c>
      <c r="DF287" s="8" t="str">
        <f t="shared" si="9"/>
        <v>Remote Desktop Services CAL</v>
      </c>
    </row>
    <row r="288" spans="1:110">
      <c r="A288" s="4" t="s">
        <v>6195</v>
      </c>
      <c r="B288" s="4" t="s">
        <v>5899</v>
      </c>
      <c r="C288" s="4" t="s">
        <v>4955</v>
      </c>
      <c r="D288" s="4" t="s">
        <v>9</v>
      </c>
      <c r="E288" s="4" t="s">
        <v>5900</v>
      </c>
      <c r="F288" s="102">
        <v>44502</v>
      </c>
      <c r="G288" s="4" t="s">
        <v>9</v>
      </c>
      <c r="H288" s="102"/>
      <c r="I288" s="4" t="s">
        <v>6961</v>
      </c>
      <c r="J288" s="4" t="s">
        <v>9</v>
      </c>
      <c r="K288" s="4" t="s">
        <v>5002</v>
      </c>
      <c r="L288" s="4" t="s">
        <v>9</v>
      </c>
      <c r="M288" s="4" t="s">
        <v>9</v>
      </c>
      <c r="N288" s="4" t="s">
        <v>5002</v>
      </c>
      <c r="O288" s="4" t="s">
        <v>4955</v>
      </c>
      <c r="P288" s="4" t="s">
        <v>5901</v>
      </c>
      <c r="Q288" s="4" t="s">
        <v>9</v>
      </c>
      <c r="R288" s="4" t="s">
        <v>9</v>
      </c>
      <c r="S288" s="4" t="s">
        <v>11</v>
      </c>
      <c r="T288" s="4" t="s">
        <v>1449</v>
      </c>
      <c r="U288" s="4" t="s">
        <v>5902</v>
      </c>
      <c r="V288" s="102"/>
      <c r="W288" s="4" t="s">
        <v>5902</v>
      </c>
      <c r="X288" s="4" t="s">
        <v>9</v>
      </c>
      <c r="Y288" s="4" t="s">
        <v>11</v>
      </c>
      <c r="Z288" s="4" t="s">
        <v>9</v>
      </c>
      <c r="AA288" s="4" t="s">
        <v>9</v>
      </c>
      <c r="AB288" s="102"/>
      <c r="AC288" s="102"/>
      <c r="AD288" s="102"/>
      <c r="AE288" s="102">
        <v>44502</v>
      </c>
      <c r="AF288" s="102"/>
      <c r="AG288" s="102"/>
      <c r="AH288" s="4" t="s">
        <v>5903</v>
      </c>
      <c r="AI288" s="4" t="s">
        <v>9</v>
      </c>
      <c r="AJ288" s="4" t="s">
        <v>9</v>
      </c>
      <c r="AK288" s="4" t="s">
        <v>9</v>
      </c>
      <c r="AL288" s="4" t="s">
        <v>5904</v>
      </c>
      <c r="AM288" s="4" t="s">
        <v>5905</v>
      </c>
      <c r="AN288" s="4" t="s">
        <v>9</v>
      </c>
      <c r="AO288" s="4" t="s">
        <v>9</v>
      </c>
      <c r="AP288" s="4" t="s">
        <v>5902</v>
      </c>
      <c r="AQ288" s="4" t="s">
        <v>9</v>
      </c>
      <c r="AR288" s="4" t="s">
        <v>9</v>
      </c>
      <c r="AS288" s="4" t="s">
        <v>9</v>
      </c>
      <c r="AT288" s="4" t="s">
        <v>9</v>
      </c>
      <c r="AU288" s="4" t="s">
        <v>9</v>
      </c>
      <c r="AV288" s="102"/>
      <c r="AW288" s="4" t="s">
        <v>5902</v>
      </c>
      <c r="AX288" s="4" t="s">
        <v>9</v>
      </c>
      <c r="AY288" s="4" t="s">
        <v>9</v>
      </c>
      <c r="AZ288" s="4" t="s">
        <v>9</v>
      </c>
      <c r="BA288" s="4" t="s">
        <v>9</v>
      </c>
      <c r="BB288" s="103">
        <v>0</v>
      </c>
      <c r="BC288" s="102"/>
      <c r="BD288" s="4" t="s">
        <v>9</v>
      </c>
      <c r="BE288" s="102"/>
      <c r="BF288" s="102"/>
      <c r="BG288" s="4" t="s">
        <v>9</v>
      </c>
      <c r="BH288" s="4" t="s">
        <v>5906</v>
      </c>
      <c r="BI288" s="4" t="s">
        <v>9</v>
      </c>
      <c r="BJ288" s="4" t="s">
        <v>9</v>
      </c>
      <c r="BK288" s="4" t="s">
        <v>9</v>
      </c>
      <c r="BL288" s="4" t="s">
        <v>9</v>
      </c>
      <c r="BM288" s="4" t="s">
        <v>9</v>
      </c>
      <c r="BN288" s="4" t="s">
        <v>5907</v>
      </c>
      <c r="BO288" s="4" t="s">
        <v>5908</v>
      </c>
      <c r="BP288" s="4" t="s">
        <v>9</v>
      </c>
      <c r="BQ288" s="4" t="s">
        <v>9</v>
      </c>
      <c r="BR288" s="4" t="s">
        <v>5902</v>
      </c>
      <c r="BS288" s="4" t="s">
        <v>9</v>
      </c>
      <c r="BT288" s="4" t="s">
        <v>9</v>
      </c>
      <c r="BU288" s="4" t="s">
        <v>9</v>
      </c>
      <c r="BV288" s="4" t="s">
        <v>9</v>
      </c>
      <c r="BW288" s="4" t="s">
        <v>9</v>
      </c>
      <c r="BX288" s="4" t="s">
        <v>5901</v>
      </c>
      <c r="BY288" s="4" t="s">
        <v>9</v>
      </c>
      <c r="BZ288" s="4" t="s">
        <v>9</v>
      </c>
      <c r="CA288" s="4" t="s">
        <v>9</v>
      </c>
      <c r="CB288" s="4" t="s">
        <v>9</v>
      </c>
      <c r="CC288" s="4" t="s">
        <v>9</v>
      </c>
      <c r="CD288" s="4" t="s">
        <v>9</v>
      </c>
      <c r="CE288" s="4" t="s">
        <v>9</v>
      </c>
      <c r="CF288" s="4" t="s">
        <v>5902</v>
      </c>
      <c r="CG288" s="4" t="s">
        <v>9</v>
      </c>
      <c r="CH288" s="4" t="s">
        <v>9</v>
      </c>
      <c r="CI288" s="4" t="s">
        <v>9</v>
      </c>
      <c r="CJ288" s="4" t="s">
        <v>9</v>
      </c>
      <c r="CK288" s="104">
        <v>0.51290509259258998</v>
      </c>
      <c r="CL288" s="104">
        <v>0</v>
      </c>
      <c r="CM288" s="4" t="s">
        <v>9</v>
      </c>
      <c r="CN288" s="4" t="s">
        <v>5902</v>
      </c>
      <c r="CO288" s="4" t="s">
        <v>9</v>
      </c>
      <c r="CP288" s="4" t="s">
        <v>9</v>
      </c>
      <c r="CQ288" s="4" t="s">
        <v>9</v>
      </c>
      <c r="CR288" s="4" t="s">
        <v>9</v>
      </c>
      <c r="CS288" s="4" t="s">
        <v>9</v>
      </c>
      <c r="CT288" s="4" t="s">
        <v>9</v>
      </c>
      <c r="CU288" s="4" t="s">
        <v>9</v>
      </c>
      <c r="CV288" s="4" t="s">
        <v>11</v>
      </c>
      <c r="CW288" s="4" t="s">
        <v>5909</v>
      </c>
      <c r="CX288" s="4" t="s">
        <v>9</v>
      </c>
      <c r="CY288" s="4" t="s">
        <v>9</v>
      </c>
      <c r="CZ288" s="4" t="s">
        <v>9</v>
      </c>
      <c r="DA288" s="4" t="s">
        <v>9</v>
      </c>
      <c r="DB288" s="4" t="s">
        <v>9</v>
      </c>
      <c r="DC288" s="102"/>
      <c r="DE288" s="8" t="str">
        <f t="shared" si="8"/>
        <v>XIT147</v>
      </c>
      <c r="DF288" s="8" t="str">
        <f t="shared" si="9"/>
        <v>Windows Server STD</v>
      </c>
    </row>
    <row r="289" spans="1:110">
      <c r="A289" s="4" t="s">
        <v>6196</v>
      </c>
      <c r="B289" s="4" t="s">
        <v>5899</v>
      </c>
      <c r="C289" s="4" t="s">
        <v>4955</v>
      </c>
      <c r="D289" s="4" t="s">
        <v>9</v>
      </c>
      <c r="E289" s="4" t="s">
        <v>5900</v>
      </c>
      <c r="F289" s="102">
        <v>44502</v>
      </c>
      <c r="G289" s="4" t="s">
        <v>9</v>
      </c>
      <c r="H289" s="102"/>
      <c r="I289" s="4" t="s">
        <v>6962</v>
      </c>
      <c r="J289" s="4" t="s">
        <v>9</v>
      </c>
      <c r="K289" s="4" t="s">
        <v>5002</v>
      </c>
      <c r="L289" s="4" t="s">
        <v>9</v>
      </c>
      <c r="M289" s="4" t="s">
        <v>9</v>
      </c>
      <c r="N289" s="4" t="s">
        <v>5002</v>
      </c>
      <c r="O289" s="4" t="s">
        <v>4955</v>
      </c>
      <c r="P289" s="4" t="s">
        <v>5901</v>
      </c>
      <c r="Q289" s="4" t="s">
        <v>9</v>
      </c>
      <c r="R289" s="4" t="s">
        <v>9</v>
      </c>
      <c r="S289" s="4" t="s">
        <v>11</v>
      </c>
      <c r="T289" s="4" t="s">
        <v>1449</v>
      </c>
      <c r="U289" s="4" t="s">
        <v>5902</v>
      </c>
      <c r="V289" s="102"/>
      <c r="W289" s="4" t="s">
        <v>5902</v>
      </c>
      <c r="X289" s="4" t="s">
        <v>9</v>
      </c>
      <c r="Y289" s="4" t="s">
        <v>11</v>
      </c>
      <c r="Z289" s="4" t="s">
        <v>9</v>
      </c>
      <c r="AA289" s="4" t="s">
        <v>9</v>
      </c>
      <c r="AB289" s="102"/>
      <c r="AC289" s="102"/>
      <c r="AD289" s="102"/>
      <c r="AE289" s="102">
        <v>44502</v>
      </c>
      <c r="AF289" s="102"/>
      <c r="AG289" s="102"/>
      <c r="AH289" s="4" t="s">
        <v>5903</v>
      </c>
      <c r="AI289" s="4" t="s">
        <v>9</v>
      </c>
      <c r="AJ289" s="4" t="s">
        <v>9</v>
      </c>
      <c r="AK289" s="4" t="s">
        <v>9</v>
      </c>
      <c r="AL289" s="4" t="s">
        <v>5904</v>
      </c>
      <c r="AM289" s="4" t="s">
        <v>5905</v>
      </c>
      <c r="AN289" s="4" t="s">
        <v>9</v>
      </c>
      <c r="AO289" s="4" t="s">
        <v>9</v>
      </c>
      <c r="AP289" s="4" t="s">
        <v>5902</v>
      </c>
      <c r="AQ289" s="4" t="s">
        <v>9</v>
      </c>
      <c r="AR289" s="4" t="s">
        <v>9</v>
      </c>
      <c r="AS289" s="4" t="s">
        <v>9</v>
      </c>
      <c r="AT289" s="4" t="s">
        <v>9</v>
      </c>
      <c r="AU289" s="4" t="s">
        <v>9</v>
      </c>
      <c r="AV289" s="102"/>
      <c r="AW289" s="4" t="s">
        <v>5902</v>
      </c>
      <c r="AX289" s="4" t="s">
        <v>9</v>
      </c>
      <c r="AY289" s="4" t="s">
        <v>9</v>
      </c>
      <c r="AZ289" s="4" t="s">
        <v>9</v>
      </c>
      <c r="BA289" s="4" t="s">
        <v>9</v>
      </c>
      <c r="BB289" s="103">
        <v>0</v>
      </c>
      <c r="BC289" s="102"/>
      <c r="BD289" s="4" t="s">
        <v>9</v>
      </c>
      <c r="BE289" s="102"/>
      <c r="BF289" s="102"/>
      <c r="BG289" s="4" t="s">
        <v>9</v>
      </c>
      <c r="BH289" s="4" t="s">
        <v>5906</v>
      </c>
      <c r="BI289" s="4" t="s">
        <v>9</v>
      </c>
      <c r="BJ289" s="4" t="s">
        <v>9</v>
      </c>
      <c r="BK289" s="4" t="s">
        <v>9</v>
      </c>
      <c r="BL289" s="4" t="s">
        <v>9</v>
      </c>
      <c r="BM289" s="4" t="s">
        <v>9</v>
      </c>
      <c r="BN289" s="4" t="s">
        <v>5907</v>
      </c>
      <c r="BO289" s="4" t="s">
        <v>5908</v>
      </c>
      <c r="BP289" s="4" t="s">
        <v>9</v>
      </c>
      <c r="BQ289" s="4" t="s">
        <v>9</v>
      </c>
      <c r="BR289" s="4" t="s">
        <v>5902</v>
      </c>
      <c r="BS289" s="4" t="s">
        <v>9</v>
      </c>
      <c r="BT289" s="4" t="s">
        <v>9</v>
      </c>
      <c r="BU289" s="4" t="s">
        <v>9</v>
      </c>
      <c r="BV289" s="4" t="s">
        <v>9</v>
      </c>
      <c r="BW289" s="4" t="s">
        <v>9</v>
      </c>
      <c r="BX289" s="4" t="s">
        <v>5901</v>
      </c>
      <c r="BY289" s="4" t="s">
        <v>9</v>
      </c>
      <c r="BZ289" s="4" t="s">
        <v>9</v>
      </c>
      <c r="CA289" s="4" t="s">
        <v>9</v>
      </c>
      <c r="CB289" s="4" t="s">
        <v>9</v>
      </c>
      <c r="CC289" s="4" t="s">
        <v>9</v>
      </c>
      <c r="CD289" s="4" t="s">
        <v>9</v>
      </c>
      <c r="CE289" s="4" t="s">
        <v>9</v>
      </c>
      <c r="CF289" s="4" t="s">
        <v>5902</v>
      </c>
      <c r="CG289" s="4" t="s">
        <v>9</v>
      </c>
      <c r="CH289" s="4" t="s">
        <v>9</v>
      </c>
      <c r="CI289" s="4" t="s">
        <v>9</v>
      </c>
      <c r="CJ289" s="4" t="s">
        <v>9</v>
      </c>
      <c r="CK289" s="104">
        <v>0.51290509259258998</v>
      </c>
      <c r="CL289" s="104">
        <v>0</v>
      </c>
      <c r="CM289" s="4" t="s">
        <v>9</v>
      </c>
      <c r="CN289" s="4" t="s">
        <v>5902</v>
      </c>
      <c r="CO289" s="4" t="s">
        <v>9</v>
      </c>
      <c r="CP289" s="4" t="s">
        <v>9</v>
      </c>
      <c r="CQ289" s="4" t="s">
        <v>9</v>
      </c>
      <c r="CR289" s="4" t="s">
        <v>9</v>
      </c>
      <c r="CS289" s="4" t="s">
        <v>9</v>
      </c>
      <c r="CT289" s="4" t="s">
        <v>9</v>
      </c>
      <c r="CU289" s="4" t="s">
        <v>9</v>
      </c>
      <c r="CV289" s="4" t="s">
        <v>11</v>
      </c>
      <c r="CW289" s="4" t="s">
        <v>5909</v>
      </c>
      <c r="CX289" s="4" t="s">
        <v>9</v>
      </c>
      <c r="CY289" s="4" t="s">
        <v>9</v>
      </c>
      <c r="CZ289" s="4" t="s">
        <v>9</v>
      </c>
      <c r="DA289" s="4" t="s">
        <v>9</v>
      </c>
      <c r="DB289" s="4" t="s">
        <v>9</v>
      </c>
      <c r="DC289" s="102"/>
      <c r="DE289" s="8" t="str">
        <f t="shared" si="8"/>
        <v>XIT148</v>
      </c>
      <c r="DF289" s="8" t="str">
        <f t="shared" si="9"/>
        <v>Exchange Online Plan 1</v>
      </c>
    </row>
    <row r="290" spans="1:110">
      <c r="A290" s="4" t="s">
        <v>6197</v>
      </c>
      <c r="B290" s="4" t="s">
        <v>5899</v>
      </c>
      <c r="C290" s="4" t="s">
        <v>4955</v>
      </c>
      <c r="D290" s="4" t="s">
        <v>9</v>
      </c>
      <c r="E290" s="4" t="s">
        <v>5900</v>
      </c>
      <c r="F290" s="102">
        <v>44502</v>
      </c>
      <c r="G290" s="4" t="s">
        <v>9</v>
      </c>
      <c r="H290" s="102"/>
      <c r="I290" s="4" t="s">
        <v>6963</v>
      </c>
      <c r="J290" s="4" t="s">
        <v>9</v>
      </c>
      <c r="K290" s="4" t="s">
        <v>5002</v>
      </c>
      <c r="L290" s="4" t="s">
        <v>9</v>
      </c>
      <c r="M290" s="4" t="s">
        <v>9</v>
      </c>
      <c r="N290" s="4" t="s">
        <v>5002</v>
      </c>
      <c r="O290" s="4" t="s">
        <v>4955</v>
      </c>
      <c r="P290" s="4" t="s">
        <v>5901</v>
      </c>
      <c r="Q290" s="4" t="s">
        <v>9</v>
      </c>
      <c r="R290" s="4" t="s">
        <v>9</v>
      </c>
      <c r="S290" s="4" t="s">
        <v>11</v>
      </c>
      <c r="T290" s="4" t="s">
        <v>1449</v>
      </c>
      <c r="U290" s="4" t="s">
        <v>5902</v>
      </c>
      <c r="V290" s="102"/>
      <c r="W290" s="4" t="s">
        <v>5902</v>
      </c>
      <c r="X290" s="4" t="s">
        <v>9</v>
      </c>
      <c r="Y290" s="4" t="s">
        <v>11</v>
      </c>
      <c r="Z290" s="4" t="s">
        <v>9</v>
      </c>
      <c r="AA290" s="4" t="s">
        <v>9</v>
      </c>
      <c r="AB290" s="102"/>
      <c r="AC290" s="102"/>
      <c r="AD290" s="102"/>
      <c r="AE290" s="102">
        <v>44502</v>
      </c>
      <c r="AF290" s="102"/>
      <c r="AG290" s="102"/>
      <c r="AH290" s="4" t="s">
        <v>5903</v>
      </c>
      <c r="AI290" s="4" t="s">
        <v>9</v>
      </c>
      <c r="AJ290" s="4" t="s">
        <v>9</v>
      </c>
      <c r="AK290" s="4" t="s">
        <v>9</v>
      </c>
      <c r="AL290" s="4" t="s">
        <v>5904</v>
      </c>
      <c r="AM290" s="4" t="s">
        <v>5905</v>
      </c>
      <c r="AN290" s="4" t="s">
        <v>9</v>
      </c>
      <c r="AO290" s="4" t="s">
        <v>9</v>
      </c>
      <c r="AP290" s="4" t="s">
        <v>5902</v>
      </c>
      <c r="AQ290" s="4" t="s">
        <v>9</v>
      </c>
      <c r="AR290" s="4" t="s">
        <v>9</v>
      </c>
      <c r="AS290" s="4" t="s">
        <v>9</v>
      </c>
      <c r="AT290" s="4" t="s">
        <v>9</v>
      </c>
      <c r="AU290" s="4" t="s">
        <v>9</v>
      </c>
      <c r="AV290" s="102"/>
      <c r="AW290" s="4" t="s">
        <v>5902</v>
      </c>
      <c r="AX290" s="4" t="s">
        <v>9</v>
      </c>
      <c r="AY290" s="4" t="s">
        <v>9</v>
      </c>
      <c r="AZ290" s="4" t="s">
        <v>9</v>
      </c>
      <c r="BA290" s="4" t="s">
        <v>9</v>
      </c>
      <c r="BB290" s="103">
        <v>0</v>
      </c>
      <c r="BC290" s="102"/>
      <c r="BD290" s="4" t="s">
        <v>9</v>
      </c>
      <c r="BE290" s="102"/>
      <c r="BF290" s="102"/>
      <c r="BG290" s="4" t="s">
        <v>9</v>
      </c>
      <c r="BH290" s="4" t="s">
        <v>5906</v>
      </c>
      <c r="BI290" s="4" t="s">
        <v>9</v>
      </c>
      <c r="BJ290" s="4" t="s">
        <v>9</v>
      </c>
      <c r="BK290" s="4" t="s">
        <v>9</v>
      </c>
      <c r="BL290" s="4" t="s">
        <v>9</v>
      </c>
      <c r="BM290" s="4" t="s">
        <v>9</v>
      </c>
      <c r="BN290" s="4" t="s">
        <v>5907</v>
      </c>
      <c r="BO290" s="4" t="s">
        <v>5908</v>
      </c>
      <c r="BP290" s="4" t="s">
        <v>9</v>
      </c>
      <c r="BQ290" s="4" t="s">
        <v>9</v>
      </c>
      <c r="BR290" s="4" t="s">
        <v>5902</v>
      </c>
      <c r="BS290" s="4" t="s">
        <v>9</v>
      </c>
      <c r="BT290" s="4" t="s">
        <v>9</v>
      </c>
      <c r="BU290" s="4" t="s">
        <v>9</v>
      </c>
      <c r="BV290" s="4" t="s">
        <v>9</v>
      </c>
      <c r="BW290" s="4" t="s">
        <v>9</v>
      </c>
      <c r="BX290" s="4" t="s">
        <v>5901</v>
      </c>
      <c r="BY290" s="4" t="s">
        <v>9</v>
      </c>
      <c r="BZ290" s="4" t="s">
        <v>9</v>
      </c>
      <c r="CA290" s="4" t="s">
        <v>9</v>
      </c>
      <c r="CB290" s="4" t="s">
        <v>9</v>
      </c>
      <c r="CC290" s="4" t="s">
        <v>9</v>
      </c>
      <c r="CD290" s="4" t="s">
        <v>9</v>
      </c>
      <c r="CE290" s="4" t="s">
        <v>9</v>
      </c>
      <c r="CF290" s="4" t="s">
        <v>5902</v>
      </c>
      <c r="CG290" s="4" t="s">
        <v>9</v>
      </c>
      <c r="CH290" s="4" t="s">
        <v>9</v>
      </c>
      <c r="CI290" s="4" t="s">
        <v>9</v>
      </c>
      <c r="CJ290" s="4" t="s">
        <v>9</v>
      </c>
      <c r="CK290" s="104">
        <v>0.51290509259258998</v>
      </c>
      <c r="CL290" s="104">
        <v>0</v>
      </c>
      <c r="CM290" s="4" t="s">
        <v>9</v>
      </c>
      <c r="CN290" s="4" t="s">
        <v>5902</v>
      </c>
      <c r="CO290" s="4" t="s">
        <v>9</v>
      </c>
      <c r="CP290" s="4" t="s">
        <v>9</v>
      </c>
      <c r="CQ290" s="4" t="s">
        <v>9</v>
      </c>
      <c r="CR290" s="4" t="s">
        <v>9</v>
      </c>
      <c r="CS290" s="4" t="s">
        <v>9</v>
      </c>
      <c r="CT290" s="4" t="s">
        <v>9</v>
      </c>
      <c r="CU290" s="4" t="s">
        <v>9</v>
      </c>
      <c r="CV290" s="4" t="s">
        <v>11</v>
      </c>
      <c r="CW290" s="4" t="s">
        <v>5909</v>
      </c>
      <c r="CX290" s="4" t="s">
        <v>9</v>
      </c>
      <c r="CY290" s="4" t="s">
        <v>9</v>
      </c>
      <c r="CZ290" s="4" t="s">
        <v>9</v>
      </c>
      <c r="DA290" s="4" t="s">
        <v>9</v>
      </c>
      <c r="DB290" s="4" t="s">
        <v>9</v>
      </c>
      <c r="DC290" s="102"/>
      <c r="DE290" s="8" t="str">
        <f t="shared" si="8"/>
        <v>XIT149</v>
      </c>
      <c r="DF290" s="8" t="str">
        <f t="shared" si="9"/>
        <v>PRTG Network Monitor</v>
      </c>
    </row>
    <row r="291" spans="1:110">
      <c r="A291" s="4" t="s">
        <v>6198</v>
      </c>
      <c r="B291" s="4" t="s">
        <v>5899</v>
      </c>
      <c r="C291" s="4" t="s">
        <v>4955</v>
      </c>
      <c r="D291" s="4" t="s">
        <v>9</v>
      </c>
      <c r="E291" s="4" t="s">
        <v>5900</v>
      </c>
      <c r="F291" s="102">
        <v>44502</v>
      </c>
      <c r="G291" s="4" t="s">
        <v>9</v>
      </c>
      <c r="H291" s="102"/>
      <c r="I291" s="4" t="s">
        <v>6964</v>
      </c>
      <c r="J291" s="4" t="s">
        <v>9</v>
      </c>
      <c r="K291" s="4" t="s">
        <v>5002</v>
      </c>
      <c r="L291" s="4" t="s">
        <v>9</v>
      </c>
      <c r="M291" s="4" t="s">
        <v>9</v>
      </c>
      <c r="N291" s="4" t="s">
        <v>5002</v>
      </c>
      <c r="O291" s="4" t="s">
        <v>4955</v>
      </c>
      <c r="P291" s="4" t="s">
        <v>5901</v>
      </c>
      <c r="Q291" s="4" t="s">
        <v>9</v>
      </c>
      <c r="R291" s="4" t="s">
        <v>9</v>
      </c>
      <c r="S291" s="4" t="s">
        <v>11</v>
      </c>
      <c r="T291" s="4" t="s">
        <v>1449</v>
      </c>
      <c r="U291" s="4" t="s">
        <v>5902</v>
      </c>
      <c r="V291" s="102"/>
      <c r="W291" s="4" t="s">
        <v>5902</v>
      </c>
      <c r="X291" s="4" t="s">
        <v>9</v>
      </c>
      <c r="Y291" s="4" t="s">
        <v>11</v>
      </c>
      <c r="Z291" s="4" t="s">
        <v>9</v>
      </c>
      <c r="AA291" s="4" t="s">
        <v>9</v>
      </c>
      <c r="AB291" s="102"/>
      <c r="AC291" s="102"/>
      <c r="AD291" s="102"/>
      <c r="AE291" s="102">
        <v>44502</v>
      </c>
      <c r="AF291" s="102"/>
      <c r="AG291" s="102"/>
      <c r="AH291" s="4" t="s">
        <v>5903</v>
      </c>
      <c r="AI291" s="4" t="s">
        <v>9</v>
      </c>
      <c r="AJ291" s="4" t="s">
        <v>9</v>
      </c>
      <c r="AK291" s="4" t="s">
        <v>9</v>
      </c>
      <c r="AL291" s="4" t="s">
        <v>5904</v>
      </c>
      <c r="AM291" s="4" t="s">
        <v>5905</v>
      </c>
      <c r="AN291" s="4" t="s">
        <v>9</v>
      </c>
      <c r="AO291" s="4" t="s">
        <v>9</v>
      </c>
      <c r="AP291" s="4" t="s">
        <v>5902</v>
      </c>
      <c r="AQ291" s="4" t="s">
        <v>9</v>
      </c>
      <c r="AR291" s="4" t="s">
        <v>9</v>
      </c>
      <c r="AS291" s="4" t="s">
        <v>9</v>
      </c>
      <c r="AT291" s="4" t="s">
        <v>9</v>
      </c>
      <c r="AU291" s="4" t="s">
        <v>9</v>
      </c>
      <c r="AV291" s="102"/>
      <c r="AW291" s="4" t="s">
        <v>5902</v>
      </c>
      <c r="AX291" s="4" t="s">
        <v>9</v>
      </c>
      <c r="AY291" s="4" t="s">
        <v>9</v>
      </c>
      <c r="AZ291" s="4" t="s">
        <v>9</v>
      </c>
      <c r="BA291" s="4" t="s">
        <v>9</v>
      </c>
      <c r="BB291" s="103">
        <v>0</v>
      </c>
      <c r="BC291" s="102"/>
      <c r="BD291" s="4" t="s">
        <v>9</v>
      </c>
      <c r="BE291" s="102"/>
      <c r="BF291" s="102"/>
      <c r="BG291" s="4" t="s">
        <v>9</v>
      </c>
      <c r="BH291" s="4" t="s">
        <v>5906</v>
      </c>
      <c r="BI291" s="4" t="s">
        <v>9</v>
      </c>
      <c r="BJ291" s="4" t="s">
        <v>9</v>
      </c>
      <c r="BK291" s="4" t="s">
        <v>9</v>
      </c>
      <c r="BL291" s="4" t="s">
        <v>9</v>
      </c>
      <c r="BM291" s="4" t="s">
        <v>9</v>
      </c>
      <c r="BN291" s="4" t="s">
        <v>5907</v>
      </c>
      <c r="BO291" s="4" t="s">
        <v>5908</v>
      </c>
      <c r="BP291" s="4" t="s">
        <v>9</v>
      </c>
      <c r="BQ291" s="4" t="s">
        <v>9</v>
      </c>
      <c r="BR291" s="4" t="s">
        <v>5902</v>
      </c>
      <c r="BS291" s="4" t="s">
        <v>9</v>
      </c>
      <c r="BT291" s="4" t="s">
        <v>9</v>
      </c>
      <c r="BU291" s="4" t="s">
        <v>9</v>
      </c>
      <c r="BV291" s="4" t="s">
        <v>9</v>
      </c>
      <c r="BW291" s="4" t="s">
        <v>9</v>
      </c>
      <c r="BX291" s="4" t="s">
        <v>5901</v>
      </c>
      <c r="BY291" s="4" t="s">
        <v>9</v>
      </c>
      <c r="BZ291" s="4" t="s">
        <v>9</v>
      </c>
      <c r="CA291" s="4" t="s">
        <v>9</v>
      </c>
      <c r="CB291" s="4" t="s">
        <v>9</v>
      </c>
      <c r="CC291" s="4" t="s">
        <v>9</v>
      </c>
      <c r="CD291" s="4" t="s">
        <v>9</v>
      </c>
      <c r="CE291" s="4" t="s">
        <v>9</v>
      </c>
      <c r="CF291" s="4" t="s">
        <v>5902</v>
      </c>
      <c r="CG291" s="4" t="s">
        <v>9</v>
      </c>
      <c r="CH291" s="4" t="s">
        <v>9</v>
      </c>
      <c r="CI291" s="4" t="s">
        <v>9</v>
      </c>
      <c r="CJ291" s="4" t="s">
        <v>9</v>
      </c>
      <c r="CK291" s="104">
        <v>0.51290509259258998</v>
      </c>
      <c r="CL291" s="104">
        <v>0</v>
      </c>
      <c r="CM291" s="4" t="s">
        <v>9</v>
      </c>
      <c r="CN291" s="4" t="s">
        <v>5902</v>
      </c>
      <c r="CO291" s="4" t="s">
        <v>9</v>
      </c>
      <c r="CP291" s="4" t="s">
        <v>9</v>
      </c>
      <c r="CQ291" s="4" t="s">
        <v>9</v>
      </c>
      <c r="CR291" s="4" t="s">
        <v>9</v>
      </c>
      <c r="CS291" s="4" t="s">
        <v>9</v>
      </c>
      <c r="CT291" s="4" t="s">
        <v>9</v>
      </c>
      <c r="CU291" s="4" t="s">
        <v>9</v>
      </c>
      <c r="CV291" s="4" t="s">
        <v>11</v>
      </c>
      <c r="CW291" s="4" t="s">
        <v>5909</v>
      </c>
      <c r="CX291" s="4" t="s">
        <v>9</v>
      </c>
      <c r="CY291" s="4" t="s">
        <v>9</v>
      </c>
      <c r="CZ291" s="4" t="s">
        <v>9</v>
      </c>
      <c r="DA291" s="4" t="s">
        <v>9</v>
      </c>
      <c r="DB291" s="4" t="s">
        <v>9</v>
      </c>
      <c r="DC291" s="102"/>
      <c r="DE291" s="8" t="str">
        <f t="shared" si="8"/>
        <v>BUD220</v>
      </c>
      <c r="DF291" s="8" t="str">
        <f t="shared" si="9"/>
        <v>7-A2 ANZ S4 POK IFB</v>
      </c>
    </row>
    <row r="292" spans="1:110">
      <c r="A292" s="4" t="s">
        <v>6199</v>
      </c>
      <c r="B292" s="4" t="s">
        <v>5899</v>
      </c>
      <c r="C292" s="4" t="s">
        <v>4955</v>
      </c>
      <c r="D292" s="4" t="s">
        <v>9</v>
      </c>
      <c r="E292" s="4" t="s">
        <v>5900</v>
      </c>
      <c r="F292" s="102">
        <v>44502</v>
      </c>
      <c r="G292" s="4" t="s">
        <v>9</v>
      </c>
      <c r="H292" s="102"/>
      <c r="I292" s="4" t="s">
        <v>6965</v>
      </c>
      <c r="J292" s="4" t="s">
        <v>9</v>
      </c>
      <c r="K292" s="4" t="s">
        <v>5002</v>
      </c>
      <c r="L292" s="4" t="s">
        <v>9</v>
      </c>
      <c r="M292" s="4" t="s">
        <v>9</v>
      </c>
      <c r="N292" s="4" t="s">
        <v>5002</v>
      </c>
      <c r="O292" s="4" t="s">
        <v>4955</v>
      </c>
      <c r="P292" s="4" t="s">
        <v>5901</v>
      </c>
      <c r="Q292" s="4" t="s">
        <v>9</v>
      </c>
      <c r="R292" s="4" t="s">
        <v>9</v>
      </c>
      <c r="S292" s="4" t="s">
        <v>11</v>
      </c>
      <c r="T292" s="4" t="s">
        <v>1449</v>
      </c>
      <c r="U292" s="4" t="s">
        <v>5902</v>
      </c>
      <c r="V292" s="102"/>
      <c r="W292" s="4" t="s">
        <v>5902</v>
      </c>
      <c r="X292" s="4" t="s">
        <v>9</v>
      </c>
      <c r="Y292" s="4" t="s">
        <v>11</v>
      </c>
      <c r="Z292" s="4" t="s">
        <v>9</v>
      </c>
      <c r="AA292" s="4" t="s">
        <v>9</v>
      </c>
      <c r="AB292" s="102"/>
      <c r="AC292" s="102"/>
      <c r="AD292" s="102"/>
      <c r="AE292" s="102">
        <v>44502</v>
      </c>
      <c r="AF292" s="102"/>
      <c r="AG292" s="102"/>
      <c r="AH292" s="4" t="s">
        <v>5903</v>
      </c>
      <c r="AI292" s="4" t="s">
        <v>9</v>
      </c>
      <c r="AJ292" s="4" t="s">
        <v>9</v>
      </c>
      <c r="AK292" s="4" t="s">
        <v>9</v>
      </c>
      <c r="AL292" s="4" t="s">
        <v>5904</v>
      </c>
      <c r="AM292" s="4" t="s">
        <v>5905</v>
      </c>
      <c r="AN292" s="4" t="s">
        <v>9</v>
      </c>
      <c r="AO292" s="4" t="s">
        <v>9</v>
      </c>
      <c r="AP292" s="4" t="s">
        <v>5902</v>
      </c>
      <c r="AQ292" s="4" t="s">
        <v>9</v>
      </c>
      <c r="AR292" s="4" t="s">
        <v>9</v>
      </c>
      <c r="AS292" s="4" t="s">
        <v>9</v>
      </c>
      <c r="AT292" s="4" t="s">
        <v>9</v>
      </c>
      <c r="AU292" s="4" t="s">
        <v>9</v>
      </c>
      <c r="AV292" s="102"/>
      <c r="AW292" s="4" t="s">
        <v>5902</v>
      </c>
      <c r="AX292" s="4" t="s">
        <v>9</v>
      </c>
      <c r="AY292" s="4" t="s">
        <v>9</v>
      </c>
      <c r="AZ292" s="4" t="s">
        <v>9</v>
      </c>
      <c r="BA292" s="4" t="s">
        <v>9</v>
      </c>
      <c r="BB292" s="103">
        <v>0</v>
      </c>
      <c r="BC292" s="102"/>
      <c r="BD292" s="4" t="s">
        <v>9</v>
      </c>
      <c r="BE292" s="102"/>
      <c r="BF292" s="102"/>
      <c r="BG292" s="4" t="s">
        <v>9</v>
      </c>
      <c r="BH292" s="4" t="s">
        <v>5906</v>
      </c>
      <c r="BI292" s="4" t="s">
        <v>9</v>
      </c>
      <c r="BJ292" s="4" t="s">
        <v>9</v>
      </c>
      <c r="BK292" s="4" t="s">
        <v>9</v>
      </c>
      <c r="BL292" s="4" t="s">
        <v>9</v>
      </c>
      <c r="BM292" s="4" t="s">
        <v>9</v>
      </c>
      <c r="BN292" s="4" t="s">
        <v>5907</v>
      </c>
      <c r="BO292" s="4" t="s">
        <v>5908</v>
      </c>
      <c r="BP292" s="4" t="s">
        <v>9</v>
      </c>
      <c r="BQ292" s="4" t="s">
        <v>9</v>
      </c>
      <c r="BR292" s="4" t="s">
        <v>5902</v>
      </c>
      <c r="BS292" s="4" t="s">
        <v>9</v>
      </c>
      <c r="BT292" s="4" t="s">
        <v>9</v>
      </c>
      <c r="BU292" s="4" t="s">
        <v>9</v>
      </c>
      <c r="BV292" s="4" t="s">
        <v>9</v>
      </c>
      <c r="BW292" s="4" t="s">
        <v>9</v>
      </c>
      <c r="BX292" s="4" t="s">
        <v>5901</v>
      </c>
      <c r="BY292" s="4" t="s">
        <v>9</v>
      </c>
      <c r="BZ292" s="4" t="s">
        <v>9</v>
      </c>
      <c r="CA292" s="4" t="s">
        <v>9</v>
      </c>
      <c r="CB292" s="4" t="s">
        <v>9</v>
      </c>
      <c r="CC292" s="4" t="s">
        <v>9</v>
      </c>
      <c r="CD292" s="4" t="s">
        <v>9</v>
      </c>
      <c r="CE292" s="4" t="s">
        <v>9</v>
      </c>
      <c r="CF292" s="4" t="s">
        <v>5902</v>
      </c>
      <c r="CG292" s="4" t="s">
        <v>9</v>
      </c>
      <c r="CH292" s="4" t="s">
        <v>9</v>
      </c>
      <c r="CI292" s="4" t="s">
        <v>9</v>
      </c>
      <c r="CJ292" s="4" t="s">
        <v>9</v>
      </c>
      <c r="CK292" s="104">
        <v>0.51290509259258998</v>
      </c>
      <c r="CL292" s="104">
        <v>0</v>
      </c>
      <c r="CM292" s="4" t="s">
        <v>9</v>
      </c>
      <c r="CN292" s="4" t="s">
        <v>5902</v>
      </c>
      <c r="CO292" s="4" t="s">
        <v>9</v>
      </c>
      <c r="CP292" s="4" t="s">
        <v>9</v>
      </c>
      <c r="CQ292" s="4" t="s">
        <v>9</v>
      </c>
      <c r="CR292" s="4" t="s">
        <v>9</v>
      </c>
      <c r="CS292" s="4" t="s">
        <v>9</v>
      </c>
      <c r="CT292" s="4" t="s">
        <v>9</v>
      </c>
      <c r="CU292" s="4" t="s">
        <v>9</v>
      </c>
      <c r="CV292" s="4" t="s">
        <v>11</v>
      </c>
      <c r="CW292" s="4" t="s">
        <v>5909</v>
      </c>
      <c r="CX292" s="4" t="s">
        <v>9</v>
      </c>
      <c r="CY292" s="4" t="s">
        <v>9</v>
      </c>
      <c r="CZ292" s="4" t="s">
        <v>9</v>
      </c>
      <c r="DA292" s="4" t="s">
        <v>9</v>
      </c>
      <c r="DB292" s="4" t="s">
        <v>9</v>
      </c>
      <c r="DC292" s="102"/>
      <c r="DE292" s="8" t="str">
        <f t="shared" si="8"/>
        <v>XIT150</v>
      </c>
      <c r="DF292" s="8" t="str">
        <f t="shared" si="9"/>
        <v>Mobile App Support</v>
      </c>
    </row>
    <row r="293" spans="1:110">
      <c r="A293" s="4" t="s">
        <v>6200</v>
      </c>
      <c r="B293" s="4" t="s">
        <v>5899</v>
      </c>
      <c r="C293" s="4" t="s">
        <v>4955</v>
      </c>
      <c r="D293" s="4" t="s">
        <v>9</v>
      </c>
      <c r="E293" s="4" t="s">
        <v>5900</v>
      </c>
      <c r="F293" s="102">
        <v>44502</v>
      </c>
      <c r="G293" s="4" t="s">
        <v>9</v>
      </c>
      <c r="H293" s="102"/>
      <c r="I293" s="4" t="s">
        <v>6966</v>
      </c>
      <c r="J293" s="4" t="s">
        <v>9</v>
      </c>
      <c r="K293" s="4" t="s">
        <v>5002</v>
      </c>
      <c r="L293" s="4" t="s">
        <v>9</v>
      </c>
      <c r="M293" s="4" t="s">
        <v>9</v>
      </c>
      <c r="N293" s="4" t="s">
        <v>5002</v>
      </c>
      <c r="O293" s="4" t="s">
        <v>4955</v>
      </c>
      <c r="P293" s="4" t="s">
        <v>5901</v>
      </c>
      <c r="Q293" s="4" t="s">
        <v>9</v>
      </c>
      <c r="R293" s="4" t="s">
        <v>9</v>
      </c>
      <c r="S293" s="4" t="s">
        <v>11</v>
      </c>
      <c r="T293" s="4" t="s">
        <v>1449</v>
      </c>
      <c r="U293" s="4" t="s">
        <v>5902</v>
      </c>
      <c r="V293" s="102"/>
      <c r="W293" s="4" t="s">
        <v>5902</v>
      </c>
      <c r="X293" s="4" t="s">
        <v>9</v>
      </c>
      <c r="Y293" s="4" t="s">
        <v>11</v>
      </c>
      <c r="Z293" s="4" t="s">
        <v>9</v>
      </c>
      <c r="AA293" s="4" t="s">
        <v>9</v>
      </c>
      <c r="AB293" s="102"/>
      <c r="AC293" s="102"/>
      <c r="AD293" s="102"/>
      <c r="AE293" s="102">
        <v>44502</v>
      </c>
      <c r="AF293" s="102"/>
      <c r="AG293" s="102"/>
      <c r="AH293" s="4" t="s">
        <v>5903</v>
      </c>
      <c r="AI293" s="4" t="s">
        <v>9</v>
      </c>
      <c r="AJ293" s="4" t="s">
        <v>9</v>
      </c>
      <c r="AK293" s="4" t="s">
        <v>9</v>
      </c>
      <c r="AL293" s="4" t="s">
        <v>5904</v>
      </c>
      <c r="AM293" s="4" t="s">
        <v>5905</v>
      </c>
      <c r="AN293" s="4" t="s">
        <v>9</v>
      </c>
      <c r="AO293" s="4" t="s">
        <v>9</v>
      </c>
      <c r="AP293" s="4" t="s">
        <v>5902</v>
      </c>
      <c r="AQ293" s="4" t="s">
        <v>9</v>
      </c>
      <c r="AR293" s="4" t="s">
        <v>9</v>
      </c>
      <c r="AS293" s="4" t="s">
        <v>9</v>
      </c>
      <c r="AT293" s="4" t="s">
        <v>9</v>
      </c>
      <c r="AU293" s="4" t="s">
        <v>9</v>
      </c>
      <c r="AV293" s="102"/>
      <c r="AW293" s="4" t="s">
        <v>5902</v>
      </c>
      <c r="AX293" s="4" t="s">
        <v>9</v>
      </c>
      <c r="AY293" s="4" t="s">
        <v>9</v>
      </c>
      <c r="AZ293" s="4" t="s">
        <v>9</v>
      </c>
      <c r="BA293" s="4" t="s">
        <v>9</v>
      </c>
      <c r="BB293" s="103">
        <v>0</v>
      </c>
      <c r="BC293" s="102"/>
      <c r="BD293" s="4" t="s">
        <v>9</v>
      </c>
      <c r="BE293" s="102"/>
      <c r="BF293" s="102"/>
      <c r="BG293" s="4" t="s">
        <v>9</v>
      </c>
      <c r="BH293" s="4" t="s">
        <v>5906</v>
      </c>
      <c r="BI293" s="4" t="s">
        <v>9</v>
      </c>
      <c r="BJ293" s="4" t="s">
        <v>9</v>
      </c>
      <c r="BK293" s="4" t="s">
        <v>9</v>
      </c>
      <c r="BL293" s="4" t="s">
        <v>9</v>
      </c>
      <c r="BM293" s="4" t="s">
        <v>9</v>
      </c>
      <c r="BN293" s="4" t="s">
        <v>5907</v>
      </c>
      <c r="BO293" s="4" t="s">
        <v>5908</v>
      </c>
      <c r="BP293" s="4" t="s">
        <v>9</v>
      </c>
      <c r="BQ293" s="4" t="s">
        <v>9</v>
      </c>
      <c r="BR293" s="4" t="s">
        <v>5902</v>
      </c>
      <c r="BS293" s="4" t="s">
        <v>9</v>
      </c>
      <c r="BT293" s="4" t="s">
        <v>9</v>
      </c>
      <c r="BU293" s="4" t="s">
        <v>9</v>
      </c>
      <c r="BV293" s="4" t="s">
        <v>9</v>
      </c>
      <c r="BW293" s="4" t="s">
        <v>9</v>
      </c>
      <c r="BX293" s="4" t="s">
        <v>5901</v>
      </c>
      <c r="BY293" s="4" t="s">
        <v>9</v>
      </c>
      <c r="BZ293" s="4" t="s">
        <v>9</v>
      </c>
      <c r="CA293" s="4" t="s">
        <v>9</v>
      </c>
      <c r="CB293" s="4" t="s">
        <v>9</v>
      </c>
      <c r="CC293" s="4" t="s">
        <v>9</v>
      </c>
      <c r="CD293" s="4" t="s">
        <v>9</v>
      </c>
      <c r="CE293" s="4" t="s">
        <v>9</v>
      </c>
      <c r="CF293" s="4" t="s">
        <v>5902</v>
      </c>
      <c r="CG293" s="4" t="s">
        <v>9</v>
      </c>
      <c r="CH293" s="4" t="s">
        <v>9</v>
      </c>
      <c r="CI293" s="4" t="s">
        <v>9</v>
      </c>
      <c r="CJ293" s="4" t="s">
        <v>9</v>
      </c>
      <c r="CK293" s="104">
        <v>0.51290509259258998</v>
      </c>
      <c r="CL293" s="104">
        <v>0</v>
      </c>
      <c r="CM293" s="4" t="s">
        <v>9</v>
      </c>
      <c r="CN293" s="4" t="s">
        <v>5902</v>
      </c>
      <c r="CO293" s="4" t="s">
        <v>9</v>
      </c>
      <c r="CP293" s="4" t="s">
        <v>9</v>
      </c>
      <c r="CQ293" s="4" t="s">
        <v>9</v>
      </c>
      <c r="CR293" s="4" t="s">
        <v>9</v>
      </c>
      <c r="CS293" s="4" t="s">
        <v>9</v>
      </c>
      <c r="CT293" s="4" t="s">
        <v>9</v>
      </c>
      <c r="CU293" s="4" t="s">
        <v>9</v>
      </c>
      <c r="CV293" s="4" t="s">
        <v>11</v>
      </c>
      <c r="CW293" s="4" t="s">
        <v>5909</v>
      </c>
      <c r="CX293" s="4" t="s">
        <v>9</v>
      </c>
      <c r="CY293" s="4" t="s">
        <v>9</v>
      </c>
      <c r="CZ293" s="4" t="s">
        <v>9</v>
      </c>
      <c r="DA293" s="4" t="s">
        <v>9</v>
      </c>
      <c r="DB293" s="4" t="s">
        <v>9</v>
      </c>
      <c r="DC293" s="102"/>
      <c r="DE293" s="8" t="str">
        <f t="shared" si="8"/>
        <v>XIT201</v>
      </c>
      <c r="DF293" s="8" t="str">
        <f t="shared" si="9"/>
        <v>ERP Infrastructure Hosting</v>
      </c>
    </row>
    <row r="294" spans="1:110">
      <c r="A294" s="4" t="s">
        <v>6201</v>
      </c>
      <c r="B294" s="4" t="s">
        <v>5899</v>
      </c>
      <c r="C294" s="4" t="s">
        <v>4955</v>
      </c>
      <c r="D294" s="4" t="s">
        <v>9</v>
      </c>
      <c r="E294" s="4" t="s">
        <v>5900</v>
      </c>
      <c r="F294" s="102">
        <v>44502</v>
      </c>
      <c r="G294" s="4" t="s">
        <v>9</v>
      </c>
      <c r="H294" s="102"/>
      <c r="I294" s="4" t="s">
        <v>6967</v>
      </c>
      <c r="J294" s="4" t="s">
        <v>9</v>
      </c>
      <c r="K294" s="4" t="s">
        <v>5002</v>
      </c>
      <c r="L294" s="4" t="s">
        <v>9</v>
      </c>
      <c r="M294" s="4" t="s">
        <v>9</v>
      </c>
      <c r="N294" s="4" t="s">
        <v>5002</v>
      </c>
      <c r="O294" s="4" t="s">
        <v>4955</v>
      </c>
      <c r="P294" s="4" t="s">
        <v>5901</v>
      </c>
      <c r="Q294" s="4" t="s">
        <v>9</v>
      </c>
      <c r="R294" s="4" t="s">
        <v>9</v>
      </c>
      <c r="S294" s="4" t="s">
        <v>11</v>
      </c>
      <c r="T294" s="4" t="s">
        <v>1449</v>
      </c>
      <c r="U294" s="4" t="s">
        <v>5902</v>
      </c>
      <c r="V294" s="102"/>
      <c r="W294" s="4" t="s">
        <v>5902</v>
      </c>
      <c r="X294" s="4" t="s">
        <v>9</v>
      </c>
      <c r="Y294" s="4" t="s">
        <v>11</v>
      </c>
      <c r="Z294" s="4" t="s">
        <v>9</v>
      </c>
      <c r="AA294" s="4" t="s">
        <v>9</v>
      </c>
      <c r="AB294" s="102"/>
      <c r="AC294" s="102"/>
      <c r="AD294" s="102"/>
      <c r="AE294" s="102">
        <v>44502</v>
      </c>
      <c r="AF294" s="102"/>
      <c r="AG294" s="102"/>
      <c r="AH294" s="4" t="s">
        <v>5903</v>
      </c>
      <c r="AI294" s="4" t="s">
        <v>9</v>
      </c>
      <c r="AJ294" s="4" t="s">
        <v>9</v>
      </c>
      <c r="AK294" s="4" t="s">
        <v>9</v>
      </c>
      <c r="AL294" s="4" t="s">
        <v>5904</v>
      </c>
      <c r="AM294" s="4" t="s">
        <v>5905</v>
      </c>
      <c r="AN294" s="4" t="s">
        <v>9</v>
      </c>
      <c r="AO294" s="4" t="s">
        <v>9</v>
      </c>
      <c r="AP294" s="4" t="s">
        <v>5902</v>
      </c>
      <c r="AQ294" s="4" t="s">
        <v>9</v>
      </c>
      <c r="AR294" s="4" t="s">
        <v>9</v>
      </c>
      <c r="AS294" s="4" t="s">
        <v>9</v>
      </c>
      <c r="AT294" s="4" t="s">
        <v>9</v>
      </c>
      <c r="AU294" s="4" t="s">
        <v>9</v>
      </c>
      <c r="AV294" s="102"/>
      <c r="AW294" s="4" t="s">
        <v>5902</v>
      </c>
      <c r="AX294" s="4" t="s">
        <v>9</v>
      </c>
      <c r="AY294" s="4" t="s">
        <v>9</v>
      </c>
      <c r="AZ294" s="4" t="s">
        <v>9</v>
      </c>
      <c r="BA294" s="4" t="s">
        <v>9</v>
      </c>
      <c r="BB294" s="103">
        <v>0</v>
      </c>
      <c r="BC294" s="102"/>
      <c r="BD294" s="4" t="s">
        <v>9</v>
      </c>
      <c r="BE294" s="102"/>
      <c r="BF294" s="102"/>
      <c r="BG294" s="4" t="s">
        <v>9</v>
      </c>
      <c r="BH294" s="4" t="s">
        <v>5906</v>
      </c>
      <c r="BI294" s="4" t="s">
        <v>9</v>
      </c>
      <c r="BJ294" s="4" t="s">
        <v>9</v>
      </c>
      <c r="BK294" s="4" t="s">
        <v>9</v>
      </c>
      <c r="BL294" s="4" t="s">
        <v>9</v>
      </c>
      <c r="BM294" s="4" t="s">
        <v>9</v>
      </c>
      <c r="BN294" s="4" t="s">
        <v>5907</v>
      </c>
      <c r="BO294" s="4" t="s">
        <v>5908</v>
      </c>
      <c r="BP294" s="4" t="s">
        <v>9</v>
      </c>
      <c r="BQ294" s="4" t="s">
        <v>9</v>
      </c>
      <c r="BR294" s="4" t="s">
        <v>5902</v>
      </c>
      <c r="BS294" s="4" t="s">
        <v>9</v>
      </c>
      <c r="BT294" s="4" t="s">
        <v>9</v>
      </c>
      <c r="BU294" s="4" t="s">
        <v>9</v>
      </c>
      <c r="BV294" s="4" t="s">
        <v>9</v>
      </c>
      <c r="BW294" s="4" t="s">
        <v>9</v>
      </c>
      <c r="BX294" s="4" t="s">
        <v>5901</v>
      </c>
      <c r="BY294" s="4" t="s">
        <v>9</v>
      </c>
      <c r="BZ294" s="4" t="s">
        <v>9</v>
      </c>
      <c r="CA294" s="4" t="s">
        <v>9</v>
      </c>
      <c r="CB294" s="4" t="s">
        <v>9</v>
      </c>
      <c r="CC294" s="4" t="s">
        <v>9</v>
      </c>
      <c r="CD294" s="4" t="s">
        <v>9</v>
      </c>
      <c r="CE294" s="4" t="s">
        <v>9</v>
      </c>
      <c r="CF294" s="4" t="s">
        <v>5902</v>
      </c>
      <c r="CG294" s="4" t="s">
        <v>9</v>
      </c>
      <c r="CH294" s="4" t="s">
        <v>9</v>
      </c>
      <c r="CI294" s="4" t="s">
        <v>9</v>
      </c>
      <c r="CJ294" s="4" t="s">
        <v>9</v>
      </c>
      <c r="CK294" s="104">
        <v>0.51290509259258998</v>
      </c>
      <c r="CL294" s="104">
        <v>0</v>
      </c>
      <c r="CM294" s="4" t="s">
        <v>9</v>
      </c>
      <c r="CN294" s="4" t="s">
        <v>5902</v>
      </c>
      <c r="CO294" s="4" t="s">
        <v>9</v>
      </c>
      <c r="CP294" s="4" t="s">
        <v>9</v>
      </c>
      <c r="CQ294" s="4" t="s">
        <v>9</v>
      </c>
      <c r="CR294" s="4" t="s">
        <v>9</v>
      </c>
      <c r="CS294" s="4" t="s">
        <v>9</v>
      </c>
      <c r="CT294" s="4" t="s">
        <v>9</v>
      </c>
      <c r="CU294" s="4" t="s">
        <v>9</v>
      </c>
      <c r="CV294" s="4" t="s">
        <v>11</v>
      </c>
      <c r="CW294" s="4" t="s">
        <v>5909</v>
      </c>
      <c r="CX294" s="4" t="s">
        <v>9</v>
      </c>
      <c r="CY294" s="4" t="s">
        <v>9</v>
      </c>
      <c r="CZ294" s="4" t="s">
        <v>9</v>
      </c>
      <c r="DA294" s="4" t="s">
        <v>9</v>
      </c>
      <c r="DB294" s="4" t="s">
        <v>9</v>
      </c>
      <c r="DC294" s="102"/>
      <c r="DE294" s="8" t="str">
        <f t="shared" si="8"/>
        <v>XIT202</v>
      </c>
      <c r="DF294" s="8" t="str">
        <f t="shared" si="9"/>
        <v>Payglobal Hosting &amp; Licencing</v>
      </c>
    </row>
    <row r="295" spans="1:110">
      <c r="A295" s="4" t="s">
        <v>6202</v>
      </c>
      <c r="B295" s="4" t="s">
        <v>5899</v>
      </c>
      <c r="C295" s="4" t="s">
        <v>4955</v>
      </c>
      <c r="D295" s="4" t="s">
        <v>9</v>
      </c>
      <c r="E295" s="4" t="s">
        <v>5900</v>
      </c>
      <c r="F295" s="102">
        <v>44502</v>
      </c>
      <c r="G295" s="4" t="s">
        <v>9</v>
      </c>
      <c r="H295" s="102"/>
      <c r="I295" s="4" t="s">
        <v>6968</v>
      </c>
      <c r="J295" s="4" t="s">
        <v>9</v>
      </c>
      <c r="K295" s="4" t="s">
        <v>5002</v>
      </c>
      <c r="L295" s="4" t="s">
        <v>9</v>
      </c>
      <c r="M295" s="4" t="s">
        <v>9</v>
      </c>
      <c r="N295" s="4" t="s">
        <v>5002</v>
      </c>
      <c r="O295" s="4" t="s">
        <v>4955</v>
      </c>
      <c r="P295" s="4" t="s">
        <v>5901</v>
      </c>
      <c r="Q295" s="4" t="s">
        <v>9</v>
      </c>
      <c r="R295" s="4" t="s">
        <v>9</v>
      </c>
      <c r="S295" s="4" t="s">
        <v>11</v>
      </c>
      <c r="T295" s="4" t="s">
        <v>1449</v>
      </c>
      <c r="U295" s="4" t="s">
        <v>5902</v>
      </c>
      <c r="V295" s="102"/>
      <c r="W295" s="4" t="s">
        <v>5902</v>
      </c>
      <c r="X295" s="4" t="s">
        <v>9</v>
      </c>
      <c r="Y295" s="4" t="s">
        <v>11</v>
      </c>
      <c r="Z295" s="4" t="s">
        <v>9</v>
      </c>
      <c r="AA295" s="4" t="s">
        <v>9</v>
      </c>
      <c r="AB295" s="102"/>
      <c r="AC295" s="102"/>
      <c r="AD295" s="102"/>
      <c r="AE295" s="102">
        <v>44502</v>
      </c>
      <c r="AF295" s="102"/>
      <c r="AG295" s="102"/>
      <c r="AH295" s="4" t="s">
        <v>5903</v>
      </c>
      <c r="AI295" s="4" t="s">
        <v>9</v>
      </c>
      <c r="AJ295" s="4" t="s">
        <v>9</v>
      </c>
      <c r="AK295" s="4" t="s">
        <v>9</v>
      </c>
      <c r="AL295" s="4" t="s">
        <v>5904</v>
      </c>
      <c r="AM295" s="4" t="s">
        <v>5905</v>
      </c>
      <c r="AN295" s="4" t="s">
        <v>9</v>
      </c>
      <c r="AO295" s="4" t="s">
        <v>9</v>
      </c>
      <c r="AP295" s="4" t="s">
        <v>5902</v>
      </c>
      <c r="AQ295" s="4" t="s">
        <v>9</v>
      </c>
      <c r="AR295" s="4" t="s">
        <v>9</v>
      </c>
      <c r="AS295" s="4" t="s">
        <v>9</v>
      </c>
      <c r="AT295" s="4" t="s">
        <v>9</v>
      </c>
      <c r="AU295" s="4" t="s">
        <v>9</v>
      </c>
      <c r="AV295" s="102"/>
      <c r="AW295" s="4" t="s">
        <v>5902</v>
      </c>
      <c r="AX295" s="4" t="s">
        <v>9</v>
      </c>
      <c r="AY295" s="4" t="s">
        <v>9</v>
      </c>
      <c r="AZ295" s="4" t="s">
        <v>9</v>
      </c>
      <c r="BA295" s="4" t="s">
        <v>9</v>
      </c>
      <c r="BB295" s="103">
        <v>0</v>
      </c>
      <c r="BC295" s="102"/>
      <c r="BD295" s="4" t="s">
        <v>9</v>
      </c>
      <c r="BE295" s="102"/>
      <c r="BF295" s="102"/>
      <c r="BG295" s="4" t="s">
        <v>9</v>
      </c>
      <c r="BH295" s="4" t="s">
        <v>5906</v>
      </c>
      <c r="BI295" s="4" t="s">
        <v>9</v>
      </c>
      <c r="BJ295" s="4" t="s">
        <v>9</v>
      </c>
      <c r="BK295" s="4" t="s">
        <v>9</v>
      </c>
      <c r="BL295" s="4" t="s">
        <v>9</v>
      </c>
      <c r="BM295" s="4" t="s">
        <v>9</v>
      </c>
      <c r="BN295" s="4" t="s">
        <v>5907</v>
      </c>
      <c r="BO295" s="4" t="s">
        <v>5908</v>
      </c>
      <c r="BP295" s="4" t="s">
        <v>9</v>
      </c>
      <c r="BQ295" s="4" t="s">
        <v>9</v>
      </c>
      <c r="BR295" s="4" t="s">
        <v>5902</v>
      </c>
      <c r="BS295" s="4" t="s">
        <v>9</v>
      </c>
      <c r="BT295" s="4" t="s">
        <v>9</v>
      </c>
      <c r="BU295" s="4" t="s">
        <v>9</v>
      </c>
      <c r="BV295" s="4" t="s">
        <v>9</v>
      </c>
      <c r="BW295" s="4" t="s">
        <v>9</v>
      </c>
      <c r="BX295" s="4" t="s">
        <v>5901</v>
      </c>
      <c r="BY295" s="4" t="s">
        <v>9</v>
      </c>
      <c r="BZ295" s="4" t="s">
        <v>9</v>
      </c>
      <c r="CA295" s="4" t="s">
        <v>9</v>
      </c>
      <c r="CB295" s="4" t="s">
        <v>9</v>
      </c>
      <c r="CC295" s="4" t="s">
        <v>9</v>
      </c>
      <c r="CD295" s="4" t="s">
        <v>9</v>
      </c>
      <c r="CE295" s="4" t="s">
        <v>9</v>
      </c>
      <c r="CF295" s="4" t="s">
        <v>5902</v>
      </c>
      <c r="CG295" s="4" t="s">
        <v>9</v>
      </c>
      <c r="CH295" s="4" t="s">
        <v>9</v>
      </c>
      <c r="CI295" s="4" t="s">
        <v>9</v>
      </c>
      <c r="CJ295" s="4" t="s">
        <v>9</v>
      </c>
      <c r="CK295" s="104">
        <v>0.51290509259258998</v>
      </c>
      <c r="CL295" s="104">
        <v>0</v>
      </c>
      <c r="CM295" s="4" t="s">
        <v>9</v>
      </c>
      <c r="CN295" s="4" t="s">
        <v>5902</v>
      </c>
      <c r="CO295" s="4" t="s">
        <v>9</v>
      </c>
      <c r="CP295" s="4" t="s">
        <v>9</v>
      </c>
      <c r="CQ295" s="4" t="s">
        <v>9</v>
      </c>
      <c r="CR295" s="4" t="s">
        <v>9</v>
      </c>
      <c r="CS295" s="4" t="s">
        <v>9</v>
      </c>
      <c r="CT295" s="4" t="s">
        <v>9</v>
      </c>
      <c r="CU295" s="4" t="s">
        <v>9</v>
      </c>
      <c r="CV295" s="4" t="s">
        <v>11</v>
      </c>
      <c r="CW295" s="4" t="s">
        <v>5909</v>
      </c>
      <c r="CX295" s="4" t="s">
        <v>9</v>
      </c>
      <c r="CY295" s="4" t="s">
        <v>9</v>
      </c>
      <c r="CZ295" s="4" t="s">
        <v>9</v>
      </c>
      <c r="DA295" s="4" t="s">
        <v>9</v>
      </c>
      <c r="DB295" s="4" t="s">
        <v>9</v>
      </c>
      <c r="DC295" s="102"/>
      <c r="DE295" s="8" t="str">
        <f t="shared" si="8"/>
        <v>XIT203</v>
      </c>
      <c r="DF295" s="8" t="str">
        <f t="shared" si="9"/>
        <v>Staff CV Hosting</v>
      </c>
    </row>
    <row r="296" spans="1:110">
      <c r="A296" s="4" t="s">
        <v>6203</v>
      </c>
      <c r="B296" s="4" t="s">
        <v>5899</v>
      </c>
      <c r="C296" s="4" t="s">
        <v>4955</v>
      </c>
      <c r="D296" s="4" t="s">
        <v>9</v>
      </c>
      <c r="E296" s="4" t="s">
        <v>5900</v>
      </c>
      <c r="F296" s="102">
        <v>44502</v>
      </c>
      <c r="G296" s="4" t="s">
        <v>9</v>
      </c>
      <c r="H296" s="102"/>
      <c r="I296" s="4" t="s">
        <v>6969</v>
      </c>
      <c r="J296" s="4" t="s">
        <v>9</v>
      </c>
      <c r="K296" s="4" t="s">
        <v>5002</v>
      </c>
      <c r="L296" s="4" t="s">
        <v>9</v>
      </c>
      <c r="M296" s="4" t="s">
        <v>9</v>
      </c>
      <c r="N296" s="4" t="s">
        <v>5002</v>
      </c>
      <c r="O296" s="4" t="s">
        <v>4955</v>
      </c>
      <c r="P296" s="4" t="s">
        <v>5901</v>
      </c>
      <c r="Q296" s="4" t="s">
        <v>9</v>
      </c>
      <c r="R296" s="4" t="s">
        <v>9</v>
      </c>
      <c r="S296" s="4" t="s">
        <v>11</v>
      </c>
      <c r="T296" s="4" t="s">
        <v>1449</v>
      </c>
      <c r="U296" s="4" t="s">
        <v>5902</v>
      </c>
      <c r="V296" s="102"/>
      <c r="W296" s="4" t="s">
        <v>5902</v>
      </c>
      <c r="X296" s="4" t="s">
        <v>9</v>
      </c>
      <c r="Y296" s="4" t="s">
        <v>11</v>
      </c>
      <c r="Z296" s="4" t="s">
        <v>9</v>
      </c>
      <c r="AA296" s="4" t="s">
        <v>9</v>
      </c>
      <c r="AB296" s="102"/>
      <c r="AC296" s="102"/>
      <c r="AD296" s="102"/>
      <c r="AE296" s="102">
        <v>44502</v>
      </c>
      <c r="AF296" s="102"/>
      <c r="AG296" s="102"/>
      <c r="AH296" s="4" t="s">
        <v>5903</v>
      </c>
      <c r="AI296" s="4" t="s">
        <v>9</v>
      </c>
      <c r="AJ296" s="4" t="s">
        <v>9</v>
      </c>
      <c r="AK296" s="4" t="s">
        <v>9</v>
      </c>
      <c r="AL296" s="4" t="s">
        <v>5904</v>
      </c>
      <c r="AM296" s="4" t="s">
        <v>5905</v>
      </c>
      <c r="AN296" s="4" t="s">
        <v>9</v>
      </c>
      <c r="AO296" s="4" t="s">
        <v>9</v>
      </c>
      <c r="AP296" s="4" t="s">
        <v>5902</v>
      </c>
      <c r="AQ296" s="4" t="s">
        <v>9</v>
      </c>
      <c r="AR296" s="4" t="s">
        <v>9</v>
      </c>
      <c r="AS296" s="4" t="s">
        <v>9</v>
      </c>
      <c r="AT296" s="4" t="s">
        <v>9</v>
      </c>
      <c r="AU296" s="4" t="s">
        <v>9</v>
      </c>
      <c r="AV296" s="102"/>
      <c r="AW296" s="4" t="s">
        <v>5902</v>
      </c>
      <c r="AX296" s="4" t="s">
        <v>9</v>
      </c>
      <c r="AY296" s="4" t="s">
        <v>9</v>
      </c>
      <c r="AZ296" s="4" t="s">
        <v>9</v>
      </c>
      <c r="BA296" s="4" t="s">
        <v>9</v>
      </c>
      <c r="BB296" s="103">
        <v>0</v>
      </c>
      <c r="BC296" s="102"/>
      <c r="BD296" s="4" t="s">
        <v>9</v>
      </c>
      <c r="BE296" s="102"/>
      <c r="BF296" s="102"/>
      <c r="BG296" s="4" t="s">
        <v>9</v>
      </c>
      <c r="BH296" s="4" t="s">
        <v>5906</v>
      </c>
      <c r="BI296" s="4" t="s">
        <v>9</v>
      </c>
      <c r="BJ296" s="4" t="s">
        <v>9</v>
      </c>
      <c r="BK296" s="4" t="s">
        <v>9</v>
      </c>
      <c r="BL296" s="4" t="s">
        <v>9</v>
      </c>
      <c r="BM296" s="4" t="s">
        <v>9</v>
      </c>
      <c r="BN296" s="4" t="s">
        <v>5907</v>
      </c>
      <c r="BO296" s="4" t="s">
        <v>5908</v>
      </c>
      <c r="BP296" s="4" t="s">
        <v>9</v>
      </c>
      <c r="BQ296" s="4" t="s">
        <v>9</v>
      </c>
      <c r="BR296" s="4" t="s">
        <v>5902</v>
      </c>
      <c r="BS296" s="4" t="s">
        <v>9</v>
      </c>
      <c r="BT296" s="4" t="s">
        <v>9</v>
      </c>
      <c r="BU296" s="4" t="s">
        <v>9</v>
      </c>
      <c r="BV296" s="4" t="s">
        <v>9</v>
      </c>
      <c r="BW296" s="4" t="s">
        <v>9</v>
      </c>
      <c r="BX296" s="4" t="s">
        <v>5901</v>
      </c>
      <c r="BY296" s="4" t="s">
        <v>9</v>
      </c>
      <c r="BZ296" s="4" t="s">
        <v>9</v>
      </c>
      <c r="CA296" s="4" t="s">
        <v>9</v>
      </c>
      <c r="CB296" s="4" t="s">
        <v>9</v>
      </c>
      <c r="CC296" s="4" t="s">
        <v>9</v>
      </c>
      <c r="CD296" s="4" t="s">
        <v>9</v>
      </c>
      <c r="CE296" s="4" t="s">
        <v>9</v>
      </c>
      <c r="CF296" s="4" t="s">
        <v>5902</v>
      </c>
      <c r="CG296" s="4" t="s">
        <v>9</v>
      </c>
      <c r="CH296" s="4" t="s">
        <v>9</v>
      </c>
      <c r="CI296" s="4" t="s">
        <v>9</v>
      </c>
      <c r="CJ296" s="4" t="s">
        <v>9</v>
      </c>
      <c r="CK296" s="104">
        <v>0.51291666666667002</v>
      </c>
      <c r="CL296" s="104">
        <v>0</v>
      </c>
      <c r="CM296" s="4" t="s">
        <v>9</v>
      </c>
      <c r="CN296" s="4" t="s">
        <v>5902</v>
      </c>
      <c r="CO296" s="4" t="s">
        <v>9</v>
      </c>
      <c r="CP296" s="4" t="s">
        <v>9</v>
      </c>
      <c r="CQ296" s="4" t="s">
        <v>9</v>
      </c>
      <c r="CR296" s="4" t="s">
        <v>9</v>
      </c>
      <c r="CS296" s="4" t="s">
        <v>9</v>
      </c>
      <c r="CT296" s="4" t="s">
        <v>9</v>
      </c>
      <c r="CU296" s="4" t="s">
        <v>9</v>
      </c>
      <c r="CV296" s="4" t="s">
        <v>11</v>
      </c>
      <c r="CW296" s="4" t="s">
        <v>5909</v>
      </c>
      <c r="CX296" s="4" t="s">
        <v>9</v>
      </c>
      <c r="CY296" s="4" t="s">
        <v>9</v>
      </c>
      <c r="CZ296" s="4" t="s">
        <v>9</v>
      </c>
      <c r="DA296" s="4" t="s">
        <v>9</v>
      </c>
      <c r="DB296" s="4" t="s">
        <v>9</v>
      </c>
      <c r="DC296" s="102"/>
      <c r="DE296" s="8" t="str">
        <f t="shared" si="8"/>
        <v>XIT204</v>
      </c>
      <c r="DF296" s="8" t="str">
        <f t="shared" si="9"/>
        <v>Website hosting</v>
      </c>
    </row>
    <row r="297" spans="1:110">
      <c r="A297" s="4" t="s">
        <v>6204</v>
      </c>
      <c r="B297" s="4" t="s">
        <v>5899</v>
      </c>
      <c r="C297" s="4" t="s">
        <v>4955</v>
      </c>
      <c r="D297" s="4" t="s">
        <v>9</v>
      </c>
      <c r="E297" s="4" t="s">
        <v>5900</v>
      </c>
      <c r="F297" s="102">
        <v>44502</v>
      </c>
      <c r="G297" s="4" t="s">
        <v>9</v>
      </c>
      <c r="H297" s="102"/>
      <c r="I297" s="4" t="s">
        <v>6970</v>
      </c>
      <c r="J297" s="4" t="s">
        <v>9</v>
      </c>
      <c r="K297" s="4" t="s">
        <v>5002</v>
      </c>
      <c r="L297" s="4" t="s">
        <v>9</v>
      </c>
      <c r="M297" s="4" t="s">
        <v>9</v>
      </c>
      <c r="N297" s="4" t="s">
        <v>5002</v>
      </c>
      <c r="O297" s="4" t="s">
        <v>4955</v>
      </c>
      <c r="P297" s="4" t="s">
        <v>5901</v>
      </c>
      <c r="Q297" s="4" t="s">
        <v>9</v>
      </c>
      <c r="R297" s="4" t="s">
        <v>9</v>
      </c>
      <c r="S297" s="4" t="s">
        <v>11</v>
      </c>
      <c r="T297" s="4" t="s">
        <v>1449</v>
      </c>
      <c r="U297" s="4" t="s">
        <v>5902</v>
      </c>
      <c r="V297" s="102"/>
      <c r="W297" s="4" t="s">
        <v>5902</v>
      </c>
      <c r="X297" s="4" t="s">
        <v>9</v>
      </c>
      <c r="Y297" s="4" t="s">
        <v>11</v>
      </c>
      <c r="Z297" s="4" t="s">
        <v>9</v>
      </c>
      <c r="AA297" s="4" t="s">
        <v>9</v>
      </c>
      <c r="AB297" s="102"/>
      <c r="AC297" s="102"/>
      <c r="AD297" s="102"/>
      <c r="AE297" s="102">
        <v>44502</v>
      </c>
      <c r="AF297" s="102"/>
      <c r="AG297" s="102"/>
      <c r="AH297" s="4" t="s">
        <v>5903</v>
      </c>
      <c r="AI297" s="4" t="s">
        <v>9</v>
      </c>
      <c r="AJ297" s="4" t="s">
        <v>9</v>
      </c>
      <c r="AK297" s="4" t="s">
        <v>9</v>
      </c>
      <c r="AL297" s="4" t="s">
        <v>5904</v>
      </c>
      <c r="AM297" s="4" t="s">
        <v>5905</v>
      </c>
      <c r="AN297" s="4" t="s">
        <v>9</v>
      </c>
      <c r="AO297" s="4" t="s">
        <v>9</v>
      </c>
      <c r="AP297" s="4" t="s">
        <v>5902</v>
      </c>
      <c r="AQ297" s="4" t="s">
        <v>9</v>
      </c>
      <c r="AR297" s="4" t="s">
        <v>9</v>
      </c>
      <c r="AS297" s="4" t="s">
        <v>9</v>
      </c>
      <c r="AT297" s="4" t="s">
        <v>9</v>
      </c>
      <c r="AU297" s="4" t="s">
        <v>9</v>
      </c>
      <c r="AV297" s="102"/>
      <c r="AW297" s="4" t="s">
        <v>5902</v>
      </c>
      <c r="AX297" s="4" t="s">
        <v>9</v>
      </c>
      <c r="AY297" s="4" t="s">
        <v>9</v>
      </c>
      <c r="AZ297" s="4" t="s">
        <v>9</v>
      </c>
      <c r="BA297" s="4" t="s">
        <v>9</v>
      </c>
      <c r="BB297" s="103">
        <v>0</v>
      </c>
      <c r="BC297" s="102"/>
      <c r="BD297" s="4" t="s">
        <v>9</v>
      </c>
      <c r="BE297" s="102"/>
      <c r="BF297" s="102"/>
      <c r="BG297" s="4" t="s">
        <v>9</v>
      </c>
      <c r="BH297" s="4" t="s">
        <v>5906</v>
      </c>
      <c r="BI297" s="4" t="s">
        <v>9</v>
      </c>
      <c r="BJ297" s="4" t="s">
        <v>9</v>
      </c>
      <c r="BK297" s="4" t="s">
        <v>9</v>
      </c>
      <c r="BL297" s="4" t="s">
        <v>9</v>
      </c>
      <c r="BM297" s="4" t="s">
        <v>9</v>
      </c>
      <c r="BN297" s="4" t="s">
        <v>5907</v>
      </c>
      <c r="BO297" s="4" t="s">
        <v>5908</v>
      </c>
      <c r="BP297" s="4" t="s">
        <v>9</v>
      </c>
      <c r="BQ297" s="4" t="s">
        <v>9</v>
      </c>
      <c r="BR297" s="4" t="s">
        <v>5902</v>
      </c>
      <c r="BS297" s="4" t="s">
        <v>9</v>
      </c>
      <c r="BT297" s="4" t="s">
        <v>9</v>
      </c>
      <c r="BU297" s="4" t="s">
        <v>9</v>
      </c>
      <c r="BV297" s="4" t="s">
        <v>9</v>
      </c>
      <c r="BW297" s="4" t="s">
        <v>9</v>
      </c>
      <c r="BX297" s="4" t="s">
        <v>5901</v>
      </c>
      <c r="BY297" s="4" t="s">
        <v>9</v>
      </c>
      <c r="BZ297" s="4" t="s">
        <v>9</v>
      </c>
      <c r="CA297" s="4" t="s">
        <v>9</v>
      </c>
      <c r="CB297" s="4" t="s">
        <v>9</v>
      </c>
      <c r="CC297" s="4" t="s">
        <v>9</v>
      </c>
      <c r="CD297" s="4" t="s">
        <v>9</v>
      </c>
      <c r="CE297" s="4" t="s">
        <v>9</v>
      </c>
      <c r="CF297" s="4" t="s">
        <v>5902</v>
      </c>
      <c r="CG297" s="4" t="s">
        <v>9</v>
      </c>
      <c r="CH297" s="4" t="s">
        <v>9</v>
      </c>
      <c r="CI297" s="4" t="s">
        <v>9</v>
      </c>
      <c r="CJ297" s="4" t="s">
        <v>9</v>
      </c>
      <c r="CK297" s="104">
        <v>0.51291666666667002</v>
      </c>
      <c r="CL297" s="104">
        <v>0</v>
      </c>
      <c r="CM297" s="4" t="s">
        <v>9</v>
      </c>
      <c r="CN297" s="4" t="s">
        <v>5902</v>
      </c>
      <c r="CO297" s="4" t="s">
        <v>9</v>
      </c>
      <c r="CP297" s="4" t="s">
        <v>9</v>
      </c>
      <c r="CQ297" s="4" t="s">
        <v>9</v>
      </c>
      <c r="CR297" s="4" t="s">
        <v>9</v>
      </c>
      <c r="CS297" s="4" t="s">
        <v>9</v>
      </c>
      <c r="CT297" s="4" t="s">
        <v>9</v>
      </c>
      <c r="CU297" s="4" t="s">
        <v>9</v>
      </c>
      <c r="CV297" s="4" t="s">
        <v>11</v>
      </c>
      <c r="CW297" s="4" t="s">
        <v>5909</v>
      </c>
      <c r="CX297" s="4" t="s">
        <v>9</v>
      </c>
      <c r="CY297" s="4" t="s">
        <v>9</v>
      </c>
      <c r="CZ297" s="4" t="s">
        <v>9</v>
      </c>
      <c r="DA297" s="4" t="s">
        <v>9</v>
      </c>
      <c r="DB297" s="4" t="s">
        <v>9</v>
      </c>
      <c r="DC297" s="102"/>
      <c r="DE297" s="8" t="str">
        <f t="shared" si="8"/>
        <v>XIT205</v>
      </c>
      <c r="DF297" s="8" t="str">
        <f t="shared" si="9"/>
        <v>ERP DR Environment Hosting</v>
      </c>
    </row>
    <row r="298" spans="1:110">
      <c r="A298" s="4" t="s">
        <v>6205</v>
      </c>
      <c r="B298" s="4" t="s">
        <v>5899</v>
      </c>
      <c r="C298" s="4" t="s">
        <v>4955</v>
      </c>
      <c r="D298" s="4" t="s">
        <v>9</v>
      </c>
      <c r="E298" s="4" t="s">
        <v>5900</v>
      </c>
      <c r="F298" s="102">
        <v>44502</v>
      </c>
      <c r="G298" s="4" t="s">
        <v>9</v>
      </c>
      <c r="H298" s="102"/>
      <c r="I298" s="4" t="s">
        <v>6971</v>
      </c>
      <c r="J298" s="4" t="s">
        <v>9</v>
      </c>
      <c r="K298" s="4" t="s">
        <v>5002</v>
      </c>
      <c r="L298" s="4" t="s">
        <v>9</v>
      </c>
      <c r="M298" s="4" t="s">
        <v>9</v>
      </c>
      <c r="N298" s="4" t="s">
        <v>5002</v>
      </c>
      <c r="O298" s="4" t="s">
        <v>4955</v>
      </c>
      <c r="P298" s="4" t="s">
        <v>5901</v>
      </c>
      <c r="Q298" s="4" t="s">
        <v>9</v>
      </c>
      <c r="R298" s="4" t="s">
        <v>9</v>
      </c>
      <c r="S298" s="4" t="s">
        <v>11</v>
      </c>
      <c r="T298" s="4" t="s">
        <v>1449</v>
      </c>
      <c r="U298" s="4" t="s">
        <v>5902</v>
      </c>
      <c r="V298" s="102"/>
      <c r="W298" s="4" t="s">
        <v>5902</v>
      </c>
      <c r="X298" s="4" t="s">
        <v>9</v>
      </c>
      <c r="Y298" s="4" t="s">
        <v>11</v>
      </c>
      <c r="Z298" s="4" t="s">
        <v>9</v>
      </c>
      <c r="AA298" s="4" t="s">
        <v>9</v>
      </c>
      <c r="AB298" s="102"/>
      <c r="AC298" s="102"/>
      <c r="AD298" s="102"/>
      <c r="AE298" s="102">
        <v>44502</v>
      </c>
      <c r="AF298" s="102"/>
      <c r="AG298" s="102"/>
      <c r="AH298" s="4" t="s">
        <v>5903</v>
      </c>
      <c r="AI298" s="4" t="s">
        <v>9</v>
      </c>
      <c r="AJ298" s="4" t="s">
        <v>9</v>
      </c>
      <c r="AK298" s="4" t="s">
        <v>9</v>
      </c>
      <c r="AL298" s="4" t="s">
        <v>5904</v>
      </c>
      <c r="AM298" s="4" t="s">
        <v>5905</v>
      </c>
      <c r="AN298" s="4" t="s">
        <v>9</v>
      </c>
      <c r="AO298" s="4" t="s">
        <v>9</v>
      </c>
      <c r="AP298" s="4" t="s">
        <v>5902</v>
      </c>
      <c r="AQ298" s="4" t="s">
        <v>9</v>
      </c>
      <c r="AR298" s="4" t="s">
        <v>9</v>
      </c>
      <c r="AS298" s="4" t="s">
        <v>9</v>
      </c>
      <c r="AT298" s="4" t="s">
        <v>9</v>
      </c>
      <c r="AU298" s="4" t="s">
        <v>9</v>
      </c>
      <c r="AV298" s="102"/>
      <c r="AW298" s="4" t="s">
        <v>5902</v>
      </c>
      <c r="AX298" s="4" t="s">
        <v>9</v>
      </c>
      <c r="AY298" s="4" t="s">
        <v>9</v>
      </c>
      <c r="AZ298" s="4" t="s">
        <v>9</v>
      </c>
      <c r="BA298" s="4" t="s">
        <v>9</v>
      </c>
      <c r="BB298" s="103">
        <v>0</v>
      </c>
      <c r="BC298" s="102"/>
      <c r="BD298" s="4" t="s">
        <v>9</v>
      </c>
      <c r="BE298" s="102"/>
      <c r="BF298" s="102"/>
      <c r="BG298" s="4" t="s">
        <v>9</v>
      </c>
      <c r="BH298" s="4" t="s">
        <v>5906</v>
      </c>
      <c r="BI298" s="4" t="s">
        <v>9</v>
      </c>
      <c r="BJ298" s="4" t="s">
        <v>9</v>
      </c>
      <c r="BK298" s="4" t="s">
        <v>9</v>
      </c>
      <c r="BL298" s="4" t="s">
        <v>9</v>
      </c>
      <c r="BM298" s="4" t="s">
        <v>9</v>
      </c>
      <c r="BN298" s="4" t="s">
        <v>5907</v>
      </c>
      <c r="BO298" s="4" t="s">
        <v>5908</v>
      </c>
      <c r="BP298" s="4" t="s">
        <v>9</v>
      </c>
      <c r="BQ298" s="4" t="s">
        <v>9</v>
      </c>
      <c r="BR298" s="4" t="s">
        <v>5902</v>
      </c>
      <c r="BS298" s="4" t="s">
        <v>9</v>
      </c>
      <c r="BT298" s="4" t="s">
        <v>9</v>
      </c>
      <c r="BU298" s="4" t="s">
        <v>9</v>
      </c>
      <c r="BV298" s="4" t="s">
        <v>9</v>
      </c>
      <c r="BW298" s="4" t="s">
        <v>9</v>
      </c>
      <c r="BX298" s="4" t="s">
        <v>5901</v>
      </c>
      <c r="BY298" s="4" t="s">
        <v>9</v>
      </c>
      <c r="BZ298" s="4" t="s">
        <v>9</v>
      </c>
      <c r="CA298" s="4" t="s">
        <v>9</v>
      </c>
      <c r="CB298" s="4" t="s">
        <v>9</v>
      </c>
      <c r="CC298" s="4" t="s">
        <v>9</v>
      </c>
      <c r="CD298" s="4" t="s">
        <v>9</v>
      </c>
      <c r="CE298" s="4" t="s">
        <v>9</v>
      </c>
      <c r="CF298" s="4" t="s">
        <v>5902</v>
      </c>
      <c r="CG298" s="4" t="s">
        <v>9</v>
      </c>
      <c r="CH298" s="4" t="s">
        <v>9</v>
      </c>
      <c r="CI298" s="4" t="s">
        <v>9</v>
      </c>
      <c r="CJ298" s="4" t="s">
        <v>9</v>
      </c>
      <c r="CK298" s="104">
        <v>0.51291666666667002</v>
      </c>
      <c r="CL298" s="104">
        <v>0</v>
      </c>
      <c r="CM298" s="4" t="s">
        <v>9</v>
      </c>
      <c r="CN298" s="4" t="s">
        <v>5902</v>
      </c>
      <c r="CO298" s="4" t="s">
        <v>9</v>
      </c>
      <c r="CP298" s="4" t="s">
        <v>9</v>
      </c>
      <c r="CQ298" s="4" t="s">
        <v>9</v>
      </c>
      <c r="CR298" s="4" t="s">
        <v>9</v>
      </c>
      <c r="CS298" s="4" t="s">
        <v>9</v>
      </c>
      <c r="CT298" s="4" t="s">
        <v>9</v>
      </c>
      <c r="CU298" s="4" t="s">
        <v>9</v>
      </c>
      <c r="CV298" s="4" t="s">
        <v>11</v>
      </c>
      <c r="CW298" s="4" t="s">
        <v>5909</v>
      </c>
      <c r="CX298" s="4" t="s">
        <v>9</v>
      </c>
      <c r="CY298" s="4" t="s">
        <v>9</v>
      </c>
      <c r="CZ298" s="4" t="s">
        <v>9</v>
      </c>
      <c r="DA298" s="4" t="s">
        <v>9</v>
      </c>
      <c r="DB298" s="4" t="s">
        <v>9</v>
      </c>
      <c r="DC298" s="102"/>
      <c r="DE298" s="8" t="str">
        <f t="shared" si="8"/>
        <v>XIT206</v>
      </c>
      <c r="DF298" s="8" t="str">
        <f t="shared" si="9"/>
        <v>Azure Hosting</v>
      </c>
    </row>
    <row r="299" spans="1:110">
      <c r="A299" s="4" t="s">
        <v>6206</v>
      </c>
      <c r="B299" s="4" t="s">
        <v>5899</v>
      </c>
      <c r="C299" s="4" t="s">
        <v>4955</v>
      </c>
      <c r="D299" s="4" t="s">
        <v>9</v>
      </c>
      <c r="E299" s="4" t="s">
        <v>5900</v>
      </c>
      <c r="F299" s="102">
        <v>44502</v>
      </c>
      <c r="G299" s="4" t="s">
        <v>9</v>
      </c>
      <c r="H299" s="102"/>
      <c r="I299" s="4" t="s">
        <v>6972</v>
      </c>
      <c r="J299" s="4" t="s">
        <v>9</v>
      </c>
      <c r="K299" s="4" t="s">
        <v>5002</v>
      </c>
      <c r="L299" s="4" t="s">
        <v>9</v>
      </c>
      <c r="M299" s="4" t="s">
        <v>9</v>
      </c>
      <c r="N299" s="4" t="s">
        <v>5002</v>
      </c>
      <c r="O299" s="4" t="s">
        <v>4955</v>
      </c>
      <c r="P299" s="4" t="s">
        <v>5901</v>
      </c>
      <c r="Q299" s="4" t="s">
        <v>9</v>
      </c>
      <c r="R299" s="4" t="s">
        <v>9</v>
      </c>
      <c r="S299" s="4" t="s">
        <v>11</v>
      </c>
      <c r="T299" s="4" t="s">
        <v>1449</v>
      </c>
      <c r="U299" s="4" t="s">
        <v>5902</v>
      </c>
      <c r="V299" s="102"/>
      <c r="W299" s="4" t="s">
        <v>5902</v>
      </c>
      <c r="X299" s="4" t="s">
        <v>9</v>
      </c>
      <c r="Y299" s="4" t="s">
        <v>11</v>
      </c>
      <c r="Z299" s="4" t="s">
        <v>9</v>
      </c>
      <c r="AA299" s="4" t="s">
        <v>9</v>
      </c>
      <c r="AB299" s="102"/>
      <c r="AC299" s="102"/>
      <c r="AD299" s="102"/>
      <c r="AE299" s="102">
        <v>44502</v>
      </c>
      <c r="AF299" s="102"/>
      <c r="AG299" s="102"/>
      <c r="AH299" s="4" t="s">
        <v>5903</v>
      </c>
      <c r="AI299" s="4" t="s">
        <v>9</v>
      </c>
      <c r="AJ299" s="4" t="s">
        <v>9</v>
      </c>
      <c r="AK299" s="4" t="s">
        <v>9</v>
      </c>
      <c r="AL299" s="4" t="s">
        <v>5904</v>
      </c>
      <c r="AM299" s="4" t="s">
        <v>5905</v>
      </c>
      <c r="AN299" s="4" t="s">
        <v>9</v>
      </c>
      <c r="AO299" s="4" t="s">
        <v>9</v>
      </c>
      <c r="AP299" s="4" t="s">
        <v>5902</v>
      </c>
      <c r="AQ299" s="4" t="s">
        <v>9</v>
      </c>
      <c r="AR299" s="4" t="s">
        <v>9</v>
      </c>
      <c r="AS299" s="4" t="s">
        <v>9</v>
      </c>
      <c r="AT299" s="4" t="s">
        <v>9</v>
      </c>
      <c r="AU299" s="4" t="s">
        <v>9</v>
      </c>
      <c r="AV299" s="102"/>
      <c r="AW299" s="4" t="s">
        <v>5902</v>
      </c>
      <c r="AX299" s="4" t="s">
        <v>9</v>
      </c>
      <c r="AY299" s="4" t="s">
        <v>9</v>
      </c>
      <c r="AZ299" s="4" t="s">
        <v>9</v>
      </c>
      <c r="BA299" s="4" t="s">
        <v>9</v>
      </c>
      <c r="BB299" s="103">
        <v>0</v>
      </c>
      <c r="BC299" s="102"/>
      <c r="BD299" s="4" t="s">
        <v>9</v>
      </c>
      <c r="BE299" s="102"/>
      <c r="BF299" s="102"/>
      <c r="BG299" s="4" t="s">
        <v>9</v>
      </c>
      <c r="BH299" s="4" t="s">
        <v>5906</v>
      </c>
      <c r="BI299" s="4" t="s">
        <v>9</v>
      </c>
      <c r="BJ299" s="4" t="s">
        <v>9</v>
      </c>
      <c r="BK299" s="4" t="s">
        <v>9</v>
      </c>
      <c r="BL299" s="4" t="s">
        <v>9</v>
      </c>
      <c r="BM299" s="4" t="s">
        <v>9</v>
      </c>
      <c r="BN299" s="4" t="s">
        <v>5907</v>
      </c>
      <c r="BO299" s="4" t="s">
        <v>5908</v>
      </c>
      <c r="BP299" s="4" t="s">
        <v>9</v>
      </c>
      <c r="BQ299" s="4" t="s">
        <v>9</v>
      </c>
      <c r="BR299" s="4" t="s">
        <v>5902</v>
      </c>
      <c r="BS299" s="4" t="s">
        <v>9</v>
      </c>
      <c r="BT299" s="4" t="s">
        <v>9</v>
      </c>
      <c r="BU299" s="4" t="s">
        <v>9</v>
      </c>
      <c r="BV299" s="4" t="s">
        <v>9</v>
      </c>
      <c r="BW299" s="4" t="s">
        <v>9</v>
      </c>
      <c r="BX299" s="4" t="s">
        <v>5901</v>
      </c>
      <c r="BY299" s="4" t="s">
        <v>9</v>
      </c>
      <c r="BZ299" s="4" t="s">
        <v>9</v>
      </c>
      <c r="CA299" s="4" t="s">
        <v>9</v>
      </c>
      <c r="CB299" s="4" t="s">
        <v>9</v>
      </c>
      <c r="CC299" s="4" t="s">
        <v>9</v>
      </c>
      <c r="CD299" s="4" t="s">
        <v>9</v>
      </c>
      <c r="CE299" s="4" t="s">
        <v>9</v>
      </c>
      <c r="CF299" s="4" t="s">
        <v>5902</v>
      </c>
      <c r="CG299" s="4" t="s">
        <v>9</v>
      </c>
      <c r="CH299" s="4" t="s">
        <v>9</v>
      </c>
      <c r="CI299" s="4" t="s">
        <v>9</v>
      </c>
      <c r="CJ299" s="4" t="s">
        <v>9</v>
      </c>
      <c r="CK299" s="104">
        <v>0.51291666666667002</v>
      </c>
      <c r="CL299" s="104">
        <v>0</v>
      </c>
      <c r="CM299" s="4" t="s">
        <v>9</v>
      </c>
      <c r="CN299" s="4" t="s">
        <v>5902</v>
      </c>
      <c r="CO299" s="4" t="s">
        <v>9</v>
      </c>
      <c r="CP299" s="4" t="s">
        <v>9</v>
      </c>
      <c r="CQ299" s="4" t="s">
        <v>9</v>
      </c>
      <c r="CR299" s="4" t="s">
        <v>9</v>
      </c>
      <c r="CS299" s="4" t="s">
        <v>9</v>
      </c>
      <c r="CT299" s="4" t="s">
        <v>9</v>
      </c>
      <c r="CU299" s="4" t="s">
        <v>9</v>
      </c>
      <c r="CV299" s="4" t="s">
        <v>11</v>
      </c>
      <c r="CW299" s="4" t="s">
        <v>5909</v>
      </c>
      <c r="CX299" s="4" t="s">
        <v>9</v>
      </c>
      <c r="CY299" s="4" t="s">
        <v>9</v>
      </c>
      <c r="CZ299" s="4" t="s">
        <v>9</v>
      </c>
      <c r="DA299" s="4" t="s">
        <v>9</v>
      </c>
      <c r="DB299" s="4" t="s">
        <v>9</v>
      </c>
      <c r="DC299" s="102"/>
      <c r="DE299" s="8" t="str">
        <f t="shared" si="8"/>
        <v>XIT210</v>
      </c>
      <c r="DF299" s="8" t="str">
        <f t="shared" si="9"/>
        <v>Microsoft O365 (E3)</v>
      </c>
    </row>
    <row r="300" spans="1:110">
      <c r="A300" s="4" t="s">
        <v>6207</v>
      </c>
      <c r="B300" s="4" t="s">
        <v>5899</v>
      </c>
      <c r="C300" s="4" t="s">
        <v>4955</v>
      </c>
      <c r="D300" s="4" t="s">
        <v>9</v>
      </c>
      <c r="E300" s="4" t="s">
        <v>5900</v>
      </c>
      <c r="F300" s="102">
        <v>44502</v>
      </c>
      <c r="G300" s="4" t="s">
        <v>9</v>
      </c>
      <c r="H300" s="102"/>
      <c r="I300" s="4" t="s">
        <v>6973</v>
      </c>
      <c r="J300" s="4" t="s">
        <v>9</v>
      </c>
      <c r="K300" s="4" t="s">
        <v>5002</v>
      </c>
      <c r="L300" s="4" t="s">
        <v>9</v>
      </c>
      <c r="M300" s="4" t="s">
        <v>9</v>
      </c>
      <c r="N300" s="4" t="s">
        <v>5002</v>
      </c>
      <c r="O300" s="4" t="s">
        <v>4955</v>
      </c>
      <c r="P300" s="4" t="s">
        <v>5901</v>
      </c>
      <c r="Q300" s="4" t="s">
        <v>9</v>
      </c>
      <c r="R300" s="4" t="s">
        <v>9</v>
      </c>
      <c r="S300" s="4" t="s">
        <v>11</v>
      </c>
      <c r="T300" s="4" t="s">
        <v>1449</v>
      </c>
      <c r="U300" s="4" t="s">
        <v>5902</v>
      </c>
      <c r="V300" s="102"/>
      <c r="W300" s="4" t="s">
        <v>5902</v>
      </c>
      <c r="X300" s="4" t="s">
        <v>9</v>
      </c>
      <c r="Y300" s="4" t="s">
        <v>11</v>
      </c>
      <c r="Z300" s="4" t="s">
        <v>9</v>
      </c>
      <c r="AA300" s="4" t="s">
        <v>9</v>
      </c>
      <c r="AB300" s="102"/>
      <c r="AC300" s="102"/>
      <c r="AD300" s="102"/>
      <c r="AE300" s="102">
        <v>44502</v>
      </c>
      <c r="AF300" s="102"/>
      <c r="AG300" s="102"/>
      <c r="AH300" s="4" t="s">
        <v>5903</v>
      </c>
      <c r="AI300" s="4" t="s">
        <v>9</v>
      </c>
      <c r="AJ300" s="4" t="s">
        <v>9</v>
      </c>
      <c r="AK300" s="4" t="s">
        <v>9</v>
      </c>
      <c r="AL300" s="4" t="s">
        <v>5904</v>
      </c>
      <c r="AM300" s="4" t="s">
        <v>5905</v>
      </c>
      <c r="AN300" s="4" t="s">
        <v>9</v>
      </c>
      <c r="AO300" s="4" t="s">
        <v>9</v>
      </c>
      <c r="AP300" s="4" t="s">
        <v>5902</v>
      </c>
      <c r="AQ300" s="4" t="s">
        <v>9</v>
      </c>
      <c r="AR300" s="4" t="s">
        <v>9</v>
      </c>
      <c r="AS300" s="4" t="s">
        <v>9</v>
      </c>
      <c r="AT300" s="4" t="s">
        <v>9</v>
      </c>
      <c r="AU300" s="4" t="s">
        <v>9</v>
      </c>
      <c r="AV300" s="102"/>
      <c r="AW300" s="4" t="s">
        <v>5902</v>
      </c>
      <c r="AX300" s="4" t="s">
        <v>9</v>
      </c>
      <c r="AY300" s="4" t="s">
        <v>9</v>
      </c>
      <c r="AZ300" s="4" t="s">
        <v>9</v>
      </c>
      <c r="BA300" s="4" t="s">
        <v>9</v>
      </c>
      <c r="BB300" s="103">
        <v>0</v>
      </c>
      <c r="BC300" s="102"/>
      <c r="BD300" s="4" t="s">
        <v>9</v>
      </c>
      <c r="BE300" s="102"/>
      <c r="BF300" s="102"/>
      <c r="BG300" s="4" t="s">
        <v>9</v>
      </c>
      <c r="BH300" s="4" t="s">
        <v>5906</v>
      </c>
      <c r="BI300" s="4" t="s">
        <v>9</v>
      </c>
      <c r="BJ300" s="4" t="s">
        <v>9</v>
      </c>
      <c r="BK300" s="4" t="s">
        <v>9</v>
      </c>
      <c r="BL300" s="4" t="s">
        <v>9</v>
      </c>
      <c r="BM300" s="4" t="s">
        <v>9</v>
      </c>
      <c r="BN300" s="4" t="s">
        <v>5907</v>
      </c>
      <c r="BO300" s="4" t="s">
        <v>5908</v>
      </c>
      <c r="BP300" s="4" t="s">
        <v>9</v>
      </c>
      <c r="BQ300" s="4" t="s">
        <v>9</v>
      </c>
      <c r="BR300" s="4" t="s">
        <v>5902</v>
      </c>
      <c r="BS300" s="4" t="s">
        <v>9</v>
      </c>
      <c r="BT300" s="4" t="s">
        <v>9</v>
      </c>
      <c r="BU300" s="4" t="s">
        <v>9</v>
      </c>
      <c r="BV300" s="4" t="s">
        <v>9</v>
      </c>
      <c r="BW300" s="4" t="s">
        <v>9</v>
      </c>
      <c r="BX300" s="4" t="s">
        <v>5901</v>
      </c>
      <c r="BY300" s="4" t="s">
        <v>9</v>
      </c>
      <c r="BZ300" s="4" t="s">
        <v>9</v>
      </c>
      <c r="CA300" s="4" t="s">
        <v>9</v>
      </c>
      <c r="CB300" s="4" t="s">
        <v>9</v>
      </c>
      <c r="CC300" s="4" t="s">
        <v>9</v>
      </c>
      <c r="CD300" s="4" t="s">
        <v>9</v>
      </c>
      <c r="CE300" s="4" t="s">
        <v>9</v>
      </c>
      <c r="CF300" s="4" t="s">
        <v>5902</v>
      </c>
      <c r="CG300" s="4" t="s">
        <v>9</v>
      </c>
      <c r="CH300" s="4" t="s">
        <v>9</v>
      </c>
      <c r="CI300" s="4" t="s">
        <v>9</v>
      </c>
      <c r="CJ300" s="4" t="s">
        <v>9</v>
      </c>
      <c r="CK300" s="104">
        <v>0.51291666666667002</v>
      </c>
      <c r="CL300" s="104">
        <v>0</v>
      </c>
      <c r="CM300" s="4" t="s">
        <v>9</v>
      </c>
      <c r="CN300" s="4" t="s">
        <v>5902</v>
      </c>
      <c r="CO300" s="4" t="s">
        <v>9</v>
      </c>
      <c r="CP300" s="4" t="s">
        <v>9</v>
      </c>
      <c r="CQ300" s="4" t="s">
        <v>9</v>
      </c>
      <c r="CR300" s="4" t="s">
        <v>9</v>
      </c>
      <c r="CS300" s="4" t="s">
        <v>9</v>
      </c>
      <c r="CT300" s="4" t="s">
        <v>9</v>
      </c>
      <c r="CU300" s="4" t="s">
        <v>9</v>
      </c>
      <c r="CV300" s="4" t="s">
        <v>11</v>
      </c>
      <c r="CW300" s="4" t="s">
        <v>5909</v>
      </c>
      <c r="CX300" s="4" t="s">
        <v>9</v>
      </c>
      <c r="CY300" s="4" t="s">
        <v>9</v>
      </c>
      <c r="CZ300" s="4" t="s">
        <v>9</v>
      </c>
      <c r="DA300" s="4" t="s">
        <v>9</v>
      </c>
      <c r="DB300" s="4" t="s">
        <v>9</v>
      </c>
      <c r="DC300" s="102"/>
      <c r="DE300" s="8" t="str">
        <f t="shared" si="8"/>
        <v>XIT211</v>
      </c>
      <c r="DF300" s="8" t="str">
        <f t="shared" si="9"/>
        <v>Microsoft O365 (E1)</v>
      </c>
    </row>
    <row r="301" spans="1:110">
      <c r="A301" s="4" t="s">
        <v>6208</v>
      </c>
      <c r="B301" s="4" t="s">
        <v>5899</v>
      </c>
      <c r="C301" s="4" t="s">
        <v>4955</v>
      </c>
      <c r="D301" s="4" t="s">
        <v>9</v>
      </c>
      <c r="E301" s="4" t="s">
        <v>5900</v>
      </c>
      <c r="F301" s="102">
        <v>44502</v>
      </c>
      <c r="G301" s="4" t="s">
        <v>9</v>
      </c>
      <c r="H301" s="102"/>
      <c r="I301" s="4" t="s">
        <v>6974</v>
      </c>
      <c r="J301" s="4" t="s">
        <v>9</v>
      </c>
      <c r="K301" s="4" t="s">
        <v>5002</v>
      </c>
      <c r="L301" s="4" t="s">
        <v>9</v>
      </c>
      <c r="M301" s="4" t="s">
        <v>9</v>
      </c>
      <c r="N301" s="4" t="s">
        <v>5002</v>
      </c>
      <c r="O301" s="4" t="s">
        <v>4955</v>
      </c>
      <c r="P301" s="4" t="s">
        <v>5901</v>
      </c>
      <c r="Q301" s="4" t="s">
        <v>9</v>
      </c>
      <c r="R301" s="4" t="s">
        <v>9</v>
      </c>
      <c r="S301" s="4" t="s">
        <v>11</v>
      </c>
      <c r="T301" s="4" t="s">
        <v>1449</v>
      </c>
      <c r="U301" s="4" t="s">
        <v>5902</v>
      </c>
      <c r="V301" s="102"/>
      <c r="W301" s="4" t="s">
        <v>5902</v>
      </c>
      <c r="X301" s="4" t="s">
        <v>9</v>
      </c>
      <c r="Y301" s="4" t="s">
        <v>11</v>
      </c>
      <c r="Z301" s="4" t="s">
        <v>9</v>
      </c>
      <c r="AA301" s="4" t="s">
        <v>9</v>
      </c>
      <c r="AB301" s="102"/>
      <c r="AC301" s="102"/>
      <c r="AD301" s="102"/>
      <c r="AE301" s="102">
        <v>44502</v>
      </c>
      <c r="AF301" s="102"/>
      <c r="AG301" s="102"/>
      <c r="AH301" s="4" t="s">
        <v>5903</v>
      </c>
      <c r="AI301" s="4" t="s">
        <v>9</v>
      </c>
      <c r="AJ301" s="4" t="s">
        <v>9</v>
      </c>
      <c r="AK301" s="4" t="s">
        <v>9</v>
      </c>
      <c r="AL301" s="4" t="s">
        <v>5904</v>
      </c>
      <c r="AM301" s="4" t="s">
        <v>5905</v>
      </c>
      <c r="AN301" s="4" t="s">
        <v>9</v>
      </c>
      <c r="AO301" s="4" t="s">
        <v>9</v>
      </c>
      <c r="AP301" s="4" t="s">
        <v>5902</v>
      </c>
      <c r="AQ301" s="4" t="s">
        <v>9</v>
      </c>
      <c r="AR301" s="4" t="s">
        <v>9</v>
      </c>
      <c r="AS301" s="4" t="s">
        <v>9</v>
      </c>
      <c r="AT301" s="4" t="s">
        <v>9</v>
      </c>
      <c r="AU301" s="4" t="s">
        <v>9</v>
      </c>
      <c r="AV301" s="102"/>
      <c r="AW301" s="4" t="s">
        <v>5902</v>
      </c>
      <c r="AX301" s="4" t="s">
        <v>9</v>
      </c>
      <c r="AY301" s="4" t="s">
        <v>9</v>
      </c>
      <c r="AZ301" s="4" t="s">
        <v>9</v>
      </c>
      <c r="BA301" s="4" t="s">
        <v>9</v>
      </c>
      <c r="BB301" s="103">
        <v>0</v>
      </c>
      <c r="BC301" s="102"/>
      <c r="BD301" s="4" t="s">
        <v>9</v>
      </c>
      <c r="BE301" s="102"/>
      <c r="BF301" s="102"/>
      <c r="BG301" s="4" t="s">
        <v>9</v>
      </c>
      <c r="BH301" s="4" t="s">
        <v>5906</v>
      </c>
      <c r="BI301" s="4" t="s">
        <v>9</v>
      </c>
      <c r="BJ301" s="4" t="s">
        <v>9</v>
      </c>
      <c r="BK301" s="4" t="s">
        <v>9</v>
      </c>
      <c r="BL301" s="4" t="s">
        <v>9</v>
      </c>
      <c r="BM301" s="4" t="s">
        <v>9</v>
      </c>
      <c r="BN301" s="4" t="s">
        <v>5907</v>
      </c>
      <c r="BO301" s="4" t="s">
        <v>5908</v>
      </c>
      <c r="BP301" s="4" t="s">
        <v>9</v>
      </c>
      <c r="BQ301" s="4" t="s">
        <v>9</v>
      </c>
      <c r="BR301" s="4" t="s">
        <v>5902</v>
      </c>
      <c r="BS301" s="4" t="s">
        <v>9</v>
      </c>
      <c r="BT301" s="4" t="s">
        <v>9</v>
      </c>
      <c r="BU301" s="4" t="s">
        <v>9</v>
      </c>
      <c r="BV301" s="4" t="s">
        <v>9</v>
      </c>
      <c r="BW301" s="4" t="s">
        <v>9</v>
      </c>
      <c r="BX301" s="4" t="s">
        <v>5901</v>
      </c>
      <c r="BY301" s="4" t="s">
        <v>9</v>
      </c>
      <c r="BZ301" s="4" t="s">
        <v>9</v>
      </c>
      <c r="CA301" s="4" t="s">
        <v>9</v>
      </c>
      <c r="CB301" s="4" t="s">
        <v>9</v>
      </c>
      <c r="CC301" s="4" t="s">
        <v>9</v>
      </c>
      <c r="CD301" s="4" t="s">
        <v>9</v>
      </c>
      <c r="CE301" s="4" t="s">
        <v>9</v>
      </c>
      <c r="CF301" s="4" t="s">
        <v>5902</v>
      </c>
      <c r="CG301" s="4" t="s">
        <v>9</v>
      </c>
      <c r="CH301" s="4" t="s">
        <v>9</v>
      </c>
      <c r="CI301" s="4" t="s">
        <v>9</v>
      </c>
      <c r="CJ301" s="4" t="s">
        <v>9</v>
      </c>
      <c r="CK301" s="104">
        <v>0.51291666666667002</v>
      </c>
      <c r="CL301" s="104">
        <v>0</v>
      </c>
      <c r="CM301" s="4" t="s">
        <v>9</v>
      </c>
      <c r="CN301" s="4" t="s">
        <v>5902</v>
      </c>
      <c r="CO301" s="4" t="s">
        <v>9</v>
      </c>
      <c r="CP301" s="4" t="s">
        <v>9</v>
      </c>
      <c r="CQ301" s="4" t="s">
        <v>9</v>
      </c>
      <c r="CR301" s="4" t="s">
        <v>9</v>
      </c>
      <c r="CS301" s="4" t="s">
        <v>9</v>
      </c>
      <c r="CT301" s="4" t="s">
        <v>9</v>
      </c>
      <c r="CU301" s="4" t="s">
        <v>9</v>
      </c>
      <c r="CV301" s="4" t="s">
        <v>11</v>
      </c>
      <c r="CW301" s="4" t="s">
        <v>5909</v>
      </c>
      <c r="CX301" s="4" t="s">
        <v>9</v>
      </c>
      <c r="CY301" s="4" t="s">
        <v>9</v>
      </c>
      <c r="CZ301" s="4" t="s">
        <v>9</v>
      </c>
      <c r="DA301" s="4" t="s">
        <v>9</v>
      </c>
      <c r="DB301" s="4" t="s">
        <v>9</v>
      </c>
      <c r="DC301" s="102"/>
      <c r="DE301" s="8" t="str">
        <f t="shared" si="8"/>
        <v>XIT212</v>
      </c>
      <c r="DF301" s="8" t="str">
        <f t="shared" si="9"/>
        <v>MS Visio Pro Standard</v>
      </c>
    </row>
    <row r="302" spans="1:110">
      <c r="A302" s="4" t="s">
        <v>6209</v>
      </c>
      <c r="B302" s="4" t="s">
        <v>5899</v>
      </c>
      <c r="C302" s="4" t="s">
        <v>4955</v>
      </c>
      <c r="D302" s="4" t="s">
        <v>9</v>
      </c>
      <c r="E302" s="4" t="s">
        <v>5900</v>
      </c>
      <c r="F302" s="102">
        <v>44502</v>
      </c>
      <c r="G302" s="4" t="s">
        <v>9</v>
      </c>
      <c r="H302" s="102"/>
      <c r="I302" s="4" t="s">
        <v>6975</v>
      </c>
      <c r="J302" s="4" t="s">
        <v>9</v>
      </c>
      <c r="K302" s="4" t="s">
        <v>5002</v>
      </c>
      <c r="L302" s="4" t="s">
        <v>9</v>
      </c>
      <c r="M302" s="4" t="s">
        <v>9</v>
      </c>
      <c r="N302" s="4" t="s">
        <v>5002</v>
      </c>
      <c r="O302" s="4" t="s">
        <v>4955</v>
      </c>
      <c r="P302" s="4" t="s">
        <v>5901</v>
      </c>
      <c r="Q302" s="4" t="s">
        <v>9</v>
      </c>
      <c r="R302" s="4" t="s">
        <v>9</v>
      </c>
      <c r="S302" s="4" t="s">
        <v>11</v>
      </c>
      <c r="T302" s="4" t="s">
        <v>1449</v>
      </c>
      <c r="U302" s="4" t="s">
        <v>5902</v>
      </c>
      <c r="V302" s="102"/>
      <c r="W302" s="4" t="s">
        <v>5902</v>
      </c>
      <c r="X302" s="4" t="s">
        <v>9</v>
      </c>
      <c r="Y302" s="4" t="s">
        <v>11</v>
      </c>
      <c r="Z302" s="4" t="s">
        <v>9</v>
      </c>
      <c r="AA302" s="4" t="s">
        <v>9</v>
      </c>
      <c r="AB302" s="102"/>
      <c r="AC302" s="102"/>
      <c r="AD302" s="102"/>
      <c r="AE302" s="102">
        <v>44502</v>
      </c>
      <c r="AF302" s="102"/>
      <c r="AG302" s="102"/>
      <c r="AH302" s="4" t="s">
        <v>5903</v>
      </c>
      <c r="AI302" s="4" t="s">
        <v>9</v>
      </c>
      <c r="AJ302" s="4" t="s">
        <v>9</v>
      </c>
      <c r="AK302" s="4" t="s">
        <v>9</v>
      </c>
      <c r="AL302" s="4" t="s">
        <v>5904</v>
      </c>
      <c r="AM302" s="4" t="s">
        <v>5905</v>
      </c>
      <c r="AN302" s="4" t="s">
        <v>9</v>
      </c>
      <c r="AO302" s="4" t="s">
        <v>9</v>
      </c>
      <c r="AP302" s="4" t="s">
        <v>5902</v>
      </c>
      <c r="AQ302" s="4" t="s">
        <v>9</v>
      </c>
      <c r="AR302" s="4" t="s">
        <v>9</v>
      </c>
      <c r="AS302" s="4" t="s">
        <v>9</v>
      </c>
      <c r="AT302" s="4" t="s">
        <v>9</v>
      </c>
      <c r="AU302" s="4" t="s">
        <v>9</v>
      </c>
      <c r="AV302" s="102"/>
      <c r="AW302" s="4" t="s">
        <v>5902</v>
      </c>
      <c r="AX302" s="4" t="s">
        <v>9</v>
      </c>
      <c r="AY302" s="4" t="s">
        <v>9</v>
      </c>
      <c r="AZ302" s="4" t="s">
        <v>9</v>
      </c>
      <c r="BA302" s="4" t="s">
        <v>9</v>
      </c>
      <c r="BB302" s="103">
        <v>0</v>
      </c>
      <c r="BC302" s="102"/>
      <c r="BD302" s="4" t="s">
        <v>9</v>
      </c>
      <c r="BE302" s="102"/>
      <c r="BF302" s="102"/>
      <c r="BG302" s="4" t="s">
        <v>9</v>
      </c>
      <c r="BH302" s="4" t="s">
        <v>5906</v>
      </c>
      <c r="BI302" s="4" t="s">
        <v>9</v>
      </c>
      <c r="BJ302" s="4" t="s">
        <v>9</v>
      </c>
      <c r="BK302" s="4" t="s">
        <v>9</v>
      </c>
      <c r="BL302" s="4" t="s">
        <v>9</v>
      </c>
      <c r="BM302" s="4" t="s">
        <v>9</v>
      </c>
      <c r="BN302" s="4" t="s">
        <v>5907</v>
      </c>
      <c r="BO302" s="4" t="s">
        <v>5908</v>
      </c>
      <c r="BP302" s="4" t="s">
        <v>9</v>
      </c>
      <c r="BQ302" s="4" t="s">
        <v>9</v>
      </c>
      <c r="BR302" s="4" t="s">
        <v>5902</v>
      </c>
      <c r="BS302" s="4" t="s">
        <v>9</v>
      </c>
      <c r="BT302" s="4" t="s">
        <v>9</v>
      </c>
      <c r="BU302" s="4" t="s">
        <v>9</v>
      </c>
      <c r="BV302" s="4" t="s">
        <v>9</v>
      </c>
      <c r="BW302" s="4" t="s">
        <v>9</v>
      </c>
      <c r="BX302" s="4" t="s">
        <v>5901</v>
      </c>
      <c r="BY302" s="4" t="s">
        <v>9</v>
      </c>
      <c r="BZ302" s="4" t="s">
        <v>9</v>
      </c>
      <c r="CA302" s="4" t="s">
        <v>9</v>
      </c>
      <c r="CB302" s="4" t="s">
        <v>9</v>
      </c>
      <c r="CC302" s="4" t="s">
        <v>9</v>
      </c>
      <c r="CD302" s="4" t="s">
        <v>9</v>
      </c>
      <c r="CE302" s="4" t="s">
        <v>9</v>
      </c>
      <c r="CF302" s="4" t="s">
        <v>5902</v>
      </c>
      <c r="CG302" s="4" t="s">
        <v>9</v>
      </c>
      <c r="CH302" s="4" t="s">
        <v>9</v>
      </c>
      <c r="CI302" s="4" t="s">
        <v>9</v>
      </c>
      <c r="CJ302" s="4" t="s">
        <v>9</v>
      </c>
      <c r="CK302" s="104">
        <v>0.51291666666667002</v>
      </c>
      <c r="CL302" s="104">
        <v>0</v>
      </c>
      <c r="CM302" s="4" t="s">
        <v>9</v>
      </c>
      <c r="CN302" s="4" t="s">
        <v>5902</v>
      </c>
      <c r="CO302" s="4" t="s">
        <v>9</v>
      </c>
      <c r="CP302" s="4" t="s">
        <v>9</v>
      </c>
      <c r="CQ302" s="4" t="s">
        <v>9</v>
      </c>
      <c r="CR302" s="4" t="s">
        <v>9</v>
      </c>
      <c r="CS302" s="4" t="s">
        <v>9</v>
      </c>
      <c r="CT302" s="4" t="s">
        <v>9</v>
      </c>
      <c r="CU302" s="4" t="s">
        <v>9</v>
      </c>
      <c r="CV302" s="4" t="s">
        <v>11</v>
      </c>
      <c r="CW302" s="4" t="s">
        <v>5909</v>
      </c>
      <c r="CX302" s="4" t="s">
        <v>9</v>
      </c>
      <c r="CY302" s="4" t="s">
        <v>9</v>
      </c>
      <c r="CZ302" s="4" t="s">
        <v>9</v>
      </c>
      <c r="DA302" s="4" t="s">
        <v>9</v>
      </c>
      <c r="DB302" s="4" t="s">
        <v>9</v>
      </c>
      <c r="DC302" s="102"/>
      <c r="DE302" s="8" t="str">
        <f t="shared" si="8"/>
        <v>CAT-FS</v>
      </c>
      <c r="DF302" s="8" t="str">
        <f t="shared" si="9"/>
        <v>Category - Food Service Export</v>
      </c>
    </row>
    <row r="303" spans="1:110">
      <c r="A303" s="4" t="s">
        <v>6210</v>
      </c>
      <c r="B303" s="4" t="s">
        <v>5899</v>
      </c>
      <c r="C303" s="4" t="s">
        <v>4955</v>
      </c>
      <c r="D303" s="4" t="s">
        <v>9</v>
      </c>
      <c r="E303" s="4" t="s">
        <v>5900</v>
      </c>
      <c r="F303" s="102">
        <v>44502</v>
      </c>
      <c r="G303" s="4" t="s">
        <v>9</v>
      </c>
      <c r="H303" s="102"/>
      <c r="I303" s="4" t="s">
        <v>6976</v>
      </c>
      <c r="J303" s="4" t="s">
        <v>9</v>
      </c>
      <c r="K303" s="4" t="s">
        <v>5002</v>
      </c>
      <c r="L303" s="4" t="s">
        <v>9</v>
      </c>
      <c r="M303" s="4" t="s">
        <v>9</v>
      </c>
      <c r="N303" s="4" t="s">
        <v>5002</v>
      </c>
      <c r="O303" s="4" t="s">
        <v>4955</v>
      </c>
      <c r="P303" s="4" t="s">
        <v>5901</v>
      </c>
      <c r="Q303" s="4" t="s">
        <v>9</v>
      </c>
      <c r="R303" s="4" t="s">
        <v>9</v>
      </c>
      <c r="S303" s="4" t="s">
        <v>11</v>
      </c>
      <c r="T303" s="4" t="s">
        <v>1449</v>
      </c>
      <c r="U303" s="4" t="s">
        <v>5902</v>
      </c>
      <c r="V303" s="102"/>
      <c r="W303" s="4" t="s">
        <v>5902</v>
      </c>
      <c r="X303" s="4" t="s">
        <v>9</v>
      </c>
      <c r="Y303" s="4" t="s">
        <v>11</v>
      </c>
      <c r="Z303" s="4" t="s">
        <v>9</v>
      </c>
      <c r="AA303" s="4" t="s">
        <v>9</v>
      </c>
      <c r="AB303" s="102"/>
      <c r="AC303" s="102"/>
      <c r="AD303" s="102"/>
      <c r="AE303" s="102">
        <v>44502</v>
      </c>
      <c r="AF303" s="102"/>
      <c r="AG303" s="102"/>
      <c r="AH303" s="4" t="s">
        <v>5903</v>
      </c>
      <c r="AI303" s="4" t="s">
        <v>9</v>
      </c>
      <c r="AJ303" s="4" t="s">
        <v>9</v>
      </c>
      <c r="AK303" s="4" t="s">
        <v>9</v>
      </c>
      <c r="AL303" s="4" t="s">
        <v>5904</v>
      </c>
      <c r="AM303" s="4" t="s">
        <v>5905</v>
      </c>
      <c r="AN303" s="4" t="s">
        <v>9</v>
      </c>
      <c r="AO303" s="4" t="s">
        <v>9</v>
      </c>
      <c r="AP303" s="4" t="s">
        <v>5902</v>
      </c>
      <c r="AQ303" s="4" t="s">
        <v>9</v>
      </c>
      <c r="AR303" s="4" t="s">
        <v>9</v>
      </c>
      <c r="AS303" s="4" t="s">
        <v>9</v>
      </c>
      <c r="AT303" s="4" t="s">
        <v>9</v>
      </c>
      <c r="AU303" s="4" t="s">
        <v>9</v>
      </c>
      <c r="AV303" s="102"/>
      <c r="AW303" s="4" t="s">
        <v>5902</v>
      </c>
      <c r="AX303" s="4" t="s">
        <v>9</v>
      </c>
      <c r="AY303" s="4" t="s">
        <v>9</v>
      </c>
      <c r="AZ303" s="4" t="s">
        <v>9</v>
      </c>
      <c r="BA303" s="4" t="s">
        <v>9</v>
      </c>
      <c r="BB303" s="103">
        <v>0</v>
      </c>
      <c r="BC303" s="102"/>
      <c r="BD303" s="4" t="s">
        <v>9</v>
      </c>
      <c r="BE303" s="102"/>
      <c r="BF303" s="102"/>
      <c r="BG303" s="4" t="s">
        <v>9</v>
      </c>
      <c r="BH303" s="4" t="s">
        <v>5906</v>
      </c>
      <c r="BI303" s="4" t="s">
        <v>9</v>
      </c>
      <c r="BJ303" s="4" t="s">
        <v>9</v>
      </c>
      <c r="BK303" s="4" t="s">
        <v>9</v>
      </c>
      <c r="BL303" s="4" t="s">
        <v>9</v>
      </c>
      <c r="BM303" s="4" t="s">
        <v>9</v>
      </c>
      <c r="BN303" s="4" t="s">
        <v>5907</v>
      </c>
      <c r="BO303" s="4" t="s">
        <v>5908</v>
      </c>
      <c r="BP303" s="4" t="s">
        <v>9</v>
      </c>
      <c r="BQ303" s="4" t="s">
        <v>9</v>
      </c>
      <c r="BR303" s="4" t="s">
        <v>5902</v>
      </c>
      <c r="BS303" s="4" t="s">
        <v>9</v>
      </c>
      <c r="BT303" s="4" t="s">
        <v>9</v>
      </c>
      <c r="BU303" s="4" t="s">
        <v>9</v>
      </c>
      <c r="BV303" s="4" t="s">
        <v>9</v>
      </c>
      <c r="BW303" s="4" t="s">
        <v>9</v>
      </c>
      <c r="BX303" s="4" t="s">
        <v>5901</v>
      </c>
      <c r="BY303" s="4" t="s">
        <v>9</v>
      </c>
      <c r="BZ303" s="4" t="s">
        <v>9</v>
      </c>
      <c r="CA303" s="4" t="s">
        <v>9</v>
      </c>
      <c r="CB303" s="4" t="s">
        <v>9</v>
      </c>
      <c r="CC303" s="4" t="s">
        <v>9</v>
      </c>
      <c r="CD303" s="4" t="s">
        <v>9</v>
      </c>
      <c r="CE303" s="4" t="s">
        <v>9</v>
      </c>
      <c r="CF303" s="4" t="s">
        <v>5902</v>
      </c>
      <c r="CG303" s="4" t="s">
        <v>9</v>
      </c>
      <c r="CH303" s="4" t="s">
        <v>9</v>
      </c>
      <c r="CI303" s="4" t="s">
        <v>9</v>
      </c>
      <c r="CJ303" s="4" t="s">
        <v>9</v>
      </c>
      <c r="CK303" s="104">
        <v>0.51291666666667002</v>
      </c>
      <c r="CL303" s="104">
        <v>0</v>
      </c>
      <c r="CM303" s="4" t="s">
        <v>9</v>
      </c>
      <c r="CN303" s="4" t="s">
        <v>5902</v>
      </c>
      <c r="CO303" s="4" t="s">
        <v>9</v>
      </c>
      <c r="CP303" s="4" t="s">
        <v>9</v>
      </c>
      <c r="CQ303" s="4" t="s">
        <v>9</v>
      </c>
      <c r="CR303" s="4" t="s">
        <v>9</v>
      </c>
      <c r="CS303" s="4" t="s">
        <v>9</v>
      </c>
      <c r="CT303" s="4" t="s">
        <v>9</v>
      </c>
      <c r="CU303" s="4" t="s">
        <v>9</v>
      </c>
      <c r="CV303" s="4" t="s">
        <v>11</v>
      </c>
      <c r="CW303" s="4" t="s">
        <v>5909</v>
      </c>
      <c r="CX303" s="4" t="s">
        <v>9</v>
      </c>
      <c r="CY303" s="4" t="s">
        <v>9</v>
      </c>
      <c r="CZ303" s="4" t="s">
        <v>9</v>
      </c>
      <c r="DA303" s="4" t="s">
        <v>9</v>
      </c>
      <c r="DB303" s="4" t="s">
        <v>9</v>
      </c>
      <c r="DC303" s="102"/>
      <c r="DE303" s="8" t="str">
        <f t="shared" si="8"/>
        <v>XIT213</v>
      </c>
      <c r="DF303" s="8" t="str">
        <f t="shared" si="9"/>
        <v>MS Project Online</v>
      </c>
    </row>
    <row r="304" spans="1:110">
      <c r="A304" s="4" t="s">
        <v>6211</v>
      </c>
      <c r="B304" s="4" t="s">
        <v>5899</v>
      </c>
      <c r="C304" s="4" t="s">
        <v>4955</v>
      </c>
      <c r="D304" s="4" t="s">
        <v>9</v>
      </c>
      <c r="E304" s="4" t="s">
        <v>5900</v>
      </c>
      <c r="F304" s="102">
        <v>44502</v>
      </c>
      <c r="G304" s="4" t="s">
        <v>9</v>
      </c>
      <c r="H304" s="102"/>
      <c r="I304" s="4" t="s">
        <v>6977</v>
      </c>
      <c r="J304" s="4" t="s">
        <v>9</v>
      </c>
      <c r="K304" s="4" t="s">
        <v>5002</v>
      </c>
      <c r="L304" s="4" t="s">
        <v>9</v>
      </c>
      <c r="M304" s="4" t="s">
        <v>9</v>
      </c>
      <c r="N304" s="4" t="s">
        <v>5002</v>
      </c>
      <c r="O304" s="4" t="s">
        <v>4955</v>
      </c>
      <c r="P304" s="4" t="s">
        <v>5901</v>
      </c>
      <c r="Q304" s="4" t="s">
        <v>9</v>
      </c>
      <c r="R304" s="4" t="s">
        <v>9</v>
      </c>
      <c r="S304" s="4" t="s">
        <v>11</v>
      </c>
      <c r="T304" s="4" t="s">
        <v>1449</v>
      </c>
      <c r="U304" s="4" t="s">
        <v>5902</v>
      </c>
      <c r="V304" s="102"/>
      <c r="W304" s="4" t="s">
        <v>5902</v>
      </c>
      <c r="X304" s="4" t="s">
        <v>9</v>
      </c>
      <c r="Y304" s="4" t="s">
        <v>11</v>
      </c>
      <c r="Z304" s="4" t="s">
        <v>9</v>
      </c>
      <c r="AA304" s="4" t="s">
        <v>9</v>
      </c>
      <c r="AB304" s="102"/>
      <c r="AC304" s="102"/>
      <c r="AD304" s="102"/>
      <c r="AE304" s="102">
        <v>44502</v>
      </c>
      <c r="AF304" s="102"/>
      <c r="AG304" s="102"/>
      <c r="AH304" s="4" t="s">
        <v>5903</v>
      </c>
      <c r="AI304" s="4" t="s">
        <v>9</v>
      </c>
      <c r="AJ304" s="4" t="s">
        <v>9</v>
      </c>
      <c r="AK304" s="4" t="s">
        <v>9</v>
      </c>
      <c r="AL304" s="4" t="s">
        <v>5904</v>
      </c>
      <c r="AM304" s="4" t="s">
        <v>5905</v>
      </c>
      <c r="AN304" s="4" t="s">
        <v>9</v>
      </c>
      <c r="AO304" s="4" t="s">
        <v>9</v>
      </c>
      <c r="AP304" s="4" t="s">
        <v>5902</v>
      </c>
      <c r="AQ304" s="4" t="s">
        <v>9</v>
      </c>
      <c r="AR304" s="4" t="s">
        <v>9</v>
      </c>
      <c r="AS304" s="4" t="s">
        <v>9</v>
      </c>
      <c r="AT304" s="4" t="s">
        <v>9</v>
      </c>
      <c r="AU304" s="4" t="s">
        <v>9</v>
      </c>
      <c r="AV304" s="102"/>
      <c r="AW304" s="4" t="s">
        <v>5902</v>
      </c>
      <c r="AX304" s="4" t="s">
        <v>9</v>
      </c>
      <c r="AY304" s="4" t="s">
        <v>9</v>
      </c>
      <c r="AZ304" s="4" t="s">
        <v>9</v>
      </c>
      <c r="BA304" s="4" t="s">
        <v>9</v>
      </c>
      <c r="BB304" s="103">
        <v>0</v>
      </c>
      <c r="BC304" s="102"/>
      <c r="BD304" s="4" t="s">
        <v>9</v>
      </c>
      <c r="BE304" s="102"/>
      <c r="BF304" s="102"/>
      <c r="BG304" s="4" t="s">
        <v>9</v>
      </c>
      <c r="BH304" s="4" t="s">
        <v>5906</v>
      </c>
      <c r="BI304" s="4" t="s">
        <v>9</v>
      </c>
      <c r="BJ304" s="4" t="s">
        <v>9</v>
      </c>
      <c r="BK304" s="4" t="s">
        <v>9</v>
      </c>
      <c r="BL304" s="4" t="s">
        <v>9</v>
      </c>
      <c r="BM304" s="4" t="s">
        <v>9</v>
      </c>
      <c r="BN304" s="4" t="s">
        <v>5907</v>
      </c>
      <c r="BO304" s="4" t="s">
        <v>5908</v>
      </c>
      <c r="BP304" s="4" t="s">
        <v>9</v>
      </c>
      <c r="BQ304" s="4" t="s">
        <v>9</v>
      </c>
      <c r="BR304" s="4" t="s">
        <v>5902</v>
      </c>
      <c r="BS304" s="4" t="s">
        <v>9</v>
      </c>
      <c r="BT304" s="4" t="s">
        <v>9</v>
      </c>
      <c r="BU304" s="4" t="s">
        <v>9</v>
      </c>
      <c r="BV304" s="4" t="s">
        <v>9</v>
      </c>
      <c r="BW304" s="4" t="s">
        <v>9</v>
      </c>
      <c r="BX304" s="4" t="s">
        <v>5901</v>
      </c>
      <c r="BY304" s="4" t="s">
        <v>9</v>
      </c>
      <c r="BZ304" s="4" t="s">
        <v>9</v>
      </c>
      <c r="CA304" s="4" t="s">
        <v>9</v>
      </c>
      <c r="CB304" s="4" t="s">
        <v>9</v>
      </c>
      <c r="CC304" s="4" t="s">
        <v>9</v>
      </c>
      <c r="CD304" s="4" t="s">
        <v>9</v>
      </c>
      <c r="CE304" s="4" t="s">
        <v>9</v>
      </c>
      <c r="CF304" s="4" t="s">
        <v>5902</v>
      </c>
      <c r="CG304" s="4" t="s">
        <v>9</v>
      </c>
      <c r="CH304" s="4" t="s">
        <v>9</v>
      </c>
      <c r="CI304" s="4" t="s">
        <v>9</v>
      </c>
      <c r="CJ304" s="4" t="s">
        <v>9</v>
      </c>
      <c r="CK304" s="104">
        <v>0.51291666666667002</v>
      </c>
      <c r="CL304" s="104">
        <v>0</v>
      </c>
      <c r="CM304" s="4" t="s">
        <v>9</v>
      </c>
      <c r="CN304" s="4" t="s">
        <v>5902</v>
      </c>
      <c r="CO304" s="4" t="s">
        <v>9</v>
      </c>
      <c r="CP304" s="4" t="s">
        <v>9</v>
      </c>
      <c r="CQ304" s="4" t="s">
        <v>9</v>
      </c>
      <c r="CR304" s="4" t="s">
        <v>9</v>
      </c>
      <c r="CS304" s="4" t="s">
        <v>9</v>
      </c>
      <c r="CT304" s="4" t="s">
        <v>9</v>
      </c>
      <c r="CU304" s="4" t="s">
        <v>9</v>
      </c>
      <c r="CV304" s="4" t="s">
        <v>11</v>
      </c>
      <c r="CW304" s="4" t="s">
        <v>5909</v>
      </c>
      <c r="CX304" s="4" t="s">
        <v>9</v>
      </c>
      <c r="CY304" s="4" t="s">
        <v>9</v>
      </c>
      <c r="CZ304" s="4" t="s">
        <v>9</v>
      </c>
      <c r="DA304" s="4" t="s">
        <v>9</v>
      </c>
      <c r="DB304" s="4" t="s">
        <v>9</v>
      </c>
      <c r="DC304" s="102"/>
      <c r="DE304" s="8" t="str">
        <f t="shared" si="8"/>
        <v>XIT214</v>
      </c>
      <c r="DF304" s="8" t="str">
        <f t="shared" si="9"/>
        <v>Microsoft O365 (E5)</v>
      </c>
    </row>
    <row r="305" spans="1:110">
      <c r="A305" s="4" t="s">
        <v>6212</v>
      </c>
      <c r="B305" s="4" t="s">
        <v>5899</v>
      </c>
      <c r="C305" s="4" t="s">
        <v>4955</v>
      </c>
      <c r="D305" s="4" t="s">
        <v>9</v>
      </c>
      <c r="E305" s="4" t="s">
        <v>5900</v>
      </c>
      <c r="F305" s="102">
        <v>44502</v>
      </c>
      <c r="G305" s="4" t="s">
        <v>9</v>
      </c>
      <c r="H305" s="102"/>
      <c r="I305" s="4" t="s">
        <v>6978</v>
      </c>
      <c r="J305" s="4" t="s">
        <v>9</v>
      </c>
      <c r="K305" s="4" t="s">
        <v>5002</v>
      </c>
      <c r="L305" s="4" t="s">
        <v>9</v>
      </c>
      <c r="M305" s="4" t="s">
        <v>9</v>
      </c>
      <c r="N305" s="4" t="s">
        <v>5002</v>
      </c>
      <c r="O305" s="4" t="s">
        <v>4955</v>
      </c>
      <c r="P305" s="4" t="s">
        <v>5901</v>
      </c>
      <c r="Q305" s="4" t="s">
        <v>9</v>
      </c>
      <c r="R305" s="4" t="s">
        <v>9</v>
      </c>
      <c r="S305" s="4" t="s">
        <v>11</v>
      </c>
      <c r="T305" s="4" t="s">
        <v>1449</v>
      </c>
      <c r="U305" s="4" t="s">
        <v>5902</v>
      </c>
      <c r="V305" s="102"/>
      <c r="W305" s="4" t="s">
        <v>5902</v>
      </c>
      <c r="X305" s="4" t="s">
        <v>9</v>
      </c>
      <c r="Y305" s="4" t="s">
        <v>11</v>
      </c>
      <c r="Z305" s="4" t="s">
        <v>9</v>
      </c>
      <c r="AA305" s="4" t="s">
        <v>9</v>
      </c>
      <c r="AB305" s="102"/>
      <c r="AC305" s="102"/>
      <c r="AD305" s="102"/>
      <c r="AE305" s="102">
        <v>44502</v>
      </c>
      <c r="AF305" s="102"/>
      <c r="AG305" s="102"/>
      <c r="AH305" s="4" t="s">
        <v>5903</v>
      </c>
      <c r="AI305" s="4" t="s">
        <v>9</v>
      </c>
      <c r="AJ305" s="4" t="s">
        <v>9</v>
      </c>
      <c r="AK305" s="4" t="s">
        <v>9</v>
      </c>
      <c r="AL305" s="4" t="s">
        <v>5904</v>
      </c>
      <c r="AM305" s="4" t="s">
        <v>5905</v>
      </c>
      <c r="AN305" s="4" t="s">
        <v>9</v>
      </c>
      <c r="AO305" s="4" t="s">
        <v>9</v>
      </c>
      <c r="AP305" s="4" t="s">
        <v>5902</v>
      </c>
      <c r="AQ305" s="4" t="s">
        <v>9</v>
      </c>
      <c r="AR305" s="4" t="s">
        <v>9</v>
      </c>
      <c r="AS305" s="4" t="s">
        <v>9</v>
      </c>
      <c r="AT305" s="4" t="s">
        <v>9</v>
      </c>
      <c r="AU305" s="4" t="s">
        <v>9</v>
      </c>
      <c r="AV305" s="102"/>
      <c r="AW305" s="4" t="s">
        <v>5902</v>
      </c>
      <c r="AX305" s="4" t="s">
        <v>9</v>
      </c>
      <c r="AY305" s="4" t="s">
        <v>9</v>
      </c>
      <c r="AZ305" s="4" t="s">
        <v>9</v>
      </c>
      <c r="BA305" s="4" t="s">
        <v>9</v>
      </c>
      <c r="BB305" s="103">
        <v>0</v>
      </c>
      <c r="BC305" s="102"/>
      <c r="BD305" s="4" t="s">
        <v>9</v>
      </c>
      <c r="BE305" s="102"/>
      <c r="BF305" s="102"/>
      <c r="BG305" s="4" t="s">
        <v>9</v>
      </c>
      <c r="BH305" s="4" t="s">
        <v>5906</v>
      </c>
      <c r="BI305" s="4" t="s">
        <v>9</v>
      </c>
      <c r="BJ305" s="4" t="s">
        <v>9</v>
      </c>
      <c r="BK305" s="4" t="s">
        <v>9</v>
      </c>
      <c r="BL305" s="4" t="s">
        <v>9</v>
      </c>
      <c r="BM305" s="4" t="s">
        <v>9</v>
      </c>
      <c r="BN305" s="4" t="s">
        <v>5907</v>
      </c>
      <c r="BO305" s="4" t="s">
        <v>5908</v>
      </c>
      <c r="BP305" s="4" t="s">
        <v>9</v>
      </c>
      <c r="BQ305" s="4" t="s">
        <v>9</v>
      </c>
      <c r="BR305" s="4" t="s">
        <v>5902</v>
      </c>
      <c r="BS305" s="4" t="s">
        <v>9</v>
      </c>
      <c r="BT305" s="4" t="s">
        <v>9</v>
      </c>
      <c r="BU305" s="4" t="s">
        <v>9</v>
      </c>
      <c r="BV305" s="4" t="s">
        <v>9</v>
      </c>
      <c r="BW305" s="4" t="s">
        <v>9</v>
      </c>
      <c r="BX305" s="4" t="s">
        <v>5901</v>
      </c>
      <c r="BY305" s="4" t="s">
        <v>9</v>
      </c>
      <c r="BZ305" s="4" t="s">
        <v>9</v>
      </c>
      <c r="CA305" s="4" t="s">
        <v>9</v>
      </c>
      <c r="CB305" s="4" t="s">
        <v>9</v>
      </c>
      <c r="CC305" s="4" t="s">
        <v>9</v>
      </c>
      <c r="CD305" s="4" t="s">
        <v>9</v>
      </c>
      <c r="CE305" s="4" t="s">
        <v>9</v>
      </c>
      <c r="CF305" s="4" t="s">
        <v>5902</v>
      </c>
      <c r="CG305" s="4" t="s">
        <v>9</v>
      </c>
      <c r="CH305" s="4" t="s">
        <v>9</v>
      </c>
      <c r="CI305" s="4" t="s">
        <v>9</v>
      </c>
      <c r="CJ305" s="4" t="s">
        <v>9</v>
      </c>
      <c r="CK305" s="104">
        <v>0.51291666666667002</v>
      </c>
      <c r="CL305" s="104">
        <v>0</v>
      </c>
      <c r="CM305" s="4" t="s">
        <v>9</v>
      </c>
      <c r="CN305" s="4" t="s">
        <v>5902</v>
      </c>
      <c r="CO305" s="4" t="s">
        <v>9</v>
      </c>
      <c r="CP305" s="4" t="s">
        <v>9</v>
      </c>
      <c r="CQ305" s="4" t="s">
        <v>9</v>
      </c>
      <c r="CR305" s="4" t="s">
        <v>9</v>
      </c>
      <c r="CS305" s="4" t="s">
        <v>9</v>
      </c>
      <c r="CT305" s="4" t="s">
        <v>9</v>
      </c>
      <c r="CU305" s="4" t="s">
        <v>9</v>
      </c>
      <c r="CV305" s="4" t="s">
        <v>11</v>
      </c>
      <c r="CW305" s="4" t="s">
        <v>5909</v>
      </c>
      <c r="CX305" s="4" t="s">
        <v>9</v>
      </c>
      <c r="CY305" s="4" t="s">
        <v>9</v>
      </c>
      <c r="CZ305" s="4" t="s">
        <v>9</v>
      </c>
      <c r="DA305" s="4" t="s">
        <v>9</v>
      </c>
      <c r="DB305" s="4" t="s">
        <v>9</v>
      </c>
      <c r="DC305" s="102"/>
      <c r="DE305" s="8" t="str">
        <f t="shared" si="8"/>
        <v>XIT215</v>
      </c>
      <c r="DF305" s="8" t="str">
        <f t="shared" si="9"/>
        <v>MS Power BI</v>
      </c>
    </row>
    <row r="306" spans="1:110">
      <c r="A306" s="4" t="s">
        <v>6213</v>
      </c>
      <c r="B306" s="4" t="s">
        <v>5899</v>
      </c>
      <c r="C306" s="4" t="s">
        <v>4955</v>
      </c>
      <c r="D306" s="4" t="s">
        <v>9</v>
      </c>
      <c r="E306" s="4" t="s">
        <v>5900</v>
      </c>
      <c r="F306" s="102">
        <v>44502</v>
      </c>
      <c r="G306" s="4" t="s">
        <v>9</v>
      </c>
      <c r="H306" s="102"/>
      <c r="I306" s="4" t="s">
        <v>6979</v>
      </c>
      <c r="J306" s="4" t="s">
        <v>9</v>
      </c>
      <c r="K306" s="4" t="s">
        <v>5002</v>
      </c>
      <c r="L306" s="4" t="s">
        <v>9</v>
      </c>
      <c r="M306" s="4" t="s">
        <v>9</v>
      </c>
      <c r="N306" s="4" t="s">
        <v>5002</v>
      </c>
      <c r="O306" s="4" t="s">
        <v>4955</v>
      </c>
      <c r="P306" s="4" t="s">
        <v>5901</v>
      </c>
      <c r="Q306" s="4" t="s">
        <v>9</v>
      </c>
      <c r="R306" s="4" t="s">
        <v>9</v>
      </c>
      <c r="S306" s="4" t="s">
        <v>11</v>
      </c>
      <c r="T306" s="4" t="s">
        <v>1449</v>
      </c>
      <c r="U306" s="4" t="s">
        <v>5902</v>
      </c>
      <c r="V306" s="102"/>
      <c r="W306" s="4" t="s">
        <v>5902</v>
      </c>
      <c r="X306" s="4" t="s">
        <v>9</v>
      </c>
      <c r="Y306" s="4" t="s">
        <v>11</v>
      </c>
      <c r="Z306" s="4" t="s">
        <v>9</v>
      </c>
      <c r="AA306" s="4" t="s">
        <v>9</v>
      </c>
      <c r="AB306" s="102"/>
      <c r="AC306" s="102"/>
      <c r="AD306" s="102"/>
      <c r="AE306" s="102">
        <v>44502</v>
      </c>
      <c r="AF306" s="102"/>
      <c r="AG306" s="102"/>
      <c r="AH306" s="4" t="s">
        <v>5903</v>
      </c>
      <c r="AI306" s="4" t="s">
        <v>9</v>
      </c>
      <c r="AJ306" s="4" t="s">
        <v>9</v>
      </c>
      <c r="AK306" s="4" t="s">
        <v>9</v>
      </c>
      <c r="AL306" s="4" t="s">
        <v>5904</v>
      </c>
      <c r="AM306" s="4" t="s">
        <v>5905</v>
      </c>
      <c r="AN306" s="4" t="s">
        <v>9</v>
      </c>
      <c r="AO306" s="4" t="s">
        <v>9</v>
      </c>
      <c r="AP306" s="4" t="s">
        <v>5902</v>
      </c>
      <c r="AQ306" s="4" t="s">
        <v>9</v>
      </c>
      <c r="AR306" s="4" t="s">
        <v>9</v>
      </c>
      <c r="AS306" s="4" t="s">
        <v>9</v>
      </c>
      <c r="AT306" s="4" t="s">
        <v>9</v>
      </c>
      <c r="AU306" s="4" t="s">
        <v>9</v>
      </c>
      <c r="AV306" s="102"/>
      <c r="AW306" s="4" t="s">
        <v>5902</v>
      </c>
      <c r="AX306" s="4" t="s">
        <v>9</v>
      </c>
      <c r="AY306" s="4" t="s">
        <v>9</v>
      </c>
      <c r="AZ306" s="4" t="s">
        <v>9</v>
      </c>
      <c r="BA306" s="4" t="s">
        <v>9</v>
      </c>
      <c r="BB306" s="103">
        <v>0</v>
      </c>
      <c r="BC306" s="102"/>
      <c r="BD306" s="4" t="s">
        <v>9</v>
      </c>
      <c r="BE306" s="102"/>
      <c r="BF306" s="102"/>
      <c r="BG306" s="4" t="s">
        <v>9</v>
      </c>
      <c r="BH306" s="4" t="s">
        <v>5906</v>
      </c>
      <c r="BI306" s="4" t="s">
        <v>9</v>
      </c>
      <c r="BJ306" s="4" t="s">
        <v>9</v>
      </c>
      <c r="BK306" s="4" t="s">
        <v>9</v>
      </c>
      <c r="BL306" s="4" t="s">
        <v>9</v>
      </c>
      <c r="BM306" s="4" t="s">
        <v>9</v>
      </c>
      <c r="BN306" s="4" t="s">
        <v>5907</v>
      </c>
      <c r="BO306" s="4" t="s">
        <v>5908</v>
      </c>
      <c r="BP306" s="4" t="s">
        <v>9</v>
      </c>
      <c r="BQ306" s="4" t="s">
        <v>9</v>
      </c>
      <c r="BR306" s="4" t="s">
        <v>5902</v>
      </c>
      <c r="BS306" s="4" t="s">
        <v>9</v>
      </c>
      <c r="BT306" s="4" t="s">
        <v>9</v>
      </c>
      <c r="BU306" s="4" t="s">
        <v>9</v>
      </c>
      <c r="BV306" s="4" t="s">
        <v>9</v>
      </c>
      <c r="BW306" s="4" t="s">
        <v>9</v>
      </c>
      <c r="BX306" s="4" t="s">
        <v>5901</v>
      </c>
      <c r="BY306" s="4" t="s">
        <v>9</v>
      </c>
      <c r="BZ306" s="4" t="s">
        <v>9</v>
      </c>
      <c r="CA306" s="4" t="s">
        <v>9</v>
      </c>
      <c r="CB306" s="4" t="s">
        <v>9</v>
      </c>
      <c r="CC306" s="4" t="s">
        <v>9</v>
      </c>
      <c r="CD306" s="4" t="s">
        <v>9</v>
      </c>
      <c r="CE306" s="4" t="s">
        <v>9</v>
      </c>
      <c r="CF306" s="4" t="s">
        <v>5902</v>
      </c>
      <c r="CG306" s="4" t="s">
        <v>9</v>
      </c>
      <c r="CH306" s="4" t="s">
        <v>9</v>
      </c>
      <c r="CI306" s="4" t="s">
        <v>9</v>
      </c>
      <c r="CJ306" s="4" t="s">
        <v>9</v>
      </c>
      <c r="CK306" s="104">
        <v>0.51291666666667002</v>
      </c>
      <c r="CL306" s="104">
        <v>0</v>
      </c>
      <c r="CM306" s="4" t="s">
        <v>9</v>
      </c>
      <c r="CN306" s="4" t="s">
        <v>5902</v>
      </c>
      <c r="CO306" s="4" t="s">
        <v>9</v>
      </c>
      <c r="CP306" s="4" t="s">
        <v>9</v>
      </c>
      <c r="CQ306" s="4" t="s">
        <v>9</v>
      </c>
      <c r="CR306" s="4" t="s">
        <v>9</v>
      </c>
      <c r="CS306" s="4" t="s">
        <v>9</v>
      </c>
      <c r="CT306" s="4" t="s">
        <v>9</v>
      </c>
      <c r="CU306" s="4" t="s">
        <v>9</v>
      </c>
      <c r="CV306" s="4" t="s">
        <v>11</v>
      </c>
      <c r="CW306" s="4" t="s">
        <v>5909</v>
      </c>
      <c r="CX306" s="4" t="s">
        <v>9</v>
      </c>
      <c r="CY306" s="4" t="s">
        <v>9</v>
      </c>
      <c r="CZ306" s="4" t="s">
        <v>9</v>
      </c>
      <c r="DA306" s="4" t="s">
        <v>9</v>
      </c>
      <c r="DB306" s="4" t="s">
        <v>9</v>
      </c>
      <c r="DC306" s="102"/>
      <c r="DE306" s="8" t="str">
        <f t="shared" si="8"/>
        <v>XIT216</v>
      </c>
      <c r="DF306" s="8" t="str">
        <f t="shared" si="9"/>
        <v>MS Audio conferencing</v>
      </c>
    </row>
    <row r="307" spans="1:110">
      <c r="A307" s="4" t="s">
        <v>6214</v>
      </c>
      <c r="B307" s="4" t="s">
        <v>5899</v>
      </c>
      <c r="C307" s="4" t="s">
        <v>4955</v>
      </c>
      <c r="D307" s="4" t="s">
        <v>9</v>
      </c>
      <c r="E307" s="4" t="s">
        <v>5900</v>
      </c>
      <c r="F307" s="102">
        <v>44502</v>
      </c>
      <c r="G307" s="4" t="s">
        <v>9</v>
      </c>
      <c r="H307" s="102"/>
      <c r="I307" s="4" t="s">
        <v>6980</v>
      </c>
      <c r="J307" s="4" t="s">
        <v>9</v>
      </c>
      <c r="K307" s="4" t="s">
        <v>5002</v>
      </c>
      <c r="L307" s="4" t="s">
        <v>9</v>
      </c>
      <c r="M307" s="4" t="s">
        <v>9</v>
      </c>
      <c r="N307" s="4" t="s">
        <v>5002</v>
      </c>
      <c r="O307" s="4" t="s">
        <v>4955</v>
      </c>
      <c r="P307" s="4" t="s">
        <v>5901</v>
      </c>
      <c r="Q307" s="4" t="s">
        <v>9</v>
      </c>
      <c r="R307" s="4" t="s">
        <v>9</v>
      </c>
      <c r="S307" s="4" t="s">
        <v>11</v>
      </c>
      <c r="T307" s="4" t="s">
        <v>1449</v>
      </c>
      <c r="U307" s="4" t="s">
        <v>5902</v>
      </c>
      <c r="V307" s="102"/>
      <c r="W307" s="4" t="s">
        <v>5902</v>
      </c>
      <c r="X307" s="4" t="s">
        <v>9</v>
      </c>
      <c r="Y307" s="4" t="s">
        <v>11</v>
      </c>
      <c r="Z307" s="4" t="s">
        <v>9</v>
      </c>
      <c r="AA307" s="4" t="s">
        <v>9</v>
      </c>
      <c r="AB307" s="102"/>
      <c r="AC307" s="102"/>
      <c r="AD307" s="102"/>
      <c r="AE307" s="102">
        <v>44502</v>
      </c>
      <c r="AF307" s="102"/>
      <c r="AG307" s="102"/>
      <c r="AH307" s="4" t="s">
        <v>5903</v>
      </c>
      <c r="AI307" s="4" t="s">
        <v>9</v>
      </c>
      <c r="AJ307" s="4" t="s">
        <v>9</v>
      </c>
      <c r="AK307" s="4" t="s">
        <v>9</v>
      </c>
      <c r="AL307" s="4" t="s">
        <v>5904</v>
      </c>
      <c r="AM307" s="4" t="s">
        <v>5905</v>
      </c>
      <c r="AN307" s="4" t="s">
        <v>9</v>
      </c>
      <c r="AO307" s="4" t="s">
        <v>9</v>
      </c>
      <c r="AP307" s="4" t="s">
        <v>5902</v>
      </c>
      <c r="AQ307" s="4" t="s">
        <v>9</v>
      </c>
      <c r="AR307" s="4" t="s">
        <v>9</v>
      </c>
      <c r="AS307" s="4" t="s">
        <v>9</v>
      </c>
      <c r="AT307" s="4" t="s">
        <v>9</v>
      </c>
      <c r="AU307" s="4" t="s">
        <v>9</v>
      </c>
      <c r="AV307" s="102"/>
      <c r="AW307" s="4" t="s">
        <v>5902</v>
      </c>
      <c r="AX307" s="4" t="s">
        <v>9</v>
      </c>
      <c r="AY307" s="4" t="s">
        <v>9</v>
      </c>
      <c r="AZ307" s="4" t="s">
        <v>9</v>
      </c>
      <c r="BA307" s="4" t="s">
        <v>9</v>
      </c>
      <c r="BB307" s="103">
        <v>0</v>
      </c>
      <c r="BC307" s="102"/>
      <c r="BD307" s="4" t="s">
        <v>9</v>
      </c>
      <c r="BE307" s="102"/>
      <c r="BF307" s="102"/>
      <c r="BG307" s="4" t="s">
        <v>9</v>
      </c>
      <c r="BH307" s="4" t="s">
        <v>5906</v>
      </c>
      <c r="BI307" s="4" t="s">
        <v>9</v>
      </c>
      <c r="BJ307" s="4" t="s">
        <v>9</v>
      </c>
      <c r="BK307" s="4" t="s">
        <v>9</v>
      </c>
      <c r="BL307" s="4" t="s">
        <v>9</v>
      </c>
      <c r="BM307" s="4" t="s">
        <v>9</v>
      </c>
      <c r="BN307" s="4" t="s">
        <v>5907</v>
      </c>
      <c r="BO307" s="4" t="s">
        <v>5908</v>
      </c>
      <c r="BP307" s="4" t="s">
        <v>9</v>
      </c>
      <c r="BQ307" s="4" t="s">
        <v>9</v>
      </c>
      <c r="BR307" s="4" t="s">
        <v>5902</v>
      </c>
      <c r="BS307" s="4" t="s">
        <v>9</v>
      </c>
      <c r="BT307" s="4" t="s">
        <v>9</v>
      </c>
      <c r="BU307" s="4" t="s">
        <v>9</v>
      </c>
      <c r="BV307" s="4" t="s">
        <v>9</v>
      </c>
      <c r="BW307" s="4" t="s">
        <v>9</v>
      </c>
      <c r="BX307" s="4" t="s">
        <v>5901</v>
      </c>
      <c r="BY307" s="4" t="s">
        <v>9</v>
      </c>
      <c r="BZ307" s="4" t="s">
        <v>9</v>
      </c>
      <c r="CA307" s="4" t="s">
        <v>9</v>
      </c>
      <c r="CB307" s="4" t="s">
        <v>9</v>
      </c>
      <c r="CC307" s="4" t="s">
        <v>9</v>
      </c>
      <c r="CD307" s="4" t="s">
        <v>9</v>
      </c>
      <c r="CE307" s="4" t="s">
        <v>9</v>
      </c>
      <c r="CF307" s="4" t="s">
        <v>5902</v>
      </c>
      <c r="CG307" s="4" t="s">
        <v>9</v>
      </c>
      <c r="CH307" s="4" t="s">
        <v>9</v>
      </c>
      <c r="CI307" s="4" t="s">
        <v>9</v>
      </c>
      <c r="CJ307" s="4" t="s">
        <v>9</v>
      </c>
      <c r="CK307" s="104">
        <v>0.51291666666667002</v>
      </c>
      <c r="CL307" s="104">
        <v>0</v>
      </c>
      <c r="CM307" s="4" t="s">
        <v>9</v>
      </c>
      <c r="CN307" s="4" t="s">
        <v>5902</v>
      </c>
      <c r="CO307" s="4" t="s">
        <v>9</v>
      </c>
      <c r="CP307" s="4" t="s">
        <v>9</v>
      </c>
      <c r="CQ307" s="4" t="s">
        <v>9</v>
      </c>
      <c r="CR307" s="4" t="s">
        <v>9</v>
      </c>
      <c r="CS307" s="4" t="s">
        <v>9</v>
      </c>
      <c r="CT307" s="4" t="s">
        <v>9</v>
      </c>
      <c r="CU307" s="4" t="s">
        <v>9</v>
      </c>
      <c r="CV307" s="4" t="s">
        <v>11</v>
      </c>
      <c r="CW307" s="4" t="s">
        <v>5909</v>
      </c>
      <c r="CX307" s="4" t="s">
        <v>9</v>
      </c>
      <c r="CY307" s="4" t="s">
        <v>9</v>
      </c>
      <c r="CZ307" s="4" t="s">
        <v>9</v>
      </c>
      <c r="DA307" s="4" t="s">
        <v>9</v>
      </c>
      <c r="DB307" s="4" t="s">
        <v>9</v>
      </c>
      <c r="DC307" s="102"/>
      <c r="DE307" s="8" t="str">
        <f t="shared" si="8"/>
        <v>XIT217</v>
      </c>
      <c r="DF307" s="8" t="str">
        <f t="shared" si="9"/>
        <v>Microsoft O365 (F3)</v>
      </c>
    </row>
    <row r="308" spans="1:110">
      <c r="A308" s="4" t="s">
        <v>6215</v>
      </c>
      <c r="B308" s="4" t="s">
        <v>5899</v>
      </c>
      <c r="C308" s="4" t="s">
        <v>4955</v>
      </c>
      <c r="D308" s="4" t="s">
        <v>9</v>
      </c>
      <c r="E308" s="4" t="s">
        <v>5900</v>
      </c>
      <c r="F308" s="102">
        <v>44502</v>
      </c>
      <c r="G308" s="4" t="s">
        <v>9</v>
      </c>
      <c r="H308" s="102"/>
      <c r="I308" s="4" t="s">
        <v>6981</v>
      </c>
      <c r="J308" s="4" t="s">
        <v>9</v>
      </c>
      <c r="K308" s="4" t="s">
        <v>5002</v>
      </c>
      <c r="L308" s="4" t="s">
        <v>9</v>
      </c>
      <c r="M308" s="4" t="s">
        <v>9</v>
      </c>
      <c r="N308" s="4" t="s">
        <v>5002</v>
      </c>
      <c r="O308" s="4" t="s">
        <v>4955</v>
      </c>
      <c r="P308" s="4" t="s">
        <v>5901</v>
      </c>
      <c r="Q308" s="4" t="s">
        <v>9</v>
      </c>
      <c r="R308" s="4" t="s">
        <v>9</v>
      </c>
      <c r="S308" s="4" t="s">
        <v>11</v>
      </c>
      <c r="T308" s="4" t="s">
        <v>1449</v>
      </c>
      <c r="U308" s="4" t="s">
        <v>5902</v>
      </c>
      <c r="V308" s="102"/>
      <c r="W308" s="4" t="s">
        <v>5902</v>
      </c>
      <c r="X308" s="4" t="s">
        <v>9</v>
      </c>
      <c r="Y308" s="4" t="s">
        <v>11</v>
      </c>
      <c r="Z308" s="4" t="s">
        <v>9</v>
      </c>
      <c r="AA308" s="4" t="s">
        <v>9</v>
      </c>
      <c r="AB308" s="102"/>
      <c r="AC308" s="102"/>
      <c r="AD308" s="102"/>
      <c r="AE308" s="102">
        <v>44502</v>
      </c>
      <c r="AF308" s="102"/>
      <c r="AG308" s="102"/>
      <c r="AH308" s="4" t="s">
        <v>5903</v>
      </c>
      <c r="AI308" s="4" t="s">
        <v>9</v>
      </c>
      <c r="AJ308" s="4" t="s">
        <v>9</v>
      </c>
      <c r="AK308" s="4" t="s">
        <v>9</v>
      </c>
      <c r="AL308" s="4" t="s">
        <v>5904</v>
      </c>
      <c r="AM308" s="4" t="s">
        <v>5905</v>
      </c>
      <c r="AN308" s="4" t="s">
        <v>9</v>
      </c>
      <c r="AO308" s="4" t="s">
        <v>9</v>
      </c>
      <c r="AP308" s="4" t="s">
        <v>5902</v>
      </c>
      <c r="AQ308" s="4" t="s">
        <v>9</v>
      </c>
      <c r="AR308" s="4" t="s">
        <v>9</v>
      </c>
      <c r="AS308" s="4" t="s">
        <v>9</v>
      </c>
      <c r="AT308" s="4" t="s">
        <v>9</v>
      </c>
      <c r="AU308" s="4" t="s">
        <v>9</v>
      </c>
      <c r="AV308" s="102"/>
      <c r="AW308" s="4" t="s">
        <v>5902</v>
      </c>
      <c r="AX308" s="4" t="s">
        <v>9</v>
      </c>
      <c r="AY308" s="4" t="s">
        <v>9</v>
      </c>
      <c r="AZ308" s="4" t="s">
        <v>9</v>
      </c>
      <c r="BA308" s="4" t="s">
        <v>9</v>
      </c>
      <c r="BB308" s="103">
        <v>0</v>
      </c>
      <c r="BC308" s="102"/>
      <c r="BD308" s="4" t="s">
        <v>9</v>
      </c>
      <c r="BE308" s="102"/>
      <c r="BF308" s="102"/>
      <c r="BG308" s="4" t="s">
        <v>9</v>
      </c>
      <c r="BH308" s="4" t="s">
        <v>5906</v>
      </c>
      <c r="BI308" s="4" t="s">
        <v>9</v>
      </c>
      <c r="BJ308" s="4" t="s">
        <v>9</v>
      </c>
      <c r="BK308" s="4" t="s">
        <v>9</v>
      </c>
      <c r="BL308" s="4" t="s">
        <v>9</v>
      </c>
      <c r="BM308" s="4" t="s">
        <v>9</v>
      </c>
      <c r="BN308" s="4" t="s">
        <v>5907</v>
      </c>
      <c r="BO308" s="4" t="s">
        <v>5908</v>
      </c>
      <c r="BP308" s="4" t="s">
        <v>9</v>
      </c>
      <c r="BQ308" s="4" t="s">
        <v>9</v>
      </c>
      <c r="BR308" s="4" t="s">
        <v>5902</v>
      </c>
      <c r="BS308" s="4" t="s">
        <v>9</v>
      </c>
      <c r="BT308" s="4" t="s">
        <v>9</v>
      </c>
      <c r="BU308" s="4" t="s">
        <v>9</v>
      </c>
      <c r="BV308" s="4" t="s">
        <v>9</v>
      </c>
      <c r="BW308" s="4" t="s">
        <v>9</v>
      </c>
      <c r="BX308" s="4" t="s">
        <v>5901</v>
      </c>
      <c r="BY308" s="4" t="s">
        <v>9</v>
      </c>
      <c r="BZ308" s="4" t="s">
        <v>9</v>
      </c>
      <c r="CA308" s="4" t="s">
        <v>9</v>
      </c>
      <c r="CB308" s="4" t="s">
        <v>9</v>
      </c>
      <c r="CC308" s="4" t="s">
        <v>9</v>
      </c>
      <c r="CD308" s="4" t="s">
        <v>9</v>
      </c>
      <c r="CE308" s="4" t="s">
        <v>9</v>
      </c>
      <c r="CF308" s="4" t="s">
        <v>5902</v>
      </c>
      <c r="CG308" s="4" t="s">
        <v>9</v>
      </c>
      <c r="CH308" s="4" t="s">
        <v>9</v>
      </c>
      <c r="CI308" s="4" t="s">
        <v>9</v>
      </c>
      <c r="CJ308" s="4" t="s">
        <v>9</v>
      </c>
      <c r="CK308" s="104">
        <v>0.51291666666667002</v>
      </c>
      <c r="CL308" s="104">
        <v>0</v>
      </c>
      <c r="CM308" s="4" t="s">
        <v>9</v>
      </c>
      <c r="CN308" s="4" t="s">
        <v>5902</v>
      </c>
      <c r="CO308" s="4" t="s">
        <v>9</v>
      </c>
      <c r="CP308" s="4" t="s">
        <v>9</v>
      </c>
      <c r="CQ308" s="4" t="s">
        <v>9</v>
      </c>
      <c r="CR308" s="4" t="s">
        <v>9</v>
      </c>
      <c r="CS308" s="4" t="s">
        <v>9</v>
      </c>
      <c r="CT308" s="4" t="s">
        <v>9</v>
      </c>
      <c r="CU308" s="4" t="s">
        <v>9</v>
      </c>
      <c r="CV308" s="4" t="s">
        <v>11</v>
      </c>
      <c r="CW308" s="4" t="s">
        <v>5909</v>
      </c>
      <c r="CX308" s="4" t="s">
        <v>9</v>
      </c>
      <c r="CY308" s="4" t="s">
        <v>9</v>
      </c>
      <c r="CZ308" s="4" t="s">
        <v>9</v>
      </c>
      <c r="DA308" s="4" t="s">
        <v>9</v>
      </c>
      <c r="DB308" s="4" t="s">
        <v>9</v>
      </c>
      <c r="DC308" s="102"/>
      <c r="DE308" s="8" t="str">
        <f t="shared" si="8"/>
        <v>XIT310</v>
      </c>
      <c r="DF308" s="8" t="str">
        <f t="shared" si="9"/>
        <v>Landline - service costs</v>
      </c>
    </row>
    <row r="309" spans="1:110">
      <c r="A309" s="4" t="s">
        <v>6216</v>
      </c>
      <c r="B309" s="4" t="s">
        <v>5899</v>
      </c>
      <c r="C309" s="4" t="s">
        <v>4955</v>
      </c>
      <c r="D309" s="4" t="s">
        <v>9</v>
      </c>
      <c r="E309" s="4" t="s">
        <v>5900</v>
      </c>
      <c r="F309" s="102">
        <v>44502</v>
      </c>
      <c r="G309" s="4" t="s">
        <v>9</v>
      </c>
      <c r="H309" s="102"/>
      <c r="I309" s="4" t="s">
        <v>6982</v>
      </c>
      <c r="J309" s="4" t="s">
        <v>9</v>
      </c>
      <c r="K309" s="4" t="s">
        <v>5002</v>
      </c>
      <c r="L309" s="4" t="s">
        <v>9</v>
      </c>
      <c r="M309" s="4" t="s">
        <v>9</v>
      </c>
      <c r="N309" s="4" t="s">
        <v>5002</v>
      </c>
      <c r="O309" s="4" t="s">
        <v>4955</v>
      </c>
      <c r="P309" s="4" t="s">
        <v>5901</v>
      </c>
      <c r="Q309" s="4" t="s">
        <v>9</v>
      </c>
      <c r="R309" s="4" t="s">
        <v>9</v>
      </c>
      <c r="S309" s="4" t="s">
        <v>11</v>
      </c>
      <c r="T309" s="4" t="s">
        <v>1449</v>
      </c>
      <c r="U309" s="4" t="s">
        <v>5902</v>
      </c>
      <c r="V309" s="102"/>
      <c r="W309" s="4" t="s">
        <v>5902</v>
      </c>
      <c r="X309" s="4" t="s">
        <v>9</v>
      </c>
      <c r="Y309" s="4" t="s">
        <v>11</v>
      </c>
      <c r="Z309" s="4" t="s">
        <v>9</v>
      </c>
      <c r="AA309" s="4" t="s">
        <v>9</v>
      </c>
      <c r="AB309" s="102"/>
      <c r="AC309" s="102"/>
      <c r="AD309" s="102"/>
      <c r="AE309" s="102">
        <v>44502</v>
      </c>
      <c r="AF309" s="102"/>
      <c r="AG309" s="102"/>
      <c r="AH309" s="4" t="s">
        <v>5903</v>
      </c>
      <c r="AI309" s="4" t="s">
        <v>9</v>
      </c>
      <c r="AJ309" s="4" t="s">
        <v>9</v>
      </c>
      <c r="AK309" s="4" t="s">
        <v>9</v>
      </c>
      <c r="AL309" s="4" t="s">
        <v>5904</v>
      </c>
      <c r="AM309" s="4" t="s">
        <v>5905</v>
      </c>
      <c r="AN309" s="4" t="s">
        <v>9</v>
      </c>
      <c r="AO309" s="4" t="s">
        <v>9</v>
      </c>
      <c r="AP309" s="4" t="s">
        <v>5902</v>
      </c>
      <c r="AQ309" s="4" t="s">
        <v>9</v>
      </c>
      <c r="AR309" s="4" t="s">
        <v>9</v>
      </c>
      <c r="AS309" s="4" t="s">
        <v>9</v>
      </c>
      <c r="AT309" s="4" t="s">
        <v>9</v>
      </c>
      <c r="AU309" s="4" t="s">
        <v>9</v>
      </c>
      <c r="AV309" s="102"/>
      <c r="AW309" s="4" t="s">
        <v>5902</v>
      </c>
      <c r="AX309" s="4" t="s">
        <v>9</v>
      </c>
      <c r="AY309" s="4" t="s">
        <v>9</v>
      </c>
      <c r="AZ309" s="4" t="s">
        <v>9</v>
      </c>
      <c r="BA309" s="4" t="s">
        <v>9</v>
      </c>
      <c r="BB309" s="103">
        <v>0</v>
      </c>
      <c r="BC309" s="102"/>
      <c r="BD309" s="4" t="s">
        <v>9</v>
      </c>
      <c r="BE309" s="102"/>
      <c r="BF309" s="102"/>
      <c r="BG309" s="4" t="s">
        <v>9</v>
      </c>
      <c r="BH309" s="4" t="s">
        <v>5906</v>
      </c>
      <c r="BI309" s="4" t="s">
        <v>9</v>
      </c>
      <c r="BJ309" s="4" t="s">
        <v>9</v>
      </c>
      <c r="BK309" s="4" t="s">
        <v>9</v>
      </c>
      <c r="BL309" s="4" t="s">
        <v>9</v>
      </c>
      <c r="BM309" s="4" t="s">
        <v>9</v>
      </c>
      <c r="BN309" s="4" t="s">
        <v>5907</v>
      </c>
      <c r="BO309" s="4" t="s">
        <v>5908</v>
      </c>
      <c r="BP309" s="4" t="s">
        <v>9</v>
      </c>
      <c r="BQ309" s="4" t="s">
        <v>9</v>
      </c>
      <c r="BR309" s="4" t="s">
        <v>5902</v>
      </c>
      <c r="BS309" s="4" t="s">
        <v>9</v>
      </c>
      <c r="BT309" s="4" t="s">
        <v>9</v>
      </c>
      <c r="BU309" s="4" t="s">
        <v>9</v>
      </c>
      <c r="BV309" s="4" t="s">
        <v>9</v>
      </c>
      <c r="BW309" s="4" t="s">
        <v>9</v>
      </c>
      <c r="BX309" s="4" t="s">
        <v>5901</v>
      </c>
      <c r="BY309" s="4" t="s">
        <v>9</v>
      </c>
      <c r="BZ309" s="4" t="s">
        <v>9</v>
      </c>
      <c r="CA309" s="4" t="s">
        <v>9</v>
      </c>
      <c r="CB309" s="4" t="s">
        <v>9</v>
      </c>
      <c r="CC309" s="4" t="s">
        <v>9</v>
      </c>
      <c r="CD309" s="4" t="s">
        <v>9</v>
      </c>
      <c r="CE309" s="4" t="s">
        <v>9</v>
      </c>
      <c r="CF309" s="4" t="s">
        <v>5902</v>
      </c>
      <c r="CG309" s="4" t="s">
        <v>9</v>
      </c>
      <c r="CH309" s="4" t="s">
        <v>9</v>
      </c>
      <c r="CI309" s="4" t="s">
        <v>9</v>
      </c>
      <c r="CJ309" s="4" t="s">
        <v>9</v>
      </c>
      <c r="CK309" s="104">
        <v>0.51291666666667002</v>
      </c>
      <c r="CL309" s="104">
        <v>0</v>
      </c>
      <c r="CM309" s="4" t="s">
        <v>9</v>
      </c>
      <c r="CN309" s="4" t="s">
        <v>5902</v>
      </c>
      <c r="CO309" s="4" t="s">
        <v>9</v>
      </c>
      <c r="CP309" s="4" t="s">
        <v>9</v>
      </c>
      <c r="CQ309" s="4" t="s">
        <v>9</v>
      </c>
      <c r="CR309" s="4" t="s">
        <v>9</v>
      </c>
      <c r="CS309" s="4" t="s">
        <v>9</v>
      </c>
      <c r="CT309" s="4" t="s">
        <v>9</v>
      </c>
      <c r="CU309" s="4" t="s">
        <v>9</v>
      </c>
      <c r="CV309" s="4" t="s">
        <v>11</v>
      </c>
      <c r="CW309" s="4" t="s">
        <v>5909</v>
      </c>
      <c r="CX309" s="4" t="s">
        <v>9</v>
      </c>
      <c r="CY309" s="4" t="s">
        <v>9</v>
      </c>
      <c r="CZ309" s="4" t="s">
        <v>9</v>
      </c>
      <c r="DA309" s="4" t="s">
        <v>9</v>
      </c>
      <c r="DB309" s="4" t="s">
        <v>9</v>
      </c>
      <c r="DC309" s="102"/>
      <c r="DE309" s="8" t="str">
        <f t="shared" si="8"/>
        <v>XIT311</v>
      </c>
      <c r="DF309" s="8" t="str">
        <f t="shared" si="9"/>
        <v>Landline - calling costs</v>
      </c>
    </row>
    <row r="310" spans="1:110">
      <c r="A310" s="4" t="s">
        <v>6217</v>
      </c>
      <c r="B310" s="4" t="s">
        <v>5899</v>
      </c>
      <c r="C310" s="4" t="s">
        <v>4955</v>
      </c>
      <c r="D310" s="4" t="s">
        <v>9</v>
      </c>
      <c r="E310" s="4" t="s">
        <v>5900</v>
      </c>
      <c r="F310" s="102">
        <v>44502</v>
      </c>
      <c r="G310" s="4" t="s">
        <v>9</v>
      </c>
      <c r="H310" s="102"/>
      <c r="I310" s="4" t="s">
        <v>6983</v>
      </c>
      <c r="J310" s="4" t="s">
        <v>9</v>
      </c>
      <c r="K310" s="4" t="s">
        <v>5002</v>
      </c>
      <c r="L310" s="4" t="s">
        <v>9</v>
      </c>
      <c r="M310" s="4" t="s">
        <v>9</v>
      </c>
      <c r="N310" s="4" t="s">
        <v>5002</v>
      </c>
      <c r="O310" s="4" t="s">
        <v>4955</v>
      </c>
      <c r="P310" s="4" t="s">
        <v>5901</v>
      </c>
      <c r="Q310" s="4" t="s">
        <v>9</v>
      </c>
      <c r="R310" s="4" t="s">
        <v>9</v>
      </c>
      <c r="S310" s="4" t="s">
        <v>11</v>
      </c>
      <c r="T310" s="4" t="s">
        <v>1449</v>
      </c>
      <c r="U310" s="4" t="s">
        <v>5902</v>
      </c>
      <c r="V310" s="102"/>
      <c r="W310" s="4" t="s">
        <v>5902</v>
      </c>
      <c r="X310" s="4" t="s">
        <v>9</v>
      </c>
      <c r="Y310" s="4" t="s">
        <v>11</v>
      </c>
      <c r="Z310" s="4" t="s">
        <v>9</v>
      </c>
      <c r="AA310" s="4" t="s">
        <v>9</v>
      </c>
      <c r="AB310" s="102"/>
      <c r="AC310" s="102"/>
      <c r="AD310" s="102"/>
      <c r="AE310" s="102">
        <v>44502</v>
      </c>
      <c r="AF310" s="102"/>
      <c r="AG310" s="102"/>
      <c r="AH310" s="4" t="s">
        <v>5903</v>
      </c>
      <c r="AI310" s="4" t="s">
        <v>9</v>
      </c>
      <c r="AJ310" s="4" t="s">
        <v>9</v>
      </c>
      <c r="AK310" s="4" t="s">
        <v>9</v>
      </c>
      <c r="AL310" s="4" t="s">
        <v>5904</v>
      </c>
      <c r="AM310" s="4" t="s">
        <v>5905</v>
      </c>
      <c r="AN310" s="4" t="s">
        <v>9</v>
      </c>
      <c r="AO310" s="4" t="s">
        <v>9</v>
      </c>
      <c r="AP310" s="4" t="s">
        <v>5902</v>
      </c>
      <c r="AQ310" s="4" t="s">
        <v>9</v>
      </c>
      <c r="AR310" s="4" t="s">
        <v>9</v>
      </c>
      <c r="AS310" s="4" t="s">
        <v>9</v>
      </c>
      <c r="AT310" s="4" t="s">
        <v>9</v>
      </c>
      <c r="AU310" s="4" t="s">
        <v>9</v>
      </c>
      <c r="AV310" s="102"/>
      <c r="AW310" s="4" t="s">
        <v>5902</v>
      </c>
      <c r="AX310" s="4" t="s">
        <v>9</v>
      </c>
      <c r="AY310" s="4" t="s">
        <v>9</v>
      </c>
      <c r="AZ310" s="4" t="s">
        <v>9</v>
      </c>
      <c r="BA310" s="4" t="s">
        <v>9</v>
      </c>
      <c r="BB310" s="103">
        <v>0</v>
      </c>
      <c r="BC310" s="102"/>
      <c r="BD310" s="4" t="s">
        <v>9</v>
      </c>
      <c r="BE310" s="102"/>
      <c r="BF310" s="102"/>
      <c r="BG310" s="4" t="s">
        <v>9</v>
      </c>
      <c r="BH310" s="4" t="s">
        <v>5906</v>
      </c>
      <c r="BI310" s="4" t="s">
        <v>9</v>
      </c>
      <c r="BJ310" s="4" t="s">
        <v>9</v>
      </c>
      <c r="BK310" s="4" t="s">
        <v>9</v>
      </c>
      <c r="BL310" s="4" t="s">
        <v>9</v>
      </c>
      <c r="BM310" s="4" t="s">
        <v>9</v>
      </c>
      <c r="BN310" s="4" t="s">
        <v>5907</v>
      </c>
      <c r="BO310" s="4" t="s">
        <v>5908</v>
      </c>
      <c r="BP310" s="4" t="s">
        <v>9</v>
      </c>
      <c r="BQ310" s="4" t="s">
        <v>9</v>
      </c>
      <c r="BR310" s="4" t="s">
        <v>5902</v>
      </c>
      <c r="BS310" s="4" t="s">
        <v>9</v>
      </c>
      <c r="BT310" s="4" t="s">
        <v>9</v>
      </c>
      <c r="BU310" s="4" t="s">
        <v>9</v>
      </c>
      <c r="BV310" s="4" t="s">
        <v>9</v>
      </c>
      <c r="BW310" s="4" t="s">
        <v>9</v>
      </c>
      <c r="BX310" s="4" t="s">
        <v>5901</v>
      </c>
      <c r="BY310" s="4" t="s">
        <v>9</v>
      </c>
      <c r="BZ310" s="4" t="s">
        <v>9</v>
      </c>
      <c r="CA310" s="4" t="s">
        <v>9</v>
      </c>
      <c r="CB310" s="4" t="s">
        <v>9</v>
      </c>
      <c r="CC310" s="4" t="s">
        <v>9</v>
      </c>
      <c r="CD310" s="4" t="s">
        <v>9</v>
      </c>
      <c r="CE310" s="4" t="s">
        <v>9</v>
      </c>
      <c r="CF310" s="4" t="s">
        <v>5902</v>
      </c>
      <c r="CG310" s="4" t="s">
        <v>9</v>
      </c>
      <c r="CH310" s="4" t="s">
        <v>9</v>
      </c>
      <c r="CI310" s="4" t="s">
        <v>9</v>
      </c>
      <c r="CJ310" s="4" t="s">
        <v>9</v>
      </c>
      <c r="CK310" s="104">
        <v>0.51291666666667002</v>
      </c>
      <c r="CL310" s="104">
        <v>0</v>
      </c>
      <c r="CM310" s="4" t="s">
        <v>9</v>
      </c>
      <c r="CN310" s="4" t="s">
        <v>5902</v>
      </c>
      <c r="CO310" s="4" t="s">
        <v>9</v>
      </c>
      <c r="CP310" s="4" t="s">
        <v>9</v>
      </c>
      <c r="CQ310" s="4" t="s">
        <v>9</v>
      </c>
      <c r="CR310" s="4" t="s">
        <v>9</v>
      </c>
      <c r="CS310" s="4" t="s">
        <v>9</v>
      </c>
      <c r="CT310" s="4" t="s">
        <v>9</v>
      </c>
      <c r="CU310" s="4" t="s">
        <v>9</v>
      </c>
      <c r="CV310" s="4" t="s">
        <v>11</v>
      </c>
      <c r="CW310" s="4" t="s">
        <v>5909</v>
      </c>
      <c r="CX310" s="4" t="s">
        <v>9</v>
      </c>
      <c r="CY310" s="4" t="s">
        <v>9</v>
      </c>
      <c r="CZ310" s="4" t="s">
        <v>9</v>
      </c>
      <c r="DA310" s="4" t="s">
        <v>9</v>
      </c>
      <c r="DB310" s="4" t="s">
        <v>9</v>
      </c>
      <c r="DC310" s="102"/>
      <c r="DE310" s="8" t="str">
        <f t="shared" si="8"/>
        <v>XIT320</v>
      </c>
      <c r="DF310" s="8" t="str">
        <f t="shared" si="9"/>
        <v>Mobile -  Business Data Plan</v>
      </c>
    </row>
    <row r="311" spans="1:110">
      <c r="A311" s="4" t="s">
        <v>6218</v>
      </c>
      <c r="B311" s="4" t="s">
        <v>5899</v>
      </c>
      <c r="C311" s="4" t="s">
        <v>4955</v>
      </c>
      <c r="D311" s="4" t="s">
        <v>9</v>
      </c>
      <c r="E311" s="4" t="s">
        <v>5900</v>
      </c>
      <c r="F311" s="102">
        <v>44502</v>
      </c>
      <c r="G311" s="4" t="s">
        <v>9</v>
      </c>
      <c r="H311" s="102"/>
      <c r="I311" s="4" t="s">
        <v>6984</v>
      </c>
      <c r="J311" s="4" t="s">
        <v>9</v>
      </c>
      <c r="K311" s="4" t="s">
        <v>5002</v>
      </c>
      <c r="L311" s="4" t="s">
        <v>9</v>
      </c>
      <c r="M311" s="4" t="s">
        <v>9</v>
      </c>
      <c r="N311" s="4" t="s">
        <v>5002</v>
      </c>
      <c r="O311" s="4" t="s">
        <v>4955</v>
      </c>
      <c r="P311" s="4" t="s">
        <v>5901</v>
      </c>
      <c r="Q311" s="4" t="s">
        <v>9</v>
      </c>
      <c r="R311" s="4" t="s">
        <v>9</v>
      </c>
      <c r="S311" s="4" t="s">
        <v>11</v>
      </c>
      <c r="T311" s="4" t="s">
        <v>1449</v>
      </c>
      <c r="U311" s="4" t="s">
        <v>5902</v>
      </c>
      <c r="V311" s="102"/>
      <c r="W311" s="4" t="s">
        <v>5902</v>
      </c>
      <c r="X311" s="4" t="s">
        <v>9</v>
      </c>
      <c r="Y311" s="4" t="s">
        <v>11</v>
      </c>
      <c r="Z311" s="4" t="s">
        <v>9</v>
      </c>
      <c r="AA311" s="4" t="s">
        <v>9</v>
      </c>
      <c r="AB311" s="102"/>
      <c r="AC311" s="102"/>
      <c r="AD311" s="102"/>
      <c r="AE311" s="102">
        <v>44502</v>
      </c>
      <c r="AF311" s="102"/>
      <c r="AG311" s="102"/>
      <c r="AH311" s="4" t="s">
        <v>5903</v>
      </c>
      <c r="AI311" s="4" t="s">
        <v>9</v>
      </c>
      <c r="AJ311" s="4" t="s">
        <v>9</v>
      </c>
      <c r="AK311" s="4" t="s">
        <v>9</v>
      </c>
      <c r="AL311" s="4" t="s">
        <v>5904</v>
      </c>
      <c r="AM311" s="4" t="s">
        <v>5905</v>
      </c>
      <c r="AN311" s="4" t="s">
        <v>9</v>
      </c>
      <c r="AO311" s="4" t="s">
        <v>9</v>
      </c>
      <c r="AP311" s="4" t="s">
        <v>5902</v>
      </c>
      <c r="AQ311" s="4" t="s">
        <v>9</v>
      </c>
      <c r="AR311" s="4" t="s">
        <v>9</v>
      </c>
      <c r="AS311" s="4" t="s">
        <v>9</v>
      </c>
      <c r="AT311" s="4" t="s">
        <v>9</v>
      </c>
      <c r="AU311" s="4" t="s">
        <v>9</v>
      </c>
      <c r="AV311" s="102"/>
      <c r="AW311" s="4" t="s">
        <v>5902</v>
      </c>
      <c r="AX311" s="4" t="s">
        <v>9</v>
      </c>
      <c r="AY311" s="4" t="s">
        <v>9</v>
      </c>
      <c r="AZ311" s="4" t="s">
        <v>9</v>
      </c>
      <c r="BA311" s="4" t="s">
        <v>9</v>
      </c>
      <c r="BB311" s="103">
        <v>0</v>
      </c>
      <c r="BC311" s="102"/>
      <c r="BD311" s="4" t="s">
        <v>9</v>
      </c>
      <c r="BE311" s="102"/>
      <c r="BF311" s="102"/>
      <c r="BG311" s="4" t="s">
        <v>9</v>
      </c>
      <c r="BH311" s="4" t="s">
        <v>5906</v>
      </c>
      <c r="BI311" s="4" t="s">
        <v>9</v>
      </c>
      <c r="BJ311" s="4" t="s">
        <v>9</v>
      </c>
      <c r="BK311" s="4" t="s">
        <v>9</v>
      </c>
      <c r="BL311" s="4" t="s">
        <v>9</v>
      </c>
      <c r="BM311" s="4" t="s">
        <v>9</v>
      </c>
      <c r="BN311" s="4" t="s">
        <v>5907</v>
      </c>
      <c r="BO311" s="4" t="s">
        <v>5908</v>
      </c>
      <c r="BP311" s="4" t="s">
        <v>9</v>
      </c>
      <c r="BQ311" s="4" t="s">
        <v>9</v>
      </c>
      <c r="BR311" s="4" t="s">
        <v>5902</v>
      </c>
      <c r="BS311" s="4" t="s">
        <v>9</v>
      </c>
      <c r="BT311" s="4" t="s">
        <v>9</v>
      </c>
      <c r="BU311" s="4" t="s">
        <v>9</v>
      </c>
      <c r="BV311" s="4" t="s">
        <v>9</v>
      </c>
      <c r="BW311" s="4" t="s">
        <v>9</v>
      </c>
      <c r="BX311" s="4" t="s">
        <v>5901</v>
      </c>
      <c r="BY311" s="4" t="s">
        <v>9</v>
      </c>
      <c r="BZ311" s="4" t="s">
        <v>9</v>
      </c>
      <c r="CA311" s="4" t="s">
        <v>9</v>
      </c>
      <c r="CB311" s="4" t="s">
        <v>9</v>
      </c>
      <c r="CC311" s="4" t="s">
        <v>9</v>
      </c>
      <c r="CD311" s="4" t="s">
        <v>9</v>
      </c>
      <c r="CE311" s="4" t="s">
        <v>9</v>
      </c>
      <c r="CF311" s="4" t="s">
        <v>5902</v>
      </c>
      <c r="CG311" s="4" t="s">
        <v>9</v>
      </c>
      <c r="CH311" s="4" t="s">
        <v>9</v>
      </c>
      <c r="CI311" s="4" t="s">
        <v>9</v>
      </c>
      <c r="CJ311" s="4" t="s">
        <v>9</v>
      </c>
      <c r="CK311" s="104">
        <v>0.51291666666667002</v>
      </c>
      <c r="CL311" s="104">
        <v>0</v>
      </c>
      <c r="CM311" s="4" t="s">
        <v>9</v>
      </c>
      <c r="CN311" s="4" t="s">
        <v>5902</v>
      </c>
      <c r="CO311" s="4" t="s">
        <v>9</v>
      </c>
      <c r="CP311" s="4" t="s">
        <v>9</v>
      </c>
      <c r="CQ311" s="4" t="s">
        <v>9</v>
      </c>
      <c r="CR311" s="4" t="s">
        <v>9</v>
      </c>
      <c r="CS311" s="4" t="s">
        <v>9</v>
      </c>
      <c r="CT311" s="4" t="s">
        <v>9</v>
      </c>
      <c r="CU311" s="4" t="s">
        <v>9</v>
      </c>
      <c r="CV311" s="4" t="s">
        <v>11</v>
      </c>
      <c r="CW311" s="4" t="s">
        <v>5909</v>
      </c>
      <c r="CX311" s="4" t="s">
        <v>9</v>
      </c>
      <c r="CY311" s="4" t="s">
        <v>9</v>
      </c>
      <c r="CZ311" s="4" t="s">
        <v>9</v>
      </c>
      <c r="DA311" s="4" t="s">
        <v>9</v>
      </c>
      <c r="DB311" s="4" t="s">
        <v>9</v>
      </c>
      <c r="DC311" s="102"/>
      <c r="DE311" s="8" t="str">
        <f t="shared" si="8"/>
        <v>XIT321</v>
      </c>
      <c r="DF311" s="8" t="str">
        <f t="shared" si="9"/>
        <v>Mobile - Business Connection Plan</v>
      </c>
    </row>
    <row r="312" spans="1:110">
      <c r="A312" s="4" t="s">
        <v>6219</v>
      </c>
      <c r="B312" s="4" t="s">
        <v>5899</v>
      </c>
      <c r="C312" s="4" t="s">
        <v>4955</v>
      </c>
      <c r="D312" s="4" t="s">
        <v>9</v>
      </c>
      <c r="E312" s="4" t="s">
        <v>5900</v>
      </c>
      <c r="F312" s="102">
        <v>44502</v>
      </c>
      <c r="G312" s="4" t="s">
        <v>9</v>
      </c>
      <c r="H312" s="102"/>
      <c r="I312" s="4" t="s">
        <v>6985</v>
      </c>
      <c r="J312" s="4" t="s">
        <v>9</v>
      </c>
      <c r="K312" s="4" t="s">
        <v>5002</v>
      </c>
      <c r="L312" s="4" t="s">
        <v>9</v>
      </c>
      <c r="M312" s="4" t="s">
        <v>9</v>
      </c>
      <c r="N312" s="4" t="s">
        <v>5002</v>
      </c>
      <c r="O312" s="4" t="s">
        <v>4955</v>
      </c>
      <c r="P312" s="4" t="s">
        <v>5901</v>
      </c>
      <c r="Q312" s="4" t="s">
        <v>9</v>
      </c>
      <c r="R312" s="4" t="s">
        <v>9</v>
      </c>
      <c r="S312" s="4" t="s">
        <v>11</v>
      </c>
      <c r="T312" s="4" t="s">
        <v>1449</v>
      </c>
      <c r="U312" s="4" t="s">
        <v>5902</v>
      </c>
      <c r="V312" s="102"/>
      <c r="W312" s="4" t="s">
        <v>5902</v>
      </c>
      <c r="X312" s="4" t="s">
        <v>9</v>
      </c>
      <c r="Y312" s="4" t="s">
        <v>11</v>
      </c>
      <c r="Z312" s="4" t="s">
        <v>9</v>
      </c>
      <c r="AA312" s="4" t="s">
        <v>9</v>
      </c>
      <c r="AB312" s="102"/>
      <c r="AC312" s="102"/>
      <c r="AD312" s="102"/>
      <c r="AE312" s="102">
        <v>44502</v>
      </c>
      <c r="AF312" s="102"/>
      <c r="AG312" s="102"/>
      <c r="AH312" s="4" t="s">
        <v>5903</v>
      </c>
      <c r="AI312" s="4" t="s">
        <v>9</v>
      </c>
      <c r="AJ312" s="4" t="s">
        <v>9</v>
      </c>
      <c r="AK312" s="4" t="s">
        <v>9</v>
      </c>
      <c r="AL312" s="4" t="s">
        <v>5904</v>
      </c>
      <c r="AM312" s="4" t="s">
        <v>5905</v>
      </c>
      <c r="AN312" s="4" t="s">
        <v>9</v>
      </c>
      <c r="AO312" s="4" t="s">
        <v>9</v>
      </c>
      <c r="AP312" s="4" t="s">
        <v>5902</v>
      </c>
      <c r="AQ312" s="4" t="s">
        <v>9</v>
      </c>
      <c r="AR312" s="4" t="s">
        <v>9</v>
      </c>
      <c r="AS312" s="4" t="s">
        <v>9</v>
      </c>
      <c r="AT312" s="4" t="s">
        <v>9</v>
      </c>
      <c r="AU312" s="4" t="s">
        <v>9</v>
      </c>
      <c r="AV312" s="102"/>
      <c r="AW312" s="4" t="s">
        <v>5902</v>
      </c>
      <c r="AX312" s="4" t="s">
        <v>9</v>
      </c>
      <c r="AY312" s="4" t="s">
        <v>9</v>
      </c>
      <c r="AZ312" s="4" t="s">
        <v>9</v>
      </c>
      <c r="BA312" s="4" t="s">
        <v>9</v>
      </c>
      <c r="BB312" s="103">
        <v>0</v>
      </c>
      <c r="BC312" s="102"/>
      <c r="BD312" s="4" t="s">
        <v>9</v>
      </c>
      <c r="BE312" s="102"/>
      <c r="BF312" s="102"/>
      <c r="BG312" s="4" t="s">
        <v>9</v>
      </c>
      <c r="BH312" s="4" t="s">
        <v>5906</v>
      </c>
      <c r="BI312" s="4" t="s">
        <v>9</v>
      </c>
      <c r="BJ312" s="4" t="s">
        <v>9</v>
      </c>
      <c r="BK312" s="4" t="s">
        <v>9</v>
      </c>
      <c r="BL312" s="4" t="s">
        <v>9</v>
      </c>
      <c r="BM312" s="4" t="s">
        <v>9</v>
      </c>
      <c r="BN312" s="4" t="s">
        <v>5907</v>
      </c>
      <c r="BO312" s="4" t="s">
        <v>5908</v>
      </c>
      <c r="BP312" s="4" t="s">
        <v>9</v>
      </c>
      <c r="BQ312" s="4" t="s">
        <v>9</v>
      </c>
      <c r="BR312" s="4" t="s">
        <v>5902</v>
      </c>
      <c r="BS312" s="4" t="s">
        <v>9</v>
      </c>
      <c r="BT312" s="4" t="s">
        <v>9</v>
      </c>
      <c r="BU312" s="4" t="s">
        <v>9</v>
      </c>
      <c r="BV312" s="4" t="s">
        <v>9</v>
      </c>
      <c r="BW312" s="4" t="s">
        <v>9</v>
      </c>
      <c r="BX312" s="4" t="s">
        <v>5901</v>
      </c>
      <c r="BY312" s="4" t="s">
        <v>9</v>
      </c>
      <c r="BZ312" s="4" t="s">
        <v>9</v>
      </c>
      <c r="CA312" s="4" t="s">
        <v>9</v>
      </c>
      <c r="CB312" s="4" t="s">
        <v>9</v>
      </c>
      <c r="CC312" s="4" t="s">
        <v>9</v>
      </c>
      <c r="CD312" s="4" t="s">
        <v>9</v>
      </c>
      <c r="CE312" s="4" t="s">
        <v>9</v>
      </c>
      <c r="CF312" s="4" t="s">
        <v>5902</v>
      </c>
      <c r="CG312" s="4" t="s">
        <v>9</v>
      </c>
      <c r="CH312" s="4" t="s">
        <v>9</v>
      </c>
      <c r="CI312" s="4" t="s">
        <v>9</v>
      </c>
      <c r="CJ312" s="4" t="s">
        <v>9</v>
      </c>
      <c r="CK312" s="104">
        <v>0.51291666666667002</v>
      </c>
      <c r="CL312" s="104">
        <v>0</v>
      </c>
      <c r="CM312" s="4" t="s">
        <v>9</v>
      </c>
      <c r="CN312" s="4" t="s">
        <v>5902</v>
      </c>
      <c r="CO312" s="4" t="s">
        <v>9</v>
      </c>
      <c r="CP312" s="4" t="s">
        <v>9</v>
      </c>
      <c r="CQ312" s="4" t="s">
        <v>9</v>
      </c>
      <c r="CR312" s="4" t="s">
        <v>9</v>
      </c>
      <c r="CS312" s="4" t="s">
        <v>9</v>
      </c>
      <c r="CT312" s="4" t="s">
        <v>9</v>
      </c>
      <c r="CU312" s="4" t="s">
        <v>9</v>
      </c>
      <c r="CV312" s="4" t="s">
        <v>11</v>
      </c>
      <c r="CW312" s="4" t="s">
        <v>5909</v>
      </c>
      <c r="CX312" s="4" t="s">
        <v>9</v>
      </c>
      <c r="CY312" s="4" t="s">
        <v>9</v>
      </c>
      <c r="CZ312" s="4" t="s">
        <v>9</v>
      </c>
      <c r="DA312" s="4" t="s">
        <v>9</v>
      </c>
      <c r="DB312" s="4" t="s">
        <v>9</v>
      </c>
      <c r="DC312" s="102"/>
      <c r="DE312" s="8" t="str">
        <f t="shared" si="8"/>
        <v>XIT322</v>
      </c>
      <c r="DF312" s="8" t="str">
        <f t="shared" si="9"/>
        <v>Mobile calling/data costs</v>
      </c>
    </row>
    <row r="313" spans="1:110">
      <c r="A313" s="4" t="s">
        <v>6220</v>
      </c>
      <c r="B313" s="4" t="s">
        <v>5899</v>
      </c>
      <c r="C313" s="4" t="s">
        <v>4955</v>
      </c>
      <c r="D313" s="4" t="s">
        <v>9</v>
      </c>
      <c r="E313" s="4" t="s">
        <v>5900</v>
      </c>
      <c r="F313" s="102">
        <v>44502</v>
      </c>
      <c r="G313" s="4" t="s">
        <v>9</v>
      </c>
      <c r="H313" s="102"/>
      <c r="I313" s="4" t="s">
        <v>6986</v>
      </c>
      <c r="J313" s="4" t="s">
        <v>9</v>
      </c>
      <c r="K313" s="4" t="s">
        <v>5002</v>
      </c>
      <c r="L313" s="4" t="s">
        <v>9</v>
      </c>
      <c r="M313" s="4" t="s">
        <v>9</v>
      </c>
      <c r="N313" s="4" t="s">
        <v>5002</v>
      </c>
      <c r="O313" s="4" t="s">
        <v>4955</v>
      </c>
      <c r="P313" s="4" t="s">
        <v>5901</v>
      </c>
      <c r="Q313" s="4" t="s">
        <v>9</v>
      </c>
      <c r="R313" s="4" t="s">
        <v>9</v>
      </c>
      <c r="S313" s="4" t="s">
        <v>11</v>
      </c>
      <c r="T313" s="4" t="s">
        <v>1449</v>
      </c>
      <c r="U313" s="4" t="s">
        <v>5902</v>
      </c>
      <c r="V313" s="102"/>
      <c r="W313" s="4" t="s">
        <v>5902</v>
      </c>
      <c r="X313" s="4" t="s">
        <v>9</v>
      </c>
      <c r="Y313" s="4" t="s">
        <v>11</v>
      </c>
      <c r="Z313" s="4" t="s">
        <v>9</v>
      </c>
      <c r="AA313" s="4" t="s">
        <v>9</v>
      </c>
      <c r="AB313" s="102"/>
      <c r="AC313" s="102"/>
      <c r="AD313" s="102"/>
      <c r="AE313" s="102">
        <v>44502</v>
      </c>
      <c r="AF313" s="102"/>
      <c r="AG313" s="102"/>
      <c r="AH313" s="4" t="s">
        <v>5903</v>
      </c>
      <c r="AI313" s="4" t="s">
        <v>9</v>
      </c>
      <c r="AJ313" s="4" t="s">
        <v>9</v>
      </c>
      <c r="AK313" s="4" t="s">
        <v>9</v>
      </c>
      <c r="AL313" s="4" t="s">
        <v>5904</v>
      </c>
      <c r="AM313" s="4" t="s">
        <v>5905</v>
      </c>
      <c r="AN313" s="4" t="s">
        <v>9</v>
      </c>
      <c r="AO313" s="4" t="s">
        <v>9</v>
      </c>
      <c r="AP313" s="4" t="s">
        <v>5902</v>
      </c>
      <c r="AQ313" s="4" t="s">
        <v>9</v>
      </c>
      <c r="AR313" s="4" t="s">
        <v>9</v>
      </c>
      <c r="AS313" s="4" t="s">
        <v>9</v>
      </c>
      <c r="AT313" s="4" t="s">
        <v>9</v>
      </c>
      <c r="AU313" s="4" t="s">
        <v>9</v>
      </c>
      <c r="AV313" s="102"/>
      <c r="AW313" s="4" t="s">
        <v>5902</v>
      </c>
      <c r="AX313" s="4" t="s">
        <v>9</v>
      </c>
      <c r="AY313" s="4" t="s">
        <v>9</v>
      </c>
      <c r="AZ313" s="4" t="s">
        <v>9</v>
      </c>
      <c r="BA313" s="4" t="s">
        <v>9</v>
      </c>
      <c r="BB313" s="103">
        <v>0</v>
      </c>
      <c r="BC313" s="102"/>
      <c r="BD313" s="4" t="s">
        <v>9</v>
      </c>
      <c r="BE313" s="102"/>
      <c r="BF313" s="102"/>
      <c r="BG313" s="4" t="s">
        <v>9</v>
      </c>
      <c r="BH313" s="4" t="s">
        <v>5906</v>
      </c>
      <c r="BI313" s="4" t="s">
        <v>9</v>
      </c>
      <c r="BJ313" s="4" t="s">
        <v>9</v>
      </c>
      <c r="BK313" s="4" t="s">
        <v>9</v>
      </c>
      <c r="BL313" s="4" t="s">
        <v>9</v>
      </c>
      <c r="BM313" s="4" t="s">
        <v>9</v>
      </c>
      <c r="BN313" s="4" t="s">
        <v>5907</v>
      </c>
      <c r="BO313" s="4" t="s">
        <v>5908</v>
      </c>
      <c r="BP313" s="4" t="s">
        <v>9</v>
      </c>
      <c r="BQ313" s="4" t="s">
        <v>9</v>
      </c>
      <c r="BR313" s="4" t="s">
        <v>5902</v>
      </c>
      <c r="BS313" s="4" t="s">
        <v>9</v>
      </c>
      <c r="BT313" s="4" t="s">
        <v>9</v>
      </c>
      <c r="BU313" s="4" t="s">
        <v>9</v>
      </c>
      <c r="BV313" s="4" t="s">
        <v>9</v>
      </c>
      <c r="BW313" s="4" t="s">
        <v>9</v>
      </c>
      <c r="BX313" s="4" t="s">
        <v>5901</v>
      </c>
      <c r="BY313" s="4" t="s">
        <v>9</v>
      </c>
      <c r="BZ313" s="4" t="s">
        <v>9</v>
      </c>
      <c r="CA313" s="4" t="s">
        <v>9</v>
      </c>
      <c r="CB313" s="4" t="s">
        <v>9</v>
      </c>
      <c r="CC313" s="4" t="s">
        <v>9</v>
      </c>
      <c r="CD313" s="4" t="s">
        <v>9</v>
      </c>
      <c r="CE313" s="4" t="s">
        <v>9</v>
      </c>
      <c r="CF313" s="4" t="s">
        <v>5902</v>
      </c>
      <c r="CG313" s="4" t="s">
        <v>9</v>
      </c>
      <c r="CH313" s="4" t="s">
        <v>9</v>
      </c>
      <c r="CI313" s="4" t="s">
        <v>9</v>
      </c>
      <c r="CJ313" s="4" t="s">
        <v>9</v>
      </c>
      <c r="CK313" s="104">
        <v>0.51291666666667002</v>
      </c>
      <c r="CL313" s="104">
        <v>0</v>
      </c>
      <c r="CM313" s="4" t="s">
        <v>9</v>
      </c>
      <c r="CN313" s="4" t="s">
        <v>5902</v>
      </c>
      <c r="CO313" s="4" t="s">
        <v>9</v>
      </c>
      <c r="CP313" s="4" t="s">
        <v>9</v>
      </c>
      <c r="CQ313" s="4" t="s">
        <v>9</v>
      </c>
      <c r="CR313" s="4" t="s">
        <v>9</v>
      </c>
      <c r="CS313" s="4" t="s">
        <v>9</v>
      </c>
      <c r="CT313" s="4" t="s">
        <v>9</v>
      </c>
      <c r="CU313" s="4" t="s">
        <v>9</v>
      </c>
      <c r="CV313" s="4" t="s">
        <v>11</v>
      </c>
      <c r="CW313" s="4" t="s">
        <v>5909</v>
      </c>
      <c r="CX313" s="4" t="s">
        <v>9</v>
      </c>
      <c r="CY313" s="4" t="s">
        <v>9</v>
      </c>
      <c r="CZ313" s="4" t="s">
        <v>9</v>
      </c>
      <c r="DA313" s="4" t="s">
        <v>9</v>
      </c>
      <c r="DB313" s="4" t="s">
        <v>9</v>
      </c>
      <c r="DC313" s="102"/>
      <c r="DE313" s="8" t="str">
        <f t="shared" si="8"/>
        <v>CAT-IN</v>
      </c>
      <c r="DF313" s="8" t="str">
        <f t="shared" si="9"/>
        <v>Category - Infant Nutrition</v>
      </c>
    </row>
    <row r="314" spans="1:110">
      <c r="A314" s="4" t="s">
        <v>6221</v>
      </c>
      <c r="B314" s="4" t="s">
        <v>5899</v>
      </c>
      <c r="C314" s="4" t="s">
        <v>4955</v>
      </c>
      <c r="D314" s="4" t="s">
        <v>9</v>
      </c>
      <c r="E314" s="4" t="s">
        <v>5900</v>
      </c>
      <c r="F314" s="102">
        <v>44502</v>
      </c>
      <c r="G314" s="4" t="s">
        <v>9</v>
      </c>
      <c r="H314" s="102"/>
      <c r="I314" s="4" t="s">
        <v>6987</v>
      </c>
      <c r="J314" s="4" t="s">
        <v>9</v>
      </c>
      <c r="K314" s="4" t="s">
        <v>5002</v>
      </c>
      <c r="L314" s="4" t="s">
        <v>9</v>
      </c>
      <c r="M314" s="4" t="s">
        <v>9</v>
      </c>
      <c r="N314" s="4" t="s">
        <v>5002</v>
      </c>
      <c r="O314" s="4" t="s">
        <v>4955</v>
      </c>
      <c r="P314" s="4" t="s">
        <v>5901</v>
      </c>
      <c r="Q314" s="4" t="s">
        <v>9</v>
      </c>
      <c r="R314" s="4" t="s">
        <v>9</v>
      </c>
      <c r="S314" s="4" t="s">
        <v>11</v>
      </c>
      <c r="T314" s="4" t="s">
        <v>1449</v>
      </c>
      <c r="U314" s="4" t="s">
        <v>5902</v>
      </c>
      <c r="V314" s="102"/>
      <c r="W314" s="4" t="s">
        <v>5902</v>
      </c>
      <c r="X314" s="4" t="s">
        <v>9</v>
      </c>
      <c r="Y314" s="4" t="s">
        <v>11</v>
      </c>
      <c r="Z314" s="4" t="s">
        <v>9</v>
      </c>
      <c r="AA314" s="4" t="s">
        <v>9</v>
      </c>
      <c r="AB314" s="102"/>
      <c r="AC314" s="102"/>
      <c r="AD314" s="102"/>
      <c r="AE314" s="102">
        <v>44502</v>
      </c>
      <c r="AF314" s="102"/>
      <c r="AG314" s="102"/>
      <c r="AH314" s="4" t="s">
        <v>5903</v>
      </c>
      <c r="AI314" s="4" t="s">
        <v>9</v>
      </c>
      <c r="AJ314" s="4" t="s">
        <v>9</v>
      </c>
      <c r="AK314" s="4" t="s">
        <v>9</v>
      </c>
      <c r="AL314" s="4" t="s">
        <v>5904</v>
      </c>
      <c r="AM314" s="4" t="s">
        <v>5905</v>
      </c>
      <c r="AN314" s="4" t="s">
        <v>9</v>
      </c>
      <c r="AO314" s="4" t="s">
        <v>9</v>
      </c>
      <c r="AP314" s="4" t="s">
        <v>5902</v>
      </c>
      <c r="AQ314" s="4" t="s">
        <v>9</v>
      </c>
      <c r="AR314" s="4" t="s">
        <v>9</v>
      </c>
      <c r="AS314" s="4" t="s">
        <v>9</v>
      </c>
      <c r="AT314" s="4" t="s">
        <v>9</v>
      </c>
      <c r="AU314" s="4" t="s">
        <v>9</v>
      </c>
      <c r="AV314" s="102"/>
      <c r="AW314" s="4" t="s">
        <v>5902</v>
      </c>
      <c r="AX314" s="4" t="s">
        <v>9</v>
      </c>
      <c r="AY314" s="4" t="s">
        <v>9</v>
      </c>
      <c r="AZ314" s="4" t="s">
        <v>9</v>
      </c>
      <c r="BA314" s="4" t="s">
        <v>9</v>
      </c>
      <c r="BB314" s="103">
        <v>0</v>
      </c>
      <c r="BC314" s="102"/>
      <c r="BD314" s="4" t="s">
        <v>9</v>
      </c>
      <c r="BE314" s="102"/>
      <c r="BF314" s="102"/>
      <c r="BG314" s="4" t="s">
        <v>9</v>
      </c>
      <c r="BH314" s="4" t="s">
        <v>5906</v>
      </c>
      <c r="BI314" s="4" t="s">
        <v>9</v>
      </c>
      <c r="BJ314" s="4" t="s">
        <v>9</v>
      </c>
      <c r="BK314" s="4" t="s">
        <v>9</v>
      </c>
      <c r="BL314" s="4" t="s">
        <v>9</v>
      </c>
      <c r="BM314" s="4" t="s">
        <v>9</v>
      </c>
      <c r="BN314" s="4" t="s">
        <v>5907</v>
      </c>
      <c r="BO314" s="4" t="s">
        <v>5908</v>
      </c>
      <c r="BP314" s="4" t="s">
        <v>9</v>
      </c>
      <c r="BQ314" s="4" t="s">
        <v>9</v>
      </c>
      <c r="BR314" s="4" t="s">
        <v>5902</v>
      </c>
      <c r="BS314" s="4" t="s">
        <v>9</v>
      </c>
      <c r="BT314" s="4" t="s">
        <v>9</v>
      </c>
      <c r="BU314" s="4" t="s">
        <v>9</v>
      </c>
      <c r="BV314" s="4" t="s">
        <v>9</v>
      </c>
      <c r="BW314" s="4" t="s">
        <v>9</v>
      </c>
      <c r="BX314" s="4" t="s">
        <v>5901</v>
      </c>
      <c r="BY314" s="4" t="s">
        <v>9</v>
      </c>
      <c r="BZ314" s="4" t="s">
        <v>9</v>
      </c>
      <c r="CA314" s="4" t="s">
        <v>9</v>
      </c>
      <c r="CB314" s="4" t="s">
        <v>9</v>
      </c>
      <c r="CC314" s="4" t="s">
        <v>9</v>
      </c>
      <c r="CD314" s="4" t="s">
        <v>9</v>
      </c>
      <c r="CE314" s="4" t="s">
        <v>9</v>
      </c>
      <c r="CF314" s="4" t="s">
        <v>5902</v>
      </c>
      <c r="CG314" s="4" t="s">
        <v>9</v>
      </c>
      <c r="CH314" s="4" t="s">
        <v>9</v>
      </c>
      <c r="CI314" s="4" t="s">
        <v>9</v>
      </c>
      <c r="CJ314" s="4" t="s">
        <v>9</v>
      </c>
      <c r="CK314" s="104">
        <v>0.51291666666667002</v>
      </c>
      <c r="CL314" s="104">
        <v>0</v>
      </c>
      <c r="CM314" s="4" t="s">
        <v>9</v>
      </c>
      <c r="CN314" s="4" t="s">
        <v>5902</v>
      </c>
      <c r="CO314" s="4" t="s">
        <v>9</v>
      </c>
      <c r="CP314" s="4" t="s">
        <v>9</v>
      </c>
      <c r="CQ314" s="4" t="s">
        <v>9</v>
      </c>
      <c r="CR314" s="4" t="s">
        <v>9</v>
      </c>
      <c r="CS314" s="4" t="s">
        <v>9</v>
      </c>
      <c r="CT314" s="4" t="s">
        <v>9</v>
      </c>
      <c r="CU314" s="4" t="s">
        <v>9</v>
      </c>
      <c r="CV314" s="4" t="s">
        <v>11</v>
      </c>
      <c r="CW314" s="4" t="s">
        <v>5909</v>
      </c>
      <c r="CX314" s="4" t="s">
        <v>9</v>
      </c>
      <c r="CY314" s="4" t="s">
        <v>9</v>
      </c>
      <c r="CZ314" s="4" t="s">
        <v>9</v>
      </c>
      <c r="DA314" s="4" t="s">
        <v>9</v>
      </c>
      <c r="DB314" s="4" t="s">
        <v>9</v>
      </c>
      <c r="DC314" s="102"/>
      <c r="DE314" s="8" t="str">
        <f t="shared" si="8"/>
        <v>XIT330</v>
      </c>
      <c r="DF314" s="8" t="str">
        <f t="shared" si="9"/>
        <v>WAN/Internet connectivity</v>
      </c>
    </row>
    <row r="315" spans="1:110">
      <c r="A315" s="4" t="s">
        <v>6222</v>
      </c>
      <c r="B315" s="4" t="s">
        <v>5899</v>
      </c>
      <c r="C315" s="4" t="s">
        <v>4955</v>
      </c>
      <c r="D315" s="4" t="s">
        <v>9</v>
      </c>
      <c r="E315" s="4" t="s">
        <v>5900</v>
      </c>
      <c r="F315" s="102">
        <v>44502</v>
      </c>
      <c r="G315" s="4" t="s">
        <v>9</v>
      </c>
      <c r="H315" s="102"/>
      <c r="I315" s="4" t="s">
        <v>6988</v>
      </c>
      <c r="J315" s="4" t="s">
        <v>9</v>
      </c>
      <c r="K315" s="4" t="s">
        <v>5002</v>
      </c>
      <c r="L315" s="4" t="s">
        <v>9</v>
      </c>
      <c r="M315" s="4" t="s">
        <v>9</v>
      </c>
      <c r="N315" s="4" t="s">
        <v>5002</v>
      </c>
      <c r="O315" s="4" t="s">
        <v>4955</v>
      </c>
      <c r="P315" s="4" t="s">
        <v>5901</v>
      </c>
      <c r="Q315" s="4" t="s">
        <v>9</v>
      </c>
      <c r="R315" s="4" t="s">
        <v>9</v>
      </c>
      <c r="S315" s="4" t="s">
        <v>11</v>
      </c>
      <c r="T315" s="4" t="s">
        <v>1449</v>
      </c>
      <c r="U315" s="4" t="s">
        <v>5902</v>
      </c>
      <c r="V315" s="102"/>
      <c r="W315" s="4" t="s">
        <v>5902</v>
      </c>
      <c r="X315" s="4" t="s">
        <v>9</v>
      </c>
      <c r="Y315" s="4" t="s">
        <v>11</v>
      </c>
      <c r="Z315" s="4" t="s">
        <v>9</v>
      </c>
      <c r="AA315" s="4" t="s">
        <v>9</v>
      </c>
      <c r="AB315" s="102"/>
      <c r="AC315" s="102"/>
      <c r="AD315" s="102"/>
      <c r="AE315" s="102">
        <v>44502</v>
      </c>
      <c r="AF315" s="102"/>
      <c r="AG315" s="102"/>
      <c r="AH315" s="4" t="s">
        <v>5903</v>
      </c>
      <c r="AI315" s="4" t="s">
        <v>9</v>
      </c>
      <c r="AJ315" s="4" t="s">
        <v>9</v>
      </c>
      <c r="AK315" s="4" t="s">
        <v>9</v>
      </c>
      <c r="AL315" s="4" t="s">
        <v>5904</v>
      </c>
      <c r="AM315" s="4" t="s">
        <v>5905</v>
      </c>
      <c r="AN315" s="4" t="s">
        <v>9</v>
      </c>
      <c r="AO315" s="4" t="s">
        <v>9</v>
      </c>
      <c r="AP315" s="4" t="s">
        <v>5902</v>
      </c>
      <c r="AQ315" s="4" t="s">
        <v>9</v>
      </c>
      <c r="AR315" s="4" t="s">
        <v>9</v>
      </c>
      <c r="AS315" s="4" t="s">
        <v>9</v>
      </c>
      <c r="AT315" s="4" t="s">
        <v>9</v>
      </c>
      <c r="AU315" s="4" t="s">
        <v>9</v>
      </c>
      <c r="AV315" s="102"/>
      <c r="AW315" s="4" t="s">
        <v>5902</v>
      </c>
      <c r="AX315" s="4" t="s">
        <v>9</v>
      </c>
      <c r="AY315" s="4" t="s">
        <v>9</v>
      </c>
      <c r="AZ315" s="4" t="s">
        <v>9</v>
      </c>
      <c r="BA315" s="4" t="s">
        <v>9</v>
      </c>
      <c r="BB315" s="103">
        <v>0</v>
      </c>
      <c r="BC315" s="102"/>
      <c r="BD315" s="4" t="s">
        <v>9</v>
      </c>
      <c r="BE315" s="102"/>
      <c r="BF315" s="102"/>
      <c r="BG315" s="4" t="s">
        <v>9</v>
      </c>
      <c r="BH315" s="4" t="s">
        <v>5906</v>
      </c>
      <c r="BI315" s="4" t="s">
        <v>9</v>
      </c>
      <c r="BJ315" s="4" t="s">
        <v>9</v>
      </c>
      <c r="BK315" s="4" t="s">
        <v>9</v>
      </c>
      <c r="BL315" s="4" t="s">
        <v>9</v>
      </c>
      <c r="BM315" s="4" t="s">
        <v>9</v>
      </c>
      <c r="BN315" s="4" t="s">
        <v>5907</v>
      </c>
      <c r="BO315" s="4" t="s">
        <v>5908</v>
      </c>
      <c r="BP315" s="4" t="s">
        <v>9</v>
      </c>
      <c r="BQ315" s="4" t="s">
        <v>9</v>
      </c>
      <c r="BR315" s="4" t="s">
        <v>5902</v>
      </c>
      <c r="BS315" s="4" t="s">
        <v>9</v>
      </c>
      <c r="BT315" s="4" t="s">
        <v>9</v>
      </c>
      <c r="BU315" s="4" t="s">
        <v>9</v>
      </c>
      <c r="BV315" s="4" t="s">
        <v>9</v>
      </c>
      <c r="BW315" s="4" t="s">
        <v>9</v>
      </c>
      <c r="BX315" s="4" t="s">
        <v>5901</v>
      </c>
      <c r="BY315" s="4" t="s">
        <v>9</v>
      </c>
      <c r="BZ315" s="4" t="s">
        <v>9</v>
      </c>
      <c r="CA315" s="4" t="s">
        <v>9</v>
      </c>
      <c r="CB315" s="4" t="s">
        <v>9</v>
      </c>
      <c r="CC315" s="4" t="s">
        <v>9</v>
      </c>
      <c r="CD315" s="4" t="s">
        <v>9</v>
      </c>
      <c r="CE315" s="4" t="s">
        <v>9</v>
      </c>
      <c r="CF315" s="4" t="s">
        <v>5902</v>
      </c>
      <c r="CG315" s="4" t="s">
        <v>9</v>
      </c>
      <c r="CH315" s="4" t="s">
        <v>9</v>
      </c>
      <c r="CI315" s="4" t="s">
        <v>9</v>
      </c>
      <c r="CJ315" s="4" t="s">
        <v>9</v>
      </c>
      <c r="CK315" s="104">
        <v>0.51292824074073995</v>
      </c>
      <c r="CL315" s="104">
        <v>0</v>
      </c>
      <c r="CM315" s="4" t="s">
        <v>9</v>
      </c>
      <c r="CN315" s="4" t="s">
        <v>5902</v>
      </c>
      <c r="CO315" s="4" t="s">
        <v>9</v>
      </c>
      <c r="CP315" s="4" t="s">
        <v>9</v>
      </c>
      <c r="CQ315" s="4" t="s">
        <v>9</v>
      </c>
      <c r="CR315" s="4" t="s">
        <v>9</v>
      </c>
      <c r="CS315" s="4" t="s">
        <v>9</v>
      </c>
      <c r="CT315" s="4" t="s">
        <v>9</v>
      </c>
      <c r="CU315" s="4" t="s">
        <v>9</v>
      </c>
      <c r="CV315" s="4" t="s">
        <v>11</v>
      </c>
      <c r="CW315" s="4" t="s">
        <v>5909</v>
      </c>
      <c r="CX315" s="4" t="s">
        <v>9</v>
      </c>
      <c r="CY315" s="4" t="s">
        <v>9</v>
      </c>
      <c r="CZ315" s="4" t="s">
        <v>9</v>
      </c>
      <c r="DA315" s="4" t="s">
        <v>9</v>
      </c>
      <c r="DB315" s="4" t="s">
        <v>9</v>
      </c>
      <c r="DC315" s="102"/>
      <c r="DE315" s="8" t="str">
        <f t="shared" si="8"/>
        <v>XIT331</v>
      </c>
      <c r="DF315" s="8" t="str">
        <f t="shared" si="9"/>
        <v>Audio Conferencing</v>
      </c>
    </row>
    <row r="316" spans="1:110">
      <c r="A316" s="4" t="s">
        <v>6223</v>
      </c>
      <c r="B316" s="4" t="s">
        <v>5899</v>
      </c>
      <c r="C316" s="4" t="s">
        <v>4955</v>
      </c>
      <c r="D316" s="4" t="s">
        <v>9</v>
      </c>
      <c r="E316" s="4" t="s">
        <v>5900</v>
      </c>
      <c r="F316" s="102">
        <v>44502</v>
      </c>
      <c r="G316" s="4" t="s">
        <v>9</v>
      </c>
      <c r="H316" s="102"/>
      <c r="I316" s="4" t="s">
        <v>6989</v>
      </c>
      <c r="J316" s="4" t="s">
        <v>9</v>
      </c>
      <c r="K316" s="4" t="s">
        <v>5002</v>
      </c>
      <c r="L316" s="4" t="s">
        <v>9</v>
      </c>
      <c r="M316" s="4" t="s">
        <v>9</v>
      </c>
      <c r="N316" s="4" t="s">
        <v>5002</v>
      </c>
      <c r="O316" s="4" t="s">
        <v>4955</v>
      </c>
      <c r="P316" s="4" t="s">
        <v>5901</v>
      </c>
      <c r="Q316" s="4" t="s">
        <v>9</v>
      </c>
      <c r="R316" s="4" t="s">
        <v>9</v>
      </c>
      <c r="S316" s="4" t="s">
        <v>11</v>
      </c>
      <c r="T316" s="4" t="s">
        <v>1449</v>
      </c>
      <c r="U316" s="4" t="s">
        <v>5902</v>
      </c>
      <c r="V316" s="102"/>
      <c r="W316" s="4" t="s">
        <v>5902</v>
      </c>
      <c r="X316" s="4" t="s">
        <v>9</v>
      </c>
      <c r="Y316" s="4" t="s">
        <v>11</v>
      </c>
      <c r="Z316" s="4" t="s">
        <v>9</v>
      </c>
      <c r="AA316" s="4" t="s">
        <v>9</v>
      </c>
      <c r="AB316" s="102"/>
      <c r="AC316" s="102"/>
      <c r="AD316" s="102"/>
      <c r="AE316" s="102">
        <v>44502</v>
      </c>
      <c r="AF316" s="102"/>
      <c r="AG316" s="102"/>
      <c r="AH316" s="4" t="s">
        <v>5903</v>
      </c>
      <c r="AI316" s="4" t="s">
        <v>9</v>
      </c>
      <c r="AJ316" s="4" t="s">
        <v>9</v>
      </c>
      <c r="AK316" s="4" t="s">
        <v>9</v>
      </c>
      <c r="AL316" s="4" t="s">
        <v>5904</v>
      </c>
      <c r="AM316" s="4" t="s">
        <v>5905</v>
      </c>
      <c r="AN316" s="4" t="s">
        <v>9</v>
      </c>
      <c r="AO316" s="4" t="s">
        <v>9</v>
      </c>
      <c r="AP316" s="4" t="s">
        <v>5902</v>
      </c>
      <c r="AQ316" s="4" t="s">
        <v>9</v>
      </c>
      <c r="AR316" s="4" t="s">
        <v>9</v>
      </c>
      <c r="AS316" s="4" t="s">
        <v>9</v>
      </c>
      <c r="AT316" s="4" t="s">
        <v>9</v>
      </c>
      <c r="AU316" s="4" t="s">
        <v>9</v>
      </c>
      <c r="AV316" s="102"/>
      <c r="AW316" s="4" t="s">
        <v>5902</v>
      </c>
      <c r="AX316" s="4" t="s">
        <v>9</v>
      </c>
      <c r="AY316" s="4" t="s">
        <v>9</v>
      </c>
      <c r="AZ316" s="4" t="s">
        <v>9</v>
      </c>
      <c r="BA316" s="4" t="s">
        <v>9</v>
      </c>
      <c r="BB316" s="103">
        <v>0</v>
      </c>
      <c r="BC316" s="102"/>
      <c r="BD316" s="4" t="s">
        <v>9</v>
      </c>
      <c r="BE316" s="102"/>
      <c r="BF316" s="102"/>
      <c r="BG316" s="4" t="s">
        <v>9</v>
      </c>
      <c r="BH316" s="4" t="s">
        <v>5906</v>
      </c>
      <c r="BI316" s="4" t="s">
        <v>9</v>
      </c>
      <c r="BJ316" s="4" t="s">
        <v>9</v>
      </c>
      <c r="BK316" s="4" t="s">
        <v>9</v>
      </c>
      <c r="BL316" s="4" t="s">
        <v>9</v>
      </c>
      <c r="BM316" s="4" t="s">
        <v>9</v>
      </c>
      <c r="BN316" s="4" t="s">
        <v>5907</v>
      </c>
      <c r="BO316" s="4" t="s">
        <v>5908</v>
      </c>
      <c r="BP316" s="4" t="s">
        <v>9</v>
      </c>
      <c r="BQ316" s="4" t="s">
        <v>9</v>
      </c>
      <c r="BR316" s="4" t="s">
        <v>5902</v>
      </c>
      <c r="BS316" s="4" t="s">
        <v>9</v>
      </c>
      <c r="BT316" s="4" t="s">
        <v>9</v>
      </c>
      <c r="BU316" s="4" t="s">
        <v>9</v>
      </c>
      <c r="BV316" s="4" t="s">
        <v>9</v>
      </c>
      <c r="BW316" s="4" t="s">
        <v>9</v>
      </c>
      <c r="BX316" s="4" t="s">
        <v>5901</v>
      </c>
      <c r="BY316" s="4" t="s">
        <v>9</v>
      </c>
      <c r="BZ316" s="4" t="s">
        <v>9</v>
      </c>
      <c r="CA316" s="4" t="s">
        <v>9</v>
      </c>
      <c r="CB316" s="4" t="s">
        <v>9</v>
      </c>
      <c r="CC316" s="4" t="s">
        <v>9</v>
      </c>
      <c r="CD316" s="4" t="s">
        <v>9</v>
      </c>
      <c r="CE316" s="4" t="s">
        <v>9</v>
      </c>
      <c r="CF316" s="4" t="s">
        <v>5902</v>
      </c>
      <c r="CG316" s="4" t="s">
        <v>9</v>
      </c>
      <c r="CH316" s="4" t="s">
        <v>9</v>
      </c>
      <c r="CI316" s="4" t="s">
        <v>9</v>
      </c>
      <c r="CJ316" s="4" t="s">
        <v>9</v>
      </c>
      <c r="CK316" s="104">
        <v>0.51292824074073995</v>
      </c>
      <c r="CL316" s="104">
        <v>0</v>
      </c>
      <c r="CM316" s="4" t="s">
        <v>9</v>
      </c>
      <c r="CN316" s="4" t="s">
        <v>5902</v>
      </c>
      <c r="CO316" s="4" t="s">
        <v>9</v>
      </c>
      <c r="CP316" s="4" t="s">
        <v>9</v>
      </c>
      <c r="CQ316" s="4" t="s">
        <v>9</v>
      </c>
      <c r="CR316" s="4" t="s">
        <v>9</v>
      </c>
      <c r="CS316" s="4" t="s">
        <v>9</v>
      </c>
      <c r="CT316" s="4" t="s">
        <v>9</v>
      </c>
      <c r="CU316" s="4" t="s">
        <v>9</v>
      </c>
      <c r="CV316" s="4" t="s">
        <v>11</v>
      </c>
      <c r="CW316" s="4" t="s">
        <v>5909</v>
      </c>
      <c r="CX316" s="4" t="s">
        <v>9</v>
      </c>
      <c r="CY316" s="4" t="s">
        <v>9</v>
      </c>
      <c r="CZ316" s="4" t="s">
        <v>9</v>
      </c>
      <c r="DA316" s="4" t="s">
        <v>9</v>
      </c>
      <c r="DB316" s="4" t="s">
        <v>9</v>
      </c>
      <c r="DC316" s="102"/>
      <c r="DE316" s="8" t="str">
        <f t="shared" si="8"/>
        <v>XIT332</v>
      </c>
      <c r="DF316" s="8" t="str">
        <f t="shared" si="9"/>
        <v>Two Way Radios</v>
      </c>
    </row>
    <row r="317" spans="1:110">
      <c r="A317" s="4" t="s">
        <v>6224</v>
      </c>
      <c r="B317" s="4" t="s">
        <v>5899</v>
      </c>
      <c r="C317" s="4" t="s">
        <v>4955</v>
      </c>
      <c r="D317" s="4" t="s">
        <v>9</v>
      </c>
      <c r="E317" s="4" t="s">
        <v>5900</v>
      </c>
      <c r="F317" s="102">
        <v>44502</v>
      </c>
      <c r="G317" s="4" t="s">
        <v>9</v>
      </c>
      <c r="H317" s="102"/>
      <c r="I317" s="4" t="s">
        <v>6990</v>
      </c>
      <c r="J317" s="4" t="s">
        <v>9</v>
      </c>
      <c r="K317" s="4" t="s">
        <v>5002</v>
      </c>
      <c r="L317" s="4" t="s">
        <v>9</v>
      </c>
      <c r="M317" s="4" t="s">
        <v>9</v>
      </c>
      <c r="N317" s="4" t="s">
        <v>5002</v>
      </c>
      <c r="O317" s="4" t="s">
        <v>4955</v>
      </c>
      <c r="P317" s="4" t="s">
        <v>5901</v>
      </c>
      <c r="Q317" s="4" t="s">
        <v>9</v>
      </c>
      <c r="R317" s="4" t="s">
        <v>9</v>
      </c>
      <c r="S317" s="4" t="s">
        <v>11</v>
      </c>
      <c r="T317" s="4" t="s">
        <v>1449</v>
      </c>
      <c r="U317" s="4" t="s">
        <v>5902</v>
      </c>
      <c r="V317" s="102"/>
      <c r="W317" s="4" t="s">
        <v>5902</v>
      </c>
      <c r="X317" s="4" t="s">
        <v>9</v>
      </c>
      <c r="Y317" s="4" t="s">
        <v>11</v>
      </c>
      <c r="Z317" s="4" t="s">
        <v>9</v>
      </c>
      <c r="AA317" s="4" t="s">
        <v>9</v>
      </c>
      <c r="AB317" s="102"/>
      <c r="AC317" s="102"/>
      <c r="AD317" s="102"/>
      <c r="AE317" s="102">
        <v>44502</v>
      </c>
      <c r="AF317" s="102"/>
      <c r="AG317" s="102"/>
      <c r="AH317" s="4" t="s">
        <v>5903</v>
      </c>
      <c r="AI317" s="4" t="s">
        <v>9</v>
      </c>
      <c r="AJ317" s="4" t="s">
        <v>9</v>
      </c>
      <c r="AK317" s="4" t="s">
        <v>9</v>
      </c>
      <c r="AL317" s="4" t="s">
        <v>5904</v>
      </c>
      <c r="AM317" s="4" t="s">
        <v>5905</v>
      </c>
      <c r="AN317" s="4" t="s">
        <v>9</v>
      </c>
      <c r="AO317" s="4" t="s">
        <v>9</v>
      </c>
      <c r="AP317" s="4" t="s">
        <v>5902</v>
      </c>
      <c r="AQ317" s="4" t="s">
        <v>9</v>
      </c>
      <c r="AR317" s="4" t="s">
        <v>9</v>
      </c>
      <c r="AS317" s="4" t="s">
        <v>9</v>
      </c>
      <c r="AT317" s="4" t="s">
        <v>9</v>
      </c>
      <c r="AU317" s="4" t="s">
        <v>9</v>
      </c>
      <c r="AV317" s="102"/>
      <c r="AW317" s="4" t="s">
        <v>5902</v>
      </c>
      <c r="AX317" s="4" t="s">
        <v>9</v>
      </c>
      <c r="AY317" s="4" t="s">
        <v>9</v>
      </c>
      <c r="AZ317" s="4" t="s">
        <v>9</v>
      </c>
      <c r="BA317" s="4" t="s">
        <v>9</v>
      </c>
      <c r="BB317" s="103">
        <v>0</v>
      </c>
      <c r="BC317" s="102"/>
      <c r="BD317" s="4" t="s">
        <v>9</v>
      </c>
      <c r="BE317" s="102"/>
      <c r="BF317" s="102"/>
      <c r="BG317" s="4" t="s">
        <v>9</v>
      </c>
      <c r="BH317" s="4" t="s">
        <v>5906</v>
      </c>
      <c r="BI317" s="4" t="s">
        <v>9</v>
      </c>
      <c r="BJ317" s="4" t="s">
        <v>9</v>
      </c>
      <c r="BK317" s="4" t="s">
        <v>9</v>
      </c>
      <c r="BL317" s="4" t="s">
        <v>9</v>
      </c>
      <c r="BM317" s="4" t="s">
        <v>9</v>
      </c>
      <c r="BN317" s="4" t="s">
        <v>5907</v>
      </c>
      <c r="BO317" s="4" t="s">
        <v>5908</v>
      </c>
      <c r="BP317" s="4" t="s">
        <v>9</v>
      </c>
      <c r="BQ317" s="4" t="s">
        <v>9</v>
      </c>
      <c r="BR317" s="4" t="s">
        <v>5902</v>
      </c>
      <c r="BS317" s="4" t="s">
        <v>9</v>
      </c>
      <c r="BT317" s="4" t="s">
        <v>9</v>
      </c>
      <c r="BU317" s="4" t="s">
        <v>9</v>
      </c>
      <c r="BV317" s="4" t="s">
        <v>9</v>
      </c>
      <c r="BW317" s="4" t="s">
        <v>9</v>
      </c>
      <c r="BX317" s="4" t="s">
        <v>5901</v>
      </c>
      <c r="BY317" s="4" t="s">
        <v>9</v>
      </c>
      <c r="BZ317" s="4" t="s">
        <v>9</v>
      </c>
      <c r="CA317" s="4" t="s">
        <v>9</v>
      </c>
      <c r="CB317" s="4" t="s">
        <v>9</v>
      </c>
      <c r="CC317" s="4" t="s">
        <v>9</v>
      </c>
      <c r="CD317" s="4" t="s">
        <v>9</v>
      </c>
      <c r="CE317" s="4" t="s">
        <v>9</v>
      </c>
      <c r="CF317" s="4" t="s">
        <v>5902</v>
      </c>
      <c r="CG317" s="4" t="s">
        <v>9</v>
      </c>
      <c r="CH317" s="4" t="s">
        <v>9</v>
      </c>
      <c r="CI317" s="4" t="s">
        <v>9</v>
      </c>
      <c r="CJ317" s="4" t="s">
        <v>9</v>
      </c>
      <c r="CK317" s="104">
        <v>0.51292824074073995</v>
      </c>
      <c r="CL317" s="104">
        <v>0</v>
      </c>
      <c r="CM317" s="4" t="s">
        <v>9</v>
      </c>
      <c r="CN317" s="4" t="s">
        <v>5902</v>
      </c>
      <c r="CO317" s="4" t="s">
        <v>9</v>
      </c>
      <c r="CP317" s="4" t="s">
        <v>9</v>
      </c>
      <c r="CQ317" s="4" t="s">
        <v>9</v>
      </c>
      <c r="CR317" s="4" t="s">
        <v>9</v>
      </c>
      <c r="CS317" s="4" t="s">
        <v>9</v>
      </c>
      <c r="CT317" s="4" t="s">
        <v>9</v>
      </c>
      <c r="CU317" s="4" t="s">
        <v>9</v>
      </c>
      <c r="CV317" s="4" t="s">
        <v>11</v>
      </c>
      <c r="CW317" s="4" t="s">
        <v>5909</v>
      </c>
      <c r="CX317" s="4" t="s">
        <v>9</v>
      </c>
      <c r="CY317" s="4" t="s">
        <v>9</v>
      </c>
      <c r="CZ317" s="4" t="s">
        <v>9</v>
      </c>
      <c r="DA317" s="4" t="s">
        <v>9</v>
      </c>
      <c r="DB317" s="4" t="s">
        <v>9</v>
      </c>
      <c r="DC317" s="102"/>
      <c r="DE317" s="8" t="str">
        <f t="shared" si="8"/>
        <v>XIT333</v>
      </c>
      <c r="DF317" s="8" t="str">
        <f t="shared" si="9"/>
        <v>SD-WAN</v>
      </c>
    </row>
    <row r="318" spans="1:110">
      <c r="A318" s="4" t="s">
        <v>6225</v>
      </c>
      <c r="B318" s="4" t="s">
        <v>5899</v>
      </c>
      <c r="C318" s="4" t="s">
        <v>4955</v>
      </c>
      <c r="D318" s="4" t="s">
        <v>9</v>
      </c>
      <c r="E318" s="4" t="s">
        <v>5900</v>
      </c>
      <c r="F318" s="102">
        <v>44502</v>
      </c>
      <c r="G318" s="4" t="s">
        <v>9</v>
      </c>
      <c r="H318" s="102"/>
      <c r="I318" s="4" t="s">
        <v>6991</v>
      </c>
      <c r="J318" s="4" t="s">
        <v>9</v>
      </c>
      <c r="K318" s="4" t="s">
        <v>5002</v>
      </c>
      <c r="L318" s="4" t="s">
        <v>9</v>
      </c>
      <c r="M318" s="4" t="s">
        <v>9</v>
      </c>
      <c r="N318" s="4" t="s">
        <v>5002</v>
      </c>
      <c r="O318" s="4" t="s">
        <v>4955</v>
      </c>
      <c r="P318" s="4" t="s">
        <v>5901</v>
      </c>
      <c r="Q318" s="4" t="s">
        <v>9</v>
      </c>
      <c r="R318" s="4" t="s">
        <v>9</v>
      </c>
      <c r="S318" s="4" t="s">
        <v>11</v>
      </c>
      <c r="T318" s="4" t="s">
        <v>1449</v>
      </c>
      <c r="U318" s="4" t="s">
        <v>5902</v>
      </c>
      <c r="V318" s="102"/>
      <c r="W318" s="4" t="s">
        <v>5902</v>
      </c>
      <c r="X318" s="4" t="s">
        <v>9</v>
      </c>
      <c r="Y318" s="4" t="s">
        <v>11</v>
      </c>
      <c r="Z318" s="4" t="s">
        <v>9</v>
      </c>
      <c r="AA318" s="4" t="s">
        <v>9</v>
      </c>
      <c r="AB318" s="102"/>
      <c r="AC318" s="102"/>
      <c r="AD318" s="102"/>
      <c r="AE318" s="102">
        <v>44502</v>
      </c>
      <c r="AF318" s="102"/>
      <c r="AG318" s="102"/>
      <c r="AH318" s="4" t="s">
        <v>5903</v>
      </c>
      <c r="AI318" s="4" t="s">
        <v>9</v>
      </c>
      <c r="AJ318" s="4" t="s">
        <v>9</v>
      </c>
      <c r="AK318" s="4" t="s">
        <v>9</v>
      </c>
      <c r="AL318" s="4" t="s">
        <v>5904</v>
      </c>
      <c r="AM318" s="4" t="s">
        <v>5905</v>
      </c>
      <c r="AN318" s="4" t="s">
        <v>9</v>
      </c>
      <c r="AO318" s="4" t="s">
        <v>9</v>
      </c>
      <c r="AP318" s="4" t="s">
        <v>5902</v>
      </c>
      <c r="AQ318" s="4" t="s">
        <v>9</v>
      </c>
      <c r="AR318" s="4" t="s">
        <v>9</v>
      </c>
      <c r="AS318" s="4" t="s">
        <v>9</v>
      </c>
      <c r="AT318" s="4" t="s">
        <v>9</v>
      </c>
      <c r="AU318" s="4" t="s">
        <v>9</v>
      </c>
      <c r="AV318" s="102"/>
      <c r="AW318" s="4" t="s">
        <v>5902</v>
      </c>
      <c r="AX318" s="4" t="s">
        <v>9</v>
      </c>
      <c r="AY318" s="4" t="s">
        <v>9</v>
      </c>
      <c r="AZ318" s="4" t="s">
        <v>9</v>
      </c>
      <c r="BA318" s="4" t="s">
        <v>9</v>
      </c>
      <c r="BB318" s="103">
        <v>0</v>
      </c>
      <c r="BC318" s="102"/>
      <c r="BD318" s="4" t="s">
        <v>9</v>
      </c>
      <c r="BE318" s="102"/>
      <c r="BF318" s="102"/>
      <c r="BG318" s="4" t="s">
        <v>9</v>
      </c>
      <c r="BH318" s="4" t="s">
        <v>5906</v>
      </c>
      <c r="BI318" s="4" t="s">
        <v>9</v>
      </c>
      <c r="BJ318" s="4" t="s">
        <v>9</v>
      </c>
      <c r="BK318" s="4" t="s">
        <v>9</v>
      </c>
      <c r="BL318" s="4" t="s">
        <v>9</v>
      </c>
      <c r="BM318" s="4" t="s">
        <v>9</v>
      </c>
      <c r="BN318" s="4" t="s">
        <v>5907</v>
      </c>
      <c r="BO318" s="4" t="s">
        <v>5908</v>
      </c>
      <c r="BP318" s="4" t="s">
        <v>9</v>
      </c>
      <c r="BQ318" s="4" t="s">
        <v>9</v>
      </c>
      <c r="BR318" s="4" t="s">
        <v>5902</v>
      </c>
      <c r="BS318" s="4" t="s">
        <v>9</v>
      </c>
      <c r="BT318" s="4" t="s">
        <v>9</v>
      </c>
      <c r="BU318" s="4" t="s">
        <v>9</v>
      </c>
      <c r="BV318" s="4" t="s">
        <v>9</v>
      </c>
      <c r="BW318" s="4" t="s">
        <v>9</v>
      </c>
      <c r="BX318" s="4" t="s">
        <v>5901</v>
      </c>
      <c r="BY318" s="4" t="s">
        <v>9</v>
      </c>
      <c r="BZ318" s="4" t="s">
        <v>9</v>
      </c>
      <c r="CA318" s="4" t="s">
        <v>9</v>
      </c>
      <c r="CB318" s="4" t="s">
        <v>9</v>
      </c>
      <c r="CC318" s="4" t="s">
        <v>9</v>
      </c>
      <c r="CD318" s="4" t="s">
        <v>9</v>
      </c>
      <c r="CE318" s="4" t="s">
        <v>9</v>
      </c>
      <c r="CF318" s="4" t="s">
        <v>5902</v>
      </c>
      <c r="CG318" s="4" t="s">
        <v>9</v>
      </c>
      <c r="CH318" s="4" t="s">
        <v>9</v>
      </c>
      <c r="CI318" s="4" t="s">
        <v>9</v>
      </c>
      <c r="CJ318" s="4" t="s">
        <v>9</v>
      </c>
      <c r="CK318" s="104">
        <v>0.51292824074073995</v>
      </c>
      <c r="CL318" s="104">
        <v>0</v>
      </c>
      <c r="CM318" s="4" t="s">
        <v>9</v>
      </c>
      <c r="CN318" s="4" t="s">
        <v>5902</v>
      </c>
      <c r="CO318" s="4" t="s">
        <v>9</v>
      </c>
      <c r="CP318" s="4" t="s">
        <v>9</v>
      </c>
      <c r="CQ318" s="4" t="s">
        <v>9</v>
      </c>
      <c r="CR318" s="4" t="s">
        <v>9</v>
      </c>
      <c r="CS318" s="4" t="s">
        <v>9</v>
      </c>
      <c r="CT318" s="4" t="s">
        <v>9</v>
      </c>
      <c r="CU318" s="4" t="s">
        <v>9</v>
      </c>
      <c r="CV318" s="4" t="s">
        <v>11</v>
      </c>
      <c r="CW318" s="4" t="s">
        <v>5909</v>
      </c>
      <c r="CX318" s="4" t="s">
        <v>9</v>
      </c>
      <c r="CY318" s="4" t="s">
        <v>9</v>
      </c>
      <c r="CZ318" s="4" t="s">
        <v>9</v>
      </c>
      <c r="DA318" s="4" t="s">
        <v>9</v>
      </c>
      <c r="DB318" s="4" t="s">
        <v>9</v>
      </c>
      <c r="DC318" s="102"/>
      <c r="DE318" s="8" t="str">
        <f t="shared" si="8"/>
        <v>XIT334</v>
      </c>
      <c r="DF318" s="8" t="str">
        <f t="shared" si="9"/>
        <v>AV conference support</v>
      </c>
    </row>
    <row r="319" spans="1:110">
      <c r="A319" s="4" t="s">
        <v>6226</v>
      </c>
      <c r="B319" s="4" t="s">
        <v>5899</v>
      </c>
      <c r="C319" s="4" t="s">
        <v>4955</v>
      </c>
      <c r="D319" s="4" t="s">
        <v>9</v>
      </c>
      <c r="E319" s="4" t="s">
        <v>5900</v>
      </c>
      <c r="F319" s="102">
        <v>44502</v>
      </c>
      <c r="G319" s="4" t="s">
        <v>9</v>
      </c>
      <c r="H319" s="102"/>
      <c r="I319" s="4" t="s">
        <v>6992</v>
      </c>
      <c r="J319" s="4" t="s">
        <v>9</v>
      </c>
      <c r="K319" s="4" t="s">
        <v>5002</v>
      </c>
      <c r="L319" s="4" t="s">
        <v>9</v>
      </c>
      <c r="M319" s="4" t="s">
        <v>9</v>
      </c>
      <c r="N319" s="4" t="s">
        <v>5002</v>
      </c>
      <c r="O319" s="4" t="s">
        <v>4955</v>
      </c>
      <c r="P319" s="4" t="s">
        <v>5901</v>
      </c>
      <c r="Q319" s="4" t="s">
        <v>9</v>
      </c>
      <c r="R319" s="4" t="s">
        <v>9</v>
      </c>
      <c r="S319" s="4" t="s">
        <v>11</v>
      </c>
      <c r="T319" s="4" t="s">
        <v>1449</v>
      </c>
      <c r="U319" s="4" t="s">
        <v>5902</v>
      </c>
      <c r="V319" s="102"/>
      <c r="W319" s="4" t="s">
        <v>5902</v>
      </c>
      <c r="X319" s="4" t="s">
        <v>9</v>
      </c>
      <c r="Y319" s="4" t="s">
        <v>11</v>
      </c>
      <c r="Z319" s="4" t="s">
        <v>9</v>
      </c>
      <c r="AA319" s="4" t="s">
        <v>9</v>
      </c>
      <c r="AB319" s="102"/>
      <c r="AC319" s="102"/>
      <c r="AD319" s="102"/>
      <c r="AE319" s="102">
        <v>44502</v>
      </c>
      <c r="AF319" s="102"/>
      <c r="AG319" s="102"/>
      <c r="AH319" s="4" t="s">
        <v>5903</v>
      </c>
      <c r="AI319" s="4" t="s">
        <v>9</v>
      </c>
      <c r="AJ319" s="4" t="s">
        <v>9</v>
      </c>
      <c r="AK319" s="4" t="s">
        <v>9</v>
      </c>
      <c r="AL319" s="4" t="s">
        <v>5904</v>
      </c>
      <c r="AM319" s="4" t="s">
        <v>5905</v>
      </c>
      <c r="AN319" s="4" t="s">
        <v>9</v>
      </c>
      <c r="AO319" s="4" t="s">
        <v>9</v>
      </c>
      <c r="AP319" s="4" t="s">
        <v>5902</v>
      </c>
      <c r="AQ319" s="4" t="s">
        <v>9</v>
      </c>
      <c r="AR319" s="4" t="s">
        <v>9</v>
      </c>
      <c r="AS319" s="4" t="s">
        <v>9</v>
      </c>
      <c r="AT319" s="4" t="s">
        <v>9</v>
      </c>
      <c r="AU319" s="4" t="s">
        <v>9</v>
      </c>
      <c r="AV319" s="102"/>
      <c r="AW319" s="4" t="s">
        <v>5902</v>
      </c>
      <c r="AX319" s="4" t="s">
        <v>9</v>
      </c>
      <c r="AY319" s="4" t="s">
        <v>9</v>
      </c>
      <c r="AZ319" s="4" t="s">
        <v>9</v>
      </c>
      <c r="BA319" s="4" t="s">
        <v>9</v>
      </c>
      <c r="BB319" s="103">
        <v>0</v>
      </c>
      <c r="BC319" s="102"/>
      <c r="BD319" s="4" t="s">
        <v>9</v>
      </c>
      <c r="BE319" s="102"/>
      <c r="BF319" s="102"/>
      <c r="BG319" s="4" t="s">
        <v>9</v>
      </c>
      <c r="BH319" s="4" t="s">
        <v>5906</v>
      </c>
      <c r="BI319" s="4" t="s">
        <v>9</v>
      </c>
      <c r="BJ319" s="4" t="s">
        <v>9</v>
      </c>
      <c r="BK319" s="4" t="s">
        <v>9</v>
      </c>
      <c r="BL319" s="4" t="s">
        <v>9</v>
      </c>
      <c r="BM319" s="4" t="s">
        <v>9</v>
      </c>
      <c r="BN319" s="4" t="s">
        <v>5907</v>
      </c>
      <c r="BO319" s="4" t="s">
        <v>5908</v>
      </c>
      <c r="BP319" s="4" t="s">
        <v>9</v>
      </c>
      <c r="BQ319" s="4" t="s">
        <v>9</v>
      </c>
      <c r="BR319" s="4" t="s">
        <v>5902</v>
      </c>
      <c r="BS319" s="4" t="s">
        <v>9</v>
      </c>
      <c r="BT319" s="4" t="s">
        <v>9</v>
      </c>
      <c r="BU319" s="4" t="s">
        <v>9</v>
      </c>
      <c r="BV319" s="4" t="s">
        <v>9</v>
      </c>
      <c r="BW319" s="4" t="s">
        <v>9</v>
      </c>
      <c r="BX319" s="4" t="s">
        <v>5901</v>
      </c>
      <c r="BY319" s="4" t="s">
        <v>9</v>
      </c>
      <c r="BZ319" s="4" t="s">
        <v>9</v>
      </c>
      <c r="CA319" s="4" t="s">
        <v>9</v>
      </c>
      <c r="CB319" s="4" t="s">
        <v>9</v>
      </c>
      <c r="CC319" s="4" t="s">
        <v>9</v>
      </c>
      <c r="CD319" s="4" t="s">
        <v>9</v>
      </c>
      <c r="CE319" s="4" t="s">
        <v>9</v>
      </c>
      <c r="CF319" s="4" t="s">
        <v>5902</v>
      </c>
      <c r="CG319" s="4" t="s">
        <v>9</v>
      </c>
      <c r="CH319" s="4" t="s">
        <v>9</v>
      </c>
      <c r="CI319" s="4" t="s">
        <v>9</v>
      </c>
      <c r="CJ319" s="4" t="s">
        <v>9</v>
      </c>
      <c r="CK319" s="104">
        <v>0.51292824074073995</v>
      </c>
      <c r="CL319" s="104">
        <v>0</v>
      </c>
      <c r="CM319" s="4" t="s">
        <v>9</v>
      </c>
      <c r="CN319" s="4" t="s">
        <v>5902</v>
      </c>
      <c r="CO319" s="4" t="s">
        <v>9</v>
      </c>
      <c r="CP319" s="4" t="s">
        <v>9</v>
      </c>
      <c r="CQ319" s="4" t="s">
        <v>9</v>
      </c>
      <c r="CR319" s="4" t="s">
        <v>9</v>
      </c>
      <c r="CS319" s="4" t="s">
        <v>9</v>
      </c>
      <c r="CT319" s="4" t="s">
        <v>9</v>
      </c>
      <c r="CU319" s="4" t="s">
        <v>9</v>
      </c>
      <c r="CV319" s="4" t="s">
        <v>11</v>
      </c>
      <c r="CW319" s="4" t="s">
        <v>5909</v>
      </c>
      <c r="CX319" s="4" t="s">
        <v>9</v>
      </c>
      <c r="CY319" s="4" t="s">
        <v>9</v>
      </c>
      <c r="CZ319" s="4" t="s">
        <v>9</v>
      </c>
      <c r="DA319" s="4" t="s">
        <v>9</v>
      </c>
      <c r="DB319" s="4" t="s">
        <v>9</v>
      </c>
      <c r="DC319" s="102"/>
      <c r="DE319" s="8" t="str">
        <f t="shared" si="8"/>
        <v>XIT340</v>
      </c>
      <c r="DF319" s="8" t="str">
        <f t="shared" si="9"/>
        <v>Printer/copier hirage - Dunsandel</v>
      </c>
    </row>
    <row r="320" spans="1:110">
      <c r="A320" s="4" t="s">
        <v>6227</v>
      </c>
      <c r="B320" s="4" t="s">
        <v>5899</v>
      </c>
      <c r="C320" s="4" t="s">
        <v>4955</v>
      </c>
      <c r="D320" s="4" t="s">
        <v>9</v>
      </c>
      <c r="E320" s="4" t="s">
        <v>5900</v>
      </c>
      <c r="F320" s="102">
        <v>44502</v>
      </c>
      <c r="G320" s="4" t="s">
        <v>9</v>
      </c>
      <c r="H320" s="102"/>
      <c r="I320" s="4" t="s">
        <v>6993</v>
      </c>
      <c r="J320" s="4" t="s">
        <v>9</v>
      </c>
      <c r="K320" s="4" t="s">
        <v>5002</v>
      </c>
      <c r="L320" s="4" t="s">
        <v>9</v>
      </c>
      <c r="M320" s="4" t="s">
        <v>9</v>
      </c>
      <c r="N320" s="4" t="s">
        <v>5002</v>
      </c>
      <c r="O320" s="4" t="s">
        <v>4955</v>
      </c>
      <c r="P320" s="4" t="s">
        <v>5901</v>
      </c>
      <c r="Q320" s="4" t="s">
        <v>9</v>
      </c>
      <c r="R320" s="4" t="s">
        <v>9</v>
      </c>
      <c r="S320" s="4" t="s">
        <v>11</v>
      </c>
      <c r="T320" s="4" t="s">
        <v>1449</v>
      </c>
      <c r="U320" s="4" t="s">
        <v>5902</v>
      </c>
      <c r="V320" s="102"/>
      <c r="W320" s="4" t="s">
        <v>5902</v>
      </c>
      <c r="X320" s="4" t="s">
        <v>9</v>
      </c>
      <c r="Y320" s="4" t="s">
        <v>11</v>
      </c>
      <c r="Z320" s="4" t="s">
        <v>9</v>
      </c>
      <c r="AA320" s="4" t="s">
        <v>9</v>
      </c>
      <c r="AB320" s="102"/>
      <c r="AC320" s="102"/>
      <c r="AD320" s="102"/>
      <c r="AE320" s="102">
        <v>44502</v>
      </c>
      <c r="AF320" s="102"/>
      <c r="AG320" s="102"/>
      <c r="AH320" s="4" t="s">
        <v>5903</v>
      </c>
      <c r="AI320" s="4" t="s">
        <v>9</v>
      </c>
      <c r="AJ320" s="4" t="s">
        <v>9</v>
      </c>
      <c r="AK320" s="4" t="s">
        <v>9</v>
      </c>
      <c r="AL320" s="4" t="s">
        <v>5904</v>
      </c>
      <c r="AM320" s="4" t="s">
        <v>5905</v>
      </c>
      <c r="AN320" s="4" t="s">
        <v>9</v>
      </c>
      <c r="AO320" s="4" t="s">
        <v>9</v>
      </c>
      <c r="AP320" s="4" t="s">
        <v>5902</v>
      </c>
      <c r="AQ320" s="4" t="s">
        <v>9</v>
      </c>
      <c r="AR320" s="4" t="s">
        <v>9</v>
      </c>
      <c r="AS320" s="4" t="s">
        <v>9</v>
      </c>
      <c r="AT320" s="4" t="s">
        <v>9</v>
      </c>
      <c r="AU320" s="4" t="s">
        <v>9</v>
      </c>
      <c r="AV320" s="102"/>
      <c r="AW320" s="4" t="s">
        <v>5902</v>
      </c>
      <c r="AX320" s="4" t="s">
        <v>9</v>
      </c>
      <c r="AY320" s="4" t="s">
        <v>9</v>
      </c>
      <c r="AZ320" s="4" t="s">
        <v>9</v>
      </c>
      <c r="BA320" s="4" t="s">
        <v>9</v>
      </c>
      <c r="BB320" s="103">
        <v>0</v>
      </c>
      <c r="BC320" s="102"/>
      <c r="BD320" s="4" t="s">
        <v>9</v>
      </c>
      <c r="BE320" s="102"/>
      <c r="BF320" s="102"/>
      <c r="BG320" s="4" t="s">
        <v>9</v>
      </c>
      <c r="BH320" s="4" t="s">
        <v>5906</v>
      </c>
      <c r="BI320" s="4" t="s">
        <v>9</v>
      </c>
      <c r="BJ320" s="4" t="s">
        <v>9</v>
      </c>
      <c r="BK320" s="4" t="s">
        <v>9</v>
      </c>
      <c r="BL320" s="4" t="s">
        <v>9</v>
      </c>
      <c r="BM320" s="4" t="s">
        <v>9</v>
      </c>
      <c r="BN320" s="4" t="s">
        <v>5907</v>
      </c>
      <c r="BO320" s="4" t="s">
        <v>5908</v>
      </c>
      <c r="BP320" s="4" t="s">
        <v>9</v>
      </c>
      <c r="BQ320" s="4" t="s">
        <v>9</v>
      </c>
      <c r="BR320" s="4" t="s">
        <v>5902</v>
      </c>
      <c r="BS320" s="4" t="s">
        <v>9</v>
      </c>
      <c r="BT320" s="4" t="s">
        <v>9</v>
      </c>
      <c r="BU320" s="4" t="s">
        <v>9</v>
      </c>
      <c r="BV320" s="4" t="s">
        <v>9</v>
      </c>
      <c r="BW320" s="4" t="s">
        <v>9</v>
      </c>
      <c r="BX320" s="4" t="s">
        <v>5901</v>
      </c>
      <c r="BY320" s="4" t="s">
        <v>9</v>
      </c>
      <c r="BZ320" s="4" t="s">
        <v>9</v>
      </c>
      <c r="CA320" s="4" t="s">
        <v>9</v>
      </c>
      <c r="CB320" s="4" t="s">
        <v>9</v>
      </c>
      <c r="CC320" s="4" t="s">
        <v>9</v>
      </c>
      <c r="CD320" s="4" t="s">
        <v>9</v>
      </c>
      <c r="CE320" s="4" t="s">
        <v>9</v>
      </c>
      <c r="CF320" s="4" t="s">
        <v>5902</v>
      </c>
      <c r="CG320" s="4" t="s">
        <v>9</v>
      </c>
      <c r="CH320" s="4" t="s">
        <v>9</v>
      </c>
      <c r="CI320" s="4" t="s">
        <v>9</v>
      </c>
      <c r="CJ320" s="4" t="s">
        <v>9</v>
      </c>
      <c r="CK320" s="104">
        <v>0.51292824074073995</v>
      </c>
      <c r="CL320" s="104">
        <v>0</v>
      </c>
      <c r="CM320" s="4" t="s">
        <v>9</v>
      </c>
      <c r="CN320" s="4" t="s">
        <v>5902</v>
      </c>
      <c r="CO320" s="4" t="s">
        <v>9</v>
      </c>
      <c r="CP320" s="4" t="s">
        <v>9</v>
      </c>
      <c r="CQ320" s="4" t="s">
        <v>9</v>
      </c>
      <c r="CR320" s="4" t="s">
        <v>9</v>
      </c>
      <c r="CS320" s="4" t="s">
        <v>9</v>
      </c>
      <c r="CT320" s="4" t="s">
        <v>9</v>
      </c>
      <c r="CU320" s="4" t="s">
        <v>9</v>
      </c>
      <c r="CV320" s="4" t="s">
        <v>11</v>
      </c>
      <c r="CW320" s="4" t="s">
        <v>5909</v>
      </c>
      <c r="CX320" s="4" t="s">
        <v>9</v>
      </c>
      <c r="CY320" s="4" t="s">
        <v>9</v>
      </c>
      <c r="CZ320" s="4" t="s">
        <v>9</v>
      </c>
      <c r="DA320" s="4" t="s">
        <v>9</v>
      </c>
      <c r="DB320" s="4" t="s">
        <v>9</v>
      </c>
      <c r="DC320" s="102"/>
      <c r="DE320" s="8" t="str">
        <f t="shared" si="8"/>
        <v>XIT341</v>
      </c>
      <c r="DF320" s="8" t="str">
        <f t="shared" si="9"/>
        <v>Printer/copier hirage - Auckland</v>
      </c>
    </row>
    <row r="321" spans="1:110">
      <c r="A321" s="4" t="s">
        <v>6228</v>
      </c>
      <c r="B321" s="4" t="s">
        <v>5899</v>
      </c>
      <c r="C321" s="4" t="s">
        <v>4955</v>
      </c>
      <c r="D321" s="4" t="s">
        <v>9</v>
      </c>
      <c r="E321" s="4" t="s">
        <v>5900</v>
      </c>
      <c r="F321" s="102">
        <v>44502</v>
      </c>
      <c r="G321" s="4" t="s">
        <v>9</v>
      </c>
      <c r="H321" s="102"/>
      <c r="I321" s="4" t="s">
        <v>6994</v>
      </c>
      <c r="J321" s="4" t="s">
        <v>9</v>
      </c>
      <c r="K321" s="4" t="s">
        <v>5002</v>
      </c>
      <c r="L321" s="4" t="s">
        <v>9</v>
      </c>
      <c r="M321" s="4" t="s">
        <v>9</v>
      </c>
      <c r="N321" s="4" t="s">
        <v>5002</v>
      </c>
      <c r="O321" s="4" t="s">
        <v>4955</v>
      </c>
      <c r="P321" s="4" t="s">
        <v>5901</v>
      </c>
      <c r="Q321" s="4" t="s">
        <v>9</v>
      </c>
      <c r="R321" s="4" t="s">
        <v>9</v>
      </c>
      <c r="S321" s="4" t="s">
        <v>11</v>
      </c>
      <c r="T321" s="4" t="s">
        <v>1449</v>
      </c>
      <c r="U321" s="4" t="s">
        <v>5902</v>
      </c>
      <c r="V321" s="102"/>
      <c r="W321" s="4" t="s">
        <v>5902</v>
      </c>
      <c r="X321" s="4" t="s">
        <v>9</v>
      </c>
      <c r="Y321" s="4" t="s">
        <v>11</v>
      </c>
      <c r="Z321" s="4" t="s">
        <v>9</v>
      </c>
      <c r="AA321" s="4" t="s">
        <v>9</v>
      </c>
      <c r="AB321" s="102"/>
      <c r="AC321" s="102"/>
      <c r="AD321" s="102"/>
      <c r="AE321" s="102">
        <v>44502</v>
      </c>
      <c r="AF321" s="102"/>
      <c r="AG321" s="102"/>
      <c r="AH321" s="4" t="s">
        <v>5903</v>
      </c>
      <c r="AI321" s="4" t="s">
        <v>9</v>
      </c>
      <c r="AJ321" s="4" t="s">
        <v>9</v>
      </c>
      <c r="AK321" s="4" t="s">
        <v>9</v>
      </c>
      <c r="AL321" s="4" t="s">
        <v>5904</v>
      </c>
      <c r="AM321" s="4" t="s">
        <v>5905</v>
      </c>
      <c r="AN321" s="4" t="s">
        <v>9</v>
      </c>
      <c r="AO321" s="4" t="s">
        <v>9</v>
      </c>
      <c r="AP321" s="4" t="s">
        <v>5902</v>
      </c>
      <c r="AQ321" s="4" t="s">
        <v>9</v>
      </c>
      <c r="AR321" s="4" t="s">
        <v>9</v>
      </c>
      <c r="AS321" s="4" t="s">
        <v>9</v>
      </c>
      <c r="AT321" s="4" t="s">
        <v>9</v>
      </c>
      <c r="AU321" s="4" t="s">
        <v>9</v>
      </c>
      <c r="AV321" s="102"/>
      <c r="AW321" s="4" t="s">
        <v>5902</v>
      </c>
      <c r="AX321" s="4" t="s">
        <v>9</v>
      </c>
      <c r="AY321" s="4" t="s">
        <v>9</v>
      </c>
      <c r="AZ321" s="4" t="s">
        <v>9</v>
      </c>
      <c r="BA321" s="4" t="s">
        <v>9</v>
      </c>
      <c r="BB321" s="103">
        <v>0</v>
      </c>
      <c r="BC321" s="102"/>
      <c r="BD321" s="4" t="s">
        <v>9</v>
      </c>
      <c r="BE321" s="102"/>
      <c r="BF321" s="102"/>
      <c r="BG321" s="4" t="s">
        <v>9</v>
      </c>
      <c r="BH321" s="4" t="s">
        <v>5906</v>
      </c>
      <c r="BI321" s="4" t="s">
        <v>9</v>
      </c>
      <c r="BJ321" s="4" t="s">
        <v>9</v>
      </c>
      <c r="BK321" s="4" t="s">
        <v>9</v>
      </c>
      <c r="BL321" s="4" t="s">
        <v>9</v>
      </c>
      <c r="BM321" s="4" t="s">
        <v>9</v>
      </c>
      <c r="BN321" s="4" t="s">
        <v>5907</v>
      </c>
      <c r="BO321" s="4" t="s">
        <v>5908</v>
      </c>
      <c r="BP321" s="4" t="s">
        <v>9</v>
      </c>
      <c r="BQ321" s="4" t="s">
        <v>9</v>
      </c>
      <c r="BR321" s="4" t="s">
        <v>5902</v>
      </c>
      <c r="BS321" s="4" t="s">
        <v>9</v>
      </c>
      <c r="BT321" s="4" t="s">
        <v>9</v>
      </c>
      <c r="BU321" s="4" t="s">
        <v>9</v>
      </c>
      <c r="BV321" s="4" t="s">
        <v>9</v>
      </c>
      <c r="BW321" s="4" t="s">
        <v>9</v>
      </c>
      <c r="BX321" s="4" t="s">
        <v>5901</v>
      </c>
      <c r="BY321" s="4" t="s">
        <v>9</v>
      </c>
      <c r="BZ321" s="4" t="s">
        <v>9</v>
      </c>
      <c r="CA321" s="4" t="s">
        <v>9</v>
      </c>
      <c r="CB321" s="4" t="s">
        <v>9</v>
      </c>
      <c r="CC321" s="4" t="s">
        <v>9</v>
      </c>
      <c r="CD321" s="4" t="s">
        <v>9</v>
      </c>
      <c r="CE321" s="4" t="s">
        <v>9</v>
      </c>
      <c r="CF321" s="4" t="s">
        <v>5902</v>
      </c>
      <c r="CG321" s="4" t="s">
        <v>9</v>
      </c>
      <c r="CH321" s="4" t="s">
        <v>9</v>
      </c>
      <c r="CI321" s="4" t="s">
        <v>9</v>
      </c>
      <c r="CJ321" s="4" t="s">
        <v>9</v>
      </c>
      <c r="CK321" s="104">
        <v>0.51292824074073995</v>
      </c>
      <c r="CL321" s="104">
        <v>0</v>
      </c>
      <c r="CM321" s="4" t="s">
        <v>9</v>
      </c>
      <c r="CN321" s="4" t="s">
        <v>5902</v>
      </c>
      <c r="CO321" s="4" t="s">
        <v>9</v>
      </c>
      <c r="CP321" s="4" t="s">
        <v>9</v>
      </c>
      <c r="CQ321" s="4" t="s">
        <v>9</v>
      </c>
      <c r="CR321" s="4" t="s">
        <v>9</v>
      </c>
      <c r="CS321" s="4" t="s">
        <v>9</v>
      </c>
      <c r="CT321" s="4" t="s">
        <v>9</v>
      </c>
      <c r="CU321" s="4" t="s">
        <v>9</v>
      </c>
      <c r="CV321" s="4" t="s">
        <v>11</v>
      </c>
      <c r="CW321" s="4" t="s">
        <v>5909</v>
      </c>
      <c r="CX321" s="4" t="s">
        <v>9</v>
      </c>
      <c r="CY321" s="4" t="s">
        <v>9</v>
      </c>
      <c r="CZ321" s="4" t="s">
        <v>9</v>
      </c>
      <c r="DA321" s="4" t="s">
        <v>9</v>
      </c>
      <c r="DB321" s="4" t="s">
        <v>9</v>
      </c>
      <c r="DC321" s="102"/>
      <c r="DE321" s="8" t="str">
        <f t="shared" si="8"/>
        <v>CAT-IN</v>
      </c>
      <c r="DF321" s="8" t="str">
        <f t="shared" si="9"/>
        <v>RED-Category - Ingredients</v>
      </c>
    </row>
    <row r="322" spans="1:110">
      <c r="A322" s="4" t="s">
        <v>6229</v>
      </c>
      <c r="B322" s="4" t="s">
        <v>5899</v>
      </c>
      <c r="C322" s="4" t="s">
        <v>4955</v>
      </c>
      <c r="D322" s="4" t="s">
        <v>9</v>
      </c>
      <c r="E322" s="4" t="s">
        <v>5900</v>
      </c>
      <c r="F322" s="102">
        <v>44502</v>
      </c>
      <c r="G322" s="4" t="s">
        <v>9</v>
      </c>
      <c r="H322" s="102"/>
      <c r="I322" s="4" t="s">
        <v>6995</v>
      </c>
      <c r="J322" s="4" t="s">
        <v>9</v>
      </c>
      <c r="K322" s="4" t="s">
        <v>5002</v>
      </c>
      <c r="L322" s="4" t="s">
        <v>9</v>
      </c>
      <c r="M322" s="4" t="s">
        <v>9</v>
      </c>
      <c r="N322" s="4" t="s">
        <v>5002</v>
      </c>
      <c r="O322" s="4" t="s">
        <v>4955</v>
      </c>
      <c r="P322" s="4" t="s">
        <v>5901</v>
      </c>
      <c r="Q322" s="4" t="s">
        <v>9</v>
      </c>
      <c r="R322" s="4" t="s">
        <v>9</v>
      </c>
      <c r="S322" s="4" t="s">
        <v>11</v>
      </c>
      <c r="T322" s="4" t="s">
        <v>1449</v>
      </c>
      <c r="U322" s="4" t="s">
        <v>5902</v>
      </c>
      <c r="V322" s="102"/>
      <c r="W322" s="4" t="s">
        <v>5902</v>
      </c>
      <c r="X322" s="4" t="s">
        <v>9</v>
      </c>
      <c r="Y322" s="4" t="s">
        <v>11</v>
      </c>
      <c r="Z322" s="4" t="s">
        <v>9</v>
      </c>
      <c r="AA322" s="4" t="s">
        <v>9</v>
      </c>
      <c r="AB322" s="102"/>
      <c r="AC322" s="102"/>
      <c r="AD322" s="102"/>
      <c r="AE322" s="102">
        <v>44502</v>
      </c>
      <c r="AF322" s="102"/>
      <c r="AG322" s="102"/>
      <c r="AH322" s="4" t="s">
        <v>5903</v>
      </c>
      <c r="AI322" s="4" t="s">
        <v>9</v>
      </c>
      <c r="AJ322" s="4" t="s">
        <v>9</v>
      </c>
      <c r="AK322" s="4" t="s">
        <v>9</v>
      </c>
      <c r="AL322" s="4" t="s">
        <v>5904</v>
      </c>
      <c r="AM322" s="4" t="s">
        <v>5905</v>
      </c>
      <c r="AN322" s="4" t="s">
        <v>9</v>
      </c>
      <c r="AO322" s="4" t="s">
        <v>9</v>
      </c>
      <c r="AP322" s="4" t="s">
        <v>5902</v>
      </c>
      <c r="AQ322" s="4" t="s">
        <v>9</v>
      </c>
      <c r="AR322" s="4" t="s">
        <v>9</v>
      </c>
      <c r="AS322" s="4" t="s">
        <v>9</v>
      </c>
      <c r="AT322" s="4" t="s">
        <v>9</v>
      </c>
      <c r="AU322" s="4" t="s">
        <v>9</v>
      </c>
      <c r="AV322" s="102"/>
      <c r="AW322" s="4" t="s">
        <v>5902</v>
      </c>
      <c r="AX322" s="4" t="s">
        <v>9</v>
      </c>
      <c r="AY322" s="4" t="s">
        <v>9</v>
      </c>
      <c r="AZ322" s="4" t="s">
        <v>9</v>
      </c>
      <c r="BA322" s="4" t="s">
        <v>9</v>
      </c>
      <c r="BB322" s="103">
        <v>0</v>
      </c>
      <c r="BC322" s="102"/>
      <c r="BD322" s="4" t="s">
        <v>9</v>
      </c>
      <c r="BE322" s="102"/>
      <c r="BF322" s="102"/>
      <c r="BG322" s="4" t="s">
        <v>9</v>
      </c>
      <c r="BH322" s="4" t="s">
        <v>5906</v>
      </c>
      <c r="BI322" s="4" t="s">
        <v>9</v>
      </c>
      <c r="BJ322" s="4" t="s">
        <v>9</v>
      </c>
      <c r="BK322" s="4" t="s">
        <v>9</v>
      </c>
      <c r="BL322" s="4" t="s">
        <v>9</v>
      </c>
      <c r="BM322" s="4" t="s">
        <v>9</v>
      </c>
      <c r="BN322" s="4" t="s">
        <v>5907</v>
      </c>
      <c r="BO322" s="4" t="s">
        <v>5908</v>
      </c>
      <c r="BP322" s="4" t="s">
        <v>9</v>
      </c>
      <c r="BQ322" s="4" t="s">
        <v>9</v>
      </c>
      <c r="BR322" s="4" t="s">
        <v>5902</v>
      </c>
      <c r="BS322" s="4" t="s">
        <v>9</v>
      </c>
      <c r="BT322" s="4" t="s">
        <v>9</v>
      </c>
      <c r="BU322" s="4" t="s">
        <v>9</v>
      </c>
      <c r="BV322" s="4" t="s">
        <v>9</v>
      </c>
      <c r="BW322" s="4" t="s">
        <v>9</v>
      </c>
      <c r="BX322" s="4" t="s">
        <v>5901</v>
      </c>
      <c r="BY322" s="4" t="s">
        <v>9</v>
      </c>
      <c r="BZ322" s="4" t="s">
        <v>9</v>
      </c>
      <c r="CA322" s="4" t="s">
        <v>9</v>
      </c>
      <c r="CB322" s="4" t="s">
        <v>9</v>
      </c>
      <c r="CC322" s="4" t="s">
        <v>9</v>
      </c>
      <c r="CD322" s="4" t="s">
        <v>9</v>
      </c>
      <c r="CE322" s="4" t="s">
        <v>9</v>
      </c>
      <c r="CF322" s="4" t="s">
        <v>5902</v>
      </c>
      <c r="CG322" s="4" t="s">
        <v>9</v>
      </c>
      <c r="CH322" s="4" t="s">
        <v>9</v>
      </c>
      <c r="CI322" s="4" t="s">
        <v>9</v>
      </c>
      <c r="CJ322" s="4" t="s">
        <v>9</v>
      </c>
      <c r="CK322" s="104">
        <v>0.51292824074073995</v>
      </c>
      <c r="CL322" s="104">
        <v>0</v>
      </c>
      <c r="CM322" s="4" t="s">
        <v>9</v>
      </c>
      <c r="CN322" s="4" t="s">
        <v>5902</v>
      </c>
      <c r="CO322" s="4" t="s">
        <v>9</v>
      </c>
      <c r="CP322" s="4" t="s">
        <v>9</v>
      </c>
      <c r="CQ322" s="4" t="s">
        <v>9</v>
      </c>
      <c r="CR322" s="4" t="s">
        <v>9</v>
      </c>
      <c r="CS322" s="4" t="s">
        <v>9</v>
      </c>
      <c r="CT322" s="4" t="s">
        <v>9</v>
      </c>
      <c r="CU322" s="4" t="s">
        <v>9</v>
      </c>
      <c r="CV322" s="4" t="s">
        <v>11</v>
      </c>
      <c r="CW322" s="4" t="s">
        <v>5909</v>
      </c>
      <c r="CX322" s="4" t="s">
        <v>9</v>
      </c>
      <c r="CY322" s="4" t="s">
        <v>9</v>
      </c>
      <c r="CZ322" s="4" t="s">
        <v>9</v>
      </c>
      <c r="DA322" s="4" t="s">
        <v>9</v>
      </c>
      <c r="DB322" s="4" t="s">
        <v>9</v>
      </c>
      <c r="DC322" s="102"/>
      <c r="DE322" s="8" t="str">
        <f t="shared" si="8"/>
        <v>BUD220</v>
      </c>
      <c r="DF322" s="8" t="str">
        <f t="shared" si="9"/>
        <v>4-SYNDI RMP</v>
      </c>
    </row>
    <row r="323" spans="1:110">
      <c r="A323" s="4" t="s">
        <v>6230</v>
      </c>
      <c r="B323" s="4" t="s">
        <v>5899</v>
      </c>
      <c r="C323" s="4" t="s">
        <v>4955</v>
      </c>
      <c r="D323" s="4" t="s">
        <v>9</v>
      </c>
      <c r="E323" s="4" t="s">
        <v>5900</v>
      </c>
      <c r="F323" s="102">
        <v>44502</v>
      </c>
      <c r="G323" s="4" t="s">
        <v>9</v>
      </c>
      <c r="H323" s="102"/>
      <c r="I323" s="4" t="s">
        <v>6996</v>
      </c>
      <c r="J323" s="4" t="s">
        <v>9</v>
      </c>
      <c r="K323" s="4" t="s">
        <v>5002</v>
      </c>
      <c r="L323" s="4" t="s">
        <v>9</v>
      </c>
      <c r="M323" s="4" t="s">
        <v>9</v>
      </c>
      <c r="N323" s="4" t="s">
        <v>5002</v>
      </c>
      <c r="O323" s="4" t="s">
        <v>4955</v>
      </c>
      <c r="P323" s="4" t="s">
        <v>5901</v>
      </c>
      <c r="Q323" s="4" t="s">
        <v>9</v>
      </c>
      <c r="R323" s="4" t="s">
        <v>9</v>
      </c>
      <c r="S323" s="4" t="s">
        <v>11</v>
      </c>
      <c r="T323" s="4" t="s">
        <v>1449</v>
      </c>
      <c r="U323" s="4" t="s">
        <v>5902</v>
      </c>
      <c r="V323" s="102"/>
      <c r="W323" s="4" t="s">
        <v>5902</v>
      </c>
      <c r="X323" s="4" t="s">
        <v>9</v>
      </c>
      <c r="Y323" s="4" t="s">
        <v>11</v>
      </c>
      <c r="Z323" s="4" t="s">
        <v>9</v>
      </c>
      <c r="AA323" s="4" t="s">
        <v>9</v>
      </c>
      <c r="AB323" s="102"/>
      <c r="AC323" s="102"/>
      <c r="AD323" s="102"/>
      <c r="AE323" s="102">
        <v>44502</v>
      </c>
      <c r="AF323" s="102"/>
      <c r="AG323" s="102"/>
      <c r="AH323" s="4" t="s">
        <v>5903</v>
      </c>
      <c r="AI323" s="4" t="s">
        <v>9</v>
      </c>
      <c r="AJ323" s="4" t="s">
        <v>9</v>
      </c>
      <c r="AK323" s="4" t="s">
        <v>9</v>
      </c>
      <c r="AL323" s="4" t="s">
        <v>5904</v>
      </c>
      <c r="AM323" s="4" t="s">
        <v>5905</v>
      </c>
      <c r="AN323" s="4" t="s">
        <v>9</v>
      </c>
      <c r="AO323" s="4" t="s">
        <v>9</v>
      </c>
      <c r="AP323" s="4" t="s">
        <v>5902</v>
      </c>
      <c r="AQ323" s="4" t="s">
        <v>9</v>
      </c>
      <c r="AR323" s="4" t="s">
        <v>9</v>
      </c>
      <c r="AS323" s="4" t="s">
        <v>9</v>
      </c>
      <c r="AT323" s="4" t="s">
        <v>9</v>
      </c>
      <c r="AU323" s="4" t="s">
        <v>9</v>
      </c>
      <c r="AV323" s="102"/>
      <c r="AW323" s="4" t="s">
        <v>5902</v>
      </c>
      <c r="AX323" s="4" t="s">
        <v>9</v>
      </c>
      <c r="AY323" s="4" t="s">
        <v>9</v>
      </c>
      <c r="AZ323" s="4" t="s">
        <v>9</v>
      </c>
      <c r="BA323" s="4" t="s">
        <v>9</v>
      </c>
      <c r="BB323" s="103">
        <v>0</v>
      </c>
      <c r="BC323" s="102"/>
      <c r="BD323" s="4" t="s">
        <v>9</v>
      </c>
      <c r="BE323" s="102"/>
      <c r="BF323" s="102"/>
      <c r="BG323" s="4" t="s">
        <v>9</v>
      </c>
      <c r="BH323" s="4" t="s">
        <v>5906</v>
      </c>
      <c r="BI323" s="4" t="s">
        <v>9</v>
      </c>
      <c r="BJ323" s="4" t="s">
        <v>9</v>
      </c>
      <c r="BK323" s="4" t="s">
        <v>9</v>
      </c>
      <c r="BL323" s="4" t="s">
        <v>9</v>
      </c>
      <c r="BM323" s="4" t="s">
        <v>9</v>
      </c>
      <c r="BN323" s="4" t="s">
        <v>5907</v>
      </c>
      <c r="BO323" s="4" t="s">
        <v>5908</v>
      </c>
      <c r="BP323" s="4" t="s">
        <v>9</v>
      </c>
      <c r="BQ323" s="4" t="s">
        <v>9</v>
      </c>
      <c r="BR323" s="4" t="s">
        <v>5902</v>
      </c>
      <c r="BS323" s="4" t="s">
        <v>9</v>
      </c>
      <c r="BT323" s="4" t="s">
        <v>9</v>
      </c>
      <c r="BU323" s="4" t="s">
        <v>9</v>
      </c>
      <c r="BV323" s="4" t="s">
        <v>9</v>
      </c>
      <c r="BW323" s="4" t="s">
        <v>9</v>
      </c>
      <c r="BX323" s="4" t="s">
        <v>5901</v>
      </c>
      <c r="BY323" s="4" t="s">
        <v>9</v>
      </c>
      <c r="BZ323" s="4" t="s">
        <v>9</v>
      </c>
      <c r="CA323" s="4" t="s">
        <v>9</v>
      </c>
      <c r="CB323" s="4" t="s">
        <v>9</v>
      </c>
      <c r="CC323" s="4" t="s">
        <v>9</v>
      </c>
      <c r="CD323" s="4" t="s">
        <v>9</v>
      </c>
      <c r="CE323" s="4" t="s">
        <v>9</v>
      </c>
      <c r="CF323" s="4" t="s">
        <v>5902</v>
      </c>
      <c r="CG323" s="4" t="s">
        <v>9</v>
      </c>
      <c r="CH323" s="4" t="s">
        <v>9</v>
      </c>
      <c r="CI323" s="4" t="s">
        <v>9</v>
      </c>
      <c r="CJ323" s="4" t="s">
        <v>9</v>
      </c>
      <c r="CK323" s="104">
        <v>0.51292824074073995</v>
      </c>
      <c r="CL323" s="104">
        <v>0</v>
      </c>
      <c r="CM323" s="4" t="s">
        <v>9</v>
      </c>
      <c r="CN323" s="4" t="s">
        <v>5902</v>
      </c>
      <c r="CO323" s="4" t="s">
        <v>9</v>
      </c>
      <c r="CP323" s="4" t="s">
        <v>9</v>
      </c>
      <c r="CQ323" s="4" t="s">
        <v>9</v>
      </c>
      <c r="CR323" s="4" t="s">
        <v>9</v>
      </c>
      <c r="CS323" s="4" t="s">
        <v>9</v>
      </c>
      <c r="CT323" s="4" t="s">
        <v>9</v>
      </c>
      <c r="CU323" s="4" t="s">
        <v>9</v>
      </c>
      <c r="CV323" s="4" t="s">
        <v>11</v>
      </c>
      <c r="CW323" s="4" t="s">
        <v>5909</v>
      </c>
      <c r="CX323" s="4" t="s">
        <v>9</v>
      </c>
      <c r="CY323" s="4" t="s">
        <v>9</v>
      </c>
      <c r="CZ323" s="4" t="s">
        <v>9</v>
      </c>
      <c r="DA323" s="4" t="s">
        <v>9</v>
      </c>
      <c r="DB323" s="4" t="s">
        <v>9</v>
      </c>
      <c r="DC323" s="102"/>
      <c r="DE323" s="8" t="str">
        <f t="shared" ref="DE323:DE386" si="10">LEFT(I323,6)</f>
        <v>XAT123</v>
      </c>
      <c r="DF323" s="8" t="str">
        <f t="shared" ref="DF323:DF386" si="11">MID(I323,8,100)</f>
        <v>Project Atlas</v>
      </c>
    </row>
    <row r="324" spans="1:110">
      <c r="A324" s="4" t="s">
        <v>6231</v>
      </c>
      <c r="B324" s="4" t="s">
        <v>5899</v>
      </c>
      <c r="C324" s="4" t="s">
        <v>4955</v>
      </c>
      <c r="D324" s="4" t="s">
        <v>9</v>
      </c>
      <c r="E324" s="4" t="s">
        <v>5900</v>
      </c>
      <c r="F324" s="102">
        <v>44502</v>
      </c>
      <c r="G324" s="4" t="s">
        <v>9</v>
      </c>
      <c r="H324" s="102"/>
      <c r="I324" s="4" t="s">
        <v>6997</v>
      </c>
      <c r="J324" s="4" t="s">
        <v>9</v>
      </c>
      <c r="K324" s="4" t="s">
        <v>5002</v>
      </c>
      <c r="L324" s="4" t="s">
        <v>9</v>
      </c>
      <c r="M324" s="4" t="s">
        <v>9</v>
      </c>
      <c r="N324" s="4" t="s">
        <v>5002</v>
      </c>
      <c r="O324" s="4" t="s">
        <v>4955</v>
      </c>
      <c r="P324" s="4" t="s">
        <v>5901</v>
      </c>
      <c r="Q324" s="4" t="s">
        <v>9</v>
      </c>
      <c r="R324" s="4" t="s">
        <v>9</v>
      </c>
      <c r="S324" s="4" t="s">
        <v>11</v>
      </c>
      <c r="T324" s="4" t="s">
        <v>1449</v>
      </c>
      <c r="U324" s="4" t="s">
        <v>5902</v>
      </c>
      <c r="V324" s="102"/>
      <c r="W324" s="4" t="s">
        <v>5902</v>
      </c>
      <c r="X324" s="4" t="s">
        <v>9</v>
      </c>
      <c r="Y324" s="4" t="s">
        <v>11</v>
      </c>
      <c r="Z324" s="4" t="s">
        <v>9</v>
      </c>
      <c r="AA324" s="4" t="s">
        <v>9</v>
      </c>
      <c r="AB324" s="102"/>
      <c r="AC324" s="102"/>
      <c r="AD324" s="102"/>
      <c r="AE324" s="102">
        <v>44502</v>
      </c>
      <c r="AF324" s="102"/>
      <c r="AG324" s="102"/>
      <c r="AH324" s="4" t="s">
        <v>5903</v>
      </c>
      <c r="AI324" s="4" t="s">
        <v>9</v>
      </c>
      <c r="AJ324" s="4" t="s">
        <v>9</v>
      </c>
      <c r="AK324" s="4" t="s">
        <v>9</v>
      </c>
      <c r="AL324" s="4" t="s">
        <v>5904</v>
      </c>
      <c r="AM324" s="4" t="s">
        <v>5905</v>
      </c>
      <c r="AN324" s="4" t="s">
        <v>9</v>
      </c>
      <c r="AO324" s="4" t="s">
        <v>9</v>
      </c>
      <c r="AP324" s="4" t="s">
        <v>5902</v>
      </c>
      <c r="AQ324" s="4" t="s">
        <v>9</v>
      </c>
      <c r="AR324" s="4" t="s">
        <v>9</v>
      </c>
      <c r="AS324" s="4" t="s">
        <v>9</v>
      </c>
      <c r="AT324" s="4" t="s">
        <v>9</v>
      </c>
      <c r="AU324" s="4" t="s">
        <v>9</v>
      </c>
      <c r="AV324" s="102"/>
      <c r="AW324" s="4" t="s">
        <v>5902</v>
      </c>
      <c r="AX324" s="4" t="s">
        <v>9</v>
      </c>
      <c r="AY324" s="4" t="s">
        <v>9</v>
      </c>
      <c r="AZ324" s="4" t="s">
        <v>9</v>
      </c>
      <c r="BA324" s="4" t="s">
        <v>9</v>
      </c>
      <c r="BB324" s="103">
        <v>0</v>
      </c>
      <c r="BC324" s="102"/>
      <c r="BD324" s="4" t="s">
        <v>9</v>
      </c>
      <c r="BE324" s="102"/>
      <c r="BF324" s="102"/>
      <c r="BG324" s="4" t="s">
        <v>9</v>
      </c>
      <c r="BH324" s="4" t="s">
        <v>5906</v>
      </c>
      <c r="BI324" s="4" t="s">
        <v>9</v>
      </c>
      <c r="BJ324" s="4" t="s">
        <v>9</v>
      </c>
      <c r="BK324" s="4" t="s">
        <v>9</v>
      </c>
      <c r="BL324" s="4" t="s">
        <v>9</v>
      </c>
      <c r="BM324" s="4" t="s">
        <v>9</v>
      </c>
      <c r="BN324" s="4" t="s">
        <v>5907</v>
      </c>
      <c r="BO324" s="4" t="s">
        <v>5908</v>
      </c>
      <c r="BP324" s="4" t="s">
        <v>9</v>
      </c>
      <c r="BQ324" s="4" t="s">
        <v>9</v>
      </c>
      <c r="BR324" s="4" t="s">
        <v>5902</v>
      </c>
      <c r="BS324" s="4" t="s">
        <v>9</v>
      </c>
      <c r="BT324" s="4" t="s">
        <v>9</v>
      </c>
      <c r="BU324" s="4" t="s">
        <v>9</v>
      </c>
      <c r="BV324" s="4" t="s">
        <v>9</v>
      </c>
      <c r="BW324" s="4" t="s">
        <v>9</v>
      </c>
      <c r="BX324" s="4" t="s">
        <v>5901</v>
      </c>
      <c r="BY324" s="4" t="s">
        <v>9</v>
      </c>
      <c r="BZ324" s="4" t="s">
        <v>9</v>
      </c>
      <c r="CA324" s="4" t="s">
        <v>9</v>
      </c>
      <c r="CB324" s="4" t="s">
        <v>9</v>
      </c>
      <c r="CC324" s="4" t="s">
        <v>9</v>
      </c>
      <c r="CD324" s="4" t="s">
        <v>9</v>
      </c>
      <c r="CE324" s="4" t="s">
        <v>9</v>
      </c>
      <c r="CF324" s="4" t="s">
        <v>5902</v>
      </c>
      <c r="CG324" s="4" t="s">
        <v>9</v>
      </c>
      <c r="CH324" s="4" t="s">
        <v>9</v>
      </c>
      <c r="CI324" s="4" t="s">
        <v>9</v>
      </c>
      <c r="CJ324" s="4" t="s">
        <v>9</v>
      </c>
      <c r="CK324" s="104">
        <v>0.51292824074073995</v>
      </c>
      <c r="CL324" s="104">
        <v>0</v>
      </c>
      <c r="CM324" s="4" t="s">
        <v>9</v>
      </c>
      <c r="CN324" s="4" t="s">
        <v>5902</v>
      </c>
      <c r="CO324" s="4" t="s">
        <v>9</v>
      </c>
      <c r="CP324" s="4" t="s">
        <v>9</v>
      </c>
      <c r="CQ324" s="4" t="s">
        <v>9</v>
      </c>
      <c r="CR324" s="4" t="s">
        <v>9</v>
      </c>
      <c r="CS324" s="4" t="s">
        <v>9</v>
      </c>
      <c r="CT324" s="4" t="s">
        <v>9</v>
      </c>
      <c r="CU324" s="4" t="s">
        <v>9</v>
      </c>
      <c r="CV324" s="4" t="s">
        <v>11</v>
      </c>
      <c r="CW324" s="4" t="s">
        <v>5909</v>
      </c>
      <c r="CX324" s="4" t="s">
        <v>9</v>
      </c>
      <c r="CY324" s="4" t="s">
        <v>9</v>
      </c>
      <c r="CZ324" s="4" t="s">
        <v>9</v>
      </c>
      <c r="DA324" s="4" t="s">
        <v>9</v>
      </c>
      <c r="DB324" s="4" t="s">
        <v>9</v>
      </c>
      <c r="DC324" s="102"/>
      <c r="DE324" s="8" t="str">
        <f t="shared" si="10"/>
        <v>XBC100</v>
      </c>
      <c r="DF324" s="8" t="str">
        <f t="shared" si="11"/>
        <v>Blending &amp; Canning OEE Improvemen</v>
      </c>
    </row>
    <row r="325" spans="1:110">
      <c r="A325" s="4" t="s">
        <v>6232</v>
      </c>
      <c r="B325" s="4" t="s">
        <v>5899</v>
      </c>
      <c r="C325" s="4" t="s">
        <v>4955</v>
      </c>
      <c r="D325" s="4" t="s">
        <v>9</v>
      </c>
      <c r="E325" s="4" t="s">
        <v>5900</v>
      </c>
      <c r="F325" s="102">
        <v>44502</v>
      </c>
      <c r="G325" s="4" t="s">
        <v>9</v>
      </c>
      <c r="H325" s="102"/>
      <c r="I325" s="4" t="s">
        <v>6998</v>
      </c>
      <c r="J325" s="4" t="s">
        <v>9</v>
      </c>
      <c r="K325" s="4" t="s">
        <v>5002</v>
      </c>
      <c r="L325" s="4" t="s">
        <v>9</v>
      </c>
      <c r="M325" s="4" t="s">
        <v>9</v>
      </c>
      <c r="N325" s="4" t="s">
        <v>5002</v>
      </c>
      <c r="O325" s="4" t="s">
        <v>4955</v>
      </c>
      <c r="P325" s="4" t="s">
        <v>5901</v>
      </c>
      <c r="Q325" s="4" t="s">
        <v>9</v>
      </c>
      <c r="R325" s="4" t="s">
        <v>9</v>
      </c>
      <c r="S325" s="4" t="s">
        <v>11</v>
      </c>
      <c r="T325" s="4" t="s">
        <v>1449</v>
      </c>
      <c r="U325" s="4" t="s">
        <v>5902</v>
      </c>
      <c r="V325" s="102"/>
      <c r="W325" s="4" t="s">
        <v>5902</v>
      </c>
      <c r="X325" s="4" t="s">
        <v>9</v>
      </c>
      <c r="Y325" s="4" t="s">
        <v>11</v>
      </c>
      <c r="Z325" s="4" t="s">
        <v>9</v>
      </c>
      <c r="AA325" s="4" t="s">
        <v>9</v>
      </c>
      <c r="AB325" s="102"/>
      <c r="AC325" s="102"/>
      <c r="AD325" s="102"/>
      <c r="AE325" s="102">
        <v>44502</v>
      </c>
      <c r="AF325" s="102"/>
      <c r="AG325" s="102"/>
      <c r="AH325" s="4" t="s">
        <v>5903</v>
      </c>
      <c r="AI325" s="4" t="s">
        <v>9</v>
      </c>
      <c r="AJ325" s="4" t="s">
        <v>9</v>
      </c>
      <c r="AK325" s="4" t="s">
        <v>9</v>
      </c>
      <c r="AL325" s="4" t="s">
        <v>5904</v>
      </c>
      <c r="AM325" s="4" t="s">
        <v>5905</v>
      </c>
      <c r="AN325" s="4" t="s">
        <v>9</v>
      </c>
      <c r="AO325" s="4" t="s">
        <v>9</v>
      </c>
      <c r="AP325" s="4" t="s">
        <v>5902</v>
      </c>
      <c r="AQ325" s="4" t="s">
        <v>9</v>
      </c>
      <c r="AR325" s="4" t="s">
        <v>9</v>
      </c>
      <c r="AS325" s="4" t="s">
        <v>9</v>
      </c>
      <c r="AT325" s="4" t="s">
        <v>9</v>
      </c>
      <c r="AU325" s="4" t="s">
        <v>9</v>
      </c>
      <c r="AV325" s="102"/>
      <c r="AW325" s="4" t="s">
        <v>5902</v>
      </c>
      <c r="AX325" s="4" t="s">
        <v>9</v>
      </c>
      <c r="AY325" s="4" t="s">
        <v>9</v>
      </c>
      <c r="AZ325" s="4" t="s">
        <v>9</v>
      </c>
      <c r="BA325" s="4" t="s">
        <v>9</v>
      </c>
      <c r="BB325" s="103">
        <v>0</v>
      </c>
      <c r="BC325" s="102"/>
      <c r="BD325" s="4" t="s">
        <v>9</v>
      </c>
      <c r="BE325" s="102"/>
      <c r="BF325" s="102"/>
      <c r="BG325" s="4" t="s">
        <v>9</v>
      </c>
      <c r="BH325" s="4" t="s">
        <v>5906</v>
      </c>
      <c r="BI325" s="4" t="s">
        <v>9</v>
      </c>
      <c r="BJ325" s="4" t="s">
        <v>9</v>
      </c>
      <c r="BK325" s="4" t="s">
        <v>9</v>
      </c>
      <c r="BL325" s="4" t="s">
        <v>9</v>
      </c>
      <c r="BM325" s="4" t="s">
        <v>9</v>
      </c>
      <c r="BN325" s="4" t="s">
        <v>5907</v>
      </c>
      <c r="BO325" s="4" t="s">
        <v>5908</v>
      </c>
      <c r="BP325" s="4" t="s">
        <v>9</v>
      </c>
      <c r="BQ325" s="4" t="s">
        <v>9</v>
      </c>
      <c r="BR325" s="4" t="s">
        <v>5902</v>
      </c>
      <c r="BS325" s="4" t="s">
        <v>9</v>
      </c>
      <c r="BT325" s="4" t="s">
        <v>9</v>
      </c>
      <c r="BU325" s="4" t="s">
        <v>9</v>
      </c>
      <c r="BV325" s="4" t="s">
        <v>9</v>
      </c>
      <c r="BW325" s="4" t="s">
        <v>9</v>
      </c>
      <c r="BX325" s="4" t="s">
        <v>5901</v>
      </c>
      <c r="BY325" s="4" t="s">
        <v>9</v>
      </c>
      <c r="BZ325" s="4" t="s">
        <v>9</v>
      </c>
      <c r="CA325" s="4" t="s">
        <v>9</v>
      </c>
      <c r="CB325" s="4" t="s">
        <v>9</v>
      </c>
      <c r="CC325" s="4" t="s">
        <v>9</v>
      </c>
      <c r="CD325" s="4" t="s">
        <v>9</v>
      </c>
      <c r="CE325" s="4" t="s">
        <v>9</v>
      </c>
      <c r="CF325" s="4" t="s">
        <v>5902</v>
      </c>
      <c r="CG325" s="4" t="s">
        <v>9</v>
      </c>
      <c r="CH325" s="4" t="s">
        <v>9</v>
      </c>
      <c r="CI325" s="4" t="s">
        <v>9</v>
      </c>
      <c r="CJ325" s="4" t="s">
        <v>9</v>
      </c>
      <c r="CK325" s="104">
        <v>0.51292824074073995</v>
      </c>
      <c r="CL325" s="104">
        <v>0</v>
      </c>
      <c r="CM325" s="4" t="s">
        <v>9</v>
      </c>
      <c r="CN325" s="4" t="s">
        <v>5902</v>
      </c>
      <c r="CO325" s="4" t="s">
        <v>9</v>
      </c>
      <c r="CP325" s="4" t="s">
        <v>9</v>
      </c>
      <c r="CQ325" s="4" t="s">
        <v>9</v>
      </c>
      <c r="CR325" s="4" t="s">
        <v>9</v>
      </c>
      <c r="CS325" s="4" t="s">
        <v>9</v>
      </c>
      <c r="CT325" s="4" t="s">
        <v>9</v>
      </c>
      <c r="CU325" s="4" t="s">
        <v>9</v>
      </c>
      <c r="CV325" s="4" t="s">
        <v>11</v>
      </c>
      <c r="CW325" s="4" t="s">
        <v>5909</v>
      </c>
      <c r="CX325" s="4" t="s">
        <v>9</v>
      </c>
      <c r="CY325" s="4" t="s">
        <v>9</v>
      </c>
      <c r="CZ325" s="4" t="s">
        <v>9</v>
      </c>
      <c r="DA325" s="4" t="s">
        <v>9</v>
      </c>
      <c r="DB325" s="4" t="s">
        <v>9</v>
      </c>
      <c r="DC325" s="102"/>
      <c r="DE325" s="8" t="str">
        <f t="shared" si="10"/>
        <v>XBC101</v>
      </c>
      <c r="DF325" s="8" t="str">
        <f t="shared" si="11"/>
        <v>Powder Transfer Validation</v>
      </c>
    </row>
    <row r="326" spans="1:110">
      <c r="A326" s="4" t="s">
        <v>6233</v>
      </c>
      <c r="B326" s="4" t="s">
        <v>5899</v>
      </c>
      <c r="C326" s="4" t="s">
        <v>4955</v>
      </c>
      <c r="D326" s="4" t="s">
        <v>9</v>
      </c>
      <c r="E326" s="4" t="s">
        <v>5900</v>
      </c>
      <c r="F326" s="102">
        <v>44502</v>
      </c>
      <c r="G326" s="4" t="s">
        <v>9</v>
      </c>
      <c r="H326" s="102"/>
      <c r="I326" s="4" t="s">
        <v>6999</v>
      </c>
      <c r="J326" s="4" t="s">
        <v>9</v>
      </c>
      <c r="K326" s="4" t="s">
        <v>5002</v>
      </c>
      <c r="L326" s="4" t="s">
        <v>9</v>
      </c>
      <c r="M326" s="4" t="s">
        <v>9</v>
      </c>
      <c r="N326" s="4" t="s">
        <v>5002</v>
      </c>
      <c r="O326" s="4" t="s">
        <v>4955</v>
      </c>
      <c r="P326" s="4" t="s">
        <v>5901</v>
      </c>
      <c r="Q326" s="4" t="s">
        <v>9</v>
      </c>
      <c r="R326" s="4" t="s">
        <v>9</v>
      </c>
      <c r="S326" s="4" t="s">
        <v>11</v>
      </c>
      <c r="T326" s="4" t="s">
        <v>1449</v>
      </c>
      <c r="U326" s="4" t="s">
        <v>5902</v>
      </c>
      <c r="V326" s="102"/>
      <c r="W326" s="4" t="s">
        <v>5902</v>
      </c>
      <c r="X326" s="4" t="s">
        <v>9</v>
      </c>
      <c r="Y326" s="4" t="s">
        <v>11</v>
      </c>
      <c r="Z326" s="4" t="s">
        <v>9</v>
      </c>
      <c r="AA326" s="4" t="s">
        <v>9</v>
      </c>
      <c r="AB326" s="102"/>
      <c r="AC326" s="102"/>
      <c r="AD326" s="102"/>
      <c r="AE326" s="102">
        <v>44502</v>
      </c>
      <c r="AF326" s="102"/>
      <c r="AG326" s="102"/>
      <c r="AH326" s="4" t="s">
        <v>5903</v>
      </c>
      <c r="AI326" s="4" t="s">
        <v>9</v>
      </c>
      <c r="AJ326" s="4" t="s">
        <v>9</v>
      </c>
      <c r="AK326" s="4" t="s">
        <v>9</v>
      </c>
      <c r="AL326" s="4" t="s">
        <v>5904</v>
      </c>
      <c r="AM326" s="4" t="s">
        <v>5905</v>
      </c>
      <c r="AN326" s="4" t="s">
        <v>9</v>
      </c>
      <c r="AO326" s="4" t="s">
        <v>9</v>
      </c>
      <c r="AP326" s="4" t="s">
        <v>5902</v>
      </c>
      <c r="AQ326" s="4" t="s">
        <v>9</v>
      </c>
      <c r="AR326" s="4" t="s">
        <v>9</v>
      </c>
      <c r="AS326" s="4" t="s">
        <v>9</v>
      </c>
      <c r="AT326" s="4" t="s">
        <v>9</v>
      </c>
      <c r="AU326" s="4" t="s">
        <v>9</v>
      </c>
      <c r="AV326" s="102"/>
      <c r="AW326" s="4" t="s">
        <v>5902</v>
      </c>
      <c r="AX326" s="4" t="s">
        <v>9</v>
      </c>
      <c r="AY326" s="4" t="s">
        <v>9</v>
      </c>
      <c r="AZ326" s="4" t="s">
        <v>9</v>
      </c>
      <c r="BA326" s="4" t="s">
        <v>9</v>
      </c>
      <c r="BB326" s="103">
        <v>0</v>
      </c>
      <c r="BC326" s="102"/>
      <c r="BD326" s="4" t="s">
        <v>9</v>
      </c>
      <c r="BE326" s="102"/>
      <c r="BF326" s="102"/>
      <c r="BG326" s="4" t="s">
        <v>9</v>
      </c>
      <c r="BH326" s="4" t="s">
        <v>5906</v>
      </c>
      <c r="BI326" s="4" t="s">
        <v>9</v>
      </c>
      <c r="BJ326" s="4" t="s">
        <v>9</v>
      </c>
      <c r="BK326" s="4" t="s">
        <v>9</v>
      </c>
      <c r="BL326" s="4" t="s">
        <v>9</v>
      </c>
      <c r="BM326" s="4" t="s">
        <v>9</v>
      </c>
      <c r="BN326" s="4" t="s">
        <v>5907</v>
      </c>
      <c r="BO326" s="4" t="s">
        <v>5908</v>
      </c>
      <c r="BP326" s="4" t="s">
        <v>9</v>
      </c>
      <c r="BQ326" s="4" t="s">
        <v>9</v>
      </c>
      <c r="BR326" s="4" t="s">
        <v>5902</v>
      </c>
      <c r="BS326" s="4" t="s">
        <v>9</v>
      </c>
      <c r="BT326" s="4" t="s">
        <v>9</v>
      </c>
      <c r="BU326" s="4" t="s">
        <v>9</v>
      </c>
      <c r="BV326" s="4" t="s">
        <v>9</v>
      </c>
      <c r="BW326" s="4" t="s">
        <v>9</v>
      </c>
      <c r="BX326" s="4" t="s">
        <v>5901</v>
      </c>
      <c r="BY326" s="4" t="s">
        <v>9</v>
      </c>
      <c r="BZ326" s="4" t="s">
        <v>9</v>
      </c>
      <c r="CA326" s="4" t="s">
        <v>9</v>
      </c>
      <c r="CB326" s="4" t="s">
        <v>9</v>
      </c>
      <c r="CC326" s="4" t="s">
        <v>9</v>
      </c>
      <c r="CD326" s="4" t="s">
        <v>9</v>
      </c>
      <c r="CE326" s="4" t="s">
        <v>9</v>
      </c>
      <c r="CF326" s="4" t="s">
        <v>5902</v>
      </c>
      <c r="CG326" s="4" t="s">
        <v>9</v>
      </c>
      <c r="CH326" s="4" t="s">
        <v>9</v>
      </c>
      <c r="CI326" s="4" t="s">
        <v>9</v>
      </c>
      <c r="CJ326" s="4" t="s">
        <v>9</v>
      </c>
      <c r="CK326" s="104">
        <v>0.51292824074073995</v>
      </c>
      <c r="CL326" s="104">
        <v>0</v>
      </c>
      <c r="CM326" s="4" t="s">
        <v>9</v>
      </c>
      <c r="CN326" s="4" t="s">
        <v>5902</v>
      </c>
      <c r="CO326" s="4" t="s">
        <v>9</v>
      </c>
      <c r="CP326" s="4" t="s">
        <v>9</v>
      </c>
      <c r="CQ326" s="4" t="s">
        <v>9</v>
      </c>
      <c r="CR326" s="4" t="s">
        <v>9</v>
      </c>
      <c r="CS326" s="4" t="s">
        <v>9</v>
      </c>
      <c r="CT326" s="4" t="s">
        <v>9</v>
      </c>
      <c r="CU326" s="4" t="s">
        <v>9</v>
      </c>
      <c r="CV326" s="4" t="s">
        <v>11</v>
      </c>
      <c r="CW326" s="4" t="s">
        <v>5909</v>
      </c>
      <c r="CX326" s="4" t="s">
        <v>9</v>
      </c>
      <c r="CY326" s="4" t="s">
        <v>9</v>
      </c>
      <c r="CZ326" s="4" t="s">
        <v>9</v>
      </c>
      <c r="DA326" s="4" t="s">
        <v>9</v>
      </c>
      <c r="DB326" s="4" t="s">
        <v>9</v>
      </c>
      <c r="DC326" s="102"/>
      <c r="DE326" s="8" t="str">
        <f t="shared" si="10"/>
        <v>XBC201</v>
      </c>
      <c r="DF326" s="8" t="str">
        <f t="shared" si="11"/>
        <v>Jamestrong Can Inspector</v>
      </c>
    </row>
    <row r="327" spans="1:110">
      <c r="A327" s="4" t="s">
        <v>6234</v>
      </c>
      <c r="B327" s="4" t="s">
        <v>5899</v>
      </c>
      <c r="C327" s="4" t="s">
        <v>4955</v>
      </c>
      <c r="D327" s="4" t="s">
        <v>9</v>
      </c>
      <c r="E327" s="4" t="s">
        <v>5900</v>
      </c>
      <c r="F327" s="102">
        <v>44502</v>
      </c>
      <c r="G327" s="4" t="s">
        <v>9</v>
      </c>
      <c r="H327" s="102"/>
      <c r="I327" s="4" t="s">
        <v>7000</v>
      </c>
      <c r="J327" s="4" t="s">
        <v>9</v>
      </c>
      <c r="K327" s="4" t="s">
        <v>5002</v>
      </c>
      <c r="L327" s="4" t="s">
        <v>9</v>
      </c>
      <c r="M327" s="4" t="s">
        <v>9</v>
      </c>
      <c r="N327" s="4" t="s">
        <v>5002</v>
      </c>
      <c r="O327" s="4" t="s">
        <v>4955</v>
      </c>
      <c r="P327" s="4" t="s">
        <v>5901</v>
      </c>
      <c r="Q327" s="4" t="s">
        <v>9</v>
      </c>
      <c r="R327" s="4" t="s">
        <v>9</v>
      </c>
      <c r="S327" s="4" t="s">
        <v>11</v>
      </c>
      <c r="T327" s="4" t="s">
        <v>1449</v>
      </c>
      <c r="U327" s="4" t="s">
        <v>5902</v>
      </c>
      <c r="V327" s="102"/>
      <c r="W327" s="4" t="s">
        <v>5902</v>
      </c>
      <c r="X327" s="4" t="s">
        <v>9</v>
      </c>
      <c r="Y327" s="4" t="s">
        <v>11</v>
      </c>
      <c r="Z327" s="4" t="s">
        <v>9</v>
      </c>
      <c r="AA327" s="4" t="s">
        <v>9</v>
      </c>
      <c r="AB327" s="102"/>
      <c r="AC327" s="102"/>
      <c r="AD327" s="102"/>
      <c r="AE327" s="102">
        <v>44502</v>
      </c>
      <c r="AF327" s="102"/>
      <c r="AG327" s="102"/>
      <c r="AH327" s="4" t="s">
        <v>5903</v>
      </c>
      <c r="AI327" s="4" t="s">
        <v>9</v>
      </c>
      <c r="AJ327" s="4" t="s">
        <v>9</v>
      </c>
      <c r="AK327" s="4" t="s">
        <v>9</v>
      </c>
      <c r="AL327" s="4" t="s">
        <v>5904</v>
      </c>
      <c r="AM327" s="4" t="s">
        <v>5905</v>
      </c>
      <c r="AN327" s="4" t="s">
        <v>9</v>
      </c>
      <c r="AO327" s="4" t="s">
        <v>9</v>
      </c>
      <c r="AP327" s="4" t="s">
        <v>5902</v>
      </c>
      <c r="AQ327" s="4" t="s">
        <v>9</v>
      </c>
      <c r="AR327" s="4" t="s">
        <v>9</v>
      </c>
      <c r="AS327" s="4" t="s">
        <v>9</v>
      </c>
      <c r="AT327" s="4" t="s">
        <v>9</v>
      </c>
      <c r="AU327" s="4" t="s">
        <v>9</v>
      </c>
      <c r="AV327" s="102"/>
      <c r="AW327" s="4" t="s">
        <v>5902</v>
      </c>
      <c r="AX327" s="4" t="s">
        <v>9</v>
      </c>
      <c r="AY327" s="4" t="s">
        <v>9</v>
      </c>
      <c r="AZ327" s="4" t="s">
        <v>9</v>
      </c>
      <c r="BA327" s="4" t="s">
        <v>9</v>
      </c>
      <c r="BB327" s="103">
        <v>0</v>
      </c>
      <c r="BC327" s="102"/>
      <c r="BD327" s="4" t="s">
        <v>9</v>
      </c>
      <c r="BE327" s="102"/>
      <c r="BF327" s="102"/>
      <c r="BG327" s="4" t="s">
        <v>9</v>
      </c>
      <c r="BH327" s="4" t="s">
        <v>5906</v>
      </c>
      <c r="BI327" s="4" t="s">
        <v>9</v>
      </c>
      <c r="BJ327" s="4" t="s">
        <v>9</v>
      </c>
      <c r="BK327" s="4" t="s">
        <v>9</v>
      </c>
      <c r="BL327" s="4" t="s">
        <v>9</v>
      </c>
      <c r="BM327" s="4" t="s">
        <v>9</v>
      </c>
      <c r="BN327" s="4" t="s">
        <v>5907</v>
      </c>
      <c r="BO327" s="4" t="s">
        <v>5908</v>
      </c>
      <c r="BP327" s="4" t="s">
        <v>9</v>
      </c>
      <c r="BQ327" s="4" t="s">
        <v>9</v>
      </c>
      <c r="BR327" s="4" t="s">
        <v>5902</v>
      </c>
      <c r="BS327" s="4" t="s">
        <v>9</v>
      </c>
      <c r="BT327" s="4" t="s">
        <v>9</v>
      </c>
      <c r="BU327" s="4" t="s">
        <v>9</v>
      </c>
      <c r="BV327" s="4" t="s">
        <v>9</v>
      </c>
      <c r="BW327" s="4" t="s">
        <v>9</v>
      </c>
      <c r="BX327" s="4" t="s">
        <v>5901</v>
      </c>
      <c r="BY327" s="4" t="s">
        <v>9</v>
      </c>
      <c r="BZ327" s="4" t="s">
        <v>9</v>
      </c>
      <c r="CA327" s="4" t="s">
        <v>9</v>
      </c>
      <c r="CB327" s="4" t="s">
        <v>9</v>
      </c>
      <c r="CC327" s="4" t="s">
        <v>9</v>
      </c>
      <c r="CD327" s="4" t="s">
        <v>9</v>
      </c>
      <c r="CE327" s="4" t="s">
        <v>9</v>
      </c>
      <c r="CF327" s="4" t="s">
        <v>5902</v>
      </c>
      <c r="CG327" s="4" t="s">
        <v>9</v>
      </c>
      <c r="CH327" s="4" t="s">
        <v>9</v>
      </c>
      <c r="CI327" s="4" t="s">
        <v>9</v>
      </c>
      <c r="CJ327" s="4" t="s">
        <v>9</v>
      </c>
      <c r="CK327" s="104">
        <v>0.51292824074073995</v>
      </c>
      <c r="CL327" s="104">
        <v>0</v>
      </c>
      <c r="CM327" s="4" t="s">
        <v>9</v>
      </c>
      <c r="CN327" s="4" t="s">
        <v>5902</v>
      </c>
      <c r="CO327" s="4" t="s">
        <v>9</v>
      </c>
      <c r="CP327" s="4" t="s">
        <v>9</v>
      </c>
      <c r="CQ327" s="4" t="s">
        <v>9</v>
      </c>
      <c r="CR327" s="4" t="s">
        <v>9</v>
      </c>
      <c r="CS327" s="4" t="s">
        <v>9</v>
      </c>
      <c r="CT327" s="4" t="s">
        <v>9</v>
      </c>
      <c r="CU327" s="4" t="s">
        <v>9</v>
      </c>
      <c r="CV327" s="4" t="s">
        <v>11</v>
      </c>
      <c r="CW327" s="4" t="s">
        <v>5909</v>
      </c>
      <c r="CX327" s="4" t="s">
        <v>9</v>
      </c>
      <c r="CY327" s="4" t="s">
        <v>9</v>
      </c>
      <c r="CZ327" s="4" t="s">
        <v>9</v>
      </c>
      <c r="DA327" s="4" t="s">
        <v>9</v>
      </c>
      <c r="DB327" s="4" t="s">
        <v>9</v>
      </c>
      <c r="DC327" s="102"/>
      <c r="DE327" s="8" t="str">
        <f t="shared" si="10"/>
        <v>XBR101</v>
      </c>
      <c r="DF327" s="8" t="str">
        <f t="shared" si="11"/>
        <v>Director - GM</v>
      </c>
    </row>
    <row r="328" spans="1:110">
      <c r="A328" s="4" t="s">
        <v>6235</v>
      </c>
      <c r="B328" s="4" t="s">
        <v>5899</v>
      </c>
      <c r="C328" s="4" t="s">
        <v>4955</v>
      </c>
      <c r="D328" s="4" t="s">
        <v>9</v>
      </c>
      <c r="E328" s="4" t="s">
        <v>5900</v>
      </c>
      <c r="F328" s="102">
        <v>44502</v>
      </c>
      <c r="G328" s="4" t="s">
        <v>9</v>
      </c>
      <c r="H328" s="102"/>
      <c r="I328" s="4" t="s">
        <v>7001</v>
      </c>
      <c r="J328" s="4" t="s">
        <v>9</v>
      </c>
      <c r="K328" s="4" t="s">
        <v>5002</v>
      </c>
      <c r="L328" s="4" t="s">
        <v>9</v>
      </c>
      <c r="M328" s="4" t="s">
        <v>9</v>
      </c>
      <c r="N328" s="4" t="s">
        <v>5002</v>
      </c>
      <c r="O328" s="4" t="s">
        <v>4955</v>
      </c>
      <c r="P328" s="4" t="s">
        <v>5901</v>
      </c>
      <c r="Q328" s="4" t="s">
        <v>9</v>
      </c>
      <c r="R328" s="4" t="s">
        <v>9</v>
      </c>
      <c r="S328" s="4" t="s">
        <v>11</v>
      </c>
      <c r="T328" s="4" t="s">
        <v>1449</v>
      </c>
      <c r="U328" s="4" t="s">
        <v>5902</v>
      </c>
      <c r="V328" s="102"/>
      <c r="W328" s="4" t="s">
        <v>5902</v>
      </c>
      <c r="X328" s="4" t="s">
        <v>9</v>
      </c>
      <c r="Y328" s="4" t="s">
        <v>11</v>
      </c>
      <c r="Z328" s="4" t="s">
        <v>9</v>
      </c>
      <c r="AA328" s="4" t="s">
        <v>9</v>
      </c>
      <c r="AB328" s="102"/>
      <c r="AC328" s="102"/>
      <c r="AD328" s="102"/>
      <c r="AE328" s="102">
        <v>44502</v>
      </c>
      <c r="AF328" s="102"/>
      <c r="AG328" s="102"/>
      <c r="AH328" s="4" t="s">
        <v>5903</v>
      </c>
      <c r="AI328" s="4" t="s">
        <v>9</v>
      </c>
      <c r="AJ328" s="4" t="s">
        <v>9</v>
      </c>
      <c r="AK328" s="4" t="s">
        <v>9</v>
      </c>
      <c r="AL328" s="4" t="s">
        <v>5904</v>
      </c>
      <c r="AM328" s="4" t="s">
        <v>5905</v>
      </c>
      <c r="AN328" s="4" t="s">
        <v>9</v>
      </c>
      <c r="AO328" s="4" t="s">
        <v>9</v>
      </c>
      <c r="AP328" s="4" t="s">
        <v>5902</v>
      </c>
      <c r="AQ328" s="4" t="s">
        <v>9</v>
      </c>
      <c r="AR328" s="4" t="s">
        <v>9</v>
      </c>
      <c r="AS328" s="4" t="s">
        <v>9</v>
      </c>
      <c r="AT328" s="4" t="s">
        <v>9</v>
      </c>
      <c r="AU328" s="4" t="s">
        <v>9</v>
      </c>
      <c r="AV328" s="102"/>
      <c r="AW328" s="4" t="s">
        <v>5902</v>
      </c>
      <c r="AX328" s="4" t="s">
        <v>9</v>
      </c>
      <c r="AY328" s="4" t="s">
        <v>9</v>
      </c>
      <c r="AZ328" s="4" t="s">
        <v>9</v>
      </c>
      <c r="BA328" s="4" t="s">
        <v>9</v>
      </c>
      <c r="BB328" s="103">
        <v>0</v>
      </c>
      <c r="BC328" s="102"/>
      <c r="BD328" s="4" t="s">
        <v>9</v>
      </c>
      <c r="BE328" s="102"/>
      <c r="BF328" s="102"/>
      <c r="BG328" s="4" t="s">
        <v>9</v>
      </c>
      <c r="BH328" s="4" t="s">
        <v>5906</v>
      </c>
      <c r="BI328" s="4" t="s">
        <v>9</v>
      </c>
      <c r="BJ328" s="4" t="s">
        <v>9</v>
      </c>
      <c r="BK328" s="4" t="s">
        <v>9</v>
      </c>
      <c r="BL328" s="4" t="s">
        <v>9</v>
      </c>
      <c r="BM328" s="4" t="s">
        <v>9</v>
      </c>
      <c r="BN328" s="4" t="s">
        <v>5907</v>
      </c>
      <c r="BO328" s="4" t="s">
        <v>5908</v>
      </c>
      <c r="BP328" s="4" t="s">
        <v>9</v>
      </c>
      <c r="BQ328" s="4" t="s">
        <v>9</v>
      </c>
      <c r="BR328" s="4" t="s">
        <v>5902</v>
      </c>
      <c r="BS328" s="4" t="s">
        <v>9</v>
      </c>
      <c r="BT328" s="4" t="s">
        <v>9</v>
      </c>
      <c r="BU328" s="4" t="s">
        <v>9</v>
      </c>
      <c r="BV328" s="4" t="s">
        <v>9</v>
      </c>
      <c r="BW328" s="4" t="s">
        <v>9</v>
      </c>
      <c r="BX328" s="4" t="s">
        <v>5901</v>
      </c>
      <c r="BY328" s="4" t="s">
        <v>9</v>
      </c>
      <c r="BZ328" s="4" t="s">
        <v>9</v>
      </c>
      <c r="CA328" s="4" t="s">
        <v>9</v>
      </c>
      <c r="CB328" s="4" t="s">
        <v>9</v>
      </c>
      <c r="CC328" s="4" t="s">
        <v>9</v>
      </c>
      <c r="CD328" s="4" t="s">
        <v>9</v>
      </c>
      <c r="CE328" s="4" t="s">
        <v>9</v>
      </c>
      <c r="CF328" s="4" t="s">
        <v>5902</v>
      </c>
      <c r="CG328" s="4" t="s">
        <v>9</v>
      </c>
      <c r="CH328" s="4" t="s">
        <v>9</v>
      </c>
      <c r="CI328" s="4" t="s">
        <v>9</v>
      </c>
      <c r="CJ328" s="4" t="s">
        <v>9</v>
      </c>
      <c r="CK328" s="104">
        <v>0.51292824074073995</v>
      </c>
      <c r="CL328" s="104">
        <v>0</v>
      </c>
      <c r="CM328" s="4" t="s">
        <v>9</v>
      </c>
      <c r="CN328" s="4" t="s">
        <v>5902</v>
      </c>
      <c r="CO328" s="4" t="s">
        <v>9</v>
      </c>
      <c r="CP328" s="4" t="s">
        <v>9</v>
      </c>
      <c r="CQ328" s="4" t="s">
        <v>9</v>
      </c>
      <c r="CR328" s="4" t="s">
        <v>9</v>
      </c>
      <c r="CS328" s="4" t="s">
        <v>9</v>
      </c>
      <c r="CT328" s="4" t="s">
        <v>9</v>
      </c>
      <c r="CU328" s="4" t="s">
        <v>9</v>
      </c>
      <c r="CV328" s="4" t="s">
        <v>11</v>
      </c>
      <c r="CW328" s="4" t="s">
        <v>5909</v>
      </c>
      <c r="CX328" s="4" t="s">
        <v>9</v>
      </c>
      <c r="CY328" s="4" t="s">
        <v>9</v>
      </c>
      <c r="CZ328" s="4" t="s">
        <v>9</v>
      </c>
      <c r="DA328" s="4" t="s">
        <v>9</v>
      </c>
      <c r="DB328" s="4" t="s">
        <v>9</v>
      </c>
      <c r="DC328" s="102"/>
      <c r="DE328" s="8" t="str">
        <f t="shared" si="10"/>
        <v>XBR102</v>
      </c>
      <c r="DF328" s="8" t="str">
        <f t="shared" si="11"/>
        <v>Director - RR</v>
      </c>
    </row>
    <row r="329" spans="1:110">
      <c r="A329" s="4" t="s">
        <v>6236</v>
      </c>
      <c r="B329" s="4" t="s">
        <v>5899</v>
      </c>
      <c r="C329" s="4" t="s">
        <v>4955</v>
      </c>
      <c r="D329" s="4" t="s">
        <v>9</v>
      </c>
      <c r="E329" s="4" t="s">
        <v>5900</v>
      </c>
      <c r="F329" s="102">
        <v>44502</v>
      </c>
      <c r="G329" s="4" t="s">
        <v>9</v>
      </c>
      <c r="H329" s="102"/>
      <c r="I329" s="4" t="s">
        <v>7002</v>
      </c>
      <c r="J329" s="4" t="s">
        <v>9</v>
      </c>
      <c r="K329" s="4" t="s">
        <v>5002</v>
      </c>
      <c r="L329" s="4" t="s">
        <v>9</v>
      </c>
      <c r="M329" s="4" t="s">
        <v>9</v>
      </c>
      <c r="N329" s="4" t="s">
        <v>5002</v>
      </c>
      <c r="O329" s="4" t="s">
        <v>4955</v>
      </c>
      <c r="P329" s="4" t="s">
        <v>5901</v>
      </c>
      <c r="Q329" s="4" t="s">
        <v>9</v>
      </c>
      <c r="R329" s="4" t="s">
        <v>9</v>
      </c>
      <c r="S329" s="4" t="s">
        <v>11</v>
      </c>
      <c r="T329" s="4" t="s">
        <v>1449</v>
      </c>
      <c r="U329" s="4" t="s">
        <v>5902</v>
      </c>
      <c r="V329" s="102"/>
      <c r="W329" s="4" t="s">
        <v>5902</v>
      </c>
      <c r="X329" s="4" t="s">
        <v>9</v>
      </c>
      <c r="Y329" s="4" t="s">
        <v>11</v>
      </c>
      <c r="Z329" s="4" t="s">
        <v>9</v>
      </c>
      <c r="AA329" s="4" t="s">
        <v>9</v>
      </c>
      <c r="AB329" s="102"/>
      <c r="AC329" s="102"/>
      <c r="AD329" s="102"/>
      <c r="AE329" s="102">
        <v>44502</v>
      </c>
      <c r="AF329" s="102"/>
      <c r="AG329" s="102"/>
      <c r="AH329" s="4" t="s">
        <v>5903</v>
      </c>
      <c r="AI329" s="4" t="s">
        <v>9</v>
      </c>
      <c r="AJ329" s="4" t="s">
        <v>9</v>
      </c>
      <c r="AK329" s="4" t="s">
        <v>9</v>
      </c>
      <c r="AL329" s="4" t="s">
        <v>5904</v>
      </c>
      <c r="AM329" s="4" t="s">
        <v>5905</v>
      </c>
      <c r="AN329" s="4" t="s">
        <v>9</v>
      </c>
      <c r="AO329" s="4" t="s">
        <v>9</v>
      </c>
      <c r="AP329" s="4" t="s">
        <v>5902</v>
      </c>
      <c r="AQ329" s="4" t="s">
        <v>9</v>
      </c>
      <c r="AR329" s="4" t="s">
        <v>9</v>
      </c>
      <c r="AS329" s="4" t="s">
        <v>9</v>
      </c>
      <c r="AT329" s="4" t="s">
        <v>9</v>
      </c>
      <c r="AU329" s="4" t="s">
        <v>9</v>
      </c>
      <c r="AV329" s="102"/>
      <c r="AW329" s="4" t="s">
        <v>5902</v>
      </c>
      <c r="AX329" s="4" t="s">
        <v>9</v>
      </c>
      <c r="AY329" s="4" t="s">
        <v>9</v>
      </c>
      <c r="AZ329" s="4" t="s">
        <v>9</v>
      </c>
      <c r="BA329" s="4" t="s">
        <v>9</v>
      </c>
      <c r="BB329" s="103">
        <v>0</v>
      </c>
      <c r="BC329" s="102"/>
      <c r="BD329" s="4" t="s">
        <v>9</v>
      </c>
      <c r="BE329" s="102"/>
      <c r="BF329" s="102"/>
      <c r="BG329" s="4" t="s">
        <v>9</v>
      </c>
      <c r="BH329" s="4" t="s">
        <v>5906</v>
      </c>
      <c r="BI329" s="4" t="s">
        <v>9</v>
      </c>
      <c r="BJ329" s="4" t="s">
        <v>9</v>
      </c>
      <c r="BK329" s="4" t="s">
        <v>9</v>
      </c>
      <c r="BL329" s="4" t="s">
        <v>9</v>
      </c>
      <c r="BM329" s="4" t="s">
        <v>9</v>
      </c>
      <c r="BN329" s="4" t="s">
        <v>5907</v>
      </c>
      <c r="BO329" s="4" t="s">
        <v>5908</v>
      </c>
      <c r="BP329" s="4" t="s">
        <v>9</v>
      </c>
      <c r="BQ329" s="4" t="s">
        <v>9</v>
      </c>
      <c r="BR329" s="4" t="s">
        <v>5902</v>
      </c>
      <c r="BS329" s="4" t="s">
        <v>9</v>
      </c>
      <c r="BT329" s="4" t="s">
        <v>9</v>
      </c>
      <c r="BU329" s="4" t="s">
        <v>9</v>
      </c>
      <c r="BV329" s="4" t="s">
        <v>9</v>
      </c>
      <c r="BW329" s="4" t="s">
        <v>9</v>
      </c>
      <c r="BX329" s="4" t="s">
        <v>5901</v>
      </c>
      <c r="BY329" s="4" t="s">
        <v>9</v>
      </c>
      <c r="BZ329" s="4" t="s">
        <v>9</v>
      </c>
      <c r="CA329" s="4" t="s">
        <v>9</v>
      </c>
      <c r="CB329" s="4" t="s">
        <v>9</v>
      </c>
      <c r="CC329" s="4" t="s">
        <v>9</v>
      </c>
      <c r="CD329" s="4" t="s">
        <v>9</v>
      </c>
      <c r="CE329" s="4" t="s">
        <v>9</v>
      </c>
      <c r="CF329" s="4" t="s">
        <v>5902</v>
      </c>
      <c r="CG329" s="4" t="s">
        <v>9</v>
      </c>
      <c r="CH329" s="4" t="s">
        <v>9</v>
      </c>
      <c r="CI329" s="4" t="s">
        <v>9</v>
      </c>
      <c r="CJ329" s="4" t="s">
        <v>9</v>
      </c>
      <c r="CK329" s="104">
        <v>0.51292824074073995</v>
      </c>
      <c r="CL329" s="104">
        <v>0</v>
      </c>
      <c r="CM329" s="4" t="s">
        <v>9</v>
      </c>
      <c r="CN329" s="4" t="s">
        <v>5902</v>
      </c>
      <c r="CO329" s="4" t="s">
        <v>9</v>
      </c>
      <c r="CP329" s="4" t="s">
        <v>9</v>
      </c>
      <c r="CQ329" s="4" t="s">
        <v>9</v>
      </c>
      <c r="CR329" s="4" t="s">
        <v>9</v>
      </c>
      <c r="CS329" s="4" t="s">
        <v>9</v>
      </c>
      <c r="CT329" s="4" t="s">
        <v>9</v>
      </c>
      <c r="CU329" s="4" t="s">
        <v>9</v>
      </c>
      <c r="CV329" s="4" t="s">
        <v>11</v>
      </c>
      <c r="CW329" s="4" t="s">
        <v>5909</v>
      </c>
      <c r="CX329" s="4" t="s">
        <v>9</v>
      </c>
      <c r="CY329" s="4" t="s">
        <v>9</v>
      </c>
      <c r="CZ329" s="4" t="s">
        <v>9</v>
      </c>
      <c r="DA329" s="4" t="s">
        <v>9</v>
      </c>
      <c r="DB329" s="4" t="s">
        <v>9</v>
      </c>
      <c r="DC329" s="102"/>
      <c r="DE329" s="8" t="str">
        <f t="shared" si="10"/>
        <v>XBR103</v>
      </c>
      <c r="DF329" s="8" t="str">
        <f t="shared" si="11"/>
        <v>Director - BR</v>
      </c>
    </row>
    <row r="330" spans="1:110">
      <c r="A330" s="4" t="s">
        <v>6237</v>
      </c>
      <c r="B330" s="4" t="s">
        <v>5899</v>
      </c>
      <c r="C330" s="4" t="s">
        <v>4955</v>
      </c>
      <c r="D330" s="4" t="s">
        <v>9</v>
      </c>
      <c r="E330" s="4" t="s">
        <v>5900</v>
      </c>
      <c r="F330" s="102">
        <v>44502</v>
      </c>
      <c r="G330" s="4" t="s">
        <v>9</v>
      </c>
      <c r="H330" s="102"/>
      <c r="I330" s="4" t="s">
        <v>7003</v>
      </c>
      <c r="J330" s="4" t="s">
        <v>9</v>
      </c>
      <c r="K330" s="4" t="s">
        <v>5002</v>
      </c>
      <c r="L330" s="4" t="s">
        <v>9</v>
      </c>
      <c r="M330" s="4" t="s">
        <v>9</v>
      </c>
      <c r="N330" s="4" t="s">
        <v>5002</v>
      </c>
      <c r="O330" s="4" t="s">
        <v>4955</v>
      </c>
      <c r="P330" s="4" t="s">
        <v>5901</v>
      </c>
      <c r="Q330" s="4" t="s">
        <v>9</v>
      </c>
      <c r="R330" s="4" t="s">
        <v>9</v>
      </c>
      <c r="S330" s="4" t="s">
        <v>11</v>
      </c>
      <c r="T330" s="4" t="s">
        <v>1449</v>
      </c>
      <c r="U330" s="4" t="s">
        <v>5902</v>
      </c>
      <c r="V330" s="102"/>
      <c r="W330" s="4" t="s">
        <v>5902</v>
      </c>
      <c r="X330" s="4" t="s">
        <v>9</v>
      </c>
      <c r="Y330" s="4" t="s">
        <v>11</v>
      </c>
      <c r="Z330" s="4" t="s">
        <v>9</v>
      </c>
      <c r="AA330" s="4" t="s">
        <v>9</v>
      </c>
      <c r="AB330" s="102"/>
      <c r="AC330" s="102"/>
      <c r="AD330" s="102"/>
      <c r="AE330" s="102">
        <v>44502</v>
      </c>
      <c r="AF330" s="102"/>
      <c r="AG330" s="102"/>
      <c r="AH330" s="4" t="s">
        <v>5903</v>
      </c>
      <c r="AI330" s="4" t="s">
        <v>9</v>
      </c>
      <c r="AJ330" s="4" t="s">
        <v>9</v>
      </c>
      <c r="AK330" s="4" t="s">
        <v>9</v>
      </c>
      <c r="AL330" s="4" t="s">
        <v>5904</v>
      </c>
      <c r="AM330" s="4" t="s">
        <v>5905</v>
      </c>
      <c r="AN330" s="4" t="s">
        <v>9</v>
      </c>
      <c r="AO330" s="4" t="s">
        <v>9</v>
      </c>
      <c r="AP330" s="4" t="s">
        <v>5902</v>
      </c>
      <c r="AQ330" s="4" t="s">
        <v>9</v>
      </c>
      <c r="AR330" s="4" t="s">
        <v>9</v>
      </c>
      <c r="AS330" s="4" t="s">
        <v>9</v>
      </c>
      <c r="AT330" s="4" t="s">
        <v>9</v>
      </c>
      <c r="AU330" s="4" t="s">
        <v>9</v>
      </c>
      <c r="AV330" s="102"/>
      <c r="AW330" s="4" t="s">
        <v>5902</v>
      </c>
      <c r="AX330" s="4" t="s">
        <v>9</v>
      </c>
      <c r="AY330" s="4" t="s">
        <v>9</v>
      </c>
      <c r="AZ330" s="4" t="s">
        <v>9</v>
      </c>
      <c r="BA330" s="4" t="s">
        <v>9</v>
      </c>
      <c r="BB330" s="103">
        <v>0</v>
      </c>
      <c r="BC330" s="102"/>
      <c r="BD330" s="4" t="s">
        <v>9</v>
      </c>
      <c r="BE330" s="102"/>
      <c r="BF330" s="102"/>
      <c r="BG330" s="4" t="s">
        <v>9</v>
      </c>
      <c r="BH330" s="4" t="s">
        <v>5906</v>
      </c>
      <c r="BI330" s="4" t="s">
        <v>9</v>
      </c>
      <c r="BJ330" s="4" t="s">
        <v>9</v>
      </c>
      <c r="BK330" s="4" t="s">
        <v>9</v>
      </c>
      <c r="BL330" s="4" t="s">
        <v>9</v>
      </c>
      <c r="BM330" s="4" t="s">
        <v>9</v>
      </c>
      <c r="BN330" s="4" t="s">
        <v>5907</v>
      </c>
      <c r="BO330" s="4" t="s">
        <v>5908</v>
      </c>
      <c r="BP330" s="4" t="s">
        <v>9</v>
      </c>
      <c r="BQ330" s="4" t="s">
        <v>9</v>
      </c>
      <c r="BR330" s="4" t="s">
        <v>5902</v>
      </c>
      <c r="BS330" s="4" t="s">
        <v>9</v>
      </c>
      <c r="BT330" s="4" t="s">
        <v>9</v>
      </c>
      <c r="BU330" s="4" t="s">
        <v>9</v>
      </c>
      <c r="BV330" s="4" t="s">
        <v>9</v>
      </c>
      <c r="BW330" s="4" t="s">
        <v>9</v>
      </c>
      <c r="BX330" s="4" t="s">
        <v>5901</v>
      </c>
      <c r="BY330" s="4" t="s">
        <v>9</v>
      </c>
      <c r="BZ330" s="4" t="s">
        <v>9</v>
      </c>
      <c r="CA330" s="4" t="s">
        <v>9</v>
      </c>
      <c r="CB330" s="4" t="s">
        <v>9</v>
      </c>
      <c r="CC330" s="4" t="s">
        <v>9</v>
      </c>
      <c r="CD330" s="4" t="s">
        <v>9</v>
      </c>
      <c r="CE330" s="4" t="s">
        <v>9</v>
      </c>
      <c r="CF330" s="4" t="s">
        <v>5902</v>
      </c>
      <c r="CG330" s="4" t="s">
        <v>9</v>
      </c>
      <c r="CH330" s="4" t="s">
        <v>9</v>
      </c>
      <c r="CI330" s="4" t="s">
        <v>9</v>
      </c>
      <c r="CJ330" s="4" t="s">
        <v>9</v>
      </c>
      <c r="CK330" s="104">
        <v>0.51292824074073995</v>
      </c>
      <c r="CL330" s="104">
        <v>0</v>
      </c>
      <c r="CM330" s="4" t="s">
        <v>9</v>
      </c>
      <c r="CN330" s="4" t="s">
        <v>5902</v>
      </c>
      <c r="CO330" s="4" t="s">
        <v>9</v>
      </c>
      <c r="CP330" s="4" t="s">
        <v>9</v>
      </c>
      <c r="CQ330" s="4" t="s">
        <v>9</v>
      </c>
      <c r="CR330" s="4" t="s">
        <v>9</v>
      </c>
      <c r="CS330" s="4" t="s">
        <v>9</v>
      </c>
      <c r="CT330" s="4" t="s">
        <v>9</v>
      </c>
      <c r="CU330" s="4" t="s">
        <v>9</v>
      </c>
      <c r="CV330" s="4" t="s">
        <v>11</v>
      </c>
      <c r="CW330" s="4" t="s">
        <v>5909</v>
      </c>
      <c r="CX330" s="4" t="s">
        <v>9</v>
      </c>
      <c r="CY330" s="4" t="s">
        <v>9</v>
      </c>
      <c r="CZ330" s="4" t="s">
        <v>9</v>
      </c>
      <c r="DA330" s="4" t="s">
        <v>9</v>
      </c>
      <c r="DB330" s="4" t="s">
        <v>9</v>
      </c>
      <c r="DC330" s="102"/>
      <c r="DE330" s="8" t="str">
        <f t="shared" si="10"/>
        <v>XBR104</v>
      </c>
      <c r="DF330" s="8" t="str">
        <f t="shared" si="11"/>
        <v>Director - SK</v>
      </c>
    </row>
    <row r="331" spans="1:110">
      <c r="A331" s="4" t="s">
        <v>6238</v>
      </c>
      <c r="B331" s="4" t="s">
        <v>5899</v>
      </c>
      <c r="C331" s="4" t="s">
        <v>4955</v>
      </c>
      <c r="D331" s="4" t="s">
        <v>9</v>
      </c>
      <c r="E331" s="4" t="s">
        <v>5900</v>
      </c>
      <c r="F331" s="102">
        <v>44502</v>
      </c>
      <c r="G331" s="4" t="s">
        <v>9</v>
      </c>
      <c r="H331" s="102"/>
      <c r="I331" s="4" t="s">
        <v>7004</v>
      </c>
      <c r="J331" s="4" t="s">
        <v>9</v>
      </c>
      <c r="K331" s="4" t="s">
        <v>5002</v>
      </c>
      <c r="L331" s="4" t="s">
        <v>9</v>
      </c>
      <c r="M331" s="4" t="s">
        <v>9</v>
      </c>
      <c r="N331" s="4" t="s">
        <v>5002</v>
      </c>
      <c r="O331" s="4" t="s">
        <v>4955</v>
      </c>
      <c r="P331" s="4" t="s">
        <v>5901</v>
      </c>
      <c r="Q331" s="4" t="s">
        <v>9</v>
      </c>
      <c r="R331" s="4" t="s">
        <v>9</v>
      </c>
      <c r="S331" s="4" t="s">
        <v>11</v>
      </c>
      <c r="T331" s="4" t="s">
        <v>1449</v>
      </c>
      <c r="U331" s="4" t="s">
        <v>5902</v>
      </c>
      <c r="V331" s="102"/>
      <c r="W331" s="4" t="s">
        <v>5902</v>
      </c>
      <c r="X331" s="4" t="s">
        <v>9</v>
      </c>
      <c r="Y331" s="4" t="s">
        <v>11</v>
      </c>
      <c r="Z331" s="4" t="s">
        <v>9</v>
      </c>
      <c r="AA331" s="4" t="s">
        <v>9</v>
      </c>
      <c r="AB331" s="102"/>
      <c r="AC331" s="102"/>
      <c r="AD331" s="102"/>
      <c r="AE331" s="102">
        <v>44502</v>
      </c>
      <c r="AF331" s="102"/>
      <c r="AG331" s="102"/>
      <c r="AH331" s="4" t="s">
        <v>5903</v>
      </c>
      <c r="AI331" s="4" t="s">
        <v>9</v>
      </c>
      <c r="AJ331" s="4" t="s">
        <v>9</v>
      </c>
      <c r="AK331" s="4" t="s">
        <v>9</v>
      </c>
      <c r="AL331" s="4" t="s">
        <v>5904</v>
      </c>
      <c r="AM331" s="4" t="s">
        <v>5905</v>
      </c>
      <c r="AN331" s="4" t="s">
        <v>9</v>
      </c>
      <c r="AO331" s="4" t="s">
        <v>9</v>
      </c>
      <c r="AP331" s="4" t="s">
        <v>5902</v>
      </c>
      <c r="AQ331" s="4" t="s">
        <v>9</v>
      </c>
      <c r="AR331" s="4" t="s">
        <v>9</v>
      </c>
      <c r="AS331" s="4" t="s">
        <v>9</v>
      </c>
      <c r="AT331" s="4" t="s">
        <v>9</v>
      </c>
      <c r="AU331" s="4" t="s">
        <v>9</v>
      </c>
      <c r="AV331" s="102"/>
      <c r="AW331" s="4" t="s">
        <v>5902</v>
      </c>
      <c r="AX331" s="4" t="s">
        <v>9</v>
      </c>
      <c r="AY331" s="4" t="s">
        <v>9</v>
      </c>
      <c r="AZ331" s="4" t="s">
        <v>9</v>
      </c>
      <c r="BA331" s="4" t="s">
        <v>9</v>
      </c>
      <c r="BB331" s="103">
        <v>0</v>
      </c>
      <c r="BC331" s="102"/>
      <c r="BD331" s="4" t="s">
        <v>9</v>
      </c>
      <c r="BE331" s="102"/>
      <c r="BF331" s="102"/>
      <c r="BG331" s="4" t="s">
        <v>9</v>
      </c>
      <c r="BH331" s="4" t="s">
        <v>5906</v>
      </c>
      <c r="BI331" s="4" t="s">
        <v>9</v>
      </c>
      <c r="BJ331" s="4" t="s">
        <v>9</v>
      </c>
      <c r="BK331" s="4" t="s">
        <v>9</v>
      </c>
      <c r="BL331" s="4" t="s">
        <v>9</v>
      </c>
      <c r="BM331" s="4" t="s">
        <v>9</v>
      </c>
      <c r="BN331" s="4" t="s">
        <v>5907</v>
      </c>
      <c r="BO331" s="4" t="s">
        <v>5908</v>
      </c>
      <c r="BP331" s="4" t="s">
        <v>9</v>
      </c>
      <c r="BQ331" s="4" t="s">
        <v>9</v>
      </c>
      <c r="BR331" s="4" t="s">
        <v>5902</v>
      </c>
      <c r="BS331" s="4" t="s">
        <v>9</v>
      </c>
      <c r="BT331" s="4" t="s">
        <v>9</v>
      </c>
      <c r="BU331" s="4" t="s">
        <v>9</v>
      </c>
      <c r="BV331" s="4" t="s">
        <v>9</v>
      </c>
      <c r="BW331" s="4" t="s">
        <v>9</v>
      </c>
      <c r="BX331" s="4" t="s">
        <v>5901</v>
      </c>
      <c r="BY331" s="4" t="s">
        <v>9</v>
      </c>
      <c r="BZ331" s="4" t="s">
        <v>9</v>
      </c>
      <c r="CA331" s="4" t="s">
        <v>9</v>
      </c>
      <c r="CB331" s="4" t="s">
        <v>9</v>
      </c>
      <c r="CC331" s="4" t="s">
        <v>9</v>
      </c>
      <c r="CD331" s="4" t="s">
        <v>9</v>
      </c>
      <c r="CE331" s="4" t="s">
        <v>9</v>
      </c>
      <c r="CF331" s="4" t="s">
        <v>5902</v>
      </c>
      <c r="CG331" s="4" t="s">
        <v>9</v>
      </c>
      <c r="CH331" s="4" t="s">
        <v>9</v>
      </c>
      <c r="CI331" s="4" t="s">
        <v>9</v>
      </c>
      <c r="CJ331" s="4" t="s">
        <v>9</v>
      </c>
      <c r="CK331" s="104">
        <v>0.51292824074073995</v>
      </c>
      <c r="CL331" s="104">
        <v>0</v>
      </c>
      <c r="CM331" s="4" t="s">
        <v>9</v>
      </c>
      <c r="CN331" s="4" t="s">
        <v>5902</v>
      </c>
      <c r="CO331" s="4" t="s">
        <v>9</v>
      </c>
      <c r="CP331" s="4" t="s">
        <v>9</v>
      </c>
      <c r="CQ331" s="4" t="s">
        <v>9</v>
      </c>
      <c r="CR331" s="4" t="s">
        <v>9</v>
      </c>
      <c r="CS331" s="4" t="s">
        <v>9</v>
      </c>
      <c r="CT331" s="4" t="s">
        <v>9</v>
      </c>
      <c r="CU331" s="4" t="s">
        <v>9</v>
      </c>
      <c r="CV331" s="4" t="s">
        <v>11</v>
      </c>
      <c r="CW331" s="4" t="s">
        <v>5909</v>
      </c>
      <c r="CX331" s="4" t="s">
        <v>9</v>
      </c>
      <c r="CY331" s="4" t="s">
        <v>9</v>
      </c>
      <c r="CZ331" s="4" t="s">
        <v>9</v>
      </c>
      <c r="DA331" s="4" t="s">
        <v>9</v>
      </c>
      <c r="DB331" s="4" t="s">
        <v>9</v>
      </c>
      <c r="DC331" s="102"/>
      <c r="DE331" s="8" t="str">
        <f t="shared" si="10"/>
        <v>XBR105</v>
      </c>
      <c r="DF331" s="8" t="str">
        <f t="shared" si="11"/>
        <v>Director - JP</v>
      </c>
    </row>
    <row r="332" spans="1:110">
      <c r="A332" s="4" t="s">
        <v>6239</v>
      </c>
      <c r="B332" s="4" t="s">
        <v>5899</v>
      </c>
      <c r="C332" s="4" t="s">
        <v>4955</v>
      </c>
      <c r="D332" s="4" t="s">
        <v>9</v>
      </c>
      <c r="E332" s="4" t="s">
        <v>5900</v>
      </c>
      <c r="F332" s="102">
        <v>44502</v>
      </c>
      <c r="G332" s="4" t="s">
        <v>9</v>
      </c>
      <c r="H332" s="102"/>
      <c r="I332" s="4" t="s">
        <v>7005</v>
      </c>
      <c r="J332" s="4" t="s">
        <v>9</v>
      </c>
      <c r="K332" s="4" t="s">
        <v>5002</v>
      </c>
      <c r="L332" s="4" t="s">
        <v>9</v>
      </c>
      <c r="M332" s="4" t="s">
        <v>9</v>
      </c>
      <c r="N332" s="4" t="s">
        <v>5002</v>
      </c>
      <c r="O332" s="4" t="s">
        <v>4955</v>
      </c>
      <c r="P332" s="4" t="s">
        <v>5901</v>
      </c>
      <c r="Q332" s="4" t="s">
        <v>9</v>
      </c>
      <c r="R332" s="4" t="s">
        <v>9</v>
      </c>
      <c r="S332" s="4" t="s">
        <v>11</v>
      </c>
      <c r="T332" s="4" t="s">
        <v>1449</v>
      </c>
      <c r="U332" s="4" t="s">
        <v>5902</v>
      </c>
      <c r="V332" s="102"/>
      <c r="W332" s="4" t="s">
        <v>5902</v>
      </c>
      <c r="X332" s="4" t="s">
        <v>9</v>
      </c>
      <c r="Y332" s="4" t="s">
        <v>11</v>
      </c>
      <c r="Z332" s="4" t="s">
        <v>9</v>
      </c>
      <c r="AA332" s="4" t="s">
        <v>9</v>
      </c>
      <c r="AB332" s="102"/>
      <c r="AC332" s="102"/>
      <c r="AD332" s="102"/>
      <c r="AE332" s="102">
        <v>44502</v>
      </c>
      <c r="AF332" s="102"/>
      <c r="AG332" s="102"/>
      <c r="AH332" s="4" t="s">
        <v>5903</v>
      </c>
      <c r="AI332" s="4" t="s">
        <v>9</v>
      </c>
      <c r="AJ332" s="4" t="s">
        <v>9</v>
      </c>
      <c r="AK332" s="4" t="s">
        <v>9</v>
      </c>
      <c r="AL332" s="4" t="s">
        <v>5904</v>
      </c>
      <c r="AM332" s="4" t="s">
        <v>5905</v>
      </c>
      <c r="AN332" s="4" t="s">
        <v>9</v>
      </c>
      <c r="AO332" s="4" t="s">
        <v>9</v>
      </c>
      <c r="AP332" s="4" t="s">
        <v>5902</v>
      </c>
      <c r="AQ332" s="4" t="s">
        <v>9</v>
      </c>
      <c r="AR332" s="4" t="s">
        <v>9</v>
      </c>
      <c r="AS332" s="4" t="s">
        <v>9</v>
      </c>
      <c r="AT332" s="4" t="s">
        <v>9</v>
      </c>
      <c r="AU332" s="4" t="s">
        <v>9</v>
      </c>
      <c r="AV332" s="102"/>
      <c r="AW332" s="4" t="s">
        <v>5902</v>
      </c>
      <c r="AX332" s="4" t="s">
        <v>9</v>
      </c>
      <c r="AY332" s="4" t="s">
        <v>9</v>
      </c>
      <c r="AZ332" s="4" t="s">
        <v>9</v>
      </c>
      <c r="BA332" s="4" t="s">
        <v>9</v>
      </c>
      <c r="BB332" s="103">
        <v>0</v>
      </c>
      <c r="BC332" s="102"/>
      <c r="BD332" s="4" t="s">
        <v>9</v>
      </c>
      <c r="BE332" s="102"/>
      <c r="BF332" s="102"/>
      <c r="BG332" s="4" t="s">
        <v>9</v>
      </c>
      <c r="BH332" s="4" t="s">
        <v>5906</v>
      </c>
      <c r="BI332" s="4" t="s">
        <v>9</v>
      </c>
      <c r="BJ332" s="4" t="s">
        <v>9</v>
      </c>
      <c r="BK332" s="4" t="s">
        <v>9</v>
      </c>
      <c r="BL332" s="4" t="s">
        <v>9</v>
      </c>
      <c r="BM332" s="4" t="s">
        <v>9</v>
      </c>
      <c r="BN332" s="4" t="s">
        <v>5907</v>
      </c>
      <c r="BO332" s="4" t="s">
        <v>5908</v>
      </c>
      <c r="BP332" s="4" t="s">
        <v>9</v>
      </c>
      <c r="BQ332" s="4" t="s">
        <v>9</v>
      </c>
      <c r="BR332" s="4" t="s">
        <v>5902</v>
      </c>
      <c r="BS332" s="4" t="s">
        <v>9</v>
      </c>
      <c r="BT332" s="4" t="s">
        <v>9</v>
      </c>
      <c r="BU332" s="4" t="s">
        <v>9</v>
      </c>
      <c r="BV332" s="4" t="s">
        <v>9</v>
      </c>
      <c r="BW332" s="4" t="s">
        <v>9</v>
      </c>
      <c r="BX332" s="4" t="s">
        <v>5901</v>
      </c>
      <c r="BY332" s="4" t="s">
        <v>9</v>
      </c>
      <c r="BZ332" s="4" t="s">
        <v>9</v>
      </c>
      <c r="CA332" s="4" t="s">
        <v>9</v>
      </c>
      <c r="CB332" s="4" t="s">
        <v>9</v>
      </c>
      <c r="CC332" s="4" t="s">
        <v>9</v>
      </c>
      <c r="CD332" s="4" t="s">
        <v>9</v>
      </c>
      <c r="CE332" s="4" t="s">
        <v>9</v>
      </c>
      <c r="CF332" s="4" t="s">
        <v>5902</v>
      </c>
      <c r="CG332" s="4" t="s">
        <v>9</v>
      </c>
      <c r="CH332" s="4" t="s">
        <v>9</v>
      </c>
      <c r="CI332" s="4" t="s">
        <v>9</v>
      </c>
      <c r="CJ332" s="4" t="s">
        <v>9</v>
      </c>
      <c r="CK332" s="104">
        <v>0.51292824074073995</v>
      </c>
      <c r="CL332" s="104">
        <v>0</v>
      </c>
      <c r="CM332" s="4" t="s">
        <v>9</v>
      </c>
      <c r="CN332" s="4" t="s">
        <v>5902</v>
      </c>
      <c r="CO332" s="4" t="s">
        <v>9</v>
      </c>
      <c r="CP332" s="4" t="s">
        <v>9</v>
      </c>
      <c r="CQ332" s="4" t="s">
        <v>9</v>
      </c>
      <c r="CR332" s="4" t="s">
        <v>9</v>
      </c>
      <c r="CS332" s="4" t="s">
        <v>9</v>
      </c>
      <c r="CT332" s="4" t="s">
        <v>9</v>
      </c>
      <c r="CU332" s="4" t="s">
        <v>9</v>
      </c>
      <c r="CV332" s="4" t="s">
        <v>11</v>
      </c>
      <c r="CW332" s="4" t="s">
        <v>5909</v>
      </c>
      <c r="CX332" s="4" t="s">
        <v>9</v>
      </c>
      <c r="CY332" s="4" t="s">
        <v>9</v>
      </c>
      <c r="CZ332" s="4" t="s">
        <v>9</v>
      </c>
      <c r="DA332" s="4" t="s">
        <v>9</v>
      </c>
      <c r="DB332" s="4" t="s">
        <v>9</v>
      </c>
      <c r="DC332" s="102"/>
      <c r="DE332" s="8" t="str">
        <f t="shared" si="10"/>
        <v>XBR106</v>
      </c>
      <c r="DF332" s="8" t="str">
        <f t="shared" si="11"/>
        <v>Director - SR</v>
      </c>
    </row>
    <row r="333" spans="1:110">
      <c r="A333" s="4" t="s">
        <v>6240</v>
      </c>
      <c r="B333" s="4" t="s">
        <v>5899</v>
      </c>
      <c r="C333" s="4" t="s">
        <v>4955</v>
      </c>
      <c r="D333" s="4" t="s">
        <v>9</v>
      </c>
      <c r="E333" s="4" t="s">
        <v>5900</v>
      </c>
      <c r="F333" s="102">
        <v>44502</v>
      </c>
      <c r="G333" s="4" t="s">
        <v>9</v>
      </c>
      <c r="H333" s="102"/>
      <c r="I333" s="4" t="s">
        <v>7006</v>
      </c>
      <c r="J333" s="4" t="s">
        <v>9</v>
      </c>
      <c r="K333" s="4" t="s">
        <v>5002</v>
      </c>
      <c r="L333" s="4" t="s">
        <v>9</v>
      </c>
      <c r="M333" s="4" t="s">
        <v>9</v>
      </c>
      <c r="N333" s="4" t="s">
        <v>5002</v>
      </c>
      <c r="O333" s="4" t="s">
        <v>4955</v>
      </c>
      <c r="P333" s="4" t="s">
        <v>5901</v>
      </c>
      <c r="Q333" s="4" t="s">
        <v>9</v>
      </c>
      <c r="R333" s="4" t="s">
        <v>9</v>
      </c>
      <c r="S333" s="4" t="s">
        <v>11</v>
      </c>
      <c r="T333" s="4" t="s">
        <v>1449</v>
      </c>
      <c r="U333" s="4" t="s">
        <v>5902</v>
      </c>
      <c r="V333" s="102"/>
      <c r="W333" s="4" t="s">
        <v>5902</v>
      </c>
      <c r="X333" s="4" t="s">
        <v>9</v>
      </c>
      <c r="Y333" s="4" t="s">
        <v>11</v>
      </c>
      <c r="Z333" s="4" t="s">
        <v>9</v>
      </c>
      <c r="AA333" s="4" t="s">
        <v>9</v>
      </c>
      <c r="AB333" s="102"/>
      <c r="AC333" s="102"/>
      <c r="AD333" s="102"/>
      <c r="AE333" s="102">
        <v>44502</v>
      </c>
      <c r="AF333" s="102"/>
      <c r="AG333" s="102"/>
      <c r="AH333" s="4" t="s">
        <v>5903</v>
      </c>
      <c r="AI333" s="4" t="s">
        <v>9</v>
      </c>
      <c r="AJ333" s="4" t="s">
        <v>9</v>
      </c>
      <c r="AK333" s="4" t="s">
        <v>9</v>
      </c>
      <c r="AL333" s="4" t="s">
        <v>5904</v>
      </c>
      <c r="AM333" s="4" t="s">
        <v>5905</v>
      </c>
      <c r="AN333" s="4" t="s">
        <v>9</v>
      </c>
      <c r="AO333" s="4" t="s">
        <v>9</v>
      </c>
      <c r="AP333" s="4" t="s">
        <v>5902</v>
      </c>
      <c r="AQ333" s="4" t="s">
        <v>9</v>
      </c>
      <c r="AR333" s="4" t="s">
        <v>9</v>
      </c>
      <c r="AS333" s="4" t="s">
        <v>9</v>
      </c>
      <c r="AT333" s="4" t="s">
        <v>9</v>
      </c>
      <c r="AU333" s="4" t="s">
        <v>9</v>
      </c>
      <c r="AV333" s="102"/>
      <c r="AW333" s="4" t="s">
        <v>5902</v>
      </c>
      <c r="AX333" s="4" t="s">
        <v>9</v>
      </c>
      <c r="AY333" s="4" t="s">
        <v>9</v>
      </c>
      <c r="AZ333" s="4" t="s">
        <v>9</v>
      </c>
      <c r="BA333" s="4" t="s">
        <v>9</v>
      </c>
      <c r="BB333" s="103">
        <v>0</v>
      </c>
      <c r="BC333" s="102"/>
      <c r="BD333" s="4" t="s">
        <v>9</v>
      </c>
      <c r="BE333" s="102"/>
      <c r="BF333" s="102"/>
      <c r="BG333" s="4" t="s">
        <v>9</v>
      </c>
      <c r="BH333" s="4" t="s">
        <v>5906</v>
      </c>
      <c r="BI333" s="4" t="s">
        <v>9</v>
      </c>
      <c r="BJ333" s="4" t="s">
        <v>9</v>
      </c>
      <c r="BK333" s="4" t="s">
        <v>9</v>
      </c>
      <c r="BL333" s="4" t="s">
        <v>9</v>
      </c>
      <c r="BM333" s="4" t="s">
        <v>9</v>
      </c>
      <c r="BN333" s="4" t="s">
        <v>5907</v>
      </c>
      <c r="BO333" s="4" t="s">
        <v>5908</v>
      </c>
      <c r="BP333" s="4" t="s">
        <v>9</v>
      </c>
      <c r="BQ333" s="4" t="s">
        <v>9</v>
      </c>
      <c r="BR333" s="4" t="s">
        <v>5902</v>
      </c>
      <c r="BS333" s="4" t="s">
        <v>9</v>
      </c>
      <c r="BT333" s="4" t="s">
        <v>9</v>
      </c>
      <c r="BU333" s="4" t="s">
        <v>9</v>
      </c>
      <c r="BV333" s="4" t="s">
        <v>9</v>
      </c>
      <c r="BW333" s="4" t="s">
        <v>9</v>
      </c>
      <c r="BX333" s="4" t="s">
        <v>5901</v>
      </c>
      <c r="BY333" s="4" t="s">
        <v>9</v>
      </c>
      <c r="BZ333" s="4" t="s">
        <v>9</v>
      </c>
      <c r="CA333" s="4" t="s">
        <v>9</v>
      </c>
      <c r="CB333" s="4" t="s">
        <v>9</v>
      </c>
      <c r="CC333" s="4" t="s">
        <v>9</v>
      </c>
      <c r="CD333" s="4" t="s">
        <v>9</v>
      </c>
      <c r="CE333" s="4" t="s">
        <v>9</v>
      </c>
      <c r="CF333" s="4" t="s">
        <v>5902</v>
      </c>
      <c r="CG333" s="4" t="s">
        <v>9</v>
      </c>
      <c r="CH333" s="4" t="s">
        <v>9</v>
      </c>
      <c r="CI333" s="4" t="s">
        <v>9</v>
      </c>
      <c r="CJ333" s="4" t="s">
        <v>9</v>
      </c>
      <c r="CK333" s="104">
        <v>0.51292824074073995</v>
      </c>
      <c r="CL333" s="104">
        <v>0</v>
      </c>
      <c r="CM333" s="4" t="s">
        <v>9</v>
      </c>
      <c r="CN333" s="4" t="s">
        <v>5902</v>
      </c>
      <c r="CO333" s="4" t="s">
        <v>9</v>
      </c>
      <c r="CP333" s="4" t="s">
        <v>9</v>
      </c>
      <c r="CQ333" s="4" t="s">
        <v>9</v>
      </c>
      <c r="CR333" s="4" t="s">
        <v>9</v>
      </c>
      <c r="CS333" s="4" t="s">
        <v>9</v>
      </c>
      <c r="CT333" s="4" t="s">
        <v>9</v>
      </c>
      <c r="CU333" s="4" t="s">
        <v>9</v>
      </c>
      <c r="CV333" s="4" t="s">
        <v>11</v>
      </c>
      <c r="CW333" s="4" t="s">
        <v>5909</v>
      </c>
      <c r="CX333" s="4" t="s">
        <v>9</v>
      </c>
      <c r="CY333" s="4" t="s">
        <v>9</v>
      </c>
      <c r="CZ333" s="4" t="s">
        <v>9</v>
      </c>
      <c r="DA333" s="4" t="s">
        <v>9</v>
      </c>
      <c r="DB333" s="4" t="s">
        <v>9</v>
      </c>
      <c r="DC333" s="102"/>
      <c r="DE333" s="8" t="str">
        <f t="shared" si="10"/>
        <v>BUD220</v>
      </c>
      <c r="DF333" s="8" t="str">
        <f t="shared" si="11"/>
        <v>5-High Heat Stable SMP</v>
      </c>
    </row>
    <row r="334" spans="1:110">
      <c r="A334" s="4" t="s">
        <v>6241</v>
      </c>
      <c r="B334" s="4" t="s">
        <v>5899</v>
      </c>
      <c r="C334" s="4" t="s">
        <v>4955</v>
      </c>
      <c r="D334" s="4" t="s">
        <v>9</v>
      </c>
      <c r="E334" s="4" t="s">
        <v>5900</v>
      </c>
      <c r="F334" s="102">
        <v>44502</v>
      </c>
      <c r="G334" s="4" t="s">
        <v>9</v>
      </c>
      <c r="H334" s="102"/>
      <c r="I334" s="4" t="s">
        <v>7007</v>
      </c>
      <c r="J334" s="4" t="s">
        <v>9</v>
      </c>
      <c r="K334" s="4" t="s">
        <v>5002</v>
      </c>
      <c r="L334" s="4" t="s">
        <v>9</v>
      </c>
      <c r="M334" s="4" t="s">
        <v>9</v>
      </c>
      <c r="N334" s="4" t="s">
        <v>5002</v>
      </c>
      <c r="O334" s="4" t="s">
        <v>4955</v>
      </c>
      <c r="P334" s="4" t="s">
        <v>5901</v>
      </c>
      <c r="Q334" s="4" t="s">
        <v>9</v>
      </c>
      <c r="R334" s="4" t="s">
        <v>9</v>
      </c>
      <c r="S334" s="4" t="s">
        <v>11</v>
      </c>
      <c r="T334" s="4" t="s">
        <v>1449</v>
      </c>
      <c r="U334" s="4" t="s">
        <v>5902</v>
      </c>
      <c r="V334" s="102"/>
      <c r="W334" s="4" t="s">
        <v>5902</v>
      </c>
      <c r="X334" s="4" t="s">
        <v>9</v>
      </c>
      <c r="Y334" s="4" t="s">
        <v>11</v>
      </c>
      <c r="Z334" s="4" t="s">
        <v>9</v>
      </c>
      <c r="AA334" s="4" t="s">
        <v>9</v>
      </c>
      <c r="AB334" s="102"/>
      <c r="AC334" s="102"/>
      <c r="AD334" s="102"/>
      <c r="AE334" s="102">
        <v>44502</v>
      </c>
      <c r="AF334" s="102"/>
      <c r="AG334" s="102"/>
      <c r="AH334" s="4" t="s">
        <v>5903</v>
      </c>
      <c r="AI334" s="4" t="s">
        <v>9</v>
      </c>
      <c r="AJ334" s="4" t="s">
        <v>9</v>
      </c>
      <c r="AK334" s="4" t="s">
        <v>9</v>
      </c>
      <c r="AL334" s="4" t="s">
        <v>5904</v>
      </c>
      <c r="AM334" s="4" t="s">
        <v>5905</v>
      </c>
      <c r="AN334" s="4" t="s">
        <v>9</v>
      </c>
      <c r="AO334" s="4" t="s">
        <v>9</v>
      </c>
      <c r="AP334" s="4" t="s">
        <v>5902</v>
      </c>
      <c r="AQ334" s="4" t="s">
        <v>9</v>
      </c>
      <c r="AR334" s="4" t="s">
        <v>9</v>
      </c>
      <c r="AS334" s="4" t="s">
        <v>9</v>
      </c>
      <c r="AT334" s="4" t="s">
        <v>9</v>
      </c>
      <c r="AU334" s="4" t="s">
        <v>9</v>
      </c>
      <c r="AV334" s="102"/>
      <c r="AW334" s="4" t="s">
        <v>5902</v>
      </c>
      <c r="AX334" s="4" t="s">
        <v>9</v>
      </c>
      <c r="AY334" s="4" t="s">
        <v>9</v>
      </c>
      <c r="AZ334" s="4" t="s">
        <v>9</v>
      </c>
      <c r="BA334" s="4" t="s">
        <v>9</v>
      </c>
      <c r="BB334" s="103">
        <v>0</v>
      </c>
      <c r="BC334" s="102"/>
      <c r="BD334" s="4" t="s">
        <v>9</v>
      </c>
      <c r="BE334" s="102"/>
      <c r="BF334" s="102"/>
      <c r="BG334" s="4" t="s">
        <v>9</v>
      </c>
      <c r="BH334" s="4" t="s">
        <v>5906</v>
      </c>
      <c r="BI334" s="4" t="s">
        <v>9</v>
      </c>
      <c r="BJ334" s="4" t="s">
        <v>9</v>
      </c>
      <c r="BK334" s="4" t="s">
        <v>9</v>
      </c>
      <c r="BL334" s="4" t="s">
        <v>9</v>
      </c>
      <c r="BM334" s="4" t="s">
        <v>9</v>
      </c>
      <c r="BN334" s="4" t="s">
        <v>5907</v>
      </c>
      <c r="BO334" s="4" t="s">
        <v>5908</v>
      </c>
      <c r="BP334" s="4" t="s">
        <v>9</v>
      </c>
      <c r="BQ334" s="4" t="s">
        <v>9</v>
      </c>
      <c r="BR334" s="4" t="s">
        <v>5902</v>
      </c>
      <c r="BS334" s="4" t="s">
        <v>9</v>
      </c>
      <c r="BT334" s="4" t="s">
        <v>9</v>
      </c>
      <c r="BU334" s="4" t="s">
        <v>9</v>
      </c>
      <c r="BV334" s="4" t="s">
        <v>9</v>
      </c>
      <c r="BW334" s="4" t="s">
        <v>9</v>
      </c>
      <c r="BX334" s="4" t="s">
        <v>5901</v>
      </c>
      <c r="BY334" s="4" t="s">
        <v>9</v>
      </c>
      <c r="BZ334" s="4" t="s">
        <v>9</v>
      </c>
      <c r="CA334" s="4" t="s">
        <v>9</v>
      </c>
      <c r="CB334" s="4" t="s">
        <v>9</v>
      </c>
      <c r="CC334" s="4" t="s">
        <v>9</v>
      </c>
      <c r="CD334" s="4" t="s">
        <v>9</v>
      </c>
      <c r="CE334" s="4" t="s">
        <v>9</v>
      </c>
      <c r="CF334" s="4" t="s">
        <v>5902</v>
      </c>
      <c r="CG334" s="4" t="s">
        <v>9</v>
      </c>
      <c r="CH334" s="4" t="s">
        <v>9</v>
      </c>
      <c r="CI334" s="4" t="s">
        <v>9</v>
      </c>
      <c r="CJ334" s="4" t="s">
        <v>9</v>
      </c>
      <c r="CK334" s="104">
        <v>0.51293981481480999</v>
      </c>
      <c r="CL334" s="104">
        <v>0</v>
      </c>
      <c r="CM334" s="4" t="s">
        <v>9</v>
      </c>
      <c r="CN334" s="4" t="s">
        <v>5902</v>
      </c>
      <c r="CO334" s="4" t="s">
        <v>9</v>
      </c>
      <c r="CP334" s="4" t="s">
        <v>9</v>
      </c>
      <c r="CQ334" s="4" t="s">
        <v>9</v>
      </c>
      <c r="CR334" s="4" t="s">
        <v>9</v>
      </c>
      <c r="CS334" s="4" t="s">
        <v>9</v>
      </c>
      <c r="CT334" s="4" t="s">
        <v>9</v>
      </c>
      <c r="CU334" s="4" t="s">
        <v>9</v>
      </c>
      <c r="CV334" s="4" t="s">
        <v>11</v>
      </c>
      <c r="CW334" s="4" t="s">
        <v>5909</v>
      </c>
      <c r="CX334" s="4" t="s">
        <v>9</v>
      </c>
      <c r="CY334" s="4" t="s">
        <v>9</v>
      </c>
      <c r="CZ334" s="4" t="s">
        <v>9</v>
      </c>
      <c r="DA334" s="4" t="s">
        <v>9</v>
      </c>
      <c r="DB334" s="4" t="s">
        <v>9</v>
      </c>
      <c r="DC334" s="102"/>
      <c r="DE334" s="8" t="str">
        <f t="shared" si="10"/>
        <v>XBR201</v>
      </c>
      <c r="DF334" s="8" t="str">
        <f t="shared" si="11"/>
        <v>Director - AL</v>
      </c>
    </row>
    <row r="335" spans="1:110">
      <c r="A335" s="4" t="s">
        <v>6242</v>
      </c>
      <c r="B335" s="4" t="s">
        <v>5899</v>
      </c>
      <c r="C335" s="4" t="s">
        <v>4955</v>
      </c>
      <c r="D335" s="4" t="s">
        <v>9</v>
      </c>
      <c r="E335" s="4" t="s">
        <v>5900</v>
      </c>
      <c r="F335" s="102">
        <v>44502</v>
      </c>
      <c r="G335" s="4" t="s">
        <v>9</v>
      </c>
      <c r="H335" s="102"/>
      <c r="I335" s="4" t="s">
        <v>7008</v>
      </c>
      <c r="J335" s="4" t="s">
        <v>9</v>
      </c>
      <c r="K335" s="4" t="s">
        <v>5002</v>
      </c>
      <c r="L335" s="4" t="s">
        <v>9</v>
      </c>
      <c r="M335" s="4" t="s">
        <v>9</v>
      </c>
      <c r="N335" s="4" t="s">
        <v>5002</v>
      </c>
      <c r="O335" s="4" t="s">
        <v>4955</v>
      </c>
      <c r="P335" s="4" t="s">
        <v>5901</v>
      </c>
      <c r="Q335" s="4" t="s">
        <v>9</v>
      </c>
      <c r="R335" s="4" t="s">
        <v>9</v>
      </c>
      <c r="S335" s="4" t="s">
        <v>11</v>
      </c>
      <c r="T335" s="4" t="s">
        <v>1449</v>
      </c>
      <c r="U335" s="4" t="s">
        <v>5902</v>
      </c>
      <c r="V335" s="102"/>
      <c r="W335" s="4" t="s">
        <v>5902</v>
      </c>
      <c r="X335" s="4" t="s">
        <v>9</v>
      </c>
      <c r="Y335" s="4" t="s">
        <v>11</v>
      </c>
      <c r="Z335" s="4" t="s">
        <v>9</v>
      </c>
      <c r="AA335" s="4" t="s">
        <v>9</v>
      </c>
      <c r="AB335" s="102"/>
      <c r="AC335" s="102"/>
      <c r="AD335" s="102"/>
      <c r="AE335" s="102">
        <v>44502</v>
      </c>
      <c r="AF335" s="102"/>
      <c r="AG335" s="102"/>
      <c r="AH335" s="4" t="s">
        <v>5903</v>
      </c>
      <c r="AI335" s="4" t="s">
        <v>9</v>
      </c>
      <c r="AJ335" s="4" t="s">
        <v>9</v>
      </c>
      <c r="AK335" s="4" t="s">
        <v>9</v>
      </c>
      <c r="AL335" s="4" t="s">
        <v>5904</v>
      </c>
      <c r="AM335" s="4" t="s">
        <v>5905</v>
      </c>
      <c r="AN335" s="4" t="s">
        <v>9</v>
      </c>
      <c r="AO335" s="4" t="s">
        <v>9</v>
      </c>
      <c r="AP335" s="4" t="s">
        <v>5902</v>
      </c>
      <c r="AQ335" s="4" t="s">
        <v>9</v>
      </c>
      <c r="AR335" s="4" t="s">
        <v>9</v>
      </c>
      <c r="AS335" s="4" t="s">
        <v>9</v>
      </c>
      <c r="AT335" s="4" t="s">
        <v>9</v>
      </c>
      <c r="AU335" s="4" t="s">
        <v>9</v>
      </c>
      <c r="AV335" s="102"/>
      <c r="AW335" s="4" t="s">
        <v>5902</v>
      </c>
      <c r="AX335" s="4" t="s">
        <v>9</v>
      </c>
      <c r="AY335" s="4" t="s">
        <v>9</v>
      </c>
      <c r="AZ335" s="4" t="s">
        <v>9</v>
      </c>
      <c r="BA335" s="4" t="s">
        <v>9</v>
      </c>
      <c r="BB335" s="103">
        <v>0</v>
      </c>
      <c r="BC335" s="102"/>
      <c r="BD335" s="4" t="s">
        <v>9</v>
      </c>
      <c r="BE335" s="102"/>
      <c r="BF335" s="102"/>
      <c r="BG335" s="4" t="s">
        <v>9</v>
      </c>
      <c r="BH335" s="4" t="s">
        <v>5906</v>
      </c>
      <c r="BI335" s="4" t="s">
        <v>9</v>
      </c>
      <c r="BJ335" s="4" t="s">
        <v>9</v>
      </c>
      <c r="BK335" s="4" t="s">
        <v>9</v>
      </c>
      <c r="BL335" s="4" t="s">
        <v>9</v>
      </c>
      <c r="BM335" s="4" t="s">
        <v>9</v>
      </c>
      <c r="BN335" s="4" t="s">
        <v>5907</v>
      </c>
      <c r="BO335" s="4" t="s">
        <v>5908</v>
      </c>
      <c r="BP335" s="4" t="s">
        <v>9</v>
      </c>
      <c r="BQ335" s="4" t="s">
        <v>9</v>
      </c>
      <c r="BR335" s="4" t="s">
        <v>5902</v>
      </c>
      <c r="BS335" s="4" t="s">
        <v>9</v>
      </c>
      <c r="BT335" s="4" t="s">
        <v>9</v>
      </c>
      <c r="BU335" s="4" t="s">
        <v>9</v>
      </c>
      <c r="BV335" s="4" t="s">
        <v>9</v>
      </c>
      <c r="BW335" s="4" t="s">
        <v>9</v>
      </c>
      <c r="BX335" s="4" t="s">
        <v>5901</v>
      </c>
      <c r="BY335" s="4" t="s">
        <v>9</v>
      </c>
      <c r="BZ335" s="4" t="s">
        <v>9</v>
      </c>
      <c r="CA335" s="4" t="s">
        <v>9</v>
      </c>
      <c r="CB335" s="4" t="s">
        <v>9</v>
      </c>
      <c r="CC335" s="4" t="s">
        <v>9</v>
      </c>
      <c r="CD335" s="4" t="s">
        <v>9</v>
      </c>
      <c r="CE335" s="4" t="s">
        <v>9</v>
      </c>
      <c r="CF335" s="4" t="s">
        <v>5902</v>
      </c>
      <c r="CG335" s="4" t="s">
        <v>9</v>
      </c>
      <c r="CH335" s="4" t="s">
        <v>9</v>
      </c>
      <c r="CI335" s="4" t="s">
        <v>9</v>
      </c>
      <c r="CJ335" s="4" t="s">
        <v>9</v>
      </c>
      <c r="CK335" s="104">
        <v>0.51293981481480999</v>
      </c>
      <c r="CL335" s="104">
        <v>0</v>
      </c>
      <c r="CM335" s="4" t="s">
        <v>9</v>
      </c>
      <c r="CN335" s="4" t="s">
        <v>5902</v>
      </c>
      <c r="CO335" s="4" t="s">
        <v>9</v>
      </c>
      <c r="CP335" s="4" t="s">
        <v>9</v>
      </c>
      <c r="CQ335" s="4" t="s">
        <v>9</v>
      </c>
      <c r="CR335" s="4" t="s">
        <v>9</v>
      </c>
      <c r="CS335" s="4" t="s">
        <v>9</v>
      </c>
      <c r="CT335" s="4" t="s">
        <v>9</v>
      </c>
      <c r="CU335" s="4" t="s">
        <v>9</v>
      </c>
      <c r="CV335" s="4" t="s">
        <v>11</v>
      </c>
      <c r="CW335" s="4" t="s">
        <v>5909</v>
      </c>
      <c r="CX335" s="4" t="s">
        <v>9</v>
      </c>
      <c r="CY335" s="4" t="s">
        <v>9</v>
      </c>
      <c r="CZ335" s="4" t="s">
        <v>9</v>
      </c>
      <c r="DA335" s="4" t="s">
        <v>9</v>
      </c>
      <c r="DB335" s="4" t="s">
        <v>9</v>
      </c>
      <c r="DC335" s="102"/>
      <c r="DE335" s="8" t="str">
        <f t="shared" si="10"/>
        <v>XBR202</v>
      </c>
      <c r="DF335" s="8" t="str">
        <f t="shared" si="11"/>
        <v>Director - EY</v>
      </c>
    </row>
    <row r="336" spans="1:110">
      <c r="A336" s="4" t="s">
        <v>6243</v>
      </c>
      <c r="B336" s="4" t="s">
        <v>5899</v>
      </c>
      <c r="C336" s="4" t="s">
        <v>4955</v>
      </c>
      <c r="D336" s="4" t="s">
        <v>9</v>
      </c>
      <c r="E336" s="4" t="s">
        <v>5900</v>
      </c>
      <c r="F336" s="102">
        <v>44502</v>
      </c>
      <c r="G336" s="4" t="s">
        <v>9</v>
      </c>
      <c r="H336" s="102"/>
      <c r="I336" s="4" t="s">
        <v>7009</v>
      </c>
      <c r="J336" s="4" t="s">
        <v>9</v>
      </c>
      <c r="K336" s="4" t="s">
        <v>5002</v>
      </c>
      <c r="L336" s="4" t="s">
        <v>9</v>
      </c>
      <c r="M336" s="4" t="s">
        <v>9</v>
      </c>
      <c r="N336" s="4" t="s">
        <v>5002</v>
      </c>
      <c r="O336" s="4" t="s">
        <v>4955</v>
      </c>
      <c r="P336" s="4" t="s">
        <v>5901</v>
      </c>
      <c r="Q336" s="4" t="s">
        <v>9</v>
      </c>
      <c r="R336" s="4" t="s">
        <v>9</v>
      </c>
      <c r="S336" s="4" t="s">
        <v>11</v>
      </c>
      <c r="T336" s="4" t="s">
        <v>1449</v>
      </c>
      <c r="U336" s="4" t="s">
        <v>5902</v>
      </c>
      <c r="V336" s="102"/>
      <c r="W336" s="4" t="s">
        <v>5902</v>
      </c>
      <c r="X336" s="4" t="s">
        <v>9</v>
      </c>
      <c r="Y336" s="4" t="s">
        <v>11</v>
      </c>
      <c r="Z336" s="4" t="s">
        <v>9</v>
      </c>
      <c r="AA336" s="4" t="s">
        <v>9</v>
      </c>
      <c r="AB336" s="102"/>
      <c r="AC336" s="102"/>
      <c r="AD336" s="102"/>
      <c r="AE336" s="102">
        <v>44502</v>
      </c>
      <c r="AF336" s="102"/>
      <c r="AG336" s="102"/>
      <c r="AH336" s="4" t="s">
        <v>5903</v>
      </c>
      <c r="AI336" s="4" t="s">
        <v>9</v>
      </c>
      <c r="AJ336" s="4" t="s">
        <v>9</v>
      </c>
      <c r="AK336" s="4" t="s">
        <v>9</v>
      </c>
      <c r="AL336" s="4" t="s">
        <v>5904</v>
      </c>
      <c r="AM336" s="4" t="s">
        <v>5905</v>
      </c>
      <c r="AN336" s="4" t="s">
        <v>9</v>
      </c>
      <c r="AO336" s="4" t="s">
        <v>9</v>
      </c>
      <c r="AP336" s="4" t="s">
        <v>5902</v>
      </c>
      <c r="AQ336" s="4" t="s">
        <v>9</v>
      </c>
      <c r="AR336" s="4" t="s">
        <v>9</v>
      </c>
      <c r="AS336" s="4" t="s">
        <v>9</v>
      </c>
      <c r="AT336" s="4" t="s">
        <v>9</v>
      </c>
      <c r="AU336" s="4" t="s">
        <v>9</v>
      </c>
      <c r="AV336" s="102"/>
      <c r="AW336" s="4" t="s">
        <v>5902</v>
      </c>
      <c r="AX336" s="4" t="s">
        <v>9</v>
      </c>
      <c r="AY336" s="4" t="s">
        <v>9</v>
      </c>
      <c r="AZ336" s="4" t="s">
        <v>9</v>
      </c>
      <c r="BA336" s="4" t="s">
        <v>9</v>
      </c>
      <c r="BB336" s="103">
        <v>0</v>
      </c>
      <c r="BC336" s="102"/>
      <c r="BD336" s="4" t="s">
        <v>9</v>
      </c>
      <c r="BE336" s="102"/>
      <c r="BF336" s="102"/>
      <c r="BG336" s="4" t="s">
        <v>9</v>
      </c>
      <c r="BH336" s="4" t="s">
        <v>5906</v>
      </c>
      <c r="BI336" s="4" t="s">
        <v>9</v>
      </c>
      <c r="BJ336" s="4" t="s">
        <v>9</v>
      </c>
      <c r="BK336" s="4" t="s">
        <v>9</v>
      </c>
      <c r="BL336" s="4" t="s">
        <v>9</v>
      </c>
      <c r="BM336" s="4" t="s">
        <v>9</v>
      </c>
      <c r="BN336" s="4" t="s">
        <v>5907</v>
      </c>
      <c r="BO336" s="4" t="s">
        <v>5908</v>
      </c>
      <c r="BP336" s="4" t="s">
        <v>9</v>
      </c>
      <c r="BQ336" s="4" t="s">
        <v>9</v>
      </c>
      <c r="BR336" s="4" t="s">
        <v>5902</v>
      </c>
      <c r="BS336" s="4" t="s">
        <v>9</v>
      </c>
      <c r="BT336" s="4" t="s">
        <v>9</v>
      </c>
      <c r="BU336" s="4" t="s">
        <v>9</v>
      </c>
      <c r="BV336" s="4" t="s">
        <v>9</v>
      </c>
      <c r="BW336" s="4" t="s">
        <v>9</v>
      </c>
      <c r="BX336" s="4" t="s">
        <v>5901</v>
      </c>
      <c r="BY336" s="4" t="s">
        <v>9</v>
      </c>
      <c r="BZ336" s="4" t="s">
        <v>9</v>
      </c>
      <c r="CA336" s="4" t="s">
        <v>9</v>
      </c>
      <c r="CB336" s="4" t="s">
        <v>9</v>
      </c>
      <c r="CC336" s="4" t="s">
        <v>9</v>
      </c>
      <c r="CD336" s="4" t="s">
        <v>9</v>
      </c>
      <c r="CE336" s="4" t="s">
        <v>9</v>
      </c>
      <c r="CF336" s="4" t="s">
        <v>5902</v>
      </c>
      <c r="CG336" s="4" t="s">
        <v>9</v>
      </c>
      <c r="CH336" s="4" t="s">
        <v>9</v>
      </c>
      <c r="CI336" s="4" t="s">
        <v>9</v>
      </c>
      <c r="CJ336" s="4" t="s">
        <v>9</v>
      </c>
      <c r="CK336" s="104">
        <v>0.51293981481480999</v>
      </c>
      <c r="CL336" s="104">
        <v>0</v>
      </c>
      <c r="CM336" s="4" t="s">
        <v>9</v>
      </c>
      <c r="CN336" s="4" t="s">
        <v>5902</v>
      </c>
      <c r="CO336" s="4" t="s">
        <v>9</v>
      </c>
      <c r="CP336" s="4" t="s">
        <v>9</v>
      </c>
      <c r="CQ336" s="4" t="s">
        <v>9</v>
      </c>
      <c r="CR336" s="4" t="s">
        <v>9</v>
      </c>
      <c r="CS336" s="4" t="s">
        <v>9</v>
      </c>
      <c r="CT336" s="4" t="s">
        <v>9</v>
      </c>
      <c r="CU336" s="4" t="s">
        <v>9</v>
      </c>
      <c r="CV336" s="4" t="s">
        <v>11</v>
      </c>
      <c r="CW336" s="4" t="s">
        <v>5909</v>
      </c>
      <c r="CX336" s="4" t="s">
        <v>9</v>
      </c>
      <c r="CY336" s="4" t="s">
        <v>9</v>
      </c>
      <c r="CZ336" s="4" t="s">
        <v>9</v>
      </c>
      <c r="DA336" s="4" t="s">
        <v>9</v>
      </c>
      <c r="DB336" s="4" t="s">
        <v>9</v>
      </c>
      <c r="DC336" s="102"/>
      <c r="DE336" s="8" t="str">
        <f t="shared" si="10"/>
        <v>XBR203</v>
      </c>
      <c r="DF336" s="8" t="str">
        <f t="shared" si="11"/>
        <v>Director - MB</v>
      </c>
    </row>
    <row r="337" spans="1:110">
      <c r="A337" s="4" t="s">
        <v>6244</v>
      </c>
      <c r="B337" s="4" t="s">
        <v>5899</v>
      </c>
      <c r="C337" s="4" t="s">
        <v>4955</v>
      </c>
      <c r="D337" s="4" t="s">
        <v>9</v>
      </c>
      <c r="E337" s="4" t="s">
        <v>5900</v>
      </c>
      <c r="F337" s="102">
        <v>44502</v>
      </c>
      <c r="G337" s="4" t="s">
        <v>9</v>
      </c>
      <c r="H337" s="102"/>
      <c r="I337" s="4" t="s">
        <v>7010</v>
      </c>
      <c r="J337" s="4" t="s">
        <v>9</v>
      </c>
      <c r="K337" s="4" t="s">
        <v>5002</v>
      </c>
      <c r="L337" s="4" t="s">
        <v>9</v>
      </c>
      <c r="M337" s="4" t="s">
        <v>9</v>
      </c>
      <c r="N337" s="4" t="s">
        <v>5002</v>
      </c>
      <c r="O337" s="4" t="s">
        <v>4955</v>
      </c>
      <c r="P337" s="4" t="s">
        <v>5901</v>
      </c>
      <c r="Q337" s="4" t="s">
        <v>9</v>
      </c>
      <c r="R337" s="4" t="s">
        <v>9</v>
      </c>
      <c r="S337" s="4" t="s">
        <v>11</v>
      </c>
      <c r="T337" s="4" t="s">
        <v>1449</v>
      </c>
      <c r="U337" s="4" t="s">
        <v>5902</v>
      </c>
      <c r="V337" s="102"/>
      <c r="W337" s="4" t="s">
        <v>5902</v>
      </c>
      <c r="X337" s="4" t="s">
        <v>9</v>
      </c>
      <c r="Y337" s="4" t="s">
        <v>11</v>
      </c>
      <c r="Z337" s="4" t="s">
        <v>9</v>
      </c>
      <c r="AA337" s="4" t="s">
        <v>9</v>
      </c>
      <c r="AB337" s="102"/>
      <c r="AC337" s="102"/>
      <c r="AD337" s="102"/>
      <c r="AE337" s="102">
        <v>44502</v>
      </c>
      <c r="AF337" s="102"/>
      <c r="AG337" s="102"/>
      <c r="AH337" s="4" t="s">
        <v>5903</v>
      </c>
      <c r="AI337" s="4" t="s">
        <v>9</v>
      </c>
      <c r="AJ337" s="4" t="s">
        <v>9</v>
      </c>
      <c r="AK337" s="4" t="s">
        <v>9</v>
      </c>
      <c r="AL337" s="4" t="s">
        <v>5904</v>
      </c>
      <c r="AM337" s="4" t="s">
        <v>5905</v>
      </c>
      <c r="AN337" s="4" t="s">
        <v>9</v>
      </c>
      <c r="AO337" s="4" t="s">
        <v>9</v>
      </c>
      <c r="AP337" s="4" t="s">
        <v>5902</v>
      </c>
      <c r="AQ337" s="4" t="s">
        <v>9</v>
      </c>
      <c r="AR337" s="4" t="s">
        <v>9</v>
      </c>
      <c r="AS337" s="4" t="s">
        <v>9</v>
      </c>
      <c r="AT337" s="4" t="s">
        <v>9</v>
      </c>
      <c r="AU337" s="4" t="s">
        <v>9</v>
      </c>
      <c r="AV337" s="102"/>
      <c r="AW337" s="4" t="s">
        <v>5902</v>
      </c>
      <c r="AX337" s="4" t="s">
        <v>9</v>
      </c>
      <c r="AY337" s="4" t="s">
        <v>9</v>
      </c>
      <c r="AZ337" s="4" t="s">
        <v>9</v>
      </c>
      <c r="BA337" s="4" t="s">
        <v>9</v>
      </c>
      <c r="BB337" s="103">
        <v>0</v>
      </c>
      <c r="BC337" s="102"/>
      <c r="BD337" s="4" t="s">
        <v>9</v>
      </c>
      <c r="BE337" s="102"/>
      <c r="BF337" s="102"/>
      <c r="BG337" s="4" t="s">
        <v>9</v>
      </c>
      <c r="BH337" s="4" t="s">
        <v>5906</v>
      </c>
      <c r="BI337" s="4" t="s">
        <v>9</v>
      </c>
      <c r="BJ337" s="4" t="s">
        <v>9</v>
      </c>
      <c r="BK337" s="4" t="s">
        <v>9</v>
      </c>
      <c r="BL337" s="4" t="s">
        <v>9</v>
      </c>
      <c r="BM337" s="4" t="s">
        <v>9</v>
      </c>
      <c r="BN337" s="4" t="s">
        <v>5907</v>
      </c>
      <c r="BO337" s="4" t="s">
        <v>5908</v>
      </c>
      <c r="BP337" s="4" t="s">
        <v>9</v>
      </c>
      <c r="BQ337" s="4" t="s">
        <v>9</v>
      </c>
      <c r="BR337" s="4" t="s">
        <v>5902</v>
      </c>
      <c r="BS337" s="4" t="s">
        <v>9</v>
      </c>
      <c r="BT337" s="4" t="s">
        <v>9</v>
      </c>
      <c r="BU337" s="4" t="s">
        <v>9</v>
      </c>
      <c r="BV337" s="4" t="s">
        <v>9</v>
      </c>
      <c r="BW337" s="4" t="s">
        <v>9</v>
      </c>
      <c r="BX337" s="4" t="s">
        <v>5901</v>
      </c>
      <c r="BY337" s="4" t="s">
        <v>9</v>
      </c>
      <c r="BZ337" s="4" t="s">
        <v>9</v>
      </c>
      <c r="CA337" s="4" t="s">
        <v>9</v>
      </c>
      <c r="CB337" s="4" t="s">
        <v>9</v>
      </c>
      <c r="CC337" s="4" t="s">
        <v>9</v>
      </c>
      <c r="CD337" s="4" t="s">
        <v>9</v>
      </c>
      <c r="CE337" s="4" t="s">
        <v>9</v>
      </c>
      <c r="CF337" s="4" t="s">
        <v>5902</v>
      </c>
      <c r="CG337" s="4" t="s">
        <v>9</v>
      </c>
      <c r="CH337" s="4" t="s">
        <v>9</v>
      </c>
      <c r="CI337" s="4" t="s">
        <v>9</v>
      </c>
      <c r="CJ337" s="4" t="s">
        <v>9</v>
      </c>
      <c r="CK337" s="104">
        <v>0.51293981481480999</v>
      </c>
      <c r="CL337" s="104">
        <v>0</v>
      </c>
      <c r="CM337" s="4" t="s">
        <v>9</v>
      </c>
      <c r="CN337" s="4" t="s">
        <v>5902</v>
      </c>
      <c r="CO337" s="4" t="s">
        <v>9</v>
      </c>
      <c r="CP337" s="4" t="s">
        <v>9</v>
      </c>
      <c r="CQ337" s="4" t="s">
        <v>9</v>
      </c>
      <c r="CR337" s="4" t="s">
        <v>9</v>
      </c>
      <c r="CS337" s="4" t="s">
        <v>9</v>
      </c>
      <c r="CT337" s="4" t="s">
        <v>9</v>
      </c>
      <c r="CU337" s="4" t="s">
        <v>9</v>
      </c>
      <c r="CV337" s="4" t="s">
        <v>11</v>
      </c>
      <c r="CW337" s="4" t="s">
        <v>5909</v>
      </c>
      <c r="CX337" s="4" t="s">
        <v>9</v>
      </c>
      <c r="CY337" s="4" t="s">
        <v>9</v>
      </c>
      <c r="CZ337" s="4" t="s">
        <v>9</v>
      </c>
      <c r="DA337" s="4" t="s">
        <v>9</v>
      </c>
      <c r="DB337" s="4" t="s">
        <v>9</v>
      </c>
      <c r="DC337" s="102"/>
      <c r="DE337" s="8" t="str">
        <f t="shared" si="10"/>
        <v>XCA001</v>
      </c>
      <c r="DF337" s="8" t="str">
        <f t="shared" si="11"/>
        <v>Catering Setup</v>
      </c>
    </row>
    <row r="338" spans="1:110">
      <c r="A338" s="4" t="s">
        <v>6245</v>
      </c>
      <c r="B338" s="4" t="s">
        <v>5899</v>
      </c>
      <c r="C338" s="4" t="s">
        <v>4955</v>
      </c>
      <c r="D338" s="4" t="s">
        <v>9</v>
      </c>
      <c r="E338" s="4" t="s">
        <v>5900</v>
      </c>
      <c r="F338" s="102">
        <v>44502</v>
      </c>
      <c r="G338" s="4" t="s">
        <v>9</v>
      </c>
      <c r="H338" s="102"/>
      <c r="I338" s="4" t="s">
        <v>7011</v>
      </c>
      <c r="J338" s="4" t="s">
        <v>9</v>
      </c>
      <c r="K338" s="4" t="s">
        <v>5002</v>
      </c>
      <c r="L338" s="4" t="s">
        <v>9</v>
      </c>
      <c r="M338" s="4" t="s">
        <v>9</v>
      </c>
      <c r="N338" s="4" t="s">
        <v>5002</v>
      </c>
      <c r="O338" s="4" t="s">
        <v>4955</v>
      </c>
      <c r="P338" s="4" t="s">
        <v>5901</v>
      </c>
      <c r="Q338" s="4" t="s">
        <v>9</v>
      </c>
      <c r="R338" s="4" t="s">
        <v>9</v>
      </c>
      <c r="S338" s="4" t="s">
        <v>11</v>
      </c>
      <c r="T338" s="4" t="s">
        <v>1449</v>
      </c>
      <c r="U338" s="4" t="s">
        <v>5902</v>
      </c>
      <c r="V338" s="102"/>
      <c r="W338" s="4" t="s">
        <v>5902</v>
      </c>
      <c r="X338" s="4" t="s">
        <v>9</v>
      </c>
      <c r="Y338" s="4" t="s">
        <v>11</v>
      </c>
      <c r="Z338" s="4" t="s">
        <v>9</v>
      </c>
      <c r="AA338" s="4" t="s">
        <v>9</v>
      </c>
      <c r="AB338" s="102"/>
      <c r="AC338" s="102"/>
      <c r="AD338" s="102"/>
      <c r="AE338" s="102">
        <v>44502</v>
      </c>
      <c r="AF338" s="102"/>
      <c r="AG338" s="102"/>
      <c r="AH338" s="4" t="s">
        <v>5903</v>
      </c>
      <c r="AI338" s="4" t="s">
        <v>9</v>
      </c>
      <c r="AJ338" s="4" t="s">
        <v>9</v>
      </c>
      <c r="AK338" s="4" t="s">
        <v>9</v>
      </c>
      <c r="AL338" s="4" t="s">
        <v>5904</v>
      </c>
      <c r="AM338" s="4" t="s">
        <v>5905</v>
      </c>
      <c r="AN338" s="4" t="s">
        <v>9</v>
      </c>
      <c r="AO338" s="4" t="s">
        <v>9</v>
      </c>
      <c r="AP338" s="4" t="s">
        <v>5902</v>
      </c>
      <c r="AQ338" s="4" t="s">
        <v>9</v>
      </c>
      <c r="AR338" s="4" t="s">
        <v>9</v>
      </c>
      <c r="AS338" s="4" t="s">
        <v>9</v>
      </c>
      <c r="AT338" s="4" t="s">
        <v>9</v>
      </c>
      <c r="AU338" s="4" t="s">
        <v>9</v>
      </c>
      <c r="AV338" s="102"/>
      <c r="AW338" s="4" t="s">
        <v>5902</v>
      </c>
      <c r="AX338" s="4" t="s">
        <v>9</v>
      </c>
      <c r="AY338" s="4" t="s">
        <v>9</v>
      </c>
      <c r="AZ338" s="4" t="s">
        <v>9</v>
      </c>
      <c r="BA338" s="4" t="s">
        <v>9</v>
      </c>
      <c r="BB338" s="103">
        <v>0</v>
      </c>
      <c r="BC338" s="102"/>
      <c r="BD338" s="4" t="s">
        <v>9</v>
      </c>
      <c r="BE338" s="102"/>
      <c r="BF338" s="102"/>
      <c r="BG338" s="4" t="s">
        <v>9</v>
      </c>
      <c r="BH338" s="4" t="s">
        <v>5906</v>
      </c>
      <c r="BI338" s="4" t="s">
        <v>9</v>
      </c>
      <c r="BJ338" s="4" t="s">
        <v>9</v>
      </c>
      <c r="BK338" s="4" t="s">
        <v>9</v>
      </c>
      <c r="BL338" s="4" t="s">
        <v>9</v>
      </c>
      <c r="BM338" s="4" t="s">
        <v>9</v>
      </c>
      <c r="BN338" s="4" t="s">
        <v>5907</v>
      </c>
      <c r="BO338" s="4" t="s">
        <v>5908</v>
      </c>
      <c r="BP338" s="4" t="s">
        <v>9</v>
      </c>
      <c r="BQ338" s="4" t="s">
        <v>9</v>
      </c>
      <c r="BR338" s="4" t="s">
        <v>5902</v>
      </c>
      <c r="BS338" s="4" t="s">
        <v>9</v>
      </c>
      <c r="BT338" s="4" t="s">
        <v>9</v>
      </c>
      <c r="BU338" s="4" t="s">
        <v>9</v>
      </c>
      <c r="BV338" s="4" t="s">
        <v>9</v>
      </c>
      <c r="BW338" s="4" t="s">
        <v>9</v>
      </c>
      <c r="BX338" s="4" t="s">
        <v>5901</v>
      </c>
      <c r="BY338" s="4" t="s">
        <v>9</v>
      </c>
      <c r="BZ338" s="4" t="s">
        <v>9</v>
      </c>
      <c r="CA338" s="4" t="s">
        <v>9</v>
      </c>
      <c r="CB338" s="4" t="s">
        <v>9</v>
      </c>
      <c r="CC338" s="4" t="s">
        <v>9</v>
      </c>
      <c r="CD338" s="4" t="s">
        <v>9</v>
      </c>
      <c r="CE338" s="4" t="s">
        <v>9</v>
      </c>
      <c r="CF338" s="4" t="s">
        <v>5902</v>
      </c>
      <c r="CG338" s="4" t="s">
        <v>9</v>
      </c>
      <c r="CH338" s="4" t="s">
        <v>9</v>
      </c>
      <c r="CI338" s="4" t="s">
        <v>9</v>
      </c>
      <c r="CJ338" s="4" t="s">
        <v>9</v>
      </c>
      <c r="CK338" s="104">
        <v>0.51293981481480999</v>
      </c>
      <c r="CL338" s="104">
        <v>0</v>
      </c>
      <c r="CM338" s="4" t="s">
        <v>9</v>
      </c>
      <c r="CN338" s="4" t="s">
        <v>5902</v>
      </c>
      <c r="CO338" s="4" t="s">
        <v>9</v>
      </c>
      <c r="CP338" s="4" t="s">
        <v>9</v>
      </c>
      <c r="CQ338" s="4" t="s">
        <v>9</v>
      </c>
      <c r="CR338" s="4" t="s">
        <v>9</v>
      </c>
      <c r="CS338" s="4" t="s">
        <v>9</v>
      </c>
      <c r="CT338" s="4" t="s">
        <v>9</v>
      </c>
      <c r="CU338" s="4" t="s">
        <v>9</v>
      </c>
      <c r="CV338" s="4" t="s">
        <v>11</v>
      </c>
      <c r="CW338" s="4" t="s">
        <v>5909</v>
      </c>
      <c r="CX338" s="4" t="s">
        <v>9</v>
      </c>
      <c r="CY338" s="4" t="s">
        <v>9</v>
      </c>
      <c r="CZ338" s="4" t="s">
        <v>9</v>
      </c>
      <c r="DA338" s="4" t="s">
        <v>9</v>
      </c>
      <c r="DB338" s="4" t="s">
        <v>9</v>
      </c>
      <c r="DC338" s="102"/>
      <c r="DE338" s="8" t="str">
        <f t="shared" si="10"/>
        <v>XCA002</v>
      </c>
      <c r="DF338" s="8" t="str">
        <f t="shared" si="11"/>
        <v>Catering Facilities</v>
      </c>
    </row>
    <row r="339" spans="1:110">
      <c r="A339" s="4" t="s">
        <v>6246</v>
      </c>
      <c r="B339" s="4" t="s">
        <v>5899</v>
      </c>
      <c r="C339" s="4" t="s">
        <v>4955</v>
      </c>
      <c r="D339" s="4" t="s">
        <v>9</v>
      </c>
      <c r="E339" s="4" t="s">
        <v>5900</v>
      </c>
      <c r="F339" s="102">
        <v>44502</v>
      </c>
      <c r="G339" s="4" t="s">
        <v>9</v>
      </c>
      <c r="H339" s="102"/>
      <c r="I339" s="4" t="s">
        <v>7012</v>
      </c>
      <c r="J339" s="4" t="s">
        <v>9</v>
      </c>
      <c r="K339" s="4" t="s">
        <v>5002</v>
      </c>
      <c r="L339" s="4" t="s">
        <v>9</v>
      </c>
      <c r="M339" s="4" t="s">
        <v>9</v>
      </c>
      <c r="N339" s="4" t="s">
        <v>5002</v>
      </c>
      <c r="O339" s="4" t="s">
        <v>4955</v>
      </c>
      <c r="P339" s="4" t="s">
        <v>5901</v>
      </c>
      <c r="Q339" s="4" t="s">
        <v>9</v>
      </c>
      <c r="R339" s="4" t="s">
        <v>9</v>
      </c>
      <c r="S339" s="4" t="s">
        <v>11</v>
      </c>
      <c r="T339" s="4" t="s">
        <v>1449</v>
      </c>
      <c r="U339" s="4" t="s">
        <v>5902</v>
      </c>
      <c r="V339" s="102"/>
      <c r="W339" s="4" t="s">
        <v>5902</v>
      </c>
      <c r="X339" s="4" t="s">
        <v>9</v>
      </c>
      <c r="Y339" s="4" t="s">
        <v>11</v>
      </c>
      <c r="Z339" s="4" t="s">
        <v>9</v>
      </c>
      <c r="AA339" s="4" t="s">
        <v>9</v>
      </c>
      <c r="AB339" s="102"/>
      <c r="AC339" s="102"/>
      <c r="AD339" s="102"/>
      <c r="AE339" s="102">
        <v>44502</v>
      </c>
      <c r="AF339" s="102"/>
      <c r="AG339" s="102"/>
      <c r="AH339" s="4" t="s">
        <v>5903</v>
      </c>
      <c r="AI339" s="4" t="s">
        <v>9</v>
      </c>
      <c r="AJ339" s="4" t="s">
        <v>9</v>
      </c>
      <c r="AK339" s="4" t="s">
        <v>9</v>
      </c>
      <c r="AL339" s="4" t="s">
        <v>5904</v>
      </c>
      <c r="AM339" s="4" t="s">
        <v>5905</v>
      </c>
      <c r="AN339" s="4" t="s">
        <v>9</v>
      </c>
      <c r="AO339" s="4" t="s">
        <v>9</v>
      </c>
      <c r="AP339" s="4" t="s">
        <v>5902</v>
      </c>
      <c r="AQ339" s="4" t="s">
        <v>9</v>
      </c>
      <c r="AR339" s="4" t="s">
        <v>9</v>
      </c>
      <c r="AS339" s="4" t="s">
        <v>9</v>
      </c>
      <c r="AT339" s="4" t="s">
        <v>9</v>
      </c>
      <c r="AU339" s="4" t="s">
        <v>9</v>
      </c>
      <c r="AV339" s="102"/>
      <c r="AW339" s="4" t="s">
        <v>5902</v>
      </c>
      <c r="AX339" s="4" t="s">
        <v>9</v>
      </c>
      <c r="AY339" s="4" t="s">
        <v>9</v>
      </c>
      <c r="AZ339" s="4" t="s">
        <v>9</v>
      </c>
      <c r="BA339" s="4" t="s">
        <v>9</v>
      </c>
      <c r="BB339" s="103">
        <v>0</v>
      </c>
      <c r="BC339" s="102"/>
      <c r="BD339" s="4" t="s">
        <v>9</v>
      </c>
      <c r="BE339" s="102"/>
      <c r="BF339" s="102"/>
      <c r="BG339" s="4" t="s">
        <v>9</v>
      </c>
      <c r="BH339" s="4" t="s">
        <v>5906</v>
      </c>
      <c r="BI339" s="4" t="s">
        <v>9</v>
      </c>
      <c r="BJ339" s="4" t="s">
        <v>9</v>
      </c>
      <c r="BK339" s="4" t="s">
        <v>9</v>
      </c>
      <c r="BL339" s="4" t="s">
        <v>9</v>
      </c>
      <c r="BM339" s="4" t="s">
        <v>9</v>
      </c>
      <c r="BN339" s="4" t="s">
        <v>5907</v>
      </c>
      <c r="BO339" s="4" t="s">
        <v>5908</v>
      </c>
      <c r="BP339" s="4" t="s">
        <v>9</v>
      </c>
      <c r="BQ339" s="4" t="s">
        <v>9</v>
      </c>
      <c r="BR339" s="4" t="s">
        <v>5902</v>
      </c>
      <c r="BS339" s="4" t="s">
        <v>9</v>
      </c>
      <c r="BT339" s="4" t="s">
        <v>9</v>
      </c>
      <c r="BU339" s="4" t="s">
        <v>9</v>
      </c>
      <c r="BV339" s="4" t="s">
        <v>9</v>
      </c>
      <c r="BW339" s="4" t="s">
        <v>9</v>
      </c>
      <c r="BX339" s="4" t="s">
        <v>5901</v>
      </c>
      <c r="BY339" s="4" t="s">
        <v>9</v>
      </c>
      <c r="BZ339" s="4" t="s">
        <v>9</v>
      </c>
      <c r="CA339" s="4" t="s">
        <v>9</v>
      </c>
      <c r="CB339" s="4" t="s">
        <v>9</v>
      </c>
      <c r="CC339" s="4" t="s">
        <v>9</v>
      </c>
      <c r="CD339" s="4" t="s">
        <v>9</v>
      </c>
      <c r="CE339" s="4" t="s">
        <v>9</v>
      </c>
      <c r="CF339" s="4" t="s">
        <v>5902</v>
      </c>
      <c r="CG339" s="4" t="s">
        <v>9</v>
      </c>
      <c r="CH339" s="4" t="s">
        <v>9</v>
      </c>
      <c r="CI339" s="4" t="s">
        <v>9</v>
      </c>
      <c r="CJ339" s="4" t="s">
        <v>9</v>
      </c>
      <c r="CK339" s="104">
        <v>0.51293981481480999</v>
      </c>
      <c r="CL339" s="104">
        <v>0</v>
      </c>
      <c r="CM339" s="4" t="s">
        <v>9</v>
      </c>
      <c r="CN339" s="4" t="s">
        <v>5902</v>
      </c>
      <c r="CO339" s="4" t="s">
        <v>9</v>
      </c>
      <c r="CP339" s="4" t="s">
        <v>9</v>
      </c>
      <c r="CQ339" s="4" t="s">
        <v>9</v>
      </c>
      <c r="CR339" s="4" t="s">
        <v>9</v>
      </c>
      <c r="CS339" s="4" t="s">
        <v>9</v>
      </c>
      <c r="CT339" s="4" t="s">
        <v>9</v>
      </c>
      <c r="CU339" s="4" t="s">
        <v>9</v>
      </c>
      <c r="CV339" s="4" t="s">
        <v>11</v>
      </c>
      <c r="CW339" s="4" t="s">
        <v>5909</v>
      </c>
      <c r="CX339" s="4" t="s">
        <v>9</v>
      </c>
      <c r="CY339" s="4" t="s">
        <v>9</v>
      </c>
      <c r="CZ339" s="4" t="s">
        <v>9</v>
      </c>
      <c r="DA339" s="4" t="s">
        <v>9</v>
      </c>
      <c r="DB339" s="4" t="s">
        <v>9</v>
      </c>
      <c r="DC339" s="102"/>
      <c r="DE339" s="8" t="str">
        <f t="shared" si="10"/>
        <v>XCA003</v>
      </c>
      <c r="DF339" s="8" t="str">
        <f t="shared" si="11"/>
        <v>Catering Ingredients</v>
      </c>
    </row>
    <row r="340" spans="1:110">
      <c r="A340" s="4" t="s">
        <v>6247</v>
      </c>
      <c r="B340" s="4" t="s">
        <v>5899</v>
      </c>
      <c r="C340" s="4" t="s">
        <v>4955</v>
      </c>
      <c r="D340" s="4" t="s">
        <v>9</v>
      </c>
      <c r="E340" s="4" t="s">
        <v>5900</v>
      </c>
      <c r="F340" s="102">
        <v>44502</v>
      </c>
      <c r="G340" s="4" t="s">
        <v>9</v>
      </c>
      <c r="H340" s="102"/>
      <c r="I340" s="4" t="s">
        <v>7013</v>
      </c>
      <c r="J340" s="4" t="s">
        <v>9</v>
      </c>
      <c r="K340" s="4" t="s">
        <v>5002</v>
      </c>
      <c r="L340" s="4" t="s">
        <v>9</v>
      </c>
      <c r="M340" s="4" t="s">
        <v>9</v>
      </c>
      <c r="N340" s="4" t="s">
        <v>5002</v>
      </c>
      <c r="O340" s="4" t="s">
        <v>4955</v>
      </c>
      <c r="P340" s="4" t="s">
        <v>5901</v>
      </c>
      <c r="Q340" s="4" t="s">
        <v>9</v>
      </c>
      <c r="R340" s="4" t="s">
        <v>9</v>
      </c>
      <c r="S340" s="4" t="s">
        <v>11</v>
      </c>
      <c r="T340" s="4" t="s">
        <v>1449</v>
      </c>
      <c r="U340" s="4" t="s">
        <v>5902</v>
      </c>
      <c r="V340" s="102"/>
      <c r="W340" s="4" t="s">
        <v>5902</v>
      </c>
      <c r="X340" s="4" t="s">
        <v>9</v>
      </c>
      <c r="Y340" s="4" t="s">
        <v>11</v>
      </c>
      <c r="Z340" s="4" t="s">
        <v>9</v>
      </c>
      <c r="AA340" s="4" t="s">
        <v>9</v>
      </c>
      <c r="AB340" s="102"/>
      <c r="AC340" s="102"/>
      <c r="AD340" s="102"/>
      <c r="AE340" s="102">
        <v>44502</v>
      </c>
      <c r="AF340" s="102"/>
      <c r="AG340" s="102"/>
      <c r="AH340" s="4" t="s">
        <v>5903</v>
      </c>
      <c r="AI340" s="4" t="s">
        <v>9</v>
      </c>
      <c r="AJ340" s="4" t="s">
        <v>9</v>
      </c>
      <c r="AK340" s="4" t="s">
        <v>9</v>
      </c>
      <c r="AL340" s="4" t="s">
        <v>5904</v>
      </c>
      <c r="AM340" s="4" t="s">
        <v>5905</v>
      </c>
      <c r="AN340" s="4" t="s">
        <v>9</v>
      </c>
      <c r="AO340" s="4" t="s">
        <v>9</v>
      </c>
      <c r="AP340" s="4" t="s">
        <v>5902</v>
      </c>
      <c r="AQ340" s="4" t="s">
        <v>9</v>
      </c>
      <c r="AR340" s="4" t="s">
        <v>9</v>
      </c>
      <c r="AS340" s="4" t="s">
        <v>9</v>
      </c>
      <c r="AT340" s="4" t="s">
        <v>9</v>
      </c>
      <c r="AU340" s="4" t="s">
        <v>9</v>
      </c>
      <c r="AV340" s="102"/>
      <c r="AW340" s="4" t="s">
        <v>5902</v>
      </c>
      <c r="AX340" s="4" t="s">
        <v>9</v>
      </c>
      <c r="AY340" s="4" t="s">
        <v>9</v>
      </c>
      <c r="AZ340" s="4" t="s">
        <v>9</v>
      </c>
      <c r="BA340" s="4" t="s">
        <v>9</v>
      </c>
      <c r="BB340" s="103">
        <v>0</v>
      </c>
      <c r="BC340" s="102"/>
      <c r="BD340" s="4" t="s">
        <v>9</v>
      </c>
      <c r="BE340" s="102"/>
      <c r="BF340" s="102"/>
      <c r="BG340" s="4" t="s">
        <v>9</v>
      </c>
      <c r="BH340" s="4" t="s">
        <v>5906</v>
      </c>
      <c r="BI340" s="4" t="s">
        <v>9</v>
      </c>
      <c r="BJ340" s="4" t="s">
        <v>9</v>
      </c>
      <c r="BK340" s="4" t="s">
        <v>9</v>
      </c>
      <c r="BL340" s="4" t="s">
        <v>9</v>
      </c>
      <c r="BM340" s="4" t="s">
        <v>9</v>
      </c>
      <c r="BN340" s="4" t="s">
        <v>5907</v>
      </c>
      <c r="BO340" s="4" t="s">
        <v>5908</v>
      </c>
      <c r="BP340" s="4" t="s">
        <v>9</v>
      </c>
      <c r="BQ340" s="4" t="s">
        <v>9</v>
      </c>
      <c r="BR340" s="4" t="s">
        <v>5902</v>
      </c>
      <c r="BS340" s="4" t="s">
        <v>9</v>
      </c>
      <c r="BT340" s="4" t="s">
        <v>9</v>
      </c>
      <c r="BU340" s="4" t="s">
        <v>9</v>
      </c>
      <c r="BV340" s="4" t="s">
        <v>9</v>
      </c>
      <c r="BW340" s="4" t="s">
        <v>9</v>
      </c>
      <c r="BX340" s="4" t="s">
        <v>5901</v>
      </c>
      <c r="BY340" s="4" t="s">
        <v>9</v>
      </c>
      <c r="BZ340" s="4" t="s">
        <v>9</v>
      </c>
      <c r="CA340" s="4" t="s">
        <v>9</v>
      </c>
      <c r="CB340" s="4" t="s">
        <v>9</v>
      </c>
      <c r="CC340" s="4" t="s">
        <v>9</v>
      </c>
      <c r="CD340" s="4" t="s">
        <v>9</v>
      </c>
      <c r="CE340" s="4" t="s">
        <v>9</v>
      </c>
      <c r="CF340" s="4" t="s">
        <v>5902</v>
      </c>
      <c r="CG340" s="4" t="s">
        <v>9</v>
      </c>
      <c r="CH340" s="4" t="s">
        <v>9</v>
      </c>
      <c r="CI340" s="4" t="s">
        <v>9</v>
      </c>
      <c r="CJ340" s="4" t="s">
        <v>9</v>
      </c>
      <c r="CK340" s="104">
        <v>0.51293981481480999</v>
      </c>
      <c r="CL340" s="104">
        <v>0</v>
      </c>
      <c r="CM340" s="4" t="s">
        <v>9</v>
      </c>
      <c r="CN340" s="4" t="s">
        <v>5902</v>
      </c>
      <c r="CO340" s="4" t="s">
        <v>9</v>
      </c>
      <c r="CP340" s="4" t="s">
        <v>9</v>
      </c>
      <c r="CQ340" s="4" t="s">
        <v>9</v>
      </c>
      <c r="CR340" s="4" t="s">
        <v>9</v>
      </c>
      <c r="CS340" s="4" t="s">
        <v>9</v>
      </c>
      <c r="CT340" s="4" t="s">
        <v>9</v>
      </c>
      <c r="CU340" s="4" t="s">
        <v>9</v>
      </c>
      <c r="CV340" s="4" t="s">
        <v>11</v>
      </c>
      <c r="CW340" s="4" t="s">
        <v>5909</v>
      </c>
      <c r="CX340" s="4" t="s">
        <v>9</v>
      </c>
      <c r="CY340" s="4" t="s">
        <v>9</v>
      </c>
      <c r="CZ340" s="4" t="s">
        <v>9</v>
      </c>
      <c r="DA340" s="4" t="s">
        <v>9</v>
      </c>
      <c r="DB340" s="4" t="s">
        <v>9</v>
      </c>
      <c r="DC340" s="102"/>
      <c r="DE340" s="8" t="str">
        <f t="shared" si="10"/>
        <v>XCA004</v>
      </c>
      <c r="DF340" s="8" t="str">
        <f t="shared" si="11"/>
        <v>Cafeteria Consumables</v>
      </c>
    </row>
    <row r="341" spans="1:110">
      <c r="A341" s="4" t="s">
        <v>6248</v>
      </c>
      <c r="B341" s="4" t="s">
        <v>5899</v>
      </c>
      <c r="C341" s="4" t="s">
        <v>4955</v>
      </c>
      <c r="D341" s="4" t="s">
        <v>9</v>
      </c>
      <c r="E341" s="4" t="s">
        <v>5900</v>
      </c>
      <c r="F341" s="102">
        <v>44502</v>
      </c>
      <c r="G341" s="4" t="s">
        <v>9</v>
      </c>
      <c r="H341" s="102"/>
      <c r="I341" s="4" t="s">
        <v>7014</v>
      </c>
      <c r="J341" s="4" t="s">
        <v>9</v>
      </c>
      <c r="K341" s="4" t="s">
        <v>5002</v>
      </c>
      <c r="L341" s="4" t="s">
        <v>9</v>
      </c>
      <c r="M341" s="4" t="s">
        <v>9</v>
      </c>
      <c r="N341" s="4" t="s">
        <v>5002</v>
      </c>
      <c r="O341" s="4" t="s">
        <v>4955</v>
      </c>
      <c r="P341" s="4" t="s">
        <v>5901</v>
      </c>
      <c r="Q341" s="4" t="s">
        <v>9</v>
      </c>
      <c r="R341" s="4" t="s">
        <v>9</v>
      </c>
      <c r="S341" s="4" t="s">
        <v>11</v>
      </c>
      <c r="T341" s="4" t="s">
        <v>1449</v>
      </c>
      <c r="U341" s="4" t="s">
        <v>5902</v>
      </c>
      <c r="V341" s="102"/>
      <c r="W341" s="4" t="s">
        <v>5902</v>
      </c>
      <c r="X341" s="4" t="s">
        <v>9</v>
      </c>
      <c r="Y341" s="4" t="s">
        <v>11</v>
      </c>
      <c r="Z341" s="4" t="s">
        <v>9</v>
      </c>
      <c r="AA341" s="4" t="s">
        <v>9</v>
      </c>
      <c r="AB341" s="102"/>
      <c r="AC341" s="102"/>
      <c r="AD341" s="102"/>
      <c r="AE341" s="102">
        <v>44502</v>
      </c>
      <c r="AF341" s="102"/>
      <c r="AG341" s="102"/>
      <c r="AH341" s="4" t="s">
        <v>5903</v>
      </c>
      <c r="AI341" s="4" t="s">
        <v>9</v>
      </c>
      <c r="AJ341" s="4" t="s">
        <v>9</v>
      </c>
      <c r="AK341" s="4" t="s">
        <v>9</v>
      </c>
      <c r="AL341" s="4" t="s">
        <v>5904</v>
      </c>
      <c r="AM341" s="4" t="s">
        <v>5905</v>
      </c>
      <c r="AN341" s="4" t="s">
        <v>9</v>
      </c>
      <c r="AO341" s="4" t="s">
        <v>9</v>
      </c>
      <c r="AP341" s="4" t="s">
        <v>5902</v>
      </c>
      <c r="AQ341" s="4" t="s">
        <v>9</v>
      </c>
      <c r="AR341" s="4" t="s">
        <v>9</v>
      </c>
      <c r="AS341" s="4" t="s">
        <v>9</v>
      </c>
      <c r="AT341" s="4" t="s">
        <v>9</v>
      </c>
      <c r="AU341" s="4" t="s">
        <v>9</v>
      </c>
      <c r="AV341" s="102"/>
      <c r="AW341" s="4" t="s">
        <v>5902</v>
      </c>
      <c r="AX341" s="4" t="s">
        <v>9</v>
      </c>
      <c r="AY341" s="4" t="s">
        <v>9</v>
      </c>
      <c r="AZ341" s="4" t="s">
        <v>9</v>
      </c>
      <c r="BA341" s="4" t="s">
        <v>9</v>
      </c>
      <c r="BB341" s="103">
        <v>0</v>
      </c>
      <c r="BC341" s="102"/>
      <c r="BD341" s="4" t="s">
        <v>9</v>
      </c>
      <c r="BE341" s="102"/>
      <c r="BF341" s="102"/>
      <c r="BG341" s="4" t="s">
        <v>9</v>
      </c>
      <c r="BH341" s="4" t="s">
        <v>5906</v>
      </c>
      <c r="BI341" s="4" t="s">
        <v>9</v>
      </c>
      <c r="BJ341" s="4" t="s">
        <v>9</v>
      </c>
      <c r="BK341" s="4" t="s">
        <v>9</v>
      </c>
      <c r="BL341" s="4" t="s">
        <v>9</v>
      </c>
      <c r="BM341" s="4" t="s">
        <v>9</v>
      </c>
      <c r="BN341" s="4" t="s">
        <v>5907</v>
      </c>
      <c r="BO341" s="4" t="s">
        <v>5908</v>
      </c>
      <c r="BP341" s="4" t="s">
        <v>9</v>
      </c>
      <c r="BQ341" s="4" t="s">
        <v>9</v>
      </c>
      <c r="BR341" s="4" t="s">
        <v>5902</v>
      </c>
      <c r="BS341" s="4" t="s">
        <v>9</v>
      </c>
      <c r="BT341" s="4" t="s">
        <v>9</v>
      </c>
      <c r="BU341" s="4" t="s">
        <v>9</v>
      </c>
      <c r="BV341" s="4" t="s">
        <v>9</v>
      </c>
      <c r="BW341" s="4" t="s">
        <v>9</v>
      </c>
      <c r="BX341" s="4" t="s">
        <v>5901</v>
      </c>
      <c r="BY341" s="4" t="s">
        <v>9</v>
      </c>
      <c r="BZ341" s="4" t="s">
        <v>9</v>
      </c>
      <c r="CA341" s="4" t="s">
        <v>9</v>
      </c>
      <c r="CB341" s="4" t="s">
        <v>9</v>
      </c>
      <c r="CC341" s="4" t="s">
        <v>9</v>
      </c>
      <c r="CD341" s="4" t="s">
        <v>9</v>
      </c>
      <c r="CE341" s="4" t="s">
        <v>9</v>
      </c>
      <c r="CF341" s="4" t="s">
        <v>5902</v>
      </c>
      <c r="CG341" s="4" t="s">
        <v>9</v>
      </c>
      <c r="CH341" s="4" t="s">
        <v>9</v>
      </c>
      <c r="CI341" s="4" t="s">
        <v>9</v>
      </c>
      <c r="CJ341" s="4" t="s">
        <v>9</v>
      </c>
      <c r="CK341" s="104">
        <v>0.51293981481480999</v>
      </c>
      <c r="CL341" s="104">
        <v>0</v>
      </c>
      <c r="CM341" s="4" t="s">
        <v>9</v>
      </c>
      <c r="CN341" s="4" t="s">
        <v>5902</v>
      </c>
      <c r="CO341" s="4" t="s">
        <v>9</v>
      </c>
      <c r="CP341" s="4" t="s">
        <v>9</v>
      </c>
      <c r="CQ341" s="4" t="s">
        <v>9</v>
      </c>
      <c r="CR341" s="4" t="s">
        <v>9</v>
      </c>
      <c r="CS341" s="4" t="s">
        <v>9</v>
      </c>
      <c r="CT341" s="4" t="s">
        <v>9</v>
      </c>
      <c r="CU341" s="4" t="s">
        <v>9</v>
      </c>
      <c r="CV341" s="4" t="s">
        <v>11</v>
      </c>
      <c r="CW341" s="4" t="s">
        <v>5909</v>
      </c>
      <c r="CX341" s="4" t="s">
        <v>9</v>
      </c>
      <c r="CY341" s="4" t="s">
        <v>9</v>
      </c>
      <c r="CZ341" s="4" t="s">
        <v>9</v>
      </c>
      <c r="DA341" s="4" t="s">
        <v>9</v>
      </c>
      <c r="DB341" s="4" t="s">
        <v>9</v>
      </c>
      <c r="DC341" s="102"/>
      <c r="DE341" s="8" t="str">
        <f t="shared" si="10"/>
        <v>XCA005</v>
      </c>
      <c r="DF341" s="8" t="str">
        <f t="shared" si="11"/>
        <v>Coffee Nespresso Pods</v>
      </c>
    </row>
    <row r="342" spans="1:110">
      <c r="A342" s="4" t="s">
        <v>6249</v>
      </c>
      <c r="B342" s="4" t="s">
        <v>5899</v>
      </c>
      <c r="C342" s="4" t="s">
        <v>4955</v>
      </c>
      <c r="D342" s="4" t="s">
        <v>9</v>
      </c>
      <c r="E342" s="4" t="s">
        <v>5900</v>
      </c>
      <c r="F342" s="102">
        <v>44502</v>
      </c>
      <c r="G342" s="4" t="s">
        <v>9</v>
      </c>
      <c r="H342" s="102"/>
      <c r="I342" s="4" t="s">
        <v>7015</v>
      </c>
      <c r="J342" s="4" t="s">
        <v>9</v>
      </c>
      <c r="K342" s="4" t="s">
        <v>5002</v>
      </c>
      <c r="L342" s="4" t="s">
        <v>9</v>
      </c>
      <c r="M342" s="4" t="s">
        <v>9</v>
      </c>
      <c r="N342" s="4" t="s">
        <v>5002</v>
      </c>
      <c r="O342" s="4" t="s">
        <v>4955</v>
      </c>
      <c r="P342" s="4" t="s">
        <v>5901</v>
      </c>
      <c r="Q342" s="4" t="s">
        <v>9</v>
      </c>
      <c r="R342" s="4" t="s">
        <v>9</v>
      </c>
      <c r="S342" s="4" t="s">
        <v>11</v>
      </c>
      <c r="T342" s="4" t="s">
        <v>1449</v>
      </c>
      <c r="U342" s="4" t="s">
        <v>5902</v>
      </c>
      <c r="V342" s="102"/>
      <c r="W342" s="4" t="s">
        <v>5902</v>
      </c>
      <c r="X342" s="4" t="s">
        <v>9</v>
      </c>
      <c r="Y342" s="4" t="s">
        <v>11</v>
      </c>
      <c r="Z342" s="4" t="s">
        <v>9</v>
      </c>
      <c r="AA342" s="4" t="s">
        <v>9</v>
      </c>
      <c r="AB342" s="102"/>
      <c r="AC342" s="102"/>
      <c r="AD342" s="102"/>
      <c r="AE342" s="102">
        <v>44502</v>
      </c>
      <c r="AF342" s="102"/>
      <c r="AG342" s="102"/>
      <c r="AH342" s="4" t="s">
        <v>5903</v>
      </c>
      <c r="AI342" s="4" t="s">
        <v>9</v>
      </c>
      <c r="AJ342" s="4" t="s">
        <v>9</v>
      </c>
      <c r="AK342" s="4" t="s">
        <v>9</v>
      </c>
      <c r="AL342" s="4" t="s">
        <v>5904</v>
      </c>
      <c r="AM342" s="4" t="s">
        <v>5905</v>
      </c>
      <c r="AN342" s="4" t="s">
        <v>9</v>
      </c>
      <c r="AO342" s="4" t="s">
        <v>9</v>
      </c>
      <c r="AP342" s="4" t="s">
        <v>5902</v>
      </c>
      <c r="AQ342" s="4" t="s">
        <v>9</v>
      </c>
      <c r="AR342" s="4" t="s">
        <v>9</v>
      </c>
      <c r="AS342" s="4" t="s">
        <v>9</v>
      </c>
      <c r="AT342" s="4" t="s">
        <v>9</v>
      </c>
      <c r="AU342" s="4" t="s">
        <v>9</v>
      </c>
      <c r="AV342" s="102"/>
      <c r="AW342" s="4" t="s">
        <v>5902</v>
      </c>
      <c r="AX342" s="4" t="s">
        <v>9</v>
      </c>
      <c r="AY342" s="4" t="s">
        <v>9</v>
      </c>
      <c r="AZ342" s="4" t="s">
        <v>9</v>
      </c>
      <c r="BA342" s="4" t="s">
        <v>9</v>
      </c>
      <c r="BB342" s="103">
        <v>0</v>
      </c>
      <c r="BC342" s="102"/>
      <c r="BD342" s="4" t="s">
        <v>9</v>
      </c>
      <c r="BE342" s="102"/>
      <c r="BF342" s="102"/>
      <c r="BG342" s="4" t="s">
        <v>9</v>
      </c>
      <c r="BH342" s="4" t="s">
        <v>5906</v>
      </c>
      <c r="BI342" s="4" t="s">
        <v>9</v>
      </c>
      <c r="BJ342" s="4" t="s">
        <v>9</v>
      </c>
      <c r="BK342" s="4" t="s">
        <v>9</v>
      </c>
      <c r="BL342" s="4" t="s">
        <v>9</v>
      </c>
      <c r="BM342" s="4" t="s">
        <v>9</v>
      </c>
      <c r="BN342" s="4" t="s">
        <v>5907</v>
      </c>
      <c r="BO342" s="4" t="s">
        <v>5908</v>
      </c>
      <c r="BP342" s="4" t="s">
        <v>9</v>
      </c>
      <c r="BQ342" s="4" t="s">
        <v>9</v>
      </c>
      <c r="BR342" s="4" t="s">
        <v>5902</v>
      </c>
      <c r="BS342" s="4" t="s">
        <v>9</v>
      </c>
      <c r="BT342" s="4" t="s">
        <v>9</v>
      </c>
      <c r="BU342" s="4" t="s">
        <v>9</v>
      </c>
      <c r="BV342" s="4" t="s">
        <v>9</v>
      </c>
      <c r="BW342" s="4" t="s">
        <v>9</v>
      </c>
      <c r="BX342" s="4" t="s">
        <v>5901</v>
      </c>
      <c r="BY342" s="4" t="s">
        <v>9</v>
      </c>
      <c r="BZ342" s="4" t="s">
        <v>9</v>
      </c>
      <c r="CA342" s="4" t="s">
        <v>9</v>
      </c>
      <c r="CB342" s="4" t="s">
        <v>9</v>
      </c>
      <c r="CC342" s="4" t="s">
        <v>9</v>
      </c>
      <c r="CD342" s="4" t="s">
        <v>9</v>
      </c>
      <c r="CE342" s="4" t="s">
        <v>9</v>
      </c>
      <c r="CF342" s="4" t="s">
        <v>5902</v>
      </c>
      <c r="CG342" s="4" t="s">
        <v>9</v>
      </c>
      <c r="CH342" s="4" t="s">
        <v>9</v>
      </c>
      <c r="CI342" s="4" t="s">
        <v>9</v>
      </c>
      <c r="CJ342" s="4" t="s">
        <v>9</v>
      </c>
      <c r="CK342" s="104">
        <v>0.51293981481480999</v>
      </c>
      <c r="CL342" s="104">
        <v>0</v>
      </c>
      <c r="CM342" s="4" t="s">
        <v>9</v>
      </c>
      <c r="CN342" s="4" t="s">
        <v>5902</v>
      </c>
      <c r="CO342" s="4" t="s">
        <v>9</v>
      </c>
      <c r="CP342" s="4" t="s">
        <v>9</v>
      </c>
      <c r="CQ342" s="4" t="s">
        <v>9</v>
      </c>
      <c r="CR342" s="4" t="s">
        <v>9</v>
      </c>
      <c r="CS342" s="4" t="s">
        <v>9</v>
      </c>
      <c r="CT342" s="4" t="s">
        <v>9</v>
      </c>
      <c r="CU342" s="4" t="s">
        <v>9</v>
      </c>
      <c r="CV342" s="4" t="s">
        <v>11</v>
      </c>
      <c r="CW342" s="4" t="s">
        <v>5909</v>
      </c>
      <c r="CX342" s="4" t="s">
        <v>9</v>
      </c>
      <c r="CY342" s="4" t="s">
        <v>9</v>
      </c>
      <c r="CZ342" s="4" t="s">
        <v>9</v>
      </c>
      <c r="DA342" s="4" t="s">
        <v>9</v>
      </c>
      <c r="DB342" s="4" t="s">
        <v>9</v>
      </c>
      <c r="DC342" s="102"/>
      <c r="DE342" s="8" t="str">
        <f t="shared" si="10"/>
        <v>XCA006</v>
      </c>
      <c r="DF342" s="8" t="str">
        <f t="shared" si="11"/>
        <v>Office Fresh Milk</v>
      </c>
    </row>
    <row r="343" spans="1:110">
      <c r="A343" s="4" t="s">
        <v>6250</v>
      </c>
      <c r="B343" s="4" t="s">
        <v>5899</v>
      </c>
      <c r="C343" s="4" t="s">
        <v>4955</v>
      </c>
      <c r="D343" s="4" t="s">
        <v>9</v>
      </c>
      <c r="E343" s="4" t="s">
        <v>5900</v>
      </c>
      <c r="F343" s="102">
        <v>44502</v>
      </c>
      <c r="G343" s="4" t="s">
        <v>9</v>
      </c>
      <c r="H343" s="102"/>
      <c r="I343" s="4" t="s">
        <v>7016</v>
      </c>
      <c r="J343" s="4" t="s">
        <v>9</v>
      </c>
      <c r="K343" s="4" t="s">
        <v>5002</v>
      </c>
      <c r="L343" s="4" t="s">
        <v>9</v>
      </c>
      <c r="M343" s="4" t="s">
        <v>9</v>
      </c>
      <c r="N343" s="4" t="s">
        <v>5002</v>
      </c>
      <c r="O343" s="4" t="s">
        <v>4955</v>
      </c>
      <c r="P343" s="4" t="s">
        <v>5901</v>
      </c>
      <c r="Q343" s="4" t="s">
        <v>9</v>
      </c>
      <c r="R343" s="4" t="s">
        <v>9</v>
      </c>
      <c r="S343" s="4" t="s">
        <v>11</v>
      </c>
      <c r="T343" s="4" t="s">
        <v>1449</v>
      </c>
      <c r="U343" s="4" t="s">
        <v>5902</v>
      </c>
      <c r="V343" s="102"/>
      <c r="W343" s="4" t="s">
        <v>5902</v>
      </c>
      <c r="X343" s="4" t="s">
        <v>9</v>
      </c>
      <c r="Y343" s="4" t="s">
        <v>11</v>
      </c>
      <c r="Z343" s="4" t="s">
        <v>9</v>
      </c>
      <c r="AA343" s="4" t="s">
        <v>9</v>
      </c>
      <c r="AB343" s="102"/>
      <c r="AC343" s="102"/>
      <c r="AD343" s="102"/>
      <c r="AE343" s="102">
        <v>44502</v>
      </c>
      <c r="AF343" s="102"/>
      <c r="AG343" s="102"/>
      <c r="AH343" s="4" t="s">
        <v>5903</v>
      </c>
      <c r="AI343" s="4" t="s">
        <v>9</v>
      </c>
      <c r="AJ343" s="4" t="s">
        <v>9</v>
      </c>
      <c r="AK343" s="4" t="s">
        <v>9</v>
      </c>
      <c r="AL343" s="4" t="s">
        <v>5904</v>
      </c>
      <c r="AM343" s="4" t="s">
        <v>5905</v>
      </c>
      <c r="AN343" s="4" t="s">
        <v>9</v>
      </c>
      <c r="AO343" s="4" t="s">
        <v>9</v>
      </c>
      <c r="AP343" s="4" t="s">
        <v>5902</v>
      </c>
      <c r="AQ343" s="4" t="s">
        <v>9</v>
      </c>
      <c r="AR343" s="4" t="s">
        <v>9</v>
      </c>
      <c r="AS343" s="4" t="s">
        <v>9</v>
      </c>
      <c r="AT343" s="4" t="s">
        <v>9</v>
      </c>
      <c r="AU343" s="4" t="s">
        <v>9</v>
      </c>
      <c r="AV343" s="102"/>
      <c r="AW343" s="4" t="s">
        <v>5902</v>
      </c>
      <c r="AX343" s="4" t="s">
        <v>9</v>
      </c>
      <c r="AY343" s="4" t="s">
        <v>9</v>
      </c>
      <c r="AZ343" s="4" t="s">
        <v>9</v>
      </c>
      <c r="BA343" s="4" t="s">
        <v>9</v>
      </c>
      <c r="BB343" s="103">
        <v>0</v>
      </c>
      <c r="BC343" s="102"/>
      <c r="BD343" s="4" t="s">
        <v>9</v>
      </c>
      <c r="BE343" s="102"/>
      <c r="BF343" s="102"/>
      <c r="BG343" s="4" t="s">
        <v>9</v>
      </c>
      <c r="BH343" s="4" t="s">
        <v>5906</v>
      </c>
      <c r="BI343" s="4" t="s">
        <v>9</v>
      </c>
      <c r="BJ343" s="4" t="s">
        <v>9</v>
      </c>
      <c r="BK343" s="4" t="s">
        <v>9</v>
      </c>
      <c r="BL343" s="4" t="s">
        <v>9</v>
      </c>
      <c r="BM343" s="4" t="s">
        <v>9</v>
      </c>
      <c r="BN343" s="4" t="s">
        <v>5907</v>
      </c>
      <c r="BO343" s="4" t="s">
        <v>5908</v>
      </c>
      <c r="BP343" s="4" t="s">
        <v>9</v>
      </c>
      <c r="BQ343" s="4" t="s">
        <v>9</v>
      </c>
      <c r="BR343" s="4" t="s">
        <v>5902</v>
      </c>
      <c r="BS343" s="4" t="s">
        <v>9</v>
      </c>
      <c r="BT343" s="4" t="s">
        <v>9</v>
      </c>
      <c r="BU343" s="4" t="s">
        <v>9</v>
      </c>
      <c r="BV343" s="4" t="s">
        <v>9</v>
      </c>
      <c r="BW343" s="4" t="s">
        <v>9</v>
      </c>
      <c r="BX343" s="4" t="s">
        <v>5901</v>
      </c>
      <c r="BY343" s="4" t="s">
        <v>9</v>
      </c>
      <c r="BZ343" s="4" t="s">
        <v>9</v>
      </c>
      <c r="CA343" s="4" t="s">
        <v>9</v>
      </c>
      <c r="CB343" s="4" t="s">
        <v>9</v>
      </c>
      <c r="CC343" s="4" t="s">
        <v>9</v>
      </c>
      <c r="CD343" s="4" t="s">
        <v>9</v>
      </c>
      <c r="CE343" s="4" t="s">
        <v>9</v>
      </c>
      <c r="CF343" s="4" t="s">
        <v>5902</v>
      </c>
      <c r="CG343" s="4" t="s">
        <v>9</v>
      </c>
      <c r="CH343" s="4" t="s">
        <v>9</v>
      </c>
      <c r="CI343" s="4" t="s">
        <v>9</v>
      </c>
      <c r="CJ343" s="4" t="s">
        <v>9</v>
      </c>
      <c r="CK343" s="104">
        <v>0.51293981481480999</v>
      </c>
      <c r="CL343" s="104">
        <v>0</v>
      </c>
      <c r="CM343" s="4" t="s">
        <v>9</v>
      </c>
      <c r="CN343" s="4" t="s">
        <v>5902</v>
      </c>
      <c r="CO343" s="4" t="s">
        <v>9</v>
      </c>
      <c r="CP343" s="4" t="s">
        <v>9</v>
      </c>
      <c r="CQ343" s="4" t="s">
        <v>9</v>
      </c>
      <c r="CR343" s="4" t="s">
        <v>9</v>
      </c>
      <c r="CS343" s="4" t="s">
        <v>9</v>
      </c>
      <c r="CT343" s="4" t="s">
        <v>9</v>
      </c>
      <c r="CU343" s="4" t="s">
        <v>9</v>
      </c>
      <c r="CV343" s="4" t="s">
        <v>11</v>
      </c>
      <c r="CW343" s="4" t="s">
        <v>5909</v>
      </c>
      <c r="CX343" s="4" t="s">
        <v>9</v>
      </c>
      <c r="CY343" s="4" t="s">
        <v>9</v>
      </c>
      <c r="CZ343" s="4" t="s">
        <v>9</v>
      </c>
      <c r="DA343" s="4" t="s">
        <v>9</v>
      </c>
      <c r="DB343" s="4" t="s">
        <v>9</v>
      </c>
      <c r="DC343" s="102"/>
      <c r="DE343" s="8" t="str">
        <f t="shared" si="10"/>
        <v>XCA010</v>
      </c>
      <c r="DF343" s="8" t="str">
        <f t="shared" si="11"/>
        <v>Disposable Cups, Plates &amp; Cutlery</v>
      </c>
    </row>
    <row r="344" spans="1:110">
      <c r="A344" s="4" t="s">
        <v>6251</v>
      </c>
      <c r="B344" s="4" t="s">
        <v>5899</v>
      </c>
      <c r="C344" s="4" t="s">
        <v>4955</v>
      </c>
      <c r="D344" s="4" t="s">
        <v>9</v>
      </c>
      <c r="E344" s="4" t="s">
        <v>5900</v>
      </c>
      <c r="F344" s="102">
        <v>44502</v>
      </c>
      <c r="G344" s="4" t="s">
        <v>9</v>
      </c>
      <c r="H344" s="102"/>
      <c r="I344" s="4" t="s">
        <v>7017</v>
      </c>
      <c r="J344" s="4" t="s">
        <v>9</v>
      </c>
      <c r="K344" s="4" t="s">
        <v>5002</v>
      </c>
      <c r="L344" s="4" t="s">
        <v>9</v>
      </c>
      <c r="M344" s="4" t="s">
        <v>9</v>
      </c>
      <c r="N344" s="4" t="s">
        <v>5002</v>
      </c>
      <c r="O344" s="4" t="s">
        <v>4955</v>
      </c>
      <c r="P344" s="4" t="s">
        <v>5901</v>
      </c>
      <c r="Q344" s="4" t="s">
        <v>9</v>
      </c>
      <c r="R344" s="4" t="s">
        <v>9</v>
      </c>
      <c r="S344" s="4" t="s">
        <v>11</v>
      </c>
      <c r="T344" s="4" t="s">
        <v>1449</v>
      </c>
      <c r="U344" s="4" t="s">
        <v>5902</v>
      </c>
      <c r="V344" s="102"/>
      <c r="W344" s="4" t="s">
        <v>5902</v>
      </c>
      <c r="X344" s="4" t="s">
        <v>9</v>
      </c>
      <c r="Y344" s="4" t="s">
        <v>11</v>
      </c>
      <c r="Z344" s="4" t="s">
        <v>9</v>
      </c>
      <c r="AA344" s="4" t="s">
        <v>9</v>
      </c>
      <c r="AB344" s="102"/>
      <c r="AC344" s="102"/>
      <c r="AD344" s="102"/>
      <c r="AE344" s="102">
        <v>44502</v>
      </c>
      <c r="AF344" s="102"/>
      <c r="AG344" s="102"/>
      <c r="AH344" s="4" t="s">
        <v>5903</v>
      </c>
      <c r="AI344" s="4" t="s">
        <v>9</v>
      </c>
      <c r="AJ344" s="4" t="s">
        <v>9</v>
      </c>
      <c r="AK344" s="4" t="s">
        <v>9</v>
      </c>
      <c r="AL344" s="4" t="s">
        <v>5904</v>
      </c>
      <c r="AM344" s="4" t="s">
        <v>5905</v>
      </c>
      <c r="AN344" s="4" t="s">
        <v>9</v>
      </c>
      <c r="AO344" s="4" t="s">
        <v>9</v>
      </c>
      <c r="AP344" s="4" t="s">
        <v>5902</v>
      </c>
      <c r="AQ344" s="4" t="s">
        <v>9</v>
      </c>
      <c r="AR344" s="4" t="s">
        <v>9</v>
      </c>
      <c r="AS344" s="4" t="s">
        <v>9</v>
      </c>
      <c r="AT344" s="4" t="s">
        <v>9</v>
      </c>
      <c r="AU344" s="4" t="s">
        <v>9</v>
      </c>
      <c r="AV344" s="102"/>
      <c r="AW344" s="4" t="s">
        <v>5902</v>
      </c>
      <c r="AX344" s="4" t="s">
        <v>9</v>
      </c>
      <c r="AY344" s="4" t="s">
        <v>9</v>
      </c>
      <c r="AZ344" s="4" t="s">
        <v>9</v>
      </c>
      <c r="BA344" s="4" t="s">
        <v>9</v>
      </c>
      <c r="BB344" s="103">
        <v>0</v>
      </c>
      <c r="BC344" s="102"/>
      <c r="BD344" s="4" t="s">
        <v>9</v>
      </c>
      <c r="BE344" s="102"/>
      <c r="BF344" s="102"/>
      <c r="BG344" s="4" t="s">
        <v>9</v>
      </c>
      <c r="BH344" s="4" t="s">
        <v>5906</v>
      </c>
      <c r="BI344" s="4" t="s">
        <v>9</v>
      </c>
      <c r="BJ344" s="4" t="s">
        <v>9</v>
      </c>
      <c r="BK344" s="4" t="s">
        <v>9</v>
      </c>
      <c r="BL344" s="4" t="s">
        <v>9</v>
      </c>
      <c r="BM344" s="4" t="s">
        <v>9</v>
      </c>
      <c r="BN344" s="4" t="s">
        <v>5907</v>
      </c>
      <c r="BO344" s="4" t="s">
        <v>5908</v>
      </c>
      <c r="BP344" s="4" t="s">
        <v>9</v>
      </c>
      <c r="BQ344" s="4" t="s">
        <v>9</v>
      </c>
      <c r="BR344" s="4" t="s">
        <v>5902</v>
      </c>
      <c r="BS344" s="4" t="s">
        <v>9</v>
      </c>
      <c r="BT344" s="4" t="s">
        <v>9</v>
      </c>
      <c r="BU344" s="4" t="s">
        <v>9</v>
      </c>
      <c r="BV344" s="4" t="s">
        <v>9</v>
      </c>
      <c r="BW344" s="4" t="s">
        <v>9</v>
      </c>
      <c r="BX344" s="4" t="s">
        <v>5901</v>
      </c>
      <c r="BY344" s="4" t="s">
        <v>9</v>
      </c>
      <c r="BZ344" s="4" t="s">
        <v>9</v>
      </c>
      <c r="CA344" s="4" t="s">
        <v>9</v>
      </c>
      <c r="CB344" s="4" t="s">
        <v>9</v>
      </c>
      <c r="CC344" s="4" t="s">
        <v>9</v>
      </c>
      <c r="CD344" s="4" t="s">
        <v>9</v>
      </c>
      <c r="CE344" s="4" t="s">
        <v>9</v>
      </c>
      <c r="CF344" s="4" t="s">
        <v>5902</v>
      </c>
      <c r="CG344" s="4" t="s">
        <v>9</v>
      </c>
      <c r="CH344" s="4" t="s">
        <v>9</v>
      </c>
      <c r="CI344" s="4" t="s">
        <v>9</v>
      </c>
      <c r="CJ344" s="4" t="s">
        <v>9</v>
      </c>
      <c r="CK344" s="104">
        <v>0.51293981481480999</v>
      </c>
      <c r="CL344" s="104">
        <v>0</v>
      </c>
      <c r="CM344" s="4" t="s">
        <v>9</v>
      </c>
      <c r="CN344" s="4" t="s">
        <v>5902</v>
      </c>
      <c r="CO344" s="4" t="s">
        <v>9</v>
      </c>
      <c r="CP344" s="4" t="s">
        <v>9</v>
      </c>
      <c r="CQ344" s="4" t="s">
        <v>9</v>
      </c>
      <c r="CR344" s="4" t="s">
        <v>9</v>
      </c>
      <c r="CS344" s="4" t="s">
        <v>9</v>
      </c>
      <c r="CT344" s="4" t="s">
        <v>9</v>
      </c>
      <c r="CU344" s="4" t="s">
        <v>9</v>
      </c>
      <c r="CV344" s="4" t="s">
        <v>11</v>
      </c>
      <c r="CW344" s="4" t="s">
        <v>5909</v>
      </c>
      <c r="CX344" s="4" t="s">
        <v>9</v>
      </c>
      <c r="CY344" s="4" t="s">
        <v>9</v>
      </c>
      <c r="CZ344" s="4" t="s">
        <v>9</v>
      </c>
      <c r="DA344" s="4" t="s">
        <v>9</v>
      </c>
      <c r="DB344" s="4" t="s">
        <v>9</v>
      </c>
      <c r="DC344" s="102"/>
      <c r="DE344" s="8" t="str">
        <f t="shared" si="10"/>
        <v>BUD220</v>
      </c>
      <c r="DF344" s="8" t="str">
        <f t="shared" si="11"/>
        <v>6-Shelf Life Testing and Validati</v>
      </c>
    </row>
    <row r="345" spans="1:110">
      <c r="A345" s="4" t="s">
        <v>6252</v>
      </c>
      <c r="B345" s="4" t="s">
        <v>5899</v>
      </c>
      <c r="C345" s="4" t="s">
        <v>4955</v>
      </c>
      <c r="D345" s="4" t="s">
        <v>9</v>
      </c>
      <c r="E345" s="4" t="s">
        <v>5900</v>
      </c>
      <c r="F345" s="102">
        <v>44502</v>
      </c>
      <c r="G345" s="4" t="s">
        <v>9</v>
      </c>
      <c r="H345" s="102"/>
      <c r="I345" s="4" t="s">
        <v>7018</v>
      </c>
      <c r="J345" s="4" t="s">
        <v>9</v>
      </c>
      <c r="K345" s="4" t="s">
        <v>5002</v>
      </c>
      <c r="L345" s="4" t="s">
        <v>9</v>
      </c>
      <c r="M345" s="4" t="s">
        <v>9</v>
      </c>
      <c r="N345" s="4" t="s">
        <v>5002</v>
      </c>
      <c r="O345" s="4" t="s">
        <v>4955</v>
      </c>
      <c r="P345" s="4" t="s">
        <v>5901</v>
      </c>
      <c r="Q345" s="4" t="s">
        <v>9</v>
      </c>
      <c r="R345" s="4" t="s">
        <v>9</v>
      </c>
      <c r="S345" s="4" t="s">
        <v>11</v>
      </c>
      <c r="T345" s="4" t="s">
        <v>1449</v>
      </c>
      <c r="U345" s="4" t="s">
        <v>5902</v>
      </c>
      <c r="V345" s="102"/>
      <c r="W345" s="4" t="s">
        <v>5902</v>
      </c>
      <c r="X345" s="4" t="s">
        <v>9</v>
      </c>
      <c r="Y345" s="4" t="s">
        <v>11</v>
      </c>
      <c r="Z345" s="4" t="s">
        <v>9</v>
      </c>
      <c r="AA345" s="4" t="s">
        <v>9</v>
      </c>
      <c r="AB345" s="102"/>
      <c r="AC345" s="102"/>
      <c r="AD345" s="102"/>
      <c r="AE345" s="102">
        <v>44502</v>
      </c>
      <c r="AF345" s="102"/>
      <c r="AG345" s="102"/>
      <c r="AH345" s="4" t="s">
        <v>5903</v>
      </c>
      <c r="AI345" s="4" t="s">
        <v>9</v>
      </c>
      <c r="AJ345" s="4" t="s">
        <v>9</v>
      </c>
      <c r="AK345" s="4" t="s">
        <v>9</v>
      </c>
      <c r="AL345" s="4" t="s">
        <v>5904</v>
      </c>
      <c r="AM345" s="4" t="s">
        <v>5905</v>
      </c>
      <c r="AN345" s="4" t="s">
        <v>9</v>
      </c>
      <c r="AO345" s="4" t="s">
        <v>9</v>
      </c>
      <c r="AP345" s="4" t="s">
        <v>5902</v>
      </c>
      <c r="AQ345" s="4" t="s">
        <v>9</v>
      </c>
      <c r="AR345" s="4" t="s">
        <v>9</v>
      </c>
      <c r="AS345" s="4" t="s">
        <v>9</v>
      </c>
      <c r="AT345" s="4" t="s">
        <v>9</v>
      </c>
      <c r="AU345" s="4" t="s">
        <v>9</v>
      </c>
      <c r="AV345" s="102"/>
      <c r="AW345" s="4" t="s">
        <v>5902</v>
      </c>
      <c r="AX345" s="4" t="s">
        <v>9</v>
      </c>
      <c r="AY345" s="4" t="s">
        <v>9</v>
      </c>
      <c r="AZ345" s="4" t="s">
        <v>9</v>
      </c>
      <c r="BA345" s="4" t="s">
        <v>9</v>
      </c>
      <c r="BB345" s="103">
        <v>0</v>
      </c>
      <c r="BC345" s="102"/>
      <c r="BD345" s="4" t="s">
        <v>9</v>
      </c>
      <c r="BE345" s="102"/>
      <c r="BF345" s="102"/>
      <c r="BG345" s="4" t="s">
        <v>9</v>
      </c>
      <c r="BH345" s="4" t="s">
        <v>5906</v>
      </c>
      <c r="BI345" s="4" t="s">
        <v>9</v>
      </c>
      <c r="BJ345" s="4" t="s">
        <v>9</v>
      </c>
      <c r="BK345" s="4" t="s">
        <v>9</v>
      </c>
      <c r="BL345" s="4" t="s">
        <v>9</v>
      </c>
      <c r="BM345" s="4" t="s">
        <v>9</v>
      </c>
      <c r="BN345" s="4" t="s">
        <v>5907</v>
      </c>
      <c r="BO345" s="4" t="s">
        <v>5908</v>
      </c>
      <c r="BP345" s="4" t="s">
        <v>9</v>
      </c>
      <c r="BQ345" s="4" t="s">
        <v>9</v>
      </c>
      <c r="BR345" s="4" t="s">
        <v>5902</v>
      </c>
      <c r="BS345" s="4" t="s">
        <v>9</v>
      </c>
      <c r="BT345" s="4" t="s">
        <v>9</v>
      </c>
      <c r="BU345" s="4" t="s">
        <v>9</v>
      </c>
      <c r="BV345" s="4" t="s">
        <v>9</v>
      </c>
      <c r="BW345" s="4" t="s">
        <v>9</v>
      </c>
      <c r="BX345" s="4" t="s">
        <v>5901</v>
      </c>
      <c r="BY345" s="4" t="s">
        <v>9</v>
      </c>
      <c r="BZ345" s="4" t="s">
        <v>9</v>
      </c>
      <c r="CA345" s="4" t="s">
        <v>9</v>
      </c>
      <c r="CB345" s="4" t="s">
        <v>9</v>
      </c>
      <c r="CC345" s="4" t="s">
        <v>9</v>
      </c>
      <c r="CD345" s="4" t="s">
        <v>9</v>
      </c>
      <c r="CE345" s="4" t="s">
        <v>9</v>
      </c>
      <c r="CF345" s="4" t="s">
        <v>5902</v>
      </c>
      <c r="CG345" s="4" t="s">
        <v>9</v>
      </c>
      <c r="CH345" s="4" t="s">
        <v>9</v>
      </c>
      <c r="CI345" s="4" t="s">
        <v>9</v>
      </c>
      <c r="CJ345" s="4" t="s">
        <v>9</v>
      </c>
      <c r="CK345" s="104">
        <v>0.51293981481480999</v>
      </c>
      <c r="CL345" s="104">
        <v>0</v>
      </c>
      <c r="CM345" s="4" t="s">
        <v>9</v>
      </c>
      <c r="CN345" s="4" t="s">
        <v>5902</v>
      </c>
      <c r="CO345" s="4" t="s">
        <v>9</v>
      </c>
      <c r="CP345" s="4" t="s">
        <v>9</v>
      </c>
      <c r="CQ345" s="4" t="s">
        <v>9</v>
      </c>
      <c r="CR345" s="4" t="s">
        <v>9</v>
      </c>
      <c r="CS345" s="4" t="s">
        <v>9</v>
      </c>
      <c r="CT345" s="4" t="s">
        <v>9</v>
      </c>
      <c r="CU345" s="4" t="s">
        <v>9</v>
      </c>
      <c r="CV345" s="4" t="s">
        <v>11</v>
      </c>
      <c r="CW345" s="4" t="s">
        <v>5909</v>
      </c>
      <c r="CX345" s="4" t="s">
        <v>9</v>
      </c>
      <c r="CY345" s="4" t="s">
        <v>9</v>
      </c>
      <c r="CZ345" s="4" t="s">
        <v>9</v>
      </c>
      <c r="DA345" s="4" t="s">
        <v>9</v>
      </c>
      <c r="DB345" s="4" t="s">
        <v>9</v>
      </c>
      <c r="DC345" s="102"/>
      <c r="DE345" s="8" t="str">
        <f t="shared" si="10"/>
        <v>XCA011</v>
      </c>
      <c r="DF345" s="8" t="str">
        <f t="shared" si="11"/>
        <v>Permanent Cups, Plates &amp; Cutlery</v>
      </c>
    </row>
    <row r="346" spans="1:110">
      <c r="A346" s="4" t="s">
        <v>6253</v>
      </c>
      <c r="B346" s="4" t="s">
        <v>5899</v>
      </c>
      <c r="C346" s="4" t="s">
        <v>4955</v>
      </c>
      <c r="D346" s="4" t="s">
        <v>9</v>
      </c>
      <c r="E346" s="4" t="s">
        <v>5900</v>
      </c>
      <c r="F346" s="102">
        <v>44502</v>
      </c>
      <c r="G346" s="4" t="s">
        <v>9</v>
      </c>
      <c r="H346" s="102"/>
      <c r="I346" s="4" t="s">
        <v>7019</v>
      </c>
      <c r="J346" s="4" t="s">
        <v>9</v>
      </c>
      <c r="K346" s="4" t="s">
        <v>5002</v>
      </c>
      <c r="L346" s="4" t="s">
        <v>9</v>
      </c>
      <c r="M346" s="4" t="s">
        <v>9</v>
      </c>
      <c r="N346" s="4" t="s">
        <v>5002</v>
      </c>
      <c r="O346" s="4" t="s">
        <v>4955</v>
      </c>
      <c r="P346" s="4" t="s">
        <v>5901</v>
      </c>
      <c r="Q346" s="4" t="s">
        <v>9</v>
      </c>
      <c r="R346" s="4" t="s">
        <v>9</v>
      </c>
      <c r="S346" s="4" t="s">
        <v>11</v>
      </c>
      <c r="T346" s="4" t="s">
        <v>1449</v>
      </c>
      <c r="U346" s="4" t="s">
        <v>5902</v>
      </c>
      <c r="V346" s="102"/>
      <c r="W346" s="4" t="s">
        <v>5902</v>
      </c>
      <c r="X346" s="4" t="s">
        <v>9</v>
      </c>
      <c r="Y346" s="4" t="s">
        <v>11</v>
      </c>
      <c r="Z346" s="4" t="s">
        <v>9</v>
      </c>
      <c r="AA346" s="4" t="s">
        <v>9</v>
      </c>
      <c r="AB346" s="102"/>
      <c r="AC346" s="102"/>
      <c r="AD346" s="102"/>
      <c r="AE346" s="102">
        <v>44502</v>
      </c>
      <c r="AF346" s="102"/>
      <c r="AG346" s="102"/>
      <c r="AH346" s="4" t="s">
        <v>5903</v>
      </c>
      <c r="AI346" s="4" t="s">
        <v>9</v>
      </c>
      <c r="AJ346" s="4" t="s">
        <v>9</v>
      </c>
      <c r="AK346" s="4" t="s">
        <v>9</v>
      </c>
      <c r="AL346" s="4" t="s">
        <v>5904</v>
      </c>
      <c r="AM346" s="4" t="s">
        <v>5905</v>
      </c>
      <c r="AN346" s="4" t="s">
        <v>9</v>
      </c>
      <c r="AO346" s="4" t="s">
        <v>9</v>
      </c>
      <c r="AP346" s="4" t="s">
        <v>5902</v>
      </c>
      <c r="AQ346" s="4" t="s">
        <v>9</v>
      </c>
      <c r="AR346" s="4" t="s">
        <v>9</v>
      </c>
      <c r="AS346" s="4" t="s">
        <v>9</v>
      </c>
      <c r="AT346" s="4" t="s">
        <v>9</v>
      </c>
      <c r="AU346" s="4" t="s">
        <v>9</v>
      </c>
      <c r="AV346" s="102"/>
      <c r="AW346" s="4" t="s">
        <v>5902</v>
      </c>
      <c r="AX346" s="4" t="s">
        <v>9</v>
      </c>
      <c r="AY346" s="4" t="s">
        <v>9</v>
      </c>
      <c r="AZ346" s="4" t="s">
        <v>9</v>
      </c>
      <c r="BA346" s="4" t="s">
        <v>9</v>
      </c>
      <c r="BB346" s="103">
        <v>0</v>
      </c>
      <c r="BC346" s="102"/>
      <c r="BD346" s="4" t="s">
        <v>9</v>
      </c>
      <c r="BE346" s="102"/>
      <c r="BF346" s="102"/>
      <c r="BG346" s="4" t="s">
        <v>9</v>
      </c>
      <c r="BH346" s="4" t="s">
        <v>5906</v>
      </c>
      <c r="BI346" s="4" t="s">
        <v>9</v>
      </c>
      <c r="BJ346" s="4" t="s">
        <v>9</v>
      </c>
      <c r="BK346" s="4" t="s">
        <v>9</v>
      </c>
      <c r="BL346" s="4" t="s">
        <v>9</v>
      </c>
      <c r="BM346" s="4" t="s">
        <v>9</v>
      </c>
      <c r="BN346" s="4" t="s">
        <v>5907</v>
      </c>
      <c r="BO346" s="4" t="s">
        <v>5908</v>
      </c>
      <c r="BP346" s="4" t="s">
        <v>9</v>
      </c>
      <c r="BQ346" s="4" t="s">
        <v>9</v>
      </c>
      <c r="BR346" s="4" t="s">
        <v>5902</v>
      </c>
      <c r="BS346" s="4" t="s">
        <v>9</v>
      </c>
      <c r="BT346" s="4" t="s">
        <v>9</v>
      </c>
      <c r="BU346" s="4" t="s">
        <v>9</v>
      </c>
      <c r="BV346" s="4" t="s">
        <v>9</v>
      </c>
      <c r="BW346" s="4" t="s">
        <v>9</v>
      </c>
      <c r="BX346" s="4" t="s">
        <v>5901</v>
      </c>
      <c r="BY346" s="4" t="s">
        <v>9</v>
      </c>
      <c r="BZ346" s="4" t="s">
        <v>9</v>
      </c>
      <c r="CA346" s="4" t="s">
        <v>9</v>
      </c>
      <c r="CB346" s="4" t="s">
        <v>9</v>
      </c>
      <c r="CC346" s="4" t="s">
        <v>9</v>
      </c>
      <c r="CD346" s="4" t="s">
        <v>9</v>
      </c>
      <c r="CE346" s="4" t="s">
        <v>9</v>
      </c>
      <c r="CF346" s="4" t="s">
        <v>5902</v>
      </c>
      <c r="CG346" s="4" t="s">
        <v>9</v>
      </c>
      <c r="CH346" s="4" t="s">
        <v>9</v>
      </c>
      <c r="CI346" s="4" t="s">
        <v>9</v>
      </c>
      <c r="CJ346" s="4" t="s">
        <v>9</v>
      </c>
      <c r="CK346" s="104">
        <v>0.51293981481480999</v>
      </c>
      <c r="CL346" s="104">
        <v>0</v>
      </c>
      <c r="CM346" s="4" t="s">
        <v>9</v>
      </c>
      <c r="CN346" s="4" t="s">
        <v>5902</v>
      </c>
      <c r="CO346" s="4" t="s">
        <v>9</v>
      </c>
      <c r="CP346" s="4" t="s">
        <v>9</v>
      </c>
      <c r="CQ346" s="4" t="s">
        <v>9</v>
      </c>
      <c r="CR346" s="4" t="s">
        <v>9</v>
      </c>
      <c r="CS346" s="4" t="s">
        <v>9</v>
      </c>
      <c r="CT346" s="4" t="s">
        <v>9</v>
      </c>
      <c r="CU346" s="4" t="s">
        <v>9</v>
      </c>
      <c r="CV346" s="4" t="s">
        <v>11</v>
      </c>
      <c r="CW346" s="4" t="s">
        <v>5909</v>
      </c>
      <c r="CX346" s="4" t="s">
        <v>9</v>
      </c>
      <c r="CY346" s="4" t="s">
        <v>9</v>
      </c>
      <c r="CZ346" s="4" t="s">
        <v>9</v>
      </c>
      <c r="DA346" s="4" t="s">
        <v>9</v>
      </c>
      <c r="DB346" s="4" t="s">
        <v>9</v>
      </c>
      <c r="DC346" s="102"/>
      <c r="DE346" s="8" t="str">
        <f t="shared" si="10"/>
        <v>XCA015</v>
      </c>
      <c r="DF346" s="8" t="str">
        <f t="shared" si="11"/>
        <v>Cleaning Items</v>
      </c>
    </row>
    <row r="347" spans="1:110">
      <c r="A347" s="4" t="s">
        <v>6254</v>
      </c>
      <c r="B347" s="4" t="s">
        <v>5899</v>
      </c>
      <c r="C347" s="4" t="s">
        <v>4955</v>
      </c>
      <c r="D347" s="4" t="s">
        <v>9</v>
      </c>
      <c r="E347" s="4" t="s">
        <v>5900</v>
      </c>
      <c r="F347" s="102">
        <v>44502</v>
      </c>
      <c r="G347" s="4" t="s">
        <v>9</v>
      </c>
      <c r="H347" s="102"/>
      <c r="I347" s="4" t="s">
        <v>7020</v>
      </c>
      <c r="J347" s="4" t="s">
        <v>9</v>
      </c>
      <c r="K347" s="4" t="s">
        <v>5002</v>
      </c>
      <c r="L347" s="4" t="s">
        <v>9</v>
      </c>
      <c r="M347" s="4" t="s">
        <v>9</v>
      </c>
      <c r="N347" s="4" t="s">
        <v>5002</v>
      </c>
      <c r="O347" s="4" t="s">
        <v>4955</v>
      </c>
      <c r="P347" s="4" t="s">
        <v>5901</v>
      </c>
      <c r="Q347" s="4" t="s">
        <v>9</v>
      </c>
      <c r="R347" s="4" t="s">
        <v>9</v>
      </c>
      <c r="S347" s="4" t="s">
        <v>11</v>
      </c>
      <c r="T347" s="4" t="s">
        <v>1449</v>
      </c>
      <c r="U347" s="4" t="s">
        <v>5902</v>
      </c>
      <c r="V347" s="102"/>
      <c r="W347" s="4" t="s">
        <v>5902</v>
      </c>
      <c r="X347" s="4" t="s">
        <v>9</v>
      </c>
      <c r="Y347" s="4" t="s">
        <v>11</v>
      </c>
      <c r="Z347" s="4" t="s">
        <v>9</v>
      </c>
      <c r="AA347" s="4" t="s">
        <v>9</v>
      </c>
      <c r="AB347" s="102"/>
      <c r="AC347" s="102"/>
      <c r="AD347" s="102"/>
      <c r="AE347" s="102">
        <v>44502</v>
      </c>
      <c r="AF347" s="102"/>
      <c r="AG347" s="102"/>
      <c r="AH347" s="4" t="s">
        <v>5903</v>
      </c>
      <c r="AI347" s="4" t="s">
        <v>9</v>
      </c>
      <c r="AJ347" s="4" t="s">
        <v>9</v>
      </c>
      <c r="AK347" s="4" t="s">
        <v>9</v>
      </c>
      <c r="AL347" s="4" t="s">
        <v>5904</v>
      </c>
      <c r="AM347" s="4" t="s">
        <v>5905</v>
      </c>
      <c r="AN347" s="4" t="s">
        <v>9</v>
      </c>
      <c r="AO347" s="4" t="s">
        <v>9</v>
      </c>
      <c r="AP347" s="4" t="s">
        <v>5902</v>
      </c>
      <c r="AQ347" s="4" t="s">
        <v>9</v>
      </c>
      <c r="AR347" s="4" t="s">
        <v>9</v>
      </c>
      <c r="AS347" s="4" t="s">
        <v>9</v>
      </c>
      <c r="AT347" s="4" t="s">
        <v>9</v>
      </c>
      <c r="AU347" s="4" t="s">
        <v>9</v>
      </c>
      <c r="AV347" s="102"/>
      <c r="AW347" s="4" t="s">
        <v>5902</v>
      </c>
      <c r="AX347" s="4" t="s">
        <v>9</v>
      </c>
      <c r="AY347" s="4" t="s">
        <v>9</v>
      </c>
      <c r="AZ347" s="4" t="s">
        <v>9</v>
      </c>
      <c r="BA347" s="4" t="s">
        <v>9</v>
      </c>
      <c r="BB347" s="103">
        <v>0</v>
      </c>
      <c r="BC347" s="102"/>
      <c r="BD347" s="4" t="s">
        <v>9</v>
      </c>
      <c r="BE347" s="102"/>
      <c r="BF347" s="102"/>
      <c r="BG347" s="4" t="s">
        <v>9</v>
      </c>
      <c r="BH347" s="4" t="s">
        <v>5906</v>
      </c>
      <c r="BI347" s="4" t="s">
        <v>9</v>
      </c>
      <c r="BJ347" s="4" t="s">
        <v>9</v>
      </c>
      <c r="BK347" s="4" t="s">
        <v>9</v>
      </c>
      <c r="BL347" s="4" t="s">
        <v>9</v>
      </c>
      <c r="BM347" s="4" t="s">
        <v>9</v>
      </c>
      <c r="BN347" s="4" t="s">
        <v>5907</v>
      </c>
      <c r="BO347" s="4" t="s">
        <v>5908</v>
      </c>
      <c r="BP347" s="4" t="s">
        <v>9</v>
      </c>
      <c r="BQ347" s="4" t="s">
        <v>9</v>
      </c>
      <c r="BR347" s="4" t="s">
        <v>5902</v>
      </c>
      <c r="BS347" s="4" t="s">
        <v>9</v>
      </c>
      <c r="BT347" s="4" t="s">
        <v>9</v>
      </c>
      <c r="BU347" s="4" t="s">
        <v>9</v>
      </c>
      <c r="BV347" s="4" t="s">
        <v>9</v>
      </c>
      <c r="BW347" s="4" t="s">
        <v>9</v>
      </c>
      <c r="BX347" s="4" t="s">
        <v>5901</v>
      </c>
      <c r="BY347" s="4" t="s">
        <v>9</v>
      </c>
      <c r="BZ347" s="4" t="s">
        <v>9</v>
      </c>
      <c r="CA347" s="4" t="s">
        <v>9</v>
      </c>
      <c r="CB347" s="4" t="s">
        <v>9</v>
      </c>
      <c r="CC347" s="4" t="s">
        <v>9</v>
      </c>
      <c r="CD347" s="4" t="s">
        <v>9</v>
      </c>
      <c r="CE347" s="4" t="s">
        <v>9</v>
      </c>
      <c r="CF347" s="4" t="s">
        <v>5902</v>
      </c>
      <c r="CG347" s="4" t="s">
        <v>9</v>
      </c>
      <c r="CH347" s="4" t="s">
        <v>9</v>
      </c>
      <c r="CI347" s="4" t="s">
        <v>9</v>
      </c>
      <c r="CJ347" s="4" t="s">
        <v>9</v>
      </c>
      <c r="CK347" s="104">
        <v>0.51293981481480999</v>
      </c>
      <c r="CL347" s="104">
        <v>0</v>
      </c>
      <c r="CM347" s="4" t="s">
        <v>9</v>
      </c>
      <c r="CN347" s="4" t="s">
        <v>5902</v>
      </c>
      <c r="CO347" s="4" t="s">
        <v>9</v>
      </c>
      <c r="CP347" s="4" t="s">
        <v>9</v>
      </c>
      <c r="CQ347" s="4" t="s">
        <v>9</v>
      </c>
      <c r="CR347" s="4" t="s">
        <v>9</v>
      </c>
      <c r="CS347" s="4" t="s">
        <v>9</v>
      </c>
      <c r="CT347" s="4" t="s">
        <v>9</v>
      </c>
      <c r="CU347" s="4" t="s">
        <v>9</v>
      </c>
      <c r="CV347" s="4" t="s">
        <v>11</v>
      </c>
      <c r="CW347" s="4" t="s">
        <v>5909</v>
      </c>
      <c r="CX347" s="4" t="s">
        <v>9</v>
      </c>
      <c r="CY347" s="4" t="s">
        <v>9</v>
      </c>
      <c r="CZ347" s="4" t="s">
        <v>9</v>
      </c>
      <c r="DA347" s="4" t="s">
        <v>9</v>
      </c>
      <c r="DB347" s="4" t="s">
        <v>9</v>
      </c>
      <c r="DC347" s="102"/>
      <c r="DE347" s="8" t="str">
        <f t="shared" si="10"/>
        <v>XCA016</v>
      </c>
      <c r="DF347" s="8" t="str">
        <f t="shared" si="11"/>
        <v>Laundry</v>
      </c>
    </row>
    <row r="348" spans="1:110">
      <c r="A348" s="4" t="s">
        <v>6255</v>
      </c>
      <c r="B348" s="4" t="s">
        <v>5899</v>
      </c>
      <c r="C348" s="4" t="s">
        <v>4955</v>
      </c>
      <c r="D348" s="4" t="s">
        <v>9</v>
      </c>
      <c r="E348" s="4" t="s">
        <v>5900</v>
      </c>
      <c r="F348" s="102">
        <v>44502</v>
      </c>
      <c r="G348" s="4" t="s">
        <v>9</v>
      </c>
      <c r="H348" s="102"/>
      <c r="I348" s="4" t="s">
        <v>7021</v>
      </c>
      <c r="J348" s="4" t="s">
        <v>9</v>
      </c>
      <c r="K348" s="4" t="s">
        <v>5002</v>
      </c>
      <c r="L348" s="4" t="s">
        <v>9</v>
      </c>
      <c r="M348" s="4" t="s">
        <v>9</v>
      </c>
      <c r="N348" s="4" t="s">
        <v>5002</v>
      </c>
      <c r="O348" s="4" t="s">
        <v>4955</v>
      </c>
      <c r="P348" s="4" t="s">
        <v>5901</v>
      </c>
      <c r="Q348" s="4" t="s">
        <v>9</v>
      </c>
      <c r="R348" s="4" t="s">
        <v>9</v>
      </c>
      <c r="S348" s="4" t="s">
        <v>11</v>
      </c>
      <c r="T348" s="4" t="s">
        <v>1449</v>
      </c>
      <c r="U348" s="4" t="s">
        <v>5902</v>
      </c>
      <c r="V348" s="102"/>
      <c r="W348" s="4" t="s">
        <v>5902</v>
      </c>
      <c r="X348" s="4" t="s">
        <v>9</v>
      </c>
      <c r="Y348" s="4" t="s">
        <v>11</v>
      </c>
      <c r="Z348" s="4" t="s">
        <v>9</v>
      </c>
      <c r="AA348" s="4" t="s">
        <v>9</v>
      </c>
      <c r="AB348" s="102"/>
      <c r="AC348" s="102"/>
      <c r="AD348" s="102"/>
      <c r="AE348" s="102">
        <v>44502</v>
      </c>
      <c r="AF348" s="102"/>
      <c r="AG348" s="102"/>
      <c r="AH348" s="4" t="s">
        <v>5903</v>
      </c>
      <c r="AI348" s="4" t="s">
        <v>9</v>
      </c>
      <c r="AJ348" s="4" t="s">
        <v>9</v>
      </c>
      <c r="AK348" s="4" t="s">
        <v>9</v>
      </c>
      <c r="AL348" s="4" t="s">
        <v>5904</v>
      </c>
      <c r="AM348" s="4" t="s">
        <v>5905</v>
      </c>
      <c r="AN348" s="4" t="s">
        <v>9</v>
      </c>
      <c r="AO348" s="4" t="s">
        <v>9</v>
      </c>
      <c r="AP348" s="4" t="s">
        <v>5902</v>
      </c>
      <c r="AQ348" s="4" t="s">
        <v>9</v>
      </c>
      <c r="AR348" s="4" t="s">
        <v>9</v>
      </c>
      <c r="AS348" s="4" t="s">
        <v>9</v>
      </c>
      <c r="AT348" s="4" t="s">
        <v>9</v>
      </c>
      <c r="AU348" s="4" t="s">
        <v>9</v>
      </c>
      <c r="AV348" s="102"/>
      <c r="AW348" s="4" t="s">
        <v>5902</v>
      </c>
      <c r="AX348" s="4" t="s">
        <v>9</v>
      </c>
      <c r="AY348" s="4" t="s">
        <v>9</v>
      </c>
      <c r="AZ348" s="4" t="s">
        <v>9</v>
      </c>
      <c r="BA348" s="4" t="s">
        <v>9</v>
      </c>
      <c r="BB348" s="103">
        <v>0</v>
      </c>
      <c r="BC348" s="102"/>
      <c r="BD348" s="4" t="s">
        <v>9</v>
      </c>
      <c r="BE348" s="102"/>
      <c r="BF348" s="102"/>
      <c r="BG348" s="4" t="s">
        <v>9</v>
      </c>
      <c r="BH348" s="4" t="s">
        <v>5906</v>
      </c>
      <c r="BI348" s="4" t="s">
        <v>9</v>
      </c>
      <c r="BJ348" s="4" t="s">
        <v>9</v>
      </c>
      <c r="BK348" s="4" t="s">
        <v>9</v>
      </c>
      <c r="BL348" s="4" t="s">
        <v>9</v>
      </c>
      <c r="BM348" s="4" t="s">
        <v>9</v>
      </c>
      <c r="BN348" s="4" t="s">
        <v>5907</v>
      </c>
      <c r="BO348" s="4" t="s">
        <v>5908</v>
      </c>
      <c r="BP348" s="4" t="s">
        <v>9</v>
      </c>
      <c r="BQ348" s="4" t="s">
        <v>9</v>
      </c>
      <c r="BR348" s="4" t="s">
        <v>5902</v>
      </c>
      <c r="BS348" s="4" t="s">
        <v>9</v>
      </c>
      <c r="BT348" s="4" t="s">
        <v>9</v>
      </c>
      <c r="BU348" s="4" t="s">
        <v>9</v>
      </c>
      <c r="BV348" s="4" t="s">
        <v>9</v>
      </c>
      <c r="BW348" s="4" t="s">
        <v>9</v>
      </c>
      <c r="BX348" s="4" t="s">
        <v>5901</v>
      </c>
      <c r="BY348" s="4" t="s">
        <v>9</v>
      </c>
      <c r="BZ348" s="4" t="s">
        <v>9</v>
      </c>
      <c r="CA348" s="4" t="s">
        <v>9</v>
      </c>
      <c r="CB348" s="4" t="s">
        <v>9</v>
      </c>
      <c r="CC348" s="4" t="s">
        <v>9</v>
      </c>
      <c r="CD348" s="4" t="s">
        <v>9</v>
      </c>
      <c r="CE348" s="4" t="s">
        <v>9</v>
      </c>
      <c r="CF348" s="4" t="s">
        <v>5902</v>
      </c>
      <c r="CG348" s="4" t="s">
        <v>9</v>
      </c>
      <c r="CH348" s="4" t="s">
        <v>9</v>
      </c>
      <c r="CI348" s="4" t="s">
        <v>9</v>
      </c>
      <c r="CJ348" s="4" t="s">
        <v>9</v>
      </c>
      <c r="CK348" s="104">
        <v>0.51293981481480999</v>
      </c>
      <c r="CL348" s="104">
        <v>0</v>
      </c>
      <c r="CM348" s="4" t="s">
        <v>9</v>
      </c>
      <c r="CN348" s="4" t="s">
        <v>5902</v>
      </c>
      <c r="CO348" s="4" t="s">
        <v>9</v>
      </c>
      <c r="CP348" s="4" t="s">
        <v>9</v>
      </c>
      <c r="CQ348" s="4" t="s">
        <v>9</v>
      </c>
      <c r="CR348" s="4" t="s">
        <v>9</v>
      </c>
      <c r="CS348" s="4" t="s">
        <v>9</v>
      </c>
      <c r="CT348" s="4" t="s">
        <v>9</v>
      </c>
      <c r="CU348" s="4" t="s">
        <v>9</v>
      </c>
      <c r="CV348" s="4" t="s">
        <v>11</v>
      </c>
      <c r="CW348" s="4" t="s">
        <v>5909</v>
      </c>
      <c r="CX348" s="4" t="s">
        <v>9</v>
      </c>
      <c r="CY348" s="4" t="s">
        <v>9</v>
      </c>
      <c r="CZ348" s="4" t="s">
        <v>9</v>
      </c>
      <c r="DA348" s="4" t="s">
        <v>9</v>
      </c>
      <c r="DB348" s="4" t="s">
        <v>9</v>
      </c>
      <c r="DC348" s="102"/>
      <c r="DE348" s="8" t="str">
        <f t="shared" si="10"/>
        <v>XCA020</v>
      </c>
      <c r="DF348" s="8" t="str">
        <f t="shared" si="11"/>
        <v>Staff Uniforms</v>
      </c>
    </row>
    <row r="349" spans="1:110">
      <c r="A349" s="4" t="s">
        <v>6256</v>
      </c>
      <c r="B349" s="4" t="s">
        <v>5899</v>
      </c>
      <c r="C349" s="4" t="s">
        <v>4955</v>
      </c>
      <c r="D349" s="4" t="s">
        <v>9</v>
      </c>
      <c r="E349" s="4" t="s">
        <v>5900</v>
      </c>
      <c r="F349" s="102">
        <v>44502</v>
      </c>
      <c r="G349" s="4" t="s">
        <v>9</v>
      </c>
      <c r="H349" s="102"/>
      <c r="I349" s="4" t="s">
        <v>7022</v>
      </c>
      <c r="J349" s="4" t="s">
        <v>9</v>
      </c>
      <c r="K349" s="4" t="s">
        <v>5002</v>
      </c>
      <c r="L349" s="4" t="s">
        <v>9</v>
      </c>
      <c r="M349" s="4" t="s">
        <v>9</v>
      </c>
      <c r="N349" s="4" t="s">
        <v>5002</v>
      </c>
      <c r="O349" s="4" t="s">
        <v>4955</v>
      </c>
      <c r="P349" s="4" t="s">
        <v>5901</v>
      </c>
      <c r="Q349" s="4" t="s">
        <v>9</v>
      </c>
      <c r="R349" s="4" t="s">
        <v>9</v>
      </c>
      <c r="S349" s="4" t="s">
        <v>11</v>
      </c>
      <c r="T349" s="4" t="s">
        <v>1449</v>
      </c>
      <c r="U349" s="4" t="s">
        <v>5902</v>
      </c>
      <c r="V349" s="102"/>
      <c r="W349" s="4" t="s">
        <v>5902</v>
      </c>
      <c r="X349" s="4" t="s">
        <v>9</v>
      </c>
      <c r="Y349" s="4" t="s">
        <v>11</v>
      </c>
      <c r="Z349" s="4" t="s">
        <v>9</v>
      </c>
      <c r="AA349" s="4" t="s">
        <v>9</v>
      </c>
      <c r="AB349" s="102"/>
      <c r="AC349" s="102"/>
      <c r="AD349" s="102"/>
      <c r="AE349" s="102">
        <v>44502</v>
      </c>
      <c r="AF349" s="102"/>
      <c r="AG349" s="102"/>
      <c r="AH349" s="4" t="s">
        <v>5903</v>
      </c>
      <c r="AI349" s="4" t="s">
        <v>9</v>
      </c>
      <c r="AJ349" s="4" t="s">
        <v>9</v>
      </c>
      <c r="AK349" s="4" t="s">
        <v>9</v>
      </c>
      <c r="AL349" s="4" t="s">
        <v>5904</v>
      </c>
      <c r="AM349" s="4" t="s">
        <v>5905</v>
      </c>
      <c r="AN349" s="4" t="s">
        <v>9</v>
      </c>
      <c r="AO349" s="4" t="s">
        <v>9</v>
      </c>
      <c r="AP349" s="4" t="s">
        <v>5902</v>
      </c>
      <c r="AQ349" s="4" t="s">
        <v>9</v>
      </c>
      <c r="AR349" s="4" t="s">
        <v>9</v>
      </c>
      <c r="AS349" s="4" t="s">
        <v>9</v>
      </c>
      <c r="AT349" s="4" t="s">
        <v>9</v>
      </c>
      <c r="AU349" s="4" t="s">
        <v>9</v>
      </c>
      <c r="AV349" s="102"/>
      <c r="AW349" s="4" t="s">
        <v>5902</v>
      </c>
      <c r="AX349" s="4" t="s">
        <v>9</v>
      </c>
      <c r="AY349" s="4" t="s">
        <v>9</v>
      </c>
      <c r="AZ349" s="4" t="s">
        <v>9</v>
      </c>
      <c r="BA349" s="4" t="s">
        <v>9</v>
      </c>
      <c r="BB349" s="103">
        <v>0</v>
      </c>
      <c r="BC349" s="102"/>
      <c r="BD349" s="4" t="s">
        <v>9</v>
      </c>
      <c r="BE349" s="102"/>
      <c r="BF349" s="102"/>
      <c r="BG349" s="4" t="s">
        <v>9</v>
      </c>
      <c r="BH349" s="4" t="s">
        <v>5906</v>
      </c>
      <c r="BI349" s="4" t="s">
        <v>9</v>
      </c>
      <c r="BJ349" s="4" t="s">
        <v>9</v>
      </c>
      <c r="BK349" s="4" t="s">
        <v>9</v>
      </c>
      <c r="BL349" s="4" t="s">
        <v>9</v>
      </c>
      <c r="BM349" s="4" t="s">
        <v>9</v>
      </c>
      <c r="BN349" s="4" t="s">
        <v>5907</v>
      </c>
      <c r="BO349" s="4" t="s">
        <v>5908</v>
      </c>
      <c r="BP349" s="4" t="s">
        <v>9</v>
      </c>
      <c r="BQ349" s="4" t="s">
        <v>9</v>
      </c>
      <c r="BR349" s="4" t="s">
        <v>5902</v>
      </c>
      <c r="BS349" s="4" t="s">
        <v>9</v>
      </c>
      <c r="BT349" s="4" t="s">
        <v>9</v>
      </c>
      <c r="BU349" s="4" t="s">
        <v>9</v>
      </c>
      <c r="BV349" s="4" t="s">
        <v>9</v>
      </c>
      <c r="BW349" s="4" t="s">
        <v>9</v>
      </c>
      <c r="BX349" s="4" t="s">
        <v>5901</v>
      </c>
      <c r="BY349" s="4" t="s">
        <v>9</v>
      </c>
      <c r="BZ349" s="4" t="s">
        <v>9</v>
      </c>
      <c r="CA349" s="4" t="s">
        <v>9</v>
      </c>
      <c r="CB349" s="4" t="s">
        <v>9</v>
      </c>
      <c r="CC349" s="4" t="s">
        <v>9</v>
      </c>
      <c r="CD349" s="4" t="s">
        <v>9</v>
      </c>
      <c r="CE349" s="4" t="s">
        <v>9</v>
      </c>
      <c r="CF349" s="4" t="s">
        <v>5902</v>
      </c>
      <c r="CG349" s="4" t="s">
        <v>9</v>
      </c>
      <c r="CH349" s="4" t="s">
        <v>9</v>
      </c>
      <c r="CI349" s="4" t="s">
        <v>9</v>
      </c>
      <c r="CJ349" s="4" t="s">
        <v>9</v>
      </c>
      <c r="CK349" s="104">
        <v>0.51293981481480999</v>
      </c>
      <c r="CL349" s="104">
        <v>0</v>
      </c>
      <c r="CM349" s="4" t="s">
        <v>9</v>
      </c>
      <c r="CN349" s="4" t="s">
        <v>5902</v>
      </c>
      <c r="CO349" s="4" t="s">
        <v>9</v>
      </c>
      <c r="CP349" s="4" t="s">
        <v>9</v>
      </c>
      <c r="CQ349" s="4" t="s">
        <v>9</v>
      </c>
      <c r="CR349" s="4" t="s">
        <v>9</v>
      </c>
      <c r="CS349" s="4" t="s">
        <v>9</v>
      </c>
      <c r="CT349" s="4" t="s">
        <v>9</v>
      </c>
      <c r="CU349" s="4" t="s">
        <v>9</v>
      </c>
      <c r="CV349" s="4" t="s">
        <v>11</v>
      </c>
      <c r="CW349" s="4" t="s">
        <v>5909</v>
      </c>
      <c r="CX349" s="4" t="s">
        <v>9</v>
      </c>
      <c r="CY349" s="4" t="s">
        <v>9</v>
      </c>
      <c r="CZ349" s="4" t="s">
        <v>9</v>
      </c>
      <c r="DA349" s="4" t="s">
        <v>9</v>
      </c>
      <c r="DB349" s="4" t="s">
        <v>9</v>
      </c>
      <c r="DC349" s="102"/>
      <c r="DE349" s="8" t="str">
        <f t="shared" si="10"/>
        <v>XCA021</v>
      </c>
      <c r="DF349" s="8" t="str">
        <f t="shared" si="11"/>
        <v>Temporary Labour (Standard)</v>
      </c>
    </row>
    <row r="350" spans="1:110">
      <c r="A350" s="4" t="s">
        <v>6257</v>
      </c>
      <c r="B350" s="4" t="s">
        <v>5899</v>
      </c>
      <c r="C350" s="4" t="s">
        <v>4955</v>
      </c>
      <c r="D350" s="4" t="s">
        <v>9</v>
      </c>
      <c r="E350" s="4" t="s">
        <v>5900</v>
      </c>
      <c r="F350" s="102">
        <v>44502</v>
      </c>
      <c r="G350" s="4" t="s">
        <v>9</v>
      </c>
      <c r="H350" s="102"/>
      <c r="I350" s="4" t="s">
        <v>7023</v>
      </c>
      <c r="J350" s="4" t="s">
        <v>9</v>
      </c>
      <c r="K350" s="4" t="s">
        <v>5002</v>
      </c>
      <c r="L350" s="4" t="s">
        <v>9</v>
      </c>
      <c r="M350" s="4" t="s">
        <v>9</v>
      </c>
      <c r="N350" s="4" t="s">
        <v>5002</v>
      </c>
      <c r="O350" s="4" t="s">
        <v>4955</v>
      </c>
      <c r="P350" s="4" t="s">
        <v>5901</v>
      </c>
      <c r="Q350" s="4" t="s">
        <v>9</v>
      </c>
      <c r="R350" s="4" t="s">
        <v>9</v>
      </c>
      <c r="S350" s="4" t="s">
        <v>11</v>
      </c>
      <c r="T350" s="4" t="s">
        <v>1449</v>
      </c>
      <c r="U350" s="4" t="s">
        <v>5902</v>
      </c>
      <c r="V350" s="102"/>
      <c r="W350" s="4" t="s">
        <v>5902</v>
      </c>
      <c r="X350" s="4" t="s">
        <v>9</v>
      </c>
      <c r="Y350" s="4" t="s">
        <v>11</v>
      </c>
      <c r="Z350" s="4" t="s">
        <v>9</v>
      </c>
      <c r="AA350" s="4" t="s">
        <v>9</v>
      </c>
      <c r="AB350" s="102"/>
      <c r="AC350" s="102"/>
      <c r="AD350" s="102"/>
      <c r="AE350" s="102">
        <v>44502</v>
      </c>
      <c r="AF350" s="102"/>
      <c r="AG350" s="102"/>
      <c r="AH350" s="4" t="s">
        <v>5903</v>
      </c>
      <c r="AI350" s="4" t="s">
        <v>9</v>
      </c>
      <c r="AJ350" s="4" t="s">
        <v>9</v>
      </c>
      <c r="AK350" s="4" t="s">
        <v>9</v>
      </c>
      <c r="AL350" s="4" t="s">
        <v>5904</v>
      </c>
      <c r="AM350" s="4" t="s">
        <v>5905</v>
      </c>
      <c r="AN350" s="4" t="s">
        <v>9</v>
      </c>
      <c r="AO350" s="4" t="s">
        <v>9</v>
      </c>
      <c r="AP350" s="4" t="s">
        <v>5902</v>
      </c>
      <c r="AQ350" s="4" t="s">
        <v>9</v>
      </c>
      <c r="AR350" s="4" t="s">
        <v>9</v>
      </c>
      <c r="AS350" s="4" t="s">
        <v>9</v>
      </c>
      <c r="AT350" s="4" t="s">
        <v>9</v>
      </c>
      <c r="AU350" s="4" t="s">
        <v>9</v>
      </c>
      <c r="AV350" s="102"/>
      <c r="AW350" s="4" t="s">
        <v>5902</v>
      </c>
      <c r="AX350" s="4" t="s">
        <v>9</v>
      </c>
      <c r="AY350" s="4" t="s">
        <v>9</v>
      </c>
      <c r="AZ350" s="4" t="s">
        <v>9</v>
      </c>
      <c r="BA350" s="4" t="s">
        <v>9</v>
      </c>
      <c r="BB350" s="103">
        <v>0</v>
      </c>
      <c r="BC350" s="102"/>
      <c r="BD350" s="4" t="s">
        <v>9</v>
      </c>
      <c r="BE350" s="102"/>
      <c r="BF350" s="102"/>
      <c r="BG350" s="4" t="s">
        <v>9</v>
      </c>
      <c r="BH350" s="4" t="s">
        <v>5906</v>
      </c>
      <c r="BI350" s="4" t="s">
        <v>9</v>
      </c>
      <c r="BJ350" s="4" t="s">
        <v>9</v>
      </c>
      <c r="BK350" s="4" t="s">
        <v>9</v>
      </c>
      <c r="BL350" s="4" t="s">
        <v>9</v>
      </c>
      <c r="BM350" s="4" t="s">
        <v>9</v>
      </c>
      <c r="BN350" s="4" t="s">
        <v>5907</v>
      </c>
      <c r="BO350" s="4" t="s">
        <v>5908</v>
      </c>
      <c r="BP350" s="4" t="s">
        <v>9</v>
      </c>
      <c r="BQ350" s="4" t="s">
        <v>9</v>
      </c>
      <c r="BR350" s="4" t="s">
        <v>5902</v>
      </c>
      <c r="BS350" s="4" t="s">
        <v>9</v>
      </c>
      <c r="BT350" s="4" t="s">
        <v>9</v>
      </c>
      <c r="BU350" s="4" t="s">
        <v>9</v>
      </c>
      <c r="BV350" s="4" t="s">
        <v>9</v>
      </c>
      <c r="BW350" s="4" t="s">
        <v>9</v>
      </c>
      <c r="BX350" s="4" t="s">
        <v>5901</v>
      </c>
      <c r="BY350" s="4" t="s">
        <v>9</v>
      </c>
      <c r="BZ350" s="4" t="s">
        <v>9</v>
      </c>
      <c r="CA350" s="4" t="s">
        <v>9</v>
      </c>
      <c r="CB350" s="4" t="s">
        <v>9</v>
      </c>
      <c r="CC350" s="4" t="s">
        <v>9</v>
      </c>
      <c r="CD350" s="4" t="s">
        <v>9</v>
      </c>
      <c r="CE350" s="4" t="s">
        <v>9</v>
      </c>
      <c r="CF350" s="4" t="s">
        <v>5902</v>
      </c>
      <c r="CG350" s="4" t="s">
        <v>9</v>
      </c>
      <c r="CH350" s="4" t="s">
        <v>9</v>
      </c>
      <c r="CI350" s="4" t="s">
        <v>9</v>
      </c>
      <c r="CJ350" s="4" t="s">
        <v>9</v>
      </c>
      <c r="CK350" s="104">
        <v>0.51295138888889003</v>
      </c>
      <c r="CL350" s="104">
        <v>0</v>
      </c>
      <c r="CM350" s="4" t="s">
        <v>9</v>
      </c>
      <c r="CN350" s="4" t="s">
        <v>5902</v>
      </c>
      <c r="CO350" s="4" t="s">
        <v>9</v>
      </c>
      <c r="CP350" s="4" t="s">
        <v>9</v>
      </c>
      <c r="CQ350" s="4" t="s">
        <v>9</v>
      </c>
      <c r="CR350" s="4" t="s">
        <v>9</v>
      </c>
      <c r="CS350" s="4" t="s">
        <v>9</v>
      </c>
      <c r="CT350" s="4" t="s">
        <v>9</v>
      </c>
      <c r="CU350" s="4" t="s">
        <v>9</v>
      </c>
      <c r="CV350" s="4" t="s">
        <v>11</v>
      </c>
      <c r="CW350" s="4" t="s">
        <v>5909</v>
      </c>
      <c r="CX350" s="4" t="s">
        <v>9</v>
      </c>
      <c r="CY350" s="4" t="s">
        <v>9</v>
      </c>
      <c r="CZ350" s="4" t="s">
        <v>9</v>
      </c>
      <c r="DA350" s="4" t="s">
        <v>9</v>
      </c>
      <c r="DB350" s="4" t="s">
        <v>9</v>
      </c>
      <c r="DC350" s="102"/>
      <c r="DE350" s="8" t="str">
        <f t="shared" si="10"/>
        <v>XCA022</v>
      </c>
      <c r="DF350" s="8" t="str">
        <f t="shared" si="11"/>
        <v>Temporary Labour (Event)</v>
      </c>
    </row>
    <row r="351" spans="1:110">
      <c r="A351" s="4" t="s">
        <v>6258</v>
      </c>
      <c r="B351" s="4" t="s">
        <v>5899</v>
      </c>
      <c r="C351" s="4" t="s">
        <v>4955</v>
      </c>
      <c r="D351" s="4" t="s">
        <v>9</v>
      </c>
      <c r="E351" s="4" t="s">
        <v>5900</v>
      </c>
      <c r="F351" s="102">
        <v>44502</v>
      </c>
      <c r="G351" s="4" t="s">
        <v>9</v>
      </c>
      <c r="H351" s="102"/>
      <c r="I351" s="4" t="s">
        <v>7024</v>
      </c>
      <c r="J351" s="4" t="s">
        <v>9</v>
      </c>
      <c r="K351" s="4" t="s">
        <v>5002</v>
      </c>
      <c r="L351" s="4" t="s">
        <v>9</v>
      </c>
      <c r="M351" s="4" t="s">
        <v>9</v>
      </c>
      <c r="N351" s="4" t="s">
        <v>5002</v>
      </c>
      <c r="O351" s="4" t="s">
        <v>4955</v>
      </c>
      <c r="P351" s="4" t="s">
        <v>5901</v>
      </c>
      <c r="Q351" s="4" t="s">
        <v>9</v>
      </c>
      <c r="R351" s="4" t="s">
        <v>9</v>
      </c>
      <c r="S351" s="4" t="s">
        <v>11</v>
      </c>
      <c r="T351" s="4" t="s">
        <v>1449</v>
      </c>
      <c r="U351" s="4" t="s">
        <v>5902</v>
      </c>
      <c r="V351" s="102"/>
      <c r="W351" s="4" t="s">
        <v>5902</v>
      </c>
      <c r="X351" s="4" t="s">
        <v>9</v>
      </c>
      <c r="Y351" s="4" t="s">
        <v>11</v>
      </c>
      <c r="Z351" s="4" t="s">
        <v>9</v>
      </c>
      <c r="AA351" s="4" t="s">
        <v>9</v>
      </c>
      <c r="AB351" s="102"/>
      <c r="AC351" s="102"/>
      <c r="AD351" s="102"/>
      <c r="AE351" s="102">
        <v>44502</v>
      </c>
      <c r="AF351" s="102"/>
      <c r="AG351" s="102"/>
      <c r="AH351" s="4" t="s">
        <v>5903</v>
      </c>
      <c r="AI351" s="4" t="s">
        <v>9</v>
      </c>
      <c r="AJ351" s="4" t="s">
        <v>9</v>
      </c>
      <c r="AK351" s="4" t="s">
        <v>9</v>
      </c>
      <c r="AL351" s="4" t="s">
        <v>5904</v>
      </c>
      <c r="AM351" s="4" t="s">
        <v>5905</v>
      </c>
      <c r="AN351" s="4" t="s">
        <v>9</v>
      </c>
      <c r="AO351" s="4" t="s">
        <v>9</v>
      </c>
      <c r="AP351" s="4" t="s">
        <v>5902</v>
      </c>
      <c r="AQ351" s="4" t="s">
        <v>9</v>
      </c>
      <c r="AR351" s="4" t="s">
        <v>9</v>
      </c>
      <c r="AS351" s="4" t="s">
        <v>9</v>
      </c>
      <c r="AT351" s="4" t="s">
        <v>9</v>
      </c>
      <c r="AU351" s="4" t="s">
        <v>9</v>
      </c>
      <c r="AV351" s="102"/>
      <c r="AW351" s="4" t="s">
        <v>5902</v>
      </c>
      <c r="AX351" s="4" t="s">
        <v>9</v>
      </c>
      <c r="AY351" s="4" t="s">
        <v>9</v>
      </c>
      <c r="AZ351" s="4" t="s">
        <v>9</v>
      </c>
      <c r="BA351" s="4" t="s">
        <v>9</v>
      </c>
      <c r="BB351" s="103">
        <v>0</v>
      </c>
      <c r="BC351" s="102"/>
      <c r="BD351" s="4" t="s">
        <v>9</v>
      </c>
      <c r="BE351" s="102"/>
      <c r="BF351" s="102"/>
      <c r="BG351" s="4" t="s">
        <v>9</v>
      </c>
      <c r="BH351" s="4" t="s">
        <v>5906</v>
      </c>
      <c r="BI351" s="4" t="s">
        <v>9</v>
      </c>
      <c r="BJ351" s="4" t="s">
        <v>9</v>
      </c>
      <c r="BK351" s="4" t="s">
        <v>9</v>
      </c>
      <c r="BL351" s="4" t="s">
        <v>9</v>
      </c>
      <c r="BM351" s="4" t="s">
        <v>9</v>
      </c>
      <c r="BN351" s="4" t="s">
        <v>5907</v>
      </c>
      <c r="BO351" s="4" t="s">
        <v>5908</v>
      </c>
      <c r="BP351" s="4" t="s">
        <v>9</v>
      </c>
      <c r="BQ351" s="4" t="s">
        <v>9</v>
      </c>
      <c r="BR351" s="4" t="s">
        <v>5902</v>
      </c>
      <c r="BS351" s="4" t="s">
        <v>9</v>
      </c>
      <c r="BT351" s="4" t="s">
        <v>9</v>
      </c>
      <c r="BU351" s="4" t="s">
        <v>9</v>
      </c>
      <c r="BV351" s="4" t="s">
        <v>9</v>
      </c>
      <c r="BW351" s="4" t="s">
        <v>9</v>
      </c>
      <c r="BX351" s="4" t="s">
        <v>5901</v>
      </c>
      <c r="BY351" s="4" t="s">
        <v>9</v>
      </c>
      <c r="BZ351" s="4" t="s">
        <v>9</v>
      </c>
      <c r="CA351" s="4" t="s">
        <v>9</v>
      </c>
      <c r="CB351" s="4" t="s">
        <v>9</v>
      </c>
      <c r="CC351" s="4" t="s">
        <v>9</v>
      </c>
      <c r="CD351" s="4" t="s">
        <v>9</v>
      </c>
      <c r="CE351" s="4" t="s">
        <v>9</v>
      </c>
      <c r="CF351" s="4" t="s">
        <v>5902</v>
      </c>
      <c r="CG351" s="4" t="s">
        <v>9</v>
      </c>
      <c r="CH351" s="4" t="s">
        <v>9</v>
      </c>
      <c r="CI351" s="4" t="s">
        <v>9</v>
      </c>
      <c r="CJ351" s="4" t="s">
        <v>9</v>
      </c>
      <c r="CK351" s="104">
        <v>0.51295138888889003</v>
      </c>
      <c r="CL351" s="104">
        <v>0</v>
      </c>
      <c r="CM351" s="4" t="s">
        <v>9</v>
      </c>
      <c r="CN351" s="4" t="s">
        <v>5902</v>
      </c>
      <c r="CO351" s="4" t="s">
        <v>9</v>
      </c>
      <c r="CP351" s="4" t="s">
        <v>9</v>
      </c>
      <c r="CQ351" s="4" t="s">
        <v>9</v>
      </c>
      <c r="CR351" s="4" t="s">
        <v>9</v>
      </c>
      <c r="CS351" s="4" t="s">
        <v>9</v>
      </c>
      <c r="CT351" s="4" t="s">
        <v>9</v>
      </c>
      <c r="CU351" s="4" t="s">
        <v>9</v>
      </c>
      <c r="CV351" s="4" t="s">
        <v>11</v>
      </c>
      <c r="CW351" s="4" t="s">
        <v>5909</v>
      </c>
      <c r="CX351" s="4" t="s">
        <v>9</v>
      </c>
      <c r="CY351" s="4" t="s">
        <v>9</v>
      </c>
      <c r="CZ351" s="4" t="s">
        <v>9</v>
      </c>
      <c r="DA351" s="4" t="s">
        <v>9</v>
      </c>
      <c r="DB351" s="4" t="s">
        <v>9</v>
      </c>
      <c r="DC351" s="102"/>
      <c r="DE351" s="8" t="str">
        <f t="shared" si="10"/>
        <v>XCA030</v>
      </c>
      <c r="DF351" s="8" t="str">
        <f t="shared" si="11"/>
        <v>R&amp;M Kitchen Equipment</v>
      </c>
    </row>
    <row r="352" spans="1:110">
      <c r="A352" s="4" t="s">
        <v>6259</v>
      </c>
      <c r="B352" s="4" t="s">
        <v>5899</v>
      </c>
      <c r="C352" s="4" t="s">
        <v>4955</v>
      </c>
      <c r="D352" s="4" t="s">
        <v>9</v>
      </c>
      <c r="E352" s="4" t="s">
        <v>5900</v>
      </c>
      <c r="F352" s="102">
        <v>44502</v>
      </c>
      <c r="G352" s="4" t="s">
        <v>9</v>
      </c>
      <c r="H352" s="102"/>
      <c r="I352" s="4" t="s">
        <v>7025</v>
      </c>
      <c r="J352" s="4" t="s">
        <v>9</v>
      </c>
      <c r="K352" s="4" t="s">
        <v>5002</v>
      </c>
      <c r="L352" s="4" t="s">
        <v>9</v>
      </c>
      <c r="M352" s="4" t="s">
        <v>9</v>
      </c>
      <c r="N352" s="4" t="s">
        <v>5002</v>
      </c>
      <c r="O352" s="4" t="s">
        <v>4955</v>
      </c>
      <c r="P352" s="4" t="s">
        <v>5901</v>
      </c>
      <c r="Q352" s="4" t="s">
        <v>9</v>
      </c>
      <c r="R352" s="4" t="s">
        <v>9</v>
      </c>
      <c r="S352" s="4" t="s">
        <v>11</v>
      </c>
      <c r="T352" s="4" t="s">
        <v>1449</v>
      </c>
      <c r="U352" s="4" t="s">
        <v>5902</v>
      </c>
      <c r="V352" s="102"/>
      <c r="W352" s="4" t="s">
        <v>5902</v>
      </c>
      <c r="X352" s="4" t="s">
        <v>9</v>
      </c>
      <c r="Y352" s="4" t="s">
        <v>11</v>
      </c>
      <c r="Z352" s="4" t="s">
        <v>9</v>
      </c>
      <c r="AA352" s="4" t="s">
        <v>9</v>
      </c>
      <c r="AB352" s="102"/>
      <c r="AC352" s="102"/>
      <c r="AD352" s="102"/>
      <c r="AE352" s="102">
        <v>44502</v>
      </c>
      <c r="AF352" s="102"/>
      <c r="AG352" s="102"/>
      <c r="AH352" s="4" t="s">
        <v>5903</v>
      </c>
      <c r="AI352" s="4" t="s">
        <v>9</v>
      </c>
      <c r="AJ352" s="4" t="s">
        <v>9</v>
      </c>
      <c r="AK352" s="4" t="s">
        <v>9</v>
      </c>
      <c r="AL352" s="4" t="s">
        <v>5904</v>
      </c>
      <c r="AM352" s="4" t="s">
        <v>5905</v>
      </c>
      <c r="AN352" s="4" t="s">
        <v>9</v>
      </c>
      <c r="AO352" s="4" t="s">
        <v>9</v>
      </c>
      <c r="AP352" s="4" t="s">
        <v>5902</v>
      </c>
      <c r="AQ352" s="4" t="s">
        <v>9</v>
      </c>
      <c r="AR352" s="4" t="s">
        <v>9</v>
      </c>
      <c r="AS352" s="4" t="s">
        <v>9</v>
      </c>
      <c r="AT352" s="4" t="s">
        <v>9</v>
      </c>
      <c r="AU352" s="4" t="s">
        <v>9</v>
      </c>
      <c r="AV352" s="102"/>
      <c r="AW352" s="4" t="s">
        <v>5902</v>
      </c>
      <c r="AX352" s="4" t="s">
        <v>9</v>
      </c>
      <c r="AY352" s="4" t="s">
        <v>9</v>
      </c>
      <c r="AZ352" s="4" t="s">
        <v>9</v>
      </c>
      <c r="BA352" s="4" t="s">
        <v>9</v>
      </c>
      <c r="BB352" s="103">
        <v>0</v>
      </c>
      <c r="BC352" s="102"/>
      <c r="BD352" s="4" t="s">
        <v>9</v>
      </c>
      <c r="BE352" s="102"/>
      <c r="BF352" s="102"/>
      <c r="BG352" s="4" t="s">
        <v>9</v>
      </c>
      <c r="BH352" s="4" t="s">
        <v>5906</v>
      </c>
      <c r="BI352" s="4" t="s">
        <v>9</v>
      </c>
      <c r="BJ352" s="4" t="s">
        <v>9</v>
      </c>
      <c r="BK352" s="4" t="s">
        <v>9</v>
      </c>
      <c r="BL352" s="4" t="s">
        <v>9</v>
      </c>
      <c r="BM352" s="4" t="s">
        <v>9</v>
      </c>
      <c r="BN352" s="4" t="s">
        <v>5907</v>
      </c>
      <c r="BO352" s="4" t="s">
        <v>5908</v>
      </c>
      <c r="BP352" s="4" t="s">
        <v>9</v>
      </c>
      <c r="BQ352" s="4" t="s">
        <v>9</v>
      </c>
      <c r="BR352" s="4" t="s">
        <v>5902</v>
      </c>
      <c r="BS352" s="4" t="s">
        <v>9</v>
      </c>
      <c r="BT352" s="4" t="s">
        <v>9</v>
      </c>
      <c r="BU352" s="4" t="s">
        <v>9</v>
      </c>
      <c r="BV352" s="4" t="s">
        <v>9</v>
      </c>
      <c r="BW352" s="4" t="s">
        <v>9</v>
      </c>
      <c r="BX352" s="4" t="s">
        <v>5901</v>
      </c>
      <c r="BY352" s="4" t="s">
        <v>9</v>
      </c>
      <c r="BZ352" s="4" t="s">
        <v>9</v>
      </c>
      <c r="CA352" s="4" t="s">
        <v>9</v>
      </c>
      <c r="CB352" s="4" t="s">
        <v>9</v>
      </c>
      <c r="CC352" s="4" t="s">
        <v>9</v>
      </c>
      <c r="CD352" s="4" t="s">
        <v>9</v>
      </c>
      <c r="CE352" s="4" t="s">
        <v>9</v>
      </c>
      <c r="CF352" s="4" t="s">
        <v>5902</v>
      </c>
      <c r="CG352" s="4" t="s">
        <v>9</v>
      </c>
      <c r="CH352" s="4" t="s">
        <v>9</v>
      </c>
      <c r="CI352" s="4" t="s">
        <v>9</v>
      </c>
      <c r="CJ352" s="4" t="s">
        <v>9</v>
      </c>
      <c r="CK352" s="104">
        <v>0.51295138888889003</v>
      </c>
      <c r="CL352" s="104">
        <v>0</v>
      </c>
      <c r="CM352" s="4" t="s">
        <v>9</v>
      </c>
      <c r="CN352" s="4" t="s">
        <v>5902</v>
      </c>
      <c r="CO352" s="4" t="s">
        <v>9</v>
      </c>
      <c r="CP352" s="4" t="s">
        <v>9</v>
      </c>
      <c r="CQ352" s="4" t="s">
        <v>9</v>
      </c>
      <c r="CR352" s="4" t="s">
        <v>9</v>
      </c>
      <c r="CS352" s="4" t="s">
        <v>9</v>
      </c>
      <c r="CT352" s="4" t="s">
        <v>9</v>
      </c>
      <c r="CU352" s="4" t="s">
        <v>9</v>
      </c>
      <c r="CV352" s="4" t="s">
        <v>11</v>
      </c>
      <c r="CW352" s="4" t="s">
        <v>5909</v>
      </c>
      <c r="CX352" s="4" t="s">
        <v>9</v>
      </c>
      <c r="CY352" s="4" t="s">
        <v>9</v>
      </c>
      <c r="CZ352" s="4" t="s">
        <v>9</v>
      </c>
      <c r="DA352" s="4" t="s">
        <v>9</v>
      </c>
      <c r="DB352" s="4" t="s">
        <v>9</v>
      </c>
      <c r="DC352" s="102"/>
      <c r="DE352" s="8" t="str">
        <f t="shared" si="10"/>
        <v>XCA031</v>
      </c>
      <c r="DF352" s="8" t="str">
        <f t="shared" si="11"/>
        <v>Kitchen Consumables</v>
      </c>
    </row>
    <row r="353" spans="1:110">
      <c r="A353" s="4" t="s">
        <v>6260</v>
      </c>
      <c r="B353" s="4" t="s">
        <v>5899</v>
      </c>
      <c r="C353" s="4" t="s">
        <v>4955</v>
      </c>
      <c r="D353" s="4" t="s">
        <v>9</v>
      </c>
      <c r="E353" s="4" t="s">
        <v>5900</v>
      </c>
      <c r="F353" s="102">
        <v>44502</v>
      </c>
      <c r="G353" s="4" t="s">
        <v>9</v>
      </c>
      <c r="H353" s="102"/>
      <c r="I353" s="4" t="s">
        <v>7026</v>
      </c>
      <c r="J353" s="4" t="s">
        <v>9</v>
      </c>
      <c r="K353" s="4" t="s">
        <v>5002</v>
      </c>
      <c r="L353" s="4" t="s">
        <v>9</v>
      </c>
      <c r="M353" s="4" t="s">
        <v>9</v>
      </c>
      <c r="N353" s="4" t="s">
        <v>5002</v>
      </c>
      <c r="O353" s="4" t="s">
        <v>4955</v>
      </c>
      <c r="P353" s="4" t="s">
        <v>5901</v>
      </c>
      <c r="Q353" s="4" t="s">
        <v>9</v>
      </c>
      <c r="R353" s="4" t="s">
        <v>9</v>
      </c>
      <c r="S353" s="4" t="s">
        <v>11</v>
      </c>
      <c r="T353" s="4" t="s">
        <v>1449</v>
      </c>
      <c r="U353" s="4" t="s">
        <v>5902</v>
      </c>
      <c r="V353" s="102"/>
      <c r="W353" s="4" t="s">
        <v>5902</v>
      </c>
      <c r="X353" s="4" t="s">
        <v>9</v>
      </c>
      <c r="Y353" s="4" t="s">
        <v>11</v>
      </c>
      <c r="Z353" s="4" t="s">
        <v>9</v>
      </c>
      <c r="AA353" s="4" t="s">
        <v>9</v>
      </c>
      <c r="AB353" s="102"/>
      <c r="AC353" s="102"/>
      <c r="AD353" s="102"/>
      <c r="AE353" s="102">
        <v>44502</v>
      </c>
      <c r="AF353" s="102"/>
      <c r="AG353" s="102"/>
      <c r="AH353" s="4" t="s">
        <v>5903</v>
      </c>
      <c r="AI353" s="4" t="s">
        <v>9</v>
      </c>
      <c r="AJ353" s="4" t="s">
        <v>9</v>
      </c>
      <c r="AK353" s="4" t="s">
        <v>9</v>
      </c>
      <c r="AL353" s="4" t="s">
        <v>5904</v>
      </c>
      <c r="AM353" s="4" t="s">
        <v>5905</v>
      </c>
      <c r="AN353" s="4" t="s">
        <v>9</v>
      </c>
      <c r="AO353" s="4" t="s">
        <v>9</v>
      </c>
      <c r="AP353" s="4" t="s">
        <v>5902</v>
      </c>
      <c r="AQ353" s="4" t="s">
        <v>9</v>
      </c>
      <c r="AR353" s="4" t="s">
        <v>9</v>
      </c>
      <c r="AS353" s="4" t="s">
        <v>9</v>
      </c>
      <c r="AT353" s="4" t="s">
        <v>9</v>
      </c>
      <c r="AU353" s="4" t="s">
        <v>9</v>
      </c>
      <c r="AV353" s="102"/>
      <c r="AW353" s="4" t="s">
        <v>5902</v>
      </c>
      <c r="AX353" s="4" t="s">
        <v>9</v>
      </c>
      <c r="AY353" s="4" t="s">
        <v>9</v>
      </c>
      <c r="AZ353" s="4" t="s">
        <v>9</v>
      </c>
      <c r="BA353" s="4" t="s">
        <v>9</v>
      </c>
      <c r="BB353" s="103">
        <v>0</v>
      </c>
      <c r="BC353" s="102"/>
      <c r="BD353" s="4" t="s">
        <v>9</v>
      </c>
      <c r="BE353" s="102"/>
      <c r="BF353" s="102"/>
      <c r="BG353" s="4" t="s">
        <v>9</v>
      </c>
      <c r="BH353" s="4" t="s">
        <v>5906</v>
      </c>
      <c r="BI353" s="4" t="s">
        <v>9</v>
      </c>
      <c r="BJ353" s="4" t="s">
        <v>9</v>
      </c>
      <c r="BK353" s="4" t="s">
        <v>9</v>
      </c>
      <c r="BL353" s="4" t="s">
        <v>9</v>
      </c>
      <c r="BM353" s="4" t="s">
        <v>9</v>
      </c>
      <c r="BN353" s="4" t="s">
        <v>5907</v>
      </c>
      <c r="BO353" s="4" t="s">
        <v>5908</v>
      </c>
      <c r="BP353" s="4" t="s">
        <v>9</v>
      </c>
      <c r="BQ353" s="4" t="s">
        <v>9</v>
      </c>
      <c r="BR353" s="4" t="s">
        <v>5902</v>
      </c>
      <c r="BS353" s="4" t="s">
        <v>9</v>
      </c>
      <c r="BT353" s="4" t="s">
        <v>9</v>
      </c>
      <c r="BU353" s="4" t="s">
        <v>9</v>
      </c>
      <c r="BV353" s="4" t="s">
        <v>9</v>
      </c>
      <c r="BW353" s="4" t="s">
        <v>9</v>
      </c>
      <c r="BX353" s="4" t="s">
        <v>5901</v>
      </c>
      <c r="BY353" s="4" t="s">
        <v>9</v>
      </c>
      <c r="BZ353" s="4" t="s">
        <v>9</v>
      </c>
      <c r="CA353" s="4" t="s">
        <v>9</v>
      </c>
      <c r="CB353" s="4" t="s">
        <v>9</v>
      </c>
      <c r="CC353" s="4" t="s">
        <v>9</v>
      </c>
      <c r="CD353" s="4" t="s">
        <v>9</v>
      </c>
      <c r="CE353" s="4" t="s">
        <v>9</v>
      </c>
      <c r="CF353" s="4" t="s">
        <v>5902</v>
      </c>
      <c r="CG353" s="4" t="s">
        <v>9</v>
      </c>
      <c r="CH353" s="4" t="s">
        <v>9</v>
      </c>
      <c r="CI353" s="4" t="s">
        <v>9</v>
      </c>
      <c r="CJ353" s="4" t="s">
        <v>9</v>
      </c>
      <c r="CK353" s="104">
        <v>0.51295138888889003</v>
      </c>
      <c r="CL353" s="104">
        <v>0</v>
      </c>
      <c r="CM353" s="4" t="s">
        <v>9</v>
      </c>
      <c r="CN353" s="4" t="s">
        <v>5902</v>
      </c>
      <c r="CO353" s="4" t="s">
        <v>9</v>
      </c>
      <c r="CP353" s="4" t="s">
        <v>9</v>
      </c>
      <c r="CQ353" s="4" t="s">
        <v>9</v>
      </c>
      <c r="CR353" s="4" t="s">
        <v>9</v>
      </c>
      <c r="CS353" s="4" t="s">
        <v>9</v>
      </c>
      <c r="CT353" s="4" t="s">
        <v>9</v>
      </c>
      <c r="CU353" s="4" t="s">
        <v>9</v>
      </c>
      <c r="CV353" s="4" t="s">
        <v>11</v>
      </c>
      <c r="CW353" s="4" t="s">
        <v>5909</v>
      </c>
      <c r="CX353" s="4" t="s">
        <v>9</v>
      </c>
      <c r="CY353" s="4" t="s">
        <v>9</v>
      </c>
      <c r="CZ353" s="4" t="s">
        <v>9</v>
      </c>
      <c r="DA353" s="4" t="s">
        <v>9</v>
      </c>
      <c r="DB353" s="4" t="s">
        <v>9</v>
      </c>
      <c r="DC353" s="102"/>
      <c r="DE353" s="8" t="str">
        <f t="shared" si="10"/>
        <v>XCA040</v>
      </c>
      <c r="DF353" s="8" t="str">
        <f t="shared" si="11"/>
        <v>Admin Sanitiser</v>
      </c>
    </row>
    <row r="354" spans="1:110">
      <c r="A354" s="4" t="s">
        <v>6261</v>
      </c>
      <c r="B354" s="4" t="s">
        <v>5899</v>
      </c>
      <c r="C354" s="4" t="s">
        <v>4955</v>
      </c>
      <c r="D354" s="4" t="s">
        <v>9</v>
      </c>
      <c r="E354" s="4" t="s">
        <v>5900</v>
      </c>
      <c r="F354" s="102">
        <v>44502</v>
      </c>
      <c r="G354" s="4" t="s">
        <v>9</v>
      </c>
      <c r="H354" s="102"/>
      <c r="I354" s="4" t="s">
        <v>7027</v>
      </c>
      <c r="J354" s="4" t="s">
        <v>9</v>
      </c>
      <c r="K354" s="4" t="s">
        <v>5002</v>
      </c>
      <c r="L354" s="4" t="s">
        <v>9</v>
      </c>
      <c r="M354" s="4" t="s">
        <v>9</v>
      </c>
      <c r="N354" s="4" t="s">
        <v>5002</v>
      </c>
      <c r="O354" s="4" t="s">
        <v>4955</v>
      </c>
      <c r="P354" s="4" t="s">
        <v>5901</v>
      </c>
      <c r="Q354" s="4" t="s">
        <v>9</v>
      </c>
      <c r="R354" s="4" t="s">
        <v>9</v>
      </c>
      <c r="S354" s="4" t="s">
        <v>11</v>
      </c>
      <c r="T354" s="4" t="s">
        <v>1449</v>
      </c>
      <c r="U354" s="4" t="s">
        <v>5902</v>
      </c>
      <c r="V354" s="102"/>
      <c r="W354" s="4" t="s">
        <v>5902</v>
      </c>
      <c r="X354" s="4" t="s">
        <v>9</v>
      </c>
      <c r="Y354" s="4" t="s">
        <v>11</v>
      </c>
      <c r="Z354" s="4" t="s">
        <v>9</v>
      </c>
      <c r="AA354" s="4" t="s">
        <v>9</v>
      </c>
      <c r="AB354" s="102"/>
      <c r="AC354" s="102"/>
      <c r="AD354" s="102"/>
      <c r="AE354" s="102">
        <v>44502</v>
      </c>
      <c r="AF354" s="102"/>
      <c r="AG354" s="102"/>
      <c r="AH354" s="4" t="s">
        <v>5903</v>
      </c>
      <c r="AI354" s="4" t="s">
        <v>9</v>
      </c>
      <c r="AJ354" s="4" t="s">
        <v>9</v>
      </c>
      <c r="AK354" s="4" t="s">
        <v>9</v>
      </c>
      <c r="AL354" s="4" t="s">
        <v>5904</v>
      </c>
      <c r="AM354" s="4" t="s">
        <v>5905</v>
      </c>
      <c r="AN354" s="4" t="s">
        <v>9</v>
      </c>
      <c r="AO354" s="4" t="s">
        <v>9</v>
      </c>
      <c r="AP354" s="4" t="s">
        <v>5902</v>
      </c>
      <c r="AQ354" s="4" t="s">
        <v>9</v>
      </c>
      <c r="AR354" s="4" t="s">
        <v>9</v>
      </c>
      <c r="AS354" s="4" t="s">
        <v>9</v>
      </c>
      <c r="AT354" s="4" t="s">
        <v>9</v>
      </c>
      <c r="AU354" s="4" t="s">
        <v>9</v>
      </c>
      <c r="AV354" s="102"/>
      <c r="AW354" s="4" t="s">
        <v>5902</v>
      </c>
      <c r="AX354" s="4" t="s">
        <v>9</v>
      </c>
      <c r="AY354" s="4" t="s">
        <v>9</v>
      </c>
      <c r="AZ354" s="4" t="s">
        <v>9</v>
      </c>
      <c r="BA354" s="4" t="s">
        <v>9</v>
      </c>
      <c r="BB354" s="103">
        <v>0</v>
      </c>
      <c r="BC354" s="102"/>
      <c r="BD354" s="4" t="s">
        <v>9</v>
      </c>
      <c r="BE354" s="102"/>
      <c r="BF354" s="102"/>
      <c r="BG354" s="4" t="s">
        <v>9</v>
      </c>
      <c r="BH354" s="4" t="s">
        <v>5906</v>
      </c>
      <c r="BI354" s="4" t="s">
        <v>9</v>
      </c>
      <c r="BJ354" s="4" t="s">
        <v>9</v>
      </c>
      <c r="BK354" s="4" t="s">
        <v>9</v>
      </c>
      <c r="BL354" s="4" t="s">
        <v>9</v>
      </c>
      <c r="BM354" s="4" t="s">
        <v>9</v>
      </c>
      <c r="BN354" s="4" t="s">
        <v>5907</v>
      </c>
      <c r="BO354" s="4" t="s">
        <v>5908</v>
      </c>
      <c r="BP354" s="4" t="s">
        <v>9</v>
      </c>
      <c r="BQ354" s="4" t="s">
        <v>9</v>
      </c>
      <c r="BR354" s="4" t="s">
        <v>5902</v>
      </c>
      <c r="BS354" s="4" t="s">
        <v>9</v>
      </c>
      <c r="BT354" s="4" t="s">
        <v>9</v>
      </c>
      <c r="BU354" s="4" t="s">
        <v>9</v>
      </c>
      <c r="BV354" s="4" t="s">
        <v>9</v>
      </c>
      <c r="BW354" s="4" t="s">
        <v>9</v>
      </c>
      <c r="BX354" s="4" t="s">
        <v>5901</v>
      </c>
      <c r="BY354" s="4" t="s">
        <v>9</v>
      </c>
      <c r="BZ354" s="4" t="s">
        <v>9</v>
      </c>
      <c r="CA354" s="4" t="s">
        <v>9</v>
      </c>
      <c r="CB354" s="4" t="s">
        <v>9</v>
      </c>
      <c r="CC354" s="4" t="s">
        <v>9</v>
      </c>
      <c r="CD354" s="4" t="s">
        <v>9</v>
      </c>
      <c r="CE354" s="4" t="s">
        <v>9</v>
      </c>
      <c r="CF354" s="4" t="s">
        <v>5902</v>
      </c>
      <c r="CG354" s="4" t="s">
        <v>9</v>
      </c>
      <c r="CH354" s="4" t="s">
        <v>9</v>
      </c>
      <c r="CI354" s="4" t="s">
        <v>9</v>
      </c>
      <c r="CJ354" s="4" t="s">
        <v>9</v>
      </c>
      <c r="CK354" s="104">
        <v>0.51295138888889003</v>
      </c>
      <c r="CL354" s="104">
        <v>0</v>
      </c>
      <c r="CM354" s="4" t="s">
        <v>9</v>
      </c>
      <c r="CN354" s="4" t="s">
        <v>5902</v>
      </c>
      <c r="CO354" s="4" t="s">
        <v>9</v>
      </c>
      <c r="CP354" s="4" t="s">
        <v>9</v>
      </c>
      <c r="CQ354" s="4" t="s">
        <v>9</v>
      </c>
      <c r="CR354" s="4" t="s">
        <v>9</v>
      </c>
      <c r="CS354" s="4" t="s">
        <v>9</v>
      </c>
      <c r="CT354" s="4" t="s">
        <v>9</v>
      </c>
      <c r="CU354" s="4" t="s">
        <v>9</v>
      </c>
      <c r="CV354" s="4" t="s">
        <v>11</v>
      </c>
      <c r="CW354" s="4" t="s">
        <v>5909</v>
      </c>
      <c r="CX354" s="4" t="s">
        <v>9</v>
      </c>
      <c r="CY354" s="4" t="s">
        <v>9</v>
      </c>
      <c r="CZ354" s="4" t="s">
        <v>9</v>
      </c>
      <c r="DA354" s="4" t="s">
        <v>9</v>
      </c>
      <c r="DB354" s="4" t="s">
        <v>9</v>
      </c>
      <c r="DC354" s="102"/>
      <c r="DE354" s="8" t="str">
        <f t="shared" si="10"/>
        <v>XCA041</v>
      </c>
      <c r="DF354" s="8" t="str">
        <f t="shared" si="11"/>
        <v>Admin Hygiene</v>
      </c>
    </row>
    <row r="355" spans="1:110">
      <c r="A355" s="4" t="s">
        <v>6262</v>
      </c>
      <c r="B355" s="4" t="s">
        <v>5899</v>
      </c>
      <c r="C355" s="4" t="s">
        <v>4955</v>
      </c>
      <c r="D355" s="4" t="s">
        <v>9</v>
      </c>
      <c r="E355" s="4" t="s">
        <v>5900</v>
      </c>
      <c r="F355" s="102">
        <v>44502</v>
      </c>
      <c r="G355" s="4" t="s">
        <v>9</v>
      </c>
      <c r="H355" s="102"/>
      <c r="I355" s="4" t="s">
        <v>7028</v>
      </c>
      <c r="J355" s="4" t="s">
        <v>9</v>
      </c>
      <c r="K355" s="4" t="s">
        <v>5002</v>
      </c>
      <c r="L355" s="4" t="s">
        <v>9</v>
      </c>
      <c r="M355" s="4" t="s">
        <v>9</v>
      </c>
      <c r="N355" s="4" t="s">
        <v>5002</v>
      </c>
      <c r="O355" s="4" t="s">
        <v>4955</v>
      </c>
      <c r="P355" s="4" t="s">
        <v>5901</v>
      </c>
      <c r="Q355" s="4" t="s">
        <v>9</v>
      </c>
      <c r="R355" s="4" t="s">
        <v>9</v>
      </c>
      <c r="S355" s="4" t="s">
        <v>11</v>
      </c>
      <c r="T355" s="4" t="s">
        <v>1449</v>
      </c>
      <c r="U355" s="4" t="s">
        <v>5902</v>
      </c>
      <c r="V355" s="102"/>
      <c r="W355" s="4" t="s">
        <v>5902</v>
      </c>
      <c r="X355" s="4" t="s">
        <v>9</v>
      </c>
      <c r="Y355" s="4" t="s">
        <v>11</v>
      </c>
      <c r="Z355" s="4" t="s">
        <v>9</v>
      </c>
      <c r="AA355" s="4" t="s">
        <v>9</v>
      </c>
      <c r="AB355" s="102"/>
      <c r="AC355" s="102"/>
      <c r="AD355" s="102"/>
      <c r="AE355" s="102">
        <v>44502</v>
      </c>
      <c r="AF355" s="102"/>
      <c r="AG355" s="102"/>
      <c r="AH355" s="4" t="s">
        <v>5903</v>
      </c>
      <c r="AI355" s="4" t="s">
        <v>9</v>
      </c>
      <c r="AJ355" s="4" t="s">
        <v>9</v>
      </c>
      <c r="AK355" s="4" t="s">
        <v>9</v>
      </c>
      <c r="AL355" s="4" t="s">
        <v>5904</v>
      </c>
      <c r="AM355" s="4" t="s">
        <v>5905</v>
      </c>
      <c r="AN355" s="4" t="s">
        <v>9</v>
      </c>
      <c r="AO355" s="4" t="s">
        <v>9</v>
      </c>
      <c r="AP355" s="4" t="s">
        <v>5902</v>
      </c>
      <c r="AQ355" s="4" t="s">
        <v>9</v>
      </c>
      <c r="AR355" s="4" t="s">
        <v>9</v>
      </c>
      <c r="AS355" s="4" t="s">
        <v>9</v>
      </c>
      <c r="AT355" s="4" t="s">
        <v>9</v>
      </c>
      <c r="AU355" s="4" t="s">
        <v>9</v>
      </c>
      <c r="AV355" s="102"/>
      <c r="AW355" s="4" t="s">
        <v>5902</v>
      </c>
      <c r="AX355" s="4" t="s">
        <v>9</v>
      </c>
      <c r="AY355" s="4" t="s">
        <v>9</v>
      </c>
      <c r="AZ355" s="4" t="s">
        <v>9</v>
      </c>
      <c r="BA355" s="4" t="s">
        <v>9</v>
      </c>
      <c r="BB355" s="103">
        <v>0</v>
      </c>
      <c r="BC355" s="102"/>
      <c r="BD355" s="4" t="s">
        <v>9</v>
      </c>
      <c r="BE355" s="102"/>
      <c r="BF355" s="102"/>
      <c r="BG355" s="4" t="s">
        <v>9</v>
      </c>
      <c r="BH355" s="4" t="s">
        <v>5906</v>
      </c>
      <c r="BI355" s="4" t="s">
        <v>9</v>
      </c>
      <c r="BJ355" s="4" t="s">
        <v>9</v>
      </c>
      <c r="BK355" s="4" t="s">
        <v>9</v>
      </c>
      <c r="BL355" s="4" t="s">
        <v>9</v>
      </c>
      <c r="BM355" s="4" t="s">
        <v>9</v>
      </c>
      <c r="BN355" s="4" t="s">
        <v>5907</v>
      </c>
      <c r="BO355" s="4" t="s">
        <v>5908</v>
      </c>
      <c r="BP355" s="4" t="s">
        <v>9</v>
      </c>
      <c r="BQ355" s="4" t="s">
        <v>9</v>
      </c>
      <c r="BR355" s="4" t="s">
        <v>5902</v>
      </c>
      <c r="BS355" s="4" t="s">
        <v>9</v>
      </c>
      <c r="BT355" s="4" t="s">
        <v>9</v>
      </c>
      <c r="BU355" s="4" t="s">
        <v>9</v>
      </c>
      <c r="BV355" s="4" t="s">
        <v>9</v>
      </c>
      <c r="BW355" s="4" t="s">
        <v>9</v>
      </c>
      <c r="BX355" s="4" t="s">
        <v>5901</v>
      </c>
      <c r="BY355" s="4" t="s">
        <v>9</v>
      </c>
      <c r="BZ355" s="4" t="s">
        <v>9</v>
      </c>
      <c r="CA355" s="4" t="s">
        <v>9</v>
      </c>
      <c r="CB355" s="4" t="s">
        <v>9</v>
      </c>
      <c r="CC355" s="4" t="s">
        <v>9</v>
      </c>
      <c r="CD355" s="4" t="s">
        <v>9</v>
      </c>
      <c r="CE355" s="4" t="s">
        <v>9</v>
      </c>
      <c r="CF355" s="4" t="s">
        <v>5902</v>
      </c>
      <c r="CG355" s="4" t="s">
        <v>9</v>
      </c>
      <c r="CH355" s="4" t="s">
        <v>9</v>
      </c>
      <c r="CI355" s="4" t="s">
        <v>9</v>
      </c>
      <c r="CJ355" s="4" t="s">
        <v>9</v>
      </c>
      <c r="CK355" s="104">
        <v>0.51295138888889003</v>
      </c>
      <c r="CL355" s="104">
        <v>0</v>
      </c>
      <c r="CM355" s="4" t="s">
        <v>9</v>
      </c>
      <c r="CN355" s="4" t="s">
        <v>5902</v>
      </c>
      <c r="CO355" s="4" t="s">
        <v>9</v>
      </c>
      <c r="CP355" s="4" t="s">
        <v>9</v>
      </c>
      <c r="CQ355" s="4" t="s">
        <v>9</v>
      </c>
      <c r="CR355" s="4" t="s">
        <v>9</v>
      </c>
      <c r="CS355" s="4" t="s">
        <v>9</v>
      </c>
      <c r="CT355" s="4" t="s">
        <v>9</v>
      </c>
      <c r="CU355" s="4" t="s">
        <v>9</v>
      </c>
      <c r="CV355" s="4" t="s">
        <v>11</v>
      </c>
      <c r="CW355" s="4" t="s">
        <v>5909</v>
      </c>
      <c r="CX355" s="4" t="s">
        <v>9</v>
      </c>
      <c r="CY355" s="4" t="s">
        <v>9</v>
      </c>
      <c r="CZ355" s="4" t="s">
        <v>9</v>
      </c>
      <c r="DA355" s="4" t="s">
        <v>9</v>
      </c>
      <c r="DB355" s="4" t="s">
        <v>9</v>
      </c>
      <c r="DC355" s="102"/>
      <c r="DE355" s="8" t="str">
        <f t="shared" si="10"/>
        <v>BUD220</v>
      </c>
      <c r="DF355" s="8" t="str">
        <f t="shared" si="11"/>
        <v>7-Liquid ARA/DHA</v>
      </c>
    </row>
    <row r="356" spans="1:110">
      <c r="A356" s="4" t="s">
        <v>6263</v>
      </c>
      <c r="B356" s="4" t="s">
        <v>5899</v>
      </c>
      <c r="C356" s="4" t="s">
        <v>4955</v>
      </c>
      <c r="D356" s="4" t="s">
        <v>9</v>
      </c>
      <c r="E356" s="4" t="s">
        <v>5900</v>
      </c>
      <c r="F356" s="102">
        <v>44502</v>
      </c>
      <c r="G356" s="4" t="s">
        <v>9</v>
      </c>
      <c r="H356" s="102"/>
      <c r="I356" s="4" t="s">
        <v>7029</v>
      </c>
      <c r="J356" s="4" t="s">
        <v>9</v>
      </c>
      <c r="K356" s="4" t="s">
        <v>5002</v>
      </c>
      <c r="L356" s="4" t="s">
        <v>9</v>
      </c>
      <c r="M356" s="4" t="s">
        <v>9</v>
      </c>
      <c r="N356" s="4" t="s">
        <v>5002</v>
      </c>
      <c r="O356" s="4" t="s">
        <v>4955</v>
      </c>
      <c r="P356" s="4" t="s">
        <v>5901</v>
      </c>
      <c r="Q356" s="4" t="s">
        <v>9</v>
      </c>
      <c r="R356" s="4" t="s">
        <v>9</v>
      </c>
      <c r="S356" s="4" t="s">
        <v>11</v>
      </c>
      <c r="T356" s="4" t="s">
        <v>1449</v>
      </c>
      <c r="U356" s="4" t="s">
        <v>5902</v>
      </c>
      <c r="V356" s="102"/>
      <c r="W356" s="4" t="s">
        <v>5902</v>
      </c>
      <c r="X356" s="4" t="s">
        <v>9</v>
      </c>
      <c r="Y356" s="4" t="s">
        <v>11</v>
      </c>
      <c r="Z356" s="4" t="s">
        <v>9</v>
      </c>
      <c r="AA356" s="4" t="s">
        <v>9</v>
      </c>
      <c r="AB356" s="102"/>
      <c r="AC356" s="102"/>
      <c r="AD356" s="102"/>
      <c r="AE356" s="102">
        <v>44502</v>
      </c>
      <c r="AF356" s="102"/>
      <c r="AG356" s="102"/>
      <c r="AH356" s="4" t="s">
        <v>5903</v>
      </c>
      <c r="AI356" s="4" t="s">
        <v>9</v>
      </c>
      <c r="AJ356" s="4" t="s">
        <v>9</v>
      </c>
      <c r="AK356" s="4" t="s">
        <v>9</v>
      </c>
      <c r="AL356" s="4" t="s">
        <v>5904</v>
      </c>
      <c r="AM356" s="4" t="s">
        <v>5905</v>
      </c>
      <c r="AN356" s="4" t="s">
        <v>9</v>
      </c>
      <c r="AO356" s="4" t="s">
        <v>9</v>
      </c>
      <c r="AP356" s="4" t="s">
        <v>5902</v>
      </c>
      <c r="AQ356" s="4" t="s">
        <v>9</v>
      </c>
      <c r="AR356" s="4" t="s">
        <v>9</v>
      </c>
      <c r="AS356" s="4" t="s">
        <v>9</v>
      </c>
      <c r="AT356" s="4" t="s">
        <v>9</v>
      </c>
      <c r="AU356" s="4" t="s">
        <v>9</v>
      </c>
      <c r="AV356" s="102"/>
      <c r="AW356" s="4" t="s">
        <v>5902</v>
      </c>
      <c r="AX356" s="4" t="s">
        <v>9</v>
      </c>
      <c r="AY356" s="4" t="s">
        <v>9</v>
      </c>
      <c r="AZ356" s="4" t="s">
        <v>9</v>
      </c>
      <c r="BA356" s="4" t="s">
        <v>9</v>
      </c>
      <c r="BB356" s="103">
        <v>0</v>
      </c>
      <c r="BC356" s="102"/>
      <c r="BD356" s="4" t="s">
        <v>9</v>
      </c>
      <c r="BE356" s="102"/>
      <c r="BF356" s="102"/>
      <c r="BG356" s="4" t="s">
        <v>9</v>
      </c>
      <c r="BH356" s="4" t="s">
        <v>5906</v>
      </c>
      <c r="BI356" s="4" t="s">
        <v>9</v>
      </c>
      <c r="BJ356" s="4" t="s">
        <v>9</v>
      </c>
      <c r="BK356" s="4" t="s">
        <v>9</v>
      </c>
      <c r="BL356" s="4" t="s">
        <v>9</v>
      </c>
      <c r="BM356" s="4" t="s">
        <v>9</v>
      </c>
      <c r="BN356" s="4" t="s">
        <v>5907</v>
      </c>
      <c r="BO356" s="4" t="s">
        <v>5908</v>
      </c>
      <c r="BP356" s="4" t="s">
        <v>9</v>
      </c>
      <c r="BQ356" s="4" t="s">
        <v>9</v>
      </c>
      <c r="BR356" s="4" t="s">
        <v>5902</v>
      </c>
      <c r="BS356" s="4" t="s">
        <v>9</v>
      </c>
      <c r="BT356" s="4" t="s">
        <v>9</v>
      </c>
      <c r="BU356" s="4" t="s">
        <v>9</v>
      </c>
      <c r="BV356" s="4" t="s">
        <v>9</v>
      </c>
      <c r="BW356" s="4" t="s">
        <v>9</v>
      </c>
      <c r="BX356" s="4" t="s">
        <v>5901</v>
      </c>
      <c r="BY356" s="4" t="s">
        <v>9</v>
      </c>
      <c r="BZ356" s="4" t="s">
        <v>9</v>
      </c>
      <c r="CA356" s="4" t="s">
        <v>9</v>
      </c>
      <c r="CB356" s="4" t="s">
        <v>9</v>
      </c>
      <c r="CC356" s="4" t="s">
        <v>9</v>
      </c>
      <c r="CD356" s="4" t="s">
        <v>9</v>
      </c>
      <c r="CE356" s="4" t="s">
        <v>9</v>
      </c>
      <c r="CF356" s="4" t="s">
        <v>5902</v>
      </c>
      <c r="CG356" s="4" t="s">
        <v>9</v>
      </c>
      <c r="CH356" s="4" t="s">
        <v>9</v>
      </c>
      <c r="CI356" s="4" t="s">
        <v>9</v>
      </c>
      <c r="CJ356" s="4" t="s">
        <v>9</v>
      </c>
      <c r="CK356" s="104">
        <v>0.51295138888889003</v>
      </c>
      <c r="CL356" s="104">
        <v>0</v>
      </c>
      <c r="CM356" s="4" t="s">
        <v>9</v>
      </c>
      <c r="CN356" s="4" t="s">
        <v>5902</v>
      </c>
      <c r="CO356" s="4" t="s">
        <v>9</v>
      </c>
      <c r="CP356" s="4" t="s">
        <v>9</v>
      </c>
      <c r="CQ356" s="4" t="s">
        <v>9</v>
      </c>
      <c r="CR356" s="4" t="s">
        <v>9</v>
      </c>
      <c r="CS356" s="4" t="s">
        <v>9</v>
      </c>
      <c r="CT356" s="4" t="s">
        <v>9</v>
      </c>
      <c r="CU356" s="4" t="s">
        <v>9</v>
      </c>
      <c r="CV356" s="4" t="s">
        <v>11</v>
      </c>
      <c r="CW356" s="4" t="s">
        <v>5909</v>
      </c>
      <c r="CX356" s="4" t="s">
        <v>9</v>
      </c>
      <c r="CY356" s="4" t="s">
        <v>9</v>
      </c>
      <c r="CZ356" s="4" t="s">
        <v>9</v>
      </c>
      <c r="DA356" s="4" t="s">
        <v>9</v>
      </c>
      <c r="DB356" s="4" t="s">
        <v>9</v>
      </c>
      <c r="DC356" s="102"/>
      <c r="DE356" s="8" t="str">
        <f t="shared" si="10"/>
        <v>XCA101</v>
      </c>
      <c r="DF356" s="8" t="str">
        <f t="shared" si="11"/>
        <v>Cold Food</v>
      </c>
    </row>
    <row r="357" spans="1:110">
      <c r="A357" s="4" t="s">
        <v>6264</v>
      </c>
      <c r="B357" s="4" t="s">
        <v>5899</v>
      </c>
      <c r="C357" s="4" t="s">
        <v>4955</v>
      </c>
      <c r="D357" s="4" t="s">
        <v>9</v>
      </c>
      <c r="E357" s="4" t="s">
        <v>5900</v>
      </c>
      <c r="F357" s="102">
        <v>44502</v>
      </c>
      <c r="G357" s="4" t="s">
        <v>9</v>
      </c>
      <c r="H357" s="102"/>
      <c r="I357" s="4" t="s">
        <v>7030</v>
      </c>
      <c r="J357" s="4" t="s">
        <v>9</v>
      </c>
      <c r="K357" s="4" t="s">
        <v>5002</v>
      </c>
      <c r="L357" s="4" t="s">
        <v>9</v>
      </c>
      <c r="M357" s="4" t="s">
        <v>9</v>
      </c>
      <c r="N357" s="4" t="s">
        <v>5002</v>
      </c>
      <c r="O357" s="4" t="s">
        <v>4955</v>
      </c>
      <c r="P357" s="4" t="s">
        <v>5901</v>
      </c>
      <c r="Q357" s="4" t="s">
        <v>9</v>
      </c>
      <c r="R357" s="4" t="s">
        <v>9</v>
      </c>
      <c r="S357" s="4" t="s">
        <v>11</v>
      </c>
      <c r="T357" s="4" t="s">
        <v>1449</v>
      </c>
      <c r="U357" s="4" t="s">
        <v>5902</v>
      </c>
      <c r="V357" s="102"/>
      <c r="W357" s="4" t="s">
        <v>5902</v>
      </c>
      <c r="X357" s="4" t="s">
        <v>9</v>
      </c>
      <c r="Y357" s="4" t="s">
        <v>11</v>
      </c>
      <c r="Z357" s="4" t="s">
        <v>9</v>
      </c>
      <c r="AA357" s="4" t="s">
        <v>9</v>
      </c>
      <c r="AB357" s="102"/>
      <c r="AC357" s="102"/>
      <c r="AD357" s="102"/>
      <c r="AE357" s="102">
        <v>44502</v>
      </c>
      <c r="AF357" s="102"/>
      <c r="AG357" s="102"/>
      <c r="AH357" s="4" t="s">
        <v>5903</v>
      </c>
      <c r="AI357" s="4" t="s">
        <v>9</v>
      </c>
      <c r="AJ357" s="4" t="s">
        <v>9</v>
      </c>
      <c r="AK357" s="4" t="s">
        <v>9</v>
      </c>
      <c r="AL357" s="4" t="s">
        <v>5904</v>
      </c>
      <c r="AM357" s="4" t="s">
        <v>5905</v>
      </c>
      <c r="AN357" s="4" t="s">
        <v>9</v>
      </c>
      <c r="AO357" s="4" t="s">
        <v>9</v>
      </c>
      <c r="AP357" s="4" t="s">
        <v>5902</v>
      </c>
      <c r="AQ357" s="4" t="s">
        <v>9</v>
      </c>
      <c r="AR357" s="4" t="s">
        <v>9</v>
      </c>
      <c r="AS357" s="4" t="s">
        <v>9</v>
      </c>
      <c r="AT357" s="4" t="s">
        <v>9</v>
      </c>
      <c r="AU357" s="4" t="s">
        <v>9</v>
      </c>
      <c r="AV357" s="102"/>
      <c r="AW357" s="4" t="s">
        <v>5902</v>
      </c>
      <c r="AX357" s="4" t="s">
        <v>9</v>
      </c>
      <c r="AY357" s="4" t="s">
        <v>9</v>
      </c>
      <c r="AZ357" s="4" t="s">
        <v>9</v>
      </c>
      <c r="BA357" s="4" t="s">
        <v>9</v>
      </c>
      <c r="BB357" s="103">
        <v>0</v>
      </c>
      <c r="BC357" s="102"/>
      <c r="BD357" s="4" t="s">
        <v>9</v>
      </c>
      <c r="BE357" s="102"/>
      <c r="BF357" s="102"/>
      <c r="BG357" s="4" t="s">
        <v>9</v>
      </c>
      <c r="BH357" s="4" t="s">
        <v>5906</v>
      </c>
      <c r="BI357" s="4" t="s">
        <v>9</v>
      </c>
      <c r="BJ357" s="4" t="s">
        <v>9</v>
      </c>
      <c r="BK357" s="4" t="s">
        <v>9</v>
      </c>
      <c r="BL357" s="4" t="s">
        <v>9</v>
      </c>
      <c r="BM357" s="4" t="s">
        <v>9</v>
      </c>
      <c r="BN357" s="4" t="s">
        <v>5907</v>
      </c>
      <c r="BO357" s="4" t="s">
        <v>5908</v>
      </c>
      <c r="BP357" s="4" t="s">
        <v>9</v>
      </c>
      <c r="BQ357" s="4" t="s">
        <v>9</v>
      </c>
      <c r="BR357" s="4" t="s">
        <v>5902</v>
      </c>
      <c r="BS357" s="4" t="s">
        <v>9</v>
      </c>
      <c r="BT357" s="4" t="s">
        <v>9</v>
      </c>
      <c r="BU357" s="4" t="s">
        <v>9</v>
      </c>
      <c r="BV357" s="4" t="s">
        <v>9</v>
      </c>
      <c r="BW357" s="4" t="s">
        <v>9</v>
      </c>
      <c r="BX357" s="4" t="s">
        <v>5901</v>
      </c>
      <c r="BY357" s="4" t="s">
        <v>9</v>
      </c>
      <c r="BZ357" s="4" t="s">
        <v>9</v>
      </c>
      <c r="CA357" s="4" t="s">
        <v>9</v>
      </c>
      <c r="CB357" s="4" t="s">
        <v>9</v>
      </c>
      <c r="CC357" s="4" t="s">
        <v>9</v>
      </c>
      <c r="CD357" s="4" t="s">
        <v>9</v>
      </c>
      <c r="CE357" s="4" t="s">
        <v>9</v>
      </c>
      <c r="CF357" s="4" t="s">
        <v>5902</v>
      </c>
      <c r="CG357" s="4" t="s">
        <v>9</v>
      </c>
      <c r="CH357" s="4" t="s">
        <v>9</v>
      </c>
      <c r="CI357" s="4" t="s">
        <v>9</v>
      </c>
      <c r="CJ357" s="4" t="s">
        <v>9</v>
      </c>
      <c r="CK357" s="104">
        <v>0.51295138888889003</v>
      </c>
      <c r="CL357" s="104">
        <v>0</v>
      </c>
      <c r="CM357" s="4" t="s">
        <v>9</v>
      </c>
      <c r="CN357" s="4" t="s">
        <v>5902</v>
      </c>
      <c r="CO357" s="4" t="s">
        <v>9</v>
      </c>
      <c r="CP357" s="4" t="s">
        <v>9</v>
      </c>
      <c r="CQ357" s="4" t="s">
        <v>9</v>
      </c>
      <c r="CR357" s="4" t="s">
        <v>9</v>
      </c>
      <c r="CS357" s="4" t="s">
        <v>9</v>
      </c>
      <c r="CT357" s="4" t="s">
        <v>9</v>
      </c>
      <c r="CU357" s="4" t="s">
        <v>9</v>
      </c>
      <c r="CV357" s="4" t="s">
        <v>11</v>
      </c>
      <c r="CW357" s="4" t="s">
        <v>5909</v>
      </c>
      <c r="CX357" s="4" t="s">
        <v>9</v>
      </c>
      <c r="CY357" s="4" t="s">
        <v>9</v>
      </c>
      <c r="CZ357" s="4" t="s">
        <v>9</v>
      </c>
      <c r="DA357" s="4" t="s">
        <v>9</v>
      </c>
      <c r="DB357" s="4" t="s">
        <v>9</v>
      </c>
      <c r="DC357" s="102"/>
      <c r="DE357" s="8" t="str">
        <f t="shared" si="10"/>
        <v>XCA102</v>
      </c>
      <c r="DF357" s="8" t="str">
        <f t="shared" si="11"/>
        <v>Drinks</v>
      </c>
    </row>
    <row r="358" spans="1:110">
      <c r="A358" s="4" t="s">
        <v>6265</v>
      </c>
      <c r="B358" s="4" t="s">
        <v>5899</v>
      </c>
      <c r="C358" s="4" t="s">
        <v>4955</v>
      </c>
      <c r="D358" s="4" t="s">
        <v>9</v>
      </c>
      <c r="E358" s="4" t="s">
        <v>5900</v>
      </c>
      <c r="F358" s="102">
        <v>44502</v>
      </c>
      <c r="G358" s="4" t="s">
        <v>9</v>
      </c>
      <c r="H358" s="102"/>
      <c r="I358" s="4" t="s">
        <v>7031</v>
      </c>
      <c r="J358" s="4" t="s">
        <v>9</v>
      </c>
      <c r="K358" s="4" t="s">
        <v>5002</v>
      </c>
      <c r="L358" s="4" t="s">
        <v>9</v>
      </c>
      <c r="M358" s="4" t="s">
        <v>9</v>
      </c>
      <c r="N358" s="4" t="s">
        <v>5002</v>
      </c>
      <c r="O358" s="4" t="s">
        <v>4955</v>
      </c>
      <c r="P358" s="4" t="s">
        <v>5901</v>
      </c>
      <c r="Q358" s="4" t="s">
        <v>9</v>
      </c>
      <c r="R358" s="4" t="s">
        <v>9</v>
      </c>
      <c r="S358" s="4" t="s">
        <v>11</v>
      </c>
      <c r="T358" s="4" t="s">
        <v>1449</v>
      </c>
      <c r="U358" s="4" t="s">
        <v>5902</v>
      </c>
      <c r="V358" s="102"/>
      <c r="W358" s="4" t="s">
        <v>5902</v>
      </c>
      <c r="X358" s="4" t="s">
        <v>9</v>
      </c>
      <c r="Y358" s="4" t="s">
        <v>11</v>
      </c>
      <c r="Z358" s="4" t="s">
        <v>9</v>
      </c>
      <c r="AA358" s="4" t="s">
        <v>9</v>
      </c>
      <c r="AB358" s="102"/>
      <c r="AC358" s="102"/>
      <c r="AD358" s="102"/>
      <c r="AE358" s="102">
        <v>44502</v>
      </c>
      <c r="AF358" s="102"/>
      <c r="AG358" s="102"/>
      <c r="AH358" s="4" t="s">
        <v>5903</v>
      </c>
      <c r="AI358" s="4" t="s">
        <v>9</v>
      </c>
      <c r="AJ358" s="4" t="s">
        <v>9</v>
      </c>
      <c r="AK358" s="4" t="s">
        <v>9</v>
      </c>
      <c r="AL358" s="4" t="s">
        <v>5904</v>
      </c>
      <c r="AM358" s="4" t="s">
        <v>5905</v>
      </c>
      <c r="AN358" s="4" t="s">
        <v>9</v>
      </c>
      <c r="AO358" s="4" t="s">
        <v>9</v>
      </c>
      <c r="AP358" s="4" t="s">
        <v>5902</v>
      </c>
      <c r="AQ358" s="4" t="s">
        <v>9</v>
      </c>
      <c r="AR358" s="4" t="s">
        <v>9</v>
      </c>
      <c r="AS358" s="4" t="s">
        <v>9</v>
      </c>
      <c r="AT358" s="4" t="s">
        <v>9</v>
      </c>
      <c r="AU358" s="4" t="s">
        <v>9</v>
      </c>
      <c r="AV358" s="102"/>
      <c r="AW358" s="4" t="s">
        <v>5902</v>
      </c>
      <c r="AX358" s="4" t="s">
        <v>9</v>
      </c>
      <c r="AY358" s="4" t="s">
        <v>9</v>
      </c>
      <c r="AZ358" s="4" t="s">
        <v>9</v>
      </c>
      <c r="BA358" s="4" t="s">
        <v>9</v>
      </c>
      <c r="BB358" s="103">
        <v>0</v>
      </c>
      <c r="BC358" s="102"/>
      <c r="BD358" s="4" t="s">
        <v>9</v>
      </c>
      <c r="BE358" s="102"/>
      <c r="BF358" s="102"/>
      <c r="BG358" s="4" t="s">
        <v>9</v>
      </c>
      <c r="BH358" s="4" t="s">
        <v>5906</v>
      </c>
      <c r="BI358" s="4" t="s">
        <v>9</v>
      </c>
      <c r="BJ358" s="4" t="s">
        <v>9</v>
      </c>
      <c r="BK358" s="4" t="s">
        <v>9</v>
      </c>
      <c r="BL358" s="4" t="s">
        <v>9</v>
      </c>
      <c r="BM358" s="4" t="s">
        <v>9</v>
      </c>
      <c r="BN358" s="4" t="s">
        <v>5907</v>
      </c>
      <c r="BO358" s="4" t="s">
        <v>5908</v>
      </c>
      <c r="BP358" s="4" t="s">
        <v>9</v>
      </c>
      <c r="BQ358" s="4" t="s">
        <v>9</v>
      </c>
      <c r="BR358" s="4" t="s">
        <v>5902</v>
      </c>
      <c r="BS358" s="4" t="s">
        <v>9</v>
      </c>
      <c r="BT358" s="4" t="s">
        <v>9</v>
      </c>
      <c r="BU358" s="4" t="s">
        <v>9</v>
      </c>
      <c r="BV358" s="4" t="s">
        <v>9</v>
      </c>
      <c r="BW358" s="4" t="s">
        <v>9</v>
      </c>
      <c r="BX358" s="4" t="s">
        <v>5901</v>
      </c>
      <c r="BY358" s="4" t="s">
        <v>9</v>
      </c>
      <c r="BZ358" s="4" t="s">
        <v>9</v>
      </c>
      <c r="CA358" s="4" t="s">
        <v>9</v>
      </c>
      <c r="CB358" s="4" t="s">
        <v>9</v>
      </c>
      <c r="CC358" s="4" t="s">
        <v>9</v>
      </c>
      <c r="CD358" s="4" t="s">
        <v>9</v>
      </c>
      <c r="CE358" s="4" t="s">
        <v>9</v>
      </c>
      <c r="CF358" s="4" t="s">
        <v>5902</v>
      </c>
      <c r="CG358" s="4" t="s">
        <v>9</v>
      </c>
      <c r="CH358" s="4" t="s">
        <v>9</v>
      </c>
      <c r="CI358" s="4" t="s">
        <v>9</v>
      </c>
      <c r="CJ358" s="4" t="s">
        <v>9</v>
      </c>
      <c r="CK358" s="104">
        <v>0.51295138888889003</v>
      </c>
      <c r="CL358" s="104">
        <v>0</v>
      </c>
      <c r="CM358" s="4" t="s">
        <v>9</v>
      </c>
      <c r="CN358" s="4" t="s">
        <v>5902</v>
      </c>
      <c r="CO358" s="4" t="s">
        <v>9</v>
      </c>
      <c r="CP358" s="4" t="s">
        <v>9</v>
      </c>
      <c r="CQ358" s="4" t="s">
        <v>9</v>
      </c>
      <c r="CR358" s="4" t="s">
        <v>9</v>
      </c>
      <c r="CS358" s="4" t="s">
        <v>9</v>
      </c>
      <c r="CT358" s="4" t="s">
        <v>9</v>
      </c>
      <c r="CU358" s="4" t="s">
        <v>9</v>
      </c>
      <c r="CV358" s="4" t="s">
        <v>11</v>
      </c>
      <c r="CW358" s="4" t="s">
        <v>5909</v>
      </c>
      <c r="CX358" s="4" t="s">
        <v>9</v>
      </c>
      <c r="CY358" s="4" t="s">
        <v>9</v>
      </c>
      <c r="CZ358" s="4" t="s">
        <v>9</v>
      </c>
      <c r="DA358" s="4" t="s">
        <v>9</v>
      </c>
      <c r="DB358" s="4" t="s">
        <v>9</v>
      </c>
      <c r="DC358" s="102"/>
      <c r="DE358" s="8" t="str">
        <f t="shared" si="10"/>
        <v>XCA103</v>
      </c>
      <c r="DF358" s="8" t="str">
        <f t="shared" si="11"/>
        <v>Hot Food</v>
      </c>
    </row>
    <row r="359" spans="1:110">
      <c r="A359" s="4" t="s">
        <v>6266</v>
      </c>
      <c r="B359" s="4" t="s">
        <v>5899</v>
      </c>
      <c r="C359" s="4" t="s">
        <v>4955</v>
      </c>
      <c r="D359" s="4" t="s">
        <v>9</v>
      </c>
      <c r="E359" s="4" t="s">
        <v>5900</v>
      </c>
      <c r="F359" s="102">
        <v>44502</v>
      </c>
      <c r="G359" s="4" t="s">
        <v>9</v>
      </c>
      <c r="H359" s="102"/>
      <c r="I359" s="4" t="s">
        <v>7032</v>
      </c>
      <c r="J359" s="4" t="s">
        <v>9</v>
      </c>
      <c r="K359" s="4" t="s">
        <v>5002</v>
      </c>
      <c r="L359" s="4" t="s">
        <v>9</v>
      </c>
      <c r="M359" s="4" t="s">
        <v>9</v>
      </c>
      <c r="N359" s="4" t="s">
        <v>5002</v>
      </c>
      <c r="O359" s="4" t="s">
        <v>4955</v>
      </c>
      <c r="P359" s="4" t="s">
        <v>5901</v>
      </c>
      <c r="Q359" s="4" t="s">
        <v>9</v>
      </c>
      <c r="R359" s="4" t="s">
        <v>9</v>
      </c>
      <c r="S359" s="4" t="s">
        <v>11</v>
      </c>
      <c r="T359" s="4" t="s">
        <v>1449</v>
      </c>
      <c r="U359" s="4" t="s">
        <v>5902</v>
      </c>
      <c r="V359" s="102"/>
      <c r="W359" s="4" t="s">
        <v>5902</v>
      </c>
      <c r="X359" s="4" t="s">
        <v>9</v>
      </c>
      <c r="Y359" s="4" t="s">
        <v>11</v>
      </c>
      <c r="Z359" s="4" t="s">
        <v>9</v>
      </c>
      <c r="AA359" s="4" t="s">
        <v>9</v>
      </c>
      <c r="AB359" s="102"/>
      <c r="AC359" s="102"/>
      <c r="AD359" s="102"/>
      <c r="AE359" s="102">
        <v>44502</v>
      </c>
      <c r="AF359" s="102"/>
      <c r="AG359" s="102"/>
      <c r="AH359" s="4" t="s">
        <v>5903</v>
      </c>
      <c r="AI359" s="4" t="s">
        <v>9</v>
      </c>
      <c r="AJ359" s="4" t="s">
        <v>9</v>
      </c>
      <c r="AK359" s="4" t="s">
        <v>9</v>
      </c>
      <c r="AL359" s="4" t="s">
        <v>5904</v>
      </c>
      <c r="AM359" s="4" t="s">
        <v>5905</v>
      </c>
      <c r="AN359" s="4" t="s">
        <v>9</v>
      </c>
      <c r="AO359" s="4" t="s">
        <v>9</v>
      </c>
      <c r="AP359" s="4" t="s">
        <v>5902</v>
      </c>
      <c r="AQ359" s="4" t="s">
        <v>9</v>
      </c>
      <c r="AR359" s="4" t="s">
        <v>9</v>
      </c>
      <c r="AS359" s="4" t="s">
        <v>9</v>
      </c>
      <c r="AT359" s="4" t="s">
        <v>9</v>
      </c>
      <c r="AU359" s="4" t="s">
        <v>9</v>
      </c>
      <c r="AV359" s="102"/>
      <c r="AW359" s="4" t="s">
        <v>5902</v>
      </c>
      <c r="AX359" s="4" t="s">
        <v>9</v>
      </c>
      <c r="AY359" s="4" t="s">
        <v>9</v>
      </c>
      <c r="AZ359" s="4" t="s">
        <v>9</v>
      </c>
      <c r="BA359" s="4" t="s">
        <v>9</v>
      </c>
      <c r="BB359" s="103">
        <v>0</v>
      </c>
      <c r="BC359" s="102"/>
      <c r="BD359" s="4" t="s">
        <v>9</v>
      </c>
      <c r="BE359" s="102"/>
      <c r="BF359" s="102"/>
      <c r="BG359" s="4" t="s">
        <v>9</v>
      </c>
      <c r="BH359" s="4" t="s">
        <v>5906</v>
      </c>
      <c r="BI359" s="4" t="s">
        <v>9</v>
      </c>
      <c r="BJ359" s="4" t="s">
        <v>9</v>
      </c>
      <c r="BK359" s="4" t="s">
        <v>9</v>
      </c>
      <c r="BL359" s="4" t="s">
        <v>9</v>
      </c>
      <c r="BM359" s="4" t="s">
        <v>9</v>
      </c>
      <c r="BN359" s="4" t="s">
        <v>5907</v>
      </c>
      <c r="BO359" s="4" t="s">
        <v>5908</v>
      </c>
      <c r="BP359" s="4" t="s">
        <v>9</v>
      </c>
      <c r="BQ359" s="4" t="s">
        <v>9</v>
      </c>
      <c r="BR359" s="4" t="s">
        <v>5902</v>
      </c>
      <c r="BS359" s="4" t="s">
        <v>9</v>
      </c>
      <c r="BT359" s="4" t="s">
        <v>9</v>
      </c>
      <c r="BU359" s="4" t="s">
        <v>9</v>
      </c>
      <c r="BV359" s="4" t="s">
        <v>9</v>
      </c>
      <c r="BW359" s="4" t="s">
        <v>9</v>
      </c>
      <c r="BX359" s="4" t="s">
        <v>5901</v>
      </c>
      <c r="BY359" s="4" t="s">
        <v>9</v>
      </c>
      <c r="BZ359" s="4" t="s">
        <v>9</v>
      </c>
      <c r="CA359" s="4" t="s">
        <v>9</v>
      </c>
      <c r="CB359" s="4" t="s">
        <v>9</v>
      </c>
      <c r="CC359" s="4" t="s">
        <v>9</v>
      </c>
      <c r="CD359" s="4" t="s">
        <v>9</v>
      </c>
      <c r="CE359" s="4" t="s">
        <v>9</v>
      </c>
      <c r="CF359" s="4" t="s">
        <v>5902</v>
      </c>
      <c r="CG359" s="4" t="s">
        <v>9</v>
      </c>
      <c r="CH359" s="4" t="s">
        <v>9</v>
      </c>
      <c r="CI359" s="4" t="s">
        <v>9</v>
      </c>
      <c r="CJ359" s="4" t="s">
        <v>9</v>
      </c>
      <c r="CK359" s="104">
        <v>0.51295138888889003</v>
      </c>
      <c r="CL359" s="104">
        <v>0</v>
      </c>
      <c r="CM359" s="4" t="s">
        <v>9</v>
      </c>
      <c r="CN359" s="4" t="s">
        <v>5902</v>
      </c>
      <c r="CO359" s="4" t="s">
        <v>9</v>
      </c>
      <c r="CP359" s="4" t="s">
        <v>9</v>
      </c>
      <c r="CQ359" s="4" t="s">
        <v>9</v>
      </c>
      <c r="CR359" s="4" t="s">
        <v>9</v>
      </c>
      <c r="CS359" s="4" t="s">
        <v>9</v>
      </c>
      <c r="CT359" s="4" t="s">
        <v>9</v>
      </c>
      <c r="CU359" s="4" t="s">
        <v>9</v>
      </c>
      <c r="CV359" s="4" t="s">
        <v>11</v>
      </c>
      <c r="CW359" s="4" t="s">
        <v>5909</v>
      </c>
      <c r="CX359" s="4" t="s">
        <v>9</v>
      </c>
      <c r="CY359" s="4" t="s">
        <v>9</v>
      </c>
      <c r="CZ359" s="4" t="s">
        <v>9</v>
      </c>
      <c r="DA359" s="4" t="s">
        <v>9</v>
      </c>
      <c r="DB359" s="4" t="s">
        <v>9</v>
      </c>
      <c r="DC359" s="102"/>
      <c r="DE359" s="8" t="str">
        <f t="shared" si="10"/>
        <v>XCA104</v>
      </c>
      <c r="DF359" s="8" t="str">
        <f t="shared" si="11"/>
        <v>Ice Creams</v>
      </c>
    </row>
    <row r="360" spans="1:110">
      <c r="A360" s="4" t="s">
        <v>6267</v>
      </c>
      <c r="B360" s="4" t="s">
        <v>5899</v>
      </c>
      <c r="C360" s="4" t="s">
        <v>4955</v>
      </c>
      <c r="D360" s="4" t="s">
        <v>9</v>
      </c>
      <c r="E360" s="4" t="s">
        <v>5900</v>
      </c>
      <c r="F360" s="102">
        <v>44502</v>
      </c>
      <c r="G360" s="4" t="s">
        <v>9</v>
      </c>
      <c r="H360" s="102"/>
      <c r="I360" s="4" t="s">
        <v>7033</v>
      </c>
      <c r="J360" s="4" t="s">
        <v>9</v>
      </c>
      <c r="K360" s="4" t="s">
        <v>5002</v>
      </c>
      <c r="L360" s="4" t="s">
        <v>9</v>
      </c>
      <c r="M360" s="4" t="s">
        <v>9</v>
      </c>
      <c r="N360" s="4" t="s">
        <v>5002</v>
      </c>
      <c r="O360" s="4" t="s">
        <v>4955</v>
      </c>
      <c r="P360" s="4" t="s">
        <v>5901</v>
      </c>
      <c r="Q360" s="4" t="s">
        <v>9</v>
      </c>
      <c r="R360" s="4" t="s">
        <v>9</v>
      </c>
      <c r="S360" s="4" t="s">
        <v>11</v>
      </c>
      <c r="T360" s="4" t="s">
        <v>1449</v>
      </c>
      <c r="U360" s="4" t="s">
        <v>5902</v>
      </c>
      <c r="V360" s="102"/>
      <c r="W360" s="4" t="s">
        <v>5902</v>
      </c>
      <c r="X360" s="4" t="s">
        <v>9</v>
      </c>
      <c r="Y360" s="4" t="s">
        <v>11</v>
      </c>
      <c r="Z360" s="4" t="s">
        <v>9</v>
      </c>
      <c r="AA360" s="4" t="s">
        <v>9</v>
      </c>
      <c r="AB360" s="102"/>
      <c r="AC360" s="102"/>
      <c r="AD360" s="102"/>
      <c r="AE360" s="102">
        <v>44502</v>
      </c>
      <c r="AF360" s="102"/>
      <c r="AG360" s="102"/>
      <c r="AH360" s="4" t="s">
        <v>5903</v>
      </c>
      <c r="AI360" s="4" t="s">
        <v>9</v>
      </c>
      <c r="AJ360" s="4" t="s">
        <v>9</v>
      </c>
      <c r="AK360" s="4" t="s">
        <v>9</v>
      </c>
      <c r="AL360" s="4" t="s">
        <v>5904</v>
      </c>
      <c r="AM360" s="4" t="s">
        <v>5905</v>
      </c>
      <c r="AN360" s="4" t="s">
        <v>9</v>
      </c>
      <c r="AO360" s="4" t="s">
        <v>9</v>
      </c>
      <c r="AP360" s="4" t="s">
        <v>5902</v>
      </c>
      <c r="AQ360" s="4" t="s">
        <v>9</v>
      </c>
      <c r="AR360" s="4" t="s">
        <v>9</v>
      </c>
      <c r="AS360" s="4" t="s">
        <v>9</v>
      </c>
      <c r="AT360" s="4" t="s">
        <v>9</v>
      </c>
      <c r="AU360" s="4" t="s">
        <v>9</v>
      </c>
      <c r="AV360" s="102"/>
      <c r="AW360" s="4" t="s">
        <v>5902</v>
      </c>
      <c r="AX360" s="4" t="s">
        <v>9</v>
      </c>
      <c r="AY360" s="4" t="s">
        <v>9</v>
      </c>
      <c r="AZ360" s="4" t="s">
        <v>9</v>
      </c>
      <c r="BA360" s="4" t="s">
        <v>9</v>
      </c>
      <c r="BB360" s="103">
        <v>0</v>
      </c>
      <c r="BC360" s="102"/>
      <c r="BD360" s="4" t="s">
        <v>9</v>
      </c>
      <c r="BE360" s="102"/>
      <c r="BF360" s="102"/>
      <c r="BG360" s="4" t="s">
        <v>9</v>
      </c>
      <c r="BH360" s="4" t="s">
        <v>5906</v>
      </c>
      <c r="BI360" s="4" t="s">
        <v>9</v>
      </c>
      <c r="BJ360" s="4" t="s">
        <v>9</v>
      </c>
      <c r="BK360" s="4" t="s">
        <v>9</v>
      </c>
      <c r="BL360" s="4" t="s">
        <v>9</v>
      </c>
      <c r="BM360" s="4" t="s">
        <v>9</v>
      </c>
      <c r="BN360" s="4" t="s">
        <v>5907</v>
      </c>
      <c r="BO360" s="4" t="s">
        <v>5908</v>
      </c>
      <c r="BP360" s="4" t="s">
        <v>9</v>
      </c>
      <c r="BQ360" s="4" t="s">
        <v>9</v>
      </c>
      <c r="BR360" s="4" t="s">
        <v>5902</v>
      </c>
      <c r="BS360" s="4" t="s">
        <v>9</v>
      </c>
      <c r="BT360" s="4" t="s">
        <v>9</v>
      </c>
      <c r="BU360" s="4" t="s">
        <v>9</v>
      </c>
      <c r="BV360" s="4" t="s">
        <v>9</v>
      </c>
      <c r="BW360" s="4" t="s">
        <v>9</v>
      </c>
      <c r="BX360" s="4" t="s">
        <v>5901</v>
      </c>
      <c r="BY360" s="4" t="s">
        <v>9</v>
      </c>
      <c r="BZ360" s="4" t="s">
        <v>9</v>
      </c>
      <c r="CA360" s="4" t="s">
        <v>9</v>
      </c>
      <c r="CB360" s="4" t="s">
        <v>9</v>
      </c>
      <c r="CC360" s="4" t="s">
        <v>9</v>
      </c>
      <c r="CD360" s="4" t="s">
        <v>9</v>
      </c>
      <c r="CE360" s="4" t="s">
        <v>9</v>
      </c>
      <c r="CF360" s="4" t="s">
        <v>5902</v>
      </c>
      <c r="CG360" s="4" t="s">
        <v>9</v>
      </c>
      <c r="CH360" s="4" t="s">
        <v>9</v>
      </c>
      <c r="CI360" s="4" t="s">
        <v>9</v>
      </c>
      <c r="CJ360" s="4" t="s">
        <v>9</v>
      </c>
      <c r="CK360" s="104">
        <v>0.51295138888889003</v>
      </c>
      <c r="CL360" s="104">
        <v>0</v>
      </c>
      <c r="CM360" s="4" t="s">
        <v>9</v>
      </c>
      <c r="CN360" s="4" t="s">
        <v>5902</v>
      </c>
      <c r="CO360" s="4" t="s">
        <v>9</v>
      </c>
      <c r="CP360" s="4" t="s">
        <v>9</v>
      </c>
      <c r="CQ360" s="4" t="s">
        <v>9</v>
      </c>
      <c r="CR360" s="4" t="s">
        <v>9</v>
      </c>
      <c r="CS360" s="4" t="s">
        <v>9</v>
      </c>
      <c r="CT360" s="4" t="s">
        <v>9</v>
      </c>
      <c r="CU360" s="4" t="s">
        <v>9</v>
      </c>
      <c r="CV360" s="4" t="s">
        <v>11</v>
      </c>
      <c r="CW360" s="4" t="s">
        <v>5909</v>
      </c>
      <c r="CX360" s="4" t="s">
        <v>9</v>
      </c>
      <c r="CY360" s="4" t="s">
        <v>9</v>
      </c>
      <c r="CZ360" s="4" t="s">
        <v>9</v>
      </c>
      <c r="DA360" s="4" t="s">
        <v>9</v>
      </c>
      <c r="DB360" s="4" t="s">
        <v>9</v>
      </c>
      <c r="DC360" s="102"/>
      <c r="DE360" s="8" t="str">
        <f t="shared" si="10"/>
        <v>XCA105</v>
      </c>
      <c r="DF360" s="8" t="str">
        <f t="shared" si="11"/>
        <v>Sweets</v>
      </c>
    </row>
    <row r="361" spans="1:110">
      <c r="A361" s="4" t="s">
        <v>6268</v>
      </c>
      <c r="B361" s="4" t="s">
        <v>5899</v>
      </c>
      <c r="C361" s="4" t="s">
        <v>4955</v>
      </c>
      <c r="D361" s="4" t="s">
        <v>9</v>
      </c>
      <c r="E361" s="4" t="s">
        <v>5900</v>
      </c>
      <c r="F361" s="102">
        <v>44502</v>
      </c>
      <c r="G361" s="4" t="s">
        <v>9</v>
      </c>
      <c r="H361" s="102"/>
      <c r="I361" s="4" t="s">
        <v>7034</v>
      </c>
      <c r="J361" s="4" t="s">
        <v>9</v>
      </c>
      <c r="K361" s="4" t="s">
        <v>5002</v>
      </c>
      <c r="L361" s="4" t="s">
        <v>9</v>
      </c>
      <c r="M361" s="4" t="s">
        <v>9</v>
      </c>
      <c r="N361" s="4" t="s">
        <v>5002</v>
      </c>
      <c r="O361" s="4" t="s">
        <v>4955</v>
      </c>
      <c r="P361" s="4" t="s">
        <v>5901</v>
      </c>
      <c r="Q361" s="4" t="s">
        <v>9</v>
      </c>
      <c r="R361" s="4" t="s">
        <v>9</v>
      </c>
      <c r="S361" s="4" t="s">
        <v>11</v>
      </c>
      <c r="T361" s="4" t="s">
        <v>1449</v>
      </c>
      <c r="U361" s="4" t="s">
        <v>5902</v>
      </c>
      <c r="V361" s="102"/>
      <c r="W361" s="4" t="s">
        <v>5902</v>
      </c>
      <c r="X361" s="4" t="s">
        <v>9</v>
      </c>
      <c r="Y361" s="4" t="s">
        <v>11</v>
      </c>
      <c r="Z361" s="4" t="s">
        <v>9</v>
      </c>
      <c r="AA361" s="4" t="s">
        <v>9</v>
      </c>
      <c r="AB361" s="102"/>
      <c r="AC361" s="102"/>
      <c r="AD361" s="102"/>
      <c r="AE361" s="102">
        <v>44502</v>
      </c>
      <c r="AF361" s="102"/>
      <c r="AG361" s="102"/>
      <c r="AH361" s="4" t="s">
        <v>5903</v>
      </c>
      <c r="AI361" s="4" t="s">
        <v>9</v>
      </c>
      <c r="AJ361" s="4" t="s">
        <v>9</v>
      </c>
      <c r="AK361" s="4" t="s">
        <v>9</v>
      </c>
      <c r="AL361" s="4" t="s">
        <v>5904</v>
      </c>
      <c r="AM361" s="4" t="s">
        <v>5905</v>
      </c>
      <c r="AN361" s="4" t="s">
        <v>9</v>
      </c>
      <c r="AO361" s="4" t="s">
        <v>9</v>
      </c>
      <c r="AP361" s="4" t="s">
        <v>5902</v>
      </c>
      <c r="AQ361" s="4" t="s">
        <v>9</v>
      </c>
      <c r="AR361" s="4" t="s">
        <v>9</v>
      </c>
      <c r="AS361" s="4" t="s">
        <v>9</v>
      </c>
      <c r="AT361" s="4" t="s">
        <v>9</v>
      </c>
      <c r="AU361" s="4" t="s">
        <v>9</v>
      </c>
      <c r="AV361" s="102"/>
      <c r="AW361" s="4" t="s">
        <v>5902</v>
      </c>
      <c r="AX361" s="4" t="s">
        <v>9</v>
      </c>
      <c r="AY361" s="4" t="s">
        <v>9</v>
      </c>
      <c r="AZ361" s="4" t="s">
        <v>9</v>
      </c>
      <c r="BA361" s="4" t="s">
        <v>9</v>
      </c>
      <c r="BB361" s="103">
        <v>0</v>
      </c>
      <c r="BC361" s="102"/>
      <c r="BD361" s="4" t="s">
        <v>9</v>
      </c>
      <c r="BE361" s="102"/>
      <c r="BF361" s="102"/>
      <c r="BG361" s="4" t="s">
        <v>9</v>
      </c>
      <c r="BH361" s="4" t="s">
        <v>5906</v>
      </c>
      <c r="BI361" s="4" t="s">
        <v>9</v>
      </c>
      <c r="BJ361" s="4" t="s">
        <v>9</v>
      </c>
      <c r="BK361" s="4" t="s">
        <v>9</v>
      </c>
      <c r="BL361" s="4" t="s">
        <v>9</v>
      </c>
      <c r="BM361" s="4" t="s">
        <v>9</v>
      </c>
      <c r="BN361" s="4" t="s">
        <v>5907</v>
      </c>
      <c r="BO361" s="4" t="s">
        <v>5908</v>
      </c>
      <c r="BP361" s="4" t="s">
        <v>9</v>
      </c>
      <c r="BQ361" s="4" t="s">
        <v>9</v>
      </c>
      <c r="BR361" s="4" t="s">
        <v>5902</v>
      </c>
      <c r="BS361" s="4" t="s">
        <v>9</v>
      </c>
      <c r="BT361" s="4" t="s">
        <v>9</v>
      </c>
      <c r="BU361" s="4" t="s">
        <v>9</v>
      </c>
      <c r="BV361" s="4" t="s">
        <v>9</v>
      </c>
      <c r="BW361" s="4" t="s">
        <v>9</v>
      </c>
      <c r="BX361" s="4" t="s">
        <v>5901</v>
      </c>
      <c r="BY361" s="4" t="s">
        <v>9</v>
      </c>
      <c r="BZ361" s="4" t="s">
        <v>9</v>
      </c>
      <c r="CA361" s="4" t="s">
        <v>9</v>
      </c>
      <c r="CB361" s="4" t="s">
        <v>9</v>
      </c>
      <c r="CC361" s="4" t="s">
        <v>9</v>
      </c>
      <c r="CD361" s="4" t="s">
        <v>9</v>
      </c>
      <c r="CE361" s="4" t="s">
        <v>9</v>
      </c>
      <c r="CF361" s="4" t="s">
        <v>5902</v>
      </c>
      <c r="CG361" s="4" t="s">
        <v>9</v>
      </c>
      <c r="CH361" s="4" t="s">
        <v>9</v>
      </c>
      <c r="CI361" s="4" t="s">
        <v>9</v>
      </c>
      <c r="CJ361" s="4" t="s">
        <v>9</v>
      </c>
      <c r="CK361" s="104">
        <v>0.51295138888889003</v>
      </c>
      <c r="CL361" s="104">
        <v>0</v>
      </c>
      <c r="CM361" s="4" t="s">
        <v>9</v>
      </c>
      <c r="CN361" s="4" t="s">
        <v>5902</v>
      </c>
      <c r="CO361" s="4" t="s">
        <v>9</v>
      </c>
      <c r="CP361" s="4" t="s">
        <v>9</v>
      </c>
      <c r="CQ361" s="4" t="s">
        <v>9</v>
      </c>
      <c r="CR361" s="4" t="s">
        <v>9</v>
      </c>
      <c r="CS361" s="4" t="s">
        <v>9</v>
      </c>
      <c r="CT361" s="4" t="s">
        <v>9</v>
      </c>
      <c r="CU361" s="4" t="s">
        <v>9</v>
      </c>
      <c r="CV361" s="4" t="s">
        <v>11</v>
      </c>
      <c r="CW361" s="4" t="s">
        <v>5909</v>
      </c>
      <c r="CX361" s="4" t="s">
        <v>9</v>
      </c>
      <c r="CY361" s="4" t="s">
        <v>9</v>
      </c>
      <c r="CZ361" s="4" t="s">
        <v>9</v>
      </c>
      <c r="DA361" s="4" t="s">
        <v>9</v>
      </c>
      <c r="DB361" s="4" t="s">
        <v>9</v>
      </c>
      <c r="DC361" s="102"/>
      <c r="DE361" s="8" t="str">
        <f t="shared" si="10"/>
        <v>XCA198</v>
      </c>
      <c r="DF361" s="8" t="str">
        <f t="shared" si="11"/>
        <v>In-house Catering Purchases</v>
      </c>
    </row>
    <row r="362" spans="1:110">
      <c r="A362" s="4" t="s">
        <v>6269</v>
      </c>
      <c r="B362" s="4" t="s">
        <v>5899</v>
      </c>
      <c r="C362" s="4" t="s">
        <v>4955</v>
      </c>
      <c r="D362" s="4" t="s">
        <v>9</v>
      </c>
      <c r="E362" s="4" t="s">
        <v>5900</v>
      </c>
      <c r="F362" s="102">
        <v>44502</v>
      </c>
      <c r="G362" s="4" t="s">
        <v>9</v>
      </c>
      <c r="H362" s="102"/>
      <c r="I362" s="4" t="s">
        <v>7035</v>
      </c>
      <c r="J362" s="4" t="s">
        <v>9</v>
      </c>
      <c r="K362" s="4" t="s">
        <v>5002</v>
      </c>
      <c r="L362" s="4" t="s">
        <v>9</v>
      </c>
      <c r="M362" s="4" t="s">
        <v>9</v>
      </c>
      <c r="N362" s="4" t="s">
        <v>5002</v>
      </c>
      <c r="O362" s="4" t="s">
        <v>4955</v>
      </c>
      <c r="P362" s="4" t="s">
        <v>5901</v>
      </c>
      <c r="Q362" s="4" t="s">
        <v>9</v>
      </c>
      <c r="R362" s="4" t="s">
        <v>9</v>
      </c>
      <c r="S362" s="4" t="s">
        <v>11</v>
      </c>
      <c r="T362" s="4" t="s">
        <v>1449</v>
      </c>
      <c r="U362" s="4" t="s">
        <v>5902</v>
      </c>
      <c r="V362" s="102"/>
      <c r="W362" s="4" t="s">
        <v>5902</v>
      </c>
      <c r="X362" s="4" t="s">
        <v>9</v>
      </c>
      <c r="Y362" s="4" t="s">
        <v>11</v>
      </c>
      <c r="Z362" s="4" t="s">
        <v>9</v>
      </c>
      <c r="AA362" s="4" t="s">
        <v>9</v>
      </c>
      <c r="AB362" s="102"/>
      <c r="AC362" s="102"/>
      <c r="AD362" s="102"/>
      <c r="AE362" s="102">
        <v>44502</v>
      </c>
      <c r="AF362" s="102"/>
      <c r="AG362" s="102"/>
      <c r="AH362" s="4" t="s">
        <v>5903</v>
      </c>
      <c r="AI362" s="4" t="s">
        <v>9</v>
      </c>
      <c r="AJ362" s="4" t="s">
        <v>9</v>
      </c>
      <c r="AK362" s="4" t="s">
        <v>9</v>
      </c>
      <c r="AL362" s="4" t="s">
        <v>5904</v>
      </c>
      <c r="AM362" s="4" t="s">
        <v>5905</v>
      </c>
      <c r="AN362" s="4" t="s">
        <v>9</v>
      </c>
      <c r="AO362" s="4" t="s">
        <v>9</v>
      </c>
      <c r="AP362" s="4" t="s">
        <v>5902</v>
      </c>
      <c r="AQ362" s="4" t="s">
        <v>9</v>
      </c>
      <c r="AR362" s="4" t="s">
        <v>9</v>
      </c>
      <c r="AS362" s="4" t="s">
        <v>9</v>
      </c>
      <c r="AT362" s="4" t="s">
        <v>9</v>
      </c>
      <c r="AU362" s="4" t="s">
        <v>9</v>
      </c>
      <c r="AV362" s="102"/>
      <c r="AW362" s="4" t="s">
        <v>5902</v>
      </c>
      <c r="AX362" s="4" t="s">
        <v>9</v>
      </c>
      <c r="AY362" s="4" t="s">
        <v>9</v>
      </c>
      <c r="AZ362" s="4" t="s">
        <v>9</v>
      </c>
      <c r="BA362" s="4" t="s">
        <v>9</v>
      </c>
      <c r="BB362" s="103">
        <v>0</v>
      </c>
      <c r="BC362" s="102"/>
      <c r="BD362" s="4" t="s">
        <v>9</v>
      </c>
      <c r="BE362" s="102"/>
      <c r="BF362" s="102"/>
      <c r="BG362" s="4" t="s">
        <v>9</v>
      </c>
      <c r="BH362" s="4" t="s">
        <v>5906</v>
      </c>
      <c r="BI362" s="4" t="s">
        <v>9</v>
      </c>
      <c r="BJ362" s="4" t="s">
        <v>9</v>
      </c>
      <c r="BK362" s="4" t="s">
        <v>9</v>
      </c>
      <c r="BL362" s="4" t="s">
        <v>9</v>
      </c>
      <c r="BM362" s="4" t="s">
        <v>9</v>
      </c>
      <c r="BN362" s="4" t="s">
        <v>5907</v>
      </c>
      <c r="BO362" s="4" t="s">
        <v>5908</v>
      </c>
      <c r="BP362" s="4" t="s">
        <v>9</v>
      </c>
      <c r="BQ362" s="4" t="s">
        <v>9</v>
      </c>
      <c r="BR362" s="4" t="s">
        <v>5902</v>
      </c>
      <c r="BS362" s="4" t="s">
        <v>9</v>
      </c>
      <c r="BT362" s="4" t="s">
        <v>9</v>
      </c>
      <c r="BU362" s="4" t="s">
        <v>9</v>
      </c>
      <c r="BV362" s="4" t="s">
        <v>9</v>
      </c>
      <c r="BW362" s="4" t="s">
        <v>9</v>
      </c>
      <c r="BX362" s="4" t="s">
        <v>5901</v>
      </c>
      <c r="BY362" s="4" t="s">
        <v>9</v>
      </c>
      <c r="BZ362" s="4" t="s">
        <v>9</v>
      </c>
      <c r="CA362" s="4" t="s">
        <v>9</v>
      </c>
      <c r="CB362" s="4" t="s">
        <v>9</v>
      </c>
      <c r="CC362" s="4" t="s">
        <v>9</v>
      </c>
      <c r="CD362" s="4" t="s">
        <v>9</v>
      </c>
      <c r="CE362" s="4" t="s">
        <v>9</v>
      </c>
      <c r="CF362" s="4" t="s">
        <v>5902</v>
      </c>
      <c r="CG362" s="4" t="s">
        <v>9</v>
      </c>
      <c r="CH362" s="4" t="s">
        <v>9</v>
      </c>
      <c r="CI362" s="4" t="s">
        <v>9</v>
      </c>
      <c r="CJ362" s="4" t="s">
        <v>9</v>
      </c>
      <c r="CK362" s="104">
        <v>0.51295138888889003</v>
      </c>
      <c r="CL362" s="104">
        <v>0</v>
      </c>
      <c r="CM362" s="4" t="s">
        <v>9</v>
      </c>
      <c r="CN362" s="4" t="s">
        <v>5902</v>
      </c>
      <c r="CO362" s="4" t="s">
        <v>9</v>
      </c>
      <c r="CP362" s="4" t="s">
        <v>9</v>
      </c>
      <c r="CQ362" s="4" t="s">
        <v>9</v>
      </c>
      <c r="CR362" s="4" t="s">
        <v>9</v>
      </c>
      <c r="CS362" s="4" t="s">
        <v>9</v>
      </c>
      <c r="CT362" s="4" t="s">
        <v>9</v>
      </c>
      <c r="CU362" s="4" t="s">
        <v>9</v>
      </c>
      <c r="CV362" s="4" t="s">
        <v>11</v>
      </c>
      <c r="CW362" s="4" t="s">
        <v>5909</v>
      </c>
      <c r="CX362" s="4" t="s">
        <v>9</v>
      </c>
      <c r="CY362" s="4" t="s">
        <v>9</v>
      </c>
      <c r="CZ362" s="4" t="s">
        <v>9</v>
      </c>
      <c r="DA362" s="4" t="s">
        <v>9</v>
      </c>
      <c r="DB362" s="4" t="s">
        <v>9</v>
      </c>
      <c r="DC362" s="102"/>
      <c r="DE362" s="8" t="str">
        <f t="shared" si="10"/>
        <v>XCA199</v>
      </c>
      <c r="DF362" s="8" t="str">
        <f t="shared" si="11"/>
        <v>Misc Food</v>
      </c>
    </row>
    <row r="363" spans="1:110">
      <c r="A363" s="4" t="s">
        <v>6270</v>
      </c>
      <c r="B363" s="4" t="s">
        <v>5899</v>
      </c>
      <c r="C363" s="4" t="s">
        <v>4955</v>
      </c>
      <c r="D363" s="4" t="s">
        <v>9</v>
      </c>
      <c r="E363" s="4" t="s">
        <v>5900</v>
      </c>
      <c r="F363" s="102">
        <v>44502</v>
      </c>
      <c r="G363" s="4" t="s">
        <v>9</v>
      </c>
      <c r="H363" s="102"/>
      <c r="I363" s="4" t="s">
        <v>7036</v>
      </c>
      <c r="J363" s="4" t="s">
        <v>9</v>
      </c>
      <c r="K363" s="4" t="s">
        <v>5002</v>
      </c>
      <c r="L363" s="4" t="s">
        <v>9</v>
      </c>
      <c r="M363" s="4" t="s">
        <v>9</v>
      </c>
      <c r="N363" s="4" t="s">
        <v>5002</v>
      </c>
      <c r="O363" s="4" t="s">
        <v>4955</v>
      </c>
      <c r="P363" s="4" t="s">
        <v>5901</v>
      </c>
      <c r="Q363" s="4" t="s">
        <v>9</v>
      </c>
      <c r="R363" s="4" t="s">
        <v>9</v>
      </c>
      <c r="S363" s="4" t="s">
        <v>11</v>
      </c>
      <c r="T363" s="4" t="s">
        <v>1449</v>
      </c>
      <c r="U363" s="4" t="s">
        <v>5902</v>
      </c>
      <c r="V363" s="102"/>
      <c r="W363" s="4" t="s">
        <v>5902</v>
      </c>
      <c r="X363" s="4" t="s">
        <v>9</v>
      </c>
      <c r="Y363" s="4" t="s">
        <v>11</v>
      </c>
      <c r="Z363" s="4" t="s">
        <v>9</v>
      </c>
      <c r="AA363" s="4" t="s">
        <v>9</v>
      </c>
      <c r="AB363" s="102"/>
      <c r="AC363" s="102"/>
      <c r="AD363" s="102"/>
      <c r="AE363" s="102">
        <v>44502</v>
      </c>
      <c r="AF363" s="102"/>
      <c r="AG363" s="102"/>
      <c r="AH363" s="4" t="s">
        <v>5903</v>
      </c>
      <c r="AI363" s="4" t="s">
        <v>9</v>
      </c>
      <c r="AJ363" s="4" t="s">
        <v>9</v>
      </c>
      <c r="AK363" s="4" t="s">
        <v>9</v>
      </c>
      <c r="AL363" s="4" t="s">
        <v>5904</v>
      </c>
      <c r="AM363" s="4" t="s">
        <v>5905</v>
      </c>
      <c r="AN363" s="4" t="s">
        <v>9</v>
      </c>
      <c r="AO363" s="4" t="s">
        <v>9</v>
      </c>
      <c r="AP363" s="4" t="s">
        <v>5902</v>
      </c>
      <c r="AQ363" s="4" t="s">
        <v>9</v>
      </c>
      <c r="AR363" s="4" t="s">
        <v>9</v>
      </c>
      <c r="AS363" s="4" t="s">
        <v>9</v>
      </c>
      <c r="AT363" s="4" t="s">
        <v>9</v>
      </c>
      <c r="AU363" s="4" t="s">
        <v>9</v>
      </c>
      <c r="AV363" s="102"/>
      <c r="AW363" s="4" t="s">
        <v>5902</v>
      </c>
      <c r="AX363" s="4" t="s">
        <v>9</v>
      </c>
      <c r="AY363" s="4" t="s">
        <v>9</v>
      </c>
      <c r="AZ363" s="4" t="s">
        <v>9</v>
      </c>
      <c r="BA363" s="4" t="s">
        <v>9</v>
      </c>
      <c r="BB363" s="103">
        <v>0</v>
      </c>
      <c r="BC363" s="102"/>
      <c r="BD363" s="4" t="s">
        <v>9</v>
      </c>
      <c r="BE363" s="102"/>
      <c r="BF363" s="102"/>
      <c r="BG363" s="4" t="s">
        <v>9</v>
      </c>
      <c r="BH363" s="4" t="s">
        <v>5906</v>
      </c>
      <c r="BI363" s="4" t="s">
        <v>9</v>
      </c>
      <c r="BJ363" s="4" t="s">
        <v>9</v>
      </c>
      <c r="BK363" s="4" t="s">
        <v>9</v>
      </c>
      <c r="BL363" s="4" t="s">
        <v>9</v>
      </c>
      <c r="BM363" s="4" t="s">
        <v>9</v>
      </c>
      <c r="BN363" s="4" t="s">
        <v>5907</v>
      </c>
      <c r="BO363" s="4" t="s">
        <v>5908</v>
      </c>
      <c r="BP363" s="4" t="s">
        <v>9</v>
      </c>
      <c r="BQ363" s="4" t="s">
        <v>9</v>
      </c>
      <c r="BR363" s="4" t="s">
        <v>5902</v>
      </c>
      <c r="BS363" s="4" t="s">
        <v>9</v>
      </c>
      <c r="BT363" s="4" t="s">
        <v>9</v>
      </c>
      <c r="BU363" s="4" t="s">
        <v>9</v>
      </c>
      <c r="BV363" s="4" t="s">
        <v>9</v>
      </c>
      <c r="BW363" s="4" t="s">
        <v>9</v>
      </c>
      <c r="BX363" s="4" t="s">
        <v>5901</v>
      </c>
      <c r="BY363" s="4" t="s">
        <v>9</v>
      </c>
      <c r="BZ363" s="4" t="s">
        <v>9</v>
      </c>
      <c r="CA363" s="4" t="s">
        <v>9</v>
      </c>
      <c r="CB363" s="4" t="s">
        <v>9</v>
      </c>
      <c r="CC363" s="4" t="s">
        <v>9</v>
      </c>
      <c r="CD363" s="4" t="s">
        <v>9</v>
      </c>
      <c r="CE363" s="4" t="s">
        <v>9</v>
      </c>
      <c r="CF363" s="4" t="s">
        <v>5902</v>
      </c>
      <c r="CG363" s="4" t="s">
        <v>9</v>
      </c>
      <c r="CH363" s="4" t="s">
        <v>9</v>
      </c>
      <c r="CI363" s="4" t="s">
        <v>9</v>
      </c>
      <c r="CJ363" s="4" t="s">
        <v>9</v>
      </c>
      <c r="CK363" s="104">
        <v>0.51295138888889003</v>
      </c>
      <c r="CL363" s="104">
        <v>0</v>
      </c>
      <c r="CM363" s="4" t="s">
        <v>9</v>
      </c>
      <c r="CN363" s="4" t="s">
        <v>5902</v>
      </c>
      <c r="CO363" s="4" t="s">
        <v>9</v>
      </c>
      <c r="CP363" s="4" t="s">
        <v>9</v>
      </c>
      <c r="CQ363" s="4" t="s">
        <v>9</v>
      </c>
      <c r="CR363" s="4" t="s">
        <v>9</v>
      </c>
      <c r="CS363" s="4" t="s">
        <v>9</v>
      </c>
      <c r="CT363" s="4" t="s">
        <v>9</v>
      </c>
      <c r="CU363" s="4" t="s">
        <v>9</v>
      </c>
      <c r="CV363" s="4" t="s">
        <v>11</v>
      </c>
      <c r="CW363" s="4" t="s">
        <v>5909</v>
      </c>
      <c r="CX363" s="4" t="s">
        <v>9</v>
      </c>
      <c r="CY363" s="4" t="s">
        <v>9</v>
      </c>
      <c r="CZ363" s="4" t="s">
        <v>9</v>
      </c>
      <c r="DA363" s="4" t="s">
        <v>9</v>
      </c>
      <c r="DB363" s="4" t="s">
        <v>9</v>
      </c>
      <c r="DC363" s="102"/>
      <c r="DE363" s="8" t="str">
        <f t="shared" si="10"/>
        <v>XCA801</v>
      </c>
      <c r="DF363" s="8" t="str">
        <f t="shared" si="11"/>
        <v>Cold Food</v>
      </c>
    </row>
    <row r="364" spans="1:110">
      <c r="A364" s="4" t="s">
        <v>6271</v>
      </c>
      <c r="B364" s="4" t="s">
        <v>5899</v>
      </c>
      <c r="C364" s="4" t="s">
        <v>4955</v>
      </c>
      <c r="D364" s="4" t="s">
        <v>9</v>
      </c>
      <c r="E364" s="4" t="s">
        <v>5900</v>
      </c>
      <c r="F364" s="102">
        <v>44502</v>
      </c>
      <c r="G364" s="4" t="s">
        <v>9</v>
      </c>
      <c r="H364" s="102"/>
      <c r="I364" s="4" t="s">
        <v>7037</v>
      </c>
      <c r="J364" s="4" t="s">
        <v>9</v>
      </c>
      <c r="K364" s="4" t="s">
        <v>5002</v>
      </c>
      <c r="L364" s="4" t="s">
        <v>9</v>
      </c>
      <c r="M364" s="4" t="s">
        <v>9</v>
      </c>
      <c r="N364" s="4" t="s">
        <v>5002</v>
      </c>
      <c r="O364" s="4" t="s">
        <v>4955</v>
      </c>
      <c r="P364" s="4" t="s">
        <v>5901</v>
      </c>
      <c r="Q364" s="4" t="s">
        <v>9</v>
      </c>
      <c r="R364" s="4" t="s">
        <v>9</v>
      </c>
      <c r="S364" s="4" t="s">
        <v>11</v>
      </c>
      <c r="T364" s="4" t="s">
        <v>1449</v>
      </c>
      <c r="U364" s="4" t="s">
        <v>5902</v>
      </c>
      <c r="V364" s="102"/>
      <c r="W364" s="4" t="s">
        <v>5902</v>
      </c>
      <c r="X364" s="4" t="s">
        <v>9</v>
      </c>
      <c r="Y364" s="4" t="s">
        <v>11</v>
      </c>
      <c r="Z364" s="4" t="s">
        <v>9</v>
      </c>
      <c r="AA364" s="4" t="s">
        <v>9</v>
      </c>
      <c r="AB364" s="102"/>
      <c r="AC364" s="102"/>
      <c r="AD364" s="102"/>
      <c r="AE364" s="102">
        <v>44502</v>
      </c>
      <c r="AF364" s="102"/>
      <c r="AG364" s="102"/>
      <c r="AH364" s="4" t="s">
        <v>5903</v>
      </c>
      <c r="AI364" s="4" t="s">
        <v>9</v>
      </c>
      <c r="AJ364" s="4" t="s">
        <v>9</v>
      </c>
      <c r="AK364" s="4" t="s">
        <v>9</v>
      </c>
      <c r="AL364" s="4" t="s">
        <v>5904</v>
      </c>
      <c r="AM364" s="4" t="s">
        <v>5905</v>
      </c>
      <c r="AN364" s="4" t="s">
        <v>9</v>
      </c>
      <c r="AO364" s="4" t="s">
        <v>9</v>
      </c>
      <c r="AP364" s="4" t="s">
        <v>5902</v>
      </c>
      <c r="AQ364" s="4" t="s">
        <v>9</v>
      </c>
      <c r="AR364" s="4" t="s">
        <v>9</v>
      </c>
      <c r="AS364" s="4" t="s">
        <v>9</v>
      </c>
      <c r="AT364" s="4" t="s">
        <v>9</v>
      </c>
      <c r="AU364" s="4" t="s">
        <v>9</v>
      </c>
      <c r="AV364" s="102"/>
      <c r="AW364" s="4" t="s">
        <v>5902</v>
      </c>
      <c r="AX364" s="4" t="s">
        <v>9</v>
      </c>
      <c r="AY364" s="4" t="s">
        <v>9</v>
      </c>
      <c r="AZ364" s="4" t="s">
        <v>9</v>
      </c>
      <c r="BA364" s="4" t="s">
        <v>9</v>
      </c>
      <c r="BB364" s="103">
        <v>0</v>
      </c>
      <c r="BC364" s="102"/>
      <c r="BD364" s="4" t="s">
        <v>9</v>
      </c>
      <c r="BE364" s="102"/>
      <c r="BF364" s="102"/>
      <c r="BG364" s="4" t="s">
        <v>9</v>
      </c>
      <c r="BH364" s="4" t="s">
        <v>5906</v>
      </c>
      <c r="BI364" s="4" t="s">
        <v>9</v>
      </c>
      <c r="BJ364" s="4" t="s">
        <v>9</v>
      </c>
      <c r="BK364" s="4" t="s">
        <v>9</v>
      </c>
      <c r="BL364" s="4" t="s">
        <v>9</v>
      </c>
      <c r="BM364" s="4" t="s">
        <v>9</v>
      </c>
      <c r="BN364" s="4" t="s">
        <v>5907</v>
      </c>
      <c r="BO364" s="4" t="s">
        <v>5908</v>
      </c>
      <c r="BP364" s="4" t="s">
        <v>9</v>
      </c>
      <c r="BQ364" s="4" t="s">
        <v>9</v>
      </c>
      <c r="BR364" s="4" t="s">
        <v>5902</v>
      </c>
      <c r="BS364" s="4" t="s">
        <v>9</v>
      </c>
      <c r="BT364" s="4" t="s">
        <v>9</v>
      </c>
      <c r="BU364" s="4" t="s">
        <v>9</v>
      </c>
      <c r="BV364" s="4" t="s">
        <v>9</v>
      </c>
      <c r="BW364" s="4" t="s">
        <v>9</v>
      </c>
      <c r="BX364" s="4" t="s">
        <v>5901</v>
      </c>
      <c r="BY364" s="4" t="s">
        <v>9</v>
      </c>
      <c r="BZ364" s="4" t="s">
        <v>9</v>
      </c>
      <c r="CA364" s="4" t="s">
        <v>9</v>
      </c>
      <c r="CB364" s="4" t="s">
        <v>9</v>
      </c>
      <c r="CC364" s="4" t="s">
        <v>9</v>
      </c>
      <c r="CD364" s="4" t="s">
        <v>9</v>
      </c>
      <c r="CE364" s="4" t="s">
        <v>9</v>
      </c>
      <c r="CF364" s="4" t="s">
        <v>5902</v>
      </c>
      <c r="CG364" s="4" t="s">
        <v>9</v>
      </c>
      <c r="CH364" s="4" t="s">
        <v>9</v>
      </c>
      <c r="CI364" s="4" t="s">
        <v>9</v>
      </c>
      <c r="CJ364" s="4" t="s">
        <v>9</v>
      </c>
      <c r="CK364" s="104">
        <v>0.51295138888889003</v>
      </c>
      <c r="CL364" s="104">
        <v>0</v>
      </c>
      <c r="CM364" s="4" t="s">
        <v>9</v>
      </c>
      <c r="CN364" s="4" t="s">
        <v>5902</v>
      </c>
      <c r="CO364" s="4" t="s">
        <v>9</v>
      </c>
      <c r="CP364" s="4" t="s">
        <v>9</v>
      </c>
      <c r="CQ364" s="4" t="s">
        <v>9</v>
      </c>
      <c r="CR364" s="4" t="s">
        <v>9</v>
      </c>
      <c r="CS364" s="4" t="s">
        <v>9</v>
      </c>
      <c r="CT364" s="4" t="s">
        <v>9</v>
      </c>
      <c r="CU364" s="4" t="s">
        <v>9</v>
      </c>
      <c r="CV364" s="4" t="s">
        <v>11</v>
      </c>
      <c r="CW364" s="4" t="s">
        <v>5909</v>
      </c>
      <c r="CX364" s="4" t="s">
        <v>9</v>
      </c>
      <c r="CY364" s="4" t="s">
        <v>9</v>
      </c>
      <c r="CZ364" s="4" t="s">
        <v>9</v>
      </c>
      <c r="DA364" s="4" t="s">
        <v>9</v>
      </c>
      <c r="DB364" s="4" t="s">
        <v>9</v>
      </c>
      <c r="DC364" s="102"/>
      <c r="DE364" s="8" t="str">
        <f t="shared" si="10"/>
        <v>XCA802</v>
      </c>
      <c r="DF364" s="8" t="str">
        <f t="shared" si="11"/>
        <v>Drinks</v>
      </c>
    </row>
    <row r="365" spans="1:110">
      <c r="A365" s="4" t="s">
        <v>6272</v>
      </c>
      <c r="B365" s="4" t="s">
        <v>5899</v>
      </c>
      <c r="C365" s="4" t="s">
        <v>4955</v>
      </c>
      <c r="D365" s="4" t="s">
        <v>9</v>
      </c>
      <c r="E365" s="4" t="s">
        <v>5900</v>
      </c>
      <c r="F365" s="102">
        <v>44502</v>
      </c>
      <c r="G365" s="4" t="s">
        <v>9</v>
      </c>
      <c r="H365" s="102"/>
      <c r="I365" s="4" t="s">
        <v>7038</v>
      </c>
      <c r="J365" s="4" t="s">
        <v>9</v>
      </c>
      <c r="K365" s="4" t="s">
        <v>5002</v>
      </c>
      <c r="L365" s="4" t="s">
        <v>9</v>
      </c>
      <c r="M365" s="4" t="s">
        <v>9</v>
      </c>
      <c r="N365" s="4" t="s">
        <v>5002</v>
      </c>
      <c r="O365" s="4" t="s">
        <v>4955</v>
      </c>
      <c r="P365" s="4" t="s">
        <v>5901</v>
      </c>
      <c r="Q365" s="4" t="s">
        <v>9</v>
      </c>
      <c r="R365" s="4" t="s">
        <v>9</v>
      </c>
      <c r="S365" s="4" t="s">
        <v>11</v>
      </c>
      <c r="T365" s="4" t="s">
        <v>1449</v>
      </c>
      <c r="U365" s="4" t="s">
        <v>5902</v>
      </c>
      <c r="V365" s="102"/>
      <c r="W365" s="4" t="s">
        <v>5902</v>
      </c>
      <c r="X365" s="4" t="s">
        <v>9</v>
      </c>
      <c r="Y365" s="4" t="s">
        <v>11</v>
      </c>
      <c r="Z365" s="4" t="s">
        <v>9</v>
      </c>
      <c r="AA365" s="4" t="s">
        <v>9</v>
      </c>
      <c r="AB365" s="102"/>
      <c r="AC365" s="102"/>
      <c r="AD365" s="102"/>
      <c r="AE365" s="102">
        <v>44502</v>
      </c>
      <c r="AF365" s="102"/>
      <c r="AG365" s="102"/>
      <c r="AH365" s="4" t="s">
        <v>5903</v>
      </c>
      <c r="AI365" s="4" t="s">
        <v>9</v>
      </c>
      <c r="AJ365" s="4" t="s">
        <v>9</v>
      </c>
      <c r="AK365" s="4" t="s">
        <v>9</v>
      </c>
      <c r="AL365" s="4" t="s">
        <v>5904</v>
      </c>
      <c r="AM365" s="4" t="s">
        <v>5905</v>
      </c>
      <c r="AN365" s="4" t="s">
        <v>9</v>
      </c>
      <c r="AO365" s="4" t="s">
        <v>9</v>
      </c>
      <c r="AP365" s="4" t="s">
        <v>5902</v>
      </c>
      <c r="AQ365" s="4" t="s">
        <v>9</v>
      </c>
      <c r="AR365" s="4" t="s">
        <v>9</v>
      </c>
      <c r="AS365" s="4" t="s">
        <v>9</v>
      </c>
      <c r="AT365" s="4" t="s">
        <v>9</v>
      </c>
      <c r="AU365" s="4" t="s">
        <v>9</v>
      </c>
      <c r="AV365" s="102"/>
      <c r="AW365" s="4" t="s">
        <v>5902</v>
      </c>
      <c r="AX365" s="4" t="s">
        <v>9</v>
      </c>
      <c r="AY365" s="4" t="s">
        <v>9</v>
      </c>
      <c r="AZ365" s="4" t="s">
        <v>9</v>
      </c>
      <c r="BA365" s="4" t="s">
        <v>9</v>
      </c>
      <c r="BB365" s="103">
        <v>0</v>
      </c>
      <c r="BC365" s="102"/>
      <c r="BD365" s="4" t="s">
        <v>9</v>
      </c>
      <c r="BE365" s="102"/>
      <c r="BF365" s="102"/>
      <c r="BG365" s="4" t="s">
        <v>9</v>
      </c>
      <c r="BH365" s="4" t="s">
        <v>5906</v>
      </c>
      <c r="BI365" s="4" t="s">
        <v>9</v>
      </c>
      <c r="BJ365" s="4" t="s">
        <v>9</v>
      </c>
      <c r="BK365" s="4" t="s">
        <v>9</v>
      </c>
      <c r="BL365" s="4" t="s">
        <v>9</v>
      </c>
      <c r="BM365" s="4" t="s">
        <v>9</v>
      </c>
      <c r="BN365" s="4" t="s">
        <v>5907</v>
      </c>
      <c r="BO365" s="4" t="s">
        <v>5908</v>
      </c>
      <c r="BP365" s="4" t="s">
        <v>9</v>
      </c>
      <c r="BQ365" s="4" t="s">
        <v>9</v>
      </c>
      <c r="BR365" s="4" t="s">
        <v>5902</v>
      </c>
      <c r="BS365" s="4" t="s">
        <v>9</v>
      </c>
      <c r="BT365" s="4" t="s">
        <v>9</v>
      </c>
      <c r="BU365" s="4" t="s">
        <v>9</v>
      </c>
      <c r="BV365" s="4" t="s">
        <v>9</v>
      </c>
      <c r="BW365" s="4" t="s">
        <v>9</v>
      </c>
      <c r="BX365" s="4" t="s">
        <v>5901</v>
      </c>
      <c r="BY365" s="4" t="s">
        <v>9</v>
      </c>
      <c r="BZ365" s="4" t="s">
        <v>9</v>
      </c>
      <c r="CA365" s="4" t="s">
        <v>9</v>
      </c>
      <c r="CB365" s="4" t="s">
        <v>9</v>
      </c>
      <c r="CC365" s="4" t="s">
        <v>9</v>
      </c>
      <c r="CD365" s="4" t="s">
        <v>9</v>
      </c>
      <c r="CE365" s="4" t="s">
        <v>9</v>
      </c>
      <c r="CF365" s="4" t="s">
        <v>5902</v>
      </c>
      <c r="CG365" s="4" t="s">
        <v>9</v>
      </c>
      <c r="CH365" s="4" t="s">
        <v>9</v>
      </c>
      <c r="CI365" s="4" t="s">
        <v>9</v>
      </c>
      <c r="CJ365" s="4" t="s">
        <v>9</v>
      </c>
      <c r="CK365" s="104">
        <v>0.51295138888889003</v>
      </c>
      <c r="CL365" s="104">
        <v>0</v>
      </c>
      <c r="CM365" s="4" t="s">
        <v>9</v>
      </c>
      <c r="CN365" s="4" t="s">
        <v>5902</v>
      </c>
      <c r="CO365" s="4" t="s">
        <v>9</v>
      </c>
      <c r="CP365" s="4" t="s">
        <v>9</v>
      </c>
      <c r="CQ365" s="4" t="s">
        <v>9</v>
      </c>
      <c r="CR365" s="4" t="s">
        <v>9</v>
      </c>
      <c r="CS365" s="4" t="s">
        <v>9</v>
      </c>
      <c r="CT365" s="4" t="s">
        <v>9</v>
      </c>
      <c r="CU365" s="4" t="s">
        <v>9</v>
      </c>
      <c r="CV365" s="4" t="s">
        <v>11</v>
      </c>
      <c r="CW365" s="4" t="s">
        <v>5909</v>
      </c>
      <c r="CX365" s="4" t="s">
        <v>9</v>
      </c>
      <c r="CY365" s="4" t="s">
        <v>9</v>
      </c>
      <c r="CZ365" s="4" t="s">
        <v>9</v>
      </c>
      <c r="DA365" s="4" t="s">
        <v>9</v>
      </c>
      <c r="DB365" s="4" t="s">
        <v>9</v>
      </c>
      <c r="DC365" s="102"/>
      <c r="DE365" s="8" t="str">
        <f t="shared" si="10"/>
        <v>XCA803</v>
      </c>
      <c r="DF365" s="8" t="str">
        <f t="shared" si="11"/>
        <v>Hot Food</v>
      </c>
    </row>
    <row r="366" spans="1:110">
      <c r="A366" s="4" t="s">
        <v>6273</v>
      </c>
      <c r="B366" s="4" t="s">
        <v>5899</v>
      </c>
      <c r="C366" s="4" t="s">
        <v>4955</v>
      </c>
      <c r="D366" s="4" t="s">
        <v>9</v>
      </c>
      <c r="E366" s="4" t="s">
        <v>5900</v>
      </c>
      <c r="F366" s="102">
        <v>44502</v>
      </c>
      <c r="G366" s="4" t="s">
        <v>9</v>
      </c>
      <c r="H366" s="102"/>
      <c r="I366" s="4" t="s">
        <v>7039</v>
      </c>
      <c r="J366" s="4" t="s">
        <v>9</v>
      </c>
      <c r="K366" s="4" t="s">
        <v>5002</v>
      </c>
      <c r="L366" s="4" t="s">
        <v>9</v>
      </c>
      <c r="M366" s="4" t="s">
        <v>9</v>
      </c>
      <c r="N366" s="4" t="s">
        <v>5002</v>
      </c>
      <c r="O366" s="4" t="s">
        <v>4955</v>
      </c>
      <c r="P366" s="4" t="s">
        <v>5901</v>
      </c>
      <c r="Q366" s="4" t="s">
        <v>9</v>
      </c>
      <c r="R366" s="4" t="s">
        <v>9</v>
      </c>
      <c r="S366" s="4" t="s">
        <v>11</v>
      </c>
      <c r="T366" s="4" t="s">
        <v>1449</v>
      </c>
      <c r="U366" s="4" t="s">
        <v>5902</v>
      </c>
      <c r="V366" s="102"/>
      <c r="W366" s="4" t="s">
        <v>5902</v>
      </c>
      <c r="X366" s="4" t="s">
        <v>9</v>
      </c>
      <c r="Y366" s="4" t="s">
        <v>11</v>
      </c>
      <c r="Z366" s="4" t="s">
        <v>9</v>
      </c>
      <c r="AA366" s="4" t="s">
        <v>9</v>
      </c>
      <c r="AB366" s="102"/>
      <c r="AC366" s="102"/>
      <c r="AD366" s="102"/>
      <c r="AE366" s="102">
        <v>44502</v>
      </c>
      <c r="AF366" s="102"/>
      <c r="AG366" s="102"/>
      <c r="AH366" s="4" t="s">
        <v>5903</v>
      </c>
      <c r="AI366" s="4" t="s">
        <v>9</v>
      </c>
      <c r="AJ366" s="4" t="s">
        <v>9</v>
      </c>
      <c r="AK366" s="4" t="s">
        <v>9</v>
      </c>
      <c r="AL366" s="4" t="s">
        <v>5904</v>
      </c>
      <c r="AM366" s="4" t="s">
        <v>5905</v>
      </c>
      <c r="AN366" s="4" t="s">
        <v>9</v>
      </c>
      <c r="AO366" s="4" t="s">
        <v>9</v>
      </c>
      <c r="AP366" s="4" t="s">
        <v>5902</v>
      </c>
      <c r="AQ366" s="4" t="s">
        <v>9</v>
      </c>
      <c r="AR366" s="4" t="s">
        <v>9</v>
      </c>
      <c r="AS366" s="4" t="s">
        <v>9</v>
      </c>
      <c r="AT366" s="4" t="s">
        <v>9</v>
      </c>
      <c r="AU366" s="4" t="s">
        <v>9</v>
      </c>
      <c r="AV366" s="102"/>
      <c r="AW366" s="4" t="s">
        <v>5902</v>
      </c>
      <c r="AX366" s="4" t="s">
        <v>9</v>
      </c>
      <c r="AY366" s="4" t="s">
        <v>9</v>
      </c>
      <c r="AZ366" s="4" t="s">
        <v>9</v>
      </c>
      <c r="BA366" s="4" t="s">
        <v>9</v>
      </c>
      <c r="BB366" s="103">
        <v>0</v>
      </c>
      <c r="BC366" s="102"/>
      <c r="BD366" s="4" t="s">
        <v>9</v>
      </c>
      <c r="BE366" s="102"/>
      <c r="BF366" s="102"/>
      <c r="BG366" s="4" t="s">
        <v>9</v>
      </c>
      <c r="BH366" s="4" t="s">
        <v>5906</v>
      </c>
      <c r="BI366" s="4" t="s">
        <v>9</v>
      </c>
      <c r="BJ366" s="4" t="s">
        <v>9</v>
      </c>
      <c r="BK366" s="4" t="s">
        <v>9</v>
      </c>
      <c r="BL366" s="4" t="s">
        <v>9</v>
      </c>
      <c r="BM366" s="4" t="s">
        <v>9</v>
      </c>
      <c r="BN366" s="4" t="s">
        <v>5907</v>
      </c>
      <c r="BO366" s="4" t="s">
        <v>5908</v>
      </c>
      <c r="BP366" s="4" t="s">
        <v>9</v>
      </c>
      <c r="BQ366" s="4" t="s">
        <v>9</v>
      </c>
      <c r="BR366" s="4" t="s">
        <v>5902</v>
      </c>
      <c r="BS366" s="4" t="s">
        <v>9</v>
      </c>
      <c r="BT366" s="4" t="s">
        <v>9</v>
      </c>
      <c r="BU366" s="4" t="s">
        <v>9</v>
      </c>
      <c r="BV366" s="4" t="s">
        <v>9</v>
      </c>
      <c r="BW366" s="4" t="s">
        <v>9</v>
      </c>
      <c r="BX366" s="4" t="s">
        <v>5901</v>
      </c>
      <c r="BY366" s="4" t="s">
        <v>9</v>
      </c>
      <c r="BZ366" s="4" t="s">
        <v>9</v>
      </c>
      <c r="CA366" s="4" t="s">
        <v>9</v>
      </c>
      <c r="CB366" s="4" t="s">
        <v>9</v>
      </c>
      <c r="CC366" s="4" t="s">
        <v>9</v>
      </c>
      <c r="CD366" s="4" t="s">
        <v>9</v>
      </c>
      <c r="CE366" s="4" t="s">
        <v>9</v>
      </c>
      <c r="CF366" s="4" t="s">
        <v>5902</v>
      </c>
      <c r="CG366" s="4" t="s">
        <v>9</v>
      </c>
      <c r="CH366" s="4" t="s">
        <v>9</v>
      </c>
      <c r="CI366" s="4" t="s">
        <v>9</v>
      </c>
      <c r="CJ366" s="4" t="s">
        <v>9</v>
      </c>
      <c r="CK366" s="104">
        <v>0.51295138888889003</v>
      </c>
      <c r="CL366" s="104">
        <v>0</v>
      </c>
      <c r="CM366" s="4" t="s">
        <v>9</v>
      </c>
      <c r="CN366" s="4" t="s">
        <v>5902</v>
      </c>
      <c r="CO366" s="4" t="s">
        <v>9</v>
      </c>
      <c r="CP366" s="4" t="s">
        <v>9</v>
      </c>
      <c r="CQ366" s="4" t="s">
        <v>9</v>
      </c>
      <c r="CR366" s="4" t="s">
        <v>9</v>
      </c>
      <c r="CS366" s="4" t="s">
        <v>9</v>
      </c>
      <c r="CT366" s="4" t="s">
        <v>9</v>
      </c>
      <c r="CU366" s="4" t="s">
        <v>9</v>
      </c>
      <c r="CV366" s="4" t="s">
        <v>11</v>
      </c>
      <c r="CW366" s="4" t="s">
        <v>5909</v>
      </c>
      <c r="CX366" s="4" t="s">
        <v>9</v>
      </c>
      <c r="CY366" s="4" t="s">
        <v>9</v>
      </c>
      <c r="CZ366" s="4" t="s">
        <v>9</v>
      </c>
      <c r="DA366" s="4" t="s">
        <v>9</v>
      </c>
      <c r="DB366" s="4" t="s">
        <v>9</v>
      </c>
      <c r="DC366" s="102"/>
      <c r="DE366" s="8" t="str">
        <f t="shared" si="10"/>
        <v>BUD220</v>
      </c>
      <c r="DF366" s="8" t="str">
        <f t="shared" si="11"/>
        <v>8-Review SMP Free-flow properties</v>
      </c>
    </row>
    <row r="367" spans="1:110">
      <c r="A367" s="4" t="s">
        <v>6274</v>
      </c>
      <c r="B367" s="4" t="s">
        <v>5899</v>
      </c>
      <c r="C367" s="4" t="s">
        <v>4955</v>
      </c>
      <c r="D367" s="4" t="s">
        <v>9</v>
      </c>
      <c r="E367" s="4" t="s">
        <v>5900</v>
      </c>
      <c r="F367" s="102">
        <v>44502</v>
      </c>
      <c r="G367" s="4" t="s">
        <v>9</v>
      </c>
      <c r="H367" s="102"/>
      <c r="I367" s="4" t="s">
        <v>7040</v>
      </c>
      <c r="J367" s="4" t="s">
        <v>9</v>
      </c>
      <c r="K367" s="4" t="s">
        <v>5002</v>
      </c>
      <c r="L367" s="4" t="s">
        <v>9</v>
      </c>
      <c r="M367" s="4" t="s">
        <v>9</v>
      </c>
      <c r="N367" s="4" t="s">
        <v>5002</v>
      </c>
      <c r="O367" s="4" t="s">
        <v>4955</v>
      </c>
      <c r="P367" s="4" t="s">
        <v>5901</v>
      </c>
      <c r="Q367" s="4" t="s">
        <v>9</v>
      </c>
      <c r="R367" s="4" t="s">
        <v>9</v>
      </c>
      <c r="S367" s="4" t="s">
        <v>11</v>
      </c>
      <c r="T367" s="4" t="s">
        <v>1449</v>
      </c>
      <c r="U367" s="4" t="s">
        <v>5902</v>
      </c>
      <c r="V367" s="102"/>
      <c r="W367" s="4" t="s">
        <v>5902</v>
      </c>
      <c r="X367" s="4" t="s">
        <v>9</v>
      </c>
      <c r="Y367" s="4" t="s">
        <v>11</v>
      </c>
      <c r="Z367" s="4" t="s">
        <v>9</v>
      </c>
      <c r="AA367" s="4" t="s">
        <v>9</v>
      </c>
      <c r="AB367" s="102"/>
      <c r="AC367" s="102"/>
      <c r="AD367" s="102"/>
      <c r="AE367" s="102">
        <v>44502</v>
      </c>
      <c r="AF367" s="102"/>
      <c r="AG367" s="102"/>
      <c r="AH367" s="4" t="s">
        <v>5903</v>
      </c>
      <c r="AI367" s="4" t="s">
        <v>9</v>
      </c>
      <c r="AJ367" s="4" t="s">
        <v>9</v>
      </c>
      <c r="AK367" s="4" t="s">
        <v>9</v>
      </c>
      <c r="AL367" s="4" t="s">
        <v>5904</v>
      </c>
      <c r="AM367" s="4" t="s">
        <v>5905</v>
      </c>
      <c r="AN367" s="4" t="s">
        <v>9</v>
      </c>
      <c r="AO367" s="4" t="s">
        <v>9</v>
      </c>
      <c r="AP367" s="4" t="s">
        <v>5902</v>
      </c>
      <c r="AQ367" s="4" t="s">
        <v>9</v>
      </c>
      <c r="AR367" s="4" t="s">
        <v>9</v>
      </c>
      <c r="AS367" s="4" t="s">
        <v>9</v>
      </c>
      <c r="AT367" s="4" t="s">
        <v>9</v>
      </c>
      <c r="AU367" s="4" t="s">
        <v>9</v>
      </c>
      <c r="AV367" s="102"/>
      <c r="AW367" s="4" t="s">
        <v>5902</v>
      </c>
      <c r="AX367" s="4" t="s">
        <v>9</v>
      </c>
      <c r="AY367" s="4" t="s">
        <v>9</v>
      </c>
      <c r="AZ367" s="4" t="s">
        <v>9</v>
      </c>
      <c r="BA367" s="4" t="s">
        <v>9</v>
      </c>
      <c r="BB367" s="103">
        <v>0</v>
      </c>
      <c r="BC367" s="102"/>
      <c r="BD367" s="4" t="s">
        <v>9</v>
      </c>
      <c r="BE367" s="102"/>
      <c r="BF367" s="102"/>
      <c r="BG367" s="4" t="s">
        <v>9</v>
      </c>
      <c r="BH367" s="4" t="s">
        <v>5906</v>
      </c>
      <c r="BI367" s="4" t="s">
        <v>9</v>
      </c>
      <c r="BJ367" s="4" t="s">
        <v>9</v>
      </c>
      <c r="BK367" s="4" t="s">
        <v>9</v>
      </c>
      <c r="BL367" s="4" t="s">
        <v>9</v>
      </c>
      <c r="BM367" s="4" t="s">
        <v>9</v>
      </c>
      <c r="BN367" s="4" t="s">
        <v>5907</v>
      </c>
      <c r="BO367" s="4" t="s">
        <v>5908</v>
      </c>
      <c r="BP367" s="4" t="s">
        <v>9</v>
      </c>
      <c r="BQ367" s="4" t="s">
        <v>9</v>
      </c>
      <c r="BR367" s="4" t="s">
        <v>5902</v>
      </c>
      <c r="BS367" s="4" t="s">
        <v>9</v>
      </c>
      <c r="BT367" s="4" t="s">
        <v>9</v>
      </c>
      <c r="BU367" s="4" t="s">
        <v>9</v>
      </c>
      <c r="BV367" s="4" t="s">
        <v>9</v>
      </c>
      <c r="BW367" s="4" t="s">
        <v>9</v>
      </c>
      <c r="BX367" s="4" t="s">
        <v>5901</v>
      </c>
      <c r="BY367" s="4" t="s">
        <v>9</v>
      </c>
      <c r="BZ367" s="4" t="s">
        <v>9</v>
      </c>
      <c r="CA367" s="4" t="s">
        <v>9</v>
      </c>
      <c r="CB367" s="4" t="s">
        <v>9</v>
      </c>
      <c r="CC367" s="4" t="s">
        <v>9</v>
      </c>
      <c r="CD367" s="4" t="s">
        <v>9</v>
      </c>
      <c r="CE367" s="4" t="s">
        <v>9</v>
      </c>
      <c r="CF367" s="4" t="s">
        <v>5902</v>
      </c>
      <c r="CG367" s="4" t="s">
        <v>9</v>
      </c>
      <c r="CH367" s="4" t="s">
        <v>9</v>
      </c>
      <c r="CI367" s="4" t="s">
        <v>9</v>
      </c>
      <c r="CJ367" s="4" t="s">
        <v>9</v>
      </c>
      <c r="CK367" s="104">
        <v>0.51296296296295996</v>
      </c>
      <c r="CL367" s="104">
        <v>0</v>
      </c>
      <c r="CM367" s="4" t="s">
        <v>9</v>
      </c>
      <c r="CN367" s="4" t="s">
        <v>5902</v>
      </c>
      <c r="CO367" s="4" t="s">
        <v>9</v>
      </c>
      <c r="CP367" s="4" t="s">
        <v>9</v>
      </c>
      <c r="CQ367" s="4" t="s">
        <v>9</v>
      </c>
      <c r="CR367" s="4" t="s">
        <v>9</v>
      </c>
      <c r="CS367" s="4" t="s">
        <v>9</v>
      </c>
      <c r="CT367" s="4" t="s">
        <v>9</v>
      </c>
      <c r="CU367" s="4" t="s">
        <v>9</v>
      </c>
      <c r="CV367" s="4" t="s">
        <v>11</v>
      </c>
      <c r="CW367" s="4" t="s">
        <v>5909</v>
      </c>
      <c r="CX367" s="4" t="s">
        <v>9</v>
      </c>
      <c r="CY367" s="4" t="s">
        <v>9</v>
      </c>
      <c r="CZ367" s="4" t="s">
        <v>9</v>
      </c>
      <c r="DA367" s="4" t="s">
        <v>9</v>
      </c>
      <c r="DB367" s="4" t="s">
        <v>9</v>
      </c>
      <c r="DC367" s="102"/>
      <c r="DE367" s="8" t="str">
        <f t="shared" si="10"/>
        <v>XCA804</v>
      </c>
      <c r="DF367" s="8" t="str">
        <f t="shared" si="11"/>
        <v>Ice Creams</v>
      </c>
    </row>
    <row r="368" spans="1:110">
      <c r="A368" s="4" t="s">
        <v>6275</v>
      </c>
      <c r="B368" s="4" t="s">
        <v>5899</v>
      </c>
      <c r="C368" s="4" t="s">
        <v>4955</v>
      </c>
      <c r="D368" s="4" t="s">
        <v>9</v>
      </c>
      <c r="E368" s="4" t="s">
        <v>5900</v>
      </c>
      <c r="F368" s="102">
        <v>44502</v>
      </c>
      <c r="G368" s="4" t="s">
        <v>9</v>
      </c>
      <c r="H368" s="102"/>
      <c r="I368" s="4" t="s">
        <v>7041</v>
      </c>
      <c r="J368" s="4" t="s">
        <v>9</v>
      </c>
      <c r="K368" s="4" t="s">
        <v>5002</v>
      </c>
      <c r="L368" s="4" t="s">
        <v>9</v>
      </c>
      <c r="M368" s="4" t="s">
        <v>9</v>
      </c>
      <c r="N368" s="4" t="s">
        <v>5002</v>
      </c>
      <c r="O368" s="4" t="s">
        <v>4955</v>
      </c>
      <c r="P368" s="4" t="s">
        <v>5901</v>
      </c>
      <c r="Q368" s="4" t="s">
        <v>9</v>
      </c>
      <c r="R368" s="4" t="s">
        <v>9</v>
      </c>
      <c r="S368" s="4" t="s">
        <v>11</v>
      </c>
      <c r="T368" s="4" t="s">
        <v>1449</v>
      </c>
      <c r="U368" s="4" t="s">
        <v>5902</v>
      </c>
      <c r="V368" s="102"/>
      <c r="W368" s="4" t="s">
        <v>5902</v>
      </c>
      <c r="X368" s="4" t="s">
        <v>9</v>
      </c>
      <c r="Y368" s="4" t="s">
        <v>11</v>
      </c>
      <c r="Z368" s="4" t="s">
        <v>9</v>
      </c>
      <c r="AA368" s="4" t="s">
        <v>9</v>
      </c>
      <c r="AB368" s="102"/>
      <c r="AC368" s="102"/>
      <c r="AD368" s="102"/>
      <c r="AE368" s="102">
        <v>44502</v>
      </c>
      <c r="AF368" s="102"/>
      <c r="AG368" s="102"/>
      <c r="AH368" s="4" t="s">
        <v>5903</v>
      </c>
      <c r="AI368" s="4" t="s">
        <v>9</v>
      </c>
      <c r="AJ368" s="4" t="s">
        <v>9</v>
      </c>
      <c r="AK368" s="4" t="s">
        <v>9</v>
      </c>
      <c r="AL368" s="4" t="s">
        <v>5904</v>
      </c>
      <c r="AM368" s="4" t="s">
        <v>5905</v>
      </c>
      <c r="AN368" s="4" t="s">
        <v>9</v>
      </c>
      <c r="AO368" s="4" t="s">
        <v>9</v>
      </c>
      <c r="AP368" s="4" t="s">
        <v>5902</v>
      </c>
      <c r="AQ368" s="4" t="s">
        <v>9</v>
      </c>
      <c r="AR368" s="4" t="s">
        <v>9</v>
      </c>
      <c r="AS368" s="4" t="s">
        <v>9</v>
      </c>
      <c r="AT368" s="4" t="s">
        <v>9</v>
      </c>
      <c r="AU368" s="4" t="s">
        <v>9</v>
      </c>
      <c r="AV368" s="102"/>
      <c r="AW368" s="4" t="s">
        <v>5902</v>
      </c>
      <c r="AX368" s="4" t="s">
        <v>9</v>
      </c>
      <c r="AY368" s="4" t="s">
        <v>9</v>
      </c>
      <c r="AZ368" s="4" t="s">
        <v>9</v>
      </c>
      <c r="BA368" s="4" t="s">
        <v>9</v>
      </c>
      <c r="BB368" s="103">
        <v>0</v>
      </c>
      <c r="BC368" s="102"/>
      <c r="BD368" s="4" t="s">
        <v>9</v>
      </c>
      <c r="BE368" s="102"/>
      <c r="BF368" s="102"/>
      <c r="BG368" s="4" t="s">
        <v>9</v>
      </c>
      <c r="BH368" s="4" t="s">
        <v>5906</v>
      </c>
      <c r="BI368" s="4" t="s">
        <v>9</v>
      </c>
      <c r="BJ368" s="4" t="s">
        <v>9</v>
      </c>
      <c r="BK368" s="4" t="s">
        <v>9</v>
      </c>
      <c r="BL368" s="4" t="s">
        <v>9</v>
      </c>
      <c r="BM368" s="4" t="s">
        <v>9</v>
      </c>
      <c r="BN368" s="4" t="s">
        <v>5907</v>
      </c>
      <c r="BO368" s="4" t="s">
        <v>5908</v>
      </c>
      <c r="BP368" s="4" t="s">
        <v>9</v>
      </c>
      <c r="BQ368" s="4" t="s">
        <v>9</v>
      </c>
      <c r="BR368" s="4" t="s">
        <v>5902</v>
      </c>
      <c r="BS368" s="4" t="s">
        <v>9</v>
      </c>
      <c r="BT368" s="4" t="s">
        <v>9</v>
      </c>
      <c r="BU368" s="4" t="s">
        <v>9</v>
      </c>
      <c r="BV368" s="4" t="s">
        <v>9</v>
      </c>
      <c r="BW368" s="4" t="s">
        <v>9</v>
      </c>
      <c r="BX368" s="4" t="s">
        <v>5901</v>
      </c>
      <c r="BY368" s="4" t="s">
        <v>9</v>
      </c>
      <c r="BZ368" s="4" t="s">
        <v>9</v>
      </c>
      <c r="CA368" s="4" t="s">
        <v>9</v>
      </c>
      <c r="CB368" s="4" t="s">
        <v>9</v>
      </c>
      <c r="CC368" s="4" t="s">
        <v>9</v>
      </c>
      <c r="CD368" s="4" t="s">
        <v>9</v>
      </c>
      <c r="CE368" s="4" t="s">
        <v>9</v>
      </c>
      <c r="CF368" s="4" t="s">
        <v>5902</v>
      </c>
      <c r="CG368" s="4" t="s">
        <v>9</v>
      </c>
      <c r="CH368" s="4" t="s">
        <v>9</v>
      </c>
      <c r="CI368" s="4" t="s">
        <v>9</v>
      </c>
      <c r="CJ368" s="4" t="s">
        <v>9</v>
      </c>
      <c r="CK368" s="104">
        <v>0.51296296296295996</v>
      </c>
      <c r="CL368" s="104">
        <v>0</v>
      </c>
      <c r="CM368" s="4" t="s">
        <v>9</v>
      </c>
      <c r="CN368" s="4" t="s">
        <v>5902</v>
      </c>
      <c r="CO368" s="4" t="s">
        <v>9</v>
      </c>
      <c r="CP368" s="4" t="s">
        <v>9</v>
      </c>
      <c r="CQ368" s="4" t="s">
        <v>9</v>
      </c>
      <c r="CR368" s="4" t="s">
        <v>9</v>
      </c>
      <c r="CS368" s="4" t="s">
        <v>9</v>
      </c>
      <c r="CT368" s="4" t="s">
        <v>9</v>
      </c>
      <c r="CU368" s="4" t="s">
        <v>9</v>
      </c>
      <c r="CV368" s="4" t="s">
        <v>11</v>
      </c>
      <c r="CW368" s="4" t="s">
        <v>5909</v>
      </c>
      <c r="CX368" s="4" t="s">
        <v>9</v>
      </c>
      <c r="CY368" s="4" t="s">
        <v>9</v>
      </c>
      <c r="CZ368" s="4" t="s">
        <v>9</v>
      </c>
      <c r="DA368" s="4" t="s">
        <v>9</v>
      </c>
      <c r="DB368" s="4" t="s">
        <v>9</v>
      </c>
      <c r="DC368" s="102"/>
      <c r="DE368" s="8" t="str">
        <f t="shared" si="10"/>
        <v>XCA805</v>
      </c>
      <c r="DF368" s="8" t="str">
        <f t="shared" si="11"/>
        <v>Sweets</v>
      </c>
    </row>
    <row r="369" spans="1:110">
      <c r="A369" s="4" t="s">
        <v>6276</v>
      </c>
      <c r="B369" s="4" t="s">
        <v>5899</v>
      </c>
      <c r="C369" s="4" t="s">
        <v>4955</v>
      </c>
      <c r="D369" s="4" t="s">
        <v>9</v>
      </c>
      <c r="E369" s="4" t="s">
        <v>5900</v>
      </c>
      <c r="F369" s="102">
        <v>44502</v>
      </c>
      <c r="G369" s="4" t="s">
        <v>9</v>
      </c>
      <c r="H369" s="102"/>
      <c r="I369" s="4" t="s">
        <v>7042</v>
      </c>
      <c r="J369" s="4" t="s">
        <v>9</v>
      </c>
      <c r="K369" s="4" t="s">
        <v>5002</v>
      </c>
      <c r="L369" s="4" t="s">
        <v>9</v>
      </c>
      <c r="M369" s="4" t="s">
        <v>9</v>
      </c>
      <c r="N369" s="4" t="s">
        <v>5002</v>
      </c>
      <c r="O369" s="4" t="s">
        <v>4955</v>
      </c>
      <c r="P369" s="4" t="s">
        <v>5901</v>
      </c>
      <c r="Q369" s="4" t="s">
        <v>9</v>
      </c>
      <c r="R369" s="4" t="s">
        <v>9</v>
      </c>
      <c r="S369" s="4" t="s">
        <v>11</v>
      </c>
      <c r="T369" s="4" t="s">
        <v>1449</v>
      </c>
      <c r="U369" s="4" t="s">
        <v>5902</v>
      </c>
      <c r="V369" s="102"/>
      <c r="W369" s="4" t="s">
        <v>5902</v>
      </c>
      <c r="X369" s="4" t="s">
        <v>9</v>
      </c>
      <c r="Y369" s="4" t="s">
        <v>11</v>
      </c>
      <c r="Z369" s="4" t="s">
        <v>9</v>
      </c>
      <c r="AA369" s="4" t="s">
        <v>9</v>
      </c>
      <c r="AB369" s="102"/>
      <c r="AC369" s="102"/>
      <c r="AD369" s="102"/>
      <c r="AE369" s="102">
        <v>44502</v>
      </c>
      <c r="AF369" s="102"/>
      <c r="AG369" s="102"/>
      <c r="AH369" s="4" t="s">
        <v>5903</v>
      </c>
      <c r="AI369" s="4" t="s">
        <v>9</v>
      </c>
      <c r="AJ369" s="4" t="s">
        <v>9</v>
      </c>
      <c r="AK369" s="4" t="s">
        <v>9</v>
      </c>
      <c r="AL369" s="4" t="s">
        <v>5904</v>
      </c>
      <c r="AM369" s="4" t="s">
        <v>5905</v>
      </c>
      <c r="AN369" s="4" t="s">
        <v>9</v>
      </c>
      <c r="AO369" s="4" t="s">
        <v>9</v>
      </c>
      <c r="AP369" s="4" t="s">
        <v>5902</v>
      </c>
      <c r="AQ369" s="4" t="s">
        <v>9</v>
      </c>
      <c r="AR369" s="4" t="s">
        <v>9</v>
      </c>
      <c r="AS369" s="4" t="s">
        <v>9</v>
      </c>
      <c r="AT369" s="4" t="s">
        <v>9</v>
      </c>
      <c r="AU369" s="4" t="s">
        <v>9</v>
      </c>
      <c r="AV369" s="102"/>
      <c r="AW369" s="4" t="s">
        <v>5902</v>
      </c>
      <c r="AX369" s="4" t="s">
        <v>9</v>
      </c>
      <c r="AY369" s="4" t="s">
        <v>9</v>
      </c>
      <c r="AZ369" s="4" t="s">
        <v>9</v>
      </c>
      <c r="BA369" s="4" t="s">
        <v>9</v>
      </c>
      <c r="BB369" s="103">
        <v>0</v>
      </c>
      <c r="BC369" s="102"/>
      <c r="BD369" s="4" t="s">
        <v>9</v>
      </c>
      <c r="BE369" s="102"/>
      <c r="BF369" s="102"/>
      <c r="BG369" s="4" t="s">
        <v>9</v>
      </c>
      <c r="BH369" s="4" t="s">
        <v>5906</v>
      </c>
      <c r="BI369" s="4" t="s">
        <v>9</v>
      </c>
      <c r="BJ369" s="4" t="s">
        <v>9</v>
      </c>
      <c r="BK369" s="4" t="s">
        <v>9</v>
      </c>
      <c r="BL369" s="4" t="s">
        <v>9</v>
      </c>
      <c r="BM369" s="4" t="s">
        <v>9</v>
      </c>
      <c r="BN369" s="4" t="s">
        <v>5907</v>
      </c>
      <c r="BO369" s="4" t="s">
        <v>5908</v>
      </c>
      <c r="BP369" s="4" t="s">
        <v>9</v>
      </c>
      <c r="BQ369" s="4" t="s">
        <v>9</v>
      </c>
      <c r="BR369" s="4" t="s">
        <v>5902</v>
      </c>
      <c r="BS369" s="4" t="s">
        <v>9</v>
      </c>
      <c r="BT369" s="4" t="s">
        <v>9</v>
      </c>
      <c r="BU369" s="4" t="s">
        <v>9</v>
      </c>
      <c r="BV369" s="4" t="s">
        <v>9</v>
      </c>
      <c r="BW369" s="4" t="s">
        <v>9</v>
      </c>
      <c r="BX369" s="4" t="s">
        <v>5901</v>
      </c>
      <c r="BY369" s="4" t="s">
        <v>9</v>
      </c>
      <c r="BZ369" s="4" t="s">
        <v>9</v>
      </c>
      <c r="CA369" s="4" t="s">
        <v>9</v>
      </c>
      <c r="CB369" s="4" t="s">
        <v>9</v>
      </c>
      <c r="CC369" s="4" t="s">
        <v>9</v>
      </c>
      <c r="CD369" s="4" t="s">
        <v>9</v>
      </c>
      <c r="CE369" s="4" t="s">
        <v>9</v>
      </c>
      <c r="CF369" s="4" t="s">
        <v>5902</v>
      </c>
      <c r="CG369" s="4" t="s">
        <v>9</v>
      </c>
      <c r="CH369" s="4" t="s">
        <v>9</v>
      </c>
      <c r="CI369" s="4" t="s">
        <v>9</v>
      </c>
      <c r="CJ369" s="4" t="s">
        <v>9</v>
      </c>
      <c r="CK369" s="104">
        <v>0.51296296296295996</v>
      </c>
      <c r="CL369" s="104">
        <v>0</v>
      </c>
      <c r="CM369" s="4" t="s">
        <v>9</v>
      </c>
      <c r="CN369" s="4" t="s">
        <v>5902</v>
      </c>
      <c r="CO369" s="4" t="s">
        <v>9</v>
      </c>
      <c r="CP369" s="4" t="s">
        <v>9</v>
      </c>
      <c r="CQ369" s="4" t="s">
        <v>9</v>
      </c>
      <c r="CR369" s="4" t="s">
        <v>9</v>
      </c>
      <c r="CS369" s="4" t="s">
        <v>9</v>
      </c>
      <c r="CT369" s="4" t="s">
        <v>9</v>
      </c>
      <c r="CU369" s="4" t="s">
        <v>9</v>
      </c>
      <c r="CV369" s="4" t="s">
        <v>11</v>
      </c>
      <c r="CW369" s="4" t="s">
        <v>5909</v>
      </c>
      <c r="CX369" s="4" t="s">
        <v>9</v>
      </c>
      <c r="CY369" s="4" t="s">
        <v>9</v>
      </c>
      <c r="CZ369" s="4" t="s">
        <v>9</v>
      </c>
      <c r="DA369" s="4" t="s">
        <v>9</v>
      </c>
      <c r="DB369" s="4" t="s">
        <v>9</v>
      </c>
      <c r="DC369" s="102"/>
      <c r="DE369" s="8" t="str">
        <f t="shared" si="10"/>
        <v>XCA899</v>
      </c>
      <c r="DF369" s="8" t="str">
        <f t="shared" si="11"/>
        <v>Misc Foods</v>
      </c>
    </row>
    <row r="370" spans="1:110">
      <c r="A370" s="4" t="s">
        <v>6277</v>
      </c>
      <c r="B370" s="4" t="s">
        <v>5899</v>
      </c>
      <c r="C370" s="4" t="s">
        <v>4955</v>
      </c>
      <c r="D370" s="4" t="s">
        <v>9</v>
      </c>
      <c r="E370" s="4" t="s">
        <v>5900</v>
      </c>
      <c r="F370" s="102">
        <v>44502</v>
      </c>
      <c r="G370" s="4" t="s">
        <v>9</v>
      </c>
      <c r="H370" s="102"/>
      <c r="I370" s="4" t="s">
        <v>7043</v>
      </c>
      <c r="J370" s="4" t="s">
        <v>9</v>
      </c>
      <c r="K370" s="4" t="s">
        <v>5002</v>
      </c>
      <c r="L370" s="4" t="s">
        <v>9</v>
      </c>
      <c r="M370" s="4" t="s">
        <v>9</v>
      </c>
      <c r="N370" s="4" t="s">
        <v>5002</v>
      </c>
      <c r="O370" s="4" t="s">
        <v>4955</v>
      </c>
      <c r="P370" s="4" t="s">
        <v>5901</v>
      </c>
      <c r="Q370" s="4" t="s">
        <v>9</v>
      </c>
      <c r="R370" s="4" t="s">
        <v>9</v>
      </c>
      <c r="S370" s="4" t="s">
        <v>11</v>
      </c>
      <c r="T370" s="4" t="s">
        <v>1449</v>
      </c>
      <c r="U370" s="4" t="s">
        <v>5902</v>
      </c>
      <c r="V370" s="102"/>
      <c r="W370" s="4" t="s">
        <v>5902</v>
      </c>
      <c r="X370" s="4" t="s">
        <v>9</v>
      </c>
      <c r="Y370" s="4" t="s">
        <v>11</v>
      </c>
      <c r="Z370" s="4" t="s">
        <v>9</v>
      </c>
      <c r="AA370" s="4" t="s">
        <v>9</v>
      </c>
      <c r="AB370" s="102"/>
      <c r="AC370" s="102"/>
      <c r="AD370" s="102"/>
      <c r="AE370" s="102">
        <v>44502</v>
      </c>
      <c r="AF370" s="102"/>
      <c r="AG370" s="102"/>
      <c r="AH370" s="4" t="s">
        <v>5903</v>
      </c>
      <c r="AI370" s="4" t="s">
        <v>9</v>
      </c>
      <c r="AJ370" s="4" t="s">
        <v>9</v>
      </c>
      <c r="AK370" s="4" t="s">
        <v>9</v>
      </c>
      <c r="AL370" s="4" t="s">
        <v>5904</v>
      </c>
      <c r="AM370" s="4" t="s">
        <v>5905</v>
      </c>
      <c r="AN370" s="4" t="s">
        <v>9</v>
      </c>
      <c r="AO370" s="4" t="s">
        <v>9</v>
      </c>
      <c r="AP370" s="4" t="s">
        <v>5902</v>
      </c>
      <c r="AQ370" s="4" t="s">
        <v>9</v>
      </c>
      <c r="AR370" s="4" t="s">
        <v>9</v>
      </c>
      <c r="AS370" s="4" t="s">
        <v>9</v>
      </c>
      <c r="AT370" s="4" t="s">
        <v>9</v>
      </c>
      <c r="AU370" s="4" t="s">
        <v>9</v>
      </c>
      <c r="AV370" s="102"/>
      <c r="AW370" s="4" t="s">
        <v>5902</v>
      </c>
      <c r="AX370" s="4" t="s">
        <v>9</v>
      </c>
      <c r="AY370" s="4" t="s">
        <v>9</v>
      </c>
      <c r="AZ370" s="4" t="s">
        <v>9</v>
      </c>
      <c r="BA370" s="4" t="s">
        <v>9</v>
      </c>
      <c r="BB370" s="103">
        <v>0</v>
      </c>
      <c r="BC370" s="102"/>
      <c r="BD370" s="4" t="s">
        <v>9</v>
      </c>
      <c r="BE370" s="102"/>
      <c r="BF370" s="102"/>
      <c r="BG370" s="4" t="s">
        <v>9</v>
      </c>
      <c r="BH370" s="4" t="s">
        <v>5906</v>
      </c>
      <c r="BI370" s="4" t="s">
        <v>9</v>
      </c>
      <c r="BJ370" s="4" t="s">
        <v>9</v>
      </c>
      <c r="BK370" s="4" t="s">
        <v>9</v>
      </c>
      <c r="BL370" s="4" t="s">
        <v>9</v>
      </c>
      <c r="BM370" s="4" t="s">
        <v>9</v>
      </c>
      <c r="BN370" s="4" t="s">
        <v>5907</v>
      </c>
      <c r="BO370" s="4" t="s">
        <v>5908</v>
      </c>
      <c r="BP370" s="4" t="s">
        <v>9</v>
      </c>
      <c r="BQ370" s="4" t="s">
        <v>9</v>
      </c>
      <c r="BR370" s="4" t="s">
        <v>5902</v>
      </c>
      <c r="BS370" s="4" t="s">
        <v>9</v>
      </c>
      <c r="BT370" s="4" t="s">
        <v>9</v>
      </c>
      <c r="BU370" s="4" t="s">
        <v>9</v>
      </c>
      <c r="BV370" s="4" t="s">
        <v>9</v>
      </c>
      <c r="BW370" s="4" t="s">
        <v>9</v>
      </c>
      <c r="BX370" s="4" t="s">
        <v>5901</v>
      </c>
      <c r="BY370" s="4" t="s">
        <v>9</v>
      </c>
      <c r="BZ370" s="4" t="s">
        <v>9</v>
      </c>
      <c r="CA370" s="4" t="s">
        <v>9</v>
      </c>
      <c r="CB370" s="4" t="s">
        <v>9</v>
      </c>
      <c r="CC370" s="4" t="s">
        <v>9</v>
      </c>
      <c r="CD370" s="4" t="s">
        <v>9</v>
      </c>
      <c r="CE370" s="4" t="s">
        <v>9</v>
      </c>
      <c r="CF370" s="4" t="s">
        <v>5902</v>
      </c>
      <c r="CG370" s="4" t="s">
        <v>9</v>
      </c>
      <c r="CH370" s="4" t="s">
        <v>9</v>
      </c>
      <c r="CI370" s="4" t="s">
        <v>9</v>
      </c>
      <c r="CJ370" s="4" t="s">
        <v>9</v>
      </c>
      <c r="CK370" s="104">
        <v>0.51296296296295996</v>
      </c>
      <c r="CL370" s="104">
        <v>0</v>
      </c>
      <c r="CM370" s="4" t="s">
        <v>9</v>
      </c>
      <c r="CN370" s="4" t="s">
        <v>5902</v>
      </c>
      <c r="CO370" s="4" t="s">
        <v>9</v>
      </c>
      <c r="CP370" s="4" t="s">
        <v>9</v>
      </c>
      <c r="CQ370" s="4" t="s">
        <v>9</v>
      </c>
      <c r="CR370" s="4" t="s">
        <v>9</v>
      </c>
      <c r="CS370" s="4" t="s">
        <v>9</v>
      </c>
      <c r="CT370" s="4" t="s">
        <v>9</v>
      </c>
      <c r="CU370" s="4" t="s">
        <v>9</v>
      </c>
      <c r="CV370" s="4" t="s">
        <v>11</v>
      </c>
      <c r="CW370" s="4" t="s">
        <v>5909</v>
      </c>
      <c r="CX370" s="4" t="s">
        <v>9</v>
      </c>
      <c r="CY370" s="4" t="s">
        <v>9</v>
      </c>
      <c r="CZ370" s="4" t="s">
        <v>9</v>
      </c>
      <c r="DA370" s="4" t="s">
        <v>9</v>
      </c>
      <c r="DB370" s="4" t="s">
        <v>9</v>
      </c>
      <c r="DC370" s="102"/>
      <c r="DE370" s="8" t="str">
        <f t="shared" si="10"/>
        <v>XCA900</v>
      </c>
      <c r="DF370" s="8" t="str">
        <f t="shared" si="11"/>
        <v>Vending Machine Commission</v>
      </c>
    </row>
    <row r="371" spans="1:110">
      <c r="A371" s="4" t="s">
        <v>6278</v>
      </c>
      <c r="B371" s="4" t="s">
        <v>5899</v>
      </c>
      <c r="C371" s="4" t="s">
        <v>4955</v>
      </c>
      <c r="D371" s="4" t="s">
        <v>9</v>
      </c>
      <c r="E371" s="4" t="s">
        <v>5900</v>
      </c>
      <c r="F371" s="102">
        <v>44502</v>
      </c>
      <c r="G371" s="4" t="s">
        <v>9</v>
      </c>
      <c r="H371" s="102"/>
      <c r="I371" s="4" t="s">
        <v>7044</v>
      </c>
      <c r="J371" s="4" t="s">
        <v>9</v>
      </c>
      <c r="K371" s="4" t="s">
        <v>5002</v>
      </c>
      <c r="L371" s="4" t="s">
        <v>9</v>
      </c>
      <c r="M371" s="4" t="s">
        <v>9</v>
      </c>
      <c r="N371" s="4" t="s">
        <v>5002</v>
      </c>
      <c r="O371" s="4" t="s">
        <v>4955</v>
      </c>
      <c r="P371" s="4" t="s">
        <v>5901</v>
      </c>
      <c r="Q371" s="4" t="s">
        <v>9</v>
      </c>
      <c r="R371" s="4" t="s">
        <v>9</v>
      </c>
      <c r="S371" s="4" t="s">
        <v>11</v>
      </c>
      <c r="T371" s="4" t="s">
        <v>1449</v>
      </c>
      <c r="U371" s="4" t="s">
        <v>5902</v>
      </c>
      <c r="V371" s="102"/>
      <c r="W371" s="4" t="s">
        <v>5902</v>
      </c>
      <c r="X371" s="4" t="s">
        <v>9</v>
      </c>
      <c r="Y371" s="4" t="s">
        <v>11</v>
      </c>
      <c r="Z371" s="4" t="s">
        <v>9</v>
      </c>
      <c r="AA371" s="4" t="s">
        <v>9</v>
      </c>
      <c r="AB371" s="102"/>
      <c r="AC371" s="102"/>
      <c r="AD371" s="102"/>
      <c r="AE371" s="102">
        <v>44502</v>
      </c>
      <c r="AF371" s="102"/>
      <c r="AG371" s="102"/>
      <c r="AH371" s="4" t="s">
        <v>5903</v>
      </c>
      <c r="AI371" s="4" t="s">
        <v>9</v>
      </c>
      <c r="AJ371" s="4" t="s">
        <v>9</v>
      </c>
      <c r="AK371" s="4" t="s">
        <v>9</v>
      </c>
      <c r="AL371" s="4" t="s">
        <v>5904</v>
      </c>
      <c r="AM371" s="4" t="s">
        <v>5905</v>
      </c>
      <c r="AN371" s="4" t="s">
        <v>9</v>
      </c>
      <c r="AO371" s="4" t="s">
        <v>9</v>
      </c>
      <c r="AP371" s="4" t="s">
        <v>5902</v>
      </c>
      <c r="AQ371" s="4" t="s">
        <v>9</v>
      </c>
      <c r="AR371" s="4" t="s">
        <v>9</v>
      </c>
      <c r="AS371" s="4" t="s">
        <v>9</v>
      </c>
      <c r="AT371" s="4" t="s">
        <v>9</v>
      </c>
      <c r="AU371" s="4" t="s">
        <v>9</v>
      </c>
      <c r="AV371" s="102"/>
      <c r="AW371" s="4" t="s">
        <v>5902</v>
      </c>
      <c r="AX371" s="4" t="s">
        <v>9</v>
      </c>
      <c r="AY371" s="4" t="s">
        <v>9</v>
      </c>
      <c r="AZ371" s="4" t="s">
        <v>9</v>
      </c>
      <c r="BA371" s="4" t="s">
        <v>9</v>
      </c>
      <c r="BB371" s="103">
        <v>0</v>
      </c>
      <c r="BC371" s="102"/>
      <c r="BD371" s="4" t="s">
        <v>9</v>
      </c>
      <c r="BE371" s="102"/>
      <c r="BF371" s="102"/>
      <c r="BG371" s="4" t="s">
        <v>9</v>
      </c>
      <c r="BH371" s="4" t="s">
        <v>5906</v>
      </c>
      <c r="BI371" s="4" t="s">
        <v>9</v>
      </c>
      <c r="BJ371" s="4" t="s">
        <v>9</v>
      </c>
      <c r="BK371" s="4" t="s">
        <v>9</v>
      </c>
      <c r="BL371" s="4" t="s">
        <v>9</v>
      </c>
      <c r="BM371" s="4" t="s">
        <v>9</v>
      </c>
      <c r="BN371" s="4" t="s">
        <v>5907</v>
      </c>
      <c r="BO371" s="4" t="s">
        <v>5908</v>
      </c>
      <c r="BP371" s="4" t="s">
        <v>9</v>
      </c>
      <c r="BQ371" s="4" t="s">
        <v>9</v>
      </c>
      <c r="BR371" s="4" t="s">
        <v>5902</v>
      </c>
      <c r="BS371" s="4" t="s">
        <v>9</v>
      </c>
      <c r="BT371" s="4" t="s">
        <v>9</v>
      </c>
      <c r="BU371" s="4" t="s">
        <v>9</v>
      </c>
      <c r="BV371" s="4" t="s">
        <v>9</v>
      </c>
      <c r="BW371" s="4" t="s">
        <v>9</v>
      </c>
      <c r="BX371" s="4" t="s">
        <v>5901</v>
      </c>
      <c r="BY371" s="4" t="s">
        <v>9</v>
      </c>
      <c r="BZ371" s="4" t="s">
        <v>9</v>
      </c>
      <c r="CA371" s="4" t="s">
        <v>9</v>
      </c>
      <c r="CB371" s="4" t="s">
        <v>9</v>
      </c>
      <c r="CC371" s="4" t="s">
        <v>9</v>
      </c>
      <c r="CD371" s="4" t="s">
        <v>9</v>
      </c>
      <c r="CE371" s="4" t="s">
        <v>9</v>
      </c>
      <c r="CF371" s="4" t="s">
        <v>5902</v>
      </c>
      <c r="CG371" s="4" t="s">
        <v>9</v>
      </c>
      <c r="CH371" s="4" t="s">
        <v>9</v>
      </c>
      <c r="CI371" s="4" t="s">
        <v>9</v>
      </c>
      <c r="CJ371" s="4" t="s">
        <v>9</v>
      </c>
      <c r="CK371" s="104">
        <v>0.51296296296295996</v>
      </c>
      <c r="CL371" s="104">
        <v>0</v>
      </c>
      <c r="CM371" s="4" t="s">
        <v>9</v>
      </c>
      <c r="CN371" s="4" t="s">
        <v>5902</v>
      </c>
      <c r="CO371" s="4" t="s">
        <v>9</v>
      </c>
      <c r="CP371" s="4" t="s">
        <v>9</v>
      </c>
      <c r="CQ371" s="4" t="s">
        <v>9</v>
      </c>
      <c r="CR371" s="4" t="s">
        <v>9</v>
      </c>
      <c r="CS371" s="4" t="s">
        <v>9</v>
      </c>
      <c r="CT371" s="4" t="s">
        <v>9</v>
      </c>
      <c r="CU371" s="4" t="s">
        <v>9</v>
      </c>
      <c r="CV371" s="4" t="s">
        <v>11</v>
      </c>
      <c r="CW371" s="4" t="s">
        <v>5909</v>
      </c>
      <c r="CX371" s="4" t="s">
        <v>9</v>
      </c>
      <c r="CY371" s="4" t="s">
        <v>9</v>
      </c>
      <c r="CZ371" s="4" t="s">
        <v>9</v>
      </c>
      <c r="DA371" s="4" t="s">
        <v>9</v>
      </c>
      <c r="DB371" s="4" t="s">
        <v>9</v>
      </c>
      <c r="DC371" s="102"/>
      <c r="DE371" s="8" t="str">
        <f t="shared" si="10"/>
        <v>XCA901</v>
      </c>
      <c r="DF371" s="8" t="str">
        <f t="shared" si="11"/>
        <v>Morning / Afternoon Tea</v>
      </c>
    </row>
    <row r="372" spans="1:110">
      <c r="A372" s="4" t="s">
        <v>6279</v>
      </c>
      <c r="B372" s="4" t="s">
        <v>5899</v>
      </c>
      <c r="C372" s="4" t="s">
        <v>4955</v>
      </c>
      <c r="D372" s="4" t="s">
        <v>9</v>
      </c>
      <c r="E372" s="4" t="s">
        <v>5900</v>
      </c>
      <c r="F372" s="102">
        <v>44502</v>
      </c>
      <c r="G372" s="4" t="s">
        <v>9</v>
      </c>
      <c r="H372" s="102"/>
      <c r="I372" s="4" t="s">
        <v>7045</v>
      </c>
      <c r="J372" s="4" t="s">
        <v>9</v>
      </c>
      <c r="K372" s="4" t="s">
        <v>5002</v>
      </c>
      <c r="L372" s="4" t="s">
        <v>9</v>
      </c>
      <c r="M372" s="4" t="s">
        <v>9</v>
      </c>
      <c r="N372" s="4" t="s">
        <v>5002</v>
      </c>
      <c r="O372" s="4" t="s">
        <v>4955</v>
      </c>
      <c r="P372" s="4" t="s">
        <v>5901</v>
      </c>
      <c r="Q372" s="4" t="s">
        <v>9</v>
      </c>
      <c r="R372" s="4" t="s">
        <v>9</v>
      </c>
      <c r="S372" s="4" t="s">
        <v>11</v>
      </c>
      <c r="T372" s="4" t="s">
        <v>1449</v>
      </c>
      <c r="U372" s="4" t="s">
        <v>5902</v>
      </c>
      <c r="V372" s="102"/>
      <c r="W372" s="4" t="s">
        <v>5902</v>
      </c>
      <c r="X372" s="4" t="s">
        <v>9</v>
      </c>
      <c r="Y372" s="4" t="s">
        <v>11</v>
      </c>
      <c r="Z372" s="4" t="s">
        <v>9</v>
      </c>
      <c r="AA372" s="4" t="s">
        <v>9</v>
      </c>
      <c r="AB372" s="102"/>
      <c r="AC372" s="102"/>
      <c r="AD372" s="102"/>
      <c r="AE372" s="102">
        <v>44502</v>
      </c>
      <c r="AF372" s="102"/>
      <c r="AG372" s="102"/>
      <c r="AH372" s="4" t="s">
        <v>5903</v>
      </c>
      <c r="AI372" s="4" t="s">
        <v>9</v>
      </c>
      <c r="AJ372" s="4" t="s">
        <v>9</v>
      </c>
      <c r="AK372" s="4" t="s">
        <v>9</v>
      </c>
      <c r="AL372" s="4" t="s">
        <v>5904</v>
      </c>
      <c r="AM372" s="4" t="s">
        <v>5905</v>
      </c>
      <c r="AN372" s="4" t="s">
        <v>9</v>
      </c>
      <c r="AO372" s="4" t="s">
        <v>9</v>
      </c>
      <c r="AP372" s="4" t="s">
        <v>5902</v>
      </c>
      <c r="AQ372" s="4" t="s">
        <v>9</v>
      </c>
      <c r="AR372" s="4" t="s">
        <v>9</v>
      </c>
      <c r="AS372" s="4" t="s">
        <v>9</v>
      </c>
      <c r="AT372" s="4" t="s">
        <v>9</v>
      </c>
      <c r="AU372" s="4" t="s">
        <v>9</v>
      </c>
      <c r="AV372" s="102"/>
      <c r="AW372" s="4" t="s">
        <v>5902</v>
      </c>
      <c r="AX372" s="4" t="s">
        <v>9</v>
      </c>
      <c r="AY372" s="4" t="s">
        <v>9</v>
      </c>
      <c r="AZ372" s="4" t="s">
        <v>9</v>
      </c>
      <c r="BA372" s="4" t="s">
        <v>9</v>
      </c>
      <c r="BB372" s="103">
        <v>0</v>
      </c>
      <c r="BC372" s="102"/>
      <c r="BD372" s="4" t="s">
        <v>9</v>
      </c>
      <c r="BE372" s="102"/>
      <c r="BF372" s="102"/>
      <c r="BG372" s="4" t="s">
        <v>9</v>
      </c>
      <c r="BH372" s="4" t="s">
        <v>5906</v>
      </c>
      <c r="BI372" s="4" t="s">
        <v>9</v>
      </c>
      <c r="BJ372" s="4" t="s">
        <v>9</v>
      </c>
      <c r="BK372" s="4" t="s">
        <v>9</v>
      </c>
      <c r="BL372" s="4" t="s">
        <v>9</v>
      </c>
      <c r="BM372" s="4" t="s">
        <v>9</v>
      </c>
      <c r="BN372" s="4" t="s">
        <v>5907</v>
      </c>
      <c r="BO372" s="4" t="s">
        <v>5908</v>
      </c>
      <c r="BP372" s="4" t="s">
        <v>9</v>
      </c>
      <c r="BQ372" s="4" t="s">
        <v>9</v>
      </c>
      <c r="BR372" s="4" t="s">
        <v>5902</v>
      </c>
      <c r="BS372" s="4" t="s">
        <v>9</v>
      </c>
      <c r="BT372" s="4" t="s">
        <v>9</v>
      </c>
      <c r="BU372" s="4" t="s">
        <v>9</v>
      </c>
      <c r="BV372" s="4" t="s">
        <v>9</v>
      </c>
      <c r="BW372" s="4" t="s">
        <v>9</v>
      </c>
      <c r="BX372" s="4" t="s">
        <v>5901</v>
      </c>
      <c r="BY372" s="4" t="s">
        <v>9</v>
      </c>
      <c r="BZ372" s="4" t="s">
        <v>9</v>
      </c>
      <c r="CA372" s="4" t="s">
        <v>9</v>
      </c>
      <c r="CB372" s="4" t="s">
        <v>9</v>
      </c>
      <c r="CC372" s="4" t="s">
        <v>9</v>
      </c>
      <c r="CD372" s="4" t="s">
        <v>9</v>
      </c>
      <c r="CE372" s="4" t="s">
        <v>9</v>
      </c>
      <c r="CF372" s="4" t="s">
        <v>5902</v>
      </c>
      <c r="CG372" s="4" t="s">
        <v>9</v>
      </c>
      <c r="CH372" s="4" t="s">
        <v>9</v>
      </c>
      <c r="CI372" s="4" t="s">
        <v>9</v>
      </c>
      <c r="CJ372" s="4" t="s">
        <v>9</v>
      </c>
      <c r="CK372" s="104">
        <v>0.51296296296295996</v>
      </c>
      <c r="CL372" s="104">
        <v>0</v>
      </c>
      <c r="CM372" s="4" t="s">
        <v>9</v>
      </c>
      <c r="CN372" s="4" t="s">
        <v>5902</v>
      </c>
      <c r="CO372" s="4" t="s">
        <v>9</v>
      </c>
      <c r="CP372" s="4" t="s">
        <v>9</v>
      </c>
      <c r="CQ372" s="4" t="s">
        <v>9</v>
      </c>
      <c r="CR372" s="4" t="s">
        <v>9</v>
      </c>
      <c r="CS372" s="4" t="s">
        <v>9</v>
      </c>
      <c r="CT372" s="4" t="s">
        <v>9</v>
      </c>
      <c r="CU372" s="4" t="s">
        <v>9</v>
      </c>
      <c r="CV372" s="4" t="s">
        <v>11</v>
      </c>
      <c r="CW372" s="4" t="s">
        <v>5909</v>
      </c>
      <c r="CX372" s="4" t="s">
        <v>9</v>
      </c>
      <c r="CY372" s="4" t="s">
        <v>9</v>
      </c>
      <c r="CZ372" s="4" t="s">
        <v>9</v>
      </c>
      <c r="DA372" s="4" t="s">
        <v>9</v>
      </c>
      <c r="DB372" s="4" t="s">
        <v>9</v>
      </c>
      <c r="DC372" s="102"/>
      <c r="DE372" s="8" t="str">
        <f t="shared" si="10"/>
        <v>XCA902</v>
      </c>
      <c r="DF372" s="8" t="str">
        <f t="shared" si="11"/>
        <v>Breakfast</v>
      </c>
    </row>
    <row r="373" spans="1:110">
      <c r="A373" s="4" t="s">
        <v>6280</v>
      </c>
      <c r="B373" s="4" t="s">
        <v>5899</v>
      </c>
      <c r="C373" s="4" t="s">
        <v>4955</v>
      </c>
      <c r="D373" s="4" t="s">
        <v>9</v>
      </c>
      <c r="E373" s="4" t="s">
        <v>5900</v>
      </c>
      <c r="F373" s="102">
        <v>44502</v>
      </c>
      <c r="G373" s="4" t="s">
        <v>9</v>
      </c>
      <c r="H373" s="102"/>
      <c r="I373" s="4" t="s">
        <v>7046</v>
      </c>
      <c r="J373" s="4" t="s">
        <v>9</v>
      </c>
      <c r="K373" s="4" t="s">
        <v>5002</v>
      </c>
      <c r="L373" s="4" t="s">
        <v>9</v>
      </c>
      <c r="M373" s="4" t="s">
        <v>9</v>
      </c>
      <c r="N373" s="4" t="s">
        <v>5002</v>
      </c>
      <c r="O373" s="4" t="s">
        <v>4955</v>
      </c>
      <c r="P373" s="4" t="s">
        <v>5901</v>
      </c>
      <c r="Q373" s="4" t="s">
        <v>9</v>
      </c>
      <c r="R373" s="4" t="s">
        <v>9</v>
      </c>
      <c r="S373" s="4" t="s">
        <v>11</v>
      </c>
      <c r="T373" s="4" t="s">
        <v>1449</v>
      </c>
      <c r="U373" s="4" t="s">
        <v>5902</v>
      </c>
      <c r="V373" s="102"/>
      <c r="W373" s="4" t="s">
        <v>5902</v>
      </c>
      <c r="X373" s="4" t="s">
        <v>9</v>
      </c>
      <c r="Y373" s="4" t="s">
        <v>11</v>
      </c>
      <c r="Z373" s="4" t="s">
        <v>9</v>
      </c>
      <c r="AA373" s="4" t="s">
        <v>9</v>
      </c>
      <c r="AB373" s="102"/>
      <c r="AC373" s="102"/>
      <c r="AD373" s="102"/>
      <c r="AE373" s="102">
        <v>44502</v>
      </c>
      <c r="AF373" s="102"/>
      <c r="AG373" s="102"/>
      <c r="AH373" s="4" t="s">
        <v>5903</v>
      </c>
      <c r="AI373" s="4" t="s">
        <v>9</v>
      </c>
      <c r="AJ373" s="4" t="s">
        <v>9</v>
      </c>
      <c r="AK373" s="4" t="s">
        <v>9</v>
      </c>
      <c r="AL373" s="4" t="s">
        <v>5904</v>
      </c>
      <c r="AM373" s="4" t="s">
        <v>5905</v>
      </c>
      <c r="AN373" s="4" t="s">
        <v>9</v>
      </c>
      <c r="AO373" s="4" t="s">
        <v>9</v>
      </c>
      <c r="AP373" s="4" t="s">
        <v>5902</v>
      </c>
      <c r="AQ373" s="4" t="s">
        <v>9</v>
      </c>
      <c r="AR373" s="4" t="s">
        <v>9</v>
      </c>
      <c r="AS373" s="4" t="s">
        <v>9</v>
      </c>
      <c r="AT373" s="4" t="s">
        <v>9</v>
      </c>
      <c r="AU373" s="4" t="s">
        <v>9</v>
      </c>
      <c r="AV373" s="102"/>
      <c r="AW373" s="4" t="s">
        <v>5902</v>
      </c>
      <c r="AX373" s="4" t="s">
        <v>9</v>
      </c>
      <c r="AY373" s="4" t="s">
        <v>9</v>
      </c>
      <c r="AZ373" s="4" t="s">
        <v>9</v>
      </c>
      <c r="BA373" s="4" t="s">
        <v>9</v>
      </c>
      <c r="BB373" s="103">
        <v>0</v>
      </c>
      <c r="BC373" s="102"/>
      <c r="BD373" s="4" t="s">
        <v>9</v>
      </c>
      <c r="BE373" s="102"/>
      <c r="BF373" s="102"/>
      <c r="BG373" s="4" t="s">
        <v>9</v>
      </c>
      <c r="BH373" s="4" t="s">
        <v>5906</v>
      </c>
      <c r="BI373" s="4" t="s">
        <v>9</v>
      </c>
      <c r="BJ373" s="4" t="s">
        <v>9</v>
      </c>
      <c r="BK373" s="4" t="s">
        <v>9</v>
      </c>
      <c r="BL373" s="4" t="s">
        <v>9</v>
      </c>
      <c r="BM373" s="4" t="s">
        <v>9</v>
      </c>
      <c r="BN373" s="4" t="s">
        <v>5907</v>
      </c>
      <c r="BO373" s="4" t="s">
        <v>5908</v>
      </c>
      <c r="BP373" s="4" t="s">
        <v>9</v>
      </c>
      <c r="BQ373" s="4" t="s">
        <v>9</v>
      </c>
      <c r="BR373" s="4" t="s">
        <v>5902</v>
      </c>
      <c r="BS373" s="4" t="s">
        <v>9</v>
      </c>
      <c r="BT373" s="4" t="s">
        <v>9</v>
      </c>
      <c r="BU373" s="4" t="s">
        <v>9</v>
      </c>
      <c r="BV373" s="4" t="s">
        <v>9</v>
      </c>
      <c r="BW373" s="4" t="s">
        <v>9</v>
      </c>
      <c r="BX373" s="4" t="s">
        <v>5901</v>
      </c>
      <c r="BY373" s="4" t="s">
        <v>9</v>
      </c>
      <c r="BZ373" s="4" t="s">
        <v>9</v>
      </c>
      <c r="CA373" s="4" t="s">
        <v>9</v>
      </c>
      <c r="CB373" s="4" t="s">
        <v>9</v>
      </c>
      <c r="CC373" s="4" t="s">
        <v>9</v>
      </c>
      <c r="CD373" s="4" t="s">
        <v>9</v>
      </c>
      <c r="CE373" s="4" t="s">
        <v>9</v>
      </c>
      <c r="CF373" s="4" t="s">
        <v>5902</v>
      </c>
      <c r="CG373" s="4" t="s">
        <v>9</v>
      </c>
      <c r="CH373" s="4" t="s">
        <v>9</v>
      </c>
      <c r="CI373" s="4" t="s">
        <v>9</v>
      </c>
      <c r="CJ373" s="4" t="s">
        <v>9</v>
      </c>
      <c r="CK373" s="104">
        <v>0.51296296296295996</v>
      </c>
      <c r="CL373" s="104">
        <v>0</v>
      </c>
      <c r="CM373" s="4" t="s">
        <v>9</v>
      </c>
      <c r="CN373" s="4" t="s">
        <v>5902</v>
      </c>
      <c r="CO373" s="4" t="s">
        <v>9</v>
      </c>
      <c r="CP373" s="4" t="s">
        <v>9</v>
      </c>
      <c r="CQ373" s="4" t="s">
        <v>9</v>
      </c>
      <c r="CR373" s="4" t="s">
        <v>9</v>
      </c>
      <c r="CS373" s="4" t="s">
        <v>9</v>
      </c>
      <c r="CT373" s="4" t="s">
        <v>9</v>
      </c>
      <c r="CU373" s="4" t="s">
        <v>9</v>
      </c>
      <c r="CV373" s="4" t="s">
        <v>11</v>
      </c>
      <c r="CW373" s="4" t="s">
        <v>5909</v>
      </c>
      <c r="CX373" s="4" t="s">
        <v>9</v>
      </c>
      <c r="CY373" s="4" t="s">
        <v>9</v>
      </c>
      <c r="CZ373" s="4" t="s">
        <v>9</v>
      </c>
      <c r="DA373" s="4" t="s">
        <v>9</v>
      </c>
      <c r="DB373" s="4" t="s">
        <v>9</v>
      </c>
      <c r="DC373" s="102"/>
      <c r="DE373" s="8" t="str">
        <f t="shared" si="10"/>
        <v>XCA903</v>
      </c>
      <c r="DF373" s="8" t="str">
        <f t="shared" si="11"/>
        <v>Lunch</v>
      </c>
    </row>
    <row r="374" spans="1:110">
      <c r="A374" s="4" t="s">
        <v>6281</v>
      </c>
      <c r="B374" s="4" t="s">
        <v>5899</v>
      </c>
      <c r="C374" s="4" t="s">
        <v>4955</v>
      </c>
      <c r="D374" s="4" t="s">
        <v>9</v>
      </c>
      <c r="E374" s="4" t="s">
        <v>5900</v>
      </c>
      <c r="F374" s="102">
        <v>44502</v>
      </c>
      <c r="G374" s="4" t="s">
        <v>9</v>
      </c>
      <c r="H374" s="102"/>
      <c r="I374" s="4" t="s">
        <v>7047</v>
      </c>
      <c r="J374" s="4" t="s">
        <v>9</v>
      </c>
      <c r="K374" s="4" t="s">
        <v>5002</v>
      </c>
      <c r="L374" s="4" t="s">
        <v>9</v>
      </c>
      <c r="M374" s="4" t="s">
        <v>9</v>
      </c>
      <c r="N374" s="4" t="s">
        <v>5002</v>
      </c>
      <c r="O374" s="4" t="s">
        <v>4955</v>
      </c>
      <c r="P374" s="4" t="s">
        <v>5901</v>
      </c>
      <c r="Q374" s="4" t="s">
        <v>9</v>
      </c>
      <c r="R374" s="4" t="s">
        <v>9</v>
      </c>
      <c r="S374" s="4" t="s">
        <v>11</v>
      </c>
      <c r="T374" s="4" t="s">
        <v>1449</v>
      </c>
      <c r="U374" s="4" t="s">
        <v>5902</v>
      </c>
      <c r="V374" s="102"/>
      <c r="W374" s="4" t="s">
        <v>5902</v>
      </c>
      <c r="X374" s="4" t="s">
        <v>9</v>
      </c>
      <c r="Y374" s="4" t="s">
        <v>11</v>
      </c>
      <c r="Z374" s="4" t="s">
        <v>9</v>
      </c>
      <c r="AA374" s="4" t="s">
        <v>9</v>
      </c>
      <c r="AB374" s="102"/>
      <c r="AC374" s="102"/>
      <c r="AD374" s="102"/>
      <c r="AE374" s="102">
        <v>44502</v>
      </c>
      <c r="AF374" s="102"/>
      <c r="AG374" s="102"/>
      <c r="AH374" s="4" t="s">
        <v>5903</v>
      </c>
      <c r="AI374" s="4" t="s">
        <v>9</v>
      </c>
      <c r="AJ374" s="4" t="s">
        <v>9</v>
      </c>
      <c r="AK374" s="4" t="s">
        <v>9</v>
      </c>
      <c r="AL374" s="4" t="s">
        <v>5904</v>
      </c>
      <c r="AM374" s="4" t="s">
        <v>5905</v>
      </c>
      <c r="AN374" s="4" t="s">
        <v>9</v>
      </c>
      <c r="AO374" s="4" t="s">
        <v>9</v>
      </c>
      <c r="AP374" s="4" t="s">
        <v>5902</v>
      </c>
      <c r="AQ374" s="4" t="s">
        <v>9</v>
      </c>
      <c r="AR374" s="4" t="s">
        <v>9</v>
      </c>
      <c r="AS374" s="4" t="s">
        <v>9</v>
      </c>
      <c r="AT374" s="4" t="s">
        <v>9</v>
      </c>
      <c r="AU374" s="4" t="s">
        <v>9</v>
      </c>
      <c r="AV374" s="102"/>
      <c r="AW374" s="4" t="s">
        <v>5902</v>
      </c>
      <c r="AX374" s="4" t="s">
        <v>9</v>
      </c>
      <c r="AY374" s="4" t="s">
        <v>9</v>
      </c>
      <c r="AZ374" s="4" t="s">
        <v>9</v>
      </c>
      <c r="BA374" s="4" t="s">
        <v>9</v>
      </c>
      <c r="BB374" s="103">
        <v>0</v>
      </c>
      <c r="BC374" s="102"/>
      <c r="BD374" s="4" t="s">
        <v>9</v>
      </c>
      <c r="BE374" s="102"/>
      <c r="BF374" s="102"/>
      <c r="BG374" s="4" t="s">
        <v>9</v>
      </c>
      <c r="BH374" s="4" t="s">
        <v>5906</v>
      </c>
      <c r="BI374" s="4" t="s">
        <v>9</v>
      </c>
      <c r="BJ374" s="4" t="s">
        <v>9</v>
      </c>
      <c r="BK374" s="4" t="s">
        <v>9</v>
      </c>
      <c r="BL374" s="4" t="s">
        <v>9</v>
      </c>
      <c r="BM374" s="4" t="s">
        <v>9</v>
      </c>
      <c r="BN374" s="4" t="s">
        <v>5907</v>
      </c>
      <c r="BO374" s="4" t="s">
        <v>5908</v>
      </c>
      <c r="BP374" s="4" t="s">
        <v>9</v>
      </c>
      <c r="BQ374" s="4" t="s">
        <v>9</v>
      </c>
      <c r="BR374" s="4" t="s">
        <v>5902</v>
      </c>
      <c r="BS374" s="4" t="s">
        <v>9</v>
      </c>
      <c r="BT374" s="4" t="s">
        <v>9</v>
      </c>
      <c r="BU374" s="4" t="s">
        <v>9</v>
      </c>
      <c r="BV374" s="4" t="s">
        <v>9</v>
      </c>
      <c r="BW374" s="4" t="s">
        <v>9</v>
      </c>
      <c r="BX374" s="4" t="s">
        <v>5901</v>
      </c>
      <c r="BY374" s="4" t="s">
        <v>9</v>
      </c>
      <c r="BZ374" s="4" t="s">
        <v>9</v>
      </c>
      <c r="CA374" s="4" t="s">
        <v>9</v>
      </c>
      <c r="CB374" s="4" t="s">
        <v>9</v>
      </c>
      <c r="CC374" s="4" t="s">
        <v>9</v>
      </c>
      <c r="CD374" s="4" t="s">
        <v>9</v>
      </c>
      <c r="CE374" s="4" t="s">
        <v>9</v>
      </c>
      <c r="CF374" s="4" t="s">
        <v>5902</v>
      </c>
      <c r="CG374" s="4" t="s">
        <v>9</v>
      </c>
      <c r="CH374" s="4" t="s">
        <v>9</v>
      </c>
      <c r="CI374" s="4" t="s">
        <v>9</v>
      </c>
      <c r="CJ374" s="4" t="s">
        <v>9</v>
      </c>
      <c r="CK374" s="104">
        <v>0.51296296296295996</v>
      </c>
      <c r="CL374" s="104">
        <v>0</v>
      </c>
      <c r="CM374" s="4" t="s">
        <v>9</v>
      </c>
      <c r="CN374" s="4" t="s">
        <v>5902</v>
      </c>
      <c r="CO374" s="4" t="s">
        <v>9</v>
      </c>
      <c r="CP374" s="4" t="s">
        <v>9</v>
      </c>
      <c r="CQ374" s="4" t="s">
        <v>9</v>
      </c>
      <c r="CR374" s="4" t="s">
        <v>9</v>
      </c>
      <c r="CS374" s="4" t="s">
        <v>9</v>
      </c>
      <c r="CT374" s="4" t="s">
        <v>9</v>
      </c>
      <c r="CU374" s="4" t="s">
        <v>9</v>
      </c>
      <c r="CV374" s="4" t="s">
        <v>11</v>
      </c>
      <c r="CW374" s="4" t="s">
        <v>5909</v>
      </c>
      <c r="CX374" s="4" t="s">
        <v>9</v>
      </c>
      <c r="CY374" s="4" t="s">
        <v>9</v>
      </c>
      <c r="CZ374" s="4" t="s">
        <v>9</v>
      </c>
      <c r="DA374" s="4" t="s">
        <v>9</v>
      </c>
      <c r="DB374" s="4" t="s">
        <v>9</v>
      </c>
      <c r="DC374" s="102"/>
      <c r="DE374" s="8" t="str">
        <f t="shared" si="10"/>
        <v>XCA904</v>
      </c>
      <c r="DF374" s="8" t="str">
        <f t="shared" si="11"/>
        <v>Dinner</v>
      </c>
    </row>
    <row r="375" spans="1:110">
      <c r="A375" s="4" t="s">
        <v>6282</v>
      </c>
      <c r="B375" s="4" t="s">
        <v>5899</v>
      </c>
      <c r="C375" s="4" t="s">
        <v>4955</v>
      </c>
      <c r="D375" s="4" t="s">
        <v>9</v>
      </c>
      <c r="E375" s="4" t="s">
        <v>5900</v>
      </c>
      <c r="F375" s="102">
        <v>44502</v>
      </c>
      <c r="G375" s="4" t="s">
        <v>9</v>
      </c>
      <c r="H375" s="102"/>
      <c r="I375" s="4" t="s">
        <v>7048</v>
      </c>
      <c r="J375" s="4" t="s">
        <v>9</v>
      </c>
      <c r="K375" s="4" t="s">
        <v>5002</v>
      </c>
      <c r="L375" s="4" t="s">
        <v>9</v>
      </c>
      <c r="M375" s="4" t="s">
        <v>9</v>
      </c>
      <c r="N375" s="4" t="s">
        <v>5002</v>
      </c>
      <c r="O375" s="4" t="s">
        <v>4955</v>
      </c>
      <c r="P375" s="4" t="s">
        <v>5901</v>
      </c>
      <c r="Q375" s="4" t="s">
        <v>9</v>
      </c>
      <c r="R375" s="4" t="s">
        <v>9</v>
      </c>
      <c r="S375" s="4" t="s">
        <v>11</v>
      </c>
      <c r="T375" s="4" t="s">
        <v>1449</v>
      </c>
      <c r="U375" s="4" t="s">
        <v>5902</v>
      </c>
      <c r="V375" s="102"/>
      <c r="W375" s="4" t="s">
        <v>5902</v>
      </c>
      <c r="X375" s="4" t="s">
        <v>9</v>
      </c>
      <c r="Y375" s="4" t="s">
        <v>11</v>
      </c>
      <c r="Z375" s="4" t="s">
        <v>9</v>
      </c>
      <c r="AA375" s="4" t="s">
        <v>9</v>
      </c>
      <c r="AB375" s="102"/>
      <c r="AC375" s="102"/>
      <c r="AD375" s="102"/>
      <c r="AE375" s="102">
        <v>44502</v>
      </c>
      <c r="AF375" s="102"/>
      <c r="AG375" s="102"/>
      <c r="AH375" s="4" t="s">
        <v>5903</v>
      </c>
      <c r="AI375" s="4" t="s">
        <v>9</v>
      </c>
      <c r="AJ375" s="4" t="s">
        <v>9</v>
      </c>
      <c r="AK375" s="4" t="s">
        <v>9</v>
      </c>
      <c r="AL375" s="4" t="s">
        <v>5904</v>
      </c>
      <c r="AM375" s="4" t="s">
        <v>5905</v>
      </c>
      <c r="AN375" s="4" t="s">
        <v>9</v>
      </c>
      <c r="AO375" s="4" t="s">
        <v>9</v>
      </c>
      <c r="AP375" s="4" t="s">
        <v>5902</v>
      </c>
      <c r="AQ375" s="4" t="s">
        <v>9</v>
      </c>
      <c r="AR375" s="4" t="s">
        <v>9</v>
      </c>
      <c r="AS375" s="4" t="s">
        <v>9</v>
      </c>
      <c r="AT375" s="4" t="s">
        <v>9</v>
      </c>
      <c r="AU375" s="4" t="s">
        <v>9</v>
      </c>
      <c r="AV375" s="102"/>
      <c r="AW375" s="4" t="s">
        <v>5902</v>
      </c>
      <c r="AX375" s="4" t="s">
        <v>9</v>
      </c>
      <c r="AY375" s="4" t="s">
        <v>9</v>
      </c>
      <c r="AZ375" s="4" t="s">
        <v>9</v>
      </c>
      <c r="BA375" s="4" t="s">
        <v>9</v>
      </c>
      <c r="BB375" s="103">
        <v>0</v>
      </c>
      <c r="BC375" s="102"/>
      <c r="BD375" s="4" t="s">
        <v>9</v>
      </c>
      <c r="BE375" s="102"/>
      <c r="BF375" s="102"/>
      <c r="BG375" s="4" t="s">
        <v>9</v>
      </c>
      <c r="BH375" s="4" t="s">
        <v>5906</v>
      </c>
      <c r="BI375" s="4" t="s">
        <v>9</v>
      </c>
      <c r="BJ375" s="4" t="s">
        <v>9</v>
      </c>
      <c r="BK375" s="4" t="s">
        <v>9</v>
      </c>
      <c r="BL375" s="4" t="s">
        <v>9</v>
      </c>
      <c r="BM375" s="4" t="s">
        <v>9</v>
      </c>
      <c r="BN375" s="4" t="s">
        <v>5907</v>
      </c>
      <c r="BO375" s="4" t="s">
        <v>5908</v>
      </c>
      <c r="BP375" s="4" t="s">
        <v>9</v>
      </c>
      <c r="BQ375" s="4" t="s">
        <v>9</v>
      </c>
      <c r="BR375" s="4" t="s">
        <v>5902</v>
      </c>
      <c r="BS375" s="4" t="s">
        <v>9</v>
      </c>
      <c r="BT375" s="4" t="s">
        <v>9</v>
      </c>
      <c r="BU375" s="4" t="s">
        <v>9</v>
      </c>
      <c r="BV375" s="4" t="s">
        <v>9</v>
      </c>
      <c r="BW375" s="4" t="s">
        <v>9</v>
      </c>
      <c r="BX375" s="4" t="s">
        <v>5901</v>
      </c>
      <c r="BY375" s="4" t="s">
        <v>9</v>
      </c>
      <c r="BZ375" s="4" t="s">
        <v>9</v>
      </c>
      <c r="CA375" s="4" t="s">
        <v>9</v>
      </c>
      <c r="CB375" s="4" t="s">
        <v>9</v>
      </c>
      <c r="CC375" s="4" t="s">
        <v>9</v>
      </c>
      <c r="CD375" s="4" t="s">
        <v>9</v>
      </c>
      <c r="CE375" s="4" t="s">
        <v>9</v>
      </c>
      <c r="CF375" s="4" t="s">
        <v>5902</v>
      </c>
      <c r="CG375" s="4" t="s">
        <v>9</v>
      </c>
      <c r="CH375" s="4" t="s">
        <v>9</v>
      </c>
      <c r="CI375" s="4" t="s">
        <v>9</v>
      </c>
      <c r="CJ375" s="4" t="s">
        <v>9</v>
      </c>
      <c r="CK375" s="104">
        <v>0.51296296296295996</v>
      </c>
      <c r="CL375" s="104">
        <v>0</v>
      </c>
      <c r="CM375" s="4" t="s">
        <v>9</v>
      </c>
      <c r="CN375" s="4" t="s">
        <v>5902</v>
      </c>
      <c r="CO375" s="4" t="s">
        <v>9</v>
      </c>
      <c r="CP375" s="4" t="s">
        <v>9</v>
      </c>
      <c r="CQ375" s="4" t="s">
        <v>9</v>
      </c>
      <c r="CR375" s="4" t="s">
        <v>9</v>
      </c>
      <c r="CS375" s="4" t="s">
        <v>9</v>
      </c>
      <c r="CT375" s="4" t="s">
        <v>9</v>
      </c>
      <c r="CU375" s="4" t="s">
        <v>9</v>
      </c>
      <c r="CV375" s="4" t="s">
        <v>11</v>
      </c>
      <c r="CW375" s="4" t="s">
        <v>5909</v>
      </c>
      <c r="CX375" s="4" t="s">
        <v>9</v>
      </c>
      <c r="CY375" s="4" t="s">
        <v>9</v>
      </c>
      <c r="CZ375" s="4" t="s">
        <v>9</v>
      </c>
      <c r="DA375" s="4" t="s">
        <v>9</v>
      </c>
      <c r="DB375" s="4" t="s">
        <v>9</v>
      </c>
      <c r="DC375" s="102"/>
      <c r="DE375" s="8" t="str">
        <f t="shared" si="10"/>
        <v>XCA920</v>
      </c>
      <c r="DF375" s="8" t="str">
        <f t="shared" si="11"/>
        <v>Off-site Events</v>
      </c>
    </row>
    <row r="376" spans="1:110">
      <c r="A376" s="4" t="s">
        <v>6283</v>
      </c>
      <c r="B376" s="4" t="s">
        <v>5899</v>
      </c>
      <c r="C376" s="4" t="s">
        <v>4955</v>
      </c>
      <c r="D376" s="4" t="s">
        <v>9</v>
      </c>
      <c r="E376" s="4" t="s">
        <v>5900</v>
      </c>
      <c r="F376" s="102">
        <v>44502</v>
      </c>
      <c r="G376" s="4" t="s">
        <v>9</v>
      </c>
      <c r="H376" s="102"/>
      <c r="I376" s="4" t="s">
        <v>7049</v>
      </c>
      <c r="J376" s="4" t="s">
        <v>9</v>
      </c>
      <c r="K376" s="4" t="s">
        <v>5002</v>
      </c>
      <c r="L376" s="4" t="s">
        <v>9</v>
      </c>
      <c r="M376" s="4" t="s">
        <v>9</v>
      </c>
      <c r="N376" s="4" t="s">
        <v>5002</v>
      </c>
      <c r="O376" s="4" t="s">
        <v>4955</v>
      </c>
      <c r="P376" s="4" t="s">
        <v>5901</v>
      </c>
      <c r="Q376" s="4" t="s">
        <v>9</v>
      </c>
      <c r="R376" s="4" t="s">
        <v>9</v>
      </c>
      <c r="S376" s="4" t="s">
        <v>11</v>
      </c>
      <c r="T376" s="4" t="s">
        <v>1449</v>
      </c>
      <c r="U376" s="4" t="s">
        <v>5902</v>
      </c>
      <c r="V376" s="102"/>
      <c r="W376" s="4" t="s">
        <v>5902</v>
      </c>
      <c r="X376" s="4" t="s">
        <v>9</v>
      </c>
      <c r="Y376" s="4" t="s">
        <v>11</v>
      </c>
      <c r="Z376" s="4" t="s">
        <v>9</v>
      </c>
      <c r="AA376" s="4" t="s">
        <v>9</v>
      </c>
      <c r="AB376" s="102"/>
      <c r="AC376" s="102"/>
      <c r="AD376" s="102"/>
      <c r="AE376" s="102">
        <v>44502</v>
      </c>
      <c r="AF376" s="102"/>
      <c r="AG376" s="102"/>
      <c r="AH376" s="4" t="s">
        <v>5903</v>
      </c>
      <c r="AI376" s="4" t="s">
        <v>9</v>
      </c>
      <c r="AJ376" s="4" t="s">
        <v>9</v>
      </c>
      <c r="AK376" s="4" t="s">
        <v>9</v>
      </c>
      <c r="AL376" s="4" t="s">
        <v>5904</v>
      </c>
      <c r="AM376" s="4" t="s">
        <v>5905</v>
      </c>
      <c r="AN376" s="4" t="s">
        <v>9</v>
      </c>
      <c r="AO376" s="4" t="s">
        <v>9</v>
      </c>
      <c r="AP376" s="4" t="s">
        <v>5902</v>
      </c>
      <c r="AQ376" s="4" t="s">
        <v>9</v>
      </c>
      <c r="AR376" s="4" t="s">
        <v>9</v>
      </c>
      <c r="AS376" s="4" t="s">
        <v>9</v>
      </c>
      <c r="AT376" s="4" t="s">
        <v>9</v>
      </c>
      <c r="AU376" s="4" t="s">
        <v>9</v>
      </c>
      <c r="AV376" s="102"/>
      <c r="AW376" s="4" t="s">
        <v>5902</v>
      </c>
      <c r="AX376" s="4" t="s">
        <v>9</v>
      </c>
      <c r="AY376" s="4" t="s">
        <v>9</v>
      </c>
      <c r="AZ376" s="4" t="s">
        <v>9</v>
      </c>
      <c r="BA376" s="4" t="s">
        <v>9</v>
      </c>
      <c r="BB376" s="103">
        <v>0</v>
      </c>
      <c r="BC376" s="102"/>
      <c r="BD376" s="4" t="s">
        <v>9</v>
      </c>
      <c r="BE376" s="102"/>
      <c r="BF376" s="102"/>
      <c r="BG376" s="4" t="s">
        <v>9</v>
      </c>
      <c r="BH376" s="4" t="s">
        <v>5906</v>
      </c>
      <c r="BI376" s="4" t="s">
        <v>9</v>
      </c>
      <c r="BJ376" s="4" t="s">
        <v>9</v>
      </c>
      <c r="BK376" s="4" t="s">
        <v>9</v>
      </c>
      <c r="BL376" s="4" t="s">
        <v>9</v>
      </c>
      <c r="BM376" s="4" t="s">
        <v>9</v>
      </c>
      <c r="BN376" s="4" t="s">
        <v>5907</v>
      </c>
      <c r="BO376" s="4" t="s">
        <v>5908</v>
      </c>
      <c r="BP376" s="4" t="s">
        <v>9</v>
      </c>
      <c r="BQ376" s="4" t="s">
        <v>9</v>
      </c>
      <c r="BR376" s="4" t="s">
        <v>5902</v>
      </c>
      <c r="BS376" s="4" t="s">
        <v>9</v>
      </c>
      <c r="BT376" s="4" t="s">
        <v>9</v>
      </c>
      <c r="BU376" s="4" t="s">
        <v>9</v>
      </c>
      <c r="BV376" s="4" t="s">
        <v>9</v>
      </c>
      <c r="BW376" s="4" t="s">
        <v>9</v>
      </c>
      <c r="BX376" s="4" t="s">
        <v>5901</v>
      </c>
      <c r="BY376" s="4" t="s">
        <v>9</v>
      </c>
      <c r="BZ376" s="4" t="s">
        <v>9</v>
      </c>
      <c r="CA376" s="4" t="s">
        <v>9</v>
      </c>
      <c r="CB376" s="4" t="s">
        <v>9</v>
      </c>
      <c r="CC376" s="4" t="s">
        <v>9</v>
      </c>
      <c r="CD376" s="4" t="s">
        <v>9</v>
      </c>
      <c r="CE376" s="4" t="s">
        <v>9</v>
      </c>
      <c r="CF376" s="4" t="s">
        <v>5902</v>
      </c>
      <c r="CG376" s="4" t="s">
        <v>9</v>
      </c>
      <c r="CH376" s="4" t="s">
        <v>9</v>
      </c>
      <c r="CI376" s="4" t="s">
        <v>9</v>
      </c>
      <c r="CJ376" s="4" t="s">
        <v>9</v>
      </c>
      <c r="CK376" s="104">
        <v>0.51296296296295996</v>
      </c>
      <c r="CL376" s="104">
        <v>0</v>
      </c>
      <c r="CM376" s="4" t="s">
        <v>9</v>
      </c>
      <c r="CN376" s="4" t="s">
        <v>5902</v>
      </c>
      <c r="CO376" s="4" t="s">
        <v>9</v>
      </c>
      <c r="CP376" s="4" t="s">
        <v>9</v>
      </c>
      <c r="CQ376" s="4" t="s">
        <v>9</v>
      </c>
      <c r="CR376" s="4" t="s">
        <v>9</v>
      </c>
      <c r="CS376" s="4" t="s">
        <v>9</v>
      </c>
      <c r="CT376" s="4" t="s">
        <v>9</v>
      </c>
      <c r="CU376" s="4" t="s">
        <v>9</v>
      </c>
      <c r="CV376" s="4" t="s">
        <v>11</v>
      </c>
      <c r="CW376" s="4" t="s">
        <v>5909</v>
      </c>
      <c r="CX376" s="4" t="s">
        <v>9</v>
      </c>
      <c r="CY376" s="4" t="s">
        <v>9</v>
      </c>
      <c r="CZ376" s="4" t="s">
        <v>9</v>
      </c>
      <c r="DA376" s="4" t="s">
        <v>9</v>
      </c>
      <c r="DB376" s="4" t="s">
        <v>9</v>
      </c>
      <c r="DC376" s="102"/>
      <c r="DE376" s="8" t="str">
        <f t="shared" si="10"/>
        <v>XCA921</v>
      </c>
      <c r="DF376" s="8" t="str">
        <f t="shared" si="11"/>
        <v>Board Events</v>
      </c>
    </row>
    <row r="377" spans="1:110">
      <c r="A377" s="4" t="s">
        <v>6284</v>
      </c>
      <c r="B377" s="4" t="s">
        <v>5899</v>
      </c>
      <c r="C377" s="4" t="s">
        <v>4955</v>
      </c>
      <c r="D377" s="4" t="s">
        <v>9</v>
      </c>
      <c r="E377" s="4" t="s">
        <v>5900</v>
      </c>
      <c r="F377" s="102">
        <v>44502</v>
      </c>
      <c r="G377" s="4" t="s">
        <v>9</v>
      </c>
      <c r="H377" s="102"/>
      <c r="I377" s="4" t="s">
        <v>7050</v>
      </c>
      <c r="J377" s="4" t="s">
        <v>9</v>
      </c>
      <c r="K377" s="4" t="s">
        <v>5002</v>
      </c>
      <c r="L377" s="4" t="s">
        <v>9</v>
      </c>
      <c r="M377" s="4" t="s">
        <v>9</v>
      </c>
      <c r="N377" s="4" t="s">
        <v>5002</v>
      </c>
      <c r="O377" s="4" t="s">
        <v>4955</v>
      </c>
      <c r="P377" s="4" t="s">
        <v>5901</v>
      </c>
      <c r="Q377" s="4" t="s">
        <v>9</v>
      </c>
      <c r="R377" s="4" t="s">
        <v>9</v>
      </c>
      <c r="S377" s="4" t="s">
        <v>11</v>
      </c>
      <c r="T377" s="4" t="s">
        <v>1449</v>
      </c>
      <c r="U377" s="4" t="s">
        <v>5902</v>
      </c>
      <c r="V377" s="102"/>
      <c r="W377" s="4" t="s">
        <v>5902</v>
      </c>
      <c r="X377" s="4" t="s">
        <v>9</v>
      </c>
      <c r="Y377" s="4" t="s">
        <v>11</v>
      </c>
      <c r="Z377" s="4" t="s">
        <v>9</v>
      </c>
      <c r="AA377" s="4" t="s">
        <v>9</v>
      </c>
      <c r="AB377" s="102"/>
      <c r="AC377" s="102"/>
      <c r="AD377" s="102"/>
      <c r="AE377" s="102">
        <v>44502</v>
      </c>
      <c r="AF377" s="102"/>
      <c r="AG377" s="102"/>
      <c r="AH377" s="4" t="s">
        <v>5903</v>
      </c>
      <c r="AI377" s="4" t="s">
        <v>9</v>
      </c>
      <c r="AJ377" s="4" t="s">
        <v>9</v>
      </c>
      <c r="AK377" s="4" t="s">
        <v>9</v>
      </c>
      <c r="AL377" s="4" t="s">
        <v>5904</v>
      </c>
      <c r="AM377" s="4" t="s">
        <v>5905</v>
      </c>
      <c r="AN377" s="4" t="s">
        <v>9</v>
      </c>
      <c r="AO377" s="4" t="s">
        <v>9</v>
      </c>
      <c r="AP377" s="4" t="s">
        <v>5902</v>
      </c>
      <c r="AQ377" s="4" t="s">
        <v>9</v>
      </c>
      <c r="AR377" s="4" t="s">
        <v>9</v>
      </c>
      <c r="AS377" s="4" t="s">
        <v>9</v>
      </c>
      <c r="AT377" s="4" t="s">
        <v>9</v>
      </c>
      <c r="AU377" s="4" t="s">
        <v>9</v>
      </c>
      <c r="AV377" s="102"/>
      <c r="AW377" s="4" t="s">
        <v>5902</v>
      </c>
      <c r="AX377" s="4" t="s">
        <v>9</v>
      </c>
      <c r="AY377" s="4" t="s">
        <v>9</v>
      </c>
      <c r="AZ377" s="4" t="s">
        <v>9</v>
      </c>
      <c r="BA377" s="4" t="s">
        <v>9</v>
      </c>
      <c r="BB377" s="103">
        <v>0</v>
      </c>
      <c r="BC377" s="102"/>
      <c r="BD377" s="4" t="s">
        <v>9</v>
      </c>
      <c r="BE377" s="102"/>
      <c r="BF377" s="102"/>
      <c r="BG377" s="4" t="s">
        <v>9</v>
      </c>
      <c r="BH377" s="4" t="s">
        <v>5906</v>
      </c>
      <c r="BI377" s="4" t="s">
        <v>9</v>
      </c>
      <c r="BJ377" s="4" t="s">
        <v>9</v>
      </c>
      <c r="BK377" s="4" t="s">
        <v>9</v>
      </c>
      <c r="BL377" s="4" t="s">
        <v>9</v>
      </c>
      <c r="BM377" s="4" t="s">
        <v>9</v>
      </c>
      <c r="BN377" s="4" t="s">
        <v>5907</v>
      </c>
      <c r="BO377" s="4" t="s">
        <v>5908</v>
      </c>
      <c r="BP377" s="4" t="s">
        <v>9</v>
      </c>
      <c r="BQ377" s="4" t="s">
        <v>9</v>
      </c>
      <c r="BR377" s="4" t="s">
        <v>5902</v>
      </c>
      <c r="BS377" s="4" t="s">
        <v>9</v>
      </c>
      <c r="BT377" s="4" t="s">
        <v>9</v>
      </c>
      <c r="BU377" s="4" t="s">
        <v>9</v>
      </c>
      <c r="BV377" s="4" t="s">
        <v>9</v>
      </c>
      <c r="BW377" s="4" t="s">
        <v>9</v>
      </c>
      <c r="BX377" s="4" t="s">
        <v>5901</v>
      </c>
      <c r="BY377" s="4" t="s">
        <v>9</v>
      </c>
      <c r="BZ377" s="4" t="s">
        <v>9</v>
      </c>
      <c r="CA377" s="4" t="s">
        <v>9</v>
      </c>
      <c r="CB377" s="4" t="s">
        <v>9</v>
      </c>
      <c r="CC377" s="4" t="s">
        <v>9</v>
      </c>
      <c r="CD377" s="4" t="s">
        <v>9</v>
      </c>
      <c r="CE377" s="4" t="s">
        <v>9</v>
      </c>
      <c r="CF377" s="4" t="s">
        <v>5902</v>
      </c>
      <c r="CG377" s="4" t="s">
        <v>9</v>
      </c>
      <c r="CH377" s="4" t="s">
        <v>9</v>
      </c>
      <c r="CI377" s="4" t="s">
        <v>9</v>
      </c>
      <c r="CJ377" s="4" t="s">
        <v>9</v>
      </c>
      <c r="CK377" s="104">
        <v>0.51296296296295996</v>
      </c>
      <c r="CL377" s="104">
        <v>0</v>
      </c>
      <c r="CM377" s="4" t="s">
        <v>9</v>
      </c>
      <c r="CN377" s="4" t="s">
        <v>5902</v>
      </c>
      <c r="CO377" s="4" t="s">
        <v>9</v>
      </c>
      <c r="CP377" s="4" t="s">
        <v>9</v>
      </c>
      <c r="CQ377" s="4" t="s">
        <v>9</v>
      </c>
      <c r="CR377" s="4" t="s">
        <v>9</v>
      </c>
      <c r="CS377" s="4" t="s">
        <v>9</v>
      </c>
      <c r="CT377" s="4" t="s">
        <v>9</v>
      </c>
      <c r="CU377" s="4" t="s">
        <v>9</v>
      </c>
      <c r="CV377" s="4" t="s">
        <v>11</v>
      </c>
      <c r="CW377" s="4" t="s">
        <v>5909</v>
      </c>
      <c r="CX377" s="4" t="s">
        <v>9</v>
      </c>
      <c r="CY377" s="4" t="s">
        <v>9</v>
      </c>
      <c r="CZ377" s="4" t="s">
        <v>9</v>
      </c>
      <c r="DA377" s="4" t="s">
        <v>9</v>
      </c>
      <c r="DB377" s="4" t="s">
        <v>9</v>
      </c>
      <c r="DC377" s="102"/>
      <c r="DE377" s="8" t="str">
        <f t="shared" si="10"/>
        <v>BUD220</v>
      </c>
      <c r="DF377" s="8" t="str">
        <f t="shared" si="11"/>
        <v>9-a2 Stage 1 ANZ WPC/D90 reformul</v>
      </c>
    </row>
    <row r="378" spans="1:110">
      <c r="A378" s="4" t="s">
        <v>6285</v>
      </c>
      <c r="B378" s="4" t="s">
        <v>5899</v>
      </c>
      <c r="C378" s="4" t="s">
        <v>4955</v>
      </c>
      <c r="D378" s="4" t="s">
        <v>9</v>
      </c>
      <c r="E378" s="4" t="s">
        <v>5900</v>
      </c>
      <c r="F378" s="102">
        <v>44502</v>
      </c>
      <c r="G378" s="4" t="s">
        <v>9</v>
      </c>
      <c r="H378" s="102"/>
      <c r="I378" s="4" t="s">
        <v>7051</v>
      </c>
      <c r="J378" s="4" t="s">
        <v>9</v>
      </c>
      <c r="K378" s="4" t="s">
        <v>5002</v>
      </c>
      <c r="L378" s="4" t="s">
        <v>9</v>
      </c>
      <c r="M378" s="4" t="s">
        <v>9</v>
      </c>
      <c r="N378" s="4" t="s">
        <v>5002</v>
      </c>
      <c r="O378" s="4" t="s">
        <v>4955</v>
      </c>
      <c r="P378" s="4" t="s">
        <v>5901</v>
      </c>
      <c r="Q378" s="4" t="s">
        <v>9</v>
      </c>
      <c r="R378" s="4" t="s">
        <v>9</v>
      </c>
      <c r="S378" s="4" t="s">
        <v>11</v>
      </c>
      <c r="T378" s="4" t="s">
        <v>1449</v>
      </c>
      <c r="U378" s="4" t="s">
        <v>5902</v>
      </c>
      <c r="V378" s="102"/>
      <c r="W378" s="4" t="s">
        <v>5902</v>
      </c>
      <c r="X378" s="4" t="s">
        <v>9</v>
      </c>
      <c r="Y378" s="4" t="s">
        <v>11</v>
      </c>
      <c r="Z378" s="4" t="s">
        <v>9</v>
      </c>
      <c r="AA378" s="4" t="s">
        <v>9</v>
      </c>
      <c r="AB378" s="102"/>
      <c r="AC378" s="102"/>
      <c r="AD378" s="102"/>
      <c r="AE378" s="102">
        <v>44502</v>
      </c>
      <c r="AF378" s="102"/>
      <c r="AG378" s="102"/>
      <c r="AH378" s="4" t="s">
        <v>5903</v>
      </c>
      <c r="AI378" s="4" t="s">
        <v>9</v>
      </c>
      <c r="AJ378" s="4" t="s">
        <v>9</v>
      </c>
      <c r="AK378" s="4" t="s">
        <v>9</v>
      </c>
      <c r="AL378" s="4" t="s">
        <v>5904</v>
      </c>
      <c r="AM378" s="4" t="s">
        <v>5905</v>
      </c>
      <c r="AN378" s="4" t="s">
        <v>9</v>
      </c>
      <c r="AO378" s="4" t="s">
        <v>9</v>
      </c>
      <c r="AP378" s="4" t="s">
        <v>5902</v>
      </c>
      <c r="AQ378" s="4" t="s">
        <v>9</v>
      </c>
      <c r="AR378" s="4" t="s">
        <v>9</v>
      </c>
      <c r="AS378" s="4" t="s">
        <v>9</v>
      </c>
      <c r="AT378" s="4" t="s">
        <v>9</v>
      </c>
      <c r="AU378" s="4" t="s">
        <v>9</v>
      </c>
      <c r="AV378" s="102"/>
      <c r="AW378" s="4" t="s">
        <v>5902</v>
      </c>
      <c r="AX378" s="4" t="s">
        <v>9</v>
      </c>
      <c r="AY378" s="4" t="s">
        <v>9</v>
      </c>
      <c r="AZ378" s="4" t="s">
        <v>9</v>
      </c>
      <c r="BA378" s="4" t="s">
        <v>9</v>
      </c>
      <c r="BB378" s="103">
        <v>0</v>
      </c>
      <c r="BC378" s="102"/>
      <c r="BD378" s="4" t="s">
        <v>9</v>
      </c>
      <c r="BE378" s="102"/>
      <c r="BF378" s="102"/>
      <c r="BG378" s="4" t="s">
        <v>9</v>
      </c>
      <c r="BH378" s="4" t="s">
        <v>5906</v>
      </c>
      <c r="BI378" s="4" t="s">
        <v>9</v>
      </c>
      <c r="BJ378" s="4" t="s">
        <v>9</v>
      </c>
      <c r="BK378" s="4" t="s">
        <v>9</v>
      </c>
      <c r="BL378" s="4" t="s">
        <v>9</v>
      </c>
      <c r="BM378" s="4" t="s">
        <v>9</v>
      </c>
      <c r="BN378" s="4" t="s">
        <v>5907</v>
      </c>
      <c r="BO378" s="4" t="s">
        <v>5908</v>
      </c>
      <c r="BP378" s="4" t="s">
        <v>9</v>
      </c>
      <c r="BQ378" s="4" t="s">
        <v>9</v>
      </c>
      <c r="BR378" s="4" t="s">
        <v>5902</v>
      </c>
      <c r="BS378" s="4" t="s">
        <v>9</v>
      </c>
      <c r="BT378" s="4" t="s">
        <v>9</v>
      </c>
      <c r="BU378" s="4" t="s">
        <v>9</v>
      </c>
      <c r="BV378" s="4" t="s">
        <v>9</v>
      </c>
      <c r="BW378" s="4" t="s">
        <v>9</v>
      </c>
      <c r="BX378" s="4" t="s">
        <v>5901</v>
      </c>
      <c r="BY378" s="4" t="s">
        <v>9</v>
      </c>
      <c r="BZ378" s="4" t="s">
        <v>9</v>
      </c>
      <c r="CA378" s="4" t="s">
        <v>9</v>
      </c>
      <c r="CB378" s="4" t="s">
        <v>9</v>
      </c>
      <c r="CC378" s="4" t="s">
        <v>9</v>
      </c>
      <c r="CD378" s="4" t="s">
        <v>9</v>
      </c>
      <c r="CE378" s="4" t="s">
        <v>9</v>
      </c>
      <c r="CF378" s="4" t="s">
        <v>5902</v>
      </c>
      <c r="CG378" s="4" t="s">
        <v>9</v>
      </c>
      <c r="CH378" s="4" t="s">
        <v>9</v>
      </c>
      <c r="CI378" s="4" t="s">
        <v>9</v>
      </c>
      <c r="CJ378" s="4" t="s">
        <v>9</v>
      </c>
      <c r="CK378" s="104">
        <v>0.51296296296295996</v>
      </c>
      <c r="CL378" s="104">
        <v>0</v>
      </c>
      <c r="CM378" s="4" t="s">
        <v>9</v>
      </c>
      <c r="CN378" s="4" t="s">
        <v>5902</v>
      </c>
      <c r="CO378" s="4" t="s">
        <v>9</v>
      </c>
      <c r="CP378" s="4" t="s">
        <v>9</v>
      </c>
      <c r="CQ378" s="4" t="s">
        <v>9</v>
      </c>
      <c r="CR378" s="4" t="s">
        <v>9</v>
      </c>
      <c r="CS378" s="4" t="s">
        <v>9</v>
      </c>
      <c r="CT378" s="4" t="s">
        <v>9</v>
      </c>
      <c r="CU378" s="4" t="s">
        <v>9</v>
      </c>
      <c r="CV378" s="4" t="s">
        <v>11</v>
      </c>
      <c r="CW378" s="4" t="s">
        <v>5909</v>
      </c>
      <c r="CX378" s="4" t="s">
        <v>9</v>
      </c>
      <c r="CY378" s="4" t="s">
        <v>9</v>
      </c>
      <c r="CZ378" s="4" t="s">
        <v>9</v>
      </c>
      <c r="DA378" s="4" t="s">
        <v>9</v>
      </c>
      <c r="DB378" s="4" t="s">
        <v>9</v>
      </c>
      <c r="DC378" s="102"/>
      <c r="DE378" s="8" t="str">
        <f t="shared" si="10"/>
        <v>XCA922</v>
      </c>
      <c r="DF378" s="8" t="str">
        <f t="shared" si="11"/>
        <v>In-house Catering</v>
      </c>
    </row>
    <row r="379" spans="1:110">
      <c r="A379" s="4" t="s">
        <v>6286</v>
      </c>
      <c r="B379" s="4" t="s">
        <v>5899</v>
      </c>
      <c r="C379" s="4" t="s">
        <v>4955</v>
      </c>
      <c r="D379" s="4" t="s">
        <v>9</v>
      </c>
      <c r="E379" s="4" t="s">
        <v>5900</v>
      </c>
      <c r="F379" s="102">
        <v>44502</v>
      </c>
      <c r="G379" s="4" t="s">
        <v>9</v>
      </c>
      <c r="H379" s="102"/>
      <c r="I379" s="4" t="s">
        <v>7052</v>
      </c>
      <c r="J379" s="4" t="s">
        <v>9</v>
      </c>
      <c r="K379" s="4" t="s">
        <v>5002</v>
      </c>
      <c r="L379" s="4" t="s">
        <v>9</v>
      </c>
      <c r="M379" s="4" t="s">
        <v>9</v>
      </c>
      <c r="N379" s="4" t="s">
        <v>5002</v>
      </c>
      <c r="O379" s="4" t="s">
        <v>4955</v>
      </c>
      <c r="P379" s="4" t="s">
        <v>5901</v>
      </c>
      <c r="Q379" s="4" t="s">
        <v>9</v>
      </c>
      <c r="R379" s="4" t="s">
        <v>9</v>
      </c>
      <c r="S379" s="4" t="s">
        <v>11</v>
      </c>
      <c r="T379" s="4" t="s">
        <v>1449</v>
      </c>
      <c r="U379" s="4" t="s">
        <v>5902</v>
      </c>
      <c r="V379" s="102"/>
      <c r="W379" s="4" t="s">
        <v>5902</v>
      </c>
      <c r="X379" s="4" t="s">
        <v>9</v>
      </c>
      <c r="Y379" s="4" t="s">
        <v>11</v>
      </c>
      <c r="Z379" s="4" t="s">
        <v>9</v>
      </c>
      <c r="AA379" s="4" t="s">
        <v>9</v>
      </c>
      <c r="AB379" s="102"/>
      <c r="AC379" s="102"/>
      <c r="AD379" s="102"/>
      <c r="AE379" s="102">
        <v>44502</v>
      </c>
      <c r="AF379" s="102"/>
      <c r="AG379" s="102"/>
      <c r="AH379" s="4" t="s">
        <v>5903</v>
      </c>
      <c r="AI379" s="4" t="s">
        <v>9</v>
      </c>
      <c r="AJ379" s="4" t="s">
        <v>9</v>
      </c>
      <c r="AK379" s="4" t="s">
        <v>9</v>
      </c>
      <c r="AL379" s="4" t="s">
        <v>5904</v>
      </c>
      <c r="AM379" s="4" t="s">
        <v>5905</v>
      </c>
      <c r="AN379" s="4" t="s">
        <v>9</v>
      </c>
      <c r="AO379" s="4" t="s">
        <v>9</v>
      </c>
      <c r="AP379" s="4" t="s">
        <v>5902</v>
      </c>
      <c r="AQ379" s="4" t="s">
        <v>9</v>
      </c>
      <c r="AR379" s="4" t="s">
        <v>9</v>
      </c>
      <c r="AS379" s="4" t="s">
        <v>9</v>
      </c>
      <c r="AT379" s="4" t="s">
        <v>9</v>
      </c>
      <c r="AU379" s="4" t="s">
        <v>9</v>
      </c>
      <c r="AV379" s="102"/>
      <c r="AW379" s="4" t="s">
        <v>5902</v>
      </c>
      <c r="AX379" s="4" t="s">
        <v>9</v>
      </c>
      <c r="AY379" s="4" t="s">
        <v>9</v>
      </c>
      <c r="AZ379" s="4" t="s">
        <v>9</v>
      </c>
      <c r="BA379" s="4" t="s">
        <v>9</v>
      </c>
      <c r="BB379" s="103">
        <v>0</v>
      </c>
      <c r="BC379" s="102"/>
      <c r="BD379" s="4" t="s">
        <v>9</v>
      </c>
      <c r="BE379" s="102"/>
      <c r="BF379" s="102"/>
      <c r="BG379" s="4" t="s">
        <v>9</v>
      </c>
      <c r="BH379" s="4" t="s">
        <v>5906</v>
      </c>
      <c r="BI379" s="4" t="s">
        <v>9</v>
      </c>
      <c r="BJ379" s="4" t="s">
        <v>9</v>
      </c>
      <c r="BK379" s="4" t="s">
        <v>9</v>
      </c>
      <c r="BL379" s="4" t="s">
        <v>9</v>
      </c>
      <c r="BM379" s="4" t="s">
        <v>9</v>
      </c>
      <c r="BN379" s="4" t="s">
        <v>5907</v>
      </c>
      <c r="BO379" s="4" t="s">
        <v>5908</v>
      </c>
      <c r="BP379" s="4" t="s">
        <v>9</v>
      </c>
      <c r="BQ379" s="4" t="s">
        <v>9</v>
      </c>
      <c r="BR379" s="4" t="s">
        <v>5902</v>
      </c>
      <c r="BS379" s="4" t="s">
        <v>9</v>
      </c>
      <c r="BT379" s="4" t="s">
        <v>9</v>
      </c>
      <c r="BU379" s="4" t="s">
        <v>9</v>
      </c>
      <c r="BV379" s="4" t="s">
        <v>9</v>
      </c>
      <c r="BW379" s="4" t="s">
        <v>9</v>
      </c>
      <c r="BX379" s="4" t="s">
        <v>5901</v>
      </c>
      <c r="BY379" s="4" t="s">
        <v>9</v>
      </c>
      <c r="BZ379" s="4" t="s">
        <v>9</v>
      </c>
      <c r="CA379" s="4" t="s">
        <v>9</v>
      </c>
      <c r="CB379" s="4" t="s">
        <v>9</v>
      </c>
      <c r="CC379" s="4" t="s">
        <v>9</v>
      </c>
      <c r="CD379" s="4" t="s">
        <v>9</v>
      </c>
      <c r="CE379" s="4" t="s">
        <v>9</v>
      </c>
      <c r="CF379" s="4" t="s">
        <v>5902</v>
      </c>
      <c r="CG379" s="4" t="s">
        <v>9</v>
      </c>
      <c r="CH379" s="4" t="s">
        <v>9</v>
      </c>
      <c r="CI379" s="4" t="s">
        <v>9</v>
      </c>
      <c r="CJ379" s="4" t="s">
        <v>9</v>
      </c>
      <c r="CK379" s="104">
        <v>0.51296296296295996</v>
      </c>
      <c r="CL379" s="104">
        <v>0</v>
      </c>
      <c r="CM379" s="4" t="s">
        <v>9</v>
      </c>
      <c r="CN379" s="4" t="s">
        <v>5902</v>
      </c>
      <c r="CO379" s="4" t="s">
        <v>9</v>
      </c>
      <c r="CP379" s="4" t="s">
        <v>9</v>
      </c>
      <c r="CQ379" s="4" t="s">
        <v>9</v>
      </c>
      <c r="CR379" s="4" t="s">
        <v>9</v>
      </c>
      <c r="CS379" s="4" t="s">
        <v>9</v>
      </c>
      <c r="CT379" s="4" t="s">
        <v>9</v>
      </c>
      <c r="CU379" s="4" t="s">
        <v>9</v>
      </c>
      <c r="CV379" s="4" t="s">
        <v>11</v>
      </c>
      <c r="CW379" s="4" t="s">
        <v>5909</v>
      </c>
      <c r="CX379" s="4" t="s">
        <v>9</v>
      </c>
      <c r="CY379" s="4" t="s">
        <v>9</v>
      </c>
      <c r="CZ379" s="4" t="s">
        <v>9</v>
      </c>
      <c r="DA379" s="4" t="s">
        <v>9</v>
      </c>
      <c r="DB379" s="4" t="s">
        <v>9</v>
      </c>
      <c r="DC379" s="102"/>
      <c r="DE379" s="8" t="str">
        <f t="shared" si="10"/>
        <v>XCA999</v>
      </c>
      <c r="DF379" s="8" t="str">
        <f t="shared" si="11"/>
        <v>Other Cafe Income</v>
      </c>
    </row>
    <row r="380" spans="1:110">
      <c r="A380" s="4" t="s">
        <v>6287</v>
      </c>
      <c r="B380" s="4" t="s">
        <v>5899</v>
      </c>
      <c r="C380" s="4" t="s">
        <v>4955</v>
      </c>
      <c r="D380" s="4" t="s">
        <v>9</v>
      </c>
      <c r="E380" s="4" t="s">
        <v>5900</v>
      </c>
      <c r="F380" s="102">
        <v>44502</v>
      </c>
      <c r="G380" s="4" t="s">
        <v>9</v>
      </c>
      <c r="H380" s="102"/>
      <c r="I380" s="4" t="s">
        <v>7053</v>
      </c>
      <c r="J380" s="4" t="s">
        <v>9</v>
      </c>
      <c r="K380" s="4" t="s">
        <v>5002</v>
      </c>
      <c r="L380" s="4" t="s">
        <v>9</v>
      </c>
      <c r="M380" s="4" t="s">
        <v>9</v>
      </c>
      <c r="N380" s="4" t="s">
        <v>5002</v>
      </c>
      <c r="O380" s="4" t="s">
        <v>4955</v>
      </c>
      <c r="P380" s="4" t="s">
        <v>5901</v>
      </c>
      <c r="Q380" s="4" t="s">
        <v>9</v>
      </c>
      <c r="R380" s="4" t="s">
        <v>9</v>
      </c>
      <c r="S380" s="4" t="s">
        <v>11</v>
      </c>
      <c r="T380" s="4" t="s">
        <v>1449</v>
      </c>
      <c r="U380" s="4" t="s">
        <v>5902</v>
      </c>
      <c r="V380" s="102"/>
      <c r="W380" s="4" t="s">
        <v>5902</v>
      </c>
      <c r="X380" s="4" t="s">
        <v>9</v>
      </c>
      <c r="Y380" s="4" t="s">
        <v>11</v>
      </c>
      <c r="Z380" s="4" t="s">
        <v>9</v>
      </c>
      <c r="AA380" s="4" t="s">
        <v>9</v>
      </c>
      <c r="AB380" s="102"/>
      <c r="AC380" s="102"/>
      <c r="AD380" s="102"/>
      <c r="AE380" s="102">
        <v>44502</v>
      </c>
      <c r="AF380" s="102"/>
      <c r="AG380" s="102"/>
      <c r="AH380" s="4" t="s">
        <v>5903</v>
      </c>
      <c r="AI380" s="4" t="s">
        <v>9</v>
      </c>
      <c r="AJ380" s="4" t="s">
        <v>9</v>
      </c>
      <c r="AK380" s="4" t="s">
        <v>9</v>
      </c>
      <c r="AL380" s="4" t="s">
        <v>5904</v>
      </c>
      <c r="AM380" s="4" t="s">
        <v>5905</v>
      </c>
      <c r="AN380" s="4" t="s">
        <v>9</v>
      </c>
      <c r="AO380" s="4" t="s">
        <v>9</v>
      </c>
      <c r="AP380" s="4" t="s">
        <v>5902</v>
      </c>
      <c r="AQ380" s="4" t="s">
        <v>9</v>
      </c>
      <c r="AR380" s="4" t="s">
        <v>9</v>
      </c>
      <c r="AS380" s="4" t="s">
        <v>9</v>
      </c>
      <c r="AT380" s="4" t="s">
        <v>9</v>
      </c>
      <c r="AU380" s="4" t="s">
        <v>9</v>
      </c>
      <c r="AV380" s="102"/>
      <c r="AW380" s="4" t="s">
        <v>5902</v>
      </c>
      <c r="AX380" s="4" t="s">
        <v>9</v>
      </c>
      <c r="AY380" s="4" t="s">
        <v>9</v>
      </c>
      <c r="AZ380" s="4" t="s">
        <v>9</v>
      </c>
      <c r="BA380" s="4" t="s">
        <v>9</v>
      </c>
      <c r="BB380" s="103">
        <v>0</v>
      </c>
      <c r="BC380" s="102"/>
      <c r="BD380" s="4" t="s">
        <v>9</v>
      </c>
      <c r="BE380" s="102"/>
      <c r="BF380" s="102"/>
      <c r="BG380" s="4" t="s">
        <v>9</v>
      </c>
      <c r="BH380" s="4" t="s">
        <v>5906</v>
      </c>
      <c r="BI380" s="4" t="s">
        <v>9</v>
      </c>
      <c r="BJ380" s="4" t="s">
        <v>9</v>
      </c>
      <c r="BK380" s="4" t="s">
        <v>9</v>
      </c>
      <c r="BL380" s="4" t="s">
        <v>9</v>
      </c>
      <c r="BM380" s="4" t="s">
        <v>9</v>
      </c>
      <c r="BN380" s="4" t="s">
        <v>5907</v>
      </c>
      <c r="BO380" s="4" t="s">
        <v>5908</v>
      </c>
      <c r="BP380" s="4" t="s">
        <v>9</v>
      </c>
      <c r="BQ380" s="4" t="s">
        <v>9</v>
      </c>
      <c r="BR380" s="4" t="s">
        <v>5902</v>
      </c>
      <c r="BS380" s="4" t="s">
        <v>9</v>
      </c>
      <c r="BT380" s="4" t="s">
        <v>9</v>
      </c>
      <c r="BU380" s="4" t="s">
        <v>9</v>
      </c>
      <c r="BV380" s="4" t="s">
        <v>9</v>
      </c>
      <c r="BW380" s="4" t="s">
        <v>9</v>
      </c>
      <c r="BX380" s="4" t="s">
        <v>5901</v>
      </c>
      <c r="BY380" s="4" t="s">
        <v>9</v>
      </c>
      <c r="BZ380" s="4" t="s">
        <v>9</v>
      </c>
      <c r="CA380" s="4" t="s">
        <v>9</v>
      </c>
      <c r="CB380" s="4" t="s">
        <v>9</v>
      </c>
      <c r="CC380" s="4" t="s">
        <v>9</v>
      </c>
      <c r="CD380" s="4" t="s">
        <v>9</v>
      </c>
      <c r="CE380" s="4" t="s">
        <v>9</v>
      </c>
      <c r="CF380" s="4" t="s">
        <v>5902</v>
      </c>
      <c r="CG380" s="4" t="s">
        <v>9</v>
      </c>
      <c r="CH380" s="4" t="s">
        <v>9</v>
      </c>
      <c r="CI380" s="4" t="s">
        <v>9</v>
      </c>
      <c r="CJ380" s="4" t="s">
        <v>9</v>
      </c>
      <c r="CK380" s="104">
        <v>0.51296296296295996</v>
      </c>
      <c r="CL380" s="104">
        <v>0</v>
      </c>
      <c r="CM380" s="4" t="s">
        <v>9</v>
      </c>
      <c r="CN380" s="4" t="s">
        <v>5902</v>
      </c>
      <c r="CO380" s="4" t="s">
        <v>9</v>
      </c>
      <c r="CP380" s="4" t="s">
        <v>9</v>
      </c>
      <c r="CQ380" s="4" t="s">
        <v>9</v>
      </c>
      <c r="CR380" s="4" t="s">
        <v>9</v>
      </c>
      <c r="CS380" s="4" t="s">
        <v>9</v>
      </c>
      <c r="CT380" s="4" t="s">
        <v>9</v>
      </c>
      <c r="CU380" s="4" t="s">
        <v>9</v>
      </c>
      <c r="CV380" s="4" t="s">
        <v>11</v>
      </c>
      <c r="CW380" s="4" t="s">
        <v>5909</v>
      </c>
      <c r="CX380" s="4" t="s">
        <v>9</v>
      </c>
      <c r="CY380" s="4" t="s">
        <v>9</v>
      </c>
      <c r="CZ380" s="4" t="s">
        <v>9</v>
      </c>
      <c r="DA380" s="4" t="s">
        <v>9</v>
      </c>
      <c r="DB380" s="4" t="s">
        <v>9</v>
      </c>
      <c r="DC380" s="102"/>
      <c r="DE380" s="8" t="str">
        <f t="shared" si="10"/>
        <v>XCN001</v>
      </c>
      <c r="DF380" s="8" t="str">
        <f t="shared" si="11"/>
        <v>PCNZ fees - rent &amp; other expendit</v>
      </c>
    </row>
    <row r="381" spans="1:110">
      <c r="A381" s="4" t="s">
        <v>6288</v>
      </c>
      <c r="B381" s="4" t="s">
        <v>5899</v>
      </c>
      <c r="C381" s="4" t="s">
        <v>4955</v>
      </c>
      <c r="D381" s="4" t="s">
        <v>9</v>
      </c>
      <c r="E381" s="4" t="s">
        <v>5900</v>
      </c>
      <c r="F381" s="102">
        <v>44502</v>
      </c>
      <c r="G381" s="4" t="s">
        <v>9</v>
      </c>
      <c r="H381" s="102"/>
      <c r="I381" s="4" t="s">
        <v>7054</v>
      </c>
      <c r="J381" s="4" t="s">
        <v>9</v>
      </c>
      <c r="K381" s="4" t="s">
        <v>5002</v>
      </c>
      <c r="L381" s="4" t="s">
        <v>9</v>
      </c>
      <c r="M381" s="4" t="s">
        <v>9</v>
      </c>
      <c r="N381" s="4" t="s">
        <v>5002</v>
      </c>
      <c r="O381" s="4" t="s">
        <v>4955</v>
      </c>
      <c r="P381" s="4" t="s">
        <v>5901</v>
      </c>
      <c r="Q381" s="4" t="s">
        <v>9</v>
      </c>
      <c r="R381" s="4" t="s">
        <v>9</v>
      </c>
      <c r="S381" s="4" t="s">
        <v>11</v>
      </c>
      <c r="T381" s="4" t="s">
        <v>1449</v>
      </c>
      <c r="U381" s="4" t="s">
        <v>5902</v>
      </c>
      <c r="V381" s="102"/>
      <c r="W381" s="4" t="s">
        <v>5902</v>
      </c>
      <c r="X381" s="4" t="s">
        <v>9</v>
      </c>
      <c r="Y381" s="4" t="s">
        <v>11</v>
      </c>
      <c r="Z381" s="4" t="s">
        <v>9</v>
      </c>
      <c r="AA381" s="4" t="s">
        <v>9</v>
      </c>
      <c r="AB381" s="102"/>
      <c r="AC381" s="102"/>
      <c r="AD381" s="102"/>
      <c r="AE381" s="102">
        <v>44502</v>
      </c>
      <c r="AF381" s="102"/>
      <c r="AG381" s="102"/>
      <c r="AH381" s="4" t="s">
        <v>5903</v>
      </c>
      <c r="AI381" s="4" t="s">
        <v>9</v>
      </c>
      <c r="AJ381" s="4" t="s">
        <v>9</v>
      </c>
      <c r="AK381" s="4" t="s">
        <v>9</v>
      </c>
      <c r="AL381" s="4" t="s">
        <v>5904</v>
      </c>
      <c r="AM381" s="4" t="s">
        <v>5905</v>
      </c>
      <c r="AN381" s="4" t="s">
        <v>9</v>
      </c>
      <c r="AO381" s="4" t="s">
        <v>9</v>
      </c>
      <c r="AP381" s="4" t="s">
        <v>5902</v>
      </c>
      <c r="AQ381" s="4" t="s">
        <v>9</v>
      </c>
      <c r="AR381" s="4" t="s">
        <v>9</v>
      </c>
      <c r="AS381" s="4" t="s">
        <v>9</v>
      </c>
      <c r="AT381" s="4" t="s">
        <v>9</v>
      </c>
      <c r="AU381" s="4" t="s">
        <v>9</v>
      </c>
      <c r="AV381" s="102"/>
      <c r="AW381" s="4" t="s">
        <v>5902</v>
      </c>
      <c r="AX381" s="4" t="s">
        <v>9</v>
      </c>
      <c r="AY381" s="4" t="s">
        <v>9</v>
      </c>
      <c r="AZ381" s="4" t="s">
        <v>9</v>
      </c>
      <c r="BA381" s="4" t="s">
        <v>9</v>
      </c>
      <c r="BB381" s="103">
        <v>0</v>
      </c>
      <c r="BC381" s="102"/>
      <c r="BD381" s="4" t="s">
        <v>9</v>
      </c>
      <c r="BE381" s="102"/>
      <c r="BF381" s="102"/>
      <c r="BG381" s="4" t="s">
        <v>9</v>
      </c>
      <c r="BH381" s="4" t="s">
        <v>5906</v>
      </c>
      <c r="BI381" s="4" t="s">
        <v>9</v>
      </c>
      <c r="BJ381" s="4" t="s">
        <v>9</v>
      </c>
      <c r="BK381" s="4" t="s">
        <v>9</v>
      </c>
      <c r="BL381" s="4" t="s">
        <v>9</v>
      </c>
      <c r="BM381" s="4" t="s">
        <v>9</v>
      </c>
      <c r="BN381" s="4" t="s">
        <v>5907</v>
      </c>
      <c r="BO381" s="4" t="s">
        <v>5908</v>
      </c>
      <c r="BP381" s="4" t="s">
        <v>9</v>
      </c>
      <c r="BQ381" s="4" t="s">
        <v>9</v>
      </c>
      <c r="BR381" s="4" t="s">
        <v>5902</v>
      </c>
      <c r="BS381" s="4" t="s">
        <v>9</v>
      </c>
      <c r="BT381" s="4" t="s">
        <v>9</v>
      </c>
      <c r="BU381" s="4" t="s">
        <v>9</v>
      </c>
      <c r="BV381" s="4" t="s">
        <v>9</v>
      </c>
      <c r="BW381" s="4" t="s">
        <v>9</v>
      </c>
      <c r="BX381" s="4" t="s">
        <v>5901</v>
      </c>
      <c r="BY381" s="4" t="s">
        <v>9</v>
      </c>
      <c r="BZ381" s="4" t="s">
        <v>9</v>
      </c>
      <c r="CA381" s="4" t="s">
        <v>9</v>
      </c>
      <c r="CB381" s="4" t="s">
        <v>9</v>
      </c>
      <c r="CC381" s="4" t="s">
        <v>9</v>
      </c>
      <c r="CD381" s="4" t="s">
        <v>9</v>
      </c>
      <c r="CE381" s="4" t="s">
        <v>9</v>
      </c>
      <c r="CF381" s="4" t="s">
        <v>5902</v>
      </c>
      <c r="CG381" s="4" t="s">
        <v>9</v>
      </c>
      <c r="CH381" s="4" t="s">
        <v>9</v>
      </c>
      <c r="CI381" s="4" t="s">
        <v>9</v>
      </c>
      <c r="CJ381" s="4" t="s">
        <v>9</v>
      </c>
      <c r="CK381" s="104">
        <v>0.51296296296295996</v>
      </c>
      <c r="CL381" s="104">
        <v>0</v>
      </c>
      <c r="CM381" s="4" t="s">
        <v>9</v>
      </c>
      <c r="CN381" s="4" t="s">
        <v>5902</v>
      </c>
      <c r="CO381" s="4" t="s">
        <v>9</v>
      </c>
      <c r="CP381" s="4" t="s">
        <v>9</v>
      </c>
      <c r="CQ381" s="4" t="s">
        <v>9</v>
      </c>
      <c r="CR381" s="4" t="s">
        <v>9</v>
      </c>
      <c r="CS381" s="4" t="s">
        <v>9</v>
      </c>
      <c r="CT381" s="4" t="s">
        <v>9</v>
      </c>
      <c r="CU381" s="4" t="s">
        <v>9</v>
      </c>
      <c r="CV381" s="4" t="s">
        <v>11</v>
      </c>
      <c r="CW381" s="4" t="s">
        <v>5909</v>
      </c>
      <c r="CX381" s="4" t="s">
        <v>9</v>
      </c>
      <c r="CY381" s="4" t="s">
        <v>9</v>
      </c>
      <c r="CZ381" s="4" t="s">
        <v>9</v>
      </c>
      <c r="DA381" s="4" t="s">
        <v>9</v>
      </c>
      <c r="DB381" s="4" t="s">
        <v>9</v>
      </c>
      <c r="DC381" s="102"/>
      <c r="DE381" s="8" t="str">
        <f t="shared" si="10"/>
        <v>XCN002</v>
      </c>
      <c r="DF381" s="8" t="str">
        <f t="shared" si="11"/>
        <v>Staff accomodation expenditure</v>
      </c>
    </row>
    <row r="382" spans="1:110">
      <c r="A382" s="4" t="s">
        <v>6289</v>
      </c>
      <c r="B382" s="4" t="s">
        <v>5899</v>
      </c>
      <c r="C382" s="4" t="s">
        <v>4955</v>
      </c>
      <c r="D382" s="4" t="s">
        <v>9</v>
      </c>
      <c r="E382" s="4" t="s">
        <v>5900</v>
      </c>
      <c r="F382" s="102">
        <v>44502</v>
      </c>
      <c r="G382" s="4" t="s">
        <v>9</v>
      </c>
      <c r="H382" s="102"/>
      <c r="I382" s="4" t="s">
        <v>7055</v>
      </c>
      <c r="J382" s="4" t="s">
        <v>9</v>
      </c>
      <c r="K382" s="4" t="s">
        <v>5002</v>
      </c>
      <c r="L382" s="4" t="s">
        <v>9</v>
      </c>
      <c r="M382" s="4" t="s">
        <v>9</v>
      </c>
      <c r="N382" s="4" t="s">
        <v>5002</v>
      </c>
      <c r="O382" s="4" t="s">
        <v>4955</v>
      </c>
      <c r="P382" s="4" t="s">
        <v>5901</v>
      </c>
      <c r="Q382" s="4" t="s">
        <v>9</v>
      </c>
      <c r="R382" s="4" t="s">
        <v>9</v>
      </c>
      <c r="S382" s="4" t="s">
        <v>11</v>
      </c>
      <c r="T382" s="4" t="s">
        <v>1449</v>
      </c>
      <c r="U382" s="4" t="s">
        <v>5902</v>
      </c>
      <c r="V382" s="102"/>
      <c r="W382" s="4" t="s">
        <v>5902</v>
      </c>
      <c r="X382" s="4" t="s">
        <v>9</v>
      </c>
      <c r="Y382" s="4" t="s">
        <v>11</v>
      </c>
      <c r="Z382" s="4" t="s">
        <v>9</v>
      </c>
      <c r="AA382" s="4" t="s">
        <v>9</v>
      </c>
      <c r="AB382" s="102"/>
      <c r="AC382" s="102"/>
      <c r="AD382" s="102"/>
      <c r="AE382" s="102">
        <v>44502</v>
      </c>
      <c r="AF382" s="102"/>
      <c r="AG382" s="102"/>
      <c r="AH382" s="4" t="s">
        <v>5903</v>
      </c>
      <c r="AI382" s="4" t="s">
        <v>9</v>
      </c>
      <c r="AJ382" s="4" t="s">
        <v>9</v>
      </c>
      <c r="AK382" s="4" t="s">
        <v>9</v>
      </c>
      <c r="AL382" s="4" t="s">
        <v>5904</v>
      </c>
      <c r="AM382" s="4" t="s">
        <v>5905</v>
      </c>
      <c r="AN382" s="4" t="s">
        <v>9</v>
      </c>
      <c r="AO382" s="4" t="s">
        <v>9</v>
      </c>
      <c r="AP382" s="4" t="s">
        <v>5902</v>
      </c>
      <c r="AQ382" s="4" t="s">
        <v>9</v>
      </c>
      <c r="AR382" s="4" t="s">
        <v>9</v>
      </c>
      <c r="AS382" s="4" t="s">
        <v>9</v>
      </c>
      <c r="AT382" s="4" t="s">
        <v>9</v>
      </c>
      <c r="AU382" s="4" t="s">
        <v>9</v>
      </c>
      <c r="AV382" s="102"/>
      <c r="AW382" s="4" t="s">
        <v>5902</v>
      </c>
      <c r="AX382" s="4" t="s">
        <v>9</v>
      </c>
      <c r="AY382" s="4" t="s">
        <v>9</v>
      </c>
      <c r="AZ382" s="4" t="s">
        <v>9</v>
      </c>
      <c r="BA382" s="4" t="s">
        <v>9</v>
      </c>
      <c r="BB382" s="103">
        <v>0</v>
      </c>
      <c r="BC382" s="102"/>
      <c r="BD382" s="4" t="s">
        <v>9</v>
      </c>
      <c r="BE382" s="102"/>
      <c r="BF382" s="102"/>
      <c r="BG382" s="4" t="s">
        <v>9</v>
      </c>
      <c r="BH382" s="4" t="s">
        <v>5906</v>
      </c>
      <c r="BI382" s="4" t="s">
        <v>9</v>
      </c>
      <c r="BJ382" s="4" t="s">
        <v>9</v>
      </c>
      <c r="BK382" s="4" t="s">
        <v>9</v>
      </c>
      <c r="BL382" s="4" t="s">
        <v>9</v>
      </c>
      <c r="BM382" s="4" t="s">
        <v>9</v>
      </c>
      <c r="BN382" s="4" t="s">
        <v>5907</v>
      </c>
      <c r="BO382" s="4" t="s">
        <v>5908</v>
      </c>
      <c r="BP382" s="4" t="s">
        <v>9</v>
      </c>
      <c r="BQ382" s="4" t="s">
        <v>9</v>
      </c>
      <c r="BR382" s="4" t="s">
        <v>5902</v>
      </c>
      <c r="BS382" s="4" t="s">
        <v>9</v>
      </c>
      <c r="BT382" s="4" t="s">
        <v>9</v>
      </c>
      <c r="BU382" s="4" t="s">
        <v>9</v>
      </c>
      <c r="BV382" s="4" t="s">
        <v>9</v>
      </c>
      <c r="BW382" s="4" t="s">
        <v>9</v>
      </c>
      <c r="BX382" s="4" t="s">
        <v>5901</v>
      </c>
      <c r="BY382" s="4" t="s">
        <v>9</v>
      </c>
      <c r="BZ382" s="4" t="s">
        <v>9</v>
      </c>
      <c r="CA382" s="4" t="s">
        <v>9</v>
      </c>
      <c r="CB382" s="4" t="s">
        <v>9</v>
      </c>
      <c r="CC382" s="4" t="s">
        <v>9</v>
      </c>
      <c r="CD382" s="4" t="s">
        <v>9</v>
      </c>
      <c r="CE382" s="4" t="s">
        <v>9</v>
      </c>
      <c r="CF382" s="4" t="s">
        <v>5902</v>
      </c>
      <c r="CG382" s="4" t="s">
        <v>9</v>
      </c>
      <c r="CH382" s="4" t="s">
        <v>9</v>
      </c>
      <c r="CI382" s="4" t="s">
        <v>9</v>
      </c>
      <c r="CJ382" s="4" t="s">
        <v>9</v>
      </c>
      <c r="CK382" s="104">
        <v>0.51296296296295996</v>
      </c>
      <c r="CL382" s="104">
        <v>0</v>
      </c>
      <c r="CM382" s="4" t="s">
        <v>9</v>
      </c>
      <c r="CN382" s="4" t="s">
        <v>5902</v>
      </c>
      <c r="CO382" s="4" t="s">
        <v>9</v>
      </c>
      <c r="CP382" s="4" t="s">
        <v>9</v>
      </c>
      <c r="CQ382" s="4" t="s">
        <v>9</v>
      </c>
      <c r="CR382" s="4" t="s">
        <v>9</v>
      </c>
      <c r="CS382" s="4" t="s">
        <v>9</v>
      </c>
      <c r="CT382" s="4" t="s">
        <v>9</v>
      </c>
      <c r="CU382" s="4" t="s">
        <v>9</v>
      </c>
      <c r="CV382" s="4" t="s">
        <v>11</v>
      </c>
      <c r="CW382" s="4" t="s">
        <v>5909</v>
      </c>
      <c r="CX382" s="4" t="s">
        <v>9</v>
      </c>
      <c r="CY382" s="4" t="s">
        <v>9</v>
      </c>
      <c r="CZ382" s="4" t="s">
        <v>9</v>
      </c>
      <c r="DA382" s="4" t="s">
        <v>9</v>
      </c>
      <c r="DB382" s="4" t="s">
        <v>9</v>
      </c>
      <c r="DC382" s="102"/>
      <c r="DE382" s="8" t="str">
        <f t="shared" si="10"/>
        <v>XCO100</v>
      </c>
      <c r="DF382" s="8" t="str">
        <f t="shared" si="11"/>
        <v>Media Relations</v>
      </c>
    </row>
    <row r="383" spans="1:110">
      <c r="A383" s="4" t="s">
        <v>6290</v>
      </c>
      <c r="B383" s="4" t="s">
        <v>5899</v>
      </c>
      <c r="C383" s="4" t="s">
        <v>4955</v>
      </c>
      <c r="D383" s="4" t="s">
        <v>9</v>
      </c>
      <c r="E383" s="4" t="s">
        <v>5900</v>
      </c>
      <c r="F383" s="102">
        <v>44502</v>
      </c>
      <c r="G383" s="4" t="s">
        <v>9</v>
      </c>
      <c r="H383" s="102"/>
      <c r="I383" s="4" t="s">
        <v>7056</v>
      </c>
      <c r="J383" s="4" t="s">
        <v>9</v>
      </c>
      <c r="K383" s="4" t="s">
        <v>5002</v>
      </c>
      <c r="L383" s="4" t="s">
        <v>9</v>
      </c>
      <c r="M383" s="4" t="s">
        <v>9</v>
      </c>
      <c r="N383" s="4" t="s">
        <v>5002</v>
      </c>
      <c r="O383" s="4" t="s">
        <v>4955</v>
      </c>
      <c r="P383" s="4" t="s">
        <v>5901</v>
      </c>
      <c r="Q383" s="4" t="s">
        <v>9</v>
      </c>
      <c r="R383" s="4" t="s">
        <v>9</v>
      </c>
      <c r="S383" s="4" t="s">
        <v>11</v>
      </c>
      <c r="T383" s="4" t="s">
        <v>1449</v>
      </c>
      <c r="U383" s="4" t="s">
        <v>5902</v>
      </c>
      <c r="V383" s="102"/>
      <c r="W383" s="4" t="s">
        <v>5902</v>
      </c>
      <c r="X383" s="4" t="s">
        <v>9</v>
      </c>
      <c r="Y383" s="4" t="s">
        <v>11</v>
      </c>
      <c r="Z383" s="4" t="s">
        <v>9</v>
      </c>
      <c r="AA383" s="4" t="s">
        <v>9</v>
      </c>
      <c r="AB383" s="102"/>
      <c r="AC383" s="102"/>
      <c r="AD383" s="102"/>
      <c r="AE383" s="102">
        <v>44502</v>
      </c>
      <c r="AF383" s="102"/>
      <c r="AG383" s="102"/>
      <c r="AH383" s="4" t="s">
        <v>5903</v>
      </c>
      <c r="AI383" s="4" t="s">
        <v>9</v>
      </c>
      <c r="AJ383" s="4" t="s">
        <v>9</v>
      </c>
      <c r="AK383" s="4" t="s">
        <v>9</v>
      </c>
      <c r="AL383" s="4" t="s">
        <v>5904</v>
      </c>
      <c r="AM383" s="4" t="s">
        <v>5905</v>
      </c>
      <c r="AN383" s="4" t="s">
        <v>9</v>
      </c>
      <c r="AO383" s="4" t="s">
        <v>9</v>
      </c>
      <c r="AP383" s="4" t="s">
        <v>5902</v>
      </c>
      <c r="AQ383" s="4" t="s">
        <v>9</v>
      </c>
      <c r="AR383" s="4" t="s">
        <v>9</v>
      </c>
      <c r="AS383" s="4" t="s">
        <v>9</v>
      </c>
      <c r="AT383" s="4" t="s">
        <v>9</v>
      </c>
      <c r="AU383" s="4" t="s">
        <v>9</v>
      </c>
      <c r="AV383" s="102"/>
      <c r="AW383" s="4" t="s">
        <v>5902</v>
      </c>
      <c r="AX383" s="4" t="s">
        <v>9</v>
      </c>
      <c r="AY383" s="4" t="s">
        <v>9</v>
      </c>
      <c r="AZ383" s="4" t="s">
        <v>9</v>
      </c>
      <c r="BA383" s="4" t="s">
        <v>9</v>
      </c>
      <c r="BB383" s="103">
        <v>0</v>
      </c>
      <c r="BC383" s="102"/>
      <c r="BD383" s="4" t="s">
        <v>9</v>
      </c>
      <c r="BE383" s="102"/>
      <c r="BF383" s="102"/>
      <c r="BG383" s="4" t="s">
        <v>9</v>
      </c>
      <c r="BH383" s="4" t="s">
        <v>5906</v>
      </c>
      <c r="BI383" s="4" t="s">
        <v>9</v>
      </c>
      <c r="BJ383" s="4" t="s">
        <v>9</v>
      </c>
      <c r="BK383" s="4" t="s">
        <v>9</v>
      </c>
      <c r="BL383" s="4" t="s">
        <v>9</v>
      </c>
      <c r="BM383" s="4" t="s">
        <v>9</v>
      </c>
      <c r="BN383" s="4" t="s">
        <v>5907</v>
      </c>
      <c r="BO383" s="4" t="s">
        <v>5908</v>
      </c>
      <c r="BP383" s="4" t="s">
        <v>9</v>
      </c>
      <c r="BQ383" s="4" t="s">
        <v>9</v>
      </c>
      <c r="BR383" s="4" t="s">
        <v>5902</v>
      </c>
      <c r="BS383" s="4" t="s">
        <v>9</v>
      </c>
      <c r="BT383" s="4" t="s">
        <v>9</v>
      </c>
      <c r="BU383" s="4" t="s">
        <v>9</v>
      </c>
      <c r="BV383" s="4" t="s">
        <v>9</v>
      </c>
      <c r="BW383" s="4" t="s">
        <v>9</v>
      </c>
      <c r="BX383" s="4" t="s">
        <v>5901</v>
      </c>
      <c r="BY383" s="4" t="s">
        <v>9</v>
      </c>
      <c r="BZ383" s="4" t="s">
        <v>9</v>
      </c>
      <c r="CA383" s="4" t="s">
        <v>9</v>
      </c>
      <c r="CB383" s="4" t="s">
        <v>9</v>
      </c>
      <c r="CC383" s="4" t="s">
        <v>9</v>
      </c>
      <c r="CD383" s="4" t="s">
        <v>9</v>
      </c>
      <c r="CE383" s="4" t="s">
        <v>9</v>
      </c>
      <c r="CF383" s="4" t="s">
        <v>5902</v>
      </c>
      <c r="CG383" s="4" t="s">
        <v>9</v>
      </c>
      <c r="CH383" s="4" t="s">
        <v>9</v>
      </c>
      <c r="CI383" s="4" t="s">
        <v>9</v>
      </c>
      <c r="CJ383" s="4" t="s">
        <v>9</v>
      </c>
      <c r="CK383" s="104">
        <v>0.51296296296295996</v>
      </c>
      <c r="CL383" s="104">
        <v>0</v>
      </c>
      <c r="CM383" s="4" t="s">
        <v>9</v>
      </c>
      <c r="CN383" s="4" t="s">
        <v>5902</v>
      </c>
      <c r="CO383" s="4" t="s">
        <v>9</v>
      </c>
      <c r="CP383" s="4" t="s">
        <v>9</v>
      </c>
      <c r="CQ383" s="4" t="s">
        <v>9</v>
      </c>
      <c r="CR383" s="4" t="s">
        <v>9</v>
      </c>
      <c r="CS383" s="4" t="s">
        <v>9</v>
      </c>
      <c r="CT383" s="4" t="s">
        <v>9</v>
      </c>
      <c r="CU383" s="4" t="s">
        <v>9</v>
      </c>
      <c r="CV383" s="4" t="s">
        <v>11</v>
      </c>
      <c r="CW383" s="4" t="s">
        <v>5909</v>
      </c>
      <c r="CX383" s="4" t="s">
        <v>9</v>
      </c>
      <c r="CY383" s="4" t="s">
        <v>9</v>
      </c>
      <c r="CZ383" s="4" t="s">
        <v>9</v>
      </c>
      <c r="DA383" s="4" t="s">
        <v>9</v>
      </c>
      <c r="DB383" s="4" t="s">
        <v>9</v>
      </c>
      <c r="DC383" s="102"/>
      <c r="DE383" s="8" t="str">
        <f t="shared" si="10"/>
        <v>XCO101</v>
      </c>
      <c r="DF383" s="8" t="str">
        <f t="shared" si="11"/>
        <v>Media Monitoring</v>
      </c>
    </row>
    <row r="384" spans="1:110">
      <c r="A384" s="4" t="s">
        <v>6291</v>
      </c>
      <c r="B384" s="4" t="s">
        <v>5899</v>
      </c>
      <c r="C384" s="4" t="s">
        <v>4955</v>
      </c>
      <c r="D384" s="4" t="s">
        <v>9</v>
      </c>
      <c r="E384" s="4" t="s">
        <v>5900</v>
      </c>
      <c r="F384" s="102">
        <v>44502</v>
      </c>
      <c r="G384" s="4" t="s">
        <v>9</v>
      </c>
      <c r="H384" s="102"/>
      <c r="I384" s="4" t="s">
        <v>7057</v>
      </c>
      <c r="J384" s="4" t="s">
        <v>9</v>
      </c>
      <c r="K384" s="4" t="s">
        <v>5002</v>
      </c>
      <c r="L384" s="4" t="s">
        <v>9</v>
      </c>
      <c r="M384" s="4" t="s">
        <v>9</v>
      </c>
      <c r="N384" s="4" t="s">
        <v>5002</v>
      </c>
      <c r="O384" s="4" t="s">
        <v>4955</v>
      </c>
      <c r="P384" s="4" t="s">
        <v>5901</v>
      </c>
      <c r="Q384" s="4" t="s">
        <v>9</v>
      </c>
      <c r="R384" s="4" t="s">
        <v>9</v>
      </c>
      <c r="S384" s="4" t="s">
        <v>11</v>
      </c>
      <c r="T384" s="4" t="s">
        <v>1449</v>
      </c>
      <c r="U384" s="4" t="s">
        <v>5902</v>
      </c>
      <c r="V384" s="102"/>
      <c r="W384" s="4" t="s">
        <v>5902</v>
      </c>
      <c r="X384" s="4" t="s">
        <v>9</v>
      </c>
      <c r="Y384" s="4" t="s">
        <v>11</v>
      </c>
      <c r="Z384" s="4" t="s">
        <v>9</v>
      </c>
      <c r="AA384" s="4" t="s">
        <v>9</v>
      </c>
      <c r="AB384" s="102"/>
      <c r="AC384" s="102"/>
      <c r="AD384" s="102"/>
      <c r="AE384" s="102">
        <v>44502</v>
      </c>
      <c r="AF384" s="102"/>
      <c r="AG384" s="102"/>
      <c r="AH384" s="4" t="s">
        <v>5903</v>
      </c>
      <c r="AI384" s="4" t="s">
        <v>9</v>
      </c>
      <c r="AJ384" s="4" t="s">
        <v>9</v>
      </c>
      <c r="AK384" s="4" t="s">
        <v>9</v>
      </c>
      <c r="AL384" s="4" t="s">
        <v>5904</v>
      </c>
      <c r="AM384" s="4" t="s">
        <v>5905</v>
      </c>
      <c r="AN384" s="4" t="s">
        <v>9</v>
      </c>
      <c r="AO384" s="4" t="s">
        <v>9</v>
      </c>
      <c r="AP384" s="4" t="s">
        <v>5902</v>
      </c>
      <c r="AQ384" s="4" t="s">
        <v>9</v>
      </c>
      <c r="AR384" s="4" t="s">
        <v>9</v>
      </c>
      <c r="AS384" s="4" t="s">
        <v>9</v>
      </c>
      <c r="AT384" s="4" t="s">
        <v>9</v>
      </c>
      <c r="AU384" s="4" t="s">
        <v>9</v>
      </c>
      <c r="AV384" s="102"/>
      <c r="AW384" s="4" t="s">
        <v>5902</v>
      </c>
      <c r="AX384" s="4" t="s">
        <v>9</v>
      </c>
      <c r="AY384" s="4" t="s">
        <v>9</v>
      </c>
      <c r="AZ384" s="4" t="s">
        <v>9</v>
      </c>
      <c r="BA384" s="4" t="s">
        <v>9</v>
      </c>
      <c r="BB384" s="103">
        <v>0</v>
      </c>
      <c r="BC384" s="102"/>
      <c r="BD384" s="4" t="s">
        <v>9</v>
      </c>
      <c r="BE384" s="102"/>
      <c r="BF384" s="102"/>
      <c r="BG384" s="4" t="s">
        <v>9</v>
      </c>
      <c r="BH384" s="4" t="s">
        <v>5906</v>
      </c>
      <c r="BI384" s="4" t="s">
        <v>9</v>
      </c>
      <c r="BJ384" s="4" t="s">
        <v>9</v>
      </c>
      <c r="BK384" s="4" t="s">
        <v>9</v>
      </c>
      <c r="BL384" s="4" t="s">
        <v>9</v>
      </c>
      <c r="BM384" s="4" t="s">
        <v>9</v>
      </c>
      <c r="BN384" s="4" t="s">
        <v>5907</v>
      </c>
      <c r="BO384" s="4" t="s">
        <v>5908</v>
      </c>
      <c r="BP384" s="4" t="s">
        <v>9</v>
      </c>
      <c r="BQ384" s="4" t="s">
        <v>9</v>
      </c>
      <c r="BR384" s="4" t="s">
        <v>5902</v>
      </c>
      <c r="BS384" s="4" t="s">
        <v>9</v>
      </c>
      <c r="BT384" s="4" t="s">
        <v>9</v>
      </c>
      <c r="BU384" s="4" t="s">
        <v>9</v>
      </c>
      <c r="BV384" s="4" t="s">
        <v>9</v>
      </c>
      <c r="BW384" s="4" t="s">
        <v>9</v>
      </c>
      <c r="BX384" s="4" t="s">
        <v>5901</v>
      </c>
      <c r="BY384" s="4" t="s">
        <v>9</v>
      </c>
      <c r="BZ384" s="4" t="s">
        <v>9</v>
      </c>
      <c r="CA384" s="4" t="s">
        <v>9</v>
      </c>
      <c r="CB384" s="4" t="s">
        <v>9</v>
      </c>
      <c r="CC384" s="4" t="s">
        <v>9</v>
      </c>
      <c r="CD384" s="4" t="s">
        <v>9</v>
      </c>
      <c r="CE384" s="4" t="s">
        <v>9</v>
      </c>
      <c r="CF384" s="4" t="s">
        <v>5902</v>
      </c>
      <c r="CG384" s="4" t="s">
        <v>9</v>
      </c>
      <c r="CH384" s="4" t="s">
        <v>9</v>
      </c>
      <c r="CI384" s="4" t="s">
        <v>9</v>
      </c>
      <c r="CJ384" s="4" t="s">
        <v>9</v>
      </c>
      <c r="CK384" s="104">
        <v>0.51297453703703999</v>
      </c>
      <c r="CL384" s="104">
        <v>0</v>
      </c>
      <c r="CM384" s="4" t="s">
        <v>9</v>
      </c>
      <c r="CN384" s="4" t="s">
        <v>5902</v>
      </c>
      <c r="CO384" s="4" t="s">
        <v>9</v>
      </c>
      <c r="CP384" s="4" t="s">
        <v>9</v>
      </c>
      <c r="CQ384" s="4" t="s">
        <v>9</v>
      </c>
      <c r="CR384" s="4" t="s">
        <v>9</v>
      </c>
      <c r="CS384" s="4" t="s">
        <v>9</v>
      </c>
      <c r="CT384" s="4" t="s">
        <v>9</v>
      </c>
      <c r="CU384" s="4" t="s">
        <v>9</v>
      </c>
      <c r="CV384" s="4" t="s">
        <v>11</v>
      </c>
      <c r="CW384" s="4" t="s">
        <v>5909</v>
      </c>
      <c r="CX384" s="4" t="s">
        <v>9</v>
      </c>
      <c r="CY384" s="4" t="s">
        <v>9</v>
      </c>
      <c r="CZ384" s="4" t="s">
        <v>9</v>
      </c>
      <c r="DA384" s="4" t="s">
        <v>9</v>
      </c>
      <c r="DB384" s="4" t="s">
        <v>9</v>
      </c>
      <c r="DC384" s="102"/>
      <c r="DE384" s="8" t="str">
        <f t="shared" si="10"/>
        <v>XCO104</v>
      </c>
      <c r="DF384" s="8" t="str">
        <f t="shared" si="11"/>
        <v>Investor Relations</v>
      </c>
    </row>
    <row r="385" spans="1:110">
      <c r="A385" s="4" t="s">
        <v>6292</v>
      </c>
      <c r="B385" s="4" t="s">
        <v>5899</v>
      </c>
      <c r="C385" s="4" t="s">
        <v>4955</v>
      </c>
      <c r="D385" s="4" t="s">
        <v>9</v>
      </c>
      <c r="E385" s="4" t="s">
        <v>5900</v>
      </c>
      <c r="F385" s="102">
        <v>44502</v>
      </c>
      <c r="G385" s="4" t="s">
        <v>9</v>
      </c>
      <c r="H385" s="102"/>
      <c r="I385" s="4" t="s">
        <v>7058</v>
      </c>
      <c r="J385" s="4" t="s">
        <v>9</v>
      </c>
      <c r="K385" s="4" t="s">
        <v>5002</v>
      </c>
      <c r="L385" s="4" t="s">
        <v>9</v>
      </c>
      <c r="M385" s="4" t="s">
        <v>9</v>
      </c>
      <c r="N385" s="4" t="s">
        <v>5002</v>
      </c>
      <c r="O385" s="4" t="s">
        <v>4955</v>
      </c>
      <c r="P385" s="4" t="s">
        <v>5901</v>
      </c>
      <c r="Q385" s="4" t="s">
        <v>9</v>
      </c>
      <c r="R385" s="4" t="s">
        <v>9</v>
      </c>
      <c r="S385" s="4" t="s">
        <v>11</v>
      </c>
      <c r="T385" s="4" t="s">
        <v>1449</v>
      </c>
      <c r="U385" s="4" t="s">
        <v>5902</v>
      </c>
      <c r="V385" s="102"/>
      <c r="W385" s="4" t="s">
        <v>5902</v>
      </c>
      <c r="X385" s="4" t="s">
        <v>9</v>
      </c>
      <c r="Y385" s="4" t="s">
        <v>11</v>
      </c>
      <c r="Z385" s="4" t="s">
        <v>9</v>
      </c>
      <c r="AA385" s="4" t="s">
        <v>9</v>
      </c>
      <c r="AB385" s="102"/>
      <c r="AC385" s="102"/>
      <c r="AD385" s="102"/>
      <c r="AE385" s="102">
        <v>44502</v>
      </c>
      <c r="AF385" s="102"/>
      <c r="AG385" s="102"/>
      <c r="AH385" s="4" t="s">
        <v>5903</v>
      </c>
      <c r="AI385" s="4" t="s">
        <v>9</v>
      </c>
      <c r="AJ385" s="4" t="s">
        <v>9</v>
      </c>
      <c r="AK385" s="4" t="s">
        <v>9</v>
      </c>
      <c r="AL385" s="4" t="s">
        <v>5904</v>
      </c>
      <c r="AM385" s="4" t="s">
        <v>5905</v>
      </c>
      <c r="AN385" s="4" t="s">
        <v>9</v>
      </c>
      <c r="AO385" s="4" t="s">
        <v>9</v>
      </c>
      <c r="AP385" s="4" t="s">
        <v>5902</v>
      </c>
      <c r="AQ385" s="4" t="s">
        <v>9</v>
      </c>
      <c r="AR385" s="4" t="s">
        <v>9</v>
      </c>
      <c r="AS385" s="4" t="s">
        <v>9</v>
      </c>
      <c r="AT385" s="4" t="s">
        <v>9</v>
      </c>
      <c r="AU385" s="4" t="s">
        <v>9</v>
      </c>
      <c r="AV385" s="102"/>
      <c r="AW385" s="4" t="s">
        <v>5902</v>
      </c>
      <c r="AX385" s="4" t="s">
        <v>9</v>
      </c>
      <c r="AY385" s="4" t="s">
        <v>9</v>
      </c>
      <c r="AZ385" s="4" t="s">
        <v>9</v>
      </c>
      <c r="BA385" s="4" t="s">
        <v>9</v>
      </c>
      <c r="BB385" s="103">
        <v>0</v>
      </c>
      <c r="BC385" s="102"/>
      <c r="BD385" s="4" t="s">
        <v>9</v>
      </c>
      <c r="BE385" s="102"/>
      <c r="BF385" s="102"/>
      <c r="BG385" s="4" t="s">
        <v>9</v>
      </c>
      <c r="BH385" s="4" t="s">
        <v>5906</v>
      </c>
      <c r="BI385" s="4" t="s">
        <v>9</v>
      </c>
      <c r="BJ385" s="4" t="s">
        <v>9</v>
      </c>
      <c r="BK385" s="4" t="s">
        <v>9</v>
      </c>
      <c r="BL385" s="4" t="s">
        <v>9</v>
      </c>
      <c r="BM385" s="4" t="s">
        <v>9</v>
      </c>
      <c r="BN385" s="4" t="s">
        <v>5907</v>
      </c>
      <c r="BO385" s="4" t="s">
        <v>5908</v>
      </c>
      <c r="BP385" s="4" t="s">
        <v>9</v>
      </c>
      <c r="BQ385" s="4" t="s">
        <v>9</v>
      </c>
      <c r="BR385" s="4" t="s">
        <v>5902</v>
      </c>
      <c r="BS385" s="4" t="s">
        <v>9</v>
      </c>
      <c r="BT385" s="4" t="s">
        <v>9</v>
      </c>
      <c r="BU385" s="4" t="s">
        <v>9</v>
      </c>
      <c r="BV385" s="4" t="s">
        <v>9</v>
      </c>
      <c r="BW385" s="4" t="s">
        <v>9</v>
      </c>
      <c r="BX385" s="4" t="s">
        <v>5901</v>
      </c>
      <c r="BY385" s="4" t="s">
        <v>9</v>
      </c>
      <c r="BZ385" s="4" t="s">
        <v>9</v>
      </c>
      <c r="CA385" s="4" t="s">
        <v>9</v>
      </c>
      <c r="CB385" s="4" t="s">
        <v>9</v>
      </c>
      <c r="CC385" s="4" t="s">
        <v>9</v>
      </c>
      <c r="CD385" s="4" t="s">
        <v>9</v>
      </c>
      <c r="CE385" s="4" t="s">
        <v>9</v>
      </c>
      <c r="CF385" s="4" t="s">
        <v>5902</v>
      </c>
      <c r="CG385" s="4" t="s">
        <v>9</v>
      </c>
      <c r="CH385" s="4" t="s">
        <v>9</v>
      </c>
      <c r="CI385" s="4" t="s">
        <v>9</v>
      </c>
      <c r="CJ385" s="4" t="s">
        <v>9</v>
      </c>
      <c r="CK385" s="104">
        <v>0.51297453703703999</v>
      </c>
      <c r="CL385" s="104">
        <v>0</v>
      </c>
      <c r="CM385" s="4" t="s">
        <v>9</v>
      </c>
      <c r="CN385" s="4" t="s">
        <v>5902</v>
      </c>
      <c r="CO385" s="4" t="s">
        <v>9</v>
      </c>
      <c r="CP385" s="4" t="s">
        <v>9</v>
      </c>
      <c r="CQ385" s="4" t="s">
        <v>9</v>
      </c>
      <c r="CR385" s="4" t="s">
        <v>9</v>
      </c>
      <c r="CS385" s="4" t="s">
        <v>9</v>
      </c>
      <c r="CT385" s="4" t="s">
        <v>9</v>
      </c>
      <c r="CU385" s="4" t="s">
        <v>9</v>
      </c>
      <c r="CV385" s="4" t="s">
        <v>11</v>
      </c>
      <c r="CW385" s="4" t="s">
        <v>5909</v>
      </c>
      <c r="CX385" s="4" t="s">
        <v>9</v>
      </c>
      <c r="CY385" s="4" t="s">
        <v>9</v>
      </c>
      <c r="CZ385" s="4" t="s">
        <v>9</v>
      </c>
      <c r="DA385" s="4" t="s">
        <v>9</v>
      </c>
      <c r="DB385" s="4" t="s">
        <v>9</v>
      </c>
      <c r="DC385" s="102"/>
      <c r="DE385" s="8" t="str">
        <f t="shared" si="10"/>
        <v>XCO105</v>
      </c>
      <c r="DF385" s="8" t="str">
        <f t="shared" si="11"/>
        <v>Milk Supply Communication</v>
      </c>
    </row>
    <row r="386" spans="1:110">
      <c r="A386" s="4" t="s">
        <v>6293</v>
      </c>
      <c r="B386" s="4" t="s">
        <v>5899</v>
      </c>
      <c r="C386" s="4" t="s">
        <v>4955</v>
      </c>
      <c r="D386" s="4" t="s">
        <v>9</v>
      </c>
      <c r="E386" s="4" t="s">
        <v>5900</v>
      </c>
      <c r="F386" s="102">
        <v>44502</v>
      </c>
      <c r="G386" s="4" t="s">
        <v>9</v>
      </c>
      <c r="H386" s="102"/>
      <c r="I386" s="4" t="s">
        <v>7059</v>
      </c>
      <c r="J386" s="4" t="s">
        <v>9</v>
      </c>
      <c r="K386" s="4" t="s">
        <v>5002</v>
      </c>
      <c r="L386" s="4" t="s">
        <v>9</v>
      </c>
      <c r="M386" s="4" t="s">
        <v>9</v>
      </c>
      <c r="N386" s="4" t="s">
        <v>5002</v>
      </c>
      <c r="O386" s="4" t="s">
        <v>4955</v>
      </c>
      <c r="P386" s="4" t="s">
        <v>5901</v>
      </c>
      <c r="Q386" s="4" t="s">
        <v>9</v>
      </c>
      <c r="R386" s="4" t="s">
        <v>9</v>
      </c>
      <c r="S386" s="4" t="s">
        <v>11</v>
      </c>
      <c r="T386" s="4" t="s">
        <v>1449</v>
      </c>
      <c r="U386" s="4" t="s">
        <v>5902</v>
      </c>
      <c r="V386" s="102"/>
      <c r="W386" s="4" t="s">
        <v>5902</v>
      </c>
      <c r="X386" s="4" t="s">
        <v>9</v>
      </c>
      <c r="Y386" s="4" t="s">
        <v>11</v>
      </c>
      <c r="Z386" s="4" t="s">
        <v>9</v>
      </c>
      <c r="AA386" s="4" t="s">
        <v>9</v>
      </c>
      <c r="AB386" s="102"/>
      <c r="AC386" s="102"/>
      <c r="AD386" s="102"/>
      <c r="AE386" s="102">
        <v>44502</v>
      </c>
      <c r="AF386" s="102"/>
      <c r="AG386" s="102"/>
      <c r="AH386" s="4" t="s">
        <v>5903</v>
      </c>
      <c r="AI386" s="4" t="s">
        <v>9</v>
      </c>
      <c r="AJ386" s="4" t="s">
        <v>9</v>
      </c>
      <c r="AK386" s="4" t="s">
        <v>9</v>
      </c>
      <c r="AL386" s="4" t="s">
        <v>5904</v>
      </c>
      <c r="AM386" s="4" t="s">
        <v>5905</v>
      </c>
      <c r="AN386" s="4" t="s">
        <v>9</v>
      </c>
      <c r="AO386" s="4" t="s">
        <v>9</v>
      </c>
      <c r="AP386" s="4" t="s">
        <v>5902</v>
      </c>
      <c r="AQ386" s="4" t="s">
        <v>9</v>
      </c>
      <c r="AR386" s="4" t="s">
        <v>9</v>
      </c>
      <c r="AS386" s="4" t="s">
        <v>9</v>
      </c>
      <c r="AT386" s="4" t="s">
        <v>9</v>
      </c>
      <c r="AU386" s="4" t="s">
        <v>9</v>
      </c>
      <c r="AV386" s="102"/>
      <c r="AW386" s="4" t="s">
        <v>5902</v>
      </c>
      <c r="AX386" s="4" t="s">
        <v>9</v>
      </c>
      <c r="AY386" s="4" t="s">
        <v>9</v>
      </c>
      <c r="AZ386" s="4" t="s">
        <v>9</v>
      </c>
      <c r="BA386" s="4" t="s">
        <v>9</v>
      </c>
      <c r="BB386" s="103">
        <v>0</v>
      </c>
      <c r="BC386" s="102"/>
      <c r="BD386" s="4" t="s">
        <v>9</v>
      </c>
      <c r="BE386" s="102"/>
      <c r="BF386" s="102"/>
      <c r="BG386" s="4" t="s">
        <v>9</v>
      </c>
      <c r="BH386" s="4" t="s">
        <v>5906</v>
      </c>
      <c r="BI386" s="4" t="s">
        <v>9</v>
      </c>
      <c r="BJ386" s="4" t="s">
        <v>9</v>
      </c>
      <c r="BK386" s="4" t="s">
        <v>9</v>
      </c>
      <c r="BL386" s="4" t="s">
        <v>9</v>
      </c>
      <c r="BM386" s="4" t="s">
        <v>9</v>
      </c>
      <c r="BN386" s="4" t="s">
        <v>5907</v>
      </c>
      <c r="BO386" s="4" t="s">
        <v>5908</v>
      </c>
      <c r="BP386" s="4" t="s">
        <v>9</v>
      </c>
      <c r="BQ386" s="4" t="s">
        <v>9</v>
      </c>
      <c r="BR386" s="4" t="s">
        <v>5902</v>
      </c>
      <c r="BS386" s="4" t="s">
        <v>9</v>
      </c>
      <c r="BT386" s="4" t="s">
        <v>9</v>
      </c>
      <c r="BU386" s="4" t="s">
        <v>9</v>
      </c>
      <c r="BV386" s="4" t="s">
        <v>9</v>
      </c>
      <c r="BW386" s="4" t="s">
        <v>9</v>
      </c>
      <c r="BX386" s="4" t="s">
        <v>5901</v>
      </c>
      <c r="BY386" s="4" t="s">
        <v>9</v>
      </c>
      <c r="BZ386" s="4" t="s">
        <v>9</v>
      </c>
      <c r="CA386" s="4" t="s">
        <v>9</v>
      </c>
      <c r="CB386" s="4" t="s">
        <v>9</v>
      </c>
      <c r="CC386" s="4" t="s">
        <v>9</v>
      </c>
      <c r="CD386" s="4" t="s">
        <v>9</v>
      </c>
      <c r="CE386" s="4" t="s">
        <v>9</v>
      </c>
      <c r="CF386" s="4" t="s">
        <v>5902</v>
      </c>
      <c r="CG386" s="4" t="s">
        <v>9</v>
      </c>
      <c r="CH386" s="4" t="s">
        <v>9</v>
      </c>
      <c r="CI386" s="4" t="s">
        <v>9</v>
      </c>
      <c r="CJ386" s="4" t="s">
        <v>9</v>
      </c>
      <c r="CK386" s="104">
        <v>0.51297453703703999</v>
      </c>
      <c r="CL386" s="104">
        <v>0</v>
      </c>
      <c r="CM386" s="4" t="s">
        <v>9</v>
      </c>
      <c r="CN386" s="4" t="s">
        <v>5902</v>
      </c>
      <c r="CO386" s="4" t="s">
        <v>9</v>
      </c>
      <c r="CP386" s="4" t="s">
        <v>9</v>
      </c>
      <c r="CQ386" s="4" t="s">
        <v>9</v>
      </c>
      <c r="CR386" s="4" t="s">
        <v>9</v>
      </c>
      <c r="CS386" s="4" t="s">
        <v>9</v>
      </c>
      <c r="CT386" s="4" t="s">
        <v>9</v>
      </c>
      <c r="CU386" s="4" t="s">
        <v>9</v>
      </c>
      <c r="CV386" s="4" t="s">
        <v>11</v>
      </c>
      <c r="CW386" s="4" t="s">
        <v>5909</v>
      </c>
      <c r="CX386" s="4" t="s">
        <v>9</v>
      </c>
      <c r="CY386" s="4" t="s">
        <v>9</v>
      </c>
      <c r="CZ386" s="4" t="s">
        <v>9</v>
      </c>
      <c r="DA386" s="4" t="s">
        <v>9</v>
      </c>
      <c r="DB386" s="4" t="s">
        <v>9</v>
      </c>
      <c r="DC386" s="102"/>
      <c r="DE386" s="8" t="str">
        <f t="shared" si="10"/>
        <v>XCO106</v>
      </c>
      <c r="DF386" s="8" t="str">
        <f t="shared" si="11"/>
        <v>Corporate Communications</v>
      </c>
    </row>
    <row r="387" spans="1:110">
      <c r="A387" s="4" t="s">
        <v>6294</v>
      </c>
      <c r="B387" s="4" t="s">
        <v>5899</v>
      </c>
      <c r="C387" s="4" t="s">
        <v>4955</v>
      </c>
      <c r="D387" s="4" t="s">
        <v>9</v>
      </c>
      <c r="E387" s="4" t="s">
        <v>5900</v>
      </c>
      <c r="F387" s="102">
        <v>44502</v>
      </c>
      <c r="G387" s="4" t="s">
        <v>9</v>
      </c>
      <c r="H387" s="102"/>
      <c r="I387" s="4" t="s">
        <v>7060</v>
      </c>
      <c r="J387" s="4" t="s">
        <v>9</v>
      </c>
      <c r="K387" s="4" t="s">
        <v>5002</v>
      </c>
      <c r="L387" s="4" t="s">
        <v>9</v>
      </c>
      <c r="M387" s="4" t="s">
        <v>9</v>
      </c>
      <c r="N387" s="4" t="s">
        <v>5002</v>
      </c>
      <c r="O387" s="4" t="s">
        <v>4955</v>
      </c>
      <c r="P387" s="4" t="s">
        <v>5901</v>
      </c>
      <c r="Q387" s="4" t="s">
        <v>9</v>
      </c>
      <c r="R387" s="4" t="s">
        <v>9</v>
      </c>
      <c r="S387" s="4" t="s">
        <v>11</v>
      </c>
      <c r="T387" s="4" t="s">
        <v>1449</v>
      </c>
      <c r="U387" s="4" t="s">
        <v>5902</v>
      </c>
      <c r="V387" s="102"/>
      <c r="W387" s="4" t="s">
        <v>5902</v>
      </c>
      <c r="X387" s="4" t="s">
        <v>9</v>
      </c>
      <c r="Y387" s="4" t="s">
        <v>11</v>
      </c>
      <c r="Z387" s="4" t="s">
        <v>9</v>
      </c>
      <c r="AA387" s="4" t="s">
        <v>9</v>
      </c>
      <c r="AB387" s="102"/>
      <c r="AC387" s="102"/>
      <c r="AD387" s="102"/>
      <c r="AE387" s="102">
        <v>44502</v>
      </c>
      <c r="AF387" s="102"/>
      <c r="AG387" s="102"/>
      <c r="AH387" s="4" t="s">
        <v>5903</v>
      </c>
      <c r="AI387" s="4" t="s">
        <v>9</v>
      </c>
      <c r="AJ387" s="4" t="s">
        <v>9</v>
      </c>
      <c r="AK387" s="4" t="s">
        <v>9</v>
      </c>
      <c r="AL387" s="4" t="s">
        <v>5904</v>
      </c>
      <c r="AM387" s="4" t="s">
        <v>5905</v>
      </c>
      <c r="AN387" s="4" t="s">
        <v>9</v>
      </c>
      <c r="AO387" s="4" t="s">
        <v>9</v>
      </c>
      <c r="AP387" s="4" t="s">
        <v>5902</v>
      </c>
      <c r="AQ387" s="4" t="s">
        <v>9</v>
      </c>
      <c r="AR387" s="4" t="s">
        <v>9</v>
      </c>
      <c r="AS387" s="4" t="s">
        <v>9</v>
      </c>
      <c r="AT387" s="4" t="s">
        <v>9</v>
      </c>
      <c r="AU387" s="4" t="s">
        <v>9</v>
      </c>
      <c r="AV387" s="102"/>
      <c r="AW387" s="4" t="s">
        <v>5902</v>
      </c>
      <c r="AX387" s="4" t="s">
        <v>9</v>
      </c>
      <c r="AY387" s="4" t="s">
        <v>9</v>
      </c>
      <c r="AZ387" s="4" t="s">
        <v>9</v>
      </c>
      <c r="BA387" s="4" t="s">
        <v>9</v>
      </c>
      <c r="BB387" s="103">
        <v>0</v>
      </c>
      <c r="BC387" s="102"/>
      <c r="BD387" s="4" t="s">
        <v>9</v>
      </c>
      <c r="BE387" s="102"/>
      <c r="BF387" s="102"/>
      <c r="BG387" s="4" t="s">
        <v>9</v>
      </c>
      <c r="BH387" s="4" t="s">
        <v>5906</v>
      </c>
      <c r="BI387" s="4" t="s">
        <v>9</v>
      </c>
      <c r="BJ387" s="4" t="s">
        <v>9</v>
      </c>
      <c r="BK387" s="4" t="s">
        <v>9</v>
      </c>
      <c r="BL387" s="4" t="s">
        <v>9</v>
      </c>
      <c r="BM387" s="4" t="s">
        <v>9</v>
      </c>
      <c r="BN387" s="4" t="s">
        <v>5907</v>
      </c>
      <c r="BO387" s="4" t="s">
        <v>5908</v>
      </c>
      <c r="BP387" s="4" t="s">
        <v>9</v>
      </c>
      <c r="BQ387" s="4" t="s">
        <v>9</v>
      </c>
      <c r="BR387" s="4" t="s">
        <v>5902</v>
      </c>
      <c r="BS387" s="4" t="s">
        <v>9</v>
      </c>
      <c r="BT387" s="4" t="s">
        <v>9</v>
      </c>
      <c r="BU387" s="4" t="s">
        <v>9</v>
      </c>
      <c r="BV387" s="4" t="s">
        <v>9</v>
      </c>
      <c r="BW387" s="4" t="s">
        <v>9</v>
      </c>
      <c r="BX387" s="4" t="s">
        <v>5901</v>
      </c>
      <c r="BY387" s="4" t="s">
        <v>9</v>
      </c>
      <c r="BZ387" s="4" t="s">
        <v>9</v>
      </c>
      <c r="CA387" s="4" t="s">
        <v>9</v>
      </c>
      <c r="CB387" s="4" t="s">
        <v>9</v>
      </c>
      <c r="CC387" s="4" t="s">
        <v>9</v>
      </c>
      <c r="CD387" s="4" t="s">
        <v>9</v>
      </c>
      <c r="CE387" s="4" t="s">
        <v>9</v>
      </c>
      <c r="CF387" s="4" t="s">
        <v>5902</v>
      </c>
      <c r="CG387" s="4" t="s">
        <v>9</v>
      </c>
      <c r="CH387" s="4" t="s">
        <v>9</v>
      </c>
      <c r="CI387" s="4" t="s">
        <v>9</v>
      </c>
      <c r="CJ387" s="4" t="s">
        <v>9</v>
      </c>
      <c r="CK387" s="104">
        <v>0.51297453703703999</v>
      </c>
      <c r="CL387" s="104">
        <v>0</v>
      </c>
      <c r="CM387" s="4" t="s">
        <v>9</v>
      </c>
      <c r="CN387" s="4" t="s">
        <v>5902</v>
      </c>
      <c r="CO387" s="4" t="s">
        <v>9</v>
      </c>
      <c r="CP387" s="4" t="s">
        <v>9</v>
      </c>
      <c r="CQ387" s="4" t="s">
        <v>9</v>
      </c>
      <c r="CR387" s="4" t="s">
        <v>9</v>
      </c>
      <c r="CS387" s="4" t="s">
        <v>9</v>
      </c>
      <c r="CT387" s="4" t="s">
        <v>9</v>
      </c>
      <c r="CU387" s="4" t="s">
        <v>9</v>
      </c>
      <c r="CV387" s="4" t="s">
        <v>11</v>
      </c>
      <c r="CW387" s="4" t="s">
        <v>5909</v>
      </c>
      <c r="CX387" s="4" t="s">
        <v>9</v>
      </c>
      <c r="CY387" s="4" t="s">
        <v>9</v>
      </c>
      <c r="CZ387" s="4" t="s">
        <v>9</v>
      </c>
      <c r="DA387" s="4" t="s">
        <v>9</v>
      </c>
      <c r="DB387" s="4" t="s">
        <v>9</v>
      </c>
      <c r="DC387" s="102"/>
      <c r="DE387" s="8" t="str">
        <f t="shared" ref="DE387:DE450" si="12">LEFT(I387,6)</f>
        <v>XCO107</v>
      </c>
      <c r="DF387" s="8" t="str">
        <f t="shared" ref="DF387:DF450" si="13">MID(I387,8,100)</f>
        <v>Digital Channel Management</v>
      </c>
    </row>
    <row r="388" spans="1:110">
      <c r="A388" s="4" t="s">
        <v>6295</v>
      </c>
      <c r="B388" s="4" t="s">
        <v>5899</v>
      </c>
      <c r="C388" s="4" t="s">
        <v>4955</v>
      </c>
      <c r="D388" s="4" t="s">
        <v>9</v>
      </c>
      <c r="E388" s="4" t="s">
        <v>5900</v>
      </c>
      <c r="F388" s="102">
        <v>44502</v>
      </c>
      <c r="G388" s="4" t="s">
        <v>9</v>
      </c>
      <c r="H388" s="102"/>
      <c r="I388" s="4" t="s">
        <v>7061</v>
      </c>
      <c r="J388" s="4" t="s">
        <v>9</v>
      </c>
      <c r="K388" s="4" t="s">
        <v>5002</v>
      </c>
      <c r="L388" s="4" t="s">
        <v>9</v>
      </c>
      <c r="M388" s="4" t="s">
        <v>9</v>
      </c>
      <c r="N388" s="4" t="s">
        <v>5002</v>
      </c>
      <c r="O388" s="4" t="s">
        <v>4955</v>
      </c>
      <c r="P388" s="4" t="s">
        <v>5901</v>
      </c>
      <c r="Q388" s="4" t="s">
        <v>9</v>
      </c>
      <c r="R388" s="4" t="s">
        <v>9</v>
      </c>
      <c r="S388" s="4" t="s">
        <v>11</v>
      </c>
      <c r="T388" s="4" t="s">
        <v>1449</v>
      </c>
      <c r="U388" s="4" t="s">
        <v>5902</v>
      </c>
      <c r="V388" s="102"/>
      <c r="W388" s="4" t="s">
        <v>5902</v>
      </c>
      <c r="X388" s="4" t="s">
        <v>9</v>
      </c>
      <c r="Y388" s="4" t="s">
        <v>11</v>
      </c>
      <c r="Z388" s="4" t="s">
        <v>9</v>
      </c>
      <c r="AA388" s="4" t="s">
        <v>9</v>
      </c>
      <c r="AB388" s="102"/>
      <c r="AC388" s="102"/>
      <c r="AD388" s="102"/>
      <c r="AE388" s="102">
        <v>44502</v>
      </c>
      <c r="AF388" s="102"/>
      <c r="AG388" s="102"/>
      <c r="AH388" s="4" t="s">
        <v>5903</v>
      </c>
      <c r="AI388" s="4" t="s">
        <v>9</v>
      </c>
      <c r="AJ388" s="4" t="s">
        <v>9</v>
      </c>
      <c r="AK388" s="4" t="s">
        <v>9</v>
      </c>
      <c r="AL388" s="4" t="s">
        <v>5904</v>
      </c>
      <c r="AM388" s="4" t="s">
        <v>5905</v>
      </c>
      <c r="AN388" s="4" t="s">
        <v>9</v>
      </c>
      <c r="AO388" s="4" t="s">
        <v>9</v>
      </c>
      <c r="AP388" s="4" t="s">
        <v>5902</v>
      </c>
      <c r="AQ388" s="4" t="s">
        <v>9</v>
      </c>
      <c r="AR388" s="4" t="s">
        <v>9</v>
      </c>
      <c r="AS388" s="4" t="s">
        <v>9</v>
      </c>
      <c r="AT388" s="4" t="s">
        <v>9</v>
      </c>
      <c r="AU388" s="4" t="s">
        <v>9</v>
      </c>
      <c r="AV388" s="102"/>
      <c r="AW388" s="4" t="s">
        <v>5902</v>
      </c>
      <c r="AX388" s="4" t="s">
        <v>9</v>
      </c>
      <c r="AY388" s="4" t="s">
        <v>9</v>
      </c>
      <c r="AZ388" s="4" t="s">
        <v>9</v>
      </c>
      <c r="BA388" s="4" t="s">
        <v>9</v>
      </c>
      <c r="BB388" s="103">
        <v>0</v>
      </c>
      <c r="BC388" s="102"/>
      <c r="BD388" s="4" t="s">
        <v>9</v>
      </c>
      <c r="BE388" s="102"/>
      <c r="BF388" s="102"/>
      <c r="BG388" s="4" t="s">
        <v>9</v>
      </c>
      <c r="BH388" s="4" t="s">
        <v>5906</v>
      </c>
      <c r="BI388" s="4" t="s">
        <v>9</v>
      </c>
      <c r="BJ388" s="4" t="s">
        <v>9</v>
      </c>
      <c r="BK388" s="4" t="s">
        <v>9</v>
      </c>
      <c r="BL388" s="4" t="s">
        <v>9</v>
      </c>
      <c r="BM388" s="4" t="s">
        <v>9</v>
      </c>
      <c r="BN388" s="4" t="s">
        <v>5907</v>
      </c>
      <c r="BO388" s="4" t="s">
        <v>5908</v>
      </c>
      <c r="BP388" s="4" t="s">
        <v>9</v>
      </c>
      <c r="BQ388" s="4" t="s">
        <v>9</v>
      </c>
      <c r="BR388" s="4" t="s">
        <v>5902</v>
      </c>
      <c r="BS388" s="4" t="s">
        <v>9</v>
      </c>
      <c r="BT388" s="4" t="s">
        <v>9</v>
      </c>
      <c r="BU388" s="4" t="s">
        <v>9</v>
      </c>
      <c r="BV388" s="4" t="s">
        <v>9</v>
      </c>
      <c r="BW388" s="4" t="s">
        <v>9</v>
      </c>
      <c r="BX388" s="4" t="s">
        <v>5901</v>
      </c>
      <c r="BY388" s="4" t="s">
        <v>9</v>
      </c>
      <c r="BZ388" s="4" t="s">
        <v>9</v>
      </c>
      <c r="CA388" s="4" t="s">
        <v>9</v>
      </c>
      <c r="CB388" s="4" t="s">
        <v>9</v>
      </c>
      <c r="CC388" s="4" t="s">
        <v>9</v>
      </c>
      <c r="CD388" s="4" t="s">
        <v>9</v>
      </c>
      <c r="CE388" s="4" t="s">
        <v>9</v>
      </c>
      <c r="CF388" s="4" t="s">
        <v>5902</v>
      </c>
      <c r="CG388" s="4" t="s">
        <v>9</v>
      </c>
      <c r="CH388" s="4" t="s">
        <v>9</v>
      </c>
      <c r="CI388" s="4" t="s">
        <v>9</v>
      </c>
      <c r="CJ388" s="4" t="s">
        <v>9</v>
      </c>
      <c r="CK388" s="104">
        <v>0.51743055555555995</v>
      </c>
      <c r="CL388" s="104">
        <v>0</v>
      </c>
      <c r="CM388" s="4" t="s">
        <v>9</v>
      </c>
      <c r="CN388" s="4" t="s">
        <v>5902</v>
      </c>
      <c r="CO388" s="4" t="s">
        <v>9</v>
      </c>
      <c r="CP388" s="4" t="s">
        <v>9</v>
      </c>
      <c r="CQ388" s="4" t="s">
        <v>9</v>
      </c>
      <c r="CR388" s="4" t="s">
        <v>9</v>
      </c>
      <c r="CS388" s="4" t="s">
        <v>9</v>
      </c>
      <c r="CT388" s="4" t="s">
        <v>9</v>
      </c>
      <c r="CU388" s="4" t="s">
        <v>9</v>
      </c>
      <c r="CV388" s="4" t="s">
        <v>11</v>
      </c>
      <c r="CW388" s="4" t="s">
        <v>5909</v>
      </c>
      <c r="CX388" s="4" t="s">
        <v>9</v>
      </c>
      <c r="CY388" s="4" t="s">
        <v>9</v>
      </c>
      <c r="CZ388" s="4" t="s">
        <v>9</v>
      </c>
      <c r="DA388" s="4" t="s">
        <v>9</v>
      </c>
      <c r="DB388" s="4" t="s">
        <v>9</v>
      </c>
      <c r="DC388" s="102"/>
      <c r="DE388" s="8" t="str">
        <f t="shared" si="12"/>
        <v>XIT342</v>
      </c>
      <c r="DF388" s="8" t="str">
        <f t="shared" si="13"/>
        <v>Printer/copier hirage - Palmersto</v>
      </c>
    </row>
    <row r="389" spans="1:110">
      <c r="A389" s="4" t="s">
        <v>6296</v>
      </c>
      <c r="B389" s="4" t="s">
        <v>5899</v>
      </c>
      <c r="C389" s="4" t="s">
        <v>4955</v>
      </c>
      <c r="D389" s="4" t="s">
        <v>9</v>
      </c>
      <c r="E389" s="4" t="s">
        <v>5900</v>
      </c>
      <c r="F389" s="102">
        <v>44502</v>
      </c>
      <c r="G389" s="4" t="s">
        <v>9</v>
      </c>
      <c r="H389" s="102"/>
      <c r="I389" s="4" t="s">
        <v>7062</v>
      </c>
      <c r="J389" s="4" t="s">
        <v>9</v>
      </c>
      <c r="K389" s="4" t="s">
        <v>5002</v>
      </c>
      <c r="L389" s="4" t="s">
        <v>9</v>
      </c>
      <c r="M389" s="4" t="s">
        <v>9</v>
      </c>
      <c r="N389" s="4" t="s">
        <v>5002</v>
      </c>
      <c r="O389" s="4" t="s">
        <v>4955</v>
      </c>
      <c r="P389" s="4" t="s">
        <v>5901</v>
      </c>
      <c r="Q389" s="4" t="s">
        <v>9</v>
      </c>
      <c r="R389" s="4" t="s">
        <v>9</v>
      </c>
      <c r="S389" s="4" t="s">
        <v>11</v>
      </c>
      <c r="T389" s="4" t="s">
        <v>1449</v>
      </c>
      <c r="U389" s="4" t="s">
        <v>5902</v>
      </c>
      <c r="V389" s="102"/>
      <c r="W389" s="4" t="s">
        <v>5902</v>
      </c>
      <c r="X389" s="4" t="s">
        <v>9</v>
      </c>
      <c r="Y389" s="4" t="s">
        <v>11</v>
      </c>
      <c r="Z389" s="4" t="s">
        <v>9</v>
      </c>
      <c r="AA389" s="4" t="s">
        <v>9</v>
      </c>
      <c r="AB389" s="102"/>
      <c r="AC389" s="102"/>
      <c r="AD389" s="102"/>
      <c r="AE389" s="102">
        <v>44502</v>
      </c>
      <c r="AF389" s="102"/>
      <c r="AG389" s="102"/>
      <c r="AH389" s="4" t="s">
        <v>5903</v>
      </c>
      <c r="AI389" s="4" t="s">
        <v>9</v>
      </c>
      <c r="AJ389" s="4" t="s">
        <v>9</v>
      </c>
      <c r="AK389" s="4" t="s">
        <v>9</v>
      </c>
      <c r="AL389" s="4" t="s">
        <v>5904</v>
      </c>
      <c r="AM389" s="4" t="s">
        <v>5905</v>
      </c>
      <c r="AN389" s="4" t="s">
        <v>9</v>
      </c>
      <c r="AO389" s="4" t="s">
        <v>9</v>
      </c>
      <c r="AP389" s="4" t="s">
        <v>5902</v>
      </c>
      <c r="AQ389" s="4" t="s">
        <v>9</v>
      </c>
      <c r="AR389" s="4" t="s">
        <v>9</v>
      </c>
      <c r="AS389" s="4" t="s">
        <v>9</v>
      </c>
      <c r="AT389" s="4" t="s">
        <v>9</v>
      </c>
      <c r="AU389" s="4" t="s">
        <v>9</v>
      </c>
      <c r="AV389" s="102"/>
      <c r="AW389" s="4" t="s">
        <v>5902</v>
      </c>
      <c r="AX389" s="4" t="s">
        <v>9</v>
      </c>
      <c r="AY389" s="4" t="s">
        <v>9</v>
      </c>
      <c r="AZ389" s="4" t="s">
        <v>9</v>
      </c>
      <c r="BA389" s="4" t="s">
        <v>9</v>
      </c>
      <c r="BB389" s="103">
        <v>0</v>
      </c>
      <c r="BC389" s="102"/>
      <c r="BD389" s="4" t="s">
        <v>9</v>
      </c>
      <c r="BE389" s="102"/>
      <c r="BF389" s="102"/>
      <c r="BG389" s="4" t="s">
        <v>9</v>
      </c>
      <c r="BH389" s="4" t="s">
        <v>5906</v>
      </c>
      <c r="BI389" s="4" t="s">
        <v>9</v>
      </c>
      <c r="BJ389" s="4" t="s">
        <v>9</v>
      </c>
      <c r="BK389" s="4" t="s">
        <v>9</v>
      </c>
      <c r="BL389" s="4" t="s">
        <v>9</v>
      </c>
      <c r="BM389" s="4" t="s">
        <v>9</v>
      </c>
      <c r="BN389" s="4" t="s">
        <v>5907</v>
      </c>
      <c r="BO389" s="4" t="s">
        <v>5908</v>
      </c>
      <c r="BP389" s="4" t="s">
        <v>9</v>
      </c>
      <c r="BQ389" s="4" t="s">
        <v>9</v>
      </c>
      <c r="BR389" s="4" t="s">
        <v>5902</v>
      </c>
      <c r="BS389" s="4" t="s">
        <v>9</v>
      </c>
      <c r="BT389" s="4" t="s">
        <v>9</v>
      </c>
      <c r="BU389" s="4" t="s">
        <v>9</v>
      </c>
      <c r="BV389" s="4" t="s">
        <v>9</v>
      </c>
      <c r="BW389" s="4" t="s">
        <v>9</v>
      </c>
      <c r="BX389" s="4" t="s">
        <v>5901</v>
      </c>
      <c r="BY389" s="4" t="s">
        <v>9</v>
      </c>
      <c r="BZ389" s="4" t="s">
        <v>9</v>
      </c>
      <c r="CA389" s="4" t="s">
        <v>9</v>
      </c>
      <c r="CB389" s="4" t="s">
        <v>9</v>
      </c>
      <c r="CC389" s="4" t="s">
        <v>9</v>
      </c>
      <c r="CD389" s="4" t="s">
        <v>9</v>
      </c>
      <c r="CE389" s="4" t="s">
        <v>9</v>
      </c>
      <c r="CF389" s="4" t="s">
        <v>5902</v>
      </c>
      <c r="CG389" s="4" t="s">
        <v>9</v>
      </c>
      <c r="CH389" s="4" t="s">
        <v>9</v>
      </c>
      <c r="CI389" s="4" t="s">
        <v>9</v>
      </c>
      <c r="CJ389" s="4" t="s">
        <v>9</v>
      </c>
      <c r="CK389" s="104">
        <v>0.51743055555555995</v>
      </c>
      <c r="CL389" s="104">
        <v>0</v>
      </c>
      <c r="CM389" s="4" t="s">
        <v>9</v>
      </c>
      <c r="CN389" s="4" t="s">
        <v>5902</v>
      </c>
      <c r="CO389" s="4" t="s">
        <v>9</v>
      </c>
      <c r="CP389" s="4" t="s">
        <v>9</v>
      </c>
      <c r="CQ389" s="4" t="s">
        <v>9</v>
      </c>
      <c r="CR389" s="4" t="s">
        <v>9</v>
      </c>
      <c r="CS389" s="4" t="s">
        <v>9</v>
      </c>
      <c r="CT389" s="4" t="s">
        <v>9</v>
      </c>
      <c r="CU389" s="4" t="s">
        <v>9</v>
      </c>
      <c r="CV389" s="4" t="s">
        <v>11</v>
      </c>
      <c r="CW389" s="4" t="s">
        <v>5909</v>
      </c>
      <c r="CX389" s="4" t="s">
        <v>9</v>
      </c>
      <c r="CY389" s="4" t="s">
        <v>9</v>
      </c>
      <c r="CZ389" s="4" t="s">
        <v>9</v>
      </c>
      <c r="DA389" s="4" t="s">
        <v>9</v>
      </c>
      <c r="DB389" s="4" t="s">
        <v>9</v>
      </c>
      <c r="DC389" s="102"/>
      <c r="DE389" s="8" t="str">
        <f t="shared" si="12"/>
        <v>XIT343</v>
      </c>
      <c r="DF389" s="8" t="str">
        <f t="shared" si="13"/>
        <v>Printer/copier hirage - Pokeno</v>
      </c>
    </row>
    <row r="390" spans="1:110">
      <c r="A390" s="4" t="s">
        <v>6297</v>
      </c>
      <c r="B390" s="4" t="s">
        <v>5899</v>
      </c>
      <c r="C390" s="4" t="s">
        <v>4955</v>
      </c>
      <c r="D390" s="4" t="s">
        <v>9</v>
      </c>
      <c r="E390" s="4" t="s">
        <v>5900</v>
      </c>
      <c r="F390" s="102">
        <v>44502</v>
      </c>
      <c r="G390" s="4" t="s">
        <v>9</v>
      </c>
      <c r="H390" s="102"/>
      <c r="I390" s="4" t="s">
        <v>7063</v>
      </c>
      <c r="J390" s="4" t="s">
        <v>9</v>
      </c>
      <c r="K390" s="4" t="s">
        <v>5002</v>
      </c>
      <c r="L390" s="4" t="s">
        <v>9</v>
      </c>
      <c r="M390" s="4" t="s">
        <v>9</v>
      </c>
      <c r="N390" s="4" t="s">
        <v>5002</v>
      </c>
      <c r="O390" s="4" t="s">
        <v>4955</v>
      </c>
      <c r="P390" s="4" t="s">
        <v>5901</v>
      </c>
      <c r="Q390" s="4" t="s">
        <v>9</v>
      </c>
      <c r="R390" s="4" t="s">
        <v>9</v>
      </c>
      <c r="S390" s="4" t="s">
        <v>11</v>
      </c>
      <c r="T390" s="4" t="s">
        <v>1449</v>
      </c>
      <c r="U390" s="4" t="s">
        <v>5902</v>
      </c>
      <c r="V390" s="102"/>
      <c r="W390" s="4" t="s">
        <v>5902</v>
      </c>
      <c r="X390" s="4" t="s">
        <v>9</v>
      </c>
      <c r="Y390" s="4" t="s">
        <v>11</v>
      </c>
      <c r="Z390" s="4" t="s">
        <v>9</v>
      </c>
      <c r="AA390" s="4" t="s">
        <v>9</v>
      </c>
      <c r="AB390" s="102"/>
      <c r="AC390" s="102"/>
      <c r="AD390" s="102"/>
      <c r="AE390" s="102">
        <v>44502</v>
      </c>
      <c r="AF390" s="102"/>
      <c r="AG390" s="102"/>
      <c r="AH390" s="4" t="s">
        <v>5903</v>
      </c>
      <c r="AI390" s="4" t="s">
        <v>9</v>
      </c>
      <c r="AJ390" s="4" t="s">
        <v>9</v>
      </c>
      <c r="AK390" s="4" t="s">
        <v>9</v>
      </c>
      <c r="AL390" s="4" t="s">
        <v>5904</v>
      </c>
      <c r="AM390" s="4" t="s">
        <v>5905</v>
      </c>
      <c r="AN390" s="4" t="s">
        <v>9</v>
      </c>
      <c r="AO390" s="4" t="s">
        <v>9</v>
      </c>
      <c r="AP390" s="4" t="s">
        <v>5902</v>
      </c>
      <c r="AQ390" s="4" t="s">
        <v>9</v>
      </c>
      <c r="AR390" s="4" t="s">
        <v>9</v>
      </c>
      <c r="AS390" s="4" t="s">
        <v>9</v>
      </c>
      <c r="AT390" s="4" t="s">
        <v>9</v>
      </c>
      <c r="AU390" s="4" t="s">
        <v>9</v>
      </c>
      <c r="AV390" s="102"/>
      <c r="AW390" s="4" t="s">
        <v>5902</v>
      </c>
      <c r="AX390" s="4" t="s">
        <v>9</v>
      </c>
      <c r="AY390" s="4" t="s">
        <v>9</v>
      </c>
      <c r="AZ390" s="4" t="s">
        <v>9</v>
      </c>
      <c r="BA390" s="4" t="s">
        <v>9</v>
      </c>
      <c r="BB390" s="103">
        <v>0</v>
      </c>
      <c r="BC390" s="102"/>
      <c r="BD390" s="4" t="s">
        <v>9</v>
      </c>
      <c r="BE390" s="102"/>
      <c r="BF390" s="102"/>
      <c r="BG390" s="4" t="s">
        <v>9</v>
      </c>
      <c r="BH390" s="4" t="s">
        <v>5906</v>
      </c>
      <c r="BI390" s="4" t="s">
        <v>9</v>
      </c>
      <c r="BJ390" s="4" t="s">
        <v>9</v>
      </c>
      <c r="BK390" s="4" t="s">
        <v>9</v>
      </c>
      <c r="BL390" s="4" t="s">
        <v>9</v>
      </c>
      <c r="BM390" s="4" t="s">
        <v>9</v>
      </c>
      <c r="BN390" s="4" t="s">
        <v>5907</v>
      </c>
      <c r="BO390" s="4" t="s">
        <v>5908</v>
      </c>
      <c r="BP390" s="4" t="s">
        <v>9</v>
      </c>
      <c r="BQ390" s="4" t="s">
        <v>9</v>
      </c>
      <c r="BR390" s="4" t="s">
        <v>5902</v>
      </c>
      <c r="BS390" s="4" t="s">
        <v>9</v>
      </c>
      <c r="BT390" s="4" t="s">
        <v>9</v>
      </c>
      <c r="BU390" s="4" t="s">
        <v>9</v>
      </c>
      <c r="BV390" s="4" t="s">
        <v>9</v>
      </c>
      <c r="BW390" s="4" t="s">
        <v>9</v>
      </c>
      <c r="BX390" s="4" t="s">
        <v>5901</v>
      </c>
      <c r="BY390" s="4" t="s">
        <v>9</v>
      </c>
      <c r="BZ390" s="4" t="s">
        <v>9</v>
      </c>
      <c r="CA390" s="4" t="s">
        <v>9</v>
      </c>
      <c r="CB390" s="4" t="s">
        <v>9</v>
      </c>
      <c r="CC390" s="4" t="s">
        <v>9</v>
      </c>
      <c r="CD390" s="4" t="s">
        <v>9</v>
      </c>
      <c r="CE390" s="4" t="s">
        <v>9</v>
      </c>
      <c r="CF390" s="4" t="s">
        <v>5902</v>
      </c>
      <c r="CG390" s="4" t="s">
        <v>9</v>
      </c>
      <c r="CH390" s="4" t="s">
        <v>9</v>
      </c>
      <c r="CI390" s="4" t="s">
        <v>9</v>
      </c>
      <c r="CJ390" s="4" t="s">
        <v>9</v>
      </c>
      <c r="CK390" s="104">
        <v>0.51743055555555995</v>
      </c>
      <c r="CL390" s="104">
        <v>0</v>
      </c>
      <c r="CM390" s="4" t="s">
        <v>9</v>
      </c>
      <c r="CN390" s="4" t="s">
        <v>5902</v>
      </c>
      <c r="CO390" s="4" t="s">
        <v>9</v>
      </c>
      <c r="CP390" s="4" t="s">
        <v>9</v>
      </c>
      <c r="CQ390" s="4" t="s">
        <v>9</v>
      </c>
      <c r="CR390" s="4" t="s">
        <v>9</v>
      </c>
      <c r="CS390" s="4" t="s">
        <v>9</v>
      </c>
      <c r="CT390" s="4" t="s">
        <v>9</v>
      </c>
      <c r="CU390" s="4" t="s">
        <v>9</v>
      </c>
      <c r="CV390" s="4" t="s">
        <v>11</v>
      </c>
      <c r="CW390" s="4" t="s">
        <v>5909</v>
      </c>
      <c r="CX390" s="4" t="s">
        <v>9</v>
      </c>
      <c r="CY390" s="4" t="s">
        <v>9</v>
      </c>
      <c r="CZ390" s="4" t="s">
        <v>9</v>
      </c>
      <c r="DA390" s="4" t="s">
        <v>9</v>
      </c>
      <c r="DB390" s="4" t="s">
        <v>9</v>
      </c>
      <c r="DC390" s="102"/>
      <c r="DE390" s="8" t="str">
        <f t="shared" si="12"/>
        <v>XIT344</v>
      </c>
      <c r="DF390" s="8" t="str">
        <f t="shared" si="13"/>
        <v>Printer/copier hirage</v>
      </c>
    </row>
    <row r="391" spans="1:110">
      <c r="A391" s="4" t="s">
        <v>6298</v>
      </c>
      <c r="B391" s="4" t="s">
        <v>5899</v>
      </c>
      <c r="C391" s="4" t="s">
        <v>4955</v>
      </c>
      <c r="D391" s="4" t="s">
        <v>9</v>
      </c>
      <c r="E391" s="4" t="s">
        <v>5900</v>
      </c>
      <c r="F391" s="102">
        <v>44502</v>
      </c>
      <c r="G391" s="4" t="s">
        <v>9</v>
      </c>
      <c r="H391" s="102"/>
      <c r="I391" s="4" t="s">
        <v>7064</v>
      </c>
      <c r="J391" s="4" t="s">
        <v>9</v>
      </c>
      <c r="K391" s="4" t="s">
        <v>5002</v>
      </c>
      <c r="L391" s="4" t="s">
        <v>9</v>
      </c>
      <c r="M391" s="4" t="s">
        <v>9</v>
      </c>
      <c r="N391" s="4" t="s">
        <v>5002</v>
      </c>
      <c r="O391" s="4" t="s">
        <v>4955</v>
      </c>
      <c r="P391" s="4" t="s">
        <v>5901</v>
      </c>
      <c r="Q391" s="4" t="s">
        <v>9</v>
      </c>
      <c r="R391" s="4" t="s">
        <v>9</v>
      </c>
      <c r="S391" s="4" t="s">
        <v>11</v>
      </c>
      <c r="T391" s="4" t="s">
        <v>1449</v>
      </c>
      <c r="U391" s="4" t="s">
        <v>5902</v>
      </c>
      <c r="V391" s="102"/>
      <c r="W391" s="4" t="s">
        <v>5902</v>
      </c>
      <c r="X391" s="4" t="s">
        <v>9</v>
      </c>
      <c r="Y391" s="4" t="s">
        <v>11</v>
      </c>
      <c r="Z391" s="4" t="s">
        <v>9</v>
      </c>
      <c r="AA391" s="4" t="s">
        <v>9</v>
      </c>
      <c r="AB391" s="102"/>
      <c r="AC391" s="102"/>
      <c r="AD391" s="102"/>
      <c r="AE391" s="102">
        <v>44502</v>
      </c>
      <c r="AF391" s="102"/>
      <c r="AG391" s="102"/>
      <c r="AH391" s="4" t="s">
        <v>5903</v>
      </c>
      <c r="AI391" s="4" t="s">
        <v>9</v>
      </c>
      <c r="AJ391" s="4" t="s">
        <v>9</v>
      </c>
      <c r="AK391" s="4" t="s">
        <v>9</v>
      </c>
      <c r="AL391" s="4" t="s">
        <v>5904</v>
      </c>
      <c r="AM391" s="4" t="s">
        <v>5905</v>
      </c>
      <c r="AN391" s="4" t="s">
        <v>9</v>
      </c>
      <c r="AO391" s="4" t="s">
        <v>9</v>
      </c>
      <c r="AP391" s="4" t="s">
        <v>5902</v>
      </c>
      <c r="AQ391" s="4" t="s">
        <v>9</v>
      </c>
      <c r="AR391" s="4" t="s">
        <v>9</v>
      </c>
      <c r="AS391" s="4" t="s">
        <v>9</v>
      </c>
      <c r="AT391" s="4" t="s">
        <v>9</v>
      </c>
      <c r="AU391" s="4" t="s">
        <v>9</v>
      </c>
      <c r="AV391" s="102"/>
      <c r="AW391" s="4" t="s">
        <v>5902</v>
      </c>
      <c r="AX391" s="4" t="s">
        <v>9</v>
      </c>
      <c r="AY391" s="4" t="s">
        <v>9</v>
      </c>
      <c r="AZ391" s="4" t="s">
        <v>9</v>
      </c>
      <c r="BA391" s="4" t="s">
        <v>9</v>
      </c>
      <c r="BB391" s="103">
        <v>0</v>
      </c>
      <c r="BC391" s="102"/>
      <c r="BD391" s="4" t="s">
        <v>9</v>
      </c>
      <c r="BE391" s="102"/>
      <c r="BF391" s="102"/>
      <c r="BG391" s="4" t="s">
        <v>9</v>
      </c>
      <c r="BH391" s="4" t="s">
        <v>5906</v>
      </c>
      <c r="BI391" s="4" t="s">
        <v>9</v>
      </c>
      <c r="BJ391" s="4" t="s">
        <v>9</v>
      </c>
      <c r="BK391" s="4" t="s">
        <v>9</v>
      </c>
      <c r="BL391" s="4" t="s">
        <v>9</v>
      </c>
      <c r="BM391" s="4" t="s">
        <v>9</v>
      </c>
      <c r="BN391" s="4" t="s">
        <v>5907</v>
      </c>
      <c r="BO391" s="4" t="s">
        <v>5908</v>
      </c>
      <c r="BP391" s="4" t="s">
        <v>9</v>
      </c>
      <c r="BQ391" s="4" t="s">
        <v>9</v>
      </c>
      <c r="BR391" s="4" t="s">
        <v>5902</v>
      </c>
      <c r="BS391" s="4" t="s">
        <v>9</v>
      </c>
      <c r="BT391" s="4" t="s">
        <v>9</v>
      </c>
      <c r="BU391" s="4" t="s">
        <v>9</v>
      </c>
      <c r="BV391" s="4" t="s">
        <v>9</v>
      </c>
      <c r="BW391" s="4" t="s">
        <v>9</v>
      </c>
      <c r="BX391" s="4" t="s">
        <v>5901</v>
      </c>
      <c r="BY391" s="4" t="s">
        <v>9</v>
      </c>
      <c r="BZ391" s="4" t="s">
        <v>9</v>
      </c>
      <c r="CA391" s="4" t="s">
        <v>9</v>
      </c>
      <c r="CB391" s="4" t="s">
        <v>9</v>
      </c>
      <c r="CC391" s="4" t="s">
        <v>9</v>
      </c>
      <c r="CD391" s="4" t="s">
        <v>9</v>
      </c>
      <c r="CE391" s="4" t="s">
        <v>9</v>
      </c>
      <c r="CF391" s="4" t="s">
        <v>5902</v>
      </c>
      <c r="CG391" s="4" t="s">
        <v>9</v>
      </c>
      <c r="CH391" s="4" t="s">
        <v>9</v>
      </c>
      <c r="CI391" s="4" t="s">
        <v>9</v>
      </c>
      <c r="CJ391" s="4" t="s">
        <v>9</v>
      </c>
      <c r="CK391" s="104">
        <v>0.51743055555555995</v>
      </c>
      <c r="CL391" s="104">
        <v>0</v>
      </c>
      <c r="CM391" s="4" t="s">
        <v>9</v>
      </c>
      <c r="CN391" s="4" t="s">
        <v>5902</v>
      </c>
      <c r="CO391" s="4" t="s">
        <v>9</v>
      </c>
      <c r="CP391" s="4" t="s">
        <v>9</v>
      </c>
      <c r="CQ391" s="4" t="s">
        <v>9</v>
      </c>
      <c r="CR391" s="4" t="s">
        <v>9</v>
      </c>
      <c r="CS391" s="4" t="s">
        <v>9</v>
      </c>
      <c r="CT391" s="4" t="s">
        <v>9</v>
      </c>
      <c r="CU391" s="4" t="s">
        <v>9</v>
      </c>
      <c r="CV391" s="4" t="s">
        <v>11</v>
      </c>
      <c r="CW391" s="4" t="s">
        <v>5909</v>
      </c>
      <c r="CX391" s="4" t="s">
        <v>9</v>
      </c>
      <c r="CY391" s="4" t="s">
        <v>9</v>
      </c>
      <c r="CZ391" s="4" t="s">
        <v>9</v>
      </c>
      <c r="DA391" s="4" t="s">
        <v>9</v>
      </c>
      <c r="DB391" s="4" t="s">
        <v>9</v>
      </c>
      <c r="DC391" s="102"/>
      <c r="DE391" s="8" t="str">
        <f t="shared" si="12"/>
        <v>XIT410</v>
      </c>
      <c r="DF391" s="8" t="str">
        <f t="shared" si="13"/>
        <v>Schneider Support</v>
      </c>
    </row>
    <row r="392" spans="1:110">
      <c r="A392" s="4" t="s">
        <v>6299</v>
      </c>
      <c r="B392" s="4" t="s">
        <v>5899</v>
      </c>
      <c r="C392" s="4" t="s">
        <v>4955</v>
      </c>
      <c r="D392" s="4" t="s">
        <v>9</v>
      </c>
      <c r="E392" s="4" t="s">
        <v>5900</v>
      </c>
      <c r="F392" s="102">
        <v>44502</v>
      </c>
      <c r="G392" s="4" t="s">
        <v>9</v>
      </c>
      <c r="H392" s="102"/>
      <c r="I392" s="4" t="s">
        <v>7065</v>
      </c>
      <c r="J392" s="4" t="s">
        <v>9</v>
      </c>
      <c r="K392" s="4" t="s">
        <v>5002</v>
      </c>
      <c r="L392" s="4" t="s">
        <v>9</v>
      </c>
      <c r="M392" s="4" t="s">
        <v>9</v>
      </c>
      <c r="N392" s="4" t="s">
        <v>5002</v>
      </c>
      <c r="O392" s="4" t="s">
        <v>4955</v>
      </c>
      <c r="P392" s="4" t="s">
        <v>5901</v>
      </c>
      <c r="Q392" s="4" t="s">
        <v>9</v>
      </c>
      <c r="R392" s="4" t="s">
        <v>9</v>
      </c>
      <c r="S392" s="4" t="s">
        <v>11</v>
      </c>
      <c r="T392" s="4" t="s">
        <v>1449</v>
      </c>
      <c r="U392" s="4" t="s">
        <v>5902</v>
      </c>
      <c r="V392" s="102"/>
      <c r="W392" s="4" t="s">
        <v>5902</v>
      </c>
      <c r="X392" s="4" t="s">
        <v>9</v>
      </c>
      <c r="Y392" s="4" t="s">
        <v>11</v>
      </c>
      <c r="Z392" s="4" t="s">
        <v>9</v>
      </c>
      <c r="AA392" s="4" t="s">
        <v>9</v>
      </c>
      <c r="AB392" s="102"/>
      <c r="AC392" s="102"/>
      <c r="AD392" s="102"/>
      <c r="AE392" s="102">
        <v>44502</v>
      </c>
      <c r="AF392" s="102"/>
      <c r="AG392" s="102"/>
      <c r="AH392" s="4" t="s">
        <v>5903</v>
      </c>
      <c r="AI392" s="4" t="s">
        <v>9</v>
      </c>
      <c r="AJ392" s="4" t="s">
        <v>9</v>
      </c>
      <c r="AK392" s="4" t="s">
        <v>9</v>
      </c>
      <c r="AL392" s="4" t="s">
        <v>5904</v>
      </c>
      <c r="AM392" s="4" t="s">
        <v>5905</v>
      </c>
      <c r="AN392" s="4" t="s">
        <v>9</v>
      </c>
      <c r="AO392" s="4" t="s">
        <v>9</v>
      </c>
      <c r="AP392" s="4" t="s">
        <v>5902</v>
      </c>
      <c r="AQ392" s="4" t="s">
        <v>9</v>
      </c>
      <c r="AR392" s="4" t="s">
        <v>9</v>
      </c>
      <c r="AS392" s="4" t="s">
        <v>9</v>
      </c>
      <c r="AT392" s="4" t="s">
        <v>9</v>
      </c>
      <c r="AU392" s="4" t="s">
        <v>9</v>
      </c>
      <c r="AV392" s="102"/>
      <c r="AW392" s="4" t="s">
        <v>5902</v>
      </c>
      <c r="AX392" s="4" t="s">
        <v>9</v>
      </c>
      <c r="AY392" s="4" t="s">
        <v>9</v>
      </c>
      <c r="AZ392" s="4" t="s">
        <v>9</v>
      </c>
      <c r="BA392" s="4" t="s">
        <v>9</v>
      </c>
      <c r="BB392" s="103">
        <v>0</v>
      </c>
      <c r="BC392" s="102"/>
      <c r="BD392" s="4" t="s">
        <v>9</v>
      </c>
      <c r="BE392" s="102"/>
      <c r="BF392" s="102"/>
      <c r="BG392" s="4" t="s">
        <v>9</v>
      </c>
      <c r="BH392" s="4" t="s">
        <v>5906</v>
      </c>
      <c r="BI392" s="4" t="s">
        <v>9</v>
      </c>
      <c r="BJ392" s="4" t="s">
        <v>9</v>
      </c>
      <c r="BK392" s="4" t="s">
        <v>9</v>
      </c>
      <c r="BL392" s="4" t="s">
        <v>9</v>
      </c>
      <c r="BM392" s="4" t="s">
        <v>9</v>
      </c>
      <c r="BN392" s="4" t="s">
        <v>5907</v>
      </c>
      <c r="BO392" s="4" t="s">
        <v>5908</v>
      </c>
      <c r="BP392" s="4" t="s">
        <v>9</v>
      </c>
      <c r="BQ392" s="4" t="s">
        <v>9</v>
      </c>
      <c r="BR392" s="4" t="s">
        <v>5902</v>
      </c>
      <c r="BS392" s="4" t="s">
        <v>9</v>
      </c>
      <c r="BT392" s="4" t="s">
        <v>9</v>
      </c>
      <c r="BU392" s="4" t="s">
        <v>9</v>
      </c>
      <c r="BV392" s="4" t="s">
        <v>9</v>
      </c>
      <c r="BW392" s="4" t="s">
        <v>9</v>
      </c>
      <c r="BX392" s="4" t="s">
        <v>5901</v>
      </c>
      <c r="BY392" s="4" t="s">
        <v>9</v>
      </c>
      <c r="BZ392" s="4" t="s">
        <v>9</v>
      </c>
      <c r="CA392" s="4" t="s">
        <v>9</v>
      </c>
      <c r="CB392" s="4" t="s">
        <v>9</v>
      </c>
      <c r="CC392" s="4" t="s">
        <v>9</v>
      </c>
      <c r="CD392" s="4" t="s">
        <v>9</v>
      </c>
      <c r="CE392" s="4" t="s">
        <v>9</v>
      </c>
      <c r="CF392" s="4" t="s">
        <v>5902</v>
      </c>
      <c r="CG392" s="4" t="s">
        <v>9</v>
      </c>
      <c r="CH392" s="4" t="s">
        <v>9</v>
      </c>
      <c r="CI392" s="4" t="s">
        <v>9</v>
      </c>
      <c r="CJ392" s="4" t="s">
        <v>9</v>
      </c>
      <c r="CK392" s="104">
        <v>0.51743055555555995</v>
      </c>
      <c r="CL392" s="104">
        <v>0</v>
      </c>
      <c r="CM392" s="4" t="s">
        <v>9</v>
      </c>
      <c r="CN392" s="4" t="s">
        <v>5902</v>
      </c>
      <c r="CO392" s="4" t="s">
        <v>9</v>
      </c>
      <c r="CP392" s="4" t="s">
        <v>9</v>
      </c>
      <c r="CQ392" s="4" t="s">
        <v>9</v>
      </c>
      <c r="CR392" s="4" t="s">
        <v>9</v>
      </c>
      <c r="CS392" s="4" t="s">
        <v>9</v>
      </c>
      <c r="CT392" s="4" t="s">
        <v>9</v>
      </c>
      <c r="CU392" s="4" t="s">
        <v>9</v>
      </c>
      <c r="CV392" s="4" t="s">
        <v>11</v>
      </c>
      <c r="CW392" s="4" t="s">
        <v>5909</v>
      </c>
      <c r="CX392" s="4" t="s">
        <v>9</v>
      </c>
      <c r="CY392" s="4" t="s">
        <v>9</v>
      </c>
      <c r="CZ392" s="4" t="s">
        <v>9</v>
      </c>
      <c r="DA392" s="4" t="s">
        <v>9</v>
      </c>
      <c r="DB392" s="4" t="s">
        <v>9</v>
      </c>
      <c r="DC392" s="102"/>
      <c r="DE392" s="8" t="str">
        <f t="shared" si="12"/>
        <v>XIT411</v>
      </c>
      <c r="DF392" s="8" t="str">
        <f t="shared" si="13"/>
        <v>Rockwell</v>
      </c>
    </row>
    <row r="393" spans="1:110">
      <c r="A393" s="4" t="s">
        <v>6300</v>
      </c>
      <c r="B393" s="4" t="s">
        <v>5899</v>
      </c>
      <c r="C393" s="4" t="s">
        <v>4955</v>
      </c>
      <c r="D393" s="4" t="s">
        <v>9</v>
      </c>
      <c r="E393" s="4" t="s">
        <v>5900</v>
      </c>
      <c r="F393" s="102">
        <v>44502</v>
      </c>
      <c r="G393" s="4" t="s">
        <v>9</v>
      </c>
      <c r="H393" s="102"/>
      <c r="I393" s="4" t="s">
        <v>7066</v>
      </c>
      <c r="J393" s="4" t="s">
        <v>9</v>
      </c>
      <c r="K393" s="4" t="s">
        <v>5002</v>
      </c>
      <c r="L393" s="4" t="s">
        <v>9</v>
      </c>
      <c r="M393" s="4" t="s">
        <v>9</v>
      </c>
      <c r="N393" s="4" t="s">
        <v>5002</v>
      </c>
      <c r="O393" s="4" t="s">
        <v>4955</v>
      </c>
      <c r="P393" s="4" t="s">
        <v>5901</v>
      </c>
      <c r="Q393" s="4" t="s">
        <v>9</v>
      </c>
      <c r="R393" s="4" t="s">
        <v>9</v>
      </c>
      <c r="S393" s="4" t="s">
        <v>11</v>
      </c>
      <c r="T393" s="4" t="s">
        <v>1449</v>
      </c>
      <c r="U393" s="4" t="s">
        <v>5902</v>
      </c>
      <c r="V393" s="102"/>
      <c r="W393" s="4" t="s">
        <v>5902</v>
      </c>
      <c r="X393" s="4" t="s">
        <v>9</v>
      </c>
      <c r="Y393" s="4" t="s">
        <v>11</v>
      </c>
      <c r="Z393" s="4" t="s">
        <v>9</v>
      </c>
      <c r="AA393" s="4" t="s">
        <v>9</v>
      </c>
      <c r="AB393" s="102"/>
      <c r="AC393" s="102"/>
      <c r="AD393" s="102"/>
      <c r="AE393" s="102">
        <v>44502</v>
      </c>
      <c r="AF393" s="102"/>
      <c r="AG393" s="102"/>
      <c r="AH393" s="4" t="s">
        <v>5903</v>
      </c>
      <c r="AI393" s="4" t="s">
        <v>9</v>
      </c>
      <c r="AJ393" s="4" t="s">
        <v>9</v>
      </c>
      <c r="AK393" s="4" t="s">
        <v>9</v>
      </c>
      <c r="AL393" s="4" t="s">
        <v>5904</v>
      </c>
      <c r="AM393" s="4" t="s">
        <v>5905</v>
      </c>
      <c r="AN393" s="4" t="s">
        <v>9</v>
      </c>
      <c r="AO393" s="4" t="s">
        <v>9</v>
      </c>
      <c r="AP393" s="4" t="s">
        <v>5902</v>
      </c>
      <c r="AQ393" s="4" t="s">
        <v>9</v>
      </c>
      <c r="AR393" s="4" t="s">
        <v>9</v>
      </c>
      <c r="AS393" s="4" t="s">
        <v>9</v>
      </c>
      <c r="AT393" s="4" t="s">
        <v>9</v>
      </c>
      <c r="AU393" s="4" t="s">
        <v>9</v>
      </c>
      <c r="AV393" s="102"/>
      <c r="AW393" s="4" t="s">
        <v>5902</v>
      </c>
      <c r="AX393" s="4" t="s">
        <v>9</v>
      </c>
      <c r="AY393" s="4" t="s">
        <v>9</v>
      </c>
      <c r="AZ393" s="4" t="s">
        <v>9</v>
      </c>
      <c r="BA393" s="4" t="s">
        <v>9</v>
      </c>
      <c r="BB393" s="103">
        <v>0</v>
      </c>
      <c r="BC393" s="102"/>
      <c r="BD393" s="4" t="s">
        <v>9</v>
      </c>
      <c r="BE393" s="102"/>
      <c r="BF393" s="102"/>
      <c r="BG393" s="4" t="s">
        <v>9</v>
      </c>
      <c r="BH393" s="4" t="s">
        <v>5906</v>
      </c>
      <c r="BI393" s="4" t="s">
        <v>9</v>
      </c>
      <c r="BJ393" s="4" t="s">
        <v>9</v>
      </c>
      <c r="BK393" s="4" t="s">
        <v>9</v>
      </c>
      <c r="BL393" s="4" t="s">
        <v>9</v>
      </c>
      <c r="BM393" s="4" t="s">
        <v>9</v>
      </c>
      <c r="BN393" s="4" t="s">
        <v>5907</v>
      </c>
      <c r="BO393" s="4" t="s">
        <v>5908</v>
      </c>
      <c r="BP393" s="4" t="s">
        <v>9</v>
      </c>
      <c r="BQ393" s="4" t="s">
        <v>9</v>
      </c>
      <c r="BR393" s="4" t="s">
        <v>5902</v>
      </c>
      <c r="BS393" s="4" t="s">
        <v>9</v>
      </c>
      <c r="BT393" s="4" t="s">
        <v>9</v>
      </c>
      <c r="BU393" s="4" t="s">
        <v>9</v>
      </c>
      <c r="BV393" s="4" t="s">
        <v>9</v>
      </c>
      <c r="BW393" s="4" t="s">
        <v>9</v>
      </c>
      <c r="BX393" s="4" t="s">
        <v>5901</v>
      </c>
      <c r="BY393" s="4" t="s">
        <v>9</v>
      </c>
      <c r="BZ393" s="4" t="s">
        <v>9</v>
      </c>
      <c r="CA393" s="4" t="s">
        <v>9</v>
      </c>
      <c r="CB393" s="4" t="s">
        <v>9</v>
      </c>
      <c r="CC393" s="4" t="s">
        <v>9</v>
      </c>
      <c r="CD393" s="4" t="s">
        <v>9</v>
      </c>
      <c r="CE393" s="4" t="s">
        <v>9</v>
      </c>
      <c r="CF393" s="4" t="s">
        <v>5902</v>
      </c>
      <c r="CG393" s="4" t="s">
        <v>9</v>
      </c>
      <c r="CH393" s="4" t="s">
        <v>9</v>
      </c>
      <c r="CI393" s="4" t="s">
        <v>9</v>
      </c>
      <c r="CJ393" s="4" t="s">
        <v>9</v>
      </c>
      <c r="CK393" s="104">
        <v>0.51743055555555995</v>
      </c>
      <c r="CL393" s="104">
        <v>0</v>
      </c>
      <c r="CM393" s="4" t="s">
        <v>9</v>
      </c>
      <c r="CN393" s="4" t="s">
        <v>5902</v>
      </c>
      <c r="CO393" s="4" t="s">
        <v>9</v>
      </c>
      <c r="CP393" s="4" t="s">
        <v>9</v>
      </c>
      <c r="CQ393" s="4" t="s">
        <v>9</v>
      </c>
      <c r="CR393" s="4" t="s">
        <v>9</v>
      </c>
      <c r="CS393" s="4" t="s">
        <v>9</v>
      </c>
      <c r="CT393" s="4" t="s">
        <v>9</v>
      </c>
      <c r="CU393" s="4" t="s">
        <v>9</v>
      </c>
      <c r="CV393" s="4" t="s">
        <v>11</v>
      </c>
      <c r="CW393" s="4" t="s">
        <v>5909</v>
      </c>
      <c r="CX393" s="4" t="s">
        <v>9</v>
      </c>
      <c r="CY393" s="4" t="s">
        <v>9</v>
      </c>
      <c r="CZ393" s="4" t="s">
        <v>9</v>
      </c>
      <c r="DA393" s="4" t="s">
        <v>9</v>
      </c>
      <c r="DB393" s="4" t="s">
        <v>9</v>
      </c>
      <c r="DC393" s="102"/>
      <c r="DE393" s="8" t="str">
        <f t="shared" si="12"/>
        <v>XIT412</v>
      </c>
      <c r="DF393" s="8" t="str">
        <f t="shared" si="13"/>
        <v>Omron</v>
      </c>
    </row>
    <row r="394" spans="1:110">
      <c r="A394" s="4" t="s">
        <v>6301</v>
      </c>
      <c r="B394" s="4" t="s">
        <v>5899</v>
      </c>
      <c r="C394" s="4" t="s">
        <v>4955</v>
      </c>
      <c r="D394" s="4" t="s">
        <v>9</v>
      </c>
      <c r="E394" s="4" t="s">
        <v>5900</v>
      </c>
      <c r="F394" s="102">
        <v>44502</v>
      </c>
      <c r="G394" s="4" t="s">
        <v>9</v>
      </c>
      <c r="H394" s="102"/>
      <c r="I394" s="4" t="s">
        <v>7067</v>
      </c>
      <c r="J394" s="4" t="s">
        <v>9</v>
      </c>
      <c r="K394" s="4" t="s">
        <v>5002</v>
      </c>
      <c r="L394" s="4" t="s">
        <v>9</v>
      </c>
      <c r="M394" s="4" t="s">
        <v>9</v>
      </c>
      <c r="N394" s="4" t="s">
        <v>5002</v>
      </c>
      <c r="O394" s="4" t="s">
        <v>4955</v>
      </c>
      <c r="P394" s="4" t="s">
        <v>5901</v>
      </c>
      <c r="Q394" s="4" t="s">
        <v>9</v>
      </c>
      <c r="R394" s="4" t="s">
        <v>9</v>
      </c>
      <c r="S394" s="4" t="s">
        <v>11</v>
      </c>
      <c r="T394" s="4" t="s">
        <v>1449</v>
      </c>
      <c r="U394" s="4" t="s">
        <v>5902</v>
      </c>
      <c r="V394" s="102"/>
      <c r="W394" s="4" t="s">
        <v>5902</v>
      </c>
      <c r="X394" s="4" t="s">
        <v>9</v>
      </c>
      <c r="Y394" s="4" t="s">
        <v>11</v>
      </c>
      <c r="Z394" s="4" t="s">
        <v>9</v>
      </c>
      <c r="AA394" s="4" t="s">
        <v>9</v>
      </c>
      <c r="AB394" s="102"/>
      <c r="AC394" s="102"/>
      <c r="AD394" s="102"/>
      <c r="AE394" s="102">
        <v>44502</v>
      </c>
      <c r="AF394" s="102"/>
      <c r="AG394" s="102"/>
      <c r="AH394" s="4" t="s">
        <v>5903</v>
      </c>
      <c r="AI394" s="4" t="s">
        <v>9</v>
      </c>
      <c r="AJ394" s="4" t="s">
        <v>9</v>
      </c>
      <c r="AK394" s="4" t="s">
        <v>9</v>
      </c>
      <c r="AL394" s="4" t="s">
        <v>5904</v>
      </c>
      <c r="AM394" s="4" t="s">
        <v>5905</v>
      </c>
      <c r="AN394" s="4" t="s">
        <v>9</v>
      </c>
      <c r="AO394" s="4" t="s">
        <v>9</v>
      </c>
      <c r="AP394" s="4" t="s">
        <v>5902</v>
      </c>
      <c r="AQ394" s="4" t="s">
        <v>9</v>
      </c>
      <c r="AR394" s="4" t="s">
        <v>9</v>
      </c>
      <c r="AS394" s="4" t="s">
        <v>9</v>
      </c>
      <c r="AT394" s="4" t="s">
        <v>9</v>
      </c>
      <c r="AU394" s="4" t="s">
        <v>9</v>
      </c>
      <c r="AV394" s="102"/>
      <c r="AW394" s="4" t="s">
        <v>5902</v>
      </c>
      <c r="AX394" s="4" t="s">
        <v>9</v>
      </c>
      <c r="AY394" s="4" t="s">
        <v>9</v>
      </c>
      <c r="AZ394" s="4" t="s">
        <v>9</v>
      </c>
      <c r="BA394" s="4" t="s">
        <v>9</v>
      </c>
      <c r="BB394" s="103">
        <v>0</v>
      </c>
      <c r="BC394" s="102"/>
      <c r="BD394" s="4" t="s">
        <v>9</v>
      </c>
      <c r="BE394" s="102"/>
      <c r="BF394" s="102"/>
      <c r="BG394" s="4" t="s">
        <v>9</v>
      </c>
      <c r="BH394" s="4" t="s">
        <v>5906</v>
      </c>
      <c r="BI394" s="4" t="s">
        <v>9</v>
      </c>
      <c r="BJ394" s="4" t="s">
        <v>9</v>
      </c>
      <c r="BK394" s="4" t="s">
        <v>9</v>
      </c>
      <c r="BL394" s="4" t="s">
        <v>9</v>
      </c>
      <c r="BM394" s="4" t="s">
        <v>9</v>
      </c>
      <c r="BN394" s="4" t="s">
        <v>5907</v>
      </c>
      <c r="BO394" s="4" t="s">
        <v>5908</v>
      </c>
      <c r="BP394" s="4" t="s">
        <v>9</v>
      </c>
      <c r="BQ394" s="4" t="s">
        <v>9</v>
      </c>
      <c r="BR394" s="4" t="s">
        <v>5902</v>
      </c>
      <c r="BS394" s="4" t="s">
        <v>9</v>
      </c>
      <c r="BT394" s="4" t="s">
        <v>9</v>
      </c>
      <c r="BU394" s="4" t="s">
        <v>9</v>
      </c>
      <c r="BV394" s="4" t="s">
        <v>9</v>
      </c>
      <c r="BW394" s="4" t="s">
        <v>9</v>
      </c>
      <c r="BX394" s="4" t="s">
        <v>5901</v>
      </c>
      <c r="BY394" s="4" t="s">
        <v>9</v>
      </c>
      <c r="BZ394" s="4" t="s">
        <v>9</v>
      </c>
      <c r="CA394" s="4" t="s">
        <v>9</v>
      </c>
      <c r="CB394" s="4" t="s">
        <v>9</v>
      </c>
      <c r="CC394" s="4" t="s">
        <v>9</v>
      </c>
      <c r="CD394" s="4" t="s">
        <v>9</v>
      </c>
      <c r="CE394" s="4" t="s">
        <v>9</v>
      </c>
      <c r="CF394" s="4" t="s">
        <v>5902</v>
      </c>
      <c r="CG394" s="4" t="s">
        <v>9</v>
      </c>
      <c r="CH394" s="4" t="s">
        <v>9</v>
      </c>
      <c r="CI394" s="4" t="s">
        <v>9</v>
      </c>
      <c r="CJ394" s="4" t="s">
        <v>9</v>
      </c>
      <c r="CK394" s="104">
        <v>0.51743055555555995</v>
      </c>
      <c r="CL394" s="104">
        <v>0</v>
      </c>
      <c r="CM394" s="4" t="s">
        <v>9</v>
      </c>
      <c r="CN394" s="4" t="s">
        <v>5902</v>
      </c>
      <c r="CO394" s="4" t="s">
        <v>9</v>
      </c>
      <c r="CP394" s="4" t="s">
        <v>9</v>
      </c>
      <c r="CQ394" s="4" t="s">
        <v>9</v>
      </c>
      <c r="CR394" s="4" t="s">
        <v>9</v>
      </c>
      <c r="CS394" s="4" t="s">
        <v>9</v>
      </c>
      <c r="CT394" s="4" t="s">
        <v>9</v>
      </c>
      <c r="CU394" s="4" t="s">
        <v>9</v>
      </c>
      <c r="CV394" s="4" t="s">
        <v>11</v>
      </c>
      <c r="CW394" s="4" t="s">
        <v>5909</v>
      </c>
      <c r="CX394" s="4" t="s">
        <v>9</v>
      </c>
      <c r="CY394" s="4" t="s">
        <v>9</v>
      </c>
      <c r="CZ394" s="4" t="s">
        <v>9</v>
      </c>
      <c r="DA394" s="4" t="s">
        <v>9</v>
      </c>
      <c r="DB394" s="4" t="s">
        <v>9</v>
      </c>
      <c r="DC394" s="102"/>
      <c r="DE394" s="8" t="str">
        <f t="shared" si="12"/>
        <v>XIT413</v>
      </c>
      <c r="DF394" s="8" t="str">
        <f t="shared" si="13"/>
        <v>MDT Auto Save</v>
      </c>
    </row>
    <row r="395" spans="1:110">
      <c r="A395" s="4" t="s">
        <v>6302</v>
      </c>
      <c r="B395" s="4" t="s">
        <v>5899</v>
      </c>
      <c r="C395" s="4" t="s">
        <v>4955</v>
      </c>
      <c r="D395" s="4" t="s">
        <v>9</v>
      </c>
      <c r="E395" s="4" t="s">
        <v>5900</v>
      </c>
      <c r="F395" s="102">
        <v>44502</v>
      </c>
      <c r="G395" s="4" t="s">
        <v>9</v>
      </c>
      <c r="H395" s="102"/>
      <c r="I395" s="4" t="s">
        <v>7068</v>
      </c>
      <c r="J395" s="4" t="s">
        <v>9</v>
      </c>
      <c r="K395" s="4" t="s">
        <v>5002</v>
      </c>
      <c r="L395" s="4" t="s">
        <v>9</v>
      </c>
      <c r="M395" s="4" t="s">
        <v>9</v>
      </c>
      <c r="N395" s="4" t="s">
        <v>5002</v>
      </c>
      <c r="O395" s="4" t="s">
        <v>4955</v>
      </c>
      <c r="P395" s="4" t="s">
        <v>5901</v>
      </c>
      <c r="Q395" s="4" t="s">
        <v>9</v>
      </c>
      <c r="R395" s="4" t="s">
        <v>9</v>
      </c>
      <c r="S395" s="4" t="s">
        <v>11</v>
      </c>
      <c r="T395" s="4" t="s">
        <v>1449</v>
      </c>
      <c r="U395" s="4" t="s">
        <v>5902</v>
      </c>
      <c r="V395" s="102"/>
      <c r="W395" s="4" t="s">
        <v>5902</v>
      </c>
      <c r="X395" s="4" t="s">
        <v>9</v>
      </c>
      <c r="Y395" s="4" t="s">
        <v>11</v>
      </c>
      <c r="Z395" s="4" t="s">
        <v>9</v>
      </c>
      <c r="AA395" s="4" t="s">
        <v>9</v>
      </c>
      <c r="AB395" s="102"/>
      <c r="AC395" s="102"/>
      <c r="AD395" s="102"/>
      <c r="AE395" s="102">
        <v>44502</v>
      </c>
      <c r="AF395" s="102"/>
      <c r="AG395" s="102"/>
      <c r="AH395" s="4" t="s">
        <v>5903</v>
      </c>
      <c r="AI395" s="4" t="s">
        <v>9</v>
      </c>
      <c r="AJ395" s="4" t="s">
        <v>9</v>
      </c>
      <c r="AK395" s="4" t="s">
        <v>9</v>
      </c>
      <c r="AL395" s="4" t="s">
        <v>5904</v>
      </c>
      <c r="AM395" s="4" t="s">
        <v>5905</v>
      </c>
      <c r="AN395" s="4" t="s">
        <v>9</v>
      </c>
      <c r="AO395" s="4" t="s">
        <v>9</v>
      </c>
      <c r="AP395" s="4" t="s">
        <v>5902</v>
      </c>
      <c r="AQ395" s="4" t="s">
        <v>9</v>
      </c>
      <c r="AR395" s="4" t="s">
        <v>9</v>
      </c>
      <c r="AS395" s="4" t="s">
        <v>9</v>
      </c>
      <c r="AT395" s="4" t="s">
        <v>9</v>
      </c>
      <c r="AU395" s="4" t="s">
        <v>9</v>
      </c>
      <c r="AV395" s="102"/>
      <c r="AW395" s="4" t="s">
        <v>5902</v>
      </c>
      <c r="AX395" s="4" t="s">
        <v>9</v>
      </c>
      <c r="AY395" s="4" t="s">
        <v>9</v>
      </c>
      <c r="AZ395" s="4" t="s">
        <v>9</v>
      </c>
      <c r="BA395" s="4" t="s">
        <v>9</v>
      </c>
      <c r="BB395" s="103">
        <v>0</v>
      </c>
      <c r="BC395" s="102"/>
      <c r="BD395" s="4" t="s">
        <v>9</v>
      </c>
      <c r="BE395" s="102"/>
      <c r="BF395" s="102"/>
      <c r="BG395" s="4" t="s">
        <v>9</v>
      </c>
      <c r="BH395" s="4" t="s">
        <v>5906</v>
      </c>
      <c r="BI395" s="4" t="s">
        <v>9</v>
      </c>
      <c r="BJ395" s="4" t="s">
        <v>9</v>
      </c>
      <c r="BK395" s="4" t="s">
        <v>9</v>
      </c>
      <c r="BL395" s="4" t="s">
        <v>9</v>
      </c>
      <c r="BM395" s="4" t="s">
        <v>9</v>
      </c>
      <c r="BN395" s="4" t="s">
        <v>5907</v>
      </c>
      <c r="BO395" s="4" t="s">
        <v>5908</v>
      </c>
      <c r="BP395" s="4" t="s">
        <v>9</v>
      </c>
      <c r="BQ395" s="4" t="s">
        <v>9</v>
      </c>
      <c r="BR395" s="4" t="s">
        <v>5902</v>
      </c>
      <c r="BS395" s="4" t="s">
        <v>9</v>
      </c>
      <c r="BT395" s="4" t="s">
        <v>9</v>
      </c>
      <c r="BU395" s="4" t="s">
        <v>9</v>
      </c>
      <c r="BV395" s="4" t="s">
        <v>9</v>
      </c>
      <c r="BW395" s="4" t="s">
        <v>9</v>
      </c>
      <c r="BX395" s="4" t="s">
        <v>5901</v>
      </c>
      <c r="BY395" s="4" t="s">
        <v>9</v>
      </c>
      <c r="BZ395" s="4" t="s">
        <v>9</v>
      </c>
      <c r="CA395" s="4" t="s">
        <v>9</v>
      </c>
      <c r="CB395" s="4" t="s">
        <v>9</v>
      </c>
      <c r="CC395" s="4" t="s">
        <v>9</v>
      </c>
      <c r="CD395" s="4" t="s">
        <v>9</v>
      </c>
      <c r="CE395" s="4" t="s">
        <v>9</v>
      </c>
      <c r="CF395" s="4" t="s">
        <v>5902</v>
      </c>
      <c r="CG395" s="4" t="s">
        <v>9</v>
      </c>
      <c r="CH395" s="4" t="s">
        <v>9</v>
      </c>
      <c r="CI395" s="4" t="s">
        <v>9</v>
      </c>
      <c r="CJ395" s="4" t="s">
        <v>9</v>
      </c>
      <c r="CK395" s="104">
        <v>0.51743055555555995</v>
      </c>
      <c r="CL395" s="104">
        <v>0</v>
      </c>
      <c r="CM395" s="4" t="s">
        <v>9</v>
      </c>
      <c r="CN395" s="4" t="s">
        <v>5902</v>
      </c>
      <c r="CO395" s="4" t="s">
        <v>9</v>
      </c>
      <c r="CP395" s="4" t="s">
        <v>9</v>
      </c>
      <c r="CQ395" s="4" t="s">
        <v>9</v>
      </c>
      <c r="CR395" s="4" t="s">
        <v>9</v>
      </c>
      <c r="CS395" s="4" t="s">
        <v>9</v>
      </c>
      <c r="CT395" s="4" t="s">
        <v>9</v>
      </c>
      <c r="CU395" s="4" t="s">
        <v>9</v>
      </c>
      <c r="CV395" s="4" t="s">
        <v>11</v>
      </c>
      <c r="CW395" s="4" t="s">
        <v>5909</v>
      </c>
      <c r="CX395" s="4" t="s">
        <v>9</v>
      </c>
      <c r="CY395" s="4" t="s">
        <v>9</v>
      </c>
      <c r="CZ395" s="4" t="s">
        <v>9</v>
      </c>
      <c r="DA395" s="4" t="s">
        <v>9</v>
      </c>
      <c r="DB395" s="4" t="s">
        <v>9</v>
      </c>
      <c r="DC395" s="102"/>
      <c r="DE395" s="8" t="str">
        <f t="shared" si="12"/>
        <v>XIT414</v>
      </c>
      <c r="DF395" s="8" t="str">
        <f t="shared" si="13"/>
        <v>Cybersecurity User Awareness</v>
      </c>
    </row>
    <row r="396" spans="1:110">
      <c r="A396" s="4" t="s">
        <v>6303</v>
      </c>
      <c r="B396" s="4" t="s">
        <v>5899</v>
      </c>
      <c r="C396" s="4" t="s">
        <v>4955</v>
      </c>
      <c r="D396" s="4" t="s">
        <v>9</v>
      </c>
      <c r="E396" s="4" t="s">
        <v>5900</v>
      </c>
      <c r="F396" s="102">
        <v>44502</v>
      </c>
      <c r="G396" s="4" t="s">
        <v>9</v>
      </c>
      <c r="H396" s="102"/>
      <c r="I396" s="4" t="s">
        <v>7069</v>
      </c>
      <c r="J396" s="4" t="s">
        <v>9</v>
      </c>
      <c r="K396" s="4" t="s">
        <v>5002</v>
      </c>
      <c r="L396" s="4" t="s">
        <v>9</v>
      </c>
      <c r="M396" s="4" t="s">
        <v>9</v>
      </c>
      <c r="N396" s="4" t="s">
        <v>5002</v>
      </c>
      <c r="O396" s="4" t="s">
        <v>4955</v>
      </c>
      <c r="P396" s="4" t="s">
        <v>5901</v>
      </c>
      <c r="Q396" s="4" t="s">
        <v>9</v>
      </c>
      <c r="R396" s="4" t="s">
        <v>9</v>
      </c>
      <c r="S396" s="4" t="s">
        <v>11</v>
      </c>
      <c r="T396" s="4" t="s">
        <v>1449</v>
      </c>
      <c r="U396" s="4" t="s">
        <v>5902</v>
      </c>
      <c r="V396" s="102"/>
      <c r="W396" s="4" t="s">
        <v>5902</v>
      </c>
      <c r="X396" s="4" t="s">
        <v>9</v>
      </c>
      <c r="Y396" s="4" t="s">
        <v>11</v>
      </c>
      <c r="Z396" s="4" t="s">
        <v>9</v>
      </c>
      <c r="AA396" s="4" t="s">
        <v>9</v>
      </c>
      <c r="AB396" s="102"/>
      <c r="AC396" s="102"/>
      <c r="AD396" s="102"/>
      <c r="AE396" s="102">
        <v>44502</v>
      </c>
      <c r="AF396" s="102"/>
      <c r="AG396" s="102"/>
      <c r="AH396" s="4" t="s">
        <v>5903</v>
      </c>
      <c r="AI396" s="4" t="s">
        <v>9</v>
      </c>
      <c r="AJ396" s="4" t="s">
        <v>9</v>
      </c>
      <c r="AK396" s="4" t="s">
        <v>9</v>
      </c>
      <c r="AL396" s="4" t="s">
        <v>5904</v>
      </c>
      <c r="AM396" s="4" t="s">
        <v>5905</v>
      </c>
      <c r="AN396" s="4" t="s">
        <v>9</v>
      </c>
      <c r="AO396" s="4" t="s">
        <v>9</v>
      </c>
      <c r="AP396" s="4" t="s">
        <v>5902</v>
      </c>
      <c r="AQ396" s="4" t="s">
        <v>9</v>
      </c>
      <c r="AR396" s="4" t="s">
        <v>9</v>
      </c>
      <c r="AS396" s="4" t="s">
        <v>9</v>
      </c>
      <c r="AT396" s="4" t="s">
        <v>9</v>
      </c>
      <c r="AU396" s="4" t="s">
        <v>9</v>
      </c>
      <c r="AV396" s="102"/>
      <c r="AW396" s="4" t="s">
        <v>5902</v>
      </c>
      <c r="AX396" s="4" t="s">
        <v>9</v>
      </c>
      <c r="AY396" s="4" t="s">
        <v>9</v>
      </c>
      <c r="AZ396" s="4" t="s">
        <v>9</v>
      </c>
      <c r="BA396" s="4" t="s">
        <v>9</v>
      </c>
      <c r="BB396" s="103">
        <v>0</v>
      </c>
      <c r="BC396" s="102"/>
      <c r="BD396" s="4" t="s">
        <v>9</v>
      </c>
      <c r="BE396" s="102"/>
      <c r="BF396" s="102"/>
      <c r="BG396" s="4" t="s">
        <v>9</v>
      </c>
      <c r="BH396" s="4" t="s">
        <v>5906</v>
      </c>
      <c r="BI396" s="4" t="s">
        <v>9</v>
      </c>
      <c r="BJ396" s="4" t="s">
        <v>9</v>
      </c>
      <c r="BK396" s="4" t="s">
        <v>9</v>
      </c>
      <c r="BL396" s="4" t="s">
        <v>9</v>
      </c>
      <c r="BM396" s="4" t="s">
        <v>9</v>
      </c>
      <c r="BN396" s="4" t="s">
        <v>5907</v>
      </c>
      <c r="BO396" s="4" t="s">
        <v>5908</v>
      </c>
      <c r="BP396" s="4" t="s">
        <v>9</v>
      </c>
      <c r="BQ396" s="4" t="s">
        <v>9</v>
      </c>
      <c r="BR396" s="4" t="s">
        <v>5902</v>
      </c>
      <c r="BS396" s="4" t="s">
        <v>9</v>
      </c>
      <c r="BT396" s="4" t="s">
        <v>9</v>
      </c>
      <c r="BU396" s="4" t="s">
        <v>9</v>
      </c>
      <c r="BV396" s="4" t="s">
        <v>9</v>
      </c>
      <c r="BW396" s="4" t="s">
        <v>9</v>
      </c>
      <c r="BX396" s="4" t="s">
        <v>5901</v>
      </c>
      <c r="BY396" s="4" t="s">
        <v>9</v>
      </c>
      <c r="BZ396" s="4" t="s">
        <v>9</v>
      </c>
      <c r="CA396" s="4" t="s">
        <v>9</v>
      </c>
      <c r="CB396" s="4" t="s">
        <v>9</v>
      </c>
      <c r="CC396" s="4" t="s">
        <v>9</v>
      </c>
      <c r="CD396" s="4" t="s">
        <v>9</v>
      </c>
      <c r="CE396" s="4" t="s">
        <v>9</v>
      </c>
      <c r="CF396" s="4" t="s">
        <v>5902</v>
      </c>
      <c r="CG396" s="4" t="s">
        <v>9</v>
      </c>
      <c r="CH396" s="4" t="s">
        <v>9</v>
      </c>
      <c r="CI396" s="4" t="s">
        <v>9</v>
      </c>
      <c r="CJ396" s="4" t="s">
        <v>9</v>
      </c>
      <c r="CK396" s="104">
        <v>0.51743055555555995</v>
      </c>
      <c r="CL396" s="104">
        <v>0</v>
      </c>
      <c r="CM396" s="4" t="s">
        <v>9</v>
      </c>
      <c r="CN396" s="4" t="s">
        <v>5902</v>
      </c>
      <c r="CO396" s="4" t="s">
        <v>9</v>
      </c>
      <c r="CP396" s="4" t="s">
        <v>9</v>
      </c>
      <c r="CQ396" s="4" t="s">
        <v>9</v>
      </c>
      <c r="CR396" s="4" t="s">
        <v>9</v>
      </c>
      <c r="CS396" s="4" t="s">
        <v>9</v>
      </c>
      <c r="CT396" s="4" t="s">
        <v>9</v>
      </c>
      <c r="CU396" s="4" t="s">
        <v>9</v>
      </c>
      <c r="CV396" s="4" t="s">
        <v>11</v>
      </c>
      <c r="CW396" s="4" t="s">
        <v>5909</v>
      </c>
      <c r="CX396" s="4" t="s">
        <v>9</v>
      </c>
      <c r="CY396" s="4" t="s">
        <v>9</v>
      </c>
      <c r="CZ396" s="4" t="s">
        <v>9</v>
      </c>
      <c r="DA396" s="4" t="s">
        <v>9</v>
      </c>
      <c r="DB396" s="4" t="s">
        <v>9</v>
      </c>
      <c r="DC396" s="102"/>
      <c r="DE396" s="8" t="str">
        <f t="shared" si="12"/>
        <v>XIT415</v>
      </c>
      <c r="DF396" s="8" t="str">
        <f t="shared" si="13"/>
        <v>Endpoint Detection and Response</v>
      </c>
    </row>
    <row r="397" spans="1:110">
      <c r="A397" s="4" t="s">
        <v>6304</v>
      </c>
      <c r="B397" s="4" t="s">
        <v>5899</v>
      </c>
      <c r="C397" s="4" t="s">
        <v>4955</v>
      </c>
      <c r="D397" s="4" t="s">
        <v>9</v>
      </c>
      <c r="E397" s="4" t="s">
        <v>5900</v>
      </c>
      <c r="F397" s="102">
        <v>44502</v>
      </c>
      <c r="G397" s="4" t="s">
        <v>9</v>
      </c>
      <c r="H397" s="102"/>
      <c r="I397" s="4" t="s">
        <v>7070</v>
      </c>
      <c r="J397" s="4" t="s">
        <v>9</v>
      </c>
      <c r="K397" s="4" t="s">
        <v>5002</v>
      </c>
      <c r="L397" s="4" t="s">
        <v>9</v>
      </c>
      <c r="M397" s="4" t="s">
        <v>9</v>
      </c>
      <c r="N397" s="4" t="s">
        <v>5002</v>
      </c>
      <c r="O397" s="4" t="s">
        <v>4955</v>
      </c>
      <c r="P397" s="4" t="s">
        <v>5901</v>
      </c>
      <c r="Q397" s="4" t="s">
        <v>9</v>
      </c>
      <c r="R397" s="4" t="s">
        <v>9</v>
      </c>
      <c r="S397" s="4" t="s">
        <v>11</v>
      </c>
      <c r="T397" s="4" t="s">
        <v>1449</v>
      </c>
      <c r="U397" s="4" t="s">
        <v>5902</v>
      </c>
      <c r="V397" s="102"/>
      <c r="W397" s="4" t="s">
        <v>5902</v>
      </c>
      <c r="X397" s="4" t="s">
        <v>9</v>
      </c>
      <c r="Y397" s="4" t="s">
        <v>11</v>
      </c>
      <c r="Z397" s="4" t="s">
        <v>9</v>
      </c>
      <c r="AA397" s="4" t="s">
        <v>9</v>
      </c>
      <c r="AB397" s="102"/>
      <c r="AC397" s="102"/>
      <c r="AD397" s="102"/>
      <c r="AE397" s="102">
        <v>44502</v>
      </c>
      <c r="AF397" s="102"/>
      <c r="AG397" s="102"/>
      <c r="AH397" s="4" t="s">
        <v>5903</v>
      </c>
      <c r="AI397" s="4" t="s">
        <v>9</v>
      </c>
      <c r="AJ397" s="4" t="s">
        <v>9</v>
      </c>
      <c r="AK397" s="4" t="s">
        <v>9</v>
      </c>
      <c r="AL397" s="4" t="s">
        <v>5904</v>
      </c>
      <c r="AM397" s="4" t="s">
        <v>5905</v>
      </c>
      <c r="AN397" s="4" t="s">
        <v>9</v>
      </c>
      <c r="AO397" s="4" t="s">
        <v>9</v>
      </c>
      <c r="AP397" s="4" t="s">
        <v>5902</v>
      </c>
      <c r="AQ397" s="4" t="s">
        <v>9</v>
      </c>
      <c r="AR397" s="4" t="s">
        <v>9</v>
      </c>
      <c r="AS397" s="4" t="s">
        <v>9</v>
      </c>
      <c r="AT397" s="4" t="s">
        <v>9</v>
      </c>
      <c r="AU397" s="4" t="s">
        <v>9</v>
      </c>
      <c r="AV397" s="102"/>
      <c r="AW397" s="4" t="s">
        <v>5902</v>
      </c>
      <c r="AX397" s="4" t="s">
        <v>9</v>
      </c>
      <c r="AY397" s="4" t="s">
        <v>9</v>
      </c>
      <c r="AZ397" s="4" t="s">
        <v>9</v>
      </c>
      <c r="BA397" s="4" t="s">
        <v>9</v>
      </c>
      <c r="BB397" s="103">
        <v>0</v>
      </c>
      <c r="BC397" s="102"/>
      <c r="BD397" s="4" t="s">
        <v>9</v>
      </c>
      <c r="BE397" s="102"/>
      <c r="BF397" s="102"/>
      <c r="BG397" s="4" t="s">
        <v>9</v>
      </c>
      <c r="BH397" s="4" t="s">
        <v>5906</v>
      </c>
      <c r="BI397" s="4" t="s">
        <v>9</v>
      </c>
      <c r="BJ397" s="4" t="s">
        <v>9</v>
      </c>
      <c r="BK397" s="4" t="s">
        <v>9</v>
      </c>
      <c r="BL397" s="4" t="s">
        <v>9</v>
      </c>
      <c r="BM397" s="4" t="s">
        <v>9</v>
      </c>
      <c r="BN397" s="4" t="s">
        <v>5907</v>
      </c>
      <c r="BO397" s="4" t="s">
        <v>5908</v>
      </c>
      <c r="BP397" s="4" t="s">
        <v>9</v>
      </c>
      <c r="BQ397" s="4" t="s">
        <v>9</v>
      </c>
      <c r="BR397" s="4" t="s">
        <v>5902</v>
      </c>
      <c r="BS397" s="4" t="s">
        <v>9</v>
      </c>
      <c r="BT397" s="4" t="s">
        <v>9</v>
      </c>
      <c r="BU397" s="4" t="s">
        <v>9</v>
      </c>
      <c r="BV397" s="4" t="s">
        <v>9</v>
      </c>
      <c r="BW397" s="4" t="s">
        <v>9</v>
      </c>
      <c r="BX397" s="4" t="s">
        <v>5901</v>
      </c>
      <c r="BY397" s="4" t="s">
        <v>9</v>
      </c>
      <c r="BZ397" s="4" t="s">
        <v>9</v>
      </c>
      <c r="CA397" s="4" t="s">
        <v>9</v>
      </c>
      <c r="CB397" s="4" t="s">
        <v>9</v>
      </c>
      <c r="CC397" s="4" t="s">
        <v>9</v>
      </c>
      <c r="CD397" s="4" t="s">
        <v>9</v>
      </c>
      <c r="CE397" s="4" t="s">
        <v>9</v>
      </c>
      <c r="CF397" s="4" t="s">
        <v>5902</v>
      </c>
      <c r="CG397" s="4" t="s">
        <v>9</v>
      </c>
      <c r="CH397" s="4" t="s">
        <v>9</v>
      </c>
      <c r="CI397" s="4" t="s">
        <v>9</v>
      </c>
      <c r="CJ397" s="4" t="s">
        <v>9</v>
      </c>
      <c r="CK397" s="104">
        <v>0.51743055555555995</v>
      </c>
      <c r="CL397" s="104">
        <v>0</v>
      </c>
      <c r="CM397" s="4" t="s">
        <v>9</v>
      </c>
      <c r="CN397" s="4" t="s">
        <v>5902</v>
      </c>
      <c r="CO397" s="4" t="s">
        <v>9</v>
      </c>
      <c r="CP397" s="4" t="s">
        <v>9</v>
      </c>
      <c r="CQ397" s="4" t="s">
        <v>9</v>
      </c>
      <c r="CR397" s="4" t="s">
        <v>9</v>
      </c>
      <c r="CS397" s="4" t="s">
        <v>9</v>
      </c>
      <c r="CT397" s="4" t="s">
        <v>9</v>
      </c>
      <c r="CU397" s="4" t="s">
        <v>9</v>
      </c>
      <c r="CV397" s="4" t="s">
        <v>11</v>
      </c>
      <c r="CW397" s="4" t="s">
        <v>5909</v>
      </c>
      <c r="CX397" s="4" t="s">
        <v>9</v>
      </c>
      <c r="CY397" s="4" t="s">
        <v>9</v>
      </c>
      <c r="CZ397" s="4" t="s">
        <v>9</v>
      </c>
      <c r="DA397" s="4" t="s">
        <v>9</v>
      </c>
      <c r="DB397" s="4" t="s">
        <v>9</v>
      </c>
      <c r="DC397" s="102"/>
      <c r="DE397" s="8" t="str">
        <f t="shared" si="12"/>
        <v>XIT416</v>
      </c>
      <c r="DF397" s="8" t="str">
        <f t="shared" si="13"/>
        <v>Cybersecurity Improvements</v>
      </c>
    </row>
    <row r="398" spans="1:110">
      <c r="A398" s="4" t="s">
        <v>6305</v>
      </c>
      <c r="B398" s="4" t="s">
        <v>5899</v>
      </c>
      <c r="C398" s="4" t="s">
        <v>4955</v>
      </c>
      <c r="D398" s="4" t="s">
        <v>9</v>
      </c>
      <c r="E398" s="4" t="s">
        <v>5900</v>
      </c>
      <c r="F398" s="102">
        <v>44502</v>
      </c>
      <c r="G398" s="4" t="s">
        <v>9</v>
      </c>
      <c r="H398" s="102"/>
      <c r="I398" s="4" t="s">
        <v>7071</v>
      </c>
      <c r="J398" s="4" t="s">
        <v>9</v>
      </c>
      <c r="K398" s="4" t="s">
        <v>5002</v>
      </c>
      <c r="L398" s="4" t="s">
        <v>9</v>
      </c>
      <c r="M398" s="4" t="s">
        <v>9</v>
      </c>
      <c r="N398" s="4" t="s">
        <v>5002</v>
      </c>
      <c r="O398" s="4" t="s">
        <v>4955</v>
      </c>
      <c r="P398" s="4" t="s">
        <v>5901</v>
      </c>
      <c r="Q398" s="4" t="s">
        <v>9</v>
      </c>
      <c r="R398" s="4" t="s">
        <v>9</v>
      </c>
      <c r="S398" s="4" t="s">
        <v>11</v>
      </c>
      <c r="T398" s="4" t="s">
        <v>1449</v>
      </c>
      <c r="U398" s="4" t="s">
        <v>5902</v>
      </c>
      <c r="V398" s="102"/>
      <c r="W398" s="4" t="s">
        <v>5902</v>
      </c>
      <c r="X398" s="4" t="s">
        <v>9</v>
      </c>
      <c r="Y398" s="4" t="s">
        <v>11</v>
      </c>
      <c r="Z398" s="4" t="s">
        <v>9</v>
      </c>
      <c r="AA398" s="4" t="s">
        <v>9</v>
      </c>
      <c r="AB398" s="102"/>
      <c r="AC398" s="102"/>
      <c r="AD398" s="102"/>
      <c r="AE398" s="102">
        <v>44502</v>
      </c>
      <c r="AF398" s="102"/>
      <c r="AG398" s="102"/>
      <c r="AH398" s="4" t="s">
        <v>5903</v>
      </c>
      <c r="AI398" s="4" t="s">
        <v>9</v>
      </c>
      <c r="AJ398" s="4" t="s">
        <v>9</v>
      </c>
      <c r="AK398" s="4" t="s">
        <v>9</v>
      </c>
      <c r="AL398" s="4" t="s">
        <v>5904</v>
      </c>
      <c r="AM398" s="4" t="s">
        <v>5905</v>
      </c>
      <c r="AN398" s="4" t="s">
        <v>9</v>
      </c>
      <c r="AO398" s="4" t="s">
        <v>9</v>
      </c>
      <c r="AP398" s="4" t="s">
        <v>5902</v>
      </c>
      <c r="AQ398" s="4" t="s">
        <v>9</v>
      </c>
      <c r="AR398" s="4" t="s">
        <v>9</v>
      </c>
      <c r="AS398" s="4" t="s">
        <v>9</v>
      </c>
      <c r="AT398" s="4" t="s">
        <v>9</v>
      </c>
      <c r="AU398" s="4" t="s">
        <v>9</v>
      </c>
      <c r="AV398" s="102"/>
      <c r="AW398" s="4" t="s">
        <v>5902</v>
      </c>
      <c r="AX398" s="4" t="s">
        <v>9</v>
      </c>
      <c r="AY398" s="4" t="s">
        <v>9</v>
      </c>
      <c r="AZ398" s="4" t="s">
        <v>9</v>
      </c>
      <c r="BA398" s="4" t="s">
        <v>9</v>
      </c>
      <c r="BB398" s="103">
        <v>0</v>
      </c>
      <c r="BC398" s="102"/>
      <c r="BD398" s="4" t="s">
        <v>9</v>
      </c>
      <c r="BE398" s="102"/>
      <c r="BF398" s="102"/>
      <c r="BG398" s="4" t="s">
        <v>9</v>
      </c>
      <c r="BH398" s="4" t="s">
        <v>5906</v>
      </c>
      <c r="BI398" s="4" t="s">
        <v>9</v>
      </c>
      <c r="BJ398" s="4" t="s">
        <v>9</v>
      </c>
      <c r="BK398" s="4" t="s">
        <v>9</v>
      </c>
      <c r="BL398" s="4" t="s">
        <v>9</v>
      </c>
      <c r="BM398" s="4" t="s">
        <v>9</v>
      </c>
      <c r="BN398" s="4" t="s">
        <v>5907</v>
      </c>
      <c r="BO398" s="4" t="s">
        <v>5908</v>
      </c>
      <c r="BP398" s="4" t="s">
        <v>9</v>
      </c>
      <c r="BQ398" s="4" t="s">
        <v>9</v>
      </c>
      <c r="BR398" s="4" t="s">
        <v>5902</v>
      </c>
      <c r="BS398" s="4" t="s">
        <v>9</v>
      </c>
      <c r="BT398" s="4" t="s">
        <v>9</v>
      </c>
      <c r="BU398" s="4" t="s">
        <v>9</v>
      </c>
      <c r="BV398" s="4" t="s">
        <v>9</v>
      </c>
      <c r="BW398" s="4" t="s">
        <v>9</v>
      </c>
      <c r="BX398" s="4" t="s">
        <v>5901</v>
      </c>
      <c r="BY398" s="4" t="s">
        <v>9</v>
      </c>
      <c r="BZ398" s="4" t="s">
        <v>9</v>
      </c>
      <c r="CA398" s="4" t="s">
        <v>9</v>
      </c>
      <c r="CB398" s="4" t="s">
        <v>9</v>
      </c>
      <c r="CC398" s="4" t="s">
        <v>9</v>
      </c>
      <c r="CD398" s="4" t="s">
        <v>9</v>
      </c>
      <c r="CE398" s="4" t="s">
        <v>9</v>
      </c>
      <c r="CF398" s="4" t="s">
        <v>5902</v>
      </c>
      <c r="CG398" s="4" t="s">
        <v>9</v>
      </c>
      <c r="CH398" s="4" t="s">
        <v>9</v>
      </c>
      <c r="CI398" s="4" t="s">
        <v>9</v>
      </c>
      <c r="CJ398" s="4" t="s">
        <v>9</v>
      </c>
      <c r="CK398" s="104">
        <v>0.51743055555555995</v>
      </c>
      <c r="CL398" s="104">
        <v>0</v>
      </c>
      <c r="CM398" s="4" t="s">
        <v>9</v>
      </c>
      <c r="CN398" s="4" t="s">
        <v>5902</v>
      </c>
      <c r="CO398" s="4" t="s">
        <v>9</v>
      </c>
      <c r="CP398" s="4" t="s">
        <v>9</v>
      </c>
      <c r="CQ398" s="4" t="s">
        <v>9</v>
      </c>
      <c r="CR398" s="4" t="s">
        <v>9</v>
      </c>
      <c r="CS398" s="4" t="s">
        <v>9</v>
      </c>
      <c r="CT398" s="4" t="s">
        <v>9</v>
      </c>
      <c r="CU398" s="4" t="s">
        <v>9</v>
      </c>
      <c r="CV398" s="4" t="s">
        <v>11</v>
      </c>
      <c r="CW398" s="4" t="s">
        <v>5909</v>
      </c>
      <c r="CX398" s="4" t="s">
        <v>9</v>
      </c>
      <c r="CY398" s="4" t="s">
        <v>9</v>
      </c>
      <c r="CZ398" s="4" t="s">
        <v>9</v>
      </c>
      <c r="DA398" s="4" t="s">
        <v>9</v>
      </c>
      <c r="DB398" s="4" t="s">
        <v>9</v>
      </c>
      <c r="DC398" s="102"/>
      <c r="DE398" s="8" t="str">
        <f t="shared" si="12"/>
        <v>XIT417</v>
      </c>
      <c r="DF398" s="8" t="str">
        <f t="shared" si="13"/>
        <v>SOC and SIEM Service</v>
      </c>
    </row>
    <row r="399" spans="1:110">
      <c r="A399" s="4" t="s">
        <v>6306</v>
      </c>
      <c r="B399" s="4" t="s">
        <v>5899</v>
      </c>
      <c r="C399" s="4" t="s">
        <v>4955</v>
      </c>
      <c r="D399" s="4" t="s">
        <v>9</v>
      </c>
      <c r="E399" s="4" t="s">
        <v>5900</v>
      </c>
      <c r="F399" s="102">
        <v>44502</v>
      </c>
      <c r="G399" s="4" t="s">
        <v>9</v>
      </c>
      <c r="H399" s="102"/>
      <c r="I399" s="4" t="s">
        <v>7072</v>
      </c>
      <c r="J399" s="4" t="s">
        <v>9</v>
      </c>
      <c r="K399" s="4" t="s">
        <v>5002</v>
      </c>
      <c r="L399" s="4" t="s">
        <v>9</v>
      </c>
      <c r="M399" s="4" t="s">
        <v>9</v>
      </c>
      <c r="N399" s="4" t="s">
        <v>5002</v>
      </c>
      <c r="O399" s="4" t="s">
        <v>4955</v>
      </c>
      <c r="P399" s="4" t="s">
        <v>5901</v>
      </c>
      <c r="Q399" s="4" t="s">
        <v>9</v>
      </c>
      <c r="R399" s="4" t="s">
        <v>9</v>
      </c>
      <c r="S399" s="4" t="s">
        <v>11</v>
      </c>
      <c r="T399" s="4" t="s">
        <v>1449</v>
      </c>
      <c r="U399" s="4" t="s">
        <v>5902</v>
      </c>
      <c r="V399" s="102"/>
      <c r="W399" s="4" t="s">
        <v>5902</v>
      </c>
      <c r="X399" s="4" t="s">
        <v>9</v>
      </c>
      <c r="Y399" s="4" t="s">
        <v>11</v>
      </c>
      <c r="Z399" s="4" t="s">
        <v>9</v>
      </c>
      <c r="AA399" s="4" t="s">
        <v>9</v>
      </c>
      <c r="AB399" s="102"/>
      <c r="AC399" s="102"/>
      <c r="AD399" s="102"/>
      <c r="AE399" s="102">
        <v>44502</v>
      </c>
      <c r="AF399" s="102"/>
      <c r="AG399" s="102"/>
      <c r="AH399" s="4" t="s">
        <v>5903</v>
      </c>
      <c r="AI399" s="4" t="s">
        <v>9</v>
      </c>
      <c r="AJ399" s="4" t="s">
        <v>9</v>
      </c>
      <c r="AK399" s="4" t="s">
        <v>9</v>
      </c>
      <c r="AL399" s="4" t="s">
        <v>5904</v>
      </c>
      <c r="AM399" s="4" t="s">
        <v>5905</v>
      </c>
      <c r="AN399" s="4" t="s">
        <v>9</v>
      </c>
      <c r="AO399" s="4" t="s">
        <v>9</v>
      </c>
      <c r="AP399" s="4" t="s">
        <v>5902</v>
      </c>
      <c r="AQ399" s="4" t="s">
        <v>9</v>
      </c>
      <c r="AR399" s="4" t="s">
        <v>9</v>
      </c>
      <c r="AS399" s="4" t="s">
        <v>9</v>
      </c>
      <c r="AT399" s="4" t="s">
        <v>9</v>
      </c>
      <c r="AU399" s="4" t="s">
        <v>9</v>
      </c>
      <c r="AV399" s="102"/>
      <c r="AW399" s="4" t="s">
        <v>5902</v>
      </c>
      <c r="AX399" s="4" t="s">
        <v>9</v>
      </c>
      <c r="AY399" s="4" t="s">
        <v>9</v>
      </c>
      <c r="AZ399" s="4" t="s">
        <v>9</v>
      </c>
      <c r="BA399" s="4" t="s">
        <v>9</v>
      </c>
      <c r="BB399" s="103">
        <v>0</v>
      </c>
      <c r="BC399" s="102"/>
      <c r="BD399" s="4" t="s">
        <v>9</v>
      </c>
      <c r="BE399" s="102"/>
      <c r="BF399" s="102"/>
      <c r="BG399" s="4" t="s">
        <v>9</v>
      </c>
      <c r="BH399" s="4" t="s">
        <v>5906</v>
      </c>
      <c r="BI399" s="4" t="s">
        <v>9</v>
      </c>
      <c r="BJ399" s="4" t="s">
        <v>9</v>
      </c>
      <c r="BK399" s="4" t="s">
        <v>9</v>
      </c>
      <c r="BL399" s="4" t="s">
        <v>9</v>
      </c>
      <c r="BM399" s="4" t="s">
        <v>9</v>
      </c>
      <c r="BN399" s="4" t="s">
        <v>5907</v>
      </c>
      <c r="BO399" s="4" t="s">
        <v>5908</v>
      </c>
      <c r="BP399" s="4" t="s">
        <v>9</v>
      </c>
      <c r="BQ399" s="4" t="s">
        <v>9</v>
      </c>
      <c r="BR399" s="4" t="s">
        <v>5902</v>
      </c>
      <c r="BS399" s="4" t="s">
        <v>9</v>
      </c>
      <c r="BT399" s="4" t="s">
        <v>9</v>
      </c>
      <c r="BU399" s="4" t="s">
        <v>9</v>
      </c>
      <c r="BV399" s="4" t="s">
        <v>9</v>
      </c>
      <c r="BW399" s="4" t="s">
        <v>9</v>
      </c>
      <c r="BX399" s="4" t="s">
        <v>5901</v>
      </c>
      <c r="BY399" s="4" t="s">
        <v>9</v>
      </c>
      <c r="BZ399" s="4" t="s">
        <v>9</v>
      </c>
      <c r="CA399" s="4" t="s">
        <v>9</v>
      </c>
      <c r="CB399" s="4" t="s">
        <v>9</v>
      </c>
      <c r="CC399" s="4" t="s">
        <v>9</v>
      </c>
      <c r="CD399" s="4" t="s">
        <v>9</v>
      </c>
      <c r="CE399" s="4" t="s">
        <v>9</v>
      </c>
      <c r="CF399" s="4" t="s">
        <v>5902</v>
      </c>
      <c r="CG399" s="4" t="s">
        <v>9</v>
      </c>
      <c r="CH399" s="4" t="s">
        <v>9</v>
      </c>
      <c r="CI399" s="4" t="s">
        <v>9</v>
      </c>
      <c r="CJ399" s="4" t="s">
        <v>9</v>
      </c>
      <c r="CK399" s="104">
        <v>0.51743055555555995</v>
      </c>
      <c r="CL399" s="104">
        <v>0</v>
      </c>
      <c r="CM399" s="4" t="s">
        <v>9</v>
      </c>
      <c r="CN399" s="4" t="s">
        <v>5902</v>
      </c>
      <c r="CO399" s="4" t="s">
        <v>9</v>
      </c>
      <c r="CP399" s="4" t="s">
        <v>9</v>
      </c>
      <c r="CQ399" s="4" t="s">
        <v>9</v>
      </c>
      <c r="CR399" s="4" t="s">
        <v>9</v>
      </c>
      <c r="CS399" s="4" t="s">
        <v>9</v>
      </c>
      <c r="CT399" s="4" t="s">
        <v>9</v>
      </c>
      <c r="CU399" s="4" t="s">
        <v>9</v>
      </c>
      <c r="CV399" s="4" t="s">
        <v>11</v>
      </c>
      <c r="CW399" s="4" t="s">
        <v>5909</v>
      </c>
      <c r="CX399" s="4" t="s">
        <v>9</v>
      </c>
      <c r="CY399" s="4" t="s">
        <v>9</v>
      </c>
      <c r="CZ399" s="4" t="s">
        <v>9</v>
      </c>
      <c r="DA399" s="4" t="s">
        <v>9</v>
      </c>
      <c r="DB399" s="4" t="s">
        <v>9</v>
      </c>
      <c r="DC399" s="102"/>
      <c r="DE399" s="8" t="str">
        <f t="shared" si="12"/>
        <v>XIT418</v>
      </c>
      <c r="DF399" s="8" t="str">
        <f t="shared" si="13"/>
        <v>MFA</v>
      </c>
    </row>
    <row r="400" spans="1:110">
      <c r="A400" s="4" t="s">
        <v>6307</v>
      </c>
      <c r="B400" s="4" t="s">
        <v>5899</v>
      </c>
      <c r="C400" s="4" t="s">
        <v>4955</v>
      </c>
      <c r="D400" s="4" t="s">
        <v>9</v>
      </c>
      <c r="E400" s="4" t="s">
        <v>5900</v>
      </c>
      <c r="F400" s="102">
        <v>44502</v>
      </c>
      <c r="G400" s="4" t="s">
        <v>9</v>
      </c>
      <c r="H400" s="102"/>
      <c r="I400" s="4" t="s">
        <v>7073</v>
      </c>
      <c r="J400" s="4" t="s">
        <v>9</v>
      </c>
      <c r="K400" s="4" t="s">
        <v>5002</v>
      </c>
      <c r="L400" s="4" t="s">
        <v>9</v>
      </c>
      <c r="M400" s="4" t="s">
        <v>9</v>
      </c>
      <c r="N400" s="4" t="s">
        <v>5002</v>
      </c>
      <c r="O400" s="4" t="s">
        <v>4955</v>
      </c>
      <c r="P400" s="4" t="s">
        <v>5901</v>
      </c>
      <c r="Q400" s="4" t="s">
        <v>9</v>
      </c>
      <c r="R400" s="4" t="s">
        <v>9</v>
      </c>
      <c r="S400" s="4" t="s">
        <v>11</v>
      </c>
      <c r="T400" s="4" t="s">
        <v>1449</v>
      </c>
      <c r="U400" s="4" t="s">
        <v>5902</v>
      </c>
      <c r="V400" s="102"/>
      <c r="W400" s="4" t="s">
        <v>5902</v>
      </c>
      <c r="X400" s="4" t="s">
        <v>9</v>
      </c>
      <c r="Y400" s="4" t="s">
        <v>11</v>
      </c>
      <c r="Z400" s="4" t="s">
        <v>9</v>
      </c>
      <c r="AA400" s="4" t="s">
        <v>9</v>
      </c>
      <c r="AB400" s="102"/>
      <c r="AC400" s="102"/>
      <c r="AD400" s="102"/>
      <c r="AE400" s="102">
        <v>44502</v>
      </c>
      <c r="AF400" s="102"/>
      <c r="AG400" s="102"/>
      <c r="AH400" s="4" t="s">
        <v>5903</v>
      </c>
      <c r="AI400" s="4" t="s">
        <v>9</v>
      </c>
      <c r="AJ400" s="4" t="s">
        <v>9</v>
      </c>
      <c r="AK400" s="4" t="s">
        <v>9</v>
      </c>
      <c r="AL400" s="4" t="s">
        <v>5904</v>
      </c>
      <c r="AM400" s="4" t="s">
        <v>5905</v>
      </c>
      <c r="AN400" s="4" t="s">
        <v>9</v>
      </c>
      <c r="AO400" s="4" t="s">
        <v>9</v>
      </c>
      <c r="AP400" s="4" t="s">
        <v>5902</v>
      </c>
      <c r="AQ400" s="4" t="s">
        <v>9</v>
      </c>
      <c r="AR400" s="4" t="s">
        <v>9</v>
      </c>
      <c r="AS400" s="4" t="s">
        <v>9</v>
      </c>
      <c r="AT400" s="4" t="s">
        <v>9</v>
      </c>
      <c r="AU400" s="4" t="s">
        <v>9</v>
      </c>
      <c r="AV400" s="102"/>
      <c r="AW400" s="4" t="s">
        <v>5902</v>
      </c>
      <c r="AX400" s="4" t="s">
        <v>9</v>
      </c>
      <c r="AY400" s="4" t="s">
        <v>9</v>
      </c>
      <c r="AZ400" s="4" t="s">
        <v>9</v>
      </c>
      <c r="BA400" s="4" t="s">
        <v>9</v>
      </c>
      <c r="BB400" s="103">
        <v>0</v>
      </c>
      <c r="BC400" s="102"/>
      <c r="BD400" s="4" t="s">
        <v>9</v>
      </c>
      <c r="BE400" s="102"/>
      <c r="BF400" s="102"/>
      <c r="BG400" s="4" t="s">
        <v>9</v>
      </c>
      <c r="BH400" s="4" t="s">
        <v>5906</v>
      </c>
      <c r="BI400" s="4" t="s">
        <v>9</v>
      </c>
      <c r="BJ400" s="4" t="s">
        <v>9</v>
      </c>
      <c r="BK400" s="4" t="s">
        <v>9</v>
      </c>
      <c r="BL400" s="4" t="s">
        <v>9</v>
      </c>
      <c r="BM400" s="4" t="s">
        <v>9</v>
      </c>
      <c r="BN400" s="4" t="s">
        <v>5907</v>
      </c>
      <c r="BO400" s="4" t="s">
        <v>5908</v>
      </c>
      <c r="BP400" s="4" t="s">
        <v>9</v>
      </c>
      <c r="BQ400" s="4" t="s">
        <v>9</v>
      </c>
      <c r="BR400" s="4" t="s">
        <v>5902</v>
      </c>
      <c r="BS400" s="4" t="s">
        <v>9</v>
      </c>
      <c r="BT400" s="4" t="s">
        <v>9</v>
      </c>
      <c r="BU400" s="4" t="s">
        <v>9</v>
      </c>
      <c r="BV400" s="4" t="s">
        <v>9</v>
      </c>
      <c r="BW400" s="4" t="s">
        <v>9</v>
      </c>
      <c r="BX400" s="4" t="s">
        <v>5901</v>
      </c>
      <c r="BY400" s="4" t="s">
        <v>9</v>
      </c>
      <c r="BZ400" s="4" t="s">
        <v>9</v>
      </c>
      <c r="CA400" s="4" t="s">
        <v>9</v>
      </c>
      <c r="CB400" s="4" t="s">
        <v>9</v>
      </c>
      <c r="CC400" s="4" t="s">
        <v>9</v>
      </c>
      <c r="CD400" s="4" t="s">
        <v>9</v>
      </c>
      <c r="CE400" s="4" t="s">
        <v>9</v>
      </c>
      <c r="CF400" s="4" t="s">
        <v>5902</v>
      </c>
      <c r="CG400" s="4" t="s">
        <v>9</v>
      </c>
      <c r="CH400" s="4" t="s">
        <v>9</v>
      </c>
      <c r="CI400" s="4" t="s">
        <v>9</v>
      </c>
      <c r="CJ400" s="4" t="s">
        <v>9</v>
      </c>
      <c r="CK400" s="104">
        <v>0.51743055555555995</v>
      </c>
      <c r="CL400" s="104">
        <v>0</v>
      </c>
      <c r="CM400" s="4" t="s">
        <v>9</v>
      </c>
      <c r="CN400" s="4" t="s">
        <v>5902</v>
      </c>
      <c r="CO400" s="4" t="s">
        <v>9</v>
      </c>
      <c r="CP400" s="4" t="s">
        <v>9</v>
      </c>
      <c r="CQ400" s="4" t="s">
        <v>9</v>
      </c>
      <c r="CR400" s="4" t="s">
        <v>9</v>
      </c>
      <c r="CS400" s="4" t="s">
        <v>9</v>
      </c>
      <c r="CT400" s="4" t="s">
        <v>9</v>
      </c>
      <c r="CU400" s="4" t="s">
        <v>9</v>
      </c>
      <c r="CV400" s="4" t="s">
        <v>11</v>
      </c>
      <c r="CW400" s="4" t="s">
        <v>5909</v>
      </c>
      <c r="CX400" s="4" t="s">
        <v>9</v>
      </c>
      <c r="CY400" s="4" t="s">
        <v>9</v>
      </c>
      <c r="CZ400" s="4" t="s">
        <v>9</v>
      </c>
      <c r="DA400" s="4" t="s">
        <v>9</v>
      </c>
      <c r="DB400" s="4" t="s">
        <v>9</v>
      </c>
      <c r="DC400" s="102"/>
      <c r="DE400" s="8" t="str">
        <f t="shared" si="12"/>
        <v>XIT510</v>
      </c>
      <c r="DF400" s="8" t="str">
        <f t="shared" si="13"/>
        <v>Confluence</v>
      </c>
    </row>
    <row r="401" spans="1:110">
      <c r="A401" s="4" t="s">
        <v>6308</v>
      </c>
      <c r="B401" s="4" t="s">
        <v>5899</v>
      </c>
      <c r="C401" s="4" t="s">
        <v>4955</v>
      </c>
      <c r="D401" s="4" t="s">
        <v>9</v>
      </c>
      <c r="E401" s="4" t="s">
        <v>5900</v>
      </c>
      <c r="F401" s="102">
        <v>44502</v>
      </c>
      <c r="G401" s="4" t="s">
        <v>9</v>
      </c>
      <c r="H401" s="102"/>
      <c r="I401" s="4" t="s">
        <v>7074</v>
      </c>
      <c r="J401" s="4" t="s">
        <v>9</v>
      </c>
      <c r="K401" s="4" t="s">
        <v>5002</v>
      </c>
      <c r="L401" s="4" t="s">
        <v>9</v>
      </c>
      <c r="M401" s="4" t="s">
        <v>9</v>
      </c>
      <c r="N401" s="4" t="s">
        <v>5002</v>
      </c>
      <c r="O401" s="4" t="s">
        <v>4955</v>
      </c>
      <c r="P401" s="4" t="s">
        <v>5901</v>
      </c>
      <c r="Q401" s="4" t="s">
        <v>9</v>
      </c>
      <c r="R401" s="4" t="s">
        <v>9</v>
      </c>
      <c r="S401" s="4" t="s">
        <v>11</v>
      </c>
      <c r="T401" s="4" t="s">
        <v>1449</v>
      </c>
      <c r="U401" s="4" t="s">
        <v>5902</v>
      </c>
      <c r="V401" s="102"/>
      <c r="W401" s="4" t="s">
        <v>5902</v>
      </c>
      <c r="X401" s="4" t="s">
        <v>9</v>
      </c>
      <c r="Y401" s="4" t="s">
        <v>11</v>
      </c>
      <c r="Z401" s="4" t="s">
        <v>9</v>
      </c>
      <c r="AA401" s="4" t="s">
        <v>9</v>
      </c>
      <c r="AB401" s="102"/>
      <c r="AC401" s="102"/>
      <c r="AD401" s="102"/>
      <c r="AE401" s="102">
        <v>44502</v>
      </c>
      <c r="AF401" s="102"/>
      <c r="AG401" s="102"/>
      <c r="AH401" s="4" t="s">
        <v>5903</v>
      </c>
      <c r="AI401" s="4" t="s">
        <v>9</v>
      </c>
      <c r="AJ401" s="4" t="s">
        <v>9</v>
      </c>
      <c r="AK401" s="4" t="s">
        <v>9</v>
      </c>
      <c r="AL401" s="4" t="s">
        <v>5904</v>
      </c>
      <c r="AM401" s="4" t="s">
        <v>5905</v>
      </c>
      <c r="AN401" s="4" t="s">
        <v>9</v>
      </c>
      <c r="AO401" s="4" t="s">
        <v>9</v>
      </c>
      <c r="AP401" s="4" t="s">
        <v>5902</v>
      </c>
      <c r="AQ401" s="4" t="s">
        <v>9</v>
      </c>
      <c r="AR401" s="4" t="s">
        <v>9</v>
      </c>
      <c r="AS401" s="4" t="s">
        <v>9</v>
      </c>
      <c r="AT401" s="4" t="s">
        <v>9</v>
      </c>
      <c r="AU401" s="4" t="s">
        <v>9</v>
      </c>
      <c r="AV401" s="102"/>
      <c r="AW401" s="4" t="s">
        <v>5902</v>
      </c>
      <c r="AX401" s="4" t="s">
        <v>9</v>
      </c>
      <c r="AY401" s="4" t="s">
        <v>9</v>
      </c>
      <c r="AZ401" s="4" t="s">
        <v>9</v>
      </c>
      <c r="BA401" s="4" t="s">
        <v>9</v>
      </c>
      <c r="BB401" s="103">
        <v>0</v>
      </c>
      <c r="BC401" s="102"/>
      <c r="BD401" s="4" t="s">
        <v>9</v>
      </c>
      <c r="BE401" s="102"/>
      <c r="BF401" s="102"/>
      <c r="BG401" s="4" t="s">
        <v>9</v>
      </c>
      <c r="BH401" s="4" t="s">
        <v>5906</v>
      </c>
      <c r="BI401" s="4" t="s">
        <v>9</v>
      </c>
      <c r="BJ401" s="4" t="s">
        <v>9</v>
      </c>
      <c r="BK401" s="4" t="s">
        <v>9</v>
      </c>
      <c r="BL401" s="4" t="s">
        <v>9</v>
      </c>
      <c r="BM401" s="4" t="s">
        <v>9</v>
      </c>
      <c r="BN401" s="4" t="s">
        <v>5907</v>
      </c>
      <c r="BO401" s="4" t="s">
        <v>5908</v>
      </c>
      <c r="BP401" s="4" t="s">
        <v>9</v>
      </c>
      <c r="BQ401" s="4" t="s">
        <v>9</v>
      </c>
      <c r="BR401" s="4" t="s">
        <v>5902</v>
      </c>
      <c r="BS401" s="4" t="s">
        <v>9</v>
      </c>
      <c r="BT401" s="4" t="s">
        <v>9</v>
      </c>
      <c r="BU401" s="4" t="s">
        <v>9</v>
      </c>
      <c r="BV401" s="4" t="s">
        <v>9</v>
      </c>
      <c r="BW401" s="4" t="s">
        <v>9</v>
      </c>
      <c r="BX401" s="4" t="s">
        <v>5901</v>
      </c>
      <c r="BY401" s="4" t="s">
        <v>9</v>
      </c>
      <c r="BZ401" s="4" t="s">
        <v>9</v>
      </c>
      <c r="CA401" s="4" t="s">
        <v>9</v>
      </c>
      <c r="CB401" s="4" t="s">
        <v>9</v>
      </c>
      <c r="CC401" s="4" t="s">
        <v>9</v>
      </c>
      <c r="CD401" s="4" t="s">
        <v>9</v>
      </c>
      <c r="CE401" s="4" t="s">
        <v>9</v>
      </c>
      <c r="CF401" s="4" t="s">
        <v>5902</v>
      </c>
      <c r="CG401" s="4" t="s">
        <v>9</v>
      </c>
      <c r="CH401" s="4" t="s">
        <v>9</v>
      </c>
      <c r="CI401" s="4" t="s">
        <v>9</v>
      </c>
      <c r="CJ401" s="4" t="s">
        <v>9</v>
      </c>
      <c r="CK401" s="104">
        <v>0.51743055555555995</v>
      </c>
      <c r="CL401" s="104">
        <v>0</v>
      </c>
      <c r="CM401" s="4" t="s">
        <v>9</v>
      </c>
      <c r="CN401" s="4" t="s">
        <v>5902</v>
      </c>
      <c r="CO401" s="4" t="s">
        <v>9</v>
      </c>
      <c r="CP401" s="4" t="s">
        <v>9</v>
      </c>
      <c r="CQ401" s="4" t="s">
        <v>9</v>
      </c>
      <c r="CR401" s="4" t="s">
        <v>9</v>
      </c>
      <c r="CS401" s="4" t="s">
        <v>9</v>
      </c>
      <c r="CT401" s="4" t="s">
        <v>9</v>
      </c>
      <c r="CU401" s="4" t="s">
        <v>9</v>
      </c>
      <c r="CV401" s="4" t="s">
        <v>11</v>
      </c>
      <c r="CW401" s="4" t="s">
        <v>5909</v>
      </c>
      <c r="CX401" s="4" t="s">
        <v>9</v>
      </c>
      <c r="CY401" s="4" t="s">
        <v>9</v>
      </c>
      <c r="CZ401" s="4" t="s">
        <v>9</v>
      </c>
      <c r="DA401" s="4" t="s">
        <v>9</v>
      </c>
      <c r="DB401" s="4" t="s">
        <v>9</v>
      </c>
      <c r="DC401" s="102"/>
      <c r="DE401" s="8" t="str">
        <f t="shared" si="12"/>
        <v>XIT511</v>
      </c>
      <c r="DF401" s="8" t="str">
        <f t="shared" si="13"/>
        <v>ManageEngine Service Desk</v>
      </c>
    </row>
    <row r="402" spans="1:110">
      <c r="A402" s="4" t="s">
        <v>6309</v>
      </c>
      <c r="B402" s="4" t="s">
        <v>5899</v>
      </c>
      <c r="C402" s="4" t="s">
        <v>4955</v>
      </c>
      <c r="D402" s="4" t="s">
        <v>9</v>
      </c>
      <c r="E402" s="4" t="s">
        <v>5900</v>
      </c>
      <c r="F402" s="102">
        <v>44502</v>
      </c>
      <c r="G402" s="4" t="s">
        <v>9</v>
      </c>
      <c r="H402" s="102"/>
      <c r="I402" s="4" t="s">
        <v>7075</v>
      </c>
      <c r="J402" s="4" t="s">
        <v>9</v>
      </c>
      <c r="K402" s="4" t="s">
        <v>5002</v>
      </c>
      <c r="L402" s="4" t="s">
        <v>9</v>
      </c>
      <c r="M402" s="4" t="s">
        <v>9</v>
      </c>
      <c r="N402" s="4" t="s">
        <v>5002</v>
      </c>
      <c r="O402" s="4" t="s">
        <v>4955</v>
      </c>
      <c r="P402" s="4" t="s">
        <v>5901</v>
      </c>
      <c r="Q402" s="4" t="s">
        <v>9</v>
      </c>
      <c r="R402" s="4" t="s">
        <v>9</v>
      </c>
      <c r="S402" s="4" t="s">
        <v>11</v>
      </c>
      <c r="T402" s="4" t="s">
        <v>1449</v>
      </c>
      <c r="U402" s="4" t="s">
        <v>5902</v>
      </c>
      <c r="V402" s="102"/>
      <c r="W402" s="4" t="s">
        <v>5902</v>
      </c>
      <c r="X402" s="4" t="s">
        <v>9</v>
      </c>
      <c r="Y402" s="4" t="s">
        <v>11</v>
      </c>
      <c r="Z402" s="4" t="s">
        <v>9</v>
      </c>
      <c r="AA402" s="4" t="s">
        <v>9</v>
      </c>
      <c r="AB402" s="102"/>
      <c r="AC402" s="102"/>
      <c r="AD402" s="102"/>
      <c r="AE402" s="102">
        <v>44502</v>
      </c>
      <c r="AF402" s="102"/>
      <c r="AG402" s="102"/>
      <c r="AH402" s="4" t="s">
        <v>5903</v>
      </c>
      <c r="AI402" s="4" t="s">
        <v>9</v>
      </c>
      <c r="AJ402" s="4" t="s">
        <v>9</v>
      </c>
      <c r="AK402" s="4" t="s">
        <v>9</v>
      </c>
      <c r="AL402" s="4" t="s">
        <v>5904</v>
      </c>
      <c r="AM402" s="4" t="s">
        <v>5905</v>
      </c>
      <c r="AN402" s="4" t="s">
        <v>9</v>
      </c>
      <c r="AO402" s="4" t="s">
        <v>9</v>
      </c>
      <c r="AP402" s="4" t="s">
        <v>5902</v>
      </c>
      <c r="AQ402" s="4" t="s">
        <v>9</v>
      </c>
      <c r="AR402" s="4" t="s">
        <v>9</v>
      </c>
      <c r="AS402" s="4" t="s">
        <v>9</v>
      </c>
      <c r="AT402" s="4" t="s">
        <v>9</v>
      </c>
      <c r="AU402" s="4" t="s">
        <v>9</v>
      </c>
      <c r="AV402" s="102"/>
      <c r="AW402" s="4" t="s">
        <v>5902</v>
      </c>
      <c r="AX402" s="4" t="s">
        <v>9</v>
      </c>
      <c r="AY402" s="4" t="s">
        <v>9</v>
      </c>
      <c r="AZ402" s="4" t="s">
        <v>9</v>
      </c>
      <c r="BA402" s="4" t="s">
        <v>9</v>
      </c>
      <c r="BB402" s="103">
        <v>0</v>
      </c>
      <c r="BC402" s="102"/>
      <c r="BD402" s="4" t="s">
        <v>9</v>
      </c>
      <c r="BE402" s="102"/>
      <c r="BF402" s="102"/>
      <c r="BG402" s="4" t="s">
        <v>9</v>
      </c>
      <c r="BH402" s="4" t="s">
        <v>5906</v>
      </c>
      <c r="BI402" s="4" t="s">
        <v>9</v>
      </c>
      <c r="BJ402" s="4" t="s">
        <v>9</v>
      </c>
      <c r="BK402" s="4" t="s">
        <v>9</v>
      </c>
      <c r="BL402" s="4" t="s">
        <v>9</v>
      </c>
      <c r="BM402" s="4" t="s">
        <v>9</v>
      </c>
      <c r="BN402" s="4" t="s">
        <v>5907</v>
      </c>
      <c r="BO402" s="4" t="s">
        <v>5908</v>
      </c>
      <c r="BP402" s="4" t="s">
        <v>9</v>
      </c>
      <c r="BQ402" s="4" t="s">
        <v>9</v>
      </c>
      <c r="BR402" s="4" t="s">
        <v>5902</v>
      </c>
      <c r="BS402" s="4" t="s">
        <v>9</v>
      </c>
      <c r="BT402" s="4" t="s">
        <v>9</v>
      </c>
      <c r="BU402" s="4" t="s">
        <v>9</v>
      </c>
      <c r="BV402" s="4" t="s">
        <v>9</v>
      </c>
      <c r="BW402" s="4" t="s">
        <v>9</v>
      </c>
      <c r="BX402" s="4" t="s">
        <v>5901</v>
      </c>
      <c r="BY402" s="4" t="s">
        <v>9</v>
      </c>
      <c r="BZ402" s="4" t="s">
        <v>9</v>
      </c>
      <c r="CA402" s="4" t="s">
        <v>9</v>
      </c>
      <c r="CB402" s="4" t="s">
        <v>9</v>
      </c>
      <c r="CC402" s="4" t="s">
        <v>9</v>
      </c>
      <c r="CD402" s="4" t="s">
        <v>9</v>
      </c>
      <c r="CE402" s="4" t="s">
        <v>9</v>
      </c>
      <c r="CF402" s="4" t="s">
        <v>5902</v>
      </c>
      <c r="CG402" s="4" t="s">
        <v>9</v>
      </c>
      <c r="CH402" s="4" t="s">
        <v>9</v>
      </c>
      <c r="CI402" s="4" t="s">
        <v>9</v>
      </c>
      <c r="CJ402" s="4" t="s">
        <v>9</v>
      </c>
      <c r="CK402" s="104">
        <v>0.51744212962962999</v>
      </c>
      <c r="CL402" s="104">
        <v>0</v>
      </c>
      <c r="CM402" s="4" t="s">
        <v>9</v>
      </c>
      <c r="CN402" s="4" t="s">
        <v>5902</v>
      </c>
      <c r="CO402" s="4" t="s">
        <v>9</v>
      </c>
      <c r="CP402" s="4" t="s">
        <v>9</v>
      </c>
      <c r="CQ402" s="4" t="s">
        <v>9</v>
      </c>
      <c r="CR402" s="4" t="s">
        <v>9</v>
      </c>
      <c r="CS402" s="4" t="s">
        <v>9</v>
      </c>
      <c r="CT402" s="4" t="s">
        <v>9</v>
      </c>
      <c r="CU402" s="4" t="s">
        <v>9</v>
      </c>
      <c r="CV402" s="4" t="s">
        <v>11</v>
      </c>
      <c r="CW402" s="4" t="s">
        <v>5909</v>
      </c>
      <c r="CX402" s="4" t="s">
        <v>9</v>
      </c>
      <c r="CY402" s="4" t="s">
        <v>9</v>
      </c>
      <c r="CZ402" s="4" t="s">
        <v>9</v>
      </c>
      <c r="DA402" s="4" t="s">
        <v>9</v>
      </c>
      <c r="DB402" s="4" t="s">
        <v>9</v>
      </c>
      <c r="DC402" s="102"/>
      <c r="DE402" s="8" t="str">
        <f t="shared" si="12"/>
        <v>XIT512</v>
      </c>
      <c r="DF402" s="8" t="str">
        <f t="shared" si="13"/>
        <v>Visual Studio Pro support cost</v>
      </c>
    </row>
    <row r="403" spans="1:110">
      <c r="A403" s="4" t="s">
        <v>6310</v>
      </c>
      <c r="B403" s="4" t="s">
        <v>5899</v>
      </c>
      <c r="C403" s="4" t="s">
        <v>4955</v>
      </c>
      <c r="D403" s="4" t="s">
        <v>9</v>
      </c>
      <c r="E403" s="4" t="s">
        <v>5900</v>
      </c>
      <c r="F403" s="102">
        <v>44502</v>
      </c>
      <c r="G403" s="4" t="s">
        <v>9</v>
      </c>
      <c r="H403" s="102"/>
      <c r="I403" s="4" t="s">
        <v>7076</v>
      </c>
      <c r="J403" s="4" t="s">
        <v>9</v>
      </c>
      <c r="K403" s="4" t="s">
        <v>5002</v>
      </c>
      <c r="L403" s="4" t="s">
        <v>9</v>
      </c>
      <c r="M403" s="4" t="s">
        <v>9</v>
      </c>
      <c r="N403" s="4" t="s">
        <v>5002</v>
      </c>
      <c r="O403" s="4" t="s">
        <v>4955</v>
      </c>
      <c r="P403" s="4" t="s">
        <v>5901</v>
      </c>
      <c r="Q403" s="4" t="s">
        <v>9</v>
      </c>
      <c r="R403" s="4" t="s">
        <v>9</v>
      </c>
      <c r="S403" s="4" t="s">
        <v>11</v>
      </c>
      <c r="T403" s="4" t="s">
        <v>1449</v>
      </c>
      <c r="U403" s="4" t="s">
        <v>5902</v>
      </c>
      <c r="V403" s="102"/>
      <c r="W403" s="4" t="s">
        <v>5902</v>
      </c>
      <c r="X403" s="4" t="s">
        <v>9</v>
      </c>
      <c r="Y403" s="4" t="s">
        <v>11</v>
      </c>
      <c r="Z403" s="4" t="s">
        <v>9</v>
      </c>
      <c r="AA403" s="4" t="s">
        <v>9</v>
      </c>
      <c r="AB403" s="102"/>
      <c r="AC403" s="102"/>
      <c r="AD403" s="102"/>
      <c r="AE403" s="102">
        <v>44502</v>
      </c>
      <c r="AF403" s="102"/>
      <c r="AG403" s="102"/>
      <c r="AH403" s="4" t="s">
        <v>5903</v>
      </c>
      <c r="AI403" s="4" t="s">
        <v>9</v>
      </c>
      <c r="AJ403" s="4" t="s">
        <v>9</v>
      </c>
      <c r="AK403" s="4" t="s">
        <v>9</v>
      </c>
      <c r="AL403" s="4" t="s">
        <v>5904</v>
      </c>
      <c r="AM403" s="4" t="s">
        <v>5905</v>
      </c>
      <c r="AN403" s="4" t="s">
        <v>9</v>
      </c>
      <c r="AO403" s="4" t="s">
        <v>9</v>
      </c>
      <c r="AP403" s="4" t="s">
        <v>5902</v>
      </c>
      <c r="AQ403" s="4" t="s">
        <v>9</v>
      </c>
      <c r="AR403" s="4" t="s">
        <v>9</v>
      </c>
      <c r="AS403" s="4" t="s">
        <v>9</v>
      </c>
      <c r="AT403" s="4" t="s">
        <v>9</v>
      </c>
      <c r="AU403" s="4" t="s">
        <v>9</v>
      </c>
      <c r="AV403" s="102"/>
      <c r="AW403" s="4" t="s">
        <v>5902</v>
      </c>
      <c r="AX403" s="4" t="s">
        <v>9</v>
      </c>
      <c r="AY403" s="4" t="s">
        <v>9</v>
      </c>
      <c r="AZ403" s="4" t="s">
        <v>9</v>
      </c>
      <c r="BA403" s="4" t="s">
        <v>9</v>
      </c>
      <c r="BB403" s="103">
        <v>0</v>
      </c>
      <c r="BC403" s="102"/>
      <c r="BD403" s="4" t="s">
        <v>9</v>
      </c>
      <c r="BE403" s="102"/>
      <c r="BF403" s="102"/>
      <c r="BG403" s="4" t="s">
        <v>9</v>
      </c>
      <c r="BH403" s="4" t="s">
        <v>5906</v>
      </c>
      <c r="BI403" s="4" t="s">
        <v>9</v>
      </c>
      <c r="BJ403" s="4" t="s">
        <v>9</v>
      </c>
      <c r="BK403" s="4" t="s">
        <v>9</v>
      </c>
      <c r="BL403" s="4" t="s">
        <v>9</v>
      </c>
      <c r="BM403" s="4" t="s">
        <v>9</v>
      </c>
      <c r="BN403" s="4" t="s">
        <v>5907</v>
      </c>
      <c r="BO403" s="4" t="s">
        <v>5908</v>
      </c>
      <c r="BP403" s="4" t="s">
        <v>9</v>
      </c>
      <c r="BQ403" s="4" t="s">
        <v>9</v>
      </c>
      <c r="BR403" s="4" t="s">
        <v>5902</v>
      </c>
      <c r="BS403" s="4" t="s">
        <v>9</v>
      </c>
      <c r="BT403" s="4" t="s">
        <v>9</v>
      </c>
      <c r="BU403" s="4" t="s">
        <v>9</v>
      </c>
      <c r="BV403" s="4" t="s">
        <v>9</v>
      </c>
      <c r="BW403" s="4" t="s">
        <v>9</v>
      </c>
      <c r="BX403" s="4" t="s">
        <v>5901</v>
      </c>
      <c r="BY403" s="4" t="s">
        <v>9</v>
      </c>
      <c r="BZ403" s="4" t="s">
        <v>9</v>
      </c>
      <c r="CA403" s="4" t="s">
        <v>9</v>
      </c>
      <c r="CB403" s="4" t="s">
        <v>9</v>
      </c>
      <c r="CC403" s="4" t="s">
        <v>9</v>
      </c>
      <c r="CD403" s="4" t="s">
        <v>9</v>
      </c>
      <c r="CE403" s="4" t="s">
        <v>9</v>
      </c>
      <c r="CF403" s="4" t="s">
        <v>5902</v>
      </c>
      <c r="CG403" s="4" t="s">
        <v>9</v>
      </c>
      <c r="CH403" s="4" t="s">
        <v>9</v>
      </c>
      <c r="CI403" s="4" t="s">
        <v>9</v>
      </c>
      <c r="CJ403" s="4" t="s">
        <v>9</v>
      </c>
      <c r="CK403" s="104">
        <v>0.51744212962962999</v>
      </c>
      <c r="CL403" s="104">
        <v>0</v>
      </c>
      <c r="CM403" s="4" t="s">
        <v>9</v>
      </c>
      <c r="CN403" s="4" t="s">
        <v>5902</v>
      </c>
      <c r="CO403" s="4" t="s">
        <v>9</v>
      </c>
      <c r="CP403" s="4" t="s">
        <v>9</v>
      </c>
      <c r="CQ403" s="4" t="s">
        <v>9</v>
      </c>
      <c r="CR403" s="4" t="s">
        <v>9</v>
      </c>
      <c r="CS403" s="4" t="s">
        <v>9</v>
      </c>
      <c r="CT403" s="4" t="s">
        <v>9</v>
      </c>
      <c r="CU403" s="4" t="s">
        <v>9</v>
      </c>
      <c r="CV403" s="4" t="s">
        <v>11</v>
      </c>
      <c r="CW403" s="4" t="s">
        <v>5909</v>
      </c>
      <c r="CX403" s="4" t="s">
        <v>9</v>
      </c>
      <c r="CY403" s="4" t="s">
        <v>9</v>
      </c>
      <c r="CZ403" s="4" t="s">
        <v>9</v>
      </c>
      <c r="DA403" s="4" t="s">
        <v>9</v>
      </c>
      <c r="DB403" s="4" t="s">
        <v>9</v>
      </c>
      <c r="DC403" s="102"/>
      <c r="DE403" s="8" t="str">
        <f t="shared" si="12"/>
        <v>XIT513</v>
      </c>
      <c r="DF403" s="8" t="str">
        <f t="shared" si="13"/>
        <v>Promapp support cost</v>
      </c>
    </row>
    <row r="404" spans="1:110">
      <c r="A404" s="4" t="s">
        <v>6311</v>
      </c>
      <c r="B404" s="4" t="s">
        <v>5899</v>
      </c>
      <c r="C404" s="4" t="s">
        <v>4955</v>
      </c>
      <c r="D404" s="4" t="s">
        <v>9</v>
      </c>
      <c r="E404" s="4" t="s">
        <v>5900</v>
      </c>
      <c r="F404" s="102">
        <v>44502</v>
      </c>
      <c r="G404" s="4" t="s">
        <v>9</v>
      </c>
      <c r="H404" s="102"/>
      <c r="I404" s="4" t="s">
        <v>7077</v>
      </c>
      <c r="J404" s="4" t="s">
        <v>9</v>
      </c>
      <c r="K404" s="4" t="s">
        <v>5002</v>
      </c>
      <c r="L404" s="4" t="s">
        <v>9</v>
      </c>
      <c r="M404" s="4" t="s">
        <v>9</v>
      </c>
      <c r="N404" s="4" t="s">
        <v>5002</v>
      </c>
      <c r="O404" s="4" t="s">
        <v>4955</v>
      </c>
      <c r="P404" s="4" t="s">
        <v>5901</v>
      </c>
      <c r="Q404" s="4" t="s">
        <v>9</v>
      </c>
      <c r="R404" s="4" t="s">
        <v>9</v>
      </c>
      <c r="S404" s="4" t="s">
        <v>11</v>
      </c>
      <c r="T404" s="4" t="s">
        <v>1449</v>
      </c>
      <c r="U404" s="4" t="s">
        <v>5902</v>
      </c>
      <c r="V404" s="102"/>
      <c r="W404" s="4" t="s">
        <v>5902</v>
      </c>
      <c r="X404" s="4" t="s">
        <v>9</v>
      </c>
      <c r="Y404" s="4" t="s">
        <v>11</v>
      </c>
      <c r="Z404" s="4" t="s">
        <v>9</v>
      </c>
      <c r="AA404" s="4" t="s">
        <v>9</v>
      </c>
      <c r="AB404" s="102"/>
      <c r="AC404" s="102"/>
      <c r="AD404" s="102"/>
      <c r="AE404" s="102">
        <v>44502</v>
      </c>
      <c r="AF404" s="102"/>
      <c r="AG404" s="102"/>
      <c r="AH404" s="4" t="s">
        <v>5903</v>
      </c>
      <c r="AI404" s="4" t="s">
        <v>9</v>
      </c>
      <c r="AJ404" s="4" t="s">
        <v>9</v>
      </c>
      <c r="AK404" s="4" t="s">
        <v>9</v>
      </c>
      <c r="AL404" s="4" t="s">
        <v>5904</v>
      </c>
      <c r="AM404" s="4" t="s">
        <v>5905</v>
      </c>
      <c r="AN404" s="4" t="s">
        <v>9</v>
      </c>
      <c r="AO404" s="4" t="s">
        <v>9</v>
      </c>
      <c r="AP404" s="4" t="s">
        <v>5902</v>
      </c>
      <c r="AQ404" s="4" t="s">
        <v>9</v>
      </c>
      <c r="AR404" s="4" t="s">
        <v>9</v>
      </c>
      <c r="AS404" s="4" t="s">
        <v>9</v>
      </c>
      <c r="AT404" s="4" t="s">
        <v>9</v>
      </c>
      <c r="AU404" s="4" t="s">
        <v>9</v>
      </c>
      <c r="AV404" s="102"/>
      <c r="AW404" s="4" t="s">
        <v>5902</v>
      </c>
      <c r="AX404" s="4" t="s">
        <v>9</v>
      </c>
      <c r="AY404" s="4" t="s">
        <v>9</v>
      </c>
      <c r="AZ404" s="4" t="s">
        <v>9</v>
      </c>
      <c r="BA404" s="4" t="s">
        <v>9</v>
      </c>
      <c r="BB404" s="103">
        <v>0</v>
      </c>
      <c r="BC404" s="102"/>
      <c r="BD404" s="4" t="s">
        <v>9</v>
      </c>
      <c r="BE404" s="102"/>
      <c r="BF404" s="102"/>
      <c r="BG404" s="4" t="s">
        <v>9</v>
      </c>
      <c r="BH404" s="4" t="s">
        <v>5906</v>
      </c>
      <c r="BI404" s="4" t="s">
        <v>9</v>
      </c>
      <c r="BJ404" s="4" t="s">
        <v>9</v>
      </c>
      <c r="BK404" s="4" t="s">
        <v>9</v>
      </c>
      <c r="BL404" s="4" t="s">
        <v>9</v>
      </c>
      <c r="BM404" s="4" t="s">
        <v>9</v>
      </c>
      <c r="BN404" s="4" t="s">
        <v>5907</v>
      </c>
      <c r="BO404" s="4" t="s">
        <v>5908</v>
      </c>
      <c r="BP404" s="4" t="s">
        <v>9</v>
      </c>
      <c r="BQ404" s="4" t="s">
        <v>9</v>
      </c>
      <c r="BR404" s="4" t="s">
        <v>5902</v>
      </c>
      <c r="BS404" s="4" t="s">
        <v>9</v>
      </c>
      <c r="BT404" s="4" t="s">
        <v>9</v>
      </c>
      <c r="BU404" s="4" t="s">
        <v>9</v>
      </c>
      <c r="BV404" s="4" t="s">
        <v>9</v>
      </c>
      <c r="BW404" s="4" t="s">
        <v>9</v>
      </c>
      <c r="BX404" s="4" t="s">
        <v>5901</v>
      </c>
      <c r="BY404" s="4" t="s">
        <v>9</v>
      </c>
      <c r="BZ404" s="4" t="s">
        <v>9</v>
      </c>
      <c r="CA404" s="4" t="s">
        <v>9</v>
      </c>
      <c r="CB404" s="4" t="s">
        <v>9</v>
      </c>
      <c r="CC404" s="4" t="s">
        <v>9</v>
      </c>
      <c r="CD404" s="4" t="s">
        <v>9</v>
      </c>
      <c r="CE404" s="4" t="s">
        <v>9</v>
      </c>
      <c r="CF404" s="4" t="s">
        <v>5902</v>
      </c>
      <c r="CG404" s="4" t="s">
        <v>9</v>
      </c>
      <c r="CH404" s="4" t="s">
        <v>9</v>
      </c>
      <c r="CI404" s="4" t="s">
        <v>9</v>
      </c>
      <c r="CJ404" s="4" t="s">
        <v>9</v>
      </c>
      <c r="CK404" s="104">
        <v>0.51744212962962999</v>
      </c>
      <c r="CL404" s="104">
        <v>0</v>
      </c>
      <c r="CM404" s="4" t="s">
        <v>9</v>
      </c>
      <c r="CN404" s="4" t="s">
        <v>5902</v>
      </c>
      <c r="CO404" s="4" t="s">
        <v>9</v>
      </c>
      <c r="CP404" s="4" t="s">
        <v>9</v>
      </c>
      <c r="CQ404" s="4" t="s">
        <v>9</v>
      </c>
      <c r="CR404" s="4" t="s">
        <v>9</v>
      </c>
      <c r="CS404" s="4" t="s">
        <v>9</v>
      </c>
      <c r="CT404" s="4" t="s">
        <v>9</v>
      </c>
      <c r="CU404" s="4" t="s">
        <v>9</v>
      </c>
      <c r="CV404" s="4" t="s">
        <v>11</v>
      </c>
      <c r="CW404" s="4" t="s">
        <v>5909</v>
      </c>
      <c r="CX404" s="4" t="s">
        <v>9</v>
      </c>
      <c r="CY404" s="4" t="s">
        <v>9</v>
      </c>
      <c r="CZ404" s="4" t="s">
        <v>9</v>
      </c>
      <c r="DA404" s="4" t="s">
        <v>9</v>
      </c>
      <c r="DB404" s="4" t="s">
        <v>9</v>
      </c>
      <c r="DC404" s="102"/>
      <c r="DE404" s="8" t="str">
        <f t="shared" si="12"/>
        <v>XIT514</v>
      </c>
      <c r="DF404" s="8" t="str">
        <f t="shared" si="13"/>
        <v>Author IT support cost</v>
      </c>
    </row>
    <row r="405" spans="1:110">
      <c r="A405" s="4" t="s">
        <v>6312</v>
      </c>
      <c r="B405" s="4" t="s">
        <v>5899</v>
      </c>
      <c r="C405" s="4" t="s">
        <v>4955</v>
      </c>
      <c r="D405" s="4" t="s">
        <v>9</v>
      </c>
      <c r="E405" s="4" t="s">
        <v>5900</v>
      </c>
      <c r="F405" s="102">
        <v>44502</v>
      </c>
      <c r="G405" s="4" t="s">
        <v>9</v>
      </c>
      <c r="H405" s="102"/>
      <c r="I405" s="4" t="s">
        <v>7078</v>
      </c>
      <c r="J405" s="4" t="s">
        <v>9</v>
      </c>
      <c r="K405" s="4" t="s">
        <v>5002</v>
      </c>
      <c r="L405" s="4" t="s">
        <v>9</v>
      </c>
      <c r="M405" s="4" t="s">
        <v>9</v>
      </c>
      <c r="N405" s="4" t="s">
        <v>5002</v>
      </c>
      <c r="O405" s="4" t="s">
        <v>4955</v>
      </c>
      <c r="P405" s="4" t="s">
        <v>5901</v>
      </c>
      <c r="Q405" s="4" t="s">
        <v>9</v>
      </c>
      <c r="R405" s="4" t="s">
        <v>9</v>
      </c>
      <c r="S405" s="4" t="s">
        <v>11</v>
      </c>
      <c r="T405" s="4" t="s">
        <v>1449</v>
      </c>
      <c r="U405" s="4" t="s">
        <v>5902</v>
      </c>
      <c r="V405" s="102"/>
      <c r="W405" s="4" t="s">
        <v>5902</v>
      </c>
      <c r="X405" s="4" t="s">
        <v>9</v>
      </c>
      <c r="Y405" s="4" t="s">
        <v>11</v>
      </c>
      <c r="Z405" s="4" t="s">
        <v>9</v>
      </c>
      <c r="AA405" s="4" t="s">
        <v>9</v>
      </c>
      <c r="AB405" s="102"/>
      <c r="AC405" s="102"/>
      <c r="AD405" s="102"/>
      <c r="AE405" s="102">
        <v>44502</v>
      </c>
      <c r="AF405" s="102"/>
      <c r="AG405" s="102"/>
      <c r="AH405" s="4" t="s">
        <v>5903</v>
      </c>
      <c r="AI405" s="4" t="s">
        <v>9</v>
      </c>
      <c r="AJ405" s="4" t="s">
        <v>9</v>
      </c>
      <c r="AK405" s="4" t="s">
        <v>9</v>
      </c>
      <c r="AL405" s="4" t="s">
        <v>5904</v>
      </c>
      <c r="AM405" s="4" t="s">
        <v>5905</v>
      </c>
      <c r="AN405" s="4" t="s">
        <v>9</v>
      </c>
      <c r="AO405" s="4" t="s">
        <v>9</v>
      </c>
      <c r="AP405" s="4" t="s">
        <v>5902</v>
      </c>
      <c r="AQ405" s="4" t="s">
        <v>9</v>
      </c>
      <c r="AR405" s="4" t="s">
        <v>9</v>
      </c>
      <c r="AS405" s="4" t="s">
        <v>9</v>
      </c>
      <c r="AT405" s="4" t="s">
        <v>9</v>
      </c>
      <c r="AU405" s="4" t="s">
        <v>9</v>
      </c>
      <c r="AV405" s="102"/>
      <c r="AW405" s="4" t="s">
        <v>5902</v>
      </c>
      <c r="AX405" s="4" t="s">
        <v>9</v>
      </c>
      <c r="AY405" s="4" t="s">
        <v>9</v>
      </c>
      <c r="AZ405" s="4" t="s">
        <v>9</v>
      </c>
      <c r="BA405" s="4" t="s">
        <v>9</v>
      </c>
      <c r="BB405" s="103">
        <v>0</v>
      </c>
      <c r="BC405" s="102"/>
      <c r="BD405" s="4" t="s">
        <v>9</v>
      </c>
      <c r="BE405" s="102"/>
      <c r="BF405" s="102"/>
      <c r="BG405" s="4" t="s">
        <v>9</v>
      </c>
      <c r="BH405" s="4" t="s">
        <v>5906</v>
      </c>
      <c r="BI405" s="4" t="s">
        <v>9</v>
      </c>
      <c r="BJ405" s="4" t="s">
        <v>9</v>
      </c>
      <c r="BK405" s="4" t="s">
        <v>9</v>
      </c>
      <c r="BL405" s="4" t="s">
        <v>9</v>
      </c>
      <c r="BM405" s="4" t="s">
        <v>9</v>
      </c>
      <c r="BN405" s="4" t="s">
        <v>5907</v>
      </c>
      <c r="BO405" s="4" t="s">
        <v>5908</v>
      </c>
      <c r="BP405" s="4" t="s">
        <v>9</v>
      </c>
      <c r="BQ405" s="4" t="s">
        <v>9</v>
      </c>
      <c r="BR405" s="4" t="s">
        <v>5902</v>
      </c>
      <c r="BS405" s="4" t="s">
        <v>9</v>
      </c>
      <c r="BT405" s="4" t="s">
        <v>9</v>
      </c>
      <c r="BU405" s="4" t="s">
        <v>9</v>
      </c>
      <c r="BV405" s="4" t="s">
        <v>9</v>
      </c>
      <c r="BW405" s="4" t="s">
        <v>9</v>
      </c>
      <c r="BX405" s="4" t="s">
        <v>5901</v>
      </c>
      <c r="BY405" s="4" t="s">
        <v>9</v>
      </c>
      <c r="BZ405" s="4" t="s">
        <v>9</v>
      </c>
      <c r="CA405" s="4" t="s">
        <v>9</v>
      </c>
      <c r="CB405" s="4" t="s">
        <v>9</v>
      </c>
      <c r="CC405" s="4" t="s">
        <v>9</v>
      </c>
      <c r="CD405" s="4" t="s">
        <v>9</v>
      </c>
      <c r="CE405" s="4" t="s">
        <v>9</v>
      </c>
      <c r="CF405" s="4" t="s">
        <v>5902</v>
      </c>
      <c r="CG405" s="4" t="s">
        <v>9</v>
      </c>
      <c r="CH405" s="4" t="s">
        <v>9</v>
      </c>
      <c r="CI405" s="4" t="s">
        <v>9</v>
      </c>
      <c r="CJ405" s="4" t="s">
        <v>9</v>
      </c>
      <c r="CK405" s="104">
        <v>0.51744212962962999</v>
      </c>
      <c r="CL405" s="104">
        <v>0</v>
      </c>
      <c r="CM405" s="4" t="s">
        <v>9</v>
      </c>
      <c r="CN405" s="4" t="s">
        <v>5902</v>
      </c>
      <c r="CO405" s="4" t="s">
        <v>9</v>
      </c>
      <c r="CP405" s="4" t="s">
        <v>9</v>
      </c>
      <c r="CQ405" s="4" t="s">
        <v>9</v>
      </c>
      <c r="CR405" s="4" t="s">
        <v>9</v>
      </c>
      <c r="CS405" s="4" t="s">
        <v>9</v>
      </c>
      <c r="CT405" s="4" t="s">
        <v>9</v>
      </c>
      <c r="CU405" s="4" t="s">
        <v>9</v>
      </c>
      <c r="CV405" s="4" t="s">
        <v>11</v>
      </c>
      <c r="CW405" s="4" t="s">
        <v>5909</v>
      </c>
      <c r="CX405" s="4" t="s">
        <v>9</v>
      </c>
      <c r="CY405" s="4" t="s">
        <v>9</v>
      </c>
      <c r="CZ405" s="4" t="s">
        <v>9</v>
      </c>
      <c r="DA405" s="4" t="s">
        <v>9</v>
      </c>
      <c r="DB405" s="4" t="s">
        <v>9</v>
      </c>
      <c r="DC405" s="102"/>
      <c r="DE405" s="8" t="str">
        <f t="shared" si="12"/>
        <v>XIT515</v>
      </c>
      <c r="DF405" s="8" t="str">
        <f t="shared" si="13"/>
        <v>M3 existing user/system support c</v>
      </c>
    </row>
    <row r="406" spans="1:110">
      <c r="A406" s="4" t="s">
        <v>6313</v>
      </c>
      <c r="B406" s="4" t="s">
        <v>5899</v>
      </c>
      <c r="C406" s="4" t="s">
        <v>4955</v>
      </c>
      <c r="D406" s="4" t="s">
        <v>9</v>
      </c>
      <c r="E406" s="4" t="s">
        <v>5900</v>
      </c>
      <c r="F406" s="102">
        <v>44502</v>
      </c>
      <c r="G406" s="4" t="s">
        <v>9</v>
      </c>
      <c r="H406" s="102"/>
      <c r="I406" s="4" t="s">
        <v>7079</v>
      </c>
      <c r="J406" s="4" t="s">
        <v>9</v>
      </c>
      <c r="K406" s="4" t="s">
        <v>5002</v>
      </c>
      <c r="L406" s="4" t="s">
        <v>9</v>
      </c>
      <c r="M406" s="4" t="s">
        <v>9</v>
      </c>
      <c r="N406" s="4" t="s">
        <v>5002</v>
      </c>
      <c r="O406" s="4" t="s">
        <v>4955</v>
      </c>
      <c r="P406" s="4" t="s">
        <v>5901</v>
      </c>
      <c r="Q406" s="4" t="s">
        <v>9</v>
      </c>
      <c r="R406" s="4" t="s">
        <v>9</v>
      </c>
      <c r="S406" s="4" t="s">
        <v>11</v>
      </c>
      <c r="T406" s="4" t="s">
        <v>1449</v>
      </c>
      <c r="U406" s="4" t="s">
        <v>5902</v>
      </c>
      <c r="V406" s="102"/>
      <c r="W406" s="4" t="s">
        <v>5902</v>
      </c>
      <c r="X406" s="4" t="s">
        <v>9</v>
      </c>
      <c r="Y406" s="4" t="s">
        <v>11</v>
      </c>
      <c r="Z406" s="4" t="s">
        <v>9</v>
      </c>
      <c r="AA406" s="4" t="s">
        <v>9</v>
      </c>
      <c r="AB406" s="102"/>
      <c r="AC406" s="102"/>
      <c r="AD406" s="102"/>
      <c r="AE406" s="102">
        <v>44502</v>
      </c>
      <c r="AF406" s="102"/>
      <c r="AG406" s="102"/>
      <c r="AH406" s="4" t="s">
        <v>5903</v>
      </c>
      <c r="AI406" s="4" t="s">
        <v>9</v>
      </c>
      <c r="AJ406" s="4" t="s">
        <v>9</v>
      </c>
      <c r="AK406" s="4" t="s">
        <v>9</v>
      </c>
      <c r="AL406" s="4" t="s">
        <v>5904</v>
      </c>
      <c r="AM406" s="4" t="s">
        <v>5905</v>
      </c>
      <c r="AN406" s="4" t="s">
        <v>9</v>
      </c>
      <c r="AO406" s="4" t="s">
        <v>9</v>
      </c>
      <c r="AP406" s="4" t="s">
        <v>5902</v>
      </c>
      <c r="AQ406" s="4" t="s">
        <v>9</v>
      </c>
      <c r="AR406" s="4" t="s">
        <v>9</v>
      </c>
      <c r="AS406" s="4" t="s">
        <v>9</v>
      </c>
      <c r="AT406" s="4" t="s">
        <v>9</v>
      </c>
      <c r="AU406" s="4" t="s">
        <v>9</v>
      </c>
      <c r="AV406" s="102"/>
      <c r="AW406" s="4" t="s">
        <v>5902</v>
      </c>
      <c r="AX406" s="4" t="s">
        <v>9</v>
      </c>
      <c r="AY406" s="4" t="s">
        <v>9</v>
      </c>
      <c r="AZ406" s="4" t="s">
        <v>9</v>
      </c>
      <c r="BA406" s="4" t="s">
        <v>9</v>
      </c>
      <c r="BB406" s="103">
        <v>0</v>
      </c>
      <c r="BC406" s="102"/>
      <c r="BD406" s="4" t="s">
        <v>9</v>
      </c>
      <c r="BE406" s="102"/>
      <c r="BF406" s="102"/>
      <c r="BG406" s="4" t="s">
        <v>9</v>
      </c>
      <c r="BH406" s="4" t="s">
        <v>5906</v>
      </c>
      <c r="BI406" s="4" t="s">
        <v>9</v>
      </c>
      <c r="BJ406" s="4" t="s">
        <v>9</v>
      </c>
      <c r="BK406" s="4" t="s">
        <v>9</v>
      </c>
      <c r="BL406" s="4" t="s">
        <v>9</v>
      </c>
      <c r="BM406" s="4" t="s">
        <v>9</v>
      </c>
      <c r="BN406" s="4" t="s">
        <v>5907</v>
      </c>
      <c r="BO406" s="4" t="s">
        <v>5908</v>
      </c>
      <c r="BP406" s="4" t="s">
        <v>9</v>
      </c>
      <c r="BQ406" s="4" t="s">
        <v>9</v>
      </c>
      <c r="BR406" s="4" t="s">
        <v>5902</v>
      </c>
      <c r="BS406" s="4" t="s">
        <v>9</v>
      </c>
      <c r="BT406" s="4" t="s">
        <v>9</v>
      </c>
      <c r="BU406" s="4" t="s">
        <v>9</v>
      </c>
      <c r="BV406" s="4" t="s">
        <v>9</v>
      </c>
      <c r="BW406" s="4" t="s">
        <v>9</v>
      </c>
      <c r="BX406" s="4" t="s">
        <v>5901</v>
      </c>
      <c r="BY406" s="4" t="s">
        <v>9</v>
      </c>
      <c r="BZ406" s="4" t="s">
        <v>9</v>
      </c>
      <c r="CA406" s="4" t="s">
        <v>9</v>
      </c>
      <c r="CB406" s="4" t="s">
        <v>9</v>
      </c>
      <c r="CC406" s="4" t="s">
        <v>9</v>
      </c>
      <c r="CD406" s="4" t="s">
        <v>9</v>
      </c>
      <c r="CE406" s="4" t="s">
        <v>9</v>
      </c>
      <c r="CF406" s="4" t="s">
        <v>5902</v>
      </c>
      <c r="CG406" s="4" t="s">
        <v>9</v>
      </c>
      <c r="CH406" s="4" t="s">
        <v>9</v>
      </c>
      <c r="CI406" s="4" t="s">
        <v>9</v>
      </c>
      <c r="CJ406" s="4" t="s">
        <v>9</v>
      </c>
      <c r="CK406" s="104">
        <v>0.51744212962962999</v>
      </c>
      <c r="CL406" s="104">
        <v>0</v>
      </c>
      <c r="CM406" s="4" t="s">
        <v>9</v>
      </c>
      <c r="CN406" s="4" t="s">
        <v>5902</v>
      </c>
      <c r="CO406" s="4" t="s">
        <v>9</v>
      </c>
      <c r="CP406" s="4" t="s">
        <v>9</v>
      </c>
      <c r="CQ406" s="4" t="s">
        <v>9</v>
      </c>
      <c r="CR406" s="4" t="s">
        <v>9</v>
      </c>
      <c r="CS406" s="4" t="s">
        <v>9</v>
      </c>
      <c r="CT406" s="4" t="s">
        <v>9</v>
      </c>
      <c r="CU406" s="4" t="s">
        <v>9</v>
      </c>
      <c r="CV406" s="4" t="s">
        <v>11</v>
      </c>
      <c r="CW406" s="4" t="s">
        <v>5909</v>
      </c>
      <c r="CX406" s="4" t="s">
        <v>9</v>
      </c>
      <c r="CY406" s="4" t="s">
        <v>9</v>
      </c>
      <c r="CZ406" s="4" t="s">
        <v>9</v>
      </c>
      <c r="DA406" s="4" t="s">
        <v>9</v>
      </c>
      <c r="DB406" s="4" t="s">
        <v>9</v>
      </c>
      <c r="DC406" s="102"/>
      <c r="DE406" s="8" t="str">
        <f t="shared" si="12"/>
        <v>XIT516</v>
      </c>
      <c r="DF406" s="8" t="str">
        <f t="shared" si="13"/>
        <v>LIMS support cost</v>
      </c>
    </row>
    <row r="407" spans="1:110">
      <c r="A407" s="4" t="s">
        <v>6314</v>
      </c>
      <c r="B407" s="4" t="s">
        <v>5899</v>
      </c>
      <c r="C407" s="4" t="s">
        <v>4955</v>
      </c>
      <c r="D407" s="4" t="s">
        <v>9</v>
      </c>
      <c r="E407" s="4" t="s">
        <v>5900</v>
      </c>
      <c r="F407" s="102">
        <v>44502</v>
      </c>
      <c r="G407" s="4" t="s">
        <v>9</v>
      </c>
      <c r="H407" s="102"/>
      <c r="I407" s="4" t="s">
        <v>7080</v>
      </c>
      <c r="J407" s="4" t="s">
        <v>9</v>
      </c>
      <c r="K407" s="4" t="s">
        <v>5002</v>
      </c>
      <c r="L407" s="4" t="s">
        <v>9</v>
      </c>
      <c r="M407" s="4" t="s">
        <v>9</v>
      </c>
      <c r="N407" s="4" t="s">
        <v>5002</v>
      </c>
      <c r="O407" s="4" t="s">
        <v>4955</v>
      </c>
      <c r="P407" s="4" t="s">
        <v>5901</v>
      </c>
      <c r="Q407" s="4" t="s">
        <v>9</v>
      </c>
      <c r="R407" s="4" t="s">
        <v>9</v>
      </c>
      <c r="S407" s="4" t="s">
        <v>11</v>
      </c>
      <c r="T407" s="4" t="s">
        <v>1449</v>
      </c>
      <c r="U407" s="4" t="s">
        <v>5902</v>
      </c>
      <c r="V407" s="102"/>
      <c r="W407" s="4" t="s">
        <v>5902</v>
      </c>
      <c r="X407" s="4" t="s">
        <v>9</v>
      </c>
      <c r="Y407" s="4" t="s">
        <v>11</v>
      </c>
      <c r="Z407" s="4" t="s">
        <v>9</v>
      </c>
      <c r="AA407" s="4" t="s">
        <v>9</v>
      </c>
      <c r="AB407" s="102"/>
      <c r="AC407" s="102"/>
      <c r="AD407" s="102"/>
      <c r="AE407" s="102">
        <v>44502</v>
      </c>
      <c r="AF407" s="102"/>
      <c r="AG407" s="102"/>
      <c r="AH407" s="4" t="s">
        <v>5903</v>
      </c>
      <c r="AI407" s="4" t="s">
        <v>9</v>
      </c>
      <c r="AJ407" s="4" t="s">
        <v>9</v>
      </c>
      <c r="AK407" s="4" t="s">
        <v>9</v>
      </c>
      <c r="AL407" s="4" t="s">
        <v>5904</v>
      </c>
      <c r="AM407" s="4" t="s">
        <v>5905</v>
      </c>
      <c r="AN407" s="4" t="s">
        <v>9</v>
      </c>
      <c r="AO407" s="4" t="s">
        <v>9</v>
      </c>
      <c r="AP407" s="4" t="s">
        <v>5902</v>
      </c>
      <c r="AQ407" s="4" t="s">
        <v>9</v>
      </c>
      <c r="AR407" s="4" t="s">
        <v>9</v>
      </c>
      <c r="AS407" s="4" t="s">
        <v>9</v>
      </c>
      <c r="AT407" s="4" t="s">
        <v>9</v>
      </c>
      <c r="AU407" s="4" t="s">
        <v>9</v>
      </c>
      <c r="AV407" s="102"/>
      <c r="AW407" s="4" t="s">
        <v>5902</v>
      </c>
      <c r="AX407" s="4" t="s">
        <v>9</v>
      </c>
      <c r="AY407" s="4" t="s">
        <v>9</v>
      </c>
      <c r="AZ407" s="4" t="s">
        <v>9</v>
      </c>
      <c r="BA407" s="4" t="s">
        <v>9</v>
      </c>
      <c r="BB407" s="103">
        <v>0</v>
      </c>
      <c r="BC407" s="102"/>
      <c r="BD407" s="4" t="s">
        <v>9</v>
      </c>
      <c r="BE407" s="102"/>
      <c r="BF407" s="102"/>
      <c r="BG407" s="4" t="s">
        <v>9</v>
      </c>
      <c r="BH407" s="4" t="s">
        <v>5906</v>
      </c>
      <c r="BI407" s="4" t="s">
        <v>9</v>
      </c>
      <c r="BJ407" s="4" t="s">
        <v>9</v>
      </c>
      <c r="BK407" s="4" t="s">
        <v>9</v>
      </c>
      <c r="BL407" s="4" t="s">
        <v>9</v>
      </c>
      <c r="BM407" s="4" t="s">
        <v>9</v>
      </c>
      <c r="BN407" s="4" t="s">
        <v>5907</v>
      </c>
      <c r="BO407" s="4" t="s">
        <v>5908</v>
      </c>
      <c r="BP407" s="4" t="s">
        <v>9</v>
      </c>
      <c r="BQ407" s="4" t="s">
        <v>9</v>
      </c>
      <c r="BR407" s="4" t="s">
        <v>5902</v>
      </c>
      <c r="BS407" s="4" t="s">
        <v>9</v>
      </c>
      <c r="BT407" s="4" t="s">
        <v>9</v>
      </c>
      <c r="BU407" s="4" t="s">
        <v>9</v>
      </c>
      <c r="BV407" s="4" t="s">
        <v>9</v>
      </c>
      <c r="BW407" s="4" t="s">
        <v>9</v>
      </c>
      <c r="BX407" s="4" t="s">
        <v>5901</v>
      </c>
      <c r="BY407" s="4" t="s">
        <v>9</v>
      </c>
      <c r="BZ407" s="4" t="s">
        <v>9</v>
      </c>
      <c r="CA407" s="4" t="s">
        <v>9</v>
      </c>
      <c r="CB407" s="4" t="s">
        <v>9</v>
      </c>
      <c r="CC407" s="4" t="s">
        <v>9</v>
      </c>
      <c r="CD407" s="4" t="s">
        <v>9</v>
      </c>
      <c r="CE407" s="4" t="s">
        <v>9</v>
      </c>
      <c r="CF407" s="4" t="s">
        <v>5902</v>
      </c>
      <c r="CG407" s="4" t="s">
        <v>9</v>
      </c>
      <c r="CH407" s="4" t="s">
        <v>9</v>
      </c>
      <c r="CI407" s="4" t="s">
        <v>9</v>
      </c>
      <c r="CJ407" s="4" t="s">
        <v>9</v>
      </c>
      <c r="CK407" s="104">
        <v>0.51744212962962999</v>
      </c>
      <c r="CL407" s="104">
        <v>0</v>
      </c>
      <c r="CM407" s="4" t="s">
        <v>9</v>
      </c>
      <c r="CN407" s="4" t="s">
        <v>5902</v>
      </c>
      <c r="CO407" s="4" t="s">
        <v>9</v>
      </c>
      <c r="CP407" s="4" t="s">
        <v>9</v>
      </c>
      <c r="CQ407" s="4" t="s">
        <v>9</v>
      </c>
      <c r="CR407" s="4" t="s">
        <v>9</v>
      </c>
      <c r="CS407" s="4" t="s">
        <v>9</v>
      </c>
      <c r="CT407" s="4" t="s">
        <v>9</v>
      </c>
      <c r="CU407" s="4" t="s">
        <v>9</v>
      </c>
      <c r="CV407" s="4" t="s">
        <v>11</v>
      </c>
      <c r="CW407" s="4" t="s">
        <v>5909</v>
      </c>
      <c r="CX407" s="4" t="s">
        <v>9</v>
      </c>
      <c r="CY407" s="4" t="s">
        <v>9</v>
      </c>
      <c r="CZ407" s="4" t="s">
        <v>9</v>
      </c>
      <c r="DA407" s="4" t="s">
        <v>9</v>
      </c>
      <c r="DB407" s="4" t="s">
        <v>9</v>
      </c>
      <c r="DC407" s="102"/>
      <c r="DE407" s="8" t="str">
        <f t="shared" si="12"/>
        <v>XIT517</v>
      </c>
      <c r="DF407" s="8" t="str">
        <f t="shared" si="13"/>
        <v>MEX support cost</v>
      </c>
    </row>
    <row r="408" spans="1:110">
      <c r="A408" s="4" t="s">
        <v>6315</v>
      </c>
      <c r="B408" s="4" t="s">
        <v>5899</v>
      </c>
      <c r="C408" s="4" t="s">
        <v>4955</v>
      </c>
      <c r="D408" s="4" t="s">
        <v>9</v>
      </c>
      <c r="E408" s="4" t="s">
        <v>5900</v>
      </c>
      <c r="F408" s="102">
        <v>44502</v>
      </c>
      <c r="G408" s="4" t="s">
        <v>9</v>
      </c>
      <c r="H408" s="102"/>
      <c r="I408" s="4" t="s">
        <v>7081</v>
      </c>
      <c r="J408" s="4" t="s">
        <v>9</v>
      </c>
      <c r="K408" s="4" t="s">
        <v>5002</v>
      </c>
      <c r="L408" s="4" t="s">
        <v>9</v>
      </c>
      <c r="M408" s="4" t="s">
        <v>9</v>
      </c>
      <c r="N408" s="4" t="s">
        <v>5002</v>
      </c>
      <c r="O408" s="4" t="s">
        <v>4955</v>
      </c>
      <c r="P408" s="4" t="s">
        <v>5901</v>
      </c>
      <c r="Q408" s="4" t="s">
        <v>9</v>
      </c>
      <c r="R408" s="4" t="s">
        <v>9</v>
      </c>
      <c r="S408" s="4" t="s">
        <v>11</v>
      </c>
      <c r="T408" s="4" t="s">
        <v>1449</v>
      </c>
      <c r="U408" s="4" t="s">
        <v>5902</v>
      </c>
      <c r="V408" s="102"/>
      <c r="W408" s="4" t="s">
        <v>5902</v>
      </c>
      <c r="X408" s="4" t="s">
        <v>9</v>
      </c>
      <c r="Y408" s="4" t="s">
        <v>11</v>
      </c>
      <c r="Z408" s="4" t="s">
        <v>9</v>
      </c>
      <c r="AA408" s="4" t="s">
        <v>9</v>
      </c>
      <c r="AB408" s="102"/>
      <c r="AC408" s="102"/>
      <c r="AD408" s="102"/>
      <c r="AE408" s="102">
        <v>44502</v>
      </c>
      <c r="AF408" s="102"/>
      <c r="AG408" s="102"/>
      <c r="AH408" s="4" t="s">
        <v>5903</v>
      </c>
      <c r="AI408" s="4" t="s">
        <v>9</v>
      </c>
      <c r="AJ408" s="4" t="s">
        <v>9</v>
      </c>
      <c r="AK408" s="4" t="s">
        <v>9</v>
      </c>
      <c r="AL408" s="4" t="s">
        <v>5904</v>
      </c>
      <c r="AM408" s="4" t="s">
        <v>5905</v>
      </c>
      <c r="AN408" s="4" t="s">
        <v>9</v>
      </c>
      <c r="AO408" s="4" t="s">
        <v>9</v>
      </c>
      <c r="AP408" s="4" t="s">
        <v>5902</v>
      </c>
      <c r="AQ408" s="4" t="s">
        <v>9</v>
      </c>
      <c r="AR408" s="4" t="s">
        <v>9</v>
      </c>
      <c r="AS408" s="4" t="s">
        <v>9</v>
      </c>
      <c r="AT408" s="4" t="s">
        <v>9</v>
      </c>
      <c r="AU408" s="4" t="s">
        <v>9</v>
      </c>
      <c r="AV408" s="102"/>
      <c r="AW408" s="4" t="s">
        <v>5902</v>
      </c>
      <c r="AX408" s="4" t="s">
        <v>9</v>
      </c>
      <c r="AY408" s="4" t="s">
        <v>9</v>
      </c>
      <c r="AZ408" s="4" t="s">
        <v>9</v>
      </c>
      <c r="BA408" s="4" t="s">
        <v>9</v>
      </c>
      <c r="BB408" s="103">
        <v>0</v>
      </c>
      <c r="BC408" s="102"/>
      <c r="BD408" s="4" t="s">
        <v>9</v>
      </c>
      <c r="BE408" s="102"/>
      <c r="BF408" s="102"/>
      <c r="BG408" s="4" t="s">
        <v>9</v>
      </c>
      <c r="BH408" s="4" t="s">
        <v>5906</v>
      </c>
      <c r="BI408" s="4" t="s">
        <v>9</v>
      </c>
      <c r="BJ408" s="4" t="s">
        <v>9</v>
      </c>
      <c r="BK408" s="4" t="s">
        <v>9</v>
      </c>
      <c r="BL408" s="4" t="s">
        <v>9</v>
      </c>
      <c r="BM408" s="4" t="s">
        <v>9</v>
      </c>
      <c r="BN408" s="4" t="s">
        <v>5907</v>
      </c>
      <c r="BO408" s="4" t="s">
        <v>5908</v>
      </c>
      <c r="BP408" s="4" t="s">
        <v>9</v>
      </c>
      <c r="BQ408" s="4" t="s">
        <v>9</v>
      </c>
      <c r="BR408" s="4" t="s">
        <v>5902</v>
      </c>
      <c r="BS408" s="4" t="s">
        <v>9</v>
      </c>
      <c r="BT408" s="4" t="s">
        <v>9</v>
      </c>
      <c r="BU408" s="4" t="s">
        <v>9</v>
      </c>
      <c r="BV408" s="4" t="s">
        <v>9</v>
      </c>
      <c r="BW408" s="4" t="s">
        <v>9</v>
      </c>
      <c r="BX408" s="4" t="s">
        <v>5901</v>
      </c>
      <c r="BY408" s="4" t="s">
        <v>9</v>
      </c>
      <c r="BZ408" s="4" t="s">
        <v>9</v>
      </c>
      <c r="CA408" s="4" t="s">
        <v>9</v>
      </c>
      <c r="CB408" s="4" t="s">
        <v>9</v>
      </c>
      <c r="CC408" s="4" t="s">
        <v>9</v>
      </c>
      <c r="CD408" s="4" t="s">
        <v>9</v>
      </c>
      <c r="CE408" s="4" t="s">
        <v>9</v>
      </c>
      <c r="CF408" s="4" t="s">
        <v>5902</v>
      </c>
      <c r="CG408" s="4" t="s">
        <v>9</v>
      </c>
      <c r="CH408" s="4" t="s">
        <v>9</v>
      </c>
      <c r="CI408" s="4" t="s">
        <v>9</v>
      </c>
      <c r="CJ408" s="4" t="s">
        <v>9</v>
      </c>
      <c r="CK408" s="104">
        <v>0.51744212962962999</v>
      </c>
      <c r="CL408" s="104">
        <v>0</v>
      </c>
      <c r="CM408" s="4" t="s">
        <v>9</v>
      </c>
      <c r="CN408" s="4" t="s">
        <v>5902</v>
      </c>
      <c r="CO408" s="4" t="s">
        <v>9</v>
      </c>
      <c r="CP408" s="4" t="s">
        <v>9</v>
      </c>
      <c r="CQ408" s="4" t="s">
        <v>9</v>
      </c>
      <c r="CR408" s="4" t="s">
        <v>9</v>
      </c>
      <c r="CS408" s="4" t="s">
        <v>9</v>
      </c>
      <c r="CT408" s="4" t="s">
        <v>9</v>
      </c>
      <c r="CU408" s="4" t="s">
        <v>9</v>
      </c>
      <c r="CV408" s="4" t="s">
        <v>11</v>
      </c>
      <c r="CW408" s="4" t="s">
        <v>5909</v>
      </c>
      <c r="CX408" s="4" t="s">
        <v>9</v>
      </c>
      <c r="CY408" s="4" t="s">
        <v>9</v>
      </c>
      <c r="CZ408" s="4" t="s">
        <v>9</v>
      </c>
      <c r="DA408" s="4" t="s">
        <v>9</v>
      </c>
      <c r="DB408" s="4" t="s">
        <v>9</v>
      </c>
      <c r="DC408" s="102"/>
      <c r="DE408" s="8" t="str">
        <f t="shared" si="12"/>
        <v>XIT518</v>
      </c>
      <c r="DF408" s="8" t="str">
        <f t="shared" si="13"/>
        <v>ProDocs support cost</v>
      </c>
    </row>
    <row r="409" spans="1:110">
      <c r="A409" s="4" t="s">
        <v>6316</v>
      </c>
      <c r="B409" s="4" t="s">
        <v>5899</v>
      </c>
      <c r="C409" s="4" t="s">
        <v>4955</v>
      </c>
      <c r="D409" s="4" t="s">
        <v>9</v>
      </c>
      <c r="E409" s="4" t="s">
        <v>5900</v>
      </c>
      <c r="F409" s="102">
        <v>44502</v>
      </c>
      <c r="G409" s="4" t="s">
        <v>9</v>
      </c>
      <c r="H409" s="102"/>
      <c r="I409" s="4" t="s">
        <v>7082</v>
      </c>
      <c r="J409" s="4" t="s">
        <v>9</v>
      </c>
      <c r="K409" s="4" t="s">
        <v>5002</v>
      </c>
      <c r="L409" s="4" t="s">
        <v>9</v>
      </c>
      <c r="M409" s="4" t="s">
        <v>9</v>
      </c>
      <c r="N409" s="4" t="s">
        <v>5002</v>
      </c>
      <c r="O409" s="4" t="s">
        <v>4955</v>
      </c>
      <c r="P409" s="4" t="s">
        <v>5901</v>
      </c>
      <c r="Q409" s="4" t="s">
        <v>9</v>
      </c>
      <c r="R409" s="4" t="s">
        <v>9</v>
      </c>
      <c r="S409" s="4" t="s">
        <v>11</v>
      </c>
      <c r="T409" s="4" t="s">
        <v>1449</v>
      </c>
      <c r="U409" s="4" t="s">
        <v>5902</v>
      </c>
      <c r="V409" s="102"/>
      <c r="W409" s="4" t="s">
        <v>5902</v>
      </c>
      <c r="X409" s="4" t="s">
        <v>9</v>
      </c>
      <c r="Y409" s="4" t="s">
        <v>11</v>
      </c>
      <c r="Z409" s="4" t="s">
        <v>9</v>
      </c>
      <c r="AA409" s="4" t="s">
        <v>9</v>
      </c>
      <c r="AB409" s="102"/>
      <c r="AC409" s="102"/>
      <c r="AD409" s="102"/>
      <c r="AE409" s="102">
        <v>44502</v>
      </c>
      <c r="AF409" s="102"/>
      <c r="AG409" s="102"/>
      <c r="AH409" s="4" t="s">
        <v>5903</v>
      </c>
      <c r="AI409" s="4" t="s">
        <v>9</v>
      </c>
      <c r="AJ409" s="4" t="s">
        <v>9</v>
      </c>
      <c r="AK409" s="4" t="s">
        <v>9</v>
      </c>
      <c r="AL409" s="4" t="s">
        <v>5904</v>
      </c>
      <c r="AM409" s="4" t="s">
        <v>5905</v>
      </c>
      <c r="AN409" s="4" t="s">
        <v>9</v>
      </c>
      <c r="AO409" s="4" t="s">
        <v>9</v>
      </c>
      <c r="AP409" s="4" t="s">
        <v>5902</v>
      </c>
      <c r="AQ409" s="4" t="s">
        <v>9</v>
      </c>
      <c r="AR409" s="4" t="s">
        <v>9</v>
      </c>
      <c r="AS409" s="4" t="s">
        <v>9</v>
      </c>
      <c r="AT409" s="4" t="s">
        <v>9</v>
      </c>
      <c r="AU409" s="4" t="s">
        <v>9</v>
      </c>
      <c r="AV409" s="102"/>
      <c r="AW409" s="4" t="s">
        <v>5902</v>
      </c>
      <c r="AX409" s="4" t="s">
        <v>9</v>
      </c>
      <c r="AY409" s="4" t="s">
        <v>9</v>
      </c>
      <c r="AZ409" s="4" t="s">
        <v>9</v>
      </c>
      <c r="BA409" s="4" t="s">
        <v>9</v>
      </c>
      <c r="BB409" s="103">
        <v>0</v>
      </c>
      <c r="BC409" s="102"/>
      <c r="BD409" s="4" t="s">
        <v>9</v>
      </c>
      <c r="BE409" s="102"/>
      <c r="BF409" s="102"/>
      <c r="BG409" s="4" t="s">
        <v>9</v>
      </c>
      <c r="BH409" s="4" t="s">
        <v>5906</v>
      </c>
      <c r="BI409" s="4" t="s">
        <v>9</v>
      </c>
      <c r="BJ409" s="4" t="s">
        <v>9</v>
      </c>
      <c r="BK409" s="4" t="s">
        <v>9</v>
      </c>
      <c r="BL409" s="4" t="s">
        <v>9</v>
      </c>
      <c r="BM409" s="4" t="s">
        <v>9</v>
      </c>
      <c r="BN409" s="4" t="s">
        <v>5907</v>
      </c>
      <c r="BO409" s="4" t="s">
        <v>5908</v>
      </c>
      <c r="BP409" s="4" t="s">
        <v>9</v>
      </c>
      <c r="BQ409" s="4" t="s">
        <v>9</v>
      </c>
      <c r="BR409" s="4" t="s">
        <v>5902</v>
      </c>
      <c r="BS409" s="4" t="s">
        <v>9</v>
      </c>
      <c r="BT409" s="4" t="s">
        <v>9</v>
      </c>
      <c r="BU409" s="4" t="s">
        <v>9</v>
      </c>
      <c r="BV409" s="4" t="s">
        <v>9</v>
      </c>
      <c r="BW409" s="4" t="s">
        <v>9</v>
      </c>
      <c r="BX409" s="4" t="s">
        <v>5901</v>
      </c>
      <c r="BY409" s="4" t="s">
        <v>9</v>
      </c>
      <c r="BZ409" s="4" t="s">
        <v>9</v>
      </c>
      <c r="CA409" s="4" t="s">
        <v>9</v>
      </c>
      <c r="CB409" s="4" t="s">
        <v>9</v>
      </c>
      <c r="CC409" s="4" t="s">
        <v>9</v>
      </c>
      <c r="CD409" s="4" t="s">
        <v>9</v>
      </c>
      <c r="CE409" s="4" t="s">
        <v>9</v>
      </c>
      <c r="CF409" s="4" t="s">
        <v>5902</v>
      </c>
      <c r="CG409" s="4" t="s">
        <v>9</v>
      </c>
      <c r="CH409" s="4" t="s">
        <v>9</v>
      </c>
      <c r="CI409" s="4" t="s">
        <v>9</v>
      </c>
      <c r="CJ409" s="4" t="s">
        <v>9</v>
      </c>
      <c r="CK409" s="104">
        <v>0.51744212962962999</v>
      </c>
      <c r="CL409" s="104">
        <v>0</v>
      </c>
      <c r="CM409" s="4" t="s">
        <v>9</v>
      </c>
      <c r="CN409" s="4" t="s">
        <v>5902</v>
      </c>
      <c r="CO409" s="4" t="s">
        <v>9</v>
      </c>
      <c r="CP409" s="4" t="s">
        <v>9</v>
      </c>
      <c r="CQ409" s="4" t="s">
        <v>9</v>
      </c>
      <c r="CR409" s="4" t="s">
        <v>9</v>
      </c>
      <c r="CS409" s="4" t="s">
        <v>9</v>
      </c>
      <c r="CT409" s="4" t="s">
        <v>9</v>
      </c>
      <c r="CU409" s="4" t="s">
        <v>9</v>
      </c>
      <c r="CV409" s="4" t="s">
        <v>11</v>
      </c>
      <c r="CW409" s="4" t="s">
        <v>5909</v>
      </c>
      <c r="CX409" s="4" t="s">
        <v>9</v>
      </c>
      <c r="CY409" s="4" t="s">
        <v>9</v>
      </c>
      <c r="CZ409" s="4" t="s">
        <v>9</v>
      </c>
      <c r="DA409" s="4" t="s">
        <v>9</v>
      </c>
      <c r="DB409" s="4" t="s">
        <v>9</v>
      </c>
      <c r="DC409" s="102"/>
      <c r="DE409" s="8" t="str">
        <f t="shared" si="12"/>
        <v>XIT519</v>
      </c>
      <c r="DF409" s="8" t="str">
        <f t="shared" si="13"/>
        <v>MADCAP support cost</v>
      </c>
    </row>
    <row r="410" spans="1:110">
      <c r="A410" s="4" t="s">
        <v>6317</v>
      </c>
      <c r="B410" s="4" t="s">
        <v>5899</v>
      </c>
      <c r="C410" s="4" t="s">
        <v>4955</v>
      </c>
      <c r="D410" s="4" t="s">
        <v>9</v>
      </c>
      <c r="E410" s="4" t="s">
        <v>5900</v>
      </c>
      <c r="F410" s="102">
        <v>44502</v>
      </c>
      <c r="G410" s="4" t="s">
        <v>9</v>
      </c>
      <c r="H410" s="102"/>
      <c r="I410" s="4" t="s">
        <v>7083</v>
      </c>
      <c r="J410" s="4" t="s">
        <v>9</v>
      </c>
      <c r="K410" s="4" t="s">
        <v>5002</v>
      </c>
      <c r="L410" s="4" t="s">
        <v>9</v>
      </c>
      <c r="M410" s="4" t="s">
        <v>9</v>
      </c>
      <c r="N410" s="4" t="s">
        <v>5002</v>
      </c>
      <c r="O410" s="4" t="s">
        <v>4955</v>
      </c>
      <c r="P410" s="4" t="s">
        <v>5901</v>
      </c>
      <c r="Q410" s="4" t="s">
        <v>9</v>
      </c>
      <c r="R410" s="4" t="s">
        <v>9</v>
      </c>
      <c r="S410" s="4" t="s">
        <v>11</v>
      </c>
      <c r="T410" s="4" t="s">
        <v>1449</v>
      </c>
      <c r="U410" s="4" t="s">
        <v>5902</v>
      </c>
      <c r="V410" s="102"/>
      <c r="W410" s="4" t="s">
        <v>5902</v>
      </c>
      <c r="X410" s="4" t="s">
        <v>9</v>
      </c>
      <c r="Y410" s="4" t="s">
        <v>11</v>
      </c>
      <c r="Z410" s="4" t="s">
        <v>9</v>
      </c>
      <c r="AA410" s="4" t="s">
        <v>9</v>
      </c>
      <c r="AB410" s="102"/>
      <c r="AC410" s="102"/>
      <c r="AD410" s="102"/>
      <c r="AE410" s="102">
        <v>44502</v>
      </c>
      <c r="AF410" s="102"/>
      <c r="AG410" s="102"/>
      <c r="AH410" s="4" t="s">
        <v>5903</v>
      </c>
      <c r="AI410" s="4" t="s">
        <v>9</v>
      </c>
      <c r="AJ410" s="4" t="s">
        <v>9</v>
      </c>
      <c r="AK410" s="4" t="s">
        <v>9</v>
      </c>
      <c r="AL410" s="4" t="s">
        <v>5904</v>
      </c>
      <c r="AM410" s="4" t="s">
        <v>5905</v>
      </c>
      <c r="AN410" s="4" t="s">
        <v>9</v>
      </c>
      <c r="AO410" s="4" t="s">
        <v>9</v>
      </c>
      <c r="AP410" s="4" t="s">
        <v>5902</v>
      </c>
      <c r="AQ410" s="4" t="s">
        <v>9</v>
      </c>
      <c r="AR410" s="4" t="s">
        <v>9</v>
      </c>
      <c r="AS410" s="4" t="s">
        <v>9</v>
      </c>
      <c r="AT410" s="4" t="s">
        <v>9</v>
      </c>
      <c r="AU410" s="4" t="s">
        <v>9</v>
      </c>
      <c r="AV410" s="102"/>
      <c r="AW410" s="4" t="s">
        <v>5902</v>
      </c>
      <c r="AX410" s="4" t="s">
        <v>9</v>
      </c>
      <c r="AY410" s="4" t="s">
        <v>9</v>
      </c>
      <c r="AZ410" s="4" t="s">
        <v>9</v>
      </c>
      <c r="BA410" s="4" t="s">
        <v>9</v>
      </c>
      <c r="BB410" s="103">
        <v>0</v>
      </c>
      <c r="BC410" s="102"/>
      <c r="BD410" s="4" t="s">
        <v>9</v>
      </c>
      <c r="BE410" s="102"/>
      <c r="BF410" s="102"/>
      <c r="BG410" s="4" t="s">
        <v>9</v>
      </c>
      <c r="BH410" s="4" t="s">
        <v>5906</v>
      </c>
      <c r="BI410" s="4" t="s">
        <v>9</v>
      </c>
      <c r="BJ410" s="4" t="s">
        <v>9</v>
      </c>
      <c r="BK410" s="4" t="s">
        <v>9</v>
      </c>
      <c r="BL410" s="4" t="s">
        <v>9</v>
      </c>
      <c r="BM410" s="4" t="s">
        <v>9</v>
      </c>
      <c r="BN410" s="4" t="s">
        <v>5907</v>
      </c>
      <c r="BO410" s="4" t="s">
        <v>5908</v>
      </c>
      <c r="BP410" s="4" t="s">
        <v>9</v>
      </c>
      <c r="BQ410" s="4" t="s">
        <v>9</v>
      </c>
      <c r="BR410" s="4" t="s">
        <v>5902</v>
      </c>
      <c r="BS410" s="4" t="s">
        <v>9</v>
      </c>
      <c r="BT410" s="4" t="s">
        <v>9</v>
      </c>
      <c r="BU410" s="4" t="s">
        <v>9</v>
      </c>
      <c r="BV410" s="4" t="s">
        <v>9</v>
      </c>
      <c r="BW410" s="4" t="s">
        <v>9</v>
      </c>
      <c r="BX410" s="4" t="s">
        <v>5901</v>
      </c>
      <c r="BY410" s="4" t="s">
        <v>9</v>
      </c>
      <c r="BZ410" s="4" t="s">
        <v>9</v>
      </c>
      <c r="CA410" s="4" t="s">
        <v>9</v>
      </c>
      <c r="CB410" s="4" t="s">
        <v>9</v>
      </c>
      <c r="CC410" s="4" t="s">
        <v>9</v>
      </c>
      <c r="CD410" s="4" t="s">
        <v>9</v>
      </c>
      <c r="CE410" s="4" t="s">
        <v>9</v>
      </c>
      <c r="CF410" s="4" t="s">
        <v>5902</v>
      </c>
      <c r="CG410" s="4" t="s">
        <v>9</v>
      </c>
      <c r="CH410" s="4" t="s">
        <v>9</v>
      </c>
      <c r="CI410" s="4" t="s">
        <v>9</v>
      </c>
      <c r="CJ410" s="4" t="s">
        <v>9</v>
      </c>
      <c r="CK410" s="104">
        <v>0.51744212962962999</v>
      </c>
      <c r="CL410" s="104">
        <v>0</v>
      </c>
      <c r="CM410" s="4" t="s">
        <v>9</v>
      </c>
      <c r="CN410" s="4" t="s">
        <v>5902</v>
      </c>
      <c r="CO410" s="4" t="s">
        <v>9</v>
      </c>
      <c r="CP410" s="4" t="s">
        <v>9</v>
      </c>
      <c r="CQ410" s="4" t="s">
        <v>9</v>
      </c>
      <c r="CR410" s="4" t="s">
        <v>9</v>
      </c>
      <c r="CS410" s="4" t="s">
        <v>9</v>
      </c>
      <c r="CT410" s="4" t="s">
        <v>9</v>
      </c>
      <c r="CU410" s="4" t="s">
        <v>9</v>
      </c>
      <c r="CV410" s="4" t="s">
        <v>11</v>
      </c>
      <c r="CW410" s="4" t="s">
        <v>5909</v>
      </c>
      <c r="CX410" s="4" t="s">
        <v>9</v>
      </c>
      <c r="CY410" s="4" t="s">
        <v>9</v>
      </c>
      <c r="CZ410" s="4" t="s">
        <v>9</v>
      </c>
      <c r="DA410" s="4" t="s">
        <v>9</v>
      </c>
      <c r="DB410" s="4" t="s">
        <v>9</v>
      </c>
      <c r="DC410" s="102"/>
      <c r="DE410" s="8" t="str">
        <f t="shared" si="12"/>
        <v>XIT520</v>
      </c>
      <c r="DF410" s="8" t="str">
        <f t="shared" si="13"/>
        <v>Master control support cost</v>
      </c>
    </row>
    <row r="411" spans="1:110">
      <c r="A411" s="4" t="s">
        <v>6318</v>
      </c>
      <c r="B411" s="4" t="s">
        <v>5899</v>
      </c>
      <c r="C411" s="4" t="s">
        <v>4955</v>
      </c>
      <c r="D411" s="4" t="s">
        <v>9</v>
      </c>
      <c r="E411" s="4" t="s">
        <v>5900</v>
      </c>
      <c r="F411" s="102">
        <v>44502</v>
      </c>
      <c r="G411" s="4" t="s">
        <v>9</v>
      </c>
      <c r="H411" s="102"/>
      <c r="I411" s="4" t="s">
        <v>7084</v>
      </c>
      <c r="J411" s="4" t="s">
        <v>9</v>
      </c>
      <c r="K411" s="4" t="s">
        <v>5002</v>
      </c>
      <c r="L411" s="4" t="s">
        <v>9</v>
      </c>
      <c r="M411" s="4" t="s">
        <v>9</v>
      </c>
      <c r="N411" s="4" t="s">
        <v>5002</v>
      </c>
      <c r="O411" s="4" t="s">
        <v>4955</v>
      </c>
      <c r="P411" s="4" t="s">
        <v>5901</v>
      </c>
      <c r="Q411" s="4" t="s">
        <v>9</v>
      </c>
      <c r="R411" s="4" t="s">
        <v>9</v>
      </c>
      <c r="S411" s="4" t="s">
        <v>11</v>
      </c>
      <c r="T411" s="4" t="s">
        <v>1449</v>
      </c>
      <c r="U411" s="4" t="s">
        <v>5902</v>
      </c>
      <c r="V411" s="102"/>
      <c r="W411" s="4" t="s">
        <v>5902</v>
      </c>
      <c r="X411" s="4" t="s">
        <v>9</v>
      </c>
      <c r="Y411" s="4" t="s">
        <v>11</v>
      </c>
      <c r="Z411" s="4" t="s">
        <v>9</v>
      </c>
      <c r="AA411" s="4" t="s">
        <v>9</v>
      </c>
      <c r="AB411" s="102"/>
      <c r="AC411" s="102"/>
      <c r="AD411" s="102"/>
      <c r="AE411" s="102">
        <v>44502</v>
      </c>
      <c r="AF411" s="102"/>
      <c r="AG411" s="102"/>
      <c r="AH411" s="4" t="s">
        <v>5903</v>
      </c>
      <c r="AI411" s="4" t="s">
        <v>9</v>
      </c>
      <c r="AJ411" s="4" t="s">
        <v>9</v>
      </c>
      <c r="AK411" s="4" t="s">
        <v>9</v>
      </c>
      <c r="AL411" s="4" t="s">
        <v>5904</v>
      </c>
      <c r="AM411" s="4" t="s">
        <v>5905</v>
      </c>
      <c r="AN411" s="4" t="s">
        <v>9</v>
      </c>
      <c r="AO411" s="4" t="s">
        <v>9</v>
      </c>
      <c r="AP411" s="4" t="s">
        <v>5902</v>
      </c>
      <c r="AQ411" s="4" t="s">
        <v>9</v>
      </c>
      <c r="AR411" s="4" t="s">
        <v>9</v>
      </c>
      <c r="AS411" s="4" t="s">
        <v>9</v>
      </c>
      <c r="AT411" s="4" t="s">
        <v>9</v>
      </c>
      <c r="AU411" s="4" t="s">
        <v>9</v>
      </c>
      <c r="AV411" s="102"/>
      <c r="AW411" s="4" t="s">
        <v>5902</v>
      </c>
      <c r="AX411" s="4" t="s">
        <v>9</v>
      </c>
      <c r="AY411" s="4" t="s">
        <v>9</v>
      </c>
      <c r="AZ411" s="4" t="s">
        <v>9</v>
      </c>
      <c r="BA411" s="4" t="s">
        <v>9</v>
      </c>
      <c r="BB411" s="103">
        <v>0</v>
      </c>
      <c r="BC411" s="102"/>
      <c r="BD411" s="4" t="s">
        <v>9</v>
      </c>
      <c r="BE411" s="102"/>
      <c r="BF411" s="102"/>
      <c r="BG411" s="4" t="s">
        <v>9</v>
      </c>
      <c r="BH411" s="4" t="s">
        <v>5906</v>
      </c>
      <c r="BI411" s="4" t="s">
        <v>9</v>
      </c>
      <c r="BJ411" s="4" t="s">
        <v>9</v>
      </c>
      <c r="BK411" s="4" t="s">
        <v>9</v>
      </c>
      <c r="BL411" s="4" t="s">
        <v>9</v>
      </c>
      <c r="BM411" s="4" t="s">
        <v>9</v>
      </c>
      <c r="BN411" s="4" t="s">
        <v>5907</v>
      </c>
      <c r="BO411" s="4" t="s">
        <v>5908</v>
      </c>
      <c r="BP411" s="4" t="s">
        <v>9</v>
      </c>
      <c r="BQ411" s="4" t="s">
        <v>9</v>
      </c>
      <c r="BR411" s="4" t="s">
        <v>5902</v>
      </c>
      <c r="BS411" s="4" t="s">
        <v>9</v>
      </c>
      <c r="BT411" s="4" t="s">
        <v>9</v>
      </c>
      <c r="BU411" s="4" t="s">
        <v>9</v>
      </c>
      <c r="BV411" s="4" t="s">
        <v>9</v>
      </c>
      <c r="BW411" s="4" t="s">
        <v>9</v>
      </c>
      <c r="BX411" s="4" t="s">
        <v>5901</v>
      </c>
      <c r="BY411" s="4" t="s">
        <v>9</v>
      </c>
      <c r="BZ411" s="4" t="s">
        <v>9</v>
      </c>
      <c r="CA411" s="4" t="s">
        <v>9</v>
      </c>
      <c r="CB411" s="4" t="s">
        <v>9</v>
      </c>
      <c r="CC411" s="4" t="s">
        <v>9</v>
      </c>
      <c r="CD411" s="4" t="s">
        <v>9</v>
      </c>
      <c r="CE411" s="4" t="s">
        <v>9</v>
      </c>
      <c r="CF411" s="4" t="s">
        <v>5902</v>
      </c>
      <c r="CG411" s="4" t="s">
        <v>9</v>
      </c>
      <c r="CH411" s="4" t="s">
        <v>9</v>
      </c>
      <c r="CI411" s="4" t="s">
        <v>9</v>
      </c>
      <c r="CJ411" s="4" t="s">
        <v>9</v>
      </c>
      <c r="CK411" s="104">
        <v>0.51744212962962999</v>
      </c>
      <c r="CL411" s="104">
        <v>0</v>
      </c>
      <c r="CM411" s="4" t="s">
        <v>9</v>
      </c>
      <c r="CN411" s="4" t="s">
        <v>5902</v>
      </c>
      <c r="CO411" s="4" t="s">
        <v>9</v>
      </c>
      <c r="CP411" s="4" t="s">
        <v>9</v>
      </c>
      <c r="CQ411" s="4" t="s">
        <v>9</v>
      </c>
      <c r="CR411" s="4" t="s">
        <v>9</v>
      </c>
      <c r="CS411" s="4" t="s">
        <v>9</v>
      </c>
      <c r="CT411" s="4" t="s">
        <v>9</v>
      </c>
      <c r="CU411" s="4" t="s">
        <v>9</v>
      </c>
      <c r="CV411" s="4" t="s">
        <v>11</v>
      </c>
      <c r="CW411" s="4" t="s">
        <v>5909</v>
      </c>
      <c r="CX411" s="4" t="s">
        <v>9</v>
      </c>
      <c r="CY411" s="4" t="s">
        <v>9</v>
      </c>
      <c r="CZ411" s="4" t="s">
        <v>9</v>
      </c>
      <c r="DA411" s="4" t="s">
        <v>9</v>
      </c>
      <c r="DB411" s="4" t="s">
        <v>9</v>
      </c>
      <c r="DC411" s="102"/>
      <c r="DE411" s="8" t="str">
        <f t="shared" si="12"/>
        <v>XIT521</v>
      </c>
      <c r="DF411" s="8" t="str">
        <f t="shared" si="13"/>
        <v>Treasury Licenses support cost</v>
      </c>
    </row>
    <row r="412" spans="1:110">
      <c r="A412" s="4" t="s">
        <v>6319</v>
      </c>
      <c r="B412" s="4" t="s">
        <v>5899</v>
      </c>
      <c r="C412" s="4" t="s">
        <v>4955</v>
      </c>
      <c r="D412" s="4" t="s">
        <v>9</v>
      </c>
      <c r="E412" s="4" t="s">
        <v>5900</v>
      </c>
      <c r="F412" s="102">
        <v>44502</v>
      </c>
      <c r="G412" s="4" t="s">
        <v>9</v>
      </c>
      <c r="H412" s="102"/>
      <c r="I412" s="4" t="s">
        <v>7085</v>
      </c>
      <c r="J412" s="4" t="s">
        <v>9</v>
      </c>
      <c r="K412" s="4" t="s">
        <v>5002</v>
      </c>
      <c r="L412" s="4" t="s">
        <v>9</v>
      </c>
      <c r="M412" s="4" t="s">
        <v>9</v>
      </c>
      <c r="N412" s="4" t="s">
        <v>5002</v>
      </c>
      <c r="O412" s="4" t="s">
        <v>4955</v>
      </c>
      <c r="P412" s="4" t="s">
        <v>5901</v>
      </c>
      <c r="Q412" s="4" t="s">
        <v>9</v>
      </c>
      <c r="R412" s="4" t="s">
        <v>9</v>
      </c>
      <c r="S412" s="4" t="s">
        <v>11</v>
      </c>
      <c r="T412" s="4" t="s">
        <v>1449</v>
      </c>
      <c r="U412" s="4" t="s">
        <v>5902</v>
      </c>
      <c r="V412" s="102"/>
      <c r="W412" s="4" t="s">
        <v>5902</v>
      </c>
      <c r="X412" s="4" t="s">
        <v>9</v>
      </c>
      <c r="Y412" s="4" t="s">
        <v>11</v>
      </c>
      <c r="Z412" s="4" t="s">
        <v>9</v>
      </c>
      <c r="AA412" s="4" t="s">
        <v>9</v>
      </c>
      <c r="AB412" s="102"/>
      <c r="AC412" s="102"/>
      <c r="AD412" s="102"/>
      <c r="AE412" s="102">
        <v>44502</v>
      </c>
      <c r="AF412" s="102"/>
      <c r="AG412" s="102"/>
      <c r="AH412" s="4" t="s">
        <v>5903</v>
      </c>
      <c r="AI412" s="4" t="s">
        <v>9</v>
      </c>
      <c r="AJ412" s="4" t="s">
        <v>9</v>
      </c>
      <c r="AK412" s="4" t="s">
        <v>9</v>
      </c>
      <c r="AL412" s="4" t="s">
        <v>5904</v>
      </c>
      <c r="AM412" s="4" t="s">
        <v>5905</v>
      </c>
      <c r="AN412" s="4" t="s">
        <v>9</v>
      </c>
      <c r="AO412" s="4" t="s">
        <v>9</v>
      </c>
      <c r="AP412" s="4" t="s">
        <v>5902</v>
      </c>
      <c r="AQ412" s="4" t="s">
        <v>9</v>
      </c>
      <c r="AR412" s="4" t="s">
        <v>9</v>
      </c>
      <c r="AS412" s="4" t="s">
        <v>9</v>
      </c>
      <c r="AT412" s="4" t="s">
        <v>9</v>
      </c>
      <c r="AU412" s="4" t="s">
        <v>9</v>
      </c>
      <c r="AV412" s="102"/>
      <c r="AW412" s="4" t="s">
        <v>5902</v>
      </c>
      <c r="AX412" s="4" t="s">
        <v>9</v>
      </c>
      <c r="AY412" s="4" t="s">
        <v>9</v>
      </c>
      <c r="AZ412" s="4" t="s">
        <v>9</v>
      </c>
      <c r="BA412" s="4" t="s">
        <v>9</v>
      </c>
      <c r="BB412" s="103">
        <v>0</v>
      </c>
      <c r="BC412" s="102"/>
      <c r="BD412" s="4" t="s">
        <v>9</v>
      </c>
      <c r="BE412" s="102"/>
      <c r="BF412" s="102"/>
      <c r="BG412" s="4" t="s">
        <v>9</v>
      </c>
      <c r="BH412" s="4" t="s">
        <v>5906</v>
      </c>
      <c r="BI412" s="4" t="s">
        <v>9</v>
      </c>
      <c r="BJ412" s="4" t="s">
        <v>9</v>
      </c>
      <c r="BK412" s="4" t="s">
        <v>9</v>
      </c>
      <c r="BL412" s="4" t="s">
        <v>9</v>
      </c>
      <c r="BM412" s="4" t="s">
        <v>9</v>
      </c>
      <c r="BN412" s="4" t="s">
        <v>5907</v>
      </c>
      <c r="BO412" s="4" t="s">
        <v>5908</v>
      </c>
      <c r="BP412" s="4" t="s">
        <v>9</v>
      </c>
      <c r="BQ412" s="4" t="s">
        <v>9</v>
      </c>
      <c r="BR412" s="4" t="s">
        <v>5902</v>
      </c>
      <c r="BS412" s="4" t="s">
        <v>9</v>
      </c>
      <c r="BT412" s="4" t="s">
        <v>9</v>
      </c>
      <c r="BU412" s="4" t="s">
        <v>9</v>
      </c>
      <c r="BV412" s="4" t="s">
        <v>9</v>
      </c>
      <c r="BW412" s="4" t="s">
        <v>9</v>
      </c>
      <c r="BX412" s="4" t="s">
        <v>5901</v>
      </c>
      <c r="BY412" s="4" t="s">
        <v>9</v>
      </c>
      <c r="BZ412" s="4" t="s">
        <v>9</v>
      </c>
      <c r="CA412" s="4" t="s">
        <v>9</v>
      </c>
      <c r="CB412" s="4" t="s">
        <v>9</v>
      </c>
      <c r="CC412" s="4" t="s">
        <v>9</v>
      </c>
      <c r="CD412" s="4" t="s">
        <v>9</v>
      </c>
      <c r="CE412" s="4" t="s">
        <v>9</v>
      </c>
      <c r="CF412" s="4" t="s">
        <v>5902</v>
      </c>
      <c r="CG412" s="4" t="s">
        <v>9</v>
      </c>
      <c r="CH412" s="4" t="s">
        <v>9</v>
      </c>
      <c r="CI412" s="4" t="s">
        <v>9</v>
      </c>
      <c r="CJ412" s="4" t="s">
        <v>9</v>
      </c>
      <c r="CK412" s="104">
        <v>0.51744212962962999</v>
      </c>
      <c r="CL412" s="104">
        <v>0</v>
      </c>
      <c r="CM412" s="4" t="s">
        <v>9</v>
      </c>
      <c r="CN412" s="4" t="s">
        <v>5902</v>
      </c>
      <c r="CO412" s="4" t="s">
        <v>9</v>
      </c>
      <c r="CP412" s="4" t="s">
        <v>9</v>
      </c>
      <c r="CQ412" s="4" t="s">
        <v>9</v>
      </c>
      <c r="CR412" s="4" t="s">
        <v>9</v>
      </c>
      <c r="CS412" s="4" t="s">
        <v>9</v>
      </c>
      <c r="CT412" s="4" t="s">
        <v>9</v>
      </c>
      <c r="CU412" s="4" t="s">
        <v>9</v>
      </c>
      <c r="CV412" s="4" t="s">
        <v>11</v>
      </c>
      <c r="CW412" s="4" t="s">
        <v>5909</v>
      </c>
      <c r="CX412" s="4" t="s">
        <v>9</v>
      </c>
      <c r="CY412" s="4" t="s">
        <v>9</v>
      </c>
      <c r="CZ412" s="4" t="s">
        <v>9</v>
      </c>
      <c r="DA412" s="4" t="s">
        <v>9</v>
      </c>
      <c r="DB412" s="4" t="s">
        <v>9</v>
      </c>
      <c r="DC412" s="102"/>
      <c r="DE412" s="8" t="str">
        <f t="shared" si="12"/>
        <v>XIT522</v>
      </c>
      <c r="DF412" s="8" t="str">
        <f t="shared" si="13"/>
        <v>Pay Global - Hosting</v>
      </c>
    </row>
    <row r="413" spans="1:110">
      <c r="A413" s="4" t="s">
        <v>6320</v>
      </c>
      <c r="B413" s="4" t="s">
        <v>5899</v>
      </c>
      <c r="C413" s="4" t="s">
        <v>4955</v>
      </c>
      <c r="D413" s="4" t="s">
        <v>9</v>
      </c>
      <c r="E413" s="4" t="s">
        <v>5900</v>
      </c>
      <c r="F413" s="102">
        <v>44502</v>
      </c>
      <c r="G413" s="4" t="s">
        <v>9</v>
      </c>
      <c r="H413" s="102"/>
      <c r="I413" s="4" t="s">
        <v>7086</v>
      </c>
      <c r="J413" s="4" t="s">
        <v>9</v>
      </c>
      <c r="K413" s="4" t="s">
        <v>5002</v>
      </c>
      <c r="L413" s="4" t="s">
        <v>9</v>
      </c>
      <c r="M413" s="4" t="s">
        <v>9</v>
      </c>
      <c r="N413" s="4" t="s">
        <v>5002</v>
      </c>
      <c r="O413" s="4" t="s">
        <v>4955</v>
      </c>
      <c r="P413" s="4" t="s">
        <v>5901</v>
      </c>
      <c r="Q413" s="4" t="s">
        <v>9</v>
      </c>
      <c r="R413" s="4" t="s">
        <v>9</v>
      </c>
      <c r="S413" s="4" t="s">
        <v>11</v>
      </c>
      <c r="T413" s="4" t="s">
        <v>1449</v>
      </c>
      <c r="U413" s="4" t="s">
        <v>5902</v>
      </c>
      <c r="V413" s="102"/>
      <c r="W413" s="4" t="s">
        <v>5902</v>
      </c>
      <c r="X413" s="4" t="s">
        <v>9</v>
      </c>
      <c r="Y413" s="4" t="s">
        <v>11</v>
      </c>
      <c r="Z413" s="4" t="s">
        <v>9</v>
      </c>
      <c r="AA413" s="4" t="s">
        <v>9</v>
      </c>
      <c r="AB413" s="102"/>
      <c r="AC413" s="102"/>
      <c r="AD413" s="102"/>
      <c r="AE413" s="102">
        <v>44502</v>
      </c>
      <c r="AF413" s="102"/>
      <c r="AG413" s="102"/>
      <c r="AH413" s="4" t="s">
        <v>5903</v>
      </c>
      <c r="AI413" s="4" t="s">
        <v>9</v>
      </c>
      <c r="AJ413" s="4" t="s">
        <v>9</v>
      </c>
      <c r="AK413" s="4" t="s">
        <v>9</v>
      </c>
      <c r="AL413" s="4" t="s">
        <v>5904</v>
      </c>
      <c r="AM413" s="4" t="s">
        <v>5905</v>
      </c>
      <c r="AN413" s="4" t="s">
        <v>9</v>
      </c>
      <c r="AO413" s="4" t="s">
        <v>9</v>
      </c>
      <c r="AP413" s="4" t="s">
        <v>5902</v>
      </c>
      <c r="AQ413" s="4" t="s">
        <v>9</v>
      </c>
      <c r="AR413" s="4" t="s">
        <v>9</v>
      </c>
      <c r="AS413" s="4" t="s">
        <v>9</v>
      </c>
      <c r="AT413" s="4" t="s">
        <v>9</v>
      </c>
      <c r="AU413" s="4" t="s">
        <v>9</v>
      </c>
      <c r="AV413" s="102"/>
      <c r="AW413" s="4" t="s">
        <v>5902</v>
      </c>
      <c r="AX413" s="4" t="s">
        <v>9</v>
      </c>
      <c r="AY413" s="4" t="s">
        <v>9</v>
      </c>
      <c r="AZ413" s="4" t="s">
        <v>9</v>
      </c>
      <c r="BA413" s="4" t="s">
        <v>9</v>
      </c>
      <c r="BB413" s="103">
        <v>0</v>
      </c>
      <c r="BC413" s="102"/>
      <c r="BD413" s="4" t="s">
        <v>9</v>
      </c>
      <c r="BE413" s="102"/>
      <c r="BF413" s="102"/>
      <c r="BG413" s="4" t="s">
        <v>9</v>
      </c>
      <c r="BH413" s="4" t="s">
        <v>5906</v>
      </c>
      <c r="BI413" s="4" t="s">
        <v>9</v>
      </c>
      <c r="BJ413" s="4" t="s">
        <v>9</v>
      </c>
      <c r="BK413" s="4" t="s">
        <v>9</v>
      </c>
      <c r="BL413" s="4" t="s">
        <v>9</v>
      </c>
      <c r="BM413" s="4" t="s">
        <v>9</v>
      </c>
      <c r="BN413" s="4" t="s">
        <v>5907</v>
      </c>
      <c r="BO413" s="4" t="s">
        <v>5908</v>
      </c>
      <c r="BP413" s="4" t="s">
        <v>9</v>
      </c>
      <c r="BQ413" s="4" t="s">
        <v>9</v>
      </c>
      <c r="BR413" s="4" t="s">
        <v>5902</v>
      </c>
      <c r="BS413" s="4" t="s">
        <v>9</v>
      </c>
      <c r="BT413" s="4" t="s">
        <v>9</v>
      </c>
      <c r="BU413" s="4" t="s">
        <v>9</v>
      </c>
      <c r="BV413" s="4" t="s">
        <v>9</v>
      </c>
      <c r="BW413" s="4" t="s">
        <v>9</v>
      </c>
      <c r="BX413" s="4" t="s">
        <v>5901</v>
      </c>
      <c r="BY413" s="4" t="s">
        <v>9</v>
      </c>
      <c r="BZ413" s="4" t="s">
        <v>9</v>
      </c>
      <c r="CA413" s="4" t="s">
        <v>9</v>
      </c>
      <c r="CB413" s="4" t="s">
        <v>9</v>
      </c>
      <c r="CC413" s="4" t="s">
        <v>9</v>
      </c>
      <c r="CD413" s="4" t="s">
        <v>9</v>
      </c>
      <c r="CE413" s="4" t="s">
        <v>9</v>
      </c>
      <c r="CF413" s="4" t="s">
        <v>5902</v>
      </c>
      <c r="CG413" s="4" t="s">
        <v>9</v>
      </c>
      <c r="CH413" s="4" t="s">
        <v>9</v>
      </c>
      <c r="CI413" s="4" t="s">
        <v>9</v>
      </c>
      <c r="CJ413" s="4" t="s">
        <v>9</v>
      </c>
      <c r="CK413" s="104">
        <v>0.51744212962962999</v>
      </c>
      <c r="CL413" s="104">
        <v>0</v>
      </c>
      <c r="CM413" s="4" t="s">
        <v>9</v>
      </c>
      <c r="CN413" s="4" t="s">
        <v>5902</v>
      </c>
      <c r="CO413" s="4" t="s">
        <v>9</v>
      </c>
      <c r="CP413" s="4" t="s">
        <v>9</v>
      </c>
      <c r="CQ413" s="4" t="s">
        <v>9</v>
      </c>
      <c r="CR413" s="4" t="s">
        <v>9</v>
      </c>
      <c r="CS413" s="4" t="s">
        <v>9</v>
      </c>
      <c r="CT413" s="4" t="s">
        <v>9</v>
      </c>
      <c r="CU413" s="4" t="s">
        <v>9</v>
      </c>
      <c r="CV413" s="4" t="s">
        <v>11</v>
      </c>
      <c r="CW413" s="4" t="s">
        <v>5909</v>
      </c>
      <c r="CX413" s="4" t="s">
        <v>9</v>
      </c>
      <c r="CY413" s="4" t="s">
        <v>9</v>
      </c>
      <c r="CZ413" s="4" t="s">
        <v>9</v>
      </c>
      <c r="DA413" s="4" t="s">
        <v>9</v>
      </c>
      <c r="DB413" s="4" t="s">
        <v>9</v>
      </c>
      <c r="DC413" s="102"/>
      <c r="DE413" s="8" t="str">
        <f t="shared" si="12"/>
        <v>XIT523</v>
      </c>
      <c r="DF413" s="8" t="str">
        <f t="shared" si="13"/>
        <v>Whos on Location (WOL) support co</v>
      </c>
    </row>
    <row r="414" spans="1:110">
      <c r="A414" s="4" t="s">
        <v>6321</v>
      </c>
      <c r="B414" s="4" t="s">
        <v>5899</v>
      </c>
      <c r="C414" s="4" t="s">
        <v>4955</v>
      </c>
      <c r="D414" s="4" t="s">
        <v>9</v>
      </c>
      <c r="E414" s="4" t="s">
        <v>5900</v>
      </c>
      <c r="F414" s="102">
        <v>44502</v>
      </c>
      <c r="G414" s="4" t="s">
        <v>9</v>
      </c>
      <c r="H414" s="102"/>
      <c r="I414" s="4" t="s">
        <v>7087</v>
      </c>
      <c r="J414" s="4" t="s">
        <v>9</v>
      </c>
      <c r="K414" s="4" t="s">
        <v>5002</v>
      </c>
      <c r="L414" s="4" t="s">
        <v>9</v>
      </c>
      <c r="M414" s="4" t="s">
        <v>9</v>
      </c>
      <c r="N414" s="4" t="s">
        <v>5002</v>
      </c>
      <c r="O414" s="4" t="s">
        <v>4955</v>
      </c>
      <c r="P414" s="4" t="s">
        <v>5901</v>
      </c>
      <c r="Q414" s="4" t="s">
        <v>9</v>
      </c>
      <c r="R414" s="4" t="s">
        <v>9</v>
      </c>
      <c r="S414" s="4" t="s">
        <v>11</v>
      </c>
      <c r="T414" s="4" t="s">
        <v>1449</v>
      </c>
      <c r="U414" s="4" t="s">
        <v>5902</v>
      </c>
      <c r="V414" s="102"/>
      <c r="W414" s="4" t="s">
        <v>5902</v>
      </c>
      <c r="X414" s="4" t="s">
        <v>9</v>
      </c>
      <c r="Y414" s="4" t="s">
        <v>11</v>
      </c>
      <c r="Z414" s="4" t="s">
        <v>9</v>
      </c>
      <c r="AA414" s="4" t="s">
        <v>9</v>
      </c>
      <c r="AB414" s="102"/>
      <c r="AC414" s="102"/>
      <c r="AD414" s="102"/>
      <c r="AE414" s="102">
        <v>44502</v>
      </c>
      <c r="AF414" s="102"/>
      <c r="AG414" s="102"/>
      <c r="AH414" s="4" t="s">
        <v>5903</v>
      </c>
      <c r="AI414" s="4" t="s">
        <v>9</v>
      </c>
      <c r="AJ414" s="4" t="s">
        <v>9</v>
      </c>
      <c r="AK414" s="4" t="s">
        <v>9</v>
      </c>
      <c r="AL414" s="4" t="s">
        <v>5904</v>
      </c>
      <c r="AM414" s="4" t="s">
        <v>5905</v>
      </c>
      <c r="AN414" s="4" t="s">
        <v>9</v>
      </c>
      <c r="AO414" s="4" t="s">
        <v>9</v>
      </c>
      <c r="AP414" s="4" t="s">
        <v>5902</v>
      </c>
      <c r="AQ414" s="4" t="s">
        <v>9</v>
      </c>
      <c r="AR414" s="4" t="s">
        <v>9</v>
      </c>
      <c r="AS414" s="4" t="s">
        <v>9</v>
      </c>
      <c r="AT414" s="4" t="s">
        <v>9</v>
      </c>
      <c r="AU414" s="4" t="s">
        <v>9</v>
      </c>
      <c r="AV414" s="102"/>
      <c r="AW414" s="4" t="s">
        <v>5902</v>
      </c>
      <c r="AX414" s="4" t="s">
        <v>9</v>
      </c>
      <c r="AY414" s="4" t="s">
        <v>9</v>
      </c>
      <c r="AZ414" s="4" t="s">
        <v>9</v>
      </c>
      <c r="BA414" s="4" t="s">
        <v>9</v>
      </c>
      <c r="BB414" s="103">
        <v>0</v>
      </c>
      <c r="BC414" s="102"/>
      <c r="BD414" s="4" t="s">
        <v>9</v>
      </c>
      <c r="BE414" s="102"/>
      <c r="BF414" s="102"/>
      <c r="BG414" s="4" t="s">
        <v>9</v>
      </c>
      <c r="BH414" s="4" t="s">
        <v>5906</v>
      </c>
      <c r="BI414" s="4" t="s">
        <v>9</v>
      </c>
      <c r="BJ414" s="4" t="s">
        <v>9</v>
      </c>
      <c r="BK414" s="4" t="s">
        <v>9</v>
      </c>
      <c r="BL414" s="4" t="s">
        <v>9</v>
      </c>
      <c r="BM414" s="4" t="s">
        <v>9</v>
      </c>
      <c r="BN414" s="4" t="s">
        <v>5907</v>
      </c>
      <c r="BO414" s="4" t="s">
        <v>5908</v>
      </c>
      <c r="BP414" s="4" t="s">
        <v>9</v>
      </c>
      <c r="BQ414" s="4" t="s">
        <v>9</v>
      </c>
      <c r="BR414" s="4" t="s">
        <v>5902</v>
      </c>
      <c r="BS414" s="4" t="s">
        <v>9</v>
      </c>
      <c r="BT414" s="4" t="s">
        <v>9</v>
      </c>
      <c r="BU414" s="4" t="s">
        <v>9</v>
      </c>
      <c r="BV414" s="4" t="s">
        <v>9</v>
      </c>
      <c r="BW414" s="4" t="s">
        <v>9</v>
      </c>
      <c r="BX414" s="4" t="s">
        <v>5901</v>
      </c>
      <c r="BY414" s="4" t="s">
        <v>9</v>
      </c>
      <c r="BZ414" s="4" t="s">
        <v>9</v>
      </c>
      <c r="CA414" s="4" t="s">
        <v>9</v>
      </c>
      <c r="CB414" s="4" t="s">
        <v>9</v>
      </c>
      <c r="CC414" s="4" t="s">
        <v>9</v>
      </c>
      <c r="CD414" s="4" t="s">
        <v>9</v>
      </c>
      <c r="CE414" s="4" t="s">
        <v>9</v>
      </c>
      <c r="CF414" s="4" t="s">
        <v>5902</v>
      </c>
      <c r="CG414" s="4" t="s">
        <v>9</v>
      </c>
      <c r="CH414" s="4" t="s">
        <v>9</v>
      </c>
      <c r="CI414" s="4" t="s">
        <v>9</v>
      </c>
      <c r="CJ414" s="4" t="s">
        <v>9</v>
      </c>
      <c r="CK414" s="104">
        <v>0.51744212962962999</v>
      </c>
      <c r="CL414" s="104">
        <v>0</v>
      </c>
      <c r="CM414" s="4" t="s">
        <v>9</v>
      </c>
      <c r="CN414" s="4" t="s">
        <v>5902</v>
      </c>
      <c r="CO414" s="4" t="s">
        <v>9</v>
      </c>
      <c r="CP414" s="4" t="s">
        <v>9</v>
      </c>
      <c r="CQ414" s="4" t="s">
        <v>9</v>
      </c>
      <c r="CR414" s="4" t="s">
        <v>9</v>
      </c>
      <c r="CS414" s="4" t="s">
        <v>9</v>
      </c>
      <c r="CT414" s="4" t="s">
        <v>9</v>
      </c>
      <c r="CU414" s="4" t="s">
        <v>9</v>
      </c>
      <c r="CV414" s="4" t="s">
        <v>11</v>
      </c>
      <c r="CW414" s="4" t="s">
        <v>5909</v>
      </c>
      <c r="CX414" s="4" t="s">
        <v>9</v>
      </c>
      <c r="CY414" s="4" t="s">
        <v>9</v>
      </c>
      <c r="CZ414" s="4" t="s">
        <v>9</v>
      </c>
      <c r="DA414" s="4" t="s">
        <v>9</v>
      </c>
      <c r="DB414" s="4" t="s">
        <v>9</v>
      </c>
      <c r="DC414" s="102"/>
      <c r="DE414" s="8" t="str">
        <f t="shared" si="12"/>
        <v>XIT524</v>
      </c>
      <c r="DF414" s="8" t="str">
        <f t="shared" si="13"/>
        <v>Adobe Suite</v>
      </c>
    </row>
    <row r="415" spans="1:110">
      <c r="A415" s="4" t="s">
        <v>6322</v>
      </c>
      <c r="B415" s="4" t="s">
        <v>5899</v>
      </c>
      <c r="C415" s="4" t="s">
        <v>4955</v>
      </c>
      <c r="D415" s="4" t="s">
        <v>9</v>
      </c>
      <c r="E415" s="4" t="s">
        <v>5900</v>
      </c>
      <c r="F415" s="102">
        <v>44502</v>
      </c>
      <c r="G415" s="4" t="s">
        <v>9</v>
      </c>
      <c r="H415" s="102"/>
      <c r="I415" s="4" t="s">
        <v>7088</v>
      </c>
      <c r="J415" s="4" t="s">
        <v>9</v>
      </c>
      <c r="K415" s="4" t="s">
        <v>5002</v>
      </c>
      <c r="L415" s="4" t="s">
        <v>9</v>
      </c>
      <c r="M415" s="4" t="s">
        <v>9</v>
      </c>
      <c r="N415" s="4" t="s">
        <v>5002</v>
      </c>
      <c r="O415" s="4" t="s">
        <v>4955</v>
      </c>
      <c r="P415" s="4" t="s">
        <v>5901</v>
      </c>
      <c r="Q415" s="4" t="s">
        <v>9</v>
      </c>
      <c r="R415" s="4" t="s">
        <v>9</v>
      </c>
      <c r="S415" s="4" t="s">
        <v>11</v>
      </c>
      <c r="T415" s="4" t="s">
        <v>1449</v>
      </c>
      <c r="U415" s="4" t="s">
        <v>5902</v>
      </c>
      <c r="V415" s="102"/>
      <c r="W415" s="4" t="s">
        <v>5902</v>
      </c>
      <c r="X415" s="4" t="s">
        <v>9</v>
      </c>
      <c r="Y415" s="4" t="s">
        <v>11</v>
      </c>
      <c r="Z415" s="4" t="s">
        <v>9</v>
      </c>
      <c r="AA415" s="4" t="s">
        <v>9</v>
      </c>
      <c r="AB415" s="102"/>
      <c r="AC415" s="102"/>
      <c r="AD415" s="102"/>
      <c r="AE415" s="102">
        <v>44502</v>
      </c>
      <c r="AF415" s="102"/>
      <c r="AG415" s="102"/>
      <c r="AH415" s="4" t="s">
        <v>5903</v>
      </c>
      <c r="AI415" s="4" t="s">
        <v>9</v>
      </c>
      <c r="AJ415" s="4" t="s">
        <v>9</v>
      </c>
      <c r="AK415" s="4" t="s">
        <v>9</v>
      </c>
      <c r="AL415" s="4" t="s">
        <v>5904</v>
      </c>
      <c r="AM415" s="4" t="s">
        <v>5905</v>
      </c>
      <c r="AN415" s="4" t="s">
        <v>9</v>
      </c>
      <c r="AO415" s="4" t="s">
        <v>9</v>
      </c>
      <c r="AP415" s="4" t="s">
        <v>5902</v>
      </c>
      <c r="AQ415" s="4" t="s">
        <v>9</v>
      </c>
      <c r="AR415" s="4" t="s">
        <v>9</v>
      </c>
      <c r="AS415" s="4" t="s">
        <v>9</v>
      </c>
      <c r="AT415" s="4" t="s">
        <v>9</v>
      </c>
      <c r="AU415" s="4" t="s">
        <v>9</v>
      </c>
      <c r="AV415" s="102"/>
      <c r="AW415" s="4" t="s">
        <v>5902</v>
      </c>
      <c r="AX415" s="4" t="s">
        <v>9</v>
      </c>
      <c r="AY415" s="4" t="s">
        <v>9</v>
      </c>
      <c r="AZ415" s="4" t="s">
        <v>9</v>
      </c>
      <c r="BA415" s="4" t="s">
        <v>9</v>
      </c>
      <c r="BB415" s="103">
        <v>0</v>
      </c>
      <c r="BC415" s="102"/>
      <c r="BD415" s="4" t="s">
        <v>9</v>
      </c>
      <c r="BE415" s="102"/>
      <c r="BF415" s="102"/>
      <c r="BG415" s="4" t="s">
        <v>9</v>
      </c>
      <c r="BH415" s="4" t="s">
        <v>5906</v>
      </c>
      <c r="BI415" s="4" t="s">
        <v>9</v>
      </c>
      <c r="BJ415" s="4" t="s">
        <v>9</v>
      </c>
      <c r="BK415" s="4" t="s">
        <v>9</v>
      </c>
      <c r="BL415" s="4" t="s">
        <v>9</v>
      </c>
      <c r="BM415" s="4" t="s">
        <v>9</v>
      </c>
      <c r="BN415" s="4" t="s">
        <v>5907</v>
      </c>
      <c r="BO415" s="4" t="s">
        <v>5908</v>
      </c>
      <c r="BP415" s="4" t="s">
        <v>9</v>
      </c>
      <c r="BQ415" s="4" t="s">
        <v>9</v>
      </c>
      <c r="BR415" s="4" t="s">
        <v>5902</v>
      </c>
      <c r="BS415" s="4" t="s">
        <v>9</v>
      </c>
      <c r="BT415" s="4" t="s">
        <v>9</v>
      </c>
      <c r="BU415" s="4" t="s">
        <v>9</v>
      </c>
      <c r="BV415" s="4" t="s">
        <v>9</v>
      </c>
      <c r="BW415" s="4" t="s">
        <v>9</v>
      </c>
      <c r="BX415" s="4" t="s">
        <v>5901</v>
      </c>
      <c r="BY415" s="4" t="s">
        <v>9</v>
      </c>
      <c r="BZ415" s="4" t="s">
        <v>9</v>
      </c>
      <c r="CA415" s="4" t="s">
        <v>9</v>
      </c>
      <c r="CB415" s="4" t="s">
        <v>9</v>
      </c>
      <c r="CC415" s="4" t="s">
        <v>9</v>
      </c>
      <c r="CD415" s="4" t="s">
        <v>9</v>
      </c>
      <c r="CE415" s="4" t="s">
        <v>9</v>
      </c>
      <c r="CF415" s="4" t="s">
        <v>5902</v>
      </c>
      <c r="CG415" s="4" t="s">
        <v>9</v>
      </c>
      <c r="CH415" s="4" t="s">
        <v>9</v>
      </c>
      <c r="CI415" s="4" t="s">
        <v>9</v>
      </c>
      <c r="CJ415" s="4" t="s">
        <v>9</v>
      </c>
      <c r="CK415" s="104">
        <v>0.51744212962962999</v>
      </c>
      <c r="CL415" s="104">
        <v>0</v>
      </c>
      <c r="CM415" s="4" t="s">
        <v>9</v>
      </c>
      <c r="CN415" s="4" t="s">
        <v>5902</v>
      </c>
      <c r="CO415" s="4" t="s">
        <v>9</v>
      </c>
      <c r="CP415" s="4" t="s">
        <v>9</v>
      </c>
      <c r="CQ415" s="4" t="s">
        <v>9</v>
      </c>
      <c r="CR415" s="4" t="s">
        <v>9</v>
      </c>
      <c r="CS415" s="4" t="s">
        <v>9</v>
      </c>
      <c r="CT415" s="4" t="s">
        <v>9</v>
      </c>
      <c r="CU415" s="4" t="s">
        <v>9</v>
      </c>
      <c r="CV415" s="4" t="s">
        <v>11</v>
      </c>
      <c r="CW415" s="4" t="s">
        <v>5909</v>
      </c>
      <c r="CX415" s="4" t="s">
        <v>9</v>
      </c>
      <c r="CY415" s="4" t="s">
        <v>9</v>
      </c>
      <c r="CZ415" s="4" t="s">
        <v>9</v>
      </c>
      <c r="DA415" s="4" t="s">
        <v>9</v>
      </c>
      <c r="DB415" s="4" t="s">
        <v>9</v>
      </c>
      <c r="DC415" s="102"/>
      <c r="DE415" s="8" t="str">
        <f t="shared" si="12"/>
        <v>XIT525</v>
      </c>
      <c r="DF415" s="8" t="str">
        <f t="shared" si="13"/>
        <v>Adobe Capitvate</v>
      </c>
    </row>
    <row r="416" spans="1:110">
      <c r="A416" s="4" t="s">
        <v>6323</v>
      </c>
      <c r="B416" s="4" t="s">
        <v>5899</v>
      </c>
      <c r="C416" s="4" t="s">
        <v>4955</v>
      </c>
      <c r="D416" s="4" t="s">
        <v>9</v>
      </c>
      <c r="E416" s="4" t="s">
        <v>5900</v>
      </c>
      <c r="F416" s="102">
        <v>44502</v>
      </c>
      <c r="G416" s="4" t="s">
        <v>9</v>
      </c>
      <c r="H416" s="102"/>
      <c r="I416" s="4" t="s">
        <v>7089</v>
      </c>
      <c r="J416" s="4" t="s">
        <v>9</v>
      </c>
      <c r="K416" s="4" t="s">
        <v>5002</v>
      </c>
      <c r="L416" s="4" t="s">
        <v>9</v>
      </c>
      <c r="M416" s="4" t="s">
        <v>9</v>
      </c>
      <c r="N416" s="4" t="s">
        <v>5002</v>
      </c>
      <c r="O416" s="4" t="s">
        <v>4955</v>
      </c>
      <c r="P416" s="4" t="s">
        <v>5901</v>
      </c>
      <c r="Q416" s="4" t="s">
        <v>9</v>
      </c>
      <c r="R416" s="4" t="s">
        <v>9</v>
      </c>
      <c r="S416" s="4" t="s">
        <v>11</v>
      </c>
      <c r="T416" s="4" t="s">
        <v>1449</v>
      </c>
      <c r="U416" s="4" t="s">
        <v>5902</v>
      </c>
      <c r="V416" s="102"/>
      <c r="W416" s="4" t="s">
        <v>5902</v>
      </c>
      <c r="X416" s="4" t="s">
        <v>9</v>
      </c>
      <c r="Y416" s="4" t="s">
        <v>11</v>
      </c>
      <c r="Z416" s="4" t="s">
        <v>9</v>
      </c>
      <c r="AA416" s="4" t="s">
        <v>9</v>
      </c>
      <c r="AB416" s="102"/>
      <c r="AC416" s="102"/>
      <c r="AD416" s="102"/>
      <c r="AE416" s="102">
        <v>44502</v>
      </c>
      <c r="AF416" s="102"/>
      <c r="AG416" s="102"/>
      <c r="AH416" s="4" t="s">
        <v>5903</v>
      </c>
      <c r="AI416" s="4" t="s">
        <v>9</v>
      </c>
      <c r="AJ416" s="4" t="s">
        <v>9</v>
      </c>
      <c r="AK416" s="4" t="s">
        <v>9</v>
      </c>
      <c r="AL416" s="4" t="s">
        <v>5904</v>
      </c>
      <c r="AM416" s="4" t="s">
        <v>5905</v>
      </c>
      <c r="AN416" s="4" t="s">
        <v>9</v>
      </c>
      <c r="AO416" s="4" t="s">
        <v>9</v>
      </c>
      <c r="AP416" s="4" t="s">
        <v>5902</v>
      </c>
      <c r="AQ416" s="4" t="s">
        <v>9</v>
      </c>
      <c r="AR416" s="4" t="s">
        <v>9</v>
      </c>
      <c r="AS416" s="4" t="s">
        <v>9</v>
      </c>
      <c r="AT416" s="4" t="s">
        <v>9</v>
      </c>
      <c r="AU416" s="4" t="s">
        <v>9</v>
      </c>
      <c r="AV416" s="102"/>
      <c r="AW416" s="4" t="s">
        <v>5902</v>
      </c>
      <c r="AX416" s="4" t="s">
        <v>9</v>
      </c>
      <c r="AY416" s="4" t="s">
        <v>9</v>
      </c>
      <c r="AZ416" s="4" t="s">
        <v>9</v>
      </c>
      <c r="BA416" s="4" t="s">
        <v>9</v>
      </c>
      <c r="BB416" s="103">
        <v>0</v>
      </c>
      <c r="BC416" s="102"/>
      <c r="BD416" s="4" t="s">
        <v>9</v>
      </c>
      <c r="BE416" s="102"/>
      <c r="BF416" s="102"/>
      <c r="BG416" s="4" t="s">
        <v>9</v>
      </c>
      <c r="BH416" s="4" t="s">
        <v>5906</v>
      </c>
      <c r="BI416" s="4" t="s">
        <v>9</v>
      </c>
      <c r="BJ416" s="4" t="s">
        <v>9</v>
      </c>
      <c r="BK416" s="4" t="s">
        <v>9</v>
      </c>
      <c r="BL416" s="4" t="s">
        <v>9</v>
      </c>
      <c r="BM416" s="4" t="s">
        <v>9</v>
      </c>
      <c r="BN416" s="4" t="s">
        <v>5907</v>
      </c>
      <c r="BO416" s="4" t="s">
        <v>5908</v>
      </c>
      <c r="BP416" s="4" t="s">
        <v>9</v>
      </c>
      <c r="BQ416" s="4" t="s">
        <v>9</v>
      </c>
      <c r="BR416" s="4" t="s">
        <v>5902</v>
      </c>
      <c r="BS416" s="4" t="s">
        <v>9</v>
      </c>
      <c r="BT416" s="4" t="s">
        <v>9</v>
      </c>
      <c r="BU416" s="4" t="s">
        <v>9</v>
      </c>
      <c r="BV416" s="4" t="s">
        <v>9</v>
      </c>
      <c r="BW416" s="4" t="s">
        <v>9</v>
      </c>
      <c r="BX416" s="4" t="s">
        <v>5901</v>
      </c>
      <c r="BY416" s="4" t="s">
        <v>9</v>
      </c>
      <c r="BZ416" s="4" t="s">
        <v>9</v>
      </c>
      <c r="CA416" s="4" t="s">
        <v>9</v>
      </c>
      <c r="CB416" s="4" t="s">
        <v>9</v>
      </c>
      <c r="CC416" s="4" t="s">
        <v>9</v>
      </c>
      <c r="CD416" s="4" t="s">
        <v>9</v>
      </c>
      <c r="CE416" s="4" t="s">
        <v>9</v>
      </c>
      <c r="CF416" s="4" t="s">
        <v>5902</v>
      </c>
      <c r="CG416" s="4" t="s">
        <v>9</v>
      </c>
      <c r="CH416" s="4" t="s">
        <v>9</v>
      </c>
      <c r="CI416" s="4" t="s">
        <v>9</v>
      </c>
      <c r="CJ416" s="4" t="s">
        <v>9</v>
      </c>
      <c r="CK416" s="104">
        <v>0.51744212962962999</v>
      </c>
      <c r="CL416" s="104">
        <v>0</v>
      </c>
      <c r="CM416" s="4" t="s">
        <v>9</v>
      </c>
      <c r="CN416" s="4" t="s">
        <v>5902</v>
      </c>
      <c r="CO416" s="4" t="s">
        <v>9</v>
      </c>
      <c r="CP416" s="4" t="s">
        <v>9</v>
      </c>
      <c r="CQ416" s="4" t="s">
        <v>9</v>
      </c>
      <c r="CR416" s="4" t="s">
        <v>9</v>
      </c>
      <c r="CS416" s="4" t="s">
        <v>9</v>
      </c>
      <c r="CT416" s="4" t="s">
        <v>9</v>
      </c>
      <c r="CU416" s="4" t="s">
        <v>9</v>
      </c>
      <c r="CV416" s="4" t="s">
        <v>11</v>
      </c>
      <c r="CW416" s="4" t="s">
        <v>5909</v>
      </c>
      <c r="CX416" s="4" t="s">
        <v>9</v>
      </c>
      <c r="CY416" s="4" t="s">
        <v>9</v>
      </c>
      <c r="CZ416" s="4" t="s">
        <v>9</v>
      </c>
      <c r="DA416" s="4" t="s">
        <v>9</v>
      </c>
      <c r="DB416" s="4" t="s">
        <v>9</v>
      </c>
      <c r="DC416" s="102"/>
      <c r="DE416" s="8" t="str">
        <f t="shared" si="12"/>
        <v>XIT526</v>
      </c>
      <c r="DF416" s="8" t="str">
        <f t="shared" si="13"/>
        <v>MyRecruitment support costs</v>
      </c>
    </row>
    <row r="417" spans="1:110">
      <c r="A417" s="4" t="s">
        <v>6324</v>
      </c>
      <c r="B417" s="4" t="s">
        <v>5899</v>
      </c>
      <c r="C417" s="4" t="s">
        <v>4955</v>
      </c>
      <c r="D417" s="4" t="s">
        <v>9</v>
      </c>
      <c r="E417" s="4" t="s">
        <v>5900</v>
      </c>
      <c r="F417" s="102">
        <v>44502</v>
      </c>
      <c r="G417" s="4" t="s">
        <v>9</v>
      </c>
      <c r="H417" s="102"/>
      <c r="I417" s="4" t="s">
        <v>7090</v>
      </c>
      <c r="J417" s="4" t="s">
        <v>9</v>
      </c>
      <c r="K417" s="4" t="s">
        <v>5002</v>
      </c>
      <c r="L417" s="4" t="s">
        <v>9</v>
      </c>
      <c r="M417" s="4" t="s">
        <v>9</v>
      </c>
      <c r="N417" s="4" t="s">
        <v>5002</v>
      </c>
      <c r="O417" s="4" t="s">
        <v>4955</v>
      </c>
      <c r="P417" s="4" t="s">
        <v>5901</v>
      </c>
      <c r="Q417" s="4" t="s">
        <v>9</v>
      </c>
      <c r="R417" s="4" t="s">
        <v>9</v>
      </c>
      <c r="S417" s="4" t="s">
        <v>11</v>
      </c>
      <c r="T417" s="4" t="s">
        <v>1449</v>
      </c>
      <c r="U417" s="4" t="s">
        <v>5902</v>
      </c>
      <c r="V417" s="102"/>
      <c r="W417" s="4" t="s">
        <v>5902</v>
      </c>
      <c r="X417" s="4" t="s">
        <v>9</v>
      </c>
      <c r="Y417" s="4" t="s">
        <v>11</v>
      </c>
      <c r="Z417" s="4" t="s">
        <v>9</v>
      </c>
      <c r="AA417" s="4" t="s">
        <v>9</v>
      </c>
      <c r="AB417" s="102"/>
      <c r="AC417" s="102"/>
      <c r="AD417" s="102"/>
      <c r="AE417" s="102">
        <v>44502</v>
      </c>
      <c r="AF417" s="102"/>
      <c r="AG417" s="102"/>
      <c r="AH417" s="4" t="s">
        <v>5903</v>
      </c>
      <c r="AI417" s="4" t="s">
        <v>9</v>
      </c>
      <c r="AJ417" s="4" t="s">
        <v>9</v>
      </c>
      <c r="AK417" s="4" t="s">
        <v>9</v>
      </c>
      <c r="AL417" s="4" t="s">
        <v>5904</v>
      </c>
      <c r="AM417" s="4" t="s">
        <v>5905</v>
      </c>
      <c r="AN417" s="4" t="s">
        <v>9</v>
      </c>
      <c r="AO417" s="4" t="s">
        <v>9</v>
      </c>
      <c r="AP417" s="4" t="s">
        <v>5902</v>
      </c>
      <c r="AQ417" s="4" t="s">
        <v>9</v>
      </c>
      <c r="AR417" s="4" t="s">
        <v>9</v>
      </c>
      <c r="AS417" s="4" t="s">
        <v>9</v>
      </c>
      <c r="AT417" s="4" t="s">
        <v>9</v>
      </c>
      <c r="AU417" s="4" t="s">
        <v>9</v>
      </c>
      <c r="AV417" s="102"/>
      <c r="AW417" s="4" t="s">
        <v>5902</v>
      </c>
      <c r="AX417" s="4" t="s">
        <v>9</v>
      </c>
      <c r="AY417" s="4" t="s">
        <v>9</v>
      </c>
      <c r="AZ417" s="4" t="s">
        <v>9</v>
      </c>
      <c r="BA417" s="4" t="s">
        <v>9</v>
      </c>
      <c r="BB417" s="103">
        <v>0</v>
      </c>
      <c r="BC417" s="102"/>
      <c r="BD417" s="4" t="s">
        <v>9</v>
      </c>
      <c r="BE417" s="102"/>
      <c r="BF417" s="102"/>
      <c r="BG417" s="4" t="s">
        <v>9</v>
      </c>
      <c r="BH417" s="4" t="s">
        <v>5906</v>
      </c>
      <c r="BI417" s="4" t="s">
        <v>9</v>
      </c>
      <c r="BJ417" s="4" t="s">
        <v>9</v>
      </c>
      <c r="BK417" s="4" t="s">
        <v>9</v>
      </c>
      <c r="BL417" s="4" t="s">
        <v>9</v>
      </c>
      <c r="BM417" s="4" t="s">
        <v>9</v>
      </c>
      <c r="BN417" s="4" t="s">
        <v>5907</v>
      </c>
      <c r="BO417" s="4" t="s">
        <v>5908</v>
      </c>
      <c r="BP417" s="4" t="s">
        <v>9</v>
      </c>
      <c r="BQ417" s="4" t="s">
        <v>9</v>
      </c>
      <c r="BR417" s="4" t="s">
        <v>5902</v>
      </c>
      <c r="BS417" s="4" t="s">
        <v>9</v>
      </c>
      <c r="BT417" s="4" t="s">
        <v>9</v>
      </c>
      <c r="BU417" s="4" t="s">
        <v>9</v>
      </c>
      <c r="BV417" s="4" t="s">
        <v>9</v>
      </c>
      <c r="BW417" s="4" t="s">
        <v>9</v>
      </c>
      <c r="BX417" s="4" t="s">
        <v>5901</v>
      </c>
      <c r="BY417" s="4" t="s">
        <v>9</v>
      </c>
      <c r="BZ417" s="4" t="s">
        <v>9</v>
      </c>
      <c r="CA417" s="4" t="s">
        <v>9</v>
      </c>
      <c r="CB417" s="4" t="s">
        <v>9</v>
      </c>
      <c r="CC417" s="4" t="s">
        <v>9</v>
      </c>
      <c r="CD417" s="4" t="s">
        <v>9</v>
      </c>
      <c r="CE417" s="4" t="s">
        <v>9</v>
      </c>
      <c r="CF417" s="4" t="s">
        <v>5902</v>
      </c>
      <c r="CG417" s="4" t="s">
        <v>9</v>
      </c>
      <c r="CH417" s="4" t="s">
        <v>9</v>
      </c>
      <c r="CI417" s="4" t="s">
        <v>9</v>
      </c>
      <c r="CJ417" s="4" t="s">
        <v>9</v>
      </c>
      <c r="CK417" s="104">
        <v>0.51744212962962999</v>
      </c>
      <c r="CL417" s="104">
        <v>0</v>
      </c>
      <c r="CM417" s="4" t="s">
        <v>9</v>
      </c>
      <c r="CN417" s="4" t="s">
        <v>5902</v>
      </c>
      <c r="CO417" s="4" t="s">
        <v>9</v>
      </c>
      <c r="CP417" s="4" t="s">
        <v>9</v>
      </c>
      <c r="CQ417" s="4" t="s">
        <v>9</v>
      </c>
      <c r="CR417" s="4" t="s">
        <v>9</v>
      </c>
      <c r="CS417" s="4" t="s">
        <v>9</v>
      </c>
      <c r="CT417" s="4" t="s">
        <v>9</v>
      </c>
      <c r="CU417" s="4" t="s">
        <v>9</v>
      </c>
      <c r="CV417" s="4" t="s">
        <v>11</v>
      </c>
      <c r="CW417" s="4" t="s">
        <v>5909</v>
      </c>
      <c r="CX417" s="4" t="s">
        <v>9</v>
      </c>
      <c r="CY417" s="4" t="s">
        <v>9</v>
      </c>
      <c r="CZ417" s="4" t="s">
        <v>9</v>
      </c>
      <c r="DA417" s="4" t="s">
        <v>9</v>
      </c>
      <c r="DB417" s="4" t="s">
        <v>9</v>
      </c>
      <c r="DC417" s="102"/>
      <c r="DE417" s="8" t="str">
        <f t="shared" si="12"/>
        <v>XIT527</v>
      </c>
      <c r="DF417" s="8" t="str">
        <f t="shared" si="13"/>
        <v>Staff CV Hosting support costs</v>
      </c>
    </row>
    <row r="418" spans="1:110">
      <c r="A418" s="4" t="s">
        <v>6325</v>
      </c>
      <c r="B418" s="4" t="s">
        <v>5899</v>
      </c>
      <c r="C418" s="4" t="s">
        <v>4955</v>
      </c>
      <c r="D418" s="4" t="s">
        <v>9</v>
      </c>
      <c r="E418" s="4" t="s">
        <v>5900</v>
      </c>
      <c r="F418" s="102">
        <v>44502</v>
      </c>
      <c r="G418" s="4" t="s">
        <v>9</v>
      </c>
      <c r="H418" s="102"/>
      <c r="I418" s="4" t="s">
        <v>7091</v>
      </c>
      <c r="J418" s="4" t="s">
        <v>9</v>
      </c>
      <c r="K418" s="4" t="s">
        <v>5002</v>
      </c>
      <c r="L418" s="4" t="s">
        <v>9</v>
      </c>
      <c r="M418" s="4" t="s">
        <v>9</v>
      </c>
      <c r="N418" s="4" t="s">
        <v>5002</v>
      </c>
      <c r="O418" s="4" t="s">
        <v>4955</v>
      </c>
      <c r="P418" s="4" t="s">
        <v>5901</v>
      </c>
      <c r="Q418" s="4" t="s">
        <v>9</v>
      </c>
      <c r="R418" s="4" t="s">
        <v>9</v>
      </c>
      <c r="S418" s="4" t="s">
        <v>11</v>
      </c>
      <c r="T418" s="4" t="s">
        <v>1449</v>
      </c>
      <c r="U418" s="4" t="s">
        <v>5902</v>
      </c>
      <c r="V418" s="102"/>
      <c r="W418" s="4" t="s">
        <v>5902</v>
      </c>
      <c r="X418" s="4" t="s">
        <v>9</v>
      </c>
      <c r="Y418" s="4" t="s">
        <v>11</v>
      </c>
      <c r="Z418" s="4" t="s">
        <v>9</v>
      </c>
      <c r="AA418" s="4" t="s">
        <v>9</v>
      </c>
      <c r="AB418" s="102"/>
      <c r="AC418" s="102"/>
      <c r="AD418" s="102"/>
      <c r="AE418" s="102">
        <v>44502</v>
      </c>
      <c r="AF418" s="102"/>
      <c r="AG418" s="102"/>
      <c r="AH418" s="4" t="s">
        <v>5903</v>
      </c>
      <c r="AI418" s="4" t="s">
        <v>9</v>
      </c>
      <c r="AJ418" s="4" t="s">
        <v>9</v>
      </c>
      <c r="AK418" s="4" t="s">
        <v>9</v>
      </c>
      <c r="AL418" s="4" t="s">
        <v>5904</v>
      </c>
      <c r="AM418" s="4" t="s">
        <v>5905</v>
      </c>
      <c r="AN418" s="4" t="s">
        <v>9</v>
      </c>
      <c r="AO418" s="4" t="s">
        <v>9</v>
      </c>
      <c r="AP418" s="4" t="s">
        <v>5902</v>
      </c>
      <c r="AQ418" s="4" t="s">
        <v>9</v>
      </c>
      <c r="AR418" s="4" t="s">
        <v>9</v>
      </c>
      <c r="AS418" s="4" t="s">
        <v>9</v>
      </c>
      <c r="AT418" s="4" t="s">
        <v>9</v>
      </c>
      <c r="AU418" s="4" t="s">
        <v>9</v>
      </c>
      <c r="AV418" s="102"/>
      <c r="AW418" s="4" t="s">
        <v>5902</v>
      </c>
      <c r="AX418" s="4" t="s">
        <v>9</v>
      </c>
      <c r="AY418" s="4" t="s">
        <v>9</v>
      </c>
      <c r="AZ418" s="4" t="s">
        <v>9</v>
      </c>
      <c r="BA418" s="4" t="s">
        <v>9</v>
      </c>
      <c r="BB418" s="103">
        <v>0</v>
      </c>
      <c r="BC418" s="102"/>
      <c r="BD418" s="4" t="s">
        <v>9</v>
      </c>
      <c r="BE418" s="102"/>
      <c r="BF418" s="102"/>
      <c r="BG418" s="4" t="s">
        <v>9</v>
      </c>
      <c r="BH418" s="4" t="s">
        <v>5906</v>
      </c>
      <c r="BI418" s="4" t="s">
        <v>9</v>
      </c>
      <c r="BJ418" s="4" t="s">
        <v>9</v>
      </c>
      <c r="BK418" s="4" t="s">
        <v>9</v>
      </c>
      <c r="BL418" s="4" t="s">
        <v>9</v>
      </c>
      <c r="BM418" s="4" t="s">
        <v>9</v>
      </c>
      <c r="BN418" s="4" t="s">
        <v>5907</v>
      </c>
      <c r="BO418" s="4" t="s">
        <v>5908</v>
      </c>
      <c r="BP418" s="4" t="s">
        <v>9</v>
      </c>
      <c r="BQ418" s="4" t="s">
        <v>9</v>
      </c>
      <c r="BR418" s="4" t="s">
        <v>5902</v>
      </c>
      <c r="BS418" s="4" t="s">
        <v>9</v>
      </c>
      <c r="BT418" s="4" t="s">
        <v>9</v>
      </c>
      <c r="BU418" s="4" t="s">
        <v>9</v>
      </c>
      <c r="BV418" s="4" t="s">
        <v>9</v>
      </c>
      <c r="BW418" s="4" t="s">
        <v>9</v>
      </c>
      <c r="BX418" s="4" t="s">
        <v>5901</v>
      </c>
      <c r="BY418" s="4" t="s">
        <v>9</v>
      </c>
      <c r="BZ418" s="4" t="s">
        <v>9</v>
      </c>
      <c r="CA418" s="4" t="s">
        <v>9</v>
      </c>
      <c r="CB418" s="4" t="s">
        <v>9</v>
      </c>
      <c r="CC418" s="4" t="s">
        <v>9</v>
      </c>
      <c r="CD418" s="4" t="s">
        <v>9</v>
      </c>
      <c r="CE418" s="4" t="s">
        <v>9</v>
      </c>
      <c r="CF418" s="4" t="s">
        <v>5902</v>
      </c>
      <c r="CG418" s="4" t="s">
        <v>9</v>
      </c>
      <c r="CH418" s="4" t="s">
        <v>9</v>
      </c>
      <c r="CI418" s="4" t="s">
        <v>9</v>
      </c>
      <c r="CJ418" s="4" t="s">
        <v>9</v>
      </c>
      <c r="CK418" s="104">
        <v>0.51744212962962999</v>
      </c>
      <c r="CL418" s="104">
        <v>0</v>
      </c>
      <c r="CM418" s="4" t="s">
        <v>9</v>
      </c>
      <c r="CN418" s="4" t="s">
        <v>5902</v>
      </c>
      <c r="CO418" s="4" t="s">
        <v>9</v>
      </c>
      <c r="CP418" s="4" t="s">
        <v>9</v>
      </c>
      <c r="CQ418" s="4" t="s">
        <v>9</v>
      </c>
      <c r="CR418" s="4" t="s">
        <v>9</v>
      </c>
      <c r="CS418" s="4" t="s">
        <v>9</v>
      </c>
      <c r="CT418" s="4" t="s">
        <v>9</v>
      </c>
      <c r="CU418" s="4" t="s">
        <v>9</v>
      </c>
      <c r="CV418" s="4" t="s">
        <v>11</v>
      </c>
      <c r="CW418" s="4" t="s">
        <v>5909</v>
      </c>
      <c r="CX418" s="4" t="s">
        <v>9</v>
      </c>
      <c r="CY418" s="4" t="s">
        <v>9</v>
      </c>
      <c r="CZ418" s="4" t="s">
        <v>9</v>
      </c>
      <c r="DA418" s="4" t="s">
        <v>9</v>
      </c>
      <c r="DB418" s="4" t="s">
        <v>9</v>
      </c>
      <c r="DC418" s="102"/>
      <c r="DE418" s="8" t="str">
        <f t="shared" si="12"/>
        <v>XIT528</v>
      </c>
      <c r="DF418" s="8" t="str">
        <f t="shared" si="13"/>
        <v>Website hosting</v>
      </c>
    </row>
    <row r="419" spans="1:110">
      <c r="A419" s="4" t="s">
        <v>6326</v>
      </c>
      <c r="B419" s="4" t="s">
        <v>5899</v>
      </c>
      <c r="C419" s="4" t="s">
        <v>4955</v>
      </c>
      <c r="D419" s="4" t="s">
        <v>9</v>
      </c>
      <c r="E419" s="4" t="s">
        <v>5900</v>
      </c>
      <c r="F419" s="102">
        <v>44502</v>
      </c>
      <c r="G419" s="4" t="s">
        <v>9</v>
      </c>
      <c r="H419" s="102"/>
      <c r="I419" s="4" t="s">
        <v>7092</v>
      </c>
      <c r="J419" s="4" t="s">
        <v>9</v>
      </c>
      <c r="K419" s="4" t="s">
        <v>5002</v>
      </c>
      <c r="L419" s="4" t="s">
        <v>9</v>
      </c>
      <c r="M419" s="4" t="s">
        <v>9</v>
      </c>
      <c r="N419" s="4" t="s">
        <v>5002</v>
      </c>
      <c r="O419" s="4" t="s">
        <v>4955</v>
      </c>
      <c r="P419" s="4" t="s">
        <v>5901</v>
      </c>
      <c r="Q419" s="4" t="s">
        <v>9</v>
      </c>
      <c r="R419" s="4" t="s">
        <v>9</v>
      </c>
      <c r="S419" s="4" t="s">
        <v>11</v>
      </c>
      <c r="T419" s="4" t="s">
        <v>1449</v>
      </c>
      <c r="U419" s="4" t="s">
        <v>5902</v>
      </c>
      <c r="V419" s="102"/>
      <c r="W419" s="4" t="s">
        <v>5902</v>
      </c>
      <c r="X419" s="4" t="s">
        <v>9</v>
      </c>
      <c r="Y419" s="4" t="s">
        <v>11</v>
      </c>
      <c r="Z419" s="4" t="s">
        <v>9</v>
      </c>
      <c r="AA419" s="4" t="s">
        <v>9</v>
      </c>
      <c r="AB419" s="102"/>
      <c r="AC419" s="102"/>
      <c r="AD419" s="102"/>
      <c r="AE419" s="102">
        <v>44502</v>
      </c>
      <c r="AF419" s="102"/>
      <c r="AG419" s="102"/>
      <c r="AH419" s="4" t="s">
        <v>5903</v>
      </c>
      <c r="AI419" s="4" t="s">
        <v>9</v>
      </c>
      <c r="AJ419" s="4" t="s">
        <v>9</v>
      </c>
      <c r="AK419" s="4" t="s">
        <v>9</v>
      </c>
      <c r="AL419" s="4" t="s">
        <v>5904</v>
      </c>
      <c r="AM419" s="4" t="s">
        <v>5905</v>
      </c>
      <c r="AN419" s="4" t="s">
        <v>9</v>
      </c>
      <c r="AO419" s="4" t="s">
        <v>9</v>
      </c>
      <c r="AP419" s="4" t="s">
        <v>5902</v>
      </c>
      <c r="AQ419" s="4" t="s">
        <v>9</v>
      </c>
      <c r="AR419" s="4" t="s">
        <v>9</v>
      </c>
      <c r="AS419" s="4" t="s">
        <v>9</v>
      </c>
      <c r="AT419" s="4" t="s">
        <v>9</v>
      </c>
      <c r="AU419" s="4" t="s">
        <v>9</v>
      </c>
      <c r="AV419" s="102"/>
      <c r="AW419" s="4" t="s">
        <v>5902</v>
      </c>
      <c r="AX419" s="4" t="s">
        <v>9</v>
      </c>
      <c r="AY419" s="4" t="s">
        <v>9</v>
      </c>
      <c r="AZ419" s="4" t="s">
        <v>9</v>
      </c>
      <c r="BA419" s="4" t="s">
        <v>9</v>
      </c>
      <c r="BB419" s="103">
        <v>0</v>
      </c>
      <c r="BC419" s="102"/>
      <c r="BD419" s="4" t="s">
        <v>9</v>
      </c>
      <c r="BE419" s="102"/>
      <c r="BF419" s="102"/>
      <c r="BG419" s="4" t="s">
        <v>9</v>
      </c>
      <c r="BH419" s="4" t="s">
        <v>5906</v>
      </c>
      <c r="BI419" s="4" t="s">
        <v>9</v>
      </c>
      <c r="BJ419" s="4" t="s">
        <v>9</v>
      </c>
      <c r="BK419" s="4" t="s">
        <v>9</v>
      </c>
      <c r="BL419" s="4" t="s">
        <v>9</v>
      </c>
      <c r="BM419" s="4" t="s">
        <v>9</v>
      </c>
      <c r="BN419" s="4" t="s">
        <v>5907</v>
      </c>
      <c r="BO419" s="4" t="s">
        <v>5908</v>
      </c>
      <c r="BP419" s="4" t="s">
        <v>9</v>
      </c>
      <c r="BQ419" s="4" t="s">
        <v>9</v>
      </c>
      <c r="BR419" s="4" t="s">
        <v>5902</v>
      </c>
      <c r="BS419" s="4" t="s">
        <v>9</v>
      </c>
      <c r="BT419" s="4" t="s">
        <v>9</v>
      </c>
      <c r="BU419" s="4" t="s">
        <v>9</v>
      </c>
      <c r="BV419" s="4" t="s">
        <v>9</v>
      </c>
      <c r="BW419" s="4" t="s">
        <v>9</v>
      </c>
      <c r="BX419" s="4" t="s">
        <v>5901</v>
      </c>
      <c r="BY419" s="4" t="s">
        <v>9</v>
      </c>
      <c r="BZ419" s="4" t="s">
        <v>9</v>
      </c>
      <c r="CA419" s="4" t="s">
        <v>9</v>
      </c>
      <c r="CB419" s="4" t="s">
        <v>9</v>
      </c>
      <c r="CC419" s="4" t="s">
        <v>9</v>
      </c>
      <c r="CD419" s="4" t="s">
        <v>9</v>
      </c>
      <c r="CE419" s="4" t="s">
        <v>9</v>
      </c>
      <c r="CF419" s="4" t="s">
        <v>5902</v>
      </c>
      <c r="CG419" s="4" t="s">
        <v>9</v>
      </c>
      <c r="CH419" s="4" t="s">
        <v>9</v>
      </c>
      <c r="CI419" s="4" t="s">
        <v>9</v>
      </c>
      <c r="CJ419" s="4" t="s">
        <v>9</v>
      </c>
      <c r="CK419" s="104">
        <v>0.51744212962962999</v>
      </c>
      <c r="CL419" s="104">
        <v>0</v>
      </c>
      <c r="CM419" s="4" t="s">
        <v>9</v>
      </c>
      <c r="CN419" s="4" t="s">
        <v>5902</v>
      </c>
      <c r="CO419" s="4" t="s">
        <v>9</v>
      </c>
      <c r="CP419" s="4" t="s">
        <v>9</v>
      </c>
      <c r="CQ419" s="4" t="s">
        <v>9</v>
      </c>
      <c r="CR419" s="4" t="s">
        <v>9</v>
      </c>
      <c r="CS419" s="4" t="s">
        <v>9</v>
      </c>
      <c r="CT419" s="4" t="s">
        <v>9</v>
      </c>
      <c r="CU419" s="4" t="s">
        <v>9</v>
      </c>
      <c r="CV419" s="4" t="s">
        <v>11</v>
      </c>
      <c r="CW419" s="4" t="s">
        <v>5909</v>
      </c>
      <c r="CX419" s="4" t="s">
        <v>9</v>
      </c>
      <c r="CY419" s="4" t="s">
        <v>9</v>
      </c>
      <c r="CZ419" s="4" t="s">
        <v>9</v>
      </c>
      <c r="DA419" s="4" t="s">
        <v>9</v>
      </c>
      <c r="DB419" s="4" t="s">
        <v>9</v>
      </c>
      <c r="DC419" s="102"/>
      <c r="DE419" s="8" t="str">
        <f t="shared" si="12"/>
        <v>XIT529</v>
      </c>
      <c r="DF419" s="8" t="str">
        <f t="shared" si="13"/>
        <v>Infor BI support cost</v>
      </c>
    </row>
    <row r="420" spans="1:110">
      <c r="A420" s="4" t="s">
        <v>6327</v>
      </c>
      <c r="B420" s="4" t="s">
        <v>5899</v>
      </c>
      <c r="C420" s="4" t="s">
        <v>4955</v>
      </c>
      <c r="D420" s="4" t="s">
        <v>9</v>
      </c>
      <c r="E420" s="4" t="s">
        <v>5900</v>
      </c>
      <c r="F420" s="102">
        <v>44502</v>
      </c>
      <c r="G420" s="4" t="s">
        <v>9</v>
      </c>
      <c r="H420" s="102"/>
      <c r="I420" s="4" t="s">
        <v>7093</v>
      </c>
      <c r="J420" s="4" t="s">
        <v>9</v>
      </c>
      <c r="K420" s="4" t="s">
        <v>5002</v>
      </c>
      <c r="L420" s="4" t="s">
        <v>9</v>
      </c>
      <c r="M420" s="4" t="s">
        <v>9</v>
      </c>
      <c r="N420" s="4" t="s">
        <v>5002</v>
      </c>
      <c r="O420" s="4" t="s">
        <v>4955</v>
      </c>
      <c r="P420" s="4" t="s">
        <v>5901</v>
      </c>
      <c r="Q420" s="4" t="s">
        <v>9</v>
      </c>
      <c r="R420" s="4" t="s">
        <v>9</v>
      </c>
      <c r="S420" s="4" t="s">
        <v>11</v>
      </c>
      <c r="T420" s="4" t="s">
        <v>1449</v>
      </c>
      <c r="U420" s="4" t="s">
        <v>5902</v>
      </c>
      <c r="V420" s="102"/>
      <c r="W420" s="4" t="s">
        <v>5902</v>
      </c>
      <c r="X420" s="4" t="s">
        <v>9</v>
      </c>
      <c r="Y420" s="4" t="s">
        <v>11</v>
      </c>
      <c r="Z420" s="4" t="s">
        <v>9</v>
      </c>
      <c r="AA420" s="4" t="s">
        <v>9</v>
      </c>
      <c r="AB420" s="102"/>
      <c r="AC420" s="102"/>
      <c r="AD420" s="102"/>
      <c r="AE420" s="102">
        <v>44502</v>
      </c>
      <c r="AF420" s="102"/>
      <c r="AG420" s="102"/>
      <c r="AH420" s="4" t="s">
        <v>5903</v>
      </c>
      <c r="AI420" s="4" t="s">
        <v>9</v>
      </c>
      <c r="AJ420" s="4" t="s">
        <v>9</v>
      </c>
      <c r="AK420" s="4" t="s">
        <v>9</v>
      </c>
      <c r="AL420" s="4" t="s">
        <v>5904</v>
      </c>
      <c r="AM420" s="4" t="s">
        <v>5905</v>
      </c>
      <c r="AN420" s="4" t="s">
        <v>9</v>
      </c>
      <c r="AO420" s="4" t="s">
        <v>9</v>
      </c>
      <c r="AP420" s="4" t="s">
        <v>5902</v>
      </c>
      <c r="AQ420" s="4" t="s">
        <v>9</v>
      </c>
      <c r="AR420" s="4" t="s">
        <v>9</v>
      </c>
      <c r="AS420" s="4" t="s">
        <v>9</v>
      </c>
      <c r="AT420" s="4" t="s">
        <v>9</v>
      </c>
      <c r="AU420" s="4" t="s">
        <v>9</v>
      </c>
      <c r="AV420" s="102"/>
      <c r="AW420" s="4" t="s">
        <v>5902</v>
      </c>
      <c r="AX420" s="4" t="s">
        <v>9</v>
      </c>
      <c r="AY420" s="4" t="s">
        <v>9</v>
      </c>
      <c r="AZ420" s="4" t="s">
        <v>9</v>
      </c>
      <c r="BA420" s="4" t="s">
        <v>9</v>
      </c>
      <c r="BB420" s="103">
        <v>0</v>
      </c>
      <c r="BC420" s="102"/>
      <c r="BD420" s="4" t="s">
        <v>9</v>
      </c>
      <c r="BE420" s="102"/>
      <c r="BF420" s="102"/>
      <c r="BG420" s="4" t="s">
        <v>9</v>
      </c>
      <c r="BH420" s="4" t="s">
        <v>5906</v>
      </c>
      <c r="BI420" s="4" t="s">
        <v>9</v>
      </c>
      <c r="BJ420" s="4" t="s">
        <v>9</v>
      </c>
      <c r="BK420" s="4" t="s">
        <v>9</v>
      </c>
      <c r="BL420" s="4" t="s">
        <v>9</v>
      </c>
      <c r="BM420" s="4" t="s">
        <v>9</v>
      </c>
      <c r="BN420" s="4" t="s">
        <v>5907</v>
      </c>
      <c r="BO420" s="4" t="s">
        <v>5908</v>
      </c>
      <c r="BP420" s="4" t="s">
        <v>9</v>
      </c>
      <c r="BQ420" s="4" t="s">
        <v>9</v>
      </c>
      <c r="BR420" s="4" t="s">
        <v>5902</v>
      </c>
      <c r="BS420" s="4" t="s">
        <v>9</v>
      </c>
      <c r="BT420" s="4" t="s">
        <v>9</v>
      </c>
      <c r="BU420" s="4" t="s">
        <v>9</v>
      </c>
      <c r="BV420" s="4" t="s">
        <v>9</v>
      </c>
      <c r="BW420" s="4" t="s">
        <v>9</v>
      </c>
      <c r="BX420" s="4" t="s">
        <v>5901</v>
      </c>
      <c r="BY420" s="4" t="s">
        <v>9</v>
      </c>
      <c r="BZ420" s="4" t="s">
        <v>9</v>
      </c>
      <c r="CA420" s="4" t="s">
        <v>9</v>
      </c>
      <c r="CB420" s="4" t="s">
        <v>9</v>
      </c>
      <c r="CC420" s="4" t="s">
        <v>9</v>
      </c>
      <c r="CD420" s="4" t="s">
        <v>9</v>
      </c>
      <c r="CE420" s="4" t="s">
        <v>9</v>
      </c>
      <c r="CF420" s="4" t="s">
        <v>5902</v>
      </c>
      <c r="CG420" s="4" t="s">
        <v>9</v>
      </c>
      <c r="CH420" s="4" t="s">
        <v>9</v>
      </c>
      <c r="CI420" s="4" t="s">
        <v>9</v>
      </c>
      <c r="CJ420" s="4" t="s">
        <v>9</v>
      </c>
      <c r="CK420" s="104">
        <v>0.51745370370370003</v>
      </c>
      <c r="CL420" s="104">
        <v>0</v>
      </c>
      <c r="CM420" s="4" t="s">
        <v>9</v>
      </c>
      <c r="CN420" s="4" t="s">
        <v>5902</v>
      </c>
      <c r="CO420" s="4" t="s">
        <v>9</v>
      </c>
      <c r="CP420" s="4" t="s">
        <v>9</v>
      </c>
      <c r="CQ420" s="4" t="s">
        <v>9</v>
      </c>
      <c r="CR420" s="4" t="s">
        <v>9</v>
      </c>
      <c r="CS420" s="4" t="s">
        <v>9</v>
      </c>
      <c r="CT420" s="4" t="s">
        <v>9</v>
      </c>
      <c r="CU420" s="4" t="s">
        <v>9</v>
      </c>
      <c r="CV420" s="4" t="s">
        <v>11</v>
      </c>
      <c r="CW420" s="4" t="s">
        <v>5909</v>
      </c>
      <c r="CX420" s="4" t="s">
        <v>9</v>
      </c>
      <c r="CY420" s="4" t="s">
        <v>9</v>
      </c>
      <c r="CZ420" s="4" t="s">
        <v>9</v>
      </c>
      <c r="DA420" s="4" t="s">
        <v>9</v>
      </c>
      <c r="DB420" s="4" t="s">
        <v>9</v>
      </c>
      <c r="DC420" s="102"/>
      <c r="DE420" s="8" t="str">
        <f t="shared" si="12"/>
        <v>XIT530</v>
      </c>
      <c r="DF420" s="8" t="str">
        <f t="shared" si="13"/>
        <v>Domain name registration</v>
      </c>
    </row>
    <row r="421" spans="1:110">
      <c r="A421" s="4" t="s">
        <v>6328</v>
      </c>
      <c r="B421" s="4" t="s">
        <v>5899</v>
      </c>
      <c r="C421" s="4" t="s">
        <v>4955</v>
      </c>
      <c r="D421" s="4" t="s">
        <v>9</v>
      </c>
      <c r="E421" s="4" t="s">
        <v>5900</v>
      </c>
      <c r="F421" s="102">
        <v>44502</v>
      </c>
      <c r="G421" s="4" t="s">
        <v>9</v>
      </c>
      <c r="H421" s="102"/>
      <c r="I421" s="4" t="s">
        <v>7094</v>
      </c>
      <c r="J421" s="4" t="s">
        <v>9</v>
      </c>
      <c r="K421" s="4" t="s">
        <v>5002</v>
      </c>
      <c r="L421" s="4" t="s">
        <v>9</v>
      </c>
      <c r="M421" s="4" t="s">
        <v>9</v>
      </c>
      <c r="N421" s="4" t="s">
        <v>5002</v>
      </c>
      <c r="O421" s="4" t="s">
        <v>4955</v>
      </c>
      <c r="P421" s="4" t="s">
        <v>5901</v>
      </c>
      <c r="Q421" s="4" t="s">
        <v>9</v>
      </c>
      <c r="R421" s="4" t="s">
        <v>9</v>
      </c>
      <c r="S421" s="4" t="s">
        <v>11</v>
      </c>
      <c r="T421" s="4" t="s">
        <v>1449</v>
      </c>
      <c r="U421" s="4" t="s">
        <v>5902</v>
      </c>
      <c r="V421" s="102"/>
      <c r="W421" s="4" t="s">
        <v>5902</v>
      </c>
      <c r="X421" s="4" t="s">
        <v>9</v>
      </c>
      <c r="Y421" s="4" t="s">
        <v>11</v>
      </c>
      <c r="Z421" s="4" t="s">
        <v>9</v>
      </c>
      <c r="AA421" s="4" t="s">
        <v>9</v>
      </c>
      <c r="AB421" s="102"/>
      <c r="AC421" s="102"/>
      <c r="AD421" s="102"/>
      <c r="AE421" s="102">
        <v>44502</v>
      </c>
      <c r="AF421" s="102"/>
      <c r="AG421" s="102"/>
      <c r="AH421" s="4" t="s">
        <v>5903</v>
      </c>
      <c r="AI421" s="4" t="s">
        <v>9</v>
      </c>
      <c r="AJ421" s="4" t="s">
        <v>9</v>
      </c>
      <c r="AK421" s="4" t="s">
        <v>9</v>
      </c>
      <c r="AL421" s="4" t="s">
        <v>5904</v>
      </c>
      <c r="AM421" s="4" t="s">
        <v>5905</v>
      </c>
      <c r="AN421" s="4" t="s">
        <v>9</v>
      </c>
      <c r="AO421" s="4" t="s">
        <v>9</v>
      </c>
      <c r="AP421" s="4" t="s">
        <v>5902</v>
      </c>
      <c r="AQ421" s="4" t="s">
        <v>9</v>
      </c>
      <c r="AR421" s="4" t="s">
        <v>9</v>
      </c>
      <c r="AS421" s="4" t="s">
        <v>9</v>
      </c>
      <c r="AT421" s="4" t="s">
        <v>9</v>
      </c>
      <c r="AU421" s="4" t="s">
        <v>9</v>
      </c>
      <c r="AV421" s="102"/>
      <c r="AW421" s="4" t="s">
        <v>5902</v>
      </c>
      <c r="AX421" s="4" t="s">
        <v>9</v>
      </c>
      <c r="AY421" s="4" t="s">
        <v>9</v>
      </c>
      <c r="AZ421" s="4" t="s">
        <v>9</v>
      </c>
      <c r="BA421" s="4" t="s">
        <v>9</v>
      </c>
      <c r="BB421" s="103">
        <v>0</v>
      </c>
      <c r="BC421" s="102"/>
      <c r="BD421" s="4" t="s">
        <v>9</v>
      </c>
      <c r="BE421" s="102"/>
      <c r="BF421" s="102"/>
      <c r="BG421" s="4" t="s">
        <v>9</v>
      </c>
      <c r="BH421" s="4" t="s">
        <v>5906</v>
      </c>
      <c r="BI421" s="4" t="s">
        <v>9</v>
      </c>
      <c r="BJ421" s="4" t="s">
        <v>9</v>
      </c>
      <c r="BK421" s="4" t="s">
        <v>9</v>
      </c>
      <c r="BL421" s="4" t="s">
        <v>9</v>
      </c>
      <c r="BM421" s="4" t="s">
        <v>9</v>
      </c>
      <c r="BN421" s="4" t="s">
        <v>5907</v>
      </c>
      <c r="BO421" s="4" t="s">
        <v>5908</v>
      </c>
      <c r="BP421" s="4" t="s">
        <v>9</v>
      </c>
      <c r="BQ421" s="4" t="s">
        <v>9</v>
      </c>
      <c r="BR421" s="4" t="s">
        <v>5902</v>
      </c>
      <c r="BS421" s="4" t="s">
        <v>9</v>
      </c>
      <c r="BT421" s="4" t="s">
        <v>9</v>
      </c>
      <c r="BU421" s="4" t="s">
        <v>9</v>
      </c>
      <c r="BV421" s="4" t="s">
        <v>9</v>
      </c>
      <c r="BW421" s="4" t="s">
        <v>9</v>
      </c>
      <c r="BX421" s="4" t="s">
        <v>5901</v>
      </c>
      <c r="BY421" s="4" t="s">
        <v>9</v>
      </c>
      <c r="BZ421" s="4" t="s">
        <v>9</v>
      </c>
      <c r="CA421" s="4" t="s">
        <v>9</v>
      </c>
      <c r="CB421" s="4" t="s">
        <v>9</v>
      </c>
      <c r="CC421" s="4" t="s">
        <v>9</v>
      </c>
      <c r="CD421" s="4" t="s">
        <v>9</v>
      </c>
      <c r="CE421" s="4" t="s">
        <v>9</v>
      </c>
      <c r="CF421" s="4" t="s">
        <v>5902</v>
      </c>
      <c r="CG421" s="4" t="s">
        <v>9</v>
      </c>
      <c r="CH421" s="4" t="s">
        <v>9</v>
      </c>
      <c r="CI421" s="4" t="s">
        <v>9</v>
      </c>
      <c r="CJ421" s="4" t="s">
        <v>9</v>
      </c>
      <c r="CK421" s="104">
        <v>0.51745370370370003</v>
      </c>
      <c r="CL421" s="104">
        <v>0</v>
      </c>
      <c r="CM421" s="4" t="s">
        <v>9</v>
      </c>
      <c r="CN421" s="4" t="s">
        <v>5902</v>
      </c>
      <c r="CO421" s="4" t="s">
        <v>9</v>
      </c>
      <c r="CP421" s="4" t="s">
        <v>9</v>
      </c>
      <c r="CQ421" s="4" t="s">
        <v>9</v>
      </c>
      <c r="CR421" s="4" t="s">
        <v>9</v>
      </c>
      <c r="CS421" s="4" t="s">
        <v>9</v>
      </c>
      <c r="CT421" s="4" t="s">
        <v>9</v>
      </c>
      <c r="CU421" s="4" t="s">
        <v>9</v>
      </c>
      <c r="CV421" s="4" t="s">
        <v>11</v>
      </c>
      <c r="CW421" s="4" t="s">
        <v>5909</v>
      </c>
      <c r="CX421" s="4" t="s">
        <v>9</v>
      </c>
      <c r="CY421" s="4" t="s">
        <v>9</v>
      </c>
      <c r="CZ421" s="4" t="s">
        <v>9</v>
      </c>
      <c r="DA421" s="4" t="s">
        <v>9</v>
      </c>
      <c r="DB421" s="4" t="s">
        <v>9</v>
      </c>
      <c r="DC421" s="102"/>
      <c r="DE421" s="8" t="str">
        <f t="shared" si="12"/>
        <v>XIT531</v>
      </c>
      <c r="DF421" s="8" t="str">
        <f t="shared" si="13"/>
        <v>Minitab</v>
      </c>
    </row>
    <row r="422" spans="1:110">
      <c r="A422" s="4" t="s">
        <v>6329</v>
      </c>
      <c r="B422" s="4" t="s">
        <v>5899</v>
      </c>
      <c r="C422" s="4" t="s">
        <v>4955</v>
      </c>
      <c r="D422" s="4" t="s">
        <v>9</v>
      </c>
      <c r="E422" s="4" t="s">
        <v>5900</v>
      </c>
      <c r="F422" s="102">
        <v>44502</v>
      </c>
      <c r="G422" s="4" t="s">
        <v>9</v>
      </c>
      <c r="H422" s="102"/>
      <c r="I422" s="4" t="s">
        <v>7095</v>
      </c>
      <c r="J422" s="4" t="s">
        <v>9</v>
      </c>
      <c r="K422" s="4" t="s">
        <v>5002</v>
      </c>
      <c r="L422" s="4" t="s">
        <v>9</v>
      </c>
      <c r="M422" s="4" t="s">
        <v>9</v>
      </c>
      <c r="N422" s="4" t="s">
        <v>5002</v>
      </c>
      <c r="O422" s="4" t="s">
        <v>4955</v>
      </c>
      <c r="P422" s="4" t="s">
        <v>5901</v>
      </c>
      <c r="Q422" s="4" t="s">
        <v>9</v>
      </c>
      <c r="R422" s="4" t="s">
        <v>9</v>
      </c>
      <c r="S422" s="4" t="s">
        <v>11</v>
      </c>
      <c r="T422" s="4" t="s">
        <v>1449</v>
      </c>
      <c r="U422" s="4" t="s">
        <v>5902</v>
      </c>
      <c r="V422" s="102"/>
      <c r="W422" s="4" t="s">
        <v>5902</v>
      </c>
      <c r="X422" s="4" t="s">
        <v>9</v>
      </c>
      <c r="Y422" s="4" t="s">
        <v>11</v>
      </c>
      <c r="Z422" s="4" t="s">
        <v>9</v>
      </c>
      <c r="AA422" s="4" t="s">
        <v>9</v>
      </c>
      <c r="AB422" s="102"/>
      <c r="AC422" s="102"/>
      <c r="AD422" s="102"/>
      <c r="AE422" s="102">
        <v>44502</v>
      </c>
      <c r="AF422" s="102"/>
      <c r="AG422" s="102"/>
      <c r="AH422" s="4" t="s">
        <v>5903</v>
      </c>
      <c r="AI422" s="4" t="s">
        <v>9</v>
      </c>
      <c r="AJ422" s="4" t="s">
        <v>9</v>
      </c>
      <c r="AK422" s="4" t="s">
        <v>9</v>
      </c>
      <c r="AL422" s="4" t="s">
        <v>5904</v>
      </c>
      <c r="AM422" s="4" t="s">
        <v>5905</v>
      </c>
      <c r="AN422" s="4" t="s">
        <v>9</v>
      </c>
      <c r="AO422" s="4" t="s">
        <v>9</v>
      </c>
      <c r="AP422" s="4" t="s">
        <v>5902</v>
      </c>
      <c r="AQ422" s="4" t="s">
        <v>9</v>
      </c>
      <c r="AR422" s="4" t="s">
        <v>9</v>
      </c>
      <c r="AS422" s="4" t="s">
        <v>9</v>
      </c>
      <c r="AT422" s="4" t="s">
        <v>9</v>
      </c>
      <c r="AU422" s="4" t="s">
        <v>9</v>
      </c>
      <c r="AV422" s="102"/>
      <c r="AW422" s="4" t="s">
        <v>5902</v>
      </c>
      <c r="AX422" s="4" t="s">
        <v>9</v>
      </c>
      <c r="AY422" s="4" t="s">
        <v>9</v>
      </c>
      <c r="AZ422" s="4" t="s">
        <v>9</v>
      </c>
      <c r="BA422" s="4" t="s">
        <v>9</v>
      </c>
      <c r="BB422" s="103">
        <v>0</v>
      </c>
      <c r="BC422" s="102"/>
      <c r="BD422" s="4" t="s">
        <v>9</v>
      </c>
      <c r="BE422" s="102"/>
      <c r="BF422" s="102"/>
      <c r="BG422" s="4" t="s">
        <v>9</v>
      </c>
      <c r="BH422" s="4" t="s">
        <v>5906</v>
      </c>
      <c r="BI422" s="4" t="s">
        <v>9</v>
      </c>
      <c r="BJ422" s="4" t="s">
        <v>9</v>
      </c>
      <c r="BK422" s="4" t="s">
        <v>9</v>
      </c>
      <c r="BL422" s="4" t="s">
        <v>9</v>
      </c>
      <c r="BM422" s="4" t="s">
        <v>9</v>
      </c>
      <c r="BN422" s="4" t="s">
        <v>5907</v>
      </c>
      <c r="BO422" s="4" t="s">
        <v>5908</v>
      </c>
      <c r="BP422" s="4" t="s">
        <v>9</v>
      </c>
      <c r="BQ422" s="4" t="s">
        <v>9</v>
      </c>
      <c r="BR422" s="4" t="s">
        <v>5902</v>
      </c>
      <c r="BS422" s="4" t="s">
        <v>9</v>
      </c>
      <c r="BT422" s="4" t="s">
        <v>9</v>
      </c>
      <c r="BU422" s="4" t="s">
        <v>9</v>
      </c>
      <c r="BV422" s="4" t="s">
        <v>9</v>
      </c>
      <c r="BW422" s="4" t="s">
        <v>9</v>
      </c>
      <c r="BX422" s="4" t="s">
        <v>5901</v>
      </c>
      <c r="BY422" s="4" t="s">
        <v>9</v>
      </c>
      <c r="BZ422" s="4" t="s">
        <v>9</v>
      </c>
      <c r="CA422" s="4" t="s">
        <v>9</v>
      </c>
      <c r="CB422" s="4" t="s">
        <v>9</v>
      </c>
      <c r="CC422" s="4" t="s">
        <v>9</v>
      </c>
      <c r="CD422" s="4" t="s">
        <v>9</v>
      </c>
      <c r="CE422" s="4" t="s">
        <v>9</v>
      </c>
      <c r="CF422" s="4" t="s">
        <v>5902</v>
      </c>
      <c r="CG422" s="4" t="s">
        <v>9</v>
      </c>
      <c r="CH422" s="4" t="s">
        <v>9</v>
      </c>
      <c r="CI422" s="4" t="s">
        <v>9</v>
      </c>
      <c r="CJ422" s="4" t="s">
        <v>9</v>
      </c>
      <c r="CK422" s="104">
        <v>0.51745370370370003</v>
      </c>
      <c r="CL422" s="104">
        <v>0</v>
      </c>
      <c r="CM422" s="4" t="s">
        <v>9</v>
      </c>
      <c r="CN422" s="4" t="s">
        <v>5902</v>
      </c>
      <c r="CO422" s="4" t="s">
        <v>9</v>
      </c>
      <c r="CP422" s="4" t="s">
        <v>9</v>
      </c>
      <c r="CQ422" s="4" t="s">
        <v>9</v>
      </c>
      <c r="CR422" s="4" t="s">
        <v>9</v>
      </c>
      <c r="CS422" s="4" t="s">
        <v>9</v>
      </c>
      <c r="CT422" s="4" t="s">
        <v>9</v>
      </c>
      <c r="CU422" s="4" t="s">
        <v>9</v>
      </c>
      <c r="CV422" s="4" t="s">
        <v>11</v>
      </c>
      <c r="CW422" s="4" t="s">
        <v>5909</v>
      </c>
      <c r="CX422" s="4" t="s">
        <v>9</v>
      </c>
      <c r="CY422" s="4" t="s">
        <v>9</v>
      </c>
      <c r="CZ422" s="4" t="s">
        <v>9</v>
      </c>
      <c r="DA422" s="4" t="s">
        <v>9</v>
      </c>
      <c r="DB422" s="4" t="s">
        <v>9</v>
      </c>
      <c r="DC422" s="102"/>
      <c r="DE422" s="8" t="str">
        <f t="shared" si="12"/>
        <v>XIT532</v>
      </c>
      <c r="DF422" s="8" t="str">
        <f t="shared" si="13"/>
        <v>Tier 2 Historian</v>
      </c>
    </row>
    <row r="423" spans="1:110">
      <c r="A423" s="4" t="s">
        <v>6330</v>
      </c>
      <c r="B423" s="4" t="s">
        <v>5899</v>
      </c>
      <c r="C423" s="4" t="s">
        <v>4955</v>
      </c>
      <c r="D423" s="4" t="s">
        <v>9</v>
      </c>
      <c r="E423" s="4" t="s">
        <v>5900</v>
      </c>
      <c r="F423" s="102">
        <v>44502</v>
      </c>
      <c r="G423" s="4" t="s">
        <v>9</v>
      </c>
      <c r="H423" s="102"/>
      <c r="I423" s="4" t="s">
        <v>7096</v>
      </c>
      <c r="J423" s="4" t="s">
        <v>9</v>
      </c>
      <c r="K423" s="4" t="s">
        <v>5002</v>
      </c>
      <c r="L423" s="4" t="s">
        <v>9</v>
      </c>
      <c r="M423" s="4" t="s">
        <v>9</v>
      </c>
      <c r="N423" s="4" t="s">
        <v>5002</v>
      </c>
      <c r="O423" s="4" t="s">
        <v>4955</v>
      </c>
      <c r="P423" s="4" t="s">
        <v>5901</v>
      </c>
      <c r="Q423" s="4" t="s">
        <v>9</v>
      </c>
      <c r="R423" s="4" t="s">
        <v>9</v>
      </c>
      <c r="S423" s="4" t="s">
        <v>11</v>
      </c>
      <c r="T423" s="4" t="s">
        <v>1449</v>
      </c>
      <c r="U423" s="4" t="s">
        <v>5902</v>
      </c>
      <c r="V423" s="102"/>
      <c r="W423" s="4" t="s">
        <v>5902</v>
      </c>
      <c r="X423" s="4" t="s">
        <v>9</v>
      </c>
      <c r="Y423" s="4" t="s">
        <v>11</v>
      </c>
      <c r="Z423" s="4" t="s">
        <v>9</v>
      </c>
      <c r="AA423" s="4" t="s">
        <v>9</v>
      </c>
      <c r="AB423" s="102"/>
      <c r="AC423" s="102"/>
      <c r="AD423" s="102"/>
      <c r="AE423" s="102">
        <v>44502</v>
      </c>
      <c r="AF423" s="102"/>
      <c r="AG423" s="102"/>
      <c r="AH423" s="4" t="s">
        <v>5903</v>
      </c>
      <c r="AI423" s="4" t="s">
        <v>9</v>
      </c>
      <c r="AJ423" s="4" t="s">
        <v>9</v>
      </c>
      <c r="AK423" s="4" t="s">
        <v>9</v>
      </c>
      <c r="AL423" s="4" t="s">
        <v>5904</v>
      </c>
      <c r="AM423" s="4" t="s">
        <v>5905</v>
      </c>
      <c r="AN423" s="4" t="s">
        <v>9</v>
      </c>
      <c r="AO423" s="4" t="s">
        <v>9</v>
      </c>
      <c r="AP423" s="4" t="s">
        <v>5902</v>
      </c>
      <c r="AQ423" s="4" t="s">
        <v>9</v>
      </c>
      <c r="AR423" s="4" t="s">
        <v>9</v>
      </c>
      <c r="AS423" s="4" t="s">
        <v>9</v>
      </c>
      <c r="AT423" s="4" t="s">
        <v>9</v>
      </c>
      <c r="AU423" s="4" t="s">
        <v>9</v>
      </c>
      <c r="AV423" s="102"/>
      <c r="AW423" s="4" t="s">
        <v>5902</v>
      </c>
      <c r="AX423" s="4" t="s">
        <v>9</v>
      </c>
      <c r="AY423" s="4" t="s">
        <v>9</v>
      </c>
      <c r="AZ423" s="4" t="s">
        <v>9</v>
      </c>
      <c r="BA423" s="4" t="s">
        <v>9</v>
      </c>
      <c r="BB423" s="103">
        <v>0</v>
      </c>
      <c r="BC423" s="102"/>
      <c r="BD423" s="4" t="s">
        <v>9</v>
      </c>
      <c r="BE423" s="102"/>
      <c r="BF423" s="102"/>
      <c r="BG423" s="4" t="s">
        <v>9</v>
      </c>
      <c r="BH423" s="4" t="s">
        <v>5906</v>
      </c>
      <c r="BI423" s="4" t="s">
        <v>9</v>
      </c>
      <c r="BJ423" s="4" t="s">
        <v>9</v>
      </c>
      <c r="BK423" s="4" t="s">
        <v>9</v>
      </c>
      <c r="BL423" s="4" t="s">
        <v>9</v>
      </c>
      <c r="BM423" s="4" t="s">
        <v>9</v>
      </c>
      <c r="BN423" s="4" t="s">
        <v>5907</v>
      </c>
      <c r="BO423" s="4" t="s">
        <v>5908</v>
      </c>
      <c r="BP423" s="4" t="s">
        <v>9</v>
      </c>
      <c r="BQ423" s="4" t="s">
        <v>9</v>
      </c>
      <c r="BR423" s="4" t="s">
        <v>5902</v>
      </c>
      <c r="BS423" s="4" t="s">
        <v>9</v>
      </c>
      <c r="BT423" s="4" t="s">
        <v>9</v>
      </c>
      <c r="BU423" s="4" t="s">
        <v>9</v>
      </c>
      <c r="BV423" s="4" t="s">
        <v>9</v>
      </c>
      <c r="BW423" s="4" t="s">
        <v>9</v>
      </c>
      <c r="BX423" s="4" t="s">
        <v>5901</v>
      </c>
      <c r="BY423" s="4" t="s">
        <v>9</v>
      </c>
      <c r="BZ423" s="4" t="s">
        <v>9</v>
      </c>
      <c r="CA423" s="4" t="s">
        <v>9</v>
      </c>
      <c r="CB423" s="4" t="s">
        <v>9</v>
      </c>
      <c r="CC423" s="4" t="s">
        <v>9</v>
      </c>
      <c r="CD423" s="4" t="s">
        <v>9</v>
      </c>
      <c r="CE423" s="4" t="s">
        <v>9</v>
      </c>
      <c r="CF423" s="4" t="s">
        <v>5902</v>
      </c>
      <c r="CG423" s="4" t="s">
        <v>9</v>
      </c>
      <c r="CH423" s="4" t="s">
        <v>9</v>
      </c>
      <c r="CI423" s="4" t="s">
        <v>9</v>
      </c>
      <c r="CJ423" s="4" t="s">
        <v>9</v>
      </c>
      <c r="CK423" s="104">
        <v>0.51745370370370003</v>
      </c>
      <c r="CL423" s="104">
        <v>0</v>
      </c>
      <c r="CM423" s="4" t="s">
        <v>9</v>
      </c>
      <c r="CN423" s="4" t="s">
        <v>5902</v>
      </c>
      <c r="CO423" s="4" t="s">
        <v>9</v>
      </c>
      <c r="CP423" s="4" t="s">
        <v>9</v>
      </c>
      <c r="CQ423" s="4" t="s">
        <v>9</v>
      </c>
      <c r="CR423" s="4" t="s">
        <v>9</v>
      </c>
      <c r="CS423" s="4" t="s">
        <v>9</v>
      </c>
      <c r="CT423" s="4" t="s">
        <v>9</v>
      </c>
      <c r="CU423" s="4" t="s">
        <v>9</v>
      </c>
      <c r="CV423" s="4" t="s">
        <v>11</v>
      </c>
      <c r="CW423" s="4" t="s">
        <v>5909</v>
      </c>
      <c r="CX423" s="4" t="s">
        <v>9</v>
      </c>
      <c r="CY423" s="4" t="s">
        <v>9</v>
      </c>
      <c r="CZ423" s="4" t="s">
        <v>9</v>
      </c>
      <c r="DA423" s="4" t="s">
        <v>9</v>
      </c>
      <c r="DB423" s="4" t="s">
        <v>9</v>
      </c>
      <c r="DC423" s="102"/>
      <c r="DE423" s="8" t="str">
        <f t="shared" si="12"/>
        <v>XIT533</v>
      </c>
      <c r="DF423" s="8" t="str">
        <f t="shared" si="13"/>
        <v>Exclaimer licencing</v>
      </c>
    </row>
    <row r="424" spans="1:110">
      <c r="A424" s="4" t="s">
        <v>6331</v>
      </c>
      <c r="B424" s="4" t="s">
        <v>5899</v>
      </c>
      <c r="C424" s="4" t="s">
        <v>4955</v>
      </c>
      <c r="D424" s="4" t="s">
        <v>9</v>
      </c>
      <c r="E424" s="4" t="s">
        <v>5900</v>
      </c>
      <c r="F424" s="102">
        <v>44502</v>
      </c>
      <c r="G424" s="4" t="s">
        <v>9</v>
      </c>
      <c r="H424" s="102"/>
      <c r="I424" s="4" t="s">
        <v>7097</v>
      </c>
      <c r="J424" s="4" t="s">
        <v>9</v>
      </c>
      <c r="K424" s="4" t="s">
        <v>5002</v>
      </c>
      <c r="L424" s="4" t="s">
        <v>9</v>
      </c>
      <c r="M424" s="4" t="s">
        <v>9</v>
      </c>
      <c r="N424" s="4" t="s">
        <v>5002</v>
      </c>
      <c r="O424" s="4" t="s">
        <v>4955</v>
      </c>
      <c r="P424" s="4" t="s">
        <v>5901</v>
      </c>
      <c r="Q424" s="4" t="s">
        <v>9</v>
      </c>
      <c r="R424" s="4" t="s">
        <v>9</v>
      </c>
      <c r="S424" s="4" t="s">
        <v>11</v>
      </c>
      <c r="T424" s="4" t="s">
        <v>1449</v>
      </c>
      <c r="U424" s="4" t="s">
        <v>5902</v>
      </c>
      <c r="V424" s="102"/>
      <c r="W424" s="4" t="s">
        <v>5902</v>
      </c>
      <c r="X424" s="4" t="s">
        <v>9</v>
      </c>
      <c r="Y424" s="4" t="s">
        <v>11</v>
      </c>
      <c r="Z424" s="4" t="s">
        <v>9</v>
      </c>
      <c r="AA424" s="4" t="s">
        <v>9</v>
      </c>
      <c r="AB424" s="102"/>
      <c r="AC424" s="102"/>
      <c r="AD424" s="102"/>
      <c r="AE424" s="102">
        <v>44502</v>
      </c>
      <c r="AF424" s="102"/>
      <c r="AG424" s="102"/>
      <c r="AH424" s="4" t="s">
        <v>5903</v>
      </c>
      <c r="AI424" s="4" t="s">
        <v>9</v>
      </c>
      <c r="AJ424" s="4" t="s">
        <v>9</v>
      </c>
      <c r="AK424" s="4" t="s">
        <v>9</v>
      </c>
      <c r="AL424" s="4" t="s">
        <v>5904</v>
      </c>
      <c r="AM424" s="4" t="s">
        <v>5905</v>
      </c>
      <c r="AN424" s="4" t="s">
        <v>9</v>
      </c>
      <c r="AO424" s="4" t="s">
        <v>9</v>
      </c>
      <c r="AP424" s="4" t="s">
        <v>5902</v>
      </c>
      <c r="AQ424" s="4" t="s">
        <v>9</v>
      </c>
      <c r="AR424" s="4" t="s">
        <v>9</v>
      </c>
      <c r="AS424" s="4" t="s">
        <v>9</v>
      </c>
      <c r="AT424" s="4" t="s">
        <v>9</v>
      </c>
      <c r="AU424" s="4" t="s">
        <v>9</v>
      </c>
      <c r="AV424" s="102"/>
      <c r="AW424" s="4" t="s">
        <v>5902</v>
      </c>
      <c r="AX424" s="4" t="s">
        <v>9</v>
      </c>
      <c r="AY424" s="4" t="s">
        <v>9</v>
      </c>
      <c r="AZ424" s="4" t="s">
        <v>9</v>
      </c>
      <c r="BA424" s="4" t="s">
        <v>9</v>
      </c>
      <c r="BB424" s="103">
        <v>0</v>
      </c>
      <c r="BC424" s="102"/>
      <c r="BD424" s="4" t="s">
        <v>9</v>
      </c>
      <c r="BE424" s="102"/>
      <c r="BF424" s="102"/>
      <c r="BG424" s="4" t="s">
        <v>9</v>
      </c>
      <c r="BH424" s="4" t="s">
        <v>5906</v>
      </c>
      <c r="BI424" s="4" t="s">
        <v>9</v>
      </c>
      <c r="BJ424" s="4" t="s">
        <v>9</v>
      </c>
      <c r="BK424" s="4" t="s">
        <v>9</v>
      </c>
      <c r="BL424" s="4" t="s">
        <v>9</v>
      </c>
      <c r="BM424" s="4" t="s">
        <v>9</v>
      </c>
      <c r="BN424" s="4" t="s">
        <v>5907</v>
      </c>
      <c r="BO424" s="4" t="s">
        <v>5908</v>
      </c>
      <c r="BP424" s="4" t="s">
        <v>9</v>
      </c>
      <c r="BQ424" s="4" t="s">
        <v>9</v>
      </c>
      <c r="BR424" s="4" t="s">
        <v>5902</v>
      </c>
      <c r="BS424" s="4" t="s">
        <v>9</v>
      </c>
      <c r="BT424" s="4" t="s">
        <v>9</v>
      </c>
      <c r="BU424" s="4" t="s">
        <v>9</v>
      </c>
      <c r="BV424" s="4" t="s">
        <v>9</v>
      </c>
      <c r="BW424" s="4" t="s">
        <v>9</v>
      </c>
      <c r="BX424" s="4" t="s">
        <v>5901</v>
      </c>
      <c r="BY424" s="4" t="s">
        <v>9</v>
      </c>
      <c r="BZ424" s="4" t="s">
        <v>9</v>
      </c>
      <c r="CA424" s="4" t="s">
        <v>9</v>
      </c>
      <c r="CB424" s="4" t="s">
        <v>9</v>
      </c>
      <c r="CC424" s="4" t="s">
        <v>9</v>
      </c>
      <c r="CD424" s="4" t="s">
        <v>9</v>
      </c>
      <c r="CE424" s="4" t="s">
        <v>9</v>
      </c>
      <c r="CF424" s="4" t="s">
        <v>5902</v>
      </c>
      <c r="CG424" s="4" t="s">
        <v>9</v>
      </c>
      <c r="CH424" s="4" t="s">
        <v>9</v>
      </c>
      <c r="CI424" s="4" t="s">
        <v>9</v>
      </c>
      <c r="CJ424" s="4" t="s">
        <v>9</v>
      </c>
      <c r="CK424" s="104">
        <v>0.51745370370370003</v>
      </c>
      <c r="CL424" s="104">
        <v>0</v>
      </c>
      <c r="CM424" s="4" t="s">
        <v>9</v>
      </c>
      <c r="CN424" s="4" t="s">
        <v>5902</v>
      </c>
      <c r="CO424" s="4" t="s">
        <v>9</v>
      </c>
      <c r="CP424" s="4" t="s">
        <v>9</v>
      </c>
      <c r="CQ424" s="4" t="s">
        <v>9</v>
      </c>
      <c r="CR424" s="4" t="s">
        <v>9</v>
      </c>
      <c r="CS424" s="4" t="s">
        <v>9</v>
      </c>
      <c r="CT424" s="4" t="s">
        <v>9</v>
      </c>
      <c r="CU424" s="4" t="s">
        <v>9</v>
      </c>
      <c r="CV424" s="4" t="s">
        <v>11</v>
      </c>
      <c r="CW424" s="4" t="s">
        <v>5909</v>
      </c>
      <c r="CX424" s="4" t="s">
        <v>9</v>
      </c>
      <c r="CY424" s="4" t="s">
        <v>9</v>
      </c>
      <c r="CZ424" s="4" t="s">
        <v>9</v>
      </c>
      <c r="DA424" s="4" t="s">
        <v>9</v>
      </c>
      <c r="DB424" s="4" t="s">
        <v>9</v>
      </c>
      <c r="DC424" s="102"/>
      <c r="DE424" s="8" t="str">
        <f t="shared" si="12"/>
        <v>XIT534</v>
      </c>
      <c r="DF424" s="8" t="str">
        <f t="shared" si="13"/>
        <v>Power BI licencing</v>
      </c>
    </row>
    <row r="425" spans="1:110">
      <c r="A425" s="4" t="s">
        <v>6332</v>
      </c>
      <c r="B425" s="4" t="s">
        <v>5899</v>
      </c>
      <c r="C425" s="4" t="s">
        <v>4955</v>
      </c>
      <c r="D425" s="4" t="s">
        <v>9</v>
      </c>
      <c r="E425" s="4" t="s">
        <v>5900</v>
      </c>
      <c r="F425" s="102">
        <v>44502</v>
      </c>
      <c r="G425" s="4" t="s">
        <v>9</v>
      </c>
      <c r="H425" s="102"/>
      <c r="I425" s="4" t="s">
        <v>7098</v>
      </c>
      <c r="J425" s="4" t="s">
        <v>9</v>
      </c>
      <c r="K425" s="4" t="s">
        <v>5002</v>
      </c>
      <c r="L425" s="4" t="s">
        <v>9</v>
      </c>
      <c r="M425" s="4" t="s">
        <v>9</v>
      </c>
      <c r="N425" s="4" t="s">
        <v>5002</v>
      </c>
      <c r="O425" s="4" t="s">
        <v>4955</v>
      </c>
      <c r="P425" s="4" t="s">
        <v>5901</v>
      </c>
      <c r="Q425" s="4" t="s">
        <v>9</v>
      </c>
      <c r="R425" s="4" t="s">
        <v>9</v>
      </c>
      <c r="S425" s="4" t="s">
        <v>11</v>
      </c>
      <c r="T425" s="4" t="s">
        <v>1449</v>
      </c>
      <c r="U425" s="4" t="s">
        <v>5902</v>
      </c>
      <c r="V425" s="102"/>
      <c r="W425" s="4" t="s">
        <v>5902</v>
      </c>
      <c r="X425" s="4" t="s">
        <v>9</v>
      </c>
      <c r="Y425" s="4" t="s">
        <v>11</v>
      </c>
      <c r="Z425" s="4" t="s">
        <v>9</v>
      </c>
      <c r="AA425" s="4" t="s">
        <v>9</v>
      </c>
      <c r="AB425" s="102"/>
      <c r="AC425" s="102"/>
      <c r="AD425" s="102"/>
      <c r="AE425" s="102">
        <v>44502</v>
      </c>
      <c r="AF425" s="102"/>
      <c r="AG425" s="102"/>
      <c r="AH425" s="4" t="s">
        <v>5903</v>
      </c>
      <c r="AI425" s="4" t="s">
        <v>9</v>
      </c>
      <c r="AJ425" s="4" t="s">
        <v>9</v>
      </c>
      <c r="AK425" s="4" t="s">
        <v>9</v>
      </c>
      <c r="AL425" s="4" t="s">
        <v>5904</v>
      </c>
      <c r="AM425" s="4" t="s">
        <v>5905</v>
      </c>
      <c r="AN425" s="4" t="s">
        <v>9</v>
      </c>
      <c r="AO425" s="4" t="s">
        <v>9</v>
      </c>
      <c r="AP425" s="4" t="s">
        <v>5902</v>
      </c>
      <c r="AQ425" s="4" t="s">
        <v>9</v>
      </c>
      <c r="AR425" s="4" t="s">
        <v>9</v>
      </c>
      <c r="AS425" s="4" t="s">
        <v>9</v>
      </c>
      <c r="AT425" s="4" t="s">
        <v>9</v>
      </c>
      <c r="AU425" s="4" t="s">
        <v>9</v>
      </c>
      <c r="AV425" s="102"/>
      <c r="AW425" s="4" t="s">
        <v>5902</v>
      </c>
      <c r="AX425" s="4" t="s">
        <v>9</v>
      </c>
      <c r="AY425" s="4" t="s">
        <v>9</v>
      </c>
      <c r="AZ425" s="4" t="s">
        <v>9</v>
      </c>
      <c r="BA425" s="4" t="s">
        <v>9</v>
      </c>
      <c r="BB425" s="103">
        <v>0</v>
      </c>
      <c r="BC425" s="102"/>
      <c r="BD425" s="4" t="s">
        <v>9</v>
      </c>
      <c r="BE425" s="102"/>
      <c r="BF425" s="102"/>
      <c r="BG425" s="4" t="s">
        <v>9</v>
      </c>
      <c r="BH425" s="4" t="s">
        <v>5906</v>
      </c>
      <c r="BI425" s="4" t="s">
        <v>9</v>
      </c>
      <c r="BJ425" s="4" t="s">
        <v>9</v>
      </c>
      <c r="BK425" s="4" t="s">
        <v>9</v>
      </c>
      <c r="BL425" s="4" t="s">
        <v>9</v>
      </c>
      <c r="BM425" s="4" t="s">
        <v>9</v>
      </c>
      <c r="BN425" s="4" t="s">
        <v>5907</v>
      </c>
      <c r="BO425" s="4" t="s">
        <v>5908</v>
      </c>
      <c r="BP425" s="4" t="s">
        <v>9</v>
      </c>
      <c r="BQ425" s="4" t="s">
        <v>9</v>
      </c>
      <c r="BR425" s="4" t="s">
        <v>5902</v>
      </c>
      <c r="BS425" s="4" t="s">
        <v>9</v>
      </c>
      <c r="BT425" s="4" t="s">
        <v>9</v>
      </c>
      <c r="BU425" s="4" t="s">
        <v>9</v>
      </c>
      <c r="BV425" s="4" t="s">
        <v>9</v>
      </c>
      <c r="BW425" s="4" t="s">
        <v>9</v>
      </c>
      <c r="BX425" s="4" t="s">
        <v>5901</v>
      </c>
      <c r="BY425" s="4" t="s">
        <v>9</v>
      </c>
      <c r="BZ425" s="4" t="s">
        <v>9</v>
      </c>
      <c r="CA425" s="4" t="s">
        <v>9</v>
      </c>
      <c r="CB425" s="4" t="s">
        <v>9</v>
      </c>
      <c r="CC425" s="4" t="s">
        <v>9</v>
      </c>
      <c r="CD425" s="4" t="s">
        <v>9</v>
      </c>
      <c r="CE425" s="4" t="s">
        <v>9</v>
      </c>
      <c r="CF425" s="4" t="s">
        <v>5902</v>
      </c>
      <c r="CG425" s="4" t="s">
        <v>9</v>
      </c>
      <c r="CH425" s="4" t="s">
        <v>9</v>
      </c>
      <c r="CI425" s="4" t="s">
        <v>9</v>
      </c>
      <c r="CJ425" s="4" t="s">
        <v>9</v>
      </c>
      <c r="CK425" s="104">
        <v>0.51745370370370003</v>
      </c>
      <c r="CL425" s="104">
        <v>0</v>
      </c>
      <c r="CM425" s="4" t="s">
        <v>9</v>
      </c>
      <c r="CN425" s="4" t="s">
        <v>5902</v>
      </c>
      <c r="CO425" s="4" t="s">
        <v>9</v>
      </c>
      <c r="CP425" s="4" t="s">
        <v>9</v>
      </c>
      <c r="CQ425" s="4" t="s">
        <v>9</v>
      </c>
      <c r="CR425" s="4" t="s">
        <v>9</v>
      </c>
      <c r="CS425" s="4" t="s">
        <v>9</v>
      </c>
      <c r="CT425" s="4" t="s">
        <v>9</v>
      </c>
      <c r="CU425" s="4" t="s">
        <v>9</v>
      </c>
      <c r="CV425" s="4" t="s">
        <v>11</v>
      </c>
      <c r="CW425" s="4" t="s">
        <v>5909</v>
      </c>
      <c r="CX425" s="4" t="s">
        <v>9</v>
      </c>
      <c r="CY425" s="4" t="s">
        <v>9</v>
      </c>
      <c r="CZ425" s="4" t="s">
        <v>9</v>
      </c>
      <c r="DA425" s="4" t="s">
        <v>9</v>
      </c>
      <c r="DB425" s="4" t="s">
        <v>9</v>
      </c>
      <c r="DC425" s="102"/>
      <c r="DE425" s="8" t="str">
        <f t="shared" si="12"/>
        <v>XIT535</v>
      </c>
      <c r="DF425" s="8" t="str">
        <f t="shared" si="13"/>
        <v>TimeTarget licencing</v>
      </c>
    </row>
    <row r="426" spans="1:110">
      <c r="A426" s="4" t="s">
        <v>6333</v>
      </c>
      <c r="B426" s="4" t="s">
        <v>5899</v>
      </c>
      <c r="C426" s="4" t="s">
        <v>4955</v>
      </c>
      <c r="D426" s="4" t="s">
        <v>9</v>
      </c>
      <c r="E426" s="4" t="s">
        <v>5900</v>
      </c>
      <c r="F426" s="102">
        <v>44502</v>
      </c>
      <c r="G426" s="4" t="s">
        <v>9</v>
      </c>
      <c r="H426" s="102"/>
      <c r="I426" s="4" t="s">
        <v>7099</v>
      </c>
      <c r="J426" s="4" t="s">
        <v>9</v>
      </c>
      <c r="K426" s="4" t="s">
        <v>5002</v>
      </c>
      <c r="L426" s="4" t="s">
        <v>9</v>
      </c>
      <c r="M426" s="4" t="s">
        <v>9</v>
      </c>
      <c r="N426" s="4" t="s">
        <v>5002</v>
      </c>
      <c r="O426" s="4" t="s">
        <v>4955</v>
      </c>
      <c r="P426" s="4" t="s">
        <v>5901</v>
      </c>
      <c r="Q426" s="4" t="s">
        <v>9</v>
      </c>
      <c r="R426" s="4" t="s">
        <v>9</v>
      </c>
      <c r="S426" s="4" t="s">
        <v>11</v>
      </c>
      <c r="T426" s="4" t="s">
        <v>1449</v>
      </c>
      <c r="U426" s="4" t="s">
        <v>5902</v>
      </c>
      <c r="V426" s="102"/>
      <c r="W426" s="4" t="s">
        <v>5902</v>
      </c>
      <c r="X426" s="4" t="s">
        <v>9</v>
      </c>
      <c r="Y426" s="4" t="s">
        <v>11</v>
      </c>
      <c r="Z426" s="4" t="s">
        <v>9</v>
      </c>
      <c r="AA426" s="4" t="s">
        <v>9</v>
      </c>
      <c r="AB426" s="102"/>
      <c r="AC426" s="102"/>
      <c r="AD426" s="102"/>
      <c r="AE426" s="102">
        <v>44502</v>
      </c>
      <c r="AF426" s="102"/>
      <c r="AG426" s="102"/>
      <c r="AH426" s="4" t="s">
        <v>5903</v>
      </c>
      <c r="AI426" s="4" t="s">
        <v>9</v>
      </c>
      <c r="AJ426" s="4" t="s">
        <v>9</v>
      </c>
      <c r="AK426" s="4" t="s">
        <v>9</v>
      </c>
      <c r="AL426" s="4" t="s">
        <v>5904</v>
      </c>
      <c r="AM426" s="4" t="s">
        <v>5905</v>
      </c>
      <c r="AN426" s="4" t="s">
        <v>9</v>
      </c>
      <c r="AO426" s="4" t="s">
        <v>9</v>
      </c>
      <c r="AP426" s="4" t="s">
        <v>5902</v>
      </c>
      <c r="AQ426" s="4" t="s">
        <v>9</v>
      </c>
      <c r="AR426" s="4" t="s">
        <v>9</v>
      </c>
      <c r="AS426" s="4" t="s">
        <v>9</v>
      </c>
      <c r="AT426" s="4" t="s">
        <v>9</v>
      </c>
      <c r="AU426" s="4" t="s">
        <v>9</v>
      </c>
      <c r="AV426" s="102"/>
      <c r="AW426" s="4" t="s">
        <v>5902</v>
      </c>
      <c r="AX426" s="4" t="s">
        <v>9</v>
      </c>
      <c r="AY426" s="4" t="s">
        <v>9</v>
      </c>
      <c r="AZ426" s="4" t="s">
        <v>9</v>
      </c>
      <c r="BA426" s="4" t="s">
        <v>9</v>
      </c>
      <c r="BB426" s="103">
        <v>0</v>
      </c>
      <c r="BC426" s="102"/>
      <c r="BD426" s="4" t="s">
        <v>9</v>
      </c>
      <c r="BE426" s="102"/>
      <c r="BF426" s="102"/>
      <c r="BG426" s="4" t="s">
        <v>9</v>
      </c>
      <c r="BH426" s="4" t="s">
        <v>5906</v>
      </c>
      <c r="BI426" s="4" t="s">
        <v>9</v>
      </c>
      <c r="BJ426" s="4" t="s">
        <v>9</v>
      </c>
      <c r="BK426" s="4" t="s">
        <v>9</v>
      </c>
      <c r="BL426" s="4" t="s">
        <v>9</v>
      </c>
      <c r="BM426" s="4" t="s">
        <v>9</v>
      </c>
      <c r="BN426" s="4" t="s">
        <v>5907</v>
      </c>
      <c r="BO426" s="4" t="s">
        <v>5908</v>
      </c>
      <c r="BP426" s="4" t="s">
        <v>9</v>
      </c>
      <c r="BQ426" s="4" t="s">
        <v>9</v>
      </c>
      <c r="BR426" s="4" t="s">
        <v>5902</v>
      </c>
      <c r="BS426" s="4" t="s">
        <v>9</v>
      </c>
      <c r="BT426" s="4" t="s">
        <v>9</v>
      </c>
      <c r="BU426" s="4" t="s">
        <v>9</v>
      </c>
      <c r="BV426" s="4" t="s">
        <v>9</v>
      </c>
      <c r="BW426" s="4" t="s">
        <v>9</v>
      </c>
      <c r="BX426" s="4" t="s">
        <v>5901</v>
      </c>
      <c r="BY426" s="4" t="s">
        <v>9</v>
      </c>
      <c r="BZ426" s="4" t="s">
        <v>9</v>
      </c>
      <c r="CA426" s="4" t="s">
        <v>9</v>
      </c>
      <c r="CB426" s="4" t="s">
        <v>9</v>
      </c>
      <c r="CC426" s="4" t="s">
        <v>9</v>
      </c>
      <c r="CD426" s="4" t="s">
        <v>9</v>
      </c>
      <c r="CE426" s="4" t="s">
        <v>9</v>
      </c>
      <c r="CF426" s="4" t="s">
        <v>5902</v>
      </c>
      <c r="CG426" s="4" t="s">
        <v>9</v>
      </c>
      <c r="CH426" s="4" t="s">
        <v>9</v>
      </c>
      <c r="CI426" s="4" t="s">
        <v>9</v>
      </c>
      <c r="CJ426" s="4" t="s">
        <v>9</v>
      </c>
      <c r="CK426" s="104">
        <v>0.51745370370370003</v>
      </c>
      <c r="CL426" s="104">
        <v>0</v>
      </c>
      <c r="CM426" s="4" t="s">
        <v>9</v>
      </c>
      <c r="CN426" s="4" t="s">
        <v>5902</v>
      </c>
      <c r="CO426" s="4" t="s">
        <v>9</v>
      </c>
      <c r="CP426" s="4" t="s">
        <v>9</v>
      </c>
      <c r="CQ426" s="4" t="s">
        <v>9</v>
      </c>
      <c r="CR426" s="4" t="s">
        <v>9</v>
      </c>
      <c r="CS426" s="4" t="s">
        <v>9</v>
      </c>
      <c r="CT426" s="4" t="s">
        <v>9</v>
      </c>
      <c r="CU426" s="4" t="s">
        <v>9</v>
      </c>
      <c r="CV426" s="4" t="s">
        <v>11</v>
      </c>
      <c r="CW426" s="4" t="s">
        <v>5909</v>
      </c>
      <c r="CX426" s="4" t="s">
        <v>9</v>
      </c>
      <c r="CY426" s="4" t="s">
        <v>9</v>
      </c>
      <c r="CZ426" s="4" t="s">
        <v>9</v>
      </c>
      <c r="DA426" s="4" t="s">
        <v>9</v>
      </c>
      <c r="DB426" s="4" t="s">
        <v>9</v>
      </c>
      <c r="DC426" s="102"/>
      <c r="DE426" s="8" t="str">
        <f t="shared" si="12"/>
        <v>XIT536</v>
      </c>
      <c r="DF426" s="8" t="str">
        <f t="shared" si="13"/>
        <v>Infor EAM</v>
      </c>
    </row>
    <row r="427" spans="1:110">
      <c r="A427" s="4" t="s">
        <v>6334</v>
      </c>
      <c r="B427" s="4" t="s">
        <v>5899</v>
      </c>
      <c r="C427" s="4" t="s">
        <v>4955</v>
      </c>
      <c r="D427" s="4" t="s">
        <v>9</v>
      </c>
      <c r="E427" s="4" t="s">
        <v>5900</v>
      </c>
      <c r="F427" s="102">
        <v>44502</v>
      </c>
      <c r="G427" s="4" t="s">
        <v>9</v>
      </c>
      <c r="H427" s="102"/>
      <c r="I427" s="4" t="s">
        <v>7100</v>
      </c>
      <c r="J427" s="4" t="s">
        <v>9</v>
      </c>
      <c r="K427" s="4" t="s">
        <v>5002</v>
      </c>
      <c r="L427" s="4" t="s">
        <v>9</v>
      </c>
      <c r="M427" s="4" t="s">
        <v>9</v>
      </c>
      <c r="N427" s="4" t="s">
        <v>5002</v>
      </c>
      <c r="O427" s="4" t="s">
        <v>4955</v>
      </c>
      <c r="P427" s="4" t="s">
        <v>5901</v>
      </c>
      <c r="Q427" s="4" t="s">
        <v>9</v>
      </c>
      <c r="R427" s="4" t="s">
        <v>9</v>
      </c>
      <c r="S427" s="4" t="s">
        <v>11</v>
      </c>
      <c r="T427" s="4" t="s">
        <v>1449</v>
      </c>
      <c r="U427" s="4" t="s">
        <v>5902</v>
      </c>
      <c r="V427" s="102"/>
      <c r="W427" s="4" t="s">
        <v>5902</v>
      </c>
      <c r="X427" s="4" t="s">
        <v>9</v>
      </c>
      <c r="Y427" s="4" t="s">
        <v>11</v>
      </c>
      <c r="Z427" s="4" t="s">
        <v>9</v>
      </c>
      <c r="AA427" s="4" t="s">
        <v>9</v>
      </c>
      <c r="AB427" s="102"/>
      <c r="AC427" s="102"/>
      <c r="AD427" s="102"/>
      <c r="AE427" s="102">
        <v>44502</v>
      </c>
      <c r="AF427" s="102"/>
      <c r="AG427" s="102"/>
      <c r="AH427" s="4" t="s">
        <v>5903</v>
      </c>
      <c r="AI427" s="4" t="s">
        <v>9</v>
      </c>
      <c r="AJ427" s="4" t="s">
        <v>9</v>
      </c>
      <c r="AK427" s="4" t="s">
        <v>9</v>
      </c>
      <c r="AL427" s="4" t="s">
        <v>5904</v>
      </c>
      <c r="AM427" s="4" t="s">
        <v>5905</v>
      </c>
      <c r="AN427" s="4" t="s">
        <v>9</v>
      </c>
      <c r="AO427" s="4" t="s">
        <v>9</v>
      </c>
      <c r="AP427" s="4" t="s">
        <v>5902</v>
      </c>
      <c r="AQ427" s="4" t="s">
        <v>9</v>
      </c>
      <c r="AR427" s="4" t="s">
        <v>9</v>
      </c>
      <c r="AS427" s="4" t="s">
        <v>9</v>
      </c>
      <c r="AT427" s="4" t="s">
        <v>9</v>
      </c>
      <c r="AU427" s="4" t="s">
        <v>9</v>
      </c>
      <c r="AV427" s="102"/>
      <c r="AW427" s="4" t="s">
        <v>5902</v>
      </c>
      <c r="AX427" s="4" t="s">
        <v>9</v>
      </c>
      <c r="AY427" s="4" t="s">
        <v>9</v>
      </c>
      <c r="AZ427" s="4" t="s">
        <v>9</v>
      </c>
      <c r="BA427" s="4" t="s">
        <v>9</v>
      </c>
      <c r="BB427" s="103">
        <v>0</v>
      </c>
      <c r="BC427" s="102"/>
      <c r="BD427" s="4" t="s">
        <v>9</v>
      </c>
      <c r="BE427" s="102"/>
      <c r="BF427" s="102"/>
      <c r="BG427" s="4" t="s">
        <v>9</v>
      </c>
      <c r="BH427" s="4" t="s">
        <v>5906</v>
      </c>
      <c r="BI427" s="4" t="s">
        <v>9</v>
      </c>
      <c r="BJ427" s="4" t="s">
        <v>9</v>
      </c>
      <c r="BK427" s="4" t="s">
        <v>9</v>
      </c>
      <c r="BL427" s="4" t="s">
        <v>9</v>
      </c>
      <c r="BM427" s="4" t="s">
        <v>9</v>
      </c>
      <c r="BN427" s="4" t="s">
        <v>5907</v>
      </c>
      <c r="BO427" s="4" t="s">
        <v>5908</v>
      </c>
      <c r="BP427" s="4" t="s">
        <v>9</v>
      </c>
      <c r="BQ427" s="4" t="s">
        <v>9</v>
      </c>
      <c r="BR427" s="4" t="s">
        <v>5902</v>
      </c>
      <c r="BS427" s="4" t="s">
        <v>9</v>
      </c>
      <c r="BT427" s="4" t="s">
        <v>9</v>
      </c>
      <c r="BU427" s="4" t="s">
        <v>9</v>
      </c>
      <c r="BV427" s="4" t="s">
        <v>9</v>
      </c>
      <c r="BW427" s="4" t="s">
        <v>9</v>
      </c>
      <c r="BX427" s="4" t="s">
        <v>5901</v>
      </c>
      <c r="BY427" s="4" t="s">
        <v>9</v>
      </c>
      <c r="BZ427" s="4" t="s">
        <v>9</v>
      </c>
      <c r="CA427" s="4" t="s">
        <v>9</v>
      </c>
      <c r="CB427" s="4" t="s">
        <v>9</v>
      </c>
      <c r="CC427" s="4" t="s">
        <v>9</v>
      </c>
      <c r="CD427" s="4" t="s">
        <v>9</v>
      </c>
      <c r="CE427" s="4" t="s">
        <v>9</v>
      </c>
      <c r="CF427" s="4" t="s">
        <v>5902</v>
      </c>
      <c r="CG427" s="4" t="s">
        <v>9</v>
      </c>
      <c r="CH427" s="4" t="s">
        <v>9</v>
      </c>
      <c r="CI427" s="4" t="s">
        <v>9</v>
      </c>
      <c r="CJ427" s="4" t="s">
        <v>9</v>
      </c>
      <c r="CK427" s="104">
        <v>0.51745370370370003</v>
      </c>
      <c r="CL427" s="104">
        <v>0</v>
      </c>
      <c r="CM427" s="4" t="s">
        <v>9</v>
      </c>
      <c r="CN427" s="4" t="s">
        <v>5902</v>
      </c>
      <c r="CO427" s="4" t="s">
        <v>9</v>
      </c>
      <c r="CP427" s="4" t="s">
        <v>9</v>
      </c>
      <c r="CQ427" s="4" t="s">
        <v>9</v>
      </c>
      <c r="CR427" s="4" t="s">
        <v>9</v>
      </c>
      <c r="CS427" s="4" t="s">
        <v>9</v>
      </c>
      <c r="CT427" s="4" t="s">
        <v>9</v>
      </c>
      <c r="CU427" s="4" t="s">
        <v>9</v>
      </c>
      <c r="CV427" s="4" t="s">
        <v>11</v>
      </c>
      <c r="CW427" s="4" t="s">
        <v>5909</v>
      </c>
      <c r="CX427" s="4" t="s">
        <v>9</v>
      </c>
      <c r="CY427" s="4" t="s">
        <v>9</v>
      </c>
      <c r="CZ427" s="4" t="s">
        <v>9</v>
      </c>
      <c r="DA427" s="4" t="s">
        <v>9</v>
      </c>
      <c r="DB427" s="4" t="s">
        <v>9</v>
      </c>
      <c r="DC427" s="102"/>
      <c r="DE427" s="8" t="str">
        <f t="shared" si="12"/>
        <v>XIT537</v>
      </c>
      <c r="DF427" s="8" t="str">
        <f t="shared" si="13"/>
        <v>Jetbrains IDE</v>
      </c>
    </row>
    <row r="428" spans="1:110">
      <c r="A428" s="4" t="s">
        <v>6335</v>
      </c>
      <c r="B428" s="4" t="s">
        <v>5899</v>
      </c>
      <c r="C428" s="4" t="s">
        <v>4955</v>
      </c>
      <c r="D428" s="4" t="s">
        <v>9</v>
      </c>
      <c r="E428" s="4" t="s">
        <v>5900</v>
      </c>
      <c r="F428" s="102">
        <v>44502</v>
      </c>
      <c r="G428" s="4" t="s">
        <v>9</v>
      </c>
      <c r="H428" s="102"/>
      <c r="I428" s="4" t="s">
        <v>7101</v>
      </c>
      <c r="J428" s="4" t="s">
        <v>9</v>
      </c>
      <c r="K428" s="4" t="s">
        <v>5002</v>
      </c>
      <c r="L428" s="4" t="s">
        <v>9</v>
      </c>
      <c r="M428" s="4" t="s">
        <v>9</v>
      </c>
      <c r="N428" s="4" t="s">
        <v>5002</v>
      </c>
      <c r="O428" s="4" t="s">
        <v>4955</v>
      </c>
      <c r="P428" s="4" t="s">
        <v>5901</v>
      </c>
      <c r="Q428" s="4" t="s">
        <v>9</v>
      </c>
      <c r="R428" s="4" t="s">
        <v>9</v>
      </c>
      <c r="S428" s="4" t="s">
        <v>11</v>
      </c>
      <c r="T428" s="4" t="s">
        <v>1449</v>
      </c>
      <c r="U428" s="4" t="s">
        <v>5902</v>
      </c>
      <c r="V428" s="102"/>
      <c r="W428" s="4" t="s">
        <v>5902</v>
      </c>
      <c r="X428" s="4" t="s">
        <v>9</v>
      </c>
      <c r="Y428" s="4" t="s">
        <v>11</v>
      </c>
      <c r="Z428" s="4" t="s">
        <v>9</v>
      </c>
      <c r="AA428" s="4" t="s">
        <v>9</v>
      </c>
      <c r="AB428" s="102"/>
      <c r="AC428" s="102"/>
      <c r="AD428" s="102"/>
      <c r="AE428" s="102">
        <v>44502</v>
      </c>
      <c r="AF428" s="102"/>
      <c r="AG428" s="102"/>
      <c r="AH428" s="4" t="s">
        <v>5903</v>
      </c>
      <c r="AI428" s="4" t="s">
        <v>9</v>
      </c>
      <c r="AJ428" s="4" t="s">
        <v>9</v>
      </c>
      <c r="AK428" s="4" t="s">
        <v>9</v>
      </c>
      <c r="AL428" s="4" t="s">
        <v>5904</v>
      </c>
      <c r="AM428" s="4" t="s">
        <v>5905</v>
      </c>
      <c r="AN428" s="4" t="s">
        <v>9</v>
      </c>
      <c r="AO428" s="4" t="s">
        <v>9</v>
      </c>
      <c r="AP428" s="4" t="s">
        <v>5902</v>
      </c>
      <c r="AQ428" s="4" t="s">
        <v>9</v>
      </c>
      <c r="AR428" s="4" t="s">
        <v>9</v>
      </c>
      <c r="AS428" s="4" t="s">
        <v>9</v>
      </c>
      <c r="AT428" s="4" t="s">
        <v>9</v>
      </c>
      <c r="AU428" s="4" t="s">
        <v>9</v>
      </c>
      <c r="AV428" s="102"/>
      <c r="AW428" s="4" t="s">
        <v>5902</v>
      </c>
      <c r="AX428" s="4" t="s">
        <v>9</v>
      </c>
      <c r="AY428" s="4" t="s">
        <v>9</v>
      </c>
      <c r="AZ428" s="4" t="s">
        <v>9</v>
      </c>
      <c r="BA428" s="4" t="s">
        <v>9</v>
      </c>
      <c r="BB428" s="103">
        <v>0</v>
      </c>
      <c r="BC428" s="102"/>
      <c r="BD428" s="4" t="s">
        <v>9</v>
      </c>
      <c r="BE428" s="102"/>
      <c r="BF428" s="102"/>
      <c r="BG428" s="4" t="s">
        <v>9</v>
      </c>
      <c r="BH428" s="4" t="s">
        <v>5906</v>
      </c>
      <c r="BI428" s="4" t="s">
        <v>9</v>
      </c>
      <c r="BJ428" s="4" t="s">
        <v>9</v>
      </c>
      <c r="BK428" s="4" t="s">
        <v>9</v>
      </c>
      <c r="BL428" s="4" t="s">
        <v>9</v>
      </c>
      <c r="BM428" s="4" t="s">
        <v>9</v>
      </c>
      <c r="BN428" s="4" t="s">
        <v>5907</v>
      </c>
      <c r="BO428" s="4" t="s">
        <v>5908</v>
      </c>
      <c r="BP428" s="4" t="s">
        <v>9</v>
      </c>
      <c r="BQ428" s="4" t="s">
        <v>9</v>
      </c>
      <c r="BR428" s="4" t="s">
        <v>5902</v>
      </c>
      <c r="BS428" s="4" t="s">
        <v>9</v>
      </c>
      <c r="BT428" s="4" t="s">
        <v>9</v>
      </c>
      <c r="BU428" s="4" t="s">
        <v>9</v>
      </c>
      <c r="BV428" s="4" t="s">
        <v>9</v>
      </c>
      <c r="BW428" s="4" t="s">
        <v>9</v>
      </c>
      <c r="BX428" s="4" t="s">
        <v>5901</v>
      </c>
      <c r="BY428" s="4" t="s">
        <v>9</v>
      </c>
      <c r="BZ428" s="4" t="s">
        <v>9</v>
      </c>
      <c r="CA428" s="4" t="s">
        <v>9</v>
      </c>
      <c r="CB428" s="4" t="s">
        <v>9</v>
      </c>
      <c r="CC428" s="4" t="s">
        <v>9</v>
      </c>
      <c r="CD428" s="4" t="s">
        <v>9</v>
      </c>
      <c r="CE428" s="4" t="s">
        <v>9</v>
      </c>
      <c r="CF428" s="4" t="s">
        <v>5902</v>
      </c>
      <c r="CG428" s="4" t="s">
        <v>9</v>
      </c>
      <c r="CH428" s="4" t="s">
        <v>9</v>
      </c>
      <c r="CI428" s="4" t="s">
        <v>9</v>
      </c>
      <c r="CJ428" s="4" t="s">
        <v>9</v>
      </c>
      <c r="CK428" s="104">
        <v>0.51745370370370003</v>
      </c>
      <c r="CL428" s="104">
        <v>0</v>
      </c>
      <c r="CM428" s="4" t="s">
        <v>9</v>
      </c>
      <c r="CN428" s="4" t="s">
        <v>5902</v>
      </c>
      <c r="CO428" s="4" t="s">
        <v>9</v>
      </c>
      <c r="CP428" s="4" t="s">
        <v>9</v>
      </c>
      <c r="CQ428" s="4" t="s">
        <v>9</v>
      </c>
      <c r="CR428" s="4" t="s">
        <v>9</v>
      </c>
      <c r="CS428" s="4" t="s">
        <v>9</v>
      </c>
      <c r="CT428" s="4" t="s">
        <v>9</v>
      </c>
      <c r="CU428" s="4" t="s">
        <v>9</v>
      </c>
      <c r="CV428" s="4" t="s">
        <v>11</v>
      </c>
      <c r="CW428" s="4" t="s">
        <v>5909</v>
      </c>
      <c r="CX428" s="4" t="s">
        <v>9</v>
      </c>
      <c r="CY428" s="4" t="s">
        <v>9</v>
      </c>
      <c r="CZ428" s="4" t="s">
        <v>9</v>
      </c>
      <c r="DA428" s="4" t="s">
        <v>9</v>
      </c>
      <c r="DB428" s="4" t="s">
        <v>9</v>
      </c>
      <c r="DC428" s="102"/>
      <c r="DE428" s="8" t="str">
        <f t="shared" si="12"/>
        <v>XIT538</v>
      </c>
      <c r="DF428" s="8" t="str">
        <f t="shared" si="13"/>
        <v>SAP Analytics Cloud</v>
      </c>
    </row>
    <row r="429" spans="1:110">
      <c r="A429" s="4" t="s">
        <v>6336</v>
      </c>
      <c r="B429" s="4" t="s">
        <v>5899</v>
      </c>
      <c r="C429" s="4" t="s">
        <v>4955</v>
      </c>
      <c r="D429" s="4" t="s">
        <v>9</v>
      </c>
      <c r="E429" s="4" t="s">
        <v>5900</v>
      </c>
      <c r="F429" s="102">
        <v>44502</v>
      </c>
      <c r="G429" s="4" t="s">
        <v>9</v>
      </c>
      <c r="H429" s="102"/>
      <c r="I429" s="4" t="s">
        <v>7102</v>
      </c>
      <c r="J429" s="4" t="s">
        <v>9</v>
      </c>
      <c r="K429" s="4" t="s">
        <v>5002</v>
      </c>
      <c r="L429" s="4" t="s">
        <v>9</v>
      </c>
      <c r="M429" s="4" t="s">
        <v>9</v>
      </c>
      <c r="N429" s="4" t="s">
        <v>5002</v>
      </c>
      <c r="O429" s="4" t="s">
        <v>4955</v>
      </c>
      <c r="P429" s="4" t="s">
        <v>5901</v>
      </c>
      <c r="Q429" s="4" t="s">
        <v>9</v>
      </c>
      <c r="R429" s="4" t="s">
        <v>9</v>
      </c>
      <c r="S429" s="4" t="s">
        <v>11</v>
      </c>
      <c r="T429" s="4" t="s">
        <v>1449</v>
      </c>
      <c r="U429" s="4" t="s">
        <v>5902</v>
      </c>
      <c r="V429" s="102"/>
      <c r="W429" s="4" t="s">
        <v>5902</v>
      </c>
      <c r="X429" s="4" t="s">
        <v>9</v>
      </c>
      <c r="Y429" s="4" t="s">
        <v>11</v>
      </c>
      <c r="Z429" s="4" t="s">
        <v>9</v>
      </c>
      <c r="AA429" s="4" t="s">
        <v>9</v>
      </c>
      <c r="AB429" s="102"/>
      <c r="AC429" s="102"/>
      <c r="AD429" s="102"/>
      <c r="AE429" s="102">
        <v>44502</v>
      </c>
      <c r="AF429" s="102"/>
      <c r="AG429" s="102"/>
      <c r="AH429" s="4" t="s">
        <v>5903</v>
      </c>
      <c r="AI429" s="4" t="s">
        <v>9</v>
      </c>
      <c r="AJ429" s="4" t="s">
        <v>9</v>
      </c>
      <c r="AK429" s="4" t="s">
        <v>9</v>
      </c>
      <c r="AL429" s="4" t="s">
        <v>5904</v>
      </c>
      <c r="AM429" s="4" t="s">
        <v>5905</v>
      </c>
      <c r="AN429" s="4" t="s">
        <v>9</v>
      </c>
      <c r="AO429" s="4" t="s">
        <v>9</v>
      </c>
      <c r="AP429" s="4" t="s">
        <v>5902</v>
      </c>
      <c r="AQ429" s="4" t="s">
        <v>9</v>
      </c>
      <c r="AR429" s="4" t="s">
        <v>9</v>
      </c>
      <c r="AS429" s="4" t="s">
        <v>9</v>
      </c>
      <c r="AT429" s="4" t="s">
        <v>9</v>
      </c>
      <c r="AU429" s="4" t="s">
        <v>9</v>
      </c>
      <c r="AV429" s="102"/>
      <c r="AW429" s="4" t="s">
        <v>5902</v>
      </c>
      <c r="AX429" s="4" t="s">
        <v>9</v>
      </c>
      <c r="AY429" s="4" t="s">
        <v>9</v>
      </c>
      <c r="AZ429" s="4" t="s">
        <v>9</v>
      </c>
      <c r="BA429" s="4" t="s">
        <v>9</v>
      </c>
      <c r="BB429" s="103">
        <v>0</v>
      </c>
      <c r="BC429" s="102"/>
      <c r="BD429" s="4" t="s">
        <v>9</v>
      </c>
      <c r="BE429" s="102"/>
      <c r="BF429" s="102"/>
      <c r="BG429" s="4" t="s">
        <v>9</v>
      </c>
      <c r="BH429" s="4" t="s">
        <v>5906</v>
      </c>
      <c r="BI429" s="4" t="s">
        <v>9</v>
      </c>
      <c r="BJ429" s="4" t="s">
        <v>9</v>
      </c>
      <c r="BK429" s="4" t="s">
        <v>9</v>
      </c>
      <c r="BL429" s="4" t="s">
        <v>9</v>
      </c>
      <c r="BM429" s="4" t="s">
        <v>9</v>
      </c>
      <c r="BN429" s="4" t="s">
        <v>5907</v>
      </c>
      <c r="BO429" s="4" t="s">
        <v>5908</v>
      </c>
      <c r="BP429" s="4" t="s">
        <v>9</v>
      </c>
      <c r="BQ429" s="4" t="s">
        <v>9</v>
      </c>
      <c r="BR429" s="4" t="s">
        <v>5902</v>
      </c>
      <c r="BS429" s="4" t="s">
        <v>9</v>
      </c>
      <c r="BT429" s="4" t="s">
        <v>9</v>
      </c>
      <c r="BU429" s="4" t="s">
        <v>9</v>
      </c>
      <c r="BV429" s="4" t="s">
        <v>9</v>
      </c>
      <c r="BW429" s="4" t="s">
        <v>9</v>
      </c>
      <c r="BX429" s="4" t="s">
        <v>5901</v>
      </c>
      <c r="BY429" s="4" t="s">
        <v>9</v>
      </c>
      <c r="BZ429" s="4" t="s">
        <v>9</v>
      </c>
      <c r="CA429" s="4" t="s">
        <v>9</v>
      </c>
      <c r="CB429" s="4" t="s">
        <v>9</v>
      </c>
      <c r="CC429" s="4" t="s">
        <v>9</v>
      </c>
      <c r="CD429" s="4" t="s">
        <v>9</v>
      </c>
      <c r="CE429" s="4" t="s">
        <v>9</v>
      </c>
      <c r="CF429" s="4" t="s">
        <v>5902</v>
      </c>
      <c r="CG429" s="4" t="s">
        <v>9</v>
      </c>
      <c r="CH429" s="4" t="s">
        <v>9</v>
      </c>
      <c r="CI429" s="4" t="s">
        <v>9</v>
      </c>
      <c r="CJ429" s="4" t="s">
        <v>9</v>
      </c>
      <c r="CK429" s="104">
        <v>0.51745370370370003</v>
      </c>
      <c r="CL429" s="104">
        <v>0</v>
      </c>
      <c r="CM429" s="4" t="s">
        <v>9</v>
      </c>
      <c r="CN429" s="4" t="s">
        <v>5902</v>
      </c>
      <c r="CO429" s="4" t="s">
        <v>9</v>
      </c>
      <c r="CP429" s="4" t="s">
        <v>9</v>
      </c>
      <c r="CQ429" s="4" t="s">
        <v>9</v>
      </c>
      <c r="CR429" s="4" t="s">
        <v>9</v>
      </c>
      <c r="CS429" s="4" t="s">
        <v>9</v>
      </c>
      <c r="CT429" s="4" t="s">
        <v>9</v>
      </c>
      <c r="CU429" s="4" t="s">
        <v>9</v>
      </c>
      <c r="CV429" s="4" t="s">
        <v>11</v>
      </c>
      <c r="CW429" s="4" t="s">
        <v>5909</v>
      </c>
      <c r="CX429" s="4" t="s">
        <v>9</v>
      </c>
      <c r="CY429" s="4" t="s">
        <v>9</v>
      </c>
      <c r="CZ429" s="4" t="s">
        <v>9</v>
      </c>
      <c r="DA429" s="4" t="s">
        <v>9</v>
      </c>
      <c r="DB429" s="4" t="s">
        <v>9</v>
      </c>
      <c r="DC429" s="102"/>
      <c r="DE429" s="8" t="str">
        <f t="shared" si="12"/>
        <v>XIT539</v>
      </c>
      <c r="DF429" s="8" t="str">
        <f t="shared" si="13"/>
        <v>OPC Router</v>
      </c>
    </row>
    <row r="430" spans="1:110">
      <c r="A430" s="4" t="s">
        <v>6337</v>
      </c>
      <c r="B430" s="4" t="s">
        <v>5899</v>
      </c>
      <c r="C430" s="4" t="s">
        <v>4955</v>
      </c>
      <c r="D430" s="4" t="s">
        <v>9</v>
      </c>
      <c r="E430" s="4" t="s">
        <v>5900</v>
      </c>
      <c r="F430" s="102">
        <v>44502</v>
      </c>
      <c r="G430" s="4" t="s">
        <v>9</v>
      </c>
      <c r="H430" s="102"/>
      <c r="I430" s="4" t="s">
        <v>7103</v>
      </c>
      <c r="J430" s="4" t="s">
        <v>9</v>
      </c>
      <c r="K430" s="4" t="s">
        <v>5002</v>
      </c>
      <c r="L430" s="4" t="s">
        <v>9</v>
      </c>
      <c r="M430" s="4" t="s">
        <v>9</v>
      </c>
      <c r="N430" s="4" t="s">
        <v>5002</v>
      </c>
      <c r="O430" s="4" t="s">
        <v>4955</v>
      </c>
      <c r="P430" s="4" t="s">
        <v>5901</v>
      </c>
      <c r="Q430" s="4" t="s">
        <v>9</v>
      </c>
      <c r="R430" s="4" t="s">
        <v>9</v>
      </c>
      <c r="S430" s="4" t="s">
        <v>11</v>
      </c>
      <c r="T430" s="4" t="s">
        <v>1449</v>
      </c>
      <c r="U430" s="4" t="s">
        <v>5902</v>
      </c>
      <c r="V430" s="102"/>
      <c r="W430" s="4" t="s">
        <v>5902</v>
      </c>
      <c r="X430" s="4" t="s">
        <v>9</v>
      </c>
      <c r="Y430" s="4" t="s">
        <v>11</v>
      </c>
      <c r="Z430" s="4" t="s">
        <v>9</v>
      </c>
      <c r="AA430" s="4" t="s">
        <v>9</v>
      </c>
      <c r="AB430" s="102"/>
      <c r="AC430" s="102"/>
      <c r="AD430" s="102"/>
      <c r="AE430" s="102">
        <v>44502</v>
      </c>
      <c r="AF430" s="102"/>
      <c r="AG430" s="102"/>
      <c r="AH430" s="4" t="s">
        <v>5903</v>
      </c>
      <c r="AI430" s="4" t="s">
        <v>9</v>
      </c>
      <c r="AJ430" s="4" t="s">
        <v>9</v>
      </c>
      <c r="AK430" s="4" t="s">
        <v>9</v>
      </c>
      <c r="AL430" s="4" t="s">
        <v>5904</v>
      </c>
      <c r="AM430" s="4" t="s">
        <v>5905</v>
      </c>
      <c r="AN430" s="4" t="s">
        <v>9</v>
      </c>
      <c r="AO430" s="4" t="s">
        <v>9</v>
      </c>
      <c r="AP430" s="4" t="s">
        <v>5902</v>
      </c>
      <c r="AQ430" s="4" t="s">
        <v>9</v>
      </c>
      <c r="AR430" s="4" t="s">
        <v>9</v>
      </c>
      <c r="AS430" s="4" t="s">
        <v>9</v>
      </c>
      <c r="AT430" s="4" t="s">
        <v>9</v>
      </c>
      <c r="AU430" s="4" t="s">
        <v>9</v>
      </c>
      <c r="AV430" s="102"/>
      <c r="AW430" s="4" t="s">
        <v>5902</v>
      </c>
      <c r="AX430" s="4" t="s">
        <v>9</v>
      </c>
      <c r="AY430" s="4" t="s">
        <v>9</v>
      </c>
      <c r="AZ430" s="4" t="s">
        <v>9</v>
      </c>
      <c r="BA430" s="4" t="s">
        <v>9</v>
      </c>
      <c r="BB430" s="103">
        <v>0</v>
      </c>
      <c r="BC430" s="102"/>
      <c r="BD430" s="4" t="s">
        <v>9</v>
      </c>
      <c r="BE430" s="102"/>
      <c r="BF430" s="102"/>
      <c r="BG430" s="4" t="s">
        <v>9</v>
      </c>
      <c r="BH430" s="4" t="s">
        <v>5906</v>
      </c>
      <c r="BI430" s="4" t="s">
        <v>9</v>
      </c>
      <c r="BJ430" s="4" t="s">
        <v>9</v>
      </c>
      <c r="BK430" s="4" t="s">
        <v>9</v>
      </c>
      <c r="BL430" s="4" t="s">
        <v>9</v>
      </c>
      <c r="BM430" s="4" t="s">
        <v>9</v>
      </c>
      <c r="BN430" s="4" t="s">
        <v>5907</v>
      </c>
      <c r="BO430" s="4" t="s">
        <v>5908</v>
      </c>
      <c r="BP430" s="4" t="s">
        <v>9</v>
      </c>
      <c r="BQ430" s="4" t="s">
        <v>9</v>
      </c>
      <c r="BR430" s="4" t="s">
        <v>5902</v>
      </c>
      <c r="BS430" s="4" t="s">
        <v>9</v>
      </c>
      <c r="BT430" s="4" t="s">
        <v>9</v>
      </c>
      <c r="BU430" s="4" t="s">
        <v>9</v>
      </c>
      <c r="BV430" s="4" t="s">
        <v>9</v>
      </c>
      <c r="BW430" s="4" t="s">
        <v>9</v>
      </c>
      <c r="BX430" s="4" t="s">
        <v>5901</v>
      </c>
      <c r="BY430" s="4" t="s">
        <v>9</v>
      </c>
      <c r="BZ430" s="4" t="s">
        <v>9</v>
      </c>
      <c r="CA430" s="4" t="s">
        <v>9</v>
      </c>
      <c r="CB430" s="4" t="s">
        <v>9</v>
      </c>
      <c r="CC430" s="4" t="s">
        <v>9</v>
      </c>
      <c r="CD430" s="4" t="s">
        <v>9</v>
      </c>
      <c r="CE430" s="4" t="s">
        <v>9</v>
      </c>
      <c r="CF430" s="4" t="s">
        <v>5902</v>
      </c>
      <c r="CG430" s="4" t="s">
        <v>9</v>
      </c>
      <c r="CH430" s="4" t="s">
        <v>9</v>
      </c>
      <c r="CI430" s="4" t="s">
        <v>9</v>
      </c>
      <c r="CJ430" s="4" t="s">
        <v>9</v>
      </c>
      <c r="CK430" s="104">
        <v>0.51745370370370003</v>
      </c>
      <c r="CL430" s="104">
        <v>0</v>
      </c>
      <c r="CM430" s="4" t="s">
        <v>9</v>
      </c>
      <c r="CN430" s="4" t="s">
        <v>5902</v>
      </c>
      <c r="CO430" s="4" t="s">
        <v>9</v>
      </c>
      <c r="CP430" s="4" t="s">
        <v>9</v>
      </c>
      <c r="CQ430" s="4" t="s">
        <v>9</v>
      </c>
      <c r="CR430" s="4" t="s">
        <v>9</v>
      </c>
      <c r="CS430" s="4" t="s">
        <v>9</v>
      </c>
      <c r="CT430" s="4" t="s">
        <v>9</v>
      </c>
      <c r="CU430" s="4" t="s">
        <v>9</v>
      </c>
      <c r="CV430" s="4" t="s">
        <v>11</v>
      </c>
      <c r="CW430" s="4" t="s">
        <v>5909</v>
      </c>
      <c r="CX430" s="4" t="s">
        <v>9</v>
      </c>
      <c r="CY430" s="4" t="s">
        <v>9</v>
      </c>
      <c r="CZ430" s="4" t="s">
        <v>9</v>
      </c>
      <c r="DA430" s="4" t="s">
        <v>9</v>
      </c>
      <c r="DB430" s="4" t="s">
        <v>9</v>
      </c>
      <c r="DC430" s="102"/>
      <c r="DE430" s="8" t="str">
        <f t="shared" si="12"/>
        <v>XIT540</v>
      </c>
      <c r="DF430" s="8" t="str">
        <f t="shared" si="13"/>
        <v>Condeco</v>
      </c>
    </row>
    <row r="431" spans="1:110">
      <c r="A431" s="4" t="s">
        <v>6338</v>
      </c>
      <c r="B431" s="4" t="s">
        <v>5899</v>
      </c>
      <c r="C431" s="4" t="s">
        <v>4955</v>
      </c>
      <c r="D431" s="4" t="s">
        <v>9</v>
      </c>
      <c r="E431" s="4" t="s">
        <v>5900</v>
      </c>
      <c r="F431" s="102">
        <v>44502</v>
      </c>
      <c r="G431" s="4" t="s">
        <v>9</v>
      </c>
      <c r="H431" s="102"/>
      <c r="I431" s="4" t="s">
        <v>7104</v>
      </c>
      <c r="J431" s="4" t="s">
        <v>9</v>
      </c>
      <c r="K431" s="4" t="s">
        <v>5002</v>
      </c>
      <c r="L431" s="4" t="s">
        <v>9</v>
      </c>
      <c r="M431" s="4" t="s">
        <v>9</v>
      </c>
      <c r="N431" s="4" t="s">
        <v>5002</v>
      </c>
      <c r="O431" s="4" t="s">
        <v>4955</v>
      </c>
      <c r="P431" s="4" t="s">
        <v>5901</v>
      </c>
      <c r="Q431" s="4" t="s">
        <v>9</v>
      </c>
      <c r="R431" s="4" t="s">
        <v>9</v>
      </c>
      <c r="S431" s="4" t="s">
        <v>11</v>
      </c>
      <c r="T431" s="4" t="s">
        <v>1449</v>
      </c>
      <c r="U431" s="4" t="s">
        <v>5902</v>
      </c>
      <c r="V431" s="102"/>
      <c r="W431" s="4" t="s">
        <v>5902</v>
      </c>
      <c r="X431" s="4" t="s">
        <v>9</v>
      </c>
      <c r="Y431" s="4" t="s">
        <v>11</v>
      </c>
      <c r="Z431" s="4" t="s">
        <v>9</v>
      </c>
      <c r="AA431" s="4" t="s">
        <v>9</v>
      </c>
      <c r="AB431" s="102"/>
      <c r="AC431" s="102"/>
      <c r="AD431" s="102"/>
      <c r="AE431" s="102">
        <v>44502</v>
      </c>
      <c r="AF431" s="102"/>
      <c r="AG431" s="102"/>
      <c r="AH431" s="4" t="s">
        <v>5903</v>
      </c>
      <c r="AI431" s="4" t="s">
        <v>9</v>
      </c>
      <c r="AJ431" s="4" t="s">
        <v>9</v>
      </c>
      <c r="AK431" s="4" t="s">
        <v>9</v>
      </c>
      <c r="AL431" s="4" t="s">
        <v>5904</v>
      </c>
      <c r="AM431" s="4" t="s">
        <v>5905</v>
      </c>
      <c r="AN431" s="4" t="s">
        <v>9</v>
      </c>
      <c r="AO431" s="4" t="s">
        <v>9</v>
      </c>
      <c r="AP431" s="4" t="s">
        <v>5902</v>
      </c>
      <c r="AQ431" s="4" t="s">
        <v>9</v>
      </c>
      <c r="AR431" s="4" t="s">
        <v>9</v>
      </c>
      <c r="AS431" s="4" t="s">
        <v>9</v>
      </c>
      <c r="AT431" s="4" t="s">
        <v>9</v>
      </c>
      <c r="AU431" s="4" t="s">
        <v>9</v>
      </c>
      <c r="AV431" s="102"/>
      <c r="AW431" s="4" t="s">
        <v>5902</v>
      </c>
      <c r="AX431" s="4" t="s">
        <v>9</v>
      </c>
      <c r="AY431" s="4" t="s">
        <v>9</v>
      </c>
      <c r="AZ431" s="4" t="s">
        <v>9</v>
      </c>
      <c r="BA431" s="4" t="s">
        <v>9</v>
      </c>
      <c r="BB431" s="103">
        <v>0</v>
      </c>
      <c r="BC431" s="102"/>
      <c r="BD431" s="4" t="s">
        <v>9</v>
      </c>
      <c r="BE431" s="102"/>
      <c r="BF431" s="102"/>
      <c r="BG431" s="4" t="s">
        <v>9</v>
      </c>
      <c r="BH431" s="4" t="s">
        <v>5906</v>
      </c>
      <c r="BI431" s="4" t="s">
        <v>9</v>
      </c>
      <c r="BJ431" s="4" t="s">
        <v>9</v>
      </c>
      <c r="BK431" s="4" t="s">
        <v>9</v>
      </c>
      <c r="BL431" s="4" t="s">
        <v>9</v>
      </c>
      <c r="BM431" s="4" t="s">
        <v>9</v>
      </c>
      <c r="BN431" s="4" t="s">
        <v>5907</v>
      </c>
      <c r="BO431" s="4" t="s">
        <v>5908</v>
      </c>
      <c r="BP431" s="4" t="s">
        <v>9</v>
      </c>
      <c r="BQ431" s="4" t="s">
        <v>9</v>
      </c>
      <c r="BR431" s="4" t="s">
        <v>5902</v>
      </c>
      <c r="BS431" s="4" t="s">
        <v>9</v>
      </c>
      <c r="BT431" s="4" t="s">
        <v>9</v>
      </c>
      <c r="BU431" s="4" t="s">
        <v>9</v>
      </c>
      <c r="BV431" s="4" t="s">
        <v>9</v>
      </c>
      <c r="BW431" s="4" t="s">
        <v>9</v>
      </c>
      <c r="BX431" s="4" t="s">
        <v>5901</v>
      </c>
      <c r="BY431" s="4" t="s">
        <v>9</v>
      </c>
      <c r="BZ431" s="4" t="s">
        <v>9</v>
      </c>
      <c r="CA431" s="4" t="s">
        <v>9</v>
      </c>
      <c r="CB431" s="4" t="s">
        <v>9</v>
      </c>
      <c r="CC431" s="4" t="s">
        <v>9</v>
      </c>
      <c r="CD431" s="4" t="s">
        <v>9</v>
      </c>
      <c r="CE431" s="4" t="s">
        <v>9</v>
      </c>
      <c r="CF431" s="4" t="s">
        <v>5902</v>
      </c>
      <c r="CG431" s="4" t="s">
        <v>9</v>
      </c>
      <c r="CH431" s="4" t="s">
        <v>9</v>
      </c>
      <c r="CI431" s="4" t="s">
        <v>9</v>
      </c>
      <c r="CJ431" s="4" t="s">
        <v>9</v>
      </c>
      <c r="CK431" s="104">
        <v>0.51745370370370003</v>
      </c>
      <c r="CL431" s="104">
        <v>0</v>
      </c>
      <c r="CM431" s="4" t="s">
        <v>9</v>
      </c>
      <c r="CN431" s="4" t="s">
        <v>5902</v>
      </c>
      <c r="CO431" s="4" t="s">
        <v>9</v>
      </c>
      <c r="CP431" s="4" t="s">
        <v>9</v>
      </c>
      <c r="CQ431" s="4" t="s">
        <v>9</v>
      </c>
      <c r="CR431" s="4" t="s">
        <v>9</v>
      </c>
      <c r="CS431" s="4" t="s">
        <v>9</v>
      </c>
      <c r="CT431" s="4" t="s">
        <v>9</v>
      </c>
      <c r="CU431" s="4" t="s">
        <v>9</v>
      </c>
      <c r="CV431" s="4" t="s">
        <v>11</v>
      </c>
      <c r="CW431" s="4" t="s">
        <v>5909</v>
      </c>
      <c r="CX431" s="4" t="s">
        <v>9</v>
      </c>
      <c r="CY431" s="4" t="s">
        <v>9</v>
      </c>
      <c r="CZ431" s="4" t="s">
        <v>9</v>
      </c>
      <c r="DA431" s="4" t="s">
        <v>9</v>
      </c>
      <c r="DB431" s="4" t="s">
        <v>9</v>
      </c>
      <c r="DC431" s="102"/>
      <c r="DE431" s="8" t="str">
        <f t="shared" si="12"/>
        <v>XIT541</v>
      </c>
      <c r="DF431" s="8" t="str">
        <f t="shared" si="13"/>
        <v>Freadom</v>
      </c>
    </row>
    <row r="432" spans="1:110">
      <c r="A432" s="4" t="s">
        <v>6339</v>
      </c>
      <c r="B432" s="4" t="s">
        <v>5899</v>
      </c>
      <c r="C432" s="4" t="s">
        <v>4955</v>
      </c>
      <c r="D432" s="4" t="s">
        <v>9</v>
      </c>
      <c r="E432" s="4" t="s">
        <v>5900</v>
      </c>
      <c r="F432" s="102">
        <v>44502</v>
      </c>
      <c r="G432" s="4" t="s">
        <v>9</v>
      </c>
      <c r="H432" s="102"/>
      <c r="I432" s="4" t="s">
        <v>7105</v>
      </c>
      <c r="J432" s="4" t="s">
        <v>9</v>
      </c>
      <c r="K432" s="4" t="s">
        <v>5002</v>
      </c>
      <c r="L432" s="4" t="s">
        <v>9</v>
      </c>
      <c r="M432" s="4" t="s">
        <v>9</v>
      </c>
      <c r="N432" s="4" t="s">
        <v>5002</v>
      </c>
      <c r="O432" s="4" t="s">
        <v>4955</v>
      </c>
      <c r="P432" s="4" t="s">
        <v>5901</v>
      </c>
      <c r="Q432" s="4" t="s">
        <v>9</v>
      </c>
      <c r="R432" s="4" t="s">
        <v>9</v>
      </c>
      <c r="S432" s="4" t="s">
        <v>11</v>
      </c>
      <c r="T432" s="4" t="s">
        <v>1449</v>
      </c>
      <c r="U432" s="4" t="s">
        <v>5902</v>
      </c>
      <c r="V432" s="102"/>
      <c r="W432" s="4" t="s">
        <v>5902</v>
      </c>
      <c r="X432" s="4" t="s">
        <v>9</v>
      </c>
      <c r="Y432" s="4" t="s">
        <v>11</v>
      </c>
      <c r="Z432" s="4" t="s">
        <v>9</v>
      </c>
      <c r="AA432" s="4" t="s">
        <v>9</v>
      </c>
      <c r="AB432" s="102"/>
      <c r="AC432" s="102"/>
      <c r="AD432" s="102"/>
      <c r="AE432" s="102">
        <v>44502</v>
      </c>
      <c r="AF432" s="102"/>
      <c r="AG432" s="102"/>
      <c r="AH432" s="4" t="s">
        <v>5903</v>
      </c>
      <c r="AI432" s="4" t="s">
        <v>9</v>
      </c>
      <c r="AJ432" s="4" t="s">
        <v>9</v>
      </c>
      <c r="AK432" s="4" t="s">
        <v>9</v>
      </c>
      <c r="AL432" s="4" t="s">
        <v>5904</v>
      </c>
      <c r="AM432" s="4" t="s">
        <v>5905</v>
      </c>
      <c r="AN432" s="4" t="s">
        <v>9</v>
      </c>
      <c r="AO432" s="4" t="s">
        <v>9</v>
      </c>
      <c r="AP432" s="4" t="s">
        <v>5902</v>
      </c>
      <c r="AQ432" s="4" t="s">
        <v>9</v>
      </c>
      <c r="AR432" s="4" t="s">
        <v>9</v>
      </c>
      <c r="AS432" s="4" t="s">
        <v>9</v>
      </c>
      <c r="AT432" s="4" t="s">
        <v>9</v>
      </c>
      <c r="AU432" s="4" t="s">
        <v>9</v>
      </c>
      <c r="AV432" s="102"/>
      <c r="AW432" s="4" t="s">
        <v>5902</v>
      </c>
      <c r="AX432" s="4" t="s">
        <v>9</v>
      </c>
      <c r="AY432" s="4" t="s">
        <v>9</v>
      </c>
      <c r="AZ432" s="4" t="s">
        <v>9</v>
      </c>
      <c r="BA432" s="4" t="s">
        <v>9</v>
      </c>
      <c r="BB432" s="103">
        <v>0</v>
      </c>
      <c r="BC432" s="102"/>
      <c r="BD432" s="4" t="s">
        <v>9</v>
      </c>
      <c r="BE432" s="102"/>
      <c r="BF432" s="102"/>
      <c r="BG432" s="4" t="s">
        <v>9</v>
      </c>
      <c r="BH432" s="4" t="s">
        <v>5906</v>
      </c>
      <c r="BI432" s="4" t="s">
        <v>9</v>
      </c>
      <c r="BJ432" s="4" t="s">
        <v>9</v>
      </c>
      <c r="BK432" s="4" t="s">
        <v>9</v>
      </c>
      <c r="BL432" s="4" t="s">
        <v>9</v>
      </c>
      <c r="BM432" s="4" t="s">
        <v>9</v>
      </c>
      <c r="BN432" s="4" t="s">
        <v>5907</v>
      </c>
      <c r="BO432" s="4" t="s">
        <v>5908</v>
      </c>
      <c r="BP432" s="4" t="s">
        <v>9</v>
      </c>
      <c r="BQ432" s="4" t="s">
        <v>9</v>
      </c>
      <c r="BR432" s="4" t="s">
        <v>5902</v>
      </c>
      <c r="BS432" s="4" t="s">
        <v>9</v>
      </c>
      <c r="BT432" s="4" t="s">
        <v>9</v>
      </c>
      <c r="BU432" s="4" t="s">
        <v>9</v>
      </c>
      <c r="BV432" s="4" t="s">
        <v>9</v>
      </c>
      <c r="BW432" s="4" t="s">
        <v>9</v>
      </c>
      <c r="BX432" s="4" t="s">
        <v>5901</v>
      </c>
      <c r="BY432" s="4" t="s">
        <v>9</v>
      </c>
      <c r="BZ432" s="4" t="s">
        <v>9</v>
      </c>
      <c r="CA432" s="4" t="s">
        <v>9</v>
      </c>
      <c r="CB432" s="4" t="s">
        <v>9</v>
      </c>
      <c r="CC432" s="4" t="s">
        <v>9</v>
      </c>
      <c r="CD432" s="4" t="s">
        <v>9</v>
      </c>
      <c r="CE432" s="4" t="s">
        <v>9</v>
      </c>
      <c r="CF432" s="4" t="s">
        <v>5902</v>
      </c>
      <c r="CG432" s="4" t="s">
        <v>9</v>
      </c>
      <c r="CH432" s="4" t="s">
        <v>9</v>
      </c>
      <c r="CI432" s="4" t="s">
        <v>9</v>
      </c>
      <c r="CJ432" s="4" t="s">
        <v>9</v>
      </c>
      <c r="CK432" s="104">
        <v>0.51745370370370003</v>
      </c>
      <c r="CL432" s="104">
        <v>0</v>
      </c>
      <c r="CM432" s="4" t="s">
        <v>9</v>
      </c>
      <c r="CN432" s="4" t="s">
        <v>5902</v>
      </c>
      <c r="CO432" s="4" t="s">
        <v>9</v>
      </c>
      <c r="CP432" s="4" t="s">
        <v>9</v>
      </c>
      <c r="CQ432" s="4" t="s">
        <v>9</v>
      </c>
      <c r="CR432" s="4" t="s">
        <v>9</v>
      </c>
      <c r="CS432" s="4" t="s">
        <v>9</v>
      </c>
      <c r="CT432" s="4" t="s">
        <v>9</v>
      </c>
      <c r="CU432" s="4" t="s">
        <v>9</v>
      </c>
      <c r="CV432" s="4" t="s">
        <v>11</v>
      </c>
      <c r="CW432" s="4" t="s">
        <v>5909</v>
      </c>
      <c r="CX432" s="4" t="s">
        <v>9</v>
      </c>
      <c r="CY432" s="4" t="s">
        <v>9</v>
      </c>
      <c r="CZ432" s="4" t="s">
        <v>9</v>
      </c>
      <c r="DA432" s="4" t="s">
        <v>9</v>
      </c>
      <c r="DB432" s="4" t="s">
        <v>9</v>
      </c>
      <c r="DC432" s="102"/>
      <c r="DE432" s="8" t="str">
        <f t="shared" si="12"/>
        <v>XIT542</v>
      </c>
      <c r="DF432" s="8" t="str">
        <f t="shared" si="13"/>
        <v>Articulate 360</v>
      </c>
    </row>
    <row r="433" spans="1:110">
      <c r="A433" s="4" t="s">
        <v>6340</v>
      </c>
      <c r="B433" s="4" t="s">
        <v>5899</v>
      </c>
      <c r="C433" s="4" t="s">
        <v>4955</v>
      </c>
      <c r="D433" s="4" t="s">
        <v>9</v>
      </c>
      <c r="E433" s="4" t="s">
        <v>5900</v>
      </c>
      <c r="F433" s="102">
        <v>44502</v>
      </c>
      <c r="G433" s="4" t="s">
        <v>9</v>
      </c>
      <c r="H433" s="102"/>
      <c r="I433" s="4" t="s">
        <v>7106</v>
      </c>
      <c r="J433" s="4" t="s">
        <v>9</v>
      </c>
      <c r="K433" s="4" t="s">
        <v>5002</v>
      </c>
      <c r="L433" s="4" t="s">
        <v>9</v>
      </c>
      <c r="M433" s="4" t="s">
        <v>9</v>
      </c>
      <c r="N433" s="4" t="s">
        <v>5002</v>
      </c>
      <c r="O433" s="4" t="s">
        <v>4955</v>
      </c>
      <c r="P433" s="4" t="s">
        <v>5901</v>
      </c>
      <c r="Q433" s="4" t="s">
        <v>9</v>
      </c>
      <c r="R433" s="4" t="s">
        <v>9</v>
      </c>
      <c r="S433" s="4" t="s">
        <v>11</v>
      </c>
      <c r="T433" s="4" t="s">
        <v>1449</v>
      </c>
      <c r="U433" s="4" t="s">
        <v>5902</v>
      </c>
      <c r="V433" s="102"/>
      <c r="W433" s="4" t="s">
        <v>5902</v>
      </c>
      <c r="X433" s="4" t="s">
        <v>9</v>
      </c>
      <c r="Y433" s="4" t="s">
        <v>11</v>
      </c>
      <c r="Z433" s="4" t="s">
        <v>9</v>
      </c>
      <c r="AA433" s="4" t="s">
        <v>9</v>
      </c>
      <c r="AB433" s="102"/>
      <c r="AC433" s="102"/>
      <c r="AD433" s="102"/>
      <c r="AE433" s="102">
        <v>44502</v>
      </c>
      <c r="AF433" s="102"/>
      <c r="AG433" s="102"/>
      <c r="AH433" s="4" t="s">
        <v>5903</v>
      </c>
      <c r="AI433" s="4" t="s">
        <v>9</v>
      </c>
      <c r="AJ433" s="4" t="s">
        <v>9</v>
      </c>
      <c r="AK433" s="4" t="s">
        <v>9</v>
      </c>
      <c r="AL433" s="4" t="s">
        <v>5904</v>
      </c>
      <c r="AM433" s="4" t="s">
        <v>5905</v>
      </c>
      <c r="AN433" s="4" t="s">
        <v>9</v>
      </c>
      <c r="AO433" s="4" t="s">
        <v>9</v>
      </c>
      <c r="AP433" s="4" t="s">
        <v>5902</v>
      </c>
      <c r="AQ433" s="4" t="s">
        <v>9</v>
      </c>
      <c r="AR433" s="4" t="s">
        <v>9</v>
      </c>
      <c r="AS433" s="4" t="s">
        <v>9</v>
      </c>
      <c r="AT433" s="4" t="s">
        <v>9</v>
      </c>
      <c r="AU433" s="4" t="s">
        <v>9</v>
      </c>
      <c r="AV433" s="102"/>
      <c r="AW433" s="4" t="s">
        <v>5902</v>
      </c>
      <c r="AX433" s="4" t="s">
        <v>9</v>
      </c>
      <c r="AY433" s="4" t="s">
        <v>9</v>
      </c>
      <c r="AZ433" s="4" t="s">
        <v>9</v>
      </c>
      <c r="BA433" s="4" t="s">
        <v>9</v>
      </c>
      <c r="BB433" s="103">
        <v>0</v>
      </c>
      <c r="BC433" s="102"/>
      <c r="BD433" s="4" t="s">
        <v>9</v>
      </c>
      <c r="BE433" s="102"/>
      <c r="BF433" s="102"/>
      <c r="BG433" s="4" t="s">
        <v>9</v>
      </c>
      <c r="BH433" s="4" t="s">
        <v>5906</v>
      </c>
      <c r="BI433" s="4" t="s">
        <v>9</v>
      </c>
      <c r="BJ433" s="4" t="s">
        <v>9</v>
      </c>
      <c r="BK433" s="4" t="s">
        <v>9</v>
      </c>
      <c r="BL433" s="4" t="s">
        <v>9</v>
      </c>
      <c r="BM433" s="4" t="s">
        <v>9</v>
      </c>
      <c r="BN433" s="4" t="s">
        <v>5907</v>
      </c>
      <c r="BO433" s="4" t="s">
        <v>5908</v>
      </c>
      <c r="BP433" s="4" t="s">
        <v>9</v>
      </c>
      <c r="BQ433" s="4" t="s">
        <v>9</v>
      </c>
      <c r="BR433" s="4" t="s">
        <v>5902</v>
      </c>
      <c r="BS433" s="4" t="s">
        <v>9</v>
      </c>
      <c r="BT433" s="4" t="s">
        <v>9</v>
      </c>
      <c r="BU433" s="4" t="s">
        <v>9</v>
      </c>
      <c r="BV433" s="4" t="s">
        <v>9</v>
      </c>
      <c r="BW433" s="4" t="s">
        <v>9</v>
      </c>
      <c r="BX433" s="4" t="s">
        <v>5901</v>
      </c>
      <c r="BY433" s="4" t="s">
        <v>9</v>
      </c>
      <c r="BZ433" s="4" t="s">
        <v>9</v>
      </c>
      <c r="CA433" s="4" t="s">
        <v>9</v>
      </c>
      <c r="CB433" s="4" t="s">
        <v>9</v>
      </c>
      <c r="CC433" s="4" t="s">
        <v>9</v>
      </c>
      <c r="CD433" s="4" t="s">
        <v>9</v>
      </c>
      <c r="CE433" s="4" t="s">
        <v>9</v>
      </c>
      <c r="CF433" s="4" t="s">
        <v>5902</v>
      </c>
      <c r="CG433" s="4" t="s">
        <v>9</v>
      </c>
      <c r="CH433" s="4" t="s">
        <v>9</v>
      </c>
      <c r="CI433" s="4" t="s">
        <v>9</v>
      </c>
      <c r="CJ433" s="4" t="s">
        <v>9</v>
      </c>
      <c r="CK433" s="104">
        <v>0.51745370370370003</v>
      </c>
      <c r="CL433" s="104">
        <v>0</v>
      </c>
      <c r="CM433" s="4" t="s">
        <v>9</v>
      </c>
      <c r="CN433" s="4" t="s">
        <v>5902</v>
      </c>
      <c r="CO433" s="4" t="s">
        <v>9</v>
      </c>
      <c r="CP433" s="4" t="s">
        <v>9</v>
      </c>
      <c r="CQ433" s="4" t="s">
        <v>9</v>
      </c>
      <c r="CR433" s="4" t="s">
        <v>9</v>
      </c>
      <c r="CS433" s="4" t="s">
        <v>9</v>
      </c>
      <c r="CT433" s="4" t="s">
        <v>9</v>
      </c>
      <c r="CU433" s="4" t="s">
        <v>9</v>
      </c>
      <c r="CV433" s="4" t="s">
        <v>11</v>
      </c>
      <c r="CW433" s="4" t="s">
        <v>5909</v>
      </c>
      <c r="CX433" s="4" t="s">
        <v>9</v>
      </c>
      <c r="CY433" s="4" t="s">
        <v>9</v>
      </c>
      <c r="CZ433" s="4" t="s">
        <v>9</v>
      </c>
      <c r="DA433" s="4" t="s">
        <v>9</v>
      </c>
      <c r="DB433" s="4" t="s">
        <v>9</v>
      </c>
      <c r="DC433" s="102"/>
      <c r="DE433" s="8" t="str">
        <f t="shared" si="12"/>
        <v>XIT543</v>
      </c>
      <c r="DF433" s="8" t="str">
        <f t="shared" si="13"/>
        <v>Autodesk</v>
      </c>
    </row>
    <row r="434" spans="1:110">
      <c r="A434" s="4" t="s">
        <v>6341</v>
      </c>
      <c r="B434" s="4" t="s">
        <v>5899</v>
      </c>
      <c r="C434" s="4" t="s">
        <v>4955</v>
      </c>
      <c r="D434" s="4" t="s">
        <v>9</v>
      </c>
      <c r="E434" s="4" t="s">
        <v>5900</v>
      </c>
      <c r="F434" s="102">
        <v>44502</v>
      </c>
      <c r="G434" s="4" t="s">
        <v>9</v>
      </c>
      <c r="H434" s="102"/>
      <c r="I434" s="4" t="s">
        <v>7107</v>
      </c>
      <c r="J434" s="4" t="s">
        <v>9</v>
      </c>
      <c r="K434" s="4" t="s">
        <v>5002</v>
      </c>
      <c r="L434" s="4" t="s">
        <v>9</v>
      </c>
      <c r="M434" s="4" t="s">
        <v>9</v>
      </c>
      <c r="N434" s="4" t="s">
        <v>5002</v>
      </c>
      <c r="O434" s="4" t="s">
        <v>4955</v>
      </c>
      <c r="P434" s="4" t="s">
        <v>5901</v>
      </c>
      <c r="Q434" s="4" t="s">
        <v>9</v>
      </c>
      <c r="R434" s="4" t="s">
        <v>9</v>
      </c>
      <c r="S434" s="4" t="s">
        <v>11</v>
      </c>
      <c r="T434" s="4" t="s">
        <v>1449</v>
      </c>
      <c r="U434" s="4" t="s">
        <v>5902</v>
      </c>
      <c r="V434" s="102"/>
      <c r="W434" s="4" t="s">
        <v>5902</v>
      </c>
      <c r="X434" s="4" t="s">
        <v>9</v>
      </c>
      <c r="Y434" s="4" t="s">
        <v>11</v>
      </c>
      <c r="Z434" s="4" t="s">
        <v>9</v>
      </c>
      <c r="AA434" s="4" t="s">
        <v>9</v>
      </c>
      <c r="AB434" s="102"/>
      <c r="AC434" s="102"/>
      <c r="AD434" s="102"/>
      <c r="AE434" s="102">
        <v>44502</v>
      </c>
      <c r="AF434" s="102"/>
      <c r="AG434" s="102"/>
      <c r="AH434" s="4" t="s">
        <v>5903</v>
      </c>
      <c r="AI434" s="4" t="s">
        <v>9</v>
      </c>
      <c r="AJ434" s="4" t="s">
        <v>9</v>
      </c>
      <c r="AK434" s="4" t="s">
        <v>9</v>
      </c>
      <c r="AL434" s="4" t="s">
        <v>5904</v>
      </c>
      <c r="AM434" s="4" t="s">
        <v>5905</v>
      </c>
      <c r="AN434" s="4" t="s">
        <v>9</v>
      </c>
      <c r="AO434" s="4" t="s">
        <v>9</v>
      </c>
      <c r="AP434" s="4" t="s">
        <v>5902</v>
      </c>
      <c r="AQ434" s="4" t="s">
        <v>9</v>
      </c>
      <c r="AR434" s="4" t="s">
        <v>9</v>
      </c>
      <c r="AS434" s="4" t="s">
        <v>9</v>
      </c>
      <c r="AT434" s="4" t="s">
        <v>9</v>
      </c>
      <c r="AU434" s="4" t="s">
        <v>9</v>
      </c>
      <c r="AV434" s="102"/>
      <c r="AW434" s="4" t="s">
        <v>5902</v>
      </c>
      <c r="AX434" s="4" t="s">
        <v>9</v>
      </c>
      <c r="AY434" s="4" t="s">
        <v>9</v>
      </c>
      <c r="AZ434" s="4" t="s">
        <v>9</v>
      </c>
      <c r="BA434" s="4" t="s">
        <v>9</v>
      </c>
      <c r="BB434" s="103">
        <v>0</v>
      </c>
      <c r="BC434" s="102"/>
      <c r="BD434" s="4" t="s">
        <v>9</v>
      </c>
      <c r="BE434" s="102"/>
      <c r="BF434" s="102"/>
      <c r="BG434" s="4" t="s">
        <v>9</v>
      </c>
      <c r="BH434" s="4" t="s">
        <v>5906</v>
      </c>
      <c r="BI434" s="4" t="s">
        <v>9</v>
      </c>
      <c r="BJ434" s="4" t="s">
        <v>9</v>
      </c>
      <c r="BK434" s="4" t="s">
        <v>9</v>
      </c>
      <c r="BL434" s="4" t="s">
        <v>9</v>
      </c>
      <c r="BM434" s="4" t="s">
        <v>9</v>
      </c>
      <c r="BN434" s="4" t="s">
        <v>5907</v>
      </c>
      <c r="BO434" s="4" t="s">
        <v>5908</v>
      </c>
      <c r="BP434" s="4" t="s">
        <v>9</v>
      </c>
      <c r="BQ434" s="4" t="s">
        <v>9</v>
      </c>
      <c r="BR434" s="4" t="s">
        <v>5902</v>
      </c>
      <c r="BS434" s="4" t="s">
        <v>9</v>
      </c>
      <c r="BT434" s="4" t="s">
        <v>9</v>
      </c>
      <c r="BU434" s="4" t="s">
        <v>9</v>
      </c>
      <c r="BV434" s="4" t="s">
        <v>9</v>
      </c>
      <c r="BW434" s="4" t="s">
        <v>9</v>
      </c>
      <c r="BX434" s="4" t="s">
        <v>5901</v>
      </c>
      <c r="BY434" s="4" t="s">
        <v>9</v>
      </c>
      <c r="BZ434" s="4" t="s">
        <v>9</v>
      </c>
      <c r="CA434" s="4" t="s">
        <v>9</v>
      </c>
      <c r="CB434" s="4" t="s">
        <v>9</v>
      </c>
      <c r="CC434" s="4" t="s">
        <v>9</v>
      </c>
      <c r="CD434" s="4" t="s">
        <v>9</v>
      </c>
      <c r="CE434" s="4" t="s">
        <v>9</v>
      </c>
      <c r="CF434" s="4" t="s">
        <v>5902</v>
      </c>
      <c r="CG434" s="4" t="s">
        <v>9</v>
      </c>
      <c r="CH434" s="4" t="s">
        <v>9</v>
      </c>
      <c r="CI434" s="4" t="s">
        <v>9</v>
      </c>
      <c r="CJ434" s="4" t="s">
        <v>9</v>
      </c>
      <c r="CK434" s="104">
        <v>0.51745370370370003</v>
      </c>
      <c r="CL434" s="104">
        <v>0</v>
      </c>
      <c r="CM434" s="4" t="s">
        <v>9</v>
      </c>
      <c r="CN434" s="4" t="s">
        <v>5902</v>
      </c>
      <c r="CO434" s="4" t="s">
        <v>9</v>
      </c>
      <c r="CP434" s="4" t="s">
        <v>9</v>
      </c>
      <c r="CQ434" s="4" t="s">
        <v>9</v>
      </c>
      <c r="CR434" s="4" t="s">
        <v>9</v>
      </c>
      <c r="CS434" s="4" t="s">
        <v>9</v>
      </c>
      <c r="CT434" s="4" t="s">
        <v>9</v>
      </c>
      <c r="CU434" s="4" t="s">
        <v>9</v>
      </c>
      <c r="CV434" s="4" t="s">
        <v>11</v>
      </c>
      <c r="CW434" s="4" t="s">
        <v>5909</v>
      </c>
      <c r="CX434" s="4" t="s">
        <v>9</v>
      </c>
      <c r="CY434" s="4" t="s">
        <v>9</v>
      </c>
      <c r="CZ434" s="4" t="s">
        <v>9</v>
      </c>
      <c r="DA434" s="4" t="s">
        <v>9</v>
      </c>
      <c r="DB434" s="4" t="s">
        <v>9</v>
      </c>
      <c r="DC434" s="102"/>
      <c r="DE434" s="8" t="str">
        <f t="shared" si="12"/>
        <v>XIT544</v>
      </c>
      <c r="DF434" s="8" t="str">
        <f t="shared" si="13"/>
        <v>Password management software</v>
      </c>
    </row>
    <row r="435" spans="1:110">
      <c r="A435" s="4" t="s">
        <v>6342</v>
      </c>
      <c r="B435" s="4" t="s">
        <v>5899</v>
      </c>
      <c r="C435" s="4" t="s">
        <v>4955</v>
      </c>
      <c r="D435" s="4" t="s">
        <v>9</v>
      </c>
      <c r="E435" s="4" t="s">
        <v>5900</v>
      </c>
      <c r="F435" s="102">
        <v>44502</v>
      </c>
      <c r="G435" s="4" t="s">
        <v>9</v>
      </c>
      <c r="H435" s="102"/>
      <c r="I435" s="4" t="s">
        <v>7108</v>
      </c>
      <c r="J435" s="4" t="s">
        <v>9</v>
      </c>
      <c r="K435" s="4" t="s">
        <v>5002</v>
      </c>
      <c r="L435" s="4" t="s">
        <v>9</v>
      </c>
      <c r="M435" s="4" t="s">
        <v>9</v>
      </c>
      <c r="N435" s="4" t="s">
        <v>5002</v>
      </c>
      <c r="O435" s="4" t="s">
        <v>4955</v>
      </c>
      <c r="P435" s="4" t="s">
        <v>5901</v>
      </c>
      <c r="Q435" s="4" t="s">
        <v>9</v>
      </c>
      <c r="R435" s="4" t="s">
        <v>9</v>
      </c>
      <c r="S435" s="4" t="s">
        <v>11</v>
      </c>
      <c r="T435" s="4" t="s">
        <v>1449</v>
      </c>
      <c r="U435" s="4" t="s">
        <v>5902</v>
      </c>
      <c r="V435" s="102"/>
      <c r="W435" s="4" t="s">
        <v>5902</v>
      </c>
      <c r="X435" s="4" t="s">
        <v>9</v>
      </c>
      <c r="Y435" s="4" t="s">
        <v>11</v>
      </c>
      <c r="Z435" s="4" t="s">
        <v>9</v>
      </c>
      <c r="AA435" s="4" t="s">
        <v>9</v>
      </c>
      <c r="AB435" s="102"/>
      <c r="AC435" s="102"/>
      <c r="AD435" s="102"/>
      <c r="AE435" s="102">
        <v>44502</v>
      </c>
      <c r="AF435" s="102"/>
      <c r="AG435" s="102"/>
      <c r="AH435" s="4" t="s">
        <v>5903</v>
      </c>
      <c r="AI435" s="4" t="s">
        <v>9</v>
      </c>
      <c r="AJ435" s="4" t="s">
        <v>9</v>
      </c>
      <c r="AK435" s="4" t="s">
        <v>9</v>
      </c>
      <c r="AL435" s="4" t="s">
        <v>5904</v>
      </c>
      <c r="AM435" s="4" t="s">
        <v>5905</v>
      </c>
      <c r="AN435" s="4" t="s">
        <v>9</v>
      </c>
      <c r="AO435" s="4" t="s">
        <v>9</v>
      </c>
      <c r="AP435" s="4" t="s">
        <v>5902</v>
      </c>
      <c r="AQ435" s="4" t="s">
        <v>9</v>
      </c>
      <c r="AR435" s="4" t="s">
        <v>9</v>
      </c>
      <c r="AS435" s="4" t="s">
        <v>9</v>
      </c>
      <c r="AT435" s="4" t="s">
        <v>9</v>
      </c>
      <c r="AU435" s="4" t="s">
        <v>9</v>
      </c>
      <c r="AV435" s="102"/>
      <c r="AW435" s="4" t="s">
        <v>5902</v>
      </c>
      <c r="AX435" s="4" t="s">
        <v>9</v>
      </c>
      <c r="AY435" s="4" t="s">
        <v>9</v>
      </c>
      <c r="AZ435" s="4" t="s">
        <v>9</v>
      </c>
      <c r="BA435" s="4" t="s">
        <v>9</v>
      </c>
      <c r="BB435" s="103">
        <v>0</v>
      </c>
      <c r="BC435" s="102"/>
      <c r="BD435" s="4" t="s">
        <v>9</v>
      </c>
      <c r="BE435" s="102"/>
      <c r="BF435" s="102"/>
      <c r="BG435" s="4" t="s">
        <v>9</v>
      </c>
      <c r="BH435" s="4" t="s">
        <v>5906</v>
      </c>
      <c r="BI435" s="4" t="s">
        <v>9</v>
      </c>
      <c r="BJ435" s="4" t="s">
        <v>9</v>
      </c>
      <c r="BK435" s="4" t="s">
        <v>9</v>
      </c>
      <c r="BL435" s="4" t="s">
        <v>9</v>
      </c>
      <c r="BM435" s="4" t="s">
        <v>9</v>
      </c>
      <c r="BN435" s="4" t="s">
        <v>5907</v>
      </c>
      <c r="BO435" s="4" t="s">
        <v>5908</v>
      </c>
      <c r="BP435" s="4" t="s">
        <v>9</v>
      </c>
      <c r="BQ435" s="4" t="s">
        <v>9</v>
      </c>
      <c r="BR435" s="4" t="s">
        <v>5902</v>
      </c>
      <c r="BS435" s="4" t="s">
        <v>9</v>
      </c>
      <c r="BT435" s="4" t="s">
        <v>9</v>
      </c>
      <c r="BU435" s="4" t="s">
        <v>9</v>
      </c>
      <c r="BV435" s="4" t="s">
        <v>9</v>
      </c>
      <c r="BW435" s="4" t="s">
        <v>9</v>
      </c>
      <c r="BX435" s="4" t="s">
        <v>5901</v>
      </c>
      <c r="BY435" s="4" t="s">
        <v>9</v>
      </c>
      <c r="BZ435" s="4" t="s">
        <v>9</v>
      </c>
      <c r="CA435" s="4" t="s">
        <v>9</v>
      </c>
      <c r="CB435" s="4" t="s">
        <v>9</v>
      </c>
      <c r="CC435" s="4" t="s">
        <v>9</v>
      </c>
      <c r="CD435" s="4" t="s">
        <v>9</v>
      </c>
      <c r="CE435" s="4" t="s">
        <v>9</v>
      </c>
      <c r="CF435" s="4" t="s">
        <v>5902</v>
      </c>
      <c r="CG435" s="4" t="s">
        <v>9</v>
      </c>
      <c r="CH435" s="4" t="s">
        <v>9</v>
      </c>
      <c r="CI435" s="4" t="s">
        <v>9</v>
      </c>
      <c r="CJ435" s="4" t="s">
        <v>9</v>
      </c>
      <c r="CK435" s="104">
        <v>0.51745370370370003</v>
      </c>
      <c r="CL435" s="104">
        <v>0</v>
      </c>
      <c r="CM435" s="4" t="s">
        <v>9</v>
      </c>
      <c r="CN435" s="4" t="s">
        <v>5902</v>
      </c>
      <c r="CO435" s="4" t="s">
        <v>9</v>
      </c>
      <c r="CP435" s="4" t="s">
        <v>9</v>
      </c>
      <c r="CQ435" s="4" t="s">
        <v>9</v>
      </c>
      <c r="CR435" s="4" t="s">
        <v>9</v>
      </c>
      <c r="CS435" s="4" t="s">
        <v>9</v>
      </c>
      <c r="CT435" s="4" t="s">
        <v>9</v>
      </c>
      <c r="CU435" s="4" t="s">
        <v>9</v>
      </c>
      <c r="CV435" s="4" t="s">
        <v>11</v>
      </c>
      <c r="CW435" s="4" t="s">
        <v>5909</v>
      </c>
      <c r="CX435" s="4" t="s">
        <v>9</v>
      </c>
      <c r="CY435" s="4" t="s">
        <v>9</v>
      </c>
      <c r="CZ435" s="4" t="s">
        <v>9</v>
      </c>
      <c r="DA435" s="4" t="s">
        <v>9</v>
      </c>
      <c r="DB435" s="4" t="s">
        <v>9</v>
      </c>
      <c r="DC435" s="102"/>
      <c r="DE435" s="8" t="str">
        <f t="shared" si="12"/>
        <v>XIT545</v>
      </c>
      <c r="DF435" s="8" t="str">
        <f t="shared" si="13"/>
        <v>Montage online platform</v>
      </c>
    </row>
    <row r="436" spans="1:110">
      <c r="A436" s="4" t="s">
        <v>6343</v>
      </c>
      <c r="B436" s="4" t="s">
        <v>5899</v>
      </c>
      <c r="C436" s="4" t="s">
        <v>4955</v>
      </c>
      <c r="D436" s="4" t="s">
        <v>9</v>
      </c>
      <c r="E436" s="4" t="s">
        <v>5900</v>
      </c>
      <c r="F436" s="102">
        <v>44502</v>
      </c>
      <c r="G436" s="4" t="s">
        <v>9</v>
      </c>
      <c r="H436" s="102"/>
      <c r="I436" s="4" t="s">
        <v>7109</v>
      </c>
      <c r="J436" s="4" t="s">
        <v>9</v>
      </c>
      <c r="K436" s="4" t="s">
        <v>5002</v>
      </c>
      <c r="L436" s="4" t="s">
        <v>9</v>
      </c>
      <c r="M436" s="4" t="s">
        <v>9</v>
      </c>
      <c r="N436" s="4" t="s">
        <v>5002</v>
      </c>
      <c r="O436" s="4" t="s">
        <v>4955</v>
      </c>
      <c r="P436" s="4" t="s">
        <v>5901</v>
      </c>
      <c r="Q436" s="4" t="s">
        <v>9</v>
      </c>
      <c r="R436" s="4" t="s">
        <v>9</v>
      </c>
      <c r="S436" s="4" t="s">
        <v>11</v>
      </c>
      <c r="T436" s="4" t="s">
        <v>1449</v>
      </c>
      <c r="U436" s="4" t="s">
        <v>5902</v>
      </c>
      <c r="V436" s="102"/>
      <c r="W436" s="4" t="s">
        <v>5902</v>
      </c>
      <c r="X436" s="4" t="s">
        <v>9</v>
      </c>
      <c r="Y436" s="4" t="s">
        <v>11</v>
      </c>
      <c r="Z436" s="4" t="s">
        <v>9</v>
      </c>
      <c r="AA436" s="4" t="s">
        <v>9</v>
      </c>
      <c r="AB436" s="102"/>
      <c r="AC436" s="102"/>
      <c r="AD436" s="102"/>
      <c r="AE436" s="102">
        <v>44502</v>
      </c>
      <c r="AF436" s="102"/>
      <c r="AG436" s="102"/>
      <c r="AH436" s="4" t="s">
        <v>5903</v>
      </c>
      <c r="AI436" s="4" t="s">
        <v>9</v>
      </c>
      <c r="AJ436" s="4" t="s">
        <v>9</v>
      </c>
      <c r="AK436" s="4" t="s">
        <v>9</v>
      </c>
      <c r="AL436" s="4" t="s">
        <v>5904</v>
      </c>
      <c r="AM436" s="4" t="s">
        <v>5905</v>
      </c>
      <c r="AN436" s="4" t="s">
        <v>9</v>
      </c>
      <c r="AO436" s="4" t="s">
        <v>9</v>
      </c>
      <c r="AP436" s="4" t="s">
        <v>5902</v>
      </c>
      <c r="AQ436" s="4" t="s">
        <v>9</v>
      </c>
      <c r="AR436" s="4" t="s">
        <v>9</v>
      </c>
      <c r="AS436" s="4" t="s">
        <v>9</v>
      </c>
      <c r="AT436" s="4" t="s">
        <v>9</v>
      </c>
      <c r="AU436" s="4" t="s">
        <v>9</v>
      </c>
      <c r="AV436" s="102"/>
      <c r="AW436" s="4" t="s">
        <v>5902</v>
      </c>
      <c r="AX436" s="4" t="s">
        <v>9</v>
      </c>
      <c r="AY436" s="4" t="s">
        <v>9</v>
      </c>
      <c r="AZ436" s="4" t="s">
        <v>9</v>
      </c>
      <c r="BA436" s="4" t="s">
        <v>9</v>
      </c>
      <c r="BB436" s="103">
        <v>0</v>
      </c>
      <c r="BC436" s="102"/>
      <c r="BD436" s="4" t="s">
        <v>9</v>
      </c>
      <c r="BE436" s="102"/>
      <c r="BF436" s="102"/>
      <c r="BG436" s="4" t="s">
        <v>9</v>
      </c>
      <c r="BH436" s="4" t="s">
        <v>5906</v>
      </c>
      <c r="BI436" s="4" t="s">
        <v>9</v>
      </c>
      <c r="BJ436" s="4" t="s">
        <v>9</v>
      </c>
      <c r="BK436" s="4" t="s">
        <v>9</v>
      </c>
      <c r="BL436" s="4" t="s">
        <v>9</v>
      </c>
      <c r="BM436" s="4" t="s">
        <v>9</v>
      </c>
      <c r="BN436" s="4" t="s">
        <v>5907</v>
      </c>
      <c r="BO436" s="4" t="s">
        <v>5908</v>
      </c>
      <c r="BP436" s="4" t="s">
        <v>9</v>
      </c>
      <c r="BQ436" s="4" t="s">
        <v>9</v>
      </c>
      <c r="BR436" s="4" t="s">
        <v>5902</v>
      </c>
      <c r="BS436" s="4" t="s">
        <v>9</v>
      </c>
      <c r="BT436" s="4" t="s">
        <v>9</v>
      </c>
      <c r="BU436" s="4" t="s">
        <v>9</v>
      </c>
      <c r="BV436" s="4" t="s">
        <v>9</v>
      </c>
      <c r="BW436" s="4" t="s">
        <v>9</v>
      </c>
      <c r="BX436" s="4" t="s">
        <v>5901</v>
      </c>
      <c r="BY436" s="4" t="s">
        <v>9</v>
      </c>
      <c r="BZ436" s="4" t="s">
        <v>9</v>
      </c>
      <c r="CA436" s="4" t="s">
        <v>9</v>
      </c>
      <c r="CB436" s="4" t="s">
        <v>9</v>
      </c>
      <c r="CC436" s="4" t="s">
        <v>9</v>
      </c>
      <c r="CD436" s="4" t="s">
        <v>9</v>
      </c>
      <c r="CE436" s="4" t="s">
        <v>9</v>
      </c>
      <c r="CF436" s="4" t="s">
        <v>5902</v>
      </c>
      <c r="CG436" s="4" t="s">
        <v>9</v>
      </c>
      <c r="CH436" s="4" t="s">
        <v>9</v>
      </c>
      <c r="CI436" s="4" t="s">
        <v>9</v>
      </c>
      <c r="CJ436" s="4" t="s">
        <v>9</v>
      </c>
      <c r="CK436" s="104">
        <v>0.51745370370370003</v>
      </c>
      <c r="CL436" s="104">
        <v>0</v>
      </c>
      <c r="CM436" s="4" t="s">
        <v>9</v>
      </c>
      <c r="CN436" s="4" t="s">
        <v>5902</v>
      </c>
      <c r="CO436" s="4" t="s">
        <v>9</v>
      </c>
      <c r="CP436" s="4" t="s">
        <v>9</v>
      </c>
      <c r="CQ436" s="4" t="s">
        <v>9</v>
      </c>
      <c r="CR436" s="4" t="s">
        <v>9</v>
      </c>
      <c r="CS436" s="4" t="s">
        <v>9</v>
      </c>
      <c r="CT436" s="4" t="s">
        <v>9</v>
      </c>
      <c r="CU436" s="4" t="s">
        <v>9</v>
      </c>
      <c r="CV436" s="4" t="s">
        <v>11</v>
      </c>
      <c r="CW436" s="4" t="s">
        <v>5909</v>
      </c>
      <c r="CX436" s="4" t="s">
        <v>9</v>
      </c>
      <c r="CY436" s="4" t="s">
        <v>9</v>
      </c>
      <c r="CZ436" s="4" t="s">
        <v>9</v>
      </c>
      <c r="DA436" s="4" t="s">
        <v>9</v>
      </c>
      <c r="DB436" s="4" t="s">
        <v>9</v>
      </c>
      <c r="DC436" s="102"/>
      <c r="DE436" s="8" t="str">
        <f t="shared" si="12"/>
        <v>XIT546</v>
      </c>
      <c r="DF436" s="8" t="str">
        <f t="shared" si="13"/>
        <v>Customer Thermometer</v>
      </c>
    </row>
    <row r="437" spans="1:110">
      <c r="A437" s="4" t="s">
        <v>6344</v>
      </c>
      <c r="B437" s="4" t="s">
        <v>5899</v>
      </c>
      <c r="C437" s="4" t="s">
        <v>4955</v>
      </c>
      <c r="D437" s="4" t="s">
        <v>9</v>
      </c>
      <c r="E437" s="4" t="s">
        <v>5900</v>
      </c>
      <c r="F437" s="102">
        <v>44502</v>
      </c>
      <c r="G437" s="4" t="s">
        <v>9</v>
      </c>
      <c r="H437" s="102"/>
      <c r="I437" s="4" t="s">
        <v>7110</v>
      </c>
      <c r="J437" s="4" t="s">
        <v>9</v>
      </c>
      <c r="K437" s="4" t="s">
        <v>5002</v>
      </c>
      <c r="L437" s="4" t="s">
        <v>9</v>
      </c>
      <c r="M437" s="4" t="s">
        <v>9</v>
      </c>
      <c r="N437" s="4" t="s">
        <v>5002</v>
      </c>
      <c r="O437" s="4" t="s">
        <v>4955</v>
      </c>
      <c r="P437" s="4" t="s">
        <v>5901</v>
      </c>
      <c r="Q437" s="4" t="s">
        <v>9</v>
      </c>
      <c r="R437" s="4" t="s">
        <v>9</v>
      </c>
      <c r="S437" s="4" t="s">
        <v>11</v>
      </c>
      <c r="T437" s="4" t="s">
        <v>1449</v>
      </c>
      <c r="U437" s="4" t="s">
        <v>5902</v>
      </c>
      <c r="V437" s="102"/>
      <c r="W437" s="4" t="s">
        <v>5902</v>
      </c>
      <c r="X437" s="4" t="s">
        <v>9</v>
      </c>
      <c r="Y437" s="4" t="s">
        <v>11</v>
      </c>
      <c r="Z437" s="4" t="s">
        <v>9</v>
      </c>
      <c r="AA437" s="4" t="s">
        <v>9</v>
      </c>
      <c r="AB437" s="102"/>
      <c r="AC437" s="102"/>
      <c r="AD437" s="102"/>
      <c r="AE437" s="102">
        <v>44502</v>
      </c>
      <c r="AF437" s="102"/>
      <c r="AG437" s="102"/>
      <c r="AH437" s="4" t="s">
        <v>5903</v>
      </c>
      <c r="AI437" s="4" t="s">
        <v>9</v>
      </c>
      <c r="AJ437" s="4" t="s">
        <v>9</v>
      </c>
      <c r="AK437" s="4" t="s">
        <v>9</v>
      </c>
      <c r="AL437" s="4" t="s">
        <v>5904</v>
      </c>
      <c r="AM437" s="4" t="s">
        <v>5905</v>
      </c>
      <c r="AN437" s="4" t="s">
        <v>9</v>
      </c>
      <c r="AO437" s="4" t="s">
        <v>9</v>
      </c>
      <c r="AP437" s="4" t="s">
        <v>5902</v>
      </c>
      <c r="AQ437" s="4" t="s">
        <v>9</v>
      </c>
      <c r="AR437" s="4" t="s">
        <v>9</v>
      </c>
      <c r="AS437" s="4" t="s">
        <v>9</v>
      </c>
      <c r="AT437" s="4" t="s">
        <v>9</v>
      </c>
      <c r="AU437" s="4" t="s">
        <v>9</v>
      </c>
      <c r="AV437" s="102"/>
      <c r="AW437" s="4" t="s">
        <v>5902</v>
      </c>
      <c r="AX437" s="4" t="s">
        <v>9</v>
      </c>
      <c r="AY437" s="4" t="s">
        <v>9</v>
      </c>
      <c r="AZ437" s="4" t="s">
        <v>9</v>
      </c>
      <c r="BA437" s="4" t="s">
        <v>9</v>
      </c>
      <c r="BB437" s="103">
        <v>0</v>
      </c>
      <c r="BC437" s="102"/>
      <c r="BD437" s="4" t="s">
        <v>9</v>
      </c>
      <c r="BE437" s="102"/>
      <c r="BF437" s="102"/>
      <c r="BG437" s="4" t="s">
        <v>9</v>
      </c>
      <c r="BH437" s="4" t="s">
        <v>5906</v>
      </c>
      <c r="BI437" s="4" t="s">
        <v>9</v>
      </c>
      <c r="BJ437" s="4" t="s">
        <v>9</v>
      </c>
      <c r="BK437" s="4" t="s">
        <v>9</v>
      </c>
      <c r="BL437" s="4" t="s">
        <v>9</v>
      </c>
      <c r="BM437" s="4" t="s">
        <v>9</v>
      </c>
      <c r="BN437" s="4" t="s">
        <v>5907</v>
      </c>
      <c r="BO437" s="4" t="s">
        <v>5908</v>
      </c>
      <c r="BP437" s="4" t="s">
        <v>9</v>
      </c>
      <c r="BQ437" s="4" t="s">
        <v>9</v>
      </c>
      <c r="BR437" s="4" t="s">
        <v>5902</v>
      </c>
      <c r="BS437" s="4" t="s">
        <v>9</v>
      </c>
      <c r="BT437" s="4" t="s">
        <v>9</v>
      </c>
      <c r="BU437" s="4" t="s">
        <v>9</v>
      </c>
      <c r="BV437" s="4" t="s">
        <v>9</v>
      </c>
      <c r="BW437" s="4" t="s">
        <v>9</v>
      </c>
      <c r="BX437" s="4" t="s">
        <v>5901</v>
      </c>
      <c r="BY437" s="4" t="s">
        <v>9</v>
      </c>
      <c r="BZ437" s="4" t="s">
        <v>9</v>
      </c>
      <c r="CA437" s="4" t="s">
        <v>9</v>
      </c>
      <c r="CB437" s="4" t="s">
        <v>9</v>
      </c>
      <c r="CC437" s="4" t="s">
        <v>9</v>
      </c>
      <c r="CD437" s="4" t="s">
        <v>9</v>
      </c>
      <c r="CE437" s="4" t="s">
        <v>9</v>
      </c>
      <c r="CF437" s="4" t="s">
        <v>5902</v>
      </c>
      <c r="CG437" s="4" t="s">
        <v>9</v>
      </c>
      <c r="CH437" s="4" t="s">
        <v>9</v>
      </c>
      <c r="CI437" s="4" t="s">
        <v>9</v>
      </c>
      <c r="CJ437" s="4" t="s">
        <v>9</v>
      </c>
      <c r="CK437" s="104">
        <v>0.51745370370370003</v>
      </c>
      <c r="CL437" s="104">
        <v>0</v>
      </c>
      <c r="CM437" s="4" t="s">
        <v>9</v>
      </c>
      <c r="CN437" s="4" t="s">
        <v>5902</v>
      </c>
      <c r="CO437" s="4" t="s">
        <v>9</v>
      </c>
      <c r="CP437" s="4" t="s">
        <v>9</v>
      </c>
      <c r="CQ437" s="4" t="s">
        <v>9</v>
      </c>
      <c r="CR437" s="4" t="s">
        <v>9</v>
      </c>
      <c r="CS437" s="4" t="s">
        <v>9</v>
      </c>
      <c r="CT437" s="4" t="s">
        <v>9</v>
      </c>
      <c r="CU437" s="4" t="s">
        <v>9</v>
      </c>
      <c r="CV437" s="4" t="s">
        <v>11</v>
      </c>
      <c r="CW437" s="4" t="s">
        <v>5909</v>
      </c>
      <c r="CX437" s="4" t="s">
        <v>9</v>
      </c>
      <c r="CY437" s="4" t="s">
        <v>9</v>
      </c>
      <c r="CZ437" s="4" t="s">
        <v>9</v>
      </c>
      <c r="DA437" s="4" t="s">
        <v>9</v>
      </c>
      <c r="DB437" s="4" t="s">
        <v>9</v>
      </c>
      <c r="DC437" s="102"/>
      <c r="DE437" s="8" t="str">
        <f t="shared" si="12"/>
        <v>XIT547</v>
      </c>
      <c r="DF437" s="8" t="str">
        <f t="shared" si="13"/>
        <v>Page proof</v>
      </c>
    </row>
    <row r="438" spans="1:110">
      <c r="A438" s="4" t="s">
        <v>6345</v>
      </c>
      <c r="B438" s="4" t="s">
        <v>5899</v>
      </c>
      <c r="C438" s="4" t="s">
        <v>4955</v>
      </c>
      <c r="D438" s="4" t="s">
        <v>9</v>
      </c>
      <c r="E438" s="4" t="s">
        <v>5900</v>
      </c>
      <c r="F438" s="102">
        <v>44502</v>
      </c>
      <c r="G438" s="4" t="s">
        <v>9</v>
      </c>
      <c r="H438" s="102"/>
      <c r="I438" s="4" t="s">
        <v>7111</v>
      </c>
      <c r="J438" s="4" t="s">
        <v>9</v>
      </c>
      <c r="K438" s="4" t="s">
        <v>5002</v>
      </c>
      <c r="L438" s="4" t="s">
        <v>9</v>
      </c>
      <c r="M438" s="4" t="s">
        <v>9</v>
      </c>
      <c r="N438" s="4" t="s">
        <v>5002</v>
      </c>
      <c r="O438" s="4" t="s">
        <v>4955</v>
      </c>
      <c r="P438" s="4" t="s">
        <v>5901</v>
      </c>
      <c r="Q438" s="4" t="s">
        <v>9</v>
      </c>
      <c r="R438" s="4" t="s">
        <v>9</v>
      </c>
      <c r="S438" s="4" t="s">
        <v>11</v>
      </c>
      <c r="T438" s="4" t="s">
        <v>1449</v>
      </c>
      <c r="U438" s="4" t="s">
        <v>5902</v>
      </c>
      <c r="V438" s="102"/>
      <c r="W438" s="4" t="s">
        <v>5902</v>
      </c>
      <c r="X438" s="4" t="s">
        <v>9</v>
      </c>
      <c r="Y438" s="4" t="s">
        <v>11</v>
      </c>
      <c r="Z438" s="4" t="s">
        <v>9</v>
      </c>
      <c r="AA438" s="4" t="s">
        <v>9</v>
      </c>
      <c r="AB438" s="102"/>
      <c r="AC438" s="102"/>
      <c r="AD438" s="102"/>
      <c r="AE438" s="102">
        <v>44502</v>
      </c>
      <c r="AF438" s="102"/>
      <c r="AG438" s="102"/>
      <c r="AH438" s="4" t="s">
        <v>5903</v>
      </c>
      <c r="AI438" s="4" t="s">
        <v>9</v>
      </c>
      <c r="AJ438" s="4" t="s">
        <v>9</v>
      </c>
      <c r="AK438" s="4" t="s">
        <v>9</v>
      </c>
      <c r="AL438" s="4" t="s">
        <v>5904</v>
      </c>
      <c r="AM438" s="4" t="s">
        <v>5905</v>
      </c>
      <c r="AN438" s="4" t="s">
        <v>9</v>
      </c>
      <c r="AO438" s="4" t="s">
        <v>9</v>
      </c>
      <c r="AP438" s="4" t="s">
        <v>5902</v>
      </c>
      <c r="AQ438" s="4" t="s">
        <v>9</v>
      </c>
      <c r="AR438" s="4" t="s">
        <v>9</v>
      </c>
      <c r="AS438" s="4" t="s">
        <v>9</v>
      </c>
      <c r="AT438" s="4" t="s">
        <v>9</v>
      </c>
      <c r="AU438" s="4" t="s">
        <v>9</v>
      </c>
      <c r="AV438" s="102"/>
      <c r="AW438" s="4" t="s">
        <v>5902</v>
      </c>
      <c r="AX438" s="4" t="s">
        <v>9</v>
      </c>
      <c r="AY438" s="4" t="s">
        <v>9</v>
      </c>
      <c r="AZ438" s="4" t="s">
        <v>9</v>
      </c>
      <c r="BA438" s="4" t="s">
        <v>9</v>
      </c>
      <c r="BB438" s="103">
        <v>0</v>
      </c>
      <c r="BC438" s="102"/>
      <c r="BD438" s="4" t="s">
        <v>9</v>
      </c>
      <c r="BE438" s="102"/>
      <c r="BF438" s="102"/>
      <c r="BG438" s="4" t="s">
        <v>9</v>
      </c>
      <c r="BH438" s="4" t="s">
        <v>5906</v>
      </c>
      <c r="BI438" s="4" t="s">
        <v>9</v>
      </c>
      <c r="BJ438" s="4" t="s">
        <v>9</v>
      </c>
      <c r="BK438" s="4" t="s">
        <v>9</v>
      </c>
      <c r="BL438" s="4" t="s">
        <v>9</v>
      </c>
      <c r="BM438" s="4" t="s">
        <v>9</v>
      </c>
      <c r="BN438" s="4" t="s">
        <v>5907</v>
      </c>
      <c r="BO438" s="4" t="s">
        <v>5908</v>
      </c>
      <c r="BP438" s="4" t="s">
        <v>9</v>
      </c>
      <c r="BQ438" s="4" t="s">
        <v>9</v>
      </c>
      <c r="BR438" s="4" t="s">
        <v>5902</v>
      </c>
      <c r="BS438" s="4" t="s">
        <v>9</v>
      </c>
      <c r="BT438" s="4" t="s">
        <v>9</v>
      </c>
      <c r="BU438" s="4" t="s">
        <v>9</v>
      </c>
      <c r="BV438" s="4" t="s">
        <v>9</v>
      </c>
      <c r="BW438" s="4" t="s">
        <v>9</v>
      </c>
      <c r="BX438" s="4" t="s">
        <v>5901</v>
      </c>
      <c r="BY438" s="4" t="s">
        <v>9</v>
      </c>
      <c r="BZ438" s="4" t="s">
        <v>9</v>
      </c>
      <c r="CA438" s="4" t="s">
        <v>9</v>
      </c>
      <c r="CB438" s="4" t="s">
        <v>9</v>
      </c>
      <c r="CC438" s="4" t="s">
        <v>9</v>
      </c>
      <c r="CD438" s="4" t="s">
        <v>9</v>
      </c>
      <c r="CE438" s="4" t="s">
        <v>9</v>
      </c>
      <c r="CF438" s="4" t="s">
        <v>5902</v>
      </c>
      <c r="CG438" s="4" t="s">
        <v>9</v>
      </c>
      <c r="CH438" s="4" t="s">
        <v>9</v>
      </c>
      <c r="CI438" s="4" t="s">
        <v>9</v>
      </c>
      <c r="CJ438" s="4" t="s">
        <v>9</v>
      </c>
      <c r="CK438" s="104">
        <v>0.51745370370370003</v>
      </c>
      <c r="CL438" s="104">
        <v>0</v>
      </c>
      <c r="CM438" s="4" t="s">
        <v>9</v>
      </c>
      <c r="CN438" s="4" t="s">
        <v>5902</v>
      </c>
      <c r="CO438" s="4" t="s">
        <v>9</v>
      </c>
      <c r="CP438" s="4" t="s">
        <v>9</v>
      </c>
      <c r="CQ438" s="4" t="s">
        <v>9</v>
      </c>
      <c r="CR438" s="4" t="s">
        <v>9</v>
      </c>
      <c r="CS438" s="4" t="s">
        <v>9</v>
      </c>
      <c r="CT438" s="4" t="s">
        <v>9</v>
      </c>
      <c r="CU438" s="4" t="s">
        <v>9</v>
      </c>
      <c r="CV438" s="4" t="s">
        <v>11</v>
      </c>
      <c r="CW438" s="4" t="s">
        <v>5909</v>
      </c>
      <c r="CX438" s="4" t="s">
        <v>9</v>
      </c>
      <c r="CY438" s="4" t="s">
        <v>9</v>
      </c>
      <c r="CZ438" s="4" t="s">
        <v>9</v>
      </c>
      <c r="DA438" s="4" t="s">
        <v>9</v>
      </c>
      <c r="DB438" s="4" t="s">
        <v>9</v>
      </c>
      <c r="DC438" s="102"/>
      <c r="DE438" s="8" t="str">
        <f t="shared" si="12"/>
        <v>XIT548</v>
      </c>
      <c r="DF438" s="8" t="str">
        <f t="shared" si="13"/>
        <v>Shibumi portfolio management</v>
      </c>
    </row>
    <row r="439" spans="1:110">
      <c r="A439" s="4" t="s">
        <v>6346</v>
      </c>
      <c r="B439" s="4" t="s">
        <v>5899</v>
      </c>
      <c r="C439" s="4" t="s">
        <v>4955</v>
      </c>
      <c r="D439" s="4" t="s">
        <v>9</v>
      </c>
      <c r="E439" s="4" t="s">
        <v>5900</v>
      </c>
      <c r="F439" s="102">
        <v>44502</v>
      </c>
      <c r="G439" s="4" t="s">
        <v>9</v>
      </c>
      <c r="H439" s="102"/>
      <c r="I439" s="4" t="s">
        <v>7112</v>
      </c>
      <c r="J439" s="4" t="s">
        <v>9</v>
      </c>
      <c r="K439" s="4" t="s">
        <v>5002</v>
      </c>
      <c r="L439" s="4" t="s">
        <v>9</v>
      </c>
      <c r="M439" s="4" t="s">
        <v>9</v>
      </c>
      <c r="N439" s="4" t="s">
        <v>5002</v>
      </c>
      <c r="O439" s="4" t="s">
        <v>4955</v>
      </c>
      <c r="P439" s="4" t="s">
        <v>5901</v>
      </c>
      <c r="Q439" s="4" t="s">
        <v>9</v>
      </c>
      <c r="R439" s="4" t="s">
        <v>9</v>
      </c>
      <c r="S439" s="4" t="s">
        <v>11</v>
      </c>
      <c r="T439" s="4" t="s">
        <v>1449</v>
      </c>
      <c r="U439" s="4" t="s">
        <v>5902</v>
      </c>
      <c r="V439" s="102"/>
      <c r="W439" s="4" t="s">
        <v>5902</v>
      </c>
      <c r="X439" s="4" t="s">
        <v>9</v>
      </c>
      <c r="Y439" s="4" t="s">
        <v>11</v>
      </c>
      <c r="Z439" s="4" t="s">
        <v>9</v>
      </c>
      <c r="AA439" s="4" t="s">
        <v>9</v>
      </c>
      <c r="AB439" s="102"/>
      <c r="AC439" s="102"/>
      <c r="AD439" s="102"/>
      <c r="AE439" s="102">
        <v>44502</v>
      </c>
      <c r="AF439" s="102"/>
      <c r="AG439" s="102"/>
      <c r="AH439" s="4" t="s">
        <v>5903</v>
      </c>
      <c r="AI439" s="4" t="s">
        <v>9</v>
      </c>
      <c r="AJ439" s="4" t="s">
        <v>9</v>
      </c>
      <c r="AK439" s="4" t="s">
        <v>9</v>
      </c>
      <c r="AL439" s="4" t="s">
        <v>5904</v>
      </c>
      <c r="AM439" s="4" t="s">
        <v>5905</v>
      </c>
      <c r="AN439" s="4" t="s">
        <v>9</v>
      </c>
      <c r="AO439" s="4" t="s">
        <v>9</v>
      </c>
      <c r="AP439" s="4" t="s">
        <v>5902</v>
      </c>
      <c r="AQ439" s="4" t="s">
        <v>9</v>
      </c>
      <c r="AR439" s="4" t="s">
        <v>9</v>
      </c>
      <c r="AS439" s="4" t="s">
        <v>9</v>
      </c>
      <c r="AT439" s="4" t="s">
        <v>9</v>
      </c>
      <c r="AU439" s="4" t="s">
        <v>9</v>
      </c>
      <c r="AV439" s="102"/>
      <c r="AW439" s="4" t="s">
        <v>5902</v>
      </c>
      <c r="AX439" s="4" t="s">
        <v>9</v>
      </c>
      <c r="AY439" s="4" t="s">
        <v>9</v>
      </c>
      <c r="AZ439" s="4" t="s">
        <v>9</v>
      </c>
      <c r="BA439" s="4" t="s">
        <v>9</v>
      </c>
      <c r="BB439" s="103">
        <v>0</v>
      </c>
      <c r="BC439" s="102"/>
      <c r="BD439" s="4" t="s">
        <v>9</v>
      </c>
      <c r="BE439" s="102"/>
      <c r="BF439" s="102"/>
      <c r="BG439" s="4" t="s">
        <v>9</v>
      </c>
      <c r="BH439" s="4" t="s">
        <v>5906</v>
      </c>
      <c r="BI439" s="4" t="s">
        <v>9</v>
      </c>
      <c r="BJ439" s="4" t="s">
        <v>9</v>
      </c>
      <c r="BK439" s="4" t="s">
        <v>9</v>
      </c>
      <c r="BL439" s="4" t="s">
        <v>9</v>
      </c>
      <c r="BM439" s="4" t="s">
        <v>9</v>
      </c>
      <c r="BN439" s="4" t="s">
        <v>5907</v>
      </c>
      <c r="BO439" s="4" t="s">
        <v>5908</v>
      </c>
      <c r="BP439" s="4" t="s">
        <v>9</v>
      </c>
      <c r="BQ439" s="4" t="s">
        <v>9</v>
      </c>
      <c r="BR439" s="4" t="s">
        <v>5902</v>
      </c>
      <c r="BS439" s="4" t="s">
        <v>9</v>
      </c>
      <c r="BT439" s="4" t="s">
        <v>9</v>
      </c>
      <c r="BU439" s="4" t="s">
        <v>9</v>
      </c>
      <c r="BV439" s="4" t="s">
        <v>9</v>
      </c>
      <c r="BW439" s="4" t="s">
        <v>9</v>
      </c>
      <c r="BX439" s="4" t="s">
        <v>5901</v>
      </c>
      <c r="BY439" s="4" t="s">
        <v>9</v>
      </c>
      <c r="BZ439" s="4" t="s">
        <v>9</v>
      </c>
      <c r="CA439" s="4" t="s">
        <v>9</v>
      </c>
      <c r="CB439" s="4" t="s">
        <v>9</v>
      </c>
      <c r="CC439" s="4" t="s">
        <v>9</v>
      </c>
      <c r="CD439" s="4" t="s">
        <v>9</v>
      </c>
      <c r="CE439" s="4" t="s">
        <v>9</v>
      </c>
      <c r="CF439" s="4" t="s">
        <v>5902</v>
      </c>
      <c r="CG439" s="4" t="s">
        <v>9</v>
      </c>
      <c r="CH439" s="4" t="s">
        <v>9</v>
      </c>
      <c r="CI439" s="4" t="s">
        <v>9</v>
      </c>
      <c r="CJ439" s="4" t="s">
        <v>9</v>
      </c>
      <c r="CK439" s="104">
        <v>0.51746527777777995</v>
      </c>
      <c r="CL439" s="104">
        <v>0</v>
      </c>
      <c r="CM439" s="4" t="s">
        <v>9</v>
      </c>
      <c r="CN439" s="4" t="s">
        <v>5902</v>
      </c>
      <c r="CO439" s="4" t="s">
        <v>9</v>
      </c>
      <c r="CP439" s="4" t="s">
        <v>9</v>
      </c>
      <c r="CQ439" s="4" t="s">
        <v>9</v>
      </c>
      <c r="CR439" s="4" t="s">
        <v>9</v>
      </c>
      <c r="CS439" s="4" t="s">
        <v>9</v>
      </c>
      <c r="CT439" s="4" t="s">
        <v>9</v>
      </c>
      <c r="CU439" s="4" t="s">
        <v>9</v>
      </c>
      <c r="CV439" s="4" t="s">
        <v>11</v>
      </c>
      <c r="CW439" s="4" t="s">
        <v>5909</v>
      </c>
      <c r="CX439" s="4" t="s">
        <v>9</v>
      </c>
      <c r="CY439" s="4" t="s">
        <v>9</v>
      </c>
      <c r="CZ439" s="4" t="s">
        <v>9</v>
      </c>
      <c r="DA439" s="4" t="s">
        <v>9</v>
      </c>
      <c r="DB439" s="4" t="s">
        <v>9</v>
      </c>
      <c r="DC439" s="102"/>
      <c r="DE439" s="8" t="str">
        <f t="shared" si="12"/>
        <v>XIT549</v>
      </c>
      <c r="DF439" s="8" t="str">
        <f t="shared" si="13"/>
        <v>Encodian PDF auto converter</v>
      </c>
    </row>
    <row r="440" spans="1:110">
      <c r="A440" s="4" t="s">
        <v>6347</v>
      </c>
      <c r="B440" s="4" t="s">
        <v>5899</v>
      </c>
      <c r="C440" s="4" t="s">
        <v>4955</v>
      </c>
      <c r="D440" s="4" t="s">
        <v>9</v>
      </c>
      <c r="E440" s="4" t="s">
        <v>5900</v>
      </c>
      <c r="F440" s="102">
        <v>44502</v>
      </c>
      <c r="G440" s="4" t="s">
        <v>9</v>
      </c>
      <c r="H440" s="102"/>
      <c r="I440" s="4" t="s">
        <v>7113</v>
      </c>
      <c r="J440" s="4" t="s">
        <v>9</v>
      </c>
      <c r="K440" s="4" t="s">
        <v>5002</v>
      </c>
      <c r="L440" s="4" t="s">
        <v>9</v>
      </c>
      <c r="M440" s="4" t="s">
        <v>9</v>
      </c>
      <c r="N440" s="4" t="s">
        <v>5002</v>
      </c>
      <c r="O440" s="4" t="s">
        <v>4955</v>
      </c>
      <c r="P440" s="4" t="s">
        <v>5901</v>
      </c>
      <c r="Q440" s="4" t="s">
        <v>9</v>
      </c>
      <c r="R440" s="4" t="s">
        <v>9</v>
      </c>
      <c r="S440" s="4" t="s">
        <v>11</v>
      </c>
      <c r="T440" s="4" t="s">
        <v>1449</v>
      </c>
      <c r="U440" s="4" t="s">
        <v>5902</v>
      </c>
      <c r="V440" s="102"/>
      <c r="W440" s="4" t="s">
        <v>5902</v>
      </c>
      <c r="X440" s="4" t="s">
        <v>9</v>
      </c>
      <c r="Y440" s="4" t="s">
        <v>11</v>
      </c>
      <c r="Z440" s="4" t="s">
        <v>9</v>
      </c>
      <c r="AA440" s="4" t="s">
        <v>9</v>
      </c>
      <c r="AB440" s="102"/>
      <c r="AC440" s="102"/>
      <c r="AD440" s="102"/>
      <c r="AE440" s="102">
        <v>44502</v>
      </c>
      <c r="AF440" s="102"/>
      <c r="AG440" s="102"/>
      <c r="AH440" s="4" t="s">
        <v>5903</v>
      </c>
      <c r="AI440" s="4" t="s">
        <v>9</v>
      </c>
      <c r="AJ440" s="4" t="s">
        <v>9</v>
      </c>
      <c r="AK440" s="4" t="s">
        <v>9</v>
      </c>
      <c r="AL440" s="4" t="s">
        <v>5904</v>
      </c>
      <c r="AM440" s="4" t="s">
        <v>5905</v>
      </c>
      <c r="AN440" s="4" t="s">
        <v>9</v>
      </c>
      <c r="AO440" s="4" t="s">
        <v>9</v>
      </c>
      <c r="AP440" s="4" t="s">
        <v>5902</v>
      </c>
      <c r="AQ440" s="4" t="s">
        <v>9</v>
      </c>
      <c r="AR440" s="4" t="s">
        <v>9</v>
      </c>
      <c r="AS440" s="4" t="s">
        <v>9</v>
      </c>
      <c r="AT440" s="4" t="s">
        <v>9</v>
      </c>
      <c r="AU440" s="4" t="s">
        <v>9</v>
      </c>
      <c r="AV440" s="102"/>
      <c r="AW440" s="4" t="s">
        <v>5902</v>
      </c>
      <c r="AX440" s="4" t="s">
        <v>9</v>
      </c>
      <c r="AY440" s="4" t="s">
        <v>9</v>
      </c>
      <c r="AZ440" s="4" t="s">
        <v>9</v>
      </c>
      <c r="BA440" s="4" t="s">
        <v>9</v>
      </c>
      <c r="BB440" s="103">
        <v>0</v>
      </c>
      <c r="BC440" s="102"/>
      <c r="BD440" s="4" t="s">
        <v>9</v>
      </c>
      <c r="BE440" s="102"/>
      <c r="BF440" s="102"/>
      <c r="BG440" s="4" t="s">
        <v>9</v>
      </c>
      <c r="BH440" s="4" t="s">
        <v>5906</v>
      </c>
      <c r="BI440" s="4" t="s">
        <v>9</v>
      </c>
      <c r="BJ440" s="4" t="s">
        <v>9</v>
      </c>
      <c r="BK440" s="4" t="s">
        <v>9</v>
      </c>
      <c r="BL440" s="4" t="s">
        <v>9</v>
      </c>
      <c r="BM440" s="4" t="s">
        <v>9</v>
      </c>
      <c r="BN440" s="4" t="s">
        <v>5907</v>
      </c>
      <c r="BO440" s="4" t="s">
        <v>5908</v>
      </c>
      <c r="BP440" s="4" t="s">
        <v>9</v>
      </c>
      <c r="BQ440" s="4" t="s">
        <v>9</v>
      </c>
      <c r="BR440" s="4" t="s">
        <v>5902</v>
      </c>
      <c r="BS440" s="4" t="s">
        <v>9</v>
      </c>
      <c r="BT440" s="4" t="s">
        <v>9</v>
      </c>
      <c r="BU440" s="4" t="s">
        <v>9</v>
      </c>
      <c r="BV440" s="4" t="s">
        <v>9</v>
      </c>
      <c r="BW440" s="4" t="s">
        <v>9</v>
      </c>
      <c r="BX440" s="4" t="s">
        <v>5901</v>
      </c>
      <c r="BY440" s="4" t="s">
        <v>9</v>
      </c>
      <c r="BZ440" s="4" t="s">
        <v>9</v>
      </c>
      <c r="CA440" s="4" t="s">
        <v>9</v>
      </c>
      <c r="CB440" s="4" t="s">
        <v>9</v>
      </c>
      <c r="CC440" s="4" t="s">
        <v>9</v>
      </c>
      <c r="CD440" s="4" t="s">
        <v>9</v>
      </c>
      <c r="CE440" s="4" t="s">
        <v>9</v>
      </c>
      <c r="CF440" s="4" t="s">
        <v>5902</v>
      </c>
      <c r="CG440" s="4" t="s">
        <v>9</v>
      </c>
      <c r="CH440" s="4" t="s">
        <v>9</v>
      </c>
      <c r="CI440" s="4" t="s">
        <v>9</v>
      </c>
      <c r="CJ440" s="4" t="s">
        <v>9</v>
      </c>
      <c r="CK440" s="104">
        <v>0.51746527777777995</v>
      </c>
      <c r="CL440" s="104">
        <v>0</v>
      </c>
      <c r="CM440" s="4" t="s">
        <v>9</v>
      </c>
      <c r="CN440" s="4" t="s">
        <v>5902</v>
      </c>
      <c r="CO440" s="4" t="s">
        <v>9</v>
      </c>
      <c r="CP440" s="4" t="s">
        <v>9</v>
      </c>
      <c r="CQ440" s="4" t="s">
        <v>9</v>
      </c>
      <c r="CR440" s="4" t="s">
        <v>9</v>
      </c>
      <c r="CS440" s="4" t="s">
        <v>9</v>
      </c>
      <c r="CT440" s="4" t="s">
        <v>9</v>
      </c>
      <c r="CU440" s="4" t="s">
        <v>9</v>
      </c>
      <c r="CV440" s="4" t="s">
        <v>11</v>
      </c>
      <c r="CW440" s="4" t="s">
        <v>5909</v>
      </c>
      <c r="CX440" s="4" t="s">
        <v>9</v>
      </c>
      <c r="CY440" s="4" t="s">
        <v>9</v>
      </c>
      <c r="CZ440" s="4" t="s">
        <v>9</v>
      </c>
      <c r="DA440" s="4" t="s">
        <v>9</v>
      </c>
      <c r="DB440" s="4" t="s">
        <v>9</v>
      </c>
      <c r="DC440" s="102"/>
      <c r="DE440" s="8" t="str">
        <f t="shared" si="12"/>
        <v>XIT590</v>
      </c>
      <c r="DF440" s="8" t="str">
        <f t="shared" si="13"/>
        <v>General IT support</v>
      </c>
    </row>
    <row r="441" spans="1:110">
      <c r="A441" s="4" t="s">
        <v>6348</v>
      </c>
      <c r="B441" s="4" t="s">
        <v>5899</v>
      </c>
      <c r="C441" s="4" t="s">
        <v>4955</v>
      </c>
      <c r="D441" s="4" t="s">
        <v>9</v>
      </c>
      <c r="E441" s="4" t="s">
        <v>5900</v>
      </c>
      <c r="F441" s="102">
        <v>44502</v>
      </c>
      <c r="G441" s="4" t="s">
        <v>9</v>
      </c>
      <c r="H441" s="102"/>
      <c r="I441" s="4" t="s">
        <v>7114</v>
      </c>
      <c r="J441" s="4" t="s">
        <v>9</v>
      </c>
      <c r="K441" s="4" t="s">
        <v>5002</v>
      </c>
      <c r="L441" s="4" t="s">
        <v>9</v>
      </c>
      <c r="M441" s="4" t="s">
        <v>9</v>
      </c>
      <c r="N441" s="4" t="s">
        <v>5002</v>
      </c>
      <c r="O441" s="4" t="s">
        <v>4955</v>
      </c>
      <c r="P441" s="4" t="s">
        <v>5901</v>
      </c>
      <c r="Q441" s="4" t="s">
        <v>9</v>
      </c>
      <c r="R441" s="4" t="s">
        <v>9</v>
      </c>
      <c r="S441" s="4" t="s">
        <v>11</v>
      </c>
      <c r="T441" s="4" t="s">
        <v>1449</v>
      </c>
      <c r="U441" s="4" t="s">
        <v>5902</v>
      </c>
      <c r="V441" s="102"/>
      <c r="W441" s="4" t="s">
        <v>5902</v>
      </c>
      <c r="X441" s="4" t="s">
        <v>9</v>
      </c>
      <c r="Y441" s="4" t="s">
        <v>11</v>
      </c>
      <c r="Z441" s="4" t="s">
        <v>9</v>
      </c>
      <c r="AA441" s="4" t="s">
        <v>9</v>
      </c>
      <c r="AB441" s="102"/>
      <c r="AC441" s="102"/>
      <c r="AD441" s="102"/>
      <c r="AE441" s="102">
        <v>44502</v>
      </c>
      <c r="AF441" s="102"/>
      <c r="AG441" s="102"/>
      <c r="AH441" s="4" t="s">
        <v>5903</v>
      </c>
      <c r="AI441" s="4" t="s">
        <v>9</v>
      </c>
      <c r="AJ441" s="4" t="s">
        <v>9</v>
      </c>
      <c r="AK441" s="4" t="s">
        <v>9</v>
      </c>
      <c r="AL441" s="4" t="s">
        <v>5904</v>
      </c>
      <c r="AM441" s="4" t="s">
        <v>5905</v>
      </c>
      <c r="AN441" s="4" t="s">
        <v>9</v>
      </c>
      <c r="AO441" s="4" t="s">
        <v>9</v>
      </c>
      <c r="AP441" s="4" t="s">
        <v>5902</v>
      </c>
      <c r="AQ441" s="4" t="s">
        <v>9</v>
      </c>
      <c r="AR441" s="4" t="s">
        <v>9</v>
      </c>
      <c r="AS441" s="4" t="s">
        <v>9</v>
      </c>
      <c r="AT441" s="4" t="s">
        <v>9</v>
      </c>
      <c r="AU441" s="4" t="s">
        <v>9</v>
      </c>
      <c r="AV441" s="102"/>
      <c r="AW441" s="4" t="s">
        <v>5902</v>
      </c>
      <c r="AX441" s="4" t="s">
        <v>9</v>
      </c>
      <c r="AY441" s="4" t="s">
        <v>9</v>
      </c>
      <c r="AZ441" s="4" t="s">
        <v>9</v>
      </c>
      <c r="BA441" s="4" t="s">
        <v>9</v>
      </c>
      <c r="BB441" s="103">
        <v>0</v>
      </c>
      <c r="BC441" s="102"/>
      <c r="BD441" s="4" t="s">
        <v>9</v>
      </c>
      <c r="BE441" s="102"/>
      <c r="BF441" s="102"/>
      <c r="BG441" s="4" t="s">
        <v>9</v>
      </c>
      <c r="BH441" s="4" t="s">
        <v>5906</v>
      </c>
      <c r="BI441" s="4" t="s">
        <v>9</v>
      </c>
      <c r="BJ441" s="4" t="s">
        <v>9</v>
      </c>
      <c r="BK441" s="4" t="s">
        <v>9</v>
      </c>
      <c r="BL441" s="4" t="s">
        <v>9</v>
      </c>
      <c r="BM441" s="4" t="s">
        <v>9</v>
      </c>
      <c r="BN441" s="4" t="s">
        <v>5907</v>
      </c>
      <c r="BO441" s="4" t="s">
        <v>5908</v>
      </c>
      <c r="BP441" s="4" t="s">
        <v>9</v>
      </c>
      <c r="BQ441" s="4" t="s">
        <v>9</v>
      </c>
      <c r="BR441" s="4" t="s">
        <v>5902</v>
      </c>
      <c r="BS441" s="4" t="s">
        <v>9</v>
      </c>
      <c r="BT441" s="4" t="s">
        <v>9</v>
      </c>
      <c r="BU441" s="4" t="s">
        <v>9</v>
      </c>
      <c r="BV441" s="4" t="s">
        <v>9</v>
      </c>
      <c r="BW441" s="4" t="s">
        <v>9</v>
      </c>
      <c r="BX441" s="4" t="s">
        <v>5901</v>
      </c>
      <c r="BY441" s="4" t="s">
        <v>9</v>
      </c>
      <c r="BZ441" s="4" t="s">
        <v>9</v>
      </c>
      <c r="CA441" s="4" t="s">
        <v>9</v>
      </c>
      <c r="CB441" s="4" t="s">
        <v>9</v>
      </c>
      <c r="CC441" s="4" t="s">
        <v>9</v>
      </c>
      <c r="CD441" s="4" t="s">
        <v>9</v>
      </c>
      <c r="CE441" s="4" t="s">
        <v>9</v>
      </c>
      <c r="CF441" s="4" t="s">
        <v>5902</v>
      </c>
      <c r="CG441" s="4" t="s">
        <v>9</v>
      </c>
      <c r="CH441" s="4" t="s">
        <v>9</v>
      </c>
      <c r="CI441" s="4" t="s">
        <v>9</v>
      </c>
      <c r="CJ441" s="4" t="s">
        <v>9</v>
      </c>
      <c r="CK441" s="104">
        <v>0.51746527777777995</v>
      </c>
      <c r="CL441" s="104">
        <v>0</v>
      </c>
      <c r="CM441" s="4" t="s">
        <v>9</v>
      </c>
      <c r="CN441" s="4" t="s">
        <v>5902</v>
      </c>
      <c r="CO441" s="4" t="s">
        <v>9</v>
      </c>
      <c r="CP441" s="4" t="s">
        <v>9</v>
      </c>
      <c r="CQ441" s="4" t="s">
        <v>9</v>
      </c>
      <c r="CR441" s="4" t="s">
        <v>9</v>
      </c>
      <c r="CS441" s="4" t="s">
        <v>9</v>
      </c>
      <c r="CT441" s="4" t="s">
        <v>9</v>
      </c>
      <c r="CU441" s="4" t="s">
        <v>9</v>
      </c>
      <c r="CV441" s="4" t="s">
        <v>11</v>
      </c>
      <c r="CW441" s="4" t="s">
        <v>5909</v>
      </c>
      <c r="CX441" s="4" t="s">
        <v>9</v>
      </c>
      <c r="CY441" s="4" t="s">
        <v>9</v>
      </c>
      <c r="CZ441" s="4" t="s">
        <v>9</v>
      </c>
      <c r="DA441" s="4" t="s">
        <v>9</v>
      </c>
      <c r="DB441" s="4" t="s">
        <v>9</v>
      </c>
      <c r="DC441" s="102"/>
      <c r="DE441" s="8" t="str">
        <f t="shared" si="12"/>
        <v>XIT591</v>
      </c>
      <c r="DF441" s="8" t="str">
        <f t="shared" si="13"/>
        <v>ERP Support</v>
      </c>
    </row>
    <row r="442" spans="1:110">
      <c r="A442" s="4" t="s">
        <v>6349</v>
      </c>
      <c r="B442" s="4" t="s">
        <v>5899</v>
      </c>
      <c r="C442" s="4" t="s">
        <v>4955</v>
      </c>
      <c r="D442" s="4" t="s">
        <v>9</v>
      </c>
      <c r="E442" s="4" t="s">
        <v>5900</v>
      </c>
      <c r="F442" s="102">
        <v>44502</v>
      </c>
      <c r="G442" s="4" t="s">
        <v>9</v>
      </c>
      <c r="H442" s="102"/>
      <c r="I442" s="4" t="s">
        <v>7115</v>
      </c>
      <c r="J442" s="4" t="s">
        <v>9</v>
      </c>
      <c r="K442" s="4" t="s">
        <v>5002</v>
      </c>
      <c r="L442" s="4" t="s">
        <v>9</v>
      </c>
      <c r="M442" s="4" t="s">
        <v>9</v>
      </c>
      <c r="N442" s="4" t="s">
        <v>5002</v>
      </c>
      <c r="O442" s="4" t="s">
        <v>4955</v>
      </c>
      <c r="P442" s="4" t="s">
        <v>5901</v>
      </c>
      <c r="Q442" s="4" t="s">
        <v>9</v>
      </c>
      <c r="R442" s="4" t="s">
        <v>9</v>
      </c>
      <c r="S442" s="4" t="s">
        <v>11</v>
      </c>
      <c r="T442" s="4" t="s">
        <v>1449</v>
      </c>
      <c r="U442" s="4" t="s">
        <v>5902</v>
      </c>
      <c r="V442" s="102"/>
      <c r="W442" s="4" t="s">
        <v>5902</v>
      </c>
      <c r="X442" s="4" t="s">
        <v>9</v>
      </c>
      <c r="Y442" s="4" t="s">
        <v>11</v>
      </c>
      <c r="Z442" s="4" t="s">
        <v>9</v>
      </c>
      <c r="AA442" s="4" t="s">
        <v>9</v>
      </c>
      <c r="AB442" s="102"/>
      <c r="AC442" s="102"/>
      <c r="AD442" s="102"/>
      <c r="AE442" s="102">
        <v>44502</v>
      </c>
      <c r="AF442" s="102"/>
      <c r="AG442" s="102"/>
      <c r="AH442" s="4" t="s">
        <v>5903</v>
      </c>
      <c r="AI442" s="4" t="s">
        <v>9</v>
      </c>
      <c r="AJ442" s="4" t="s">
        <v>9</v>
      </c>
      <c r="AK442" s="4" t="s">
        <v>9</v>
      </c>
      <c r="AL442" s="4" t="s">
        <v>5904</v>
      </c>
      <c r="AM442" s="4" t="s">
        <v>5905</v>
      </c>
      <c r="AN442" s="4" t="s">
        <v>9</v>
      </c>
      <c r="AO442" s="4" t="s">
        <v>9</v>
      </c>
      <c r="AP442" s="4" t="s">
        <v>5902</v>
      </c>
      <c r="AQ442" s="4" t="s">
        <v>9</v>
      </c>
      <c r="AR442" s="4" t="s">
        <v>9</v>
      </c>
      <c r="AS442" s="4" t="s">
        <v>9</v>
      </c>
      <c r="AT442" s="4" t="s">
        <v>9</v>
      </c>
      <c r="AU442" s="4" t="s">
        <v>9</v>
      </c>
      <c r="AV442" s="102"/>
      <c r="AW442" s="4" t="s">
        <v>5902</v>
      </c>
      <c r="AX442" s="4" t="s">
        <v>9</v>
      </c>
      <c r="AY442" s="4" t="s">
        <v>9</v>
      </c>
      <c r="AZ442" s="4" t="s">
        <v>9</v>
      </c>
      <c r="BA442" s="4" t="s">
        <v>9</v>
      </c>
      <c r="BB442" s="103">
        <v>0</v>
      </c>
      <c r="BC442" s="102"/>
      <c r="BD442" s="4" t="s">
        <v>9</v>
      </c>
      <c r="BE442" s="102"/>
      <c r="BF442" s="102"/>
      <c r="BG442" s="4" t="s">
        <v>9</v>
      </c>
      <c r="BH442" s="4" t="s">
        <v>5906</v>
      </c>
      <c r="BI442" s="4" t="s">
        <v>9</v>
      </c>
      <c r="BJ442" s="4" t="s">
        <v>9</v>
      </c>
      <c r="BK442" s="4" t="s">
        <v>9</v>
      </c>
      <c r="BL442" s="4" t="s">
        <v>9</v>
      </c>
      <c r="BM442" s="4" t="s">
        <v>9</v>
      </c>
      <c r="BN442" s="4" t="s">
        <v>5907</v>
      </c>
      <c r="BO442" s="4" t="s">
        <v>5908</v>
      </c>
      <c r="BP442" s="4" t="s">
        <v>9</v>
      </c>
      <c r="BQ442" s="4" t="s">
        <v>9</v>
      </c>
      <c r="BR442" s="4" t="s">
        <v>5902</v>
      </c>
      <c r="BS442" s="4" t="s">
        <v>9</v>
      </c>
      <c r="BT442" s="4" t="s">
        <v>9</v>
      </c>
      <c r="BU442" s="4" t="s">
        <v>9</v>
      </c>
      <c r="BV442" s="4" t="s">
        <v>9</v>
      </c>
      <c r="BW442" s="4" t="s">
        <v>9</v>
      </c>
      <c r="BX442" s="4" t="s">
        <v>5901</v>
      </c>
      <c r="BY442" s="4" t="s">
        <v>9</v>
      </c>
      <c r="BZ442" s="4" t="s">
        <v>9</v>
      </c>
      <c r="CA442" s="4" t="s">
        <v>9</v>
      </c>
      <c r="CB442" s="4" t="s">
        <v>9</v>
      </c>
      <c r="CC442" s="4" t="s">
        <v>9</v>
      </c>
      <c r="CD442" s="4" t="s">
        <v>9</v>
      </c>
      <c r="CE442" s="4" t="s">
        <v>9</v>
      </c>
      <c r="CF442" s="4" t="s">
        <v>5902</v>
      </c>
      <c r="CG442" s="4" t="s">
        <v>9</v>
      </c>
      <c r="CH442" s="4" t="s">
        <v>9</v>
      </c>
      <c r="CI442" s="4" t="s">
        <v>9</v>
      </c>
      <c r="CJ442" s="4" t="s">
        <v>9</v>
      </c>
      <c r="CK442" s="104">
        <v>0.51746527777777995</v>
      </c>
      <c r="CL442" s="104">
        <v>0</v>
      </c>
      <c r="CM442" s="4" t="s">
        <v>9</v>
      </c>
      <c r="CN442" s="4" t="s">
        <v>5902</v>
      </c>
      <c r="CO442" s="4" t="s">
        <v>9</v>
      </c>
      <c r="CP442" s="4" t="s">
        <v>9</v>
      </c>
      <c r="CQ442" s="4" t="s">
        <v>9</v>
      </c>
      <c r="CR442" s="4" t="s">
        <v>9</v>
      </c>
      <c r="CS442" s="4" t="s">
        <v>9</v>
      </c>
      <c r="CT442" s="4" t="s">
        <v>9</v>
      </c>
      <c r="CU442" s="4" t="s">
        <v>9</v>
      </c>
      <c r="CV442" s="4" t="s">
        <v>11</v>
      </c>
      <c r="CW442" s="4" t="s">
        <v>5909</v>
      </c>
      <c r="CX442" s="4" t="s">
        <v>9</v>
      </c>
      <c r="CY442" s="4" t="s">
        <v>9</v>
      </c>
      <c r="CZ442" s="4" t="s">
        <v>9</v>
      </c>
      <c r="DA442" s="4" t="s">
        <v>9</v>
      </c>
      <c r="DB442" s="4" t="s">
        <v>9</v>
      </c>
      <c r="DC442" s="102"/>
      <c r="DE442" s="8" t="str">
        <f t="shared" si="12"/>
        <v>XIT592</v>
      </c>
      <c r="DF442" s="8" t="str">
        <f t="shared" si="13"/>
        <v>MADCAP Support</v>
      </c>
    </row>
    <row r="443" spans="1:110">
      <c r="A443" s="4" t="s">
        <v>6350</v>
      </c>
      <c r="B443" s="4" t="s">
        <v>5899</v>
      </c>
      <c r="C443" s="4" t="s">
        <v>4955</v>
      </c>
      <c r="D443" s="4" t="s">
        <v>9</v>
      </c>
      <c r="E443" s="4" t="s">
        <v>5900</v>
      </c>
      <c r="F443" s="102">
        <v>44502</v>
      </c>
      <c r="G443" s="4" t="s">
        <v>9</v>
      </c>
      <c r="H443" s="102"/>
      <c r="I443" s="4" t="s">
        <v>7116</v>
      </c>
      <c r="J443" s="4" t="s">
        <v>9</v>
      </c>
      <c r="K443" s="4" t="s">
        <v>5002</v>
      </c>
      <c r="L443" s="4" t="s">
        <v>9</v>
      </c>
      <c r="M443" s="4" t="s">
        <v>9</v>
      </c>
      <c r="N443" s="4" t="s">
        <v>5002</v>
      </c>
      <c r="O443" s="4" t="s">
        <v>4955</v>
      </c>
      <c r="P443" s="4" t="s">
        <v>5901</v>
      </c>
      <c r="Q443" s="4" t="s">
        <v>9</v>
      </c>
      <c r="R443" s="4" t="s">
        <v>9</v>
      </c>
      <c r="S443" s="4" t="s">
        <v>11</v>
      </c>
      <c r="T443" s="4" t="s">
        <v>1449</v>
      </c>
      <c r="U443" s="4" t="s">
        <v>5902</v>
      </c>
      <c r="V443" s="102"/>
      <c r="W443" s="4" t="s">
        <v>5902</v>
      </c>
      <c r="X443" s="4" t="s">
        <v>9</v>
      </c>
      <c r="Y443" s="4" t="s">
        <v>11</v>
      </c>
      <c r="Z443" s="4" t="s">
        <v>9</v>
      </c>
      <c r="AA443" s="4" t="s">
        <v>9</v>
      </c>
      <c r="AB443" s="102"/>
      <c r="AC443" s="102"/>
      <c r="AD443" s="102"/>
      <c r="AE443" s="102">
        <v>44502</v>
      </c>
      <c r="AF443" s="102"/>
      <c r="AG443" s="102"/>
      <c r="AH443" s="4" t="s">
        <v>5903</v>
      </c>
      <c r="AI443" s="4" t="s">
        <v>9</v>
      </c>
      <c r="AJ443" s="4" t="s">
        <v>9</v>
      </c>
      <c r="AK443" s="4" t="s">
        <v>9</v>
      </c>
      <c r="AL443" s="4" t="s">
        <v>5904</v>
      </c>
      <c r="AM443" s="4" t="s">
        <v>5905</v>
      </c>
      <c r="AN443" s="4" t="s">
        <v>9</v>
      </c>
      <c r="AO443" s="4" t="s">
        <v>9</v>
      </c>
      <c r="AP443" s="4" t="s">
        <v>5902</v>
      </c>
      <c r="AQ443" s="4" t="s">
        <v>9</v>
      </c>
      <c r="AR443" s="4" t="s">
        <v>9</v>
      </c>
      <c r="AS443" s="4" t="s">
        <v>9</v>
      </c>
      <c r="AT443" s="4" t="s">
        <v>9</v>
      </c>
      <c r="AU443" s="4" t="s">
        <v>9</v>
      </c>
      <c r="AV443" s="102"/>
      <c r="AW443" s="4" t="s">
        <v>5902</v>
      </c>
      <c r="AX443" s="4" t="s">
        <v>9</v>
      </c>
      <c r="AY443" s="4" t="s">
        <v>9</v>
      </c>
      <c r="AZ443" s="4" t="s">
        <v>9</v>
      </c>
      <c r="BA443" s="4" t="s">
        <v>9</v>
      </c>
      <c r="BB443" s="103">
        <v>0</v>
      </c>
      <c r="BC443" s="102"/>
      <c r="BD443" s="4" t="s">
        <v>9</v>
      </c>
      <c r="BE443" s="102"/>
      <c r="BF443" s="102"/>
      <c r="BG443" s="4" t="s">
        <v>9</v>
      </c>
      <c r="BH443" s="4" t="s">
        <v>5906</v>
      </c>
      <c r="BI443" s="4" t="s">
        <v>9</v>
      </c>
      <c r="BJ443" s="4" t="s">
        <v>9</v>
      </c>
      <c r="BK443" s="4" t="s">
        <v>9</v>
      </c>
      <c r="BL443" s="4" t="s">
        <v>9</v>
      </c>
      <c r="BM443" s="4" t="s">
        <v>9</v>
      </c>
      <c r="BN443" s="4" t="s">
        <v>5907</v>
      </c>
      <c r="BO443" s="4" t="s">
        <v>5908</v>
      </c>
      <c r="BP443" s="4" t="s">
        <v>9</v>
      </c>
      <c r="BQ443" s="4" t="s">
        <v>9</v>
      </c>
      <c r="BR443" s="4" t="s">
        <v>5902</v>
      </c>
      <c r="BS443" s="4" t="s">
        <v>9</v>
      </c>
      <c r="BT443" s="4" t="s">
        <v>9</v>
      </c>
      <c r="BU443" s="4" t="s">
        <v>9</v>
      </c>
      <c r="BV443" s="4" t="s">
        <v>9</v>
      </c>
      <c r="BW443" s="4" t="s">
        <v>9</v>
      </c>
      <c r="BX443" s="4" t="s">
        <v>5901</v>
      </c>
      <c r="BY443" s="4" t="s">
        <v>9</v>
      </c>
      <c r="BZ443" s="4" t="s">
        <v>9</v>
      </c>
      <c r="CA443" s="4" t="s">
        <v>9</v>
      </c>
      <c r="CB443" s="4" t="s">
        <v>9</v>
      </c>
      <c r="CC443" s="4" t="s">
        <v>9</v>
      </c>
      <c r="CD443" s="4" t="s">
        <v>9</v>
      </c>
      <c r="CE443" s="4" t="s">
        <v>9</v>
      </c>
      <c r="CF443" s="4" t="s">
        <v>5902</v>
      </c>
      <c r="CG443" s="4" t="s">
        <v>9</v>
      </c>
      <c r="CH443" s="4" t="s">
        <v>9</v>
      </c>
      <c r="CI443" s="4" t="s">
        <v>9</v>
      </c>
      <c r="CJ443" s="4" t="s">
        <v>9</v>
      </c>
      <c r="CK443" s="104">
        <v>0.51746527777777995</v>
      </c>
      <c r="CL443" s="104">
        <v>0</v>
      </c>
      <c r="CM443" s="4" t="s">
        <v>9</v>
      </c>
      <c r="CN443" s="4" t="s">
        <v>5902</v>
      </c>
      <c r="CO443" s="4" t="s">
        <v>9</v>
      </c>
      <c r="CP443" s="4" t="s">
        <v>9</v>
      </c>
      <c r="CQ443" s="4" t="s">
        <v>9</v>
      </c>
      <c r="CR443" s="4" t="s">
        <v>9</v>
      </c>
      <c r="CS443" s="4" t="s">
        <v>9</v>
      </c>
      <c r="CT443" s="4" t="s">
        <v>9</v>
      </c>
      <c r="CU443" s="4" t="s">
        <v>9</v>
      </c>
      <c r="CV443" s="4" t="s">
        <v>11</v>
      </c>
      <c r="CW443" s="4" t="s">
        <v>5909</v>
      </c>
      <c r="CX443" s="4" t="s">
        <v>9</v>
      </c>
      <c r="CY443" s="4" t="s">
        <v>9</v>
      </c>
      <c r="CZ443" s="4" t="s">
        <v>9</v>
      </c>
      <c r="DA443" s="4" t="s">
        <v>9</v>
      </c>
      <c r="DB443" s="4" t="s">
        <v>9</v>
      </c>
      <c r="DC443" s="102"/>
      <c r="DE443" s="8" t="str">
        <f t="shared" si="12"/>
        <v>XIT593</v>
      </c>
      <c r="DF443" s="8" t="str">
        <f t="shared" si="13"/>
        <v>IT Operational Improvements</v>
      </c>
    </row>
    <row r="444" spans="1:110">
      <c r="A444" s="4" t="s">
        <v>6351</v>
      </c>
      <c r="B444" s="4" t="s">
        <v>5899</v>
      </c>
      <c r="C444" s="4" t="s">
        <v>4955</v>
      </c>
      <c r="D444" s="4" t="s">
        <v>9</v>
      </c>
      <c r="E444" s="4" t="s">
        <v>5900</v>
      </c>
      <c r="F444" s="102">
        <v>44502</v>
      </c>
      <c r="G444" s="4" t="s">
        <v>9</v>
      </c>
      <c r="H444" s="102"/>
      <c r="I444" s="4" t="s">
        <v>7117</v>
      </c>
      <c r="J444" s="4" t="s">
        <v>9</v>
      </c>
      <c r="K444" s="4" t="s">
        <v>5002</v>
      </c>
      <c r="L444" s="4" t="s">
        <v>9</v>
      </c>
      <c r="M444" s="4" t="s">
        <v>9</v>
      </c>
      <c r="N444" s="4" t="s">
        <v>5002</v>
      </c>
      <c r="O444" s="4" t="s">
        <v>4955</v>
      </c>
      <c r="P444" s="4" t="s">
        <v>5901</v>
      </c>
      <c r="Q444" s="4" t="s">
        <v>9</v>
      </c>
      <c r="R444" s="4" t="s">
        <v>9</v>
      </c>
      <c r="S444" s="4" t="s">
        <v>11</v>
      </c>
      <c r="T444" s="4" t="s">
        <v>1449</v>
      </c>
      <c r="U444" s="4" t="s">
        <v>5902</v>
      </c>
      <c r="V444" s="102"/>
      <c r="W444" s="4" t="s">
        <v>5902</v>
      </c>
      <c r="X444" s="4" t="s">
        <v>9</v>
      </c>
      <c r="Y444" s="4" t="s">
        <v>11</v>
      </c>
      <c r="Z444" s="4" t="s">
        <v>9</v>
      </c>
      <c r="AA444" s="4" t="s">
        <v>9</v>
      </c>
      <c r="AB444" s="102"/>
      <c r="AC444" s="102"/>
      <c r="AD444" s="102"/>
      <c r="AE444" s="102">
        <v>44502</v>
      </c>
      <c r="AF444" s="102"/>
      <c r="AG444" s="102"/>
      <c r="AH444" s="4" t="s">
        <v>5903</v>
      </c>
      <c r="AI444" s="4" t="s">
        <v>9</v>
      </c>
      <c r="AJ444" s="4" t="s">
        <v>9</v>
      </c>
      <c r="AK444" s="4" t="s">
        <v>9</v>
      </c>
      <c r="AL444" s="4" t="s">
        <v>5904</v>
      </c>
      <c r="AM444" s="4" t="s">
        <v>5905</v>
      </c>
      <c r="AN444" s="4" t="s">
        <v>9</v>
      </c>
      <c r="AO444" s="4" t="s">
        <v>9</v>
      </c>
      <c r="AP444" s="4" t="s">
        <v>5902</v>
      </c>
      <c r="AQ444" s="4" t="s">
        <v>9</v>
      </c>
      <c r="AR444" s="4" t="s">
        <v>9</v>
      </c>
      <c r="AS444" s="4" t="s">
        <v>9</v>
      </c>
      <c r="AT444" s="4" t="s">
        <v>9</v>
      </c>
      <c r="AU444" s="4" t="s">
        <v>9</v>
      </c>
      <c r="AV444" s="102"/>
      <c r="AW444" s="4" t="s">
        <v>5902</v>
      </c>
      <c r="AX444" s="4" t="s">
        <v>9</v>
      </c>
      <c r="AY444" s="4" t="s">
        <v>9</v>
      </c>
      <c r="AZ444" s="4" t="s">
        <v>9</v>
      </c>
      <c r="BA444" s="4" t="s">
        <v>9</v>
      </c>
      <c r="BB444" s="103">
        <v>0</v>
      </c>
      <c r="BC444" s="102"/>
      <c r="BD444" s="4" t="s">
        <v>9</v>
      </c>
      <c r="BE444" s="102"/>
      <c r="BF444" s="102"/>
      <c r="BG444" s="4" t="s">
        <v>9</v>
      </c>
      <c r="BH444" s="4" t="s">
        <v>5906</v>
      </c>
      <c r="BI444" s="4" t="s">
        <v>9</v>
      </c>
      <c r="BJ444" s="4" t="s">
        <v>9</v>
      </c>
      <c r="BK444" s="4" t="s">
        <v>9</v>
      </c>
      <c r="BL444" s="4" t="s">
        <v>9</v>
      </c>
      <c r="BM444" s="4" t="s">
        <v>9</v>
      </c>
      <c r="BN444" s="4" t="s">
        <v>5907</v>
      </c>
      <c r="BO444" s="4" t="s">
        <v>5908</v>
      </c>
      <c r="BP444" s="4" t="s">
        <v>9</v>
      </c>
      <c r="BQ444" s="4" t="s">
        <v>9</v>
      </c>
      <c r="BR444" s="4" t="s">
        <v>5902</v>
      </c>
      <c r="BS444" s="4" t="s">
        <v>9</v>
      </c>
      <c r="BT444" s="4" t="s">
        <v>9</v>
      </c>
      <c r="BU444" s="4" t="s">
        <v>9</v>
      </c>
      <c r="BV444" s="4" t="s">
        <v>9</v>
      </c>
      <c r="BW444" s="4" t="s">
        <v>9</v>
      </c>
      <c r="BX444" s="4" t="s">
        <v>5901</v>
      </c>
      <c r="BY444" s="4" t="s">
        <v>9</v>
      </c>
      <c r="BZ444" s="4" t="s">
        <v>9</v>
      </c>
      <c r="CA444" s="4" t="s">
        <v>9</v>
      </c>
      <c r="CB444" s="4" t="s">
        <v>9</v>
      </c>
      <c r="CC444" s="4" t="s">
        <v>9</v>
      </c>
      <c r="CD444" s="4" t="s">
        <v>9</v>
      </c>
      <c r="CE444" s="4" t="s">
        <v>9</v>
      </c>
      <c r="CF444" s="4" t="s">
        <v>5902</v>
      </c>
      <c r="CG444" s="4" t="s">
        <v>9</v>
      </c>
      <c r="CH444" s="4" t="s">
        <v>9</v>
      </c>
      <c r="CI444" s="4" t="s">
        <v>9</v>
      </c>
      <c r="CJ444" s="4" t="s">
        <v>9</v>
      </c>
      <c r="CK444" s="104">
        <v>0.51746527777777995</v>
      </c>
      <c r="CL444" s="104">
        <v>0</v>
      </c>
      <c r="CM444" s="4" t="s">
        <v>9</v>
      </c>
      <c r="CN444" s="4" t="s">
        <v>5902</v>
      </c>
      <c r="CO444" s="4" t="s">
        <v>9</v>
      </c>
      <c r="CP444" s="4" t="s">
        <v>9</v>
      </c>
      <c r="CQ444" s="4" t="s">
        <v>9</v>
      </c>
      <c r="CR444" s="4" t="s">
        <v>9</v>
      </c>
      <c r="CS444" s="4" t="s">
        <v>9</v>
      </c>
      <c r="CT444" s="4" t="s">
        <v>9</v>
      </c>
      <c r="CU444" s="4" t="s">
        <v>9</v>
      </c>
      <c r="CV444" s="4" t="s">
        <v>11</v>
      </c>
      <c r="CW444" s="4" t="s">
        <v>5909</v>
      </c>
      <c r="CX444" s="4" t="s">
        <v>9</v>
      </c>
      <c r="CY444" s="4" t="s">
        <v>9</v>
      </c>
      <c r="CZ444" s="4" t="s">
        <v>9</v>
      </c>
      <c r="DA444" s="4" t="s">
        <v>9</v>
      </c>
      <c r="DB444" s="4" t="s">
        <v>9</v>
      </c>
      <c r="DC444" s="102"/>
      <c r="DE444" s="8" t="str">
        <f t="shared" si="12"/>
        <v>XIT594</v>
      </c>
      <c r="DF444" s="8" t="str">
        <f t="shared" si="13"/>
        <v>Security consulting</v>
      </c>
    </row>
    <row r="445" spans="1:110">
      <c r="A445" s="4" t="s">
        <v>6352</v>
      </c>
      <c r="B445" s="4" t="s">
        <v>5899</v>
      </c>
      <c r="C445" s="4" t="s">
        <v>4955</v>
      </c>
      <c r="D445" s="4" t="s">
        <v>9</v>
      </c>
      <c r="E445" s="4" t="s">
        <v>5900</v>
      </c>
      <c r="F445" s="102">
        <v>44502</v>
      </c>
      <c r="G445" s="4" t="s">
        <v>9</v>
      </c>
      <c r="H445" s="102"/>
      <c r="I445" s="4" t="s">
        <v>7118</v>
      </c>
      <c r="J445" s="4" t="s">
        <v>9</v>
      </c>
      <c r="K445" s="4" t="s">
        <v>5002</v>
      </c>
      <c r="L445" s="4" t="s">
        <v>9</v>
      </c>
      <c r="M445" s="4" t="s">
        <v>9</v>
      </c>
      <c r="N445" s="4" t="s">
        <v>5002</v>
      </c>
      <c r="O445" s="4" t="s">
        <v>4955</v>
      </c>
      <c r="P445" s="4" t="s">
        <v>5901</v>
      </c>
      <c r="Q445" s="4" t="s">
        <v>9</v>
      </c>
      <c r="R445" s="4" t="s">
        <v>9</v>
      </c>
      <c r="S445" s="4" t="s">
        <v>11</v>
      </c>
      <c r="T445" s="4" t="s">
        <v>1449</v>
      </c>
      <c r="U445" s="4" t="s">
        <v>5902</v>
      </c>
      <c r="V445" s="102"/>
      <c r="W445" s="4" t="s">
        <v>5902</v>
      </c>
      <c r="X445" s="4" t="s">
        <v>9</v>
      </c>
      <c r="Y445" s="4" t="s">
        <v>11</v>
      </c>
      <c r="Z445" s="4" t="s">
        <v>9</v>
      </c>
      <c r="AA445" s="4" t="s">
        <v>9</v>
      </c>
      <c r="AB445" s="102"/>
      <c r="AC445" s="102"/>
      <c r="AD445" s="102"/>
      <c r="AE445" s="102">
        <v>44502</v>
      </c>
      <c r="AF445" s="102"/>
      <c r="AG445" s="102"/>
      <c r="AH445" s="4" t="s">
        <v>5903</v>
      </c>
      <c r="AI445" s="4" t="s">
        <v>9</v>
      </c>
      <c r="AJ445" s="4" t="s">
        <v>9</v>
      </c>
      <c r="AK445" s="4" t="s">
        <v>9</v>
      </c>
      <c r="AL445" s="4" t="s">
        <v>5904</v>
      </c>
      <c r="AM445" s="4" t="s">
        <v>5905</v>
      </c>
      <c r="AN445" s="4" t="s">
        <v>9</v>
      </c>
      <c r="AO445" s="4" t="s">
        <v>9</v>
      </c>
      <c r="AP445" s="4" t="s">
        <v>5902</v>
      </c>
      <c r="AQ445" s="4" t="s">
        <v>9</v>
      </c>
      <c r="AR445" s="4" t="s">
        <v>9</v>
      </c>
      <c r="AS445" s="4" t="s">
        <v>9</v>
      </c>
      <c r="AT445" s="4" t="s">
        <v>9</v>
      </c>
      <c r="AU445" s="4" t="s">
        <v>9</v>
      </c>
      <c r="AV445" s="102"/>
      <c r="AW445" s="4" t="s">
        <v>5902</v>
      </c>
      <c r="AX445" s="4" t="s">
        <v>9</v>
      </c>
      <c r="AY445" s="4" t="s">
        <v>9</v>
      </c>
      <c r="AZ445" s="4" t="s">
        <v>9</v>
      </c>
      <c r="BA445" s="4" t="s">
        <v>9</v>
      </c>
      <c r="BB445" s="103">
        <v>0</v>
      </c>
      <c r="BC445" s="102"/>
      <c r="BD445" s="4" t="s">
        <v>9</v>
      </c>
      <c r="BE445" s="102"/>
      <c r="BF445" s="102"/>
      <c r="BG445" s="4" t="s">
        <v>9</v>
      </c>
      <c r="BH445" s="4" t="s">
        <v>5906</v>
      </c>
      <c r="BI445" s="4" t="s">
        <v>9</v>
      </c>
      <c r="BJ445" s="4" t="s">
        <v>9</v>
      </c>
      <c r="BK445" s="4" t="s">
        <v>9</v>
      </c>
      <c r="BL445" s="4" t="s">
        <v>9</v>
      </c>
      <c r="BM445" s="4" t="s">
        <v>9</v>
      </c>
      <c r="BN445" s="4" t="s">
        <v>5907</v>
      </c>
      <c r="BO445" s="4" t="s">
        <v>5908</v>
      </c>
      <c r="BP445" s="4" t="s">
        <v>9</v>
      </c>
      <c r="BQ445" s="4" t="s">
        <v>9</v>
      </c>
      <c r="BR445" s="4" t="s">
        <v>5902</v>
      </c>
      <c r="BS445" s="4" t="s">
        <v>9</v>
      </c>
      <c r="BT445" s="4" t="s">
        <v>9</v>
      </c>
      <c r="BU445" s="4" t="s">
        <v>9</v>
      </c>
      <c r="BV445" s="4" t="s">
        <v>9</v>
      </c>
      <c r="BW445" s="4" t="s">
        <v>9</v>
      </c>
      <c r="BX445" s="4" t="s">
        <v>5901</v>
      </c>
      <c r="BY445" s="4" t="s">
        <v>9</v>
      </c>
      <c r="BZ445" s="4" t="s">
        <v>9</v>
      </c>
      <c r="CA445" s="4" t="s">
        <v>9</v>
      </c>
      <c r="CB445" s="4" t="s">
        <v>9</v>
      </c>
      <c r="CC445" s="4" t="s">
        <v>9</v>
      </c>
      <c r="CD445" s="4" t="s">
        <v>9</v>
      </c>
      <c r="CE445" s="4" t="s">
        <v>9</v>
      </c>
      <c r="CF445" s="4" t="s">
        <v>5902</v>
      </c>
      <c r="CG445" s="4" t="s">
        <v>9</v>
      </c>
      <c r="CH445" s="4" t="s">
        <v>9</v>
      </c>
      <c r="CI445" s="4" t="s">
        <v>9</v>
      </c>
      <c r="CJ445" s="4" t="s">
        <v>9</v>
      </c>
      <c r="CK445" s="104">
        <v>0.51746527777777995</v>
      </c>
      <c r="CL445" s="104">
        <v>0</v>
      </c>
      <c r="CM445" s="4" t="s">
        <v>9</v>
      </c>
      <c r="CN445" s="4" t="s">
        <v>5902</v>
      </c>
      <c r="CO445" s="4" t="s">
        <v>9</v>
      </c>
      <c r="CP445" s="4" t="s">
        <v>9</v>
      </c>
      <c r="CQ445" s="4" t="s">
        <v>9</v>
      </c>
      <c r="CR445" s="4" t="s">
        <v>9</v>
      </c>
      <c r="CS445" s="4" t="s">
        <v>9</v>
      </c>
      <c r="CT445" s="4" t="s">
        <v>9</v>
      </c>
      <c r="CU445" s="4" t="s">
        <v>9</v>
      </c>
      <c r="CV445" s="4" t="s">
        <v>11</v>
      </c>
      <c r="CW445" s="4" t="s">
        <v>5909</v>
      </c>
      <c r="CX445" s="4" t="s">
        <v>9</v>
      </c>
      <c r="CY445" s="4" t="s">
        <v>9</v>
      </c>
      <c r="CZ445" s="4" t="s">
        <v>9</v>
      </c>
      <c r="DA445" s="4" t="s">
        <v>9</v>
      </c>
      <c r="DB445" s="4" t="s">
        <v>9</v>
      </c>
      <c r="DC445" s="102"/>
      <c r="DE445" s="8" t="str">
        <f t="shared" si="12"/>
        <v>XIT595</v>
      </c>
      <c r="DF445" s="8" t="str">
        <f t="shared" si="13"/>
        <v>Integration Support</v>
      </c>
    </row>
    <row r="446" spans="1:110">
      <c r="A446" s="4" t="s">
        <v>6353</v>
      </c>
      <c r="B446" s="4" t="s">
        <v>5899</v>
      </c>
      <c r="C446" s="4" t="s">
        <v>4955</v>
      </c>
      <c r="D446" s="4" t="s">
        <v>9</v>
      </c>
      <c r="E446" s="4" t="s">
        <v>5900</v>
      </c>
      <c r="F446" s="102">
        <v>44502</v>
      </c>
      <c r="G446" s="4" t="s">
        <v>9</v>
      </c>
      <c r="H446" s="102"/>
      <c r="I446" s="4" t="s">
        <v>7119</v>
      </c>
      <c r="J446" s="4" t="s">
        <v>9</v>
      </c>
      <c r="K446" s="4" t="s">
        <v>5002</v>
      </c>
      <c r="L446" s="4" t="s">
        <v>9</v>
      </c>
      <c r="M446" s="4" t="s">
        <v>9</v>
      </c>
      <c r="N446" s="4" t="s">
        <v>5002</v>
      </c>
      <c r="O446" s="4" t="s">
        <v>4955</v>
      </c>
      <c r="P446" s="4" t="s">
        <v>5901</v>
      </c>
      <c r="Q446" s="4" t="s">
        <v>9</v>
      </c>
      <c r="R446" s="4" t="s">
        <v>9</v>
      </c>
      <c r="S446" s="4" t="s">
        <v>11</v>
      </c>
      <c r="T446" s="4" t="s">
        <v>1449</v>
      </c>
      <c r="U446" s="4" t="s">
        <v>5902</v>
      </c>
      <c r="V446" s="102"/>
      <c r="W446" s="4" t="s">
        <v>5902</v>
      </c>
      <c r="X446" s="4" t="s">
        <v>9</v>
      </c>
      <c r="Y446" s="4" t="s">
        <v>11</v>
      </c>
      <c r="Z446" s="4" t="s">
        <v>9</v>
      </c>
      <c r="AA446" s="4" t="s">
        <v>9</v>
      </c>
      <c r="AB446" s="102"/>
      <c r="AC446" s="102"/>
      <c r="AD446" s="102"/>
      <c r="AE446" s="102">
        <v>44502</v>
      </c>
      <c r="AF446" s="102"/>
      <c r="AG446" s="102"/>
      <c r="AH446" s="4" t="s">
        <v>5903</v>
      </c>
      <c r="AI446" s="4" t="s">
        <v>9</v>
      </c>
      <c r="AJ446" s="4" t="s">
        <v>9</v>
      </c>
      <c r="AK446" s="4" t="s">
        <v>9</v>
      </c>
      <c r="AL446" s="4" t="s">
        <v>5904</v>
      </c>
      <c r="AM446" s="4" t="s">
        <v>5905</v>
      </c>
      <c r="AN446" s="4" t="s">
        <v>9</v>
      </c>
      <c r="AO446" s="4" t="s">
        <v>9</v>
      </c>
      <c r="AP446" s="4" t="s">
        <v>5902</v>
      </c>
      <c r="AQ446" s="4" t="s">
        <v>9</v>
      </c>
      <c r="AR446" s="4" t="s">
        <v>9</v>
      </c>
      <c r="AS446" s="4" t="s">
        <v>9</v>
      </c>
      <c r="AT446" s="4" t="s">
        <v>9</v>
      </c>
      <c r="AU446" s="4" t="s">
        <v>9</v>
      </c>
      <c r="AV446" s="102"/>
      <c r="AW446" s="4" t="s">
        <v>5902</v>
      </c>
      <c r="AX446" s="4" t="s">
        <v>9</v>
      </c>
      <c r="AY446" s="4" t="s">
        <v>9</v>
      </c>
      <c r="AZ446" s="4" t="s">
        <v>9</v>
      </c>
      <c r="BA446" s="4" t="s">
        <v>9</v>
      </c>
      <c r="BB446" s="103">
        <v>0</v>
      </c>
      <c r="BC446" s="102"/>
      <c r="BD446" s="4" t="s">
        <v>9</v>
      </c>
      <c r="BE446" s="102"/>
      <c r="BF446" s="102"/>
      <c r="BG446" s="4" t="s">
        <v>9</v>
      </c>
      <c r="BH446" s="4" t="s">
        <v>5906</v>
      </c>
      <c r="BI446" s="4" t="s">
        <v>9</v>
      </c>
      <c r="BJ446" s="4" t="s">
        <v>9</v>
      </c>
      <c r="BK446" s="4" t="s">
        <v>9</v>
      </c>
      <c r="BL446" s="4" t="s">
        <v>9</v>
      </c>
      <c r="BM446" s="4" t="s">
        <v>9</v>
      </c>
      <c r="BN446" s="4" t="s">
        <v>5907</v>
      </c>
      <c r="BO446" s="4" t="s">
        <v>5908</v>
      </c>
      <c r="BP446" s="4" t="s">
        <v>9</v>
      </c>
      <c r="BQ446" s="4" t="s">
        <v>9</v>
      </c>
      <c r="BR446" s="4" t="s">
        <v>5902</v>
      </c>
      <c r="BS446" s="4" t="s">
        <v>9</v>
      </c>
      <c r="BT446" s="4" t="s">
        <v>9</v>
      </c>
      <c r="BU446" s="4" t="s">
        <v>9</v>
      </c>
      <c r="BV446" s="4" t="s">
        <v>9</v>
      </c>
      <c r="BW446" s="4" t="s">
        <v>9</v>
      </c>
      <c r="BX446" s="4" t="s">
        <v>5901</v>
      </c>
      <c r="BY446" s="4" t="s">
        <v>9</v>
      </c>
      <c r="BZ446" s="4" t="s">
        <v>9</v>
      </c>
      <c r="CA446" s="4" t="s">
        <v>9</v>
      </c>
      <c r="CB446" s="4" t="s">
        <v>9</v>
      </c>
      <c r="CC446" s="4" t="s">
        <v>9</v>
      </c>
      <c r="CD446" s="4" t="s">
        <v>9</v>
      </c>
      <c r="CE446" s="4" t="s">
        <v>9</v>
      </c>
      <c r="CF446" s="4" t="s">
        <v>5902</v>
      </c>
      <c r="CG446" s="4" t="s">
        <v>9</v>
      </c>
      <c r="CH446" s="4" t="s">
        <v>9</v>
      </c>
      <c r="CI446" s="4" t="s">
        <v>9</v>
      </c>
      <c r="CJ446" s="4" t="s">
        <v>9</v>
      </c>
      <c r="CK446" s="104">
        <v>0.51746527777777995</v>
      </c>
      <c r="CL446" s="104">
        <v>0</v>
      </c>
      <c r="CM446" s="4" t="s">
        <v>9</v>
      </c>
      <c r="CN446" s="4" t="s">
        <v>5902</v>
      </c>
      <c r="CO446" s="4" t="s">
        <v>9</v>
      </c>
      <c r="CP446" s="4" t="s">
        <v>9</v>
      </c>
      <c r="CQ446" s="4" t="s">
        <v>9</v>
      </c>
      <c r="CR446" s="4" t="s">
        <v>9</v>
      </c>
      <c r="CS446" s="4" t="s">
        <v>9</v>
      </c>
      <c r="CT446" s="4" t="s">
        <v>9</v>
      </c>
      <c r="CU446" s="4" t="s">
        <v>9</v>
      </c>
      <c r="CV446" s="4" t="s">
        <v>11</v>
      </c>
      <c r="CW446" s="4" t="s">
        <v>5909</v>
      </c>
      <c r="CX446" s="4" t="s">
        <v>9</v>
      </c>
      <c r="CY446" s="4" t="s">
        <v>9</v>
      </c>
      <c r="CZ446" s="4" t="s">
        <v>9</v>
      </c>
      <c r="DA446" s="4" t="s">
        <v>9</v>
      </c>
      <c r="DB446" s="4" t="s">
        <v>9</v>
      </c>
      <c r="DC446" s="102"/>
      <c r="DE446" s="8" t="str">
        <f t="shared" si="12"/>
        <v>XIT596</v>
      </c>
      <c r="DF446" s="8" t="str">
        <f t="shared" si="13"/>
        <v>DBA and SQL server support</v>
      </c>
    </row>
    <row r="447" spans="1:110">
      <c r="A447" s="4" t="s">
        <v>6354</v>
      </c>
      <c r="B447" s="4" t="s">
        <v>5899</v>
      </c>
      <c r="C447" s="4" t="s">
        <v>4955</v>
      </c>
      <c r="D447" s="4" t="s">
        <v>9</v>
      </c>
      <c r="E447" s="4" t="s">
        <v>5900</v>
      </c>
      <c r="F447" s="102">
        <v>44502</v>
      </c>
      <c r="G447" s="4" t="s">
        <v>9</v>
      </c>
      <c r="H447" s="102"/>
      <c r="I447" s="4" t="s">
        <v>7120</v>
      </c>
      <c r="J447" s="4" t="s">
        <v>9</v>
      </c>
      <c r="K447" s="4" t="s">
        <v>5002</v>
      </c>
      <c r="L447" s="4" t="s">
        <v>9</v>
      </c>
      <c r="M447" s="4" t="s">
        <v>9</v>
      </c>
      <c r="N447" s="4" t="s">
        <v>5002</v>
      </c>
      <c r="O447" s="4" t="s">
        <v>4955</v>
      </c>
      <c r="P447" s="4" t="s">
        <v>5901</v>
      </c>
      <c r="Q447" s="4" t="s">
        <v>9</v>
      </c>
      <c r="R447" s="4" t="s">
        <v>9</v>
      </c>
      <c r="S447" s="4" t="s">
        <v>11</v>
      </c>
      <c r="T447" s="4" t="s">
        <v>1449</v>
      </c>
      <c r="U447" s="4" t="s">
        <v>5902</v>
      </c>
      <c r="V447" s="102"/>
      <c r="W447" s="4" t="s">
        <v>5902</v>
      </c>
      <c r="X447" s="4" t="s">
        <v>9</v>
      </c>
      <c r="Y447" s="4" t="s">
        <v>11</v>
      </c>
      <c r="Z447" s="4" t="s">
        <v>9</v>
      </c>
      <c r="AA447" s="4" t="s">
        <v>9</v>
      </c>
      <c r="AB447" s="102"/>
      <c r="AC447" s="102"/>
      <c r="AD447" s="102"/>
      <c r="AE447" s="102">
        <v>44502</v>
      </c>
      <c r="AF447" s="102"/>
      <c r="AG447" s="102"/>
      <c r="AH447" s="4" t="s">
        <v>5903</v>
      </c>
      <c r="AI447" s="4" t="s">
        <v>9</v>
      </c>
      <c r="AJ447" s="4" t="s">
        <v>9</v>
      </c>
      <c r="AK447" s="4" t="s">
        <v>9</v>
      </c>
      <c r="AL447" s="4" t="s">
        <v>5904</v>
      </c>
      <c r="AM447" s="4" t="s">
        <v>5905</v>
      </c>
      <c r="AN447" s="4" t="s">
        <v>9</v>
      </c>
      <c r="AO447" s="4" t="s">
        <v>9</v>
      </c>
      <c r="AP447" s="4" t="s">
        <v>5902</v>
      </c>
      <c r="AQ447" s="4" t="s">
        <v>9</v>
      </c>
      <c r="AR447" s="4" t="s">
        <v>9</v>
      </c>
      <c r="AS447" s="4" t="s">
        <v>9</v>
      </c>
      <c r="AT447" s="4" t="s">
        <v>9</v>
      </c>
      <c r="AU447" s="4" t="s">
        <v>9</v>
      </c>
      <c r="AV447" s="102"/>
      <c r="AW447" s="4" t="s">
        <v>5902</v>
      </c>
      <c r="AX447" s="4" t="s">
        <v>9</v>
      </c>
      <c r="AY447" s="4" t="s">
        <v>9</v>
      </c>
      <c r="AZ447" s="4" t="s">
        <v>9</v>
      </c>
      <c r="BA447" s="4" t="s">
        <v>9</v>
      </c>
      <c r="BB447" s="103">
        <v>0</v>
      </c>
      <c r="BC447" s="102"/>
      <c r="BD447" s="4" t="s">
        <v>9</v>
      </c>
      <c r="BE447" s="102"/>
      <c r="BF447" s="102"/>
      <c r="BG447" s="4" t="s">
        <v>9</v>
      </c>
      <c r="BH447" s="4" t="s">
        <v>5906</v>
      </c>
      <c r="BI447" s="4" t="s">
        <v>9</v>
      </c>
      <c r="BJ447" s="4" t="s">
        <v>9</v>
      </c>
      <c r="BK447" s="4" t="s">
        <v>9</v>
      </c>
      <c r="BL447" s="4" t="s">
        <v>9</v>
      </c>
      <c r="BM447" s="4" t="s">
        <v>9</v>
      </c>
      <c r="BN447" s="4" t="s">
        <v>5907</v>
      </c>
      <c r="BO447" s="4" t="s">
        <v>5908</v>
      </c>
      <c r="BP447" s="4" t="s">
        <v>9</v>
      </c>
      <c r="BQ447" s="4" t="s">
        <v>9</v>
      </c>
      <c r="BR447" s="4" t="s">
        <v>5902</v>
      </c>
      <c r="BS447" s="4" t="s">
        <v>9</v>
      </c>
      <c r="BT447" s="4" t="s">
        <v>9</v>
      </c>
      <c r="BU447" s="4" t="s">
        <v>9</v>
      </c>
      <c r="BV447" s="4" t="s">
        <v>9</v>
      </c>
      <c r="BW447" s="4" t="s">
        <v>9</v>
      </c>
      <c r="BX447" s="4" t="s">
        <v>5901</v>
      </c>
      <c r="BY447" s="4" t="s">
        <v>9</v>
      </c>
      <c r="BZ447" s="4" t="s">
        <v>9</v>
      </c>
      <c r="CA447" s="4" t="s">
        <v>9</v>
      </c>
      <c r="CB447" s="4" t="s">
        <v>9</v>
      </c>
      <c r="CC447" s="4" t="s">
        <v>9</v>
      </c>
      <c r="CD447" s="4" t="s">
        <v>9</v>
      </c>
      <c r="CE447" s="4" t="s">
        <v>9</v>
      </c>
      <c r="CF447" s="4" t="s">
        <v>5902</v>
      </c>
      <c r="CG447" s="4" t="s">
        <v>9</v>
      </c>
      <c r="CH447" s="4" t="s">
        <v>9</v>
      </c>
      <c r="CI447" s="4" t="s">
        <v>9</v>
      </c>
      <c r="CJ447" s="4" t="s">
        <v>9</v>
      </c>
      <c r="CK447" s="104">
        <v>0.51746527777777995</v>
      </c>
      <c r="CL447" s="104">
        <v>0</v>
      </c>
      <c r="CM447" s="4" t="s">
        <v>9</v>
      </c>
      <c r="CN447" s="4" t="s">
        <v>5902</v>
      </c>
      <c r="CO447" s="4" t="s">
        <v>9</v>
      </c>
      <c r="CP447" s="4" t="s">
        <v>9</v>
      </c>
      <c r="CQ447" s="4" t="s">
        <v>9</v>
      </c>
      <c r="CR447" s="4" t="s">
        <v>9</v>
      </c>
      <c r="CS447" s="4" t="s">
        <v>9</v>
      </c>
      <c r="CT447" s="4" t="s">
        <v>9</v>
      </c>
      <c r="CU447" s="4" t="s">
        <v>9</v>
      </c>
      <c r="CV447" s="4" t="s">
        <v>11</v>
      </c>
      <c r="CW447" s="4" t="s">
        <v>5909</v>
      </c>
      <c r="CX447" s="4" t="s">
        <v>9</v>
      </c>
      <c r="CY447" s="4" t="s">
        <v>9</v>
      </c>
      <c r="CZ447" s="4" t="s">
        <v>9</v>
      </c>
      <c r="DA447" s="4" t="s">
        <v>9</v>
      </c>
      <c r="DB447" s="4" t="s">
        <v>9</v>
      </c>
      <c r="DC447" s="102"/>
      <c r="DE447" s="8" t="str">
        <f t="shared" si="12"/>
        <v>XIT597</v>
      </c>
      <c r="DF447" s="8" t="str">
        <f t="shared" si="13"/>
        <v>EAM Support</v>
      </c>
    </row>
    <row r="448" spans="1:110">
      <c r="A448" s="4" t="s">
        <v>6355</v>
      </c>
      <c r="B448" s="4" t="s">
        <v>5899</v>
      </c>
      <c r="C448" s="4" t="s">
        <v>4955</v>
      </c>
      <c r="D448" s="4" t="s">
        <v>9</v>
      </c>
      <c r="E448" s="4" t="s">
        <v>5900</v>
      </c>
      <c r="F448" s="102">
        <v>44502</v>
      </c>
      <c r="G448" s="4" t="s">
        <v>9</v>
      </c>
      <c r="H448" s="102"/>
      <c r="I448" s="4" t="s">
        <v>7121</v>
      </c>
      <c r="J448" s="4" t="s">
        <v>9</v>
      </c>
      <c r="K448" s="4" t="s">
        <v>5002</v>
      </c>
      <c r="L448" s="4" t="s">
        <v>9</v>
      </c>
      <c r="M448" s="4" t="s">
        <v>9</v>
      </c>
      <c r="N448" s="4" t="s">
        <v>5002</v>
      </c>
      <c r="O448" s="4" t="s">
        <v>4955</v>
      </c>
      <c r="P448" s="4" t="s">
        <v>5901</v>
      </c>
      <c r="Q448" s="4" t="s">
        <v>9</v>
      </c>
      <c r="R448" s="4" t="s">
        <v>9</v>
      </c>
      <c r="S448" s="4" t="s">
        <v>11</v>
      </c>
      <c r="T448" s="4" t="s">
        <v>1449</v>
      </c>
      <c r="U448" s="4" t="s">
        <v>5902</v>
      </c>
      <c r="V448" s="102"/>
      <c r="W448" s="4" t="s">
        <v>5902</v>
      </c>
      <c r="X448" s="4" t="s">
        <v>9</v>
      </c>
      <c r="Y448" s="4" t="s">
        <v>11</v>
      </c>
      <c r="Z448" s="4" t="s">
        <v>9</v>
      </c>
      <c r="AA448" s="4" t="s">
        <v>9</v>
      </c>
      <c r="AB448" s="102"/>
      <c r="AC448" s="102"/>
      <c r="AD448" s="102"/>
      <c r="AE448" s="102">
        <v>44502</v>
      </c>
      <c r="AF448" s="102"/>
      <c r="AG448" s="102"/>
      <c r="AH448" s="4" t="s">
        <v>5903</v>
      </c>
      <c r="AI448" s="4" t="s">
        <v>9</v>
      </c>
      <c r="AJ448" s="4" t="s">
        <v>9</v>
      </c>
      <c r="AK448" s="4" t="s">
        <v>9</v>
      </c>
      <c r="AL448" s="4" t="s">
        <v>5904</v>
      </c>
      <c r="AM448" s="4" t="s">
        <v>5905</v>
      </c>
      <c r="AN448" s="4" t="s">
        <v>9</v>
      </c>
      <c r="AO448" s="4" t="s">
        <v>9</v>
      </c>
      <c r="AP448" s="4" t="s">
        <v>5902</v>
      </c>
      <c r="AQ448" s="4" t="s">
        <v>9</v>
      </c>
      <c r="AR448" s="4" t="s">
        <v>9</v>
      </c>
      <c r="AS448" s="4" t="s">
        <v>9</v>
      </c>
      <c r="AT448" s="4" t="s">
        <v>9</v>
      </c>
      <c r="AU448" s="4" t="s">
        <v>9</v>
      </c>
      <c r="AV448" s="102"/>
      <c r="AW448" s="4" t="s">
        <v>5902</v>
      </c>
      <c r="AX448" s="4" t="s">
        <v>9</v>
      </c>
      <c r="AY448" s="4" t="s">
        <v>9</v>
      </c>
      <c r="AZ448" s="4" t="s">
        <v>9</v>
      </c>
      <c r="BA448" s="4" t="s">
        <v>9</v>
      </c>
      <c r="BB448" s="103">
        <v>0</v>
      </c>
      <c r="BC448" s="102"/>
      <c r="BD448" s="4" t="s">
        <v>9</v>
      </c>
      <c r="BE448" s="102"/>
      <c r="BF448" s="102"/>
      <c r="BG448" s="4" t="s">
        <v>9</v>
      </c>
      <c r="BH448" s="4" t="s">
        <v>5906</v>
      </c>
      <c r="BI448" s="4" t="s">
        <v>9</v>
      </c>
      <c r="BJ448" s="4" t="s">
        <v>9</v>
      </c>
      <c r="BK448" s="4" t="s">
        <v>9</v>
      </c>
      <c r="BL448" s="4" t="s">
        <v>9</v>
      </c>
      <c r="BM448" s="4" t="s">
        <v>9</v>
      </c>
      <c r="BN448" s="4" t="s">
        <v>5907</v>
      </c>
      <c r="BO448" s="4" t="s">
        <v>5908</v>
      </c>
      <c r="BP448" s="4" t="s">
        <v>9</v>
      </c>
      <c r="BQ448" s="4" t="s">
        <v>9</v>
      </c>
      <c r="BR448" s="4" t="s">
        <v>5902</v>
      </c>
      <c r="BS448" s="4" t="s">
        <v>9</v>
      </c>
      <c r="BT448" s="4" t="s">
        <v>9</v>
      </c>
      <c r="BU448" s="4" t="s">
        <v>9</v>
      </c>
      <c r="BV448" s="4" t="s">
        <v>9</v>
      </c>
      <c r="BW448" s="4" t="s">
        <v>9</v>
      </c>
      <c r="BX448" s="4" t="s">
        <v>5901</v>
      </c>
      <c r="BY448" s="4" t="s">
        <v>9</v>
      </c>
      <c r="BZ448" s="4" t="s">
        <v>9</v>
      </c>
      <c r="CA448" s="4" t="s">
        <v>9</v>
      </c>
      <c r="CB448" s="4" t="s">
        <v>9</v>
      </c>
      <c r="CC448" s="4" t="s">
        <v>9</v>
      </c>
      <c r="CD448" s="4" t="s">
        <v>9</v>
      </c>
      <c r="CE448" s="4" t="s">
        <v>9</v>
      </c>
      <c r="CF448" s="4" t="s">
        <v>5902</v>
      </c>
      <c r="CG448" s="4" t="s">
        <v>9</v>
      </c>
      <c r="CH448" s="4" t="s">
        <v>9</v>
      </c>
      <c r="CI448" s="4" t="s">
        <v>9</v>
      </c>
      <c r="CJ448" s="4" t="s">
        <v>9</v>
      </c>
      <c r="CK448" s="104">
        <v>0.51746527777777995</v>
      </c>
      <c r="CL448" s="104">
        <v>0</v>
      </c>
      <c r="CM448" s="4" t="s">
        <v>9</v>
      </c>
      <c r="CN448" s="4" t="s">
        <v>5902</v>
      </c>
      <c r="CO448" s="4" t="s">
        <v>9</v>
      </c>
      <c r="CP448" s="4" t="s">
        <v>9</v>
      </c>
      <c r="CQ448" s="4" t="s">
        <v>9</v>
      </c>
      <c r="CR448" s="4" t="s">
        <v>9</v>
      </c>
      <c r="CS448" s="4" t="s">
        <v>9</v>
      </c>
      <c r="CT448" s="4" t="s">
        <v>9</v>
      </c>
      <c r="CU448" s="4" t="s">
        <v>9</v>
      </c>
      <c r="CV448" s="4" t="s">
        <v>11</v>
      </c>
      <c r="CW448" s="4" t="s">
        <v>5909</v>
      </c>
      <c r="CX448" s="4" t="s">
        <v>9</v>
      </c>
      <c r="CY448" s="4" t="s">
        <v>9</v>
      </c>
      <c r="CZ448" s="4" t="s">
        <v>9</v>
      </c>
      <c r="DA448" s="4" t="s">
        <v>9</v>
      </c>
      <c r="DB448" s="4" t="s">
        <v>9</v>
      </c>
      <c r="DC448" s="102"/>
      <c r="DE448" s="8" t="str">
        <f t="shared" si="12"/>
        <v>XIT610</v>
      </c>
      <c r="DF448" s="8" t="str">
        <f t="shared" si="13"/>
        <v>Infor BI ImportMaster</v>
      </c>
    </row>
    <row r="449" spans="1:110">
      <c r="A449" s="4" t="s">
        <v>6356</v>
      </c>
      <c r="B449" s="4" t="s">
        <v>5899</v>
      </c>
      <c r="C449" s="4" t="s">
        <v>4955</v>
      </c>
      <c r="D449" s="4" t="s">
        <v>9</v>
      </c>
      <c r="E449" s="4" t="s">
        <v>5900</v>
      </c>
      <c r="F449" s="102">
        <v>44502</v>
      </c>
      <c r="G449" s="4" t="s">
        <v>9</v>
      </c>
      <c r="H449" s="102"/>
      <c r="I449" s="4" t="s">
        <v>7122</v>
      </c>
      <c r="J449" s="4" t="s">
        <v>9</v>
      </c>
      <c r="K449" s="4" t="s">
        <v>5002</v>
      </c>
      <c r="L449" s="4" t="s">
        <v>9</v>
      </c>
      <c r="M449" s="4" t="s">
        <v>9</v>
      </c>
      <c r="N449" s="4" t="s">
        <v>5002</v>
      </c>
      <c r="O449" s="4" t="s">
        <v>4955</v>
      </c>
      <c r="P449" s="4" t="s">
        <v>5901</v>
      </c>
      <c r="Q449" s="4" t="s">
        <v>9</v>
      </c>
      <c r="R449" s="4" t="s">
        <v>9</v>
      </c>
      <c r="S449" s="4" t="s">
        <v>11</v>
      </c>
      <c r="T449" s="4" t="s">
        <v>1449</v>
      </c>
      <c r="U449" s="4" t="s">
        <v>5902</v>
      </c>
      <c r="V449" s="102"/>
      <c r="W449" s="4" t="s">
        <v>5902</v>
      </c>
      <c r="X449" s="4" t="s">
        <v>9</v>
      </c>
      <c r="Y449" s="4" t="s">
        <v>11</v>
      </c>
      <c r="Z449" s="4" t="s">
        <v>9</v>
      </c>
      <c r="AA449" s="4" t="s">
        <v>9</v>
      </c>
      <c r="AB449" s="102"/>
      <c r="AC449" s="102"/>
      <c r="AD449" s="102"/>
      <c r="AE449" s="102">
        <v>44502</v>
      </c>
      <c r="AF449" s="102"/>
      <c r="AG449" s="102"/>
      <c r="AH449" s="4" t="s">
        <v>5903</v>
      </c>
      <c r="AI449" s="4" t="s">
        <v>9</v>
      </c>
      <c r="AJ449" s="4" t="s">
        <v>9</v>
      </c>
      <c r="AK449" s="4" t="s">
        <v>9</v>
      </c>
      <c r="AL449" s="4" t="s">
        <v>5904</v>
      </c>
      <c r="AM449" s="4" t="s">
        <v>5905</v>
      </c>
      <c r="AN449" s="4" t="s">
        <v>9</v>
      </c>
      <c r="AO449" s="4" t="s">
        <v>9</v>
      </c>
      <c r="AP449" s="4" t="s">
        <v>5902</v>
      </c>
      <c r="AQ449" s="4" t="s">
        <v>9</v>
      </c>
      <c r="AR449" s="4" t="s">
        <v>9</v>
      </c>
      <c r="AS449" s="4" t="s">
        <v>9</v>
      </c>
      <c r="AT449" s="4" t="s">
        <v>9</v>
      </c>
      <c r="AU449" s="4" t="s">
        <v>9</v>
      </c>
      <c r="AV449" s="102"/>
      <c r="AW449" s="4" t="s">
        <v>5902</v>
      </c>
      <c r="AX449" s="4" t="s">
        <v>9</v>
      </c>
      <c r="AY449" s="4" t="s">
        <v>9</v>
      </c>
      <c r="AZ449" s="4" t="s">
        <v>9</v>
      </c>
      <c r="BA449" s="4" t="s">
        <v>9</v>
      </c>
      <c r="BB449" s="103">
        <v>0</v>
      </c>
      <c r="BC449" s="102"/>
      <c r="BD449" s="4" t="s">
        <v>9</v>
      </c>
      <c r="BE449" s="102"/>
      <c r="BF449" s="102"/>
      <c r="BG449" s="4" t="s">
        <v>9</v>
      </c>
      <c r="BH449" s="4" t="s">
        <v>5906</v>
      </c>
      <c r="BI449" s="4" t="s">
        <v>9</v>
      </c>
      <c r="BJ449" s="4" t="s">
        <v>9</v>
      </c>
      <c r="BK449" s="4" t="s">
        <v>9</v>
      </c>
      <c r="BL449" s="4" t="s">
        <v>9</v>
      </c>
      <c r="BM449" s="4" t="s">
        <v>9</v>
      </c>
      <c r="BN449" s="4" t="s">
        <v>5907</v>
      </c>
      <c r="BO449" s="4" t="s">
        <v>5908</v>
      </c>
      <c r="BP449" s="4" t="s">
        <v>9</v>
      </c>
      <c r="BQ449" s="4" t="s">
        <v>9</v>
      </c>
      <c r="BR449" s="4" t="s">
        <v>5902</v>
      </c>
      <c r="BS449" s="4" t="s">
        <v>9</v>
      </c>
      <c r="BT449" s="4" t="s">
        <v>9</v>
      </c>
      <c r="BU449" s="4" t="s">
        <v>9</v>
      </c>
      <c r="BV449" s="4" t="s">
        <v>9</v>
      </c>
      <c r="BW449" s="4" t="s">
        <v>9</v>
      </c>
      <c r="BX449" s="4" t="s">
        <v>5901</v>
      </c>
      <c r="BY449" s="4" t="s">
        <v>9</v>
      </c>
      <c r="BZ449" s="4" t="s">
        <v>9</v>
      </c>
      <c r="CA449" s="4" t="s">
        <v>9</v>
      </c>
      <c r="CB449" s="4" t="s">
        <v>9</v>
      </c>
      <c r="CC449" s="4" t="s">
        <v>9</v>
      </c>
      <c r="CD449" s="4" t="s">
        <v>9</v>
      </c>
      <c r="CE449" s="4" t="s">
        <v>9</v>
      </c>
      <c r="CF449" s="4" t="s">
        <v>5902</v>
      </c>
      <c r="CG449" s="4" t="s">
        <v>9</v>
      </c>
      <c r="CH449" s="4" t="s">
        <v>9</v>
      </c>
      <c r="CI449" s="4" t="s">
        <v>9</v>
      </c>
      <c r="CJ449" s="4" t="s">
        <v>9</v>
      </c>
      <c r="CK449" s="104">
        <v>0.51746527777777995</v>
      </c>
      <c r="CL449" s="104">
        <v>0</v>
      </c>
      <c r="CM449" s="4" t="s">
        <v>9</v>
      </c>
      <c r="CN449" s="4" t="s">
        <v>5902</v>
      </c>
      <c r="CO449" s="4" t="s">
        <v>9</v>
      </c>
      <c r="CP449" s="4" t="s">
        <v>9</v>
      </c>
      <c r="CQ449" s="4" t="s">
        <v>9</v>
      </c>
      <c r="CR449" s="4" t="s">
        <v>9</v>
      </c>
      <c r="CS449" s="4" t="s">
        <v>9</v>
      </c>
      <c r="CT449" s="4" t="s">
        <v>9</v>
      </c>
      <c r="CU449" s="4" t="s">
        <v>9</v>
      </c>
      <c r="CV449" s="4" t="s">
        <v>11</v>
      </c>
      <c r="CW449" s="4" t="s">
        <v>5909</v>
      </c>
      <c r="CX449" s="4" t="s">
        <v>9</v>
      </c>
      <c r="CY449" s="4" t="s">
        <v>9</v>
      </c>
      <c r="CZ449" s="4" t="s">
        <v>9</v>
      </c>
      <c r="DA449" s="4" t="s">
        <v>9</v>
      </c>
      <c r="DB449" s="4" t="s">
        <v>9</v>
      </c>
      <c r="DC449" s="102"/>
      <c r="DE449" s="8" t="str">
        <f t="shared" si="12"/>
        <v>XIT690</v>
      </c>
      <c r="DF449" s="8" t="str">
        <f t="shared" si="13"/>
        <v>BI Consulting</v>
      </c>
    </row>
    <row r="450" spans="1:110">
      <c r="A450" s="4" t="s">
        <v>6357</v>
      </c>
      <c r="B450" s="4" t="s">
        <v>5899</v>
      </c>
      <c r="C450" s="4" t="s">
        <v>4955</v>
      </c>
      <c r="D450" s="4" t="s">
        <v>9</v>
      </c>
      <c r="E450" s="4" t="s">
        <v>5900</v>
      </c>
      <c r="F450" s="102">
        <v>44502</v>
      </c>
      <c r="G450" s="4" t="s">
        <v>9</v>
      </c>
      <c r="H450" s="102"/>
      <c r="I450" s="4" t="s">
        <v>7123</v>
      </c>
      <c r="J450" s="4" t="s">
        <v>9</v>
      </c>
      <c r="K450" s="4" t="s">
        <v>5002</v>
      </c>
      <c r="L450" s="4" t="s">
        <v>9</v>
      </c>
      <c r="M450" s="4" t="s">
        <v>9</v>
      </c>
      <c r="N450" s="4" t="s">
        <v>5002</v>
      </c>
      <c r="O450" s="4" t="s">
        <v>4955</v>
      </c>
      <c r="P450" s="4" t="s">
        <v>5901</v>
      </c>
      <c r="Q450" s="4" t="s">
        <v>9</v>
      </c>
      <c r="R450" s="4" t="s">
        <v>9</v>
      </c>
      <c r="S450" s="4" t="s">
        <v>11</v>
      </c>
      <c r="T450" s="4" t="s">
        <v>1449</v>
      </c>
      <c r="U450" s="4" t="s">
        <v>5902</v>
      </c>
      <c r="V450" s="102"/>
      <c r="W450" s="4" t="s">
        <v>5902</v>
      </c>
      <c r="X450" s="4" t="s">
        <v>9</v>
      </c>
      <c r="Y450" s="4" t="s">
        <v>11</v>
      </c>
      <c r="Z450" s="4" t="s">
        <v>9</v>
      </c>
      <c r="AA450" s="4" t="s">
        <v>9</v>
      </c>
      <c r="AB450" s="102"/>
      <c r="AC450" s="102"/>
      <c r="AD450" s="102"/>
      <c r="AE450" s="102">
        <v>44502</v>
      </c>
      <c r="AF450" s="102"/>
      <c r="AG450" s="102"/>
      <c r="AH450" s="4" t="s">
        <v>5903</v>
      </c>
      <c r="AI450" s="4" t="s">
        <v>9</v>
      </c>
      <c r="AJ450" s="4" t="s">
        <v>9</v>
      </c>
      <c r="AK450" s="4" t="s">
        <v>9</v>
      </c>
      <c r="AL450" s="4" t="s">
        <v>5904</v>
      </c>
      <c r="AM450" s="4" t="s">
        <v>5905</v>
      </c>
      <c r="AN450" s="4" t="s">
        <v>9</v>
      </c>
      <c r="AO450" s="4" t="s">
        <v>9</v>
      </c>
      <c r="AP450" s="4" t="s">
        <v>5902</v>
      </c>
      <c r="AQ450" s="4" t="s">
        <v>9</v>
      </c>
      <c r="AR450" s="4" t="s">
        <v>9</v>
      </c>
      <c r="AS450" s="4" t="s">
        <v>9</v>
      </c>
      <c r="AT450" s="4" t="s">
        <v>9</v>
      </c>
      <c r="AU450" s="4" t="s">
        <v>9</v>
      </c>
      <c r="AV450" s="102"/>
      <c r="AW450" s="4" t="s">
        <v>5902</v>
      </c>
      <c r="AX450" s="4" t="s">
        <v>9</v>
      </c>
      <c r="AY450" s="4" t="s">
        <v>9</v>
      </c>
      <c r="AZ450" s="4" t="s">
        <v>9</v>
      </c>
      <c r="BA450" s="4" t="s">
        <v>9</v>
      </c>
      <c r="BB450" s="103">
        <v>0</v>
      </c>
      <c r="BC450" s="102"/>
      <c r="BD450" s="4" t="s">
        <v>9</v>
      </c>
      <c r="BE450" s="102"/>
      <c r="BF450" s="102"/>
      <c r="BG450" s="4" t="s">
        <v>9</v>
      </c>
      <c r="BH450" s="4" t="s">
        <v>5906</v>
      </c>
      <c r="BI450" s="4" t="s">
        <v>9</v>
      </c>
      <c r="BJ450" s="4" t="s">
        <v>9</v>
      </c>
      <c r="BK450" s="4" t="s">
        <v>9</v>
      </c>
      <c r="BL450" s="4" t="s">
        <v>9</v>
      </c>
      <c r="BM450" s="4" t="s">
        <v>9</v>
      </c>
      <c r="BN450" s="4" t="s">
        <v>5907</v>
      </c>
      <c r="BO450" s="4" t="s">
        <v>5908</v>
      </c>
      <c r="BP450" s="4" t="s">
        <v>9</v>
      </c>
      <c r="BQ450" s="4" t="s">
        <v>9</v>
      </c>
      <c r="BR450" s="4" t="s">
        <v>5902</v>
      </c>
      <c r="BS450" s="4" t="s">
        <v>9</v>
      </c>
      <c r="BT450" s="4" t="s">
        <v>9</v>
      </c>
      <c r="BU450" s="4" t="s">
        <v>9</v>
      </c>
      <c r="BV450" s="4" t="s">
        <v>9</v>
      </c>
      <c r="BW450" s="4" t="s">
        <v>9</v>
      </c>
      <c r="BX450" s="4" t="s">
        <v>5901</v>
      </c>
      <c r="BY450" s="4" t="s">
        <v>9</v>
      </c>
      <c r="BZ450" s="4" t="s">
        <v>9</v>
      </c>
      <c r="CA450" s="4" t="s">
        <v>9</v>
      </c>
      <c r="CB450" s="4" t="s">
        <v>9</v>
      </c>
      <c r="CC450" s="4" t="s">
        <v>9</v>
      </c>
      <c r="CD450" s="4" t="s">
        <v>9</v>
      </c>
      <c r="CE450" s="4" t="s">
        <v>9</v>
      </c>
      <c r="CF450" s="4" t="s">
        <v>5902</v>
      </c>
      <c r="CG450" s="4" t="s">
        <v>9</v>
      </c>
      <c r="CH450" s="4" t="s">
        <v>9</v>
      </c>
      <c r="CI450" s="4" t="s">
        <v>9</v>
      </c>
      <c r="CJ450" s="4" t="s">
        <v>9</v>
      </c>
      <c r="CK450" s="104">
        <v>0.51746527777777995</v>
      </c>
      <c r="CL450" s="104">
        <v>0</v>
      </c>
      <c r="CM450" s="4" t="s">
        <v>9</v>
      </c>
      <c r="CN450" s="4" t="s">
        <v>5902</v>
      </c>
      <c r="CO450" s="4" t="s">
        <v>9</v>
      </c>
      <c r="CP450" s="4" t="s">
        <v>9</v>
      </c>
      <c r="CQ450" s="4" t="s">
        <v>9</v>
      </c>
      <c r="CR450" s="4" t="s">
        <v>9</v>
      </c>
      <c r="CS450" s="4" t="s">
        <v>9</v>
      </c>
      <c r="CT450" s="4" t="s">
        <v>9</v>
      </c>
      <c r="CU450" s="4" t="s">
        <v>9</v>
      </c>
      <c r="CV450" s="4" t="s">
        <v>11</v>
      </c>
      <c r="CW450" s="4" t="s">
        <v>5909</v>
      </c>
      <c r="CX450" s="4" t="s">
        <v>9</v>
      </c>
      <c r="CY450" s="4" t="s">
        <v>9</v>
      </c>
      <c r="CZ450" s="4" t="s">
        <v>9</v>
      </c>
      <c r="DA450" s="4" t="s">
        <v>9</v>
      </c>
      <c r="DB450" s="4" t="s">
        <v>9</v>
      </c>
      <c r="DC450" s="102"/>
      <c r="DE450" s="8" t="str">
        <f t="shared" si="12"/>
        <v>XIT710</v>
      </c>
      <c r="DF450" s="8" t="str">
        <f t="shared" si="13"/>
        <v>Azure - IaaS general</v>
      </c>
    </row>
    <row r="451" spans="1:110">
      <c r="A451" s="4" t="s">
        <v>6358</v>
      </c>
      <c r="B451" s="4" t="s">
        <v>5899</v>
      </c>
      <c r="C451" s="4" t="s">
        <v>4955</v>
      </c>
      <c r="D451" s="4" t="s">
        <v>9</v>
      </c>
      <c r="E451" s="4" t="s">
        <v>5900</v>
      </c>
      <c r="F451" s="102">
        <v>44502</v>
      </c>
      <c r="G451" s="4" t="s">
        <v>9</v>
      </c>
      <c r="H451" s="102"/>
      <c r="I451" s="4" t="s">
        <v>7124</v>
      </c>
      <c r="J451" s="4" t="s">
        <v>9</v>
      </c>
      <c r="K451" s="4" t="s">
        <v>5002</v>
      </c>
      <c r="L451" s="4" t="s">
        <v>9</v>
      </c>
      <c r="M451" s="4" t="s">
        <v>9</v>
      </c>
      <c r="N451" s="4" t="s">
        <v>5002</v>
      </c>
      <c r="O451" s="4" t="s">
        <v>4955</v>
      </c>
      <c r="P451" s="4" t="s">
        <v>5901</v>
      </c>
      <c r="Q451" s="4" t="s">
        <v>9</v>
      </c>
      <c r="R451" s="4" t="s">
        <v>9</v>
      </c>
      <c r="S451" s="4" t="s">
        <v>11</v>
      </c>
      <c r="T451" s="4" t="s">
        <v>1449</v>
      </c>
      <c r="U451" s="4" t="s">
        <v>5902</v>
      </c>
      <c r="V451" s="102"/>
      <c r="W451" s="4" t="s">
        <v>5902</v>
      </c>
      <c r="X451" s="4" t="s">
        <v>9</v>
      </c>
      <c r="Y451" s="4" t="s">
        <v>11</v>
      </c>
      <c r="Z451" s="4" t="s">
        <v>9</v>
      </c>
      <c r="AA451" s="4" t="s">
        <v>9</v>
      </c>
      <c r="AB451" s="102"/>
      <c r="AC451" s="102"/>
      <c r="AD451" s="102"/>
      <c r="AE451" s="102">
        <v>44502</v>
      </c>
      <c r="AF451" s="102"/>
      <c r="AG451" s="102"/>
      <c r="AH451" s="4" t="s">
        <v>5903</v>
      </c>
      <c r="AI451" s="4" t="s">
        <v>9</v>
      </c>
      <c r="AJ451" s="4" t="s">
        <v>9</v>
      </c>
      <c r="AK451" s="4" t="s">
        <v>9</v>
      </c>
      <c r="AL451" s="4" t="s">
        <v>5904</v>
      </c>
      <c r="AM451" s="4" t="s">
        <v>5905</v>
      </c>
      <c r="AN451" s="4" t="s">
        <v>9</v>
      </c>
      <c r="AO451" s="4" t="s">
        <v>9</v>
      </c>
      <c r="AP451" s="4" t="s">
        <v>5902</v>
      </c>
      <c r="AQ451" s="4" t="s">
        <v>9</v>
      </c>
      <c r="AR451" s="4" t="s">
        <v>9</v>
      </c>
      <c r="AS451" s="4" t="s">
        <v>9</v>
      </c>
      <c r="AT451" s="4" t="s">
        <v>9</v>
      </c>
      <c r="AU451" s="4" t="s">
        <v>9</v>
      </c>
      <c r="AV451" s="102"/>
      <c r="AW451" s="4" t="s">
        <v>5902</v>
      </c>
      <c r="AX451" s="4" t="s">
        <v>9</v>
      </c>
      <c r="AY451" s="4" t="s">
        <v>9</v>
      </c>
      <c r="AZ451" s="4" t="s">
        <v>9</v>
      </c>
      <c r="BA451" s="4" t="s">
        <v>9</v>
      </c>
      <c r="BB451" s="103">
        <v>0</v>
      </c>
      <c r="BC451" s="102"/>
      <c r="BD451" s="4" t="s">
        <v>9</v>
      </c>
      <c r="BE451" s="102"/>
      <c r="BF451" s="102"/>
      <c r="BG451" s="4" t="s">
        <v>9</v>
      </c>
      <c r="BH451" s="4" t="s">
        <v>5906</v>
      </c>
      <c r="BI451" s="4" t="s">
        <v>9</v>
      </c>
      <c r="BJ451" s="4" t="s">
        <v>9</v>
      </c>
      <c r="BK451" s="4" t="s">
        <v>9</v>
      </c>
      <c r="BL451" s="4" t="s">
        <v>9</v>
      </c>
      <c r="BM451" s="4" t="s">
        <v>9</v>
      </c>
      <c r="BN451" s="4" t="s">
        <v>5907</v>
      </c>
      <c r="BO451" s="4" t="s">
        <v>5908</v>
      </c>
      <c r="BP451" s="4" t="s">
        <v>9</v>
      </c>
      <c r="BQ451" s="4" t="s">
        <v>9</v>
      </c>
      <c r="BR451" s="4" t="s">
        <v>5902</v>
      </c>
      <c r="BS451" s="4" t="s">
        <v>9</v>
      </c>
      <c r="BT451" s="4" t="s">
        <v>9</v>
      </c>
      <c r="BU451" s="4" t="s">
        <v>9</v>
      </c>
      <c r="BV451" s="4" t="s">
        <v>9</v>
      </c>
      <c r="BW451" s="4" t="s">
        <v>9</v>
      </c>
      <c r="BX451" s="4" t="s">
        <v>5901</v>
      </c>
      <c r="BY451" s="4" t="s">
        <v>9</v>
      </c>
      <c r="BZ451" s="4" t="s">
        <v>9</v>
      </c>
      <c r="CA451" s="4" t="s">
        <v>9</v>
      </c>
      <c r="CB451" s="4" t="s">
        <v>9</v>
      </c>
      <c r="CC451" s="4" t="s">
        <v>9</v>
      </c>
      <c r="CD451" s="4" t="s">
        <v>9</v>
      </c>
      <c r="CE451" s="4" t="s">
        <v>9</v>
      </c>
      <c r="CF451" s="4" t="s">
        <v>5902</v>
      </c>
      <c r="CG451" s="4" t="s">
        <v>9</v>
      </c>
      <c r="CH451" s="4" t="s">
        <v>9</v>
      </c>
      <c r="CI451" s="4" t="s">
        <v>9</v>
      </c>
      <c r="CJ451" s="4" t="s">
        <v>9</v>
      </c>
      <c r="CK451" s="104">
        <v>0.51746527777777995</v>
      </c>
      <c r="CL451" s="104">
        <v>0</v>
      </c>
      <c r="CM451" s="4" t="s">
        <v>9</v>
      </c>
      <c r="CN451" s="4" t="s">
        <v>5902</v>
      </c>
      <c r="CO451" s="4" t="s">
        <v>9</v>
      </c>
      <c r="CP451" s="4" t="s">
        <v>9</v>
      </c>
      <c r="CQ451" s="4" t="s">
        <v>9</v>
      </c>
      <c r="CR451" s="4" t="s">
        <v>9</v>
      </c>
      <c r="CS451" s="4" t="s">
        <v>9</v>
      </c>
      <c r="CT451" s="4" t="s">
        <v>9</v>
      </c>
      <c r="CU451" s="4" t="s">
        <v>9</v>
      </c>
      <c r="CV451" s="4" t="s">
        <v>11</v>
      </c>
      <c r="CW451" s="4" t="s">
        <v>5909</v>
      </c>
      <c r="CX451" s="4" t="s">
        <v>9</v>
      </c>
      <c r="CY451" s="4" t="s">
        <v>9</v>
      </c>
      <c r="CZ451" s="4" t="s">
        <v>9</v>
      </c>
      <c r="DA451" s="4" t="s">
        <v>9</v>
      </c>
      <c r="DB451" s="4" t="s">
        <v>9</v>
      </c>
      <c r="DC451" s="102"/>
      <c r="DE451" s="8" t="str">
        <f t="shared" ref="DE451:DE514" si="14">LEFT(I451,6)</f>
        <v>XIT711</v>
      </c>
      <c r="DF451" s="8" t="str">
        <f t="shared" ref="DF451:DF514" si="15">MID(I451,8,100)</f>
        <v>SAS IT hosting services (M3)</v>
      </c>
    </row>
    <row r="452" spans="1:110">
      <c r="A452" s="4" t="s">
        <v>6359</v>
      </c>
      <c r="B452" s="4" t="s">
        <v>5899</v>
      </c>
      <c r="C452" s="4" t="s">
        <v>4955</v>
      </c>
      <c r="D452" s="4" t="s">
        <v>9</v>
      </c>
      <c r="E452" s="4" t="s">
        <v>5900</v>
      </c>
      <c r="F452" s="102">
        <v>44502</v>
      </c>
      <c r="G452" s="4" t="s">
        <v>9</v>
      </c>
      <c r="H452" s="102"/>
      <c r="I452" s="4" t="s">
        <v>7125</v>
      </c>
      <c r="J452" s="4" t="s">
        <v>9</v>
      </c>
      <c r="K452" s="4" t="s">
        <v>5002</v>
      </c>
      <c r="L452" s="4" t="s">
        <v>9</v>
      </c>
      <c r="M452" s="4" t="s">
        <v>9</v>
      </c>
      <c r="N452" s="4" t="s">
        <v>5002</v>
      </c>
      <c r="O452" s="4" t="s">
        <v>4955</v>
      </c>
      <c r="P452" s="4" t="s">
        <v>5901</v>
      </c>
      <c r="Q452" s="4" t="s">
        <v>9</v>
      </c>
      <c r="R452" s="4" t="s">
        <v>9</v>
      </c>
      <c r="S452" s="4" t="s">
        <v>11</v>
      </c>
      <c r="T452" s="4" t="s">
        <v>1449</v>
      </c>
      <c r="U452" s="4" t="s">
        <v>5902</v>
      </c>
      <c r="V452" s="102"/>
      <c r="W452" s="4" t="s">
        <v>5902</v>
      </c>
      <c r="X452" s="4" t="s">
        <v>9</v>
      </c>
      <c r="Y452" s="4" t="s">
        <v>11</v>
      </c>
      <c r="Z452" s="4" t="s">
        <v>9</v>
      </c>
      <c r="AA452" s="4" t="s">
        <v>9</v>
      </c>
      <c r="AB452" s="102"/>
      <c r="AC452" s="102"/>
      <c r="AD452" s="102"/>
      <c r="AE452" s="102">
        <v>44502</v>
      </c>
      <c r="AF452" s="102"/>
      <c r="AG452" s="102"/>
      <c r="AH452" s="4" t="s">
        <v>5903</v>
      </c>
      <c r="AI452" s="4" t="s">
        <v>9</v>
      </c>
      <c r="AJ452" s="4" t="s">
        <v>9</v>
      </c>
      <c r="AK452" s="4" t="s">
        <v>9</v>
      </c>
      <c r="AL452" s="4" t="s">
        <v>5904</v>
      </c>
      <c r="AM452" s="4" t="s">
        <v>5905</v>
      </c>
      <c r="AN452" s="4" t="s">
        <v>9</v>
      </c>
      <c r="AO452" s="4" t="s">
        <v>9</v>
      </c>
      <c r="AP452" s="4" t="s">
        <v>5902</v>
      </c>
      <c r="AQ452" s="4" t="s">
        <v>9</v>
      </c>
      <c r="AR452" s="4" t="s">
        <v>9</v>
      </c>
      <c r="AS452" s="4" t="s">
        <v>9</v>
      </c>
      <c r="AT452" s="4" t="s">
        <v>9</v>
      </c>
      <c r="AU452" s="4" t="s">
        <v>9</v>
      </c>
      <c r="AV452" s="102"/>
      <c r="AW452" s="4" t="s">
        <v>5902</v>
      </c>
      <c r="AX452" s="4" t="s">
        <v>9</v>
      </c>
      <c r="AY452" s="4" t="s">
        <v>9</v>
      </c>
      <c r="AZ452" s="4" t="s">
        <v>9</v>
      </c>
      <c r="BA452" s="4" t="s">
        <v>9</v>
      </c>
      <c r="BB452" s="103">
        <v>0</v>
      </c>
      <c r="BC452" s="102"/>
      <c r="BD452" s="4" t="s">
        <v>9</v>
      </c>
      <c r="BE452" s="102"/>
      <c r="BF452" s="102"/>
      <c r="BG452" s="4" t="s">
        <v>9</v>
      </c>
      <c r="BH452" s="4" t="s">
        <v>5906</v>
      </c>
      <c r="BI452" s="4" t="s">
        <v>9</v>
      </c>
      <c r="BJ452" s="4" t="s">
        <v>9</v>
      </c>
      <c r="BK452" s="4" t="s">
        <v>9</v>
      </c>
      <c r="BL452" s="4" t="s">
        <v>9</v>
      </c>
      <c r="BM452" s="4" t="s">
        <v>9</v>
      </c>
      <c r="BN452" s="4" t="s">
        <v>5907</v>
      </c>
      <c r="BO452" s="4" t="s">
        <v>5908</v>
      </c>
      <c r="BP452" s="4" t="s">
        <v>9</v>
      </c>
      <c r="BQ452" s="4" t="s">
        <v>9</v>
      </c>
      <c r="BR452" s="4" t="s">
        <v>5902</v>
      </c>
      <c r="BS452" s="4" t="s">
        <v>9</v>
      </c>
      <c r="BT452" s="4" t="s">
        <v>9</v>
      </c>
      <c r="BU452" s="4" t="s">
        <v>9</v>
      </c>
      <c r="BV452" s="4" t="s">
        <v>9</v>
      </c>
      <c r="BW452" s="4" t="s">
        <v>9</v>
      </c>
      <c r="BX452" s="4" t="s">
        <v>5901</v>
      </c>
      <c r="BY452" s="4" t="s">
        <v>9</v>
      </c>
      <c r="BZ452" s="4" t="s">
        <v>9</v>
      </c>
      <c r="CA452" s="4" t="s">
        <v>9</v>
      </c>
      <c r="CB452" s="4" t="s">
        <v>9</v>
      </c>
      <c r="CC452" s="4" t="s">
        <v>9</v>
      </c>
      <c r="CD452" s="4" t="s">
        <v>9</v>
      </c>
      <c r="CE452" s="4" t="s">
        <v>9</v>
      </c>
      <c r="CF452" s="4" t="s">
        <v>5902</v>
      </c>
      <c r="CG452" s="4" t="s">
        <v>9</v>
      </c>
      <c r="CH452" s="4" t="s">
        <v>9</v>
      </c>
      <c r="CI452" s="4" t="s">
        <v>9</v>
      </c>
      <c r="CJ452" s="4" t="s">
        <v>9</v>
      </c>
      <c r="CK452" s="104">
        <v>0.51746527777777995</v>
      </c>
      <c r="CL452" s="104">
        <v>0</v>
      </c>
      <c r="CM452" s="4" t="s">
        <v>9</v>
      </c>
      <c r="CN452" s="4" t="s">
        <v>5902</v>
      </c>
      <c r="CO452" s="4" t="s">
        <v>9</v>
      </c>
      <c r="CP452" s="4" t="s">
        <v>9</v>
      </c>
      <c r="CQ452" s="4" t="s">
        <v>9</v>
      </c>
      <c r="CR452" s="4" t="s">
        <v>9</v>
      </c>
      <c r="CS452" s="4" t="s">
        <v>9</v>
      </c>
      <c r="CT452" s="4" t="s">
        <v>9</v>
      </c>
      <c r="CU452" s="4" t="s">
        <v>9</v>
      </c>
      <c r="CV452" s="4" t="s">
        <v>11</v>
      </c>
      <c r="CW452" s="4" t="s">
        <v>5909</v>
      </c>
      <c r="CX452" s="4" t="s">
        <v>9</v>
      </c>
      <c r="CY452" s="4" t="s">
        <v>9</v>
      </c>
      <c r="CZ452" s="4" t="s">
        <v>9</v>
      </c>
      <c r="DA452" s="4" t="s">
        <v>9</v>
      </c>
      <c r="DB452" s="4" t="s">
        <v>9</v>
      </c>
      <c r="DC452" s="102"/>
      <c r="DE452" s="8" t="str">
        <f t="shared" si="14"/>
        <v>XIT712</v>
      </c>
      <c r="DF452" s="8" t="str">
        <f t="shared" si="15"/>
        <v>Remote Desktop Services CAL</v>
      </c>
    </row>
    <row r="453" spans="1:110">
      <c r="A453" s="4" t="s">
        <v>6360</v>
      </c>
      <c r="B453" s="4" t="s">
        <v>5899</v>
      </c>
      <c r="C453" s="4" t="s">
        <v>4955</v>
      </c>
      <c r="D453" s="4" t="s">
        <v>9</v>
      </c>
      <c r="E453" s="4" t="s">
        <v>5900</v>
      </c>
      <c r="F453" s="102">
        <v>44502</v>
      </c>
      <c r="G453" s="4" t="s">
        <v>9</v>
      </c>
      <c r="H453" s="102"/>
      <c r="I453" s="4" t="s">
        <v>7126</v>
      </c>
      <c r="J453" s="4" t="s">
        <v>9</v>
      </c>
      <c r="K453" s="4" t="s">
        <v>5002</v>
      </c>
      <c r="L453" s="4" t="s">
        <v>9</v>
      </c>
      <c r="M453" s="4" t="s">
        <v>9</v>
      </c>
      <c r="N453" s="4" t="s">
        <v>5002</v>
      </c>
      <c r="O453" s="4" t="s">
        <v>4955</v>
      </c>
      <c r="P453" s="4" t="s">
        <v>5901</v>
      </c>
      <c r="Q453" s="4" t="s">
        <v>9</v>
      </c>
      <c r="R453" s="4" t="s">
        <v>9</v>
      </c>
      <c r="S453" s="4" t="s">
        <v>11</v>
      </c>
      <c r="T453" s="4" t="s">
        <v>1449</v>
      </c>
      <c r="U453" s="4" t="s">
        <v>5902</v>
      </c>
      <c r="V453" s="102"/>
      <c r="W453" s="4" t="s">
        <v>5902</v>
      </c>
      <c r="X453" s="4" t="s">
        <v>9</v>
      </c>
      <c r="Y453" s="4" t="s">
        <v>11</v>
      </c>
      <c r="Z453" s="4" t="s">
        <v>9</v>
      </c>
      <c r="AA453" s="4" t="s">
        <v>9</v>
      </c>
      <c r="AB453" s="102"/>
      <c r="AC453" s="102"/>
      <c r="AD453" s="102"/>
      <c r="AE453" s="102">
        <v>44502</v>
      </c>
      <c r="AF453" s="102"/>
      <c r="AG453" s="102"/>
      <c r="AH453" s="4" t="s">
        <v>5903</v>
      </c>
      <c r="AI453" s="4" t="s">
        <v>9</v>
      </c>
      <c r="AJ453" s="4" t="s">
        <v>9</v>
      </c>
      <c r="AK453" s="4" t="s">
        <v>9</v>
      </c>
      <c r="AL453" s="4" t="s">
        <v>5904</v>
      </c>
      <c r="AM453" s="4" t="s">
        <v>5905</v>
      </c>
      <c r="AN453" s="4" t="s">
        <v>9</v>
      </c>
      <c r="AO453" s="4" t="s">
        <v>9</v>
      </c>
      <c r="AP453" s="4" t="s">
        <v>5902</v>
      </c>
      <c r="AQ453" s="4" t="s">
        <v>9</v>
      </c>
      <c r="AR453" s="4" t="s">
        <v>9</v>
      </c>
      <c r="AS453" s="4" t="s">
        <v>9</v>
      </c>
      <c r="AT453" s="4" t="s">
        <v>9</v>
      </c>
      <c r="AU453" s="4" t="s">
        <v>9</v>
      </c>
      <c r="AV453" s="102"/>
      <c r="AW453" s="4" t="s">
        <v>5902</v>
      </c>
      <c r="AX453" s="4" t="s">
        <v>9</v>
      </c>
      <c r="AY453" s="4" t="s">
        <v>9</v>
      </c>
      <c r="AZ453" s="4" t="s">
        <v>9</v>
      </c>
      <c r="BA453" s="4" t="s">
        <v>9</v>
      </c>
      <c r="BB453" s="103">
        <v>0</v>
      </c>
      <c r="BC453" s="102"/>
      <c r="BD453" s="4" t="s">
        <v>9</v>
      </c>
      <c r="BE453" s="102"/>
      <c r="BF453" s="102"/>
      <c r="BG453" s="4" t="s">
        <v>9</v>
      </c>
      <c r="BH453" s="4" t="s">
        <v>5906</v>
      </c>
      <c r="BI453" s="4" t="s">
        <v>9</v>
      </c>
      <c r="BJ453" s="4" t="s">
        <v>9</v>
      </c>
      <c r="BK453" s="4" t="s">
        <v>9</v>
      </c>
      <c r="BL453" s="4" t="s">
        <v>9</v>
      </c>
      <c r="BM453" s="4" t="s">
        <v>9</v>
      </c>
      <c r="BN453" s="4" t="s">
        <v>5907</v>
      </c>
      <c r="BO453" s="4" t="s">
        <v>5908</v>
      </c>
      <c r="BP453" s="4" t="s">
        <v>9</v>
      </c>
      <c r="BQ453" s="4" t="s">
        <v>9</v>
      </c>
      <c r="BR453" s="4" t="s">
        <v>5902</v>
      </c>
      <c r="BS453" s="4" t="s">
        <v>9</v>
      </c>
      <c r="BT453" s="4" t="s">
        <v>9</v>
      </c>
      <c r="BU453" s="4" t="s">
        <v>9</v>
      </c>
      <c r="BV453" s="4" t="s">
        <v>9</v>
      </c>
      <c r="BW453" s="4" t="s">
        <v>9</v>
      </c>
      <c r="BX453" s="4" t="s">
        <v>5901</v>
      </c>
      <c r="BY453" s="4" t="s">
        <v>9</v>
      </c>
      <c r="BZ453" s="4" t="s">
        <v>9</v>
      </c>
      <c r="CA453" s="4" t="s">
        <v>9</v>
      </c>
      <c r="CB453" s="4" t="s">
        <v>9</v>
      </c>
      <c r="CC453" s="4" t="s">
        <v>9</v>
      </c>
      <c r="CD453" s="4" t="s">
        <v>9</v>
      </c>
      <c r="CE453" s="4" t="s">
        <v>9</v>
      </c>
      <c r="CF453" s="4" t="s">
        <v>5902</v>
      </c>
      <c r="CG453" s="4" t="s">
        <v>9</v>
      </c>
      <c r="CH453" s="4" t="s">
        <v>9</v>
      </c>
      <c r="CI453" s="4" t="s">
        <v>9</v>
      </c>
      <c r="CJ453" s="4" t="s">
        <v>9</v>
      </c>
      <c r="CK453" s="104">
        <v>0.51746527777777995</v>
      </c>
      <c r="CL453" s="104">
        <v>0</v>
      </c>
      <c r="CM453" s="4" t="s">
        <v>9</v>
      </c>
      <c r="CN453" s="4" t="s">
        <v>5902</v>
      </c>
      <c r="CO453" s="4" t="s">
        <v>9</v>
      </c>
      <c r="CP453" s="4" t="s">
        <v>9</v>
      </c>
      <c r="CQ453" s="4" t="s">
        <v>9</v>
      </c>
      <c r="CR453" s="4" t="s">
        <v>9</v>
      </c>
      <c r="CS453" s="4" t="s">
        <v>9</v>
      </c>
      <c r="CT453" s="4" t="s">
        <v>9</v>
      </c>
      <c r="CU453" s="4" t="s">
        <v>9</v>
      </c>
      <c r="CV453" s="4" t="s">
        <v>11</v>
      </c>
      <c r="CW453" s="4" t="s">
        <v>5909</v>
      </c>
      <c r="CX453" s="4" t="s">
        <v>9</v>
      </c>
      <c r="CY453" s="4" t="s">
        <v>9</v>
      </c>
      <c r="CZ453" s="4" t="s">
        <v>9</v>
      </c>
      <c r="DA453" s="4" t="s">
        <v>9</v>
      </c>
      <c r="DB453" s="4" t="s">
        <v>9</v>
      </c>
      <c r="DC453" s="102"/>
      <c r="DE453" s="8" t="str">
        <f t="shared" si="14"/>
        <v>XIT713</v>
      </c>
      <c r="DF453" s="8" t="str">
        <f t="shared" si="15"/>
        <v>Windows Server STD</v>
      </c>
    </row>
    <row r="454" spans="1:110">
      <c r="A454" s="4" t="s">
        <v>6361</v>
      </c>
      <c r="B454" s="4" t="s">
        <v>5899</v>
      </c>
      <c r="C454" s="4" t="s">
        <v>4955</v>
      </c>
      <c r="D454" s="4" t="s">
        <v>9</v>
      </c>
      <c r="E454" s="4" t="s">
        <v>5900</v>
      </c>
      <c r="F454" s="102">
        <v>44502</v>
      </c>
      <c r="G454" s="4" t="s">
        <v>9</v>
      </c>
      <c r="H454" s="102"/>
      <c r="I454" s="4" t="s">
        <v>7127</v>
      </c>
      <c r="J454" s="4" t="s">
        <v>9</v>
      </c>
      <c r="K454" s="4" t="s">
        <v>5002</v>
      </c>
      <c r="L454" s="4" t="s">
        <v>9</v>
      </c>
      <c r="M454" s="4" t="s">
        <v>9</v>
      </c>
      <c r="N454" s="4" t="s">
        <v>5002</v>
      </c>
      <c r="O454" s="4" t="s">
        <v>4955</v>
      </c>
      <c r="P454" s="4" t="s">
        <v>5901</v>
      </c>
      <c r="Q454" s="4" t="s">
        <v>9</v>
      </c>
      <c r="R454" s="4" t="s">
        <v>9</v>
      </c>
      <c r="S454" s="4" t="s">
        <v>11</v>
      </c>
      <c r="T454" s="4" t="s">
        <v>1449</v>
      </c>
      <c r="U454" s="4" t="s">
        <v>5902</v>
      </c>
      <c r="V454" s="102"/>
      <c r="W454" s="4" t="s">
        <v>5902</v>
      </c>
      <c r="X454" s="4" t="s">
        <v>9</v>
      </c>
      <c r="Y454" s="4" t="s">
        <v>11</v>
      </c>
      <c r="Z454" s="4" t="s">
        <v>9</v>
      </c>
      <c r="AA454" s="4" t="s">
        <v>9</v>
      </c>
      <c r="AB454" s="102"/>
      <c r="AC454" s="102"/>
      <c r="AD454" s="102"/>
      <c r="AE454" s="102">
        <v>44502</v>
      </c>
      <c r="AF454" s="102"/>
      <c r="AG454" s="102"/>
      <c r="AH454" s="4" t="s">
        <v>5903</v>
      </c>
      <c r="AI454" s="4" t="s">
        <v>9</v>
      </c>
      <c r="AJ454" s="4" t="s">
        <v>9</v>
      </c>
      <c r="AK454" s="4" t="s">
        <v>9</v>
      </c>
      <c r="AL454" s="4" t="s">
        <v>5904</v>
      </c>
      <c r="AM454" s="4" t="s">
        <v>5905</v>
      </c>
      <c r="AN454" s="4" t="s">
        <v>9</v>
      </c>
      <c r="AO454" s="4" t="s">
        <v>9</v>
      </c>
      <c r="AP454" s="4" t="s">
        <v>5902</v>
      </c>
      <c r="AQ454" s="4" t="s">
        <v>9</v>
      </c>
      <c r="AR454" s="4" t="s">
        <v>9</v>
      </c>
      <c r="AS454" s="4" t="s">
        <v>9</v>
      </c>
      <c r="AT454" s="4" t="s">
        <v>9</v>
      </c>
      <c r="AU454" s="4" t="s">
        <v>9</v>
      </c>
      <c r="AV454" s="102"/>
      <c r="AW454" s="4" t="s">
        <v>5902</v>
      </c>
      <c r="AX454" s="4" t="s">
        <v>9</v>
      </c>
      <c r="AY454" s="4" t="s">
        <v>9</v>
      </c>
      <c r="AZ454" s="4" t="s">
        <v>9</v>
      </c>
      <c r="BA454" s="4" t="s">
        <v>9</v>
      </c>
      <c r="BB454" s="103">
        <v>0</v>
      </c>
      <c r="BC454" s="102"/>
      <c r="BD454" s="4" t="s">
        <v>9</v>
      </c>
      <c r="BE454" s="102"/>
      <c r="BF454" s="102"/>
      <c r="BG454" s="4" t="s">
        <v>9</v>
      </c>
      <c r="BH454" s="4" t="s">
        <v>5906</v>
      </c>
      <c r="BI454" s="4" t="s">
        <v>9</v>
      </c>
      <c r="BJ454" s="4" t="s">
        <v>9</v>
      </c>
      <c r="BK454" s="4" t="s">
        <v>9</v>
      </c>
      <c r="BL454" s="4" t="s">
        <v>9</v>
      </c>
      <c r="BM454" s="4" t="s">
        <v>9</v>
      </c>
      <c r="BN454" s="4" t="s">
        <v>5907</v>
      </c>
      <c r="BO454" s="4" t="s">
        <v>5908</v>
      </c>
      <c r="BP454" s="4" t="s">
        <v>9</v>
      </c>
      <c r="BQ454" s="4" t="s">
        <v>9</v>
      </c>
      <c r="BR454" s="4" t="s">
        <v>5902</v>
      </c>
      <c r="BS454" s="4" t="s">
        <v>9</v>
      </c>
      <c r="BT454" s="4" t="s">
        <v>9</v>
      </c>
      <c r="BU454" s="4" t="s">
        <v>9</v>
      </c>
      <c r="BV454" s="4" t="s">
        <v>9</v>
      </c>
      <c r="BW454" s="4" t="s">
        <v>9</v>
      </c>
      <c r="BX454" s="4" t="s">
        <v>5901</v>
      </c>
      <c r="BY454" s="4" t="s">
        <v>9</v>
      </c>
      <c r="BZ454" s="4" t="s">
        <v>9</v>
      </c>
      <c r="CA454" s="4" t="s">
        <v>9</v>
      </c>
      <c r="CB454" s="4" t="s">
        <v>9</v>
      </c>
      <c r="CC454" s="4" t="s">
        <v>9</v>
      </c>
      <c r="CD454" s="4" t="s">
        <v>9</v>
      </c>
      <c r="CE454" s="4" t="s">
        <v>9</v>
      </c>
      <c r="CF454" s="4" t="s">
        <v>5902</v>
      </c>
      <c r="CG454" s="4" t="s">
        <v>9</v>
      </c>
      <c r="CH454" s="4" t="s">
        <v>9</v>
      </c>
      <c r="CI454" s="4" t="s">
        <v>9</v>
      </c>
      <c r="CJ454" s="4" t="s">
        <v>9</v>
      </c>
      <c r="CK454" s="104">
        <v>0.51746527777777995</v>
      </c>
      <c r="CL454" s="104">
        <v>0</v>
      </c>
      <c r="CM454" s="4" t="s">
        <v>9</v>
      </c>
      <c r="CN454" s="4" t="s">
        <v>5902</v>
      </c>
      <c r="CO454" s="4" t="s">
        <v>9</v>
      </c>
      <c r="CP454" s="4" t="s">
        <v>9</v>
      </c>
      <c r="CQ454" s="4" t="s">
        <v>9</v>
      </c>
      <c r="CR454" s="4" t="s">
        <v>9</v>
      </c>
      <c r="CS454" s="4" t="s">
        <v>9</v>
      </c>
      <c r="CT454" s="4" t="s">
        <v>9</v>
      </c>
      <c r="CU454" s="4" t="s">
        <v>9</v>
      </c>
      <c r="CV454" s="4" t="s">
        <v>11</v>
      </c>
      <c r="CW454" s="4" t="s">
        <v>5909</v>
      </c>
      <c r="CX454" s="4" t="s">
        <v>9</v>
      </c>
      <c r="CY454" s="4" t="s">
        <v>9</v>
      </c>
      <c r="CZ454" s="4" t="s">
        <v>9</v>
      </c>
      <c r="DA454" s="4" t="s">
        <v>9</v>
      </c>
      <c r="DB454" s="4" t="s">
        <v>9</v>
      </c>
      <c r="DC454" s="102"/>
      <c r="DE454" s="8" t="str">
        <f t="shared" si="14"/>
        <v>XIT714</v>
      </c>
      <c r="DF454" s="8" t="str">
        <f t="shared" si="15"/>
        <v>Exchange Online Plan 1</v>
      </c>
    </row>
    <row r="455" spans="1:110">
      <c r="A455" s="4" t="s">
        <v>6362</v>
      </c>
      <c r="B455" s="4" t="s">
        <v>5899</v>
      </c>
      <c r="C455" s="4" t="s">
        <v>4955</v>
      </c>
      <c r="D455" s="4" t="s">
        <v>9</v>
      </c>
      <c r="E455" s="4" t="s">
        <v>5900</v>
      </c>
      <c r="F455" s="102">
        <v>44502</v>
      </c>
      <c r="G455" s="4" t="s">
        <v>9</v>
      </c>
      <c r="H455" s="102"/>
      <c r="I455" s="4" t="s">
        <v>7128</v>
      </c>
      <c r="J455" s="4" t="s">
        <v>9</v>
      </c>
      <c r="K455" s="4" t="s">
        <v>5002</v>
      </c>
      <c r="L455" s="4" t="s">
        <v>9</v>
      </c>
      <c r="M455" s="4" t="s">
        <v>9</v>
      </c>
      <c r="N455" s="4" t="s">
        <v>5002</v>
      </c>
      <c r="O455" s="4" t="s">
        <v>4955</v>
      </c>
      <c r="P455" s="4" t="s">
        <v>5901</v>
      </c>
      <c r="Q455" s="4" t="s">
        <v>9</v>
      </c>
      <c r="R455" s="4" t="s">
        <v>9</v>
      </c>
      <c r="S455" s="4" t="s">
        <v>11</v>
      </c>
      <c r="T455" s="4" t="s">
        <v>1449</v>
      </c>
      <c r="U455" s="4" t="s">
        <v>5902</v>
      </c>
      <c r="V455" s="102"/>
      <c r="W455" s="4" t="s">
        <v>5902</v>
      </c>
      <c r="X455" s="4" t="s">
        <v>9</v>
      </c>
      <c r="Y455" s="4" t="s">
        <v>11</v>
      </c>
      <c r="Z455" s="4" t="s">
        <v>9</v>
      </c>
      <c r="AA455" s="4" t="s">
        <v>9</v>
      </c>
      <c r="AB455" s="102"/>
      <c r="AC455" s="102"/>
      <c r="AD455" s="102"/>
      <c r="AE455" s="102">
        <v>44502</v>
      </c>
      <c r="AF455" s="102"/>
      <c r="AG455" s="102"/>
      <c r="AH455" s="4" t="s">
        <v>5903</v>
      </c>
      <c r="AI455" s="4" t="s">
        <v>9</v>
      </c>
      <c r="AJ455" s="4" t="s">
        <v>9</v>
      </c>
      <c r="AK455" s="4" t="s">
        <v>9</v>
      </c>
      <c r="AL455" s="4" t="s">
        <v>5904</v>
      </c>
      <c r="AM455" s="4" t="s">
        <v>5905</v>
      </c>
      <c r="AN455" s="4" t="s">
        <v>9</v>
      </c>
      <c r="AO455" s="4" t="s">
        <v>9</v>
      </c>
      <c r="AP455" s="4" t="s">
        <v>5902</v>
      </c>
      <c r="AQ455" s="4" t="s">
        <v>9</v>
      </c>
      <c r="AR455" s="4" t="s">
        <v>9</v>
      </c>
      <c r="AS455" s="4" t="s">
        <v>9</v>
      </c>
      <c r="AT455" s="4" t="s">
        <v>9</v>
      </c>
      <c r="AU455" s="4" t="s">
        <v>9</v>
      </c>
      <c r="AV455" s="102"/>
      <c r="AW455" s="4" t="s">
        <v>5902</v>
      </c>
      <c r="AX455" s="4" t="s">
        <v>9</v>
      </c>
      <c r="AY455" s="4" t="s">
        <v>9</v>
      </c>
      <c r="AZ455" s="4" t="s">
        <v>9</v>
      </c>
      <c r="BA455" s="4" t="s">
        <v>9</v>
      </c>
      <c r="BB455" s="103">
        <v>0</v>
      </c>
      <c r="BC455" s="102"/>
      <c r="BD455" s="4" t="s">
        <v>9</v>
      </c>
      <c r="BE455" s="102"/>
      <c r="BF455" s="102"/>
      <c r="BG455" s="4" t="s">
        <v>9</v>
      </c>
      <c r="BH455" s="4" t="s">
        <v>5906</v>
      </c>
      <c r="BI455" s="4" t="s">
        <v>9</v>
      </c>
      <c r="BJ455" s="4" t="s">
        <v>9</v>
      </c>
      <c r="BK455" s="4" t="s">
        <v>9</v>
      </c>
      <c r="BL455" s="4" t="s">
        <v>9</v>
      </c>
      <c r="BM455" s="4" t="s">
        <v>9</v>
      </c>
      <c r="BN455" s="4" t="s">
        <v>5907</v>
      </c>
      <c r="BO455" s="4" t="s">
        <v>5908</v>
      </c>
      <c r="BP455" s="4" t="s">
        <v>9</v>
      </c>
      <c r="BQ455" s="4" t="s">
        <v>9</v>
      </c>
      <c r="BR455" s="4" t="s">
        <v>5902</v>
      </c>
      <c r="BS455" s="4" t="s">
        <v>9</v>
      </c>
      <c r="BT455" s="4" t="s">
        <v>9</v>
      </c>
      <c r="BU455" s="4" t="s">
        <v>9</v>
      </c>
      <c r="BV455" s="4" t="s">
        <v>9</v>
      </c>
      <c r="BW455" s="4" t="s">
        <v>9</v>
      </c>
      <c r="BX455" s="4" t="s">
        <v>5901</v>
      </c>
      <c r="BY455" s="4" t="s">
        <v>9</v>
      </c>
      <c r="BZ455" s="4" t="s">
        <v>9</v>
      </c>
      <c r="CA455" s="4" t="s">
        <v>9</v>
      </c>
      <c r="CB455" s="4" t="s">
        <v>9</v>
      </c>
      <c r="CC455" s="4" t="s">
        <v>9</v>
      </c>
      <c r="CD455" s="4" t="s">
        <v>9</v>
      </c>
      <c r="CE455" s="4" t="s">
        <v>9</v>
      </c>
      <c r="CF455" s="4" t="s">
        <v>5902</v>
      </c>
      <c r="CG455" s="4" t="s">
        <v>9</v>
      </c>
      <c r="CH455" s="4" t="s">
        <v>9</v>
      </c>
      <c r="CI455" s="4" t="s">
        <v>9</v>
      </c>
      <c r="CJ455" s="4" t="s">
        <v>9</v>
      </c>
      <c r="CK455" s="104">
        <v>0.51746527777777995</v>
      </c>
      <c r="CL455" s="104">
        <v>0</v>
      </c>
      <c r="CM455" s="4" t="s">
        <v>9</v>
      </c>
      <c r="CN455" s="4" t="s">
        <v>5902</v>
      </c>
      <c r="CO455" s="4" t="s">
        <v>9</v>
      </c>
      <c r="CP455" s="4" t="s">
        <v>9</v>
      </c>
      <c r="CQ455" s="4" t="s">
        <v>9</v>
      </c>
      <c r="CR455" s="4" t="s">
        <v>9</v>
      </c>
      <c r="CS455" s="4" t="s">
        <v>9</v>
      </c>
      <c r="CT455" s="4" t="s">
        <v>9</v>
      </c>
      <c r="CU455" s="4" t="s">
        <v>9</v>
      </c>
      <c r="CV455" s="4" t="s">
        <v>11</v>
      </c>
      <c r="CW455" s="4" t="s">
        <v>5909</v>
      </c>
      <c r="CX455" s="4" t="s">
        <v>9</v>
      </c>
      <c r="CY455" s="4" t="s">
        <v>9</v>
      </c>
      <c r="CZ455" s="4" t="s">
        <v>9</v>
      </c>
      <c r="DA455" s="4" t="s">
        <v>9</v>
      </c>
      <c r="DB455" s="4" t="s">
        <v>9</v>
      </c>
      <c r="DC455" s="102"/>
      <c r="DE455" s="8" t="str">
        <f t="shared" si="14"/>
        <v>XIT715</v>
      </c>
      <c r="DF455" s="8" t="str">
        <f t="shared" si="15"/>
        <v>Systems monitoring</v>
      </c>
    </row>
    <row r="456" spans="1:110">
      <c r="A456" s="4" t="s">
        <v>6363</v>
      </c>
      <c r="B456" s="4" t="s">
        <v>5899</v>
      </c>
      <c r="C456" s="4" t="s">
        <v>4955</v>
      </c>
      <c r="D456" s="4" t="s">
        <v>9</v>
      </c>
      <c r="E456" s="4" t="s">
        <v>5900</v>
      </c>
      <c r="F456" s="102">
        <v>44502</v>
      </c>
      <c r="G456" s="4" t="s">
        <v>9</v>
      </c>
      <c r="H456" s="102"/>
      <c r="I456" s="4" t="s">
        <v>7129</v>
      </c>
      <c r="J456" s="4" t="s">
        <v>9</v>
      </c>
      <c r="K456" s="4" t="s">
        <v>5002</v>
      </c>
      <c r="L456" s="4" t="s">
        <v>9</v>
      </c>
      <c r="M456" s="4" t="s">
        <v>9</v>
      </c>
      <c r="N456" s="4" t="s">
        <v>5002</v>
      </c>
      <c r="O456" s="4" t="s">
        <v>4955</v>
      </c>
      <c r="P456" s="4" t="s">
        <v>5901</v>
      </c>
      <c r="Q456" s="4" t="s">
        <v>9</v>
      </c>
      <c r="R456" s="4" t="s">
        <v>9</v>
      </c>
      <c r="S456" s="4" t="s">
        <v>11</v>
      </c>
      <c r="T456" s="4" t="s">
        <v>1449</v>
      </c>
      <c r="U456" s="4" t="s">
        <v>5902</v>
      </c>
      <c r="V456" s="102"/>
      <c r="W456" s="4" t="s">
        <v>5902</v>
      </c>
      <c r="X456" s="4" t="s">
        <v>9</v>
      </c>
      <c r="Y456" s="4" t="s">
        <v>11</v>
      </c>
      <c r="Z456" s="4" t="s">
        <v>9</v>
      </c>
      <c r="AA456" s="4" t="s">
        <v>9</v>
      </c>
      <c r="AB456" s="102"/>
      <c r="AC456" s="102"/>
      <c r="AD456" s="102"/>
      <c r="AE456" s="102">
        <v>44502</v>
      </c>
      <c r="AF456" s="102"/>
      <c r="AG456" s="102"/>
      <c r="AH456" s="4" t="s">
        <v>5903</v>
      </c>
      <c r="AI456" s="4" t="s">
        <v>9</v>
      </c>
      <c r="AJ456" s="4" t="s">
        <v>9</v>
      </c>
      <c r="AK456" s="4" t="s">
        <v>9</v>
      </c>
      <c r="AL456" s="4" t="s">
        <v>5904</v>
      </c>
      <c r="AM456" s="4" t="s">
        <v>5905</v>
      </c>
      <c r="AN456" s="4" t="s">
        <v>9</v>
      </c>
      <c r="AO456" s="4" t="s">
        <v>9</v>
      </c>
      <c r="AP456" s="4" t="s">
        <v>5902</v>
      </c>
      <c r="AQ456" s="4" t="s">
        <v>9</v>
      </c>
      <c r="AR456" s="4" t="s">
        <v>9</v>
      </c>
      <c r="AS456" s="4" t="s">
        <v>9</v>
      </c>
      <c r="AT456" s="4" t="s">
        <v>9</v>
      </c>
      <c r="AU456" s="4" t="s">
        <v>9</v>
      </c>
      <c r="AV456" s="102"/>
      <c r="AW456" s="4" t="s">
        <v>5902</v>
      </c>
      <c r="AX456" s="4" t="s">
        <v>9</v>
      </c>
      <c r="AY456" s="4" t="s">
        <v>9</v>
      </c>
      <c r="AZ456" s="4" t="s">
        <v>9</v>
      </c>
      <c r="BA456" s="4" t="s">
        <v>9</v>
      </c>
      <c r="BB456" s="103">
        <v>0</v>
      </c>
      <c r="BC456" s="102"/>
      <c r="BD456" s="4" t="s">
        <v>9</v>
      </c>
      <c r="BE456" s="102"/>
      <c r="BF456" s="102"/>
      <c r="BG456" s="4" t="s">
        <v>9</v>
      </c>
      <c r="BH456" s="4" t="s">
        <v>5906</v>
      </c>
      <c r="BI456" s="4" t="s">
        <v>9</v>
      </c>
      <c r="BJ456" s="4" t="s">
        <v>9</v>
      </c>
      <c r="BK456" s="4" t="s">
        <v>9</v>
      </c>
      <c r="BL456" s="4" t="s">
        <v>9</v>
      </c>
      <c r="BM456" s="4" t="s">
        <v>9</v>
      </c>
      <c r="BN456" s="4" t="s">
        <v>5907</v>
      </c>
      <c r="BO456" s="4" t="s">
        <v>5908</v>
      </c>
      <c r="BP456" s="4" t="s">
        <v>9</v>
      </c>
      <c r="BQ456" s="4" t="s">
        <v>9</v>
      </c>
      <c r="BR456" s="4" t="s">
        <v>5902</v>
      </c>
      <c r="BS456" s="4" t="s">
        <v>9</v>
      </c>
      <c r="BT456" s="4" t="s">
        <v>9</v>
      </c>
      <c r="BU456" s="4" t="s">
        <v>9</v>
      </c>
      <c r="BV456" s="4" t="s">
        <v>9</v>
      </c>
      <c r="BW456" s="4" t="s">
        <v>9</v>
      </c>
      <c r="BX456" s="4" t="s">
        <v>5901</v>
      </c>
      <c r="BY456" s="4" t="s">
        <v>9</v>
      </c>
      <c r="BZ456" s="4" t="s">
        <v>9</v>
      </c>
      <c r="CA456" s="4" t="s">
        <v>9</v>
      </c>
      <c r="CB456" s="4" t="s">
        <v>9</v>
      </c>
      <c r="CC456" s="4" t="s">
        <v>9</v>
      </c>
      <c r="CD456" s="4" t="s">
        <v>9</v>
      </c>
      <c r="CE456" s="4" t="s">
        <v>9</v>
      </c>
      <c r="CF456" s="4" t="s">
        <v>5902</v>
      </c>
      <c r="CG456" s="4" t="s">
        <v>9</v>
      </c>
      <c r="CH456" s="4" t="s">
        <v>9</v>
      </c>
      <c r="CI456" s="4" t="s">
        <v>9</v>
      </c>
      <c r="CJ456" s="4" t="s">
        <v>9</v>
      </c>
      <c r="CK456" s="104">
        <v>0.51747685185184999</v>
      </c>
      <c r="CL456" s="104">
        <v>0</v>
      </c>
      <c r="CM456" s="4" t="s">
        <v>9</v>
      </c>
      <c r="CN456" s="4" t="s">
        <v>5902</v>
      </c>
      <c r="CO456" s="4" t="s">
        <v>9</v>
      </c>
      <c r="CP456" s="4" t="s">
        <v>9</v>
      </c>
      <c r="CQ456" s="4" t="s">
        <v>9</v>
      </c>
      <c r="CR456" s="4" t="s">
        <v>9</v>
      </c>
      <c r="CS456" s="4" t="s">
        <v>9</v>
      </c>
      <c r="CT456" s="4" t="s">
        <v>9</v>
      </c>
      <c r="CU456" s="4" t="s">
        <v>9</v>
      </c>
      <c r="CV456" s="4" t="s">
        <v>11</v>
      </c>
      <c r="CW456" s="4" t="s">
        <v>5909</v>
      </c>
      <c r="CX456" s="4" t="s">
        <v>9</v>
      </c>
      <c r="CY456" s="4" t="s">
        <v>9</v>
      </c>
      <c r="CZ456" s="4" t="s">
        <v>9</v>
      </c>
      <c r="DA456" s="4" t="s">
        <v>9</v>
      </c>
      <c r="DB456" s="4" t="s">
        <v>9</v>
      </c>
      <c r="DC456" s="102"/>
      <c r="DE456" s="8" t="str">
        <f t="shared" si="14"/>
        <v>XIT716</v>
      </c>
      <c r="DF456" s="8" t="str">
        <f t="shared" si="15"/>
        <v>Server licensing</v>
      </c>
    </row>
    <row r="457" spans="1:110">
      <c r="A457" s="4" t="s">
        <v>6364</v>
      </c>
      <c r="B457" s="4" t="s">
        <v>5899</v>
      </c>
      <c r="C457" s="4" t="s">
        <v>4955</v>
      </c>
      <c r="D457" s="4" t="s">
        <v>9</v>
      </c>
      <c r="E457" s="4" t="s">
        <v>5900</v>
      </c>
      <c r="F457" s="102">
        <v>44502</v>
      </c>
      <c r="G457" s="4" t="s">
        <v>9</v>
      </c>
      <c r="H457" s="102"/>
      <c r="I457" s="4" t="s">
        <v>7130</v>
      </c>
      <c r="J457" s="4" t="s">
        <v>9</v>
      </c>
      <c r="K457" s="4" t="s">
        <v>5002</v>
      </c>
      <c r="L457" s="4" t="s">
        <v>9</v>
      </c>
      <c r="M457" s="4" t="s">
        <v>9</v>
      </c>
      <c r="N457" s="4" t="s">
        <v>5002</v>
      </c>
      <c r="O457" s="4" t="s">
        <v>4955</v>
      </c>
      <c r="P457" s="4" t="s">
        <v>5901</v>
      </c>
      <c r="Q457" s="4" t="s">
        <v>9</v>
      </c>
      <c r="R457" s="4" t="s">
        <v>9</v>
      </c>
      <c r="S457" s="4" t="s">
        <v>11</v>
      </c>
      <c r="T457" s="4" t="s">
        <v>1449</v>
      </c>
      <c r="U457" s="4" t="s">
        <v>5902</v>
      </c>
      <c r="V457" s="102"/>
      <c r="W457" s="4" t="s">
        <v>5902</v>
      </c>
      <c r="X457" s="4" t="s">
        <v>9</v>
      </c>
      <c r="Y457" s="4" t="s">
        <v>11</v>
      </c>
      <c r="Z457" s="4" t="s">
        <v>9</v>
      </c>
      <c r="AA457" s="4" t="s">
        <v>9</v>
      </c>
      <c r="AB457" s="102"/>
      <c r="AC457" s="102"/>
      <c r="AD457" s="102"/>
      <c r="AE457" s="102">
        <v>44502</v>
      </c>
      <c r="AF457" s="102"/>
      <c r="AG457" s="102"/>
      <c r="AH457" s="4" t="s">
        <v>5903</v>
      </c>
      <c r="AI457" s="4" t="s">
        <v>9</v>
      </c>
      <c r="AJ457" s="4" t="s">
        <v>9</v>
      </c>
      <c r="AK457" s="4" t="s">
        <v>9</v>
      </c>
      <c r="AL457" s="4" t="s">
        <v>5904</v>
      </c>
      <c r="AM457" s="4" t="s">
        <v>5905</v>
      </c>
      <c r="AN457" s="4" t="s">
        <v>9</v>
      </c>
      <c r="AO457" s="4" t="s">
        <v>9</v>
      </c>
      <c r="AP457" s="4" t="s">
        <v>5902</v>
      </c>
      <c r="AQ457" s="4" t="s">
        <v>9</v>
      </c>
      <c r="AR457" s="4" t="s">
        <v>9</v>
      </c>
      <c r="AS457" s="4" t="s">
        <v>9</v>
      </c>
      <c r="AT457" s="4" t="s">
        <v>9</v>
      </c>
      <c r="AU457" s="4" t="s">
        <v>9</v>
      </c>
      <c r="AV457" s="102"/>
      <c r="AW457" s="4" t="s">
        <v>5902</v>
      </c>
      <c r="AX457" s="4" t="s">
        <v>9</v>
      </c>
      <c r="AY457" s="4" t="s">
        <v>9</v>
      </c>
      <c r="AZ457" s="4" t="s">
        <v>9</v>
      </c>
      <c r="BA457" s="4" t="s">
        <v>9</v>
      </c>
      <c r="BB457" s="103">
        <v>0</v>
      </c>
      <c r="BC457" s="102"/>
      <c r="BD457" s="4" t="s">
        <v>9</v>
      </c>
      <c r="BE457" s="102"/>
      <c r="BF457" s="102"/>
      <c r="BG457" s="4" t="s">
        <v>9</v>
      </c>
      <c r="BH457" s="4" t="s">
        <v>5906</v>
      </c>
      <c r="BI457" s="4" t="s">
        <v>9</v>
      </c>
      <c r="BJ457" s="4" t="s">
        <v>9</v>
      </c>
      <c r="BK457" s="4" t="s">
        <v>9</v>
      </c>
      <c r="BL457" s="4" t="s">
        <v>9</v>
      </c>
      <c r="BM457" s="4" t="s">
        <v>9</v>
      </c>
      <c r="BN457" s="4" t="s">
        <v>5907</v>
      </c>
      <c r="BO457" s="4" t="s">
        <v>5908</v>
      </c>
      <c r="BP457" s="4" t="s">
        <v>9</v>
      </c>
      <c r="BQ457" s="4" t="s">
        <v>9</v>
      </c>
      <c r="BR457" s="4" t="s">
        <v>5902</v>
      </c>
      <c r="BS457" s="4" t="s">
        <v>9</v>
      </c>
      <c r="BT457" s="4" t="s">
        <v>9</v>
      </c>
      <c r="BU457" s="4" t="s">
        <v>9</v>
      </c>
      <c r="BV457" s="4" t="s">
        <v>9</v>
      </c>
      <c r="BW457" s="4" t="s">
        <v>9</v>
      </c>
      <c r="BX457" s="4" t="s">
        <v>5901</v>
      </c>
      <c r="BY457" s="4" t="s">
        <v>9</v>
      </c>
      <c r="BZ457" s="4" t="s">
        <v>9</v>
      </c>
      <c r="CA457" s="4" t="s">
        <v>9</v>
      </c>
      <c r="CB457" s="4" t="s">
        <v>9</v>
      </c>
      <c r="CC457" s="4" t="s">
        <v>9</v>
      </c>
      <c r="CD457" s="4" t="s">
        <v>9</v>
      </c>
      <c r="CE457" s="4" t="s">
        <v>9</v>
      </c>
      <c r="CF457" s="4" t="s">
        <v>5902</v>
      </c>
      <c r="CG457" s="4" t="s">
        <v>9</v>
      </c>
      <c r="CH457" s="4" t="s">
        <v>9</v>
      </c>
      <c r="CI457" s="4" t="s">
        <v>9</v>
      </c>
      <c r="CJ457" s="4" t="s">
        <v>9</v>
      </c>
      <c r="CK457" s="104">
        <v>0.51747685185184999</v>
      </c>
      <c r="CL457" s="104">
        <v>0</v>
      </c>
      <c r="CM457" s="4" t="s">
        <v>9</v>
      </c>
      <c r="CN457" s="4" t="s">
        <v>5902</v>
      </c>
      <c r="CO457" s="4" t="s">
        <v>9</v>
      </c>
      <c r="CP457" s="4" t="s">
        <v>9</v>
      </c>
      <c r="CQ457" s="4" t="s">
        <v>9</v>
      </c>
      <c r="CR457" s="4" t="s">
        <v>9</v>
      </c>
      <c r="CS457" s="4" t="s">
        <v>9</v>
      </c>
      <c r="CT457" s="4" t="s">
        <v>9</v>
      </c>
      <c r="CU457" s="4" t="s">
        <v>9</v>
      </c>
      <c r="CV457" s="4" t="s">
        <v>11</v>
      </c>
      <c r="CW457" s="4" t="s">
        <v>5909</v>
      </c>
      <c r="CX457" s="4" t="s">
        <v>9</v>
      </c>
      <c r="CY457" s="4" t="s">
        <v>9</v>
      </c>
      <c r="CZ457" s="4" t="s">
        <v>9</v>
      </c>
      <c r="DA457" s="4" t="s">
        <v>9</v>
      </c>
      <c r="DB457" s="4" t="s">
        <v>9</v>
      </c>
      <c r="DC457" s="102"/>
      <c r="DE457" s="8" t="str">
        <f t="shared" si="14"/>
        <v>XIT717</v>
      </c>
      <c r="DF457" s="8" t="str">
        <f t="shared" si="15"/>
        <v>Cisco switch licensing</v>
      </c>
    </row>
    <row r="458" spans="1:110">
      <c r="A458" s="4" t="s">
        <v>6365</v>
      </c>
      <c r="B458" s="4" t="s">
        <v>5899</v>
      </c>
      <c r="C458" s="4" t="s">
        <v>4955</v>
      </c>
      <c r="D458" s="4" t="s">
        <v>9</v>
      </c>
      <c r="E458" s="4" t="s">
        <v>5900</v>
      </c>
      <c r="F458" s="102">
        <v>44502</v>
      </c>
      <c r="G458" s="4" t="s">
        <v>9</v>
      </c>
      <c r="H458" s="102"/>
      <c r="I458" s="4" t="s">
        <v>7131</v>
      </c>
      <c r="J458" s="4" t="s">
        <v>9</v>
      </c>
      <c r="K458" s="4" t="s">
        <v>5002</v>
      </c>
      <c r="L458" s="4" t="s">
        <v>9</v>
      </c>
      <c r="M458" s="4" t="s">
        <v>9</v>
      </c>
      <c r="N458" s="4" t="s">
        <v>5002</v>
      </c>
      <c r="O458" s="4" t="s">
        <v>4955</v>
      </c>
      <c r="P458" s="4" t="s">
        <v>5901</v>
      </c>
      <c r="Q458" s="4" t="s">
        <v>9</v>
      </c>
      <c r="R458" s="4" t="s">
        <v>9</v>
      </c>
      <c r="S458" s="4" t="s">
        <v>11</v>
      </c>
      <c r="T458" s="4" t="s">
        <v>1449</v>
      </c>
      <c r="U458" s="4" t="s">
        <v>5902</v>
      </c>
      <c r="V458" s="102"/>
      <c r="W458" s="4" t="s">
        <v>5902</v>
      </c>
      <c r="X458" s="4" t="s">
        <v>9</v>
      </c>
      <c r="Y458" s="4" t="s">
        <v>11</v>
      </c>
      <c r="Z458" s="4" t="s">
        <v>9</v>
      </c>
      <c r="AA458" s="4" t="s">
        <v>9</v>
      </c>
      <c r="AB458" s="102"/>
      <c r="AC458" s="102"/>
      <c r="AD458" s="102"/>
      <c r="AE458" s="102">
        <v>44502</v>
      </c>
      <c r="AF458" s="102"/>
      <c r="AG458" s="102"/>
      <c r="AH458" s="4" t="s">
        <v>5903</v>
      </c>
      <c r="AI458" s="4" t="s">
        <v>9</v>
      </c>
      <c r="AJ458" s="4" t="s">
        <v>9</v>
      </c>
      <c r="AK458" s="4" t="s">
        <v>9</v>
      </c>
      <c r="AL458" s="4" t="s">
        <v>5904</v>
      </c>
      <c r="AM458" s="4" t="s">
        <v>5905</v>
      </c>
      <c r="AN458" s="4" t="s">
        <v>9</v>
      </c>
      <c r="AO458" s="4" t="s">
        <v>9</v>
      </c>
      <c r="AP458" s="4" t="s">
        <v>5902</v>
      </c>
      <c r="AQ458" s="4" t="s">
        <v>9</v>
      </c>
      <c r="AR458" s="4" t="s">
        <v>9</v>
      </c>
      <c r="AS458" s="4" t="s">
        <v>9</v>
      </c>
      <c r="AT458" s="4" t="s">
        <v>9</v>
      </c>
      <c r="AU458" s="4" t="s">
        <v>9</v>
      </c>
      <c r="AV458" s="102"/>
      <c r="AW458" s="4" t="s">
        <v>5902</v>
      </c>
      <c r="AX458" s="4" t="s">
        <v>9</v>
      </c>
      <c r="AY458" s="4" t="s">
        <v>9</v>
      </c>
      <c r="AZ458" s="4" t="s">
        <v>9</v>
      </c>
      <c r="BA458" s="4" t="s">
        <v>9</v>
      </c>
      <c r="BB458" s="103">
        <v>0</v>
      </c>
      <c r="BC458" s="102"/>
      <c r="BD458" s="4" t="s">
        <v>9</v>
      </c>
      <c r="BE458" s="102"/>
      <c r="BF458" s="102"/>
      <c r="BG458" s="4" t="s">
        <v>9</v>
      </c>
      <c r="BH458" s="4" t="s">
        <v>5906</v>
      </c>
      <c r="BI458" s="4" t="s">
        <v>9</v>
      </c>
      <c r="BJ458" s="4" t="s">
        <v>9</v>
      </c>
      <c r="BK458" s="4" t="s">
        <v>9</v>
      </c>
      <c r="BL458" s="4" t="s">
        <v>9</v>
      </c>
      <c r="BM458" s="4" t="s">
        <v>9</v>
      </c>
      <c r="BN458" s="4" t="s">
        <v>5907</v>
      </c>
      <c r="BO458" s="4" t="s">
        <v>5908</v>
      </c>
      <c r="BP458" s="4" t="s">
        <v>9</v>
      </c>
      <c r="BQ458" s="4" t="s">
        <v>9</v>
      </c>
      <c r="BR458" s="4" t="s">
        <v>5902</v>
      </c>
      <c r="BS458" s="4" t="s">
        <v>9</v>
      </c>
      <c r="BT458" s="4" t="s">
        <v>9</v>
      </c>
      <c r="BU458" s="4" t="s">
        <v>9</v>
      </c>
      <c r="BV458" s="4" t="s">
        <v>9</v>
      </c>
      <c r="BW458" s="4" t="s">
        <v>9</v>
      </c>
      <c r="BX458" s="4" t="s">
        <v>5901</v>
      </c>
      <c r="BY458" s="4" t="s">
        <v>9</v>
      </c>
      <c r="BZ458" s="4" t="s">
        <v>9</v>
      </c>
      <c r="CA458" s="4" t="s">
        <v>9</v>
      </c>
      <c r="CB458" s="4" t="s">
        <v>9</v>
      </c>
      <c r="CC458" s="4" t="s">
        <v>9</v>
      </c>
      <c r="CD458" s="4" t="s">
        <v>9</v>
      </c>
      <c r="CE458" s="4" t="s">
        <v>9</v>
      </c>
      <c r="CF458" s="4" t="s">
        <v>5902</v>
      </c>
      <c r="CG458" s="4" t="s">
        <v>9</v>
      </c>
      <c r="CH458" s="4" t="s">
        <v>9</v>
      </c>
      <c r="CI458" s="4" t="s">
        <v>9</v>
      </c>
      <c r="CJ458" s="4" t="s">
        <v>9</v>
      </c>
      <c r="CK458" s="104">
        <v>0.51747685185184999</v>
      </c>
      <c r="CL458" s="104">
        <v>0</v>
      </c>
      <c r="CM458" s="4" t="s">
        <v>9</v>
      </c>
      <c r="CN458" s="4" t="s">
        <v>5902</v>
      </c>
      <c r="CO458" s="4" t="s">
        <v>9</v>
      </c>
      <c r="CP458" s="4" t="s">
        <v>9</v>
      </c>
      <c r="CQ458" s="4" t="s">
        <v>9</v>
      </c>
      <c r="CR458" s="4" t="s">
        <v>9</v>
      </c>
      <c r="CS458" s="4" t="s">
        <v>9</v>
      </c>
      <c r="CT458" s="4" t="s">
        <v>9</v>
      </c>
      <c r="CU458" s="4" t="s">
        <v>9</v>
      </c>
      <c r="CV458" s="4" t="s">
        <v>11</v>
      </c>
      <c r="CW458" s="4" t="s">
        <v>5909</v>
      </c>
      <c r="CX458" s="4" t="s">
        <v>9</v>
      </c>
      <c r="CY458" s="4" t="s">
        <v>9</v>
      </c>
      <c r="CZ458" s="4" t="s">
        <v>9</v>
      </c>
      <c r="DA458" s="4" t="s">
        <v>9</v>
      </c>
      <c r="DB458" s="4" t="s">
        <v>9</v>
      </c>
      <c r="DC458" s="102"/>
      <c r="DE458" s="8" t="str">
        <f t="shared" si="14"/>
        <v>XIT718</v>
      </c>
      <c r="DF458" s="8" t="str">
        <f t="shared" si="15"/>
        <v>Anti-virus</v>
      </c>
    </row>
    <row r="459" spans="1:110">
      <c r="A459" s="4" t="s">
        <v>6366</v>
      </c>
      <c r="B459" s="4" t="s">
        <v>5899</v>
      </c>
      <c r="C459" s="4" t="s">
        <v>4955</v>
      </c>
      <c r="D459" s="4" t="s">
        <v>9</v>
      </c>
      <c r="E459" s="4" t="s">
        <v>5900</v>
      </c>
      <c r="F459" s="102">
        <v>44502</v>
      </c>
      <c r="G459" s="4" t="s">
        <v>9</v>
      </c>
      <c r="H459" s="102"/>
      <c r="I459" s="4" t="s">
        <v>7132</v>
      </c>
      <c r="J459" s="4" t="s">
        <v>9</v>
      </c>
      <c r="K459" s="4" t="s">
        <v>5002</v>
      </c>
      <c r="L459" s="4" t="s">
        <v>9</v>
      </c>
      <c r="M459" s="4" t="s">
        <v>9</v>
      </c>
      <c r="N459" s="4" t="s">
        <v>5002</v>
      </c>
      <c r="O459" s="4" t="s">
        <v>4955</v>
      </c>
      <c r="P459" s="4" t="s">
        <v>5901</v>
      </c>
      <c r="Q459" s="4" t="s">
        <v>9</v>
      </c>
      <c r="R459" s="4" t="s">
        <v>9</v>
      </c>
      <c r="S459" s="4" t="s">
        <v>11</v>
      </c>
      <c r="T459" s="4" t="s">
        <v>1449</v>
      </c>
      <c r="U459" s="4" t="s">
        <v>5902</v>
      </c>
      <c r="V459" s="102"/>
      <c r="W459" s="4" t="s">
        <v>5902</v>
      </c>
      <c r="X459" s="4" t="s">
        <v>9</v>
      </c>
      <c r="Y459" s="4" t="s">
        <v>11</v>
      </c>
      <c r="Z459" s="4" t="s">
        <v>9</v>
      </c>
      <c r="AA459" s="4" t="s">
        <v>9</v>
      </c>
      <c r="AB459" s="102"/>
      <c r="AC459" s="102"/>
      <c r="AD459" s="102"/>
      <c r="AE459" s="102">
        <v>44502</v>
      </c>
      <c r="AF459" s="102"/>
      <c r="AG459" s="102"/>
      <c r="AH459" s="4" t="s">
        <v>5903</v>
      </c>
      <c r="AI459" s="4" t="s">
        <v>9</v>
      </c>
      <c r="AJ459" s="4" t="s">
        <v>9</v>
      </c>
      <c r="AK459" s="4" t="s">
        <v>9</v>
      </c>
      <c r="AL459" s="4" t="s">
        <v>5904</v>
      </c>
      <c r="AM459" s="4" t="s">
        <v>5905</v>
      </c>
      <c r="AN459" s="4" t="s">
        <v>9</v>
      </c>
      <c r="AO459" s="4" t="s">
        <v>9</v>
      </c>
      <c r="AP459" s="4" t="s">
        <v>5902</v>
      </c>
      <c r="AQ459" s="4" t="s">
        <v>9</v>
      </c>
      <c r="AR459" s="4" t="s">
        <v>9</v>
      </c>
      <c r="AS459" s="4" t="s">
        <v>9</v>
      </c>
      <c r="AT459" s="4" t="s">
        <v>9</v>
      </c>
      <c r="AU459" s="4" t="s">
        <v>9</v>
      </c>
      <c r="AV459" s="102"/>
      <c r="AW459" s="4" t="s">
        <v>5902</v>
      </c>
      <c r="AX459" s="4" t="s">
        <v>9</v>
      </c>
      <c r="AY459" s="4" t="s">
        <v>9</v>
      </c>
      <c r="AZ459" s="4" t="s">
        <v>9</v>
      </c>
      <c r="BA459" s="4" t="s">
        <v>9</v>
      </c>
      <c r="BB459" s="103">
        <v>0</v>
      </c>
      <c r="BC459" s="102"/>
      <c r="BD459" s="4" t="s">
        <v>9</v>
      </c>
      <c r="BE459" s="102"/>
      <c r="BF459" s="102"/>
      <c r="BG459" s="4" t="s">
        <v>9</v>
      </c>
      <c r="BH459" s="4" t="s">
        <v>5906</v>
      </c>
      <c r="BI459" s="4" t="s">
        <v>9</v>
      </c>
      <c r="BJ459" s="4" t="s">
        <v>9</v>
      </c>
      <c r="BK459" s="4" t="s">
        <v>9</v>
      </c>
      <c r="BL459" s="4" t="s">
        <v>9</v>
      </c>
      <c r="BM459" s="4" t="s">
        <v>9</v>
      </c>
      <c r="BN459" s="4" t="s">
        <v>5907</v>
      </c>
      <c r="BO459" s="4" t="s">
        <v>5908</v>
      </c>
      <c r="BP459" s="4" t="s">
        <v>9</v>
      </c>
      <c r="BQ459" s="4" t="s">
        <v>9</v>
      </c>
      <c r="BR459" s="4" t="s">
        <v>5902</v>
      </c>
      <c r="BS459" s="4" t="s">
        <v>9</v>
      </c>
      <c r="BT459" s="4" t="s">
        <v>9</v>
      </c>
      <c r="BU459" s="4" t="s">
        <v>9</v>
      </c>
      <c r="BV459" s="4" t="s">
        <v>9</v>
      </c>
      <c r="BW459" s="4" t="s">
        <v>9</v>
      </c>
      <c r="BX459" s="4" t="s">
        <v>5901</v>
      </c>
      <c r="BY459" s="4" t="s">
        <v>9</v>
      </c>
      <c r="BZ459" s="4" t="s">
        <v>9</v>
      </c>
      <c r="CA459" s="4" t="s">
        <v>9</v>
      </c>
      <c r="CB459" s="4" t="s">
        <v>9</v>
      </c>
      <c r="CC459" s="4" t="s">
        <v>9</v>
      </c>
      <c r="CD459" s="4" t="s">
        <v>9</v>
      </c>
      <c r="CE459" s="4" t="s">
        <v>9</v>
      </c>
      <c r="CF459" s="4" t="s">
        <v>5902</v>
      </c>
      <c r="CG459" s="4" t="s">
        <v>9</v>
      </c>
      <c r="CH459" s="4" t="s">
        <v>9</v>
      </c>
      <c r="CI459" s="4" t="s">
        <v>9</v>
      </c>
      <c r="CJ459" s="4" t="s">
        <v>9</v>
      </c>
      <c r="CK459" s="104">
        <v>0.51747685185184999</v>
      </c>
      <c r="CL459" s="104">
        <v>0</v>
      </c>
      <c r="CM459" s="4" t="s">
        <v>9</v>
      </c>
      <c r="CN459" s="4" t="s">
        <v>5902</v>
      </c>
      <c r="CO459" s="4" t="s">
        <v>9</v>
      </c>
      <c r="CP459" s="4" t="s">
        <v>9</v>
      </c>
      <c r="CQ459" s="4" t="s">
        <v>9</v>
      </c>
      <c r="CR459" s="4" t="s">
        <v>9</v>
      </c>
      <c r="CS459" s="4" t="s">
        <v>9</v>
      </c>
      <c r="CT459" s="4" t="s">
        <v>9</v>
      </c>
      <c r="CU459" s="4" t="s">
        <v>9</v>
      </c>
      <c r="CV459" s="4" t="s">
        <v>11</v>
      </c>
      <c r="CW459" s="4" t="s">
        <v>5909</v>
      </c>
      <c r="CX459" s="4" t="s">
        <v>9</v>
      </c>
      <c r="CY459" s="4" t="s">
        <v>9</v>
      </c>
      <c r="CZ459" s="4" t="s">
        <v>9</v>
      </c>
      <c r="DA459" s="4" t="s">
        <v>9</v>
      </c>
      <c r="DB459" s="4" t="s">
        <v>9</v>
      </c>
      <c r="DC459" s="102"/>
      <c r="DE459" s="8" t="str">
        <f t="shared" si="14"/>
        <v>XIT719</v>
      </c>
      <c r="DF459" s="8" t="str">
        <f t="shared" si="15"/>
        <v>SolarWinds Network monitor + Back</v>
      </c>
    </row>
    <row r="460" spans="1:110">
      <c r="A460" s="4" t="s">
        <v>6367</v>
      </c>
      <c r="B460" s="4" t="s">
        <v>5899</v>
      </c>
      <c r="C460" s="4" t="s">
        <v>4955</v>
      </c>
      <c r="D460" s="4" t="s">
        <v>9</v>
      </c>
      <c r="E460" s="4" t="s">
        <v>5900</v>
      </c>
      <c r="F460" s="102">
        <v>44502</v>
      </c>
      <c r="G460" s="4" t="s">
        <v>9</v>
      </c>
      <c r="H460" s="102"/>
      <c r="I460" s="4" t="s">
        <v>7133</v>
      </c>
      <c r="J460" s="4" t="s">
        <v>9</v>
      </c>
      <c r="K460" s="4" t="s">
        <v>5002</v>
      </c>
      <c r="L460" s="4" t="s">
        <v>9</v>
      </c>
      <c r="M460" s="4" t="s">
        <v>9</v>
      </c>
      <c r="N460" s="4" t="s">
        <v>5002</v>
      </c>
      <c r="O460" s="4" t="s">
        <v>4955</v>
      </c>
      <c r="P460" s="4" t="s">
        <v>5901</v>
      </c>
      <c r="Q460" s="4" t="s">
        <v>9</v>
      </c>
      <c r="R460" s="4" t="s">
        <v>9</v>
      </c>
      <c r="S460" s="4" t="s">
        <v>11</v>
      </c>
      <c r="T460" s="4" t="s">
        <v>1449</v>
      </c>
      <c r="U460" s="4" t="s">
        <v>5902</v>
      </c>
      <c r="V460" s="102"/>
      <c r="W460" s="4" t="s">
        <v>5902</v>
      </c>
      <c r="X460" s="4" t="s">
        <v>9</v>
      </c>
      <c r="Y460" s="4" t="s">
        <v>11</v>
      </c>
      <c r="Z460" s="4" t="s">
        <v>9</v>
      </c>
      <c r="AA460" s="4" t="s">
        <v>9</v>
      </c>
      <c r="AB460" s="102"/>
      <c r="AC460" s="102"/>
      <c r="AD460" s="102"/>
      <c r="AE460" s="102">
        <v>44502</v>
      </c>
      <c r="AF460" s="102"/>
      <c r="AG460" s="102"/>
      <c r="AH460" s="4" t="s">
        <v>5903</v>
      </c>
      <c r="AI460" s="4" t="s">
        <v>9</v>
      </c>
      <c r="AJ460" s="4" t="s">
        <v>9</v>
      </c>
      <c r="AK460" s="4" t="s">
        <v>9</v>
      </c>
      <c r="AL460" s="4" t="s">
        <v>5904</v>
      </c>
      <c r="AM460" s="4" t="s">
        <v>5905</v>
      </c>
      <c r="AN460" s="4" t="s">
        <v>9</v>
      </c>
      <c r="AO460" s="4" t="s">
        <v>9</v>
      </c>
      <c r="AP460" s="4" t="s">
        <v>5902</v>
      </c>
      <c r="AQ460" s="4" t="s">
        <v>9</v>
      </c>
      <c r="AR460" s="4" t="s">
        <v>9</v>
      </c>
      <c r="AS460" s="4" t="s">
        <v>9</v>
      </c>
      <c r="AT460" s="4" t="s">
        <v>9</v>
      </c>
      <c r="AU460" s="4" t="s">
        <v>9</v>
      </c>
      <c r="AV460" s="102"/>
      <c r="AW460" s="4" t="s">
        <v>5902</v>
      </c>
      <c r="AX460" s="4" t="s">
        <v>9</v>
      </c>
      <c r="AY460" s="4" t="s">
        <v>9</v>
      </c>
      <c r="AZ460" s="4" t="s">
        <v>9</v>
      </c>
      <c r="BA460" s="4" t="s">
        <v>9</v>
      </c>
      <c r="BB460" s="103">
        <v>0</v>
      </c>
      <c r="BC460" s="102"/>
      <c r="BD460" s="4" t="s">
        <v>9</v>
      </c>
      <c r="BE460" s="102"/>
      <c r="BF460" s="102"/>
      <c r="BG460" s="4" t="s">
        <v>9</v>
      </c>
      <c r="BH460" s="4" t="s">
        <v>5906</v>
      </c>
      <c r="BI460" s="4" t="s">
        <v>9</v>
      </c>
      <c r="BJ460" s="4" t="s">
        <v>9</v>
      </c>
      <c r="BK460" s="4" t="s">
        <v>9</v>
      </c>
      <c r="BL460" s="4" t="s">
        <v>9</v>
      </c>
      <c r="BM460" s="4" t="s">
        <v>9</v>
      </c>
      <c r="BN460" s="4" t="s">
        <v>5907</v>
      </c>
      <c r="BO460" s="4" t="s">
        <v>5908</v>
      </c>
      <c r="BP460" s="4" t="s">
        <v>9</v>
      </c>
      <c r="BQ460" s="4" t="s">
        <v>9</v>
      </c>
      <c r="BR460" s="4" t="s">
        <v>5902</v>
      </c>
      <c r="BS460" s="4" t="s">
        <v>9</v>
      </c>
      <c r="BT460" s="4" t="s">
        <v>9</v>
      </c>
      <c r="BU460" s="4" t="s">
        <v>9</v>
      </c>
      <c r="BV460" s="4" t="s">
        <v>9</v>
      </c>
      <c r="BW460" s="4" t="s">
        <v>9</v>
      </c>
      <c r="BX460" s="4" t="s">
        <v>5901</v>
      </c>
      <c r="BY460" s="4" t="s">
        <v>9</v>
      </c>
      <c r="BZ460" s="4" t="s">
        <v>9</v>
      </c>
      <c r="CA460" s="4" t="s">
        <v>9</v>
      </c>
      <c r="CB460" s="4" t="s">
        <v>9</v>
      </c>
      <c r="CC460" s="4" t="s">
        <v>9</v>
      </c>
      <c r="CD460" s="4" t="s">
        <v>9</v>
      </c>
      <c r="CE460" s="4" t="s">
        <v>9</v>
      </c>
      <c r="CF460" s="4" t="s">
        <v>5902</v>
      </c>
      <c r="CG460" s="4" t="s">
        <v>9</v>
      </c>
      <c r="CH460" s="4" t="s">
        <v>9</v>
      </c>
      <c r="CI460" s="4" t="s">
        <v>9</v>
      </c>
      <c r="CJ460" s="4" t="s">
        <v>9</v>
      </c>
      <c r="CK460" s="104">
        <v>0.51747685185184999</v>
      </c>
      <c r="CL460" s="104">
        <v>0</v>
      </c>
      <c r="CM460" s="4" t="s">
        <v>9</v>
      </c>
      <c r="CN460" s="4" t="s">
        <v>5902</v>
      </c>
      <c r="CO460" s="4" t="s">
        <v>9</v>
      </c>
      <c r="CP460" s="4" t="s">
        <v>9</v>
      </c>
      <c r="CQ460" s="4" t="s">
        <v>9</v>
      </c>
      <c r="CR460" s="4" t="s">
        <v>9</v>
      </c>
      <c r="CS460" s="4" t="s">
        <v>9</v>
      </c>
      <c r="CT460" s="4" t="s">
        <v>9</v>
      </c>
      <c r="CU460" s="4" t="s">
        <v>9</v>
      </c>
      <c r="CV460" s="4" t="s">
        <v>11</v>
      </c>
      <c r="CW460" s="4" t="s">
        <v>5909</v>
      </c>
      <c r="CX460" s="4" t="s">
        <v>9</v>
      </c>
      <c r="CY460" s="4" t="s">
        <v>9</v>
      </c>
      <c r="CZ460" s="4" t="s">
        <v>9</v>
      </c>
      <c r="DA460" s="4" t="s">
        <v>9</v>
      </c>
      <c r="DB460" s="4" t="s">
        <v>9</v>
      </c>
      <c r="DC460" s="102"/>
      <c r="DE460" s="8" t="str">
        <f t="shared" si="14"/>
        <v>XIT720</v>
      </c>
      <c r="DF460" s="8" t="str">
        <f t="shared" si="15"/>
        <v>SolarWinds Syslog Server</v>
      </c>
    </row>
    <row r="461" spans="1:110">
      <c r="A461" s="4" t="s">
        <v>6368</v>
      </c>
      <c r="B461" s="4" t="s">
        <v>5899</v>
      </c>
      <c r="C461" s="4" t="s">
        <v>4955</v>
      </c>
      <c r="D461" s="4" t="s">
        <v>9</v>
      </c>
      <c r="E461" s="4" t="s">
        <v>5900</v>
      </c>
      <c r="F461" s="102">
        <v>44502</v>
      </c>
      <c r="G461" s="4" t="s">
        <v>9</v>
      </c>
      <c r="H461" s="102"/>
      <c r="I461" s="4" t="s">
        <v>7134</v>
      </c>
      <c r="J461" s="4" t="s">
        <v>9</v>
      </c>
      <c r="K461" s="4" t="s">
        <v>5002</v>
      </c>
      <c r="L461" s="4" t="s">
        <v>9</v>
      </c>
      <c r="M461" s="4" t="s">
        <v>9</v>
      </c>
      <c r="N461" s="4" t="s">
        <v>5002</v>
      </c>
      <c r="O461" s="4" t="s">
        <v>4955</v>
      </c>
      <c r="P461" s="4" t="s">
        <v>5901</v>
      </c>
      <c r="Q461" s="4" t="s">
        <v>9</v>
      </c>
      <c r="R461" s="4" t="s">
        <v>9</v>
      </c>
      <c r="S461" s="4" t="s">
        <v>11</v>
      </c>
      <c r="T461" s="4" t="s">
        <v>1449</v>
      </c>
      <c r="U461" s="4" t="s">
        <v>5902</v>
      </c>
      <c r="V461" s="102"/>
      <c r="W461" s="4" t="s">
        <v>5902</v>
      </c>
      <c r="X461" s="4" t="s">
        <v>9</v>
      </c>
      <c r="Y461" s="4" t="s">
        <v>11</v>
      </c>
      <c r="Z461" s="4" t="s">
        <v>9</v>
      </c>
      <c r="AA461" s="4" t="s">
        <v>9</v>
      </c>
      <c r="AB461" s="102"/>
      <c r="AC461" s="102"/>
      <c r="AD461" s="102"/>
      <c r="AE461" s="102">
        <v>44502</v>
      </c>
      <c r="AF461" s="102"/>
      <c r="AG461" s="102"/>
      <c r="AH461" s="4" t="s">
        <v>5903</v>
      </c>
      <c r="AI461" s="4" t="s">
        <v>9</v>
      </c>
      <c r="AJ461" s="4" t="s">
        <v>9</v>
      </c>
      <c r="AK461" s="4" t="s">
        <v>9</v>
      </c>
      <c r="AL461" s="4" t="s">
        <v>5904</v>
      </c>
      <c r="AM461" s="4" t="s">
        <v>5905</v>
      </c>
      <c r="AN461" s="4" t="s">
        <v>9</v>
      </c>
      <c r="AO461" s="4" t="s">
        <v>9</v>
      </c>
      <c r="AP461" s="4" t="s">
        <v>5902</v>
      </c>
      <c r="AQ461" s="4" t="s">
        <v>9</v>
      </c>
      <c r="AR461" s="4" t="s">
        <v>9</v>
      </c>
      <c r="AS461" s="4" t="s">
        <v>9</v>
      </c>
      <c r="AT461" s="4" t="s">
        <v>9</v>
      </c>
      <c r="AU461" s="4" t="s">
        <v>9</v>
      </c>
      <c r="AV461" s="102"/>
      <c r="AW461" s="4" t="s">
        <v>5902</v>
      </c>
      <c r="AX461" s="4" t="s">
        <v>9</v>
      </c>
      <c r="AY461" s="4" t="s">
        <v>9</v>
      </c>
      <c r="AZ461" s="4" t="s">
        <v>9</v>
      </c>
      <c r="BA461" s="4" t="s">
        <v>9</v>
      </c>
      <c r="BB461" s="103">
        <v>0</v>
      </c>
      <c r="BC461" s="102"/>
      <c r="BD461" s="4" t="s">
        <v>9</v>
      </c>
      <c r="BE461" s="102"/>
      <c r="BF461" s="102"/>
      <c r="BG461" s="4" t="s">
        <v>9</v>
      </c>
      <c r="BH461" s="4" t="s">
        <v>5906</v>
      </c>
      <c r="BI461" s="4" t="s">
        <v>9</v>
      </c>
      <c r="BJ461" s="4" t="s">
        <v>9</v>
      </c>
      <c r="BK461" s="4" t="s">
        <v>9</v>
      </c>
      <c r="BL461" s="4" t="s">
        <v>9</v>
      </c>
      <c r="BM461" s="4" t="s">
        <v>9</v>
      </c>
      <c r="BN461" s="4" t="s">
        <v>5907</v>
      </c>
      <c r="BO461" s="4" t="s">
        <v>5908</v>
      </c>
      <c r="BP461" s="4" t="s">
        <v>9</v>
      </c>
      <c r="BQ461" s="4" t="s">
        <v>9</v>
      </c>
      <c r="BR461" s="4" t="s">
        <v>5902</v>
      </c>
      <c r="BS461" s="4" t="s">
        <v>9</v>
      </c>
      <c r="BT461" s="4" t="s">
        <v>9</v>
      </c>
      <c r="BU461" s="4" t="s">
        <v>9</v>
      </c>
      <c r="BV461" s="4" t="s">
        <v>9</v>
      </c>
      <c r="BW461" s="4" t="s">
        <v>9</v>
      </c>
      <c r="BX461" s="4" t="s">
        <v>5901</v>
      </c>
      <c r="BY461" s="4" t="s">
        <v>9</v>
      </c>
      <c r="BZ461" s="4" t="s">
        <v>9</v>
      </c>
      <c r="CA461" s="4" t="s">
        <v>9</v>
      </c>
      <c r="CB461" s="4" t="s">
        <v>9</v>
      </c>
      <c r="CC461" s="4" t="s">
        <v>9</v>
      </c>
      <c r="CD461" s="4" t="s">
        <v>9</v>
      </c>
      <c r="CE461" s="4" t="s">
        <v>9</v>
      </c>
      <c r="CF461" s="4" t="s">
        <v>5902</v>
      </c>
      <c r="CG461" s="4" t="s">
        <v>9</v>
      </c>
      <c r="CH461" s="4" t="s">
        <v>9</v>
      </c>
      <c r="CI461" s="4" t="s">
        <v>9</v>
      </c>
      <c r="CJ461" s="4" t="s">
        <v>9</v>
      </c>
      <c r="CK461" s="104">
        <v>0.51747685185184999</v>
      </c>
      <c r="CL461" s="104">
        <v>0</v>
      </c>
      <c r="CM461" s="4" t="s">
        <v>9</v>
      </c>
      <c r="CN461" s="4" t="s">
        <v>5902</v>
      </c>
      <c r="CO461" s="4" t="s">
        <v>9</v>
      </c>
      <c r="CP461" s="4" t="s">
        <v>9</v>
      </c>
      <c r="CQ461" s="4" t="s">
        <v>9</v>
      </c>
      <c r="CR461" s="4" t="s">
        <v>9</v>
      </c>
      <c r="CS461" s="4" t="s">
        <v>9</v>
      </c>
      <c r="CT461" s="4" t="s">
        <v>9</v>
      </c>
      <c r="CU461" s="4" t="s">
        <v>9</v>
      </c>
      <c r="CV461" s="4" t="s">
        <v>11</v>
      </c>
      <c r="CW461" s="4" t="s">
        <v>5909</v>
      </c>
      <c r="CX461" s="4" t="s">
        <v>9</v>
      </c>
      <c r="CY461" s="4" t="s">
        <v>9</v>
      </c>
      <c r="CZ461" s="4" t="s">
        <v>9</v>
      </c>
      <c r="DA461" s="4" t="s">
        <v>9</v>
      </c>
      <c r="DB461" s="4" t="s">
        <v>9</v>
      </c>
      <c r="DC461" s="102"/>
      <c r="DE461" s="8" t="str">
        <f t="shared" si="14"/>
        <v>XIT721</v>
      </c>
      <c r="DF461" s="8" t="str">
        <f t="shared" si="15"/>
        <v>Syncovery Backup Software</v>
      </c>
    </row>
    <row r="462" spans="1:110">
      <c r="A462" s="4" t="s">
        <v>6369</v>
      </c>
      <c r="B462" s="4" t="s">
        <v>5899</v>
      </c>
      <c r="C462" s="4" t="s">
        <v>4955</v>
      </c>
      <c r="D462" s="4" t="s">
        <v>9</v>
      </c>
      <c r="E462" s="4" t="s">
        <v>5900</v>
      </c>
      <c r="F462" s="102">
        <v>44502</v>
      </c>
      <c r="G462" s="4" t="s">
        <v>9</v>
      </c>
      <c r="H462" s="102"/>
      <c r="I462" s="4" t="s">
        <v>7135</v>
      </c>
      <c r="J462" s="4" t="s">
        <v>9</v>
      </c>
      <c r="K462" s="4" t="s">
        <v>5002</v>
      </c>
      <c r="L462" s="4" t="s">
        <v>9</v>
      </c>
      <c r="M462" s="4" t="s">
        <v>9</v>
      </c>
      <c r="N462" s="4" t="s">
        <v>5002</v>
      </c>
      <c r="O462" s="4" t="s">
        <v>4955</v>
      </c>
      <c r="P462" s="4" t="s">
        <v>5901</v>
      </c>
      <c r="Q462" s="4" t="s">
        <v>9</v>
      </c>
      <c r="R462" s="4" t="s">
        <v>9</v>
      </c>
      <c r="S462" s="4" t="s">
        <v>11</v>
      </c>
      <c r="T462" s="4" t="s">
        <v>1449</v>
      </c>
      <c r="U462" s="4" t="s">
        <v>5902</v>
      </c>
      <c r="V462" s="102"/>
      <c r="W462" s="4" t="s">
        <v>5902</v>
      </c>
      <c r="X462" s="4" t="s">
        <v>9</v>
      </c>
      <c r="Y462" s="4" t="s">
        <v>11</v>
      </c>
      <c r="Z462" s="4" t="s">
        <v>9</v>
      </c>
      <c r="AA462" s="4" t="s">
        <v>9</v>
      </c>
      <c r="AB462" s="102"/>
      <c r="AC462" s="102"/>
      <c r="AD462" s="102"/>
      <c r="AE462" s="102">
        <v>44502</v>
      </c>
      <c r="AF462" s="102"/>
      <c r="AG462" s="102"/>
      <c r="AH462" s="4" t="s">
        <v>5903</v>
      </c>
      <c r="AI462" s="4" t="s">
        <v>9</v>
      </c>
      <c r="AJ462" s="4" t="s">
        <v>9</v>
      </c>
      <c r="AK462" s="4" t="s">
        <v>9</v>
      </c>
      <c r="AL462" s="4" t="s">
        <v>5904</v>
      </c>
      <c r="AM462" s="4" t="s">
        <v>5905</v>
      </c>
      <c r="AN462" s="4" t="s">
        <v>9</v>
      </c>
      <c r="AO462" s="4" t="s">
        <v>9</v>
      </c>
      <c r="AP462" s="4" t="s">
        <v>5902</v>
      </c>
      <c r="AQ462" s="4" t="s">
        <v>9</v>
      </c>
      <c r="AR462" s="4" t="s">
        <v>9</v>
      </c>
      <c r="AS462" s="4" t="s">
        <v>9</v>
      </c>
      <c r="AT462" s="4" t="s">
        <v>9</v>
      </c>
      <c r="AU462" s="4" t="s">
        <v>9</v>
      </c>
      <c r="AV462" s="102"/>
      <c r="AW462" s="4" t="s">
        <v>5902</v>
      </c>
      <c r="AX462" s="4" t="s">
        <v>9</v>
      </c>
      <c r="AY462" s="4" t="s">
        <v>9</v>
      </c>
      <c r="AZ462" s="4" t="s">
        <v>9</v>
      </c>
      <c r="BA462" s="4" t="s">
        <v>9</v>
      </c>
      <c r="BB462" s="103">
        <v>0</v>
      </c>
      <c r="BC462" s="102"/>
      <c r="BD462" s="4" t="s">
        <v>9</v>
      </c>
      <c r="BE462" s="102"/>
      <c r="BF462" s="102"/>
      <c r="BG462" s="4" t="s">
        <v>9</v>
      </c>
      <c r="BH462" s="4" t="s">
        <v>5906</v>
      </c>
      <c r="BI462" s="4" t="s">
        <v>9</v>
      </c>
      <c r="BJ462" s="4" t="s">
        <v>9</v>
      </c>
      <c r="BK462" s="4" t="s">
        <v>9</v>
      </c>
      <c r="BL462" s="4" t="s">
        <v>9</v>
      </c>
      <c r="BM462" s="4" t="s">
        <v>9</v>
      </c>
      <c r="BN462" s="4" t="s">
        <v>5907</v>
      </c>
      <c r="BO462" s="4" t="s">
        <v>5908</v>
      </c>
      <c r="BP462" s="4" t="s">
        <v>9</v>
      </c>
      <c r="BQ462" s="4" t="s">
        <v>9</v>
      </c>
      <c r="BR462" s="4" t="s">
        <v>5902</v>
      </c>
      <c r="BS462" s="4" t="s">
        <v>9</v>
      </c>
      <c r="BT462" s="4" t="s">
        <v>9</v>
      </c>
      <c r="BU462" s="4" t="s">
        <v>9</v>
      </c>
      <c r="BV462" s="4" t="s">
        <v>9</v>
      </c>
      <c r="BW462" s="4" t="s">
        <v>9</v>
      </c>
      <c r="BX462" s="4" t="s">
        <v>5901</v>
      </c>
      <c r="BY462" s="4" t="s">
        <v>9</v>
      </c>
      <c r="BZ462" s="4" t="s">
        <v>9</v>
      </c>
      <c r="CA462" s="4" t="s">
        <v>9</v>
      </c>
      <c r="CB462" s="4" t="s">
        <v>9</v>
      </c>
      <c r="CC462" s="4" t="s">
        <v>9</v>
      </c>
      <c r="CD462" s="4" t="s">
        <v>9</v>
      </c>
      <c r="CE462" s="4" t="s">
        <v>9</v>
      </c>
      <c r="CF462" s="4" t="s">
        <v>5902</v>
      </c>
      <c r="CG462" s="4" t="s">
        <v>9</v>
      </c>
      <c r="CH462" s="4" t="s">
        <v>9</v>
      </c>
      <c r="CI462" s="4" t="s">
        <v>9</v>
      </c>
      <c r="CJ462" s="4" t="s">
        <v>9</v>
      </c>
      <c r="CK462" s="104">
        <v>0.51747685185184999</v>
      </c>
      <c r="CL462" s="104">
        <v>0</v>
      </c>
      <c r="CM462" s="4" t="s">
        <v>9</v>
      </c>
      <c r="CN462" s="4" t="s">
        <v>5902</v>
      </c>
      <c r="CO462" s="4" t="s">
        <v>9</v>
      </c>
      <c r="CP462" s="4" t="s">
        <v>9</v>
      </c>
      <c r="CQ462" s="4" t="s">
        <v>9</v>
      </c>
      <c r="CR462" s="4" t="s">
        <v>9</v>
      </c>
      <c r="CS462" s="4" t="s">
        <v>9</v>
      </c>
      <c r="CT462" s="4" t="s">
        <v>9</v>
      </c>
      <c r="CU462" s="4" t="s">
        <v>9</v>
      </c>
      <c r="CV462" s="4" t="s">
        <v>11</v>
      </c>
      <c r="CW462" s="4" t="s">
        <v>5909</v>
      </c>
      <c r="CX462" s="4" t="s">
        <v>9</v>
      </c>
      <c r="CY462" s="4" t="s">
        <v>9</v>
      </c>
      <c r="CZ462" s="4" t="s">
        <v>9</v>
      </c>
      <c r="DA462" s="4" t="s">
        <v>9</v>
      </c>
      <c r="DB462" s="4" t="s">
        <v>9</v>
      </c>
      <c r="DC462" s="102"/>
      <c r="DE462" s="8" t="str">
        <f t="shared" si="14"/>
        <v>XIT722</v>
      </c>
      <c r="DF462" s="8" t="str">
        <f t="shared" si="15"/>
        <v>Veeam</v>
      </c>
    </row>
    <row r="463" spans="1:110">
      <c r="A463" s="4" t="s">
        <v>6370</v>
      </c>
      <c r="B463" s="4" t="s">
        <v>5899</v>
      </c>
      <c r="C463" s="4" t="s">
        <v>4955</v>
      </c>
      <c r="D463" s="4" t="s">
        <v>9</v>
      </c>
      <c r="E463" s="4" t="s">
        <v>5900</v>
      </c>
      <c r="F463" s="102">
        <v>44502</v>
      </c>
      <c r="G463" s="4" t="s">
        <v>9</v>
      </c>
      <c r="H463" s="102"/>
      <c r="I463" s="4" t="s">
        <v>7136</v>
      </c>
      <c r="J463" s="4" t="s">
        <v>9</v>
      </c>
      <c r="K463" s="4" t="s">
        <v>5002</v>
      </c>
      <c r="L463" s="4" t="s">
        <v>9</v>
      </c>
      <c r="M463" s="4" t="s">
        <v>9</v>
      </c>
      <c r="N463" s="4" t="s">
        <v>5002</v>
      </c>
      <c r="O463" s="4" t="s">
        <v>4955</v>
      </c>
      <c r="P463" s="4" t="s">
        <v>5901</v>
      </c>
      <c r="Q463" s="4" t="s">
        <v>9</v>
      </c>
      <c r="R463" s="4" t="s">
        <v>9</v>
      </c>
      <c r="S463" s="4" t="s">
        <v>11</v>
      </c>
      <c r="T463" s="4" t="s">
        <v>1449</v>
      </c>
      <c r="U463" s="4" t="s">
        <v>5902</v>
      </c>
      <c r="V463" s="102"/>
      <c r="W463" s="4" t="s">
        <v>5902</v>
      </c>
      <c r="X463" s="4" t="s">
        <v>9</v>
      </c>
      <c r="Y463" s="4" t="s">
        <v>11</v>
      </c>
      <c r="Z463" s="4" t="s">
        <v>9</v>
      </c>
      <c r="AA463" s="4" t="s">
        <v>9</v>
      </c>
      <c r="AB463" s="102"/>
      <c r="AC463" s="102"/>
      <c r="AD463" s="102"/>
      <c r="AE463" s="102">
        <v>44502</v>
      </c>
      <c r="AF463" s="102"/>
      <c r="AG463" s="102"/>
      <c r="AH463" s="4" t="s">
        <v>5903</v>
      </c>
      <c r="AI463" s="4" t="s">
        <v>9</v>
      </c>
      <c r="AJ463" s="4" t="s">
        <v>9</v>
      </c>
      <c r="AK463" s="4" t="s">
        <v>9</v>
      </c>
      <c r="AL463" s="4" t="s">
        <v>5904</v>
      </c>
      <c r="AM463" s="4" t="s">
        <v>5905</v>
      </c>
      <c r="AN463" s="4" t="s">
        <v>9</v>
      </c>
      <c r="AO463" s="4" t="s">
        <v>9</v>
      </c>
      <c r="AP463" s="4" t="s">
        <v>5902</v>
      </c>
      <c r="AQ463" s="4" t="s">
        <v>9</v>
      </c>
      <c r="AR463" s="4" t="s">
        <v>9</v>
      </c>
      <c r="AS463" s="4" t="s">
        <v>9</v>
      </c>
      <c r="AT463" s="4" t="s">
        <v>9</v>
      </c>
      <c r="AU463" s="4" t="s">
        <v>9</v>
      </c>
      <c r="AV463" s="102"/>
      <c r="AW463" s="4" t="s">
        <v>5902</v>
      </c>
      <c r="AX463" s="4" t="s">
        <v>9</v>
      </c>
      <c r="AY463" s="4" t="s">
        <v>9</v>
      </c>
      <c r="AZ463" s="4" t="s">
        <v>9</v>
      </c>
      <c r="BA463" s="4" t="s">
        <v>9</v>
      </c>
      <c r="BB463" s="103">
        <v>0</v>
      </c>
      <c r="BC463" s="102"/>
      <c r="BD463" s="4" t="s">
        <v>9</v>
      </c>
      <c r="BE463" s="102"/>
      <c r="BF463" s="102"/>
      <c r="BG463" s="4" t="s">
        <v>9</v>
      </c>
      <c r="BH463" s="4" t="s">
        <v>5906</v>
      </c>
      <c r="BI463" s="4" t="s">
        <v>9</v>
      </c>
      <c r="BJ463" s="4" t="s">
        <v>9</v>
      </c>
      <c r="BK463" s="4" t="s">
        <v>9</v>
      </c>
      <c r="BL463" s="4" t="s">
        <v>9</v>
      </c>
      <c r="BM463" s="4" t="s">
        <v>9</v>
      </c>
      <c r="BN463" s="4" t="s">
        <v>5907</v>
      </c>
      <c r="BO463" s="4" t="s">
        <v>5908</v>
      </c>
      <c r="BP463" s="4" t="s">
        <v>9</v>
      </c>
      <c r="BQ463" s="4" t="s">
        <v>9</v>
      </c>
      <c r="BR463" s="4" t="s">
        <v>5902</v>
      </c>
      <c r="BS463" s="4" t="s">
        <v>9</v>
      </c>
      <c r="BT463" s="4" t="s">
        <v>9</v>
      </c>
      <c r="BU463" s="4" t="s">
        <v>9</v>
      </c>
      <c r="BV463" s="4" t="s">
        <v>9</v>
      </c>
      <c r="BW463" s="4" t="s">
        <v>9</v>
      </c>
      <c r="BX463" s="4" t="s">
        <v>5901</v>
      </c>
      <c r="BY463" s="4" t="s">
        <v>9</v>
      </c>
      <c r="BZ463" s="4" t="s">
        <v>9</v>
      </c>
      <c r="CA463" s="4" t="s">
        <v>9</v>
      </c>
      <c r="CB463" s="4" t="s">
        <v>9</v>
      </c>
      <c r="CC463" s="4" t="s">
        <v>9</v>
      </c>
      <c r="CD463" s="4" t="s">
        <v>9</v>
      </c>
      <c r="CE463" s="4" t="s">
        <v>9</v>
      </c>
      <c r="CF463" s="4" t="s">
        <v>5902</v>
      </c>
      <c r="CG463" s="4" t="s">
        <v>9</v>
      </c>
      <c r="CH463" s="4" t="s">
        <v>9</v>
      </c>
      <c r="CI463" s="4" t="s">
        <v>9</v>
      </c>
      <c r="CJ463" s="4" t="s">
        <v>9</v>
      </c>
      <c r="CK463" s="104">
        <v>0.51747685185184999</v>
      </c>
      <c r="CL463" s="104">
        <v>0</v>
      </c>
      <c r="CM463" s="4" t="s">
        <v>9</v>
      </c>
      <c r="CN463" s="4" t="s">
        <v>5902</v>
      </c>
      <c r="CO463" s="4" t="s">
        <v>9</v>
      </c>
      <c r="CP463" s="4" t="s">
        <v>9</v>
      </c>
      <c r="CQ463" s="4" t="s">
        <v>9</v>
      </c>
      <c r="CR463" s="4" t="s">
        <v>9</v>
      </c>
      <c r="CS463" s="4" t="s">
        <v>9</v>
      </c>
      <c r="CT463" s="4" t="s">
        <v>9</v>
      </c>
      <c r="CU463" s="4" t="s">
        <v>9</v>
      </c>
      <c r="CV463" s="4" t="s">
        <v>11</v>
      </c>
      <c r="CW463" s="4" t="s">
        <v>5909</v>
      </c>
      <c r="CX463" s="4" t="s">
        <v>9</v>
      </c>
      <c r="CY463" s="4" t="s">
        <v>9</v>
      </c>
      <c r="CZ463" s="4" t="s">
        <v>9</v>
      </c>
      <c r="DA463" s="4" t="s">
        <v>9</v>
      </c>
      <c r="DB463" s="4" t="s">
        <v>9</v>
      </c>
      <c r="DC463" s="102"/>
      <c r="DE463" s="8" t="str">
        <f t="shared" si="14"/>
        <v>XIT723</v>
      </c>
      <c r="DF463" s="8" t="str">
        <f t="shared" si="15"/>
        <v>VMWare</v>
      </c>
    </row>
    <row r="464" spans="1:110">
      <c r="A464" s="4" t="s">
        <v>6371</v>
      </c>
      <c r="B464" s="4" t="s">
        <v>5899</v>
      </c>
      <c r="C464" s="4" t="s">
        <v>4955</v>
      </c>
      <c r="D464" s="4" t="s">
        <v>9</v>
      </c>
      <c r="E464" s="4" t="s">
        <v>5900</v>
      </c>
      <c r="F464" s="102">
        <v>44502</v>
      </c>
      <c r="G464" s="4" t="s">
        <v>9</v>
      </c>
      <c r="H464" s="102"/>
      <c r="I464" s="4" t="s">
        <v>7137</v>
      </c>
      <c r="J464" s="4" t="s">
        <v>9</v>
      </c>
      <c r="K464" s="4" t="s">
        <v>5002</v>
      </c>
      <c r="L464" s="4" t="s">
        <v>9</v>
      </c>
      <c r="M464" s="4" t="s">
        <v>9</v>
      </c>
      <c r="N464" s="4" t="s">
        <v>5002</v>
      </c>
      <c r="O464" s="4" t="s">
        <v>4955</v>
      </c>
      <c r="P464" s="4" t="s">
        <v>5901</v>
      </c>
      <c r="Q464" s="4" t="s">
        <v>9</v>
      </c>
      <c r="R464" s="4" t="s">
        <v>9</v>
      </c>
      <c r="S464" s="4" t="s">
        <v>11</v>
      </c>
      <c r="T464" s="4" t="s">
        <v>1449</v>
      </c>
      <c r="U464" s="4" t="s">
        <v>5902</v>
      </c>
      <c r="V464" s="102"/>
      <c r="W464" s="4" t="s">
        <v>5902</v>
      </c>
      <c r="X464" s="4" t="s">
        <v>9</v>
      </c>
      <c r="Y464" s="4" t="s">
        <v>11</v>
      </c>
      <c r="Z464" s="4" t="s">
        <v>9</v>
      </c>
      <c r="AA464" s="4" t="s">
        <v>9</v>
      </c>
      <c r="AB464" s="102"/>
      <c r="AC464" s="102"/>
      <c r="AD464" s="102"/>
      <c r="AE464" s="102">
        <v>44502</v>
      </c>
      <c r="AF464" s="102"/>
      <c r="AG464" s="102"/>
      <c r="AH464" s="4" t="s">
        <v>5903</v>
      </c>
      <c r="AI464" s="4" t="s">
        <v>9</v>
      </c>
      <c r="AJ464" s="4" t="s">
        <v>9</v>
      </c>
      <c r="AK464" s="4" t="s">
        <v>9</v>
      </c>
      <c r="AL464" s="4" t="s">
        <v>5904</v>
      </c>
      <c r="AM464" s="4" t="s">
        <v>5905</v>
      </c>
      <c r="AN464" s="4" t="s">
        <v>9</v>
      </c>
      <c r="AO464" s="4" t="s">
        <v>9</v>
      </c>
      <c r="AP464" s="4" t="s">
        <v>5902</v>
      </c>
      <c r="AQ464" s="4" t="s">
        <v>9</v>
      </c>
      <c r="AR464" s="4" t="s">
        <v>9</v>
      </c>
      <c r="AS464" s="4" t="s">
        <v>9</v>
      </c>
      <c r="AT464" s="4" t="s">
        <v>9</v>
      </c>
      <c r="AU464" s="4" t="s">
        <v>9</v>
      </c>
      <c r="AV464" s="102"/>
      <c r="AW464" s="4" t="s">
        <v>5902</v>
      </c>
      <c r="AX464" s="4" t="s">
        <v>9</v>
      </c>
      <c r="AY464" s="4" t="s">
        <v>9</v>
      </c>
      <c r="AZ464" s="4" t="s">
        <v>9</v>
      </c>
      <c r="BA464" s="4" t="s">
        <v>9</v>
      </c>
      <c r="BB464" s="103">
        <v>0</v>
      </c>
      <c r="BC464" s="102"/>
      <c r="BD464" s="4" t="s">
        <v>9</v>
      </c>
      <c r="BE464" s="102"/>
      <c r="BF464" s="102"/>
      <c r="BG464" s="4" t="s">
        <v>9</v>
      </c>
      <c r="BH464" s="4" t="s">
        <v>5906</v>
      </c>
      <c r="BI464" s="4" t="s">
        <v>9</v>
      </c>
      <c r="BJ464" s="4" t="s">
        <v>9</v>
      </c>
      <c r="BK464" s="4" t="s">
        <v>9</v>
      </c>
      <c r="BL464" s="4" t="s">
        <v>9</v>
      </c>
      <c r="BM464" s="4" t="s">
        <v>9</v>
      </c>
      <c r="BN464" s="4" t="s">
        <v>5907</v>
      </c>
      <c r="BO464" s="4" t="s">
        <v>5908</v>
      </c>
      <c r="BP464" s="4" t="s">
        <v>9</v>
      </c>
      <c r="BQ464" s="4" t="s">
        <v>9</v>
      </c>
      <c r="BR464" s="4" t="s">
        <v>5902</v>
      </c>
      <c r="BS464" s="4" t="s">
        <v>9</v>
      </c>
      <c r="BT464" s="4" t="s">
        <v>9</v>
      </c>
      <c r="BU464" s="4" t="s">
        <v>9</v>
      </c>
      <c r="BV464" s="4" t="s">
        <v>9</v>
      </c>
      <c r="BW464" s="4" t="s">
        <v>9</v>
      </c>
      <c r="BX464" s="4" t="s">
        <v>5901</v>
      </c>
      <c r="BY464" s="4" t="s">
        <v>9</v>
      </c>
      <c r="BZ464" s="4" t="s">
        <v>9</v>
      </c>
      <c r="CA464" s="4" t="s">
        <v>9</v>
      </c>
      <c r="CB464" s="4" t="s">
        <v>9</v>
      </c>
      <c r="CC464" s="4" t="s">
        <v>9</v>
      </c>
      <c r="CD464" s="4" t="s">
        <v>9</v>
      </c>
      <c r="CE464" s="4" t="s">
        <v>9</v>
      </c>
      <c r="CF464" s="4" t="s">
        <v>5902</v>
      </c>
      <c r="CG464" s="4" t="s">
        <v>9</v>
      </c>
      <c r="CH464" s="4" t="s">
        <v>9</v>
      </c>
      <c r="CI464" s="4" t="s">
        <v>9</v>
      </c>
      <c r="CJ464" s="4" t="s">
        <v>9</v>
      </c>
      <c r="CK464" s="104">
        <v>0.51747685185184999</v>
      </c>
      <c r="CL464" s="104">
        <v>0</v>
      </c>
      <c r="CM464" s="4" t="s">
        <v>9</v>
      </c>
      <c r="CN464" s="4" t="s">
        <v>5902</v>
      </c>
      <c r="CO464" s="4" t="s">
        <v>9</v>
      </c>
      <c r="CP464" s="4" t="s">
        <v>9</v>
      </c>
      <c r="CQ464" s="4" t="s">
        <v>9</v>
      </c>
      <c r="CR464" s="4" t="s">
        <v>9</v>
      </c>
      <c r="CS464" s="4" t="s">
        <v>9</v>
      </c>
      <c r="CT464" s="4" t="s">
        <v>9</v>
      </c>
      <c r="CU464" s="4" t="s">
        <v>9</v>
      </c>
      <c r="CV464" s="4" t="s">
        <v>11</v>
      </c>
      <c r="CW464" s="4" t="s">
        <v>5909</v>
      </c>
      <c r="CX464" s="4" t="s">
        <v>9</v>
      </c>
      <c r="CY464" s="4" t="s">
        <v>9</v>
      </c>
      <c r="CZ464" s="4" t="s">
        <v>9</v>
      </c>
      <c r="DA464" s="4" t="s">
        <v>9</v>
      </c>
      <c r="DB464" s="4" t="s">
        <v>9</v>
      </c>
      <c r="DC464" s="102"/>
      <c r="DE464" s="8" t="str">
        <f t="shared" si="14"/>
        <v>XIT724</v>
      </c>
      <c r="DF464" s="8" t="str">
        <f t="shared" si="15"/>
        <v>Microsoft Stor Simple</v>
      </c>
    </row>
    <row r="465" spans="1:110">
      <c r="A465" s="4" t="s">
        <v>6372</v>
      </c>
      <c r="B465" s="4" t="s">
        <v>5899</v>
      </c>
      <c r="C465" s="4" t="s">
        <v>4955</v>
      </c>
      <c r="D465" s="4" t="s">
        <v>9</v>
      </c>
      <c r="E465" s="4" t="s">
        <v>5900</v>
      </c>
      <c r="F465" s="102">
        <v>44502</v>
      </c>
      <c r="G465" s="4" t="s">
        <v>9</v>
      </c>
      <c r="H465" s="102"/>
      <c r="I465" s="4" t="s">
        <v>7138</v>
      </c>
      <c r="J465" s="4" t="s">
        <v>9</v>
      </c>
      <c r="K465" s="4" t="s">
        <v>5002</v>
      </c>
      <c r="L465" s="4" t="s">
        <v>9</v>
      </c>
      <c r="M465" s="4" t="s">
        <v>9</v>
      </c>
      <c r="N465" s="4" t="s">
        <v>5002</v>
      </c>
      <c r="O465" s="4" t="s">
        <v>4955</v>
      </c>
      <c r="P465" s="4" t="s">
        <v>5901</v>
      </c>
      <c r="Q465" s="4" t="s">
        <v>9</v>
      </c>
      <c r="R465" s="4" t="s">
        <v>9</v>
      </c>
      <c r="S465" s="4" t="s">
        <v>11</v>
      </c>
      <c r="T465" s="4" t="s">
        <v>1449</v>
      </c>
      <c r="U465" s="4" t="s">
        <v>5902</v>
      </c>
      <c r="V465" s="102"/>
      <c r="W465" s="4" t="s">
        <v>5902</v>
      </c>
      <c r="X465" s="4" t="s">
        <v>9</v>
      </c>
      <c r="Y465" s="4" t="s">
        <v>11</v>
      </c>
      <c r="Z465" s="4" t="s">
        <v>9</v>
      </c>
      <c r="AA465" s="4" t="s">
        <v>9</v>
      </c>
      <c r="AB465" s="102"/>
      <c r="AC465" s="102"/>
      <c r="AD465" s="102"/>
      <c r="AE465" s="102">
        <v>44502</v>
      </c>
      <c r="AF465" s="102"/>
      <c r="AG465" s="102"/>
      <c r="AH465" s="4" t="s">
        <v>5903</v>
      </c>
      <c r="AI465" s="4" t="s">
        <v>9</v>
      </c>
      <c r="AJ465" s="4" t="s">
        <v>9</v>
      </c>
      <c r="AK465" s="4" t="s">
        <v>9</v>
      </c>
      <c r="AL465" s="4" t="s">
        <v>5904</v>
      </c>
      <c r="AM465" s="4" t="s">
        <v>5905</v>
      </c>
      <c r="AN465" s="4" t="s">
        <v>9</v>
      </c>
      <c r="AO465" s="4" t="s">
        <v>9</v>
      </c>
      <c r="AP465" s="4" t="s">
        <v>5902</v>
      </c>
      <c r="AQ465" s="4" t="s">
        <v>9</v>
      </c>
      <c r="AR465" s="4" t="s">
        <v>9</v>
      </c>
      <c r="AS465" s="4" t="s">
        <v>9</v>
      </c>
      <c r="AT465" s="4" t="s">
        <v>9</v>
      </c>
      <c r="AU465" s="4" t="s">
        <v>9</v>
      </c>
      <c r="AV465" s="102"/>
      <c r="AW465" s="4" t="s">
        <v>5902</v>
      </c>
      <c r="AX465" s="4" t="s">
        <v>9</v>
      </c>
      <c r="AY465" s="4" t="s">
        <v>9</v>
      </c>
      <c r="AZ465" s="4" t="s">
        <v>9</v>
      </c>
      <c r="BA465" s="4" t="s">
        <v>9</v>
      </c>
      <c r="BB465" s="103">
        <v>0</v>
      </c>
      <c r="BC465" s="102"/>
      <c r="BD465" s="4" t="s">
        <v>9</v>
      </c>
      <c r="BE465" s="102"/>
      <c r="BF465" s="102"/>
      <c r="BG465" s="4" t="s">
        <v>9</v>
      </c>
      <c r="BH465" s="4" t="s">
        <v>5906</v>
      </c>
      <c r="BI465" s="4" t="s">
        <v>9</v>
      </c>
      <c r="BJ465" s="4" t="s">
        <v>9</v>
      </c>
      <c r="BK465" s="4" t="s">
        <v>9</v>
      </c>
      <c r="BL465" s="4" t="s">
        <v>9</v>
      </c>
      <c r="BM465" s="4" t="s">
        <v>9</v>
      </c>
      <c r="BN465" s="4" t="s">
        <v>5907</v>
      </c>
      <c r="BO465" s="4" t="s">
        <v>5908</v>
      </c>
      <c r="BP465" s="4" t="s">
        <v>9</v>
      </c>
      <c r="BQ465" s="4" t="s">
        <v>9</v>
      </c>
      <c r="BR465" s="4" t="s">
        <v>5902</v>
      </c>
      <c r="BS465" s="4" t="s">
        <v>9</v>
      </c>
      <c r="BT465" s="4" t="s">
        <v>9</v>
      </c>
      <c r="BU465" s="4" t="s">
        <v>9</v>
      </c>
      <c r="BV465" s="4" t="s">
        <v>9</v>
      </c>
      <c r="BW465" s="4" t="s">
        <v>9</v>
      </c>
      <c r="BX465" s="4" t="s">
        <v>5901</v>
      </c>
      <c r="BY465" s="4" t="s">
        <v>9</v>
      </c>
      <c r="BZ465" s="4" t="s">
        <v>9</v>
      </c>
      <c r="CA465" s="4" t="s">
        <v>9</v>
      </c>
      <c r="CB465" s="4" t="s">
        <v>9</v>
      </c>
      <c r="CC465" s="4" t="s">
        <v>9</v>
      </c>
      <c r="CD465" s="4" t="s">
        <v>9</v>
      </c>
      <c r="CE465" s="4" t="s">
        <v>9</v>
      </c>
      <c r="CF465" s="4" t="s">
        <v>5902</v>
      </c>
      <c r="CG465" s="4" t="s">
        <v>9</v>
      </c>
      <c r="CH465" s="4" t="s">
        <v>9</v>
      </c>
      <c r="CI465" s="4" t="s">
        <v>9</v>
      </c>
      <c r="CJ465" s="4" t="s">
        <v>9</v>
      </c>
      <c r="CK465" s="104">
        <v>0.51747685185184999</v>
      </c>
      <c r="CL465" s="104">
        <v>0</v>
      </c>
      <c r="CM465" s="4" t="s">
        <v>9</v>
      </c>
      <c r="CN465" s="4" t="s">
        <v>5902</v>
      </c>
      <c r="CO465" s="4" t="s">
        <v>9</v>
      </c>
      <c r="CP465" s="4" t="s">
        <v>9</v>
      </c>
      <c r="CQ465" s="4" t="s">
        <v>9</v>
      </c>
      <c r="CR465" s="4" t="s">
        <v>9</v>
      </c>
      <c r="CS465" s="4" t="s">
        <v>9</v>
      </c>
      <c r="CT465" s="4" t="s">
        <v>9</v>
      </c>
      <c r="CU465" s="4" t="s">
        <v>9</v>
      </c>
      <c r="CV465" s="4" t="s">
        <v>11</v>
      </c>
      <c r="CW465" s="4" t="s">
        <v>5909</v>
      </c>
      <c r="CX465" s="4" t="s">
        <v>9</v>
      </c>
      <c r="CY465" s="4" t="s">
        <v>9</v>
      </c>
      <c r="CZ465" s="4" t="s">
        <v>9</v>
      </c>
      <c r="DA465" s="4" t="s">
        <v>9</v>
      </c>
      <c r="DB465" s="4" t="s">
        <v>9</v>
      </c>
      <c r="DC465" s="102"/>
      <c r="DE465" s="8" t="str">
        <f t="shared" si="14"/>
        <v>XIT725</v>
      </c>
      <c r="DF465" s="8" t="str">
        <f t="shared" si="15"/>
        <v>Network configuration management</v>
      </c>
    </row>
    <row r="466" spans="1:110">
      <c r="A466" s="4" t="s">
        <v>6373</v>
      </c>
      <c r="B466" s="4" t="s">
        <v>5899</v>
      </c>
      <c r="C466" s="4" t="s">
        <v>4955</v>
      </c>
      <c r="D466" s="4" t="s">
        <v>9</v>
      </c>
      <c r="E466" s="4" t="s">
        <v>5900</v>
      </c>
      <c r="F466" s="102">
        <v>44502</v>
      </c>
      <c r="G466" s="4" t="s">
        <v>9</v>
      </c>
      <c r="H466" s="102"/>
      <c r="I466" s="4" t="s">
        <v>7139</v>
      </c>
      <c r="J466" s="4" t="s">
        <v>9</v>
      </c>
      <c r="K466" s="4" t="s">
        <v>5002</v>
      </c>
      <c r="L466" s="4" t="s">
        <v>9</v>
      </c>
      <c r="M466" s="4" t="s">
        <v>9</v>
      </c>
      <c r="N466" s="4" t="s">
        <v>5002</v>
      </c>
      <c r="O466" s="4" t="s">
        <v>4955</v>
      </c>
      <c r="P466" s="4" t="s">
        <v>5901</v>
      </c>
      <c r="Q466" s="4" t="s">
        <v>9</v>
      </c>
      <c r="R466" s="4" t="s">
        <v>9</v>
      </c>
      <c r="S466" s="4" t="s">
        <v>11</v>
      </c>
      <c r="T466" s="4" t="s">
        <v>1449</v>
      </c>
      <c r="U466" s="4" t="s">
        <v>5902</v>
      </c>
      <c r="V466" s="102"/>
      <c r="W466" s="4" t="s">
        <v>5902</v>
      </c>
      <c r="X466" s="4" t="s">
        <v>9</v>
      </c>
      <c r="Y466" s="4" t="s">
        <v>11</v>
      </c>
      <c r="Z466" s="4" t="s">
        <v>9</v>
      </c>
      <c r="AA466" s="4" t="s">
        <v>9</v>
      </c>
      <c r="AB466" s="102"/>
      <c r="AC466" s="102"/>
      <c r="AD466" s="102"/>
      <c r="AE466" s="102">
        <v>44502</v>
      </c>
      <c r="AF466" s="102"/>
      <c r="AG466" s="102"/>
      <c r="AH466" s="4" t="s">
        <v>5903</v>
      </c>
      <c r="AI466" s="4" t="s">
        <v>9</v>
      </c>
      <c r="AJ466" s="4" t="s">
        <v>9</v>
      </c>
      <c r="AK466" s="4" t="s">
        <v>9</v>
      </c>
      <c r="AL466" s="4" t="s">
        <v>5904</v>
      </c>
      <c r="AM466" s="4" t="s">
        <v>5905</v>
      </c>
      <c r="AN466" s="4" t="s">
        <v>9</v>
      </c>
      <c r="AO466" s="4" t="s">
        <v>9</v>
      </c>
      <c r="AP466" s="4" t="s">
        <v>5902</v>
      </c>
      <c r="AQ466" s="4" t="s">
        <v>9</v>
      </c>
      <c r="AR466" s="4" t="s">
        <v>9</v>
      </c>
      <c r="AS466" s="4" t="s">
        <v>9</v>
      </c>
      <c r="AT466" s="4" t="s">
        <v>9</v>
      </c>
      <c r="AU466" s="4" t="s">
        <v>9</v>
      </c>
      <c r="AV466" s="102"/>
      <c r="AW466" s="4" t="s">
        <v>5902</v>
      </c>
      <c r="AX466" s="4" t="s">
        <v>9</v>
      </c>
      <c r="AY466" s="4" t="s">
        <v>9</v>
      </c>
      <c r="AZ466" s="4" t="s">
        <v>9</v>
      </c>
      <c r="BA466" s="4" t="s">
        <v>9</v>
      </c>
      <c r="BB466" s="103">
        <v>0</v>
      </c>
      <c r="BC466" s="102"/>
      <c r="BD466" s="4" t="s">
        <v>9</v>
      </c>
      <c r="BE466" s="102"/>
      <c r="BF466" s="102"/>
      <c r="BG466" s="4" t="s">
        <v>9</v>
      </c>
      <c r="BH466" s="4" t="s">
        <v>5906</v>
      </c>
      <c r="BI466" s="4" t="s">
        <v>9</v>
      </c>
      <c r="BJ466" s="4" t="s">
        <v>9</v>
      </c>
      <c r="BK466" s="4" t="s">
        <v>9</v>
      </c>
      <c r="BL466" s="4" t="s">
        <v>9</v>
      </c>
      <c r="BM466" s="4" t="s">
        <v>9</v>
      </c>
      <c r="BN466" s="4" t="s">
        <v>5907</v>
      </c>
      <c r="BO466" s="4" t="s">
        <v>5908</v>
      </c>
      <c r="BP466" s="4" t="s">
        <v>9</v>
      </c>
      <c r="BQ466" s="4" t="s">
        <v>9</v>
      </c>
      <c r="BR466" s="4" t="s">
        <v>5902</v>
      </c>
      <c r="BS466" s="4" t="s">
        <v>9</v>
      </c>
      <c r="BT466" s="4" t="s">
        <v>9</v>
      </c>
      <c r="BU466" s="4" t="s">
        <v>9</v>
      </c>
      <c r="BV466" s="4" t="s">
        <v>9</v>
      </c>
      <c r="BW466" s="4" t="s">
        <v>9</v>
      </c>
      <c r="BX466" s="4" t="s">
        <v>5901</v>
      </c>
      <c r="BY466" s="4" t="s">
        <v>9</v>
      </c>
      <c r="BZ466" s="4" t="s">
        <v>9</v>
      </c>
      <c r="CA466" s="4" t="s">
        <v>9</v>
      </c>
      <c r="CB466" s="4" t="s">
        <v>9</v>
      </c>
      <c r="CC466" s="4" t="s">
        <v>9</v>
      </c>
      <c r="CD466" s="4" t="s">
        <v>9</v>
      </c>
      <c r="CE466" s="4" t="s">
        <v>9</v>
      </c>
      <c r="CF466" s="4" t="s">
        <v>5902</v>
      </c>
      <c r="CG466" s="4" t="s">
        <v>9</v>
      </c>
      <c r="CH466" s="4" t="s">
        <v>9</v>
      </c>
      <c r="CI466" s="4" t="s">
        <v>9</v>
      </c>
      <c r="CJ466" s="4" t="s">
        <v>9</v>
      </c>
      <c r="CK466" s="104">
        <v>0.51747685185184999</v>
      </c>
      <c r="CL466" s="104">
        <v>0</v>
      </c>
      <c r="CM466" s="4" t="s">
        <v>9</v>
      </c>
      <c r="CN466" s="4" t="s">
        <v>5902</v>
      </c>
      <c r="CO466" s="4" t="s">
        <v>9</v>
      </c>
      <c r="CP466" s="4" t="s">
        <v>9</v>
      </c>
      <c r="CQ466" s="4" t="s">
        <v>9</v>
      </c>
      <c r="CR466" s="4" t="s">
        <v>9</v>
      </c>
      <c r="CS466" s="4" t="s">
        <v>9</v>
      </c>
      <c r="CT466" s="4" t="s">
        <v>9</v>
      </c>
      <c r="CU466" s="4" t="s">
        <v>9</v>
      </c>
      <c r="CV466" s="4" t="s">
        <v>11</v>
      </c>
      <c r="CW466" s="4" t="s">
        <v>5909</v>
      </c>
      <c r="CX466" s="4" t="s">
        <v>9</v>
      </c>
      <c r="CY466" s="4" t="s">
        <v>9</v>
      </c>
      <c r="CZ466" s="4" t="s">
        <v>9</v>
      </c>
      <c r="DA466" s="4" t="s">
        <v>9</v>
      </c>
      <c r="DB466" s="4" t="s">
        <v>9</v>
      </c>
      <c r="DC466" s="102"/>
      <c r="DE466" s="8" t="str">
        <f t="shared" si="14"/>
        <v>XIT726</v>
      </c>
      <c r="DF466" s="8" t="str">
        <f t="shared" si="15"/>
        <v>Firewall Licencing</v>
      </c>
    </row>
    <row r="467" spans="1:110">
      <c r="A467" s="4" t="s">
        <v>6374</v>
      </c>
      <c r="B467" s="4" t="s">
        <v>5899</v>
      </c>
      <c r="C467" s="4" t="s">
        <v>4955</v>
      </c>
      <c r="D467" s="4" t="s">
        <v>9</v>
      </c>
      <c r="E467" s="4" t="s">
        <v>5900</v>
      </c>
      <c r="F467" s="102">
        <v>44502</v>
      </c>
      <c r="G467" s="4" t="s">
        <v>9</v>
      </c>
      <c r="H467" s="102"/>
      <c r="I467" s="4" t="s">
        <v>7140</v>
      </c>
      <c r="J467" s="4" t="s">
        <v>9</v>
      </c>
      <c r="K467" s="4" t="s">
        <v>5002</v>
      </c>
      <c r="L467" s="4" t="s">
        <v>9</v>
      </c>
      <c r="M467" s="4" t="s">
        <v>9</v>
      </c>
      <c r="N467" s="4" t="s">
        <v>5002</v>
      </c>
      <c r="O467" s="4" t="s">
        <v>4955</v>
      </c>
      <c r="P467" s="4" t="s">
        <v>5901</v>
      </c>
      <c r="Q467" s="4" t="s">
        <v>9</v>
      </c>
      <c r="R467" s="4" t="s">
        <v>9</v>
      </c>
      <c r="S467" s="4" t="s">
        <v>11</v>
      </c>
      <c r="T467" s="4" t="s">
        <v>1449</v>
      </c>
      <c r="U467" s="4" t="s">
        <v>5902</v>
      </c>
      <c r="V467" s="102"/>
      <c r="W467" s="4" t="s">
        <v>5902</v>
      </c>
      <c r="X467" s="4" t="s">
        <v>9</v>
      </c>
      <c r="Y467" s="4" t="s">
        <v>11</v>
      </c>
      <c r="Z467" s="4" t="s">
        <v>9</v>
      </c>
      <c r="AA467" s="4" t="s">
        <v>9</v>
      </c>
      <c r="AB467" s="102"/>
      <c r="AC467" s="102"/>
      <c r="AD467" s="102"/>
      <c r="AE467" s="102">
        <v>44502</v>
      </c>
      <c r="AF467" s="102"/>
      <c r="AG467" s="102"/>
      <c r="AH467" s="4" t="s">
        <v>5903</v>
      </c>
      <c r="AI467" s="4" t="s">
        <v>9</v>
      </c>
      <c r="AJ467" s="4" t="s">
        <v>9</v>
      </c>
      <c r="AK467" s="4" t="s">
        <v>9</v>
      </c>
      <c r="AL467" s="4" t="s">
        <v>5904</v>
      </c>
      <c r="AM467" s="4" t="s">
        <v>5905</v>
      </c>
      <c r="AN467" s="4" t="s">
        <v>9</v>
      </c>
      <c r="AO467" s="4" t="s">
        <v>9</v>
      </c>
      <c r="AP467" s="4" t="s">
        <v>5902</v>
      </c>
      <c r="AQ467" s="4" t="s">
        <v>9</v>
      </c>
      <c r="AR467" s="4" t="s">
        <v>9</v>
      </c>
      <c r="AS467" s="4" t="s">
        <v>9</v>
      </c>
      <c r="AT467" s="4" t="s">
        <v>9</v>
      </c>
      <c r="AU467" s="4" t="s">
        <v>9</v>
      </c>
      <c r="AV467" s="102"/>
      <c r="AW467" s="4" t="s">
        <v>5902</v>
      </c>
      <c r="AX467" s="4" t="s">
        <v>9</v>
      </c>
      <c r="AY467" s="4" t="s">
        <v>9</v>
      </c>
      <c r="AZ467" s="4" t="s">
        <v>9</v>
      </c>
      <c r="BA467" s="4" t="s">
        <v>9</v>
      </c>
      <c r="BB467" s="103">
        <v>0</v>
      </c>
      <c r="BC467" s="102"/>
      <c r="BD467" s="4" t="s">
        <v>9</v>
      </c>
      <c r="BE467" s="102"/>
      <c r="BF467" s="102"/>
      <c r="BG467" s="4" t="s">
        <v>9</v>
      </c>
      <c r="BH467" s="4" t="s">
        <v>5906</v>
      </c>
      <c r="BI467" s="4" t="s">
        <v>9</v>
      </c>
      <c r="BJ467" s="4" t="s">
        <v>9</v>
      </c>
      <c r="BK467" s="4" t="s">
        <v>9</v>
      </c>
      <c r="BL467" s="4" t="s">
        <v>9</v>
      </c>
      <c r="BM467" s="4" t="s">
        <v>9</v>
      </c>
      <c r="BN467" s="4" t="s">
        <v>5907</v>
      </c>
      <c r="BO467" s="4" t="s">
        <v>5908</v>
      </c>
      <c r="BP467" s="4" t="s">
        <v>9</v>
      </c>
      <c r="BQ467" s="4" t="s">
        <v>9</v>
      </c>
      <c r="BR467" s="4" t="s">
        <v>5902</v>
      </c>
      <c r="BS467" s="4" t="s">
        <v>9</v>
      </c>
      <c r="BT467" s="4" t="s">
        <v>9</v>
      </c>
      <c r="BU467" s="4" t="s">
        <v>9</v>
      </c>
      <c r="BV467" s="4" t="s">
        <v>9</v>
      </c>
      <c r="BW467" s="4" t="s">
        <v>9</v>
      </c>
      <c r="BX467" s="4" t="s">
        <v>5901</v>
      </c>
      <c r="BY467" s="4" t="s">
        <v>9</v>
      </c>
      <c r="BZ467" s="4" t="s">
        <v>9</v>
      </c>
      <c r="CA467" s="4" t="s">
        <v>9</v>
      </c>
      <c r="CB467" s="4" t="s">
        <v>9</v>
      </c>
      <c r="CC467" s="4" t="s">
        <v>9</v>
      </c>
      <c r="CD467" s="4" t="s">
        <v>9</v>
      </c>
      <c r="CE467" s="4" t="s">
        <v>9</v>
      </c>
      <c r="CF467" s="4" t="s">
        <v>5902</v>
      </c>
      <c r="CG467" s="4" t="s">
        <v>9</v>
      </c>
      <c r="CH467" s="4" t="s">
        <v>9</v>
      </c>
      <c r="CI467" s="4" t="s">
        <v>9</v>
      </c>
      <c r="CJ467" s="4" t="s">
        <v>9</v>
      </c>
      <c r="CK467" s="104">
        <v>0.51747685185184999</v>
      </c>
      <c r="CL467" s="104">
        <v>0</v>
      </c>
      <c r="CM467" s="4" t="s">
        <v>9</v>
      </c>
      <c r="CN467" s="4" t="s">
        <v>5902</v>
      </c>
      <c r="CO467" s="4" t="s">
        <v>9</v>
      </c>
      <c r="CP467" s="4" t="s">
        <v>9</v>
      </c>
      <c r="CQ467" s="4" t="s">
        <v>9</v>
      </c>
      <c r="CR467" s="4" t="s">
        <v>9</v>
      </c>
      <c r="CS467" s="4" t="s">
        <v>9</v>
      </c>
      <c r="CT467" s="4" t="s">
        <v>9</v>
      </c>
      <c r="CU467" s="4" t="s">
        <v>9</v>
      </c>
      <c r="CV467" s="4" t="s">
        <v>11</v>
      </c>
      <c r="CW467" s="4" t="s">
        <v>5909</v>
      </c>
      <c r="CX467" s="4" t="s">
        <v>9</v>
      </c>
      <c r="CY467" s="4" t="s">
        <v>9</v>
      </c>
      <c r="CZ467" s="4" t="s">
        <v>9</v>
      </c>
      <c r="DA467" s="4" t="s">
        <v>9</v>
      </c>
      <c r="DB467" s="4" t="s">
        <v>9</v>
      </c>
      <c r="DC467" s="102"/>
      <c r="DE467" s="8" t="str">
        <f t="shared" si="14"/>
        <v>XIT727</v>
      </c>
      <c r="DF467" s="8" t="str">
        <f t="shared" si="15"/>
        <v>Azure IaaS - MCS</v>
      </c>
    </row>
    <row r="468" spans="1:110">
      <c r="A468" s="4" t="s">
        <v>6375</v>
      </c>
      <c r="B468" s="4" t="s">
        <v>5899</v>
      </c>
      <c r="C468" s="4" t="s">
        <v>4955</v>
      </c>
      <c r="D468" s="4" t="s">
        <v>9</v>
      </c>
      <c r="E468" s="4" t="s">
        <v>5900</v>
      </c>
      <c r="F468" s="102">
        <v>44502</v>
      </c>
      <c r="G468" s="4" t="s">
        <v>9</v>
      </c>
      <c r="H468" s="102"/>
      <c r="I468" s="4" t="s">
        <v>7141</v>
      </c>
      <c r="J468" s="4" t="s">
        <v>9</v>
      </c>
      <c r="K468" s="4" t="s">
        <v>5002</v>
      </c>
      <c r="L468" s="4" t="s">
        <v>9</v>
      </c>
      <c r="M468" s="4" t="s">
        <v>9</v>
      </c>
      <c r="N468" s="4" t="s">
        <v>5002</v>
      </c>
      <c r="O468" s="4" t="s">
        <v>4955</v>
      </c>
      <c r="P468" s="4" t="s">
        <v>5901</v>
      </c>
      <c r="Q468" s="4" t="s">
        <v>9</v>
      </c>
      <c r="R468" s="4" t="s">
        <v>9</v>
      </c>
      <c r="S468" s="4" t="s">
        <v>11</v>
      </c>
      <c r="T468" s="4" t="s">
        <v>1449</v>
      </c>
      <c r="U468" s="4" t="s">
        <v>5902</v>
      </c>
      <c r="V468" s="102"/>
      <c r="W468" s="4" t="s">
        <v>5902</v>
      </c>
      <c r="X468" s="4" t="s">
        <v>9</v>
      </c>
      <c r="Y468" s="4" t="s">
        <v>11</v>
      </c>
      <c r="Z468" s="4" t="s">
        <v>9</v>
      </c>
      <c r="AA468" s="4" t="s">
        <v>9</v>
      </c>
      <c r="AB468" s="102"/>
      <c r="AC468" s="102"/>
      <c r="AD468" s="102"/>
      <c r="AE468" s="102">
        <v>44502</v>
      </c>
      <c r="AF468" s="102"/>
      <c r="AG468" s="102"/>
      <c r="AH468" s="4" t="s">
        <v>5903</v>
      </c>
      <c r="AI468" s="4" t="s">
        <v>9</v>
      </c>
      <c r="AJ468" s="4" t="s">
        <v>9</v>
      </c>
      <c r="AK468" s="4" t="s">
        <v>9</v>
      </c>
      <c r="AL468" s="4" t="s">
        <v>5904</v>
      </c>
      <c r="AM468" s="4" t="s">
        <v>5905</v>
      </c>
      <c r="AN468" s="4" t="s">
        <v>9</v>
      </c>
      <c r="AO468" s="4" t="s">
        <v>9</v>
      </c>
      <c r="AP468" s="4" t="s">
        <v>5902</v>
      </c>
      <c r="AQ468" s="4" t="s">
        <v>9</v>
      </c>
      <c r="AR468" s="4" t="s">
        <v>9</v>
      </c>
      <c r="AS468" s="4" t="s">
        <v>9</v>
      </c>
      <c r="AT468" s="4" t="s">
        <v>9</v>
      </c>
      <c r="AU468" s="4" t="s">
        <v>9</v>
      </c>
      <c r="AV468" s="102"/>
      <c r="AW468" s="4" t="s">
        <v>5902</v>
      </c>
      <c r="AX468" s="4" t="s">
        <v>9</v>
      </c>
      <c r="AY468" s="4" t="s">
        <v>9</v>
      </c>
      <c r="AZ468" s="4" t="s">
        <v>9</v>
      </c>
      <c r="BA468" s="4" t="s">
        <v>9</v>
      </c>
      <c r="BB468" s="103">
        <v>0</v>
      </c>
      <c r="BC468" s="102"/>
      <c r="BD468" s="4" t="s">
        <v>9</v>
      </c>
      <c r="BE468" s="102"/>
      <c r="BF468" s="102"/>
      <c r="BG468" s="4" t="s">
        <v>9</v>
      </c>
      <c r="BH468" s="4" t="s">
        <v>5906</v>
      </c>
      <c r="BI468" s="4" t="s">
        <v>9</v>
      </c>
      <c r="BJ468" s="4" t="s">
        <v>9</v>
      </c>
      <c r="BK468" s="4" t="s">
        <v>9</v>
      </c>
      <c r="BL468" s="4" t="s">
        <v>9</v>
      </c>
      <c r="BM468" s="4" t="s">
        <v>9</v>
      </c>
      <c r="BN468" s="4" t="s">
        <v>5907</v>
      </c>
      <c r="BO468" s="4" t="s">
        <v>5908</v>
      </c>
      <c r="BP468" s="4" t="s">
        <v>9</v>
      </c>
      <c r="BQ468" s="4" t="s">
        <v>9</v>
      </c>
      <c r="BR468" s="4" t="s">
        <v>5902</v>
      </c>
      <c r="BS468" s="4" t="s">
        <v>9</v>
      </c>
      <c r="BT468" s="4" t="s">
        <v>9</v>
      </c>
      <c r="BU468" s="4" t="s">
        <v>9</v>
      </c>
      <c r="BV468" s="4" t="s">
        <v>9</v>
      </c>
      <c r="BW468" s="4" t="s">
        <v>9</v>
      </c>
      <c r="BX468" s="4" t="s">
        <v>5901</v>
      </c>
      <c r="BY468" s="4" t="s">
        <v>9</v>
      </c>
      <c r="BZ468" s="4" t="s">
        <v>9</v>
      </c>
      <c r="CA468" s="4" t="s">
        <v>9</v>
      </c>
      <c r="CB468" s="4" t="s">
        <v>9</v>
      </c>
      <c r="CC468" s="4" t="s">
        <v>9</v>
      </c>
      <c r="CD468" s="4" t="s">
        <v>9</v>
      </c>
      <c r="CE468" s="4" t="s">
        <v>9</v>
      </c>
      <c r="CF468" s="4" t="s">
        <v>5902</v>
      </c>
      <c r="CG468" s="4" t="s">
        <v>9</v>
      </c>
      <c r="CH468" s="4" t="s">
        <v>9</v>
      </c>
      <c r="CI468" s="4" t="s">
        <v>9</v>
      </c>
      <c r="CJ468" s="4" t="s">
        <v>9</v>
      </c>
      <c r="CK468" s="104">
        <v>0.51747685185184999</v>
      </c>
      <c r="CL468" s="104">
        <v>0</v>
      </c>
      <c r="CM468" s="4" t="s">
        <v>9</v>
      </c>
      <c r="CN468" s="4" t="s">
        <v>5902</v>
      </c>
      <c r="CO468" s="4" t="s">
        <v>9</v>
      </c>
      <c r="CP468" s="4" t="s">
        <v>9</v>
      </c>
      <c r="CQ468" s="4" t="s">
        <v>9</v>
      </c>
      <c r="CR468" s="4" t="s">
        <v>9</v>
      </c>
      <c r="CS468" s="4" t="s">
        <v>9</v>
      </c>
      <c r="CT468" s="4" t="s">
        <v>9</v>
      </c>
      <c r="CU468" s="4" t="s">
        <v>9</v>
      </c>
      <c r="CV468" s="4" t="s">
        <v>11</v>
      </c>
      <c r="CW468" s="4" t="s">
        <v>5909</v>
      </c>
      <c r="CX468" s="4" t="s">
        <v>9</v>
      </c>
      <c r="CY468" s="4" t="s">
        <v>9</v>
      </c>
      <c r="CZ468" s="4" t="s">
        <v>9</v>
      </c>
      <c r="DA468" s="4" t="s">
        <v>9</v>
      </c>
      <c r="DB468" s="4" t="s">
        <v>9</v>
      </c>
      <c r="DC468" s="102"/>
      <c r="DE468" s="8" t="str">
        <f t="shared" si="14"/>
        <v>XIT728</v>
      </c>
      <c r="DF468" s="8" t="str">
        <f t="shared" si="15"/>
        <v>Azure IaaS - BI</v>
      </c>
    </row>
    <row r="469" spans="1:110">
      <c r="A469" s="4" t="s">
        <v>6376</v>
      </c>
      <c r="B469" s="4" t="s">
        <v>5899</v>
      </c>
      <c r="C469" s="4" t="s">
        <v>4955</v>
      </c>
      <c r="D469" s="4" t="s">
        <v>9</v>
      </c>
      <c r="E469" s="4" t="s">
        <v>5900</v>
      </c>
      <c r="F469" s="102">
        <v>44502</v>
      </c>
      <c r="G469" s="4" t="s">
        <v>9</v>
      </c>
      <c r="H469" s="102"/>
      <c r="I469" s="4" t="s">
        <v>7142</v>
      </c>
      <c r="J469" s="4" t="s">
        <v>9</v>
      </c>
      <c r="K469" s="4" t="s">
        <v>5002</v>
      </c>
      <c r="L469" s="4" t="s">
        <v>9</v>
      </c>
      <c r="M469" s="4" t="s">
        <v>9</v>
      </c>
      <c r="N469" s="4" t="s">
        <v>5002</v>
      </c>
      <c r="O469" s="4" t="s">
        <v>4955</v>
      </c>
      <c r="P469" s="4" t="s">
        <v>5901</v>
      </c>
      <c r="Q469" s="4" t="s">
        <v>9</v>
      </c>
      <c r="R469" s="4" t="s">
        <v>9</v>
      </c>
      <c r="S469" s="4" t="s">
        <v>11</v>
      </c>
      <c r="T469" s="4" t="s">
        <v>1449</v>
      </c>
      <c r="U469" s="4" t="s">
        <v>5902</v>
      </c>
      <c r="V469" s="102"/>
      <c r="W469" s="4" t="s">
        <v>5902</v>
      </c>
      <c r="X469" s="4" t="s">
        <v>9</v>
      </c>
      <c r="Y469" s="4" t="s">
        <v>11</v>
      </c>
      <c r="Z469" s="4" t="s">
        <v>9</v>
      </c>
      <c r="AA469" s="4" t="s">
        <v>9</v>
      </c>
      <c r="AB469" s="102"/>
      <c r="AC469" s="102"/>
      <c r="AD469" s="102"/>
      <c r="AE469" s="102">
        <v>44502</v>
      </c>
      <c r="AF469" s="102"/>
      <c r="AG469" s="102"/>
      <c r="AH469" s="4" t="s">
        <v>5903</v>
      </c>
      <c r="AI469" s="4" t="s">
        <v>9</v>
      </c>
      <c r="AJ469" s="4" t="s">
        <v>9</v>
      </c>
      <c r="AK469" s="4" t="s">
        <v>9</v>
      </c>
      <c r="AL469" s="4" t="s">
        <v>5904</v>
      </c>
      <c r="AM469" s="4" t="s">
        <v>5905</v>
      </c>
      <c r="AN469" s="4" t="s">
        <v>9</v>
      </c>
      <c r="AO469" s="4" t="s">
        <v>9</v>
      </c>
      <c r="AP469" s="4" t="s">
        <v>5902</v>
      </c>
      <c r="AQ469" s="4" t="s">
        <v>9</v>
      </c>
      <c r="AR469" s="4" t="s">
        <v>9</v>
      </c>
      <c r="AS469" s="4" t="s">
        <v>9</v>
      </c>
      <c r="AT469" s="4" t="s">
        <v>9</v>
      </c>
      <c r="AU469" s="4" t="s">
        <v>9</v>
      </c>
      <c r="AV469" s="102"/>
      <c r="AW469" s="4" t="s">
        <v>5902</v>
      </c>
      <c r="AX469" s="4" t="s">
        <v>9</v>
      </c>
      <c r="AY469" s="4" t="s">
        <v>9</v>
      </c>
      <c r="AZ469" s="4" t="s">
        <v>9</v>
      </c>
      <c r="BA469" s="4" t="s">
        <v>9</v>
      </c>
      <c r="BB469" s="103">
        <v>0</v>
      </c>
      <c r="BC469" s="102"/>
      <c r="BD469" s="4" t="s">
        <v>9</v>
      </c>
      <c r="BE469" s="102"/>
      <c r="BF469" s="102"/>
      <c r="BG469" s="4" t="s">
        <v>9</v>
      </c>
      <c r="BH469" s="4" t="s">
        <v>5906</v>
      </c>
      <c r="BI469" s="4" t="s">
        <v>9</v>
      </c>
      <c r="BJ469" s="4" t="s">
        <v>9</v>
      </c>
      <c r="BK469" s="4" t="s">
        <v>9</v>
      </c>
      <c r="BL469" s="4" t="s">
        <v>9</v>
      </c>
      <c r="BM469" s="4" t="s">
        <v>9</v>
      </c>
      <c r="BN469" s="4" t="s">
        <v>5907</v>
      </c>
      <c r="BO469" s="4" t="s">
        <v>5908</v>
      </c>
      <c r="BP469" s="4" t="s">
        <v>9</v>
      </c>
      <c r="BQ469" s="4" t="s">
        <v>9</v>
      </c>
      <c r="BR469" s="4" t="s">
        <v>5902</v>
      </c>
      <c r="BS469" s="4" t="s">
        <v>9</v>
      </c>
      <c r="BT469" s="4" t="s">
        <v>9</v>
      </c>
      <c r="BU469" s="4" t="s">
        <v>9</v>
      </c>
      <c r="BV469" s="4" t="s">
        <v>9</v>
      </c>
      <c r="BW469" s="4" t="s">
        <v>9</v>
      </c>
      <c r="BX469" s="4" t="s">
        <v>5901</v>
      </c>
      <c r="BY469" s="4" t="s">
        <v>9</v>
      </c>
      <c r="BZ469" s="4" t="s">
        <v>9</v>
      </c>
      <c r="CA469" s="4" t="s">
        <v>9</v>
      </c>
      <c r="CB469" s="4" t="s">
        <v>9</v>
      </c>
      <c r="CC469" s="4" t="s">
        <v>9</v>
      </c>
      <c r="CD469" s="4" t="s">
        <v>9</v>
      </c>
      <c r="CE469" s="4" t="s">
        <v>9</v>
      </c>
      <c r="CF469" s="4" t="s">
        <v>5902</v>
      </c>
      <c r="CG469" s="4" t="s">
        <v>9</v>
      </c>
      <c r="CH469" s="4" t="s">
        <v>9</v>
      </c>
      <c r="CI469" s="4" t="s">
        <v>9</v>
      </c>
      <c r="CJ469" s="4" t="s">
        <v>9</v>
      </c>
      <c r="CK469" s="104">
        <v>0.51747685185184999</v>
      </c>
      <c r="CL469" s="104">
        <v>0</v>
      </c>
      <c r="CM469" s="4" t="s">
        <v>9</v>
      </c>
      <c r="CN469" s="4" t="s">
        <v>5902</v>
      </c>
      <c r="CO469" s="4" t="s">
        <v>9</v>
      </c>
      <c r="CP469" s="4" t="s">
        <v>9</v>
      </c>
      <c r="CQ469" s="4" t="s">
        <v>9</v>
      </c>
      <c r="CR469" s="4" t="s">
        <v>9</v>
      </c>
      <c r="CS469" s="4" t="s">
        <v>9</v>
      </c>
      <c r="CT469" s="4" t="s">
        <v>9</v>
      </c>
      <c r="CU469" s="4" t="s">
        <v>9</v>
      </c>
      <c r="CV469" s="4" t="s">
        <v>11</v>
      </c>
      <c r="CW469" s="4" t="s">
        <v>5909</v>
      </c>
      <c r="CX469" s="4" t="s">
        <v>9</v>
      </c>
      <c r="CY469" s="4" t="s">
        <v>9</v>
      </c>
      <c r="CZ469" s="4" t="s">
        <v>9</v>
      </c>
      <c r="DA469" s="4" t="s">
        <v>9</v>
      </c>
      <c r="DB469" s="4" t="s">
        <v>9</v>
      </c>
      <c r="DC469" s="102"/>
      <c r="DE469" s="8" t="str">
        <f t="shared" si="14"/>
        <v>XIT729</v>
      </c>
      <c r="DF469" s="8" t="str">
        <f t="shared" si="15"/>
        <v>Windows Hyper-V licencing</v>
      </c>
    </row>
    <row r="470" spans="1:110">
      <c r="A470" s="4" t="s">
        <v>6377</v>
      </c>
      <c r="B470" s="4" t="s">
        <v>5899</v>
      </c>
      <c r="C470" s="4" t="s">
        <v>4955</v>
      </c>
      <c r="D470" s="4" t="s">
        <v>9</v>
      </c>
      <c r="E470" s="4" t="s">
        <v>5900</v>
      </c>
      <c r="F470" s="102">
        <v>44502</v>
      </c>
      <c r="G470" s="4" t="s">
        <v>9</v>
      </c>
      <c r="H470" s="102"/>
      <c r="I470" s="4" t="s">
        <v>7143</v>
      </c>
      <c r="J470" s="4" t="s">
        <v>9</v>
      </c>
      <c r="K470" s="4" t="s">
        <v>5002</v>
      </c>
      <c r="L470" s="4" t="s">
        <v>9</v>
      </c>
      <c r="M470" s="4" t="s">
        <v>9</v>
      </c>
      <c r="N470" s="4" t="s">
        <v>5002</v>
      </c>
      <c r="O470" s="4" t="s">
        <v>4955</v>
      </c>
      <c r="P470" s="4" t="s">
        <v>5901</v>
      </c>
      <c r="Q470" s="4" t="s">
        <v>9</v>
      </c>
      <c r="R470" s="4" t="s">
        <v>9</v>
      </c>
      <c r="S470" s="4" t="s">
        <v>11</v>
      </c>
      <c r="T470" s="4" t="s">
        <v>1449</v>
      </c>
      <c r="U470" s="4" t="s">
        <v>5902</v>
      </c>
      <c r="V470" s="102"/>
      <c r="W470" s="4" t="s">
        <v>5902</v>
      </c>
      <c r="X470" s="4" t="s">
        <v>9</v>
      </c>
      <c r="Y470" s="4" t="s">
        <v>11</v>
      </c>
      <c r="Z470" s="4" t="s">
        <v>9</v>
      </c>
      <c r="AA470" s="4" t="s">
        <v>9</v>
      </c>
      <c r="AB470" s="102"/>
      <c r="AC470" s="102"/>
      <c r="AD470" s="102"/>
      <c r="AE470" s="102">
        <v>44502</v>
      </c>
      <c r="AF470" s="102"/>
      <c r="AG470" s="102"/>
      <c r="AH470" s="4" t="s">
        <v>5903</v>
      </c>
      <c r="AI470" s="4" t="s">
        <v>9</v>
      </c>
      <c r="AJ470" s="4" t="s">
        <v>9</v>
      </c>
      <c r="AK470" s="4" t="s">
        <v>9</v>
      </c>
      <c r="AL470" s="4" t="s">
        <v>5904</v>
      </c>
      <c r="AM470" s="4" t="s">
        <v>5905</v>
      </c>
      <c r="AN470" s="4" t="s">
        <v>9</v>
      </c>
      <c r="AO470" s="4" t="s">
        <v>9</v>
      </c>
      <c r="AP470" s="4" t="s">
        <v>5902</v>
      </c>
      <c r="AQ470" s="4" t="s">
        <v>9</v>
      </c>
      <c r="AR470" s="4" t="s">
        <v>9</v>
      </c>
      <c r="AS470" s="4" t="s">
        <v>9</v>
      </c>
      <c r="AT470" s="4" t="s">
        <v>9</v>
      </c>
      <c r="AU470" s="4" t="s">
        <v>9</v>
      </c>
      <c r="AV470" s="102"/>
      <c r="AW470" s="4" t="s">
        <v>5902</v>
      </c>
      <c r="AX470" s="4" t="s">
        <v>9</v>
      </c>
      <c r="AY470" s="4" t="s">
        <v>9</v>
      </c>
      <c r="AZ470" s="4" t="s">
        <v>9</v>
      </c>
      <c r="BA470" s="4" t="s">
        <v>9</v>
      </c>
      <c r="BB470" s="103">
        <v>0</v>
      </c>
      <c r="BC470" s="102"/>
      <c r="BD470" s="4" t="s">
        <v>9</v>
      </c>
      <c r="BE470" s="102"/>
      <c r="BF470" s="102"/>
      <c r="BG470" s="4" t="s">
        <v>9</v>
      </c>
      <c r="BH470" s="4" t="s">
        <v>5906</v>
      </c>
      <c r="BI470" s="4" t="s">
        <v>9</v>
      </c>
      <c r="BJ470" s="4" t="s">
        <v>9</v>
      </c>
      <c r="BK470" s="4" t="s">
        <v>9</v>
      </c>
      <c r="BL470" s="4" t="s">
        <v>9</v>
      </c>
      <c r="BM470" s="4" t="s">
        <v>9</v>
      </c>
      <c r="BN470" s="4" t="s">
        <v>5907</v>
      </c>
      <c r="BO470" s="4" t="s">
        <v>5908</v>
      </c>
      <c r="BP470" s="4" t="s">
        <v>9</v>
      </c>
      <c r="BQ470" s="4" t="s">
        <v>9</v>
      </c>
      <c r="BR470" s="4" t="s">
        <v>5902</v>
      </c>
      <c r="BS470" s="4" t="s">
        <v>9</v>
      </c>
      <c r="BT470" s="4" t="s">
        <v>9</v>
      </c>
      <c r="BU470" s="4" t="s">
        <v>9</v>
      </c>
      <c r="BV470" s="4" t="s">
        <v>9</v>
      </c>
      <c r="BW470" s="4" t="s">
        <v>9</v>
      </c>
      <c r="BX470" s="4" t="s">
        <v>5901</v>
      </c>
      <c r="BY470" s="4" t="s">
        <v>9</v>
      </c>
      <c r="BZ470" s="4" t="s">
        <v>9</v>
      </c>
      <c r="CA470" s="4" t="s">
        <v>9</v>
      </c>
      <c r="CB470" s="4" t="s">
        <v>9</v>
      </c>
      <c r="CC470" s="4" t="s">
        <v>9</v>
      </c>
      <c r="CD470" s="4" t="s">
        <v>9</v>
      </c>
      <c r="CE470" s="4" t="s">
        <v>9</v>
      </c>
      <c r="CF470" s="4" t="s">
        <v>5902</v>
      </c>
      <c r="CG470" s="4" t="s">
        <v>9</v>
      </c>
      <c r="CH470" s="4" t="s">
        <v>9</v>
      </c>
      <c r="CI470" s="4" t="s">
        <v>9</v>
      </c>
      <c r="CJ470" s="4" t="s">
        <v>9</v>
      </c>
      <c r="CK470" s="104">
        <v>0.51747685185184999</v>
      </c>
      <c r="CL470" s="104">
        <v>0</v>
      </c>
      <c r="CM470" s="4" t="s">
        <v>9</v>
      </c>
      <c r="CN470" s="4" t="s">
        <v>5902</v>
      </c>
      <c r="CO470" s="4" t="s">
        <v>9</v>
      </c>
      <c r="CP470" s="4" t="s">
        <v>9</v>
      </c>
      <c r="CQ470" s="4" t="s">
        <v>9</v>
      </c>
      <c r="CR470" s="4" t="s">
        <v>9</v>
      </c>
      <c r="CS470" s="4" t="s">
        <v>9</v>
      </c>
      <c r="CT470" s="4" t="s">
        <v>9</v>
      </c>
      <c r="CU470" s="4" t="s">
        <v>9</v>
      </c>
      <c r="CV470" s="4" t="s">
        <v>11</v>
      </c>
      <c r="CW470" s="4" t="s">
        <v>5909</v>
      </c>
      <c r="CX470" s="4" t="s">
        <v>9</v>
      </c>
      <c r="CY470" s="4" t="s">
        <v>9</v>
      </c>
      <c r="CZ470" s="4" t="s">
        <v>9</v>
      </c>
      <c r="DA470" s="4" t="s">
        <v>9</v>
      </c>
      <c r="DB470" s="4" t="s">
        <v>9</v>
      </c>
      <c r="DC470" s="102"/>
      <c r="DE470" s="8" t="str">
        <f t="shared" si="14"/>
        <v>XIT730</v>
      </c>
      <c r="DF470" s="8" t="str">
        <f t="shared" si="15"/>
        <v>System Centre Virtual Machine Man</v>
      </c>
    </row>
    <row r="471" spans="1:110">
      <c r="A471" s="4" t="s">
        <v>6378</v>
      </c>
      <c r="B471" s="4" t="s">
        <v>5899</v>
      </c>
      <c r="C471" s="4" t="s">
        <v>4955</v>
      </c>
      <c r="D471" s="4" t="s">
        <v>9</v>
      </c>
      <c r="E471" s="4" t="s">
        <v>5900</v>
      </c>
      <c r="F471" s="102">
        <v>44502</v>
      </c>
      <c r="G471" s="4" t="s">
        <v>9</v>
      </c>
      <c r="H471" s="102"/>
      <c r="I471" s="4" t="s">
        <v>7144</v>
      </c>
      <c r="J471" s="4" t="s">
        <v>9</v>
      </c>
      <c r="K471" s="4" t="s">
        <v>5002</v>
      </c>
      <c r="L471" s="4" t="s">
        <v>9</v>
      </c>
      <c r="M471" s="4" t="s">
        <v>9</v>
      </c>
      <c r="N471" s="4" t="s">
        <v>5002</v>
      </c>
      <c r="O471" s="4" t="s">
        <v>4955</v>
      </c>
      <c r="P471" s="4" t="s">
        <v>5901</v>
      </c>
      <c r="Q471" s="4" t="s">
        <v>9</v>
      </c>
      <c r="R471" s="4" t="s">
        <v>9</v>
      </c>
      <c r="S471" s="4" t="s">
        <v>11</v>
      </c>
      <c r="T471" s="4" t="s">
        <v>1449</v>
      </c>
      <c r="U471" s="4" t="s">
        <v>5902</v>
      </c>
      <c r="V471" s="102"/>
      <c r="W471" s="4" t="s">
        <v>5902</v>
      </c>
      <c r="X471" s="4" t="s">
        <v>9</v>
      </c>
      <c r="Y471" s="4" t="s">
        <v>11</v>
      </c>
      <c r="Z471" s="4" t="s">
        <v>9</v>
      </c>
      <c r="AA471" s="4" t="s">
        <v>9</v>
      </c>
      <c r="AB471" s="102"/>
      <c r="AC471" s="102"/>
      <c r="AD471" s="102"/>
      <c r="AE471" s="102">
        <v>44502</v>
      </c>
      <c r="AF471" s="102"/>
      <c r="AG471" s="102"/>
      <c r="AH471" s="4" t="s">
        <v>5903</v>
      </c>
      <c r="AI471" s="4" t="s">
        <v>9</v>
      </c>
      <c r="AJ471" s="4" t="s">
        <v>9</v>
      </c>
      <c r="AK471" s="4" t="s">
        <v>9</v>
      </c>
      <c r="AL471" s="4" t="s">
        <v>5904</v>
      </c>
      <c r="AM471" s="4" t="s">
        <v>5905</v>
      </c>
      <c r="AN471" s="4" t="s">
        <v>9</v>
      </c>
      <c r="AO471" s="4" t="s">
        <v>9</v>
      </c>
      <c r="AP471" s="4" t="s">
        <v>5902</v>
      </c>
      <c r="AQ471" s="4" t="s">
        <v>9</v>
      </c>
      <c r="AR471" s="4" t="s">
        <v>9</v>
      </c>
      <c r="AS471" s="4" t="s">
        <v>9</v>
      </c>
      <c r="AT471" s="4" t="s">
        <v>9</v>
      </c>
      <c r="AU471" s="4" t="s">
        <v>9</v>
      </c>
      <c r="AV471" s="102"/>
      <c r="AW471" s="4" t="s">
        <v>5902</v>
      </c>
      <c r="AX471" s="4" t="s">
        <v>9</v>
      </c>
      <c r="AY471" s="4" t="s">
        <v>9</v>
      </c>
      <c r="AZ471" s="4" t="s">
        <v>9</v>
      </c>
      <c r="BA471" s="4" t="s">
        <v>9</v>
      </c>
      <c r="BB471" s="103">
        <v>0</v>
      </c>
      <c r="BC471" s="102"/>
      <c r="BD471" s="4" t="s">
        <v>9</v>
      </c>
      <c r="BE471" s="102"/>
      <c r="BF471" s="102"/>
      <c r="BG471" s="4" t="s">
        <v>9</v>
      </c>
      <c r="BH471" s="4" t="s">
        <v>5906</v>
      </c>
      <c r="BI471" s="4" t="s">
        <v>9</v>
      </c>
      <c r="BJ471" s="4" t="s">
        <v>9</v>
      </c>
      <c r="BK471" s="4" t="s">
        <v>9</v>
      </c>
      <c r="BL471" s="4" t="s">
        <v>9</v>
      </c>
      <c r="BM471" s="4" t="s">
        <v>9</v>
      </c>
      <c r="BN471" s="4" t="s">
        <v>5907</v>
      </c>
      <c r="BO471" s="4" t="s">
        <v>5908</v>
      </c>
      <c r="BP471" s="4" t="s">
        <v>9</v>
      </c>
      <c r="BQ471" s="4" t="s">
        <v>9</v>
      </c>
      <c r="BR471" s="4" t="s">
        <v>5902</v>
      </c>
      <c r="BS471" s="4" t="s">
        <v>9</v>
      </c>
      <c r="BT471" s="4" t="s">
        <v>9</v>
      </c>
      <c r="BU471" s="4" t="s">
        <v>9</v>
      </c>
      <c r="BV471" s="4" t="s">
        <v>9</v>
      </c>
      <c r="BW471" s="4" t="s">
        <v>9</v>
      </c>
      <c r="BX471" s="4" t="s">
        <v>5901</v>
      </c>
      <c r="BY471" s="4" t="s">
        <v>9</v>
      </c>
      <c r="BZ471" s="4" t="s">
        <v>9</v>
      </c>
      <c r="CA471" s="4" t="s">
        <v>9</v>
      </c>
      <c r="CB471" s="4" t="s">
        <v>9</v>
      </c>
      <c r="CC471" s="4" t="s">
        <v>9</v>
      </c>
      <c r="CD471" s="4" t="s">
        <v>9</v>
      </c>
      <c r="CE471" s="4" t="s">
        <v>9</v>
      </c>
      <c r="CF471" s="4" t="s">
        <v>5902</v>
      </c>
      <c r="CG471" s="4" t="s">
        <v>9</v>
      </c>
      <c r="CH471" s="4" t="s">
        <v>9</v>
      </c>
      <c r="CI471" s="4" t="s">
        <v>9</v>
      </c>
      <c r="CJ471" s="4" t="s">
        <v>9</v>
      </c>
      <c r="CK471" s="104">
        <v>0.51747685185184999</v>
      </c>
      <c r="CL471" s="104">
        <v>0</v>
      </c>
      <c r="CM471" s="4" t="s">
        <v>9</v>
      </c>
      <c r="CN471" s="4" t="s">
        <v>5902</v>
      </c>
      <c r="CO471" s="4" t="s">
        <v>9</v>
      </c>
      <c r="CP471" s="4" t="s">
        <v>9</v>
      </c>
      <c r="CQ471" s="4" t="s">
        <v>9</v>
      </c>
      <c r="CR471" s="4" t="s">
        <v>9</v>
      </c>
      <c r="CS471" s="4" t="s">
        <v>9</v>
      </c>
      <c r="CT471" s="4" t="s">
        <v>9</v>
      </c>
      <c r="CU471" s="4" t="s">
        <v>9</v>
      </c>
      <c r="CV471" s="4" t="s">
        <v>11</v>
      </c>
      <c r="CW471" s="4" t="s">
        <v>5909</v>
      </c>
      <c r="CX471" s="4" t="s">
        <v>9</v>
      </c>
      <c r="CY471" s="4" t="s">
        <v>9</v>
      </c>
      <c r="CZ471" s="4" t="s">
        <v>9</v>
      </c>
      <c r="DA471" s="4" t="s">
        <v>9</v>
      </c>
      <c r="DB471" s="4" t="s">
        <v>9</v>
      </c>
      <c r="DC471" s="102"/>
      <c r="DE471" s="8" t="str">
        <f t="shared" si="14"/>
        <v>XIT731</v>
      </c>
      <c r="DF471" s="8" t="str">
        <f t="shared" si="15"/>
        <v>Mobile device management</v>
      </c>
    </row>
    <row r="472" spans="1:110">
      <c r="A472" s="4" t="s">
        <v>6379</v>
      </c>
      <c r="B472" s="4" t="s">
        <v>5899</v>
      </c>
      <c r="C472" s="4" t="s">
        <v>4955</v>
      </c>
      <c r="D472" s="4" t="s">
        <v>9</v>
      </c>
      <c r="E472" s="4" t="s">
        <v>5900</v>
      </c>
      <c r="F472" s="102">
        <v>44502</v>
      </c>
      <c r="G472" s="4" t="s">
        <v>9</v>
      </c>
      <c r="H472" s="102"/>
      <c r="I472" s="4" t="s">
        <v>7145</v>
      </c>
      <c r="J472" s="4" t="s">
        <v>9</v>
      </c>
      <c r="K472" s="4" t="s">
        <v>5002</v>
      </c>
      <c r="L472" s="4" t="s">
        <v>9</v>
      </c>
      <c r="M472" s="4" t="s">
        <v>9</v>
      </c>
      <c r="N472" s="4" t="s">
        <v>5002</v>
      </c>
      <c r="O472" s="4" t="s">
        <v>4955</v>
      </c>
      <c r="P472" s="4" t="s">
        <v>5901</v>
      </c>
      <c r="Q472" s="4" t="s">
        <v>9</v>
      </c>
      <c r="R472" s="4" t="s">
        <v>9</v>
      </c>
      <c r="S472" s="4" t="s">
        <v>11</v>
      </c>
      <c r="T472" s="4" t="s">
        <v>1449</v>
      </c>
      <c r="U472" s="4" t="s">
        <v>5902</v>
      </c>
      <c r="V472" s="102"/>
      <c r="W472" s="4" t="s">
        <v>5902</v>
      </c>
      <c r="X472" s="4" t="s">
        <v>9</v>
      </c>
      <c r="Y472" s="4" t="s">
        <v>11</v>
      </c>
      <c r="Z472" s="4" t="s">
        <v>9</v>
      </c>
      <c r="AA472" s="4" t="s">
        <v>9</v>
      </c>
      <c r="AB472" s="102"/>
      <c r="AC472" s="102"/>
      <c r="AD472" s="102"/>
      <c r="AE472" s="102">
        <v>44502</v>
      </c>
      <c r="AF472" s="102"/>
      <c r="AG472" s="102"/>
      <c r="AH472" s="4" t="s">
        <v>5903</v>
      </c>
      <c r="AI472" s="4" t="s">
        <v>9</v>
      </c>
      <c r="AJ472" s="4" t="s">
        <v>9</v>
      </c>
      <c r="AK472" s="4" t="s">
        <v>9</v>
      </c>
      <c r="AL472" s="4" t="s">
        <v>5904</v>
      </c>
      <c r="AM472" s="4" t="s">
        <v>5905</v>
      </c>
      <c r="AN472" s="4" t="s">
        <v>9</v>
      </c>
      <c r="AO472" s="4" t="s">
        <v>9</v>
      </c>
      <c r="AP472" s="4" t="s">
        <v>5902</v>
      </c>
      <c r="AQ472" s="4" t="s">
        <v>9</v>
      </c>
      <c r="AR472" s="4" t="s">
        <v>9</v>
      </c>
      <c r="AS472" s="4" t="s">
        <v>9</v>
      </c>
      <c r="AT472" s="4" t="s">
        <v>9</v>
      </c>
      <c r="AU472" s="4" t="s">
        <v>9</v>
      </c>
      <c r="AV472" s="102"/>
      <c r="AW472" s="4" t="s">
        <v>5902</v>
      </c>
      <c r="AX472" s="4" t="s">
        <v>9</v>
      </c>
      <c r="AY472" s="4" t="s">
        <v>9</v>
      </c>
      <c r="AZ472" s="4" t="s">
        <v>9</v>
      </c>
      <c r="BA472" s="4" t="s">
        <v>9</v>
      </c>
      <c r="BB472" s="103">
        <v>0</v>
      </c>
      <c r="BC472" s="102"/>
      <c r="BD472" s="4" t="s">
        <v>9</v>
      </c>
      <c r="BE472" s="102"/>
      <c r="BF472" s="102"/>
      <c r="BG472" s="4" t="s">
        <v>9</v>
      </c>
      <c r="BH472" s="4" t="s">
        <v>5906</v>
      </c>
      <c r="BI472" s="4" t="s">
        <v>9</v>
      </c>
      <c r="BJ472" s="4" t="s">
        <v>9</v>
      </c>
      <c r="BK472" s="4" t="s">
        <v>9</v>
      </c>
      <c r="BL472" s="4" t="s">
        <v>9</v>
      </c>
      <c r="BM472" s="4" t="s">
        <v>9</v>
      </c>
      <c r="BN472" s="4" t="s">
        <v>5907</v>
      </c>
      <c r="BO472" s="4" t="s">
        <v>5908</v>
      </c>
      <c r="BP472" s="4" t="s">
        <v>9</v>
      </c>
      <c r="BQ472" s="4" t="s">
        <v>9</v>
      </c>
      <c r="BR472" s="4" t="s">
        <v>5902</v>
      </c>
      <c r="BS472" s="4" t="s">
        <v>9</v>
      </c>
      <c r="BT472" s="4" t="s">
        <v>9</v>
      </c>
      <c r="BU472" s="4" t="s">
        <v>9</v>
      </c>
      <c r="BV472" s="4" t="s">
        <v>9</v>
      </c>
      <c r="BW472" s="4" t="s">
        <v>9</v>
      </c>
      <c r="BX472" s="4" t="s">
        <v>5901</v>
      </c>
      <c r="BY472" s="4" t="s">
        <v>9</v>
      </c>
      <c r="BZ472" s="4" t="s">
        <v>9</v>
      </c>
      <c r="CA472" s="4" t="s">
        <v>9</v>
      </c>
      <c r="CB472" s="4" t="s">
        <v>9</v>
      </c>
      <c r="CC472" s="4" t="s">
        <v>9</v>
      </c>
      <c r="CD472" s="4" t="s">
        <v>9</v>
      </c>
      <c r="CE472" s="4" t="s">
        <v>9</v>
      </c>
      <c r="CF472" s="4" t="s">
        <v>5902</v>
      </c>
      <c r="CG472" s="4" t="s">
        <v>9</v>
      </c>
      <c r="CH472" s="4" t="s">
        <v>9</v>
      </c>
      <c r="CI472" s="4" t="s">
        <v>9</v>
      </c>
      <c r="CJ472" s="4" t="s">
        <v>9</v>
      </c>
      <c r="CK472" s="104">
        <v>0.51747685185184999</v>
      </c>
      <c r="CL472" s="104">
        <v>0</v>
      </c>
      <c r="CM472" s="4" t="s">
        <v>9</v>
      </c>
      <c r="CN472" s="4" t="s">
        <v>5902</v>
      </c>
      <c r="CO472" s="4" t="s">
        <v>9</v>
      </c>
      <c r="CP472" s="4" t="s">
        <v>9</v>
      </c>
      <c r="CQ472" s="4" t="s">
        <v>9</v>
      </c>
      <c r="CR472" s="4" t="s">
        <v>9</v>
      </c>
      <c r="CS472" s="4" t="s">
        <v>9</v>
      </c>
      <c r="CT472" s="4" t="s">
        <v>9</v>
      </c>
      <c r="CU472" s="4" t="s">
        <v>9</v>
      </c>
      <c r="CV472" s="4" t="s">
        <v>11</v>
      </c>
      <c r="CW472" s="4" t="s">
        <v>5909</v>
      </c>
      <c r="CX472" s="4" t="s">
        <v>9</v>
      </c>
      <c r="CY472" s="4" t="s">
        <v>9</v>
      </c>
      <c r="CZ472" s="4" t="s">
        <v>9</v>
      </c>
      <c r="DA472" s="4" t="s">
        <v>9</v>
      </c>
      <c r="DB472" s="4" t="s">
        <v>9</v>
      </c>
      <c r="DC472" s="102"/>
      <c r="DE472" s="8" t="str">
        <f t="shared" si="14"/>
        <v>XIT790</v>
      </c>
      <c r="DF472" s="8" t="str">
        <f t="shared" si="15"/>
        <v>Infrastructure Consulting</v>
      </c>
    </row>
    <row r="473" spans="1:110">
      <c r="A473" s="4" t="s">
        <v>6380</v>
      </c>
      <c r="B473" s="4" t="s">
        <v>5899</v>
      </c>
      <c r="C473" s="4" t="s">
        <v>4955</v>
      </c>
      <c r="D473" s="4" t="s">
        <v>9</v>
      </c>
      <c r="E473" s="4" t="s">
        <v>5900</v>
      </c>
      <c r="F473" s="102">
        <v>44502</v>
      </c>
      <c r="G473" s="4" t="s">
        <v>9</v>
      </c>
      <c r="H473" s="102"/>
      <c r="I473" s="4" t="s">
        <v>7146</v>
      </c>
      <c r="J473" s="4" t="s">
        <v>9</v>
      </c>
      <c r="K473" s="4" t="s">
        <v>5002</v>
      </c>
      <c r="L473" s="4" t="s">
        <v>9</v>
      </c>
      <c r="M473" s="4" t="s">
        <v>9</v>
      </c>
      <c r="N473" s="4" t="s">
        <v>5002</v>
      </c>
      <c r="O473" s="4" t="s">
        <v>4955</v>
      </c>
      <c r="P473" s="4" t="s">
        <v>5901</v>
      </c>
      <c r="Q473" s="4" t="s">
        <v>9</v>
      </c>
      <c r="R473" s="4" t="s">
        <v>9</v>
      </c>
      <c r="S473" s="4" t="s">
        <v>11</v>
      </c>
      <c r="T473" s="4" t="s">
        <v>1449</v>
      </c>
      <c r="U473" s="4" t="s">
        <v>5902</v>
      </c>
      <c r="V473" s="102"/>
      <c r="W473" s="4" t="s">
        <v>5902</v>
      </c>
      <c r="X473" s="4" t="s">
        <v>9</v>
      </c>
      <c r="Y473" s="4" t="s">
        <v>11</v>
      </c>
      <c r="Z473" s="4" t="s">
        <v>9</v>
      </c>
      <c r="AA473" s="4" t="s">
        <v>9</v>
      </c>
      <c r="AB473" s="102"/>
      <c r="AC473" s="102"/>
      <c r="AD473" s="102"/>
      <c r="AE473" s="102">
        <v>44502</v>
      </c>
      <c r="AF473" s="102"/>
      <c r="AG473" s="102"/>
      <c r="AH473" s="4" t="s">
        <v>5903</v>
      </c>
      <c r="AI473" s="4" t="s">
        <v>9</v>
      </c>
      <c r="AJ473" s="4" t="s">
        <v>9</v>
      </c>
      <c r="AK473" s="4" t="s">
        <v>9</v>
      </c>
      <c r="AL473" s="4" t="s">
        <v>5904</v>
      </c>
      <c r="AM473" s="4" t="s">
        <v>5905</v>
      </c>
      <c r="AN473" s="4" t="s">
        <v>9</v>
      </c>
      <c r="AO473" s="4" t="s">
        <v>9</v>
      </c>
      <c r="AP473" s="4" t="s">
        <v>5902</v>
      </c>
      <c r="AQ473" s="4" t="s">
        <v>9</v>
      </c>
      <c r="AR473" s="4" t="s">
        <v>9</v>
      </c>
      <c r="AS473" s="4" t="s">
        <v>9</v>
      </c>
      <c r="AT473" s="4" t="s">
        <v>9</v>
      </c>
      <c r="AU473" s="4" t="s">
        <v>9</v>
      </c>
      <c r="AV473" s="102"/>
      <c r="AW473" s="4" t="s">
        <v>5902</v>
      </c>
      <c r="AX473" s="4" t="s">
        <v>9</v>
      </c>
      <c r="AY473" s="4" t="s">
        <v>9</v>
      </c>
      <c r="AZ473" s="4" t="s">
        <v>9</v>
      </c>
      <c r="BA473" s="4" t="s">
        <v>9</v>
      </c>
      <c r="BB473" s="103">
        <v>0</v>
      </c>
      <c r="BC473" s="102"/>
      <c r="BD473" s="4" t="s">
        <v>9</v>
      </c>
      <c r="BE473" s="102"/>
      <c r="BF473" s="102"/>
      <c r="BG473" s="4" t="s">
        <v>9</v>
      </c>
      <c r="BH473" s="4" t="s">
        <v>5906</v>
      </c>
      <c r="BI473" s="4" t="s">
        <v>9</v>
      </c>
      <c r="BJ473" s="4" t="s">
        <v>9</v>
      </c>
      <c r="BK473" s="4" t="s">
        <v>9</v>
      </c>
      <c r="BL473" s="4" t="s">
        <v>9</v>
      </c>
      <c r="BM473" s="4" t="s">
        <v>9</v>
      </c>
      <c r="BN473" s="4" t="s">
        <v>5907</v>
      </c>
      <c r="BO473" s="4" t="s">
        <v>5908</v>
      </c>
      <c r="BP473" s="4" t="s">
        <v>9</v>
      </c>
      <c r="BQ473" s="4" t="s">
        <v>9</v>
      </c>
      <c r="BR473" s="4" t="s">
        <v>5902</v>
      </c>
      <c r="BS473" s="4" t="s">
        <v>9</v>
      </c>
      <c r="BT473" s="4" t="s">
        <v>9</v>
      </c>
      <c r="BU473" s="4" t="s">
        <v>9</v>
      </c>
      <c r="BV473" s="4" t="s">
        <v>9</v>
      </c>
      <c r="BW473" s="4" t="s">
        <v>9</v>
      </c>
      <c r="BX473" s="4" t="s">
        <v>5901</v>
      </c>
      <c r="BY473" s="4" t="s">
        <v>9</v>
      </c>
      <c r="BZ473" s="4" t="s">
        <v>9</v>
      </c>
      <c r="CA473" s="4" t="s">
        <v>9</v>
      </c>
      <c r="CB473" s="4" t="s">
        <v>9</v>
      </c>
      <c r="CC473" s="4" t="s">
        <v>9</v>
      </c>
      <c r="CD473" s="4" t="s">
        <v>9</v>
      </c>
      <c r="CE473" s="4" t="s">
        <v>9</v>
      </c>
      <c r="CF473" s="4" t="s">
        <v>5902</v>
      </c>
      <c r="CG473" s="4" t="s">
        <v>9</v>
      </c>
      <c r="CH473" s="4" t="s">
        <v>9</v>
      </c>
      <c r="CI473" s="4" t="s">
        <v>9</v>
      </c>
      <c r="CJ473" s="4" t="s">
        <v>9</v>
      </c>
      <c r="CK473" s="104">
        <v>0.51747685185184999</v>
      </c>
      <c r="CL473" s="104">
        <v>0</v>
      </c>
      <c r="CM473" s="4" t="s">
        <v>9</v>
      </c>
      <c r="CN473" s="4" t="s">
        <v>5902</v>
      </c>
      <c r="CO473" s="4" t="s">
        <v>9</v>
      </c>
      <c r="CP473" s="4" t="s">
        <v>9</v>
      </c>
      <c r="CQ473" s="4" t="s">
        <v>9</v>
      </c>
      <c r="CR473" s="4" t="s">
        <v>9</v>
      </c>
      <c r="CS473" s="4" t="s">
        <v>9</v>
      </c>
      <c r="CT473" s="4" t="s">
        <v>9</v>
      </c>
      <c r="CU473" s="4" t="s">
        <v>9</v>
      </c>
      <c r="CV473" s="4" t="s">
        <v>11</v>
      </c>
      <c r="CW473" s="4" t="s">
        <v>5909</v>
      </c>
      <c r="CX473" s="4" t="s">
        <v>9</v>
      </c>
      <c r="CY473" s="4" t="s">
        <v>9</v>
      </c>
      <c r="CZ473" s="4" t="s">
        <v>9</v>
      </c>
      <c r="DA473" s="4" t="s">
        <v>9</v>
      </c>
      <c r="DB473" s="4" t="s">
        <v>9</v>
      </c>
      <c r="DC473" s="102"/>
      <c r="DE473" s="8" t="str">
        <f t="shared" si="14"/>
        <v>XIT791</v>
      </c>
      <c r="DF473" s="8" t="str">
        <f t="shared" si="15"/>
        <v>Infrastructure Architecture Consu</v>
      </c>
    </row>
    <row r="474" spans="1:110">
      <c r="A474" s="4" t="s">
        <v>6381</v>
      </c>
      <c r="B474" s="4" t="s">
        <v>5899</v>
      </c>
      <c r="C474" s="4" t="s">
        <v>4955</v>
      </c>
      <c r="D474" s="4" t="s">
        <v>9</v>
      </c>
      <c r="E474" s="4" t="s">
        <v>5900</v>
      </c>
      <c r="F474" s="102">
        <v>44502</v>
      </c>
      <c r="G474" s="4" t="s">
        <v>9</v>
      </c>
      <c r="H474" s="102"/>
      <c r="I474" s="4" t="s">
        <v>7147</v>
      </c>
      <c r="J474" s="4" t="s">
        <v>9</v>
      </c>
      <c r="K474" s="4" t="s">
        <v>5002</v>
      </c>
      <c r="L474" s="4" t="s">
        <v>9</v>
      </c>
      <c r="M474" s="4" t="s">
        <v>9</v>
      </c>
      <c r="N474" s="4" t="s">
        <v>5002</v>
      </c>
      <c r="O474" s="4" t="s">
        <v>4955</v>
      </c>
      <c r="P474" s="4" t="s">
        <v>5901</v>
      </c>
      <c r="Q474" s="4" t="s">
        <v>9</v>
      </c>
      <c r="R474" s="4" t="s">
        <v>9</v>
      </c>
      <c r="S474" s="4" t="s">
        <v>11</v>
      </c>
      <c r="T474" s="4" t="s">
        <v>1449</v>
      </c>
      <c r="U474" s="4" t="s">
        <v>5902</v>
      </c>
      <c r="V474" s="102"/>
      <c r="W474" s="4" t="s">
        <v>5902</v>
      </c>
      <c r="X474" s="4" t="s">
        <v>9</v>
      </c>
      <c r="Y474" s="4" t="s">
        <v>11</v>
      </c>
      <c r="Z474" s="4" t="s">
        <v>9</v>
      </c>
      <c r="AA474" s="4" t="s">
        <v>9</v>
      </c>
      <c r="AB474" s="102"/>
      <c r="AC474" s="102"/>
      <c r="AD474" s="102"/>
      <c r="AE474" s="102">
        <v>44502</v>
      </c>
      <c r="AF474" s="102"/>
      <c r="AG474" s="102"/>
      <c r="AH474" s="4" t="s">
        <v>5903</v>
      </c>
      <c r="AI474" s="4" t="s">
        <v>9</v>
      </c>
      <c r="AJ474" s="4" t="s">
        <v>9</v>
      </c>
      <c r="AK474" s="4" t="s">
        <v>9</v>
      </c>
      <c r="AL474" s="4" t="s">
        <v>5904</v>
      </c>
      <c r="AM474" s="4" t="s">
        <v>5905</v>
      </c>
      <c r="AN474" s="4" t="s">
        <v>9</v>
      </c>
      <c r="AO474" s="4" t="s">
        <v>9</v>
      </c>
      <c r="AP474" s="4" t="s">
        <v>5902</v>
      </c>
      <c r="AQ474" s="4" t="s">
        <v>9</v>
      </c>
      <c r="AR474" s="4" t="s">
        <v>9</v>
      </c>
      <c r="AS474" s="4" t="s">
        <v>9</v>
      </c>
      <c r="AT474" s="4" t="s">
        <v>9</v>
      </c>
      <c r="AU474" s="4" t="s">
        <v>9</v>
      </c>
      <c r="AV474" s="102"/>
      <c r="AW474" s="4" t="s">
        <v>5902</v>
      </c>
      <c r="AX474" s="4" t="s">
        <v>9</v>
      </c>
      <c r="AY474" s="4" t="s">
        <v>9</v>
      </c>
      <c r="AZ474" s="4" t="s">
        <v>9</v>
      </c>
      <c r="BA474" s="4" t="s">
        <v>9</v>
      </c>
      <c r="BB474" s="103">
        <v>0</v>
      </c>
      <c r="BC474" s="102"/>
      <c r="BD474" s="4" t="s">
        <v>9</v>
      </c>
      <c r="BE474" s="102"/>
      <c r="BF474" s="102"/>
      <c r="BG474" s="4" t="s">
        <v>9</v>
      </c>
      <c r="BH474" s="4" t="s">
        <v>5906</v>
      </c>
      <c r="BI474" s="4" t="s">
        <v>9</v>
      </c>
      <c r="BJ474" s="4" t="s">
        <v>9</v>
      </c>
      <c r="BK474" s="4" t="s">
        <v>9</v>
      </c>
      <c r="BL474" s="4" t="s">
        <v>9</v>
      </c>
      <c r="BM474" s="4" t="s">
        <v>9</v>
      </c>
      <c r="BN474" s="4" t="s">
        <v>5907</v>
      </c>
      <c r="BO474" s="4" t="s">
        <v>5908</v>
      </c>
      <c r="BP474" s="4" t="s">
        <v>9</v>
      </c>
      <c r="BQ474" s="4" t="s">
        <v>9</v>
      </c>
      <c r="BR474" s="4" t="s">
        <v>5902</v>
      </c>
      <c r="BS474" s="4" t="s">
        <v>9</v>
      </c>
      <c r="BT474" s="4" t="s">
        <v>9</v>
      </c>
      <c r="BU474" s="4" t="s">
        <v>9</v>
      </c>
      <c r="BV474" s="4" t="s">
        <v>9</v>
      </c>
      <c r="BW474" s="4" t="s">
        <v>9</v>
      </c>
      <c r="BX474" s="4" t="s">
        <v>5901</v>
      </c>
      <c r="BY474" s="4" t="s">
        <v>9</v>
      </c>
      <c r="BZ474" s="4" t="s">
        <v>9</v>
      </c>
      <c r="CA474" s="4" t="s">
        <v>9</v>
      </c>
      <c r="CB474" s="4" t="s">
        <v>9</v>
      </c>
      <c r="CC474" s="4" t="s">
        <v>9</v>
      </c>
      <c r="CD474" s="4" t="s">
        <v>9</v>
      </c>
      <c r="CE474" s="4" t="s">
        <v>9</v>
      </c>
      <c r="CF474" s="4" t="s">
        <v>5902</v>
      </c>
      <c r="CG474" s="4" t="s">
        <v>9</v>
      </c>
      <c r="CH474" s="4" t="s">
        <v>9</v>
      </c>
      <c r="CI474" s="4" t="s">
        <v>9</v>
      </c>
      <c r="CJ474" s="4" t="s">
        <v>9</v>
      </c>
      <c r="CK474" s="104">
        <v>0.51747685185184999</v>
      </c>
      <c r="CL474" s="104">
        <v>0</v>
      </c>
      <c r="CM474" s="4" t="s">
        <v>9</v>
      </c>
      <c r="CN474" s="4" t="s">
        <v>5902</v>
      </c>
      <c r="CO474" s="4" t="s">
        <v>9</v>
      </c>
      <c r="CP474" s="4" t="s">
        <v>9</v>
      </c>
      <c r="CQ474" s="4" t="s">
        <v>9</v>
      </c>
      <c r="CR474" s="4" t="s">
        <v>9</v>
      </c>
      <c r="CS474" s="4" t="s">
        <v>9</v>
      </c>
      <c r="CT474" s="4" t="s">
        <v>9</v>
      </c>
      <c r="CU474" s="4" t="s">
        <v>9</v>
      </c>
      <c r="CV474" s="4" t="s">
        <v>11</v>
      </c>
      <c r="CW474" s="4" t="s">
        <v>5909</v>
      </c>
      <c r="CX474" s="4" t="s">
        <v>9</v>
      </c>
      <c r="CY474" s="4" t="s">
        <v>9</v>
      </c>
      <c r="CZ474" s="4" t="s">
        <v>9</v>
      </c>
      <c r="DA474" s="4" t="s">
        <v>9</v>
      </c>
      <c r="DB474" s="4" t="s">
        <v>9</v>
      </c>
      <c r="DC474" s="102"/>
      <c r="DE474" s="8" t="str">
        <f t="shared" si="14"/>
        <v>XIT792</v>
      </c>
      <c r="DF474" s="8" t="str">
        <f t="shared" si="15"/>
        <v>BI Consultancy</v>
      </c>
    </row>
    <row r="475" spans="1:110">
      <c r="A475" s="4" t="s">
        <v>6382</v>
      </c>
      <c r="B475" s="4" t="s">
        <v>5899</v>
      </c>
      <c r="C475" s="4" t="s">
        <v>4955</v>
      </c>
      <c r="D475" s="4" t="s">
        <v>9</v>
      </c>
      <c r="E475" s="4" t="s">
        <v>5900</v>
      </c>
      <c r="F475" s="102">
        <v>44502</v>
      </c>
      <c r="G475" s="4" t="s">
        <v>9</v>
      </c>
      <c r="H475" s="102"/>
      <c r="I475" s="4" t="s">
        <v>7148</v>
      </c>
      <c r="J475" s="4" t="s">
        <v>9</v>
      </c>
      <c r="K475" s="4" t="s">
        <v>5002</v>
      </c>
      <c r="L475" s="4" t="s">
        <v>9</v>
      </c>
      <c r="M475" s="4" t="s">
        <v>9</v>
      </c>
      <c r="N475" s="4" t="s">
        <v>5002</v>
      </c>
      <c r="O475" s="4" t="s">
        <v>4955</v>
      </c>
      <c r="P475" s="4" t="s">
        <v>5901</v>
      </c>
      <c r="Q475" s="4" t="s">
        <v>9</v>
      </c>
      <c r="R475" s="4" t="s">
        <v>9</v>
      </c>
      <c r="S475" s="4" t="s">
        <v>11</v>
      </c>
      <c r="T475" s="4" t="s">
        <v>1449</v>
      </c>
      <c r="U475" s="4" t="s">
        <v>5902</v>
      </c>
      <c r="V475" s="102"/>
      <c r="W475" s="4" t="s">
        <v>5902</v>
      </c>
      <c r="X475" s="4" t="s">
        <v>9</v>
      </c>
      <c r="Y475" s="4" t="s">
        <v>11</v>
      </c>
      <c r="Z475" s="4" t="s">
        <v>9</v>
      </c>
      <c r="AA475" s="4" t="s">
        <v>9</v>
      </c>
      <c r="AB475" s="102"/>
      <c r="AC475" s="102"/>
      <c r="AD475" s="102"/>
      <c r="AE475" s="102">
        <v>44502</v>
      </c>
      <c r="AF475" s="102"/>
      <c r="AG475" s="102"/>
      <c r="AH475" s="4" t="s">
        <v>5903</v>
      </c>
      <c r="AI475" s="4" t="s">
        <v>9</v>
      </c>
      <c r="AJ475" s="4" t="s">
        <v>9</v>
      </c>
      <c r="AK475" s="4" t="s">
        <v>9</v>
      </c>
      <c r="AL475" s="4" t="s">
        <v>5904</v>
      </c>
      <c r="AM475" s="4" t="s">
        <v>5905</v>
      </c>
      <c r="AN475" s="4" t="s">
        <v>9</v>
      </c>
      <c r="AO475" s="4" t="s">
        <v>9</v>
      </c>
      <c r="AP475" s="4" t="s">
        <v>5902</v>
      </c>
      <c r="AQ475" s="4" t="s">
        <v>9</v>
      </c>
      <c r="AR475" s="4" t="s">
        <v>9</v>
      </c>
      <c r="AS475" s="4" t="s">
        <v>9</v>
      </c>
      <c r="AT475" s="4" t="s">
        <v>9</v>
      </c>
      <c r="AU475" s="4" t="s">
        <v>9</v>
      </c>
      <c r="AV475" s="102"/>
      <c r="AW475" s="4" t="s">
        <v>5902</v>
      </c>
      <c r="AX475" s="4" t="s">
        <v>9</v>
      </c>
      <c r="AY475" s="4" t="s">
        <v>9</v>
      </c>
      <c r="AZ475" s="4" t="s">
        <v>9</v>
      </c>
      <c r="BA475" s="4" t="s">
        <v>9</v>
      </c>
      <c r="BB475" s="103">
        <v>0</v>
      </c>
      <c r="BC475" s="102"/>
      <c r="BD475" s="4" t="s">
        <v>9</v>
      </c>
      <c r="BE475" s="102"/>
      <c r="BF475" s="102"/>
      <c r="BG475" s="4" t="s">
        <v>9</v>
      </c>
      <c r="BH475" s="4" t="s">
        <v>5906</v>
      </c>
      <c r="BI475" s="4" t="s">
        <v>9</v>
      </c>
      <c r="BJ475" s="4" t="s">
        <v>9</v>
      </c>
      <c r="BK475" s="4" t="s">
        <v>9</v>
      </c>
      <c r="BL475" s="4" t="s">
        <v>9</v>
      </c>
      <c r="BM475" s="4" t="s">
        <v>9</v>
      </c>
      <c r="BN475" s="4" t="s">
        <v>5907</v>
      </c>
      <c r="BO475" s="4" t="s">
        <v>5908</v>
      </c>
      <c r="BP475" s="4" t="s">
        <v>9</v>
      </c>
      <c r="BQ475" s="4" t="s">
        <v>9</v>
      </c>
      <c r="BR475" s="4" t="s">
        <v>5902</v>
      </c>
      <c r="BS475" s="4" t="s">
        <v>9</v>
      </c>
      <c r="BT475" s="4" t="s">
        <v>9</v>
      </c>
      <c r="BU475" s="4" t="s">
        <v>9</v>
      </c>
      <c r="BV475" s="4" t="s">
        <v>9</v>
      </c>
      <c r="BW475" s="4" t="s">
        <v>9</v>
      </c>
      <c r="BX475" s="4" t="s">
        <v>5901</v>
      </c>
      <c r="BY475" s="4" t="s">
        <v>9</v>
      </c>
      <c r="BZ475" s="4" t="s">
        <v>9</v>
      </c>
      <c r="CA475" s="4" t="s">
        <v>9</v>
      </c>
      <c r="CB475" s="4" t="s">
        <v>9</v>
      </c>
      <c r="CC475" s="4" t="s">
        <v>9</v>
      </c>
      <c r="CD475" s="4" t="s">
        <v>9</v>
      </c>
      <c r="CE475" s="4" t="s">
        <v>9</v>
      </c>
      <c r="CF475" s="4" t="s">
        <v>5902</v>
      </c>
      <c r="CG475" s="4" t="s">
        <v>9</v>
      </c>
      <c r="CH475" s="4" t="s">
        <v>9</v>
      </c>
      <c r="CI475" s="4" t="s">
        <v>9</v>
      </c>
      <c r="CJ475" s="4" t="s">
        <v>9</v>
      </c>
      <c r="CK475" s="104">
        <v>0.51748842592593003</v>
      </c>
      <c r="CL475" s="104">
        <v>0</v>
      </c>
      <c r="CM475" s="4" t="s">
        <v>9</v>
      </c>
      <c r="CN475" s="4" t="s">
        <v>5902</v>
      </c>
      <c r="CO475" s="4" t="s">
        <v>9</v>
      </c>
      <c r="CP475" s="4" t="s">
        <v>9</v>
      </c>
      <c r="CQ475" s="4" t="s">
        <v>9</v>
      </c>
      <c r="CR475" s="4" t="s">
        <v>9</v>
      </c>
      <c r="CS475" s="4" t="s">
        <v>9</v>
      </c>
      <c r="CT475" s="4" t="s">
        <v>9</v>
      </c>
      <c r="CU475" s="4" t="s">
        <v>9</v>
      </c>
      <c r="CV475" s="4" t="s">
        <v>11</v>
      </c>
      <c r="CW475" s="4" t="s">
        <v>5909</v>
      </c>
      <c r="CX475" s="4" t="s">
        <v>9</v>
      </c>
      <c r="CY475" s="4" t="s">
        <v>9</v>
      </c>
      <c r="CZ475" s="4" t="s">
        <v>9</v>
      </c>
      <c r="DA475" s="4" t="s">
        <v>9</v>
      </c>
      <c r="DB475" s="4" t="s">
        <v>9</v>
      </c>
      <c r="DC475" s="102"/>
      <c r="DE475" s="8" t="str">
        <f t="shared" si="14"/>
        <v>XIT793</v>
      </c>
      <c r="DF475" s="8" t="str">
        <f t="shared" si="15"/>
        <v>Integration strategy develop &amp; su</v>
      </c>
    </row>
    <row r="476" spans="1:110">
      <c r="A476" s="4" t="s">
        <v>6383</v>
      </c>
      <c r="B476" s="4" t="s">
        <v>5899</v>
      </c>
      <c r="C476" s="4" t="s">
        <v>4955</v>
      </c>
      <c r="D476" s="4" t="s">
        <v>9</v>
      </c>
      <c r="E476" s="4" t="s">
        <v>5900</v>
      </c>
      <c r="F476" s="102">
        <v>44502</v>
      </c>
      <c r="G476" s="4" t="s">
        <v>9</v>
      </c>
      <c r="H476" s="102"/>
      <c r="I476" s="4" t="s">
        <v>7149</v>
      </c>
      <c r="J476" s="4" t="s">
        <v>9</v>
      </c>
      <c r="K476" s="4" t="s">
        <v>5002</v>
      </c>
      <c r="L476" s="4" t="s">
        <v>9</v>
      </c>
      <c r="M476" s="4" t="s">
        <v>9</v>
      </c>
      <c r="N476" s="4" t="s">
        <v>5002</v>
      </c>
      <c r="O476" s="4" t="s">
        <v>4955</v>
      </c>
      <c r="P476" s="4" t="s">
        <v>5901</v>
      </c>
      <c r="Q476" s="4" t="s">
        <v>9</v>
      </c>
      <c r="R476" s="4" t="s">
        <v>9</v>
      </c>
      <c r="S476" s="4" t="s">
        <v>11</v>
      </c>
      <c r="T476" s="4" t="s">
        <v>1449</v>
      </c>
      <c r="U476" s="4" t="s">
        <v>5902</v>
      </c>
      <c r="V476" s="102"/>
      <c r="W476" s="4" t="s">
        <v>5902</v>
      </c>
      <c r="X476" s="4" t="s">
        <v>9</v>
      </c>
      <c r="Y476" s="4" t="s">
        <v>11</v>
      </c>
      <c r="Z476" s="4" t="s">
        <v>9</v>
      </c>
      <c r="AA476" s="4" t="s">
        <v>9</v>
      </c>
      <c r="AB476" s="102"/>
      <c r="AC476" s="102"/>
      <c r="AD476" s="102"/>
      <c r="AE476" s="102">
        <v>44502</v>
      </c>
      <c r="AF476" s="102"/>
      <c r="AG476" s="102"/>
      <c r="AH476" s="4" t="s">
        <v>5903</v>
      </c>
      <c r="AI476" s="4" t="s">
        <v>9</v>
      </c>
      <c r="AJ476" s="4" t="s">
        <v>9</v>
      </c>
      <c r="AK476" s="4" t="s">
        <v>9</v>
      </c>
      <c r="AL476" s="4" t="s">
        <v>5904</v>
      </c>
      <c r="AM476" s="4" t="s">
        <v>5905</v>
      </c>
      <c r="AN476" s="4" t="s">
        <v>9</v>
      </c>
      <c r="AO476" s="4" t="s">
        <v>9</v>
      </c>
      <c r="AP476" s="4" t="s">
        <v>5902</v>
      </c>
      <c r="AQ476" s="4" t="s">
        <v>9</v>
      </c>
      <c r="AR476" s="4" t="s">
        <v>9</v>
      </c>
      <c r="AS476" s="4" t="s">
        <v>9</v>
      </c>
      <c r="AT476" s="4" t="s">
        <v>9</v>
      </c>
      <c r="AU476" s="4" t="s">
        <v>9</v>
      </c>
      <c r="AV476" s="102"/>
      <c r="AW476" s="4" t="s">
        <v>5902</v>
      </c>
      <c r="AX476" s="4" t="s">
        <v>9</v>
      </c>
      <c r="AY476" s="4" t="s">
        <v>9</v>
      </c>
      <c r="AZ476" s="4" t="s">
        <v>9</v>
      </c>
      <c r="BA476" s="4" t="s">
        <v>9</v>
      </c>
      <c r="BB476" s="103">
        <v>0</v>
      </c>
      <c r="BC476" s="102"/>
      <c r="BD476" s="4" t="s">
        <v>9</v>
      </c>
      <c r="BE476" s="102"/>
      <c r="BF476" s="102"/>
      <c r="BG476" s="4" t="s">
        <v>9</v>
      </c>
      <c r="BH476" s="4" t="s">
        <v>5906</v>
      </c>
      <c r="BI476" s="4" t="s">
        <v>9</v>
      </c>
      <c r="BJ476" s="4" t="s">
        <v>9</v>
      </c>
      <c r="BK476" s="4" t="s">
        <v>9</v>
      </c>
      <c r="BL476" s="4" t="s">
        <v>9</v>
      </c>
      <c r="BM476" s="4" t="s">
        <v>9</v>
      </c>
      <c r="BN476" s="4" t="s">
        <v>5907</v>
      </c>
      <c r="BO476" s="4" t="s">
        <v>5908</v>
      </c>
      <c r="BP476" s="4" t="s">
        <v>9</v>
      </c>
      <c r="BQ476" s="4" t="s">
        <v>9</v>
      </c>
      <c r="BR476" s="4" t="s">
        <v>5902</v>
      </c>
      <c r="BS476" s="4" t="s">
        <v>9</v>
      </c>
      <c r="BT476" s="4" t="s">
        <v>9</v>
      </c>
      <c r="BU476" s="4" t="s">
        <v>9</v>
      </c>
      <c r="BV476" s="4" t="s">
        <v>9</v>
      </c>
      <c r="BW476" s="4" t="s">
        <v>9</v>
      </c>
      <c r="BX476" s="4" t="s">
        <v>5901</v>
      </c>
      <c r="BY476" s="4" t="s">
        <v>9</v>
      </c>
      <c r="BZ476" s="4" t="s">
        <v>9</v>
      </c>
      <c r="CA476" s="4" t="s">
        <v>9</v>
      </c>
      <c r="CB476" s="4" t="s">
        <v>9</v>
      </c>
      <c r="CC476" s="4" t="s">
        <v>9</v>
      </c>
      <c r="CD476" s="4" t="s">
        <v>9</v>
      </c>
      <c r="CE476" s="4" t="s">
        <v>9</v>
      </c>
      <c r="CF476" s="4" t="s">
        <v>5902</v>
      </c>
      <c r="CG476" s="4" t="s">
        <v>9</v>
      </c>
      <c r="CH476" s="4" t="s">
        <v>9</v>
      </c>
      <c r="CI476" s="4" t="s">
        <v>9</v>
      </c>
      <c r="CJ476" s="4" t="s">
        <v>9</v>
      </c>
      <c r="CK476" s="104">
        <v>0.51748842592593003</v>
      </c>
      <c r="CL476" s="104">
        <v>0</v>
      </c>
      <c r="CM476" s="4" t="s">
        <v>9</v>
      </c>
      <c r="CN476" s="4" t="s">
        <v>5902</v>
      </c>
      <c r="CO476" s="4" t="s">
        <v>9</v>
      </c>
      <c r="CP476" s="4" t="s">
        <v>9</v>
      </c>
      <c r="CQ476" s="4" t="s">
        <v>9</v>
      </c>
      <c r="CR476" s="4" t="s">
        <v>9</v>
      </c>
      <c r="CS476" s="4" t="s">
        <v>9</v>
      </c>
      <c r="CT476" s="4" t="s">
        <v>9</v>
      </c>
      <c r="CU476" s="4" t="s">
        <v>9</v>
      </c>
      <c r="CV476" s="4" t="s">
        <v>11</v>
      </c>
      <c r="CW476" s="4" t="s">
        <v>5909</v>
      </c>
      <c r="CX476" s="4" t="s">
        <v>9</v>
      </c>
      <c r="CY476" s="4" t="s">
        <v>9</v>
      </c>
      <c r="CZ476" s="4" t="s">
        <v>9</v>
      </c>
      <c r="DA476" s="4" t="s">
        <v>9</v>
      </c>
      <c r="DB476" s="4" t="s">
        <v>9</v>
      </c>
      <c r="DC476" s="102"/>
      <c r="DE476" s="8" t="str">
        <f t="shared" si="14"/>
        <v>XIT794</v>
      </c>
      <c r="DF476" s="8" t="str">
        <f t="shared" si="15"/>
        <v>SharePoint development and suppor</v>
      </c>
    </row>
    <row r="477" spans="1:110">
      <c r="A477" s="4" t="s">
        <v>6384</v>
      </c>
      <c r="B477" s="4" t="s">
        <v>5899</v>
      </c>
      <c r="C477" s="4" t="s">
        <v>4955</v>
      </c>
      <c r="D477" s="4" t="s">
        <v>9</v>
      </c>
      <c r="E477" s="4" t="s">
        <v>5900</v>
      </c>
      <c r="F477" s="102">
        <v>44502</v>
      </c>
      <c r="G477" s="4" t="s">
        <v>9</v>
      </c>
      <c r="H477" s="102"/>
      <c r="I477" s="4" t="s">
        <v>7150</v>
      </c>
      <c r="J477" s="4" t="s">
        <v>9</v>
      </c>
      <c r="K477" s="4" t="s">
        <v>5002</v>
      </c>
      <c r="L477" s="4" t="s">
        <v>9</v>
      </c>
      <c r="M477" s="4" t="s">
        <v>9</v>
      </c>
      <c r="N477" s="4" t="s">
        <v>5002</v>
      </c>
      <c r="O477" s="4" t="s">
        <v>4955</v>
      </c>
      <c r="P477" s="4" t="s">
        <v>5901</v>
      </c>
      <c r="Q477" s="4" t="s">
        <v>9</v>
      </c>
      <c r="R477" s="4" t="s">
        <v>9</v>
      </c>
      <c r="S477" s="4" t="s">
        <v>11</v>
      </c>
      <c r="T477" s="4" t="s">
        <v>1449</v>
      </c>
      <c r="U477" s="4" t="s">
        <v>5902</v>
      </c>
      <c r="V477" s="102"/>
      <c r="W477" s="4" t="s">
        <v>5902</v>
      </c>
      <c r="X477" s="4" t="s">
        <v>9</v>
      </c>
      <c r="Y477" s="4" t="s">
        <v>11</v>
      </c>
      <c r="Z477" s="4" t="s">
        <v>9</v>
      </c>
      <c r="AA477" s="4" t="s">
        <v>9</v>
      </c>
      <c r="AB477" s="102"/>
      <c r="AC477" s="102"/>
      <c r="AD477" s="102"/>
      <c r="AE477" s="102">
        <v>44502</v>
      </c>
      <c r="AF477" s="102"/>
      <c r="AG477" s="102"/>
      <c r="AH477" s="4" t="s">
        <v>5903</v>
      </c>
      <c r="AI477" s="4" t="s">
        <v>9</v>
      </c>
      <c r="AJ477" s="4" t="s">
        <v>9</v>
      </c>
      <c r="AK477" s="4" t="s">
        <v>9</v>
      </c>
      <c r="AL477" s="4" t="s">
        <v>5904</v>
      </c>
      <c r="AM477" s="4" t="s">
        <v>5905</v>
      </c>
      <c r="AN477" s="4" t="s">
        <v>9</v>
      </c>
      <c r="AO477" s="4" t="s">
        <v>9</v>
      </c>
      <c r="AP477" s="4" t="s">
        <v>5902</v>
      </c>
      <c r="AQ477" s="4" t="s">
        <v>9</v>
      </c>
      <c r="AR477" s="4" t="s">
        <v>9</v>
      </c>
      <c r="AS477" s="4" t="s">
        <v>9</v>
      </c>
      <c r="AT477" s="4" t="s">
        <v>9</v>
      </c>
      <c r="AU477" s="4" t="s">
        <v>9</v>
      </c>
      <c r="AV477" s="102"/>
      <c r="AW477" s="4" t="s">
        <v>5902</v>
      </c>
      <c r="AX477" s="4" t="s">
        <v>9</v>
      </c>
      <c r="AY477" s="4" t="s">
        <v>9</v>
      </c>
      <c r="AZ477" s="4" t="s">
        <v>9</v>
      </c>
      <c r="BA477" s="4" t="s">
        <v>9</v>
      </c>
      <c r="BB477" s="103">
        <v>0</v>
      </c>
      <c r="BC477" s="102"/>
      <c r="BD477" s="4" t="s">
        <v>9</v>
      </c>
      <c r="BE477" s="102"/>
      <c r="BF477" s="102"/>
      <c r="BG477" s="4" t="s">
        <v>9</v>
      </c>
      <c r="BH477" s="4" t="s">
        <v>5906</v>
      </c>
      <c r="BI477" s="4" t="s">
        <v>9</v>
      </c>
      <c r="BJ477" s="4" t="s">
        <v>9</v>
      </c>
      <c r="BK477" s="4" t="s">
        <v>9</v>
      </c>
      <c r="BL477" s="4" t="s">
        <v>9</v>
      </c>
      <c r="BM477" s="4" t="s">
        <v>9</v>
      </c>
      <c r="BN477" s="4" t="s">
        <v>5907</v>
      </c>
      <c r="BO477" s="4" t="s">
        <v>5908</v>
      </c>
      <c r="BP477" s="4" t="s">
        <v>9</v>
      </c>
      <c r="BQ477" s="4" t="s">
        <v>9</v>
      </c>
      <c r="BR477" s="4" t="s">
        <v>5902</v>
      </c>
      <c r="BS477" s="4" t="s">
        <v>9</v>
      </c>
      <c r="BT477" s="4" t="s">
        <v>9</v>
      </c>
      <c r="BU477" s="4" t="s">
        <v>9</v>
      </c>
      <c r="BV477" s="4" t="s">
        <v>9</v>
      </c>
      <c r="BW477" s="4" t="s">
        <v>9</v>
      </c>
      <c r="BX477" s="4" t="s">
        <v>5901</v>
      </c>
      <c r="BY477" s="4" t="s">
        <v>9</v>
      </c>
      <c r="BZ477" s="4" t="s">
        <v>9</v>
      </c>
      <c r="CA477" s="4" t="s">
        <v>9</v>
      </c>
      <c r="CB477" s="4" t="s">
        <v>9</v>
      </c>
      <c r="CC477" s="4" t="s">
        <v>9</v>
      </c>
      <c r="CD477" s="4" t="s">
        <v>9</v>
      </c>
      <c r="CE477" s="4" t="s">
        <v>9</v>
      </c>
      <c r="CF477" s="4" t="s">
        <v>5902</v>
      </c>
      <c r="CG477" s="4" t="s">
        <v>9</v>
      </c>
      <c r="CH477" s="4" t="s">
        <v>9</v>
      </c>
      <c r="CI477" s="4" t="s">
        <v>9</v>
      </c>
      <c r="CJ477" s="4" t="s">
        <v>9</v>
      </c>
      <c r="CK477" s="104">
        <v>0.51748842592593003</v>
      </c>
      <c r="CL477" s="104">
        <v>0</v>
      </c>
      <c r="CM477" s="4" t="s">
        <v>9</v>
      </c>
      <c r="CN477" s="4" t="s">
        <v>5902</v>
      </c>
      <c r="CO477" s="4" t="s">
        <v>9</v>
      </c>
      <c r="CP477" s="4" t="s">
        <v>9</v>
      </c>
      <c r="CQ477" s="4" t="s">
        <v>9</v>
      </c>
      <c r="CR477" s="4" t="s">
        <v>9</v>
      </c>
      <c r="CS477" s="4" t="s">
        <v>9</v>
      </c>
      <c r="CT477" s="4" t="s">
        <v>9</v>
      </c>
      <c r="CU477" s="4" t="s">
        <v>9</v>
      </c>
      <c r="CV477" s="4" t="s">
        <v>11</v>
      </c>
      <c r="CW477" s="4" t="s">
        <v>5909</v>
      </c>
      <c r="CX477" s="4" t="s">
        <v>9</v>
      </c>
      <c r="CY477" s="4" t="s">
        <v>9</v>
      </c>
      <c r="CZ477" s="4" t="s">
        <v>9</v>
      </c>
      <c r="DA477" s="4" t="s">
        <v>9</v>
      </c>
      <c r="DB477" s="4" t="s">
        <v>9</v>
      </c>
      <c r="DC477" s="102"/>
      <c r="DE477" s="8" t="str">
        <f t="shared" si="14"/>
        <v>XIT796</v>
      </c>
      <c r="DF477" s="8" t="str">
        <f t="shared" si="15"/>
        <v>Desk &amp; Room booking software &amp; ha</v>
      </c>
    </row>
    <row r="478" spans="1:110">
      <c r="A478" s="4" t="s">
        <v>6385</v>
      </c>
      <c r="B478" s="4" t="s">
        <v>5899</v>
      </c>
      <c r="C478" s="4" t="s">
        <v>4955</v>
      </c>
      <c r="D478" s="4" t="s">
        <v>9</v>
      </c>
      <c r="E478" s="4" t="s">
        <v>5900</v>
      </c>
      <c r="F478" s="102">
        <v>44502</v>
      </c>
      <c r="G478" s="4" t="s">
        <v>9</v>
      </c>
      <c r="H478" s="102"/>
      <c r="I478" s="4" t="s">
        <v>7151</v>
      </c>
      <c r="J478" s="4" t="s">
        <v>9</v>
      </c>
      <c r="K478" s="4" t="s">
        <v>5002</v>
      </c>
      <c r="L478" s="4" t="s">
        <v>9</v>
      </c>
      <c r="M478" s="4" t="s">
        <v>9</v>
      </c>
      <c r="N478" s="4" t="s">
        <v>5002</v>
      </c>
      <c r="O478" s="4" t="s">
        <v>4955</v>
      </c>
      <c r="P478" s="4" t="s">
        <v>5901</v>
      </c>
      <c r="Q478" s="4" t="s">
        <v>9</v>
      </c>
      <c r="R478" s="4" t="s">
        <v>9</v>
      </c>
      <c r="S478" s="4" t="s">
        <v>11</v>
      </c>
      <c r="T478" s="4" t="s">
        <v>1449</v>
      </c>
      <c r="U478" s="4" t="s">
        <v>5902</v>
      </c>
      <c r="V478" s="102"/>
      <c r="W478" s="4" t="s">
        <v>5902</v>
      </c>
      <c r="X478" s="4" t="s">
        <v>9</v>
      </c>
      <c r="Y478" s="4" t="s">
        <v>11</v>
      </c>
      <c r="Z478" s="4" t="s">
        <v>9</v>
      </c>
      <c r="AA478" s="4" t="s">
        <v>9</v>
      </c>
      <c r="AB478" s="102"/>
      <c r="AC478" s="102"/>
      <c r="AD478" s="102"/>
      <c r="AE478" s="102">
        <v>44502</v>
      </c>
      <c r="AF478" s="102"/>
      <c r="AG478" s="102"/>
      <c r="AH478" s="4" t="s">
        <v>5903</v>
      </c>
      <c r="AI478" s="4" t="s">
        <v>9</v>
      </c>
      <c r="AJ478" s="4" t="s">
        <v>9</v>
      </c>
      <c r="AK478" s="4" t="s">
        <v>9</v>
      </c>
      <c r="AL478" s="4" t="s">
        <v>5904</v>
      </c>
      <c r="AM478" s="4" t="s">
        <v>5905</v>
      </c>
      <c r="AN478" s="4" t="s">
        <v>9</v>
      </c>
      <c r="AO478" s="4" t="s">
        <v>9</v>
      </c>
      <c r="AP478" s="4" t="s">
        <v>5902</v>
      </c>
      <c r="AQ478" s="4" t="s">
        <v>9</v>
      </c>
      <c r="AR478" s="4" t="s">
        <v>9</v>
      </c>
      <c r="AS478" s="4" t="s">
        <v>9</v>
      </c>
      <c r="AT478" s="4" t="s">
        <v>9</v>
      </c>
      <c r="AU478" s="4" t="s">
        <v>9</v>
      </c>
      <c r="AV478" s="102"/>
      <c r="AW478" s="4" t="s">
        <v>5902</v>
      </c>
      <c r="AX478" s="4" t="s">
        <v>9</v>
      </c>
      <c r="AY478" s="4" t="s">
        <v>9</v>
      </c>
      <c r="AZ478" s="4" t="s">
        <v>9</v>
      </c>
      <c r="BA478" s="4" t="s">
        <v>9</v>
      </c>
      <c r="BB478" s="103">
        <v>0</v>
      </c>
      <c r="BC478" s="102"/>
      <c r="BD478" s="4" t="s">
        <v>9</v>
      </c>
      <c r="BE478" s="102"/>
      <c r="BF478" s="102"/>
      <c r="BG478" s="4" t="s">
        <v>9</v>
      </c>
      <c r="BH478" s="4" t="s">
        <v>5906</v>
      </c>
      <c r="BI478" s="4" t="s">
        <v>9</v>
      </c>
      <c r="BJ478" s="4" t="s">
        <v>9</v>
      </c>
      <c r="BK478" s="4" t="s">
        <v>9</v>
      </c>
      <c r="BL478" s="4" t="s">
        <v>9</v>
      </c>
      <c r="BM478" s="4" t="s">
        <v>9</v>
      </c>
      <c r="BN478" s="4" t="s">
        <v>5907</v>
      </c>
      <c r="BO478" s="4" t="s">
        <v>5908</v>
      </c>
      <c r="BP478" s="4" t="s">
        <v>9</v>
      </c>
      <c r="BQ478" s="4" t="s">
        <v>9</v>
      </c>
      <c r="BR478" s="4" t="s">
        <v>5902</v>
      </c>
      <c r="BS478" s="4" t="s">
        <v>9</v>
      </c>
      <c r="BT478" s="4" t="s">
        <v>9</v>
      </c>
      <c r="BU478" s="4" t="s">
        <v>9</v>
      </c>
      <c r="BV478" s="4" t="s">
        <v>9</v>
      </c>
      <c r="BW478" s="4" t="s">
        <v>9</v>
      </c>
      <c r="BX478" s="4" t="s">
        <v>5901</v>
      </c>
      <c r="BY478" s="4" t="s">
        <v>9</v>
      </c>
      <c r="BZ478" s="4" t="s">
        <v>9</v>
      </c>
      <c r="CA478" s="4" t="s">
        <v>9</v>
      </c>
      <c r="CB478" s="4" t="s">
        <v>9</v>
      </c>
      <c r="CC478" s="4" t="s">
        <v>9</v>
      </c>
      <c r="CD478" s="4" t="s">
        <v>9</v>
      </c>
      <c r="CE478" s="4" t="s">
        <v>9</v>
      </c>
      <c r="CF478" s="4" t="s">
        <v>5902</v>
      </c>
      <c r="CG478" s="4" t="s">
        <v>9</v>
      </c>
      <c r="CH478" s="4" t="s">
        <v>9</v>
      </c>
      <c r="CI478" s="4" t="s">
        <v>9</v>
      </c>
      <c r="CJ478" s="4" t="s">
        <v>9</v>
      </c>
      <c r="CK478" s="104">
        <v>0.51748842592593003</v>
      </c>
      <c r="CL478" s="104">
        <v>0</v>
      </c>
      <c r="CM478" s="4" t="s">
        <v>9</v>
      </c>
      <c r="CN478" s="4" t="s">
        <v>5902</v>
      </c>
      <c r="CO478" s="4" t="s">
        <v>9</v>
      </c>
      <c r="CP478" s="4" t="s">
        <v>9</v>
      </c>
      <c r="CQ478" s="4" t="s">
        <v>9</v>
      </c>
      <c r="CR478" s="4" t="s">
        <v>9</v>
      </c>
      <c r="CS478" s="4" t="s">
        <v>9</v>
      </c>
      <c r="CT478" s="4" t="s">
        <v>9</v>
      </c>
      <c r="CU478" s="4" t="s">
        <v>9</v>
      </c>
      <c r="CV478" s="4" t="s">
        <v>11</v>
      </c>
      <c r="CW478" s="4" t="s">
        <v>5909</v>
      </c>
      <c r="CX478" s="4" t="s">
        <v>9</v>
      </c>
      <c r="CY478" s="4" t="s">
        <v>9</v>
      </c>
      <c r="CZ478" s="4" t="s">
        <v>9</v>
      </c>
      <c r="DA478" s="4" t="s">
        <v>9</v>
      </c>
      <c r="DB478" s="4" t="s">
        <v>9</v>
      </c>
      <c r="DC478" s="102"/>
      <c r="DE478" s="8" t="str">
        <f t="shared" si="14"/>
        <v>XIT810</v>
      </c>
      <c r="DF478" s="8" t="str">
        <f t="shared" si="15"/>
        <v>Hardware Maintenance</v>
      </c>
    </row>
    <row r="479" spans="1:110">
      <c r="A479" s="4" t="s">
        <v>6386</v>
      </c>
      <c r="B479" s="4" t="s">
        <v>5899</v>
      </c>
      <c r="C479" s="4" t="s">
        <v>4955</v>
      </c>
      <c r="D479" s="4" t="s">
        <v>9</v>
      </c>
      <c r="E479" s="4" t="s">
        <v>5900</v>
      </c>
      <c r="F479" s="102">
        <v>44502</v>
      </c>
      <c r="G479" s="4" t="s">
        <v>9</v>
      </c>
      <c r="H479" s="102"/>
      <c r="I479" s="4" t="s">
        <v>7152</v>
      </c>
      <c r="J479" s="4" t="s">
        <v>9</v>
      </c>
      <c r="K479" s="4" t="s">
        <v>5002</v>
      </c>
      <c r="L479" s="4" t="s">
        <v>9</v>
      </c>
      <c r="M479" s="4" t="s">
        <v>9</v>
      </c>
      <c r="N479" s="4" t="s">
        <v>5002</v>
      </c>
      <c r="O479" s="4" t="s">
        <v>4955</v>
      </c>
      <c r="P479" s="4" t="s">
        <v>5901</v>
      </c>
      <c r="Q479" s="4" t="s">
        <v>9</v>
      </c>
      <c r="R479" s="4" t="s">
        <v>9</v>
      </c>
      <c r="S479" s="4" t="s">
        <v>11</v>
      </c>
      <c r="T479" s="4" t="s">
        <v>1449</v>
      </c>
      <c r="U479" s="4" t="s">
        <v>5902</v>
      </c>
      <c r="V479" s="102"/>
      <c r="W479" s="4" t="s">
        <v>5902</v>
      </c>
      <c r="X479" s="4" t="s">
        <v>9</v>
      </c>
      <c r="Y479" s="4" t="s">
        <v>11</v>
      </c>
      <c r="Z479" s="4" t="s">
        <v>9</v>
      </c>
      <c r="AA479" s="4" t="s">
        <v>9</v>
      </c>
      <c r="AB479" s="102"/>
      <c r="AC479" s="102"/>
      <c r="AD479" s="102"/>
      <c r="AE479" s="102">
        <v>44502</v>
      </c>
      <c r="AF479" s="102"/>
      <c r="AG479" s="102"/>
      <c r="AH479" s="4" t="s">
        <v>5903</v>
      </c>
      <c r="AI479" s="4" t="s">
        <v>9</v>
      </c>
      <c r="AJ479" s="4" t="s">
        <v>9</v>
      </c>
      <c r="AK479" s="4" t="s">
        <v>9</v>
      </c>
      <c r="AL479" s="4" t="s">
        <v>5904</v>
      </c>
      <c r="AM479" s="4" t="s">
        <v>5905</v>
      </c>
      <c r="AN479" s="4" t="s">
        <v>9</v>
      </c>
      <c r="AO479" s="4" t="s">
        <v>9</v>
      </c>
      <c r="AP479" s="4" t="s">
        <v>5902</v>
      </c>
      <c r="AQ479" s="4" t="s">
        <v>9</v>
      </c>
      <c r="AR479" s="4" t="s">
        <v>9</v>
      </c>
      <c r="AS479" s="4" t="s">
        <v>9</v>
      </c>
      <c r="AT479" s="4" t="s">
        <v>9</v>
      </c>
      <c r="AU479" s="4" t="s">
        <v>9</v>
      </c>
      <c r="AV479" s="102"/>
      <c r="AW479" s="4" t="s">
        <v>5902</v>
      </c>
      <c r="AX479" s="4" t="s">
        <v>9</v>
      </c>
      <c r="AY479" s="4" t="s">
        <v>9</v>
      </c>
      <c r="AZ479" s="4" t="s">
        <v>9</v>
      </c>
      <c r="BA479" s="4" t="s">
        <v>9</v>
      </c>
      <c r="BB479" s="103">
        <v>0</v>
      </c>
      <c r="BC479" s="102"/>
      <c r="BD479" s="4" t="s">
        <v>9</v>
      </c>
      <c r="BE479" s="102"/>
      <c r="BF479" s="102"/>
      <c r="BG479" s="4" t="s">
        <v>9</v>
      </c>
      <c r="BH479" s="4" t="s">
        <v>5906</v>
      </c>
      <c r="BI479" s="4" t="s">
        <v>9</v>
      </c>
      <c r="BJ479" s="4" t="s">
        <v>9</v>
      </c>
      <c r="BK479" s="4" t="s">
        <v>9</v>
      </c>
      <c r="BL479" s="4" t="s">
        <v>9</v>
      </c>
      <c r="BM479" s="4" t="s">
        <v>9</v>
      </c>
      <c r="BN479" s="4" t="s">
        <v>5907</v>
      </c>
      <c r="BO479" s="4" t="s">
        <v>5908</v>
      </c>
      <c r="BP479" s="4" t="s">
        <v>9</v>
      </c>
      <c r="BQ479" s="4" t="s">
        <v>9</v>
      </c>
      <c r="BR479" s="4" t="s">
        <v>5902</v>
      </c>
      <c r="BS479" s="4" t="s">
        <v>9</v>
      </c>
      <c r="BT479" s="4" t="s">
        <v>9</v>
      </c>
      <c r="BU479" s="4" t="s">
        <v>9</v>
      </c>
      <c r="BV479" s="4" t="s">
        <v>9</v>
      </c>
      <c r="BW479" s="4" t="s">
        <v>9</v>
      </c>
      <c r="BX479" s="4" t="s">
        <v>5901</v>
      </c>
      <c r="BY479" s="4" t="s">
        <v>9</v>
      </c>
      <c r="BZ479" s="4" t="s">
        <v>9</v>
      </c>
      <c r="CA479" s="4" t="s">
        <v>9</v>
      </c>
      <c r="CB479" s="4" t="s">
        <v>9</v>
      </c>
      <c r="CC479" s="4" t="s">
        <v>9</v>
      </c>
      <c r="CD479" s="4" t="s">
        <v>9</v>
      </c>
      <c r="CE479" s="4" t="s">
        <v>9</v>
      </c>
      <c r="CF479" s="4" t="s">
        <v>5902</v>
      </c>
      <c r="CG479" s="4" t="s">
        <v>9</v>
      </c>
      <c r="CH479" s="4" t="s">
        <v>9</v>
      </c>
      <c r="CI479" s="4" t="s">
        <v>9</v>
      </c>
      <c r="CJ479" s="4" t="s">
        <v>9</v>
      </c>
      <c r="CK479" s="104">
        <v>0.51748842592593003</v>
      </c>
      <c r="CL479" s="104">
        <v>0</v>
      </c>
      <c r="CM479" s="4" t="s">
        <v>9</v>
      </c>
      <c r="CN479" s="4" t="s">
        <v>5902</v>
      </c>
      <c r="CO479" s="4" t="s">
        <v>9</v>
      </c>
      <c r="CP479" s="4" t="s">
        <v>9</v>
      </c>
      <c r="CQ479" s="4" t="s">
        <v>9</v>
      </c>
      <c r="CR479" s="4" t="s">
        <v>9</v>
      </c>
      <c r="CS479" s="4" t="s">
        <v>9</v>
      </c>
      <c r="CT479" s="4" t="s">
        <v>9</v>
      </c>
      <c r="CU479" s="4" t="s">
        <v>9</v>
      </c>
      <c r="CV479" s="4" t="s">
        <v>11</v>
      </c>
      <c r="CW479" s="4" t="s">
        <v>5909</v>
      </c>
      <c r="CX479" s="4" t="s">
        <v>9</v>
      </c>
      <c r="CY479" s="4" t="s">
        <v>9</v>
      </c>
      <c r="CZ479" s="4" t="s">
        <v>9</v>
      </c>
      <c r="DA479" s="4" t="s">
        <v>9</v>
      </c>
      <c r="DB479" s="4" t="s">
        <v>9</v>
      </c>
      <c r="DC479" s="102"/>
      <c r="DE479" s="8" t="str">
        <f t="shared" si="14"/>
        <v>XIT811</v>
      </c>
      <c r="DF479" s="8" t="str">
        <f t="shared" si="15"/>
        <v>Desktop/Laptop peripherals</v>
      </c>
    </row>
    <row r="480" spans="1:110">
      <c r="A480" s="4" t="s">
        <v>6387</v>
      </c>
      <c r="B480" s="4" t="s">
        <v>5899</v>
      </c>
      <c r="C480" s="4" t="s">
        <v>4955</v>
      </c>
      <c r="D480" s="4" t="s">
        <v>9</v>
      </c>
      <c r="E480" s="4" t="s">
        <v>5900</v>
      </c>
      <c r="F480" s="102">
        <v>44502</v>
      </c>
      <c r="G480" s="4" t="s">
        <v>9</v>
      </c>
      <c r="H480" s="102"/>
      <c r="I480" s="4" t="s">
        <v>7153</v>
      </c>
      <c r="J480" s="4" t="s">
        <v>9</v>
      </c>
      <c r="K480" s="4" t="s">
        <v>5002</v>
      </c>
      <c r="L480" s="4" t="s">
        <v>9</v>
      </c>
      <c r="M480" s="4" t="s">
        <v>9</v>
      </c>
      <c r="N480" s="4" t="s">
        <v>5002</v>
      </c>
      <c r="O480" s="4" t="s">
        <v>4955</v>
      </c>
      <c r="P480" s="4" t="s">
        <v>5901</v>
      </c>
      <c r="Q480" s="4" t="s">
        <v>9</v>
      </c>
      <c r="R480" s="4" t="s">
        <v>9</v>
      </c>
      <c r="S480" s="4" t="s">
        <v>11</v>
      </c>
      <c r="T480" s="4" t="s">
        <v>1449</v>
      </c>
      <c r="U480" s="4" t="s">
        <v>5902</v>
      </c>
      <c r="V480" s="102"/>
      <c r="W480" s="4" t="s">
        <v>5902</v>
      </c>
      <c r="X480" s="4" t="s">
        <v>9</v>
      </c>
      <c r="Y480" s="4" t="s">
        <v>11</v>
      </c>
      <c r="Z480" s="4" t="s">
        <v>9</v>
      </c>
      <c r="AA480" s="4" t="s">
        <v>9</v>
      </c>
      <c r="AB480" s="102"/>
      <c r="AC480" s="102"/>
      <c r="AD480" s="102"/>
      <c r="AE480" s="102">
        <v>44502</v>
      </c>
      <c r="AF480" s="102"/>
      <c r="AG480" s="102"/>
      <c r="AH480" s="4" t="s">
        <v>5903</v>
      </c>
      <c r="AI480" s="4" t="s">
        <v>9</v>
      </c>
      <c r="AJ480" s="4" t="s">
        <v>9</v>
      </c>
      <c r="AK480" s="4" t="s">
        <v>9</v>
      </c>
      <c r="AL480" s="4" t="s">
        <v>5904</v>
      </c>
      <c r="AM480" s="4" t="s">
        <v>5905</v>
      </c>
      <c r="AN480" s="4" t="s">
        <v>9</v>
      </c>
      <c r="AO480" s="4" t="s">
        <v>9</v>
      </c>
      <c r="AP480" s="4" t="s">
        <v>5902</v>
      </c>
      <c r="AQ480" s="4" t="s">
        <v>9</v>
      </c>
      <c r="AR480" s="4" t="s">
        <v>9</v>
      </c>
      <c r="AS480" s="4" t="s">
        <v>9</v>
      </c>
      <c r="AT480" s="4" t="s">
        <v>9</v>
      </c>
      <c r="AU480" s="4" t="s">
        <v>9</v>
      </c>
      <c r="AV480" s="102"/>
      <c r="AW480" s="4" t="s">
        <v>5902</v>
      </c>
      <c r="AX480" s="4" t="s">
        <v>9</v>
      </c>
      <c r="AY480" s="4" t="s">
        <v>9</v>
      </c>
      <c r="AZ480" s="4" t="s">
        <v>9</v>
      </c>
      <c r="BA480" s="4" t="s">
        <v>9</v>
      </c>
      <c r="BB480" s="103">
        <v>0</v>
      </c>
      <c r="BC480" s="102"/>
      <c r="BD480" s="4" t="s">
        <v>9</v>
      </c>
      <c r="BE480" s="102"/>
      <c r="BF480" s="102"/>
      <c r="BG480" s="4" t="s">
        <v>9</v>
      </c>
      <c r="BH480" s="4" t="s">
        <v>5906</v>
      </c>
      <c r="BI480" s="4" t="s">
        <v>9</v>
      </c>
      <c r="BJ480" s="4" t="s">
        <v>9</v>
      </c>
      <c r="BK480" s="4" t="s">
        <v>9</v>
      </c>
      <c r="BL480" s="4" t="s">
        <v>9</v>
      </c>
      <c r="BM480" s="4" t="s">
        <v>9</v>
      </c>
      <c r="BN480" s="4" t="s">
        <v>5907</v>
      </c>
      <c r="BO480" s="4" t="s">
        <v>5908</v>
      </c>
      <c r="BP480" s="4" t="s">
        <v>9</v>
      </c>
      <c r="BQ480" s="4" t="s">
        <v>9</v>
      </c>
      <c r="BR480" s="4" t="s">
        <v>5902</v>
      </c>
      <c r="BS480" s="4" t="s">
        <v>9</v>
      </c>
      <c r="BT480" s="4" t="s">
        <v>9</v>
      </c>
      <c r="BU480" s="4" t="s">
        <v>9</v>
      </c>
      <c r="BV480" s="4" t="s">
        <v>9</v>
      </c>
      <c r="BW480" s="4" t="s">
        <v>9</v>
      </c>
      <c r="BX480" s="4" t="s">
        <v>5901</v>
      </c>
      <c r="BY480" s="4" t="s">
        <v>9</v>
      </c>
      <c r="BZ480" s="4" t="s">
        <v>9</v>
      </c>
      <c r="CA480" s="4" t="s">
        <v>9</v>
      </c>
      <c r="CB480" s="4" t="s">
        <v>9</v>
      </c>
      <c r="CC480" s="4" t="s">
        <v>9</v>
      </c>
      <c r="CD480" s="4" t="s">
        <v>9</v>
      </c>
      <c r="CE480" s="4" t="s">
        <v>9</v>
      </c>
      <c r="CF480" s="4" t="s">
        <v>5902</v>
      </c>
      <c r="CG480" s="4" t="s">
        <v>9</v>
      </c>
      <c r="CH480" s="4" t="s">
        <v>9</v>
      </c>
      <c r="CI480" s="4" t="s">
        <v>9</v>
      </c>
      <c r="CJ480" s="4" t="s">
        <v>9</v>
      </c>
      <c r="CK480" s="104">
        <v>0.51748842592593003</v>
      </c>
      <c r="CL480" s="104">
        <v>0</v>
      </c>
      <c r="CM480" s="4" t="s">
        <v>9</v>
      </c>
      <c r="CN480" s="4" t="s">
        <v>5902</v>
      </c>
      <c r="CO480" s="4" t="s">
        <v>9</v>
      </c>
      <c r="CP480" s="4" t="s">
        <v>9</v>
      </c>
      <c r="CQ480" s="4" t="s">
        <v>9</v>
      </c>
      <c r="CR480" s="4" t="s">
        <v>9</v>
      </c>
      <c r="CS480" s="4" t="s">
        <v>9</v>
      </c>
      <c r="CT480" s="4" t="s">
        <v>9</v>
      </c>
      <c r="CU480" s="4" t="s">
        <v>9</v>
      </c>
      <c r="CV480" s="4" t="s">
        <v>11</v>
      </c>
      <c r="CW480" s="4" t="s">
        <v>5909</v>
      </c>
      <c r="CX480" s="4" t="s">
        <v>9</v>
      </c>
      <c r="CY480" s="4" t="s">
        <v>9</v>
      </c>
      <c r="CZ480" s="4" t="s">
        <v>9</v>
      </c>
      <c r="DA480" s="4" t="s">
        <v>9</v>
      </c>
      <c r="DB480" s="4" t="s">
        <v>9</v>
      </c>
      <c r="DC480" s="102"/>
      <c r="DE480" s="8" t="str">
        <f t="shared" si="14"/>
        <v>XIT812</v>
      </c>
      <c r="DF480" s="8" t="str">
        <f t="shared" si="15"/>
        <v>Mouse and keyboard</v>
      </c>
    </row>
    <row r="481" spans="1:110">
      <c r="A481" s="4" t="s">
        <v>6388</v>
      </c>
      <c r="B481" s="4" t="s">
        <v>5899</v>
      </c>
      <c r="C481" s="4" t="s">
        <v>4955</v>
      </c>
      <c r="D481" s="4" t="s">
        <v>9</v>
      </c>
      <c r="E481" s="4" t="s">
        <v>5900</v>
      </c>
      <c r="F481" s="102">
        <v>44502</v>
      </c>
      <c r="G481" s="4" t="s">
        <v>9</v>
      </c>
      <c r="H481" s="102"/>
      <c r="I481" s="4" t="s">
        <v>7154</v>
      </c>
      <c r="J481" s="4" t="s">
        <v>9</v>
      </c>
      <c r="K481" s="4" t="s">
        <v>5002</v>
      </c>
      <c r="L481" s="4" t="s">
        <v>9</v>
      </c>
      <c r="M481" s="4" t="s">
        <v>9</v>
      </c>
      <c r="N481" s="4" t="s">
        <v>5002</v>
      </c>
      <c r="O481" s="4" t="s">
        <v>4955</v>
      </c>
      <c r="P481" s="4" t="s">
        <v>5901</v>
      </c>
      <c r="Q481" s="4" t="s">
        <v>9</v>
      </c>
      <c r="R481" s="4" t="s">
        <v>9</v>
      </c>
      <c r="S481" s="4" t="s">
        <v>11</v>
      </c>
      <c r="T481" s="4" t="s">
        <v>1449</v>
      </c>
      <c r="U481" s="4" t="s">
        <v>5902</v>
      </c>
      <c r="V481" s="102"/>
      <c r="W481" s="4" t="s">
        <v>5902</v>
      </c>
      <c r="X481" s="4" t="s">
        <v>9</v>
      </c>
      <c r="Y481" s="4" t="s">
        <v>11</v>
      </c>
      <c r="Z481" s="4" t="s">
        <v>9</v>
      </c>
      <c r="AA481" s="4" t="s">
        <v>9</v>
      </c>
      <c r="AB481" s="102"/>
      <c r="AC481" s="102"/>
      <c r="AD481" s="102"/>
      <c r="AE481" s="102">
        <v>44502</v>
      </c>
      <c r="AF481" s="102"/>
      <c r="AG481" s="102"/>
      <c r="AH481" s="4" t="s">
        <v>5903</v>
      </c>
      <c r="AI481" s="4" t="s">
        <v>9</v>
      </c>
      <c r="AJ481" s="4" t="s">
        <v>9</v>
      </c>
      <c r="AK481" s="4" t="s">
        <v>9</v>
      </c>
      <c r="AL481" s="4" t="s">
        <v>5904</v>
      </c>
      <c r="AM481" s="4" t="s">
        <v>5905</v>
      </c>
      <c r="AN481" s="4" t="s">
        <v>9</v>
      </c>
      <c r="AO481" s="4" t="s">
        <v>9</v>
      </c>
      <c r="AP481" s="4" t="s">
        <v>5902</v>
      </c>
      <c r="AQ481" s="4" t="s">
        <v>9</v>
      </c>
      <c r="AR481" s="4" t="s">
        <v>9</v>
      </c>
      <c r="AS481" s="4" t="s">
        <v>9</v>
      </c>
      <c r="AT481" s="4" t="s">
        <v>9</v>
      </c>
      <c r="AU481" s="4" t="s">
        <v>9</v>
      </c>
      <c r="AV481" s="102"/>
      <c r="AW481" s="4" t="s">
        <v>5902</v>
      </c>
      <c r="AX481" s="4" t="s">
        <v>9</v>
      </c>
      <c r="AY481" s="4" t="s">
        <v>9</v>
      </c>
      <c r="AZ481" s="4" t="s">
        <v>9</v>
      </c>
      <c r="BA481" s="4" t="s">
        <v>9</v>
      </c>
      <c r="BB481" s="103">
        <v>0</v>
      </c>
      <c r="BC481" s="102"/>
      <c r="BD481" s="4" t="s">
        <v>9</v>
      </c>
      <c r="BE481" s="102"/>
      <c r="BF481" s="102"/>
      <c r="BG481" s="4" t="s">
        <v>9</v>
      </c>
      <c r="BH481" s="4" t="s">
        <v>5906</v>
      </c>
      <c r="BI481" s="4" t="s">
        <v>9</v>
      </c>
      <c r="BJ481" s="4" t="s">
        <v>9</v>
      </c>
      <c r="BK481" s="4" t="s">
        <v>9</v>
      </c>
      <c r="BL481" s="4" t="s">
        <v>9</v>
      </c>
      <c r="BM481" s="4" t="s">
        <v>9</v>
      </c>
      <c r="BN481" s="4" t="s">
        <v>5907</v>
      </c>
      <c r="BO481" s="4" t="s">
        <v>5908</v>
      </c>
      <c r="BP481" s="4" t="s">
        <v>9</v>
      </c>
      <c r="BQ481" s="4" t="s">
        <v>9</v>
      </c>
      <c r="BR481" s="4" t="s">
        <v>5902</v>
      </c>
      <c r="BS481" s="4" t="s">
        <v>9</v>
      </c>
      <c r="BT481" s="4" t="s">
        <v>9</v>
      </c>
      <c r="BU481" s="4" t="s">
        <v>9</v>
      </c>
      <c r="BV481" s="4" t="s">
        <v>9</v>
      </c>
      <c r="BW481" s="4" t="s">
        <v>9</v>
      </c>
      <c r="BX481" s="4" t="s">
        <v>5901</v>
      </c>
      <c r="BY481" s="4" t="s">
        <v>9</v>
      </c>
      <c r="BZ481" s="4" t="s">
        <v>9</v>
      </c>
      <c r="CA481" s="4" t="s">
        <v>9</v>
      </c>
      <c r="CB481" s="4" t="s">
        <v>9</v>
      </c>
      <c r="CC481" s="4" t="s">
        <v>9</v>
      </c>
      <c r="CD481" s="4" t="s">
        <v>9</v>
      </c>
      <c r="CE481" s="4" t="s">
        <v>9</v>
      </c>
      <c r="CF481" s="4" t="s">
        <v>5902</v>
      </c>
      <c r="CG481" s="4" t="s">
        <v>9</v>
      </c>
      <c r="CH481" s="4" t="s">
        <v>9</v>
      </c>
      <c r="CI481" s="4" t="s">
        <v>9</v>
      </c>
      <c r="CJ481" s="4" t="s">
        <v>9</v>
      </c>
      <c r="CK481" s="104">
        <v>0.51748842592593003</v>
      </c>
      <c r="CL481" s="104">
        <v>0</v>
      </c>
      <c r="CM481" s="4" t="s">
        <v>9</v>
      </c>
      <c r="CN481" s="4" t="s">
        <v>5902</v>
      </c>
      <c r="CO481" s="4" t="s">
        <v>9</v>
      </c>
      <c r="CP481" s="4" t="s">
        <v>9</v>
      </c>
      <c r="CQ481" s="4" t="s">
        <v>9</v>
      </c>
      <c r="CR481" s="4" t="s">
        <v>9</v>
      </c>
      <c r="CS481" s="4" t="s">
        <v>9</v>
      </c>
      <c r="CT481" s="4" t="s">
        <v>9</v>
      </c>
      <c r="CU481" s="4" t="s">
        <v>9</v>
      </c>
      <c r="CV481" s="4" t="s">
        <v>11</v>
      </c>
      <c r="CW481" s="4" t="s">
        <v>5909</v>
      </c>
      <c r="CX481" s="4" t="s">
        <v>9</v>
      </c>
      <c r="CY481" s="4" t="s">
        <v>9</v>
      </c>
      <c r="CZ481" s="4" t="s">
        <v>9</v>
      </c>
      <c r="DA481" s="4" t="s">
        <v>9</v>
      </c>
      <c r="DB481" s="4" t="s">
        <v>9</v>
      </c>
      <c r="DC481" s="102"/>
      <c r="DE481" s="8" t="str">
        <f t="shared" si="14"/>
        <v>XIT813</v>
      </c>
      <c r="DF481" s="8" t="str">
        <f t="shared" si="15"/>
        <v>Mobile Phone Peripherals</v>
      </c>
    </row>
    <row r="482" spans="1:110">
      <c r="A482" s="4" t="s">
        <v>6389</v>
      </c>
      <c r="B482" s="4" t="s">
        <v>5899</v>
      </c>
      <c r="C482" s="4" t="s">
        <v>4955</v>
      </c>
      <c r="D482" s="4" t="s">
        <v>9</v>
      </c>
      <c r="E482" s="4" t="s">
        <v>5900</v>
      </c>
      <c r="F482" s="102">
        <v>44502</v>
      </c>
      <c r="G482" s="4" t="s">
        <v>9</v>
      </c>
      <c r="H482" s="102"/>
      <c r="I482" s="4" t="s">
        <v>7155</v>
      </c>
      <c r="J482" s="4" t="s">
        <v>9</v>
      </c>
      <c r="K482" s="4" t="s">
        <v>5002</v>
      </c>
      <c r="L482" s="4" t="s">
        <v>9</v>
      </c>
      <c r="M482" s="4" t="s">
        <v>9</v>
      </c>
      <c r="N482" s="4" t="s">
        <v>5002</v>
      </c>
      <c r="O482" s="4" t="s">
        <v>4955</v>
      </c>
      <c r="P482" s="4" t="s">
        <v>5901</v>
      </c>
      <c r="Q482" s="4" t="s">
        <v>9</v>
      </c>
      <c r="R482" s="4" t="s">
        <v>9</v>
      </c>
      <c r="S482" s="4" t="s">
        <v>11</v>
      </c>
      <c r="T482" s="4" t="s">
        <v>1449</v>
      </c>
      <c r="U482" s="4" t="s">
        <v>5902</v>
      </c>
      <c r="V482" s="102"/>
      <c r="W482" s="4" t="s">
        <v>5902</v>
      </c>
      <c r="X482" s="4" t="s">
        <v>9</v>
      </c>
      <c r="Y482" s="4" t="s">
        <v>11</v>
      </c>
      <c r="Z482" s="4" t="s">
        <v>9</v>
      </c>
      <c r="AA482" s="4" t="s">
        <v>9</v>
      </c>
      <c r="AB482" s="102"/>
      <c r="AC482" s="102"/>
      <c r="AD482" s="102"/>
      <c r="AE482" s="102">
        <v>44502</v>
      </c>
      <c r="AF482" s="102"/>
      <c r="AG482" s="102"/>
      <c r="AH482" s="4" t="s">
        <v>5903</v>
      </c>
      <c r="AI482" s="4" t="s">
        <v>9</v>
      </c>
      <c r="AJ482" s="4" t="s">
        <v>9</v>
      </c>
      <c r="AK482" s="4" t="s">
        <v>9</v>
      </c>
      <c r="AL482" s="4" t="s">
        <v>5904</v>
      </c>
      <c r="AM482" s="4" t="s">
        <v>5905</v>
      </c>
      <c r="AN482" s="4" t="s">
        <v>9</v>
      </c>
      <c r="AO482" s="4" t="s">
        <v>9</v>
      </c>
      <c r="AP482" s="4" t="s">
        <v>5902</v>
      </c>
      <c r="AQ482" s="4" t="s">
        <v>9</v>
      </c>
      <c r="AR482" s="4" t="s">
        <v>9</v>
      </c>
      <c r="AS482" s="4" t="s">
        <v>9</v>
      </c>
      <c r="AT482" s="4" t="s">
        <v>9</v>
      </c>
      <c r="AU482" s="4" t="s">
        <v>9</v>
      </c>
      <c r="AV482" s="102"/>
      <c r="AW482" s="4" t="s">
        <v>5902</v>
      </c>
      <c r="AX482" s="4" t="s">
        <v>9</v>
      </c>
      <c r="AY482" s="4" t="s">
        <v>9</v>
      </c>
      <c r="AZ482" s="4" t="s">
        <v>9</v>
      </c>
      <c r="BA482" s="4" t="s">
        <v>9</v>
      </c>
      <c r="BB482" s="103">
        <v>0</v>
      </c>
      <c r="BC482" s="102"/>
      <c r="BD482" s="4" t="s">
        <v>9</v>
      </c>
      <c r="BE482" s="102"/>
      <c r="BF482" s="102"/>
      <c r="BG482" s="4" t="s">
        <v>9</v>
      </c>
      <c r="BH482" s="4" t="s">
        <v>5906</v>
      </c>
      <c r="BI482" s="4" t="s">
        <v>9</v>
      </c>
      <c r="BJ482" s="4" t="s">
        <v>9</v>
      </c>
      <c r="BK482" s="4" t="s">
        <v>9</v>
      </c>
      <c r="BL482" s="4" t="s">
        <v>9</v>
      </c>
      <c r="BM482" s="4" t="s">
        <v>9</v>
      </c>
      <c r="BN482" s="4" t="s">
        <v>5907</v>
      </c>
      <c r="BO482" s="4" t="s">
        <v>5908</v>
      </c>
      <c r="BP482" s="4" t="s">
        <v>9</v>
      </c>
      <c r="BQ482" s="4" t="s">
        <v>9</v>
      </c>
      <c r="BR482" s="4" t="s">
        <v>5902</v>
      </c>
      <c r="BS482" s="4" t="s">
        <v>9</v>
      </c>
      <c r="BT482" s="4" t="s">
        <v>9</v>
      </c>
      <c r="BU482" s="4" t="s">
        <v>9</v>
      </c>
      <c r="BV482" s="4" t="s">
        <v>9</v>
      </c>
      <c r="BW482" s="4" t="s">
        <v>9</v>
      </c>
      <c r="BX482" s="4" t="s">
        <v>5901</v>
      </c>
      <c r="BY482" s="4" t="s">
        <v>9</v>
      </c>
      <c r="BZ482" s="4" t="s">
        <v>9</v>
      </c>
      <c r="CA482" s="4" t="s">
        <v>9</v>
      </c>
      <c r="CB482" s="4" t="s">
        <v>9</v>
      </c>
      <c r="CC482" s="4" t="s">
        <v>9</v>
      </c>
      <c r="CD482" s="4" t="s">
        <v>9</v>
      </c>
      <c r="CE482" s="4" t="s">
        <v>9</v>
      </c>
      <c r="CF482" s="4" t="s">
        <v>5902</v>
      </c>
      <c r="CG482" s="4" t="s">
        <v>9</v>
      </c>
      <c r="CH482" s="4" t="s">
        <v>9</v>
      </c>
      <c r="CI482" s="4" t="s">
        <v>9</v>
      </c>
      <c r="CJ482" s="4" t="s">
        <v>9</v>
      </c>
      <c r="CK482" s="104">
        <v>0.51748842592593003</v>
      </c>
      <c r="CL482" s="104">
        <v>0</v>
      </c>
      <c r="CM482" s="4" t="s">
        <v>9</v>
      </c>
      <c r="CN482" s="4" t="s">
        <v>5902</v>
      </c>
      <c r="CO482" s="4" t="s">
        <v>9</v>
      </c>
      <c r="CP482" s="4" t="s">
        <v>9</v>
      </c>
      <c r="CQ482" s="4" t="s">
        <v>9</v>
      </c>
      <c r="CR482" s="4" t="s">
        <v>9</v>
      </c>
      <c r="CS482" s="4" t="s">
        <v>9</v>
      </c>
      <c r="CT482" s="4" t="s">
        <v>9</v>
      </c>
      <c r="CU482" s="4" t="s">
        <v>9</v>
      </c>
      <c r="CV482" s="4" t="s">
        <v>11</v>
      </c>
      <c r="CW482" s="4" t="s">
        <v>5909</v>
      </c>
      <c r="CX482" s="4" t="s">
        <v>9</v>
      </c>
      <c r="CY482" s="4" t="s">
        <v>9</v>
      </c>
      <c r="CZ482" s="4" t="s">
        <v>9</v>
      </c>
      <c r="DA482" s="4" t="s">
        <v>9</v>
      </c>
      <c r="DB482" s="4" t="s">
        <v>9</v>
      </c>
      <c r="DC482" s="102"/>
      <c r="DE482" s="8" t="str">
        <f t="shared" si="14"/>
        <v>XIT814</v>
      </c>
      <c r="DF482" s="8" t="str">
        <f t="shared" si="15"/>
        <v>Physical security</v>
      </c>
    </row>
    <row r="483" spans="1:110">
      <c r="A483" s="4" t="s">
        <v>6390</v>
      </c>
      <c r="B483" s="4" t="s">
        <v>5899</v>
      </c>
      <c r="C483" s="4" t="s">
        <v>4955</v>
      </c>
      <c r="D483" s="4" t="s">
        <v>9</v>
      </c>
      <c r="E483" s="4" t="s">
        <v>5900</v>
      </c>
      <c r="F483" s="102">
        <v>44502</v>
      </c>
      <c r="G483" s="4" t="s">
        <v>9</v>
      </c>
      <c r="H483" s="102"/>
      <c r="I483" s="4" t="s">
        <v>7156</v>
      </c>
      <c r="J483" s="4" t="s">
        <v>9</v>
      </c>
      <c r="K483" s="4" t="s">
        <v>5002</v>
      </c>
      <c r="L483" s="4" t="s">
        <v>9</v>
      </c>
      <c r="M483" s="4" t="s">
        <v>9</v>
      </c>
      <c r="N483" s="4" t="s">
        <v>5002</v>
      </c>
      <c r="O483" s="4" t="s">
        <v>4955</v>
      </c>
      <c r="P483" s="4" t="s">
        <v>5901</v>
      </c>
      <c r="Q483" s="4" t="s">
        <v>9</v>
      </c>
      <c r="R483" s="4" t="s">
        <v>9</v>
      </c>
      <c r="S483" s="4" t="s">
        <v>11</v>
      </c>
      <c r="T483" s="4" t="s">
        <v>1449</v>
      </c>
      <c r="U483" s="4" t="s">
        <v>5902</v>
      </c>
      <c r="V483" s="102"/>
      <c r="W483" s="4" t="s">
        <v>5902</v>
      </c>
      <c r="X483" s="4" t="s">
        <v>9</v>
      </c>
      <c r="Y483" s="4" t="s">
        <v>11</v>
      </c>
      <c r="Z483" s="4" t="s">
        <v>9</v>
      </c>
      <c r="AA483" s="4" t="s">
        <v>9</v>
      </c>
      <c r="AB483" s="102"/>
      <c r="AC483" s="102"/>
      <c r="AD483" s="102"/>
      <c r="AE483" s="102">
        <v>44502</v>
      </c>
      <c r="AF483" s="102"/>
      <c r="AG483" s="102"/>
      <c r="AH483" s="4" t="s">
        <v>5903</v>
      </c>
      <c r="AI483" s="4" t="s">
        <v>9</v>
      </c>
      <c r="AJ483" s="4" t="s">
        <v>9</v>
      </c>
      <c r="AK483" s="4" t="s">
        <v>9</v>
      </c>
      <c r="AL483" s="4" t="s">
        <v>5904</v>
      </c>
      <c r="AM483" s="4" t="s">
        <v>5905</v>
      </c>
      <c r="AN483" s="4" t="s">
        <v>9</v>
      </c>
      <c r="AO483" s="4" t="s">
        <v>9</v>
      </c>
      <c r="AP483" s="4" t="s">
        <v>5902</v>
      </c>
      <c r="AQ483" s="4" t="s">
        <v>9</v>
      </c>
      <c r="AR483" s="4" t="s">
        <v>9</v>
      </c>
      <c r="AS483" s="4" t="s">
        <v>9</v>
      </c>
      <c r="AT483" s="4" t="s">
        <v>9</v>
      </c>
      <c r="AU483" s="4" t="s">
        <v>9</v>
      </c>
      <c r="AV483" s="102"/>
      <c r="AW483" s="4" t="s">
        <v>5902</v>
      </c>
      <c r="AX483" s="4" t="s">
        <v>9</v>
      </c>
      <c r="AY483" s="4" t="s">
        <v>9</v>
      </c>
      <c r="AZ483" s="4" t="s">
        <v>9</v>
      </c>
      <c r="BA483" s="4" t="s">
        <v>9</v>
      </c>
      <c r="BB483" s="103">
        <v>0</v>
      </c>
      <c r="BC483" s="102"/>
      <c r="BD483" s="4" t="s">
        <v>9</v>
      </c>
      <c r="BE483" s="102"/>
      <c r="BF483" s="102"/>
      <c r="BG483" s="4" t="s">
        <v>9</v>
      </c>
      <c r="BH483" s="4" t="s">
        <v>5906</v>
      </c>
      <c r="BI483" s="4" t="s">
        <v>9</v>
      </c>
      <c r="BJ483" s="4" t="s">
        <v>9</v>
      </c>
      <c r="BK483" s="4" t="s">
        <v>9</v>
      </c>
      <c r="BL483" s="4" t="s">
        <v>9</v>
      </c>
      <c r="BM483" s="4" t="s">
        <v>9</v>
      </c>
      <c r="BN483" s="4" t="s">
        <v>5907</v>
      </c>
      <c r="BO483" s="4" t="s">
        <v>5908</v>
      </c>
      <c r="BP483" s="4" t="s">
        <v>9</v>
      </c>
      <c r="BQ483" s="4" t="s">
        <v>9</v>
      </c>
      <c r="BR483" s="4" t="s">
        <v>5902</v>
      </c>
      <c r="BS483" s="4" t="s">
        <v>9</v>
      </c>
      <c r="BT483" s="4" t="s">
        <v>9</v>
      </c>
      <c r="BU483" s="4" t="s">
        <v>9</v>
      </c>
      <c r="BV483" s="4" t="s">
        <v>9</v>
      </c>
      <c r="BW483" s="4" t="s">
        <v>9</v>
      </c>
      <c r="BX483" s="4" t="s">
        <v>5901</v>
      </c>
      <c r="BY483" s="4" t="s">
        <v>9</v>
      </c>
      <c r="BZ483" s="4" t="s">
        <v>9</v>
      </c>
      <c r="CA483" s="4" t="s">
        <v>9</v>
      </c>
      <c r="CB483" s="4" t="s">
        <v>9</v>
      </c>
      <c r="CC483" s="4" t="s">
        <v>9</v>
      </c>
      <c r="CD483" s="4" t="s">
        <v>9</v>
      </c>
      <c r="CE483" s="4" t="s">
        <v>9</v>
      </c>
      <c r="CF483" s="4" t="s">
        <v>5902</v>
      </c>
      <c r="CG483" s="4" t="s">
        <v>9</v>
      </c>
      <c r="CH483" s="4" t="s">
        <v>9</v>
      </c>
      <c r="CI483" s="4" t="s">
        <v>9</v>
      </c>
      <c r="CJ483" s="4" t="s">
        <v>9</v>
      </c>
      <c r="CK483" s="104">
        <v>0.51748842592593003</v>
      </c>
      <c r="CL483" s="104">
        <v>0</v>
      </c>
      <c r="CM483" s="4" t="s">
        <v>9</v>
      </c>
      <c r="CN483" s="4" t="s">
        <v>5902</v>
      </c>
      <c r="CO483" s="4" t="s">
        <v>9</v>
      </c>
      <c r="CP483" s="4" t="s">
        <v>9</v>
      </c>
      <c r="CQ483" s="4" t="s">
        <v>9</v>
      </c>
      <c r="CR483" s="4" t="s">
        <v>9</v>
      </c>
      <c r="CS483" s="4" t="s">
        <v>9</v>
      </c>
      <c r="CT483" s="4" t="s">
        <v>9</v>
      </c>
      <c r="CU483" s="4" t="s">
        <v>9</v>
      </c>
      <c r="CV483" s="4" t="s">
        <v>11</v>
      </c>
      <c r="CW483" s="4" t="s">
        <v>5909</v>
      </c>
      <c r="CX483" s="4" t="s">
        <v>9</v>
      </c>
      <c r="CY483" s="4" t="s">
        <v>9</v>
      </c>
      <c r="CZ483" s="4" t="s">
        <v>9</v>
      </c>
      <c r="DA483" s="4" t="s">
        <v>9</v>
      </c>
      <c r="DB483" s="4" t="s">
        <v>9</v>
      </c>
      <c r="DC483" s="102"/>
      <c r="DE483" s="8" t="str">
        <f t="shared" si="14"/>
        <v>XIT815</v>
      </c>
      <c r="DF483" s="8" t="str">
        <f t="shared" si="15"/>
        <v>R&amp;M Camera</v>
      </c>
    </row>
    <row r="484" spans="1:110">
      <c r="A484" s="4" t="s">
        <v>6391</v>
      </c>
      <c r="B484" s="4" t="s">
        <v>5899</v>
      </c>
      <c r="C484" s="4" t="s">
        <v>4955</v>
      </c>
      <c r="D484" s="4" t="s">
        <v>9</v>
      </c>
      <c r="E484" s="4" t="s">
        <v>5900</v>
      </c>
      <c r="F484" s="102">
        <v>44502</v>
      </c>
      <c r="G484" s="4" t="s">
        <v>9</v>
      </c>
      <c r="H484" s="102"/>
      <c r="I484" s="4" t="s">
        <v>7157</v>
      </c>
      <c r="J484" s="4" t="s">
        <v>9</v>
      </c>
      <c r="K484" s="4" t="s">
        <v>5002</v>
      </c>
      <c r="L484" s="4" t="s">
        <v>9</v>
      </c>
      <c r="M484" s="4" t="s">
        <v>9</v>
      </c>
      <c r="N484" s="4" t="s">
        <v>5002</v>
      </c>
      <c r="O484" s="4" t="s">
        <v>4955</v>
      </c>
      <c r="P484" s="4" t="s">
        <v>5901</v>
      </c>
      <c r="Q484" s="4" t="s">
        <v>9</v>
      </c>
      <c r="R484" s="4" t="s">
        <v>9</v>
      </c>
      <c r="S484" s="4" t="s">
        <v>11</v>
      </c>
      <c r="T484" s="4" t="s">
        <v>1449</v>
      </c>
      <c r="U484" s="4" t="s">
        <v>5902</v>
      </c>
      <c r="V484" s="102"/>
      <c r="W484" s="4" t="s">
        <v>5902</v>
      </c>
      <c r="X484" s="4" t="s">
        <v>9</v>
      </c>
      <c r="Y484" s="4" t="s">
        <v>11</v>
      </c>
      <c r="Z484" s="4" t="s">
        <v>9</v>
      </c>
      <c r="AA484" s="4" t="s">
        <v>9</v>
      </c>
      <c r="AB484" s="102"/>
      <c r="AC484" s="102"/>
      <c r="AD484" s="102"/>
      <c r="AE484" s="102">
        <v>44502</v>
      </c>
      <c r="AF484" s="102"/>
      <c r="AG484" s="102"/>
      <c r="AH484" s="4" t="s">
        <v>5903</v>
      </c>
      <c r="AI484" s="4" t="s">
        <v>9</v>
      </c>
      <c r="AJ484" s="4" t="s">
        <v>9</v>
      </c>
      <c r="AK484" s="4" t="s">
        <v>9</v>
      </c>
      <c r="AL484" s="4" t="s">
        <v>5904</v>
      </c>
      <c r="AM484" s="4" t="s">
        <v>5905</v>
      </c>
      <c r="AN484" s="4" t="s">
        <v>9</v>
      </c>
      <c r="AO484" s="4" t="s">
        <v>9</v>
      </c>
      <c r="AP484" s="4" t="s">
        <v>5902</v>
      </c>
      <c r="AQ484" s="4" t="s">
        <v>9</v>
      </c>
      <c r="AR484" s="4" t="s">
        <v>9</v>
      </c>
      <c r="AS484" s="4" t="s">
        <v>9</v>
      </c>
      <c r="AT484" s="4" t="s">
        <v>9</v>
      </c>
      <c r="AU484" s="4" t="s">
        <v>9</v>
      </c>
      <c r="AV484" s="102"/>
      <c r="AW484" s="4" t="s">
        <v>5902</v>
      </c>
      <c r="AX484" s="4" t="s">
        <v>9</v>
      </c>
      <c r="AY484" s="4" t="s">
        <v>9</v>
      </c>
      <c r="AZ484" s="4" t="s">
        <v>9</v>
      </c>
      <c r="BA484" s="4" t="s">
        <v>9</v>
      </c>
      <c r="BB484" s="103">
        <v>0</v>
      </c>
      <c r="BC484" s="102"/>
      <c r="BD484" s="4" t="s">
        <v>9</v>
      </c>
      <c r="BE484" s="102"/>
      <c r="BF484" s="102"/>
      <c r="BG484" s="4" t="s">
        <v>9</v>
      </c>
      <c r="BH484" s="4" t="s">
        <v>5906</v>
      </c>
      <c r="BI484" s="4" t="s">
        <v>9</v>
      </c>
      <c r="BJ484" s="4" t="s">
        <v>9</v>
      </c>
      <c r="BK484" s="4" t="s">
        <v>9</v>
      </c>
      <c r="BL484" s="4" t="s">
        <v>9</v>
      </c>
      <c r="BM484" s="4" t="s">
        <v>9</v>
      </c>
      <c r="BN484" s="4" t="s">
        <v>5907</v>
      </c>
      <c r="BO484" s="4" t="s">
        <v>5908</v>
      </c>
      <c r="BP484" s="4" t="s">
        <v>9</v>
      </c>
      <c r="BQ484" s="4" t="s">
        <v>9</v>
      </c>
      <c r="BR484" s="4" t="s">
        <v>5902</v>
      </c>
      <c r="BS484" s="4" t="s">
        <v>9</v>
      </c>
      <c r="BT484" s="4" t="s">
        <v>9</v>
      </c>
      <c r="BU484" s="4" t="s">
        <v>9</v>
      </c>
      <c r="BV484" s="4" t="s">
        <v>9</v>
      </c>
      <c r="BW484" s="4" t="s">
        <v>9</v>
      </c>
      <c r="BX484" s="4" t="s">
        <v>5901</v>
      </c>
      <c r="BY484" s="4" t="s">
        <v>9</v>
      </c>
      <c r="BZ484" s="4" t="s">
        <v>9</v>
      </c>
      <c r="CA484" s="4" t="s">
        <v>9</v>
      </c>
      <c r="CB484" s="4" t="s">
        <v>9</v>
      </c>
      <c r="CC484" s="4" t="s">
        <v>9</v>
      </c>
      <c r="CD484" s="4" t="s">
        <v>9</v>
      </c>
      <c r="CE484" s="4" t="s">
        <v>9</v>
      </c>
      <c r="CF484" s="4" t="s">
        <v>5902</v>
      </c>
      <c r="CG484" s="4" t="s">
        <v>9</v>
      </c>
      <c r="CH484" s="4" t="s">
        <v>9</v>
      </c>
      <c r="CI484" s="4" t="s">
        <v>9</v>
      </c>
      <c r="CJ484" s="4" t="s">
        <v>9</v>
      </c>
      <c r="CK484" s="104">
        <v>0.51748842592593003</v>
      </c>
      <c r="CL484" s="104">
        <v>0</v>
      </c>
      <c r="CM484" s="4" t="s">
        <v>9</v>
      </c>
      <c r="CN484" s="4" t="s">
        <v>5902</v>
      </c>
      <c r="CO484" s="4" t="s">
        <v>9</v>
      </c>
      <c r="CP484" s="4" t="s">
        <v>9</v>
      </c>
      <c r="CQ484" s="4" t="s">
        <v>9</v>
      </c>
      <c r="CR484" s="4" t="s">
        <v>9</v>
      </c>
      <c r="CS484" s="4" t="s">
        <v>9</v>
      </c>
      <c r="CT484" s="4" t="s">
        <v>9</v>
      </c>
      <c r="CU484" s="4" t="s">
        <v>9</v>
      </c>
      <c r="CV484" s="4" t="s">
        <v>11</v>
      </c>
      <c r="CW484" s="4" t="s">
        <v>5909</v>
      </c>
      <c r="CX484" s="4" t="s">
        <v>9</v>
      </c>
      <c r="CY484" s="4" t="s">
        <v>9</v>
      </c>
      <c r="CZ484" s="4" t="s">
        <v>9</v>
      </c>
      <c r="DA484" s="4" t="s">
        <v>9</v>
      </c>
      <c r="DB484" s="4" t="s">
        <v>9</v>
      </c>
      <c r="DC484" s="102"/>
      <c r="DE484" s="8" t="str">
        <f t="shared" si="14"/>
        <v>XIT820</v>
      </c>
      <c r="DF484" s="8" t="str">
        <f t="shared" si="15"/>
        <v>Software Maintenance</v>
      </c>
    </row>
    <row r="485" spans="1:110">
      <c r="A485" s="4" t="s">
        <v>6392</v>
      </c>
      <c r="B485" s="4" t="s">
        <v>5899</v>
      </c>
      <c r="C485" s="4" t="s">
        <v>4955</v>
      </c>
      <c r="D485" s="4" t="s">
        <v>9</v>
      </c>
      <c r="E485" s="4" t="s">
        <v>5900</v>
      </c>
      <c r="F485" s="102">
        <v>44502</v>
      </c>
      <c r="G485" s="4" t="s">
        <v>9</v>
      </c>
      <c r="H485" s="102"/>
      <c r="I485" s="4" t="s">
        <v>7158</v>
      </c>
      <c r="J485" s="4" t="s">
        <v>9</v>
      </c>
      <c r="K485" s="4" t="s">
        <v>5002</v>
      </c>
      <c r="L485" s="4" t="s">
        <v>9</v>
      </c>
      <c r="M485" s="4" t="s">
        <v>9</v>
      </c>
      <c r="N485" s="4" t="s">
        <v>5002</v>
      </c>
      <c r="O485" s="4" t="s">
        <v>4955</v>
      </c>
      <c r="P485" s="4" t="s">
        <v>5901</v>
      </c>
      <c r="Q485" s="4" t="s">
        <v>9</v>
      </c>
      <c r="R485" s="4" t="s">
        <v>9</v>
      </c>
      <c r="S485" s="4" t="s">
        <v>11</v>
      </c>
      <c r="T485" s="4" t="s">
        <v>1449</v>
      </c>
      <c r="U485" s="4" t="s">
        <v>5902</v>
      </c>
      <c r="V485" s="102"/>
      <c r="W485" s="4" t="s">
        <v>5902</v>
      </c>
      <c r="X485" s="4" t="s">
        <v>9</v>
      </c>
      <c r="Y485" s="4" t="s">
        <v>11</v>
      </c>
      <c r="Z485" s="4" t="s">
        <v>9</v>
      </c>
      <c r="AA485" s="4" t="s">
        <v>9</v>
      </c>
      <c r="AB485" s="102"/>
      <c r="AC485" s="102"/>
      <c r="AD485" s="102"/>
      <c r="AE485" s="102">
        <v>44502</v>
      </c>
      <c r="AF485" s="102"/>
      <c r="AG485" s="102"/>
      <c r="AH485" s="4" t="s">
        <v>5903</v>
      </c>
      <c r="AI485" s="4" t="s">
        <v>9</v>
      </c>
      <c r="AJ485" s="4" t="s">
        <v>9</v>
      </c>
      <c r="AK485" s="4" t="s">
        <v>9</v>
      </c>
      <c r="AL485" s="4" t="s">
        <v>5904</v>
      </c>
      <c r="AM485" s="4" t="s">
        <v>5905</v>
      </c>
      <c r="AN485" s="4" t="s">
        <v>9</v>
      </c>
      <c r="AO485" s="4" t="s">
        <v>9</v>
      </c>
      <c r="AP485" s="4" t="s">
        <v>5902</v>
      </c>
      <c r="AQ485" s="4" t="s">
        <v>9</v>
      </c>
      <c r="AR485" s="4" t="s">
        <v>9</v>
      </c>
      <c r="AS485" s="4" t="s">
        <v>9</v>
      </c>
      <c r="AT485" s="4" t="s">
        <v>9</v>
      </c>
      <c r="AU485" s="4" t="s">
        <v>9</v>
      </c>
      <c r="AV485" s="102"/>
      <c r="AW485" s="4" t="s">
        <v>5902</v>
      </c>
      <c r="AX485" s="4" t="s">
        <v>9</v>
      </c>
      <c r="AY485" s="4" t="s">
        <v>9</v>
      </c>
      <c r="AZ485" s="4" t="s">
        <v>9</v>
      </c>
      <c r="BA485" s="4" t="s">
        <v>9</v>
      </c>
      <c r="BB485" s="103">
        <v>0</v>
      </c>
      <c r="BC485" s="102"/>
      <c r="BD485" s="4" t="s">
        <v>9</v>
      </c>
      <c r="BE485" s="102"/>
      <c r="BF485" s="102"/>
      <c r="BG485" s="4" t="s">
        <v>9</v>
      </c>
      <c r="BH485" s="4" t="s">
        <v>5906</v>
      </c>
      <c r="BI485" s="4" t="s">
        <v>9</v>
      </c>
      <c r="BJ485" s="4" t="s">
        <v>9</v>
      </c>
      <c r="BK485" s="4" t="s">
        <v>9</v>
      </c>
      <c r="BL485" s="4" t="s">
        <v>9</v>
      </c>
      <c r="BM485" s="4" t="s">
        <v>9</v>
      </c>
      <c r="BN485" s="4" t="s">
        <v>5907</v>
      </c>
      <c r="BO485" s="4" t="s">
        <v>5908</v>
      </c>
      <c r="BP485" s="4" t="s">
        <v>9</v>
      </c>
      <c r="BQ485" s="4" t="s">
        <v>9</v>
      </c>
      <c r="BR485" s="4" t="s">
        <v>5902</v>
      </c>
      <c r="BS485" s="4" t="s">
        <v>9</v>
      </c>
      <c r="BT485" s="4" t="s">
        <v>9</v>
      </c>
      <c r="BU485" s="4" t="s">
        <v>9</v>
      </c>
      <c r="BV485" s="4" t="s">
        <v>9</v>
      </c>
      <c r="BW485" s="4" t="s">
        <v>9</v>
      </c>
      <c r="BX485" s="4" t="s">
        <v>5901</v>
      </c>
      <c r="BY485" s="4" t="s">
        <v>9</v>
      </c>
      <c r="BZ485" s="4" t="s">
        <v>9</v>
      </c>
      <c r="CA485" s="4" t="s">
        <v>9</v>
      </c>
      <c r="CB485" s="4" t="s">
        <v>9</v>
      </c>
      <c r="CC485" s="4" t="s">
        <v>9</v>
      </c>
      <c r="CD485" s="4" t="s">
        <v>9</v>
      </c>
      <c r="CE485" s="4" t="s">
        <v>9</v>
      </c>
      <c r="CF485" s="4" t="s">
        <v>5902</v>
      </c>
      <c r="CG485" s="4" t="s">
        <v>9</v>
      </c>
      <c r="CH485" s="4" t="s">
        <v>9</v>
      </c>
      <c r="CI485" s="4" t="s">
        <v>9</v>
      </c>
      <c r="CJ485" s="4" t="s">
        <v>9</v>
      </c>
      <c r="CK485" s="104">
        <v>0.51748842592593003</v>
      </c>
      <c r="CL485" s="104">
        <v>0</v>
      </c>
      <c r="CM485" s="4" t="s">
        <v>9</v>
      </c>
      <c r="CN485" s="4" t="s">
        <v>5902</v>
      </c>
      <c r="CO485" s="4" t="s">
        <v>9</v>
      </c>
      <c r="CP485" s="4" t="s">
        <v>9</v>
      </c>
      <c r="CQ485" s="4" t="s">
        <v>9</v>
      </c>
      <c r="CR485" s="4" t="s">
        <v>9</v>
      </c>
      <c r="CS485" s="4" t="s">
        <v>9</v>
      </c>
      <c r="CT485" s="4" t="s">
        <v>9</v>
      </c>
      <c r="CU485" s="4" t="s">
        <v>9</v>
      </c>
      <c r="CV485" s="4" t="s">
        <v>11</v>
      </c>
      <c r="CW485" s="4" t="s">
        <v>5909</v>
      </c>
      <c r="CX485" s="4" t="s">
        <v>9</v>
      </c>
      <c r="CY485" s="4" t="s">
        <v>9</v>
      </c>
      <c r="CZ485" s="4" t="s">
        <v>9</v>
      </c>
      <c r="DA485" s="4" t="s">
        <v>9</v>
      </c>
      <c r="DB485" s="4" t="s">
        <v>9</v>
      </c>
      <c r="DC485" s="102"/>
      <c r="DE485" s="8" t="str">
        <f t="shared" si="14"/>
        <v>XIT990</v>
      </c>
      <c r="DF485" s="8" t="str">
        <f t="shared" si="15"/>
        <v>IT Training</v>
      </c>
    </row>
    <row r="486" spans="1:110">
      <c r="A486" s="4" t="s">
        <v>6393</v>
      </c>
      <c r="B486" s="4" t="s">
        <v>5899</v>
      </c>
      <c r="C486" s="4" t="s">
        <v>4955</v>
      </c>
      <c r="D486" s="4" t="s">
        <v>9</v>
      </c>
      <c r="E486" s="4" t="s">
        <v>5900</v>
      </c>
      <c r="F486" s="102">
        <v>44502</v>
      </c>
      <c r="G486" s="4" t="s">
        <v>9</v>
      </c>
      <c r="H486" s="102"/>
      <c r="I486" s="4" t="s">
        <v>7159</v>
      </c>
      <c r="J486" s="4" t="s">
        <v>9</v>
      </c>
      <c r="K486" s="4" t="s">
        <v>5002</v>
      </c>
      <c r="L486" s="4" t="s">
        <v>9</v>
      </c>
      <c r="M486" s="4" t="s">
        <v>9</v>
      </c>
      <c r="N486" s="4" t="s">
        <v>5002</v>
      </c>
      <c r="O486" s="4" t="s">
        <v>4955</v>
      </c>
      <c r="P486" s="4" t="s">
        <v>5901</v>
      </c>
      <c r="Q486" s="4" t="s">
        <v>9</v>
      </c>
      <c r="R486" s="4" t="s">
        <v>9</v>
      </c>
      <c r="S486" s="4" t="s">
        <v>11</v>
      </c>
      <c r="T486" s="4" t="s">
        <v>1449</v>
      </c>
      <c r="U486" s="4" t="s">
        <v>5902</v>
      </c>
      <c r="V486" s="102"/>
      <c r="W486" s="4" t="s">
        <v>5902</v>
      </c>
      <c r="X486" s="4" t="s">
        <v>9</v>
      </c>
      <c r="Y486" s="4" t="s">
        <v>11</v>
      </c>
      <c r="Z486" s="4" t="s">
        <v>9</v>
      </c>
      <c r="AA486" s="4" t="s">
        <v>9</v>
      </c>
      <c r="AB486" s="102"/>
      <c r="AC486" s="102"/>
      <c r="AD486" s="102"/>
      <c r="AE486" s="102">
        <v>44502</v>
      </c>
      <c r="AF486" s="102"/>
      <c r="AG486" s="102"/>
      <c r="AH486" s="4" t="s">
        <v>5903</v>
      </c>
      <c r="AI486" s="4" t="s">
        <v>9</v>
      </c>
      <c r="AJ486" s="4" t="s">
        <v>9</v>
      </c>
      <c r="AK486" s="4" t="s">
        <v>9</v>
      </c>
      <c r="AL486" s="4" t="s">
        <v>5904</v>
      </c>
      <c r="AM486" s="4" t="s">
        <v>5905</v>
      </c>
      <c r="AN486" s="4" t="s">
        <v>9</v>
      </c>
      <c r="AO486" s="4" t="s">
        <v>9</v>
      </c>
      <c r="AP486" s="4" t="s">
        <v>5902</v>
      </c>
      <c r="AQ486" s="4" t="s">
        <v>9</v>
      </c>
      <c r="AR486" s="4" t="s">
        <v>9</v>
      </c>
      <c r="AS486" s="4" t="s">
        <v>9</v>
      </c>
      <c r="AT486" s="4" t="s">
        <v>9</v>
      </c>
      <c r="AU486" s="4" t="s">
        <v>9</v>
      </c>
      <c r="AV486" s="102"/>
      <c r="AW486" s="4" t="s">
        <v>5902</v>
      </c>
      <c r="AX486" s="4" t="s">
        <v>9</v>
      </c>
      <c r="AY486" s="4" t="s">
        <v>9</v>
      </c>
      <c r="AZ486" s="4" t="s">
        <v>9</v>
      </c>
      <c r="BA486" s="4" t="s">
        <v>9</v>
      </c>
      <c r="BB486" s="103">
        <v>0</v>
      </c>
      <c r="BC486" s="102"/>
      <c r="BD486" s="4" t="s">
        <v>9</v>
      </c>
      <c r="BE486" s="102"/>
      <c r="BF486" s="102"/>
      <c r="BG486" s="4" t="s">
        <v>9</v>
      </c>
      <c r="BH486" s="4" t="s">
        <v>5906</v>
      </c>
      <c r="BI486" s="4" t="s">
        <v>9</v>
      </c>
      <c r="BJ486" s="4" t="s">
        <v>9</v>
      </c>
      <c r="BK486" s="4" t="s">
        <v>9</v>
      </c>
      <c r="BL486" s="4" t="s">
        <v>9</v>
      </c>
      <c r="BM486" s="4" t="s">
        <v>9</v>
      </c>
      <c r="BN486" s="4" t="s">
        <v>5907</v>
      </c>
      <c r="BO486" s="4" t="s">
        <v>5908</v>
      </c>
      <c r="BP486" s="4" t="s">
        <v>9</v>
      </c>
      <c r="BQ486" s="4" t="s">
        <v>9</v>
      </c>
      <c r="BR486" s="4" t="s">
        <v>5902</v>
      </c>
      <c r="BS486" s="4" t="s">
        <v>9</v>
      </c>
      <c r="BT486" s="4" t="s">
        <v>9</v>
      </c>
      <c r="BU486" s="4" t="s">
        <v>9</v>
      </c>
      <c r="BV486" s="4" t="s">
        <v>9</v>
      </c>
      <c r="BW486" s="4" t="s">
        <v>9</v>
      </c>
      <c r="BX486" s="4" t="s">
        <v>5901</v>
      </c>
      <c r="BY486" s="4" t="s">
        <v>9</v>
      </c>
      <c r="BZ486" s="4" t="s">
        <v>9</v>
      </c>
      <c r="CA486" s="4" t="s">
        <v>9</v>
      </c>
      <c r="CB486" s="4" t="s">
        <v>9</v>
      </c>
      <c r="CC486" s="4" t="s">
        <v>9</v>
      </c>
      <c r="CD486" s="4" t="s">
        <v>9</v>
      </c>
      <c r="CE486" s="4" t="s">
        <v>9</v>
      </c>
      <c r="CF486" s="4" t="s">
        <v>5902</v>
      </c>
      <c r="CG486" s="4" t="s">
        <v>9</v>
      </c>
      <c r="CH486" s="4" t="s">
        <v>9</v>
      </c>
      <c r="CI486" s="4" t="s">
        <v>9</v>
      </c>
      <c r="CJ486" s="4" t="s">
        <v>9</v>
      </c>
      <c r="CK486" s="104">
        <v>0.51748842592593003</v>
      </c>
      <c r="CL486" s="104">
        <v>0</v>
      </c>
      <c r="CM486" s="4" t="s">
        <v>9</v>
      </c>
      <c r="CN486" s="4" t="s">
        <v>5902</v>
      </c>
      <c r="CO486" s="4" t="s">
        <v>9</v>
      </c>
      <c r="CP486" s="4" t="s">
        <v>9</v>
      </c>
      <c r="CQ486" s="4" t="s">
        <v>9</v>
      </c>
      <c r="CR486" s="4" t="s">
        <v>9</v>
      </c>
      <c r="CS486" s="4" t="s">
        <v>9</v>
      </c>
      <c r="CT486" s="4" t="s">
        <v>9</v>
      </c>
      <c r="CU486" s="4" t="s">
        <v>9</v>
      </c>
      <c r="CV486" s="4" t="s">
        <v>11</v>
      </c>
      <c r="CW486" s="4" t="s">
        <v>5909</v>
      </c>
      <c r="CX486" s="4" t="s">
        <v>9</v>
      </c>
      <c r="CY486" s="4" t="s">
        <v>9</v>
      </c>
      <c r="CZ486" s="4" t="s">
        <v>9</v>
      </c>
      <c r="DA486" s="4" t="s">
        <v>9</v>
      </c>
      <c r="DB486" s="4" t="s">
        <v>9</v>
      </c>
      <c r="DC486" s="102"/>
      <c r="DE486" s="8" t="str">
        <f t="shared" si="14"/>
        <v>XIT999</v>
      </c>
      <c r="DF486" s="8" t="str">
        <f t="shared" si="15"/>
        <v>IT Misc</v>
      </c>
    </row>
    <row r="487" spans="1:110">
      <c r="A487" s="4" t="s">
        <v>6394</v>
      </c>
      <c r="B487" s="4" t="s">
        <v>5899</v>
      </c>
      <c r="C487" s="4" t="s">
        <v>4955</v>
      </c>
      <c r="D487" s="4" t="s">
        <v>9</v>
      </c>
      <c r="E487" s="4" t="s">
        <v>5900</v>
      </c>
      <c r="F487" s="102">
        <v>44502</v>
      </c>
      <c r="G487" s="4" t="s">
        <v>9</v>
      </c>
      <c r="H487" s="102"/>
      <c r="I487" s="4" t="s">
        <v>7160</v>
      </c>
      <c r="J487" s="4" t="s">
        <v>9</v>
      </c>
      <c r="K487" s="4" t="s">
        <v>5002</v>
      </c>
      <c r="L487" s="4" t="s">
        <v>9</v>
      </c>
      <c r="M487" s="4" t="s">
        <v>9</v>
      </c>
      <c r="N487" s="4" t="s">
        <v>5002</v>
      </c>
      <c r="O487" s="4" t="s">
        <v>4955</v>
      </c>
      <c r="P487" s="4" t="s">
        <v>5901</v>
      </c>
      <c r="Q487" s="4" t="s">
        <v>9</v>
      </c>
      <c r="R487" s="4" t="s">
        <v>9</v>
      </c>
      <c r="S487" s="4" t="s">
        <v>11</v>
      </c>
      <c r="T487" s="4" t="s">
        <v>1449</v>
      </c>
      <c r="U487" s="4" t="s">
        <v>5902</v>
      </c>
      <c r="V487" s="102"/>
      <c r="W487" s="4" t="s">
        <v>5902</v>
      </c>
      <c r="X487" s="4" t="s">
        <v>9</v>
      </c>
      <c r="Y487" s="4" t="s">
        <v>11</v>
      </c>
      <c r="Z487" s="4" t="s">
        <v>9</v>
      </c>
      <c r="AA487" s="4" t="s">
        <v>9</v>
      </c>
      <c r="AB487" s="102"/>
      <c r="AC487" s="102"/>
      <c r="AD487" s="102"/>
      <c r="AE487" s="102">
        <v>44502</v>
      </c>
      <c r="AF487" s="102"/>
      <c r="AG487" s="102"/>
      <c r="AH487" s="4" t="s">
        <v>5903</v>
      </c>
      <c r="AI487" s="4" t="s">
        <v>9</v>
      </c>
      <c r="AJ487" s="4" t="s">
        <v>9</v>
      </c>
      <c r="AK487" s="4" t="s">
        <v>9</v>
      </c>
      <c r="AL487" s="4" t="s">
        <v>5904</v>
      </c>
      <c r="AM487" s="4" t="s">
        <v>5905</v>
      </c>
      <c r="AN487" s="4" t="s">
        <v>9</v>
      </c>
      <c r="AO487" s="4" t="s">
        <v>9</v>
      </c>
      <c r="AP487" s="4" t="s">
        <v>5902</v>
      </c>
      <c r="AQ487" s="4" t="s">
        <v>9</v>
      </c>
      <c r="AR487" s="4" t="s">
        <v>9</v>
      </c>
      <c r="AS487" s="4" t="s">
        <v>9</v>
      </c>
      <c r="AT487" s="4" t="s">
        <v>9</v>
      </c>
      <c r="AU487" s="4" t="s">
        <v>9</v>
      </c>
      <c r="AV487" s="102"/>
      <c r="AW487" s="4" t="s">
        <v>5902</v>
      </c>
      <c r="AX487" s="4" t="s">
        <v>9</v>
      </c>
      <c r="AY487" s="4" t="s">
        <v>9</v>
      </c>
      <c r="AZ487" s="4" t="s">
        <v>9</v>
      </c>
      <c r="BA487" s="4" t="s">
        <v>9</v>
      </c>
      <c r="BB487" s="103">
        <v>0</v>
      </c>
      <c r="BC487" s="102"/>
      <c r="BD487" s="4" t="s">
        <v>9</v>
      </c>
      <c r="BE487" s="102"/>
      <c r="BF487" s="102"/>
      <c r="BG487" s="4" t="s">
        <v>9</v>
      </c>
      <c r="BH487" s="4" t="s">
        <v>5906</v>
      </c>
      <c r="BI487" s="4" t="s">
        <v>9</v>
      </c>
      <c r="BJ487" s="4" t="s">
        <v>9</v>
      </c>
      <c r="BK487" s="4" t="s">
        <v>9</v>
      </c>
      <c r="BL487" s="4" t="s">
        <v>9</v>
      </c>
      <c r="BM487" s="4" t="s">
        <v>9</v>
      </c>
      <c r="BN487" s="4" t="s">
        <v>5907</v>
      </c>
      <c r="BO487" s="4" t="s">
        <v>5908</v>
      </c>
      <c r="BP487" s="4" t="s">
        <v>9</v>
      </c>
      <c r="BQ487" s="4" t="s">
        <v>9</v>
      </c>
      <c r="BR487" s="4" t="s">
        <v>5902</v>
      </c>
      <c r="BS487" s="4" t="s">
        <v>9</v>
      </c>
      <c r="BT487" s="4" t="s">
        <v>9</v>
      </c>
      <c r="BU487" s="4" t="s">
        <v>9</v>
      </c>
      <c r="BV487" s="4" t="s">
        <v>9</v>
      </c>
      <c r="BW487" s="4" t="s">
        <v>9</v>
      </c>
      <c r="BX487" s="4" t="s">
        <v>5901</v>
      </c>
      <c r="BY487" s="4" t="s">
        <v>9</v>
      </c>
      <c r="BZ487" s="4" t="s">
        <v>9</v>
      </c>
      <c r="CA487" s="4" t="s">
        <v>9</v>
      </c>
      <c r="CB487" s="4" t="s">
        <v>9</v>
      </c>
      <c r="CC487" s="4" t="s">
        <v>9</v>
      </c>
      <c r="CD487" s="4" t="s">
        <v>9</v>
      </c>
      <c r="CE487" s="4" t="s">
        <v>9</v>
      </c>
      <c r="CF487" s="4" t="s">
        <v>5902</v>
      </c>
      <c r="CG487" s="4" t="s">
        <v>9</v>
      </c>
      <c r="CH487" s="4" t="s">
        <v>9</v>
      </c>
      <c r="CI487" s="4" t="s">
        <v>9</v>
      </c>
      <c r="CJ487" s="4" t="s">
        <v>9</v>
      </c>
      <c r="CK487" s="104">
        <v>0.51748842592593003</v>
      </c>
      <c r="CL487" s="104">
        <v>0</v>
      </c>
      <c r="CM487" s="4" t="s">
        <v>9</v>
      </c>
      <c r="CN487" s="4" t="s">
        <v>5902</v>
      </c>
      <c r="CO487" s="4" t="s">
        <v>9</v>
      </c>
      <c r="CP487" s="4" t="s">
        <v>9</v>
      </c>
      <c r="CQ487" s="4" t="s">
        <v>9</v>
      </c>
      <c r="CR487" s="4" t="s">
        <v>9</v>
      </c>
      <c r="CS487" s="4" t="s">
        <v>9</v>
      </c>
      <c r="CT487" s="4" t="s">
        <v>9</v>
      </c>
      <c r="CU487" s="4" t="s">
        <v>9</v>
      </c>
      <c r="CV487" s="4" t="s">
        <v>11</v>
      </c>
      <c r="CW487" s="4" t="s">
        <v>5909</v>
      </c>
      <c r="CX487" s="4" t="s">
        <v>9</v>
      </c>
      <c r="CY487" s="4" t="s">
        <v>9</v>
      </c>
      <c r="CZ487" s="4" t="s">
        <v>9</v>
      </c>
      <c r="DA487" s="4" t="s">
        <v>9</v>
      </c>
      <c r="DB487" s="4" t="s">
        <v>9</v>
      </c>
      <c r="DC487" s="102"/>
      <c r="DE487" s="8" t="str">
        <f t="shared" si="14"/>
        <v>XLA001</v>
      </c>
      <c r="DF487" s="8" t="str">
        <f t="shared" si="15"/>
        <v>Vit D Validation</v>
      </c>
    </row>
    <row r="488" spans="1:110">
      <c r="A488" s="4" t="s">
        <v>6395</v>
      </c>
      <c r="B488" s="4" t="s">
        <v>5899</v>
      </c>
      <c r="C488" s="4" t="s">
        <v>4955</v>
      </c>
      <c r="D488" s="4" t="s">
        <v>9</v>
      </c>
      <c r="E488" s="4" t="s">
        <v>5900</v>
      </c>
      <c r="F488" s="102">
        <v>44502</v>
      </c>
      <c r="G488" s="4" t="s">
        <v>9</v>
      </c>
      <c r="H488" s="102"/>
      <c r="I488" s="4" t="s">
        <v>7161</v>
      </c>
      <c r="J488" s="4" t="s">
        <v>9</v>
      </c>
      <c r="K488" s="4" t="s">
        <v>5002</v>
      </c>
      <c r="L488" s="4" t="s">
        <v>9</v>
      </c>
      <c r="M488" s="4" t="s">
        <v>9</v>
      </c>
      <c r="N488" s="4" t="s">
        <v>5002</v>
      </c>
      <c r="O488" s="4" t="s">
        <v>4955</v>
      </c>
      <c r="P488" s="4" t="s">
        <v>5901</v>
      </c>
      <c r="Q488" s="4" t="s">
        <v>9</v>
      </c>
      <c r="R488" s="4" t="s">
        <v>9</v>
      </c>
      <c r="S488" s="4" t="s">
        <v>11</v>
      </c>
      <c r="T488" s="4" t="s">
        <v>1449</v>
      </c>
      <c r="U488" s="4" t="s">
        <v>5902</v>
      </c>
      <c r="V488" s="102"/>
      <c r="W488" s="4" t="s">
        <v>5902</v>
      </c>
      <c r="X488" s="4" t="s">
        <v>9</v>
      </c>
      <c r="Y488" s="4" t="s">
        <v>11</v>
      </c>
      <c r="Z488" s="4" t="s">
        <v>9</v>
      </c>
      <c r="AA488" s="4" t="s">
        <v>9</v>
      </c>
      <c r="AB488" s="102"/>
      <c r="AC488" s="102"/>
      <c r="AD488" s="102"/>
      <c r="AE488" s="102">
        <v>44502</v>
      </c>
      <c r="AF488" s="102"/>
      <c r="AG488" s="102"/>
      <c r="AH488" s="4" t="s">
        <v>5903</v>
      </c>
      <c r="AI488" s="4" t="s">
        <v>9</v>
      </c>
      <c r="AJ488" s="4" t="s">
        <v>9</v>
      </c>
      <c r="AK488" s="4" t="s">
        <v>9</v>
      </c>
      <c r="AL488" s="4" t="s">
        <v>5904</v>
      </c>
      <c r="AM488" s="4" t="s">
        <v>5905</v>
      </c>
      <c r="AN488" s="4" t="s">
        <v>9</v>
      </c>
      <c r="AO488" s="4" t="s">
        <v>9</v>
      </c>
      <c r="AP488" s="4" t="s">
        <v>5902</v>
      </c>
      <c r="AQ488" s="4" t="s">
        <v>9</v>
      </c>
      <c r="AR488" s="4" t="s">
        <v>9</v>
      </c>
      <c r="AS488" s="4" t="s">
        <v>9</v>
      </c>
      <c r="AT488" s="4" t="s">
        <v>9</v>
      </c>
      <c r="AU488" s="4" t="s">
        <v>9</v>
      </c>
      <c r="AV488" s="102"/>
      <c r="AW488" s="4" t="s">
        <v>5902</v>
      </c>
      <c r="AX488" s="4" t="s">
        <v>9</v>
      </c>
      <c r="AY488" s="4" t="s">
        <v>9</v>
      </c>
      <c r="AZ488" s="4" t="s">
        <v>9</v>
      </c>
      <c r="BA488" s="4" t="s">
        <v>9</v>
      </c>
      <c r="BB488" s="103">
        <v>0</v>
      </c>
      <c r="BC488" s="102"/>
      <c r="BD488" s="4" t="s">
        <v>9</v>
      </c>
      <c r="BE488" s="102"/>
      <c r="BF488" s="102"/>
      <c r="BG488" s="4" t="s">
        <v>9</v>
      </c>
      <c r="BH488" s="4" t="s">
        <v>5906</v>
      </c>
      <c r="BI488" s="4" t="s">
        <v>9</v>
      </c>
      <c r="BJ488" s="4" t="s">
        <v>9</v>
      </c>
      <c r="BK488" s="4" t="s">
        <v>9</v>
      </c>
      <c r="BL488" s="4" t="s">
        <v>9</v>
      </c>
      <c r="BM488" s="4" t="s">
        <v>9</v>
      </c>
      <c r="BN488" s="4" t="s">
        <v>5907</v>
      </c>
      <c r="BO488" s="4" t="s">
        <v>5908</v>
      </c>
      <c r="BP488" s="4" t="s">
        <v>9</v>
      </c>
      <c r="BQ488" s="4" t="s">
        <v>9</v>
      </c>
      <c r="BR488" s="4" t="s">
        <v>5902</v>
      </c>
      <c r="BS488" s="4" t="s">
        <v>9</v>
      </c>
      <c r="BT488" s="4" t="s">
        <v>9</v>
      </c>
      <c r="BU488" s="4" t="s">
        <v>9</v>
      </c>
      <c r="BV488" s="4" t="s">
        <v>9</v>
      </c>
      <c r="BW488" s="4" t="s">
        <v>9</v>
      </c>
      <c r="BX488" s="4" t="s">
        <v>5901</v>
      </c>
      <c r="BY488" s="4" t="s">
        <v>9</v>
      </c>
      <c r="BZ488" s="4" t="s">
        <v>9</v>
      </c>
      <c r="CA488" s="4" t="s">
        <v>9</v>
      </c>
      <c r="CB488" s="4" t="s">
        <v>9</v>
      </c>
      <c r="CC488" s="4" t="s">
        <v>9</v>
      </c>
      <c r="CD488" s="4" t="s">
        <v>9</v>
      </c>
      <c r="CE488" s="4" t="s">
        <v>9</v>
      </c>
      <c r="CF488" s="4" t="s">
        <v>5902</v>
      </c>
      <c r="CG488" s="4" t="s">
        <v>9</v>
      </c>
      <c r="CH488" s="4" t="s">
        <v>9</v>
      </c>
      <c r="CI488" s="4" t="s">
        <v>9</v>
      </c>
      <c r="CJ488" s="4" t="s">
        <v>9</v>
      </c>
      <c r="CK488" s="104">
        <v>0.51748842592593003</v>
      </c>
      <c r="CL488" s="104">
        <v>0</v>
      </c>
      <c r="CM488" s="4" t="s">
        <v>9</v>
      </c>
      <c r="CN488" s="4" t="s">
        <v>5902</v>
      </c>
      <c r="CO488" s="4" t="s">
        <v>9</v>
      </c>
      <c r="CP488" s="4" t="s">
        <v>9</v>
      </c>
      <c r="CQ488" s="4" t="s">
        <v>9</v>
      </c>
      <c r="CR488" s="4" t="s">
        <v>9</v>
      </c>
      <c r="CS488" s="4" t="s">
        <v>9</v>
      </c>
      <c r="CT488" s="4" t="s">
        <v>9</v>
      </c>
      <c r="CU488" s="4" t="s">
        <v>9</v>
      </c>
      <c r="CV488" s="4" t="s">
        <v>11</v>
      </c>
      <c r="CW488" s="4" t="s">
        <v>5909</v>
      </c>
      <c r="CX488" s="4" t="s">
        <v>9</v>
      </c>
      <c r="CY488" s="4" t="s">
        <v>9</v>
      </c>
      <c r="CZ488" s="4" t="s">
        <v>9</v>
      </c>
      <c r="DA488" s="4" t="s">
        <v>9</v>
      </c>
      <c r="DB488" s="4" t="s">
        <v>9</v>
      </c>
      <c r="DC488" s="102"/>
      <c r="DE488" s="8" t="str">
        <f t="shared" si="14"/>
        <v>XLA002</v>
      </c>
      <c r="DF488" s="8" t="str">
        <f t="shared" si="15"/>
        <v>Vit B12 Validation</v>
      </c>
    </row>
    <row r="489" spans="1:110">
      <c r="A489" s="4" t="s">
        <v>6396</v>
      </c>
      <c r="B489" s="4" t="s">
        <v>5899</v>
      </c>
      <c r="C489" s="4" t="s">
        <v>4955</v>
      </c>
      <c r="D489" s="4" t="s">
        <v>9</v>
      </c>
      <c r="E489" s="4" t="s">
        <v>5900</v>
      </c>
      <c r="F489" s="102">
        <v>44502</v>
      </c>
      <c r="G489" s="4" t="s">
        <v>9</v>
      </c>
      <c r="H489" s="102"/>
      <c r="I489" s="4" t="s">
        <v>7162</v>
      </c>
      <c r="J489" s="4" t="s">
        <v>9</v>
      </c>
      <c r="K489" s="4" t="s">
        <v>5002</v>
      </c>
      <c r="L489" s="4" t="s">
        <v>9</v>
      </c>
      <c r="M489" s="4" t="s">
        <v>9</v>
      </c>
      <c r="N489" s="4" t="s">
        <v>5002</v>
      </c>
      <c r="O489" s="4" t="s">
        <v>4955</v>
      </c>
      <c r="P489" s="4" t="s">
        <v>5901</v>
      </c>
      <c r="Q489" s="4" t="s">
        <v>9</v>
      </c>
      <c r="R489" s="4" t="s">
        <v>9</v>
      </c>
      <c r="S489" s="4" t="s">
        <v>11</v>
      </c>
      <c r="T489" s="4" t="s">
        <v>1449</v>
      </c>
      <c r="U489" s="4" t="s">
        <v>5902</v>
      </c>
      <c r="V489" s="102"/>
      <c r="W489" s="4" t="s">
        <v>5902</v>
      </c>
      <c r="X489" s="4" t="s">
        <v>9</v>
      </c>
      <c r="Y489" s="4" t="s">
        <v>11</v>
      </c>
      <c r="Z489" s="4" t="s">
        <v>9</v>
      </c>
      <c r="AA489" s="4" t="s">
        <v>9</v>
      </c>
      <c r="AB489" s="102"/>
      <c r="AC489" s="102"/>
      <c r="AD489" s="102"/>
      <c r="AE489" s="102">
        <v>44502</v>
      </c>
      <c r="AF489" s="102"/>
      <c r="AG489" s="102"/>
      <c r="AH489" s="4" t="s">
        <v>5903</v>
      </c>
      <c r="AI489" s="4" t="s">
        <v>9</v>
      </c>
      <c r="AJ489" s="4" t="s">
        <v>9</v>
      </c>
      <c r="AK489" s="4" t="s">
        <v>9</v>
      </c>
      <c r="AL489" s="4" t="s">
        <v>5904</v>
      </c>
      <c r="AM489" s="4" t="s">
        <v>5905</v>
      </c>
      <c r="AN489" s="4" t="s">
        <v>9</v>
      </c>
      <c r="AO489" s="4" t="s">
        <v>9</v>
      </c>
      <c r="AP489" s="4" t="s">
        <v>5902</v>
      </c>
      <c r="AQ489" s="4" t="s">
        <v>9</v>
      </c>
      <c r="AR489" s="4" t="s">
        <v>9</v>
      </c>
      <c r="AS489" s="4" t="s">
        <v>9</v>
      </c>
      <c r="AT489" s="4" t="s">
        <v>9</v>
      </c>
      <c r="AU489" s="4" t="s">
        <v>9</v>
      </c>
      <c r="AV489" s="102"/>
      <c r="AW489" s="4" t="s">
        <v>5902</v>
      </c>
      <c r="AX489" s="4" t="s">
        <v>9</v>
      </c>
      <c r="AY489" s="4" t="s">
        <v>9</v>
      </c>
      <c r="AZ489" s="4" t="s">
        <v>9</v>
      </c>
      <c r="BA489" s="4" t="s">
        <v>9</v>
      </c>
      <c r="BB489" s="103">
        <v>0</v>
      </c>
      <c r="BC489" s="102"/>
      <c r="BD489" s="4" t="s">
        <v>9</v>
      </c>
      <c r="BE489" s="102"/>
      <c r="BF489" s="102"/>
      <c r="BG489" s="4" t="s">
        <v>9</v>
      </c>
      <c r="BH489" s="4" t="s">
        <v>5906</v>
      </c>
      <c r="BI489" s="4" t="s">
        <v>9</v>
      </c>
      <c r="BJ489" s="4" t="s">
        <v>9</v>
      </c>
      <c r="BK489" s="4" t="s">
        <v>9</v>
      </c>
      <c r="BL489" s="4" t="s">
        <v>9</v>
      </c>
      <c r="BM489" s="4" t="s">
        <v>9</v>
      </c>
      <c r="BN489" s="4" t="s">
        <v>5907</v>
      </c>
      <c r="BO489" s="4" t="s">
        <v>5908</v>
      </c>
      <c r="BP489" s="4" t="s">
        <v>9</v>
      </c>
      <c r="BQ489" s="4" t="s">
        <v>9</v>
      </c>
      <c r="BR489" s="4" t="s">
        <v>5902</v>
      </c>
      <c r="BS489" s="4" t="s">
        <v>9</v>
      </c>
      <c r="BT489" s="4" t="s">
        <v>9</v>
      </c>
      <c r="BU489" s="4" t="s">
        <v>9</v>
      </c>
      <c r="BV489" s="4" t="s">
        <v>9</v>
      </c>
      <c r="BW489" s="4" t="s">
        <v>9</v>
      </c>
      <c r="BX489" s="4" t="s">
        <v>5901</v>
      </c>
      <c r="BY489" s="4" t="s">
        <v>9</v>
      </c>
      <c r="BZ489" s="4" t="s">
        <v>9</v>
      </c>
      <c r="CA489" s="4" t="s">
        <v>9</v>
      </c>
      <c r="CB489" s="4" t="s">
        <v>9</v>
      </c>
      <c r="CC489" s="4" t="s">
        <v>9</v>
      </c>
      <c r="CD489" s="4" t="s">
        <v>9</v>
      </c>
      <c r="CE489" s="4" t="s">
        <v>9</v>
      </c>
      <c r="CF489" s="4" t="s">
        <v>5902</v>
      </c>
      <c r="CG489" s="4" t="s">
        <v>9</v>
      </c>
      <c r="CH489" s="4" t="s">
        <v>9</v>
      </c>
      <c r="CI489" s="4" t="s">
        <v>9</v>
      </c>
      <c r="CJ489" s="4" t="s">
        <v>9</v>
      </c>
      <c r="CK489" s="104">
        <v>0.51748842592593003</v>
      </c>
      <c r="CL489" s="104">
        <v>0</v>
      </c>
      <c r="CM489" s="4" t="s">
        <v>9</v>
      </c>
      <c r="CN489" s="4" t="s">
        <v>5902</v>
      </c>
      <c r="CO489" s="4" t="s">
        <v>9</v>
      </c>
      <c r="CP489" s="4" t="s">
        <v>9</v>
      </c>
      <c r="CQ489" s="4" t="s">
        <v>9</v>
      </c>
      <c r="CR489" s="4" t="s">
        <v>9</v>
      </c>
      <c r="CS489" s="4" t="s">
        <v>9</v>
      </c>
      <c r="CT489" s="4" t="s">
        <v>9</v>
      </c>
      <c r="CU489" s="4" t="s">
        <v>9</v>
      </c>
      <c r="CV489" s="4" t="s">
        <v>11</v>
      </c>
      <c r="CW489" s="4" t="s">
        <v>5909</v>
      </c>
      <c r="CX489" s="4" t="s">
        <v>9</v>
      </c>
      <c r="CY489" s="4" t="s">
        <v>9</v>
      </c>
      <c r="CZ489" s="4" t="s">
        <v>9</v>
      </c>
      <c r="DA489" s="4" t="s">
        <v>9</v>
      </c>
      <c r="DB489" s="4" t="s">
        <v>9</v>
      </c>
      <c r="DC489" s="102"/>
      <c r="DE489" s="8" t="str">
        <f t="shared" si="14"/>
        <v>XLA003</v>
      </c>
      <c r="DF489" s="8" t="str">
        <f t="shared" si="15"/>
        <v>Folic Acid Validation</v>
      </c>
    </row>
    <row r="490" spans="1:110">
      <c r="A490" s="4" t="s">
        <v>6397</v>
      </c>
      <c r="B490" s="4" t="s">
        <v>5899</v>
      </c>
      <c r="C490" s="4" t="s">
        <v>4955</v>
      </c>
      <c r="D490" s="4" t="s">
        <v>9</v>
      </c>
      <c r="E490" s="4" t="s">
        <v>5900</v>
      </c>
      <c r="F490" s="102">
        <v>44502</v>
      </c>
      <c r="G490" s="4" t="s">
        <v>9</v>
      </c>
      <c r="H490" s="102"/>
      <c r="I490" s="4" t="s">
        <v>7163</v>
      </c>
      <c r="J490" s="4" t="s">
        <v>9</v>
      </c>
      <c r="K490" s="4" t="s">
        <v>5002</v>
      </c>
      <c r="L490" s="4" t="s">
        <v>9</v>
      </c>
      <c r="M490" s="4" t="s">
        <v>9</v>
      </c>
      <c r="N490" s="4" t="s">
        <v>5002</v>
      </c>
      <c r="O490" s="4" t="s">
        <v>4955</v>
      </c>
      <c r="P490" s="4" t="s">
        <v>5901</v>
      </c>
      <c r="Q490" s="4" t="s">
        <v>9</v>
      </c>
      <c r="R490" s="4" t="s">
        <v>9</v>
      </c>
      <c r="S490" s="4" t="s">
        <v>11</v>
      </c>
      <c r="T490" s="4" t="s">
        <v>1449</v>
      </c>
      <c r="U490" s="4" t="s">
        <v>5902</v>
      </c>
      <c r="V490" s="102"/>
      <c r="W490" s="4" t="s">
        <v>5902</v>
      </c>
      <c r="X490" s="4" t="s">
        <v>9</v>
      </c>
      <c r="Y490" s="4" t="s">
        <v>11</v>
      </c>
      <c r="Z490" s="4" t="s">
        <v>9</v>
      </c>
      <c r="AA490" s="4" t="s">
        <v>9</v>
      </c>
      <c r="AB490" s="102"/>
      <c r="AC490" s="102"/>
      <c r="AD490" s="102"/>
      <c r="AE490" s="102">
        <v>44502</v>
      </c>
      <c r="AF490" s="102"/>
      <c r="AG490" s="102"/>
      <c r="AH490" s="4" t="s">
        <v>5903</v>
      </c>
      <c r="AI490" s="4" t="s">
        <v>9</v>
      </c>
      <c r="AJ490" s="4" t="s">
        <v>9</v>
      </c>
      <c r="AK490" s="4" t="s">
        <v>9</v>
      </c>
      <c r="AL490" s="4" t="s">
        <v>5904</v>
      </c>
      <c r="AM490" s="4" t="s">
        <v>5905</v>
      </c>
      <c r="AN490" s="4" t="s">
        <v>9</v>
      </c>
      <c r="AO490" s="4" t="s">
        <v>9</v>
      </c>
      <c r="AP490" s="4" t="s">
        <v>5902</v>
      </c>
      <c r="AQ490" s="4" t="s">
        <v>9</v>
      </c>
      <c r="AR490" s="4" t="s">
        <v>9</v>
      </c>
      <c r="AS490" s="4" t="s">
        <v>9</v>
      </c>
      <c r="AT490" s="4" t="s">
        <v>9</v>
      </c>
      <c r="AU490" s="4" t="s">
        <v>9</v>
      </c>
      <c r="AV490" s="102"/>
      <c r="AW490" s="4" t="s">
        <v>5902</v>
      </c>
      <c r="AX490" s="4" t="s">
        <v>9</v>
      </c>
      <c r="AY490" s="4" t="s">
        <v>9</v>
      </c>
      <c r="AZ490" s="4" t="s">
        <v>9</v>
      </c>
      <c r="BA490" s="4" t="s">
        <v>9</v>
      </c>
      <c r="BB490" s="103">
        <v>0</v>
      </c>
      <c r="BC490" s="102"/>
      <c r="BD490" s="4" t="s">
        <v>9</v>
      </c>
      <c r="BE490" s="102"/>
      <c r="BF490" s="102"/>
      <c r="BG490" s="4" t="s">
        <v>9</v>
      </c>
      <c r="BH490" s="4" t="s">
        <v>5906</v>
      </c>
      <c r="BI490" s="4" t="s">
        <v>9</v>
      </c>
      <c r="BJ490" s="4" t="s">
        <v>9</v>
      </c>
      <c r="BK490" s="4" t="s">
        <v>9</v>
      </c>
      <c r="BL490" s="4" t="s">
        <v>9</v>
      </c>
      <c r="BM490" s="4" t="s">
        <v>9</v>
      </c>
      <c r="BN490" s="4" t="s">
        <v>5907</v>
      </c>
      <c r="BO490" s="4" t="s">
        <v>5908</v>
      </c>
      <c r="BP490" s="4" t="s">
        <v>9</v>
      </c>
      <c r="BQ490" s="4" t="s">
        <v>9</v>
      </c>
      <c r="BR490" s="4" t="s">
        <v>5902</v>
      </c>
      <c r="BS490" s="4" t="s">
        <v>9</v>
      </c>
      <c r="BT490" s="4" t="s">
        <v>9</v>
      </c>
      <c r="BU490" s="4" t="s">
        <v>9</v>
      </c>
      <c r="BV490" s="4" t="s">
        <v>9</v>
      </c>
      <c r="BW490" s="4" t="s">
        <v>9</v>
      </c>
      <c r="BX490" s="4" t="s">
        <v>5901</v>
      </c>
      <c r="BY490" s="4" t="s">
        <v>9</v>
      </c>
      <c r="BZ490" s="4" t="s">
        <v>9</v>
      </c>
      <c r="CA490" s="4" t="s">
        <v>9</v>
      </c>
      <c r="CB490" s="4" t="s">
        <v>9</v>
      </c>
      <c r="CC490" s="4" t="s">
        <v>9</v>
      </c>
      <c r="CD490" s="4" t="s">
        <v>9</v>
      </c>
      <c r="CE490" s="4" t="s">
        <v>9</v>
      </c>
      <c r="CF490" s="4" t="s">
        <v>5902</v>
      </c>
      <c r="CG490" s="4" t="s">
        <v>9</v>
      </c>
      <c r="CH490" s="4" t="s">
        <v>9</v>
      </c>
      <c r="CI490" s="4" t="s">
        <v>9</v>
      </c>
      <c r="CJ490" s="4" t="s">
        <v>9</v>
      </c>
      <c r="CK490" s="104">
        <v>0.51748842592593003</v>
      </c>
      <c r="CL490" s="104">
        <v>0</v>
      </c>
      <c r="CM490" s="4" t="s">
        <v>9</v>
      </c>
      <c r="CN490" s="4" t="s">
        <v>5902</v>
      </c>
      <c r="CO490" s="4" t="s">
        <v>9</v>
      </c>
      <c r="CP490" s="4" t="s">
        <v>9</v>
      </c>
      <c r="CQ490" s="4" t="s">
        <v>9</v>
      </c>
      <c r="CR490" s="4" t="s">
        <v>9</v>
      </c>
      <c r="CS490" s="4" t="s">
        <v>9</v>
      </c>
      <c r="CT490" s="4" t="s">
        <v>9</v>
      </c>
      <c r="CU490" s="4" t="s">
        <v>9</v>
      </c>
      <c r="CV490" s="4" t="s">
        <v>11</v>
      </c>
      <c r="CW490" s="4" t="s">
        <v>5909</v>
      </c>
      <c r="CX490" s="4" t="s">
        <v>9</v>
      </c>
      <c r="CY490" s="4" t="s">
        <v>9</v>
      </c>
      <c r="CZ490" s="4" t="s">
        <v>9</v>
      </c>
      <c r="DA490" s="4" t="s">
        <v>9</v>
      </c>
      <c r="DB490" s="4" t="s">
        <v>9</v>
      </c>
      <c r="DC490" s="102"/>
      <c r="DE490" s="8" t="str">
        <f t="shared" si="14"/>
        <v>XLA004</v>
      </c>
      <c r="DF490" s="8" t="str">
        <f t="shared" si="15"/>
        <v>Biotin Validation</v>
      </c>
    </row>
    <row r="491" spans="1:110">
      <c r="A491" s="4" t="s">
        <v>6398</v>
      </c>
      <c r="B491" s="4" t="s">
        <v>5899</v>
      </c>
      <c r="C491" s="4" t="s">
        <v>4955</v>
      </c>
      <c r="D491" s="4" t="s">
        <v>9</v>
      </c>
      <c r="E491" s="4" t="s">
        <v>5900</v>
      </c>
      <c r="F491" s="102">
        <v>44502</v>
      </c>
      <c r="G491" s="4" t="s">
        <v>9</v>
      </c>
      <c r="H491" s="102"/>
      <c r="I491" s="4" t="s">
        <v>7164</v>
      </c>
      <c r="J491" s="4" t="s">
        <v>9</v>
      </c>
      <c r="K491" s="4" t="s">
        <v>5002</v>
      </c>
      <c r="L491" s="4" t="s">
        <v>9</v>
      </c>
      <c r="M491" s="4" t="s">
        <v>9</v>
      </c>
      <c r="N491" s="4" t="s">
        <v>5002</v>
      </c>
      <c r="O491" s="4" t="s">
        <v>4955</v>
      </c>
      <c r="P491" s="4" t="s">
        <v>5901</v>
      </c>
      <c r="Q491" s="4" t="s">
        <v>9</v>
      </c>
      <c r="R491" s="4" t="s">
        <v>9</v>
      </c>
      <c r="S491" s="4" t="s">
        <v>11</v>
      </c>
      <c r="T491" s="4" t="s">
        <v>1449</v>
      </c>
      <c r="U491" s="4" t="s">
        <v>5902</v>
      </c>
      <c r="V491" s="102"/>
      <c r="W491" s="4" t="s">
        <v>5902</v>
      </c>
      <c r="X491" s="4" t="s">
        <v>9</v>
      </c>
      <c r="Y491" s="4" t="s">
        <v>11</v>
      </c>
      <c r="Z491" s="4" t="s">
        <v>9</v>
      </c>
      <c r="AA491" s="4" t="s">
        <v>9</v>
      </c>
      <c r="AB491" s="102"/>
      <c r="AC491" s="102"/>
      <c r="AD491" s="102"/>
      <c r="AE491" s="102">
        <v>44502</v>
      </c>
      <c r="AF491" s="102"/>
      <c r="AG491" s="102"/>
      <c r="AH491" s="4" t="s">
        <v>5903</v>
      </c>
      <c r="AI491" s="4" t="s">
        <v>9</v>
      </c>
      <c r="AJ491" s="4" t="s">
        <v>9</v>
      </c>
      <c r="AK491" s="4" t="s">
        <v>9</v>
      </c>
      <c r="AL491" s="4" t="s">
        <v>5904</v>
      </c>
      <c r="AM491" s="4" t="s">
        <v>5905</v>
      </c>
      <c r="AN491" s="4" t="s">
        <v>9</v>
      </c>
      <c r="AO491" s="4" t="s">
        <v>9</v>
      </c>
      <c r="AP491" s="4" t="s">
        <v>5902</v>
      </c>
      <c r="AQ491" s="4" t="s">
        <v>9</v>
      </c>
      <c r="AR491" s="4" t="s">
        <v>9</v>
      </c>
      <c r="AS491" s="4" t="s">
        <v>9</v>
      </c>
      <c r="AT491" s="4" t="s">
        <v>9</v>
      </c>
      <c r="AU491" s="4" t="s">
        <v>9</v>
      </c>
      <c r="AV491" s="102"/>
      <c r="AW491" s="4" t="s">
        <v>5902</v>
      </c>
      <c r="AX491" s="4" t="s">
        <v>9</v>
      </c>
      <c r="AY491" s="4" t="s">
        <v>9</v>
      </c>
      <c r="AZ491" s="4" t="s">
        <v>9</v>
      </c>
      <c r="BA491" s="4" t="s">
        <v>9</v>
      </c>
      <c r="BB491" s="103">
        <v>0</v>
      </c>
      <c r="BC491" s="102"/>
      <c r="BD491" s="4" t="s">
        <v>9</v>
      </c>
      <c r="BE491" s="102"/>
      <c r="BF491" s="102"/>
      <c r="BG491" s="4" t="s">
        <v>9</v>
      </c>
      <c r="BH491" s="4" t="s">
        <v>5906</v>
      </c>
      <c r="BI491" s="4" t="s">
        <v>9</v>
      </c>
      <c r="BJ491" s="4" t="s">
        <v>9</v>
      </c>
      <c r="BK491" s="4" t="s">
        <v>9</v>
      </c>
      <c r="BL491" s="4" t="s">
        <v>9</v>
      </c>
      <c r="BM491" s="4" t="s">
        <v>9</v>
      </c>
      <c r="BN491" s="4" t="s">
        <v>5907</v>
      </c>
      <c r="BO491" s="4" t="s">
        <v>5908</v>
      </c>
      <c r="BP491" s="4" t="s">
        <v>9</v>
      </c>
      <c r="BQ491" s="4" t="s">
        <v>9</v>
      </c>
      <c r="BR491" s="4" t="s">
        <v>5902</v>
      </c>
      <c r="BS491" s="4" t="s">
        <v>9</v>
      </c>
      <c r="BT491" s="4" t="s">
        <v>9</v>
      </c>
      <c r="BU491" s="4" t="s">
        <v>9</v>
      </c>
      <c r="BV491" s="4" t="s">
        <v>9</v>
      </c>
      <c r="BW491" s="4" t="s">
        <v>9</v>
      </c>
      <c r="BX491" s="4" t="s">
        <v>5901</v>
      </c>
      <c r="BY491" s="4" t="s">
        <v>9</v>
      </c>
      <c r="BZ491" s="4" t="s">
        <v>9</v>
      </c>
      <c r="CA491" s="4" t="s">
        <v>9</v>
      </c>
      <c r="CB491" s="4" t="s">
        <v>9</v>
      </c>
      <c r="CC491" s="4" t="s">
        <v>9</v>
      </c>
      <c r="CD491" s="4" t="s">
        <v>9</v>
      </c>
      <c r="CE491" s="4" t="s">
        <v>9</v>
      </c>
      <c r="CF491" s="4" t="s">
        <v>5902</v>
      </c>
      <c r="CG491" s="4" t="s">
        <v>9</v>
      </c>
      <c r="CH491" s="4" t="s">
        <v>9</v>
      </c>
      <c r="CI491" s="4" t="s">
        <v>9</v>
      </c>
      <c r="CJ491" s="4" t="s">
        <v>9</v>
      </c>
      <c r="CK491" s="104">
        <v>0.51748842592593003</v>
      </c>
      <c r="CL491" s="104">
        <v>0</v>
      </c>
      <c r="CM491" s="4" t="s">
        <v>9</v>
      </c>
      <c r="CN491" s="4" t="s">
        <v>5902</v>
      </c>
      <c r="CO491" s="4" t="s">
        <v>9</v>
      </c>
      <c r="CP491" s="4" t="s">
        <v>9</v>
      </c>
      <c r="CQ491" s="4" t="s">
        <v>9</v>
      </c>
      <c r="CR491" s="4" t="s">
        <v>9</v>
      </c>
      <c r="CS491" s="4" t="s">
        <v>9</v>
      </c>
      <c r="CT491" s="4" t="s">
        <v>9</v>
      </c>
      <c r="CU491" s="4" t="s">
        <v>9</v>
      </c>
      <c r="CV491" s="4" t="s">
        <v>11</v>
      </c>
      <c r="CW491" s="4" t="s">
        <v>5909</v>
      </c>
      <c r="CX491" s="4" t="s">
        <v>9</v>
      </c>
      <c r="CY491" s="4" t="s">
        <v>9</v>
      </c>
      <c r="CZ491" s="4" t="s">
        <v>9</v>
      </c>
      <c r="DA491" s="4" t="s">
        <v>9</v>
      </c>
      <c r="DB491" s="4" t="s">
        <v>9</v>
      </c>
      <c r="DC491" s="102"/>
      <c r="DE491" s="8" t="str">
        <f t="shared" si="14"/>
        <v>XLA005</v>
      </c>
      <c r="DF491" s="8" t="str">
        <f t="shared" si="15"/>
        <v>Carnitine Validation</v>
      </c>
    </row>
    <row r="492" spans="1:110">
      <c r="A492" s="4" t="s">
        <v>6399</v>
      </c>
      <c r="B492" s="4" t="s">
        <v>5899</v>
      </c>
      <c r="C492" s="4" t="s">
        <v>4955</v>
      </c>
      <c r="D492" s="4" t="s">
        <v>9</v>
      </c>
      <c r="E492" s="4" t="s">
        <v>5900</v>
      </c>
      <c r="F492" s="102">
        <v>44502</v>
      </c>
      <c r="G492" s="4" t="s">
        <v>9</v>
      </c>
      <c r="H492" s="102"/>
      <c r="I492" s="4" t="s">
        <v>7165</v>
      </c>
      <c r="J492" s="4" t="s">
        <v>9</v>
      </c>
      <c r="K492" s="4" t="s">
        <v>5002</v>
      </c>
      <c r="L492" s="4" t="s">
        <v>9</v>
      </c>
      <c r="M492" s="4" t="s">
        <v>9</v>
      </c>
      <c r="N492" s="4" t="s">
        <v>5002</v>
      </c>
      <c r="O492" s="4" t="s">
        <v>4955</v>
      </c>
      <c r="P492" s="4" t="s">
        <v>5901</v>
      </c>
      <c r="Q492" s="4" t="s">
        <v>9</v>
      </c>
      <c r="R492" s="4" t="s">
        <v>9</v>
      </c>
      <c r="S492" s="4" t="s">
        <v>11</v>
      </c>
      <c r="T492" s="4" t="s">
        <v>1449</v>
      </c>
      <c r="U492" s="4" t="s">
        <v>5902</v>
      </c>
      <c r="V492" s="102"/>
      <c r="W492" s="4" t="s">
        <v>5902</v>
      </c>
      <c r="X492" s="4" t="s">
        <v>9</v>
      </c>
      <c r="Y492" s="4" t="s">
        <v>11</v>
      </c>
      <c r="Z492" s="4" t="s">
        <v>9</v>
      </c>
      <c r="AA492" s="4" t="s">
        <v>9</v>
      </c>
      <c r="AB492" s="102"/>
      <c r="AC492" s="102"/>
      <c r="AD492" s="102"/>
      <c r="AE492" s="102">
        <v>44502</v>
      </c>
      <c r="AF492" s="102"/>
      <c r="AG492" s="102"/>
      <c r="AH492" s="4" t="s">
        <v>5903</v>
      </c>
      <c r="AI492" s="4" t="s">
        <v>9</v>
      </c>
      <c r="AJ492" s="4" t="s">
        <v>9</v>
      </c>
      <c r="AK492" s="4" t="s">
        <v>9</v>
      </c>
      <c r="AL492" s="4" t="s">
        <v>5904</v>
      </c>
      <c r="AM492" s="4" t="s">
        <v>5905</v>
      </c>
      <c r="AN492" s="4" t="s">
        <v>9</v>
      </c>
      <c r="AO492" s="4" t="s">
        <v>9</v>
      </c>
      <c r="AP492" s="4" t="s">
        <v>5902</v>
      </c>
      <c r="AQ492" s="4" t="s">
        <v>9</v>
      </c>
      <c r="AR492" s="4" t="s">
        <v>9</v>
      </c>
      <c r="AS492" s="4" t="s">
        <v>9</v>
      </c>
      <c r="AT492" s="4" t="s">
        <v>9</v>
      </c>
      <c r="AU492" s="4" t="s">
        <v>9</v>
      </c>
      <c r="AV492" s="102"/>
      <c r="AW492" s="4" t="s">
        <v>5902</v>
      </c>
      <c r="AX492" s="4" t="s">
        <v>9</v>
      </c>
      <c r="AY492" s="4" t="s">
        <v>9</v>
      </c>
      <c r="AZ492" s="4" t="s">
        <v>9</v>
      </c>
      <c r="BA492" s="4" t="s">
        <v>9</v>
      </c>
      <c r="BB492" s="103">
        <v>0</v>
      </c>
      <c r="BC492" s="102"/>
      <c r="BD492" s="4" t="s">
        <v>9</v>
      </c>
      <c r="BE492" s="102"/>
      <c r="BF492" s="102"/>
      <c r="BG492" s="4" t="s">
        <v>9</v>
      </c>
      <c r="BH492" s="4" t="s">
        <v>5906</v>
      </c>
      <c r="BI492" s="4" t="s">
        <v>9</v>
      </c>
      <c r="BJ492" s="4" t="s">
        <v>9</v>
      </c>
      <c r="BK492" s="4" t="s">
        <v>9</v>
      </c>
      <c r="BL492" s="4" t="s">
        <v>9</v>
      </c>
      <c r="BM492" s="4" t="s">
        <v>9</v>
      </c>
      <c r="BN492" s="4" t="s">
        <v>5907</v>
      </c>
      <c r="BO492" s="4" t="s">
        <v>5908</v>
      </c>
      <c r="BP492" s="4" t="s">
        <v>9</v>
      </c>
      <c r="BQ492" s="4" t="s">
        <v>9</v>
      </c>
      <c r="BR492" s="4" t="s">
        <v>5902</v>
      </c>
      <c r="BS492" s="4" t="s">
        <v>9</v>
      </c>
      <c r="BT492" s="4" t="s">
        <v>9</v>
      </c>
      <c r="BU492" s="4" t="s">
        <v>9</v>
      </c>
      <c r="BV492" s="4" t="s">
        <v>9</v>
      </c>
      <c r="BW492" s="4" t="s">
        <v>9</v>
      </c>
      <c r="BX492" s="4" t="s">
        <v>5901</v>
      </c>
      <c r="BY492" s="4" t="s">
        <v>9</v>
      </c>
      <c r="BZ492" s="4" t="s">
        <v>9</v>
      </c>
      <c r="CA492" s="4" t="s">
        <v>9</v>
      </c>
      <c r="CB492" s="4" t="s">
        <v>9</v>
      </c>
      <c r="CC492" s="4" t="s">
        <v>9</v>
      </c>
      <c r="CD492" s="4" t="s">
        <v>9</v>
      </c>
      <c r="CE492" s="4" t="s">
        <v>9</v>
      </c>
      <c r="CF492" s="4" t="s">
        <v>5902</v>
      </c>
      <c r="CG492" s="4" t="s">
        <v>9</v>
      </c>
      <c r="CH492" s="4" t="s">
        <v>9</v>
      </c>
      <c r="CI492" s="4" t="s">
        <v>9</v>
      </c>
      <c r="CJ492" s="4" t="s">
        <v>9</v>
      </c>
      <c r="CK492" s="104">
        <v>0.51748842592593003</v>
      </c>
      <c r="CL492" s="104">
        <v>0</v>
      </c>
      <c r="CM492" s="4" t="s">
        <v>9</v>
      </c>
      <c r="CN492" s="4" t="s">
        <v>5902</v>
      </c>
      <c r="CO492" s="4" t="s">
        <v>9</v>
      </c>
      <c r="CP492" s="4" t="s">
        <v>9</v>
      </c>
      <c r="CQ492" s="4" t="s">
        <v>9</v>
      </c>
      <c r="CR492" s="4" t="s">
        <v>9</v>
      </c>
      <c r="CS492" s="4" t="s">
        <v>9</v>
      </c>
      <c r="CT492" s="4" t="s">
        <v>9</v>
      </c>
      <c r="CU492" s="4" t="s">
        <v>9</v>
      </c>
      <c r="CV492" s="4" t="s">
        <v>11</v>
      </c>
      <c r="CW492" s="4" t="s">
        <v>5909</v>
      </c>
      <c r="CX492" s="4" t="s">
        <v>9</v>
      </c>
      <c r="CY492" s="4" t="s">
        <v>9</v>
      </c>
      <c r="CZ492" s="4" t="s">
        <v>9</v>
      </c>
      <c r="DA492" s="4" t="s">
        <v>9</v>
      </c>
      <c r="DB492" s="4" t="s">
        <v>9</v>
      </c>
      <c r="DC492" s="102"/>
      <c r="DE492" s="8" t="str">
        <f t="shared" si="14"/>
        <v>XLA006</v>
      </c>
      <c r="DF492" s="8" t="str">
        <f t="shared" si="15"/>
        <v>Pantothenic Acid Validation</v>
      </c>
    </row>
    <row r="493" spans="1:110">
      <c r="A493" s="4" t="s">
        <v>6400</v>
      </c>
      <c r="B493" s="4" t="s">
        <v>5899</v>
      </c>
      <c r="C493" s="4" t="s">
        <v>4955</v>
      </c>
      <c r="D493" s="4" t="s">
        <v>9</v>
      </c>
      <c r="E493" s="4" t="s">
        <v>5900</v>
      </c>
      <c r="F493" s="102">
        <v>44502</v>
      </c>
      <c r="G493" s="4" t="s">
        <v>9</v>
      </c>
      <c r="H493" s="102"/>
      <c r="I493" s="4" t="s">
        <v>7166</v>
      </c>
      <c r="J493" s="4" t="s">
        <v>9</v>
      </c>
      <c r="K493" s="4" t="s">
        <v>5002</v>
      </c>
      <c r="L493" s="4" t="s">
        <v>9</v>
      </c>
      <c r="M493" s="4" t="s">
        <v>9</v>
      </c>
      <c r="N493" s="4" t="s">
        <v>5002</v>
      </c>
      <c r="O493" s="4" t="s">
        <v>4955</v>
      </c>
      <c r="P493" s="4" t="s">
        <v>5901</v>
      </c>
      <c r="Q493" s="4" t="s">
        <v>9</v>
      </c>
      <c r="R493" s="4" t="s">
        <v>9</v>
      </c>
      <c r="S493" s="4" t="s">
        <v>11</v>
      </c>
      <c r="T493" s="4" t="s">
        <v>1449</v>
      </c>
      <c r="U493" s="4" t="s">
        <v>5902</v>
      </c>
      <c r="V493" s="102"/>
      <c r="W493" s="4" t="s">
        <v>5902</v>
      </c>
      <c r="X493" s="4" t="s">
        <v>9</v>
      </c>
      <c r="Y493" s="4" t="s">
        <v>11</v>
      </c>
      <c r="Z493" s="4" t="s">
        <v>9</v>
      </c>
      <c r="AA493" s="4" t="s">
        <v>9</v>
      </c>
      <c r="AB493" s="102"/>
      <c r="AC493" s="102"/>
      <c r="AD493" s="102"/>
      <c r="AE493" s="102">
        <v>44502</v>
      </c>
      <c r="AF493" s="102"/>
      <c r="AG493" s="102"/>
      <c r="AH493" s="4" t="s">
        <v>5903</v>
      </c>
      <c r="AI493" s="4" t="s">
        <v>9</v>
      </c>
      <c r="AJ493" s="4" t="s">
        <v>9</v>
      </c>
      <c r="AK493" s="4" t="s">
        <v>9</v>
      </c>
      <c r="AL493" s="4" t="s">
        <v>5904</v>
      </c>
      <c r="AM493" s="4" t="s">
        <v>5905</v>
      </c>
      <c r="AN493" s="4" t="s">
        <v>9</v>
      </c>
      <c r="AO493" s="4" t="s">
        <v>9</v>
      </c>
      <c r="AP493" s="4" t="s">
        <v>5902</v>
      </c>
      <c r="AQ493" s="4" t="s">
        <v>9</v>
      </c>
      <c r="AR493" s="4" t="s">
        <v>9</v>
      </c>
      <c r="AS493" s="4" t="s">
        <v>9</v>
      </c>
      <c r="AT493" s="4" t="s">
        <v>9</v>
      </c>
      <c r="AU493" s="4" t="s">
        <v>9</v>
      </c>
      <c r="AV493" s="102"/>
      <c r="AW493" s="4" t="s">
        <v>5902</v>
      </c>
      <c r="AX493" s="4" t="s">
        <v>9</v>
      </c>
      <c r="AY493" s="4" t="s">
        <v>9</v>
      </c>
      <c r="AZ493" s="4" t="s">
        <v>9</v>
      </c>
      <c r="BA493" s="4" t="s">
        <v>9</v>
      </c>
      <c r="BB493" s="103">
        <v>0</v>
      </c>
      <c r="BC493" s="102"/>
      <c r="BD493" s="4" t="s">
        <v>9</v>
      </c>
      <c r="BE493" s="102"/>
      <c r="BF493" s="102"/>
      <c r="BG493" s="4" t="s">
        <v>9</v>
      </c>
      <c r="BH493" s="4" t="s">
        <v>5906</v>
      </c>
      <c r="BI493" s="4" t="s">
        <v>9</v>
      </c>
      <c r="BJ493" s="4" t="s">
        <v>9</v>
      </c>
      <c r="BK493" s="4" t="s">
        <v>9</v>
      </c>
      <c r="BL493" s="4" t="s">
        <v>9</v>
      </c>
      <c r="BM493" s="4" t="s">
        <v>9</v>
      </c>
      <c r="BN493" s="4" t="s">
        <v>5907</v>
      </c>
      <c r="BO493" s="4" t="s">
        <v>5908</v>
      </c>
      <c r="BP493" s="4" t="s">
        <v>9</v>
      </c>
      <c r="BQ493" s="4" t="s">
        <v>9</v>
      </c>
      <c r="BR493" s="4" t="s">
        <v>5902</v>
      </c>
      <c r="BS493" s="4" t="s">
        <v>9</v>
      </c>
      <c r="BT493" s="4" t="s">
        <v>9</v>
      </c>
      <c r="BU493" s="4" t="s">
        <v>9</v>
      </c>
      <c r="BV493" s="4" t="s">
        <v>9</v>
      </c>
      <c r="BW493" s="4" t="s">
        <v>9</v>
      </c>
      <c r="BX493" s="4" t="s">
        <v>5901</v>
      </c>
      <c r="BY493" s="4" t="s">
        <v>9</v>
      </c>
      <c r="BZ493" s="4" t="s">
        <v>9</v>
      </c>
      <c r="CA493" s="4" t="s">
        <v>9</v>
      </c>
      <c r="CB493" s="4" t="s">
        <v>9</v>
      </c>
      <c r="CC493" s="4" t="s">
        <v>9</v>
      </c>
      <c r="CD493" s="4" t="s">
        <v>9</v>
      </c>
      <c r="CE493" s="4" t="s">
        <v>9</v>
      </c>
      <c r="CF493" s="4" t="s">
        <v>5902</v>
      </c>
      <c r="CG493" s="4" t="s">
        <v>9</v>
      </c>
      <c r="CH493" s="4" t="s">
        <v>9</v>
      </c>
      <c r="CI493" s="4" t="s">
        <v>9</v>
      </c>
      <c r="CJ493" s="4" t="s">
        <v>9</v>
      </c>
      <c r="CK493" s="104">
        <v>0.51748842592593003</v>
      </c>
      <c r="CL493" s="104">
        <v>0</v>
      </c>
      <c r="CM493" s="4" t="s">
        <v>9</v>
      </c>
      <c r="CN493" s="4" t="s">
        <v>5902</v>
      </c>
      <c r="CO493" s="4" t="s">
        <v>9</v>
      </c>
      <c r="CP493" s="4" t="s">
        <v>9</v>
      </c>
      <c r="CQ493" s="4" t="s">
        <v>9</v>
      </c>
      <c r="CR493" s="4" t="s">
        <v>9</v>
      </c>
      <c r="CS493" s="4" t="s">
        <v>9</v>
      </c>
      <c r="CT493" s="4" t="s">
        <v>9</v>
      </c>
      <c r="CU493" s="4" t="s">
        <v>9</v>
      </c>
      <c r="CV493" s="4" t="s">
        <v>11</v>
      </c>
      <c r="CW493" s="4" t="s">
        <v>5909</v>
      </c>
      <c r="CX493" s="4" t="s">
        <v>9</v>
      </c>
      <c r="CY493" s="4" t="s">
        <v>9</v>
      </c>
      <c r="CZ493" s="4" t="s">
        <v>9</v>
      </c>
      <c r="DA493" s="4" t="s">
        <v>9</v>
      </c>
      <c r="DB493" s="4" t="s">
        <v>9</v>
      </c>
      <c r="DC493" s="102"/>
      <c r="DE493" s="8" t="str">
        <f t="shared" si="14"/>
        <v>XLA007</v>
      </c>
      <c r="DF493" s="8" t="str">
        <f t="shared" si="15"/>
        <v>GOS Validation</v>
      </c>
    </row>
    <row r="494" spans="1:110">
      <c r="A494" s="4" t="s">
        <v>7167</v>
      </c>
      <c r="B494" s="4" t="s">
        <v>5899</v>
      </c>
      <c r="C494" s="4" t="s">
        <v>4955</v>
      </c>
      <c r="D494" s="4" t="s">
        <v>9</v>
      </c>
      <c r="E494" s="4" t="s">
        <v>5900</v>
      </c>
      <c r="F494" s="102">
        <v>44502</v>
      </c>
      <c r="G494" s="4" t="s">
        <v>9</v>
      </c>
      <c r="H494" s="102"/>
      <c r="I494" s="4" t="s">
        <v>7168</v>
      </c>
      <c r="J494" s="4" t="s">
        <v>9</v>
      </c>
      <c r="K494" s="4" t="s">
        <v>5002</v>
      </c>
      <c r="L494" s="4" t="s">
        <v>9</v>
      </c>
      <c r="M494" s="4" t="s">
        <v>9</v>
      </c>
      <c r="N494" s="4" t="s">
        <v>5002</v>
      </c>
      <c r="O494" s="4" t="s">
        <v>4955</v>
      </c>
      <c r="P494" s="4" t="s">
        <v>5901</v>
      </c>
      <c r="Q494" s="4" t="s">
        <v>9</v>
      </c>
      <c r="R494" s="4" t="s">
        <v>9</v>
      </c>
      <c r="S494" s="4" t="s">
        <v>11</v>
      </c>
      <c r="T494" s="4" t="s">
        <v>1449</v>
      </c>
      <c r="U494" s="4" t="s">
        <v>5902</v>
      </c>
      <c r="V494" s="102"/>
      <c r="W494" s="4" t="s">
        <v>5902</v>
      </c>
      <c r="X494" s="4" t="s">
        <v>9</v>
      </c>
      <c r="Y494" s="4" t="s">
        <v>11</v>
      </c>
      <c r="Z494" s="4" t="s">
        <v>9</v>
      </c>
      <c r="AA494" s="4" t="s">
        <v>9</v>
      </c>
      <c r="AB494" s="102"/>
      <c r="AC494" s="102"/>
      <c r="AD494" s="102"/>
      <c r="AE494" s="102">
        <v>44502</v>
      </c>
      <c r="AF494" s="102"/>
      <c r="AG494" s="102"/>
      <c r="AH494" s="4" t="s">
        <v>5903</v>
      </c>
      <c r="AI494" s="4" t="s">
        <v>9</v>
      </c>
      <c r="AJ494" s="4" t="s">
        <v>9</v>
      </c>
      <c r="AK494" s="4" t="s">
        <v>9</v>
      </c>
      <c r="AL494" s="4" t="s">
        <v>5904</v>
      </c>
      <c r="AM494" s="4" t="s">
        <v>5905</v>
      </c>
      <c r="AN494" s="4" t="s">
        <v>9</v>
      </c>
      <c r="AO494" s="4" t="s">
        <v>9</v>
      </c>
      <c r="AP494" s="4" t="s">
        <v>5902</v>
      </c>
      <c r="AQ494" s="4" t="s">
        <v>9</v>
      </c>
      <c r="AR494" s="4" t="s">
        <v>9</v>
      </c>
      <c r="AS494" s="4" t="s">
        <v>9</v>
      </c>
      <c r="AT494" s="4" t="s">
        <v>9</v>
      </c>
      <c r="AU494" s="4" t="s">
        <v>9</v>
      </c>
      <c r="AV494" s="102"/>
      <c r="AW494" s="4" t="s">
        <v>5902</v>
      </c>
      <c r="AX494" s="4" t="s">
        <v>9</v>
      </c>
      <c r="AY494" s="4" t="s">
        <v>9</v>
      </c>
      <c r="AZ494" s="4" t="s">
        <v>9</v>
      </c>
      <c r="BA494" s="4" t="s">
        <v>9</v>
      </c>
      <c r="BB494" s="103">
        <v>0</v>
      </c>
      <c r="BC494" s="102"/>
      <c r="BD494" s="4" t="s">
        <v>9</v>
      </c>
      <c r="BE494" s="102"/>
      <c r="BF494" s="102"/>
      <c r="BG494" s="4" t="s">
        <v>9</v>
      </c>
      <c r="BH494" s="4" t="s">
        <v>5906</v>
      </c>
      <c r="BI494" s="4" t="s">
        <v>9</v>
      </c>
      <c r="BJ494" s="4" t="s">
        <v>9</v>
      </c>
      <c r="BK494" s="4" t="s">
        <v>9</v>
      </c>
      <c r="BL494" s="4" t="s">
        <v>9</v>
      </c>
      <c r="BM494" s="4" t="s">
        <v>9</v>
      </c>
      <c r="BN494" s="4" t="s">
        <v>5907</v>
      </c>
      <c r="BO494" s="4" t="s">
        <v>5908</v>
      </c>
      <c r="BP494" s="4" t="s">
        <v>9</v>
      </c>
      <c r="BQ494" s="4" t="s">
        <v>9</v>
      </c>
      <c r="BR494" s="4" t="s">
        <v>5902</v>
      </c>
      <c r="BS494" s="4" t="s">
        <v>9</v>
      </c>
      <c r="BT494" s="4" t="s">
        <v>9</v>
      </c>
      <c r="BU494" s="4" t="s">
        <v>9</v>
      </c>
      <c r="BV494" s="4" t="s">
        <v>9</v>
      </c>
      <c r="BW494" s="4" t="s">
        <v>9</v>
      </c>
      <c r="BX494" s="4" t="s">
        <v>5901</v>
      </c>
      <c r="BY494" s="4" t="s">
        <v>9</v>
      </c>
      <c r="BZ494" s="4" t="s">
        <v>9</v>
      </c>
      <c r="CA494" s="4" t="s">
        <v>9</v>
      </c>
      <c r="CB494" s="4" t="s">
        <v>9</v>
      </c>
      <c r="CC494" s="4" t="s">
        <v>9</v>
      </c>
      <c r="CD494" s="4" t="s">
        <v>9</v>
      </c>
      <c r="CE494" s="4" t="s">
        <v>9</v>
      </c>
      <c r="CF494" s="4" t="s">
        <v>5902</v>
      </c>
      <c r="CG494" s="4" t="s">
        <v>9</v>
      </c>
      <c r="CH494" s="4" t="s">
        <v>9</v>
      </c>
      <c r="CI494" s="4" t="s">
        <v>9</v>
      </c>
      <c r="CJ494" s="4" t="s">
        <v>9</v>
      </c>
      <c r="CK494" s="104">
        <v>0.51749999999999996</v>
      </c>
      <c r="CL494" s="104">
        <v>0</v>
      </c>
      <c r="CM494" s="4" t="s">
        <v>9</v>
      </c>
      <c r="CN494" s="4" t="s">
        <v>5902</v>
      </c>
      <c r="CO494" s="4" t="s">
        <v>9</v>
      </c>
      <c r="CP494" s="4" t="s">
        <v>9</v>
      </c>
      <c r="CQ494" s="4" t="s">
        <v>9</v>
      </c>
      <c r="CR494" s="4" t="s">
        <v>9</v>
      </c>
      <c r="CS494" s="4" t="s">
        <v>9</v>
      </c>
      <c r="CT494" s="4" t="s">
        <v>9</v>
      </c>
      <c r="CU494" s="4" t="s">
        <v>9</v>
      </c>
      <c r="CV494" s="4" t="s">
        <v>11</v>
      </c>
      <c r="CW494" s="4" t="s">
        <v>5909</v>
      </c>
      <c r="CX494" s="4" t="s">
        <v>9</v>
      </c>
      <c r="CY494" s="4" t="s">
        <v>9</v>
      </c>
      <c r="CZ494" s="4" t="s">
        <v>9</v>
      </c>
      <c r="DA494" s="4" t="s">
        <v>9</v>
      </c>
      <c r="DB494" s="4" t="s">
        <v>9</v>
      </c>
      <c r="DC494" s="102"/>
      <c r="DE494" s="8" t="str">
        <f t="shared" si="14"/>
        <v>XLA008</v>
      </c>
      <c r="DF494" s="8" t="str">
        <f t="shared" si="15"/>
        <v>FOS Validation</v>
      </c>
    </row>
    <row r="495" spans="1:110">
      <c r="A495" s="4" t="s">
        <v>6401</v>
      </c>
      <c r="B495" s="4" t="s">
        <v>5899</v>
      </c>
      <c r="C495" s="4" t="s">
        <v>4955</v>
      </c>
      <c r="D495" s="4" t="s">
        <v>9</v>
      </c>
      <c r="E495" s="4" t="s">
        <v>5900</v>
      </c>
      <c r="F495" s="102">
        <v>44502</v>
      </c>
      <c r="G495" s="4" t="s">
        <v>9</v>
      </c>
      <c r="H495" s="102"/>
      <c r="I495" s="4" t="s">
        <v>7169</v>
      </c>
      <c r="J495" s="4" t="s">
        <v>9</v>
      </c>
      <c r="K495" s="4" t="s">
        <v>5002</v>
      </c>
      <c r="L495" s="4" t="s">
        <v>9</v>
      </c>
      <c r="M495" s="4" t="s">
        <v>9</v>
      </c>
      <c r="N495" s="4" t="s">
        <v>5002</v>
      </c>
      <c r="O495" s="4" t="s">
        <v>4955</v>
      </c>
      <c r="P495" s="4" t="s">
        <v>5901</v>
      </c>
      <c r="Q495" s="4" t="s">
        <v>9</v>
      </c>
      <c r="R495" s="4" t="s">
        <v>9</v>
      </c>
      <c r="S495" s="4" t="s">
        <v>11</v>
      </c>
      <c r="T495" s="4" t="s">
        <v>1449</v>
      </c>
      <c r="U495" s="4" t="s">
        <v>5902</v>
      </c>
      <c r="V495" s="102"/>
      <c r="W495" s="4" t="s">
        <v>5902</v>
      </c>
      <c r="X495" s="4" t="s">
        <v>9</v>
      </c>
      <c r="Y495" s="4" t="s">
        <v>11</v>
      </c>
      <c r="Z495" s="4" t="s">
        <v>9</v>
      </c>
      <c r="AA495" s="4" t="s">
        <v>9</v>
      </c>
      <c r="AB495" s="102"/>
      <c r="AC495" s="102"/>
      <c r="AD495" s="102"/>
      <c r="AE495" s="102">
        <v>44502</v>
      </c>
      <c r="AF495" s="102"/>
      <c r="AG495" s="102"/>
      <c r="AH495" s="4" t="s">
        <v>5903</v>
      </c>
      <c r="AI495" s="4" t="s">
        <v>9</v>
      </c>
      <c r="AJ495" s="4" t="s">
        <v>9</v>
      </c>
      <c r="AK495" s="4" t="s">
        <v>9</v>
      </c>
      <c r="AL495" s="4" t="s">
        <v>5904</v>
      </c>
      <c r="AM495" s="4" t="s">
        <v>5905</v>
      </c>
      <c r="AN495" s="4" t="s">
        <v>9</v>
      </c>
      <c r="AO495" s="4" t="s">
        <v>9</v>
      </c>
      <c r="AP495" s="4" t="s">
        <v>5902</v>
      </c>
      <c r="AQ495" s="4" t="s">
        <v>9</v>
      </c>
      <c r="AR495" s="4" t="s">
        <v>9</v>
      </c>
      <c r="AS495" s="4" t="s">
        <v>9</v>
      </c>
      <c r="AT495" s="4" t="s">
        <v>9</v>
      </c>
      <c r="AU495" s="4" t="s">
        <v>9</v>
      </c>
      <c r="AV495" s="102"/>
      <c r="AW495" s="4" t="s">
        <v>5902</v>
      </c>
      <c r="AX495" s="4" t="s">
        <v>9</v>
      </c>
      <c r="AY495" s="4" t="s">
        <v>9</v>
      </c>
      <c r="AZ495" s="4" t="s">
        <v>9</v>
      </c>
      <c r="BA495" s="4" t="s">
        <v>9</v>
      </c>
      <c r="BB495" s="103">
        <v>0</v>
      </c>
      <c r="BC495" s="102"/>
      <c r="BD495" s="4" t="s">
        <v>9</v>
      </c>
      <c r="BE495" s="102"/>
      <c r="BF495" s="102"/>
      <c r="BG495" s="4" t="s">
        <v>9</v>
      </c>
      <c r="BH495" s="4" t="s">
        <v>5906</v>
      </c>
      <c r="BI495" s="4" t="s">
        <v>9</v>
      </c>
      <c r="BJ495" s="4" t="s">
        <v>9</v>
      </c>
      <c r="BK495" s="4" t="s">
        <v>9</v>
      </c>
      <c r="BL495" s="4" t="s">
        <v>9</v>
      </c>
      <c r="BM495" s="4" t="s">
        <v>9</v>
      </c>
      <c r="BN495" s="4" t="s">
        <v>5907</v>
      </c>
      <c r="BO495" s="4" t="s">
        <v>5908</v>
      </c>
      <c r="BP495" s="4" t="s">
        <v>9</v>
      </c>
      <c r="BQ495" s="4" t="s">
        <v>9</v>
      </c>
      <c r="BR495" s="4" t="s">
        <v>5902</v>
      </c>
      <c r="BS495" s="4" t="s">
        <v>9</v>
      </c>
      <c r="BT495" s="4" t="s">
        <v>9</v>
      </c>
      <c r="BU495" s="4" t="s">
        <v>9</v>
      </c>
      <c r="BV495" s="4" t="s">
        <v>9</v>
      </c>
      <c r="BW495" s="4" t="s">
        <v>9</v>
      </c>
      <c r="BX495" s="4" t="s">
        <v>5901</v>
      </c>
      <c r="BY495" s="4" t="s">
        <v>9</v>
      </c>
      <c r="BZ495" s="4" t="s">
        <v>9</v>
      </c>
      <c r="CA495" s="4" t="s">
        <v>9</v>
      </c>
      <c r="CB495" s="4" t="s">
        <v>9</v>
      </c>
      <c r="CC495" s="4" t="s">
        <v>9</v>
      </c>
      <c r="CD495" s="4" t="s">
        <v>9</v>
      </c>
      <c r="CE495" s="4" t="s">
        <v>9</v>
      </c>
      <c r="CF495" s="4" t="s">
        <v>5902</v>
      </c>
      <c r="CG495" s="4" t="s">
        <v>9</v>
      </c>
      <c r="CH495" s="4" t="s">
        <v>9</v>
      </c>
      <c r="CI495" s="4" t="s">
        <v>9</v>
      </c>
      <c r="CJ495" s="4" t="s">
        <v>9</v>
      </c>
      <c r="CK495" s="104">
        <v>0.51749999999999996</v>
      </c>
      <c r="CL495" s="104">
        <v>0</v>
      </c>
      <c r="CM495" s="4" t="s">
        <v>9</v>
      </c>
      <c r="CN495" s="4" t="s">
        <v>5902</v>
      </c>
      <c r="CO495" s="4" t="s">
        <v>9</v>
      </c>
      <c r="CP495" s="4" t="s">
        <v>9</v>
      </c>
      <c r="CQ495" s="4" t="s">
        <v>9</v>
      </c>
      <c r="CR495" s="4" t="s">
        <v>9</v>
      </c>
      <c r="CS495" s="4" t="s">
        <v>9</v>
      </c>
      <c r="CT495" s="4" t="s">
        <v>9</v>
      </c>
      <c r="CU495" s="4" t="s">
        <v>9</v>
      </c>
      <c r="CV495" s="4" t="s">
        <v>11</v>
      </c>
      <c r="CW495" s="4" t="s">
        <v>5909</v>
      </c>
      <c r="CX495" s="4" t="s">
        <v>9</v>
      </c>
      <c r="CY495" s="4" t="s">
        <v>9</v>
      </c>
      <c r="CZ495" s="4" t="s">
        <v>9</v>
      </c>
      <c r="DA495" s="4" t="s">
        <v>9</v>
      </c>
      <c r="DB495" s="4" t="s">
        <v>9</v>
      </c>
      <c r="DC495" s="102"/>
      <c r="DE495" s="8" t="str">
        <f t="shared" si="14"/>
        <v>XLA009</v>
      </c>
      <c r="DF495" s="8" t="str">
        <f t="shared" si="15"/>
        <v>ICP min &amp; heavy metals Valid</v>
      </c>
    </row>
    <row r="496" spans="1:110">
      <c r="A496" s="4" t="s">
        <v>6402</v>
      </c>
      <c r="B496" s="4" t="s">
        <v>5899</v>
      </c>
      <c r="C496" s="4" t="s">
        <v>4955</v>
      </c>
      <c r="D496" s="4" t="s">
        <v>9</v>
      </c>
      <c r="E496" s="4" t="s">
        <v>5900</v>
      </c>
      <c r="F496" s="102">
        <v>44502</v>
      </c>
      <c r="G496" s="4" t="s">
        <v>9</v>
      </c>
      <c r="H496" s="102"/>
      <c r="I496" s="4" t="s">
        <v>7170</v>
      </c>
      <c r="J496" s="4" t="s">
        <v>9</v>
      </c>
      <c r="K496" s="4" t="s">
        <v>5002</v>
      </c>
      <c r="L496" s="4" t="s">
        <v>9</v>
      </c>
      <c r="M496" s="4" t="s">
        <v>9</v>
      </c>
      <c r="N496" s="4" t="s">
        <v>5002</v>
      </c>
      <c r="O496" s="4" t="s">
        <v>4955</v>
      </c>
      <c r="P496" s="4" t="s">
        <v>5901</v>
      </c>
      <c r="Q496" s="4" t="s">
        <v>9</v>
      </c>
      <c r="R496" s="4" t="s">
        <v>9</v>
      </c>
      <c r="S496" s="4" t="s">
        <v>11</v>
      </c>
      <c r="T496" s="4" t="s">
        <v>1449</v>
      </c>
      <c r="U496" s="4" t="s">
        <v>5902</v>
      </c>
      <c r="V496" s="102"/>
      <c r="W496" s="4" t="s">
        <v>5902</v>
      </c>
      <c r="X496" s="4" t="s">
        <v>9</v>
      </c>
      <c r="Y496" s="4" t="s">
        <v>11</v>
      </c>
      <c r="Z496" s="4" t="s">
        <v>9</v>
      </c>
      <c r="AA496" s="4" t="s">
        <v>9</v>
      </c>
      <c r="AB496" s="102"/>
      <c r="AC496" s="102"/>
      <c r="AD496" s="102"/>
      <c r="AE496" s="102">
        <v>44502</v>
      </c>
      <c r="AF496" s="102"/>
      <c r="AG496" s="102"/>
      <c r="AH496" s="4" t="s">
        <v>5903</v>
      </c>
      <c r="AI496" s="4" t="s">
        <v>9</v>
      </c>
      <c r="AJ496" s="4" t="s">
        <v>9</v>
      </c>
      <c r="AK496" s="4" t="s">
        <v>9</v>
      </c>
      <c r="AL496" s="4" t="s">
        <v>5904</v>
      </c>
      <c r="AM496" s="4" t="s">
        <v>5905</v>
      </c>
      <c r="AN496" s="4" t="s">
        <v>9</v>
      </c>
      <c r="AO496" s="4" t="s">
        <v>9</v>
      </c>
      <c r="AP496" s="4" t="s">
        <v>5902</v>
      </c>
      <c r="AQ496" s="4" t="s">
        <v>9</v>
      </c>
      <c r="AR496" s="4" t="s">
        <v>9</v>
      </c>
      <c r="AS496" s="4" t="s">
        <v>9</v>
      </c>
      <c r="AT496" s="4" t="s">
        <v>9</v>
      </c>
      <c r="AU496" s="4" t="s">
        <v>9</v>
      </c>
      <c r="AV496" s="102"/>
      <c r="AW496" s="4" t="s">
        <v>5902</v>
      </c>
      <c r="AX496" s="4" t="s">
        <v>9</v>
      </c>
      <c r="AY496" s="4" t="s">
        <v>9</v>
      </c>
      <c r="AZ496" s="4" t="s">
        <v>9</v>
      </c>
      <c r="BA496" s="4" t="s">
        <v>9</v>
      </c>
      <c r="BB496" s="103">
        <v>0</v>
      </c>
      <c r="BC496" s="102"/>
      <c r="BD496" s="4" t="s">
        <v>9</v>
      </c>
      <c r="BE496" s="102"/>
      <c r="BF496" s="102"/>
      <c r="BG496" s="4" t="s">
        <v>9</v>
      </c>
      <c r="BH496" s="4" t="s">
        <v>5906</v>
      </c>
      <c r="BI496" s="4" t="s">
        <v>9</v>
      </c>
      <c r="BJ496" s="4" t="s">
        <v>9</v>
      </c>
      <c r="BK496" s="4" t="s">
        <v>9</v>
      </c>
      <c r="BL496" s="4" t="s">
        <v>9</v>
      </c>
      <c r="BM496" s="4" t="s">
        <v>9</v>
      </c>
      <c r="BN496" s="4" t="s">
        <v>5907</v>
      </c>
      <c r="BO496" s="4" t="s">
        <v>5908</v>
      </c>
      <c r="BP496" s="4" t="s">
        <v>9</v>
      </c>
      <c r="BQ496" s="4" t="s">
        <v>9</v>
      </c>
      <c r="BR496" s="4" t="s">
        <v>5902</v>
      </c>
      <c r="BS496" s="4" t="s">
        <v>9</v>
      </c>
      <c r="BT496" s="4" t="s">
        <v>9</v>
      </c>
      <c r="BU496" s="4" t="s">
        <v>9</v>
      </c>
      <c r="BV496" s="4" t="s">
        <v>9</v>
      </c>
      <c r="BW496" s="4" t="s">
        <v>9</v>
      </c>
      <c r="BX496" s="4" t="s">
        <v>5901</v>
      </c>
      <c r="BY496" s="4" t="s">
        <v>9</v>
      </c>
      <c r="BZ496" s="4" t="s">
        <v>9</v>
      </c>
      <c r="CA496" s="4" t="s">
        <v>9</v>
      </c>
      <c r="CB496" s="4" t="s">
        <v>9</v>
      </c>
      <c r="CC496" s="4" t="s">
        <v>9</v>
      </c>
      <c r="CD496" s="4" t="s">
        <v>9</v>
      </c>
      <c r="CE496" s="4" t="s">
        <v>9</v>
      </c>
      <c r="CF496" s="4" t="s">
        <v>5902</v>
      </c>
      <c r="CG496" s="4" t="s">
        <v>9</v>
      </c>
      <c r="CH496" s="4" t="s">
        <v>9</v>
      </c>
      <c r="CI496" s="4" t="s">
        <v>9</v>
      </c>
      <c r="CJ496" s="4" t="s">
        <v>9</v>
      </c>
      <c r="CK496" s="104">
        <v>0.51749999999999996</v>
      </c>
      <c r="CL496" s="104">
        <v>0</v>
      </c>
      <c r="CM496" s="4" t="s">
        <v>9</v>
      </c>
      <c r="CN496" s="4" t="s">
        <v>5902</v>
      </c>
      <c r="CO496" s="4" t="s">
        <v>9</v>
      </c>
      <c r="CP496" s="4" t="s">
        <v>9</v>
      </c>
      <c r="CQ496" s="4" t="s">
        <v>9</v>
      </c>
      <c r="CR496" s="4" t="s">
        <v>9</v>
      </c>
      <c r="CS496" s="4" t="s">
        <v>9</v>
      </c>
      <c r="CT496" s="4" t="s">
        <v>9</v>
      </c>
      <c r="CU496" s="4" t="s">
        <v>9</v>
      </c>
      <c r="CV496" s="4" t="s">
        <v>11</v>
      </c>
      <c r="CW496" s="4" t="s">
        <v>5909</v>
      </c>
      <c r="CX496" s="4" t="s">
        <v>9</v>
      </c>
      <c r="CY496" s="4" t="s">
        <v>9</v>
      </c>
      <c r="CZ496" s="4" t="s">
        <v>9</v>
      </c>
      <c r="DA496" s="4" t="s">
        <v>9</v>
      </c>
      <c r="DB496" s="4" t="s">
        <v>9</v>
      </c>
      <c r="DC496" s="102"/>
      <c r="DE496" s="8" t="str">
        <f t="shared" si="14"/>
        <v>XLA100</v>
      </c>
      <c r="DF496" s="8" t="str">
        <f t="shared" si="15"/>
        <v>Sub-Sampling</v>
      </c>
    </row>
    <row r="497" spans="1:110">
      <c r="A497" s="4" t="s">
        <v>6403</v>
      </c>
      <c r="B497" s="4" t="s">
        <v>5899</v>
      </c>
      <c r="C497" s="4" t="s">
        <v>4955</v>
      </c>
      <c r="D497" s="4" t="s">
        <v>9</v>
      </c>
      <c r="E497" s="4" t="s">
        <v>5900</v>
      </c>
      <c r="F497" s="102">
        <v>44502</v>
      </c>
      <c r="G497" s="4" t="s">
        <v>9</v>
      </c>
      <c r="H497" s="102"/>
      <c r="I497" s="4" t="s">
        <v>7171</v>
      </c>
      <c r="J497" s="4" t="s">
        <v>9</v>
      </c>
      <c r="K497" s="4" t="s">
        <v>5002</v>
      </c>
      <c r="L497" s="4" t="s">
        <v>9</v>
      </c>
      <c r="M497" s="4" t="s">
        <v>9</v>
      </c>
      <c r="N497" s="4" t="s">
        <v>5002</v>
      </c>
      <c r="O497" s="4" t="s">
        <v>4955</v>
      </c>
      <c r="P497" s="4" t="s">
        <v>5901</v>
      </c>
      <c r="Q497" s="4" t="s">
        <v>9</v>
      </c>
      <c r="R497" s="4" t="s">
        <v>9</v>
      </c>
      <c r="S497" s="4" t="s">
        <v>11</v>
      </c>
      <c r="T497" s="4" t="s">
        <v>1449</v>
      </c>
      <c r="U497" s="4" t="s">
        <v>5902</v>
      </c>
      <c r="V497" s="102"/>
      <c r="W497" s="4" t="s">
        <v>5902</v>
      </c>
      <c r="X497" s="4" t="s">
        <v>9</v>
      </c>
      <c r="Y497" s="4" t="s">
        <v>11</v>
      </c>
      <c r="Z497" s="4" t="s">
        <v>9</v>
      </c>
      <c r="AA497" s="4" t="s">
        <v>9</v>
      </c>
      <c r="AB497" s="102"/>
      <c r="AC497" s="102"/>
      <c r="AD497" s="102"/>
      <c r="AE497" s="102">
        <v>44502</v>
      </c>
      <c r="AF497" s="102"/>
      <c r="AG497" s="102"/>
      <c r="AH497" s="4" t="s">
        <v>5903</v>
      </c>
      <c r="AI497" s="4" t="s">
        <v>9</v>
      </c>
      <c r="AJ497" s="4" t="s">
        <v>9</v>
      </c>
      <c r="AK497" s="4" t="s">
        <v>9</v>
      </c>
      <c r="AL497" s="4" t="s">
        <v>5904</v>
      </c>
      <c r="AM497" s="4" t="s">
        <v>5905</v>
      </c>
      <c r="AN497" s="4" t="s">
        <v>9</v>
      </c>
      <c r="AO497" s="4" t="s">
        <v>9</v>
      </c>
      <c r="AP497" s="4" t="s">
        <v>5902</v>
      </c>
      <c r="AQ497" s="4" t="s">
        <v>9</v>
      </c>
      <c r="AR497" s="4" t="s">
        <v>9</v>
      </c>
      <c r="AS497" s="4" t="s">
        <v>9</v>
      </c>
      <c r="AT497" s="4" t="s">
        <v>9</v>
      </c>
      <c r="AU497" s="4" t="s">
        <v>9</v>
      </c>
      <c r="AV497" s="102"/>
      <c r="AW497" s="4" t="s">
        <v>5902</v>
      </c>
      <c r="AX497" s="4" t="s">
        <v>9</v>
      </c>
      <c r="AY497" s="4" t="s">
        <v>9</v>
      </c>
      <c r="AZ497" s="4" t="s">
        <v>9</v>
      </c>
      <c r="BA497" s="4" t="s">
        <v>9</v>
      </c>
      <c r="BB497" s="103">
        <v>0</v>
      </c>
      <c r="BC497" s="102"/>
      <c r="BD497" s="4" t="s">
        <v>9</v>
      </c>
      <c r="BE497" s="102"/>
      <c r="BF497" s="102"/>
      <c r="BG497" s="4" t="s">
        <v>9</v>
      </c>
      <c r="BH497" s="4" t="s">
        <v>5906</v>
      </c>
      <c r="BI497" s="4" t="s">
        <v>9</v>
      </c>
      <c r="BJ497" s="4" t="s">
        <v>9</v>
      </c>
      <c r="BK497" s="4" t="s">
        <v>9</v>
      </c>
      <c r="BL497" s="4" t="s">
        <v>9</v>
      </c>
      <c r="BM497" s="4" t="s">
        <v>9</v>
      </c>
      <c r="BN497" s="4" t="s">
        <v>5907</v>
      </c>
      <c r="BO497" s="4" t="s">
        <v>5908</v>
      </c>
      <c r="BP497" s="4" t="s">
        <v>9</v>
      </c>
      <c r="BQ497" s="4" t="s">
        <v>9</v>
      </c>
      <c r="BR497" s="4" t="s">
        <v>5902</v>
      </c>
      <c r="BS497" s="4" t="s">
        <v>9</v>
      </c>
      <c r="BT497" s="4" t="s">
        <v>9</v>
      </c>
      <c r="BU497" s="4" t="s">
        <v>9</v>
      </c>
      <c r="BV497" s="4" t="s">
        <v>9</v>
      </c>
      <c r="BW497" s="4" t="s">
        <v>9</v>
      </c>
      <c r="BX497" s="4" t="s">
        <v>5901</v>
      </c>
      <c r="BY497" s="4" t="s">
        <v>9</v>
      </c>
      <c r="BZ497" s="4" t="s">
        <v>9</v>
      </c>
      <c r="CA497" s="4" t="s">
        <v>9</v>
      </c>
      <c r="CB497" s="4" t="s">
        <v>9</v>
      </c>
      <c r="CC497" s="4" t="s">
        <v>9</v>
      </c>
      <c r="CD497" s="4" t="s">
        <v>9</v>
      </c>
      <c r="CE497" s="4" t="s">
        <v>9</v>
      </c>
      <c r="CF497" s="4" t="s">
        <v>5902</v>
      </c>
      <c r="CG497" s="4" t="s">
        <v>9</v>
      </c>
      <c r="CH497" s="4" t="s">
        <v>9</v>
      </c>
      <c r="CI497" s="4" t="s">
        <v>9</v>
      </c>
      <c r="CJ497" s="4" t="s">
        <v>9</v>
      </c>
      <c r="CK497" s="104">
        <v>0.51749999999999996</v>
      </c>
      <c r="CL497" s="104">
        <v>0</v>
      </c>
      <c r="CM497" s="4" t="s">
        <v>9</v>
      </c>
      <c r="CN497" s="4" t="s">
        <v>5902</v>
      </c>
      <c r="CO497" s="4" t="s">
        <v>9</v>
      </c>
      <c r="CP497" s="4" t="s">
        <v>9</v>
      </c>
      <c r="CQ497" s="4" t="s">
        <v>9</v>
      </c>
      <c r="CR497" s="4" t="s">
        <v>9</v>
      </c>
      <c r="CS497" s="4" t="s">
        <v>9</v>
      </c>
      <c r="CT497" s="4" t="s">
        <v>9</v>
      </c>
      <c r="CU497" s="4" t="s">
        <v>9</v>
      </c>
      <c r="CV497" s="4" t="s">
        <v>11</v>
      </c>
      <c r="CW497" s="4" t="s">
        <v>5909</v>
      </c>
      <c r="CX497" s="4" t="s">
        <v>9</v>
      </c>
      <c r="CY497" s="4" t="s">
        <v>9</v>
      </c>
      <c r="CZ497" s="4" t="s">
        <v>9</v>
      </c>
      <c r="DA497" s="4" t="s">
        <v>9</v>
      </c>
      <c r="DB497" s="4" t="s">
        <v>9</v>
      </c>
      <c r="DC497" s="102"/>
      <c r="DE497" s="8" t="str">
        <f t="shared" si="14"/>
        <v>XLA200</v>
      </c>
      <c r="DF497" s="8" t="str">
        <f t="shared" si="15"/>
        <v>Microorganisms</v>
      </c>
    </row>
    <row r="498" spans="1:110">
      <c r="A498" s="4" t="s">
        <v>6404</v>
      </c>
      <c r="B498" s="4" t="s">
        <v>5899</v>
      </c>
      <c r="C498" s="4" t="s">
        <v>4955</v>
      </c>
      <c r="D498" s="4" t="s">
        <v>9</v>
      </c>
      <c r="E498" s="4" t="s">
        <v>5900</v>
      </c>
      <c r="F498" s="102">
        <v>44502</v>
      </c>
      <c r="G498" s="4" t="s">
        <v>9</v>
      </c>
      <c r="H498" s="102"/>
      <c r="I498" s="4" t="s">
        <v>7172</v>
      </c>
      <c r="J498" s="4" t="s">
        <v>9</v>
      </c>
      <c r="K498" s="4" t="s">
        <v>5002</v>
      </c>
      <c r="L498" s="4" t="s">
        <v>9</v>
      </c>
      <c r="M498" s="4" t="s">
        <v>9</v>
      </c>
      <c r="N498" s="4" t="s">
        <v>5002</v>
      </c>
      <c r="O498" s="4" t="s">
        <v>4955</v>
      </c>
      <c r="P498" s="4" t="s">
        <v>5901</v>
      </c>
      <c r="Q498" s="4" t="s">
        <v>9</v>
      </c>
      <c r="R498" s="4" t="s">
        <v>9</v>
      </c>
      <c r="S498" s="4" t="s">
        <v>11</v>
      </c>
      <c r="T498" s="4" t="s">
        <v>1449</v>
      </c>
      <c r="U498" s="4" t="s">
        <v>5902</v>
      </c>
      <c r="V498" s="102"/>
      <c r="W498" s="4" t="s">
        <v>5902</v>
      </c>
      <c r="X498" s="4" t="s">
        <v>9</v>
      </c>
      <c r="Y498" s="4" t="s">
        <v>11</v>
      </c>
      <c r="Z498" s="4" t="s">
        <v>9</v>
      </c>
      <c r="AA498" s="4" t="s">
        <v>9</v>
      </c>
      <c r="AB498" s="102"/>
      <c r="AC498" s="102"/>
      <c r="AD498" s="102"/>
      <c r="AE498" s="102">
        <v>44502</v>
      </c>
      <c r="AF498" s="102"/>
      <c r="AG498" s="102"/>
      <c r="AH498" s="4" t="s">
        <v>5903</v>
      </c>
      <c r="AI498" s="4" t="s">
        <v>9</v>
      </c>
      <c r="AJ498" s="4" t="s">
        <v>9</v>
      </c>
      <c r="AK498" s="4" t="s">
        <v>9</v>
      </c>
      <c r="AL498" s="4" t="s">
        <v>5904</v>
      </c>
      <c r="AM498" s="4" t="s">
        <v>5905</v>
      </c>
      <c r="AN498" s="4" t="s">
        <v>9</v>
      </c>
      <c r="AO498" s="4" t="s">
        <v>9</v>
      </c>
      <c r="AP498" s="4" t="s">
        <v>5902</v>
      </c>
      <c r="AQ498" s="4" t="s">
        <v>9</v>
      </c>
      <c r="AR498" s="4" t="s">
        <v>9</v>
      </c>
      <c r="AS498" s="4" t="s">
        <v>9</v>
      </c>
      <c r="AT498" s="4" t="s">
        <v>9</v>
      </c>
      <c r="AU498" s="4" t="s">
        <v>9</v>
      </c>
      <c r="AV498" s="102"/>
      <c r="AW498" s="4" t="s">
        <v>5902</v>
      </c>
      <c r="AX498" s="4" t="s">
        <v>9</v>
      </c>
      <c r="AY498" s="4" t="s">
        <v>9</v>
      </c>
      <c r="AZ498" s="4" t="s">
        <v>9</v>
      </c>
      <c r="BA498" s="4" t="s">
        <v>9</v>
      </c>
      <c r="BB498" s="103">
        <v>0</v>
      </c>
      <c r="BC498" s="102"/>
      <c r="BD498" s="4" t="s">
        <v>9</v>
      </c>
      <c r="BE498" s="102"/>
      <c r="BF498" s="102"/>
      <c r="BG498" s="4" t="s">
        <v>9</v>
      </c>
      <c r="BH498" s="4" t="s">
        <v>5906</v>
      </c>
      <c r="BI498" s="4" t="s">
        <v>9</v>
      </c>
      <c r="BJ498" s="4" t="s">
        <v>9</v>
      </c>
      <c r="BK498" s="4" t="s">
        <v>9</v>
      </c>
      <c r="BL498" s="4" t="s">
        <v>9</v>
      </c>
      <c r="BM498" s="4" t="s">
        <v>9</v>
      </c>
      <c r="BN498" s="4" t="s">
        <v>5907</v>
      </c>
      <c r="BO498" s="4" t="s">
        <v>5908</v>
      </c>
      <c r="BP498" s="4" t="s">
        <v>9</v>
      </c>
      <c r="BQ498" s="4" t="s">
        <v>9</v>
      </c>
      <c r="BR498" s="4" t="s">
        <v>5902</v>
      </c>
      <c r="BS498" s="4" t="s">
        <v>9</v>
      </c>
      <c r="BT498" s="4" t="s">
        <v>9</v>
      </c>
      <c r="BU498" s="4" t="s">
        <v>9</v>
      </c>
      <c r="BV498" s="4" t="s">
        <v>9</v>
      </c>
      <c r="BW498" s="4" t="s">
        <v>9</v>
      </c>
      <c r="BX498" s="4" t="s">
        <v>5901</v>
      </c>
      <c r="BY498" s="4" t="s">
        <v>9</v>
      </c>
      <c r="BZ498" s="4" t="s">
        <v>9</v>
      </c>
      <c r="CA498" s="4" t="s">
        <v>9</v>
      </c>
      <c r="CB498" s="4" t="s">
        <v>9</v>
      </c>
      <c r="CC498" s="4" t="s">
        <v>9</v>
      </c>
      <c r="CD498" s="4" t="s">
        <v>9</v>
      </c>
      <c r="CE498" s="4" t="s">
        <v>9</v>
      </c>
      <c r="CF498" s="4" t="s">
        <v>5902</v>
      </c>
      <c r="CG498" s="4" t="s">
        <v>9</v>
      </c>
      <c r="CH498" s="4" t="s">
        <v>9</v>
      </c>
      <c r="CI498" s="4" t="s">
        <v>9</v>
      </c>
      <c r="CJ498" s="4" t="s">
        <v>9</v>
      </c>
      <c r="CK498" s="104">
        <v>0.51749999999999996</v>
      </c>
      <c r="CL498" s="104">
        <v>0</v>
      </c>
      <c r="CM498" s="4" t="s">
        <v>9</v>
      </c>
      <c r="CN498" s="4" t="s">
        <v>5902</v>
      </c>
      <c r="CO498" s="4" t="s">
        <v>9</v>
      </c>
      <c r="CP498" s="4" t="s">
        <v>9</v>
      </c>
      <c r="CQ498" s="4" t="s">
        <v>9</v>
      </c>
      <c r="CR498" s="4" t="s">
        <v>9</v>
      </c>
      <c r="CS498" s="4" t="s">
        <v>9</v>
      </c>
      <c r="CT498" s="4" t="s">
        <v>9</v>
      </c>
      <c r="CU498" s="4" t="s">
        <v>9</v>
      </c>
      <c r="CV498" s="4" t="s">
        <v>11</v>
      </c>
      <c r="CW498" s="4" t="s">
        <v>5909</v>
      </c>
      <c r="CX498" s="4" t="s">
        <v>9</v>
      </c>
      <c r="CY498" s="4" t="s">
        <v>9</v>
      </c>
      <c r="CZ498" s="4" t="s">
        <v>9</v>
      </c>
      <c r="DA498" s="4" t="s">
        <v>9</v>
      </c>
      <c r="DB498" s="4" t="s">
        <v>9</v>
      </c>
      <c r="DC498" s="102"/>
      <c r="DE498" s="8" t="str">
        <f t="shared" si="14"/>
        <v>XLA300</v>
      </c>
      <c r="DF498" s="8" t="str">
        <f t="shared" si="15"/>
        <v>Chemistry</v>
      </c>
    </row>
    <row r="499" spans="1:110">
      <c r="A499" s="4" t="s">
        <v>6405</v>
      </c>
      <c r="B499" s="4" t="s">
        <v>5899</v>
      </c>
      <c r="C499" s="4" t="s">
        <v>4955</v>
      </c>
      <c r="D499" s="4" t="s">
        <v>9</v>
      </c>
      <c r="E499" s="4" t="s">
        <v>5900</v>
      </c>
      <c r="F499" s="102">
        <v>44502</v>
      </c>
      <c r="G499" s="4" t="s">
        <v>9</v>
      </c>
      <c r="H499" s="102"/>
      <c r="I499" s="4" t="s">
        <v>7173</v>
      </c>
      <c r="J499" s="4" t="s">
        <v>9</v>
      </c>
      <c r="K499" s="4" t="s">
        <v>5002</v>
      </c>
      <c r="L499" s="4" t="s">
        <v>9</v>
      </c>
      <c r="M499" s="4" t="s">
        <v>9</v>
      </c>
      <c r="N499" s="4" t="s">
        <v>5002</v>
      </c>
      <c r="O499" s="4" t="s">
        <v>4955</v>
      </c>
      <c r="P499" s="4" t="s">
        <v>5901</v>
      </c>
      <c r="Q499" s="4" t="s">
        <v>9</v>
      </c>
      <c r="R499" s="4" t="s">
        <v>9</v>
      </c>
      <c r="S499" s="4" t="s">
        <v>11</v>
      </c>
      <c r="T499" s="4" t="s">
        <v>1449</v>
      </c>
      <c r="U499" s="4" t="s">
        <v>5902</v>
      </c>
      <c r="V499" s="102"/>
      <c r="W499" s="4" t="s">
        <v>5902</v>
      </c>
      <c r="X499" s="4" t="s">
        <v>9</v>
      </c>
      <c r="Y499" s="4" t="s">
        <v>11</v>
      </c>
      <c r="Z499" s="4" t="s">
        <v>9</v>
      </c>
      <c r="AA499" s="4" t="s">
        <v>9</v>
      </c>
      <c r="AB499" s="102"/>
      <c r="AC499" s="102"/>
      <c r="AD499" s="102"/>
      <c r="AE499" s="102">
        <v>44502</v>
      </c>
      <c r="AF499" s="102"/>
      <c r="AG499" s="102"/>
      <c r="AH499" s="4" t="s">
        <v>5903</v>
      </c>
      <c r="AI499" s="4" t="s">
        <v>9</v>
      </c>
      <c r="AJ499" s="4" t="s">
        <v>9</v>
      </c>
      <c r="AK499" s="4" t="s">
        <v>9</v>
      </c>
      <c r="AL499" s="4" t="s">
        <v>5904</v>
      </c>
      <c r="AM499" s="4" t="s">
        <v>5905</v>
      </c>
      <c r="AN499" s="4" t="s">
        <v>9</v>
      </c>
      <c r="AO499" s="4" t="s">
        <v>9</v>
      </c>
      <c r="AP499" s="4" t="s">
        <v>5902</v>
      </c>
      <c r="AQ499" s="4" t="s">
        <v>9</v>
      </c>
      <c r="AR499" s="4" t="s">
        <v>9</v>
      </c>
      <c r="AS499" s="4" t="s">
        <v>9</v>
      </c>
      <c r="AT499" s="4" t="s">
        <v>9</v>
      </c>
      <c r="AU499" s="4" t="s">
        <v>9</v>
      </c>
      <c r="AV499" s="102"/>
      <c r="AW499" s="4" t="s">
        <v>5902</v>
      </c>
      <c r="AX499" s="4" t="s">
        <v>9</v>
      </c>
      <c r="AY499" s="4" t="s">
        <v>9</v>
      </c>
      <c r="AZ499" s="4" t="s">
        <v>9</v>
      </c>
      <c r="BA499" s="4" t="s">
        <v>9</v>
      </c>
      <c r="BB499" s="103">
        <v>0</v>
      </c>
      <c r="BC499" s="102"/>
      <c r="BD499" s="4" t="s">
        <v>9</v>
      </c>
      <c r="BE499" s="102"/>
      <c r="BF499" s="102"/>
      <c r="BG499" s="4" t="s">
        <v>9</v>
      </c>
      <c r="BH499" s="4" t="s">
        <v>5906</v>
      </c>
      <c r="BI499" s="4" t="s">
        <v>9</v>
      </c>
      <c r="BJ499" s="4" t="s">
        <v>9</v>
      </c>
      <c r="BK499" s="4" t="s">
        <v>9</v>
      </c>
      <c r="BL499" s="4" t="s">
        <v>9</v>
      </c>
      <c r="BM499" s="4" t="s">
        <v>9</v>
      </c>
      <c r="BN499" s="4" t="s">
        <v>5907</v>
      </c>
      <c r="BO499" s="4" t="s">
        <v>5908</v>
      </c>
      <c r="BP499" s="4" t="s">
        <v>9</v>
      </c>
      <c r="BQ499" s="4" t="s">
        <v>9</v>
      </c>
      <c r="BR499" s="4" t="s">
        <v>5902</v>
      </c>
      <c r="BS499" s="4" t="s">
        <v>9</v>
      </c>
      <c r="BT499" s="4" t="s">
        <v>9</v>
      </c>
      <c r="BU499" s="4" t="s">
        <v>9</v>
      </c>
      <c r="BV499" s="4" t="s">
        <v>9</v>
      </c>
      <c r="BW499" s="4" t="s">
        <v>9</v>
      </c>
      <c r="BX499" s="4" t="s">
        <v>5901</v>
      </c>
      <c r="BY499" s="4" t="s">
        <v>9</v>
      </c>
      <c r="BZ499" s="4" t="s">
        <v>9</v>
      </c>
      <c r="CA499" s="4" t="s">
        <v>9</v>
      </c>
      <c r="CB499" s="4" t="s">
        <v>9</v>
      </c>
      <c r="CC499" s="4" t="s">
        <v>9</v>
      </c>
      <c r="CD499" s="4" t="s">
        <v>9</v>
      </c>
      <c r="CE499" s="4" t="s">
        <v>9</v>
      </c>
      <c r="CF499" s="4" t="s">
        <v>5902</v>
      </c>
      <c r="CG499" s="4" t="s">
        <v>9</v>
      </c>
      <c r="CH499" s="4" t="s">
        <v>9</v>
      </c>
      <c r="CI499" s="4" t="s">
        <v>9</v>
      </c>
      <c r="CJ499" s="4" t="s">
        <v>9</v>
      </c>
      <c r="CK499" s="104">
        <v>0.51749999999999996</v>
      </c>
      <c r="CL499" s="104">
        <v>0</v>
      </c>
      <c r="CM499" s="4" t="s">
        <v>9</v>
      </c>
      <c r="CN499" s="4" t="s">
        <v>5902</v>
      </c>
      <c r="CO499" s="4" t="s">
        <v>9</v>
      </c>
      <c r="CP499" s="4" t="s">
        <v>9</v>
      </c>
      <c r="CQ499" s="4" t="s">
        <v>9</v>
      </c>
      <c r="CR499" s="4" t="s">
        <v>9</v>
      </c>
      <c r="CS499" s="4" t="s">
        <v>9</v>
      </c>
      <c r="CT499" s="4" t="s">
        <v>9</v>
      </c>
      <c r="CU499" s="4" t="s">
        <v>9</v>
      </c>
      <c r="CV499" s="4" t="s">
        <v>11</v>
      </c>
      <c r="CW499" s="4" t="s">
        <v>5909</v>
      </c>
      <c r="CX499" s="4" t="s">
        <v>9</v>
      </c>
      <c r="CY499" s="4" t="s">
        <v>9</v>
      </c>
      <c r="CZ499" s="4" t="s">
        <v>9</v>
      </c>
      <c r="DA499" s="4" t="s">
        <v>9</v>
      </c>
      <c r="DB499" s="4" t="s">
        <v>9</v>
      </c>
      <c r="DC499" s="102"/>
      <c r="DE499" s="8" t="str">
        <f t="shared" si="14"/>
        <v>XLA400</v>
      </c>
      <c r="DF499" s="8" t="str">
        <f t="shared" si="15"/>
        <v>In - Process</v>
      </c>
    </row>
    <row r="500" spans="1:110">
      <c r="A500" s="4" t="s">
        <v>6406</v>
      </c>
      <c r="B500" s="4" t="s">
        <v>5899</v>
      </c>
      <c r="C500" s="4" t="s">
        <v>4955</v>
      </c>
      <c r="D500" s="4" t="s">
        <v>9</v>
      </c>
      <c r="E500" s="4" t="s">
        <v>5900</v>
      </c>
      <c r="F500" s="102">
        <v>44502</v>
      </c>
      <c r="G500" s="4" t="s">
        <v>9</v>
      </c>
      <c r="H500" s="102"/>
      <c r="I500" s="4" t="s">
        <v>7174</v>
      </c>
      <c r="J500" s="4" t="s">
        <v>9</v>
      </c>
      <c r="K500" s="4" t="s">
        <v>5002</v>
      </c>
      <c r="L500" s="4" t="s">
        <v>9</v>
      </c>
      <c r="M500" s="4" t="s">
        <v>9</v>
      </c>
      <c r="N500" s="4" t="s">
        <v>5002</v>
      </c>
      <c r="O500" s="4" t="s">
        <v>4955</v>
      </c>
      <c r="P500" s="4" t="s">
        <v>5901</v>
      </c>
      <c r="Q500" s="4" t="s">
        <v>9</v>
      </c>
      <c r="R500" s="4" t="s">
        <v>9</v>
      </c>
      <c r="S500" s="4" t="s">
        <v>11</v>
      </c>
      <c r="T500" s="4" t="s">
        <v>1449</v>
      </c>
      <c r="U500" s="4" t="s">
        <v>5902</v>
      </c>
      <c r="V500" s="102"/>
      <c r="W500" s="4" t="s">
        <v>5902</v>
      </c>
      <c r="X500" s="4" t="s">
        <v>9</v>
      </c>
      <c r="Y500" s="4" t="s">
        <v>11</v>
      </c>
      <c r="Z500" s="4" t="s">
        <v>9</v>
      </c>
      <c r="AA500" s="4" t="s">
        <v>9</v>
      </c>
      <c r="AB500" s="102"/>
      <c r="AC500" s="102"/>
      <c r="AD500" s="102"/>
      <c r="AE500" s="102">
        <v>44502</v>
      </c>
      <c r="AF500" s="102"/>
      <c r="AG500" s="102"/>
      <c r="AH500" s="4" t="s">
        <v>5903</v>
      </c>
      <c r="AI500" s="4" t="s">
        <v>9</v>
      </c>
      <c r="AJ500" s="4" t="s">
        <v>9</v>
      </c>
      <c r="AK500" s="4" t="s">
        <v>9</v>
      </c>
      <c r="AL500" s="4" t="s">
        <v>5904</v>
      </c>
      <c r="AM500" s="4" t="s">
        <v>5905</v>
      </c>
      <c r="AN500" s="4" t="s">
        <v>9</v>
      </c>
      <c r="AO500" s="4" t="s">
        <v>9</v>
      </c>
      <c r="AP500" s="4" t="s">
        <v>5902</v>
      </c>
      <c r="AQ500" s="4" t="s">
        <v>9</v>
      </c>
      <c r="AR500" s="4" t="s">
        <v>9</v>
      </c>
      <c r="AS500" s="4" t="s">
        <v>9</v>
      </c>
      <c r="AT500" s="4" t="s">
        <v>9</v>
      </c>
      <c r="AU500" s="4" t="s">
        <v>9</v>
      </c>
      <c r="AV500" s="102"/>
      <c r="AW500" s="4" t="s">
        <v>5902</v>
      </c>
      <c r="AX500" s="4" t="s">
        <v>9</v>
      </c>
      <c r="AY500" s="4" t="s">
        <v>9</v>
      </c>
      <c r="AZ500" s="4" t="s">
        <v>9</v>
      </c>
      <c r="BA500" s="4" t="s">
        <v>9</v>
      </c>
      <c r="BB500" s="103">
        <v>0</v>
      </c>
      <c r="BC500" s="102"/>
      <c r="BD500" s="4" t="s">
        <v>9</v>
      </c>
      <c r="BE500" s="102"/>
      <c r="BF500" s="102"/>
      <c r="BG500" s="4" t="s">
        <v>9</v>
      </c>
      <c r="BH500" s="4" t="s">
        <v>5906</v>
      </c>
      <c r="BI500" s="4" t="s">
        <v>9</v>
      </c>
      <c r="BJ500" s="4" t="s">
        <v>9</v>
      </c>
      <c r="BK500" s="4" t="s">
        <v>9</v>
      </c>
      <c r="BL500" s="4" t="s">
        <v>9</v>
      </c>
      <c r="BM500" s="4" t="s">
        <v>9</v>
      </c>
      <c r="BN500" s="4" t="s">
        <v>5907</v>
      </c>
      <c r="BO500" s="4" t="s">
        <v>5908</v>
      </c>
      <c r="BP500" s="4" t="s">
        <v>9</v>
      </c>
      <c r="BQ500" s="4" t="s">
        <v>9</v>
      </c>
      <c r="BR500" s="4" t="s">
        <v>5902</v>
      </c>
      <c r="BS500" s="4" t="s">
        <v>9</v>
      </c>
      <c r="BT500" s="4" t="s">
        <v>9</v>
      </c>
      <c r="BU500" s="4" t="s">
        <v>9</v>
      </c>
      <c r="BV500" s="4" t="s">
        <v>9</v>
      </c>
      <c r="BW500" s="4" t="s">
        <v>9</v>
      </c>
      <c r="BX500" s="4" t="s">
        <v>5901</v>
      </c>
      <c r="BY500" s="4" t="s">
        <v>9</v>
      </c>
      <c r="BZ500" s="4" t="s">
        <v>9</v>
      </c>
      <c r="CA500" s="4" t="s">
        <v>9</v>
      </c>
      <c r="CB500" s="4" t="s">
        <v>9</v>
      </c>
      <c r="CC500" s="4" t="s">
        <v>9</v>
      </c>
      <c r="CD500" s="4" t="s">
        <v>9</v>
      </c>
      <c r="CE500" s="4" t="s">
        <v>9</v>
      </c>
      <c r="CF500" s="4" t="s">
        <v>5902</v>
      </c>
      <c r="CG500" s="4" t="s">
        <v>9</v>
      </c>
      <c r="CH500" s="4" t="s">
        <v>9</v>
      </c>
      <c r="CI500" s="4" t="s">
        <v>9</v>
      </c>
      <c r="CJ500" s="4" t="s">
        <v>9</v>
      </c>
      <c r="CK500" s="104">
        <v>0.51749999999999996</v>
      </c>
      <c r="CL500" s="104">
        <v>0</v>
      </c>
      <c r="CM500" s="4" t="s">
        <v>9</v>
      </c>
      <c r="CN500" s="4" t="s">
        <v>5902</v>
      </c>
      <c r="CO500" s="4" t="s">
        <v>9</v>
      </c>
      <c r="CP500" s="4" t="s">
        <v>9</v>
      </c>
      <c r="CQ500" s="4" t="s">
        <v>9</v>
      </c>
      <c r="CR500" s="4" t="s">
        <v>9</v>
      </c>
      <c r="CS500" s="4" t="s">
        <v>9</v>
      </c>
      <c r="CT500" s="4" t="s">
        <v>9</v>
      </c>
      <c r="CU500" s="4" t="s">
        <v>9</v>
      </c>
      <c r="CV500" s="4" t="s">
        <v>11</v>
      </c>
      <c r="CW500" s="4" t="s">
        <v>5909</v>
      </c>
      <c r="CX500" s="4" t="s">
        <v>9</v>
      </c>
      <c r="CY500" s="4" t="s">
        <v>9</v>
      </c>
      <c r="CZ500" s="4" t="s">
        <v>9</v>
      </c>
      <c r="DA500" s="4" t="s">
        <v>9</v>
      </c>
      <c r="DB500" s="4" t="s">
        <v>9</v>
      </c>
      <c r="DC500" s="102"/>
      <c r="DE500" s="8" t="str">
        <f t="shared" si="14"/>
        <v>XLA500</v>
      </c>
      <c r="DF500" s="8" t="str">
        <f t="shared" si="15"/>
        <v>Environmental</v>
      </c>
    </row>
    <row r="501" spans="1:110">
      <c r="A501" s="4" t="s">
        <v>6407</v>
      </c>
      <c r="B501" s="4" t="s">
        <v>5899</v>
      </c>
      <c r="C501" s="4" t="s">
        <v>4955</v>
      </c>
      <c r="D501" s="4" t="s">
        <v>9</v>
      </c>
      <c r="E501" s="4" t="s">
        <v>5900</v>
      </c>
      <c r="F501" s="102">
        <v>44502</v>
      </c>
      <c r="G501" s="4" t="s">
        <v>9</v>
      </c>
      <c r="H501" s="102"/>
      <c r="I501" s="4" t="s">
        <v>7175</v>
      </c>
      <c r="J501" s="4" t="s">
        <v>9</v>
      </c>
      <c r="K501" s="4" t="s">
        <v>5002</v>
      </c>
      <c r="L501" s="4" t="s">
        <v>9</v>
      </c>
      <c r="M501" s="4" t="s">
        <v>9</v>
      </c>
      <c r="N501" s="4" t="s">
        <v>5002</v>
      </c>
      <c r="O501" s="4" t="s">
        <v>4955</v>
      </c>
      <c r="P501" s="4" t="s">
        <v>5901</v>
      </c>
      <c r="Q501" s="4" t="s">
        <v>9</v>
      </c>
      <c r="R501" s="4" t="s">
        <v>9</v>
      </c>
      <c r="S501" s="4" t="s">
        <v>11</v>
      </c>
      <c r="T501" s="4" t="s">
        <v>1449</v>
      </c>
      <c r="U501" s="4" t="s">
        <v>5902</v>
      </c>
      <c r="V501" s="102"/>
      <c r="W501" s="4" t="s">
        <v>5902</v>
      </c>
      <c r="X501" s="4" t="s">
        <v>9</v>
      </c>
      <c r="Y501" s="4" t="s">
        <v>11</v>
      </c>
      <c r="Z501" s="4" t="s">
        <v>9</v>
      </c>
      <c r="AA501" s="4" t="s">
        <v>9</v>
      </c>
      <c r="AB501" s="102"/>
      <c r="AC501" s="102"/>
      <c r="AD501" s="102"/>
      <c r="AE501" s="102">
        <v>44502</v>
      </c>
      <c r="AF501" s="102"/>
      <c r="AG501" s="102"/>
      <c r="AH501" s="4" t="s">
        <v>5903</v>
      </c>
      <c r="AI501" s="4" t="s">
        <v>9</v>
      </c>
      <c r="AJ501" s="4" t="s">
        <v>9</v>
      </c>
      <c r="AK501" s="4" t="s">
        <v>9</v>
      </c>
      <c r="AL501" s="4" t="s">
        <v>5904</v>
      </c>
      <c r="AM501" s="4" t="s">
        <v>5905</v>
      </c>
      <c r="AN501" s="4" t="s">
        <v>9</v>
      </c>
      <c r="AO501" s="4" t="s">
        <v>9</v>
      </c>
      <c r="AP501" s="4" t="s">
        <v>5902</v>
      </c>
      <c r="AQ501" s="4" t="s">
        <v>9</v>
      </c>
      <c r="AR501" s="4" t="s">
        <v>9</v>
      </c>
      <c r="AS501" s="4" t="s">
        <v>9</v>
      </c>
      <c r="AT501" s="4" t="s">
        <v>9</v>
      </c>
      <c r="AU501" s="4" t="s">
        <v>9</v>
      </c>
      <c r="AV501" s="102"/>
      <c r="AW501" s="4" t="s">
        <v>5902</v>
      </c>
      <c r="AX501" s="4" t="s">
        <v>9</v>
      </c>
      <c r="AY501" s="4" t="s">
        <v>9</v>
      </c>
      <c r="AZ501" s="4" t="s">
        <v>9</v>
      </c>
      <c r="BA501" s="4" t="s">
        <v>9</v>
      </c>
      <c r="BB501" s="103">
        <v>0</v>
      </c>
      <c r="BC501" s="102"/>
      <c r="BD501" s="4" t="s">
        <v>9</v>
      </c>
      <c r="BE501" s="102"/>
      <c r="BF501" s="102"/>
      <c r="BG501" s="4" t="s">
        <v>9</v>
      </c>
      <c r="BH501" s="4" t="s">
        <v>5906</v>
      </c>
      <c r="BI501" s="4" t="s">
        <v>9</v>
      </c>
      <c r="BJ501" s="4" t="s">
        <v>9</v>
      </c>
      <c r="BK501" s="4" t="s">
        <v>9</v>
      </c>
      <c r="BL501" s="4" t="s">
        <v>9</v>
      </c>
      <c r="BM501" s="4" t="s">
        <v>9</v>
      </c>
      <c r="BN501" s="4" t="s">
        <v>5907</v>
      </c>
      <c r="BO501" s="4" t="s">
        <v>5908</v>
      </c>
      <c r="BP501" s="4" t="s">
        <v>9</v>
      </c>
      <c r="BQ501" s="4" t="s">
        <v>9</v>
      </c>
      <c r="BR501" s="4" t="s">
        <v>5902</v>
      </c>
      <c r="BS501" s="4" t="s">
        <v>9</v>
      </c>
      <c r="BT501" s="4" t="s">
        <v>9</v>
      </c>
      <c r="BU501" s="4" t="s">
        <v>9</v>
      </c>
      <c r="BV501" s="4" t="s">
        <v>9</v>
      </c>
      <c r="BW501" s="4" t="s">
        <v>9</v>
      </c>
      <c r="BX501" s="4" t="s">
        <v>5901</v>
      </c>
      <c r="BY501" s="4" t="s">
        <v>9</v>
      </c>
      <c r="BZ501" s="4" t="s">
        <v>9</v>
      </c>
      <c r="CA501" s="4" t="s">
        <v>9</v>
      </c>
      <c r="CB501" s="4" t="s">
        <v>9</v>
      </c>
      <c r="CC501" s="4" t="s">
        <v>9</v>
      </c>
      <c r="CD501" s="4" t="s">
        <v>9</v>
      </c>
      <c r="CE501" s="4" t="s">
        <v>9</v>
      </c>
      <c r="CF501" s="4" t="s">
        <v>5902</v>
      </c>
      <c r="CG501" s="4" t="s">
        <v>9</v>
      </c>
      <c r="CH501" s="4" t="s">
        <v>9</v>
      </c>
      <c r="CI501" s="4" t="s">
        <v>9</v>
      </c>
      <c r="CJ501" s="4" t="s">
        <v>9</v>
      </c>
      <c r="CK501" s="104">
        <v>0.51749999999999996</v>
      </c>
      <c r="CL501" s="104">
        <v>0</v>
      </c>
      <c r="CM501" s="4" t="s">
        <v>9</v>
      </c>
      <c r="CN501" s="4" t="s">
        <v>5902</v>
      </c>
      <c r="CO501" s="4" t="s">
        <v>9</v>
      </c>
      <c r="CP501" s="4" t="s">
        <v>9</v>
      </c>
      <c r="CQ501" s="4" t="s">
        <v>9</v>
      </c>
      <c r="CR501" s="4" t="s">
        <v>9</v>
      </c>
      <c r="CS501" s="4" t="s">
        <v>9</v>
      </c>
      <c r="CT501" s="4" t="s">
        <v>9</v>
      </c>
      <c r="CU501" s="4" t="s">
        <v>9</v>
      </c>
      <c r="CV501" s="4" t="s">
        <v>11</v>
      </c>
      <c r="CW501" s="4" t="s">
        <v>5909</v>
      </c>
      <c r="CX501" s="4" t="s">
        <v>9</v>
      </c>
      <c r="CY501" s="4" t="s">
        <v>9</v>
      </c>
      <c r="CZ501" s="4" t="s">
        <v>9</v>
      </c>
      <c r="DA501" s="4" t="s">
        <v>9</v>
      </c>
      <c r="DB501" s="4" t="s">
        <v>9</v>
      </c>
      <c r="DC501" s="102"/>
      <c r="DE501" s="8" t="str">
        <f t="shared" si="14"/>
        <v>XLA600</v>
      </c>
      <c r="DF501" s="8" t="str">
        <f t="shared" si="15"/>
        <v>Raw Materials</v>
      </c>
    </row>
    <row r="502" spans="1:110">
      <c r="A502" s="4" t="s">
        <v>6408</v>
      </c>
      <c r="B502" s="4" t="s">
        <v>5899</v>
      </c>
      <c r="C502" s="4" t="s">
        <v>4955</v>
      </c>
      <c r="D502" s="4" t="s">
        <v>9</v>
      </c>
      <c r="E502" s="4" t="s">
        <v>5900</v>
      </c>
      <c r="F502" s="102">
        <v>44502</v>
      </c>
      <c r="G502" s="4" t="s">
        <v>9</v>
      </c>
      <c r="H502" s="102"/>
      <c r="I502" s="4" t="s">
        <v>7176</v>
      </c>
      <c r="J502" s="4" t="s">
        <v>9</v>
      </c>
      <c r="K502" s="4" t="s">
        <v>5002</v>
      </c>
      <c r="L502" s="4" t="s">
        <v>9</v>
      </c>
      <c r="M502" s="4" t="s">
        <v>9</v>
      </c>
      <c r="N502" s="4" t="s">
        <v>5002</v>
      </c>
      <c r="O502" s="4" t="s">
        <v>4955</v>
      </c>
      <c r="P502" s="4" t="s">
        <v>5901</v>
      </c>
      <c r="Q502" s="4" t="s">
        <v>9</v>
      </c>
      <c r="R502" s="4" t="s">
        <v>9</v>
      </c>
      <c r="S502" s="4" t="s">
        <v>11</v>
      </c>
      <c r="T502" s="4" t="s">
        <v>1449</v>
      </c>
      <c r="U502" s="4" t="s">
        <v>5902</v>
      </c>
      <c r="V502" s="102"/>
      <c r="W502" s="4" t="s">
        <v>5902</v>
      </c>
      <c r="X502" s="4" t="s">
        <v>9</v>
      </c>
      <c r="Y502" s="4" t="s">
        <v>11</v>
      </c>
      <c r="Z502" s="4" t="s">
        <v>9</v>
      </c>
      <c r="AA502" s="4" t="s">
        <v>9</v>
      </c>
      <c r="AB502" s="102"/>
      <c r="AC502" s="102"/>
      <c r="AD502" s="102"/>
      <c r="AE502" s="102">
        <v>44502</v>
      </c>
      <c r="AF502" s="102"/>
      <c r="AG502" s="102"/>
      <c r="AH502" s="4" t="s">
        <v>5903</v>
      </c>
      <c r="AI502" s="4" t="s">
        <v>9</v>
      </c>
      <c r="AJ502" s="4" t="s">
        <v>9</v>
      </c>
      <c r="AK502" s="4" t="s">
        <v>9</v>
      </c>
      <c r="AL502" s="4" t="s">
        <v>5904</v>
      </c>
      <c r="AM502" s="4" t="s">
        <v>5905</v>
      </c>
      <c r="AN502" s="4" t="s">
        <v>9</v>
      </c>
      <c r="AO502" s="4" t="s">
        <v>9</v>
      </c>
      <c r="AP502" s="4" t="s">
        <v>5902</v>
      </c>
      <c r="AQ502" s="4" t="s">
        <v>9</v>
      </c>
      <c r="AR502" s="4" t="s">
        <v>9</v>
      </c>
      <c r="AS502" s="4" t="s">
        <v>9</v>
      </c>
      <c r="AT502" s="4" t="s">
        <v>9</v>
      </c>
      <c r="AU502" s="4" t="s">
        <v>9</v>
      </c>
      <c r="AV502" s="102"/>
      <c r="AW502" s="4" t="s">
        <v>5902</v>
      </c>
      <c r="AX502" s="4" t="s">
        <v>9</v>
      </c>
      <c r="AY502" s="4" t="s">
        <v>9</v>
      </c>
      <c r="AZ502" s="4" t="s">
        <v>9</v>
      </c>
      <c r="BA502" s="4" t="s">
        <v>9</v>
      </c>
      <c r="BB502" s="103">
        <v>0</v>
      </c>
      <c r="BC502" s="102"/>
      <c r="BD502" s="4" t="s">
        <v>9</v>
      </c>
      <c r="BE502" s="102"/>
      <c r="BF502" s="102"/>
      <c r="BG502" s="4" t="s">
        <v>9</v>
      </c>
      <c r="BH502" s="4" t="s">
        <v>5906</v>
      </c>
      <c r="BI502" s="4" t="s">
        <v>9</v>
      </c>
      <c r="BJ502" s="4" t="s">
        <v>9</v>
      </c>
      <c r="BK502" s="4" t="s">
        <v>9</v>
      </c>
      <c r="BL502" s="4" t="s">
        <v>9</v>
      </c>
      <c r="BM502" s="4" t="s">
        <v>9</v>
      </c>
      <c r="BN502" s="4" t="s">
        <v>5907</v>
      </c>
      <c r="BO502" s="4" t="s">
        <v>5908</v>
      </c>
      <c r="BP502" s="4" t="s">
        <v>9</v>
      </c>
      <c r="BQ502" s="4" t="s">
        <v>9</v>
      </c>
      <c r="BR502" s="4" t="s">
        <v>5902</v>
      </c>
      <c r="BS502" s="4" t="s">
        <v>9</v>
      </c>
      <c r="BT502" s="4" t="s">
        <v>9</v>
      </c>
      <c r="BU502" s="4" t="s">
        <v>9</v>
      </c>
      <c r="BV502" s="4" t="s">
        <v>9</v>
      </c>
      <c r="BW502" s="4" t="s">
        <v>9</v>
      </c>
      <c r="BX502" s="4" t="s">
        <v>5901</v>
      </c>
      <c r="BY502" s="4" t="s">
        <v>9</v>
      </c>
      <c r="BZ502" s="4" t="s">
        <v>9</v>
      </c>
      <c r="CA502" s="4" t="s">
        <v>9</v>
      </c>
      <c r="CB502" s="4" t="s">
        <v>9</v>
      </c>
      <c r="CC502" s="4" t="s">
        <v>9</v>
      </c>
      <c r="CD502" s="4" t="s">
        <v>9</v>
      </c>
      <c r="CE502" s="4" t="s">
        <v>9</v>
      </c>
      <c r="CF502" s="4" t="s">
        <v>5902</v>
      </c>
      <c r="CG502" s="4" t="s">
        <v>9</v>
      </c>
      <c r="CH502" s="4" t="s">
        <v>9</v>
      </c>
      <c r="CI502" s="4" t="s">
        <v>9</v>
      </c>
      <c r="CJ502" s="4" t="s">
        <v>9</v>
      </c>
      <c r="CK502" s="104">
        <v>0.51749999999999996</v>
      </c>
      <c r="CL502" s="104">
        <v>0</v>
      </c>
      <c r="CM502" s="4" t="s">
        <v>9</v>
      </c>
      <c r="CN502" s="4" t="s">
        <v>5902</v>
      </c>
      <c r="CO502" s="4" t="s">
        <v>9</v>
      </c>
      <c r="CP502" s="4" t="s">
        <v>9</v>
      </c>
      <c r="CQ502" s="4" t="s">
        <v>9</v>
      </c>
      <c r="CR502" s="4" t="s">
        <v>9</v>
      </c>
      <c r="CS502" s="4" t="s">
        <v>9</v>
      </c>
      <c r="CT502" s="4" t="s">
        <v>9</v>
      </c>
      <c r="CU502" s="4" t="s">
        <v>9</v>
      </c>
      <c r="CV502" s="4" t="s">
        <v>11</v>
      </c>
      <c r="CW502" s="4" t="s">
        <v>5909</v>
      </c>
      <c r="CX502" s="4" t="s">
        <v>9</v>
      </c>
      <c r="CY502" s="4" t="s">
        <v>9</v>
      </c>
      <c r="CZ502" s="4" t="s">
        <v>9</v>
      </c>
      <c r="DA502" s="4" t="s">
        <v>9</v>
      </c>
      <c r="DB502" s="4" t="s">
        <v>9</v>
      </c>
      <c r="DC502" s="102"/>
      <c r="DE502" s="8" t="str">
        <f t="shared" si="14"/>
        <v>XLA900</v>
      </c>
      <c r="DF502" s="8" t="str">
        <f t="shared" si="15"/>
        <v>General</v>
      </c>
    </row>
    <row r="503" spans="1:110">
      <c r="A503" s="4" t="s">
        <v>6409</v>
      </c>
      <c r="B503" s="4" t="s">
        <v>5899</v>
      </c>
      <c r="C503" s="4" t="s">
        <v>4955</v>
      </c>
      <c r="D503" s="4" t="s">
        <v>9</v>
      </c>
      <c r="E503" s="4" t="s">
        <v>5900</v>
      </c>
      <c r="F503" s="102">
        <v>44502</v>
      </c>
      <c r="G503" s="4" t="s">
        <v>9</v>
      </c>
      <c r="H503" s="102"/>
      <c r="I503" s="4" t="s">
        <v>7177</v>
      </c>
      <c r="J503" s="4" t="s">
        <v>9</v>
      </c>
      <c r="K503" s="4" t="s">
        <v>5002</v>
      </c>
      <c r="L503" s="4" t="s">
        <v>9</v>
      </c>
      <c r="M503" s="4" t="s">
        <v>9</v>
      </c>
      <c r="N503" s="4" t="s">
        <v>5002</v>
      </c>
      <c r="O503" s="4" t="s">
        <v>4955</v>
      </c>
      <c r="P503" s="4" t="s">
        <v>5901</v>
      </c>
      <c r="Q503" s="4" t="s">
        <v>9</v>
      </c>
      <c r="R503" s="4" t="s">
        <v>9</v>
      </c>
      <c r="S503" s="4" t="s">
        <v>11</v>
      </c>
      <c r="T503" s="4" t="s">
        <v>1449</v>
      </c>
      <c r="U503" s="4" t="s">
        <v>5902</v>
      </c>
      <c r="V503" s="102"/>
      <c r="W503" s="4" t="s">
        <v>5902</v>
      </c>
      <c r="X503" s="4" t="s">
        <v>9</v>
      </c>
      <c r="Y503" s="4" t="s">
        <v>11</v>
      </c>
      <c r="Z503" s="4" t="s">
        <v>9</v>
      </c>
      <c r="AA503" s="4" t="s">
        <v>9</v>
      </c>
      <c r="AB503" s="102"/>
      <c r="AC503" s="102"/>
      <c r="AD503" s="102"/>
      <c r="AE503" s="102">
        <v>44502</v>
      </c>
      <c r="AF503" s="102"/>
      <c r="AG503" s="102"/>
      <c r="AH503" s="4" t="s">
        <v>5903</v>
      </c>
      <c r="AI503" s="4" t="s">
        <v>9</v>
      </c>
      <c r="AJ503" s="4" t="s">
        <v>9</v>
      </c>
      <c r="AK503" s="4" t="s">
        <v>9</v>
      </c>
      <c r="AL503" s="4" t="s">
        <v>5904</v>
      </c>
      <c r="AM503" s="4" t="s">
        <v>5905</v>
      </c>
      <c r="AN503" s="4" t="s">
        <v>9</v>
      </c>
      <c r="AO503" s="4" t="s">
        <v>9</v>
      </c>
      <c r="AP503" s="4" t="s">
        <v>5902</v>
      </c>
      <c r="AQ503" s="4" t="s">
        <v>9</v>
      </c>
      <c r="AR503" s="4" t="s">
        <v>9</v>
      </c>
      <c r="AS503" s="4" t="s">
        <v>9</v>
      </c>
      <c r="AT503" s="4" t="s">
        <v>9</v>
      </c>
      <c r="AU503" s="4" t="s">
        <v>9</v>
      </c>
      <c r="AV503" s="102"/>
      <c r="AW503" s="4" t="s">
        <v>5902</v>
      </c>
      <c r="AX503" s="4" t="s">
        <v>9</v>
      </c>
      <c r="AY503" s="4" t="s">
        <v>9</v>
      </c>
      <c r="AZ503" s="4" t="s">
        <v>9</v>
      </c>
      <c r="BA503" s="4" t="s">
        <v>9</v>
      </c>
      <c r="BB503" s="103">
        <v>0</v>
      </c>
      <c r="BC503" s="102"/>
      <c r="BD503" s="4" t="s">
        <v>9</v>
      </c>
      <c r="BE503" s="102"/>
      <c r="BF503" s="102"/>
      <c r="BG503" s="4" t="s">
        <v>9</v>
      </c>
      <c r="BH503" s="4" t="s">
        <v>5906</v>
      </c>
      <c r="BI503" s="4" t="s">
        <v>9</v>
      </c>
      <c r="BJ503" s="4" t="s">
        <v>9</v>
      </c>
      <c r="BK503" s="4" t="s">
        <v>9</v>
      </c>
      <c r="BL503" s="4" t="s">
        <v>9</v>
      </c>
      <c r="BM503" s="4" t="s">
        <v>9</v>
      </c>
      <c r="BN503" s="4" t="s">
        <v>5907</v>
      </c>
      <c r="BO503" s="4" t="s">
        <v>5908</v>
      </c>
      <c r="BP503" s="4" t="s">
        <v>9</v>
      </c>
      <c r="BQ503" s="4" t="s">
        <v>9</v>
      </c>
      <c r="BR503" s="4" t="s">
        <v>5902</v>
      </c>
      <c r="BS503" s="4" t="s">
        <v>9</v>
      </c>
      <c r="BT503" s="4" t="s">
        <v>9</v>
      </c>
      <c r="BU503" s="4" t="s">
        <v>9</v>
      </c>
      <c r="BV503" s="4" t="s">
        <v>9</v>
      </c>
      <c r="BW503" s="4" t="s">
        <v>9</v>
      </c>
      <c r="BX503" s="4" t="s">
        <v>5901</v>
      </c>
      <c r="BY503" s="4" t="s">
        <v>9</v>
      </c>
      <c r="BZ503" s="4" t="s">
        <v>9</v>
      </c>
      <c r="CA503" s="4" t="s">
        <v>9</v>
      </c>
      <c r="CB503" s="4" t="s">
        <v>9</v>
      </c>
      <c r="CC503" s="4" t="s">
        <v>9</v>
      </c>
      <c r="CD503" s="4" t="s">
        <v>9</v>
      </c>
      <c r="CE503" s="4" t="s">
        <v>9</v>
      </c>
      <c r="CF503" s="4" t="s">
        <v>5902</v>
      </c>
      <c r="CG503" s="4" t="s">
        <v>9</v>
      </c>
      <c r="CH503" s="4" t="s">
        <v>9</v>
      </c>
      <c r="CI503" s="4" t="s">
        <v>9</v>
      </c>
      <c r="CJ503" s="4" t="s">
        <v>9</v>
      </c>
      <c r="CK503" s="104">
        <v>0.51749999999999996</v>
      </c>
      <c r="CL503" s="104">
        <v>0</v>
      </c>
      <c r="CM503" s="4" t="s">
        <v>9</v>
      </c>
      <c r="CN503" s="4" t="s">
        <v>5902</v>
      </c>
      <c r="CO503" s="4" t="s">
        <v>9</v>
      </c>
      <c r="CP503" s="4" t="s">
        <v>9</v>
      </c>
      <c r="CQ503" s="4" t="s">
        <v>9</v>
      </c>
      <c r="CR503" s="4" t="s">
        <v>9</v>
      </c>
      <c r="CS503" s="4" t="s">
        <v>9</v>
      </c>
      <c r="CT503" s="4" t="s">
        <v>9</v>
      </c>
      <c r="CU503" s="4" t="s">
        <v>9</v>
      </c>
      <c r="CV503" s="4" t="s">
        <v>11</v>
      </c>
      <c r="CW503" s="4" t="s">
        <v>5909</v>
      </c>
      <c r="CX503" s="4" t="s">
        <v>9</v>
      </c>
      <c r="CY503" s="4" t="s">
        <v>9</v>
      </c>
      <c r="CZ503" s="4" t="s">
        <v>9</v>
      </c>
      <c r="DA503" s="4" t="s">
        <v>9</v>
      </c>
      <c r="DB503" s="4" t="s">
        <v>9</v>
      </c>
      <c r="DC503" s="102"/>
      <c r="DE503" s="8" t="str">
        <f t="shared" si="14"/>
        <v>XLBCAL</v>
      </c>
      <c r="DF503" s="8" t="str">
        <f t="shared" si="15"/>
        <v>Calibration Testing</v>
      </c>
    </row>
    <row r="504" spans="1:110">
      <c r="A504" s="4" t="s">
        <v>6410</v>
      </c>
      <c r="B504" s="4" t="s">
        <v>5899</v>
      </c>
      <c r="C504" s="4" t="s">
        <v>4955</v>
      </c>
      <c r="D504" s="4" t="s">
        <v>9</v>
      </c>
      <c r="E504" s="4" t="s">
        <v>5900</v>
      </c>
      <c r="F504" s="102">
        <v>44502</v>
      </c>
      <c r="G504" s="4" t="s">
        <v>9</v>
      </c>
      <c r="H504" s="102"/>
      <c r="I504" s="4" t="s">
        <v>7178</v>
      </c>
      <c r="J504" s="4" t="s">
        <v>9</v>
      </c>
      <c r="K504" s="4" t="s">
        <v>5002</v>
      </c>
      <c r="L504" s="4" t="s">
        <v>9</v>
      </c>
      <c r="M504" s="4" t="s">
        <v>9</v>
      </c>
      <c r="N504" s="4" t="s">
        <v>5002</v>
      </c>
      <c r="O504" s="4" t="s">
        <v>4955</v>
      </c>
      <c r="P504" s="4" t="s">
        <v>5901</v>
      </c>
      <c r="Q504" s="4" t="s">
        <v>9</v>
      </c>
      <c r="R504" s="4" t="s">
        <v>9</v>
      </c>
      <c r="S504" s="4" t="s">
        <v>11</v>
      </c>
      <c r="T504" s="4" t="s">
        <v>1449</v>
      </c>
      <c r="U504" s="4" t="s">
        <v>5902</v>
      </c>
      <c r="V504" s="102"/>
      <c r="W504" s="4" t="s">
        <v>5902</v>
      </c>
      <c r="X504" s="4" t="s">
        <v>9</v>
      </c>
      <c r="Y504" s="4" t="s">
        <v>11</v>
      </c>
      <c r="Z504" s="4" t="s">
        <v>9</v>
      </c>
      <c r="AA504" s="4" t="s">
        <v>9</v>
      </c>
      <c r="AB504" s="102"/>
      <c r="AC504" s="102"/>
      <c r="AD504" s="102"/>
      <c r="AE504" s="102">
        <v>44502</v>
      </c>
      <c r="AF504" s="102"/>
      <c r="AG504" s="102"/>
      <c r="AH504" s="4" t="s">
        <v>5903</v>
      </c>
      <c r="AI504" s="4" t="s">
        <v>9</v>
      </c>
      <c r="AJ504" s="4" t="s">
        <v>9</v>
      </c>
      <c r="AK504" s="4" t="s">
        <v>9</v>
      </c>
      <c r="AL504" s="4" t="s">
        <v>5904</v>
      </c>
      <c r="AM504" s="4" t="s">
        <v>5905</v>
      </c>
      <c r="AN504" s="4" t="s">
        <v>9</v>
      </c>
      <c r="AO504" s="4" t="s">
        <v>9</v>
      </c>
      <c r="AP504" s="4" t="s">
        <v>5902</v>
      </c>
      <c r="AQ504" s="4" t="s">
        <v>9</v>
      </c>
      <c r="AR504" s="4" t="s">
        <v>9</v>
      </c>
      <c r="AS504" s="4" t="s">
        <v>9</v>
      </c>
      <c r="AT504" s="4" t="s">
        <v>9</v>
      </c>
      <c r="AU504" s="4" t="s">
        <v>9</v>
      </c>
      <c r="AV504" s="102"/>
      <c r="AW504" s="4" t="s">
        <v>5902</v>
      </c>
      <c r="AX504" s="4" t="s">
        <v>9</v>
      </c>
      <c r="AY504" s="4" t="s">
        <v>9</v>
      </c>
      <c r="AZ504" s="4" t="s">
        <v>9</v>
      </c>
      <c r="BA504" s="4" t="s">
        <v>9</v>
      </c>
      <c r="BB504" s="103">
        <v>0</v>
      </c>
      <c r="BC504" s="102"/>
      <c r="BD504" s="4" t="s">
        <v>9</v>
      </c>
      <c r="BE504" s="102"/>
      <c r="BF504" s="102"/>
      <c r="BG504" s="4" t="s">
        <v>9</v>
      </c>
      <c r="BH504" s="4" t="s">
        <v>5906</v>
      </c>
      <c r="BI504" s="4" t="s">
        <v>9</v>
      </c>
      <c r="BJ504" s="4" t="s">
        <v>9</v>
      </c>
      <c r="BK504" s="4" t="s">
        <v>9</v>
      </c>
      <c r="BL504" s="4" t="s">
        <v>9</v>
      </c>
      <c r="BM504" s="4" t="s">
        <v>9</v>
      </c>
      <c r="BN504" s="4" t="s">
        <v>5907</v>
      </c>
      <c r="BO504" s="4" t="s">
        <v>5908</v>
      </c>
      <c r="BP504" s="4" t="s">
        <v>9</v>
      </c>
      <c r="BQ504" s="4" t="s">
        <v>9</v>
      </c>
      <c r="BR504" s="4" t="s">
        <v>5902</v>
      </c>
      <c r="BS504" s="4" t="s">
        <v>9</v>
      </c>
      <c r="BT504" s="4" t="s">
        <v>9</v>
      </c>
      <c r="BU504" s="4" t="s">
        <v>9</v>
      </c>
      <c r="BV504" s="4" t="s">
        <v>9</v>
      </c>
      <c r="BW504" s="4" t="s">
        <v>9</v>
      </c>
      <c r="BX504" s="4" t="s">
        <v>5901</v>
      </c>
      <c r="BY504" s="4" t="s">
        <v>9</v>
      </c>
      <c r="BZ504" s="4" t="s">
        <v>9</v>
      </c>
      <c r="CA504" s="4" t="s">
        <v>9</v>
      </c>
      <c r="CB504" s="4" t="s">
        <v>9</v>
      </c>
      <c r="CC504" s="4" t="s">
        <v>9</v>
      </c>
      <c r="CD504" s="4" t="s">
        <v>9</v>
      </c>
      <c r="CE504" s="4" t="s">
        <v>9</v>
      </c>
      <c r="CF504" s="4" t="s">
        <v>5902</v>
      </c>
      <c r="CG504" s="4" t="s">
        <v>9</v>
      </c>
      <c r="CH504" s="4" t="s">
        <v>9</v>
      </c>
      <c r="CI504" s="4" t="s">
        <v>9</v>
      </c>
      <c r="CJ504" s="4" t="s">
        <v>9</v>
      </c>
      <c r="CK504" s="104">
        <v>0.51749999999999996</v>
      </c>
      <c r="CL504" s="104">
        <v>0</v>
      </c>
      <c r="CM504" s="4" t="s">
        <v>9</v>
      </c>
      <c r="CN504" s="4" t="s">
        <v>5902</v>
      </c>
      <c r="CO504" s="4" t="s">
        <v>9</v>
      </c>
      <c r="CP504" s="4" t="s">
        <v>9</v>
      </c>
      <c r="CQ504" s="4" t="s">
        <v>9</v>
      </c>
      <c r="CR504" s="4" t="s">
        <v>9</v>
      </c>
      <c r="CS504" s="4" t="s">
        <v>9</v>
      </c>
      <c r="CT504" s="4" t="s">
        <v>9</v>
      </c>
      <c r="CU504" s="4" t="s">
        <v>9</v>
      </c>
      <c r="CV504" s="4" t="s">
        <v>11</v>
      </c>
      <c r="CW504" s="4" t="s">
        <v>5909</v>
      </c>
      <c r="CX504" s="4" t="s">
        <v>9</v>
      </c>
      <c r="CY504" s="4" t="s">
        <v>9</v>
      </c>
      <c r="CZ504" s="4" t="s">
        <v>9</v>
      </c>
      <c r="DA504" s="4" t="s">
        <v>9</v>
      </c>
      <c r="DB504" s="4" t="s">
        <v>9</v>
      </c>
      <c r="DC504" s="102"/>
      <c r="DE504" s="8" t="str">
        <f t="shared" si="14"/>
        <v>XLBCOT</v>
      </c>
      <c r="DF504" s="8" t="str">
        <f t="shared" si="15"/>
        <v>Cut-off Testing</v>
      </c>
    </row>
    <row r="505" spans="1:110">
      <c r="A505" s="4" t="s">
        <v>6411</v>
      </c>
      <c r="B505" s="4" t="s">
        <v>5899</v>
      </c>
      <c r="C505" s="4" t="s">
        <v>4955</v>
      </c>
      <c r="D505" s="4" t="s">
        <v>9</v>
      </c>
      <c r="E505" s="4" t="s">
        <v>5900</v>
      </c>
      <c r="F505" s="102">
        <v>44502</v>
      </c>
      <c r="G505" s="4" t="s">
        <v>9</v>
      </c>
      <c r="H505" s="102"/>
      <c r="I505" s="4" t="s">
        <v>7179</v>
      </c>
      <c r="J505" s="4" t="s">
        <v>9</v>
      </c>
      <c r="K505" s="4" t="s">
        <v>5002</v>
      </c>
      <c r="L505" s="4" t="s">
        <v>9</v>
      </c>
      <c r="M505" s="4" t="s">
        <v>9</v>
      </c>
      <c r="N505" s="4" t="s">
        <v>5002</v>
      </c>
      <c r="O505" s="4" t="s">
        <v>4955</v>
      </c>
      <c r="P505" s="4" t="s">
        <v>5901</v>
      </c>
      <c r="Q505" s="4" t="s">
        <v>9</v>
      </c>
      <c r="R505" s="4" t="s">
        <v>9</v>
      </c>
      <c r="S505" s="4" t="s">
        <v>11</v>
      </c>
      <c r="T505" s="4" t="s">
        <v>1449</v>
      </c>
      <c r="U505" s="4" t="s">
        <v>5902</v>
      </c>
      <c r="V505" s="102"/>
      <c r="W505" s="4" t="s">
        <v>5902</v>
      </c>
      <c r="X505" s="4" t="s">
        <v>9</v>
      </c>
      <c r="Y505" s="4" t="s">
        <v>11</v>
      </c>
      <c r="Z505" s="4" t="s">
        <v>9</v>
      </c>
      <c r="AA505" s="4" t="s">
        <v>9</v>
      </c>
      <c r="AB505" s="102"/>
      <c r="AC505" s="102"/>
      <c r="AD505" s="102"/>
      <c r="AE505" s="102">
        <v>44502</v>
      </c>
      <c r="AF505" s="102"/>
      <c r="AG505" s="102"/>
      <c r="AH505" s="4" t="s">
        <v>5903</v>
      </c>
      <c r="AI505" s="4" t="s">
        <v>9</v>
      </c>
      <c r="AJ505" s="4" t="s">
        <v>9</v>
      </c>
      <c r="AK505" s="4" t="s">
        <v>9</v>
      </c>
      <c r="AL505" s="4" t="s">
        <v>5904</v>
      </c>
      <c r="AM505" s="4" t="s">
        <v>5905</v>
      </c>
      <c r="AN505" s="4" t="s">
        <v>9</v>
      </c>
      <c r="AO505" s="4" t="s">
        <v>9</v>
      </c>
      <c r="AP505" s="4" t="s">
        <v>5902</v>
      </c>
      <c r="AQ505" s="4" t="s">
        <v>9</v>
      </c>
      <c r="AR505" s="4" t="s">
        <v>9</v>
      </c>
      <c r="AS505" s="4" t="s">
        <v>9</v>
      </c>
      <c r="AT505" s="4" t="s">
        <v>9</v>
      </c>
      <c r="AU505" s="4" t="s">
        <v>9</v>
      </c>
      <c r="AV505" s="102"/>
      <c r="AW505" s="4" t="s">
        <v>5902</v>
      </c>
      <c r="AX505" s="4" t="s">
        <v>9</v>
      </c>
      <c r="AY505" s="4" t="s">
        <v>9</v>
      </c>
      <c r="AZ505" s="4" t="s">
        <v>9</v>
      </c>
      <c r="BA505" s="4" t="s">
        <v>9</v>
      </c>
      <c r="BB505" s="103">
        <v>0</v>
      </c>
      <c r="BC505" s="102"/>
      <c r="BD505" s="4" t="s">
        <v>9</v>
      </c>
      <c r="BE505" s="102"/>
      <c r="BF505" s="102"/>
      <c r="BG505" s="4" t="s">
        <v>9</v>
      </c>
      <c r="BH505" s="4" t="s">
        <v>5906</v>
      </c>
      <c r="BI505" s="4" t="s">
        <v>9</v>
      </c>
      <c r="BJ505" s="4" t="s">
        <v>9</v>
      </c>
      <c r="BK505" s="4" t="s">
        <v>9</v>
      </c>
      <c r="BL505" s="4" t="s">
        <v>9</v>
      </c>
      <c r="BM505" s="4" t="s">
        <v>9</v>
      </c>
      <c r="BN505" s="4" t="s">
        <v>5907</v>
      </c>
      <c r="BO505" s="4" t="s">
        <v>5908</v>
      </c>
      <c r="BP505" s="4" t="s">
        <v>9</v>
      </c>
      <c r="BQ505" s="4" t="s">
        <v>9</v>
      </c>
      <c r="BR505" s="4" t="s">
        <v>5902</v>
      </c>
      <c r="BS505" s="4" t="s">
        <v>9</v>
      </c>
      <c r="BT505" s="4" t="s">
        <v>9</v>
      </c>
      <c r="BU505" s="4" t="s">
        <v>9</v>
      </c>
      <c r="BV505" s="4" t="s">
        <v>9</v>
      </c>
      <c r="BW505" s="4" t="s">
        <v>9</v>
      </c>
      <c r="BX505" s="4" t="s">
        <v>5901</v>
      </c>
      <c r="BY505" s="4" t="s">
        <v>9</v>
      </c>
      <c r="BZ505" s="4" t="s">
        <v>9</v>
      </c>
      <c r="CA505" s="4" t="s">
        <v>9</v>
      </c>
      <c r="CB505" s="4" t="s">
        <v>9</v>
      </c>
      <c r="CC505" s="4" t="s">
        <v>9</v>
      </c>
      <c r="CD505" s="4" t="s">
        <v>9</v>
      </c>
      <c r="CE505" s="4" t="s">
        <v>9</v>
      </c>
      <c r="CF505" s="4" t="s">
        <v>5902</v>
      </c>
      <c r="CG505" s="4" t="s">
        <v>9</v>
      </c>
      <c r="CH505" s="4" t="s">
        <v>9</v>
      </c>
      <c r="CI505" s="4" t="s">
        <v>9</v>
      </c>
      <c r="CJ505" s="4" t="s">
        <v>9</v>
      </c>
      <c r="CK505" s="104">
        <v>0.51749999999999996</v>
      </c>
      <c r="CL505" s="104">
        <v>0</v>
      </c>
      <c r="CM505" s="4" t="s">
        <v>9</v>
      </c>
      <c r="CN505" s="4" t="s">
        <v>5902</v>
      </c>
      <c r="CO505" s="4" t="s">
        <v>9</v>
      </c>
      <c r="CP505" s="4" t="s">
        <v>9</v>
      </c>
      <c r="CQ505" s="4" t="s">
        <v>9</v>
      </c>
      <c r="CR505" s="4" t="s">
        <v>9</v>
      </c>
      <c r="CS505" s="4" t="s">
        <v>9</v>
      </c>
      <c r="CT505" s="4" t="s">
        <v>9</v>
      </c>
      <c r="CU505" s="4" t="s">
        <v>9</v>
      </c>
      <c r="CV505" s="4" t="s">
        <v>11</v>
      </c>
      <c r="CW505" s="4" t="s">
        <v>5909</v>
      </c>
      <c r="CX505" s="4" t="s">
        <v>9</v>
      </c>
      <c r="CY505" s="4" t="s">
        <v>9</v>
      </c>
      <c r="CZ505" s="4" t="s">
        <v>9</v>
      </c>
      <c r="DA505" s="4" t="s">
        <v>9</v>
      </c>
      <c r="DB505" s="4" t="s">
        <v>9</v>
      </c>
      <c r="DC505" s="102"/>
      <c r="DE505" s="8" t="str">
        <f t="shared" si="14"/>
        <v>XLBCUS</v>
      </c>
      <c r="DF505" s="8" t="str">
        <f t="shared" si="15"/>
        <v>Customer Requested Testing</v>
      </c>
    </row>
    <row r="506" spans="1:110">
      <c r="A506" s="4" t="s">
        <v>6412</v>
      </c>
      <c r="B506" s="4" t="s">
        <v>5899</v>
      </c>
      <c r="C506" s="4" t="s">
        <v>4955</v>
      </c>
      <c r="D506" s="4" t="s">
        <v>9</v>
      </c>
      <c r="E506" s="4" t="s">
        <v>5900</v>
      </c>
      <c r="F506" s="102">
        <v>44502</v>
      </c>
      <c r="G506" s="4" t="s">
        <v>9</v>
      </c>
      <c r="H506" s="102"/>
      <c r="I506" s="4" t="s">
        <v>7180</v>
      </c>
      <c r="J506" s="4" t="s">
        <v>9</v>
      </c>
      <c r="K506" s="4" t="s">
        <v>5002</v>
      </c>
      <c r="L506" s="4" t="s">
        <v>9</v>
      </c>
      <c r="M506" s="4" t="s">
        <v>9</v>
      </c>
      <c r="N506" s="4" t="s">
        <v>5002</v>
      </c>
      <c r="O506" s="4" t="s">
        <v>4955</v>
      </c>
      <c r="P506" s="4" t="s">
        <v>5901</v>
      </c>
      <c r="Q506" s="4" t="s">
        <v>9</v>
      </c>
      <c r="R506" s="4" t="s">
        <v>9</v>
      </c>
      <c r="S506" s="4" t="s">
        <v>11</v>
      </c>
      <c r="T506" s="4" t="s">
        <v>1449</v>
      </c>
      <c r="U506" s="4" t="s">
        <v>5902</v>
      </c>
      <c r="V506" s="102"/>
      <c r="W506" s="4" t="s">
        <v>5902</v>
      </c>
      <c r="X506" s="4" t="s">
        <v>9</v>
      </c>
      <c r="Y506" s="4" t="s">
        <v>11</v>
      </c>
      <c r="Z506" s="4" t="s">
        <v>9</v>
      </c>
      <c r="AA506" s="4" t="s">
        <v>9</v>
      </c>
      <c r="AB506" s="102"/>
      <c r="AC506" s="102"/>
      <c r="AD506" s="102"/>
      <c r="AE506" s="102">
        <v>44502</v>
      </c>
      <c r="AF506" s="102"/>
      <c r="AG506" s="102"/>
      <c r="AH506" s="4" t="s">
        <v>5903</v>
      </c>
      <c r="AI506" s="4" t="s">
        <v>9</v>
      </c>
      <c r="AJ506" s="4" t="s">
        <v>9</v>
      </c>
      <c r="AK506" s="4" t="s">
        <v>9</v>
      </c>
      <c r="AL506" s="4" t="s">
        <v>5904</v>
      </c>
      <c r="AM506" s="4" t="s">
        <v>5905</v>
      </c>
      <c r="AN506" s="4" t="s">
        <v>9</v>
      </c>
      <c r="AO506" s="4" t="s">
        <v>9</v>
      </c>
      <c r="AP506" s="4" t="s">
        <v>5902</v>
      </c>
      <c r="AQ506" s="4" t="s">
        <v>9</v>
      </c>
      <c r="AR506" s="4" t="s">
        <v>9</v>
      </c>
      <c r="AS506" s="4" t="s">
        <v>9</v>
      </c>
      <c r="AT506" s="4" t="s">
        <v>9</v>
      </c>
      <c r="AU506" s="4" t="s">
        <v>9</v>
      </c>
      <c r="AV506" s="102"/>
      <c r="AW506" s="4" t="s">
        <v>5902</v>
      </c>
      <c r="AX506" s="4" t="s">
        <v>9</v>
      </c>
      <c r="AY506" s="4" t="s">
        <v>9</v>
      </c>
      <c r="AZ506" s="4" t="s">
        <v>9</v>
      </c>
      <c r="BA506" s="4" t="s">
        <v>9</v>
      </c>
      <c r="BB506" s="103">
        <v>0</v>
      </c>
      <c r="BC506" s="102"/>
      <c r="BD506" s="4" t="s">
        <v>9</v>
      </c>
      <c r="BE506" s="102"/>
      <c r="BF506" s="102"/>
      <c r="BG506" s="4" t="s">
        <v>9</v>
      </c>
      <c r="BH506" s="4" t="s">
        <v>5906</v>
      </c>
      <c r="BI506" s="4" t="s">
        <v>9</v>
      </c>
      <c r="BJ506" s="4" t="s">
        <v>9</v>
      </c>
      <c r="BK506" s="4" t="s">
        <v>9</v>
      </c>
      <c r="BL506" s="4" t="s">
        <v>9</v>
      </c>
      <c r="BM506" s="4" t="s">
        <v>9</v>
      </c>
      <c r="BN506" s="4" t="s">
        <v>5907</v>
      </c>
      <c r="BO506" s="4" t="s">
        <v>5908</v>
      </c>
      <c r="BP506" s="4" t="s">
        <v>9</v>
      </c>
      <c r="BQ506" s="4" t="s">
        <v>9</v>
      </c>
      <c r="BR506" s="4" t="s">
        <v>5902</v>
      </c>
      <c r="BS506" s="4" t="s">
        <v>9</v>
      </c>
      <c r="BT506" s="4" t="s">
        <v>9</v>
      </c>
      <c r="BU506" s="4" t="s">
        <v>9</v>
      </c>
      <c r="BV506" s="4" t="s">
        <v>9</v>
      </c>
      <c r="BW506" s="4" t="s">
        <v>9</v>
      </c>
      <c r="BX506" s="4" t="s">
        <v>5901</v>
      </c>
      <c r="BY506" s="4" t="s">
        <v>9</v>
      </c>
      <c r="BZ506" s="4" t="s">
        <v>9</v>
      </c>
      <c r="CA506" s="4" t="s">
        <v>9</v>
      </c>
      <c r="CB506" s="4" t="s">
        <v>9</v>
      </c>
      <c r="CC506" s="4" t="s">
        <v>9</v>
      </c>
      <c r="CD506" s="4" t="s">
        <v>9</v>
      </c>
      <c r="CE506" s="4" t="s">
        <v>9</v>
      </c>
      <c r="CF506" s="4" t="s">
        <v>5902</v>
      </c>
      <c r="CG506" s="4" t="s">
        <v>9</v>
      </c>
      <c r="CH506" s="4" t="s">
        <v>9</v>
      </c>
      <c r="CI506" s="4" t="s">
        <v>9</v>
      </c>
      <c r="CJ506" s="4" t="s">
        <v>9</v>
      </c>
      <c r="CK506" s="104">
        <v>0.51749999999999996</v>
      </c>
      <c r="CL506" s="104">
        <v>0</v>
      </c>
      <c r="CM506" s="4" t="s">
        <v>9</v>
      </c>
      <c r="CN506" s="4" t="s">
        <v>5902</v>
      </c>
      <c r="CO506" s="4" t="s">
        <v>9</v>
      </c>
      <c r="CP506" s="4" t="s">
        <v>9</v>
      </c>
      <c r="CQ506" s="4" t="s">
        <v>9</v>
      </c>
      <c r="CR506" s="4" t="s">
        <v>9</v>
      </c>
      <c r="CS506" s="4" t="s">
        <v>9</v>
      </c>
      <c r="CT506" s="4" t="s">
        <v>9</v>
      </c>
      <c r="CU506" s="4" t="s">
        <v>9</v>
      </c>
      <c r="CV506" s="4" t="s">
        <v>11</v>
      </c>
      <c r="CW506" s="4" t="s">
        <v>5909</v>
      </c>
      <c r="CX506" s="4" t="s">
        <v>9</v>
      </c>
      <c r="CY506" s="4" t="s">
        <v>9</v>
      </c>
      <c r="CZ506" s="4" t="s">
        <v>9</v>
      </c>
      <c r="DA506" s="4" t="s">
        <v>9</v>
      </c>
      <c r="DB506" s="4" t="s">
        <v>9</v>
      </c>
      <c r="DC506" s="102"/>
      <c r="DE506" s="8" t="str">
        <f t="shared" si="14"/>
        <v>XLBENV</v>
      </c>
      <c r="DF506" s="8" t="str">
        <f t="shared" si="15"/>
        <v>Environmental Testing</v>
      </c>
    </row>
    <row r="507" spans="1:110">
      <c r="A507" s="4" t="s">
        <v>6413</v>
      </c>
      <c r="B507" s="4" t="s">
        <v>5899</v>
      </c>
      <c r="C507" s="4" t="s">
        <v>4955</v>
      </c>
      <c r="D507" s="4" t="s">
        <v>9</v>
      </c>
      <c r="E507" s="4" t="s">
        <v>5900</v>
      </c>
      <c r="F507" s="102">
        <v>44502</v>
      </c>
      <c r="G507" s="4" t="s">
        <v>9</v>
      </c>
      <c r="H507" s="102"/>
      <c r="I507" s="4" t="s">
        <v>7181</v>
      </c>
      <c r="J507" s="4" t="s">
        <v>9</v>
      </c>
      <c r="K507" s="4" t="s">
        <v>5002</v>
      </c>
      <c r="L507" s="4" t="s">
        <v>9</v>
      </c>
      <c r="M507" s="4" t="s">
        <v>9</v>
      </c>
      <c r="N507" s="4" t="s">
        <v>5002</v>
      </c>
      <c r="O507" s="4" t="s">
        <v>4955</v>
      </c>
      <c r="P507" s="4" t="s">
        <v>5901</v>
      </c>
      <c r="Q507" s="4" t="s">
        <v>9</v>
      </c>
      <c r="R507" s="4" t="s">
        <v>9</v>
      </c>
      <c r="S507" s="4" t="s">
        <v>11</v>
      </c>
      <c r="T507" s="4" t="s">
        <v>1449</v>
      </c>
      <c r="U507" s="4" t="s">
        <v>5902</v>
      </c>
      <c r="V507" s="102"/>
      <c r="W507" s="4" t="s">
        <v>5902</v>
      </c>
      <c r="X507" s="4" t="s">
        <v>9</v>
      </c>
      <c r="Y507" s="4" t="s">
        <v>11</v>
      </c>
      <c r="Z507" s="4" t="s">
        <v>9</v>
      </c>
      <c r="AA507" s="4" t="s">
        <v>9</v>
      </c>
      <c r="AB507" s="102"/>
      <c r="AC507" s="102"/>
      <c r="AD507" s="102"/>
      <c r="AE507" s="102">
        <v>44502</v>
      </c>
      <c r="AF507" s="102"/>
      <c r="AG507" s="102"/>
      <c r="AH507" s="4" t="s">
        <v>5903</v>
      </c>
      <c r="AI507" s="4" t="s">
        <v>9</v>
      </c>
      <c r="AJ507" s="4" t="s">
        <v>9</v>
      </c>
      <c r="AK507" s="4" t="s">
        <v>9</v>
      </c>
      <c r="AL507" s="4" t="s">
        <v>5904</v>
      </c>
      <c r="AM507" s="4" t="s">
        <v>5905</v>
      </c>
      <c r="AN507" s="4" t="s">
        <v>9</v>
      </c>
      <c r="AO507" s="4" t="s">
        <v>9</v>
      </c>
      <c r="AP507" s="4" t="s">
        <v>5902</v>
      </c>
      <c r="AQ507" s="4" t="s">
        <v>9</v>
      </c>
      <c r="AR507" s="4" t="s">
        <v>9</v>
      </c>
      <c r="AS507" s="4" t="s">
        <v>9</v>
      </c>
      <c r="AT507" s="4" t="s">
        <v>9</v>
      </c>
      <c r="AU507" s="4" t="s">
        <v>9</v>
      </c>
      <c r="AV507" s="102"/>
      <c r="AW507" s="4" t="s">
        <v>5902</v>
      </c>
      <c r="AX507" s="4" t="s">
        <v>9</v>
      </c>
      <c r="AY507" s="4" t="s">
        <v>9</v>
      </c>
      <c r="AZ507" s="4" t="s">
        <v>9</v>
      </c>
      <c r="BA507" s="4" t="s">
        <v>9</v>
      </c>
      <c r="BB507" s="103">
        <v>0</v>
      </c>
      <c r="BC507" s="102"/>
      <c r="BD507" s="4" t="s">
        <v>9</v>
      </c>
      <c r="BE507" s="102"/>
      <c r="BF507" s="102"/>
      <c r="BG507" s="4" t="s">
        <v>9</v>
      </c>
      <c r="BH507" s="4" t="s">
        <v>5906</v>
      </c>
      <c r="BI507" s="4" t="s">
        <v>9</v>
      </c>
      <c r="BJ507" s="4" t="s">
        <v>9</v>
      </c>
      <c r="BK507" s="4" t="s">
        <v>9</v>
      </c>
      <c r="BL507" s="4" t="s">
        <v>9</v>
      </c>
      <c r="BM507" s="4" t="s">
        <v>9</v>
      </c>
      <c r="BN507" s="4" t="s">
        <v>5907</v>
      </c>
      <c r="BO507" s="4" t="s">
        <v>5908</v>
      </c>
      <c r="BP507" s="4" t="s">
        <v>9</v>
      </c>
      <c r="BQ507" s="4" t="s">
        <v>9</v>
      </c>
      <c r="BR507" s="4" t="s">
        <v>5902</v>
      </c>
      <c r="BS507" s="4" t="s">
        <v>9</v>
      </c>
      <c r="BT507" s="4" t="s">
        <v>9</v>
      </c>
      <c r="BU507" s="4" t="s">
        <v>9</v>
      </c>
      <c r="BV507" s="4" t="s">
        <v>9</v>
      </c>
      <c r="BW507" s="4" t="s">
        <v>9</v>
      </c>
      <c r="BX507" s="4" t="s">
        <v>5901</v>
      </c>
      <c r="BY507" s="4" t="s">
        <v>9</v>
      </c>
      <c r="BZ507" s="4" t="s">
        <v>9</v>
      </c>
      <c r="CA507" s="4" t="s">
        <v>9</v>
      </c>
      <c r="CB507" s="4" t="s">
        <v>9</v>
      </c>
      <c r="CC507" s="4" t="s">
        <v>9</v>
      </c>
      <c r="CD507" s="4" t="s">
        <v>9</v>
      </c>
      <c r="CE507" s="4" t="s">
        <v>9</v>
      </c>
      <c r="CF507" s="4" t="s">
        <v>5902</v>
      </c>
      <c r="CG507" s="4" t="s">
        <v>9</v>
      </c>
      <c r="CH507" s="4" t="s">
        <v>9</v>
      </c>
      <c r="CI507" s="4" t="s">
        <v>9</v>
      </c>
      <c r="CJ507" s="4" t="s">
        <v>9</v>
      </c>
      <c r="CK507" s="104">
        <v>0.51749999999999996</v>
      </c>
      <c r="CL507" s="104">
        <v>0</v>
      </c>
      <c r="CM507" s="4" t="s">
        <v>9</v>
      </c>
      <c r="CN507" s="4" t="s">
        <v>5902</v>
      </c>
      <c r="CO507" s="4" t="s">
        <v>9</v>
      </c>
      <c r="CP507" s="4" t="s">
        <v>9</v>
      </c>
      <c r="CQ507" s="4" t="s">
        <v>9</v>
      </c>
      <c r="CR507" s="4" t="s">
        <v>9</v>
      </c>
      <c r="CS507" s="4" t="s">
        <v>9</v>
      </c>
      <c r="CT507" s="4" t="s">
        <v>9</v>
      </c>
      <c r="CU507" s="4" t="s">
        <v>9</v>
      </c>
      <c r="CV507" s="4" t="s">
        <v>11</v>
      </c>
      <c r="CW507" s="4" t="s">
        <v>5909</v>
      </c>
      <c r="CX507" s="4" t="s">
        <v>9</v>
      </c>
      <c r="CY507" s="4" t="s">
        <v>9</v>
      </c>
      <c r="CZ507" s="4" t="s">
        <v>9</v>
      </c>
      <c r="DA507" s="4" t="s">
        <v>9</v>
      </c>
      <c r="DB507" s="4" t="s">
        <v>9</v>
      </c>
      <c r="DC507" s="102"/>
      <c r="DE507" s="8" t="str">
        <f t="shared" si="14"/>
        <v>XLBEPT</v>
      </c>
      <c r="DF507" s="8" t="str">
        <f t="shared" si="15"/>
        <v>Extra Product Testing</v>
      </c>
    </row>
    <row r="508" spans="1:110">
      <c r="A508" s="4" t="s">
        <v>6414</v>
      </c>
      <c r="B508" s="4" t="s">
        <v>5899</v>
      </c>
      <c r="C508" s="4" t="s">
        <v>4955</v>
      </c>
      <c r="D508" s="4" t="s">
        <v>9</v>
      </c>
      <c r="E508" s="4" t="s">
        <v>5900</v>
      </c>
      <c r="F508" s="102">
        <v>44502</v>
      </c>
      <c r="G508" s="4" t="s">
        <v>9</v>
      </c>
      <c r="H508" s="102"/>
      <c r="I508" s="4" t="s">
        <v>7182</v>
      </c>
      <c r="J508" s="4" t="s">
        <v>9</v>
      </c>
      <c r="K508" s="4" t="s">
        <v>5002</v>
      </c>
      <c r="L508" s="4" t="s">
        <v>9</v>
      </c>
      <c r="M508" s="4" t="s">
        <v>9</v>
      </c>
      <c r="N508" s="4" t="s">
        <v>5002</v>
      </c>
      <c r="O508" s="4" t="s">
        <v>4955</v>
      </c>
      <c r="P508" s="4" t="s">
        <v>5901</v>
      </c>
      <c r="Q508" s="4" t="s">
        <v>9</v>
      </c>
      <c r="R508" s="4" t="s">
        <v>9</v>
      </c>
      <c r="S508" s="4" t="s">
        <v>11</v>
      </c>
      <c r="T508" s="4" t="s">
        <v>1449</v>
      </c>
      <c r="U508" s="4" t="s">
        <v>5902</v>
      </c>
      <c r="V508" s="102"/>
      <c r="W508" s="4" t="s">
        <v>5902</v>
      </c>
      <c r="X508" s="4" t="s">
        <v>9</v>
      </c>
      <c r="Y508" s="4" t="s">
        <v>11</v>
      </c>
      <c r="Z508" s="4" t="s">
        <v>9</v>
      </c>
      <c r="AA508" s="4" t="s">
        <v>9</v>
      </c>
      <c r="AB508" s="102"/>
      <c r="AC508" s="102"/>
      <c r="AD508" s="102"/>
      <c r="AE508" s="102">
        <v>44502</v>
      </c>
      <c r="AF508" s="102"/>
      <c r="AG508" s="102"/>
      <c r="AH508" s="4" t="s">
        <v>5903</v>
      </c>
      <c r="AI508" s="4" t="s">
        <v>9</v>
      </c>
      <c r="AJ508" s="4" t="s">
        <v>9</v>
      </c>
      <c r="AK508" s="4" t="s">
        <v>9</v>
      </c>
      <c r="AL508" s="4" t="s">
        <v>5904</v>
      </c>
      <c r="AM508" s="4" t="s">
        <v>5905</v>
      </c>
      <c r="AN508" s="4" t="s">
        <v>9</v>
      </c>
      <c r="AO508" s="4" t="s">
        <v>9</v>
      </c>
      <c r="AP508" s="4" t="s">
        <v>5902</v>
      </c>
      <c r="AQ508" s="4" t="s">
        <v>9</v>
      </c>
      <c r="AR508" s="4" t="s">
        <v>9</v>
      </c>
      <c r="AS508" s="4" t="s">
        <v>9</v>
      </c>
      <c r="AT508" s="4" t="s">
        <v>9</v>
      </c>
      <c r="AU508" s="4" t="s">
        <v>9</v>
      </c>
      <c r="AV508" s="102"/>
      <c r="AW508" s="4" t="s">
        <v>5902</v>
      </c>
      <c r="AX508" s="4" t="s">
        <v>9</v>
      </c>
      <c r="AY508" s="4" t="s">
        <v>9</v>
      </c>
      <c r="AZ508" s="4" t="s">
        <v>9</v>
      </c>
      <c r="BA508" s="4" t="s">
        <v>9</v>
      </c>
      <c r="BB508" s="103">
        <v>0</v>
      </c>
      <c r="BC508" s="102"/>
      <c r="BD508" s="4" t="s">
        <v>9</v>
      </c>
      <c r="BE508" s="102"/>
      <c r="BF508" s="102"/>
      <c r="BG508" s="4" t="s">
        <v>9</v>
      </c>
      <c r="BH508" s="4" t="s">
        <v>5906</v>
      </c>
      <c r="BI508" s="4" t="s">
        <v>9</v>
      </c>
      <c r="BJ508" s="4" t="s">
        <v>9</v>
      </c>
      <c r="BK508" s="4" t="s">
        <v>9</v>
      </c>
      <c r="BL508" s="4" t="s">
        <v>9</v>
      </c>
      <c r="BM508" s="4" t="s">
        <v>9</v>
      </c>
      <c r="BN508" s="4" t="s">
        <v>5907</v>
      </c>
      <c r="BO508" s="4" t="s">
        <v>5908</v>
      </c>
      <c r="BP508" s="4" t="s">
        <v>9</v>
      </c>
      <c r="BQ508" s="4" t="s">
        <v>9</v>
      </c>
      <c r="BR508" s="4" t="s">
        <v>5902</v>
      </c>
      <c r="BS508" s="4" t="s">
        <v>9</v>
      </c>
      <c r="BT508" s="4" t="s">
        <v>9</v>
      </c>
      <c r="BU508" s="4" t="s">
        <v>9</v>
      </c>
      <c r="BV508" s="4" t="s">
        <v>9</v>
      </c>
      <c r="BW508" s="4" t="s">
        <v>9</v>
      </c>
      <c r="BX508" s="4" t="s">
        <v>5901</v>
      </c>
      <c r="BY508" s="4" t="s">
        <v>9</v>
      </c>
      <c r="BZ508" s="4" t="s">
        <v>9</v>
      </c>
      <c r="CA508" s="4" t="s">
        <v>9</v>
      </c>
      <c r="CB508" s="4" t="s">
        <v>9</v>
      </c>
      <c r="CC508" s="4" t="s">
        <v>9</v>
      </c>
      <c r="CD508" s="4" t="s">
        <v>9</v>
      </c>
      <c r="CE508" s="4" t="s">
        <v>9</v>
      </c>
      <c r="CF508" s="4" t="s">
        <v>5902</v>
      </c>
      <c r="CG508" s="4" t="s">
        <v>9</v>
      </c>
      <c r="CH508" s="4" t="s">
        <v>9</v>
      </c>
      <c r="CI508" s="4" t="s">
        <v>9</v>
      </c>
      <c r="CJ508" s="4" t="s">
        <v>9</v>
      </c>
      <c r="CK508" s="104">
        <v>0.51749999999999996</v>
      </c>
      <c r="CL508" s="104">
        <v>0</v>
      </c>
      <c r="CM508" s="4" t="s">
        <v>9</v>
      </c>
      <c r="CN508" s="4" t="s">
        <v>5902</v>
      </c>
      <c r="CO508" s="4" t="s">
        <v>9</v>
      </c>
      <c r="CP508" s="4" t="s">
        <v>9</v>
      </c>
      <c r="CQ508" s="4" t="s">
        <v>9</v>
      </c>
      <c r="CR508" s="4" t="s">
        <v>9</v>
      </c>
      <c r="CS508" s="4" t="s">
        <v>9</v>
      </c>
      <c r="CT508" s="4" t="s">
        <v>9</v>
      </c>
      <c r="CU508" s="4" t="s">
        <v>9</v>
      </c>
      <c r="CV508" s="4" t="s">
        <v>11</v>
      </c>
      <c r="CW508" s="4" t="s">
        <v>5909</v>
      </c>
      <c r="CX508" s="4" t="s">
        <v>9</v>
      </c>
      <c r="CY508" s="4" t="s">
        <v>9</v>
      </c>
      <c r="CZ508" s="4" t="s">
        <v>9</v>
      </c>
      <c r="DA508" s="4" t="s">
        <v>9</v>
      </c>
      <c r="DB508" s="4" t="s">
        <v>9</v>
      </c>
      <c r="DC508" s="102"/>
      <c r="DE508" s="8" t="str">
        <f t="shared" si="14"/>
        <v>XLBFPT</v>
      </c>
      <c r="DF508" s="8" t="str">
        <f t="shared" si="15"/>
        <v>Final Product Testing</v>
      </c>
    </row>
    <row r="509" spans="1:110">
      <c r="A509" s="4" t="s">
        <v>6415</v>
      </c>
      <c r="B509" s="4" t="s">
        <v>5899</v>
      </c>
      <c r="C509" s="4" t="s">
        <v>4955</v>
      </c>
      <c r="D509" s="4" t="s">
        <v>9</v>
      </c>
      <c r="E509" s="4" t="s">
        <v>5900</v>
      </c>
      <c r="F509" s="102">
        <v>44502</v>
      </c>
      <c r="G509" s="4" t="s">
        <v>9</v>
      </c>
      <c r="H509" s="102"/>
      <c r="I509" s="4" t="s">
        <v>7183</v>
      </c>
      <c r="J509" s="4" t="s">
        <v>9</v>
      </c>
      <c r="K509" s="4" t="s">
        <v>5002</v>
      </c>
      <c r="L509" s="4" t="s">
        <v>9</v>
      </c>
      <c r="M509" s="4" t="s">
        <v>9</v>
      </c>
      <c r="N509" s="4" t="s">
        <v>5002</v>
      </c>
      <c r="O509" s="4" t="s">
        <v>4955</v>
      </c>
      <c r="P509" s="4" t="s">
        <v>5901</v>
      </c>
      <c r="Q509" s="4" t="s">
        <v>9</v>
      </c>
      <c r="R509" s="4" t="s">
        <v>9</v>
      </c>
      <c r="S509" s="4" t="s">
        <v>11</v>
      </c>
      <c r="T509" s="4" t="s">
        <v>1449</v>
      </c>
      <c r="U509" s="4" t="s">
        <v>5902</v>
      </c>
      <c r="V509" s="102"/>
      <c r="W509" s="4" t="s">
        <v>5902</v>
      </c>
      <c r="X509" s="4" t="s">
        <v>9</v>
      </c>
      <c r="Y509" s="4" t="s">
        <v>11</v>
      </c>
      <c r="Z509" s="4" t="s">
        <v>9</v>
      </c>
      <c r="AA509" s="4" t="s">
        <v>9</v>
      </c>
      <c r="AB509" s="102"/>
      <c r="AC509" s="102"/>
      <c r="AD509" s="102"/>
      <c r="AE509" s="102">
        <v>44502</v>
      </c>
      <c r="AF509" s="102"/>
      <c r="AG509" s="102"/>
      <c r="AH509" s="4" t="s">
        <v>5903</v>
      </c>
      <c r="AI509" s="4" t="s">
        <v>9</v>
      </c>
      <c r="AJ509" s="4" t="s">
        <v>9</v>
      </c>
      <c r="AK509" s="4" t="s">
        <v>9</v>
      </c>
      <c r="AL509" s="4" t="s">
        <v>5904</v>
      </c>
      <c r="AM509" s="4" t="s">
        <v>5905</v>
      </c>
      <c r="AN509" s="4" t="s">
        <v>9</v>
      </c>
      <c r="AO509" s="4" t="s">
        <v>9</v>
      </c>
      <c r="AP509" s="4" t="s">
        <v>5902</v>
      </c>
      <c r="AQ509" s="4" t="s">
        <v>9</v>
      </c>
      <c r="AR509" s="4" t="s">
        <v>9</v>
      </c>
      <c r="AS509" s="4" t="s">
        <v>9</v>
      </c>
      <c r="AT509" s="4" t="s">
        <v>9</v>
      </c>
      <c r="AU509" s="4" t="s">
        <v>9</v>
      </c>
      <c r="AV509" s="102"/>
      <c r="AW509" s="4" t="s">
        <v>5902</v>
      </c>
      <c r="AX509" s="4" t="s">
        <v>9</v>
      </c>
      <c r="AY509" s="4" t="s">
        <v>9</v>
      </c>
      <c r="AZ509" s="4" t="s">
        <v>9</v>
      </c>
      <c r="BA509" s="4" t="s">
        <v>9</v>
      </c>
      <c r="BB509" s="103">
        <v>0</v>
      </c>
      <c r="BC509" s="102"/>
      <c r="BD509" s="4" t="s">
        <v>9</v>
      </c>
      <c r="BE509" s="102"/>
      <c r="BF509" s="102"/>
      <c r="BG509" s="4" t="s">
        <v>9</v>
      </c>
      <c r="BH509" s="4" t="s">
        <v>5906</v>
      </c>
      <c r="BI509" s="4" t="s">
        <v>9</v>
      </c>
      <c r="BJ509" s="4" t="s">
        <v>9</v>
      </c>
      <c r="BK509" s="4" t="s">
        <v>9</v>
      </c>
      <c r="BL509" s="4" t="s">
        <v>9</v>
      </c>
      <c r="BM509" s="4" t="s">
        <v>9</v>
      </c>
      <c r="BN509" s="4" t="s">
        <v>5907</v>
      </c>
      <c r="BO509" s="4" t="s">
        <v>5908</v>
      </c>
      <c r="BP509" s="4" t="s">
        <v>9</v>
      </c>
      <c r="BQ509" s="4" t="s">
        <v>9</v>
      </c>
      <c r="BR509" s="4" t="s">
        <v>5902</v>
      </c>
      <c r="BS509" s="4" t="s">
        <v>9</v>
      </c>
      <c r="BT509" s="4" t="s">
        <v>9</v>
      </c>
      <c r="BU509" s="4" t="s">
        <v>9</v>
      </c>
      <c r="BV509" s="4" t="s">
        <v>9</v>
      </c>
      <c r="BW509" s="4" t="s">
        <v>9</v>
      </c>
      <c r="BX509" s="4" t="s">
        <v>5901</v>
      </c>
      <c r="BY509" s="4" t="s">
        <v>9</v>
      </c>
      <c r="BZ509" s="4" t="s">
        <v>9</v>
      </c>
      <c r="CA509" s="4" t="s">
        <v>9</v>
      </c>
      <c r="CB509" s="4" t="s">
        <v>9</v>
      </c>
      <c r="CC509" s="4" t="s">
        <v>9</v>
      </c>
      <c r="CD509" s="4" t="s">
        <v>9</v>
      </c>
      <c r="CE509" s="4" t="s">
        <v>9</v>
      </c>
      <c r="CF509" s="4" t="s">
        <v>5902</v>
      </c>
      <c r="CG509" s="4" t="s">
        <v>9</v>
      </c>
      <c r="CH509" s="4" t="s">
        <v>9</v>
      </c>
      <c r="CI509" s="4" t="s">
        <v>9</v>
      </c>
      <c r="CJ509" s="4" t="s">
        <v>9</v>
      </c>
      <c r="CK509" s="104">
        <v>0.51749999999999996</v>
      </c>
      <c r="CL509" s="104">
        <v>0</v>
      </c>
      <c r="CM509" s="4" t="s">
        <v>9</v>
      </c>
      <c r="CN509" s="4" t="s">
        <v>5902</v>
      </c>
      <c r="CO509" s="4" t="s">
        <v>9</v>
      </c>
      <c r="CP509" s="4" t="s">
        <v>9</v>
      </c>
      <c r="CQ509" s="4" t="s">
        <v>9</v>
      </c>
      <c r="CR509" s="4" t="s">
        <v>9</v>
      </c>
      <c r="CS509" s="4" t="s">
        <v>9</v>
      </c>
      <c r="CT509" s="4" t="s">
        <v>9</v>
      </c>
      <c r="CU509" s="4" t="s">
        <v>9</v>
      </c>
      <c r="CV509" s="4" t="s">
        <v>11</v>
      </c>
      <c r="CW509" s="4" t="s">
        <v>5909</v>
      </c>
      <c r="CX509" s="4" t="s">
        <v>9</v>
      </c>
      <c r="CY509" s="4" t="s">
        <v>9</v>
      </c>
      <c r="CZ509" s="4" t="s">
        <v>9</v>
      </c>
      <c r="DA509" s="4" t="s">
        <v>9</v>
      </c>
      <c r="DB509" s="4" t="s">
        <v>9</v>
      </c>
      <c r="DC509" s="102"/>
      <c r="DE509" s="8" t="str">
        <f t="shared" si="14"/>
        <v>XLBINT</v>
      </c>
      <c r="DF509" s="8" t="str">
        <f t="shared" si="15"/>
        <v>Laboratory Internal Testing</v>
      </c>
    </row>
    <row r="510" spans="1:110">
      <c r="A510" s="4" t="s">
        <v>6416</v>
      </c>
      <c r="B510" s="4" t="s">
        <v>5899</v>
      </c>
      <c r="C510" s="4" t="s">
        <v>4955</v>
      </c>
      <c r="D510" s="4" t="s">
        <v>9</v>
      </c>
      <c r="E510" s="4" t="s">
        <v>5900</v>
      </c>
      <c r="F510" s="102">
        <v>44502</v>
      </c>
      <c r="G510" s="4" t="s">
        <v>9</v>
      </c>
      <c r="H510" s="102"/>
      <c r="I510" s="4" t="s">
        <v>7184</v>
      </c>
      <c r="J510" s="4" t="s">
        <v>9</v>
      </c>
      <c r="K510" s="4" t="s">
        <v>5002</v>
      </c>
      <c r="L510" s="4" t="s">
        <v>9</v>
      </c>
      <c r="M510" s="4" t="s">
        <v>9</v>
      </c>
      <c r="N510" s="4" t="s">
        <v>5002</v>
      </c>
      <c r="O510" s="4" t="s">
        <v>4955</v>
      </c>
      <c r="P510" s="4" t="s">
        <v>5901</v>
      </c>
      <c r="Q510" s="4" t="s">
        <v>9</v>
      </c>
      <c r="R510" s="4" t="s">
        <v>9</v>
      </c>
      <c r="S510" s="4" t="s">
        <v>11</v>
      </c>
      <c r="T510" s="4" t="s">
        <v>1449</v>
      </c>
      <c r="U510" s="4" t="s">
        <v>5902</v>
      </c>
      <c r="V510" s="102"/>
      <c r="W510" s="4" t="s">
        <v>5902</v>
      </c>
      <c r="X510" s="4" t="s">
        <v>9</v>
      </c>
      <c r="Y510" s="4" t="s">
        <v>11</v>
      </c>
      <c r="Z510" s="4" t="s">
        <v>9</v>
      </c>
      <c r="AA510" s="4" t="s">
        <v>9</v>
      </c>
      <c r="AB510" s="102"/>
      <c r="AC510" s="102"/>
      <c r="AD510" s="102"/>
      <c r="AE510" s="102">
        <v>44502</v>
      </c>
      <c r="AF510" s="102"/>
      <c r="AG510" s="102"/>
      <c r="AH510" s="4" t="s">
        <v>5903</v>
      </c>
      <c r="AI510" s="4" t="s">
        <v>9</v>
      </c>
      <c r="AJ510" s="4" t="s">
        <v>9</v>
      </c>
      <c r="AK510" s="4" t="s">
        <v>9</v>
      </c>
      <c r="AL510" s="4" t="s">
        <v>5904</v>
      </c>
      <c r="AM510" s="4" t="s">
        <v>5905</v>
      </c>
      <c r="AN510" s="4" t="s">
        <v>9</v>
      </c>
      <c r="AO510" s="4" t="s">
        <v>9</v>
      </c>
      <c r="AP510" s="4" t="s">
        <v>5902</v>
      </c>
      <c r="AQ510" s="4" t="s">
        <v>9</v>
      </c>
      <c r="AR510" s="4" t="s">
        <v>9</v>
      </c>
      <c r="AS510" s="4" t="s">
        <v>9</v>
      </c>
      <c r="AT510" s="4" t="s">
        <v>9</v>
      </c>
      <c r="AU510" s="4" t="s">
        <v>9</v>
      </c>
      <c r="AV510" s="102"/>
      <c r="AW510" s="4" t="s">
        <v>5902</v>
      </c>
      <c r="AX510" s="4" t="s">
        <v>9</v>
      </c>
      <c r="AY510" s="4" t="s">
        <v>9</v>
      </c>
      <c r="AZ510" s="4" t="s">
        <v>9</v>
      </c>
      <c r="BA510" s="4" t="s">
        <v>9</v>
      </c>
      <c r="BB510" s="103">
        <v>0</v>
      </c>
      <c r="BC510" s="102"/>
      <c r="BD510" s="4" t="s">
        <v>9</v>
      </c>
      <c r="BE510" s="102"/>
      <c r="BF510" s="102"/>
      <c r="BG510" s="4" t="s">
        <v>9</v>
      </c>
      <c r="BH510" s="4" t="s">
        <v>5906</v>
      </c>
      <c r="BI510" s="4" t="s">
        <v>9</v>
      </c>
      <c r="BJ510" s="4" t="s">
        <v>9</v>
      </c>
      <c r="BK510" s="4" t="s">
        <v>9</v>
      </c>
      <c r="BL510" s="4" t="s">
        <v>9</v>
      </c>
      <c r="BM510" s="4" t="s">
        <v>9</v>
      </c>
      <c r="BN510" s="4" t="s">
        <v>5907</v>
      </c>
      <c r="BO510" s="4" t="s">
        <v>5908</v>
      </c>
      <c r="BP510" s="4" t="s">
        <v>9</v>
      </c>
      <c r="BQ510" s="4" t="s">
        <v>9</v>
      </c>
      <c r="BR510" s="4" t="s">
        <v>5902</v>
      </c>
      <c r="BS510" s="4" t="s">
        <v>9</v>
      </c>
      <c r="BT510" s="4" t="s">
        <v>9</v>
      </c>
      <c r="BU510" s="4" t="s">
        <v>9</v>
      </c>
      <c r="BV510" s="4" t="s">
        <v>9</v>
      </c>
      <c r="BW510" s="4" t="s">
        <v>9</v>
      </c>
      <c r="BX510" s="4" t="s">
        <v>5901</v>
      </c>
      <c r="BY510" s="4" t="s">
        <v>9</v>
      </c>
      <c r="BZ510" s="4" t="s">
        <v>9</v>
      </c>
      <c r="CA510" s="4" t="s">
        <v>9</v>
      </c>
      <c r="CB510" s="4" t="s">
        <v>9</v>
      </c>
      <c r="CC510" s="4" t="s">
        <v>9</v>
      </c>
      <c r="CD510" s="4" t="s">
        <v>9</v>
      </c>
      <c r="CE510" s="4" t="s">
        <v>9</v>
      </c>
      <c r="CF510" s="4" t="s">
        <v>5902</v>
      </c>
      <c r="CG510" s="4" t="s">
        <v>9</v>
      </c>
      <c r="CH510" s="4" t="s">
        <v>9</v>
      </c>
      <c r="CI510" s="4" t="s">
        <v>9</v>
      </c>
      <c r="CJ510" s="4" t="s">
        <v>9</v>
      </c>
      <c r="CK510" s="104">
        <v>0.51749999999999996</v>
      </c>
      <c r="CL510" s="104">
        <v>0</v>
      </c>
      <c r="CM510" s="4" t="s">
        <v>9</v>
      </c>
      <c r="CN510" s="4" t="s">
        <v>5902</v>
      </c>
      <c r="CO510" s="4" t="s">
        <v>9</v>
      </c>
      <c r="CP510" s="4" t="s">
        <v>9</v>
      </c>
      <c r="CQ510" s="4" t="s">
        <v>9</v>
      </c>
      <c r="CR510" s="4" t="s">
        <v>9</v>
      </c>
      <c r="CS510" s="4" t="s">
        <v>9</v>
      </c>
      <c r="CT510" s="4" t="s">
        <v>9</v>
      </c>
      <c r="CU510" s="4" t="s">
        <v>9</v>
      </c>
      <c r="CV510" s="4" t="s">
        <v>11</v>
      </c>
      <c r="CW510" s="4" t="s">
        <v>5909</v>
      </c>
      <c r="CX510" s="4" t="s">
        <v>9</v>
      </c>
      <c r="CY510" s="4" t="s">
        <v>9</v>
      </c>
      <c r="CZ510" s="4" t="s">
        <v>9</v>
      </c>
      <c r="DA510" s="4" t="s">
        <v>9</v>
      </c>
      <c r="DB510" s="4" t="s">
        <v>9</v>
      </c>
      <c r="DC510" s="102"/>
      <c r="DE510" s="8" t="str">
        <f t="shared" si="14"/>
        <v>XLBINV</v>
      </c>
      <c r="DF510" s="8" t="str">
        <f t="shared" si="15"/>
        <v>Investigation Testing</v>
      </c>
    </row>
    <row r="511" spans="1:110">
      <c r="A511" s="4" t="s">
        <v>6417</v>
      </c>
      <c r="B511" s="4" t="s">
        <v>5899</v>
      </c>
      <c r="C511" s="4" t="s">
        <v>4955</v>
      </c>
      <c r="D511" s="4" t="s">
        <v>9</v>
      </c>
      <c r="E511" s="4" t="s">
        <v>5900</v>
      </c>
      <c r="F511" s="102">
        <v>44502</v>
      </c>
      <c r="G511" s="4" t="s">
        <v>9</v>
      </c>
      <c r="H511" s="102"/>
      <c r="I511" s="4" t="s">
        <v>7185</v>
      </c>
      <c r="J511" s="4" t="s">
        <v>9</v>
      </c>
      <c r="K511" s="4" t="s">
        <v>5002</v>
      </c>
      <c r="L511" s="4" t="s">
        <v>9</v>
      </c>
      <c r="M511" s="4" t="s">
        <v>9</v>
      </c>
      <c r="N511" s="4" t="s">
        <v>5002</v>
      </c>
      <c r="O511" s="4" t="s">
        <v>4955</v>
      </c>
      <c r="P511" s="4" t="s">
        <v>5901</v>
      </c>
      <c r="Q511" s="4" t="s">
        <v>9</v>
      </c>
      <c r="R511" s="4" t="s">
        <v>9</v>
      </c>
      <c r="S511" s="4" t="s">
        <v>11</v>
      </c>
      <c r="T511" s="4" t="s">
        <v>1449</v>
      </c>
      <c r="U511" s="4" t="s">
        <v>5902</v>
      </c>
      <c r="V511" s="102"/>
      <c r="W511" s="4" t="s">
        <v>5902</v>
      </c>
      <c r="X511" s="4" t="s">
        <v>9</v>
      </c>
      <c r="Y511" s="4" t="s">
        <v>11</v>
      </c>
      <c r="Z511" s="4" t="s">
        <v>9</v>
      </c>
      <c r="AA511" s="4" t="s">
        <v>9</v>
      </c>
      <c r="AB511" s="102"/>
      <c r="AC511" s="102"/>
      <c r="AD511" s="102"/>
      <c r="AE511" s="102">
        <v>44502</v>
      </c>
      <c r="AF511" s="102"/>
      <c r="AG511" s="102"/>
      <c r="AH511" s="4" t="s">
        <v>5903</v>
      </c>
      <c r="AI511" s="4" t="s">
        <v>9</v>
      </c>
      <c r="AJ511" s="4" t="s">
        <v>9</v>
      </c>
      <c r="AK511" s="4" t="s">
        <v>9</v>
      </c>
      <c r="AL511" s="4" t="s">
        <v>5904</v>
      </c>
      <c r="AM511" s="4" t="s">
        <v>5905</v>
      </c>
      <c r="AN511" s="4" t="s">
        <v>9</v>
      </c>
      <c r="AO511" s="4" t="s">
        <v>9</v>
      </c>
      <c r="AP511" s="4" t="s">
        <v>5902</v>
      </c>
      <c r="AQ511" s="4" t="s">
        <v>9</v>
      </c>
      <c r="AR511" s="4" t="s">
        <v>9</v>
      </c>
      <c r="AS511" s="4" t="s">
        <v>9</v>
      </c>
      <c r="AT511" s="4" t="s">
        <v>9</v>
      </c>
      <c r="AU511" s="4" t="s">
        <v>9</v>
      </c>
      <c r="AV511" s="102"/>
      <c r="AW511" s="4" t="s">
        <v>5902</v>
      </c>
      <c r="AX511" s="4" t="s">
        <v>9</v>
      </c>
      <c r="AY511" s="4" t="s">
        <v>9</v>
      </c>
      <c r="AZ511" s="4" t="s">
        <v>9</v>
      </c>
      <c r="BA511" s="4" t="s">
        <v>9</v>
      </c>
      <c r="BB511" s="103">
        <v>0</v>
      </c>
      <c r="BC511" s="102"/>
      <c r="BD511" s="4" t="s">
        <v>9</v>
      </c>
      <c r="BE511" s="102"/>
      <c r="BF511" s="102"/>
      <c r="BG511" s="4" t="s">
        <v>9</v>
      </c>
      <c r="BH511" s="4" t="s">
        <v>5906</v>
      </c>
      <c r="BI511" s="4" t="s">
        <v>9</v>
      </c>
      <c r="BJ511" s="4" t="s">
        <v>9</v>
      </c>
      <c r="BK511" s="4" t="s">
        <v>9</v>
      </c>
      <c r="BL511" s="4" t="s">
        <v>9</v>
      </c>
      <c r="BM511" s="4" t="s">
        <v>9</v>
      </c>
      <c r="BN511" s="4" t="s">
        <v>5907</v>
      </c>
      <c r="BO511" s="4" t="s">
        <v>5908</v>
      </c>
      <c r="BP511" s="4" t="s">
        <v>9</v>
      </c>
      <c r="BQ511" s="4" t="s">
        <v>9</v>
      </c>
      <c r="BR511" s="4" t="s">
        <v>5902</v>
      </c>
      <c r="BS511" s="4" t="s">
        <v>9</v>
      </c>
      <c r="BT511" s="4" t="s">
        <v>9</v>
      </c>
      <c r="BU511" s="4" t="s">
        <v>9</v>
      </c>
      <c r="BV511" s="4" t="s">
        <v>9</v>
      </c>
      <c r="BW511" s="4" t="s">
        <v>9</v>
      </c>
      <c r="BX511" s="4" t="s">
        <v>5901</v>
      </c>
      <c r="BY511" s="4" t="s">
        <v>9</v>
      </c>
      <c r="BZ511" s="4" t="s">
        <v>9</v>
      </c>
      <c r="CA511" s="4" t="s">
        <v>9</v>
      </c>
      <c r="CB511" s="4" t="s">
        <v>9</v>
      </c>
      <c r="CC511" s="4" t="s">
        <v>9</v>
      </c>
      <c r="CD511" s="4" t="s">
        <v>9</v>
      </c>
      <c r="CE511" s="4" t="s">
        <v>9</v>
      </c>
      <c r="CF511" s="4" t="s">
        <v>5902</v>
      </c>
      <c r="CG511" s="4" t="s">
        <v>9</v>
      </c>
      <c r="CH511" s="4" t="s">
        <v>9</v>
      </c>
      <c r="CI511" s="4" t="s">
        <v>9</v>
      </c>
      <c r="CJ511" s="4" t="s">
        <v>9</v>
      </c>
      <c r="CK511" s="104">
        <v>0.51749999999999996</v>
      </c>
      <c r="CL511" s="104">
        <v>0</v>
      </c>
      <c r="CM511" s="4" t="s">
        <v>9</v>
      </c>
      <c r="CN511" s="4" t="s">
        <v>5902</v>
      </c>
      <c r="CO511" s="4" t="s">
        <v>9</v>
      </c>
      <c r="CP511" s="4" t="s">
        <v>9</v>
      </c>
      <c r="CQ511" s="4" t="s">
        <v>9</v>
      </c>
      <c r="CR511" s="4" t="s">
        <v>9</v>
      </c>
      <c r="CS511" s="4" t="s">
        <v>9</v>
      </c>
      <c r="CT511" s="4" t="s">
        <v>9</v>
      </c>
      <c r="CU511" s="4" t="s">
        <v>9</v>
      </c>
      <c r="CV511" s="4" t="s">
        <v>11</v>
      </c>
      <c r="CW511" s="4" t="s">
        <v>5909</v>
      </c>
      <c r="CX511" s="4" t="s">
        <v>9</v>
      </c>
      <c r="CY511" s="4" t="s">
        <v>9</v>
      </c>
      <c r="CZ511" s="4" t="s">
        <v>9</v>
      </c>
      <c r="DA511" s="4" t="s">
        <v>9</v>
      </c>
      <c r="DB511" s="4" t="s">
        <v>9</v>
      </c>
      <c r="DC511" s="102"/>
      <c r="DE511" s="8" t="str">
        <f t="shared" si="14"/>
        <v>XLBIPT</v>
      </c>
      <c r="DF511" s="8" t="str">
        <f t="shared" si="15"/>
        <v>In-Process Testing</v>
      </c>
    </row>
    <row r="512" spans="1:110">
      <c r="A512" s="4" t="s">
        <v>6418</v>
      </c>
      <c r="B512" s="4" t="s">
        <v>5899</v>
      </c>
      <c r="C512" s="4" t="s">
        <v>4955</v>
      </c>
      <c r="D512" s="4" t="s">
        <v>9</v>
      </c>
      <c r="E512" s="4" t="s">
        <v>5900</v>
      </c>
      <c r="F512" s="102">
        <v>44502</v>
      </c>
      <c r="G512" s="4" t="s">
        <v>9</v>
      </c>
      <c r="H512" s="102"/>
      <c r="I512" s="4" t="s">
        <v>7186</v>
      </c>
      <c r="J512" s="4" t="s">
        <v>9</v>
      </c>
      <c r="K512" s="4" t="s">
        <v>5002</v>
      </c>
      <c r="L512" s="4" t="s">
        <v>9</v>
      </c>
      <c r="M512" s="4" t="s">
        <v>9</v>
      </c>
      <c r="N512" s="4" t="s">
        <v>5002</v>
      </c>
      <c r="O512" s="4" t="s">
        <v>4955</v>
      </c>
      <c r="P512" s="4" t="s">
        <v>5901</v>
      </c>
      <c r="Q512" s="4" t="s">
        <v>9</v>
      </c>
      <c r="R512" s="4" t="s">
        <v>9</v>
      </c>
      <c r="S512" s="4" t="s">
        <v>11</v>
      </c>
      <c r="T512" s="4" t="s">
        <v>1449</v>
      </c>
      <c r="U512" s="4" t="s">
        <v>5902</v>
      </c>
      <c r="V512" s="102"/>
      <c r="W512" s="4" t="s">
        <v>5902</v>
      </c>
      <c r="X512" s="4" t="s">
        <v>9</v>
      </c>
      <c r="Y512" s="4" t="s">
        <v>11</v>
      </c>
      <c r="Z512" s="4" t="s">
        <v>9</v>
      </c>
      <c r="AA512" s="4" t="s">
        <v>9</v>
      </c>
      <c r="AB512" s="102"/>
      <c r="AC512" s="102"/>
      <c r="AD512" s="102"/>
      <c r="AE512" s="102">
        <v>44502</v>
      </c>
      <c r="AF512" s="102"/>
      <c r="AG512" s="102"/>
      <c r="AH512" s="4" t="s">
        <v>5903</v>
      </c>
      <c r="AI512" s="4" t="s">
        <v>9</v>
      </c>
      <c r="AJ512" s="4" t="s">
        <v>9</v>
      </c>
      <c r="AK512" s="4" t="s">
        <v>9</v>
      </c>
      <c r="AL512" s="4" t="s">
        <v>5904</v>
      </c>
      <c r="AM512" s="4" t="s">
        <v>5905</v>
      </c>
      <c r="AN512" s="4" t="s">
        <v>9</v>
      </c>
      <c r="AO512" s="4" t="s">
        <v>9</v>
      </c>
      <c r="AP512" s="4" t="s">
        <v>5902</v>
      </c>
      <c r="AQ512" s="4" t="s">
        <v>9</v>
      </c>
      <c r="AR512" s="4" t="s">
        <v>9</v>
      </c>
      <c r="AS512" s="4" t="s">
        <v>9</v>
      </c>
      <c r="AT512" s="4" t="s">
        <v>9</v>
      </c>
      <c r="AU512" s="4" t="s">
        <v>9</v>
      </c>
      <c r="AV512" s="102"/>
      <c r="AW512" s="4" t="s">
        <v>5902</v>
      </c>
      <c r="AX512" s="4" t="s">
        <v>9</v>
      </c>
      <c r="AY512" s="4" t="s">
        <v>9</v>
      </c>
      <c r="AZ512" s="4" t="s">
        <v>9</v>
      </c>
      <c r="BA512" s="4" t="s">
        <v>9</v>
      </c>
      <c r="BB512" s="103">
        <v>0</v>
      </c>
      <c r="BC512" s="102"/>
      <c r="BD512" s="4" t="s">
        <v>9</v>
      </c>
      <c r="BE512" s="102"/>
      <c r="BF512" s="102"/>
      <c r="BG512" s="4" t="s">
        <v>9</v>
      </c>
      <c r="BH512" s="4" t="s">
        <v>5906</v>
      </c>
      <c r="BI512" s="4" t="s">
        <v>9</v>
      </c>
      <c r="BJ512" s="4" t="s">
        <v>9</v>
      </c>
      <c r="BK512" s="4" t="s">
        <v>9</v>
      </c>
      <c r="BL512" s="4" t="s">
        <v>9</v>
      </c>
      <c r="BM512" s="4" t="s">
        <v>9</v>
      </c>
      <c r="BN512" s="4" t="s">
        <v>5907</v>
      </c>
      <c r="BO512" s="4" t="s">
        <v>5908</v>
      </c>
      <c r="BP512" s="4" t="s">
        <v>9</v>
      </c>
      <c r="BQ512" s="4" t="s">
        <v>9</v>
      </c>
      <c r="BR512" s="4" t="s">
        <v>5902</v>
      </c>
      <c r="BS512" s="4" t="s">
        <v>9</v>
      </c>
      <c r="BT512" s="4" t="s">
        <v>9</v>
      </c>
      <c r="BU512" s="4" t="s">
        <v>9</v>
      </c>
      <c r="BV512" s="4" t="s">
        <v>9</v>
      </c>
      <c r="BW512" s="4" t="s">
        <v>9</v>
      </c>
      <c r="BX512" s="4" t="s">
        <v>5901</v>
      </c>
      <c r="BY512" s="4" t="s">
        <v>9</v>
      </c>
      <c r="BZ512" s="4" t="s">
        <v>9</v>
      </c>
      <c r="CA512" s="4" t="s">
        <v>9</v>
      </c>
      <c r="CB512" s="4" t="s">
        <v>9</v>
      </c>
      <c r="CC512" s="4" t="s">
        <v>9</v>
      </c>
      <c r="CD512" s="4" t="s">
        <v>9</v>
      </c>
      <c r="CE512" s="4" t="s">
        <v>9</v>
      </c>
      <c r="CF512" s="4" t="s">
        <v>5902</v>
      </c>
      <c r="CG512" s="4" t="s">
        <v>9</v>
      </c>
      <c r="CH512" s="4" t="s">
        <v>9</v>
      </c>
      <c r="CI512" s="4" t="s">
        <v>9</v>
      </c>
      <c r="CJ512" s="4" t="s">
        <v>9</v>
      </c>
      <c r="CK512" s="104">
        <v>0.51749999999999996</v>
      </c>
      <c r="CL512" s="104">
        <v>0</v>
      </c>
      <c r="CM512" s="4" t="s">
        <v>9</v>
      </c>
      <c r="CN512" s="4" t="s">
        <v>5902</v>
      </c>
      <c r="CO512" s="4" t="s">
        <v>9</v>
      </c>
      <c r="CP512" s="4" t="s">
        <v>9</v>
      </c>
      <c r="CQ512" s="4" t="s">
        <v>9</v>
      </c>
      <c r="CR512" s="4" t="s">
        <v>9</v>
      </c>
      <c r="CS512" s="4" t="s">
        <v>9</v>
      </c>
      <c r="CT512" s="4" t="s">
        <v>9</v>
      </c>
      <c r="CU512" s="4" t="s">
        <v>9</v>
      </c>
      <c r="CV512" s="4" t="s">
        <v>11</v>
      </c>
      <c r="CW512" s="4" t="s">
        <v>5909</v>
      </c>
      <c r="CX512" s="4" t="s">
        <v>9</v>
      </c>
      <c r="CY512" s="4" t="s">
        <v>9</v>
      </c>
      <c r="CZ512" s="4" t="s">
        <v>9</v>
      </c>
      <c r="DA512" s="4" t="s">
        <v>9</v>
      </c>
      <c r="DB512" s="4" t="s">
        <v>9</v>
      </c>
      <c r="DC512" s="102"/>
      <c r="DE512" s="8" t="str">
        <f t="shared" si="14"/>
        <v>XLBMON</v>
      </c>
      <c r="DF512" s="8" t="str">
        <f t="shared" si="15"/>
        <v>Periodic Monitoring Testing</v>
      </c>
    </row>
    <row r="513" spans="1:110">
      <c r="A513" s="4" t="s">
        <v>6419</v>
      </c>
      <c r="B513" s="4" t="s">
        <v>5899</v>
      </c>
      <c r="C513" s="4" t="s">
        <v>4955</v>
      </c>
      <c r="D513" s="4" t="s">
        <v>9</v>
      </c>
      <c r="E513" s="4" t="s">
        <v>5900</v>
      </c>
      <c r="F513" s="102">
        <v>44502</v>
      </c>
      <c r="G513" s="4" t="s">
        <v>9</v>
      </c>
      <c r="H513" s="102"/>
      <c r="I513" s="4" t="s">
        <v>7187</v>
      </c>
      <c r="J513" s="4" t="s">
        <v>9</v>
      </c>
      <c r="K513" s="4" t="s">
        <v>5002</v>
      </c>
      <c r="L513" s="4" t="s">
        <v>9</v>
      </c>
      <c r="M513" s="4" t="s">
        <v>9</v>
      </c>
      <c r="N513" s="4" t="s">
        <v>5002</v>
      </c>
      <c r="O513" s="4" t="s">
        <v>4955</v>
      </c>
      <c r="P513" s="4" t="s">
        <v>5901</v>
      </c>
      <c r="Q513" s="4" t="s">
        <v>9</v>
      </c>
      <c r="R513" s="4" t="s">
        <v>9</v>
      </c>
      <c r="S513" s="4" t="s">
        <v>11</v>
      </c>
      <c r="T513" s="4" t="s">
        <v>1449</v>
      </c>
      <c r="U513" s="4" t="s">
        <v>5902</v>
      </c>
      <c r="V513" s="102"/>
      <c r="W513" s="4" t="s">
        <v>5902</v>
      </c>
      <c r="X513" s="4" t="s">
        <v>9</v>
      </c>
      <c r="Y513" s="4" t="s">
        <v>11</v>
      </c>
      <c r="Z513" s="4" t="s">
        <v>9</v>
      </c>
      <c r="AA513" s="4" t="s">
        <v>9</v>
      </c>
      <c r="AB513" s="102"/>
      <c r="AC513" s="102"/>
      <c r="AD513" s="102"/>
      <c r="AE513" s="102">
        <v>44502</v>
      </c>
      <c r="AF513" s="102"/>
      <c r="AG513" s="102"/>
      <c r="AH513" s="4" t="s">
        <v>5903</v>
      </c>
      <c r="AI513" s="4" t="s">
        <v>9</v>
      </c>
      <c r="AJ513" s="4" t="s">
        <v>9</v>
      </c>
      <c r="AK513" s="4" t="s">
        <v>9</v>
      </c>
      <c r="AL513" s="4" t="s">
        <v>5904</v>
      </c>
      <c r="AM513" s="4" t="s">
        <v>5905</v>
      </c>
      <c r="AN513" s="4" t="s">
        <v>9</v>
      </c>
      <c r="AO513" s="4" t="s">
        <v>9</v>
      </c>
      <c r="AP513" s="4" t="s">
        <v>5902</v>
      </c>
      <c r="AQ513" s="4" t="s">
        <v>9</v>
      </c>
      <c r="AR513" s="4" t="s">
        <v>9</v>
      </c>
      <c r="AS513" s="4" t="s">
        <v>9</v>
      </c>
      <c r="AT513" s="4" t="s">
        <v>9</v>
      </c>
      <c r="AU513" s="4" t="s">
        <v>9</v>
      </c>
      <c r="AV513" s="102"/>
      <c r="AW513" s="4" t="s">
        <v>5902</v>
      </c>
      <c r="AX513" s="4" t="s">
        <v>9</v>
      </c>
      <c r="AY513" s="4" t="s">
        <v>9</v>
      </c>
      <c r="AZ513" s="4" t="s">
        <v>9</v>
      </c>
      <c r="BA513" s="4" t="s">
        <v>9</v>
      </c>
      <c r="BB513" s="103">
        <v>0</v>
      </c>
      <c r="BC513" s="102"/>
      <c r="BD513" s="4" t="s">
        <v>9</v>
      </c>
      <c r="BE513" s="102"/>
      <c r="BF513" s="102"/>
      <c r="BG513" s="4" t="s">
        <v>9</v>
      </c>
      <c r="BH513" s="4" t="s">
        <v>5906</v>
      </c>
      <c r="BI513" s="4" t="s">
        <v>9</v>
      </c>
      <c r="BJ513" s="4" t="s">
        <v>9</v>
      </c>
      <c r="BK513" s="4" t="s">
        <v>9</v>
      </c>
      <c r="BL513" s="4" t="s">
        <v>9</v>
      </c>
      <c r="BM513" s="4" t="s">
        <v>9</v>
      </c>
      <c r="BN513" s="4" t="s">
        <v>5907</v>
      </c>
      <c r="BO513" s="4" t="s">
        <v>5908</v>
      </c>
      <c r="BP513" s="4" t="s">
        <v>9</v>
      </c>
      <c r="BQ513" s="4" t="s">
        <v>9</v>
      </c>
      <c r="BR513" s="4" t="s">
        <v>5902</v>
      </c>
      <c r="BS513" s="4" t="s">
        <v>9</v>
      </c>
      <c r="BT513" s="4" t="s">
        <v>9</v>
      </c>
      <c r="BU513" s="4" t="s">
        <v>9</v>
      </c>
      <c r="BV513" s="4" t="s">
        <v>9</v>
      </c>
      <c r="BW513" s="4" t="s">
        <v>9</v>
      </c>
      <c r="BX513" s="4" t="s">
        <v>5901</v>
      </c>
      <c r="BY513" s="4" t="s">
        <v>9</v>
      </c>
      <c r="BZ513" s="4" t="s">
        <v>9</v>
      </c>
      <c r="CA513" s="4" t="s">
        <v>9</v>
      </c>
      <c r="CB513" s="4" t="s">
        <v>9</v>
      </c>
      <c r="CC513" s="4" t="s">
        <v>9</v>
      </c>
      <c r="CD513" s="4" t="s">
        <v>9</v>
      </c>
      <c r="CE513" s="4" t="s">
        <v>9</v>
      </c>
      <c r="CF513" s="4" t="s">
        <v>5902</v>
      </c>
      <c r="CG513" s="4" t="s">
        <v>9</v>
      </c>
      <c r="CH513" s="4" t="s">
        <v>9</v>
      </c>
      <c r="CI513" s="4" t="s">
        <v>9</v>
      </c>
      <c r="CJ513" s="4" t="s">
        <v>9</v>
      </c>
      <c r="CK513" s="104">
        <v>0.51751157407407</v>
      </c>
      <c r="CL513" s="104">
        <v>0</v>
      </c>
      <c r="CM513" s="4" t="s">
        <v>9</v>
      </c>
      <c r="CN513" s="4" t="s">
        <v>5902</v>
      </c>
      <c r="CO513" s="4" t="s">
        <v>9</v>
      </c>
      <c r="CP513" s="4" t="s">
        <v>9</v>
      </c>
      <c r="CQ513" s="4" t="s">
        <v>9</v>
      </c>
      <c r="CR513" s="4" t="s">
        <v>9</v>
      </c>
      <c r="CS513" s="4" t="s">
        <v>9</v>
      </c>
      <c r="CT513" s="4" t="s">
        <v>9</v>
      </c>
      <c r="CU513" s="4" t="s">
        <v>9</v>
      </c>
      <c r="CV513" s="4" t="s">
        <v>11</v>
      </c>
      <c r="CW513" s="4" t="s">
        <v>5909</v>
      </c>
      <c r="CX513" s="4" t="s">
        <v>9</v>
      </c>
      <c r="CY513" s="4" t="s">
        <v>9</v>
      </c>
      <c r="CZ513" s="4" t="s">
        <v>9</v>
      </c>
      <c r="DA513" s="4" t="s">
        <v>9</v>
      </c>
      <c r="DB513" s="4" t="s">
        <v>9</v>
      </c>
      <c r="DC513" s="102"/>
      <c r="DE513" s="8" t="str">
        <f t="shared" si="14"/>
        <v>XLBMST</v>
      </c>
      <c r="DF513" s="8" t="str">
        <f t="shared" si="15"/>
        <v>Milk Supply Testing</v>
      </c>
    </row>
    <row r="514" spans="1:110">
      <c r="A514" s="4" t="s">
        <v>6420</v>
      </c>
      <c r="B514" s="4" t="s">
        <v>5899</v>
      </c>
      <c r="C514" s="4" t="s">
        <v>4955</v>
      </c>
      <c r="D514" s="4" t="s">
        <v>9</v>
      </c>
      <c r="E514" s="4" t="s">
        <v>5900</v>
      </c>
      <c r="F514" s="102">
        <v>44502</v>
      </c>
      <c r="G514" s="4" t="s">
        <v>9</v>
      </c>
      <c r="H514" s="102"/>
      <c r="I514" s="4" t="s">
        <v>7188</v>
      </c>
      <c r="J514" s="4" t="s">
        <v>9</v>
      </c>
      <c r="K514" s="4" t="s">
        <v>5002</v>
      </c>
      <c r="L514" s="4" t="s">
        <v>9</v>
      </c>
      <c r="M514" s="4" t="s">
        <v>9</v>
      </c>
      <c r="N514" s="4" t="s">
        <v>5002</v>
      </c>
      <c r="O514" s="4" t="s">
        <v>4955</v>
      </c>
      <c r="P514" s="4" t="s">
        <v>5901</v>
      </c>
      <c r="Q514" s="4" t="s">
        <v>9</v>
      </c>
      <c r="R514" s="4" t="s">
        <v>9</v>
      </c>
      <c r="S514" s="4" t="s">
        <v>11</v>
      </c>
      <c r="T514" s="4" t="s">
        <v>1449</v>
      </c>
      <c r="U514" s="4" t="s">
        <v>5902</v>
      </c>
      <c r="V514" s="102"/>
      <c r="W514" s="4" t="s">
        <v>5902</v>
      </c>
      <c r="X514" s="4" t="s">
        <v>9</v>
      </c>
      <c r="Y514" s="4" t="s">
        <v>11</v>
      </c>
      <c r="Z514" s="4" t="s">
        <v>9</v>
      </c>
      <c r="AA514" s="4" t="s">
        <v>9</v>
      </c>
      <c r="AB514" s="102"/>
      <c r="AC514" s="102"/>
      <c r="AD514" s="102"/>
      <c r="AE514" s="102">
        <v>44502</v>
      </c>
      <c r="AF514" s="102"/>
      <c r="AG514" s="102"/>
      <c r="AH514" s="4" t="s">
        <v>5903</v>
      </c>
      <c r="AI514" s="4" t="s">
        <v>9</v>
      </c>
      <c r="AJ514" s="4" t="s">
        <v>9</v>
      </c>
      <c r="AK514" s="4" t="s">
        <v>9</v>
      </c>
      <c r="AL514" s="4" t="s">
        <v>5904</v>
      </c>
      <c r="AM514" s="4" t="s">
        <v>5905</v>
      </c>
      <c r="AN514" s="4" t="s">
        <v>9</v>
      </c>
      <c r="AO514" s="4" t="s">
        <v>9</v>
      </c>
      <c r="AP514" s="4" t="s">
        <v>5902</v>
      </c>
      <c r="AQ514" s="4" t="s">
        <v>9</v>
      </c>
      <c r="AR514" s="4" t="s">
        <v>9</v>
      </c>
      <c r="AS514" s="4" t="s">
        <v>9</v>
      </c>
      <c r="AT514" s="4" t="s">
        <v>9</v>
      </c>
      <c r="AU514" s="4" t="s">
        <v>9</v>
      </c>
      <c r="AV514" s="102"/>
      <c r="AW514" s="4" t="s">
        <v>5902</v>
      </c>
      <c r="AX514" s="4" t="s">
        <v>9</v>
      </c>
      <c r="AY514" s="4" t="s">
        <v>9</v>
      </c>
      <c r="AZ514" s="4" t="s">
        <v>9</v>
      </c>
      <c r="BA514" s="4" t="s">
        <v>9</v>
      </c>
      <c r="BB514" s="103">
        <v>0</v>
      </c>
      <c r="BC514" s="102"/>
      <c r="BD514" s="4" t="s">
        <v>9</v>
      </c>
      <c r="BE514" s="102"/>
      <c r="BF514" s="102"/>
      <c r="BG514" s="4" t="s">
        <v>9</v>
      </c>
      <c r="BH514" s="4" t="s">
        <v>5906</v>
      </c>
      <c r="BI514" s="4" t="s">
        <v>9</v>
      </c>
      <c r="BJ514" s="4" t="s">
        <v>9</v>
      </c>
      <c r="BK514" s="4" t="s">
        <v>9</v>
      </c>
      <c r="BL514" s="4" t="s">
        <v>9</v>
      </c>
      <c r="BM514" s="4" t="s">
        <v>9</v>
      </c>
      <c r="BN514" s="4" t="s">
        <v>5907</v>
      </c>
      <c r="BO514" s="4" t="s">
        <v>5908</v>
      </c>
      <c r="BP514" s="4" t="s">
        <v>9</v>
      </c>
      <c r="BQ514" s="4" t="s">
        <v>9</v>
      </c>
      <c r="BR514" s="4" t="s">
        <v>5902</v>
      </c>
      <c r="BS514" s="4" t="s">
        <v>9</v>
      </c>
      <c r="BT514" s="4" t="s">
        <v>9</v>
      </c>
      <c r="BU514" s="4" t="s">
        <v>9</v>
      </c>
      <c r="BV514" s="4" t="s">
        <v>9</v>
      </c>
      <c r="BW514" s="4" t="s">
        <v>9</v>
      </c>
      <c r="BX514" s="4" t="s">
        <v>5901</v>
      </c>
      <c r="BY514" s="4" t="s">
        <v>9</v>
      </c>
      <c r="BZ514" s="4" t="s">
        <v>9</v>
      </c>
      <c r="CA514" s="4" t="s">
        <v>9</v>
      </c>
      <c r="CB514" s="4" t="s">
        <v>9</v>
      </c>
      <c r="CC514" s="4" t="s">
        <v>9</v>
      </c>
      <c r="CD514" s="4" t="s">
        <v>9</v>
      </c>
      <c r="CE514" s="4" t="s">
        <v>9</v>
      </c>
      <c r="CF514" s="4" t="s">
        <v>5902</v>
      </c>
      <c r="CG514" s="4" t="s">
        <v>9</v>
      </c>
      <c r="CH514" s="4" t="s">
        <v>9</v>
      </c>
      <c r="CI514" s="4" t="s">
        <v>9</v>
      </c>
      <c r="CJ514" s="4" t="s">
        <v>9</v>
      </c>
      <c r="CK514" s="104">
        <v>0.51751157407407</v>
      </c>
      <c r="CL514" s="104">
        <v>0</v>
      </c>
      <c r="CM514" s="4" t="s">
        <v>9</v>
      </c>
      <c r="CN514" s="4" t="s">
        <v>5902</v>
      </c>
      <c r="CO514" s="4" t="s">
        <v>9</v>
      </c>
      <c r="CP514" s="4" t="s">
        <v>9</v>
      </c>
      <c r="CQ514" s="4" t="s">
        <v>9</v>
      </c>
      <c r="CR514" s="4" t="s">
        <v>9</v>
      </c>
      <c r="CS514" s="4" t="s">
        <v>9</v>
      </c>
      <c r="CT514" s="4" t="s">
        <v>9</v>
      </c>
      <c r="CU514" s="4" t="s">
        <v>9</v>
      </c>
      <c r="CV514" s="4" t="s">
        <v>11</v>
      </c>
      <c r="CW514" s="4" t="s">
        <v>5909</v>
      </c>
      <c r="CX514" s="4" t="s">
        <v>9</v>
      </c>
      <c r="CY514" s="4" t="s">
        <v>9</v>
      </c>
      <c r="CZ514" s="4" t="s">
        <v>9</v>
      </c>
      <c r="DA514" s="4" t="s">
        <v>9</v>
      </c>
      <c r="DB514" s="4" t="s">
        <v>9</v>
      </c>
      <c r="DC514" s="102"/>
      <c r="DE514" s="8" t="str">
        <f t="shared" si="14"/>
        <v>XLBOMA</v>
      </c>
      <c r="DF514" s="8" t="str">
        <f t="shared" si="15"/>
        <v>-OMAR Testing</v>
      </c>
    </row>
    <row r="515" spans="1:110">
      <c r="A515" s="4" t="s">
        <v>6421</v>
      </c>
      <c r="B515" s="4" t="s">
        <v>5899</v>
      </c>
      <c r="C515" s="4" t="s">
        <v>4955</v>
      </c>
      <c r="D515" s="4" t="s">
        <v>9</v>
      </c>
      <c r="E515" s="4" t="s">
        <v>5900</v>
      </c>
      <c r="F515" s="102">
        <v>44502</v>
      </c>
      <c r="G515" s="4" t="s">
        <v>9</v>
      </c>
      <c r="H515" s="102"/>
      <c r="I515" s="4" t="s">
        <v>7189</v>
      </c>
      <c r="J515" s="4" t="s">
        <v>9</v>
      </c>
      <c r="K515" s="4" t="s">
        <v>5002</v>
      </c>
      <c r="L515" s="4" t="s">
        <v>9</v>
      </c>
      <c r="M515" s="4" t="s">
        <v>9</v>
      </c>
      <c r="N515" s="4" t="s">
        <v>5002</v>
      </c>
      <c r="O515" s="4" t="s">
        <v>4955</v>
      </c>
      <c r="P515" s="4" t="s">
        <v>5901</v>
      </c>
      <c r="Q515" s="4" t="s">
        <v>9</v>
      </c>
      <c r="R515" s="4" t="s">
        <v>9</v>
      </c>
      <c r="S515" s="4" t="s">
        <v>11</v>
      </c>
      <c r="T515" s="4" t="s">
        <v>1449</v>
      </c>
      <c r="U515" s="4" t="s">
        <v>5902</v>
      </c>
      <c r="V515" s="102"/>
      <c r="W515" s="4" t="s">
        <v>5902</v>
      </c>
      <c r="X515" s="4" t="s">
        <v>9</v>
      </c>
      <c r="Y515" s="4" t="s">
        <v>11</v>
      </c>
      <c r="Z515" s="4" t="s">
        <v>9</v>
      </c>
      <c r="AA515" s="4" t="s">
        <v>9</v>
      </c>
      <c r="AB515" s="102"/>
      <c r="AC515" s="102"/>
      <c r="AD515" s="102"/>
      <c r="AE515" s="102">
        <v>44502</v>
      </c>
      <c r="AF515" s="102"/>
      <c r="AG515" s="102"/>
      <c r="AH515" s="4" t="s">
        <v>5903</v>
      </c>
      <c r="AI515" s="4" t="s">
        <v>9</v>
      </c>
      <c r="AJ515" s="4" t="s">
        <v>9</v>
      </c>
      <c r="AK515" s="4" t="s">
        <v>9</v>
      </c>
      <c r="AL515" s="4" t="s">
        <v>5904</v>
      </c>
      <c r="AM515" s="4" t="s">
        <v>5905</v>
      </c>
      <c r="AN515" s="4" t="s">
        <v>9</v>
      </c>
      <c r="AO515" s="4" t="s">
        <v>9</v>
      </c>
      <c r="AP515" s="4" t="s">
        <v>5902</v>
      </c>
      <c r="AQ515" s="4" t="s">
        <v>9</v>
      </c>
      <c r="AR515" s="4" t="s">
        <v>9</v>
      </c>
      <c r="AS515" s="4" t="s">
        <v>9</v>
      </c>
      <c r="AT515" s="4" t="s">
        <v>9</v>
      </c>
      <c r="AU515" s="4" t="s">
        <v>9</v>
      </c>
      <c r="AV515" s="102"/>
      <c r="AW515" s="4" t="s">
        <v>5902</v>
      </c>
      <c r="AX515" s="4" t="s">
        <v>9</v>
      </c>
      <c r="AY515" s="4" t="s">
        <v>9</v>
      </c>
      <c r="AZ515" s="4" t="s">
        <v>9</v>
      </c>
      <c r="BA515" s="4" t="s">
        <v>9</v>
      </c>
      <c r="BB515" s="103">
        <v>0</v>
      </c>
      <c r="BC515" s="102"/>
      <c r="BD515" s="4" t="s">
        <v>9</v>
      </c>
      <c r="BE515" s="102"/>
      <c r="BF515" s="102"/>
      <c r="BG515" s="4" t="s">
        <v>9</v>
      </c>
      <c r="BH515" s="4" t="s">
        <v>5906</v>
      </c>
      <c r="BI515" s="4" t="s">
        <v>9</v>
      </c>
      <c r="BJ515" s="4" t="s">
        <v>9</v>
      </c>
      <c r="BK515" s="4" t="s">
        <v>9</v>
      </c>
      <c r="BL515" s="4" t="s">
        <v>9</v>
      </c>
      <c r="BM515" s="4" t="s">
        <v>9</v>
      </c>
      <c r="BN515" s="4" t="s">
        <v>5907</v>
      </c>
      <c r="BO515" s="4" t="s">
        <v>5908</v>
      </c>
      <c r="BP515" s="4" t="s">
        <v>9</v>
      </c>
      <c r="BQ515" s="4" t="s">
        <v>9</v>
      </c>
      <c r="BR515" s="4" t="s">
        <v>5902</v>
      </c>
      <c r="BS515" s="4" t="s">
        <v>9</v>
      </c>
      <c r="BT515" s="4" t="s">
        <v>9</v>
      </c>
      <c r="BU515" s="4" t="s">
        <v>9</v>
      </c>
      <c r="BV515" s="4" t="s">
        <v>9</v>
      </c>
      <c r="BW515" s="4" t="s">
        <v>9</v>
      </c>
      <c r="BX515" s="4" t="s">
        <v>5901</v>
      </c>
      <c r="BY515" s="4" t="s">
        <v>9</v>
      </c>
      <c r="BZ515" s="4" t="s">
        <v>9</v>
      </c>
      <c r="CA515" s="4" t="s">
        <v>9</v>
      </c>
      <c r="CB515" s="4" t="s">
        <v>9</v>
      </c>
      <c r="CC515" s="4" t="s">
        <v>9</v>
      </c>
      <c r="CD515" s="4" t="s">
        <v>9</v>
      </c>
      <c r="CE515" s="4" t="s">
        <v>9</v>
      </c>
      <c r="CF515" s="4" t="s">
        <v>5902</v>
      </c>
      <c r="CG515" s="4" t="s">
        <v>9</v>
      </c>
      <c r="CH515" s="4" t="s">
        <v>9</v>
      </c>
      <c r="CI515" s="4" t="s">
        <v>9</v>
      </c>
      <c r="CJ515" s="4" t="s">
        <v>9</v>
      </c>
      <c r="CK515" s="104">
        <v>0.51751157407407</v>
      </c>
      <c r="CL515" s="104">
        <v>0</v>
      </c>
      <c r="CM515" s="4" t="s">
        <v>9</v>
      </c>
      <c r="CN515" s="4" t="s">
        <v>5902</v>
      </c>
      <c r="CO515" s="4" t="s">
        <v>9</v>
      </c>
      <c r="CP515" s="4" t="s">
        <v>9</v>
      </c>
      <c r="CQ515" s="4" t="s">
        <v>9</v>
      </c>
      <c r="CR515" s="4" t="s">
        <v>9</v>
      </c>
      <c r="CS515" s="4" t="s">
        <v>9</v>
      </c>
      <c r="CT515" s="4" t="s">
        <v>9</v>
      </c>
      <c r="CU515" s="4" t="s">
        <v>9</v>
      </c>
      <c r="CV515" s="4" t="s">
        <v>11</v>
      </c>
      <c r="CW515" s="4" t="s">
        <v>5909</v>
      </c>
      <c r="CX515" s="4" t="s">
        <v>9</v>
      </c>
      <c r="CY515" s="4" t="s">
        <v>9</v>
      </c>
      <c r="CZ515" s="4" t="s">
        <v>9</v>
      </c>
      <c r="DA515" s="4" t="s">
        <v>9</v>
      </c>
      <c r="DB515" s="4" t="s">
        <v>9</v>
      </c>
      <c r="DC515" s="102"/>
      <c r="DE515" s="8" t="str">
        <f t="shared" ref="DE515:DE578" si="16">LEFT(I515,6)</f>
        <v>XLBPKT</v>
      </c>
      <c r="DF515" s="8" t="str">
        <f t="shared" ref="DF515:DF578" si="17">MID(I515,8,100)</f>
        <v>Packaging Testing</v>
      </c>
    </row>
    <row r="516" spans="1:110">
      <c r="A516" s="4" t="s">
        <v>6422</v>
      </c>
      <c r="B516" s="4" t="s">
        <v>5899</v>
      </c>
      <c r="C516" s="4" t="s">
        <v>4955</v>
      </c>
      <c r="D516" s="4" t="s">
        <v>9</v>
      </c>
      <c r="E516" s="4" t="s">
        <v>5900</v>
      </c>
      <c r="F516" s="102">
        <v>44502</v>
      </c>
      <c r="G516" s="4" t="s">
        <v>9</v>
      </c>
      <c r="H516" s="102"/>
      <c r="I516" s="4" t="s">
        <v>7190</v>
      </c>
      <c r="J516" s="4" t="s">
        <v>9</v>
      </c>
      <c r="K516" s="4" t="s">
        <v>5002</v>
      </c>
      <c r="L516" s="4" t="s">
        <v>9</v>
      </c>
      <c r="M516" s="4" t="s">
        <v>9</v>
      </c>
      <c r="N516" s="4" t="s">
        <v>5002</v>
      </c>
      <c r="O516" s="4" t="s">
        <v>4955</v>
      </c>
      <c r="P516" s="4" t="s">
        <v>5901</v>
      </c>
      <c r="Q516" s="4" t="s">
        <v>9</v>
      </c>
      <c r="R516" s="4" t="s">
        <v>9</v>
      </c>
      <c r="S516" s="4" t="s">
        <v>11</v>
      </c>
      <c r="T516" s="4" t="s">
        <v>1449</v>
      </c>
      <c r="U516" s="4" t="s">
        <v>5902</v>
      </c>
      <c r="V516" s="102"/>
      <c r="W516" s="4" t="s">
        <v>5902</v>
      </c>
      <c r="X516" s="4" t="s">
        <v>9</v>
      </c>
      <c r="Y516" s="4" t="s">
        <v>11</v>
      </c>
      <c r="Z516" s="4" t="s">
        <v>9</v>
      </c>
      <c r="AA516" s="4" t="s">
        <v>9</v>
      </c>
      <c r="AB516" s="102"/>
      <c r="AC516" s="102"/>
      <c r="AD516" s="102"/>
      <c r="AE516" s="102">
        <v>44502</v>
      </c>
      <c r="AF516" s="102"/>
      <c r="AG516" s="102"/>
      <c r="AH516" s="4" t="s">
        <v>5903</v>
      </c>
      <c r="AI516" s="4" t="s">
        <v>9</v>
      </c>
      <c r="AJ516" s="4" t="s">
        <v>9</v>
      </c>
      <c r="AK516" s="4" t="s">
        <v>9</v>
      </c>
      <c r="AL516" s="4" t="s">
        <v>5904</v>
      </c>
      <c r="AM516" s="4" t="s">
        <v>5905</v>
      </c>
      <c r="AN516" s="4" t="s">
        <v>9</v>
      </c>
      <c r="AO516" s="4" t="s">
        <v>9</v>
      </c>
      <c r="AP516" s="4" t="s">
        <v>5902</v>
      </c>
      <c r="AQ516" s="4" t="s">
        <v>9</v>
      </c>
      <c r="AR516" s="4" t="s">
        <v>9</v>
      </c>
      <c r="AS516" s="4" t="s">
        <v>9</v>
      </c>
      <c r="AT516" s="4" t="s">
        <v>9</v>
      </c>
      <c r="AU516" s="4" t="s">
        <v>9</v>
      </c>
      <c r="AV516" s="102"/>
      <c r="AW516" s="4" t="s">
        <v>5902</v>
      </c>
      <c r="AX516" s="4" t="s">
        <v>9</v>
      </c>
      <c r="AY516" s="4" t="s">
        <v>9</v>
      </c>
      <c r="AZ516" s="4" t="s">
        <v>9</v>
      </c>
      <c r="BA516" s="4" t="s">
        <v>9</v>
      </c>
      <c r="BB516" s="103">
        <v>0</v>
      </c>
      <c r="BC516" s="102"/>
      <c r="BD516" s="4" t="s">
        <v>9</v>
      </c>
      <c r="BE516" s="102"/>
      <c r="BF516" s="102"/>
      <c r="BG516" s="4" t="s">
        <v>9</v>
      </c>
      <c r="BH516" s="4" t="s">
        <v>5906</v>
      </c>
      <c r="BI516" s="4" t="s">
        <v>9</v>
      </c>
      <c r="BJ516" s="4" t="s">
        <v>9</v>
      </c>
      <c r="BK516" s="4" t="s">
        <v>9</v>
      </c>
      <c r="BL516" s="4" t="s">
        <v>9</v>
      </c>
      <c r="BM516" s="4" t="s">
        <v>9</v>
      </c>
      <c r="BN516" s="4" t="s">
        <v>5907</v>
      </c>
      <c r="BO516" s="4" t="s">
        <v>5908</v>
      </c>
      <c r="BP516" s="4" t="s">
        <v>9</v>
      </c>
      <c r="BQ516" s="4" t="s">
        <v>9</v>
      </c>
      <c r="BR516" s="4" t="s">
        <v>5902</v>
      </c>
      <c r="BS516" s="4" t="s">
        <v>9</v>
      </c>
      <c r="BT516" s="4" t="s">
        <v>9</v>
      </c>
      <c r="BU516" s="4" t="s">
        <v>9</v>
      </c>
      <c r="BV516" s="4" t="s">
        <v>9</v>
      </c>
      <c r="BW516" s="4" t="s">
        <v>9</v>
      </c>
      <c r="BX516" s="4" t="s">
        <v>5901</v>
      </c>
      <c r="BY516" s="4" t="s">
        <v>9</v>
      </c>
      <c r="BZ516" s="4" t="s">
        <v>9</v>
      </c>
      <c r="CA516" s="4" t="s">
        <v>9</v>
      </c>
      <c r="CB516" s="4" t="s">
        <v>9</v>
      </c>
      <c r="CC516" s="4" t="s">
        <v>9</v>
      </c>
      <c r="CD516" s="4" t="s">
        <v>9</v>
      </c>
      <c r="CE516" s="4" t="s">
        <v>9</v>
      </c>
      <c r="CF516" s="4" t="s">
        <v>5902</v>
      </c>
      <c r="CG516" s="4" t="s">
        <v>9</v>
      </c>
      <c r="CH516" s="4" t="s">
        <v>9</v>
      </c>
      <c r="CI516" s="4" t="s">
        <v>9</v>
      </c>
      <c r="CJ516" s="4" t="s">
        <v>9</v>
      </c>
      <c r="CK516" s="104">
        <v>0.51751157407407</v>
      </c>
      <c r="CL516" s="104">
        <v>0</v>
      </c>
      <c r="CM516" s="4" t="s">
        <v>9</v>
      </c>
      <c r="CN516" s="4" t="s">
        <v>5902</v>
      </c>
      <c r="CO516" s="4" t="s">
        <v>9</v>
      </c>
      <c r="CP516" s="4" t="s">
        <v>9</v>
      </c>
      <c r="CQ516" s="4" t="s">
        <v>9</v>
      </c>
      <c r="CR516" s="4" t="s">
        <v>9</v>
      </c>
      <c r="CS516" s="4" t="s">
        <v>9</v>
      </c>
      <c r="CT516" s="4" t="s">
        <v>9</v>
      </c>
      <c r="CU516" s="4" t="s">
        <v>9</v>
      </c>
      <c r="CV516" s="4" t="s">
        <v>11</v>
      </c>
      <c r="CW516" s="4" t="s">
        <v>5909</v>
      </c>
      <c r="CX516" s="4" t="s">
        <v>9</v>
      </c>
      <c r="CY516" s="4" t="s">
        <v>9</v>
      </c>
      <c r="CZ516" s="4" t="s">
        <v>9</v>
      </c>
      <c r="DA516" s="4" t="s">
        <v>9</v>
      </c>
      <c r="DB516" s="4" t="s">
        <v>9</v>
      </c>
      <c r="DC516" s="102"/>
      <c r="DE516" s="8" t="str">
        <f t="shared" si="16"/>
        <v>XLBRCT</v>
      </c>
      <c r="DF516" s="8" t="str">
        <f t="shared" si="17"/>
        <v>Reclassification Testing</v>
      </c>
    </row>
    <row r="517" spans="1:110">
      <c r="A517" s="4" t="s">
        <v>6423</v>
      </c>
      <c r="B517" s="4" t="s">
        <v>5899</v>
      </c>
      <c r="C517" s="4" t="s">
        <v>4955</v>
      </c>
      <c r="D517" s="4" t="s">
        <v>9</v>
      </c>
      <c r="E517" s="4" t="s">
        <v>5900</v>
      </c>
      <c r="F517" s="102">
        <v>44502</v>
      </c>
      <c r="G517" s="4" t="s">
        <v>9</v>
      </c>
      <c r="H517" s="102"/>
      <c r="I517" s="4" t="s">
        <v>7191</v>
      </c>
      <c r="J517" s="4" t="s">
        <v>9</v>
      </c>
      <c r="K517" s="4" t="s">
        <v>5002</v>
      </c>
      <c r="L517" s="4" t="s">
        <v>9</v>
      </c>
      <c r="M517" s="4" t="s">
        <v>9</v>
      </c>
      <c r="N517" s="4" t="s">
        <v>5002</v>
      </c>
      <c r="O517" s="4" t="s">
        <v>4955</v>
      </c>
      <c r="P517" s="4" t="s">
        <v>5901</v>
      </c>
      <c r="Q517" s="4" t="s">
        <v>9</v>
      </c>
      <c r="R517" s="4" t="s">
        <v>9</v>
      </c>
      <c r="S517" s="4" t="s">
        <v>11</v>
      </c>
      <c r="T517" s="4" t="s">
        <v>1449</v>
      </c>
      <c r="U517" s="4" t="s">
        <v>5902</v>
      </c>
      <c r="V517" s="102"/>
      <c r="W517" s="4" t="s">
        <v>5902</v>
      </c>
      <c r="X517" s="4" t="s">
        <v>9</v>
      </c>
      <c r="Y517" s="4" t="s">
        <v>11</v>
      </c>
      <c r="Z517" s="4" t="s">
        <v>9</v>
      </c>
      <c r="AA517" s="4" t="s">
        <v>9</v>
      </c>
      <c r="AB517" s="102"/>
      <c r="AC517" s="102"/>
      <c r="AD517" s="102"/>
      <c r="AE517" s="102">
        <v>44502</v>
      </c>
      <c r="AF517" s="102"/>
      <c r="AG517" s="102"/>
      <c r="AH517" s="4" t="s">
        <v>5903</v>
      </c>
      <c r="AI517" s="4" t="s">
        <v>9</v>
      </c>
      <c r="AJ517" s="4" t="s">
        <v>9</v>
      </c>
      <c r="AK517" s="4" t="s">
        <v>9</v>
      </c>
      <c r="AL517" s="4" t="s">
        <v>5904</v>
      </c>
      <c r="AM517" s="4" t="s">
        <v>5905</v>
      </c>
      <c r="AN517" s="4" t="s">
        <v>9</v>
      </c>
      <c r="AO517" s="4" t="s">
        <v>9</v>
      </c>
      <c r="AP517" s="4" t="s">
        <v>5902</v>
      </c>
      <c r="AQ517" s="4" t="s">
        <v>9</v>
      </c>
      <c r="AR517" s="4" t="s">
        <v>9</v>
      </c>
      <c r="AS517" s="4" t="s">
        <v>9</v>
      </c>
      <c r="AT517" s="4" t="s">
        <v>9</v>
      </c>
      <c r="AU517" s="4" t="s">
        <v>9</v>
      </c>
      <c r="AV517" s="102"/>
      <c r="AW517" s="4" t="s">
        <v>5902</v>
      </c>
      <c r="AX517" s="4" t="s">
        <v>9</v>
      </c>
      <c r="AY517" s="4" t="s">
        <v>9</v>
      </c>
      <c r="AZ517" s="4" t="s">
        <v>9</v>
      </c>
      <c r="BA517" s="4" t="s">
        <v>9</v>
      </c>
      <c r="BB517" s="103">
        <v>0</v>
      </c>
      <c r="BC517" s="102"/>
      <c r="BD517" s="4" t="s">
        <v>9</v>
      </c>
      <c r="BE517" s="102"/>
      <c r="BF517" s="102"/>
      <c r="BG517" s="4" t="s">
        <v>9</v>
      </c>
      <c r="BH517" s="4" t="s">
        <v>5906</v>
      </c>
      <c r="BI517" s="4" t="s">
        <v>9</v>
      </c>
      <c r="BJ517" s="4" t="s">
        <v>9</v>
      </c>
      <c r="BK517" s="4" t="s">
        <v>9</v>
      </c>
      <c r="BL517" s="4" t="s">
        <v>9</v>
      </c>
      <c r="BM517" s="4" t="s">
        <v>9</v>
      </c>
      <c r="BN517" s="4" t="s">
        <v>5907</v>
      </c>
      <c r="BO517" s="4" t="s">
        <v>5908</v>
      </c>
      <c r="BP517" s="4" t="s">
        <v>9</v>
      </c>
      <c r="BQ517" s="4" t="s">
        <v>9</v>
      </c>
      <c r="BR517" s="4" t="s">
        <v>5902</v>
      </c>
      <c r="BS517" s="4" t="s">
        <v>9</v>
      </c>
      <c r="BT517" s="4" t="s">
        <v>9</v>
      </c>
      <c r="BU517" s="4" t="s">
        <v>9</v>
      </c>
      <c r="BV517" s="4" t="s">
        <v>9</v>
      </c>
      <c r="BW517" s="4" t="s">
        <v>9</v>
      </c>
      <c r="BX517" s="4" t="s">
        <v>5901</v>
      </c>
      <c r="BY517" s="4" t="s">
        <v>9</v>
      </c>
      <c r="BZ517" s="4" t="s">
        <v>9</v>
      </c>
      <c r="CA517" s="4" t="s">
        <v>9</v>
      </c>
      <c r="CB517" s="4" t="s">
        <v>9</v>
      </c>
      <c r="CC517" s="4" t="s">
        <v>9</v>
      </c>
      <c r="CD517" s="4" t="s">
        <v>9</v>
      </c>
      <c r="CE517" s="4" t="s">
        <v>9</v>
      </c>
      <c r="CF517" s="4" t="s">
        <v>5902</v>
      </c>
      <c r="CG517" s="4" t="s">
        <v>9</v>
      </c>
      <c r="CH517" s="4" t="s">
        <v>9</v>
      </c>
      <c r="CI517" s="4" t="s">
        <v>9</v>
      </c>
      <c r="CJ517" s="4" t="s">
        <v>9</v>
      </c>
      <c r="CK517" s="104">
        <v>0.51751157407407</v>
      </c>
      <c r="CL517" s="104">
        <v>0</v>
      </c>
      <c r="CM517" s="4" t="s">
        <v>9</v>
      </c>
      <c r="CN517" s="4" t="s">
        <v>5902</v>
      </c>
      <c r="CO517" s="4" t="s">
        <v>9</v>
      </c>
      <c r="CP517" s="4" t="s">
        <v>9</v>
      </c>
      <c r="CQ517" s="4" t="s">
        <v>9</v>
      </c>
      <c r="CR517" s="4" t="s">
        <v>9</v>
      </c>
      <c r="CS517" s="4" t="s">
        <v>9</v>
      </c>
      <c r="CT517" s="4" t="s">
        <v>9</v>
      </c>
      <c r="CU517" s="4" t="s">
        <v>9</v>
      </c>
      <c r="CV517" s="4" t="s">
        <v>11</v>
      </c>
      <c r="CW517" s="4" t="s">
        <v>5909</v>
      </c>
      <c r="CX517" s="4" t="s">
        <v>9</v>
      </c>
      <c r="CY517" s="4" t="s">
        <v>9</v>
      </c>
      <c r="CZ517" s="4" t="s">
        <v>9</v>
      </c>
      <c r="DA517" s="4" t="s">
        <v>9</v>
      </c>
      <c r="DB517" s="4" t="s">
        <v>9</v>
      </c>
      <c r="DC517" s="102"/>
      <c r="DE517" s="8" t="str">
        <f t="shared" si="16"/>
        <v>XLBRMT</v>
      </c>
      <c r="DF517" s="8" t="str">
        <f t="shared" si="17"/>
        <v>Canned Product Testing</v>
      </c>
    </row>
    <row r="518" spans="1:110">
      <c r="A518" s="4" t="s">
        <v>6424</v>
      </c>
      <c r="B518" s="4" t="s">
        <v>5899</v>
      </c>
      <c r="C518" s="4" t="s">
        <v>4955</v>
      </c>
      <c r="D518" s="4" t="s">
        <v>9</v>
      </c>
      <c r="E518" s="4" t="s">
        <v>5900</v>
      </c>
      <c r="F518" s="102">
        <v>44502</v>
      </c>
      <c r="G518" s="4" t="s">
        <v>9</v>
      </c>
      <c r="H518" s="102"/>
      <c r="I518" s="4" t="s">
        <v>7192</v>
      </c>
      <c r="J518" s="4" t="s">
        <v>9</v>
      </c>
      <c r="K518" s="4" t="s">
        <v>5002</v>
      </c>
      <c r="L518" s="4" t="s">
        <v>9</v>
      </c>
      <c r="M518" s="4" t="s">
        <v>9</v>
      </c>
      <c r="N518" s="4" t="s">
        <v>5002</v>
      </c>
      <c r="O518" s="4" t="s">
        <v>4955</v>
      </c>
      <c r="P518" s="4" t="s">
        <v>5901</v>
      </c>
      <c r="Q518" s="4" t="s">
        <v>9</v>
      </c>
      <c r="R518" s="4" t="s">
        <v>9</v>
      </c>
      <c r="S518" s="4" t="s">
        <v>11</v>
      </c>
      <c r="T518" s="4" t="s">
        <v>1449</v>
      </c>
      <c r="U518" s="4" t="s">
        <v>5902</v>
      </c>
      <c r="V518" s="102"/>
      <c r="W518" s="4" t="s">
        <v>5902</v>
      </c>
      <c r="X518" s="4" t="s">
        <v>9</v>
      </c>
      <c r="Y518" s="4" t="s">
        <v>11</v>
      </c>
      <c r="Z518" s="4" t="s">
        <v>9</v>
      </c>
      <c r="AA518" s="4" t="s">
        <v>9</v>
      </c>
      <c r="AB518" s="102"/>
      <c r="AC518" s="102"/>
      <c r="AD518" s="102"/>
      <c r="AE518" s="102">
        <v>44502</v>
      </c>
      <c r="AF518" s="102"/>
      <c r="AG518" s="102"/>
      <c r="AH518" s="4" t="s">
        <v>5903</v>
      </c>
      <c r="AI518" s="4" t="s">
        <v>9</v>
      </c>
      <c r="AJ518" s="4" t="s">
        <v>9</v>
      </c>
      <c r="AK518" s="4" t="s">
        <v>9</v>
      </c>
      <c r="AL518" s="4" t="s">
        <v>5904</v>
      </c>
      <c r="AM518" s="4" t="s">
        <v>5905</v>
      </c>
      <c r="AN518" s="4" t="s">
        <v>9</v>
      </c>
      <c r="AO518" s="4" t="s">
        <v>9</v>
      </c>
      <c r="AP518" s="4" t="s">
        <v>5902</v>
      </c>
      <c r="AQ518" s="4" t="s">
        <v>9</v>
      </c>
      <c r="AR518" s="4" t="s">
        <v>9</v>
      </c>
      <c r="AS518" s="4" t="s">
        <v>9</v>
      </c>
      <c r="AT518" s="4" t="s">
        <v>9</v>
      </c>
      <c r="AU518" s="4" t="s">
        <v>9</v>
      </c>
      <c r="AV518" s="102"/>
      <c r="AW518" s="4" t="s">
        <v>5902</v>
      </c>
      <c r="AX518" s="4" t="s">
        <v>9</v>
      </c>
      <c r="AY518" s="4" t="s">
        <v>9</v>
      </c>
      <c r="AZ518" s="4" t="s">
        <v>9</v>
      </c>
      <c r="BA518" s="4" t="s">
        <v>9</v>
      </c>
      <c r="BB518" s="103">
        <v>0</v>
      </c>
      <c r="BC518" s="102"/>
      <c r="BD518" s="4" t="s">
        <v>9</v>
      </c>
      <c r="BE518" s="102"/>
      <c r="BF518" s="102"/>
      <c r="BG518" s="4" t="s">
        <v>9</v>
      </c>
      <c r="BH518" s="4" t="s">
        <v>5906</v>
      </c>
      <c r="BI518" s="4" t="s">
        <v>9</v>
      </c>
      <c r="BJ518" s="4" t="s">
        <v>9</v>
      </c>
      <c r="BK518" s="4" t="s">
        <v>9</v>
      </c>
      <c r="BL518" s="4" t="s">
        <v>9</v>
      </c>
      <c r="BM518" s="4" t="s">
        <v>9</v>
      </c>
      <c r="BN518" s="4" t="s">
        <v>5907</v>
      </c>
      <c r="BO518" s="4" t="s">
        <v>5908</v>
      </c>
      <c r="BP518" s="4" t="s">
        <v>9</v>
      </c>
      <c r="BQ518" s="4" t="s">
        <v>9</v>
      </c>
      <c r="BR518" s="4" t="s">
        <v>5902</v>
      </c>
      <c r="BS518" s="4" t="s">
        <v>9</v>
      </c>
      <c r="BT518" s="4" t="s">
        <v>9</v>
      </c>
      <c r="BU518" s="4" t="s">
        <v>9</v>
      </c>
      <c r="BV518" s="4" t="s">
        <v>9</v>
      </c>
      <c r="BW518" s="4" t="s">
        <v>9</v>
      </c>
      <c r="BX518" s="4" t="s">
        <v>5901</v>
      </c>
      <c r="BY518" s="4" t="s">
        <v>9</v>
      </c>
      <c r="BZ518" s="4" t="s">
        <v>9</v>
      </c>
      <c r="CA518" s="4" t="s">
        <v>9</v>
      </c>
      <c r="CB518" s="4" t="s">
        <v>9</v>
      </c>
      <c r="CC518" s="4" t="s">
        <v>9</v>
      </c>
      <c r="CD518" s="4" t="s">
        <v>9</v>
      </c>
      <c r="CE518" s="4" t="s">
        <v>9</v>
      </c>
      <c r="CF518" s="4" t="s">
        <v>5902</v>
      </c>
      <c r="CG518" s="4" t="s">
        <v>9</v>
      </c>
      <c r="CH518" s="4" t="s">
        <v>9</v>
      </c>
      <c r="CI518" s="4" t="s">
        <v>9</v>
      </c>
      <c r="CJ518" s="4" t="s">
        <v>9</v>
      </c>
      <c r="CK518" s="104">
        <v>0.51751157407407</v>
      </c>
      <c r="CL518" s="104">
        <v>0</v>
      </c>
      <c r="CM518" s="4" t="s">
        <v>9</v>
      </c>
      <c r="CN518" s="4" t="s">
        <v>5902</v>
      </c>
      <c r="CO518" s="4" t="s">
        <v>9</v>
      </c>
      <c r="CP518" s="4" t="s">
        <v>9</v>
      </c>
      <c r="CQ518" s="4" t="s">
        <v>9</v>
      </c>
      <c r="CR518" s="4" t="s">
        <v>9</v>
      </c>
      <c r="CS518" s="4" t="s">
        <v>9</v>
      </c>
      <c r="CT518" s="4" t="s">
        <v>9</v>
      </c>
      <c r="CU518" s="4" t="s">
        <v>9</v>
      </c>
      <c r="CV518" s="4" t="s">
        <v>11</v>
      </c>
      <c r="CW518" s="4" t="s">
        <v>5909</v>
      </c>
      <c r="CX518" s="4" t="s">
        <v>9</v>
      </c>
      <c r="CY518" s="4" t="s">
        <v>9</v>
      </c>
      <c r="CZ518" s="4" t="s">
        <v>9</v>
      </c>
      <c r="DA518" s="4" t="s">
        <v>9</v>
      </c>
      <c r="DB518" s="4" t="s">
        <v>9</v>
      </c>
      <c r="DC518" s="102"/>
      <c r="DE518" s="8" t="str">
        <f t="shared" si="16"/>
        <v>XLBTIF</v>
      </c>
      <c r="DF518" s="8" t="str">
        <f t="shared" si="17"/>
        <v>-Canned Product Testing</v>
      </c>
    </row>
    <row r="519" spans="1:110">
      <c r="A519" s="4" t="s">
        <v>6425</v>
      </c>
      <c r="B519" s="4" t="s">
        <v>5899</v>
      </c>
      <c r="C519" s="4" t="s">
        <v>4955</v>
      </c>
      <c r="D519" s="4" t="s">
        <v>9</v>
      </c>
      <c r="E519" s="4" t="s">
        <v>5900</v>
      </c>
      <c r="F519" s="102">
        <v>44502</v>
      </c>
      <c r="G519" s="4" t="s">
        <v>9</v>
      </c>
      <c r="H519" s="102"/>
      <c r="I519" s="4" t="s">
        <v>7193</v>
      </c>
      <c r="J519" s="4" t="s">
        <v>9</v>
      </c>
      <c r="K519" s="4" t="s">
        <v>5002</v>
      </c>
      <c r="L519" s="4" t="s">
        <v>9</v>
      </c>
      <c r="M519" s="4" t="s">
        <v>9</v>
      </c>
      <c r="N519" s="4" t="s">
        <v>5002</v>
      </c>
      <c r="O519" s="4" t="s">
        <v>4955</v>
      </c>
      <c r="P519" s="4" t="s">
        <v>5901</v>
      </c>
      <c r="Q519" s="4" t="s">
        <v>9</v>
      </c>
      <c r="R519" s="4" t="s">
        <v>9</v>
      </c>
      <c r="S519" s="4" t="s">
        <v>11</v>
      </c>
      <c r="T519" s="4" t="s">
        <v>1449</v>
      </c>
      <c r="U519" s="4" t="s">
        <v>5902</v>
      </c>
      <c r="V519" s="102"/>
      <c r="W519" s="4" t="s">
        <v>5902</v>
      </c>
      <c r="X519" s="4" t="s">
        <v>9</v>
      </c>
      <c r="Y519" s="4" t="s">
        <v>11</v>
      </c>
      <c r="Z519" s="4" t="s">
        <v>9</v>
      </c>
      <c r="AA519" s="4" t="s">
        <v>9</v>
      </c>
      <c r="AB519" s="102"/>
      <c r="AC519" s="102"/>
      <c r="AD519" s="102"/>
      <c r="AE519" s="102">
        <v>44502</v>
      </c>
      <c r="AF519" s="102"/>
      <c r="AG519" s="102"/>
      <c r="AH519" s="4" t="s">
        <v>5903</v>
      </c>
      <c r="AI519" s="4" t="s">
        <v>9</v>
      </c>
      <c r="AJ519" s="4" t="s">
        <v>9</v>
      </c>
      <c r="AK519" s="4" t="s">
        <v>9</v>
      </c>
      <c r="AL519" s="4" t="s">
        <v>5904</v>
      </c>
      <c r="AM519" s="4" t="s">
        <v>5905</v>
      </c>
      <c r="AN519" s="4" t="s">
        <v>9</v>
      </c>
      <c r="AO519" s="4" t="s">
        <v>9</v>
      </c>
      <c r="AP519" s="4" t="s">
        <v>5902</v>
      </c>
      <c r="AQ519" s="4" t="s">
        <v>9</v>
      </c>
      <c r="AR519" s="4" t="s">
        <v>9</v>
      </c>
      <c r="AS519" s="4" t="s">
        <v>9</v>
      </c>
      <c r="AT519" s="4" t="s">
        <v>9</v>
      </c>
      <c r="AU519" s="4" t="s">
        <v>9</v>
      </c>
      <c r="AV519" s="102"/>
      <c r="AW519" s="4" t="s">
        <v>5902</v>
      </c>
      <c r="AX519" s="4" t="s">
        <v>9</v>
      </c>
      <c r="AY519" s="4" t="s">
        <v>9</v>
      </c>
      <c r="AZ519" s="4" t="s">
        <v>9</v>
      </c>
      <c r="BA519" s="4" t="s">
        <v>9</v>
      </c>
      <c r="BB519" s="103">
        <v>0</v>
      </c>
      <c r="BC519" s="102"/>
      <c r="BD519" s="4" t="s">
        <v>9</v>
      </c>
      <c r="BE519" s="102"/>
      <c r="BF519" s="102"/>
      <c r="BG519" s="4" t="s">
        <v>9</v>
      </c>
      <c r="BH519" s="4" t="s">
        <v>5906</v>
      </c>
      <c r="BI519" s="4" t="s">
        <v>9</v>
      </c>
      <c r="BJ519" s="4" t="s">
        <v>9</v>
      </c>
      <c r="BK519" s="4" t="s">
        <v>9</v>
      </c>
      <c r="BL519" s="4" t="s">
        <v>9</v>
      </c>
      <c r="BM519" s="4" t="s">
        <v>9</v>
      </c>
      <c r="BN519" s="4" t="s">
        <v>5907</v>
      </c>
      <c r="BO519" s="4" t="s">
        <v>5908</v>
      </c>
      <c r="BP519" s="4" t="s">
        <v>9</v>
      </c>
      <c r="BQ519" s="4" t="s">
        <v>9</v>
      </c>
      <c r="BR519" s="4" t="s">
        <v>5902</v>
      </c>
      <c r="BS519" s="4" t="s">
        <v>9</v>
      </c>
      <c r="BT519" s="4" t="s">
        <v>9</v>
      </c>
      <c r="BU519" s="4" t="s">
        <v>9</v>
      </c>
      <c r="BV519" s="4" t="s">
        <v>9</v>
      </c>
      <c r="BW519" s="4" t="s">
        <v>9</v>
      </c>
      <c r="BX519" s="4" t="s">
        <v>5901</v>
      </c>
      <c r="BY519" s="4" t="s">
        <v>9</v>
      </c>
      <c r="BZ519" s="4" t="s">
        <v>9</v>
      </c>
      <c r="CA519" s="4" t="s">
        <v>9</v>
      </c>
      <c r="CB519" s="4" t="s">
        <v>9</v>
      </c>
      <c r="CC519" s="4" t="s">
        <v>9</v>
      </c>
      <c r="CD519" s="4" t="s">
        <v>9</v>
      </c>
      <c r="CE519" s="4" t="s">
        <v>9</v>
      </c>
      <c r="CF519" s="4" t="s">
        <v>5902</v>
      </c>
      <c r="CG519" s="4" t="s">
        <v>9</v>
      </c>
      <c r="CH519" s="4" t="s">
        <v>9</v>
      </c>
      <c r="CI519" s="4" t="s">
        <v>9</v>
      </c>
      <c r="CJ519" s="4" t="s">
        <v>9</v>
      </c>
      <c r="CK519" s="104">
        <v>0.51751157407407</v>
      </c>
      <c r="CL519" s="104">
        <v>0</v>
      </c>
      <c r="CM519" s="4" t="s">
        <v>9</v>
      </c>
      <c r="CN519" s="4" t="s">
        <v>5902</v>
      </c>
      <c r="CO519" s="4" t="s">
        <v>9</v>
      </c>
      <c r="CP519" s="4" t="s">
        <v>9</v>
      </c>
      <c r="CQ519" s="4" t="s">
        <v>9</v>
      </c>
      <c r="CR519" s="4" t="s">
        <v>9</v>
      </c>
      <c r="CS519" s="4" t="s">
        <v>9</v>
      </c>
      <c r="CT519" s="4" t="s">
        <v>9</v>
      </c>
      <c r="CU519" s="4" t="s">
        <v>9</v>
      </c>
      <c r="CV519" s="4" t="s">
        <v>11</v>
      </c>
      <c r="CW519" s="4" t="s">
        <v>5909</v>
      </c>
      <c r="CX519" s="4" t="s">
        <v>9</v>
      </c>
      <c r="CY519" s="4" t="s">
        <v>9</v>
      </c>
      <c r="CZ519" s="4" t="s">
        <v>9</v>
      </c>
      <c r="DA519" s="4" t="s">
        <v>9</v>
      </c>
      <c r="DB519" s="4" t="s">
        <v>9</v>
      </c>
      <c r="DC519" s="102"/>
      <c r="DE519" s="8" t="str">
        <f t="shared" si="16"/>
        <v>XLBTLI</v>
      </c>
      <c r="DF519" s="8" t="str">
        <f t="shared" si="17"/>
        <v>-Liquid Product Testing</v>
      </c>
    </row>
    <row r="520" spans="1:110">
      <c r="A520" s="4" t="s">
        <v>6426</v>
      </c>
      <c r="B520" s="4" t="s">
        <v>5899</v>
      </c>
      <c r="C520" s="4" t="s">
        <v>4955</v>
      </c>
      <c r="D520" s="4" t="s">
        <v>9</v>
      </c>
      <c r="E520" s="4" t="s">
        <v>5900</v>
      </c>
      <c r="F520" s="102">
        <v>44502</v>
      </c>
      <c r="G520" s="4" t="s">
        <v>9</v>
      </c>
      <c r="H520" s="102"/>
      <c r="I520" s="4" t="s">
        <v>7194</v>
      </c>
      <c r="J520" s="4" t="s">
        <v>9</v>
      </c>
      <c r="K520" s="4" t="s">
        <v>5002</v>
      </c>
      <c r="L520" s="4" t="s">
        <v>9</v>
      </c>
      <c r="M520" s="4" t="s">
        <v>9</v>
      </c>
      <c r="N520" s="4" t="s">
        <v>5002</v>
      </c>
      <c r="O520" s="4" t="s">
        <v>4955</v>
      </c>
      <c r="P520" s="4" t="s">
        <v>5901</v>
      </c>
      <c r="Q520" s="4" t="s">
        <v>9</v>
      </c>
      <c r="R520" s="4" t="s">
        <v>9</v>
      </c>
      <c r="S520" s="4" t="s">
        <v>11</v>
      </c>
      <c r="T520" s="4" t="s">
        <v>1449</v>
      </c>
      <c r="U520" s="4" t="s">
        <v>5902</v>
      </c>
      <c r="V520" s="102"/>
      <c r="W520" s="4" t="s">
        <v>5902</v>
      </c>
      <c r="X520" s="4" t="s">
        <v>9</v>
      </c>
      <c r="Y520" s="4" t="s">
        <v>11</v>
      </c>
      <c r="Z520" s="4" t="s">
        <v>9</v>
      </c>
      <c r="AA520" s="4" t="s">
        <v>9</v>
      </c>
      <c r="AB520" s="102"/>
      <c r="AC520" s="102"/>
      <c r="AD520" s="102"/>
      <c r="AE520" s="102">
        <v>44502</v>
      </c>
      <c r="AF520" s="102"/>
      <c r="AG520" s="102"/>
      <c r="AH520" s="4" t="s">
        <v>5903</v>
      </c>
      <c r="AI520" s="4" t="s">
        <v>9</v>
      </c>
      <c r="AJ520" s="4" t="s">
        <v>9</v>
      </c>
      <c r="AK520" s="4" t="s">
        <v>9</v>
      </c>
      <c r="AL520" s="4" t="s">
        <v>5904</v>
      </c>
      <c r="AM520" s="4" t="s">
        <v>5905</v>
      </c>
      <c r="AN520" s="4" t="s">
        <v>9</v>
      </c>
      <c r="AO520" s="4" t="s">
        <v>9</v>
      </c>
      <c r="AP520" s="4" t="s">
        <v>5902</v>
      </c>
      <c r="AQ520" s="4" t="s">
        <v>9</v>
      </c>
      <c r="AR520" s="4" t="s">
        <v>9</v>
      </c>
      <c r="AS520" s="4" t="s">
        <v>9</v>
      </c>
      <c r="AT520" s="4" t="s">
        <v>9</v>
      </c>
      <c r="AU520" s="4" t="s">
        <v>9</v>
      </c>
      <c r="AV520" s="102"/>
      <c r="AW520" s="4" t="s">
        <v>5902</v>
      </c>
      <c r="AX520" s="4" t="s">
        <v>9</v>
      </c>
      <c r="AY520" s="4" t="s">
        <v>9</v>
      </c>
      <c r="AZ520" s="4" t="s">
        <v>9</v>
      </c>
      <c r="BA520" s="4" t="s">
        <v>9</v>
      </c>
      <c r="BB520" s="103">
        <v>0</v>
      </c>
      <c r="BC520" s="102"/>
      <c r="BD520" s="4" t="s">
        <v>9</v>
      </c>
      <c r="BE520" s="102"/>
      <c r="BF520" s="102"/>
      <c r="BG520" s="4" t="s">
        <v>9</v>
      </c>
      <c r="BH520" s="4" t="s">
        <v>5906</v>
      </c>
      <c r="BI520" s="4" t="s">
        <v>9</v>
      </c>
      <c r="BJ520" s="4" t="s">
        <v>9</v>
      </c>
      <c r="BK520" s="4" t="s">
        <v>9</v>
      </c>
      <c r="BL520" s="4" t="s">
        <v>9</v>
      </c>
      <c r="BM520" s="4" t="s">
        <v>9</v>
      </c>
      <c r="BN520" s="4" t="s">
        <v>5907</v>
      </c>
      <c r="BO520" s="4" t="s">
        <v>5908</v>
      </c>
      <c r="BP520" s="4" t="s">
        <v>9</v>
      </c>
      <c r="BQ520" s="4" t="s">
        <v>9</v>
      </c>
      <c r="BR520" s="4" t="s">
        <v>5902</v>
      </c>
      <c r="BS520" s="4" t="s">
        <v>9</v>
      </c>
      <c r="BT520" s="4" t="s">
        <v>9</v>
      </c>
      <c r="BU520" s="4" t="s">
        <v>9</v>
      </c>
      <c r="BV520" s="4" t="s">
        <v>9</v>
      </c>
      <c r="BW520" s="4" t="s">
        <v>9</v>
      </c>
      <c r="BX520" s="4" t="s">
        <v>5901</v>
      </c>
      <c r="BY520" s="4" t="s">
        <v>9</v>
      </c>
      <c r="BZ520" s="4" t="s">
        <v>9</v>
      </c>
      <c r="CA520" s="4" t="s">
        <v>9</v>
      </c>
      <c r="CB520" s="4" t="s">
        <v>9</v>
      </c>
      <c r="CC520" s="4" t="s">
        <v>9</v>
      </c>
      <c r="CD520" s="4" t="s">
        <v>9</v>
      </c>
      <c r="CE520" s="4" t="s">
        <v>9</v>
      </c>
      <c r="CF520" s="4" t="s">
        <v>5902</v>
      </c>
      <c r="CG520" s="4" t="s">
        <v>9</v>
      </c>
      <c r="CH520" s="4" t="s">
        <v>9</v>
      </c>
      <c r="CI520" s="4" t="s">
        <v>9</v>
      </c>
      <c r="CJ520" s="4" t="s">
        <v>9</v>
      </c>
      <c r="CK520" s="104">
        <v>0.51751157407407</v>
      </c>
      <c r="CL520" s="104">
        <v>0</v>
      </c>
      <c r="CM520" s="4" t="s">
        <v>9</v>
      </c>
      <c r="CN520" s="4" t="s">
        <v>5902</v>
      </c>
      <c r="CO520" s="4" t="s">
        <v>9</v>
      </c>
      <c r="CP520" s="4" t="s">
        <v>9</v>
      </c>
      <c r="CQ520" s="4" t="s">
        <v>9</v>
      </c>
      <c r="CR520" s="4" t="s">
        <v>9</v>
      </c>
      <c r="CS520" s="4" t="s">
        <v>9</v>
      </c>
      <c r="CT520" s="4" t="s">
        <v>9</v>
      </c>
      <c r="CU520" s="4" t="s">
        <v>9</v>
      </c>
      <c r="CV520" s="4" t="s">
        <v>11</v>
      </c>
      <c r="CW520" s="4" t="s">
        <v>5909</v>
      </c>
      <c r="CX520" s="4" t="s">
        <v>9</v>
      </c>
      <c r="CY520" s="4" t="s">
        <v>9</v>
      </c>
      <c r="CZ520" s="4" t="s">
        <v>9</v>
      </c>
      <c r="DA520" s="4" t="s">
        <v>9</v>
      </c>
      <c r="DB520" s="4" t="s">
        <v>9</v>
      </c>
      <c r="DC520" s="102"/>
      <c r="DE520" s="8" t="str">
        <f t="shared" si="16"/>
        <v>XLBTNP</v>
      </c>
      <c r="DF520" s="8" t="str">
        <f t="shared" si="17"/>
        <v>-Technical Testing - New Product</v>
      </c>
    </row>
    <row r="521" spans="1:110">
      <c r="A521" s="4" t="s">
        <v>6427</v>
      </c>
      <c r="B521" s="4" t="s">
        <v>5899</v>
      </c>
      <c r="C521" s="4" t="s">
        <v>4955</v>
      </c>
      <c r="D521" s="4" t="s">
        <v>9</v>
      </c>
      <c r="E521" s="4" t="s">
        <v>5900</v>
      </c>
      <c r="F521" s="102">
        <v>44502</v>
      </c>
      <c r="G521" s="4" t="s">
        <v>9</v>
      </c>
      <c r="H521" s="102"/>
      <c r="I521" s="4" t="s">
        <v>7195</v>
      </c>
      <c r="J521" s="4" t="s">
        <v>9</v>
      </c>
      <c r="K521" s="4" t="s">
        <v>5002</v>
      </c>
      <c r="L521" s="4" t="s">
        <v>9</v>
      </c>
      <c r="M521" s="4" t="s">
        <v>9</v>
      </c>
      <c r="N521" s="4" t="s">
        <v>5002</v>
      </c>
      <c r="O521" s="4" t="s">
        <v>4955</v>
      </c>
      <c r="P521" s="4" t="s">
        <v>5901</v>
      </c>
      <c r="Q521" s="4" t="s">
        <v>9</v>
      </c>
      <c r="R521" s="4" t="s">
        <v>9</v>
      </c>
      <c r="S521" s="4" t="s">
        <v>11</v>
      </c>
      <c r="T521" s="4" t="s">
        <v>1449</v>
      </c>
      <c r="U521" s="4" t="s">
        <v>5902</v>
      </c>
      <c r="V521" s="102"/>
      <c r="W521" s="4" t="s">
        <v>5902</v>
      </c>
      <c r="X521" s="4" t="s">
        <v>9</v>
      </c>
      <c r="Y521" s="4" t="s">
        <v>11</v>
      </c>
      <c r="Z521" s="4" t="s">
        <v>9</v>
      </c>
      <c r="AA521" s="4" t="s">
        <v>9</v>
      </c>
      <c r="AB521" s="102"/>
      <c r="AC521" s="102"/>
      <c r="AD521" s="102"/>
      <c r="AE521" s="102">
        <v>44502</v>
      </c>
      <c r="AF521" s="102"/>
      <c r="AG521" s="102"/>
      <c r="AH521" s="4" t="s">
        <v>5903</v>
      </c>
      <c r="AI521" s="4" t="s">
        <v>9</v>
      </c>
      <c r="AJ521" s="4" t="s">
        <v>9</v>
      </c>
      <c r="AK521" s="4" t="s">
        <v>9</v>
      </c>
      <c r="AL521" s="4" t="s">
        <v>5904</v>
      </c>
      <c r="AM521" s="4" t="s">
        <v>5905</v>
      </c>
      <c r="AN521" s="4" t="s">
        <v>9</v>
      </c>
      <c r="AO521" s="4" t="s">
        <v>9</v>
      </c>
      <c r="AP521" s="4" t="s">
        <v>5902</v>
      </c>
      <c r="AQ521" s="4" t="s">
        <v>9</v>
      </c>
      <c r="AR521" s="4" t="s">
        <v>9</v>
      </c>
      <c r="AS521" s="4" t="s">
        <v>9</v>
      </c>
      <c r="AT521" s="4" t="s">
        <v>9</v>
      </c>
      <c r="AU521" s="4" t="s">
        <v>9</v>
      </c>
      <c r="AV521" s="102"/>
      <c r="AW521" s="4" t="s">
        <v>5902</v>
      </c>
      <c r="AX521" s="4" t="s">
        <v>9</v>
      </c>
      <c r="AY521" s="4" t="s">
        <v>9</v>
      </c>
      <c r="AZ521" s="4" t="s">
        <v>9</v>
      </c>
      <c r="BA521" s="4" t="s">
        <v>9</v>
      </c>
      <c r="BB521" s="103">
        <v>0</v>
      </c>
      <c r="BC521" s="102"/>
      <c r="BD521" s="4" t="s">
        <v>9</v>
      </c>
      <c r="BE521" s="102"/>
      <c r="BF521" s="102"/>
      <c r="BG521" s="4" t="s">
        <v>9</v>
      </c>
      <c r="BH521" s="4" t="s">
        <v>5906</v>
      </c>
      <c r="BI521" s="4" t="s">
        <v>9</v>
      </c>
      <c r="BJ521" s="4" t="s">
        <v>9</v>
      </c>
      <c r="BK521" s="4" t="s">
        <v>9</v>
      </c>
      <c r="BL521" s="4" t="s">
        <v>9</v>
      </c>
      <c r="BM521" s="4" t="s">
        <v>9</v>
      </c>
      <c r="BN521" s="4" t="s">
        <v>5907</v>
      </c>
      <c r="BO521" s="4" t="s">
        <v>5908</v>
      </c>
      <c r="BP521" s="4" t="s">
        <v>9</v>
      </c>
      <c r="BQ521" s="4" t="s">
        <v>9</v>
      </c>
      <c r="BR521" s="4" t="s">
        <v>5902</v>
      </c>
      <c r="BS521" s="4" t="s">
        <v>9</v>
      </c>
      <c r="BT521" s="4" t="s">
        <v>9</v>
      </c>
      <c r="BU521" s="4" t="s">
        <v>9</v>
      </c>
      <c r="BV521" s="4" t="s">
        <v>9</v>
      </c>
      <c r="BW521" s="4" t="s">
        <v>9</v>
      </c>
      <c r="BX521" s="4" t="s">
        <v>5901</v>
      </c>
      <c r="BY521" s="4" t="s">
        <v>9</v>
      </c>
      <c r="BZ521" s="4" t="s">
        <v>9</v>
      </c>
      <c r="CA521" s="4" t="s">
        <v>9</v>
      </c>
      <c r="CB521" s="4" t="s">
        <v>9</v>
      </c>
      <c r="CC521" s="4" t="s">
        <v>9</v>
      </c>
      <c r="CD521" s="4" t="s">
        <v>9</v>
      </c>
      <c r="CE521" s="4" t="s">
        <v>9</v>
      </c>
      <c r="CF521" s="4" t="s">
        <v>5902</v>
      </c>
      <c r="CG521" s="4" t="s">
        <v>9</v>
      </c>
      <c r="CH521" s="4" t="s">
        <v>9</v>
      </c>
      <c r="CI521" s="4" t="s">
        <v>9</v>
      </c>
      <c r="CJ521" s="4" t="s">
        <v>9</v>
      </c>
      <c r="CK521" s="104">
        <v>0.51751157407407</v>
      </c>
      <c r="CL521" s="104">
        <v>0</v>
      </c>
      <c r="CM521" s="4" t="s">
        <v>9</v>
      </c>
      <c r="CN521" s="4" t="s">
        <v>5902</v>
      </c>
      <c r="CO521" s="4" t="s">
        <v>9</v>
      </c>
      <c r="CP521" s="4" t="s">
        <v>9</v>
      </c>
      <c r="CQ521" s="4" t="s">
        <v>9</v>
      </c>
      <c r="CR521" s="4" t="s">
        <v>9</v>
      </c>
      <c r="CS521" s="4" t="s">
        <v>9</v>
      </c>
      <c r="CT521" s="4" t="s">
        <v>9</v>
      </c>
      <c r="CU521" s="4" t="s">
        <v>9</v>
      </c>
      <c r="CV521" s="4" t="s">
        <v>11</v>
      </c>
      <c r="CW521" s="4" t="s">
        <v>5909</v>
      </c>
      <c r="CX521" s="4" t="s">
        <v>9</v>
      </c>
      <c r="CY521" s="4" t="s">
        <v>9</v>
      </c>
      <c r="CZ521" s="4" t="s">
        <v>9</v>
      </c>
      <c r="DA521" s="4" t="s">
        <v>9</v>
      </c>
      <c r="DB521" s="4" t="s">
        <v>9</v>
      </c>
      <c r="DC521" s="102"/>
      <c r="DE521" s="8" t="str">
        <f t="shared" si="16"/>
        <v>XLBTOG</v>
      </c>
      <c r="DF521" s="8" t="str">
        <f t="shared" si="17"/>
        <v>N-Technical Testing - General</v>
      </c>
    </row>
    <row r="522" spans="1:110">
      <c r="A522" s="4" t="s">
        <v>6428</v>
      </c>
      <c r="B522" s="4" t="s">
        <v>5899</v>
      </c>
      <c r="C522" s="4" t="s">
        <v>4955</v>
      </c>
      <c r="D522" s="4" t="s">
        <v>9</v>
      </c>
      <c r="E522" s="4" t="s">
        <v>5900</v>
      </c>
      <c r="F522" s="102">
        <v>44502</v>
      </c>
      <c r="G522" s="4" t="s">
        <v>9</v>
      </c>
      <c r="H522" s="102"/>
      <c r="I522" s="4" t="s">
        <v>7196</v>
      </c>
      <c r="J522" s="4" t="s">
        <v>9</v>
      </c>
      <c r="K522" s="4" t="s">
        <v>5002</v>
      </c>
      <c r="L522" s="4" t="s">
        <v>9</v>
      </c>
      <c r="M522" s="4" t="s">
        <v>9</v>
      </c>
      <c r="N522" s="4" t="s">
        <v>5002</v>
      </c>
      <c r="O522" s="4" t="s">
        <v>4955</v>
      </c>
      <c r="P522" s="4" t="s">
        <v>5901</v>
      </c>
      <c r="Q522" s="4" t="s">
        <v>9</v>
      </c>
      <c r="R522" s="4" t="s">
        <v>9</v>
      </c>
      <c r="S522" s="4" t="s">
        <v>11</v>
      </c>
      <c r="T522" s="4" t="s">
        <v>1449</v>
      </c>
      <c r="U522" s="4" t="s">
        <v>5902</v>
      </c>
      <c r="V522" s="102"/>
      <c r="W522" s="4" t="s">
        <v>5902</v>
      </c>
      <c r="X522" s="4" t="s">
        <v>9</v>
      </c>
      <c r="Y522" s="4" t="s">
        <v>11</v>
      </c>
      <c r="Z522" s="4" t="s">
        <v>9</v>
      </c>
      <c r="AA522" s="4" t="s">
        <v>9</v>
      </c>
      <c r="AB522" s="102"/>
      <c r="AC522" s="102"/>
      <c r="AD522" s="102"/>
      <c r="AE522" s="102">
        <v>44502</v>
      </c>
      <c r="AF522" s="102"/>
      <c r="AG522" s="102"/>
      <c r="AH522" s="4" t="s">
        <v>5903</v>
      </c>
      <c r="AI522" s="4" t="s">
        <v>9</v>
      </c>
      <c r="AJ522" s="4" t="s">
        <v>9</v>
      </c>
      <c r="AK522" s="4" t="s">
        <v>9</v>
      </c>
      <c r="AL522" s="4" t="s">
        <v>5904</v>
      </c>
      <c r="AM522" s="4" t="s">
        <v>5905</v>
      </c>
      <c r="AN522" s="4" t="s">
        <v>9</v>
      </c>
      <c r="AO522" s="4" t="s">
        <v>9</v>
      </c>
      <c r="AP522" s="4" t="s">
        <v>5902</v>
      </c>
      <c r="AQ522" s="4" t="s">
        <v>9</v>
      </c>
      <c r="AR522" s="4" t="s">
        <v>9</v>
      </c>
      <c r="AS522" s="4" t="s">
        <v>9</v>
      </c>
      <c r="AT522" s="4" t="s">
        <v>9</v>
      </c>
      <c r="AU522" s="4" t="s">
        <v>9</v>
      </c>
      <c r="AV522" s="102"/>
      <c r="AW522" s="4" t="s">
        <v>5902</v>
      </c>
      <c r="AX522" s="4" t="s">
        <v>9</v>
      </c>
      <c r="AY522" s="4" t="s">
        <v>9</v>
      </c>
      <c r="AZ522" s="4" t="s">
        <v>9</v>
      </c>
      <c r="BA522" s="4" t="s">
        <v>9</v>
      </c>
      <c r="BB522" s="103">
        <v>0</v>
      </c>
      <c r="BC522" s="102"/>
      <c r="BD522" s="4" t="s">
        <v>9</v>
      </c>
      <c r="BE522" s="102"/>
      <c r="BF522" s="102"/>
      <c r="BG522" s="4" t="s">
        <v>9</v>
      </c>
      <c r="BH522" s="4" t="s">
        <v>5906</v>
      </c>
      <c r="BI522" s="4" t="s">
        <v>9</v>
      </c>
      <c r="BJ522" s="4" t="s">
        <v>9</v>
      </c>
      <c r="BK522" s="4" t="s">
        <v>9</v>
      </c>
      <c r="BL522" s="4" t="s">
        <v>9</v>
      </c>
      <c r="BM522" s="4" t="s">
        <v>9</v>
      </c>
      <c r="BN522" s="4" t="s">
        <v>5907</v>
      </c>
      <c r="BO522" s="4" t="s">
        <v>5908</v>
      </c>
      <c r="BP522" s="4" t="s">
        <v>9</v>
      </c>
      <c r="BQ522" s="4" t="s">
        <v>9</v>
      </c>
      <c r="BR522" s="4" t="s">
        <v>5902</v>
      </c>
      <c r="BS522" s="4" t="s">
        <v>9</v>
      </c>
      <c r="BT522" s="4" t="s">
        <v>9</v>
      </c>
      <c r="BU522" s="4" t="s">
        <v>9</v>
      </c>
      <c r="BV522" s="4" t="s">
        <v>9</v>
      </c>
      <c r="BW522" s="4" t="s">
        <v>9</v>
      </c>
      <c r="BX522" s="4" t="s">
        <v>5901</v>
      </c>
      <c r="BY522" s="4" t="s">
        <v>9</v>
      </c>
      <c r="BZ522" s="4" t="s">
        <v>9</v>
      </c>
      <c r="CA522" s="4" t="s">
        <v>9</v>
      </c>
      <c r="CB522" s="4" t="s">
        <v>9</v>
      </c>
      <c r="CC522" s="4" t="s">
        <v>9</v>
      </c>
      <c r="CD522" s="4" t="s">
        <v>9</v>
      </c>
      <c r="CE522" s="4" t="s">
        <v>9</v>
      </c>
      <c r="CF522" s="4" t="s">
        <v>5902</v>
      </c>
      <c r="CG522" s="4" t="s">
        <v>9</v>
      </c>
      <c r="CH522" s="4" t="s">
        <v>9</v>
      </c>
      <c r="CI522" s="4" t="s">
        <v>9</v>
      </c>
      <c r="CJ522" s="4" t="s">
        <v>9</v>
      </c>
      <c r="CK522" s="104">
        <v>0.51751157407407</v>
      </c>
      <c r="CL522" s="104">
        <v>0</v>
      </c>
      <c r="CM522" s="4" t="s">
        <v>9</v>
      </c>
      <c r="CN522" s="4" t="s">
        <v>5902</v>
      </c>
      <c r="CO522" s="4" t="s">
        <v>9</v>
      </c>
      <c r="CP522" s="4" t="s">
        <v>9</v>
      </c>
      <c r="CQ522" s="4" t="s">
        <v>9</v>
      </c>
      <c r="CR522" s="4" t="s">
        <v>9</v>
      </c>
      <c r="CS522" s="4" t="s">
        <v>9</v>
      </c>
      <c r="CT522" s="4" t="s">
        <v>9</v>
      </c>
      <c r="CU522" s="4" t="s">
        <v>9</v>
      </c>
      <c r="CV522" s="4" t="s">
        <v>11</v>
      </c>
      <c r="CW522" s="4" t="s">
        <v>5909</v>
      </c>
      <c r="CX522" s="4" t="s">
        <v>9</v>
      </c>
      <c r="CY522" s="4" t="s">
        <v>9</v>
      </c>
      <c r="CZ522" s="4" t="s">
        <v>9</v>
      </c>
      <c r="DA522" s="4" t="s">
        <v>9</v>
      </c>
      <c r="DB522" s="4" t="s">
        <v>9</v>
      </c>
      <c r="DC522" s="102"/>
      <c r="DE522" s="8" t="str">
        <f t="shared" si="16"/>
        <v>XLBTPP</v>
      </c>
      <c r="DF522" s="8" t="str">
        <f t="shared" si="17"/>
        <v>Technical Testing - Plant &amp; Proce</v>
      </c>
    </row>
    <row r="523" spans="1:110">
      <c r="A523" s="4" t="s">
        <v>6429</v>
      </c>
      <c r="B523" s="4" t="s">
        <v>5899</v>
      </c>
      <c r="C523" s="4" t="s">
        <v>4955</v>
      </c>
      <c r="D523" s="4" t="s">
        <v>9</v>
      </c>
      <c r="E523" s="4" t="s">
        <v>5900</v>
      </c>
      <c r="F523" s="102">
        <v>44502</v>
      </c>
      <c r="G523" s="4" t="s">
        <v>9</v>
      </c>
      <c r="H523" s="102"/>
      <c r="I523" s="4" t="s">
        <v>7197</v>
      </c>
      <c r="J523" s="4" t="s">
        <v>9</v>
      </c>
      <c r="K523" s="4" t="s">
        <v>5002</v>
      </c>
      <c r="L523" s="4" t="s">
        <v>9</v>
      </c>
      <c r="M523" s="4" t="s">
        <v>9</v>
      </c>
      <c r="N523" s="4" t="s">
        <v>5002</v>
      </c>
      <c r="O523" s="4" t="s">
        <v>4955</v>
      </c>
      <c r="P523" s="4" t="s">
        <v>5901</v>
      </c>
      <c r="Q523" s="4" t="s">
        <v>9</v>
      </c>
      <c r="R523" s="4" t="s">
        <v>9</v>
      </c>
      <c r="S523" s="4" t="s">
        <v>11</v>
      </c>
      <c r="T523" s="4" t="s">
        <v>1449</v>
      </c>
      <c r="U523" s="4" t="s">
        <v>5902</v>
      </c>
      <c r="V523" s="102"/>
      <c r="W523" s="4" t="s">
        <v>5902</v>
      </c>
      <c r="X523" s="4" t="s">
        <v>9</v>
      </c>
      <c r="Y523" s="4" t="s">
        <v>11</v>
      </c>
      <c r="Z523" s="4" t="s">
        <v>9</v>
      </c>
      <c r="AA523" s="4" t="s">
        <v>9</v>
      </c>
      <c r="AB523" s="102"/>
      <c r="AC523" s="102"/>
      <c r="AD523" s="102"/>
      <c r="AE523" s="102">
        <v>44502</v>
      </c>
      <c r="AF523" s="102"/>
      <c r="AG523" s="102"/>
      <c r="AH523" s="4" t="s">
        <v>5903</v>
      </c>
      <c r="AI523" s="4" t="s">
        <v>9</v>
      </c>
      <c r="AJ523" s="4" t="s">
        <v>9</v>
      </c>
      <c r="AK523" s="4" t="s">
        <v>9</v>
      </c>
      <c r="AL523" s="4" t="s">
        <v>5904</v>
      </c>
      <c r="AM523" s="4" t="s">
        <v>5905</v>
      </c>
      <c r="AN523" s="4" t="s">
        <v>9</v>
      </c>
      <c r="AO523" s="4" t="s">
        <v>9</v>
      </c>
      <c r="AP523" s="4" t="s">
        <v>5902</v>
      </c>
      <c r="AQ523" s="4" t="s">
        <v>9</v>
      </c>
      <c r="AR523" s="4" t="s">
        <v>9</v>
      </c>
      <c r="AS523" s="4" t="s">
        <v>9</v>
      </c>
      <c r="AT523" s="4" t="s">
        <v>9</v>
      </c>
      <c r="AU523" s="4" t="s">
        <v>9</v>
      </c>
      <c r="AV523" s="102"/>
      <c r="AW523" s="4" t="s">
        <v>5902</v>
      </c>
      <c r="AX523" s="4" t="s">
        <v>9</v>
      </c>
      <c r="AY523" s="4" t="s">
        <v>9</v>
      </c>
      <c r="AZ523" s="4" t="s">
        <v>9</v>
      </c>
      <c r="BA523" s="4" t="s">
        <v>9</v>
      </c>
      <c r="BB523" s="103">
        <v>0</v>
      </c>
      <c r="BC523" s="102"/>
      <c r="BD523" s="4" t="s">
        <v>9</v>
      </c>
      <c r="BE523" s="102"/>
      <c r="BF523" s="102"/>
      <c r="BG523" s="4" t="s">
        <v>9</v>
      </c>
      <c r="BH523" s="4" t="s">
        <v>5906</v>
      </c>
      <c r="BI523" s="4" t="s">
        <v>9</v>
      </c>
      <c r="BJ523" s="4" t="s">
        <v>9</v>
      </c>
      <c r="BK523" s="4" t="s">
        <v>9</v>
      </c>
      <c r="BL523" s="4" t="s">
        <v>9</v>
      </c>
      <c r="BM523" s="4" t="s">
        <v>9</v>
      </c>
      <c r="BN523" s="4" t="s">
        <v>5907</v>
      </c>
      <c r="BO523" s="4" t="s">
        <v>5908</v>
      </c>
      <c r="BP523" s="4" t="s">
        <v>9</v>
      </c>
      <c r="BQ523" s="4" t="s">
        <v>9</v>
      </c>
      <c r="BR523" s="4" t="s">
        <v>5902</v>
      </c>
      <c r="BS523" s="4" t="s">
        <v>9</v>
      </c>
      <c r="BT523" s="4" t="s">
        <v>9</v>
      </c>
      <c r="BU523" s="4" t="s">
        <v>9</v>
      </c>
      <c r="BV523" s="4" t="s">
        <v>9</v>
      </c>
      <c r="BW523" s="4" t="s">
        <v>9</v>
      </c>
      <c r="BX523" s="4" t="s">
        <v>5901</v>
      </c>
      <c r="BY523" s="4" t="s">
        <v>9</v>
      </c>
      <c r="BZ523" s="4" t="s">
        <v>9</v>
      </c>
      <c r="CA523" s="4" t="s">
        <v>9</v>
      </c>
      <c r="CB523" s="4" t="s">
        <v>9</v>
      </c>
      <c r="CC523" s="4" t="s">
        <v>9</v>
      </c>
      <c r="CD523" s="4" t="s">
        <v>9</v>
      </c>
      <c r="CE523" s="4" t="s">
        <v>9</v>
      </c>
      <c r="CF523" s="4" t="s">
        <v>5902</v>
      </c>
      <c r="CG523" s="4" t="s">
        <v>9</v>
      </c>
      <c r="CH523" s="4" t="s">
        <v>9</v>
      </c>
      <c r="CI523" s="4" t="s">
        <v>9</v>
      </c>
      <c r="CJ523" s="4" t="s">
        <v>9</v>
      </c>
      <c r="CK523" s="104">
        <v>0.51751157407407</v>
      </c>
      <c r="CL523" s="104">
        <v>0</v>
      </c>
      <c r="CM523" s="4" t="s">
        <v>9</v>
      </c>
      <c r="CN523" s="4" t="s">
        <v>5902</v>
      </c>
      <c r="CO523" s="4" t="s">
        <v>9</v>
      </c>
      <c r="CP523" s="4" t="s">
        <v>9</v>
      </c>
      <c r="CQ523" s="4" t="s">
        <v>9</v>
      </c>
      <c r="CR523" s="4" t="s">
        <v>9</v>
      </c>
      <c r="CS523" s="4" t="s">
        <v>9</v>
      </c>
      <c r="CT523" s="4" t="s">
        <v>9</v>
      </c>
      <c r="CU523" s="4" t="s">
        <v>9</v>
      </c>
      <c r="CV523" s="4" t="s">
        <v>11</v>
      </c>
      <c r="CW523" s="4" t="s">
        <v>5909</v>
      </c>
      <c r="CX523" s="4" t="s">
        <v>9</v>
      </c>
      <c r="CY523" s="4" t="s">
        <v>9</v>
      </c>
      <c r="CZ523" s="4" t="s">
        <v>9</v>
      </c>
      <c r="DA523" s="4" t="s">
        <v>9</v>
      </c>
      <c r="DB523" s="4" t="s">
        <v>9</v>
      </c>
      <c r="DC523" s="102"/>
      <c r="DE523" s="8" t="str">
        <f t="shared" si="16"/>
        <v>XLBTRD</v>
      </c>
      <c r="DF523" s="8" t="str">
        <f t="shared" si="17"/>
        <v>Technical Research &amp; Development</v>
      </c>
    </row>
    <row r="524" spans="1:110">
      <c r="A524" s="4" t="s">
        <v>6430</v>
      </c>
      <c r="B524" s="4" t="s">
        <v>5899</v>
      </c>
      <c r="C524" s="4" t="s">
        <v>4955</v>
      </c>
      <c r="D524" s="4" t="s">
        <v>9</v>
      </c>
      <c r="E524" s="4" t="s">
        <v>5900</v>
      </c>
      <c r="F524" s="102">
        <v>44502</v>
      </c>
      <c r="G524" s="4" t="s">
        <v>9</v>
      </c>
      <c r="H524" s="102"/>
      <c r="I524" s="4" t="s">
        <v>7198</v>
      </c>
      <c r="J524" s="4" t="s">
        <v>9</v>
      </c>
      <c r="K524" s="4" t="s">
        <v>5002</v>
      </c>
      <c r="L524" s="4" t="s">
        <v>9</v>
      </c>
      <c r="M524" s="4" t="s">
        <v>9</v>
      </c>
      <c r="N524" s="4" t="s">
        <v>5002</v>
      </c>
      <c r="O524" s="4" t="s">
        <v>4955</v>
      </c>
      <c r="P524" s="4" t="s">
        <v>5901</v>
      </c>
      <c r="Q524" s="4" t="s">
        <v>9</v>
      </c>
      <c r="R524" s="4" t="s">
        <v>9</v>
      </c>
      <c r="S524" s="4" t="s">
        <v>11</v>
      </c>
      <c r="T524" s="4" t="s">
        <v>1449</v>
      </c>
      <c r="U524" s="4" t="s">
        <v>5902</v>
      </c>
      <c r="V524" s="102"/>
      <c r="W524" s="4" t="s">
        <v>5902</v>
      </c>
      <c r="X524" s="4" t="s">
        <v>9</v>
      </c>
      <c r="Y524" s="4" t="s">
        <v>11</v>
      </c>
      <c r="Z524" s="4" t="s">
        <v>9</v>
      </c>
      <c r="AA524" s="4" t="s">
        <v>9</v>
      </c>
      <c r="AB524" s="102"/>
      <c r="AC524" s="102"/>
      <c r="AD524" s="102"/>
      <c r="AE524" s="102">
        <v>44502</v>
      </c>
      <c r="AF524" s="102"/>
      <c r="AG524" s="102"/>
      <c r="AH524" s="4" t="s">
        <v>5903</v>
      </c>
      <c r="AI524" s="4" t="s">
        <v>9</v>
      </c>
      <c r="AJ524" s="4" t="s">
        <v>9</v>
      </c>
      <c r="AK524" s="4" t="s">
        <v>9</v>
      </c>
      <c r="AL524" s="4" t="s">
        <v>5904</v>
      </c>
      <c r="AM524" s="4" t="s">
        <v>5905</v>
      </c>
      <c r="AN524" s="4" t="s">
        <v>9</v>
      </c>
      <c r="AO524" s="4" t="s">
        <v>9</v>
      </c>
      <c r="AP524" s="4" t="s">
        <v>5902</v>
      </c>
      <c r="AQ524" s="4" t="s">
        <v>9</v>
      </c>
      <c r="AR524" s="4" t="s">
        <v>9</v>
      </c>
      <c r="AS524" s="4" t="s">
        <v>9</v>
      </c>
      <c r="AT524" s="4" t="s">
        <v>9</v>
      </c>
      <c r="AU524" s="4" t="s">
        <v>9</v>
      </c>
      <c r="AV524" s="102"/>
      <c r="AW524" s="4" t="s">
        <v>5902</v>
      </c>
      <c r="AX524" s="4" t="s">
        <v>9</v>
      </c>
      <c r="AY524" s="4" t="s">
        <v>9</v>
      </c>
      <c r="AZ524" s="4" t="s">
        <v>9</v>
      </c>
      <c r="BA524" s="4" t="s">
        <v>9</v>
      </c>
      <c r="BB524" s="103">
        <v>0</v>
      </c>
      <c r="BC524" s="102"/>
      <c r="BD524" s="4" t="s">
        <v>9</v>
      </c>
      <c r="BE524" s="102"/>
      <c r="BF524" s="102"/>
      <c r="BG524" s="4" t="s">
        <v>9</v>
      </c>
      <c r="BH524" s="4" t="s">
        <v>5906</v>
      </c>
      <c r="BI524" s="4" t="s">
        <v>9</v>
      </c>
      <c r="BJ524" s="4" t="s">
        <v>9</v>
      </c>
      <c r="BK524" s="4" t="s">
        <v>9</v>
      </c>
      <c r="BL524" s="4" t="s">
        <v>9</v>
      </c>
      <c r="BM524" s="4" t="s">
        <v>9</v>
      </c>
      <c r="BN524" s="4" t="s">
        <v>5907</v>
      </c>
      <c r="BO524" s="4" t="s">
        <v>5908</v>
      </c>
      <c r="BP524" s="4" t="s">
        <v>9</v>
      </c>
      <c r="BQ524" s="4" t="s">
        <v>9</v>
      </c>
      <c r="BR524" s="4" t="s">
        <v>5902</v>
      </c>
      <c r="BS524" s="4" t="s">
        <v>9</v>
      </c>
      <c r="BT524" s="4" t="s">
        <v>9</v>
      </c>
      <c r="BU524" s="4" t="s">
        <v>9</v>
      </c>
      <c r="BV524" s="4" t="s">
        <v>9</v>
      </c>
      <c r="BW524" s="4" t="s">
        <v>9</v>
      </c>
      <c r="BX524" s="4" t="s">
        <v>5901</v>
      </c>
      <c r="BY524" s="4" t="s">
        <v>9</v>
      </c>
      <c r="BZ524" s="4" t="s">
        <v>9</v>
      </c>
      <c r="CA524" s="4" t="s">
        <v>9</v>
      </c>
      <c r="CB524" s="4" t="s">
        <v>9</v>
      </c>
      <c r="CC524" s="4" t="s">
        <v>9</v>
      </c>
      <c r="CD524" s="4" t="s">
        <v>9</v>
      </c>
      <c r="CE524" s="4" t="s">
        <v>9</v>
      </c>
      <c r="CF524" s="4" t="s">
        <v>5902</v>
      </c>
      <c r="CG524" s="4" t="s">
        <v>9</v>
      </c>
      <c r="CH524" s="4" t="s">
        <v>9</v>
      </c>
      <c r="CI524" s="4" t="s">
        <v>9</v>
      </c>
      <c r="CJ524" s="4" t="s">
        <v>9</v>
      </c>
      <c r="CK524" s="104">
        <v>0.51751157407407</v>
      </c>
      <c r="CL524" s="104">
        <v>0</v>
      </c>
      <c r="CM524" s="4" t="s">
        <v>9</v>
      </c>
      <c r="CN524" s="4" t="s">
        <v>5902</v>
      </c>
      <c r="CO524" s="4" t="s">
        <v>9</v>
      </c>
      <c r="CP524" s="4" t="s">
        <v>9</v>
      </c>
      <c r="CQ524" s="4" t="s">
        <v>9</v>
      </c>
      <c r="CR524" s="4" t="s">
        <v>9</v>
      </c>
      <c r="CS524" s="4" t="s">
        <v>9</v>
      </c>
      <c r="CT524" s="4" t="s">
        <v>9</v>
      </c>
      <c r="CU524" s="4" t="s">
        <v>9</v>
      </c>
      <c r="CV524" s="4" t="s">
        <v>11</v>
      </c>
      <c r="CW524" s="4" t="s">
        <v>5909</v>
      </c>
      <c r="CX524" s="4" t="s">
        <v>9</v>
      </c>
      <c r="CY524" s="4" t="s">
        <v>9</v>
      </c>
      <c r="CZ524" s="4" t="s">
        <v>9</v>
      </c>
      <c r="DA524" s="4" t="s">
        <v>9</v>
      </c>
      <c r="DB524" s="4" t="s">
        <v>9</v>
      </c>
      <c r="DC524" s="102"/>
      <c r="DE524" s="8" t="str">
        <f t="shared" si="16"/>
        <v>XLBTRM</v>
      </c>
      <c r="DF524" s="8" t="str">
        <f t="shared" si="17"/>
        <v>Technical Testing - Raw Materials</v>
      </c>
    </row>
    <row r="525" spans="1:110">
      <c r="A525" s="4" t="s">
        <v>6431</v>
      </c>
      <c r="B525" s="4" t="s">
        <v>5899</v>
      </c>
      <c r="C525" s="4" t="s">
        <v>4955</v>
      </c>
      <c r="D525" s="4" t="s">
        <v>9</v>
      </c>
      <c r="E525" s="4" t="s">
        <v>5900</v>
      </c>
      <c r="F525" s="102">
        <v>44502</v>
      </c>
      <c r="G525" s="4" t="s">
        <v>9</v>
      </c>
      <c r="H525" s="102"/>
      <c r="I525" s="4" t="s">
        <v>7199</v>
      </c>
      <c r="J525" s="4" t="s">
        <v>9</v>
      </c>
      <c r="K525" s="4" t="s">
        <v>5002</v>
      </c>
      <c r="L525" s="4" t="s">
        <v>9</v>
      </c>
      <c r="M525" s="4" t="s">
        <v>9</v>
      </c>
      <c r="N525" s="4" t="s">
        <v>5002</v>
      </c>
      <c r="O525" s="4" t="s">
        <v>4955</v>
      </c>
      <c r="P525" s="4" t="s">
        <v>5901</v>
      </c>
      <c r="Q525" s="4" t="s">
        <v>9</v>
      </c>
      <c r="R525" s="4" t="s">
        <v>9</v>
      </c>
      <c r="S525" s="4" t="s">
        <v>11</v>
      </c>
      <c r="T525" s="4" t="s">
        <v>1449</v>
      </c>
      <c r="U525" s="4" t="s">
        <v>5902</v>
      </c>
      <c r="V525" s="102"/>
      <c r="W525" s="4" t="s">
        <v>5902</v>
      </c>
      <c r="X525" s="4" t="s">
        <v>9</v>
      </c>
      <c r="Y525" s="4" t="s">
        <v>11</v>
      </c>
      <c r="Z525" s="4" t="s">
        <v>9</v>
      </c>
      <c r="AA525" s="4" t="s">
        <v>9</v>
      </c>
      <c r="AB525" s="102"/>
      <c r="AC525" s="102"/>
      <c r="AD525" s="102"/>
      <c r="AE525" s="102">
        <v>44502</v>
      </c>
      <c r="AF525" s="102"/>
      <c r="AG525" s="102"/>
      <c r="AH525" s="4" t="s">
        <v>5903</v>
      </c>
      <c r="AI525" s="4" t="s">
        <v>9</v>
      </c>
      <c r="AJ525" s="4" t="s">
        <v>9</v>
      </c>
      <c r="AK525" s="4" t="s">
        <v>9</v>
      </c>
      <c r="AL525" s="4" t="s">
        <v>5904</v>
      </c>
      <c r="AM525" s="4" t="s">
        <v>5905</v>
      </c>
      <c r="AN525" s="4" t="s">
        <v>9</v>
      </c>
      <c r="AO525" s="4" t="s">
        <v>9</v>
      </c>
      <c r="AP525" s="4" t="s">
        <v>5902</v>
      </c>
      <c r="AQ525" s="4" t="s">
        <v>9</v>
      </c>
      <c r="AR525" s="4" t="s">
        <v>9</v>
      </c>
      <c r="AS525" s="4" t="s">
        <v>9</v>
      </c>
      <c r="AT525" s="4" t="s">
        <v>9</v>
      </c>
      <c r="AU525" s="4" t="s">
        <v>9</v>
      </c>
      <c r="AV525" s="102"/>
      <c r="AW525" s="4" t="s">
        <v>5902</v>
      </c>
      <c r="AX525" s="4" t="s">
        <v>9</v>
      </c>
      <c r="AY525" s="4" t="s">
        <v>9</v>
      </c>
      <c r="AZ525" s="4" t="s">
        <v>9</v>
      </c>
      <c r="BA525" s="4" t="s">
        <v>9</v>
      </c>
      <c r="BB525" s="103">
        <v>0</v>
      </c>
      <c r="BC525" s="102"/>
      <c r="BD525" s="4" t="s">
        <v>9</v>
      </c>
      <c r="BE525" s="102"/>
      <c r="BF525" s="102"/>
      <c r="BG525" s="4" t="s">
        <v>9</v>
      </c>
      <c r="BH525" s="4" t="s">
        <v>5906</v>
      </c>
      <c r="BI525" s="4" t="s">
        <v>9</v>
      </c>
      <c r="BJ525" s="4" t="s">
        <v>9</v>
      </c>
      <c r="BK525" s="4" t="s">
        <v>9</v>
      </c>
      <c r="BL525" s="4" t="s">
        <v>9</v>
      </c>
      <c r="BM525" s="4" t="s">
        <v>9</v>
      </c>
      <c r="BN525" s="4" t="s">
        <v>5907</v>
      </c>
      <c r="BO525" s="4" t="s">
        <v>5908</v>
      </c>
      <c r="BP525" s="4" t="s">
        <v>9</v>
      </c>
      <c r="BQ525" s="4" t="s">
        <v>9</v>
      </c>
      <c r="BR525" s="4" t="s">
        <v>5902</v>
      </c>
      <c r="BS525" s="4" t="s">
        <v>9</v>
      </c>
      <c r="BT525" s="4" t="s">
        <v>9</v>
      </c>
      <c r="BU525" s="4" t="s">
        <v>9</v>
      </c>
      <c r="BV525" s="4" t="s">
        <v>9</v>
      </c>
      <c r="BW525" s="4" t="s">
        <v>9</v>
      </c>
      <c r="BX525" s="4" t="s">
        <v>5901</v>
      </c>
      <c r="BY525" s="4" t="s">
        <v>9</v>
      </c>
      <c r="BZ525" s="4" t="s">
        <v>9</v>
      </c>
      <c r="CA525" s="4" t="s">
        <v>9</v>
      </c>
      <c r="CB525" s="4" t="s">
        <v>9</v>
      </c>
      <c r="CC525" s="4" t="s">
        <v>9</v>
      </c>
      <c r="CD525" s="4" t="s">
        <v>9</v>
      </c>
      <c r="CE525" s="4" t="s">
        <v>9</v>
      </c>
      <c r="CF525" s="4" t="s">
        <v>5902</v>
      </c>
      <c r="CG525" s="4" t="s">
        <v>9</v>
      </c>
      <c r="CH525" s="4" t="s">
        <v>9</v>
      </c>
      <c r="CI525" s="4" t="s">
        <v>9</v>
      </c>
      <c r="CJ525" s="4" t="s">
        <v>9</v>
      </c>
      <c r="CK525" s="104">
        <v>0.51751157407407</v>
      </c>
      <c r="CL525" s="104">
        <v>0</v>
      </c>
      <c r="CM525" s="4" t="s">
        <v>9</v>
      </c>
      <c r="CN525" s="4" t="s">
        <v>5902</v>
      </c>
      <c r="CO525" s="4" t="s">
        <v>9</v>
      </c>
      <c r="CP525" s="4" t="s">
        <v>9</v>
      </c>
      <c r="CQ525" s="4" t="s">
        <v>9</v>
      </c>
      <c r="CR525" s="4" t="s">
        <v>9</v>
      </c>
      <c r="CS525" s="4" t="s">
        <v>9</v>
      </c>
      <c r="CT525" s="4" t="s">
        <v>9</v>
      </c>
      <c r="CU525" s="4" t="s">
        <v>9</v>
      </c>
      <c r="CV525" s="4" t="s">
        <v>11</v>
      </c>
      <c r="CW525" s="4" t="s">
        <v>5909</v>
      </c>
      <c r="CX525" s="4" t="s">
        <v>9</v>
      </c>
      <c r="CY525" s="4" t="s">
        <v>9</v>
      </c>
      <c r="CZ525" s="4" t="s">
        <v>9</v>
      </c>
      <c r="DA525" s="4" t="s">
        <v>9</v>
      </c>
      <c r="DB525" s="4" t="s">
        <v>9</v>
      </c>
      <c r="DC525" s="102"/>
      <c r="DE525" s="8" t="str">
        <f t="shared" si="16"/>
        <v>XLBUBD</v>
      </c>
      <c r="DF525" s="8" t="str">
        <f t="shared" si="17"/>
        <v>Product Useby Date Testing</v>
      </c>
    </row>
    <row r="526" spans="1:110">
      <c r="A526" s="4" t="s">
        <v>6432</v>
      </c>
      <c r="B526" s="4" t="s">
        <v>5899</v>
      </c>
      <c r="C526" s="4" t="s">
        <v>4955</v>
      </c>
      <c r="D526" s="4" t="s">
        <v>9</v>
      </c>
      <c r="E526" s="4" t="s">
        <v>5900</v>
      </c>
      <c r="F526" s="102">
        <v>44502</v>
      </c>
      <c r="G526" s="4" t="s">
        <v>9</v>
      </c>
      <c r="H526" s="102"/>
      <c r="I526" s="4" t="s">
        <v>7200</v>
      </c>
      <c r="J526" s="4" t="s">
        <v>9</v>
      </c>
      <c r="K526" s="4" t="s">
        <v>5002</v>
      </c>
      <c r="L526" s="4" t="s">
        <v>9</v>
      </c>
      <c r="M526" s="4" t="s">
        <v>9</v>
      </c>
      <c r="N526" s="4" t="s">
        <v>5002</v>
      </c>
      <c r="O526" s="4" t="s">
        <v>4955</v>
      </c>
      <c r="P526" s="4" t="s">
        <v>5901</v>
      </c>
      <c r="Q526" s="4" t="s">
        <v>9</v>
      </c>
      <c r="R526" s="4" t="s">
        <v>9</v>
      </c>
      <c r="S526" s="4" t="s">
        <v>11</v>
      </c>
      <c r="T526" s="4" t="s">
        <v>1449</v>
      </c>
      <c r="U526" s="4" t="s">
        <v>5902</v>
      </c>
      <c r="V526" s="102"/>
      <c r="W526" s="4" t="s">
        <v>5902</v>
      </c>
      <c r="X526" s="4" t="s">
        <v>9</v>
      </c>
      <c r="Y526" s="4" t="s">
        <v>11</v>
      </c>
      <c r="Z526" s="4" t="s">
        <v>9</v>
      </c>
      <c r="AA526" s="4" t="s">
        <v>9</v>
      </c>
      <c r="AB526" s="102"/>
      <c r="AC526" s="102"/>
      <c r="AD526" s="102"/>
      <c r="AE526" s="102">
        <v>44502</v>
      </c>
      <c r="AF526" s="102"/>
      <c r="AG526" s="102"/>
      <c r="AH526" s="4" t="s">
        <v>5903</v>
      </c>
      <c r="AI526" s="4" t="s">
        <v>9</v>
      </c>
      <c r="AJ526" s="4" t="s">
        <v>9</v>
      </c>
      <c r="AK526" s="4" t="s">
        <v>9</v>
      </c>
      <c r="AL526" s="4" t="s">
        <v>5904</v>
      </c>
      <c r="AM526" s="4" t="s">
        <v>5905</v>
      </c>
      <c r="AN526" s="4" t="s">
        <v>9</v>
      </c>
      <c r="AO526" s="4" t="s">
        <v>9</v>
      </c>
      <c r="AP526" s="4" t="s">
        <v>5902</v>
      </c>
      <c r="AQ526" s="4" t="s">
        <v>9</v>
      </c>
      <c r="AR526" s="4" t="s">
        <v>9</v>
      </c>
      <c r="AS526" s="4" t="s">
        <v>9</v>
      </c>
      <c r="AT526" s="4" t="s">
        <v>9</v>
      </c>
      <c r="AU526" s="4" t="s">
        <v>9</v>
      </c>
      <c r="AV526" s="102"/>
      <c r="AW526" s="4" t="s">
        <v>5902</v>
      </c>
      <c r="AX526" s="4" t="s">
        <v>9</v>
      </c>
      <c r="AY526" s="4" t="s">
        <v>9</v>
      </c>
      <c r="AZ526" s="4" t="s">
        <v>9</v>
      </c>
      <c r="BA526" s="4" t="s">
        <v>9</v>
      </c>
      <c r="BB526" s="103">
        <v>0</v>
      </c>
      <c r="BC526" s="102"/>
      <c r="BD526" s="4" t="s">
        <v>9</v>
      </c>
      <c r="BE526" s="102"/>
      <c r="BF526" s="102"/>
      <c r="BG526" s="4" t="s">
        <v>9</v>
      </c>
      <c r="BH526" s="4" t="s">
        <v>5906</v>
      </c>
      <c r="BI526" s="4" t="s">
        <v>9</v>
      </c>
      <c r="BJ526" s="4" t="s">
        <v>9</v>
      </c>
      <c r="BK526" s="4" t="s">
        <v>9</v>
      </c>
      <c r="BL526" s="4" t="s">
        <v>9</v>
      </c>
      <c r="BM526" s="4" t="s">
        <v>9</v>
      </c>
      <c r="BN526" s="4" t="s">
        <v>5907</v>
      </c>
      <c r="BO526" s="4" t="s">
        <v>5908</v>
      </c>
      <c r="BP526" s="4" t="s">
        <v>9</v>
      </c>
      <c r="BQ526" s="4" t="s">
        <v>9</v>
      </c>
      <c r="BR526" s="4" t="s">
        <v>5902</v>
      </c>
      <c r="BS526" s="4" t="s">
        <v>9</v>
      </c>
      <c r="BT526" s="4" t="s">
        <v>9</v>
      </c>
      <c r="BU526" s="4" t="s">
        <v>9</v>
      </c>
      <c r="BV526" s="4" t="s">
        <v>9</v>
      </c>
      <c r="BW526" s="4" t="s">
        <v>9</v>
      </c>
      <c r="BX526" s="4" t="s">
        <v>5901</v>
      </c>
      <c r="BY526" s="4" t="s">
        <v>9</v>
      </c>
      <c r="BZ526" s="4" t="s">
        <v>9</v>
      </c>
      <c r="CA526" s="4" t="s">
        <v>9</v>
      </c>
      <c r="CB526" s="4" t="s">
        <v>9</v>
      </c>
      <c r="CC526" s="4" t="s">
        <v>9</v>
      </c>
      <c r="CD526" s="4" t="s">
        <v>9</v>
      </c>
      <c r="CE526" s="4" t="s">
        <v>9</v>
      </c>
      <c r="CF526" s="4" t="s">
        <v>5902</v>
      </c>
      <c r="CG526" s="4" t="s">
        <v>9</v>
      </c>
      <c r="CH526" s="4" t="s">
        <v>9</v>
      </c>
      <c r="CI526" s="4" t="s">
        <v>9</v>
      </c>
      <c r="CJ526" s="4" t="s">
        <v>9</v>
      </c>
      <c r="CK526" s="104">
        <v>0.51751157407407</v>
      </c>
      <c r="CL526" s="104">
        <v>0</v>
      </c>
      <c r="CM526" s="4" t="s">
        <v>9</v>
      </c>
      <c r="CN526" s="4" t="s">
        <v>5902</v>
      </c>
      <c r="CO526" s="4" t="s">
        <v>9</v>
      </c>
      <c r="CP526" s="4" t="s">
        <v>9</v>
      </c>
      <c r="CQ526" s="4" t="s">
        <v>9</v>
      </c>
      <c r="CR526" s="4" t="s">
        <v>9</v>
      </c>
      <c r="CS526" s="4" t="s">
        <v>9</v>
      </c>
      <c r="CT526" s="4" t="s">
        <v>9</v>
      </c>
      <c r="CU526" s="4" t="s">
        <v>9</v>
      </c>
      <c r="CV526" s="4" t="s">
        <v>11</v>
      </c>
      <c r="CW526" s="4" t="s">
        <v>5909</v>
      </c>
      <c r="CX526" s="4" t="s">
        <v>9</v>
      </c>
      <c r="CY526" s="4" t="s">
        <v>9</v>
      </c>
      <c r="CZ526" s="4" t="s">
        <v>9</v>
      </c>
      <c r="DA526" s="4" t="s">
        <v>9</v>
      </c>
      <c r="DB526" s="4" t="s">
        <v>9</v>
      </c>
      <c r="DC526" s="102"/>
      <c r="DE526" s="8" t="str">
        <f t="shared" si="16"/>
        <v>XLBVAL</v>
      </c>
      <c r="DF526" s="8" t="str">
        <f t="shared" si="17"/>
        <v>Validation Testing</v>
      </c>
    </row>
    <row r="527" spans="1:110">
      <c r="A527" s="4" t="s">
        <v>6433</v>
      </c>
      <c r="B527" s="4" t="s">
        <v>5899</v>
      </c>
      <c r="C527" s="4" t="s">
        <v>4955</v>
      </c>
      <c r="D527" s="4" t="s">
        <v>9</v>
      </c>
      <c r="E527" s="4" t="s">
        <v>5900</v>
      </c>
      <c r="F527" s="102">
        <v>44502</v>
      </c>
      <c r="G527" s="4" t="s">
        <v>9</v>
      </c>
      <c r="H527" s="102"/>
      <c r="I527" s="4" t="s">
        <v>7201</v>
      </c>
      <c r="J527" s="4" t="s">
        <v>9</v>
      </c>
      <c r="K527" s="4" t="s">
        <v>5002</v>
      </c>
      <c r="L527" s="4" t="s">
        <v>9</v>
      </c>
      <c r="M527" s="4" t="s">
        <v>9</v>
      </c>
      <c r="N527" s="4" t="s">
        <v>5002</v>
      </c>
      <c r="O527" s="4" t="s">
        <v>4955</v>
      </c>
      <c r="P527" s="4" t="s">
        <v>5901</v>
      </c>
      <c r="Q527" s="4" t="s">
        <v>9</v>
      </c>
      <c r="R527" s="4" t="s">
        <v>9</v>
      </c>
      <c r="S527" s="4" t="s">
        <v>11</v>
      </c>
      <c r="T527" s="4" t="s">
        <v>1449</v>
      </c>
      <c r="U527" s="4" t="s">
        <v>5902</v>
      </c>
      <c r="V527" s="102"/>
      <c r="W527" s="4" t="s">
        <v>5902</v>
      </c>
      <c r="X527" s="4" t="s">
        <v>9</v>
      </c>
      <c r="Y527" s="4" t="s">
        <v>11</v>
      </c>
      <c r="Z527" s="4" t="s">
        <v>9</v>
      </c>
      <c r="AA527" s="4" t="s">
        <v>9</v>
      </c>
      <c r="AB527" s="102"/>
      <c r="AC527" s="102"/>
      <c r="AD527" s="102"/>
      <c r="AE527" s="102">
        <v>44502</v>
      </c>
      <c r="AF527" s="102"/>
      <c r="AG527" s="102"/>
      <c r="AH527" s="4" t="s">
        <v>5903</v>
      </c>
      <c r="AI527" s="4" t="s">
        <v>9</v>
      </c>
      <c r="AJ527" s="4" t="s">
        <v>9</v>
      </c>
      <c r="AK527" s="4" t="s">
        <v>9</v>
      </c>
      <c r="AL527" s="4" t="s">
        <v>5904</v>
      </c>
      <c r="AM527" s="4" t="s">
        <v>5905</v>
      </c>
      <c r="AN527" s="4" t="s">
        <v>9</v>
      </c>
      <c r="AO527" s="4" t="s">
        <v>9</v>
      </c>
      <c r="AP527" s="4" t="s">
        <v>5902</v>
      </c>
      <c r="AQ527" s="4" t="s">
        <v>9</v>
      </c>
      <c r="AR527" s="4" t="s">
        <v>9</v>
      </c>
      <c r="AS527" s="4" t="s">
        <v>9</v>
      </c>
      <c r="AT527" s="4" t="s">
        <v>9</v>
      </c>
      <c r="AU527" s="4" t="s">
        <v>9</v>
      </c>
      <c r="AV527" s="102"/>
      <c r="AW527" s="4" t="s">
        <v>5902</v>
      </c>
      <c r="AX527" s="4" t="s">
        <v>9</v>
      </c>
      <c r="AY527" s="4" t="s">
        <v>9</v>
      </c>
      <c r="AZ527" s="4" t="s">
        <v>9</v>
      </c>
      <c r="BA527" s="4" t="s">
        <v>9</v>
      </c>
      <c r="BB527" s="103">
        <v>0</v>
      </c>
      <c r="BC527" s="102"/>
      <c r="BD527" s="4" t="s">
        <v>9</v>
      </c>
      <c r="BE527" s="102"/>
      <c r="BF527" s="102"/>
      <c r="BG527" s="4" t="s">
        <v>9</v>
      </c>
      <c r="BH527" s="4" t="s">
        <v>5906</v>
      </c>
      <c r="BI527" s="4" t="s">
        <v>9</v>
      </c>
      <c r="BJ527" s="4" t="s">
        <v>9</v>
      </c>
      <c r="BK527" s="4" t="s">
        <v>9</v>
      </c>
      <c r="BL527" s="4" t="s">
        <v>9</v>
      </c>
      <c r="BM527" s="4" t="s">
        <v>9</v>
      </c>
      <c r="BN527" s="4" t="s">
        <v>5907</v>
      </c>
      <c r="BO527" s="4" t="s">
        <v>5908</v>
      </c>
      <c r="BP527" s="4" t="s">
        <v>9</v>
      </c>
      <c r="BQ527" s="4" t="s">
        <v>9</v>
      </c>
      <c r="BR527" s="4" t="s">
        <v>5902</v>
      </c>
      <c r="BS527" s="4" t="s">
        <v>9</v>
      </c>
      <c r="BT527" s="4" t="s">
        <v>9</v>
      </c>
      <c r="BU527" s="4" t="s">
        <v>9</v>
      </c>
      <c r="BV527" s="4" t="s">
        <v>9</v>
      </c>
      <c r="BW527" s="4" t="s">
        <v>9</v>
      </c>
      <c r="BX527" s="4" t="s">
        <v>5901</v>
      </c>
      <c r="BY527" s="4" t="s">
        <v>9</v>
      </c>
      <c r="BZ527" s="4" t="s">
        <v>9</v>
      </c>
      <c r="CA527" s="4" t="s">
        <v>9</v>
      </c>
      <c r="CB527" s="4" t="s">
        <v>9</v>
      </c>
      <c r="CC527" s="4" t="s">
        <v>9</v>
      </c>
      <c r="CD527" s="4" t="s">
        <v>9</v>
      </c>
      <c r="CE527" s="4" t="s">
        <v>9</v>
      </c>
      <c r="CF527" s="4" t="s">
        <v>5902</v>
      </c>
      <c r="CG527" s="4" t="s">
        <v>9</v>
      </c>
      <c r="CH527" s="4" t="s">
        <v>9</v>
      </c>
      <c r="CI527" s="4" t="s">
        <v>9</v>
      </c>
      <c r="CJ527" s="4" t="s">
        <v>9</v>
      </c>
      <c r="CK527" s="104">
        <v>0.51751157407407</v>
      </c>
      <c r="CL527" s="104">
        <v>0</v>
      </c>
      <c r="CM527" s="4" t="s">
        <v>9</v>
      </c>
      <c r="CN527" s="4" t="s">
        <v>5902</v>
      </c>
      <c r="CO527" s="4" t="s">
        <v>9</v>
      </c>
      <c r="CP527" s="4" t="s">
        <v>9</v>
      </c>
      <c r="CQ527" s="4" t="s">
        <v>9</v>
      </c>
      <c r="CR527" s="4" t="s">
        <v>9</v>
      </c>
      <c r="CS527" s="4" t="s">
        <v>9</v>
      </c>
      <c r="CT527" s="4" t="s">
        <v>9</v>
      </c>
      <c r="CU527" s="4" t="s">
        <v>9</v>
      </c>
      <c r="CV527" s="4" t="s">
        <v>11</v>
      </c>
      <c r="CW527" s="4" t="s">
        <v>5909</v>
      </c>
      <c r="CX527" s="4" t="s">
        <v>9</v>
      </c>
      <c r="CY527" s="4" t="s">
        <v>9</v>
      </c>
      <c r="CZ527" s="4" t="s">
        <v>9</v>
      </c>
      <c r="DA527" s="4" t="s">
        <v>9</v>
      </c>
      <c r="DB527" s="4" t="s">
        <v>9</v>
      </c>
      <c r="DC527" s="102"/>
      <c r="DE527" s="8" t="str">
        <f t="shared" si="16"/>
        <v>XLBWTR</v>
      </c>
      <c r="DF527" s="8" t="str">
        <f t="shared" si="17"/>
        <v>Water Testing</v>
      </c>
    </row>
    <row r="528" spans="1:110">
      <c r="A528" s="4" t="s">
        <v>6434</v>
      </c>
      <c r="B528" s="4" t="s">
        <v>5899</v>
      </c>
      <c r="C528" s="4" t="s">
        <v>4955</v>
      </c>
      <c r="D528" s="4" t="s">
        <v>9</v>
      </c>
      <c r="E528" s="4" t="s">
        <v>5900</v>
      </c>
      <c r="F528" s="102">
        <v>44502</v>
      </c>
      <c r="G528" s="4" t="s">
        <v>9</v>
      </c>
      <c r="H528" s="102"/>
      <c r="I528" s="4" t="s">
        <v>7202</v>
      </c>
      <c r="J528" s="4" t="s">
        <v>9</v>
      </c>
      <c r="K528" s="4" t="s">
        <v>5002</v>
      </c>
      <c r="L528" s="4" t="s">
        <v>9</v>
      </c>
      <c r="M528" s="4" t="s">
        <v>9</v>
      </c>
      <c r="N528" s="4" t="s">
        <v>5002</v>
      </c>
      <c r="O528" s="4" t="s">
        <v>4955</v>
      </c>
      <c r="P528" s="4" t="s">
        <v>5901</v>
      </c>
      <c r="Q528" s="4" t="s">
        <v>9</v>
      </c>
      <c r="R528" s="4" t="s">
        <v>9</v>
      </c>
      <c r="S528" s="4" t="s">
        <v>11</v>
      </c>
      <c r="T528" s="4" t="s">
        <v>1449</v>
      </c>
      <c r="U528" s="4" t="s">
        <v>5902</v>
      </c>
      <c r="V528" s="102"/>
      <c r="W528" s="4" t="s">
        <v>5902</v>
      </c>
      <c r="X528" s="4" t="s">
        <v>9</v>
      </c>
      <c r="Y528" s="4" t="s">
        <v>11</v>
      </c>
      <c r="Z528" s="4" t="s">
        <v>9</v>
      </c>
      <c r="AA528" s="4" t="s">
        <v>9</v>
      </c>
      <c r="AB528" s="102"/>
      <c r="AC528" s="102"/>
      <c r="AD528" s="102"/>
      <c r="AE528" s="102">
        <v>44502</v>
      </c>
      <c r="AF528" s="102"/>
      <c r="AG528" s="102"/>
      <c r="AH528" s="4" t="s">
        <v>5903</v>
      </c>
      <c r="AI528" s="4" t="s">
        <v>9</v>
      </c>
      <c r="AJ528" s="4" t="s">
        <v>9</v>
      </c>
      <c r="AK528" s="4" t="s">
        <v>9</v>
      </c>
      <c r="AL528" s="4" t="s">
        <v>5904</v>
      </c>
      <c r="AM528" s="4" t="s">
        <v>5905</v>
      </c>
      <c r="AN528" s="4" t="s">
        <v>9</v>
      </c>
      <c r="AO528" s="4" t="s">
        <v>9</v>
      </c>
      <c r="AP528" s="4" t="s">
        <v>5902</v>
      </c>
      <c r="AQ528" s="4" t="s">
        <v>9</v>
      </c>
      <c r="AR528" s="4" t="s">
        <v>9</v>
      </c>
      <c r="AS528" s="4" t="s">
        <v>9</v>
      </c>
      <c r="AT528" s="4" t="s">
        <v>9</v>
      </c>
      <c r="AU528" s="4" t="s">
        <v>9</v>
      </c>
      <c r="AV528" s="102"/>
      <c r="AW528" s="4" t="s">
        <v>5902</v>
      </c>
      <c r="AX528" s="4" t="s">
        <v>9</v>
      </c>
      <c r="AY528" s="4" t="s">
        <v>9</v>
      </c>
      <c r="AZ528" s="4" t="s">
        <v>9</v>
      </c>
      <c r="BA528" s="4" t="s">
        <v>9</v>
      </c>
      <c r="BB528" s="103">
        <v>0</v>
      </c>
      <c r="BC528" s="102"/>
      <c r="BD528" s="4" t="s">
        <v>9</v>
      </c>
      <c r="BE528" s="102"/>
      <c r="BF528" s="102"/>
      <c r="BG528" s="4" t="s">
        <v>9</v>
      </c>
      <c r="BH528" s="4" t="s">
        <v>5906</v>
      </c>
      <c r="BI528" s="4" t="s">
        <v>9</v>
      </c>
      <c r="BJ528" s="4" t="s">
        <v>9</v>
      </c>
      <c r="BK528" s="4" t="s">
        <v>9</v>
      </c>
      <c r="BL528" s="4" t="s">
        <v>9</v>
      </c>
      <c r="BM528" s="4" t="s">
        <v>9</v>
      </c>
      <c r="BN528" s="4" t="s">
        <v>5907</v>
      </c>
      <c r="BO528" s="4" t="s">
        <v>5908</v>
      </c>
      <c r="BP528" s="4" t="s">
        <v>9</v>
      </c>
      <c r="BQ528" s="4" t="s">
        <v>9</v>
      </c>
      <c r="BR528" s="4" t="s">
        <v>5902</v>
      </c>
      <c r="BS528" s="4" t="s">
        <v>9</v>
      </c>
      <c r="BT528" s="4" t="s">
        <v>9</v>
      </c>
      <c r="BU528" s="4" t="s">
        <v>9</v>
      </c>
      <c r="BV528" s="4" t="s">
        <v>9</v>
      </c>
      <c r="BW528" s="4" t="s">
        <v>9</v>
      </c>
      <c r="BX528" s="4" t="s">
        <v>5901</v>
      </c>
      <c r="BY528" s="4" t="s">
        <v>9</v>
      </c>
      <c r="BZ528" s="4" t="s">
        <v>9</v>
      </c>
      <c r="CA528" s="4" t="s">
        <v>9</v>
      </c>
      <c r="CB528" s="4" t="s">
        <v>9</v>
      </c>
      <c r="CC528" s="4" t="s">
        <v>9</v>
      </c>
      <c r="CD528" s="4" t="s">
        <v>9</v>
      </c>
      <c r="CE528" s="4" t="s">
        <v>9</v>
      </c>
      <c r="CF528" s="4" t="s">
        <v>5902</v>
      </c>
      <c r="CG528" s="4" t="s">
        <v>9</v>
      </c>
      <c r="CH528" s="4" t="s">
        <v>9</v>
      </c>
      <c r="CI528" s="4" t="s">
        <v>9</v>
      </c>
      <c r="CJ528" s="4" t="s">
        <v>9</v>
      </c>
      <c r="CK528" s="104">
        <v>0.51751157407407</v>
      </c>
      <c r="CL528" s="104">
        <v>0</v>
      </c>
      <c r="CM528" s="4" t="s">
        <v>9</v>
      </c>
      <c r="CN528" s="4" t="s">
        <v>5902</v>
      </c>
      <c r="CO528" s="4" t="s">
        <v>9</v>
      </c>
      <c r="CP528" s="4" t="s">
        <v>9</v>
      </c>
      <c r="CQ528" s="4" t="s">
        <v>9</v>
      </c>
      <c r="CR528" s="4" t="s">
        <v>9</v>
      </c>
      <c r="CS528" s="4" t="s">
        <v>9</v>
      </c>
      <c r="CT528" s="4" t="s">
        <v>9</v>
      </c>
      <c r="CU528" s="4" t="s">
        <v>9</v>
      </c>
      <c r="CV528" s="4" t="s">
        <v>11</v>
      </c>
      <c r="CW528" s="4" t="s">
        <v>5909</v>
      </c>
      <c r="CX528" s="4" t="s">
        <v>9</v>
      </c>
      <c r="CY528" s="4" t="s">
        <v>9</v>
      </c>
      <c r="CZ528" s="4" t="s">
        <v>9</v>
      </c>
      <c r="DA528" s="4" t="s">
        <v>9</v>
      </c>
      <c r="DB528" s="4" t="s">
        <v>9</v>
      </c>
      <c r="DC528" s="102"/>
      <c r="DE528" s="8" t="str">
        <f t="shared" si="16"/>
        <v>XLG100</v>
      </c>
      <c r="DF528" s="8" t="str">
        <f t="shared" si="17"/>
        <v>General litigation</v>
      </c>
    </row>
    <row r="529" spans="1:110">
      <c r="A529" s="4" t="s">
        <v>6435</v>
      </c>
      <c r="B529" s="4" t="s">
        <v>5899</v>
      </c>
      <c r="C529" s="4" t="s">
        <v>4955</v>
      </c>
      <c r="D529" s="4" t="s">
        <v>9</v>
      </c>
      <c r="E529" s="4" t="s">
        <v>5900</v>
      </c>
      <c r="F529" s="102">
        <v>44502</v>
      </c>
      <c r="G529" s="4" t="s">
        <v>9</v>
      </c>
      <c r="H529" s="102"/>
      <c r="I529" s="4" t="s">
        <v>7203</v>
      </c>
      <c r="J529" s="4" t="s">
        <v>9</v>
      </c>
      <c r="K529" s="4" t="s">
        <v>5002</v>
      </c>
      <c r="L529" s="4" t="s">
        <v>9</v>
      </c>
      <c r="M529" s="4" t="s">
        <v>9</v>
      </c>
      <c r="N529" s="4" t="s">
        <v>5002</v>
      </c>
      <c r="O529" s="4" t="s">
        <v>4955</v>
      </c>
      <c r="P529" s="4" t="s">
        <v>5901</v>
      </c>
      <c r="Q529" s="4" t="s">
        <v>9</v>
      </c>
      <c r="R529" s="4" t="s">
        <v>9</v>
      </c>
      <c r="S529" s="4" t="s">
        <v>11</v>
      </c>
      <c r="T529" s="4" t="s">
        <v>1449</v>
      </c>
      <c r="U529" s="4" t="s">
        <v>5902</v>
      </c>
      <c r="V529" s="102"/>
      <c r="W529" s="4" t="s">
        <v>5902</v>
      </c>
      <c r="X529" s="4" t="s">
        <v>9</v>
      </c>
      <c r="Y529" s="4" t="s">
        <v>11</v>
      </c>
      <c r="Z529" s="4" t="s">
        <v>9</v>
      </c>
      <c r="AA529" s="4" t="s">
        <v>9</v>
      </c>
      <c r="AB529" s="102"/>
      <c r="AC529" s="102"/>
      <c r="AD529" s="102"/>
      <c r="AE529" s="102">
        <v>44502</v>
      </c>
      <c r="AF529" s="102"/>
      <c r="AG529" s="102"/>
      <c r="AH529" s="4" t="s">
        <v>5903</v>
      </c>
      <c r="AI529" s="4" t="s">
        <v>9</v>
      </c>
      <c r="AJ529" s="4" t="s">
        <v>9</v>
      </c>
      <c r="AK529" s="4" t="s">
        <v>9</v>
      </c>
      <c r="AL529" s="4" t="s">
        <v>5904</v>
      </c>
      <c r="AM529" s="4" t="s">
        <v>5905</v>
      </c>
      <c r="AN529" s="4" t="s">
        <v>9</v>
      </c>
      <c r="AO529" s="4" t="s">
        <v>9</v>
      </c>
      <c r="AP529" s="4" t="s">
        <v>5902</v>
      </c>
      <c r="AQ529" s="4" t="s">
        <v>9</v>
      </c>
      <c r="AR529" s="4" t="s">
        <v>9</v>
      </c>
      <c r="AS529" s="4" t="s">
        <v>9</v>
      </c>
      <c r="AT529" s="4" t="s">
        <v>9</v>
      </c>
      <c r="AU529" s="4" t="s">
        <v>9</v>
      </c>
      <c r="AV529" s="102"/>
      <c r="AW529" s="4" t="s">
        <v>5902</v>
      </c>
      <c r="AX529" s="4" t="s">
        <v>9</v>
      </c>
      <c r="AY529" s="4" t="s">
        <v>9</v>
      </c>
      <c r="AZ529" s="4" t="s">
        <v>9</v>
      </c>
      <c r="BA529" s="4" t="s">
        <v>9</v>
      </c>
      <c r="BB529" s="103">
        <v>0</v>
      </c>
      <c r="BC529" s="102"/>
      <c r="BD529" s="4" t="s">
        <v>9</v>
      </c>
      <c r="BE529" s="102"/>
      <c r="BF529" s="102"/>
      <c r="BG529" s="4" t="s">
        <v>9</v>
      </c>
      <c r="BH529" s="4" t="s">
        <v>5906</v>
      </c>
      <c r="BI529" s="4" t="s">
        <v>9</v>
      </c>
      <c r="BJ529" s="4" t="s">
        <v>9</v>
      </c>
      <c r="BK529" s="4" t="s">
        <v>9</v>
      </c>
      <c r="BL529" s="4" t="s">
        <v>9</v>
      </c>
      <c r="BM529" s="4" t="s">
        <v>9</v>
      </c>
      <c r="BN529" s="4" t="s">
        <v>5907</v>
      </c>
      <c r="BO529" s="4" t="s">
        <v>5908</v>
      </c>
      <c r="BP529" s="4" t="s">
        <v>9</v>
      </c>
      <c r="BQ529" s="4" t="s">
        <v>9</v>
      </c>
      <c r="BR529" s="4" t="s">
        <v>5902</v>
      </c>
      <c r="BS529" s="4" t="s">
        <v>9</v>
      </c>
      <c r="BT529" s="4" t="s">
        <v>9</v>
      </c>
      <c r="BU529" s="4" t="s">
        <v>9</v>
      </c>
      <c r="BV529" s="4" t="s">
        <v>9</v>
      </c>
      <c r="BW529" s="4" t="s">
        <v>9</v>
      </c>
      <c r="BX529" s="4" t="s">
        <v>5901</v>
      </c>
      <c r="BY529" s="4" t="s">
        <v>9</v>
      </c>
      <c r="BZ529" s="4" t="s">
        <v>9</v>
      </c>
      <c r="CA529" s="4" t="s">
        <v>9</v>
      </c>
      <c r="CB529" s="4" t="s">
        <v>9</v>
      </c>
      <c r="CC529" s="4" t="s">
        <v>9</v>
      </c>
      <c r="CD529" s="4" t="s">
        <v>9</v>
      </c>
      <c r="CE529" s="4" t="s">
        <v>9</v>
      </c>
      <c r="CF529" s="4" t="s">
        <v>5902</v>
      </c>
      <c r="CG529" s="4" t="s">
        <v>9</v>
      </c>
      <c r="CH529" s="4" t="s">
        <v>9</v>
      </c>
      <c r="CI529" s="4" t="s">
        <v>9</v>
      </c>
      <c r="CJ529" s="4" t="s">
        <v>9</v>
      </c>
      <c r="CK529" s="104">
        <v>0.51751157407407</v>
      </c>
      <c r="CL529" s="104">
        <v>0</v>
      </c>
      <c r="CM529" s="4" t="s">
        <v>9</v>
      </c>
      <c r="CN529" s="4" t="s">
        <v>5902</v>
      </c>
      <c r="CO529" s="4" t="s">
        <v>9</v>
      </c>
      <c r="CP529" s="4" t="s">
        <v>9</v>
      </c>
      <c r="CQ529" s="4" t="s">
        <v>9</v>
      </c>
      <c r="CR529" s="4" t="s">
        <v>9</v>
      </c>
      <c r="CS529" s="4" t="s">
        <v>9</v>
      </c>
      <c r="CT529" s="4" t="s">
        <v>9</v>
      </c>
      <c r="CU529" s="4" t="s">
        <v>9</v>
      </c>
      <c r="CV529" s="4" t="s">
        <v>11</v>
      </c>
      <c r="CW529" s="4" t="s">
        <v>5909</v>
      </c>
      <c r="CX529" s="4" t="s">
        <v>9</v>
      </c>
      <c r="CY529" s="4" t="s">
        <v>9</v>
      </c>
      <c r="CZ529" s="4" t="s">
        <v>9</v>
      </c>
      <c r="DA529" s="4" t="s">
        <v>9</v>
      </c>
      <c r="DB529" s="4" t="s">
        <v>9</v>
      </c>
      <c r="DC529" s="102"/>
      <c r="DE529" s="8" t="str">
        <f t="shared" si="16"/>
        <v>XLG110</v>
      </c>
      <c r="DF529" s="8" t="str">
        <f t="shared" si="17"/>
        <v>China Litigation</v>
      </c>
    </row>
    <row r="530" spans="1:110">
      <c r="A530" s="4" t="s">
        <v>6436</v>
      </c>
      <c r="B530" s="4" t="s">
        <v>5899</v>
      </c>
      <c r="C530" s="4" t="s">
        <v>4955</v>
      </c>
      <c r="D530" s="4" t="s">
        <v>9</v>
      </c>
      <c r="E530" s="4" t="s">
        <v>5900</v>
      </c>
      <c r="F530" s="102">
        <v>44502</v>
      </c>
      <c r="G530" s="4" t="s">
        <v>9</v>
      </c>
      <c r="H530" s="102"/>
      <c r="I530" s="4" t="s">
        <v>7204</v>
      </c>
      <c r="J530" s="4" t="s">
        <v>9</v>
      </c>
      <c r="K530" s="4" t="s">
        <v>5002</v>
      </c>
      <c r="L530" s="4" t="s">
        <v>9</v>
      </c>
      <c r="M530" s="4" t="s">
        <v>9</v>
      </c>
      <c r="N530" s="4" t="s">
        <v>5002</v>
      </c>
      <c r="O530" s="4" t="s">
        <v>4955</v>
      </c>
      <c r="P530" s="4" t="s">
        <v>5901</v>
      </c>
      <c r="Q530" s="4" t="s">
        <v>9</v>
      </c>
      <c r="R530" s="4" t="s">
        <v>9</v>
      </c>
      <c r="S530" s="4" t="s">
        <v>11</v>
      </c>
      <c r="T530" s="4" t="s">
        <v>1449</v>
      </c>
      <c r="U530" s="4" t="s">
        <v>5902</v>
      </c>
      <c r="V530" s="102"/>
      <c r="W530" s="4" t="s">
        <v>5902</v>
      </c>
      <c r="X530" s="4" t="s">
        <v>9</v>
      </c>
      <c r="Y530" s="4" t="s">
        <v>11</v>
      </c>
      <c r="Z530" s="4" t="s">
        <v>9</v>
      </c>
      <c r="AA530" s="4" t="s">
        <v>9</v>
      </c>
      <c r="AB530" s="102"/>
      <c r="AC530" s="102"/>
      <c r="AD530" s="102"/>
      <c r="AE530" s="102">
        <v>44502</v>
      </c>
      <c r="AF530" s="102"/>
      <c r="AG530" s="102"/>
      <c r="AH530" s="4" t="s">
        <v>5903</v>
      </c>
      <c r="AI530" s="4" t="s">
        <v>9</v>
      </c>
      <c r="AJ530" s="4" t="s">
        <v>9</v>
      </c>
      <c r="AK530" s="4" t="s">
        <v>9</v>
      </c>
      <c r="AL530" s="4" t="s">
        <v>5904</v>
      </c>
      <c r="AM530" s="4" t="s">
        <v>5905</v>
      </c>
      <c r="AN530" s="4" t="s">
        <v>9</v>
      </c>
      <c r="AO530" s="4" t="s">
        <v>9</v>
      </c>
      <c r="AP530" s="4" t="s">
        <v>5902</v>
      </c>
      <c r="AQ530" s="4" t="s">
        <v>9</v>
      </c>
      <c r="AR530" s="4" t="s">
        <v>9</v>
      </c>
      <c r="AS530" s="4" t="s">
        <v>9</v>
      </c>
      <c r="AT530" s="4" t="s">
        <v>9</v>
      </c>
      <c r="AU530" s="4" t="s">
        <v>9</v>
      </c>
      <c r="AV530" s="102"/>
      <c r="AW530" s="4" t="s">
        <v>5902</v>
      </c>
      <c r="AX530" s="4" t="s">
        <v>9</v>
      </c>
      <c r="AY530" s="4" t="s">
        <v>9</v>
      </c>
      <c r="AZ530" s="4" t="s">
        <v>9</v>
      </c>
      <c r="BA530" s="4" t="s">
        <v>9</v>
      </c>
      <c r="BB530" s="103">
        <v>0</v>
      </c>
      <c r="BC530" s="102"/>
      <c r="BD530" s="4" t="s">
        <v>9</v>
      </c>
      <c r="BE530" s="102"/>
      <c r="BF530" s="102"/>
      <c r="BG530" s="4" t="s">
        <v>9</v>
      </c>
      <c r="BH530" s="4" t="s">
        <v>5906</v>
      </c>
      <c r="BI530" s="4" t="s">
        <v>9</v>
      </c>
      <c r="BJ530" s="4" t="s">
        <v>9</v>
      </c>
      <c r="BK530" s="4" t="s">
        <v>9</v>
      </c>
      <c r="BL530" s="4" t="s">
        <v>9</v>
      </c>
      <c r="BM530" s="4" t="s">
        <v>9</v>
      </c>
      <c r="BN530" s="4" t="s">
        <v>5907</v>
      </c>
      <c r="BO530" s="4" t="s">
        <v>5908</v>
      </c>
      <c r="BP530" s="4" t="s">
        <v>9</v>
      </c>
      <c r="BQ530" s="4" t="s">
        <v>9</v>
      </c>
      <c r="BR530" s="4" t="s">
        <v>5902</v>
      </c>
      <c r="BS530" s="4" t="s">
        <v>9</v>
      </c>
      <c r="BT530" s="4" t="s">
        <v>9</v>
      </c>
      <c r="BU530" s="4" t="s">
        <v>9</v>
      </c>
      <c r="BV530" s="4" t="s">
        <v>9</v>
      </c>
      <c r="BW530" s="4" t="s">
        <v>9</v>
      </c>
      <c r="BX530" s="4" t="s">
        <v>5901</v>
      </c>
      <c r="BY530" s="4" t="s">
        <v>9</v>
      </c>
      <c r="BZ530" s="4" t="s">
        <v>9</v>
      </c>
      <c r="CA530" s="4" t="s">
        <v>9</v>
      </c>
      <c r="CB530" s="4" t="s">
        <v>9</v>
      </c>
      <c r="CC530" s="4" t="s">
        <v>9</v>
      </c>
      <c r="CD530" s="4" t="s">
        <v>9</v>
      </c>
      <c r="CE530" s="4" t="s">
        <v>9</v>
      </c>
      <c r="CF530" s="4" t="s">
        <v>5902</v>
      </c>
      <c r="CG530" s="4" t="s">
        <v>9</v>
      </c>
      <c r="CH530" s="4" t="s">
        <v>9</v>
      </c>
      <c r="CI530" s="4" t="s">
        <v>9</v>
      </c>
      <c r="CJ530" s="4" t="s">
        <v>9</v>
      </c>
      <c r="CK530" s="104">
        <v>0.51751157407407</v>
      </c>
      <c r="CL530" s="104">
        <v>0</v>
      </c>
      <c r="CM530" s="4" t="s">
        <v>9</v>
      </c>
      <c r="CN530" s="4" t="s">
        <v>5902</v>
      </c>
      <c r="CO530" s="4" t="s">
        <v>9</v>
      </c>
      <c r="CP530" s="4" t="s">
        <v>9</v>
      </c>
      <c r="CQ530" s="4" t="s">
        <v>9</v>
      </c>
      <c r="CR530" s="4" t="s">
        <v>9</v>
      </c>
      <c r="CS530" s="4" t="s">
        <v>9</v>
      </c>
      <c r="CT530" s="4" t="s">
        <v>9</v>
      </c>
      <c r="CU530" s="4" t="s">
        <v>9</v>
      </c>
      <c r="CV530" s="4" t="s">
        <v>11</v>
      </c>
      <c r="CW530" s="4" t="s">
        <v>5909</v>
      </c>
      <c r="CX530" s="4" t="s">
        <v>9</v>
      </c>
      <c r="CY530" s="4" t="s">
        <v>9</v>
      </c>
      <c r="CZ530" s="4" t="s">
        <v>9</v>
      </c>
      <c r="DA530" s="4" t="s">
        <v>9</v>
      </c>
      <c r="DB530" s="4" t="s">
        <v>9</v>
      </c>
      <c r="DC530" s="102"/>
      <c r="DE530" s="8" t="str">
        <f t="shared" si="16"/>
        <v>XLG120</v>
      </c>
      <c r="DF530" s="8" t="str">
        <f t="shared" si="17"/>
        <v>Debt collection - International</v>
      </c>
    </row>
    <row r="531" spans="1:110">
      <c r="A531" s="4" t="s">
        <v>6437</v>
      </c>
      <c r="B531" s="4" t="s">
        <v>5899</v>
      </c>
      <c r="C531" s="4" t="s">
        <v>4955</v>
      </c>
      <c r="D531" s="4" t="s">
        <v>9</v>
      </c>
      <c r="E531" s="4" t="s">
        <v>5900</v>
      </c>
      <c r="F531" s="102">
        <v>44502</v>
      </c>
      <c r="G531" s="4" t="s">
        <v>9</v>
      </c>
      <c r="H531" s="102"/>
      <c r="I531" s="4" t="s">
        <v>7205</v>
      </c>
      <c r="J531" s="4" t="s">
        <v>9</v>
      </c>
      <c r="K531" s="4" t="s">
        <v>5002</v>
      </c>
      <c r="L531" s="4" t="s">
        <v>9</v>
      </c>
      <c r="M531" s="4" t="s">
        <v>9</v>
      </c>
      <c r="N531" s="4" t="s">
        <v>5002</v>
      </c>
      <c r="O531" s="4" t="s">
        <v>4955</v>
      </c>
      <c r="P531" s="4" t="s">
        <v>5901</v>
      </c>
      <c r="Q531" s="4" t="s">
        <v>9</v>
      </c>
      <c r="R531" s="4" t="s">
        <v>9</v>
      </c>
      <c r="S531" s="4" t="s">
        <v>11</v>
      </c>
      <c r="T531" s="4" t="s">
        <v>1449</v>
      </c>
      <c r="U531" s="4" t="s">
        <v>5902</v>
      </c>
      <c r="V531" s="102"/>
      <c r="W531" s="4" t="s">
        <v>5902</v>
      </c>
      <c r="X531" s="4" t="s">
        <v>9</v>
      </c>
      <c r="Y531" s="4" t="s">
        <v>11</v>
      </c>
      <c r="Z531" s="4" t="s">
        <v>9</v>
      </c>
      <c r="AA531" s="4" t="s">
        <v>9</v>
      </c>
      <c r="AB531" s="102"/>
      <c r="AC531" s="102"/>
      <c r="AD531" s="102"/>
      <c r="AE531" s="102">
        <v>44502</v>
      </c>
      <c r="AF531" s="102"/>
      <c r="AG531" s="102"/>
      <c r="AH531" s="4" t="s">
        <v>5903</v>
      </c>
      <c r="AI531" s="4" t="s">
        <v>9</v>
      </c>
      <c r="AJ531" s="4" t="s">
        <v>9</v>
      </c>
      <c r="AK531" s="4" t="s">
        <v>9</v>
      </c>
      <c r="AL531" s="4" t="s">
        <v>5904</v>
      </c>
      <c r="AM531" s="4" t="s">
        <v>5905</v>
      </c>
      <c r="AN531" s="4" t="s">
        <v>9</v>
      </c>
      <c r="AO531" s="4" t="s">
        <v>9</v>
      </c>
      <c r="AP531" s="4" t="s">
        <v>5902</v>
      </c>
      <c r="AQ531" s="4" t="s">
        <v>9</v>
      </c>
      <c r="AR531" s="4" t="s">
        <v>9</v>
      </c>
      <c r="AS531" s="4" t="s">
        <v>9</v>
      </c>
      <c r="AT531" s="4" t="s">
        <v>9</v>
      </c>
      <c r="AU531" s="4" t="s">
        <v>9</v>
      </c>
      <c r="AV531" s="102"/>
      <c r="AW531" s="4" t="s">
        <v>5902</v>
      </c>
      <c r="AX531" s="4" t="s">
        <v>9</v>
      </c>
      <c r="AY531" s="4" t="s">
        <v>9</v>
      </c>
      <c r="AZ531" s="4" t="s">
        <v>9</v>
      </c>
      <c r="BA531" s="4" t="s">
        <v>9</v>
      </c>
      <c r="BB531" s="103">
        <v>0</v>
      </c>
      <c r="BC531" s="102"/>
      <c r="BD531" s="4" t="s">
        <v>9</v>
      </c>
      <c r="BE531" s="102"/>
      <c r="BF531" s="102"/>
      <c r="BG531" s="4" t="s">
        <v>9</v>
      </c>
      <c r="BH531" s="4" t="s">
        <v>5906</v>
      </c>
      <c r="BI531" s="4" t="s">
        <v>9</v>
      </c>
      <c r="BJ531" s="4" t="s">
        <v>9</v>
      </c>
      <c r="BK531" s="4" t="s">
        <v>9</v>
      </c>
      <c r="BL531" s="4" t="s">
        <v>9</v>
      </c>
      <c r="BM531" s="4" t="s">
        <v>9</v>
      </c>
      <c r="BN531" s="4" t="s">
        <v>5907</v>
      </c>
      <c r="BO531" s="4" t="s">
        <v>5908</v>
      </c>
      <c r="BP531" s="4" t="s">
        <v>9</v>
      </c>
      <c r="BQ531" s="4" t="s">
        <v>9</v>
      </c>
      <c r="BR531" s="4" t="s">
        <v>5902</v>
      </c>
      <c r="BS531" s="4" t="s">
        <v>9</v>
      </c>
      <c r="BT531" s="4" t="s">
        <v>9</v>
      </c>
      <c r="BU531" s="4" t="s">
        <v>9</v>
      </c>
      <c r="BV531" s="4" t="s">
        <v>9</v>
      </c>
      <c r="BW531" s="4" t="s">
        <v>9</v>
      </c>
      <c r="BX531" s="4" t="s">
        <v>5901</v>
      </c>
      <c r="BY531" s="4" t="s">
        <v>9</v>
      </c>
      <c r="BZ531" s="4" t="s">
        <v>9</v>
      </c>
      <c r="CA531" s="4" t="s">
        <v>9</v>
      </c>
      <c r="CB531" s="4" t="s">
        <v>9</v>
      </c>
      <c r="CC531" s="4" t="s">
        <v>9</v>
      </c>
      <c r="CD531" s="4" t="s">
        <v>9</v>
      </c>
      <c r="CE531" s="4" t="s">
        <v>9</v>
      </c>
      <c r="CF531" s="4" t="s">
        <v>5902</v>
      </c>
      <c r="CG531" s="4" t="s">
        <v>9</v>
      </c>
      <c r="CH531" s="4" t="s">
        <v>9</v>
      </c>
      <c r="CI531" s="4" t="s">
        <v>9</v>
      </c>
      <c r="CJ531" s="4" t="s">
        <v>9</v>
      </c>
      <c r="CK531" s="104">
        <v>0.51751157407407</v>
      </c>
      <c r="CL531" s="104">
        <v>0</v>
      </c>
      <c r="CM531" s="4" t="s">
        <v>9</v>
      </c>
      <c r="CN531" s="4" t="s">
        <v>5902</v>
      </c>
      <c r="CO531" s="4" t="s">
        <v>9</v>
      </c>
      <c r="CP531" s="4" t="s">
        <v>9</v>
      </c>
      <c r="CQ531" s="4" t="s">
        <v>9</v>
      </c>
      <c r="CR531" s="4" t="s">
        <v>9</v>
      </c>
      <c r="CS531" s="4" t="s">
        <v>9</v>
      </c>
      <c r="CT531" s="4" t="s">
        <v>9</v>
      </c>
      <c r="CU531" s="4" t="s">
        <v>9</v>
      </c>
      <c r="CV531" s="4" t="s">
        <v>11</v>
      </c>
      <c r="CW531" s="4" t="s">
        <v>5909</v>
      </c>
      <c r="CX531" s="4" t="s">
        <v>9</v>
      </c>
      <c r="CY531" s="4" t="s">
        <v>9</v>
      </c>
      <c r="CZ531" s="4" t="s">
        <v>9</v>
      </c>
      <c r="DA531" s="4" t="s">
        <v>9</v>
      </c>
      <c r="DB531" s="4" t="s">
        <v>9</v>
      </c>
      <c r="DC531" s="102"/>
      <c r="DE531" s="8" t="str">
        <f t="shared" si="16"/>
        <v>XLG130</v>
      </c>
      <c r="DF531" s="8" t="str">
        <f t="shared" si="17"/>
        <v>Due diligence</v>
      </c>
    </row>
    <row r="532" spans="1:110">
      <c r="A532" s="4" t="s">
        <v>6438</v>
      </c>
      <c r="B532" s="4" t="s">
        <v>5899</v>
      </c>
      <c r="C532" s="4" t="s">
        <v>4955</v>
      </c>
      <c r="D532" s="4" t="s">
        <v>9</v>
      </c>
      <c r="E532" s="4" t="s">
        <v>5900</v>
      </c>
      <c r="F532" s="102">
        <v>44502</v>
      </c>
      <c r="G532" s="4" t="s">
        <v>9</v>
      </c>
      <c r="H532" s="102"/>
      <c r="I532" s="4" t="s">
        <v>7206</v>
      </c>
      <c r="J532" s="4" t="s">
        <v>9</v>
      </c>
      <c r="K532" s="4" t="s">
        <v>5002</v>
      </c>
      <c r="L532" s="4" t="s">
        <v>9</v>
      </c>
      <c r="M532" s="4" t="s">
        <v>9</v>
      </c>
      <c r="N532" s="4" t="s">
        <v>5002</v>
      </c>
      <c r="O532" s="4" t="s">
        <v>4955</v>
      </c>
      <c r="P532" s="4" t="s">
        <v>5901</v>
      </c>
      <c r="Q532" s="4" t="s">
        <v>9</v>
      </c>
      <c r="R532" s="4" t="s">
        <v>9</v>
      </c>
      <c r="S532" s="4" t="s">
        <v>11</v>
      </c>
      <c r="T532" s="4" t="s">
        <v>1449</v>
      </c>
      <c r="U532" s="4" t="s">
        <v>5902</v>
      </c>
      <c r="V532" s="102"/>
      <c r="W532" s="4" t="s">
        <v>5902</v>
      </c>
      <c r="X532" s="4" t="s">
        <v>9</v>
      </c>
      <c r="Y532" s="4" t="s">
        <v>11</v>
      </c>
      <c r="Z532" s="4" t="s">
        <v>9</v>
      </c>
      <c r="AA532" s="4" t="s">
        <v>9</v>
      </c>
      <c r="AB532" s="102"/>
      <c r="AC532" s="102"/>
      <c r="AD532" s="102"/>
      <c r="AE532" s="102">
        <v>44502</v>
      </c>
      <c r="AF532" s="102"/>
      <c r="AG532" s="102"/>
      <c r="AH532" s="4" t="s">
        <v>5903</v>
      </c>
      <c r="AI532" s="4" t="s">
        <v>9</v>
      </c>
      <c r="AJ532" s="4" t="s">
        <v>9</v>
      </c>
      <c r="AK532" s="4" t="s">
        <v>9</v>
      </c>
      <c r="AL532" s="4" t="s">
        <v>5904</v>
      </c>
      <c r="AM532" s="4" t="s">
        <v>5905</v>
      </c>
      <c r="AN532" s="4" t="s">
        <v>9</v>
      </c>
      <c r="AO532" s="4" t="s">
        <v>9</v>
      </c>
      <c r="AP532" s="4" t="s">
        <v>5902</v>
      </c>
      <c r="AQ532" s="4" t="s">
        <v>9</v>
      </c>
      <c r="AR532" s="4" t="s">
        <v>9</v>
      </c>
      <c r="AS532" s="4" t="s">
        <v>9</v>
      </c>
      <c r="AT532" s="4" t="s">
        <v>9</v>
      </c>
      <c r="AU532" s="4" t="s">
        <v>9</v>
      </c>
      <c r="AV532" s="102"/>
      <c r="AW532" s="4" t="s">
        <v>5902</v>
      </c>
      <c r="AX532" s="4" t="s">
        <v>9</v>
      </c>
      <c r="AY532" s="4" t="s">
        <v>9</v>
      </c>
      <c r="AZ532" s="4" t="s">
        <v>9</v>
      </c>
      <c r="BA532" s="4" t="s">
        <v>9</v>
      </c>
      <c r="BB532" s="103">
        <v>0</v>
      </c>
      <c r="BC532" s="102"/>
      <c r="BD532" s="4" t="s">
        <v>9</v>
      </c>
      <c r="BE532" s="102"/>
      <c r="BF532" s="102"/>
      <c r="BG532" s="4" t="s">
        <v>9</v>
      </c>
      <c r="BH532" s="4" t="s">
        <v>5906</v>
      </c>
      <c r="BI532" s="4" t="s">
        <v>9</v>
      </c>
      <c r="BJ532" s="4" t="s">
        <v>9</v>
      </c>
      <c r="BK532" s="4" t="s">
        <v>9</v>
      </c>
      <c r="BL532" s="4" t="s">
        <v>9</v>
      </c>
      <c r="BM532" s="4" t="s">
        <v>9</v>
      </c>
      <c r="BN532" s="4" t="s">
        <v>5907</v>
      </c>
      <c r="BO532" s="4" t="s">
        <v>5908</v>
      </c>
      <c r="BP532" s="4" t="s">
        <v>9</v>
      </c>
      <c r="BQ532" s="4" t="s">
        <v>9</v>
      </c>
      <c r="BR532" s="4" t="s">
        <v>5902</v>
      </c>
      <c r="BS532" s="4" t="s">
        <v>9</v>
      </c>
      <c r="BT532" s="4" t="s">
        <v>9</v>
      </c>
      <c r="BU532" s="4" t="s">
        <v>9</v>
      </c>
      <c r="BV532" s="4" t="s">
        <v>9</v>
      </c>
      <c r="BW532" s="4" t="s">
        <v>9</v>
      </c>
      <c r="BX532" s="4" t="s">
        <v>5901</v>
      </c>
      <c r="BY532" s="4" t="s">
        <v>9</v>
      </c>
      <c r="BZ532" s="4" t="s">
        <v>9</v>
      </c>
      <c r="CA532" s="4" t="s">
        <v>9</v>
      </c>
      <c r="CB532" s="4" t="s">
        <v>9</v>
      </c>
      <c r="CC532" s="4" t="s">
        <v>9</v>
      </c>
      <c r="CD532" s="4" t="s">
        <v>9</v>
      </c>
      <c r="CE532" s="4" t="s">
        <v>9</v>
      </c>
      <c r="CF532" s="4" t="s">
        <v>5902</v>
      </c>
      <c r="CG532" s="4" t="s">
        <v>9</v>
      </c>
      <c r="CH532" s="4" t="s">
        <v>9</v>
      </c>
      <c r="CI532" s="4" t="s">
        <v>9</v>
      </c>
      <c r="CJ532" s="4" t="s">
        <v>9</v>
      </c>
      <c r="CK532" s="104">
        <v>0.51751157407407</v>
      </c>
      <c r="CL532" s="104">
        <v>0</v>
      </c>
      <c r="CM532" s="4" t="s">
        <v>9</v>
      </c>
      <c r="CN532" s="4" t="s">
        <v>5902</v>
      </c>
      <c r="CO532" s="4" t="s">
        <v>9</v>
      </c>
      <c r="CP532" s="4" t="s">
        <v>9</v>
      </c>
      <c r="CQ532" s="4" t="s">
        <v>9</v>
      </c>
      <c r="CR532" s="4" t="s">
        <v>9</v>
      </c>
      <c r="CS532" s="4" t="s">
        <v>9</v>
      </c>
      <c r="CT532" s="4" t="s">
        <v>9</v>
      </c>
      <c r="CU532" s="4" t="s">
        <v>9</v>
      </c>
      <c r="CV532" s="4" t="s">
        <v>11</v>
      </c>
      <c r="CW532" s="4" t="s">
        <v>5909</v>
      </c>
      <c r="CX532" s="4" t="s">
        <v>9</v>
      </c>
      <c r="CY532" s="4" t="s">
        <v>9</v>
      </c>
      <c r="CZ532" s="4" t="s">
        <v>9</v>
      </c>
      <c r="DA532" s="4" t="s">
        <v>9</v>
      </c>
      <c r="DB532" s="4" t="s">
        <v>9</v>
      </c>
      <c r="DC532" s="102"/>
      <c r="DE532" s="8" t="str">
        <f t="shared" si="16"/>
        <v>XLG800</v>
      </c>
      <c r="DF532" s="8" t="str">
        <f t="shared" si="17"/>
        <v>Beijing Office Rental</v>
      </c>
    </row>
    <row r="533" spans="1:110">
      <c r="A533" s="4" t="s">
        <v>6439</v>
      </c>
      <c r="B533" s="4" t="s">
        <v>5899</v>
      </c>
      <c r="C533" s="4" t="s">
        <v>4955</v>
      </c>
      <c r="D533" s="4" t="s">
        <v>9</v>
      </c>
      <c r="E533" s="4" t="s">
        <v>5900</v>
      </c>
      <c r="F533" s="102">
        <v>44502</v>
      </c>
      <c r="G533" s="4" t="s">
        <v>9</v>
      </c>
      <c r="H533" s="102"/>
      <c r="I533" s="4" t="s">
        <v>7207</v>
      </c>
      <c r="J533" s="4" t="s">
        <v>9</v>
      </c>
      <c r="K533" s="4" t="s">
        <v>5002</v>
      </c>
      <c r="L533" s="4" t="s">
        <v>9</v>
      </c>
      <c r="M533" s="4" t="s">
        <v>9</v>
      </c>
      <c r="N533" s="4" t="s">
        <v>5002</v>
      </c>
      <c r="O533" s="4" t="s">
        <v>4955</v>
      </c>
      <c r="P533" s="4" t="s">
        <v>5901</v>
      </c>
      <c r="Q533" s="4" t="s">
        <v>9</v>
      </c>
      <c r="R533" s="4" t="s">
        <v>9</v>
      </c>
      <c r="S533" s="4" t="s">
        <v>11</v>
      </c>
      <c r="T533" s="4" t="s">
        <v>1449</v>
      </c>
      <c r="U533" s="4" t="s">
        <v>5902</v>
      </c>
      <c r="V533" s="102"/>
      <c r="W533" s="4" t="s">
        <v>5902</v>
      </c>
      <c r="X533" s="4" t="s">
        <v>9</v>
      </c>
      <c r="Y533" s="4" t="s">
        <v>11</v>
      </c>
      <c r="Z533" s="4" t="s">
        <v>9</v>
      </c>
      <c r="AA533" s="4" t="s">
        <v>9</v>
      </c>
      <c r="AB533" s="102"/>
      <c r="AC533" s="102"/>
      <c r="AD533" s="102"/>
      <c r="AE533" s="102">
        <v>44502</v>
      </c>
      <c r="AF533" s="102"/>
      <c r="AG533" s="102"/>
      <c r="AH533" s="4" t="s">
        <v>5903</v>
      </c>
      <c r="AI533" s="4" t="s">
        <v>9</v>
      </c>
      <c r="AJ533" s="4" t="s">
        <v>9</v>
      </c>
      <c r="AK533" s="4" t="s">
        <v>9</v>
      </c>
      <c r="AL533" s="4" t="s">
        <v>5904</v>
      </c>
      <c r="AM533" s="4" t="s">
        <v>5905</v>
      </c>
      <c r="AN533" s="4" t="s">
        <v>9</v>
      </c>
      <c r="AO533" s="4" t="s">
        <v>9</v>
      </c>
      <c r="AP533" s="4" t="s">
        <v>5902</v>
      </c>
      <c r="AQ533" s="4" t="s">
        <v>9</v>
      </c>
      <c r="AR533" s="4" t="s">
        <v>9</v>
      </c>
      <c r="AS533" s="4" t="s">
        <v>9</v>
      </c>
      <c r="AT533" s="4" t="s">
        <v>9</v>
      </c>
      <c r="AU533" s="4" t="s">
        <v>9</v>
      </c>
      <c r="AV533" s="102"/>
      <c r="AW533" s="4" t="s">
        <v>5902</v>
      </c>
      <c r="AX533" s="4" t="s">
        <v>9</v>
      </c>
      <c r="AY533" s="4" t="s">
        <v>9</v>
      </c>
      <c r="AZ533" s="4" t="s">
        <v>9</v>
      </c>
      <c r="BA533" s="4" t="s">
        <v>9</v>
      </c>
      <c r="BB533" s="103">
        <v>0</v>
      </c>
      <c r="BC533" s="102"/>
      <c r="BD533" s="4" t="s">
        <v>9</v>
      </c>
      <c r="BE533" s="102"/>
      <c r="BF533" s="102"/>
      <c r="BG533" s="4" t="s">
        <v>9</v>
      </c>
      <c r="BH533" s="4" t="s">
        <v>5906</v>
      </c>
      <c r="BI533" s="4" t="s">
        <v>9</v>
      </c>
      <c r="BJ533" s="4" t="s">
        <v>9</v>
      </c>
      <c r="BK533" s="4" t="s">
        <v>9</v>
      </c>
      <c r="BL533" s="4" t="s">
        <v>9</v>
      </c>
      <c r="BM533" s="4" t="s">
        <v>9</v>
      </c>
      <c r="BN533" s="4" t="s">
        <v>5907</v>
      </c>
      <c r="BO533" s="4" t="s">
        <v>5908</v>
      </c>
      <c r="BP533" s="4" t="s">
        <v>9</v>
      </c>
      <c r="BQ533" s="4" t="s">
        <v>9</v>
      </c>
      <c r="BR533" s="4" t="s">
        <v>5902</v>
      </c>
      <c r="BS533" s="4" t="s">
        <v>9</v>
      </c>
      <c r="BT533" s="4" t="s">
        <v>9</v>
      </c>
      <c r="BU533" s="4" t="s">
        <v>9</v>
      </c>
      <c r="BV533" s="4" t="s">
        <v>9</v>
      </c>
      <c r="BW533" s="4" t="s">
        <v>9</v>
      </c>
      <c r="BX533" s="4" t="s">
        <v>5901</v>
      </c>
      <c r="BY533" s="4" t="s">
        <v>9</v>
      </c>
      <c r="BZ533" s="4" t="s">
        <v>9</v>
      </c>
      <c r="CA533" s="4" t="s">
        <v>9</v>
      </c>
      <c r="CB533" s="4" t="s">
        <v>9</v>
      </c>
      <c r="CC533" s="4" t="s">
        <v>9</v>
      </c>
      <c r="CD533" s="4" t="s">
        <v>9</v>
      </c>
      <c r="CE533" s="4" t="s">
        <v>9</v>
      </c>
      <c r="CF533" s="4" t="s">
        <v>5902</v>
      </c>
      <c r="CG533" s="4" t="s">
        <v>9</v>
      </c>
      <c r="CH533" s="4" t="s">
        <v>9</v>
      </c>
      <c r="CI533" s="4" t="s">
        <v>9</v>
      </c>
      <c r="CJ533" s="4" t="s">
        <v>9</v>
      </c>
      <c r="CK533" s="104">
        <v>0.51752314814815004</v>
      </c>
      <c r="CL533" s="104">
        <v>0</v>
      </c>
      <c r="CM533" s="4" t="s">
        <v>9</v>
      </c>
      <c r="CN533" s="4" t="s">
        <v>5902</v>
      </c>
      <c r="CO533" s="4" t="s">
        <v>9</v>
      </c>
      <c r="CP533" s="4" t="s">
        <v>9</v>
      </c>
      <c r="CQ533" s="4" t="s">
        <v>9</v>
      </c>
      <c r="CR533" s="4" t="s">
        <v>9</v>
      </c>
      <c r="CS533" s="4" t="s">
        <v>9</v>
      </c>
      <c r="CT533" s="4" t="s">
        <v>9</v>
      </c>
      <c r="CU533" s="4" t="s">
        <v>9</v>
      </c>
      <c r="CV533" s="4" t="s">
        <v>11</v>
      </c>
      <c r="CW533" s="4" t="s">
        <v>5909</v>
      </c>
      <c r="CX533" s="4" t="s">
        <v>9</v>
      </c>
      <c r="CY533" s="4" t="s">
        <v>9</v>
      </c>
      <c r="CZ533" s="4" t="s">
        <v>9</v>
      </c>
      <c r="DA533" s="4" t="s">
        <v>9</v>
      </c>
      <c r="DB533" s="4" t="s">
        <v>9</v>
      </c>
      <c r="DC533" s="102"/>
      <c r="DE533" s="8" t="str">
        <f t="shared" si="16"/>
        <v>XLG900</v>
      </c>
      <c r="DF533" s="8" t="str">
        <f t="shared" si="17"/>
        <v>Trademark Costs</v>
      </c>
    </row>
    <row r="534" spans="1:110">
      <c r="A534" s="4" t="s">
        <v>6440</v>
      </c>
      <c r="B534" s="4" t="s">
        <v>5899</v>
      </c>
      <c r="C534" s="4" t="s">
        <v>4955</v>
      </c>
      <c r="D534" s="4" t="s">
        <v>9</v>
      </c>
      <c r="E534" s="4" t="s">
        <v>5900</v>
      </c>
      <c r="F534" s="102">
        <v>44502</v>
      </c>
      <c r="G534" s="4" t="s">
        <v>9</v>
      </c>
      <c r="H534" s="102"/>
      <c r="I534" s="4" t="s">
        <v>7208</v>
      </c>
      <c r="J534" s="4" t="s">
        <v>9</v>
      </c>
      <c r="K534" s="4" t="s">
        <v>5002</v>
      </c>
      <c r="L534" s="4" t="s">
        <v>9</v>
      </c>
      <c r="M534" s="4" t="s">
        <v>9</v>
      </c>
      <c r="N534" s="4" t="s">
        <v>5002</v>
      </c>
      <c r="O534" s="4" t="s">
        <v>4955</v>
      </c>
      <c r="P534" s="4" t="s">
        <v>5901</v>
      </c>
      <c r="Q534" s="4" t="s">
        <v>9</v>
      </c>
      <c r="R534" s="4" t="s">
        <v>9</v>
      </c>
      <c r="S534" s="4" t="s">
        <v>11</v>
      </c>
      <c r="T534" s="4" t="s">
        <v>1449</v>
      </c>
      <c r="U534" s="4" t="s">
        <v>5902</v>
      </c>
      <c r="V534" s="102"/>
      <c r="W534" s="4" t="s">
        <v>5902</v>
      </c>
      <c r="X534" s="4" t="s">
        <v>9</v>
      </c>
      <c r="Y534" s="4" t="s">
        <v>11</v>
      </c>
      <c r="Z534" s="4" t="s">
        <v>9</v>
      </c>
      <c r="AA534" s="4" t="s">
        <v>9</v>
      </c>
      <c r="AB534" s="102"/>
      <c r="AC534" s="102"/>
      <c r="AD534" s="102"/>
      <c r="AE534" s="102">
        <v>44502</v>
      </c>
      <c r="AF534" s="102"/>
      <c r="AG534" s="102"/>
      <c r="AH534" s="4" t="s">
        <v>5903</v>
      </c>
      <c r="AI534" s="4" t="s">
        <v>9</v>
      </c>
      <c r="AJ534" s="4" t="s">
        <v>9</v>
      </c>
      <c r="AK534" s="4" t="s">
        <v>9</v>
      </c>
      <c r="AL534" s="4" t="s">
        <v>5904</v>
      </c>
      <c r="AM534" s="4" t="s">
        <v>5905</v>
      </c>
      <c r="AN534" s="4" t="s">
        <v>9</v>
      </c>
      <c r="AO534" s="4" t="s">
        <v>9</v>
      </c>
      <c r="AP534" s="4" t="s">
        <v>5902</v>
      </c>
      <c r="AQ534" s="4" t="s">
        <v>9</v>
      </c>
      <c r="AR534" s="4" t="s">
        <v>9</v>
      </c>
      <c r="AS534" s="4" t="s">
        <v>9</v>
      </c>
      <c r="AT534" s="4" t="s">
        <v>9</v>
      </c>
      <c r="AU534" s="4" t="s">
        <v>9</v>
      </c>
      <c r="AV534" s="102"/>
      <c r="AW534" s="4" t="s">
        <v>5902</v>
      </c>
      <c r="AX534" s="4" t="s">
        <v>9</v>
      </c>
      <c r="AY534" s="4" t="s">
        <v>9</v>
      </c>
      <c r="AZ534" s="4" t="s">
        <v>9</v>
      </c>
      <c r="BA534" s="4" t="s">
        <v>9</v>
      </c>
      <c r="BB534" s="103">
        <v>0</v>
      </c>
      <c r="BC534" s="102"/>
      <c r="BD534" s="4" t="s">
        <v>9</v>
      </c>
      <c r="BE534" s="102"/>
      <c r="BF534" s="102"/>
      <c r="BG534" s="4" t="s">
        <v>9</v>
      </c>
      <c r="BH534" s="4" t="s">
        <v>5906</v>
      </c>
      <c r="BI534" s="4" t="s">
        <v>9</v>
      </c>
      <c r="BJ534" s="4" t="s">
        <v>9</v>
      </c>
      <c r="BK534" s="4" t="s">
        <v>9</v>
      </c>
      <c r="BL534" s="4" t="s">
        <v>9</v>
      </c>
      <c r="BM534" s="4" t="s">
        <v>9</v>
      </c>
      <c r="BN534" s="4" t="s">
        <v>5907</v>
      </c>
      <c r="BO534" s="4" t="s">
        <v>5908</v>
      </c>
      <c r="BP534" s="4" t="s">
        <v>9</v>
      </c>
      <c r="BQ534" s="4" t="s">
        <v>9</v>
      </c>
      <c r="BR534" s="4" t="s">
        <v>5902</v>
      </c>
      <c r="BS534" s="4" t="s">
        <v>9</v>
      </c>
      <c r="BT534" s="4" t="s">
        <v>9</v>
      </c>
      <c r="BU534" s="4" t="s">
        <v>9</v>
      </c>
      <c r="BV534" s="4" t="s">
        <v>9</v>
      </c>
      <c r="BW534" s="4" t="s">
        <v>9</v>
      </c>
      <c r="BX534" s="4" t="s">
        <v>5901</v>
      </c>
      <c r="BY534" s="4" t="s">
        <v>9</v>
      </c>
      <c r="BZ534" s="4" t="s">
        <v>9</v>
      </c>
      <c r="CA534" s="4" t="s">
        <v>9</v>
      </c>
      <c r="CB534" s="4" t="s">
        <v>9</v>
      </c>
      <c r="CC534" s="4" t="s">
        <v>9</v>
      </c>
      <c r="CD534" s="4" t="s">
        <v>9</v>
      </c>
      <c r="CE534" s="4" t="s">
        <v>9</v>
      </c>
      <c r="CF534" s="4" t="s">
        <v>5902</v>
      </c>
      <c r="CG534" s="4" t="s">
        <v>9</v>
      </c>
      <c r="CH534" s="4" t="s">
        <v>9</v>
      </c>
      <c r="CI534" s="4" t="s">
        <v>9</v>
      </c>
      <c r="CJ534" s="4" t="s">
        <v>9</v>
      </c>
      <c r="CK534" s="104">
        <v>0.51752314814815004</v>
      </c>
      <c r="CL534" s="104">
        <v>0</v>
      </c>
      <c r="CM534" s="4" t="s">
        <v>9</v>
      </c>
      <c r="CN534" s="4" t="s">
        <v>5902</v>
      </c>
      <c r="CO534" s="4" t="s">
        <v>9</v>
      </c>
      <c r="CP534" s="4" t="s">
        <v>9</v>
      </c>
      <c r="CQ534" s="4" t="s">
        <v>9</v>
      </c>
      <c r="CR534" s="4" t="s">
        <v>9</v>
      </c>
      <c r="CS534" s="4" t="s">
        <v>9</v>
      </c>
      <c r="CT534" s="4" t="s">
        <v>9</v>
      </c>
      <c r="CU534" s="4" t="s">
        <v>9</v>
      </c>
      <c r="CV534" s="4" t="s">
        <v>11</v>
      </c>
      <c r="CW534" s="4" t="s">
        <v>5909</v>
      </c>
      <c r="CX534" s="4" t="s">
        <v>9</v>
      </c>
      <c r="CY534" s="4" t="s">
        <v>9</v>
      </c>
      <c r="CZ534" s="4" t="s">
        <v>9</v>
      </c>
      <c r="DA534" s="4" t="s">
        <v>9</v>
      </c>
      <c r="DB534" s="4" t="s">
        <v>9</v>
      </c>
      <c r="DC534" s="102"/>
      <c r="DE534" s="8" t="str">
        <f t="shared" si="16"/>
        <v>XMC001</v>
      </c>
      <c r="DF534" s="8" t="str">
        <f t="shared" si="17"/>
        <v>iNdream3 market and brand develop</v>
      </c>
    </row>
    <row r="535" spans="1:110">
      <c r="A535" s="4" t="s">
        <v>6441</v>
      </c>
      <c r="B535" s="4" t="s">
        <v>5899</v>
      </c>
      <c r="C535" s="4" t="s">
        <v>4955</v>
      </c>
      <c r="D535" s="4" t="s">
        <v>9</v>
      </c>
      <c r="E535" s="4" t="s">
        <v>5900</v>
      </c>
      <c r="F535" s="102">
        <v>44502</v>
      </c>
      <c r="G535" s="4" t="s">
        <v>9</v>
      </c>
      <c r="H535" s="102"/>
      <c r="I535" s="4" t="s">
        <v>7209</v>
      </c>
      <c r="J535" s="4" t="s">
        <v>9</v>
      </c>
      <c r="K535" s="4" t="s">
        <v>5002</v>
      </c>
      <c r="L535" s="4" t="s">
        <v>9</v>
      </c>
      <c r="M535" s="4" t="s">
        <v>9</v>
      </c>
      <c r="N535" s="4" t="s">
        <v>5002</v>
      </c>
      <c r="O535" s="4" t="s">
        <v>4955</v>
      </c>
      <c r="P535" s="4" t="s">
        <v>5901</v>
      </c>
      <c r="Q535" s="4" t="s">
        <v>9</v>
      </c>
      <c r="R535" s="4" t="s">
        <v>9</v>
      </c>
      <c r="S535" s="4" t="s">
        <v>11</v>
      </c>
      <c r="T535" s="4" t="s">
        <v>1449</v>
      </c>
      <c r="U535" s="4" t="s">
        <v>5902</v>
      </c>
      <c r="V535" s="102"/>
      <c r="W535" s="4" t="s">
        <v>5902</v>
      </c>
      <c r="X535" s="4" t="s">
        <v>9</v>
      </c>
      <c r="Y535" s="4" t="s">
        <v>11</v>
      </c>
      <c r="Z535" s="4" t="s">
        <v>9</v>
      </c>
      <c r="AA535" s="4" t="s">
        <v>9</v>
      </c>
      <c r="AB535" s="102"/>
      <c r="AC535" s="102"/>
      <c r="AD535" s="102"/>
      <c r="AE535" s="102">
        <v>44502</v>
      </c>
      <c r="AF535" s="102"/>
      <c r="AG535" s="102"/>
      <c r="AH535" s="4" t="s">
        <v>5903</v>
      </c>
      <c r="AI535" s="4" t="s">
        <v>9</v>
      </c>
      <c r="AJ535" s="4" t="s">
        <v>9</v>
      </c>
      <c r="AK535" s="4" t="s">
        <v>9</v>
      </c>
      <c r="AL535" s="4" t="s">
        <v>5904</v>
      </c>
      <c r="AM535" s="4" t="s">
        <v>5905</v>
      </c>
      <c r="AN535" s="4" t="s">
        <v>9</v>
      </c>
      <c r="AO535" s="4" t="s">
        <v>9</v>
      </c>
      <c r="AP535" s="4" t="s">
        <v>5902</v>
      </c>
      <c r="AQ535" s="4" t="s">
        <v>9</v>
      </c>
      <c r="AR535" s="4" t="s">
        <v>9</v>
      </c>
      <c r="AS535" s="4" t="s">
        <v>9</v>
      </c>
      <c r="AT535" s="4" t="s">
        <v>9</v>
      </c>
      <c r="AU535" s="4" t="s">
        <v>9</v>
      </c>
      <c r="AV535" s="102"/>
      <c r="AW535" s="4" t="s">
        <v>5902</v>
      </c>
      <c r="AX535" s="4" t="s">
        <v>9</v>
      </c>
      <c r="AY535" s="4" t="s">
        <v>9</v>
      </c>
      <c r="AZ535" s="4" t="s">
        <v>9</v>
      </c>
      <c r="BA535" s="4" t="s">
        <v>9</v>
      </c>
      <c r="BB535" s="103">
        <v>0</v>
      </c>
      <c r="BC535" s="102"/>
      <c r="BD535" s="4" t="s">
        <v>9</v>
      </c>
      <c r="BE535" s="102"/>
      <c r="BF535" s="102"/>
      <c r="BG535" s="4" t="s">
        <v>9</v>
      </c>
      <c r="BH535" s="4" t="s">
        <v>5906</v>
      </c>
      <c r="BI535" s="4" t="s">
        <v>9</v>
      </c>
      <c r="BJ535" s="4" t="s">
        <v>9</v>
      </c>
      <c r="BK535" s="4" t="s">
        <v>9</v>
      </c>
      <c r="BL535" s="4" t="s">
        <v>9</v>
      </c>
      <c r="BM535" s="4" t="s">
        <v>9</v>
      </c>
      <c r="BN535" s="4" t="s">
        <v>5907</v>
      </c>
      <c r="BO535" s="4" t="s">
        <v>5908</v>
      </c>
      <c r="BP535" s="4" t="s">
        <v>9</v>
      </c>
      <c r="BQ535" s="4" t="s">
        <v>9</v>
      </c>
      <c r="BR535" s="4" t="s">
        <v>5902</v>
      </c>
      <c r="BS535" s="4" t="s">
        <v>9</v>
      </c>
      <c r="BT535" s="4" t="s">
        <v>9</v>
      </c>
      <c r="BU535" s="4" t="s">
        <v>9</v>
      </c>
      <c r="BV535" s="4" t="s">
        <v>9</v>
      </c>
      <c r="BW535" s="4" t="s">
        <v>9</v>
      </c>
      <c r="BX535" s="4" t="s">
        <v>5901</v>
      </c>
      <c r="BY535" s="4" t="s">
        <v>9</v>
      </c>
      <c r="BZ535" s="4" t="s">
        <v>9</v>
      </c>
      <c r="CA535" s="4" t="s">
        <v>9</v>
      </c>
      <c r="CB535" s="4" t="s">
        <v>9</v>
      </c>
      <c r="CC535" s="4" t="s">
        <v>9</v>
      </c>
      <c r="CD535" s="4" t="s">
        <v>9</v>
      </c>
      <c r="CE535" s="4" t="s">
        <v>9</v>
      </c>
      <c r="CF535" s="4" t="s">
        <v>5902</v>
      </c>
      <c r="CG535" s="4" t="s">
        <v>9</v>
      </c>
      <c r="CH535" s="4" t="s">
        <v>9</v>
      </c>
      <c r="CI535" s="4" t="s">
        <v>9</v>
      </c>
      <c r="CJ535" s="4" t="s">
        <v>9</v>
      </c>
      <c r="CK535" s="104">
        <v>0.51752314814815004</v>
      </c>
      <c r="CL535" s="104">
        <v>0</v>
      </c>
      <c r="CM535" s="4" t="s">
        <v>9</v>
      </c>
      <c r="CN535" s="4" t="s">
        <v>5902</v>
      </c>
      <c r="CO535" s="4" t="s">
        <v>9</v>
      </c>
      <c r="CP535" s="4" t="s">
        <v>9</v>
      </c>
      <c r="CQ535" s="4" t="s">
        <v>9</v>
      </c>
      <c r="CR535" s="4" t="s">
        <v>9</v>
      </c>
      <c r="CS535" s="4" t="s">
        <v>9</v>
      </c>
      <c r="CT535" s="4" t="s">
        <v>9</v>
      </c>
      <c r="CU535" s="4" t="s">
        <v>9</v>
      </c>
      <c r="CV535" s="4" t="s">
        <v>11</v>
      </c>
      <c r="CW535" s="4" t="s">
        <v>5909</v>
      </c>
      <c r="CX535" s="4" t="s">
        <v>9</v>
      </c>
      <c r="CY535" s="4" t="s">
        <v>9</v>
      </c>
      <c r="CZ535" s="4" t="s">
        <v>9</v>
      </c>
      <c r="DA535" s="4" t="s">
        <v>9</v>
      </c>
      <c r="DB535" s="4" t="s">
        <v>9</v>
      </c>
      <c r="DC535" s="102"/>
      <c r="DE535" s="8" t="str">
        <f t="shared" si="16"/>
        <v>XMC002</v>
      </c>
      <c r="DF535" s="8" t="str">
        <f t="shared" si="17"/>
        <v>Brand application</v>
      </c>
    </row>
    <row r="536" spans="1:110">
      <c r="A536" s="4" t="s">
        <v>6442</v>
      </c>
      <c r="B536" s="4" t="s">
        <v>5899</v>
      </c>
      <c r="C536" s="4" t="s">
        <v>4955</v>
      </c>
      <c r="D536" s="4" t="s">
        <v>9</v>
      </c>
      <c r="E536" s="4" t="s">
        <v>5900</v>
      </c>
      <c r="F536" s="102">
        <v>44502</v>
      </c>
      <c r="G536" s="4" t="s">
        <v>9</v>
      </c>
      <c r="H536" s="102"/>
      <c r="I536" s="4" t="s">
        <v>7210</v>
      </c>
      <c r="J536" s="4" t="s">
        <v>9</v>
      </c>
      <c r="K536" s="4" t="s">
        <v>5002</v>
      </c>
      <c r="L536" s="4" t="s">
        <v>9</v>
      </c>
      <c r="M536" s="4" t="s">
        <v>9</v>
      </c>
      <c r="N536" s="4" t="s">
        <v>5002</v>
      </c>
      <c r="O536" s="4" t="s">
        <v>4955</v>
      </c>
      <c r="P536" s="4" t="s">
        <v>5901</v>
      </c>
      <c r="Q536" s="4" t="s">
        <v>9</v>
      </c>
      <c r="R536" s="4" t="s">
        <v>9</v>
      </c>
      <c r="S536" s="4" t="s">
        <v>11</v>
      </c>
      <c r="T536" s="4" t="s">
        <v>1449</v>
      </c>
      <c r="U536" s="4" t="s">
        <v>5902</v>
      </c>
      <c r="V536" s="102"/>
      <c r="W536" s="4" t="s">
        <v>5902</v>
      </c>
      <c r="X536" s="4" t="s">
        <v>9</v>
      </c>
      <c r="Y536" s="4" t="s">
        <v>11</v>
      </c>
      <c r="Z536" s="4" t="s">
        <v>9</v>
      </c>
      <c r="AA536" s="4" t="s">
        <v>9</v>
      </c>
      <c r="AB536" s="102"/>
      <c r="AC536" s="102"/>
      <c r="AD536" s="102"/>
      <c r="AE536" s="102">
        <v>44502</v>
      </c>
      <c r="AF536" s="102"/>
      <c r="AG536" s="102"/>
      <c r="AH536" s="4" t="s">
        <v>5903</v>
      </c>
      <c r="AI536" s="4" t="s">
        <v>9</v>
      </c>
      <c r="AJ536" s="4" t="s">
        <v>9</v>
      </c>
      <c r="AK536" s="4" t="s">
        <v>9</v>
      </c>
      <c r="AL536" s="4" t="s">
        <v>5904</v>
      </c>
      <c r="AM536" s="4" t="s">
        <v>5905</v>
      </c>
      <c r="AN536" s="4" t="s">
        <v>9</v>
      </c>
      <c r="AO536" s="4" t="s">
        <v>9</v>
      </c>
      <c r="AP536" s="4" t="s">
        <v>5902</v>
      </c>
      <c r="AQ536" s="4" t="s">
        <v>9</v>
      </c>
      <c r="AR536" s="4" t="s">
        <v>9</v>
      </c>
      <c r="AS536" s="4" t="s">
        <v>9</v>
      </c>
      <c r="AT536" s="4" t="s">
        <v>9</v>
      </c>
      <c r="AU536" s="4" t="s">
        <v>9</v>
      </c>
      <c r="AV536" s="102"/>
      <c r="AW536" s="4" t="s">
        <v>5902</v>
      </c>
      <c r="AX536" s="4" t="s">
        <v>9</v>
      </c>
      <c r="AY536" s="4" t="s">
        <v>9</v>
      </c>
      <c r="AZ536" s="4" t="s">
        <v>9</v>
      </c>
      <c r="BA536" s="4" t="s">
        <v>9</v>
      </c>
      <c r="BB536" s="103">
        <v>0</v>
      </c>
      <c r="BC536" s="102"/>
      <c r="BD536" s="4" t="s">
        <v>9</v>
      </c>
      <c r="BE536" s="102"/>
      <c r="BF536" s="102"/>
      <c r="BG536" s="4" t="s">
        <v>9</v>
      </c>
      <c r="BH536" s="4" t="s">
        <v>5906</v>
      </c>
      <c r="BI536" s="4" t="s">
        <v>9</v>
      </c>
      <c r="BJ536" s="4" t="s">
        <v>9</v>
      </c>
      <c r="BK536" s="4" t="s">
        <v>9</v>
      </c>
      <c r="BL536" s="4" t="s">
        <v>9</v>
      </c>
      <c r="BM536" s="4" t="s">
        <v>9</v>
      </c>
      <c r="BN536" s="4" t="s">
        <v>5907</v>
      </c>
      <c r="BO536" s="4" t="s">
        <v>5908</v>
      </c>
      <c r="BP536" s="4" t="s">
        <v>9</v>
      </c>
      <c r="BQ536" s="4" t="s">
        <v>9</v>
      </c>
      <c r="BR536" s="4" t="s">
        <v>5902</v>
      </c>
      <c r="BS536" s="4" t="s">
        <v>9</v>
      </c>
      <c r="BT536" s="4" t="s">
        <v>9</v>
      </c>
      <c r="BU536" s="4" t="s">
        <v>9</v>
      </c>
      <c r="BV536" s="4" t="s">
        <v>9</v>
      </c>
      <c r="BW536" s="4" t="s">
        <v>9</v>
      </c>
      <c r="BX536" s="4" t="s">
        <v>5901</v>
      </c>
      <c r="BY536" s="4" t="s">
        <v>9</v>
      </c>
      <c r="BZ536" s="4" t="s">
        <v>9</v>
      </c>
      <c r="CA536" s="4" t="s">
        <v>9</v>
      </c>
      <c r="CB536" s="4" t="s">
        <v>9</v>
      </c>
      <c r="CC536" s="4" t="s">
        <v>9</v>
      </c>
      <c r="CD536" s="4" t="s">
        <v>9</v>
      </c>
      <c r="CE536" s="4" t="s">
        <v>9</v>
      </c>
      <c r="CF536" s="4" t="s">
        <v>5902</v>
      </c>
      <c r="CG536" s="4" t="s">
        <v>9</v>
      </c>
      <c r="CH536" s="4" t="s">
        <v>9</v>
      </c>
      <c r="CI536" s="4" t="s">
        <v>9</v>
      </c>
      <c r="CJ536" s="4" t="s">
        <v>9</v>
      </c>
      <c r="CK536" s="104">
        <v>0.51752314814815004</v>
      </c>
      <c r="CL536" s="104">
        <v>0</v>
      </c>
      <c r="CM536" s="4" t="s">
        <v>9</v>
      </c>
      <c r="CN536" s="4" t="s">
        <v>5902</v>
      </c>
      <c r="CO536" s="4" t="s">
        <v>9</v>
      </c>
      <c r="CP536" s="4" t="s">
        <v>9</v>
      </c>
      <c r="CQ536" s="4" t="s">
        <v>9</v>
      </c>
      <c r="CR536" s="4" t="s">
        <v>9</v>
      </c>
      <c r="CS536" s="4" t="s">
        <v>9</v>
      </c>
      <c r="CT536" s="4" t="s">
        <v>9</v>
      </c>
      <c r="CU536" s="4" t="s">
        <v>9</v>
      </c>
      <c r="CV536" s="4" t="s">
        <v>11</v>
      </c>
      <c r="CW536" s="4" t="s">
        <v>5909</v>
      </c>
      <c r="CX536" s="4" t="s">
        <v>9</v>
      </c>
      <c r="CY536" s="4" t="s">
        <v>9</v>
      </c>
      <c r="CZ536" s="4" t="s">
        <v>9</v>
      </c>
      <c r="DA536" s="4" t="s">
        <v>9</v>
      </c>
      <c r="DB536" s="4" t="s">
        <v>9</v>
      </c>
      <c r="DC536" s="102"/>
      <c r="DE536" s="8" t="str">
        <f t="shared" si="16"/>
        <v>XMC003</v>
      </c>
      <c r="DF536" s="8" t="str">
        <f t="shared" si="17"/>
        <v>Photography and video</v>
      </c>
    </row>
    <row r="537" spans="1:110">
      <c r="A537" s="4" t="s">
        <v>6443</v>
      </c>
      <c r="B537" s="4" t="s">
        <v>5899</v>
      </c>
      <c r="C537" s="4" t="s">
        <v>4955</v>
      </c>
      <c r="D537" s="4" t="s">
        <v>9</v>
      </c>
      <c r="E537" s="4" t="s">
        <v>5900</v>
      </c>
      <c r="F537" s="102">
        <v>44502</v>
      </c>
      <c r="G537" s="4" t="s">
        <v>9</v>
      </c>
      <c r="H537" s="102"/>
      <c r="I537" s="4" t="s">
        <v>7211</v>
      </c>
      <c r="J537" s="4" t="s">
        <v>9</v>
      </c>
      <c r="K537" s="4" t="s">
        <v>5002</v>
      </c>
      <c r="L537" s="4" t="s">
        <v>9</v>
      </c>
      <c r="M537" s="4" t="s">
        <v>9</v>
      </c>
      <c r="N537" s="4" t="s">
        <v>5002</v>
      </c>
      <c r="O537" s="4" t="s">
        <v>4955</v>
      </c>
      <c r="P537" s="4" t="s">
        <v>5901</v>
      </c>
      <c r="Q537" s="4" t="s">
        <v>9</v>
      </c>
      <c r="R537" s="4" t="s">
        <v>9</v>
      </c>
      <c r="S537" s="4" t="s">
        <v>11</v>
      </c>
      <c r="T537" s="4" t="s">
        <v>1449</v>
      </c>
      <c r="U537" s="4" t="s">
        <v>5902</v>
      </c>
      <c r="V537" s="102"/>
      <c r="W537" s="4" t="s">
        <v>5902</v>
      </c>
      <c r="X537" s="4" t="s">
        <v>9</v>
      </c>
      <c r="Y537" s="4" t="s">
        <v>11</v>
      </c>
      <c r="Z537" s="4" t="s">
        <v>9</v>
      </c>
      <c r="AA537" s="4" t="s">
        <v>9</v>
      </c>
      <c r="AB537" s="102"/>
      <c r="AC537" s="102"/>
      <c r="AD537" s="102"/>
      <c r="AE537" s="102">
        <v>44502</v>
      </c>
      <c r="AF537" s="102"/>
      <c r="AG537" s="102"/>
      <c r="AH537" s="4" t="s">
        <v>5903</v>
      </c>
      <c r="AI537" s="4" t="s">
        <v>9</v>
      </c>
      <c r="AJ537" s="4" t="s">
        <v>9</v>
      </c>
      <c r="AK537" s="4" t="s">
        <v>9</v>
      </c>
      <c r="AL537" s="4" t="s">
        <v>5904</v>
      </c>
      <c r="AM537" s="4" t="s">
        <v>5905</v>
      </c>
      <c r="AN537" s="4" t="s">
        <v>9</v>
      </c>
      <c r="AO537" s="4" t="s">
        <v>9</v>
      </c>
      <c r="AP537" s="4" t="s">
        <v>5902</v>
      </c>
      <c r="AQ537" s="4" t="s">
        <v>9</v>
      </c>
      <c r="AR537" s="4" t="s">
        <v>9</v>
      </c>
      <c r="AS537" s="4" t="s">
        <v>9</v>
      </c>
      <c r="AT537" s="4" t="s">
        <v>9</v>
      </c>
      <c r="AU537" s="4" t="s">
        <v>9</v>
      </c>
      <c r="AV537" s="102"/>
      <c r="AW537" s="4" t="s">
        <v>5902</v>
      </c>
      <c r="AX537" s="4" t="s">
        <v>9</v>
      </c>
      <c r="AY537" s="4" t="s">
        <v>9</v>
      </c>
      <c r="AZ537" s="4" t="s">
        <v>9</v>
      </c>
      <c r="BA537" s="4" t="s">
        <v>9</v>
      </c>
      <c r="BB537" s="103">
        <v>0</v>
      </c>
      <c r="BC537" s="102"/>
      <c r="BD537" s="4" t="s">
        <v>9</v>
      </c>
      <c r="BE537" s="102"/>
      <c r="BF537" s="102"/>
      <c r="BG537" s="4" t="s">
        <v>9</v>
      </c>
      <c r="BH537" s="4" t="s">
        <v>5906</v>
      </c>
      <c r="BI537" s="4" t="s">
        <v>9</v>
      </c>
      <c r="BJ537" s="4" t="s">
        <v>9</v>
      </c>
      <c r="BK537" s="4" t="s">
        <v>9</v>
      </c>
      <c r="BL537" s="4" t="s">
        <v>9</v>
      </c>
      <c r="BM537" s="4" t="s">
        <v>9</v>
      </c>
      <c r="BN537" s="4" t="s">
        <v>5907</v>
      </c>
      <c r="BO537" s="4" t="s">
        <v>5908</v>
      </c>
      <c r="BP537" s="4" t="s">
        <v>9</v>
      </c>
      <c r="BQ537" s="4" t="s">
        <v>9</v>
      </c>
      <c r="BR537" s="4" t="s">
        <v>5902</v>
      </c>
      <c r="BS537" s="4" t="s">
        <v>9</v>
      </c>
      <c r="BT537" s="4" t="s">
        <v>9</v>
      </c>
      <c r="BU537" s="4" t="s">
        <v>9</v>
      </c>
      <c r="BV537" s="4" t="s">
        <v>9</v>
      </c>
      <c r="BW537" s="4" t="s">
        <v>9</v>
      </c>
      <c r="BX537" s="4" t="s">
        <v>5901</v>
      </c>
      <c r="BY537" s="4" t="s">
        <v>9</v>
      </c>
      <c r="BZ537" s="4" t="s">
        <v>9</v>
      </c>
      <c r="CA537" s="4" t="s">
        <v>9</v>
      </c>
      <c r="CB537" s="4" t="s">
        <v>9</v>
      </c>
      <c r="CC537" s="4" t="s">
        <v>9</v>
      </c>
      <c r="CD537" s="4" t="s">
        <v>9</v>
      </c>
      <c r="CE537" s="4" t="s">
        <v>9</v>
      </c>
      <c r="CF537" s="4" t="s">
        <v>5902</v>
      </c>
      <c r="CG537" s="4" t="s">
        <v>9</v>
      </c>
      <c r="CH537" s="4" t="s">
        <v>9</v>
      </c>
      <c r="CI537" s="4" t="s">
        <v>9</v>
      </c>
      <c r="CJ537" s="4" t="s">
        <v>9</v>
      </c>
      <c r="CK537" s="104">
        <v>0.51752314814815004</v>
      </c>
      <c r="CL537" s="104">
        <v>0</v>
      </c>
      <c r="CM537" s="4" t="s">
        <v>9</v>
      </c>
      <c r="CN537" s="4" t="s">
        <v>5902</v>
      </c>
      <c r="CO537" s="4" t="s">
        <v>9</v>
      </c>
      <c r="CP537" s="4" t="s">
        <v>9</v>
      </c>
      <c r="CQ537" s="4" t="s">
        <v>9</v>
      </c>
      <c r="CR537" s="4" t="s">
        <v>9</v>
      </c>
      <c r="CS537" s="4" t="s">
        <v>9</v>
      </c>
      <c r="CT537" s="4" t="s">
        <v>9</v>
      </c>
      <c r="CU537" s="4" t="s">
        <v>9</v>
      </c>
      <c r="CV537" s="4" t="s">
        <v>11</v>
      </c>
      <c r="CW537" s="4" t="s">
        <v>5909</v>
      </c>
      <c r="CX537" s="4" t="s">
        <v>9</v>
      </c>
      <c r="CY537" s="4" t="s">
        <v>9</v>
      </c>
      <c r="CZ537" s="4" t="s">
        <v>9</v>
      </c>
      <c r="DA537" s="4" t="s">
        <v>9</v>
      </c>
      <c r="DB537" s="4" t="s">
        <v>9</v>
      </c>
      <c r="DC537" s="102"/>
      <c r="DE537" s="8" t="str">
        <f t="shared" si="16"/>
        <v>XMC004</v>
      </c>
      <c r="DF537" s="8" t="str">
        <f t="shared" si="17"/>
        <v>Promotion and market development</v>
      </c>
    </row>
    <row r="538" spans="1:110">
      <c r="A538" s="4" t="s">
        <v>6444</v>
      </c>
      <c r="B538" s="4" t="s">
        <v>5899</v>
      </c>
      <c r="C538" s="4" t="s">
        <v>4955</v>
      </c>
      <c r="D538" s="4" t="s">
        <v>9</v>
      </c>
      <c r="E538" s="4" t="s">
        <v>5900</v>
      </c>
      <c r="F538" s="102">
        <v>44502</v>
      </c>
      <c r="G538" s="4" t="s">
        <v>9</v>
      </c>
      <c r="H538" s="102"/>
      <c r="I538" s="4" t="s">
        <v>7212</v>
      </c>
      <c r="J538" s="4" t="s">
        <v>9</v>
      </c>
      <c r="K538" s="4" t="s">
        <v>5002</v>
      </c>
      <c r="L538" s="4" t="s">
        <v>9</v>
      </c>
      <c r="M538" s="4" t="s">
        <v>9</v>
      </c>
      <c r="N538" s="4" t="s">
        <v>5002</v>
      </c>
      <c r="O538" s="4" t="s">
        <v>4955</v>
      </c>
      <c r="P538" s="4" t="s">
        <v>5901</v>
      </c>
      <c r="Q538" s="4" t="s">
        <v>9</v>
      </c>
      <c r="R538" s="4" t="s">
        <v>9</v>
      </c>
      <c r="S538" s="4" t="s">
        <v>11</v>
      </c>
      <c r="T538" s="4" t="s">
        <v>1449</v>
      </c>
      <c r="U538" s="4" t="s">
        <v>5902</v>
      </c>
      <c r="V538" s="102"/>
      <c r="W538" s="4" t="s">
        <v>5902</v>
      </c>
      <c r="X538" s="4" t="s">
        <v>9</v>
      </c>
      <c r="Y538" s="4" t="s">
        <v>11</v>
      </c>
      <c r="Z538" s="4" t="s">
        <v>9</v>
      </c>
      <c r="AA538" s="4" t="s">
        <v>9</v>
      </c>
      <c r="AB538" s="102"/>
      <c r="AC538" s="102"/>
      <c r="AD538" s="102"/>
      <c r="AE538" s="102">
        <v>44502</v>
      </c>
      <c r="AF538" s="102"/>
      <c r="AG538" s="102"/>
      <c r="AH538" s="4" t="s">
        <v>5903</v>
      </c>
      <c r="AI538" s="4" t="s">
        <v>9</v>
      </c>
      <c r="AJ538" s="4" t="s">
        <v>9</v>
      </c>
      <c r="AK538" s="4" t="s">
        <v>9</v>
      </c>
      <c r="AL538" s="4" t="s">
        <v>5904</v>
      </c>
      <c r="AM538" s="4" t="s">
        <v>5905</v>
      </c>
      <c r="AN538" s="4" t="s">
        <v>9</v>
      </c>
      <c r="AO538" s="4" t="s">
        <v>9</v>
      </c>
      <c r="AP538" s="4" t="s">
        <v>5902</v>
      </c>
      <c r="AQ538" s="4" t="s">
        <v>9</v>
      </c>
      <c r="AR538" s="4" t="s">
        <v>9</v>
      </c>
      <c r="AS538" s="4" t="s">
        <v>9</v>
      </c>
      <c r="AT538" s="4" t="s">
        <v>9</v>
      </c>
      <c r="AU538" s="4" t="s">
        <v>9</v>
      </c>
      <c r="AV538" s="102"/>
      <c r="AW538" s="4" t="s">
        <v>5902</v>
      </c>
      <c r="AX538" s="4" t="s">
        <v>9</v>
      </c>
      <c r="AY538" s="4" t="s">
        <v>9</v>
      </c>
      <c r="AZ538" s="4" t="s">
        <v>9</v>
      </c>
      <c r="BA538" s="4" t="s">
        <v>9</v>
      </c>
      <c r="BB538" s="103">
        <v>0</v>
      </c>
      <c r="BC538" s="102"/>
      <c r="BD538" s="4" t="s">
        <v>9</v>
      </c>
      <c r="BE538" s="102"/>
      <c r="BF538" s="102"/>
      <c r="BG538" s="4" t="s">
        <v>9</v>
      </c>
      <c r="BH538" s="4" t="s">
        <v>5906</v>
      </c>
      <c r="BI538" s="4" t="s">
        <v>9</v>
      </c>
      <c r="BJ538" s="4" t="s">
        <v>9</v>
      </c>
      <c r="BK538" s="4" t="s">
        <v>9</v>
      </c>
      <c r="BL538" s="4" t="s">
        <v>9</v>
      </c>
      <c r="BM538" s="4" t="s">
        <v>9</v>
      </c>
      <c r="BN538" s="4" t="s">
        <v>5907</v>
      </c>
      <c r="BO538" s="4" t="s">
        <v>5908</v>
      </c>
      <c r="BP538" s="4" t="s">
        <v>9</v>
      </c>
      <c r="BQ538" s="4" t="s">
        <v>9</v>
      </c>
      <c r="BR538" s="4" t="s">
        <v>5902</v>
      </c>
      <c r="BS538" s="4" t="s">
        <v>9</v>
      </c>
      <c r="BT538" s="4" t="s">
        <v>9</v>
      </c>
      <c r="BU538" s="4" t="s">
        <v>9</v>
      </c>
      <c r="BV538" s="4" t="s">
        <v>9</v>
      </c>
      <c r="BW538" s="4" t="s">
        <v>9</v>
      </c>
      <c r="BX538" s="4" t="s">
        <v>5901</v>
      </c>
      <c r="BY538" s="4" t="s">
        <v>9</v>
      </c>
      <c r="BZ538" s="4" t="s">
        <v>9</v>
      </c>
      <c r="CA538" s="4" t="s">
        <v>9</v>
      </c>
      <c r="CB538" s="4" t="s">
        <v>9</v>
      </c>
      <c r="CC538" s="4" t="s">
        <v>9</v>
      </c>
      <c r="CD538" s="4" t="s">
        <v>9</v>
      </c>
      <c r="CE538" s="4" t="s">
        <v>9</v>
      </c>
      <c r="CF538" s="4" t="s">
        <v>5902</v>
      </c>
      <c r="CG538" s="4" t="s">
        <v>9</v>
      </c>
      <c r="CH538" s="4" t="s">
        <v>9</v>
      </c>
      <c r="CI538" s="4" t="s">
        <v>9</v>
      </c>
      <c r="CJ538" s="4" t="s">
        <v>9</v>
      </c>
      <c r="CK538" s="104">
        <v>0.51752314814815004</v>
      </c>
      <c r="CL538" s="104">
        <v>0</v>
      </c>
      <c r="CM538" s="4" t="s">
        <v>9</v>
      </c>
      <c r="CN538" s="4" t="s">
        <v>5902</v>
      </c>
      <c r="CO538" s="4" t="s">
        <v>9</v>
      </c>
      <c r="CP538" s="4" t="s">
        <v>9</v>
      </c>
      <c r="CQ538" s="4" t="s">
        <v>9</v>
      </c>
      <c r="CR538" s="4" t="s">
        <v>9</v>
      </c>
      <c r="CS538" s="4" t="s">
        <v>9</v>
      </c>
      <c r="CT538" s="4" t="s">
        <v>9</v>
      </c>
      <c r="CU538" s="4" t="s">
        <v>9</v>
      </c>
      <c r="CV538" s="4" t="s">
        <v>11</v>
      </c>
      <c r="CW538" s="4" t="s">
        <v>5909</v>
      </c>
      <c r="CX538" s="4" t="s">
        <v>9</v>
      </c>
      <c r="CY538" s="4" t="s">
        <v>9</v>
      </c>
      <c r="CZ538" s="4" t="s">
        <v>9</v>
      </c>
      <c r="DA538" s="4" t="s">
        <v>9</v>
      </c>
      <c r="DB538" s="4" t="s">
        <v>9</v>
      </c>
      <c r="DC538" s="102"/>
      <c r="DE538" s="8" t="str">
        <f t="shared" si="16"/>
        <v>XMC005</v>
      </c>
      <c r="DF538" s="8" t="str">
        <f t="shared" si="17"/>
        <v>Media relationship development</v>
      </c>
    </row>
    <row r="539" spans="1:110">
      <c r="A539" s="4" t="s">
        <v>6445</v>
      </c>
      <c r="B539" s="4" t="s">
        <v>5899</v>
      </c>
      <c r="C539" s="4" t="s">
        <v>4955</v>
      </c>
      <c r="D539" s="4" t="s">
        <v>9</v>
      </c>
      <c r="E539" s="4" t="s">
        <v>5900</v>
      </c>
      <c r="F539" s="102">
        <v>44502</v>
      </c>
      <c r="G539" s="4" t="s">
        <v>9</v>
      </c>
      <c r="H539" s="102"/>
      <c r="I539" s="4" t="s">
        <v>7213</v>
      </c>
      <c r="J539" s="4" t="s">
        <v>9</v>
      </c>
      <c r="K539" s="4" t="s">
        <v>5002</v>
      </c>
      <c r="L539" s="4" t="s">
        <v>9</v>
      </c>
      <c r="M539" s="4" t="s">
        <v>9</v>
      </c>
      <c r="N539" s="4" t="s">
        <v>5002</v>
      </c>
      <c r="O539" s="4" t="s">
        <v>4955</v>
      </c>
      <c r="P539" s="4" t="s">
        <v>5901</v>
      </c>
      <c r="Q539" s="4" t="s">
        <v>9</v>
      </c>
      <c r="R539" s="4" t="s">
        <v>9</v>
      </c>
      <c r="S539" s="4" t="s">
        <v>11</v>
      </c>
      <c r="T539" s="4" t="s">
        <v>1449</v>
      </c>
      <c r="U539" s="4" t="s">
        <v>5902</v>
      </c>
      <c r="V539" s="102"/>
      <c r="W539" s="4" t="s">
        <v>5902</v>
      </c>
      <c r="X539" s="4" t="s">
        <v>9</v>
      </c>
      <c r="Y539" s="4" t="s">
        <v>11</v>
      </c>
      <c r="Z539" s="4" t="s">
        <v>9</v>
      </c>
      <c r="AA539" s="4" t="s">
        <v>9</v>
      </c>
      <c r="AB539" s="102"/>
      <c r="AC539" s="102"/>
      <c r="AD539" s="102"/>
      <c r="AE539" s="102">
        <v>44502</v>
      </c>
      <c r="AF539" s="102"/>
      <c r="AG539" s="102"/>
      <c r="AH539" s="4" t="s">
        <v>5903</v>
      </c>
      <c r="AI539" s="4" t="s">
        <v>9</v>
      </c>
      <c r="AJ539" s="4" t="s">
        <v>9</v>
      </c>
      <c r="AK539" s="4" t="s">
        <v>9</v>
      </c>
      <c r="AL539" s="4" t="s">
        <v>5904</v>
      </c>
      <c r="AM539" s="4" t="s">
        <v>5905</v>
      </c>
      <c r="AN539" s="4" t="s">
        <v>9</v>
      </c>
      <c r="AO539" s="4" t="s">
        <v>9</v>
      </c>
      <c r="AP539" s="4" t="s">
        <v>5902</v>
      </c>
      <c r="AQ539" s="4" t="s">
        <v>9</v>
      </c>
      <c r="AR539" s="4" t="s">
        <v>9</v>
      </c>
      <c r="AS539" s="4" t="s">
        <v>9</v>
      </c>
      <c r="AT539" s="4" t="s">
        <v>9</v>
      </c>
      <c r="AU539" s="4" t="s">
        <v>9</v>
      </c>
      <c r="AV539" s="102"/>
      <c r="AW539" s="4" t="s">
        <v>5902</v>
      </c>
      <c r="AX539" s="4" t="s">
        <v>9</v>
      </c>
      <c r="AY539" s="4" t="s">
        <v>9</v>
      </c>
      <c r="AZ539" s="4" t="s">
        <v>9</v>
      </c>
      <c r="BA539" s="4" t="s">
        <v>9</v>
      </c>
      <c r="BB539" s="103">
        <v>0</v>
      </c>
      <c r="BC539" s="102"/>
      <c r="BD539" s="4" t="s">
        <v>9</v>
      </c>
      <c r="BE539" s="102"/>
      <c r="BF539" s="102"/>
      <c r="BG539" s="4" t="s">
        <v>9</v>
      </c>
      <c r="BH539" s="4" t="s">
        <v>5906</v>
      </c>
      <c r="BI539" s="4" t="s">
        <v>9</v>
      </c>
      <c r="BJ539" s="4" t="s">
        <v>9</v>
      </c>
      <c r="BK539" s="4" t="s">
        <v>9</v>
      </c>
      <c r="BL539" s="4" t="s">
        <v>9</v>
      </c>
      <c r="BM539" s="4" t="s">
        <v>9</v>
      </c>
      <c r="BN539" s="4" t="s">
        <v>5907</v>
      </c>
      <c r="BO539" s="4" t="s">
        <v>5908</v>
      </c>
      <c r="BP539" s="4" t="s">
        <v>9</v>
      </c>
      <c r="BQ539" s="4" t="s">
        <v>9</v>
      </c>
      <c r="BR539" s="4" t="s">
        <v>5902</v>
      </c>
      <c r="BS539" s="4" t="s">
        <v>9</v>
      </c>
      <c r="BT539" s="4" t="s">
        <v>9</v>
      </c>
      <c r="BU539" s="4" t="s">
        <v>9</v>
      </c>
      <c r="BV539" s="4" t="s">
        <v>9</v>
      </c>
      <c r="BW539" s="4" t="s">
        <v>9</v>
      </c>
      <c r="BX539" s="4" t="s">
        <v>5901</v>
      </c>
      <c r="BY539" s="4" t="s">
        <v>9</v>
      </c>
      <c r="BZ539" s="4" t="s">
        <v>9</v>
      </c>
      <c r="CA539" s="4" t="s">
        <v>9</v>
      </c>
      <c r="CB539" s="4" t="s">
        <v>9</v>
      </c>
      <c r="CC539" s="4" t="s">
        <v>9</v>
      </c>
      <c r="CD539" s="4" t="s">
        <v>9</v>
      </c>
      <c r="CE539" s="4" t="s">
        <v>9</v>
      </c>
      <c r="CF539" s="4" t="s">
        <v>5902</v>
      </c>
      <c r="CG539" s="4" t="s">
        <v>9</v>
      </c>
      <c r="CH539" s="4" t="s">
        <v>9</v>
      </c>
      <c r="CI539" s="4" t="s">
        <v>9</v>
      </c>
      <c r="CJ539" s="4" t="s">
        <v>9</v>
      </c>
      <c r="CK539" s="104">
        <v>0.51752314814815004</v>
      </c>
      <c r="CL539" s="104">
        <v>0</v>
      </c>
      <c r="CM539" s="4" t="s">
        <v>9</v>
      </c>
      <c r="CN539" s="4" t="s">
        <v>5902</v>
      </c>
      <c r="CO539" s="4" t="s">
        <v>9</v>
      </c>
      <c r="CP539" s="4" t="s">
        <v>9</v>
      </c>
      <c r="CQ539" s="4" t="s">
        <v>9</v>
      </c>
      <c r="CR539" s="4" t="s">
        <v>9</v>
      </c>
      <c r="CS539" s="4" t="s">
        <v>9</v>
      </c>
      <c r="CT539" s="4" t="s">
        <v>9</v>
      </c>
      <c r="CU539" s="4" t="s">
        <v>9</v>
      </c>
      <c r="CV539" s="4" t="s">
        <v>11</v>
      </c>
      <c r="CW539" s="4" t="s">
        <v>5909</v>
      </c>
      <c r="CX539" s="4" t="s">
        <v>9</v>
      </c>
      <c r="CY539" s="4" t="s">
        <v>9</v>
      </c>
      <c r="CZ539" s="4" t="s">
        <v>9</v>
      </c>
      <c r="DA539" s="4" t="s">
        <v>9</v>
      </c>
      <c r="DB539" s="4" t="s">
        <v>9</v>
      </c>
      <c r="DC539" s="102"/>
      <c r="DE539" s="8" t="str">
        <f t="shared" si="16"/>
        <v>XMC006</v>
      </c>
      <c r="DF539" s="8" t="str">
        <f t="shared" si="17"/>
        <v>Media monitoring</v>
      </c>
    </row>
    <row r="540" spans="1:110">
      <c r="A540" s="4" t="s">
        <v>6446</v>
      </c>
      <c r="B540" s="4" t="s">
        <v>5899</v>
      </c>
      <c r="C540" s="4" t="s">
        <v>4955</v>
      </c>
      <c r="D540" s="4" t="s">
        <v>9</v>
      </c>
      <c r="E540" s="4" t="s">
        <v>5900</v>
      </c>
      <c r="F540" s="102">
        <v>44502</v>
      </c>
      <c r="G540" s="4" t="s">
        <v>9</v>
      </c>
      <c r="H540" s="102"/>
      <c r="I540" s="4" t="s">
        <v>7214</v>
      </c>
      <c r="J540" s="4" t="s">
        <v>9</v>
      </c>
      <c r="K540" s="4" t="s">
        <v>5002</v>
      </c>
      <c r="L540" s="4" t="s">
        <v>9</v>
      </c>
      <c r="M540" s="4" t="s">
        <v>9</v>
      </c>
      <c r="N540" s="4" t="s">
        <v>5002</v>
      </c>
      <c r="O540" s="4" t="s">
        <v>4955</v>
      </c>
      <c r="P540" s="4" t="s">
        <v>5901</v>
      </c>
      <c r="Q540" s="4" t="s">
        <v>9</v>
      </c>
      <c r="R540" s="4" t="s">
        <v>9</v>
      </c>
      <c r="S540" s="4" t="s">
        <v>11</v>
      </c>
      <c r="T540" s="4" t="s">
        <v>1449</v>
      </c>
      <c r="U540" s="4" t="s">
        <v>5902</v>
      </c>
      <c r="V540" s="102"/>
      <c r="W540" s="4" t="s">
        <v>5902</v>
      </c>
      <c r="X540" s="4" t="s">
        <v>9</v>
      </c>
      <c r="Y540" s="4" t="s">
        <v>11</v>
      </c>
      <c r="Z540" s="4" t="s">
        <v>9</v>
      </c>
      <c r="AA540" s="4" t="s">
        <v>9</v>
      </c>
      <c r="AB540" s="102"/>
      <c r="AC540" s="102"/>
      <c r="AD540" s="102"/>
      <c r="AE540" s="102">
        <v>44502</v>
      </c>
      <c r="AF540" s="102"/>
      <c r="AG540" s="102"/>
      <c r="AH540" s="4" t="s">
        <v>5903</v>
      </c>
      <c r="AI540" s="4" t="s">
        <v>9</v>
      </c>
      <c r="AJ540" s="4" t="s">
        <v>9</v>
      </c>
      <c r="AK540" s="4" t="s">
        <v>9</v>
      </c>
      <c r="AL540" s="4" t="s">
        <v>5904</v>
      </c>
      <c r="AM540" s="4" t="s">
        <v>5905</v>
      </c>
      <c r="AN540" s="4" t="s">
        <v>9</v>
      </c>
      <c r="AO540" s="4" t="s">
        <v>9</v>
      </c>
      <c r="AP540" s="4" t="s">
        <v>5902</v>
      </c>
      <c r="AQ540" s="4" t="s">
        <v>9</v>
      </c>
      <c r="AR540" s="4" t="s">
        <v>9</v>
      </c>
      <c r="AS540" s="4" t="s">
        <v>9</v>
      </c>
      <c r="AT540" s="4" t="s">
        <v>9</v>
      </c>
      <c r="AU540" s="4" t="s">
        <v>9</v>
      </c>
      <c r="AV540" s="102"/>
      <c r="AW540" s="4" t="s">
        <v>5902</v>
      </c>
      <c r="AX540" s="4" t="s">
        <v>9</v>
      </c>
      <c r="AY540" s="4" t="s">
        <v>9</v>
      </c>
      <c r="AZ540" s="4" t="s">
        <v>9</v>
      </c>
      <c r="BA540" s="4" t="s">
        <v>9</v>
      </c>
      <c r="BB540" s="103">
        <v>0</v>
      </c>
      <c r="BC540" s="102"/>
      <c r="BD540" s="4" t="s">
        <v>9</v>
      </c>
      <c r="BE540" s="102"/>
      <c r="BF540" s="102"/>
      <c r="BG540" s="4" t="s">
        <v>9</v>
      </c>
      <c r="BH540" s="4" t="s">
        <v>5906</v>
      </c>
      <c r="BI540" s="4" t="s">
        <v>9</v>
      </c>
      <c r="BJ540" s="4" t="s">
        <v>9</v>
      </c>
      <c r="BK540" s="4" t="s">
        <v>9</v>
      </c>
      <c r="BL540" s="4" t="s">
        <v>9</v>
      </c>
      <c r="BM540" s="4" t="s">
        <v>9</v>
      </c>
      <c r="BN540" s="4" t="s">
        <v>5907</v>
      </c>
      <c r="BO540" s="4" t="s">
        <v>5908</v>
      </c>
      <c r="BP540" s="4" t="s">
        <v>9</v>
      </c>
      <c r="BQ540" s="4" t="s">
        <v>9</v>
      </c>
      <c r="BR540" s="4" t="s">
        <v>5902</v>
      </c>
      <c r="BS540" s="4" t="s">
        <v>9</v>
      </c>
      <c r="BT540" s="4" t="s">
        <v>9</v>
      </c>
      <c r="BU540" s="4" t="s">
        <v>9</v>
      </c>
      <c r="BV540" s="4" t="s">
        <v>9</v>
      </c>
      <c r="BW540" s="4" t="s">
        <v>9</v>
      </c>
      <c r="BX540" s="4" t="s">
        <v>5901</v>
      </c>
      <c r="BY540" s="4" t="s">
        <v>9</v>
      </c>
      <c r="BZ540" s="4" t="s">
        <v>9</v>
      </c>
      <c r="CA540" s="4" t="s">
        <v>9</v>
      </c>
      <c r="CB540" s="4" t="s">
        <v>9</v>
      </c>
      <c r="CC540" s="4" t="s">
        <v>9</v>
      </c>
      <c r="CD540" s="4" t="s">
        <v>9</v>
      </c>
      <c r="CE540" s="4" t="s">
        <v>9</v>
      </c>
      <c r="CF540" s="4" t="s">
        <v>5902</v>
      </c>
      <c r="CG540" s="4" t="s">
        <v>9</v>
      </c>
      <c r="CH540" s="4" t="s">
        <v>9</v>
      </c>
      <c r="CI540" s="4" t="s">
        <v>9</v>
      </c>
      <c r="CJ540" s="4" t="s">
        <v>9</v>
      </c>
      <c r="CK540" s="104">
        <v>0.51752314814815004</v>
      </c>
      <c r="CL540" s="104">
        <v>0</v>
      </c>
      <c r="CM540" s="4" t="s">
        <v>9</v>
      </c>
      <c r="CN540" s="4" t="s">
        <v>5902</v>
      </c>
      <c r="CO540" s="4" t="s">
        <v>9</v>
      </c>
      <c r="CP540" s="4" t="s">
        <v>9</v>
      </c>
      <c r="CQ540" s="4" t="s">
        <v>9</v>
      </c>
      <c r="CR540" s="4" t="s">
        <v>9</v>
      </c>
      <c r="CS540" s="4" t="s">
        <v>9</v>
      </c>
      <c r="CT540" s="4" t="s">
        <v>9</v>
      </c>
      <c r="CU540" s="4" t="s">
        <v>9</v>
      </c>
      <c r="CV540" s="4" t="s">
        <v>11</v>
      </c>
      <c r="CW540" s="4" t="s">
        <v>5909</v>
      </c>
      <c r="CX540" s="4" t="s">
        <v>9</v>
      </c>
      <c r="CY540" s="4" t="s">
        <v>9</v>
      </c>
      <c r="CZ540" s="4" t="s">
        <v>9</v>
      </c>
      <c r="DA540" s="4" t="s">
        <v>9</v>
      </c>
      <c r="DB540" s="4" t="s">
        <v>9</v>
      </c>
      <c r="DC540" s="102"/>
      <c r="DE540" s="8" t="str">
        <f t="shared" si="16"/>
        <v>XMC007</v>
      </c>
      <c r="DF540" s="8" t="str">
        <f t="shared" si="17"/>
        <v>Internal communications</v>
      </c>
    </row>
    <row r="541" spans="1:110">
      <c r="A541" s="4" t="s">
        <v>6447</v>
      </c>
      <c r="B541" s="4" t="s">
        <v>5899</v>
      </c>
      <c r="C541" s="4" t="s">
        <v>4955</v>
      </c>
      <c r="D541" s="4" t="s">
        <v>9</v>
      </c>
      <c r="E541" s="4" t="s">
        <v>5900</v>
      </c>
      <c r="F541" s="102">
        <v>44502</v>
      </c>
      <c r="G541" s="4" t="s">
        <v>9</v>
      </c>
      <c r="H541" s="102"/>
      <c r="I541" s="4" t="s">
        <v>7215</v>
      </c>
      <c r="J541" s="4" t="s">
        <v>9</v>
      </c>
      <c r="K541" s="4" t="s">
        <v>5002</v>
      </c>
      <c r="L541" s="4" t="s">
        <v>9</v>
      </c>
      <c r="M541" s="4" t="s">
        <v>9</v>
      </c>
      <c r="N541" s="4" t="s">
        <v>5002</v>
      </c>
      <c r="O541" s="4" t="s">
        <v>4955</v>
      </c>
      <c r="P541" s="4" t="s">
        <v>5901</v>
      </c>
      <c r="Q541" s="4" t="s">
        <v>9</v>
      </c>
      <c r="R541" s="4" t="s">
        <v>9</v>
      </c>
      <c r="S541" s="4" t="s">
        <v>11</v>
      </c>
      <c r="T541" s="4" t="s">
        <v>1449</v>
      </c>
      <c r="U541" s="4" t="s">
        <v>5902</v>
      </c>
      <c r="V541" s="102"/>
      <c r="W541" s="4" t="s">
        <v>5902</v>
      </c>
      <c r="X541" s="4" t="s">
        <v>9</v>
      </c>
      <c r="Y541" s="4" t="s">
        <v>11</v>
      </c>
      <c r="Z541" s="4" t="s">
        <v>9</v>
      </c>
      <c r="AA541" s="4" t="s">
        <v>9</v>
      </c>
      <c r="AB541" s="102"/>
      <c r="AC541" s="102"/>
      <c r="AD541" s="102"/>
      <c r="AE541" s="102">
        <v>44502</v>
      </c>
      <c r="AF541" s="102"/>
      <c r="AG541" s="102"/>
      <c r="AH541" s="4" t="s">
        <v>5903</v>
      </c>
      <c r="AI541" s="4" t="s">
        <v>9</v>
      </c>
      <c r="AJ541" s="4" t="s">
        <v>9</v>
      </c>
      <c r="AK541" s="4" t="s">
        <v>9</v>
      </c>
      <c r="AL541" s="4" t="s">
        <v>5904</v>
      </c>
      <c r="AM541" s="4" t="s">
        <v>5905</v>
      </c>
      <c r="AN541" s="4" t="s">
        <v>9</v>
      </c>
      <c r="AO541" s="4" t="s">
        <v>9</v>
      </c>
      <c r="AP541" s="4" t="s">
        <v>5902</v>
      </c>
      <c r="AQ541" s="4" t="s">
        <v>9</v>
      </c>
      <c r="AR541" s="4" t="s">
        <v>9</v>
      </c>
      <c r="AS541" s="4" t="s">
        <v>9</v>
      </c>
      <c r="AT541" s="4" t="s">
        <v>9</v>
      </c>
      <c r="AU541" s="4" t="s">
        <v>9</v>
      </c>
      <c r="AV541" s="102"/>
      <c r="AW541" s="4" t="s">
        <v>5902</v>
      </c>
      <c r="AX541" s="4" t="s">
        <v>9</v>
      </c>
      <c r="AY541" s="4" t="s">
        <v>9</v>
      </c>
      <c r="AZ541" s="4" t="s">
        <v>9</v>
      </c>
      <c r="BA541" s="4" t="s">
        <v>9</v>
      </c>
      <c r="BB541" s="103">
        <v>0</v>
      </c>
      <c r="BC541" s="102"/>
      <c r="BD541" s="4" t="s">
        <v>9</v>
      </c>
      <c r="BE541" s="102"/>
      <c r="BF541" s="102"/>
      <c r="BG541" s="4" t="s">
        <v>9</v>
      </c>
      <c r="BH541" s="4" t="s">
        <v>5906</v>
      </c>
      <c r="BI541" s="4" t="s">
        <v>9</v>
      </c>
      <c r="BJ541" s="4" t="s">
        <v>9</v>
      </c>
      <c r="BK541" s="4" t="s">
        <v>9</v>
      </c>
      <c r="BL541" s="4" t="s">
        <v>9</v>
      </c>
      <c r="BM541" s="4" t="s">
        <v>9</v>
      </c>
      <c r="BN541" s="4" t="s">
        <v>5907</v>
      </c>
      <c r="BO541" s="4" t="s">
        <v>5908</v>
      </c>
      <c r="BP541" s="4" t="s">
        <v>9</v>
      </c>
      <c r="BQ541" s="4" t="s">
        <v>9</v>
      </c>
      <c r="BR541" s="4" t="s">
        <v>5902</v>
      </c>
      <c r="BS541" s="4" t="s">
        <v>9</v>
      </c>
      <c r="BT541" s="4" t="s">
        <v>9</v>
      </c>
      <c r="BU541" s="4" t="s">
        <v>9</v>
      </c>
      <c r="BV541" s="4" t="s">
        <v>9</v>
      </c>
      <c r="BW541" s="4" t="s">
        <v>9</v>
      </c>
      <c r="BX541" s="4" t="s">
        <v>5901</v>
      </c>
      <c r="BY541" s="4" t="s">
        <v>9</v>
      </c>
      <c r="BZ541" s="4" t="s">
        <v>9</v>
      </c>
      <c r="CA541" s="4" t="s">
        <v>9</v>
      </c>
      <c r="CB541" s="4" t="s">
        <v>9</v>
      </c>
      <c r="CC541" s="4" t="s">
        <v>9</v>
      </c>
      <c r="CD541" s="4" t="s">
        <v>9</v>
      </c>
      <c r="CE541" s="4" t="s">
        <v>9</v>
      </c>
      <c r="CF541" s="4" t="s">
        <v>5902</v>
      </c>
      <c r="CG541" s="4" t="s">
        <v>9</v>
      </c>
      <c r="CH541" s="4" t="s">
        <v>9</v>
      </c>
      <c r="CI541" s="4" t="s">
        <v>9</v>
      </c>
      <c r="CJ541" s="4" t="s">
        <v>9</v>
      </c>
      <c r="CK541" s="104">
        <v>0.51752314814815004</v>
      </c>
      <c r="CL541" s="104">
        <v>0</v>
      </c>
      <c r="CM541" s="4" t="s">
        <v>9</v>
      </c>
      <c r="CN541" s="4" t="s">
        <v>5902</v>
      </c>
      <c r="CO541" s="4" t="s">
        <v>9</v>
      </c>
      <c r="CP541" s="4" t="s">
        <v>9</v>
      </c>
      <c r="CQ541" s="4" t="s">
        <v>9</v>
      </c>
      <c r="CR541" s="4" t="s">
        <v>9</v>
      </c>
      <c r="CS541" s="4" t="s">
        <v>9</v>
      </c>
      <c r="CT541" s="4" t="s">
        <v>9</v>
      </c>
      <c r="CU541" s="4" t="s">
        <v>9</v>
      </c>
      <c r="CV541" s="4" t="s">
        <v>11</v>
      </c>
      <c r="CW541" s="4" t="s">
        <v>5909</v>
      </c>
      <c r="CX541" s="4" t="s">
        <v>9</v>
      </c>
      <c r="CY541" s="4" t="s">
        <v>9</v>
      </c>
      <c r="CZ541" s="4" t="s">
        <v>9</v>
      </c>
      <c r="DA541" s="4" t="s">
        <v>9</v>
      </c>
      <c r="DB541" s="4" t="s">
        <v>9</v>
      </c>
      <c r="DC541" s="102"/>
      <c r="DE541" s="8" t="str">
        <f t="shared" si="16"/>
        <v>XMC008</v>
      </c>
      <c r="DF541" s="8" t="str">
        <f t="shared" si="17"/>
        <v>Digital platforms</v>
      </c>
    </row>
    <row r="542" spans="1:110">
      <c r="A542" s="4" t="s">
        <v>6448</v>
      </c>
      <c r="B542" s="4" t="s">
        <v>5899</v>
      </c>
      <c r="C542" s="4" t="s">
        <v>4955</v>
      </c>
      <c r="D542" s="4" t="s">
        <v>9</v>
      </c>
      <c r="E542" s="4" t="s">
        <v>5900</v>
      </c>
      <c r="F542" s="102">
        <v>44502</v>
      </c>
      <c r="G542" s="4" t="s">
        <v>9</v>
      </c>
      <c r="H542" s="102"/>
      <c r="I542" s="4" t="s">
        <v>7216</v>
      </c>
      <c r="J542" s="4" t="s">
        <v>9</v>
      </c>
      <c r="K542" s="4" t="s">
        <v>5002</v>
      </c>
      <c r="L542" s="4" t="s">
        <v>9</v>
      </c>
      <c r="M542" s="4" t="s">
        <v>9</v>
      </c>
      <c r="N542" s="4" t="s">
        <v>5002</v>
      </c>
      <c r="O542" s="4" t="s">
        <v>4955</v>
      </c>
      <c r="P542" s="4" t="s">
        <v>5901</v>
      </c>
      <c r="Q542" s="4" t="s">
        <v>9</v>
      </c>
      <c r="R542" s="4" t="s">
        <v>9</v>
      </c>
      <c r="S542" s="4" t="s">
        <v>11</v>
      </c>
      <c r="T542" s="4" t="s">
        <v>1449</v>
      </c>
      <c r="U542" s="4" t="s">
        <v>5902</v>
      </c>
      <c r="V542" s="102"/>
      <c r="W542" s="4" t="s">
        <v>5902</v>
      </c>
      <c r="X542" s="4" t="s">
        <v>9</v>
      </c>
      <c r="Y542" s="4" t="s">
        <v>11</v>
      </c>
      <c r="Z542" s="4" t="s">
        <v>9</v>
      </c>
      <c r="AA542" s="4" t="s">
        <v>9</v>
      </c>
      <c r="AB542" s="102"/>
      <c r="AC542" s="102"/>
      <c r="AD542" s="102"/>
      <c r="AE542" s="102">
        <v>44502</v>
      </c>
      <c r="AF542" s="102"/>
      <c r="AG542" s="102"/>
      <c r="AH542" s="4" t="s">
        <v>5903</v>
      </c>
      <c r="AI542" s="4" t="s">
        <v>9</v>
      </c>
      <c r="AJ542" s="4" t="s">
        <v>9</v>
      </c>
      <c r="AK542" s="4" t="s">
        <v>9</v>
      </c>
      <c r="AL542" s="4" t="s">
        <v>5904</v>
      </c>
      <c r="AM542" s="4" t="s">
        <v>5905</v>
      </c>
      <c r="AN542" s="4" t="s">
        <v>9</v>
      </c>
      <c r="AO542" s="4" t="s">
        <v>9</v>
      </c>
      <c r="AP542" s="4" t="s">
        <v>5902</v>
      </c>
      <c r="AQ542" s="4" t="s">
        <v>9</v>
      </c>
      <c r="AR542" s="4" t="s">
        <v>9</v>
      </c>
      <c r="AS542" s="4" t="s">
        <v>9</v>
      </c>
      <c r="AT542" s="4" t="s">
        <v>9</v>
      </c>
      <c r="AU542" s="4" t="s">
        <v>9</v>
      </c>
      <c r="AV542" s="102"/>
      <c r="AW542" s="4" t="s">
        <v>5902</v>
      </c>
      <c r="AX542" s="4" t="s">
        <v>9</v>
      </c>
      <c r="AY542" s="4" t="s">
        <v>9</v>
      </c>
      <c r="AZ542" s="4" t="s">
        <v>9</v>
      </c>
      <c r="BA542" s="4" t="s">
        <v>9</v>
      </c>
      <c r="BB542" s="103">
        <v>0</v>
      </c>
      <c r="BC542" s="102"/>
      <c r="BD542" s="4" t="s">
        <v>9</v>
      </c>
      <c r="BE542" s="102"/>
      <c r="BF542" s="102"/>
      <c r="BG542" s="4" t="s">
        <v>9</v>
      </c>
      <c r="BH542" s="4" t="s">
        <v>5906</v>
      </c>
      <c r="BI542" s="4" t="s">
        <v>9</v>
      </c>
      <c r="BJ542" s="4" t="s">
        <v>9</v>
      </c>
      <c r="BK542" s="4" t="s">
        <v>9</v>
      </c>
      <c r="BL542" s="4" t="s">
        <v>9</v>
      </c>
      <c r="BM542" s="4" t="s">
        <v>9</v>
      </c>
      <c r="BN542" s="4" t="s">
        <v>5907</v>
      </c>
      <c r="BO542" s="4" t="s">
        <v>5908</v>
      </c>
      <c r="BP542" s="4" t="s">
        <v>9</v>
      </c>
      <c r="BQ542" s="4" t="s">
        <v>9</v>
      </c>
      <c r="BR542" s="4" t="s">
        <v>5902</v>
      </c>
      <c r="BS542" s="4" t="s">
        <v>9</v>
      </c>
      <c r="BT542" s="4" t="s">
        <v>9</v>
      </c>
      <c r="BU542" s="4" t="s">
        <v>9</v>
      </c>
      <c r="BV542" s="4" t="s">
        <v>9</v>
      </c>
      <c r="BW542" s="4" t="s">
        <v>9</v>
      </c>
      <c r="BX542" s="4" t="s">
        <v>5901</v>
      </c>
      <c r="BY542" s="4" t="s">
        <v>9</v>
      </c>
      <c r="BZ542" s="4" t="s">
        <v>9</v>
      </c>
      <c r="CA542" s="4" t="s">
        <v>9</v>
      </c>
      <c r="CB542" s="4" t="s">
        <v>9</v>
      </c>
      <c r="CC542" s="4" t="s">
        <v>9</v>
      </c>
      <c r="CD542" s="4" t="s">
        <v>9</v>
      </c>
      <c r="CE542" s="4" t="s">
        <v>9</v>
      </c>
      <c r="CF542" s="4" t="s">
        <v>5902</v>
      </c>
      <c r="CG542" s="4" t="s">
        <v>9</v>
      </c>
      <c r="CH542" s="4" t="s">
        <v>9</v>
      </c>
      <c r="CI542" s="4" t="s">
        <v>9</v>
      </c>
      <c r="CJ542" s="4" t="s">
        <v>9</v>
      </c>
      <c r="CK542" s="104">
        <v>0.51752314814815004</v>
      </c>
      <c r="CL542" s="104">
        <v>0</v>
      </c>
      <c r="CM542" s="4" t="s">
        <v>9</v>
      </c>
      <c r="CN542" s="4" t="s">
        <v>5902</v>
      </c>
      <c r="CO542" s="4" t="s">
        <v>9</v>
      </c>
      <c r="CP542" s="4" t="s">
        <v>9</v>
      </c>
      <c r="CQ542" s="4" t="s">
        <v>9</v>
      </c>
      <c r="CR542" s="4" t="s">
        <v>9</v>
      </c>
      <c r="CS542" s="4" t="s">
        <v>9</v>
      </c>
      <c r="CT542" s="4" t="s">
        <v>9</v>
      </c>
      <c r="CU542" s="4" t="s">
        <v>9</v>
      </c>
      <c r="CV542" s="4" t="s">
        <v>11</v>
      </c>
      <c r="CW542" s="4" t="s">
        <v>5909</v>
      </c>
      <c r="CX542" s="4" t="s">
        <v>9</v>
      </c>
      <c r="CY542" s="4" t="s">
        <v>9</v>
      </c>
      <c r="CZ542" s="4" t="s">
        <v>9</v>
      </c>
      <c r="DA542" s="4" t="s">
        <v>9</v>
      </c>
      <c r="DB542" s="4" t="s">
        <v>9</v>
      </c>
      <c r="DC542" s="102"/>
      <c r="DE542" s="8" t="str">
        <f t="shared" si="16"/>
        <v>XMC009</v>
      </c>
      <c r="DF542" s="8" t="str">
        <f t="shared" si="17"/>
        <v>Digital and printed investor comm</v>
      </c>
    </row>
    <row r="543" spans="1:110">
      <c r="A543" s="4" t="s">
        <v>6449</v>
      </c>
      <c r="B543" s="4" t="s">
        <v>5899</v>
      </c>
      <c r="C543" s="4" t="s">
        <v>4955</v>
      </c>
      <c r="D543" s="4" t="s">
        <v>9</v>
      </c>
      <c r="E543" s="4" t="s">
        <v>5900</v>
      </c>
      <c r="F543" s="102">
        <v>44502</v>
      </c>
      <c r="G543" s="4" t="s">
        <v>9</v>
      </c>
      <c r="H543" s="102"/>
      <c r="I543" s="4" t="s">
        <v>7217</v>
      </c>
      <c r="J543" s="4" t="s">
        <v>9</v>
      </c>
      <c r="K543" s="4" t="s">
        <v>5002</v>
      </c>
      <c r="L543" s="4" t="s">
        <v>9</v>
      </c>
      <c r="M543" s="4" t="s">
        <v>9</v>
      </c>
      <c r="N543" s="4" t="s">
        <v>5002</v>
      </c>
      <c r="O543" s="4" t="s">
        <v>4955</v>
      </c>
      <c r="P543" s="4" t="s">
        <v>5901</v>
      </c>
      <c r="Q543" s="4" t="s">
        <v>9</v>
      </c>
      <c r="R543" s="4" t="s">
        <v>9</v>
      </c>
      <c r="S543" s="4" t="s">
        <v>11</v>
      </c>
      <c r="T543" s="4" t="s">
        <v>1449</v>
      </c>
      <c r="U543" s="4" t="s">
        <v>5902</v>
      </c>
      <c r="V543" s="102"/>
      <c r="W543" s="4" t="s">
        <v>5902</v>
      </c>
      <c r="X543" s="4" t="s">
        <v>9</v>
      </c>
      <c r="Y543" s="4" t="s">
        <v>11</v>
      </c>
      <c r="Z543" s="4" t="s">
        <v>9</v>
      </c>
      <c r="AA543" s="4" t="s">
        <v>9</v>
      </c>
      <c r="AB543" s="102"/>
      <c r="AC543" s="102"/>
      <c r="AD543" s="102"/>
      <c r="AE543" s="102">
        <v>44502</v>
      </c>
      <c r="AF543" s="102"/>
      <c r="AG543" s="102"/>
      <c r="AH543" s="4" t="s">
        <v>5903</v>
      </c>
      <c r="AI543" s="4" t="s">
        <v>9</v>
      </c>
      <c r="AJ543" s="4" t="s">
        <v>9</v>
      </c>
      <c r="AK543" s="4" t="s">
        <v>9</v>
      </c>
      <c r="AL543" s="4" t="s">
        <v>5904</v>
      </c>
      <c r="AM543" s="4" t="s">
        <v>5905</v>
      </c>
      <c r="AN543" s="4" t="s">
        <v>9</v>
      </c>
      <c r="AO543" s="4" t="s">
        <v>9</v>
      </c>
      <c r="AP543" s="4" t="s">
        <v>5902</v>
      </c>
      <c r="AQ543" s="4" t="s">
        <v>9</v>
      </c>
      <c r="AR543" s="4" t="s">
        <v>9</v>
      </c>
      <c r="AS543" s="4" t="s">
        <v>9</v>
      </c>
      <c r="AT543" s="4" t="s">
        <v>9</v>
      </c>
      <c r="AU543" s="4" t="s">
        <v>9</v>
      </c>
      <c r="AV543" s="102"/>
      <c r="AW543" s="4" t="s">
        <v>5902</v>
      </c>
      <c r="AX543" s="4" t="s">
        <v>9</v>
      </c>
      <c r="AY543" s="4" t="s">
        <v>9</v>
      </c>
      <c r="AZ543" s="4" t="s">
        <v>9</v>
      </c>
      <c r="BA543" s="4" t="s">
        <v>9</v>
      </c>
      <c r="BB543" s="103">
        <v>0</v>
      </c>
      <c r="BC543" s="102"/>
      <c r="BD543" s="4" t="s">
        <v>9</v>
      </c>
      <c r="BE543" s="102"/>
      <c r="BF543" s="102"/>
      <c r="BG543" s="4" t="s">
        <v>9</v>
      </c>
      <c r="BH543" s="4" t="s">
        <v>5906</v>
      </c>
      <c r="BI543" s="4" t="s">
        <v>9</v>
      </c>
      <c r="BJ543" s="4" t="s">
        <v>9</v>
      </c>
      <c r="BK543" s="4" t="s">
        <v>9</v>
      </c>
      <c r="BL543" s="4" t="s">
        <v>9</v>
      </c>
      <c r="BM543" s="4" t="s">
        <v>9</v>
      </c>
      <c r="BN543" s="4" t="s">
        <v>5907</v>
      </c>
      <c r="BO543" s="4" t="s">
        <v>5908</v>
      </c>
      <c r="BP543" s="4" t="s">
        <v>9</v>
      </c>
      <c r="BQ543" s="4" t="s">
        <v>9</v>
      </c>
      <c r="BR543" s="4" t="s">
        <v>5902</v>
      </c>
      <c r="BS543" s="4" t="s">
        <v>9</v>
      </c>
      <c r="BT543" s="4" t="s">
        <v>9</v>
      </c>
      <c r="BU543" s="4" t="s">
        <v>9</v>
      </c>
      <c r="BV543" s="4" t="s">
        <v>9</v>
      </c>
      <c r="BW543" s="4" t="s">
        <v>9</v>
      </c>
      <c r="BX543" s="4" t="s">
        <v>5901</v>
      </c>
      <c r="BY543" s="4" t="s">
        <v>9</v>
      </c>
      <c r="BZ543" s="4" t="s">
        <v>9</v>
      </c>
      <c r="CA543" s="4" t="s">
        <v>9</v>
      </c>
      <c r="CB543" s="4" t="s">
        <v>9</v>
      </c>
      <c r="CC543" s="4" t="s">
        <v>9</v>
      </c>
      <c r="CD543" s="4" t="s">
        <v>9</v>
      </c>
      <c r="CE543" s="4" t="s">
        <v>9</v>
      </c>
      <c r="CF543" s="4" t="s">
        <v>5902</v>
      </c>
      <c r="CG543" s="4" t="s">
        <v>9</v>
      </c>
      <c r="CH543" s="4" t="s">
        <v>9</v>
      </c>
      <c r="CI543" s="4" t="s">
        <v>9</v>
      </c>
      <c r="CJ543" s="4" t="s">
        <v>9</v>
      </c>
      <c r="CK543" s="104">
        <v>0.51752314814815004</v>
      </c>
      <c r="CL543" s="104">
        <v>0</v>
      </c>
      <c r="CM543" s="4" t="s">
        <v>9</v>
      </c>
      <c r="CN543" s="4" t="s">
        <v>5902</v>
      </c>
      <c r="CO543" s="4" t="s">
        <v>9</v>
      </c>
      <c r="CP543" s="4" t="s">
        <v>9</v>
      </c>
      <c r="CQ543" s="4" t="s">
        <v>9</v>
      </c>
      <c r="CR543" s="4" t="s">
        <v>9</v>
      </c>
      <c r="CS543" s="4" t="s">
        <v>9</v>
      </c>
      <c r="CT543" s="4" t="s">
        <v>9</v>
      </c>
      <c r="CU543" s="4" t="s">
        <v>9</v>
      </c>
      <c r="CV543" s="4" t="s">
        <v>11</v>
      </c>
      <c r="CW543" s="4" t="s">
        <v>5909</v>
      </c>
      <c r="CX543" s="4" t="s">
        <v>9</v>
      </c>
      <c r="CY543" s="4" t="s">
        <v>9</v>
      </c>
      <c r="CZ543" s="4" t="s">
        <v>9</v>
      </c>
      <c r="DA543" s="4" t="s">
        <v>9</v>
      </c>
      <c r="DB543" s="4" t="s">
        <v>9</v>
      </c>
      <c r="DC543" s="102"/>
      <c r="DE543" s="8" t="str">
        <f t="shared" si="16"/>
        <v>XMC010</v>
      </c>
      <c r="DF543" s="8" t="str">
        <f t="shared" si="17"/>
        <v>Marketing procurement campaign</v>
      </c>
    </row>
    <row r="544" spans="1:110">
      <c r="A544" s="4" t="s">
        <v>6450</v>
      </c>
      <c r="B544" s="4" t="s">
        <v>5899</v>
      </c>
      <c r="C544" s="4" t="s">
        <v>4955</v>
      </c>
      <c r="D544" s="4" t="s">
        <v>9</v>
      </c>
      <c r="E544" s="4" t="s">
        <v>5900</v>
      </c>
      <c r="F544" s="102">
        <v>44502</v>
      </c>
      <c r="G544" s="4" t="s">
        <v>9</v>
      </c>
      <c r="H544" s="102"/>
      <c r="I544" s="4" t="s">
        <v>7218</v>
      </c>
      <c r="J544" s="4" t="s">
        <v>9</v>
      </c>
      <c r="K544" s="4" t="s">
        <v>5002</v>
      </c>
      <c r="L544" s="4" t="s">
        <v>9</v>
      </c>
      <c r="M544" s="4" t="s">
        <v>9</v>
      </c>
      <c r="N544" s="4" t="s">
        <v>5002</v>
      </c>
      <c r="O544" s="4" t="s">
        <v>4955</v>
      </c>
      <c r="P544" s="4" t="s">
        <v>5901</v>
      </c>
      <c r="Q544" s="4" t="s">
        <v>9</v>
      </c>
      <c r="R544" s="4" t="s">
        <v>9</v>
      </c>
      <c r="S544" s="4" t="s">
        <v>11</v>
      </c>
      <c r="T544" s="4" t="s">
        <v>1449</v>
      </c>
      <c r="U544" s="4" t="s">
        <v>5902</v>
      </c>
      <c r="V544" s="102"/>
      <c r="W544" s="4" t="s">
        <v>5902</v>
      </c>
      <c r="X544" s="4" t="s">
        <v>9</v>
      </c>
      <c r="Y544" s="4" t="s">
        <v>11</v>
      </c>
      <c r="Z544" s="4" t="s">
        <v>9</v>
      </c>
      <c r="AA544" s="4" t="s">
        <v>9</v>
      </c>
      <c r="AB544" s="102"/>
      <c r="AC544" s="102"/>
      <c r="AD544" s="102"/>
      <c r="AE544" s="102">
        <v>44502</v>
      </c>
      <c r="AF544" s="102"/>
      <c r="AG544" s="102"/>
      <c r="AH544" s="4" t="s">
        <v>5903</v>
      </c>
      <c r="AI544" s="4" t="s">
        <v>9</v>
      </c>
      <c r="AJ544" s="4" t="s">
        <v>9</v>
      </c>
      <c r="AK544" s="4" t="s">
        <v>9</v>
      </c>
      <c r="AL544" s="4" t="s">
        <v>5904</v>
      </c>
      <c r="AM544" s="4" t="s">
        <v>5905</v>
      </c>
      <c r="AN544" s="4" t="s">
        <v>9</v>
      </c>
      <c r="AO544" s="4" t="s">
        <v>9</v>
      </c>
      <c r="AP544" s="4" t="s">
        <v>5902</v>
      </c>
      <c r="AQ544" s="4" t="s">
        <v>9</v>
      </c>
      <c r="AR544" s="4" t="s">
        <v>9</v>
      </c>
      <c r="AS544" s="4" t="s">
        <v>9</v>
      </c>
      <c r="AT544" s="4" t="s">
        <v>9</v>
      </c>
      <c r="AU544" s="4" t="s">
        <v>9</v>
      </c>
      <c r="AV544" s="102"/>
      <c r="AW544" s="4" t="s">
        <v>5902</v>
      </c>
      <c r="AX544" s="4" t="s">
        <v>9</v>
      </c>
      <c r="AY544" s="4" t="s">
        <v>9</v>
      </c>
      <c r="AZ544" s="4" t="s">
        <v>9</v>
      </c>
      <c r="BA544" s="4" t="s">
        <v>9</v>
      </c>
      <c r="BB544" s="103">
        <v>0</v>
      </c>
      <c r="BC544" s="102"/>
      <c r="BD544" s="4" t="s">
        <v>9</v>
      </c>
      <c r="BE544" s="102"/>
      <c r="BF544" s="102"/>
      <c r="BG544" s="4" t="s">
        <v>9</v>
      </c>
      <c r="BH544" s="4" t="s">
        <v>5906</v>
      </c>
      <c r="BI544" s="4" t="s">
        <v>9</v>
      </c>
      <c r="BJ544" s="4" t="s">
        <v>9</v>
      </c>
      <c r="BK544" s="4" t="s">
        <v>9</v>
      </c>
      <c r="BL544" s="4" t="s">
        <v>9</v>
      </c>
      <c r="BM544" s="4" t="s">
        <v>9</v>
      </c>
      <c r="BN544" s="4" t="s">
        <v>5907</v>
      </c>
      <c r="BO544" s="4" t="s">
        <v>5908</v>
      </c>
      <c r="BP544" s="4" t="s">
        <v>9</v>
      </c>
      <c r="BQ544" s="4" t="s">
        <v>9</v>
      </c>
      <c r="BR544" s="4" t="s">
        <v>5902</v>
      </c>
      <c r="BS544" s="4" t="s">
        <v>9</v>
      </c>
      <c r="BT544" s="4" t="s">
        <v>9</v>
      </c>
      <c r="BU544" s="4" t="s">
        <v>9</v>
      </c>
      <c r="BV544" s="4" t="s">
        <v>9</v>
      </c>
      <c r="BW544" s="4" t="s">
        <v>9</v>
      </c>
      <c r="BX544" s="4" t="s">
        <v>5901</v>
      </c>
      <c r="BY544" s="4" t="s">
        <v>9</v>
      </c>
      <c r="BZ544" s="4" t="s">
        <v>9</v>
      </c>
      <c r="CA544" s="4" t="s">
        <v>9</v>
      </c>
      <c r="CB544" s="4" t="s">
        <v>9</v>
      </c>
      <c r="CC544" s="4" t="s">
        <v>9</v>
      </c>
      <c r="CD544" s="4" t="s">
        <v>9</v>
      </c>
      <c r="CE544" s="4" t="s">
        <v>9</v>
      </c>
      <c r="CF544" s="4" t="s">
        <v>5902</v>
      </c>
      <c r="CG544" s="4" t="s">
        <v>9</v>
      </c>
      <c r="CH544" s="4" t="s">
        <v>9</v>
      </c>
      <c r="CI544" s="4" t="s">
        <v>9</v>
      </c>
      <c r="CJ544" s="4" t="s">
        <v>9</v>
      </c>
      <c r="CK544" s="104">
        <v>0.51752314814815004</v>
      </c>
      <c r="CL544" s="104">
        <v>0</v>
      </c>
      <c r="CM544" s="4" t="s">
        <v>9</v>
      </c>
      <c r="CN544" s="4" t="s">
        <v>5902</v>
      </c>
      <c r="CO544" s="4" t="s">
        <v>9</v>
      </c>
      <c r="CP544" s="4" t="s">
        <v>9</v>
      </c>
      <c r="CQ544" s="4" t="s">
        <v>9</v>
      </c>
      <c r="CR544" s="4" t="s">
        <v>9</v>
      </c>
      <c r="CS544" s="4" t="s">
        <v>9</v>
      </c>
      <c r="CT544" s="4" t="s">
        <v>9</v>
      </c>
      <c r="CU544" s="4" t="s">
        <v>9</v>
      </c>
      <c r="CV544" s="4" t="s">
        <v>11</v>
      </c>
      <c r="CW544" s="4" t="s">
        <v>5909</v>
      </c>
      <c r="CX544" s="4" t="s">
        <v>9</v>
      </c>
      <c r="CY544" s="4" t="s">
        <v>9</v>
      </c>
      <c r="CZ544" s="4" t="s">
        <v>9</v>
      </c>
      <c r="DA544" s="4" t="s">
        <v>9</v>
      </c>
      <c r="DB544" s="4" t="s">
        <v>9</v>
      </c>
      <c r="DC544" s="102"/>
      <c r="DE544" s="8" t="str">
        <f t="shared" si="16"/>
        <v>XMC011</v>
      </c>
      <c r="DF544" s="8" t="str">
        <f t="shared" si="17"/>
        <v>Milk supplier communication</v>
      </c>
    </row>
    <row r="545" spans="1:110">
      <c r="A545" s="4" t="s">
        <v>6451</v>
      </c>
      <c r="B545" s="4" t="s">
        <v>5899</v>
      </c>
      <c r="C545" s="4" t="s">
        <v>4955</v>
      </c>
      <c r="D545" s="4" t="s">
        <v>9</v>
      </c>
      <c r="E545" s="4" t="s">
        <v>5900</v>
      </c>
      <c r="F545" s="102">
        <v>44502</v>
      </c>
      <c r="G545" s="4" t="s">
        <v>9</v>
      </c>
      <c r="H545" s="102"/>
      <c r="I545" s="4" t="s">
        <v>7219</v>
      </c>
      <c r="J545" s="4" t="s">
        <v>9</v>
      </c>
      <c r="K545" s="4" t="s">
        <v>5002</v>
      </c>
      <c r="L545" s="4" t="s">
        <v>9</v>
      </c>
      <c r="M545" s="4" t="s">
        <v>9</v>
      </c>
      <c r="N545" s="4" t="s">
        <v>5002</v>
      </c>
      <c r="O545" s="4" t="s">
        <v>4955</v>
      </c>
      <c r="P545" s="4" t="s">
        <v>5901</v>
      </c>
      <c r="Q545" s="4" t="s">
        <v>9</v>
      </c>
      <c r="R545" s="4" t="s">
        <v>9</v>
      </c>
      <c r="S545" s="4" t="s">
        <v>11</v>
      </c>
      <c r="T545" s="4" t="s">
        <v>1449</v>
      </c>
      <c r="U545" s="4" t="s">
        <v>5902</v>
      </c>
      <c r="V545" s="102"/>
      <c r="W545" s="4" t="s">
        <v>5902</v>
      </c>
      <c r="X545" s="4" t="s">
        <v>9</v>
      </c>
      <c r="Y545" s="4" t="s">
        <v>11</v>
      </c>
      <c r="Z545" s="4" t="s">
        <v>9</v>
      </c>
      <c r="AA545" s="4" t="s">
        <v>9</v>
      </c>
      <c r="AB545" s="102"/>
      <c r="AC545" s="102"/>
      <c r="AD545" s="102"/>
      <c r="AE545" s="102">
        <v>44502</v>
      </c>
      <c r="AF545" s="102"/>
      <c r="AG545" s="102"/>
      <c r="AH545" s="4" t="s">
        <v>5903</v>
      </c>
      <c r="AI545" s="4" t="s">
        <v>9</v>
      </c>
      <c r="AJ545" s="4" t="s">
        <v>9</v>
      </c>
      <c r="AK545" s="4" t="s">
        <v>9</v>
      </c>
      <c r="AL545" s="4" t="s">
        <v>5904</v>
      </c>
      <c r="AM545" s="4" t="s">
        <v>5905</v>
      </c>
      <c r="AN545" s="4" t="s">
        <v>9</v>
      </c>
      <c r="AO545" s="4" t="s">
        <v>9</v>
      </c>
      <c r="AP545" s="4" t="s">
        <v>5902</v>
      </c>
      <c r="AQ545" s="4" t="s">
        <v>9</v>
      </c>
      <c r="AR545" s="4" t="s">
        <v>9</v>
      </c>
      <c r="AS545" s="4" t="s">
        <v>9</v>
      </c>
      <c r="AT545" s="4" t="s">
        <v>9</v>
      </c>
      <c r="AU545" s="4" t="s">
        <v>9</v>
      </c>
      <c r="AV545" s="102"/>
      <c r="AW545" s="4" t="s">
        <v>5902</v>
      </c>
      <c r="AX545" s="4" t="s">
        <v>9</v>
      </c>
      <c r="AY545" s="4" t="s">
        <v>9</v>
      </c>
      <c r="AZ545" s="4" t="s">
        <v>9</v>
      </c>
      <c r="BA545" s="4" t="s">
        <v>9</v>
      </c>
      <c r="BB545" s="103">
        <v>0</v>
      </c>
      <c r="BC545" s="102"/>
      <c r="BD545" s="4" t="s">
        <v>9</v>
      </c>
      <c r="BE545" s="102"/>
      <c r="BF545" s="102"/>
      <c r="BG545" s="4" t="s">
        <v>9</v>
      </c>
      <c r="BH545" s="4" t="s">
        <v>5906</v>
      </c>
      <c r="BI545" s="4" t="s">
        <v>9</v>
      </c>
      <c r="BJ545" s="4" t="s">
        <v>9</v>
      </c>
      <c r="BK545" s="4" t="s">
        <v>9</v>
      </c>
      <c r="BL545" s="4" t="s">
        <v>9</v>
      </c>
      <c r="BM545" s="4" t="s">
        <v>9</v>
      </c>
      <c r="BN545" s="4" t="s">
        <v>5907</v>
      </c>
      <c r="BO545" s="4" t="s">
        <v>5908</v>
      </c>
      <c r="BP545" s="4" t="s">
        <v>9</v>
      </c>
      <c r="BQ545" s="4" t="s">
        <v>9</v>
      </c>
      <c r="BR545" s="4" t="s">
        <v>5902</v>
      </c>
      <c r="BS545" s="4" t="s">
        <v>9</v>
      </c>
      <c r="BT545" s="4" t="s">
        <v>9</v>
      </c>
      <c r="BU545" s="4" t="s">
        <v>9</v>
      </c>
      <c r="BV545" s="4" t="s">
        <v>9</v>
      </c>
      <c r="BW545" s="4" t="s">
        <v>9</v>
      </c>
      <c r="BX545" s="4" t="s">
        <v>5901</v>
      </c>
      <c r="BY545" s="4" t="s">
        <v>9</v>
      </c>
      <c r="BZ545" s="4" t="s">
        <v>9</v>
      </c>
      <c r="CA545" s="4" t="s">
        <v>9</v>
      </c>
      <c r="CB545" s="4" t="s">
        <v>9</v>
      </c>
      <c r="CC545" s="4" t="s">
        <v>9</v>
      </c>
      <c r="CD545" s="4" t="s">
        <v>9</v>
      </c>
      <c r="CE545" s="4" t="s">
        <v>9</v>
      </c>
      <c r="CF545" s="4" t="s">
        <v>5902</v>
      </c>
      <c r="CG545" s="4" t="s">
        <v>9</v>
      </c>
      <c r="CH545" s="4" t="s">
        <v>9</v>
      </c>
      <c r="CI545" s="4" t="s">
        <v>9</v>
      </c>
      <c r="CJ545" s="4" t="s">
        <v>9</v>
      </c>
      <c r="CK545" s="104">
        <v>0.51752314814815004</v>
      </c>
      <c r="CL545" s="104">
        <v>0</v>
      </c>
      <c r="CM545" s="4" t="s">
        <v>9</v>
      </c>
      <c r="CN545" s="4" t="s">
        <v>5902</v>
      </c>
      <c r="CO545" s="4" t="s">
        <v>9</v>
      </c>
      <c r="CP545" s="4" t="s">
        <v>9</v>
      </c>
      <c r="CQ545" s="4" t="s">
        <v>9</v>
      </c>
      <c r="CR545" s="4" t="s">
        <v>9</v>
      </c>
      <c r="CS545" s="4" t="s">
        <v>9</v>
      </c>
      <c r="CT545" s="4" t="s">
        <v>9</v>
      </c>
      <c r="CU545" s="4" t="s">
        <v>9</v>
      </c>
      <c r="CV545" s="4" t="s">
        <v>11</v>
      </c>
      <c r="CW545" s="4" t="s">
        <v>5909</v>
      </c>
      <c r="CX545" s="4" t="s">
        <v>9</v>
      </c>
      <c r="CY545" s="4" t="s">
        <v>9</v>
      </c>
      <c r="CZ545" s="4" t="s">
        <v>9</v>
      </c>
      <c r="DA545" s="4" t="s">
        <v>9</v>
      </c>
      <c r="DB545" s="4" t="s">
        <v>9</v>
      </c>
      <c r="DC545" s="102"/>
      <c r="DE545" s="8" t="str">
        <f t="shared" si="16"/>
        <v>XMC012</v>
      </c>
      <c r="DF545" s="8" t="str">
        <f t="shared" si="17"/>
        <v>DIRFC sponsorship</v>
      </c>
    </row>
    <row r="546" spans="1:110">
      <c r="A546" s="4" t="s">
        <v>6452</v>
      </c>
      <c r="B546" s="4" t="s">
        <v>5899</v>
      </c>
      <c r="C546" s="4" t="s">
        <v>4955</v>
      </c>
      <c r="D546" s="4" t="s">
        <v>9</v>
      </c>
      <c r="E546" s="4" t="s">
        <v>5900</v>
      </c>
      <c r="F546" s="102">
        <v>44502</v>
      </c>
      <c r="G546" s="4" t="s">
        <v>9</v>
      </c>
      <c r="H546" s="102"/>
      <c r="I546" s="4" t="s">
        <v>7220</v>
      </c>
      <c r="J546" s="4" t="s">
        <v>9</v>
      </c>
      <c r="K546" s="4" t="s">
        <v>5002</v>
      </c>
      <c r="L546" s="4" t="s">
        <v>9</v>
      </c>
      <c r="M546" s="4" t="s">
        <v>9</v>
      </c>
      <c r="N546" s="4" t="s">
        <v>5002</v>
      </c>
      <c r="O546" s="4" t="s">
        <v>4955</v>
      </c>
      <c r="P546" s="4" t="s">
        <v>5901</v>
      </c>
      <c r="Q546" s="4" t="s">
        <v>9</v>
      </c>
      <c r="R546" s="4" t="s">
        <v>9</v>
      </c>
      <c r="S546" s="4" t="s">
        <v>11</v>
      </c>
      <c r="T546" s="4" t="s">
        <v>1449</v>
      </c>
      <c r="U546" s="4" t="s">
        <v>5902</v>
      </c>
      <c r="V546" s="102"/>
      <c r="W546" s="4" t="s">
        <v>5902</v>
      </c>
      <c r="X546" s="4" t="s">
        <v>9</v>
      </c>
      <c r="Y546" s="4" t="s">
        <v>11</v>
      </c>
      <c r="Z546" s="4" t="s">
        <v>9</v>
      </c>
      <c r="AA546" s="4" t="s">
        <v>9</v>
      </c>
      <c r="AB546" s="102"/>
      <c r="AC546" s="102"/>
      <c r="AD546" s="102"/>
      <c r="AE546" s="102">
        <v>44502</v>
      </c>
      <c r="AF546" s="102"/>
      <c r="AG546" s="102"/>
      <c r="AH546" s="4" t="s">
        <v>5903</v>
      </c>
      <c r="AI546" s="4" t="s">
        <v>9</v>
      </c>
      <c r="AJ546" s="4" t="s">
        <v>9</v>
      </c>
      <c r="AK546" s="4" t="s">
        <v>9</v>
      </c>
      <c r="AL546" s="4" t="s">
        <v>5904</v>
      </c>
      <c r="AM546" s="4" t="s">
        <v>5905</v>
      </c>
      <c r="AN546" s="4" t="s">
        <v>9</v>
      </c>
      <c r="AO546" s="4" t="s">
        <v>9</v>
      </c>
      <c r="AP546" s="4" t="s">
        <v>5902</v>
      </c>
      <c r="AQ546" s="4" t="s">
        <v>9</v>
      </c>
      <c r="AR546" s="4" t="s">
        <v>9</v>
      </c>
      <c r="AS546" s="4" t="s">
        <v>9</v>
      </c>
      <c r="AT546" s="4" t="s">
        <v>9</v>
      </c>
      <c r="AU546" s="4" t="s">
        <v>9</v>
      </c>
      <c r="AV546" s="102"/>
      <c r="AW546" s="4" t="s">
        <v>5902</v>
      </c>
      <c r="AX546" s="4" t="s">
        <v>9</v>
      </c>
      <c r="AY546" s="4" t="s">
        <v>9</v>
      </c>
      <c r="AZ546" s="4" t="s">
        <v>9</v>
      </c>
      <c r="BA546" s="4" t="s">
        <v>9</v>
      </c>
      <c r="BB546" s="103">
        <v>0</v>
      </c>
      <c r="BC546" s="102"/>
      <c r="BD546" s="4" t="s">
        <v>9</v>
      </c>
      <c r="BE546" s="102"/>
      <c r="BF546" s="102"/>
      <c r="BG546" s="4" t="s">
        <v>9</v>
      </c>
      <c r="BH546" s="4" t="s">
        <v>5906</v>
      </c>
      <c r="BI546" s="4" t="s">
        <v>9</v>
      </c>
      <c r="BJ546" s="4" t="s">
        <v>9</v>
      </c>
      <c r="BK546" s="4" t="s">
        <v>9</v>
      </c>
      <c r="BL546" s="4" t="s">
        <v>9</v>
      </c>
      <c r="BM546" s="4" t="s">
        <v>9</v>
      </c>
      <c r="BN546" s="4" t="s">
        <v>5907</v>
      </c>
      <c r="BO546" s="4" t="s">
        <v>5908</v>
      </c>
      <c r="BP546" s="4" t="s">
        <v>9</v>
      </c>
      <c r="BQ546" s="4" t="s">
        <v>9</v>
      </c>
      <c r="BR546" s="4" t="s">
        <v>5902</v>
      </c>
      <c r="BS546" s="4" t="s">
        <v>9</v>
      </c>
      <c r="BT546" s="4" t="s">
        <v>9</v>
      </c>
      <c r="BU546" s="4" t="s">
        <v>9</v>
      </c>
      <c r="BV546" s="4" t="s">
        <v>9</v>
      </c>
      <c r="BW546" s="4" t="s">
        <v>9</v>
      </c>
      <c r="BX546" s="4" t="s">
        <v>5901</v>
      </c>
      <c r="BY546" s="4" t="s">
        <v>9</v>
      </c>
      <c r="BZ546" s="4" t="s">
        <v>9</v>
      </c>
      <c r="CA546" s="4" t="s">
        <v>9</v>
      </c>
      <c r="CB546" s="4" t="s">
        <v>9</v>
      </c>
      <c r="CC546" s="4" t="s">
        <v>9</v>
      </c>
      <c r="CD546" s="4" t="s">
        <v>9</v>
      </c>
      <c r="CE546" s="4" t="s">
        <v>9</v>
      </c>
      <c r="CF546" s="4" t="s">
        <v>5902</v>
      </c>
      <c r="CG546" s="4" t="s">
        <v>9</v>
      </c>
      <c r="CH546" s="4" t="s">
        <v>9</v>
      </c>
      <c r="CI546" s="4" t="s">
        <v>9</v>
      </c>
      <c r="CJ546" s="4" t="s">
        <v>9</v>
      </c>
      <c r="CK546" s="104">
        <v>0.51752314814815004</v>
      </c>
      <c r="CL546" s="104">
        <v>0</v>
      </c>
      <c r="CM546" s="4" t="s">
        <v>9</v>
      </c>
      <c r="CN546" s="4" t="s">
        <v>5902</v>
      </c>
      <c r="CO546" s="4" t="s">
        <v>9</v>
      </c>
      <c r="CP546" s="4" t="s">
        <v>9</v>
      </c>
      <c r="CQ546" s="4" t="s">
        <v>9</v>
      </c>
      <c r="CR546" s="4" t="s">
        <v>9</v>
      </c>
      <c r="CS546" s="4" t="s">
        <v>9</v>
      </c>
      <c r="CT546" s="4" t="s">
        <v>9</v>
      </c>
      <c r="CU546" s="4" t="s">
        <v>9</v>
      </c>
      <c r="CV546" s="4" t="s">
        <v>11</v>
      </c>
      <c r="CW546" s="4" t="s">
        <v>5909</v>
      </c>
      <c r="CX546" s="4" t="s">
        <v>9</v>
      </c>
      <c r="CY546" s="4" t="s">
        <v>9</v>
      </c>
      <c r="CZ546" s="4" t="s">
        <v>9</v>
      </c>
      <c r="DA546" s="4" t="s">
        <v>9</v>
      </c>
      <c r="DB546" s="4" t="s">
        <v>9</v>
      </c>
      <c r="DC546" s="102"/>
      <c r="DE546" s="8" t="str">
        <f t="shared" si="16"/>
        <v>XMC013</v>
      </c>
      <c r="DF546" s="8" t="str">
        <f t="shared" si="17"/>
        <v>NEXT Foundation</v>
      </c>
    </row>
    <row r="547" spans="1:110">
      <c r="A547" s="4" t="s">
        <v>6453</v>
      </c>
      <c r="B547" s="4" t="s">
        <v>5899</v>
      </c>
      <c r="C547" s="4" t="s">
        <v>4955</v>
      </c>
      <c r="D547" s="4" t="s">
        <v>9</v>
      </c>
      <c r="E547" s="4" t="s">
        <v>5900</v>
      </c>
      <c r="F547" s="102">
        <v>44502</v>
      </c>
      <c r="G547" s="4" t="s">
        <v>9</v>
      </c>
      <c r="H547" s="102"/>
      <c r="I547" s="4" t="s">
        <v>7221</v>
      </c>
      <c r="J547" s="4" t="s">
        <v>9</v>
      </c>
      <c r="K547" s="4" t="s">
        <v>5002</v>
      </c>
      <c r="L547" s="4" t="s">
        <v>9</v>
      </c>
      <c r="M547" s="4" t="s">
        <v>9</v>
      </c>
      <c r="N547" s="4" t="s">
        <v>5002</v>
      </c>
      <c r="O547" s="4" t="s">
        <v>4955</v>
      </c>
      <c r="P547" s="4" t="s">
        <v>5901</v>
      </c>
      <c r="Q547" s="4" t="s">
        <v>9</v>
      </c>
      <c r="R547" s="4" t="s">
        <v>9</v>
      </c>
      <c r="S547" s="4" t="s">
        <v>11</v>
      </c>
      <c r="T547" s="4" t="s">
        <v>1449</v>
      </c>
      <c r="U547" s="4" t="s">
        <v>5902</v>
      </c>
      <c r="V547" s="102"/>
      <c r="W547" s="4" t="s">
        <v>5902</v>
      </c>
      <c r="X547" s="4" t="s">
        <v>9</v>
      </c>
      <c r="Y547" s="4" t="s">
        <v>11</v>
      </c>
      <c r="Z547" s="4" t="s">
        <v>9</v>
      </c>
      <c r="AA547" s="4" t="s">
        <v>9</v>
      </c>
      <c r="AB547" s="102"/>
      <c r="AC547" s="102"/>
      <c r="AD547" s="102"/>
      <c r="AE547" s="102">
        <v>44502</v>
      </c>
      <c r="AF547" s="102"/>
      <c r="AG547" s="102"/>
      <c r="AH547" s="4" t="s">
        <v>5903</v>
      </c>
      <c r="AI547" s="4" t="s">
        <v>9</v>
      </c>
      <c r="AJ547" s="4" t="s">
        <v>9</v>
      </c>
      <c r="AK547" s="4" t="s">
        <v>9</v>
      </c>
      <c r="AL547" s="4" t="s">
        <v>5904</v>
      </c>
      <c r="AM547" s="4" t="s">
        <v>5905</v>
      </c>
      <c r="AN547" s="4" t="s">
        <v>9</v>
      </c>
      <c r="AO547" s="4" t="s">
        <v>9</v>
      </c>
      <c r="AP547" s="4" t="s">
        <v>5902</v>
      </c>
      <c r="AQ547" s="4" t="s">
        <v>9</v>
      </c>
      <c r="AR547" s="4" t="s">
        <v>9</v>
      </c>
      <c r="AS547" s="4" t="s">
        <v>9</v>
      </c>
      <c r="AT547" s="4" t="s">
        <v>9</v>
      </c>
      <c r="AU547" s="4" t="s">
        <v>9</v>
      </c>
      <c r="AV547" s="102"/>
      <c r="AW547" s="4" t="s">
        <v>5902</v>
      </c>
      <c r="AX547" s="4" t="s">
        <v>9</v>
      </c>
      <c r="AY547" s="4" t="s">
        <v>9</v>
      </c>
      <c r="AZ547" s="4" t="s">
        <v>9</v>
      </c>
      <c r="BA547" s="4" t="s">
        <v>9</v>
      </c>
      <c r="BB547" s="103">
        <v>0</v>
      </c>
      <c r="BC547" s="102"/>
      <c r="BD547" s="4" t="s">
        <v>9</v>
      </c>
      <c r="BE547" s="102"/>
      <c r="BF547" s="102"/>
      <c r="BG547" s="4" t="s">
        <v>9</v>
      </c>
      <c r="BH547" s="4" t="s">
        <v>5906</v>
      </c>
      <c r="BI547" s="4" t="s">
        <v>9</v>
      </c>
      <c r="BJ547" s="4" t="s">
        <v>9</v>
      </c>
      <c r="BK547" s="4" t="s">
        <v>9</v>
      </c>
      <c r="BL547" s="4" t="s">
        <v>9</v>
      </c>
      <c r="BM547" s="4" t="s">
        <v>9</v>
      </c>
      <c r="BN547" s="4" t="s">
        <v>5907</v>
      </c>
      <c r="BO547" s="4" t="s">
        <v>5908</v>
      </c>
      <c r="BP547" s="4" t="s">
        <v>9</v>
      </c>
      <c r="BQ547" s="4" t="s">
        <v>9</v>
      </c>
      <c r="BR547" s="4" t="s">
        <v>5902</v>
      </c>
      <c r="BS547" s="4" t="s">
        <v>9</v>
      </c>
      <c r="BT547" s="4" t="s">
        <v>9</v>
      </c>
      <c r="BU547" s="4" t="s">
        <v>9</v>
      </c>
      <c r="BV547" s="4" t="s">
        <v>9</v>
      </c>
      <c r="BW547" s="4" t="s">
        <v>9</v>
      </c>
      <c r="BX547" s="4" t="s">
        <v>5901</v>
      </c>
      <c r="BY547" s="4" t="s">
        <v>9</v>
      </c>
      <c r="BZ547" s="4" t="s">
        <v>9</v>
      </c>
      <c r="CA547" s="4" t="s">
        <v>9</v>
      </c>
      <c r="CB547" s="4" t="s">
        <v>9</v>
      </c>
      <c r="CC547" s="4" t="s">
        <v>9</v>
      </c>
      <c r="CD547" s="4" t="s">
        <v>9</v>
      </c>
      <c r="CE547" s="4" t="s">
        <v>9</v>
      </c>
      <c r="CF547" s="4" t="s">
        <v>5902</v>
      </c>
      <c r="CG547" s="4" t="s">
        <v>9</v>
      </c>
      <c r="CH547" s="4" t="s">
        <v>9</v>
      </c>
      <c r="CI547" s="4" t="s">
        <v>9</v>
      </c>
      <c r="CJ547" s="4" t="s">
        <v>9</v>
      </c>
      <c r="CK547" s="104">
        <v>0.51752314814815004</v>
      </c>
      <c r="CL547" s="104">
        <v>0</v>
      </c>
      <c r="CM547" s="4" t="s">
        <v>9</v>
      </c>
      <c r="CN547" s="4" t="s">
        <v>5902</v>
      </c>
      <c r="CO547" s="4" t="s">
        <v>9</v>
      </c>
      <c r="CP547" s="4" t="s">
        <v>9</v>
      </c>
      <c r="CQ547" s="4" t="s">
        <v>9</v>
      </c>
      <c r="CR547" s="4" t="s">
        <v>9</v>
      </c>
      <c r="CS547" s="4" t="s">
        <v>9</v>
      </c>
      <c r="CT547" s="4" t="s">
        <v>9</v>
      </c>
      <c r="CU547" s="4" t="s">
        <v>9</v>
      </c>
      <c r="CV547" s="4" t="s">
        <v>11</v>
      </c>
      <c r="CW547" s="4" t="s">
        <v>5909</v>
      </c>
      <c r="CX547" s="4" t="s">
        <v>9</v>
      </c>
      <c r="CY547" s="4" t="s">
        <v>9</v>
      </c>
      <c r="CZ547" s="4" t="s">
        <v>9</v>
      </c>
      <c r="DA547" s="4" t="s">
        <v>9</v>
      </c>
      <c r="DB547" s="4" t="s">
        <v>9</v>
      </c>
      <c r="DC547" s="102"/>
      <c r="DE547" s="8" t="str">
        <f t="shared" si="16"/>
        <v>XMC014</v>
      </c>
      <c r="DF547" s="8" t="str">
        <f t="shared" si="17"/>
        <v>Sponsorship</v>
      </c>
    </row>
    <row r="548" spans="1:110">
      <c r="A548" s="4" t="s">
        <v>6454</v>
      </c>
      <c r="B548" s="4" t="s">
        <v>5899</v>
      </c>
      <c r="C548" s="4" t="s">
        <v>4955</v>
      </c>
      <c r="D548" s="4" t="s">
        <v>9</v>
      </c>
      <c r="E548" s="4" t="s">
        <v>5900</v>
      </c>
      <c r="F548" s="102">
        <v>44502</v>
      </c>
      <c r="G548" s="4" t="s">
        <v>9</v>
      </c>
      <c r="H548" s="102"/>
      <c r="I548" s="4" t="s">
        <v>7222</v>
      </c>
      <c r="J548" s="4" t="s">
        <v>9</v>
      </c>
      <c r="K548" s="4" t="s">
        <v>5002</v>
      </c>
      <c r="L548" s="4" t="s">
        <v>9</v>
      </c>
      <c r="M548" s="4" t="s">
        <v>9</v>
      </c>
      <c r="N548" s="4" t="s">
        <v>5002</v>
      </c>
      <c r="O548" s="4" t="s">
        <v>4955</v>
      </c>
      <c r="P548" s="4" t="s">
        <v>5901</v>
      </c>
      <c r="Q548" s="4" t="s">
        <v>9</v>
      </c>
      <c r="R548" s="4" t="s">
        <v>9</v>
      </c>
      <c r="S548" s="4" t="s">
        <v>11</v>
      </c>
      <c r="T548" s="4" t="s">
        <v>1449</v>
      </c>
      <c r="U548" s="4" t="s">
        <v>5902</v>
      </c>
      <c r="V548" s="102"/>
      <c r="W548" s="4" t="s">
        <v>5902</v>
      </c>
      <c r="X548" s="4" t="s">
        <v>9</v>
      </c>
      <c r="Y548" s="4" t="s">
        <v>11</v>
      </c>
      <c r="Z548" s="4" t="s">
        <v>9</v>
      </c>
      <c r="AA548" s="4" t="s">
        <v>9</v>
      </c>
      <c r="AB548" s="102"/>
      <c r="AC548" s="102"/>
      <c r="AD548" s="102"/>
      <c r="AE548" s="102">
        <v>44502</v>
      </c>
      <c r="AF548" s="102"/>
      <c r="AG548" s="102"/>
      <c r="AH548" s="4" t="s">
        <v>5903</v>
      </c>
      <c r="AI548" s="4" t="s">
        <v>9</v>
      </c>
      <c r="AJ548" s="4" t="s">
        <v>9</v>
      </c>
      <c r="AK548" s="4" t="s">
        <v>9</v>
      </c>
      <c r="AL548" s="4" t="s">
        <v>5904</v>
      </c>
      <c r="AM548" s="4" t="s">
        <v>5905</v>
      </c>
      <c r="AN548" s="4" t="s">
        <v>9</v>
      </c>
      <c r="AO548" s="4" t="s">
        <v>9</v>
      </c>
      <c r="AP548" s="4" t="s">
        <v>5902</v>
      </c>
      <c r="AQ548" s="4" t="s">
        <v>9</v>
      </c>
      <c r="AR548" s="4" t="s">
        <v>9</v>
      </c>
      <c r="AS548" s="4" t="s">
        <v>9</v>
      </c>
      <c r="AT548" s="4" t="s">
        <v>9</v>
      </c>
      <c r="AU548" s="4" t="s">
        <v>9</v>
      </c>
      <c r="AV548" s="102"/>
      <c r="AW548" s="4" t="s">
        <v>5902</v>
      </c>
      <c r="AX548" s="4" t="s">
        <v>9</v>
      </c>
      <c r="AY548" s="4" t="s">
        <v>9</v>
      </c>
      <c r="AZ548" s="4" t="s">
        <v>9</v>
      </c>
      <c r="BA548" s="4" t="s">
        <v>9</v>
      </c>
      <c r="BB548" s="103">
        <v>0</v>
      </c>
      <c r="BC548" s="102"/>
      <c r="BD548" s="4" t="s">
        <v>9</v>
      </c>
      <c r="BE548" s="102"/>
      <c r="BF548" s="102"/>
      <c r="BG548" s="4" t="s">
        <v>9</v>
      </c>
      <c r="BH548" s="4" t="s">
        <v>5906</v>
      </c>
      <c r="BI548" s="4" t="s">
        <v>9</v>
      </c>
      <c r="BJ548" s="4" t="s">
        <v>9</v>
      </c>
      <c r="BK548" s="4" t="s">
        <v>9</v>
      </c>
      <c r="BL548" s="4" t="s">
        <v>9</v>
      </c>
      <c r="BM548" s="4" t="s">
        <v>9</v>
      </c>
      <c r="BN548" s="4" t="s">
        <v>5907</v>
      </c>
      <c r="BO548" s="4" t="s">
        <v>5908</v>
      </c>
      <c r="BP548" s="4" t="s">
        <v>9</v>
      </c>
      <c r="BQ548" s="4" t="s">
        <v>9</v>
      </c>
      <c r="BR548" s="4" t="s">
        <v>5902</v>
      </c>
      <c r="BS548" s="4" t="s">
        <v>9</v>
      </c>
      <c r="BT548" s="4" t="s">
        <v>9</v>
      </c>
      <c r="BU548" s="4" t="s">
        <v>9</v>
      </c>
      <c r="BV548" s="4" t="s">
        <v>9</v>
      </c>
      <c r="BW548" s="4" t="s">
        <v>9</v>
      </c>
      <c r="BX548" s="4" t="s">
        <v>5901</v>
      </c>
      <c r="BY548" s="4" t="s">
        <v>9</v>
      </c>
      <c r="BZ548" s="4" t="s">
        <v>9</v>
      </c>
      <c r="CA548" s="4" t="s">
        <v>9</v>
      </c>
      <c r="CB548" s="4" t="s">
        <v>9</v>
      </c>
      <c r="CC548" s="4" t="s">
        <v>9</v>
      </c>
      <c r="CD548" s="4" t="s">
        <v>9</v>
      </c>
      <c r="CE548" s="4" t="s">
        <v>9</v>
      </c>
      <c r="CF548" s="4" t="s">
        <v>5902</v>
      </c>
      <c r="CG548" s="4" t="s">
        <v>9</v>
      </c>
      <c r="CH548" s="4" t="s">
        <v>9</v>
      </c>
      <c r="CI548" s="4" t="s">
        <v>9</v>
      </c>
      <c r="CJ548" s="4" t="s">
        <v>9</v>
      </c>
      <c r="CK548" s="104">
        <v>0.51752314814815004</v>
      </c>
      <c r="CL548" s="104">
        <v>0</v>
      </c>
      <c r="CM548" s="4" t="s">
        <v>9</v>
      </c>
      <c r="CN548" s="4" t="s">
        <v>5902</v>
      </c>
      <c r="CO548" s="4" t="s">
        <v>9</v>
      </c>
      <c r="CP548" s="4" t="s">
        <v>9</v>
      </c>
      <c r="CQ548" s="4" t="s">
        <v>9</v>
      </c>
      <c r="CR548" s="4" t="s">
        <v>9</v>
      </c>
      <c r="CS548" s="4" t="s">
        <v>9</v>
      </c>
      <c r="CT548" s="4" t="s">
        <v>9</v>
      </c>
      <c r="CU548" s="4" t="s">
        <v>9</v>
      </c>
      <c r="CV548" s="4" t="s">
        <v>11</v>
      </c>
      <c r="CW548" s="4" t="s">
        <v>5909</v>
      </c>
      <c r="CX548" s="4" t="s">
        <v>9</v>
      </c>
      <c r="CY548" s="4" t="s">
        <v>9</v>
      </c>
      <c r="CZ548" s="4" t="s">
        <v>9</v>
      </c>
      <c r="DA548" s="4" t="s">
        <v>9</v>
      </c>
      <c r="DB548" s="4" t="s">
        <v>9</v>
      </c>
      <c r="DC548" s="102"/>
      <c r="DE548" s="8" t="str">
        <f t="shared" si="16"/>
        <v>XMC015</v>
      </c>
      <c r="DF548" s="8" t="str">
        <f t="shared" si="17"/>
        <v>Milk supply conference</v>
      </c>
    </row>
    <row r="549" spans="1:110">
      <c r="A549" s="4" t="s">
        <v>6455</v>
      </c>
      <c r="B549" s="4" t="s">
        <v>5899</v>
      </c>
      <c r="C549" s="4" t="s">
        <v>4955</v>
      </c>
      <c r="D549" s="4" t="s">
        <v>9</v>
      </c>
      <c r="E549" s="4" t="s">
        <v>5900</v>
      </c>
      <c r="F549" s="102">
        <v>44502</v>
      </c>
      <c r="G549" s="4" t="s">
        <v>9</v>
      </c>
      <c r="H549" s="102"/>
      <c r="I549" s="4" t="s">
        <v>7223</v>
      </c>
      <c r="J549" s="4" t="s">
        <v>9</v>
      </c>
      <c r="K549" s="4" t="s">
        <v>5002</v>
      </c>
      <c r="L549" s="4" t="s">
        <v>9</v>
      </c>
      <c r="M549" s="4" t="s">
        <v>9</v>
      </c>
      <c r="N549" s="4" t="s">
        <v>5002</v>
      </c>
      <c r="O549" s="4" t="s">
        <v>4955</v>
      </c>
      <c r="P549" s="4" t="s">
        <v>5901</v>
      </c>
      <c r="Q549" s="4" t="s">
        <v>9</v>
      </c>
      <c r="R549" s="4" t="s">
        <v>9</v>
      </c>
      <c r="S549" s="4" t="s">
        <v>11</v>
      </c>
      <c r="T549" s="4" t="s">
        <v>1449</v>
      </c>
      <c r="U549" s="4" t="s">
        <v>5902</v>
      </c>
      <c r="V549" s="102"/>
      <c r="W549" s="4" t="s">
        <v>5902</v>
      </c>
      <c r="X549" s="4" t="s">
        <v>9</v>
      </c>
      <c r="Y549" s="4" t="s">
        <v>11</v>
      </c>
      <c r="Z549" s="4" t="s">
        <v>9</v>
      </c>
      <c r="AA549" s="4" t="s">
        <v>9</v>
      </c>
      <c r="AB549" s="102"/>
      <c r="AC549" s="102"/>
      <c r="AD549" s="102"/>
      <c r="AE549" s="102">
        <v>44502</v>
      </c>
      <c r="AF549" s="102"/>
      <c r="AG549" s="102"/>
      <c r="AH549" s="4" t="s">
        <v>5903</v>
      </c>
      <c r="AI549" s="4" t="s">
        <v>9</v>
      </c>
      <c r="AJ549" s="4" t="s">
        <v>9</v>
      </c>
      <c r="AK549" s="4" t="s">
        <v>9</v>
      </c>
      <c r="AL549" s="4" t="s">
        <v>5904</v>
      </c>
      <c r="AM549" s="4" t="s">
        <v>5905</v>
      </c>
      <c r="AN549" s="4" t="s">
        <v>9</v>
      </c>
      <c r="AO549" s="4" t="s">
        <v>9</v>
      </c>
      <c r="AP549" s="4" t="s">
        <v>5902</v>
      </c>
      <c r="AQ549" s="4" t="s">
        <v>9</v>
      </c>
      <c r="AR549" s="4" t="s">
        <v>9</v>
      </c>
      <c r="AS549" s="4" t="s">
        <v>9</v>
      </c>
      <c r="AT549" s="4" t="s">
        <v>9</v>
      </c>
      <c r="AU549" s="4" t="s">
        <v>9</v>
      </c>
      <c r="AV549" s="102"/>
      <c r="AW549" s="4" t="s">
        <v>5902</v>
      </c>
      <c r="AX549" s="4" t="s">
        <v>9</v>
      </c>
      <c r="AY549" s="4" t="s">
        <v>9</v>
      </c>
      <c r="AZ549" s="4" t="s">
        <v>9</v>
      </c>
      <c r="BA549" s="4" t="s">
        <v>9</v>
      </c>
      <c r="BB549" s="103">
        <v>0</v>
      </c>
      <c r="BC549" s="102"/>
      <c r="BD549" s="4" t="s">
        <v>9</v>
      </c>
      <c r="BE549" s="102"/>
      <c r="BF549" s="102"/>
      <c r="BG549" s="4" t="s">
        <v>9</v>
      </c>
      <c r="BH549" s="4" t="s">
        <v>5906</v>
      </c>
      <c r="BI549" s="4" t="s">
        <v>9</v>
      </c>
      <c r="BJ549" s="4" t="s">
        <v>9</v>
      </c>
      <c r="BK549" s="4" t="s">
        <v>9</v>
      </c>
      <c r="BL549" s="4" t="s">
        <v>9</v>
      </c>
      <c r="BM549" s="4" t="s">
        <v>9</v>
      </c>
      <c r="BN549" s="4" t="s">
        <v>5907</v>
      </c>
      <c r="BO549" s="4" t="s">
        <v>5908</v>
      </c>
      <c r="BP549" s="4" t="s">
        <v>9</v>
      </c>
      <c r="BQ549" s="4" t="s">
        <v>9</v>
      </c>
      <c r="BR549" s="4" t="s">
        <v>5902</v>
      </c>
      <c r="BS549" s="4" t="s">
        <v>9</v>
      </c>
      <c r="BT549" s="4" t="s">
        <v>9</v>
      </c>
      <c r="BU549" s="4" t="s">
        <v>9</v>
      </c>
      <c r="BV549" s="4" t="s">
        <v>9</v>
      </c>
      <c r="BW549" s="4" t="s">
        <v>9</v>
      </c>
      <c r="BX549" s="4" t="s">
        <v>5901</v>
      </c>
      <c r="BY549" s="4" t="s">
        <v>9</v>
      </c>
      <c r="BZ549" s="4" t="s">
        <v>9</v>
      </c>
      <c r="CA549" s="4" t="s">
        <v>9</v>
      </c>
      <c r="CB549" s="4" t="s">
        <v>9</v>
      </c>
      <c r="CC549" s="4" t="s">
        <v>9</v>
      </c>
      <c r="CD549" s="4" t="s">
        <v>9</v>
      </c>
      <c r="CE549" s="4" t="s">
        <v>9</v>
      </c>
      <c r="CF549" s="4" t="s">
        <v>5902</v>
      </c>
      <c r="CG549" s="4" t="s">
        <v>9</v>
      </c>
      <c r="CH549" s="4" t="s">
        <v>9</v>
      </c>
      <c r="CI549" s="4" t="s">
        <v>9</v>
      </c>
      <c r="CJ549" s="4" t="s">
        <v>9</v>
      </c>
      <c r="CK549" s="104">
        <v>0.51752314814815004</v>
      </c>
      <c r="CL549" s="104">
        <v>0</v>
      </c>
      <c r="CM549" s="4" t="s">
        <v>9</v>
      </c>
      <c r="CN549" s="4" t="s">
        <v>5902</v>
      </c>
      <c r="CO549" s="4" t="s">
        <v>9</v>
      </c>
      <c r="CP549" s="4" t="s">
        <v>9</v>
      </c>
      <c r="CQ549" s="4" t="s">
        <v>9</v>
      </c>
      <c r="CR549" s="4" t="s">
        <v>9</v>
      </c>
      <c r="CS549" s="4" t="s">
        <v>9</v>
      </c>
      <c r="CT549" s="4" t="s">
        <v>9</v>
      </c>
      <c r="CU549" s="4" t="s">
        <v>9</v>
      </c>
      <c r="CV549" s="4" t="s">
        <v>11</v>
      </c>
      <c r="CW549" s="4" t="s">
        <v>5909</v>
      </c>
      <c r="CX549" s="4" t="s">
        <v>9</v>
      </c>
      <c r="CY549" s="4" t="s">
        <v>9</v>
      </c>
      <c r="CZ549" s="4" t="s">
        <v>9</v>
      </c>
      <c r="DA549" s="4" t="s">
        <v>9</v>
      </c>
      <c r="DB549" s="4" t="s">
        <v>9</v>
      </c>
      <c r="DC549" s="102"/>
      <c r="DE549" s="8" t="str">
        <f t="shared" si="16"/>
        <v>XMC016</v>
      </c>
      <c r="DF549" s="8" t="str">
        <f t="shared" si="17"/>
        <v>Event contingency</v>
      </c>
    </row>
    <row r="550" spans="1:110">
      <c r="A550" s="4" t="s">
        <v>6456</v>
      </c>
      <c r="B550" s="4" t="s">
        <v>5899</v>
      </c>
      <c r="C550" s="4" t="s">
        <v>4955</v>
      </c>
      <c r="D550" s="4" t="s">
        <v>9</v>
      </c>
      <c r="E550" s="4" t="s">
        <v>5900</v>
      </c>
      <c r="F550" s="102">
        <v>44502</v>
      </c>
      <c r="G550" s="4" t="s">
        <v>9</v>
      </c>
      <c r="H550" s="102"/>
      <c r="I550" s="4" t="s">
        <v>7224</v>
      </c>
      <c r="J550" s="4" t="s">
        <v>9</v>
      </c>
      <c r="K550" s="4" t="s">
        <v>5002</v>
      </c>
      <c r="L550" s="4" t="s">
        <v>9</v>
      </c>
      <c r="M550" s="4" t="s">
        <v>9</v>
      </c>
      <c r="N550" s="4" t="s">
        <v>5002</v>
      </c>
      <c r="O550" s="4" t="s">
        <v>4955</v>
      </c>
      <c r="P550" s="4" t="s">
        <v>5901</v>
      </c>
      <c r="Q550" s="4" t="s">
        <v>9</v>
      </c>
      <c r="R550" s="4" t="s">
        <v>9</v>
      </c>
      <c r="S550" s="4" t="s">
        <v>11</v>
      </c>
      <c r="T550" s="4" t="s">
        <v>1449</v>
      </c>
      <c r="U550" s="4" t="s">
        <v>5902</v>
      </c>
      <c r="V550" s="102"/>
      <c r="W550" s="4" t="s">
        <v>5902</v>
      </c>
      <c r="X550" s="4" t="s">
        <v>9</v>
      </c>
      <c r="Y550" s="4" t="s">
        <v>11</v>
      </c>
      <c r="Z550" s="4" t="s">
        <v>9</v>
      </c>
      <c r="AA550" s="4" t="s">
        <v>9</v>
      </c>
      <c r="AB550" s="102"/>
      <c r="AC550" s="102"/>
      <c r="AD550" s="102"/>
      <c r="AE550" s="102">
        <v>44502</v>
      </c>
      <c r="AF550" s="102"/>
      <c r="AG550" s="102"/>
      <c r="AH550" s="4" t="s">
        <v>5903</v>
      </c>
      <c r="AI550" s="4" t="s">
        <v>9</v>
      </c>
      <c r="AJ550" s="4" t="s">
        <v>9</v>
      </c>
      <c r="AK550" s="4" t="s">
        <v>9</v>
      </c>
      <c r="AL550" s="4" t="s">
        <v>5904</v>
      </c>
      <c r="AM550" s="4" t="s">
        <v>5905</v>
      </c>
      <c r="AN550" s="4" t="s">
        <v>9</v>
      </c>
      <c r="AO550" s="4" t="s">
        <v>9</v>
      </c>
      <c r="AP550" s="4" t="s">
        <v>5902</v>
      </c>
      <c r="AQ550" s="4" t="s">
        <v>9</v>
      </c>
      <c r="AR550" s="4" t="s">
        <v>9</v>
      </c>
      <c r="AS550" s="4" t="s">
        <v>9</v>
      </c>
      <c r="AT550" s="4" t="s">
        <v>9</v>
      </c>
      <c r="AU550" s="4" t="s">
        <v>9</v>
      </c>
      <c r="AV550" s="102"/>
      <c r="AW550" s="4" t="s">
        <v>5902</v>
      </c>
      <c r="AX550" s="4" t="s">
        <v>9</v>
      </c>
      <c r="AY550" s="4" t="s">
        <v>9</v>
      </c>
      <c r="AZ550" s="4" t="s">
        <v>9</v>
      </c>
      <c r="BA550" s="4" t="s">
        <v>9</v>
      </c>
      <c r="BB550" s="103">
        <v>0</v>
      </c>
      <c r="BC550" s="102"/>
      <c r="BD550" s="4" t="s">
        <v>9</v>
      </c>
      <c r="BE550" s="102"/>
      <c r="BF550" s="102"/>
      <c r="BG550" s="4" t="s">
        <v>9</v>
      </c>
      <c r="BH550" s="4" t="s">
        <v>5906</v>
      </c>
      <c r="BI550" s="4" t="s">
        <v>9</v>
      </c>
      <c r="BJ550" s="4" t="s">
        <v>9</v>
      </c>
      <c r="BK550" s="4" t="s">
        <v>9</v>
      </c>
      <c r="BL550" s="4" t="s">
        <v>9</v>
      </c>
      <c r="BM550" s="4" t="s">
        <v>9</v>
      </c>
      <c r="BN550" s="4" t="s">
        <v>5907</v>
      </c>
      <c r="BO550" s="4" t="s">
        <v>5908</v>
      </c>
      <c r="BP550" s="4" t="s">
        <v>9</v>
      </c>
      <c r="BQ550" s="4" t="s">
        <v>9</v>
      </c>
      <c r="BR550" s="4" t="s">
        <v>5902</v>
      </c>
      <c r="BS550" s="4" t="s">
        <v>9</v>
      </c>
      <c r="BT550" s="4" t="s">
        <v>9</v>
      </c>
      <c r="BU550" s="4" t="s">
        <v>9</v>
      </c>
      <c r="BV550" s="4" t="s">
        <v>9</v>
      </c>
      <c r="BW550" s="4" t="s">
        <v>9</v>
      </c>
      <c r="BX550" s="4" t="s">
        <v>5901</v>
      </c>
      <c r="BY550" s="4" t="s">
        <v>9</v>
      </c>
      <c r="BZ550" s="4" t="s">
        <v>9</v>
      </c>
      <c r="CA550" s="4" t="s">
        <v>9</v>
      </c>
      <c r="CB550" s="4" t="s">
        <v>9</v>
      </c>
      <c r="CC550" s="4" t="s">
        <v>9</v>
      </c>
      <c r="CD550" s="4" t="s">
        <v>9</v>
      </c>
      <c r="CE550" s="4" t="s">
        <v>9</v>
      </c>
      <c r="CF550" s="4" t="s">
        <v>5902</v>
      </c>
      <c r="CG550" s="4" t="s">
        <v>9</v>
      </c>
      <c r="CH550" s="4" t="s">
        <v>9</v>
      </c>
      <c r="CI550" s="4" t="s">
        <v>9</v>
      </c>
      <c r="CJ550" s="4" t="s">
        <v>9</v>
      </c>
      <c r="CK550" s="104">
        <v>0.51752314814815004</v>
      </c>
      <c r="CL550" s="104">
        <v>0</v>
      </c>
      <c r="CM550" s="4" t="s">
        <v>9</v>
      </c>
      <c r="CN550" s="4" t="s">
        <v>5902</v>
      </c>
      <c r="CO550" s="4" t="s">
        <v>9</v>
      </c>
      <c r="CP550" s="4" t="s">
        <v>9</v>
      </c>
      <c r="CQ550" s="4" t="s">
        <v>9</v>
      </c>
      <c r="CR550" s="4" t="s">
        <v>9</v>
      </c>
      <c r="CS550" s="4" t="s">
        <v>9</v>
      </c>
      <c r="CT550" s="4" t="s">
        <v>9</v>
      </c>
      <c r="CU550" s="4" t="s">
        <v>9</v>
      </c>
      <c r="CV550" s="4" t="s">
        <v>11</v>
      </c>
      <c r="CW550" s="4" t="s">
        <v>5909</v>
      </c>
      <c r="CX550" s="4" t="s">
        <v>9</v>
      </c>
      <c r="CY550" s="4" t="s">
        <v>9</v>
      </c>
      <c r="CZ550" s="4" t="s">
        <v>9</v>
      </c>
      <c r="DA550" s="4" t="s">
        <v>9</v>
      </c>
      <c r="DB550" s="4" t="s">
        <v>9</v>
      </c>
      <c r="DC550" s="102"/>
      <c r="DE550" s="8" t="str">
        <f t="shared" si="16"/>
        <v>XMC017</v>
      </c>
      <c r="DF550" s="8" t="str">
        <f t="shared" si="17"/>
        <v>Trademark Amortisation &amp; Costs</v>
      </c>
    </row>
    <row r="551" spans="1:110">
      <c r="A551" s="4" t="s">
        <v>6457</v>
      </c>
      <c r="B551" s="4" t="s">
        <v>5899</v>
      </c>
      <c r="C551" s="4" t="s">
        <v>4955</v>
      </c>
      <c r="D551" s="4" t="s">
        <v>9</v>
      </c>
      <c r="E551" s="4" t="s">
        <v>5900</v>
      </c>
      <c r="F551" s="102">
        <v>44502</v>
      </c>
      <c r="G551" s="4" t="s">
        <v>9</v>
      </c>
      <c r="H551" s="102"/>
      <c r="I551" s="4" t="s">
        <v>7225</v>
      </c>
      <c r="J551" s="4" t="s">
        <v>9</v>
      </c>
      <c r="K551" s="4" t="s">
        <v>5002</v>
      </c>
      <c r="L551" s="4" t="s">
        <v>9</v>
      </c>
      <c r="M551" s="4" t="s">
        <v>9</v>
      </c>
      <c r="N551" s="4" t="s">
        <v>5002</v>
      </c>
      <c r="O551" s="4" t="s">
        <v>4955</v>
      </c>
      <c r="P551" s="4" t="s">
        <v>5901</v>
      </c>
      <c r="Q551" s="4" t="s">
        <v>9</v>
      </c>
      <c r="R551" s="4" t="s">
        <v>9</v>
      </c>
      <c r="S551" s="4" t="s">
        <v>11</v>
      </c>
      <c r="T551" s="4" t="s">
        <v>1449</v>
      </c>
      <c r="U551" s="4" t="s">
        <v>5902</v>
      </c>
      <c r="V551" s="102"/>
      <c r="W551" s="4" t="s">
        <v>5902</v>
      </c>
      <c r="X551" s="4" t="s">
        <v>9</v>
      </c>
      <c r="Y551" s="4" t="s">
        <v>11</v>
      </c>
      <c r="Z551" s="4" t="s">
        <v>9</v>
      </c>
      <c r="AA551" s="4" t="s">
        <v>9</v>
      </c>
      <c r="AB551" s="102"/>
      <c r="AC551" s="102"/>
      <c r="AD551" s="102"/>
      <c r="AE551" s="102">
        <v>44502</v>
      </c>
      <c r="AF551" s="102"/>
      <c r="AG551" s="102"/>
      <c r="AH551" s="4" t="s">
        <v>5903</v>
      </c>
      <c r="AI551" s="4" t="s">
        <v>9</v>
      </c>
      <c r="AJ551" s="4" t="s">
        <v>9</v>
      </c>
      <c r="AK551" s="4" t="s">
        <v>9</v>
      </c>
      <c r="AL551" s="4" t="s">
        <v>5904</v>
      </c>
      <c r="AM551" s="4" t="s">
        <v>5905</v>
      </c>
      <c r="AN551" s="4" t="s">
        <v>9</v>
      </c>
      <c r="AO551" s="4" t="s">
        <v>9</v>
      </c>
      <c r="AP551" s="4" t="s">
        <v>5902</v>
      </c>
      <c r="AQ551" s="4" t="s">
        <v>9</v>
      </c>
      <c r="AR551" s="4" t="s">
        <v>9</v>
      </c>
      <c r="AS551" s="4" t="s">
        <v>9</v>
      </c>
      <c r="AT551" s="4" t="s">
        <v>9</v>
      </c>
      <c r="AU551" s="4" t="s">
        <v>9</v>
      </c>
      <c r="AV551" s="102"/>
      <c r="AW551" s="4" t="s">
        <v>5902</v>
      </c>
      <c r="AX551" s="4" t="s">
        <v>9</v>
      </c>
      <c r="AY551" s="4" t="s">
        <v>9</v>
      </c>
      <c r="AZ551" s="4" t="s">
        <v>9</v>
      </c>
      <c r="BA551" s="4" t="s">
        <v>9</v>
      </c>
      <c r="BB551" s="103">
        <v>0</v>
      </c>
      <c r="BC551" s="102"/>
      <c r="BD551" s="4" t="s">
        <v>9</v>
      </c>
      <c r="BE551" s="102"/>
      <c r="BF551" s="102"/>
      <c r="BG551" s="4" t="s">
        <v>9</v>
      </c>
      <c r="BH551" s="4" t="s">
        <v>5906</v>
      </c>
      <c r="BI551" s="4" t="s">
        <v>9</v>
      </c>
      <c r="BJ551" s="4" t="s">
        <v>9</v>
      </c>
      <c r="BK551" s="4" t="s">
        <v>9</v>
      </c>
      <c r="BL551" s="4" t="s">
        <v>9</v>
      </c>
      <c r="BM551" s="4" t="s">
        <v>9</v>
      </c>
      <c r="BN551" s="4" t="s">
        <v>5907</v>
      </c>
      <c r="BO551" s="4" t="s">
        <v>5908</v>
      </c>
      <c r="BP551" s="4" t="s">
        <v>9</v>
      </c>
      <c r="BQ551" s="4" t="s">
        <v>9</v>
      </c>
      <c r="BR551" s="4" t="s">
        <v>5902</v>
      </c>
      <c r="BS551" s="4" t="s">
        <v>9</v>
      </c>
      <c r="BT551" s="4" t="s">
        <v>9</v>
      </c>
      <c r="BU551" s="4" t="s">
        <v>9</v>
      </c>
      <c r="BV551" s="4" t="s">
        <v>9</v>
      </c>
      <c r="BW551" s="4" t="s">
        <v>9</v>
      </c>
      <c r="BX551" s="4" t="s">
        <v>5901</v>
      </c>
      <c r="BY551" s="4" t="s">
        <v>9</v>
      </c>
      <c r="BZ551" s="4" t="s">
        <v>9</v>
      </c>
      <c r="CA551" s="4" t="s">
        <v>9</v>
      </c>
      <c r="CB551" s="4" t="s">
        <v>9</v>
      </c>
      <c r="CC551" s="4" t="s">
        <v>9</v>
      </c>
      <c r="CD551" s="4" t="s">
        <v>9</v>
      </c>
      <c r="CE551" s="4" t="s">
        <v>9</v>
      </c>
      <c r="CF551" s="4" t="s">
        <v>5902</v>
      </c>
      <c r="CG551" s="4" t="s">
        <v>9</v>
      </c>
      <c r="CH551" s="4" t="s">
        <v>9</v>
      </c>
      <c r="CI551" s="4" t="s">
        <v>9</v>
      </c>
      <c r="CJ551" s="4" t="s">
        <v>9</v>
      </c>
      <c r="CK551" s="104">
        <v>0.51753472222221997</v>
      </c>
      <c r="CL551" s="104">
        <v>0</v>
      </c>
      <c r="CM551" s="4" t="s">
        <v>9</v>
      </c>
      <c r="CN551" s="4" t="s">
        <v>5902</v>
      </c>
      <c r="CO551" s="4" t="s">
        <v>9</v>
      </c>
      <c r="CP551" s="4" t="s">
        <v>9</v>
      </c>
      <c r="CQ551" s="4" t="s">
        <v>9</v>
      </c>
      <c r="CR551" s="4" t="s">
        <v>9</v>
      </c>
      <c r="CS551" s="4" t="s">
        <v>9</v>
      </c>
      <c r="CT551" s="4" t="s">
        <v>9</v>
      </c>
      <c r="CU551" s="4" t="s">
        <v>9</v>
      </c>
      <c r="CV551" s="4" t="s">
        <v>11</v>
      </c>
      <c r="CW551" s="4" t="s">
        <v>5909</v>
      </c>
      <c r="CX551" s="4" t="s">
        <v>9</v>
      </c>
      <c r="CY551" s="4" t="s">
        <v>9</v>
      </c>
      <c r="CZ551" s="4" t="s">
        <v>9</v>
      </c>
      <c r="DA551" s="4" t="s">
        <v>9</v>
      </c>
      <c r="DB551" s="4" t="s">
        <v>9</v>
      </c>
      <c r="DC551" s="102"/>
      <c r="DE551" s="8" t="str">
        <f t="shared" si="16"/>
        <v>XMC018</v>
      </c>
      <c r="DF551" s="8" t="str">
        <f t="shared" si="17"/>
        <v>Nutracuetical IGF</v>
      </c>
    </row>
    <row r="552" spans="1:110">
      <c r="A552" s="4" t="s">
        <v>6458</v>
      </c>
      <c r="B552" s="4" t="s">
        <v>5899</v>
      </c>
      <c r="C552" s="4" t="s">
        <v>4955</v>
      </c>
      <c r="D552" s="4" t="s">
        <v>9</v>
      </c>
      <c r="E552" s="4" t="s">
        <v>5900</v>
      </c>
      <c r="F552" s="102">
        <v>44502</v>
      </c>
      <c r="G552" s="4" t="s">
        <v>9</v>
      </c>
      <c r="H552" s="102"/>
      <c r="I552" s="4" t="s">
        <v>7226</v>
      </c>
      <c r="J552" s="4" t="s">
        <v>9</v>
      </c>
      <c r="K552" s="4" t="s">
        <v>5002</v>
      </c>
      <c r="L552" s="4" t="s">
        <v>9</v>
      </c>
      <c r="M552" s="4" t="s">
        <v>9</v>
      </c>
      <c r="N552" s="4" t="s">
        <v>5002</v>
      </c>
      <c r="O552" s="4" t="s">
        <v>4955</v>
      </c>
      <c r="P552" s="4" t="s">
        <v>5901</v>
      </c>
      <c r="Q552" s="4" t="s">
        <v>9</v>
      </c>
      <c r="R552" s="4" t="s">
        <v>9</v>
      </c>
      <c r="S552" s="4" t="s">
        <v>11</v>
      </c>
      <c r="T552" s="4" t="s">
        <v>1449</v>
      </c>
      <c r="U552" s="4" t="s">
        <v>5902</v>
      </c>
      <c r="V552" s="102"/>
      <c r="W552" s="4" t="s">
        <v>5902</v>
      </c>
      <c r="X552" s="4" t="s">
        <v>9</v>
      </c>
      <c r="Y552" s="4" t="s">
        <v>11</v>
      </c>
      <c r="Z552" s="4" t="s">
        <v>9</v>
      </c>
      <c r="AA552" s="4" t="s">
        <v>9</v>
      </c>
      <c r="AB552" s="102"/>
      <c r="AC552" s="102"/>
      <c r="AD552" s="102"/>
      <c r="AE552" s="102">
        <v>44502</v>
      </c>
      <c r="AF552" s="102"/>
      <c r="AG552" s="102"/>
      <c r="AH552" s="4" t="s">
        <v>5903</v>
      </c>
      <c r="AI552" s="4" t="s">
        <v>9</v>
      </c>
      <c r="AJ552" s="4" t="s">
        <v>9</v>
      </c>
      <c r="AK552" s="4" t="s">
        <v>9</v>
      </c>
      <c r="AL552" s="4" t="s">
        <v>5904</v>
      </c>
      <c r="AM552" s="4" t="s">
        <v>5905</v>
      </c>
      <c r="AN552" s="4" t="s">
        <v>9</v>
      </c>
      <c r="AO552" s="4" t="s">
        <v>9</v>
      </c>
      <c r="AP552" s="4" t="s">
        <v>5902</v>
      </c>
      <c r="AQ552" s="4" t="s">
        <v>9</v>
      </c>
      <c r="AR552" s="4" t="s">
        <v>9</v>
      </c>
      <c r="AS552" s="4" t="s">
        <v>9</v>
      </c>
      <c r="AT552" s="4" t="s">
        <v>9</v>
      </c>
      <c r="AU552" s="4" t="s">
        <v>9</v>
      </c>
      <c r="AV552" s="102"/>
      <c r="AW552" s="4" t="s">
        <v>5902</v>
      </c>
      <c r="AX552" s="4" t="s">
        <v>9</v>
      </c>
      <c r="AY552" s="4" t="s">
        <v>9</v>
      </c>
      <c r="AZ552" s="4" t="s">
        <v>9</v>
      </c>
      <c r="BA552" s="4" t="s">
        <v>9</v>
      </c>
      <c r="BB552" s="103">
        <v>0</v>
      </c>
      <c r="BC552" s="102"/>
      <c r="BD552" s="4" t="s">
        <v>9</v>
      </c>
      <c r="BE552" s="102"/>
      <c r="BF552" s="102"/>
      <c r="BG552" s="4" t="s">
        <v>9</v>
      </c>
      <c r="BH552" s="4" t="s">
        <v>5906</v>
      </c>
      <c r="BI552" s="4" t="s">
        <v>9</v>
      </c>
      <c r="BJ552" s="4" t="s">
        <v>9</v>
      </c>
      <c r="BK552" s="4" t="s">
        <v>9</v>
      </c>
      <c r="BL552" s="4" t="s">
        <v>9</v>
      </c>
      <c r="BM552" s="4" t="s">
        <v>9</v>
      </c>
      <c r="BN552" s="4" t="s">
        <v>5907</v>
      </c>
      <c r="BO552" s="4" t="s">
        <v>5908</v>
      </c>
      <c r="BP552" s="4" t="s">
        <v>9</v>
      </c>
      <c r="BQ552" s="4" t="s">
        <v>9</v>
      </c>
      <c r="BR552" s="4" t="s">
        <v>5902</v>
      </c>
      <c r="BS552" s="4" t="s">
        <v>9</v>
      </c>
      <c r="BT552" s="4" t="s">
        <v>9</v>
      </c>
      <c r="BU552" s="4" t="s">
        <v>9</v>
      </c>
      <c r="BV552" s="4" t="s">
        <v>9</v>
      </c>
      <c r="BW552" s="4" t="s">
        <v>9</v>
      </c>
      <c r="BX552" s="4" t="s">
        <v>5901</v>
      </c>
      <c r="BY552" s="4" t="s">
        <v>9</v>
      </c>
      <c r="BZ552" s="4" t="s">
        <v>9</v>
      </c>
      <c r="CA552" s="4" t="s">
        <v>9</v>
      </c>
      <c r="CB552" s="4" t="s">
        <v>9</v>
      </c>
      <c r="CC552" s="4" t="s">
        <v>9</v>
      </c>
      <c r="CD552" s="4" t="s">
        <v>9</v>
      </c>
      <c r="CE552" s="4" t="s">
        <v>9</v>
      </c>
      <c r="CF552" s="4" t="s">
        <v>5902</v>
      </c>
      <c r="CG552" s="4" t="s">
        <v>9</v>
      </c>
      <c r="CH552" s="4" t="s">
        <v>9</v>
      </c>
      <c r="CI552" s="4" t="s">
        <v>9</v>
      </c>
      <c r="CJ552" s="4" t="s">
        <v>9</v>
      </c>
      <c r="CK552" s="104">
        <v>0.51753472222221997</v>
      </c>
      <c r="CL552" s="104">
        <v>0</v>
      </c>
      <c r="CM552" s="4" t="s">
        <v>9</v>
      </c>
      <c r="CN552" s="4" t="s">
        <v>5902</v>
      </c>
      <c r="CO552" s="4" t="s">
        <v>9</v>
      </c>
      <c r="CP552" s="4" t="s">
        <v>9</v>
      </c>
      <c r="CQ552" s="4" t="s">
        <v>9</v>
      </c>
      <c r="CR552" s="4" t="s">
        <v>9</v>
      </c>
      <c r="CS552" s="4" t="s">
        <v>9</v>
      </c>
      <c r="CT552" s="4" t="s">
        <v>9</v>
      </c>
      <c r="CU552" s="4" t="s">
        <v>9</v>
      </c>
      <c r="CV552" s="4" t="s">
        <v>11</v>
      </c>
      <c r="CW552" s="4" t="s">
        <v>5909</v>
      </c>
      <c r="CX552" s="4" t="s">
        <v>9</v>
      </c>
      <c r="CY552" s="4" t="s">
        <v>9</v>
      </c>
      <c r="CZ552" s="4" t="s">
        <v>9</v>
      </c>
      <c r="DA552" s="4" t="s">
        <v>9</v>
      </c>
      <c r="DB552" s="4" t="s">
        <v>9</v>
      </c>
      <c r="DC552" s="102"/>
      <c r="DE552" s="8" t="str">
        <f t="shared" si="16"/>
        <v>XMC019</v>
      </c>
      <c r="DF552" s="8" t="str">
        <f t="shared" si="17"/>
        <v>Market Research</v>
      </c>
    </row>
    <row r="553" spans="1:110">
      <c r="A553" s="4" t="s">
        <v>6459</v>
      </c>
      <c r="B553" s="4" t="s">
        <v>5899</v>
      </c>
      <c r="C553" s="4" t="s">
        <v>4955</v>
      </c>
      <c r="D553" s="4" t="s">
        <v>9</v>
      </c>
      <c r="E553" s="4" t="s">
        <v>5900</v>
      </c>
      <c r="F553" s="102">
        <v>44502</v>
      </c>
      <c r="G553" s="4" t="s">
        <v>9</v>
      </c>
      <c r="H553" s="102"/>
      <c r="I553" s="4" t="s">
        <v>7227</v>
      </c>
      <c r="J553" s="4" t="s">
        <v>9</v>
      </c>
      <c r="K553" s="4" t="s">
        <v>5002</v>
      </c>
      <c r="L553" s="4" t="s">
        <v>9</v>
      </c>
      <c r="M553" s="4" t="s">
        <v>9</v>
      </c>
      <c r="N553" s="4" t="s">
        <v>5002</v>
      </c>
      <c r="O553" s="4" t="s">
        <v>4955</v>
      </c>
      <c r="P553" s="4" t="s">
        <v>5901</v>
      </c>
      <c r="Q553" s="4" t="s">
        <v>9</v>
      </c>
      <c r="R553" s="4" t="s">
        <v>9</v>
      </c>
      <c r="S553" s="4" t="s">
        <v>11</v>
      </c>
      <c r="T553" s="4" t="s">
        <v>1449</v>
      </c>
      <c r="U553" s="4" t="s">
        <v>5902</v>
      </c>
      <c r="V553" s="102"/>
      <c r="W553" s="4" t="s">
        <v>5902</v>
      </c>
      <c r="X553" s="4" t="s">
        <v>9</v>
      </c>
      <c r="Y553" s="4" t="s">
        <v>11</v>
      </c>
      <c r="Z553" s="4" t="s">
        <v>9</v>
      </c>
      <c r="AA553" s="4" t="s">
        <v>9</v>
      </c>
      <c r="AB553" s="102"/>
      <c r="AC553" s="102"/>
      <c r="AD553" s="102"/>
      <c r="AE553" s="102">
        <v>44502</v>
      </c>
      <c r="AF553" s="102"/>
      <c r="AG553" s="102"/>
      <c r="AH553" s="4" t="s">
        <v>5903</v>
      </c>
      <c r="AI553" s="4" t="s">
        <v>9</v>
      </c>
      <c r="AJ553" s="4" t="s">
        <v>9</v>
      </c>
      <c r="AK553" s="4" t="s">
        <v>9</v>
      </c>
      <c r="AL553" s="4" t="s">
        <v>5904</v>
      </c>
      <c r="AM553" s="4" t="s">
        <v>5905</v>
      </c>
      <c r="AN553" s="4" t="s">
        <v>9</v>
      </c>
      <c r="AO553" s="4" t="s">
        <v>9</v>
      </c>
      <c r="AP553" s="4" t="s">
        <v>5902</v>
      </c>
      <c r="AQ553" s="4" t="s">
        <v>9</v>
      </c>
      <c r="AR553" s="4" t="s">
        <v>9</v>
      </c>
      <c r="AS553" s="4" t="s">
        <v>9</v>
      </c>
      <c r="AT553" s="4" t="s">
        <v>9</v>
      </c>
      <c r="AU553" s="4" t="s">
        <v>9</v>
      </c>
      <c r="AV553" s="102"/>
      <c r="AW553" s="4" t="s">
        <v>5902</v>
      </c>
      <c r="AX553" s="4" t="s">
        <v>9</v>
      </c>
      <c r="AY553" s="4" t="s">
        <v>9</v>
      </c>
      <c r="AZ553" s="4" t="s">
        <v>9</v>
      </c>
      <c r="BA553" s="4" t="s">
        <v>9</v>
      </c>
      <c r="BB553" s="103">
        <v>0</v>
      </c>
      <c r="BC553" s="102"/>
      <c r="BD553" s="4" t="s">
        <v>9</v>
      </c>
      <c r="BE553" s="102"/>
      <c r="BF553" s="102"/>
      <c r="BG553" s="4" t="s">
        <v>9</v>
      </c>
      <c r="BH553" s="4" t="s">
        <v>5906</v>
      </c>
      <c r="BI553" s="4" t="s">
        <v>9</v>
      </c>
      <c r="BJ553" s="4" t="s">
        <v>9</v>
      </c>
      <c r="BK553" s="4" t="s">
        <v>9</v>
      </c>
      <c r="BL553" s="4" t="s">
        <v>9</v>
      </c>
      <c r="BM553" s="4" t="s">
        <v>9</v>
      </c>
      <c r="BN553" s="4" t="s">
        <v>5907</v>
      </c>
      <c r="BO553" s="4" t="s">
        <v>5908</v>
      </c>
      <c r="BP553" s="4" t="s">
        <v>9</v>
      </c>
      <c r="BQ553" s="4" t="s">
        <v>9</v>
      </c>
      <c r="BR553" s="4" t="s">
        <v>5902</v>
      </c>
      <c r="BS553" s="4" t="s">
        <v>9</v>
      </c>
      <c r="BT553" s="4" t="s">
        <v>9</v>
      </c>
      <c r="BU553" s="4" t="s">
        <v>9</v>
      </c>
      <c r="BV553" s="4" t="s">
        <v>9</v>
      </c>
      <c r="BW553" s="4" t="s">
        <v>9</v>
      </c>
      <c r="BX553" s="4" t="s">
        <v>5901</v>
      </c>
      <c r="BY553" s="4" t="s">
        <v>9</v>
      </c>
      <c r="BZ553" s="4" t="s">
        <v>9</v>
      </c>
      <c r="CA553" s="4" t="s">
        <v>9</v>
      </c>
      <c r="CB553" s="4" t="s">
        <v>9</v>
      </c>
      <c r="CC553" s="4" t="s">
        <v>9</v>
      </c>
      <c r="CD553" s="4" t="s">
        <v>9</v>
      </c>
      <c r="CE553" s="4" t="s">
        <v>9</v>
      </c>
      <c r="CF553" s="4" t="s">
        <v>5902</v>
      </c>
      <c r="CG553" s="4" t="s">
        <v>9</v>
      </c>
      <c r="CH553" s="4" t="s">
        <v>9</v>
      </c>
      <c r="CI553" s="4" t="s">
        <v>9</v>
      </c>
      <c r="CJ553" s="4" t="s">
        <v>9</v>
      </c>
      <c r="CK553" s="104">
        <v>0.51753472222221997</v>
      </c>
      <c r="CL553" s="104">
        <v>0</v>
      </c>
      <c r="CM553" s="4" t="s">
        <v>9</v>
      </c>
      <c r="CN553" s="4" t="s">
        <v>5902</v>
      </c>
      <c r="CO553" s="4" t="s">
        <v>9</v>
      </c>
      <c r="CP553" s="4" t="s">
        <v>9</v>
      </c>
      <c r="CQ553" s="4" t="s">
        <v>9</v>
      </c>
      <c r="CR553" s="4" t="s">
        <v>9</v>
      </c>
      <c r="CS553" s="4" t="s">
        <v>9</v>
      </c>
      <c r="CT553" s="4" t="s">
        <v>9</v>
      </c>
      <c r="CU553" s="4" t="s">
        <v>9</v>
      </c>
      <c r="CV553" s="4" t="s">
        <v>11</v>
      </c>
      <c r="CW553" s="4" t="s">
        <v>5909</v>
      </c>
      <c r="CX553" s="4" t="s">
        <v>9</v>
      </c>
      <c r="CY553" s="4" t="s">
        <v>9</v>
      </c>
      <c r="CZ553" s="4" t="s">
        <v>9</v>
      </c>
      <c r="DA553" s="4" t="s">
        <v>9</v>
      </c>
      <c r="DB553" s="4" t="s">
        <v>9</v>
      </c>
      <c r="DC553" s="102"/>
      <c r="DE553" s="8" t="str">
        <f t="shared" si="16"/>
        <v>XMC020</v>
      </c>
      <c r="DF553" s="8" t="str">
        <f t="shared" si="17"/>
        <v>South Island Field Days Event (Mi</v>
      </c>
    </row>
    <row r="554" spans="1:110">
      <c r="A554" s="4" t="s">
        <v>6460</v>
      </c>
      <c r="B554" s="4" t="s">
        <v>5899</v>
      </c>
      <c r="C554" s="4" t="s">
        <v>4955</v>
      </c>
      <c r="D554" s="4" t="s">
        <v>9</v>
      </c>
      <c r="E554" s="4" t="s">
        <v>5900</v>
      </c>
      <c r="F554" s="102">
        <v>44502</v>
      </c>
      <c r="G554" s="4" t="s">
        <v>9</v>
      </c>
      <c r="H554" s="102"/>
      <c r="I554" s="4" t="s">
        <v>7228</v>
      </c>
      <c r="J554" s="4" t="s">
        <v>9</v>
      </c>
      <c r="K554" s="4" t="s">
        <v>5002</v>
      </c>
      <c r="L554" s="4" t="s">
        <v>9</v>
      </c>
      <c r="M554" s="4" t="s">
        <v>9</v>
      </c>
      <c r="N554" s="4" t="s">
        <v>5002</v>
      </c>
      <c r="O554" s="4" t="s">
        <v>4955</v>
      </c>
      <c r="P554" s="4" t="s">
        <v>5901</v>
      </c>
      <c r="Q554" s="4" t="s">
        <v>9</v>
      </c>
      <c r="R554" s="4" t="s">
        <v>9</v>
      </c>
      <c r="S554" s="4" t="s">
        <v>11</v>
      </c>
      <c r="T554" s="4" t="s">
        <v>1449</v>
      </c>
      <c r="U554" s="4" t="s">
        <v>5902</v>
      </c>
      <c r="V554" s="102"/>
      <c r="W554" s="4" t="s">
        <v>5902</v>
      </c>
      <c r="X554" s="4" t="s">
        <v>9</v>
      </c>
      <c r="Y554" s="4" t="s">
        <v>11</v>
      </c>
      <c r="Z554" s="4" t="s">
        <v>9</v>
      </c>
      <c r="AA554" s="4" t="s">
        <v>9</v>
      </c>
      <c r="AB554" s="102"/>
      <c r="AC554" s="102"/>
      <c r="AD554" s="102"/>
      <c r="AE554" s="102">
        <v>44502</v>
      </c>
      <c r="AF554" s="102"/>
      <c r="AG554" s="102"/>
      <c r="AH554" s="4" t="s">
        <v>5903</v>
      </c>
      <c r="AI554" s="4" t="s">
        <v>9</v>
      </c>
      <c r="AJ554" s="4" t="s">
        <v>9</v>
      </c>
      <c r="AK554" s="4" t="s">
        <v>9</v>
      </c>
      <c r="AL554" s="4" t="s">
        <v>5904</v>
      </c>
      <c r="AM554" s="4" t="s">
        <v>5905</v>
      </c>
      <c r="AN554" s="4" t="s">
        <v>9</v>
      </c>
      <c r="AO554" s="4" t="s">
        <v>9</v>
      </c>
      <c r="AP554" s="4" t="s">
        <v>5902</v>
      </c>
      <c r="AQ554" s="4" t="s">
        <v>9</v>
      </c>
      <c r="AR554" s="4" t="s">
        <v>9</v>
      </c>
      <c r="AS554" s="4" t="s">
        <v>9</v>
      </c>
      <c r="AT554" s="4" t="s">
        <v>9</v>
      </c>
      <c r="AU554" s="4" t="s">
        <v>9</v>
      </c>
      <c r="AV554" s="102"/>
      <c r="AW554" s="4" t="s">
        <v>5902</v>
      </c>
      <c r="AX554" s="4" t="s">
        <v>9</v>
      </c>
      <c r="AY554" s="4" t="s">
        <v>9</v>
      </c>
      <c r="AZ554" s="4" t="s">
        <v>9</v>
      </c>
      <c r="BA554" s="4" t="s">
        <v>9</v>
      </c>
      <c r="BB554" s="103">
        <v>0</v>
      </c>
      <c r="BC554" s="102"/>
      <c r="BD554" s="4" t="s">
        <v>9</v>
      </c>
      <c r="BE554" s="102"/>
      <c r="BF554" s="102"/>
      <c r="BG554" s="4" t="s">
        <v>9</v>
      </c>
      <c r="BH554" s="4" t="s">
        <v>5906</v>
      </c>
      <c r="BI554" s="4" t="s">
        <v>9</v>
      </c>
      <c r="BJ554" s="4" t="s">
        <v>9</v>
      </c>
      <c r="BK554" s="4" t="s">
        <v>9</v>
      </c>
      <c r="BL554" s="4" t="s">
        <v>9</v>
      </c>
      <c r="BM554" s="4" t="s">
        <v>9</v>
      </c>
      <c r="BN554" s="4" t="s">
        <v>5907</v>
      </c>
      <c r="BO554" s="4" t="s">
        <v>5908</v>
      </c>
      <c r="BP554" s="4" t="s">
        <v>9</v>
      </c>
      <c r="BQ554" s="4" t="s">
        <v>9</v>
      </c>
      <c r="BR554" s="4" t="s">
        <v>5902</v>
      </c>
      <c r="BS554" s="4" t="s">
        <v>9</v>
      </c>
      <c r="BT554" s="4" t="s">
        <v>9</v>
      </c>
      <c r="BU554" s="4" t="s">
        <v>9</v>
      </c>
      <c r="BV554" s="4" t="s">
        <v>9</v>
      </c>
      <c r="BW554" s="4" t="s">
        <v>9</v>
      </c>
      <c r="BX554" s="4" t="s">
        <v>5901</v>
      </c>
      <c r="BY554" s="4" t="s">
        <v>9</v>
      </c>
      <c r="BZ554" s="4" t="s">
        <v>9</v>
      </c>
      <c r="CA554" s="4" t="s">
        <v>9</v>
      </c>
      <c r="CB554" s="4" t="s">
        <v>9</v>
      </c>
      <c r="CC554" s="4" t="s">
        <v>9</v>
      </c>
      <c r="CD554" s="4" t="s">
        <v>9</v>
      </c>
      <c r="CE554" s="4" t="s">
        <v>9</v>
      </c>
      <c r="CF554" s="4" t="s">
        <v>5902</v>
      </c>
      <c r="CG554" s="4" t="s">
        <v>9</v>
      </c>
      <c r="CH554" s="4" t="s">
        <v>9</v>
      </c>
      <c r="CI554" s="4" t="s">
        <v>9</v>
      </c>
      <c r="CJ554" s="4" t="s">
        <v>9</v>
      </c>
      <c r="CK554" s="104">
        <v>0.51753472222221997</v>
      </c>
      <c r="CL554" s="104">
        <v>0</v>
      </c>
      <c r="CM554" s="4" t="s">
        <v>9</v>
      </c>
      <c r="CN554" s="4" t="s">
        <v>5902</v>
      </c>
      <c r="CO554" s="4" t="s">
        <v>9</v>
      </c>
      <c r="CP554" s="4" t="s">
        <v>9</v>
      </c>
      <c r="CQ554" s="4" t="s">
        <v>9</v>
      </c>
      <c r="CR554" s="4" t="s">
        <v>9</v>
      </c>
      <c r="CS554" s="4" t="s">
        <v>9</v>
      </c>
      <c r="CT554" s="4" t="s">
        <v>9</v>
      </c>
      <c r="CU554" s="4" t="s">
        <v>9</v>
      </c>
      <c r="CV554" s="4" t="s">
        <v>11</v>
      </c>
      <c r="CW554" s="4" t="s">
        <v>5909</v>
      </c>
      <c r="CX554" s="4" t="s">
        <v>9</v>
      </c>
      <c r="CY554" s="4" t="s">
        <v>9</v>
      </c>
      <c r="CZ554" s="4" t="s">
        <v>9</v>
      </c>
      <c r="DA554" s="4" t="s">
        <v>9</v>
      </c>
      <c r="DB554" s="4" t="s">
        <v>9</v>
      </c>
      <c r="DC554" s="102"/>
      <c r="DE554" s="8" t="str">
        <f t="shared" si="16"/>
        <v>XMS200</v>
      </c>
      <c r="DF554" s="8" t="str">
        <f t="shared" si="17"/>
        <v>Colostrum</v>
      </c>
    </row>
    <row r="555" spans="1:110">
      <c r="A555" s="4" t="s">
        <v>6461</v>
      </c>
      <c r="B555" s="4" t="s">
        <v>5899</v>
      </c>
      <c r="C555" s="4" t="s">
        <v>4955</v>
      </c>
      <c r="D555" s="4" t="s">
        <v>9</v>
      </c>
      <c r="E555" s="4" t="s">
        <v>5900</v>
      </c>
      <c r="F555" s="102">
        <v>44502</v>
      </c>
      <c r="G555" s="4" t="s">
        <v>9</v>
      </c>
      <c r="H555" s="102"/>
      <c r="I555" s="4" t="s">
        <v>7229</v>
      </c>
      <c r="J555" s="4" t="s">
        <v>9</v>
      </c>
      <c r="K555" s="4" t="s">
        <v>5002</v>
      </c>
      <c r="L555" s="4" t="s">
        <v>9</v>
      </c>
      <c r="M555" s="4" t="s">
        <v>9</v>
      </c>
      <c r="N555" s="4" t="s">
        <v>5002</v>
      </c>
      <c r="O555" s="4" t="s">
        <v>4955</v>
      </c>
      <c r="P555" s="4" t="s">
        <v>5901</v>
      </c>
      <c r="Q555" s="4" t="s">
        <v>9</v>
      </c>
      <c r="R555" s="4" t="s">
        <v>9</v>
      </c>
      <c r="S555" s="4" t="s">
        <v>11</v>
      </c>
      <c r="T555" s="4" t="s">
        <v>1449</v>
      </c>
      <c r="U555" s="4" t="s">
        <v>5902</v>
      </c>
      <c r="V555" s="102"/>
      <c r="W555" s="4" t="s">
        <v>5902</v>
      </c>
      <c r="X555" s="4" t="s">
        <v>9</v>
      </c>
      <c r="Y555" s="4" t="s">
        <v>11</v>
      </c>
      <c r="Z555" s="4" t="s">
        <v>9</v>
      </c>
      <c r="AA555" s="4" t="s">
        <v>9</v>
      </c>
      <c r="AB555" s="102"/>
      <c r="AC555" s="102"/>
      <c r="AD555" s="102"/>
      <c r="AE555" s="102">
        <v>44502</v>
      </c>
      <c r="AF555" s="102"/>
      <c r="AG555" s="102"/>
      <c r="AH555" s="4" t="s">
        <v>5903</v>
      </c>
      <c r="AI555" s="4" t="s">
        <v>9</v>
      </c>
      <c r="AJ555" s="4" t="s">
        <v>9</v>
      </c>
      <c r="AK555" s="4" t="s">
        <v>9</v>
      </c>
      <c r="AL555" s="4" t="s">
        <v>5904</v>
      </c>
      <c r="AM555" s="4" t="s">
        <v>5905</v>
      </c>
      <c r="AN555" s="4" t="s">
        <v>9</v>
      </c>
      <c r="AO555" s="4" t="s">
        <v>9</v>
      </c>
      <c r="AP555" s="4" t="s">
        <v>5902</v>
      </c>
      <c r="AQ555" s="4" t="s">
        <v>9</v>
      </c>
      <c r="AR555" s="4" t="s">
        <v>9</v>
      </c>
      <c r="AS555" s="4" t="s">
        <v>9</v>
      </c>
      <c r="AT555" s="4" t="s">
        <v>9</v>
      </c>
      <c r="AU555" s="4" t="s">
        <v>9</v>
      </c>
      <c r="AV555" s="102"/>
      <c r="AW555" s="4" t="s">
        <v>5902</v>
      </c>
      <c r="AX555" s="4" t="s">
        <v>9</v>
      </c>
      <c r="AY555" s="4" t="s">
        <v>9</v>
      </c>
      <c r="AZ555" s="4" t="s">
        <v>9</v>
      </c>
      <c r="BA555" s="4" t="s">
        <v>9</v>
      </c>
      <c r="BB555" s="103">
        <v>0</v>
      </c>
      <c r="BC555" s="102"/>
      <c r="BD555" s="4" t="s">
        <v>9</v>
      </c>
      <c r="BE555" s="102"/>
      <c r="BF555" s="102"/>
      <c r="BG555" s="4" t="s">
        <v>9</v>
      </c>
      <c r="BH555" s="4" t="s">
        <v>5906</v>
      </c>
      <c r="BI555" s="4" t="s">
        <v>9</v>
      </c>
      <c r="BJ555" s="4" t="s">
        <v>9</v>
      </c>
      <c r="BK555" s="4" t="s">
        <v>9</v>
      </c>
      <c r="BL555" s="4" t="s">
        <v>9</v>
      </c>
      <c r="BM555" s="4" t="s">
        <v>9</v>
      </c>
      <c r="BN555" s="4" t="s">
        <v>5907</v>
      </c>
      <c r="BO555" s="4" t="s">
        <v>5908</v>
      </c>
      <c r="BP555" s="4" t="s">
        <v>9</v>
      </c>
      <c r="BQ555" s="4" t="s">
        <v>9</v>
      </c>
      <c r="BR555" s="4" t="s">
        <v>5902</v>
      </c>
      <c r="BS555" s="4" t="s">
        <v>9</v>
      </c>
      <c r="BT555" s="4" t="s">
        <v>9</v>
      </c>
      <c r="BU555" s="4" t="s">
        <v>9</v>
      </c>
      <c r="BV555" s="4" t="s">
        <v>9</v>
      </c>
      <c r="BW555" s="4" t="s">
        <v>9</v>
      </c>
      <c r="BX555" s="4" t="s">
        <v>5901</v>
      </c>
      <c r="BY555" s="4" t="s">
        <v>9</v>
      </c>
      <c r="BZ555" s="4" t="s">
        <v>9</v>
      </c>
      <c r="CA555" s="4" t="s">
        <v>9</v>
      </c>
      <c r="CB555" s="4" t="s">
        <v>9</v>
      </c>
      <c r="CC555" s="4" t="s">
        <v>9</v>
      </c>
      <c r="CD555" s="4" t="s">
        <v>9</v>
      </c>
      <c r="CE555" s="4" t="s">
        <v>9</v>
      </c>
      <c r="CF555" s="4" t="s">
        <v>5902</v>
      </c>
      <c r="CG555" s="4" t="s">
        <v>9</v>
      </c>
      <c r="CH555" s="4" t="s">
        <v>9</v>
      </c>
      <c r="CI555" s="4" t="s">
        <v>9</v>
      </c>
      <c r="CJ555" s="4" t="s">
        <v>9</v>
      </c>
      <c r="CK555" s="104">
        <v>0.51753472222221997</v>
      </c>
      <c r="CL555" s="104">
        <v>0</v>
      </c>
      <c r="CM555" s="4" t="s">
        <v>9</v>
      </c>
      <c r="CN555" s="4" t="s">
        <v>5902</v>
      </c>
      <c r="CO555" s="4" t="s">
        <v>9</v>
      </c>
      <c r="CP555" s="4" t="s">
        <v>9</v>
      </c>
      <c r="CQ555" s="4" t="s">
        <v>9</v>
      </c>
      <c r="CR555" s="4" t="s">
        <v>9</v>
      </c>
      <c r="CS555" s="4" t="s">
        <v>9</v>
      </c>
      <c r="CT555" s="4" t="s">
        <v>9</v>
      </c>
      <c r="CU555" s="4" t="s">
        <v>9</v>
      </c>
      <c r="CV555" s="4" t="s">
        <v>11</v>
      </c>
      <c r="CW555" s="4" t="s">
        <v>5909</v>
      </c>
      <c r="CX555" s="4" t="s">
        <v>9</v>
      </c>
      <c r="CY555" s="4" t="s">
        <v>9</v>
      </c>
      <c r="CZ555" s="4" t="s">
        <v>9</v>
      </c>
      <c r="DA555" s="4" t="s">
        <v>9</v>
      </c>
      <c r="DB555" s="4" t="s">
        <v>9</v>
      </c>
      <c r="DC555" s="102"/>
      <c r="DE555" s="8" t="str">
        <f t="shared" si="16"/>
        <v>XOA001</v>
      </c>
      <c r="DF555" s="8" t="str">
        <f t="shared" si="17"/>
        <v>Staff Conference</v>
      </c>
    </row>
    <row r="556" spans="1:110">
      <c r="A556" s="4" t="s">
        <v>6462</v>
      </c>
      <c r="B556" s="4" t="s">
        <v>5899</v>
      </c>
      <c r="C556" s="4" t="s">
        <v>4955</v>
      </c>
      <c r="D556" s="4" t="s">
        <v>9</v>
      </c>
      <c r="E556" s="4" t="s">
        <v>5900</v>
      </c>
      <c r="F556" s="102">
        <v>44502</v>
      </c>
      <c r="G556" s="4" t="s">
        <v>9</v>
      </c>
      <c r="H556" s="102"/>
      <c r="I556" s="4" t="s">
        <v>7230</v>
      </c>
      <c r="J556" s="4" t="s">
        <v>9</v>
      </c>
      <c r="K556" s="4" t="s">
        <v>5002</v>
      </c>
      <c r="L556" s="4" t="s">
        <v>9</v>
      </c>
      <c r="M556" s="4" t="s">
        <v>9</v>
      </c>
      <c r="N556" s="4" t="s">
        <v>5002</v>
      </c>
      <c r="O556" s="4" t="s">
        <v>4955</v>
      </c>
      <c r="P556" s="4" t="s">
        <v>5901</v>
      </c>
      <c r="Q556" s="4" t="s">
        <v>9</v>
      </c>
      <c r="R556" s="4" t="s">
        <v>9</v>
      </c>
      <c r="S556" s="4" t="s">
        <v>11</v>
      </c>
      <c r="T556" s="4" t="s">
        <v>1449</v>
      </c>
      <c r="U556" s="4" t="s">
        <v>5902</v>
      </c>
      <c r="V556" s="102"/>
      <c r="W556" s="4" t="s">
        <v>5902</v>
      </c>
      <c r="X556" s="4" t="s">
        <v>9</v>
      </c>
      <c r="Y556" s="4" t="s">
        <v>11</v>
      </c>
      <c r="Z556" s="4" t="s">
        <v>9</v>
      </c>
      <c r="AA556" s="4" t="s">
        <v>9</v>
      </c>
      <c r="AB556" s="102"/>
      <c r="AC556" s="102"/>
      <c r="AD556" s="102"/>
      <c r="AE556" s="102">
        <v>44502</v>
      </c>
      <c r="AF556" s="102"/>
      <c r="AG556" s="102"/>
      <c r="AH556" s="4" t="s">
        <v>5903</v>
      </c>
      <c r="AI556" s="4" t="s">
        <v>9</v>
      </c>
      <c r="AJ556" s="4" t="s">
        <v>9</v>
      </c>
      <c r="AK556" s="4" t="s">
        <v>9</v>
      </c>
      <c r="AL556" s="4" t="s">
        <v>5904</v>
      </c>
      <c r="AM556" s="4" t="s">
        <v>5905</v>
      </c>
      <c r="AN556" s="4" t="s">
        <v>9</v>
      </c>
      <c r="AO556" s="4" t="s">
        <v>9</v>
      </c>
      <c r="AP556" s="4" t="s">
        <v>5902</v>
      </c>
      <c r="AQ556" s="4" t="s">
        <v>9</v>
      </c>
      <c r="AR556" s="4" t="s">
        <v>9</v>
      </c>
      <c r="AS556" s="4" t="s">
        <v>9</v>
      </c>
      <c r="AT556" s="4" t="s">
        <v>9</v>
      </c>
      <c r="AU556" s="4" t="s">
        <v>9</v>
      </c>
      <c r="AV556" s="102"/>
      <c r="AW556" s="4" t="s">
        <v>5902</v>
      </c>
      <c r="AX556" s="4" t="s">
        <v>9</v>
      </c>
      <c r="AY556" s="4" t="s">
        <v>9</v>
      </c>
      <c r="AZ556" s="4" t="s">
        <v>9</v>
      </c>
      <c r="BA556" s="4" t="s">
        <v>9</v>
      </c>
      <c r="BB556" s="103">
        <v>0</v>
      </c>
      <c r="BC556" s="102"/>
      <c r="BD556" s="4" t="s">
        <v>9</v>
      </c>
      <c r="BE556" s="102"/>
      <c r="BF556" s="102"/>
      <c r="BG556" s="4" t="s">
        <v>9</v>
      </c>
      <c r="BH556" s="4" t="s">
        <v>5906</v>
      </c>
      <c r="BI556" s="4" t="s">
        <v>9</v>
      </c>
      <c r="BJ556" s="4" t="s">
        <v>9</v>
      </c>
      <c r="BK556" s="4" t="s">
        <v>9</v>
      </c>
      <c r="BL556" s="4" t="s">
        <v>9</v>
      </c>
      <c r="BM556" s="4" t="s">
        <v>9</v>
      </c>
      <c r="BN556" s="4" t="s">
        <v>5907</v>
      </c>
      <c r="BO556" s="4" t="s">
        <v>5908</v>
      </c>
      <c r="BP556" s="4" t="s">
        <v>9</v>
      </c>
      <c r="BQ556" s="4" t="s">
        <v>9</v>
      </c>
      <c r="BR556" s="4" t="s">
        <v>5902</v>
      </c>
      <c r="BS556" s="4" t="s">
        <v>9</v>
      </c>
      <c r="BT556" s="4" t="s">
        <v>9</v>
      </c>
      <c r="BU556" s="4" t="s">
        <v>9</v>
      </c>
      <c r="BV556" s="4" t="s">
        <v>9</v>
      </c>
      <c r="BW556" s="4" t="s">
        <v>9</v>
      </c>
      <c r="BX556" s="4" t="s">
        <v>5901</v>
      </c>
      <c r="BY556" s="4" t="s">
        <v>9</v>
      </c>
      <c r="BZ556" s="4" t="s">
        <v>9</v>
      </c>
      <c r="CA556" s="4" t="s">
        <v>9</v>
      </c>
      <c r="CB556" s="4" t="s">
        <v>9</v>
      </c>
      <c r="CC556" s="4" t="s">
        <v>9</v>
      </c>
      <c r="CD556" s="4" t="s">
        <v>9</v>
      </c>
      <c r="CE556" s="4" t="s">
        <v>9</v>
      </c>
      <c r="CF556" s="4" t="s">
        <v>5902</v>
      </c>
      <c r="CG556" s="4" t="s">
        <v>9</v>
      </c>
      <c r="CH556" s="4" t="s">
        <v>9</v>
      </c>
      <c r="CI556" s="4" t="s">
        <v>9</v>
      </c>
      <c r="CJ556" s="4" t="s">
        <v>9</v>
      </c>
      <c r="CK556" s="104">
        <v>0.51753472222221997</v>
      </c>
      <c r="CL556" s="104">
        <v>0</v>
      </c>
      <c r="CM556" s="4" t="s">
        <v>9</v>
      </c>
      <c r="CN556" s="4" t="s">
        <v>5902</v>
      </c>
      <c r="CO556" s="4" t="s">
        <v>9</v>
      </c>
      <c r="CP556" s="4" t="s">
        <v>9</v>
      </c>
      <c r="CQ556" s="4" t="s">
        <v>9</v>
      </c>
      <c r="CR556" s="4" t="s">
        <v>9</v>
      </c>
      <c r="CS556" s="4" t="s">
        <v>9</v>
      </c>
      <c r="CT556" s="4" t="s">
        <v>9</v>
      </c>
      <c r="CU556" s="4" t="s">
        <v>9</v>
      </c>
      <c r="CV556" s="4" t="s">
        <v>11</v>
      </c>
      <c r="CW556" s="4" t="s">
        <v>5909</v>
      </c>
      <c r="CX556" s="4" t="s">
        <v>9</v>
      </c>
      <c r="CY556" s="4" t="s">
        <v>9</v>
      </c>
      <c r="CZ556" s="4" t="s">
        <v>9</v>
      </c>
      <c r="DA556" s="4" t="s">
        <v>9</v>
      </c>
      <c r="DB556" s="4" t="s">
        <v>9</v>
      </c>
      <c r="DC556" s="102"/>
      <c r="DE556" s="8" t="str">
        <f t="shared" si="16"/>
        <v>XOA002</v>
      </c>
      <c r="DF556" s="8" t="str">
        <f t="shared" si="17"/>
        <v>Staff Christmas Function</v>
      </c>
    </row>
    <row r="557" spans="1:110">
      <c r="A557" s="4" t="s">
        <v>6463</v>
      </c>
      <c r="B557" s="4" t="s">
        <v>5899</v>
      </c>
      <c r="C557" s="4" t="s">
        <v>4955</v>
      </c>
      <c r="D557" s="4" t="s">
        <v>9</v>
      </c>
      <c r="E557" s="4" t="s">
        <v>5900</v>
      </c>
      <c r="F557" s="102">
        <v>44502</v>
      </c>
      <c r="G557" s="4" t="s">
        <v>9</v>
      </c>
      <c r="H557" s="102"/>
      <c r="I557" s="4" t="s">
        <v>7231</v>
      </c>
      <c r="J557" s="4" t="s">
        <v>9</v>
      </c>
      <c r="K557" s="4" t="s">
        <v>5002</v>
      </c>
      <c r="L557" s="4" t="s">
        <v>9</v>
      </c>
      <c r="M557" s="4" t="s">
        <v>9</v>
      </c>
      <c r="N557" s="4" t="s">
        <v>5002</v>
      </c>
      <c r="O557" s="4" t="s">
        <v>4955</v>
      </c>
      <c r="P557" s="4" t="s">
        <v>5901</v>
      </c>
      <c r="Q557" s="4" t="s">
        <v>9</v>
      </c>
      <c r="R557" s="4" t="s">
        <v>9</v>
      </c>
      <c r="S557" s="4" t="s">
        <v>11</v>
      </c>
      <c r="T557" s="4" t="s">
        <v>1449</v>
      </c>
      <c r="U557" s="4" t="s">
        <v>5902</v>
      </c>
      <c r="V557" s="102"/>
      <c r="W557" s="4" t="s">
        <v>5902</v>
      </c>
      <c r="X557" s="4" t="s">
        <v>9</v>
      </c>
      <c r="Y557" s="4" t="s">
        <v>11</v>
      </c>
      <c r="Z557" s="4" t="s">
        <v>9</v>
      </c>
      <c r="AA557" s="4" t="s">
        <v>9</v>
      </c>
      <c r="AB557" s="102"/>
      <c r="AC557" s="102"/>
      <c r="AD557" s="102"/>
      <c r="AE557" s="102">
        <v>44502</v>
      </c>
      <c r="AF557" s="102"/>
      <c r="AG557" s="102"/>
      <c r="AH557" s="4" t="s">
        <v>5903</v>
      </c>
      <c r="AI557" s="4" t="s">
        <v>9</v>
      </c>
      <c r="AJ557" s="4" t="s">
        <v>9</v>
      </c>
      <c r="AK557" s="4" t="s">
        <v>9</v>
      </c>
      <c r="AL557" s="4" t="s">
        <v>5904</v>
      </c>
      <c r="AM557" s="4" t="s">
        <v>5905</v>
      </c>
      <c r="AN557" s="4" t="s">
        <v>9</v>
      </c>
      <c r="AO557" s="4" t="s">
        <v>9</v>
      </c>
      <c r="AP557" s="4" t="s">
        <v>5902</v>
      </c>
      <c r="AQ557" s="4" t="s">
        <v>9</v>
      </c>
      <c r="AR557" s="4" t="s">
        <v>9</v>
      </c>
      <c r="AS557" s="4" t="s">
        <v>9</v>
      </c>
      <c r="AT557" s="4" t="s">
        <v>9</v>
      </c>
      <c r="AU557" s="4" t="s">
        <v>9</v>
      </c>
      <c r="AV557" s="102"/>
      <c r="AW557" s="4" t="s">
        <v>5902</v>
      </c>
      <c r="AX557" s="4" t="s">
        <v>9</v>
      </c>
      <c r="AY557" s="4" t="s">
        <v>9</v>
      </c>
      <c r="AZ557" s="4" t="s">
        <v>9</v>
      </c>
      <c r="BA557" s="4" t="s">
        <v>9</v>
      </c>
      <c r="BB557" s="103">
        <v>0</v>
      </c>
      <c r="BC557" s="102"/>
      <c r="BD557" s="4" t="s">
        <v>9</v>
      </c>
      <c r="BE557" s="102"/>
      <c r="BF557" s="102"/>
      <c r="BG557" s="4" t="s">
        <v>9</v>
      </c>
      <c r="BH557" s="4" t="s">
        <v>5906</v>
      </c>
      <c r="BI557" s="4" t="s">
        <v>9</v>
      </c>
      <c r="BJ557" s="4" t="s">
        <v>9</v>
      </c>
      <c r="BK557" s="4" t="s">
        <v>9</v>
      </c>
      <c r="BL557" s="4" t="s">
        <v>9</v>
      </c>
      <c r="BM557" s="4" t="s">
        <v>9</v>
      </c>
      <c r="BN557" s="4" t="s">
        <v>5907</v>
      </c>
      <c r="BO557" s="4" t="s">
        <v>5908</v>
      </c>
      <c r="BP557" s="4" t="s">
        <v>9</v>
      </c>
      <c r="BQ557" s="4" t="s">
        <v>9</v>
      </c>
      <c r="BR557" s="4" t="s">
        <v>5902</v>
      </c>
      <c r="BS557" s="4" t="s">
        <v>9</v>
      </c>
      <c r="BT557" s="4" t="s">
        <v>9</v>
      </c>
      <c r="BU557" s="4" t="s">
        <v>9</v>
      </c>
      <c r="BV557" s="4" t="s">
        <v>9</v>
      </c>
      <c r="BW557" s="4" t="s">
        <v>9</v>
      </c>
      <c r="BX557" s="4" t="s">
        <v>5901</v>
      </c>
      <c r="BY557" s="4" t="s">
        <v>9</v>
      </c>
      <c r="BZ557" s="4" t="s">
        <v>9</v>
      </c>
      <c r="CA557" s="4" t="s">
        <v>9</v>
      </c>
      <c r="CB557" s="4" t="s">
        <v>9</v>
      </c>
      <c r="CC557" s="4" t="s">
        <v>9</v>
      </c>
      <c r="CD557" s="4" t="s">
        <v>9</v>
      </c>
      <c r="CE557" s="4" t="s">
        <v>9</v>
      </c>
      <c r="CF557" s="4" t="s">
        <v>5902</v>
      </c>
      <c r="CG557" s="4" t="s">
        <v>9</v>
      </c>
      <c r="CH557" s="4" t="s">
        <v>9</v>
      </c>
      <c r="CI557" s="4" t="s">
        <v>9</v>
      </c>
      <c r="CJ557" s="4" t="s">
        <v>9</v>
      </c>
      <c r="CK557" s="104">
        <v>0.51753472222221997</v>
      </c>
      <c r="CL557" s="104">
        <v>0</v>
      </c>
      <c r="CM557" s="4" t="s">
        <v>9</v>
      </c>
      <c r="CN557" s="4" t="s">
        <v>5902</v>
      </c>
      <c r="CO557" s="4" t="s">
        <v>9</v>
      </c>
      <c r="CP557" s="4" t="s">
        <v>9</v>
      </c>
      <c r="CQ557" s="4" t="s">
        <v>9</v>
      </c>
      <c r="CR557" s="4" t="s">
        <v>9</v>
      </c>
      <c r="CS557" s="4" t="s">
        <v>9</v>
      </c>
      <c r="CT557" s="4" t="s">
        <v>9</v>
      </c>
      <c r="CU557" s="4" t="s">
        <v>9</v>
      </c>
      <c r="CV557" s="4" t="s">
        <v>11</v>
      </c>
      <c r="CW557" s="4" t="s">
        <v>5909</v>
      </c>
      <c r="CX557" s="4" t="s">
        <v>9</v>
      </c>
      <c r="CY557" s="4" t="s">
        <v>9</v>
      </c>
      <c r="CZ557" s="4" t="s">
        <v>9</v>
      </c>
      <c r="DA557" s="4" t="s">
        <v>9</v>
      </c>
      <c r="DB557" s="4" t="s">
        <v>9</v>
      </c>
      <c r="DC557" s="102"/>
      <c r="DE557" s="8" t="str">
        <f t="shared" si="16"/>
        <v>XOA003</v>
      </c>
      <c r="DF557" s="8" t="str">
        <f t="shared" si="17"/>
        <v>Internal Sponsorship</v>
      </c>
    </row>
    <row r="558" spans="1:110">
      <c r="A558" s="4" t="s">
        <v>6464</v>
      </c>
      <c r="B558" s="4" t="s">
        <v>5899</v>
      </c>
      <c r="C558" s="4" t="s">
        <v>4955</v>
      </c>
      <c r="D558" s="4" t="s">
        <v>9</v>
      </c>
      <c r="E558" s="4" t="s">
        <v>5900</v>
      </c>
      <c r="F558" s="102">
        <v>44502</v>
      </c>
      <c r="G558" s="4" t="s">
        <v>9</v>
      </c>
      <c r="H558" s="102"/>
      <c r="I558" s="4" t="s">
        <v>7232</v>
      </c>
      <c r="J558" s="4" t="s">
        <v>9</v>
      </c>
      <c r="K558" s="4" t="s">
        <v>5002</v>
      </c>
      <c r="L558" s="4" t="s">
        <v>9</v>
      </c>
      <c r="M558" s="4" t="s">
        <v>9</v>
      </c>
      <c r="N558" s="4" t="s">
        <v>5002</v>
      </c>
      <c r="O558" s="4" t="s">
        <v>4955</v>
      </c>
      <c r="P558" s="4" t="s">
        <v>5901</v>
      </c>
      <c r="Q558" s="4" t="s">
        <v>9</v>
      </c>
      <c r="R558" s="4" t="s">
        <v>9</v>
      </c>
      <c r="S558" s="4" t="s">
        <v>11</v>
      </c>
      <c r="T558" s="4" t="s">
        <v>1449</v>
      </c>
      <c r="U558" s="4" t="s">
        <v>5902</v>
      </c>
      <c r="V558" s="102"/>
      <c r="W558" s="4" t="s">
        <v>5902</v>
      </c>
      <c r="X558" s="4" t="s">
        <v>9</v>
      </c>
      <c r="Y558" s="4" t="s">
        <v>11</v>
      </c>
      <c r="Z558" s="4" t="s">
        <v>9</v>
      </c>
      <c r="AA558" s="4" t="s">
        <v>9</v>
      </c>
      <c r="AB558" s="102"/>
      <c r="AC558" s="102"/>
      <c r="AD558" s="102"/>
      <c r="AE558" s="102">
        <v>44502</v>
      </c>
      <c r="AF558" s="102"/>
      <c r="AG558" s="102"/>
      <c r="AH558" s="4" t="s">
        <v>5903</v>
      </c>
      <c r="AI558" s="4" t="s">
        <v>9</v>
      </c>
      <c r="AJ558" s="4" t="s">
        <v>9</v>
      </c>
      <c r="AK558" s="4" t="s">
        <v>9</v>
      </c>
      <c r="AL558" s="4" t="s">
        <v>5904</v>
      </c>
      <c r="AM558" s="4" t="s">
        <v>5905</v>
      </c>
      <c r="AN558" s="4" t="s">
        <v>9</v>
      </c>
      <c r="AO558" s="4" t="s">
        <v>9</v>
      </c>
      <c r="AP558" s="4" t="s">
        <v>5902</v>
      </c>
      <c r="AQ558" s="4" t="s">
        <v>9</v>
      </c>
      <c r="AR558" s="4" t="s">
        <v>9</v>
      </c>
      <c r="AS558" s="4" t="s">
        <v>9</v>
      </c>
      <c r="AT558" s="4" t="s">
        <v>9</v>
      </c>
      <c r="AU558" s="4" t="s">
        <v>9</v>
      </c>
      <c r="AV558" s="102"/>
      <c r="AW558" s="4" t="s">
        <v>5902</v>
      </c>
      <c r="AX558" s="4" t="s">
        <v>9</v>
      </c>
      <c r="AY558" s="4" t="s">
        <v>9</v>
      </c>
      <c r="AZ558" s="4" t="s">
        <v>9</v>
      </c>
      <c r="BA558" s="4" t="s">
        <v>9</v>
      </c>
      <c r="BB558" s="103">
        <v>0</v>
      </c>
      <c r="BC558" s="102"/>
      <c r="BD558" s="4" t="s">
        <v>9</v>
      </c>
      <c r="BE558" s="102"/>
      <c r="BF558" s="102"/>
      <c r="BG558" s="4" t="s">
        <v>9</v>
      </c>
      <c r="BH558" s="4" t="s">
        <v>5906</v>
      </c>
      <c r="BI558" s="4" t="s">
        <v>9</v>
      </c>
      <c r="BJ558" s="4" t="s">
        <v>9</v>
      </c>
      <c r="BK558" s="4" t="s">
        <v>9</v>
      </c>
      <c r="BL558" s="4" t="s">
        <v>9</v>
      </c>
      <c r="BM558" s="4" t="s">
        <v>9</v>
      </c>
      <c r="BN558" s="4" t="s">
        <v>5907</v>
      </c>
      <c r="BO558" s="4" t="s">
        <v>5908</v>
      </c>
      <c r="BP558" s="4" t="s">
        <v>9</v>
      </c>
      <c r="BQ558" s="4" t="s">
        <v>9</v>
      </c>
      <c r="BR558" s="4" t="s">
        <v>5902</v>
      </c>
      <c r="BS558" s="4" t="s">
        <v>9</v>
      </c>
      <c r="BT558" s="4" t="s">
        <v>9</v>
      </c>
      <c r="BU558" s="4" t="s">
        <v>9</v>
      </c>
      <c r="BV558" s="4" t="s">
        <v>9</v>
      </c>
      <c r="BW558" s="4" t="s">
        <v>9</v>
      </c>
      <c r="BX558" s="4" t="s">
        <v>5901</v>
      </c>
      <c r="BY558" s="4" t="s">
        <v>9</v>
      </c>
      <c r="BZ558" s="4" t="s">
        <v>9</v>
      </c>
      <c r="CA558" s="4" t="s">
        <v>9</v>
      </c>
      <c r="CB558" s="4" t="s">
        <v>9</v>
      </c>
      <c r="CC558" s="4" t="s">
        <v>9</v>
      </c>
      <c r="CD558" s="4" t="s">
        <v>9</v>
      </c>
      <c r="CE558" s="4" t="s">
        <v>9</v>
      </c>
      <c r="CF558" s="4" t="s">
        <v>5902</v>
      </c>
      <c r="CG558" s="4" t="s">
        <v>9</v>
      </c>
      <c r="CH558" s="4" t="s">
        <v>9</v>
      </c>
      <c r="CI558" s="4" t="s">
        <v>9</v>
      </c>
      <c r="CJ558" s="4" t="s">
        <v>9</v>
      </c>
      <c r="CK558" s="104">
        <v>0.51753472222221997</v>
      </c>
      <c r="CL558" s="104">
        <v>0</v>
      </c>
      <c r="CM558" s="4" t="s">
        <v>9</v>
      </c>
      <c r="CN558" s="4" t="s">
        <v>5902</v>
      </c>
      <c r="CO558" s="4" t="s">
        <v>9</v>
      </c>
      <c r="CP558" s="4" t="s">
        <v>9</v>
      </c>
      <c r="CQ558" s="4" t="s">
        <v>9</v>
      </c>
      <c r="CR558" s="4" t="s">
        <v>9</v>
      </c>
      <c r="CS558" s="4" t="s">
        <v>9</v>
      </c>
      <c r="CT558" s="4" t="s">
        <v>9</v>
      </c>
      <c r="CU558" s="4" t="s">
        <v>9</v>
      </c>
      <c r="CV558" s="4" t="s">
        <v>11</v>
      </c>
      <c r="CW558" s="4" t="s">
        <v>5909</v>
      </c>
      <c r="CX558" s="4" t="s">
        <v>9</v>
      </c>
      <c r="CY558" s="4" t="s">
        <v>9</v>
      </c>
      <c r="CZ558" s="4" t="s">
        <v>9</v>
      </c>
      <c r="DA558" s="4" t="s">
        <v>9</v>
      </c>
      <c r="DB558" s="4" t="s">
        <v>9</v>
      </c>
      <c r="DC558" s="102"/>
      <c r="DE558" s="8" t="str">
        <f t="shared" si="16"/>
        <v>XOA004</v>
      </c>
      <c r="DF558" s="8" t="str">
        <f t="shared" si="17"/>
        <v>Wellness Initiatives</v>
      </c>
    </row>
    <row r="559" spans="1:110">
      <c r="A559" s="4" t="s">
        <v>6465</v>
      </c>
      <c r="B559" s="4" t="s">
        <v>5899</v>
      </c>
      <c r="C559" s="4" t="s">
        <v>4955</v>
      </c>
      <c r="D559" s="4" t="s">
        <v>9</v>
      </c>
      <c r="E559" s="4" t="s">
        <v>5900</v>
      </c>
      <c r="F559" s="102">
        <v>44502</v>
      </c>
      <c r="G559" s="4" t="s">
        <v>9</v>
      </c>
      <c r="H559" s="102"/>
      <c r="I559" s="4" t="s">
        <v>7233</v>
      </c>
      <c r="J559" s="4" t="s">
        <v>9</v>
      </c>
      <c r="K559" s="4" t="s">
        <v>5002</v>
      </c>
      <c r="L559" s="4" t="s">
        <v>9</v>
      </c>
      <c r="M559" s="4" t="s">
        <v>9</v>
      </c>
      <c r="N559" s="4" t="s">
        <v>5002</v>
      </c>
      <c r="O559" s="4" t="s">
        <v>4955</v>
      </c>
      <c r="P559" s="4" t="s">
        <v>5901</v>
      </c>
      <c r="Q559" s="4" t="s">
        <v>9</v>
      </c>
      <c r="R559" s="4" t="s">
        <v>9</v>
      </c>
      <c r="S559" s="4" t="s">
        <v>11</v>
      </c>
      <c r="T559" s="4" t="s">
        <v>1449</v>
      </c>
      <c r="U559" s="4" t="s">
        <v>5902</v>
      </c>
      <c r="V559" s="102"/>
      <c r="W559" s="4" t="s">
        <v>5902</v>
      </c>
      <c r="X559" s="4" t="s">
        <v>9</v>
      </c>
      <c r="Y559" s="4" t="s">
        <v>11</v>
      </c>
      <c r="Z559" s="4" t="s">
        <v>9</v>
      </c>
      <c r="AA559" s="4" t="s">
        <v>9</v>
      </c>
      <c r="AB559" s="102"/>
      <c r="AC559" s="102"/>
      <c r="AD559" s="102"/>
      <c r="AE559" s="102">
        <v>44502</v>
      </c>
      <c r="AF559" s="102"/>
      <c r="AG559" s="102"/>
      <c r="AH559" s="4" t="s">
        <v>5903</v>
      </c>
      <c r="AI559" s="4" t="s">
        <v>9</v>
      </c>
      <c r="AJ559" s="4" t="s">
        <v>9</v>
      </c>
      <c r="AK559" s="4" t="s">
        <v>9</v>
      </c>
      <c r="AL559" s="4" t="s">
        <v>5904</v>
      </c>
      <c r="AM559" s="4" t="s">
        <v>5905</v>
      </c>
      <c r="AN559" s="4" t="s">
        <v>9</v>
      </c>
      <c r="AO559" s="4" t="s">
        <v>9</v>
      </c>
      <c r="AP559" s="4" t="s">
        <v>5902</v>
      </c>
      <c r="AQ559" s="4" t="s">
        <v>9</v>
      </c>
      <c r="AR559" s="4" t="s">
        <v>9</v>
      </c>
      <c r="AS559" s="4" t="s">
        <v>9</v>
      </c>
      <c r="AT559" s="4" t="s">
        <v>9</v>
      </c>
      <c r="AU559" s="4" t="s">
        <v>9</v>
      </c>
      <c r="AV559" s="102"/>
      <c r="AW559" s="4" t="s">
        <v>5902</v>
      </c>
      <c r="AX559" s="4" t="s">
        <v>9</v>
      </c>
      <c r="AY559" s="4" t="s">
        <v>9</v>
      </c>
      <c r="AZ559" s="4" t="s">
        <v>9</v>
      </c>
      <c r="BA559" s="4" t="s">
        <v>9</v>
      </c>
      <c r="BB559" s="103">
        <v>0</v>
      </c>
      <c r="BC559" s="102"/>
      <c r="BD559" s="4" t="s">
        <v>9</v>
      </c>
      <c r="BE559" s="102"/>
      <c r="BF559" s="102"/>
      <c r="BG559" s="4" t="s">
        <v>9</v>
      </c>
      <c r="BH559" s="4" t="s">
        <v>5906</v>
      </c>
      <c r="BI559" s="4" t="s">
        <v>9</v>
      </c>
      <c r="BJ559" s="4" t="s">
        <v>9</v>
      </c>
      <c r="BK559" s="4" t="s">
        <v>9</v>
      </c>
      <c r="BL559" s="4" t="s">
        <v>9</v>
      </c>
      <c r="BM559" s="4" t="s">
        <v>9</v>
      </c>
      <c r="BN559" s="4" t="s">
        <v>5907</v>
      </c>
      <c r="BO559" s="4" t="s">
        <v>5908</v>
      </c>
      <c r="BP559" s="4" t="s">
        <v>9</v>
      </c>
      <c r="BQ559" s="4" t="s">
        <v>9</v>
      </c>
      <c r="BR559" s="4" t="s">
        <v>5902</v>
      </c>
      <c r="BS559" s="4" t="s">
        <v>9</v>
      </c>
      <c r="BT559" s="4" t="s">
        <v>9</v>
      </c>
      <c r="BU559" s="4" t="s">
        <v>9</v>
      </c>
      <c r="BV559" s="4" t="s">
        <v>9</v>
      </c>
      <c r="BW559" s="4" t="s">
        <v>9</v>
      </c>
      <c r="BX559" s="4" t="s">
        <v>5901</v>
      </c>
      <c r="BY559" s="4" t="s">
        <v>9</v>
      </c>
      <c r="BZ559" s="4" t="s">
        <v>9</v>
      </c>
      <c r="CA559" s="4" t="s">
        <v>9</v>
      </c>
      <c r="CB559" s="4" t="s">
        <v>9</v>
      </c>
      <c r="CC559" s="4" t="s">
        <v>9</v>
      </c>
      <c r="CD559" s="4" t="s">
        <v>9</v>
      </c>
      <c r="CE559" s="4" t="s">
        <v>9</v>
      </c>
      <c r="CF559" s="4" t="s">
        <v>5902</v>
      </c>
      <c r="CG559" s="4" t="s">
        <v>9</v>
      </c>
      <c r="CH559" s="4" t="s">
        <v>9</v>
      </c>
      <c r="CI559" s="4" t="s">
        <v>9</v>
      </c>
      <c r="CJ559" s="4" t="s">
        <v>9</v>
      </c>
      <c r="CK559" s="104">
        <v>0.51753472222221997</v>
      </c>
      <c r="CL559" s="104">
        <v>0</v>
      </c>
      <c r="CM559" s="4" t="s">
        <v>9</v>
      </c>
      <c r="CN559" s="4" t="s">
        <v>5902</v>
      </c>
      <c r="CO559" s="4" t="s">
        <v>9</v>
      </c>
      <c r="CP559" s="4" t="s">
        <v>9</v>
      </c>
      <c r="CQ559" s="4" t="s">
        <v>9</v>
      </c>
      <c r="CR559" s="4" t="s">
        <v>9</v>
      </c>
      <c r="CS559" s="4" t="s">
        <v>9</v>
      </c>
      <c r="CT559" s="4" t="s">
        <v>9</v>
      </c>
      <c r="CU559" s="4" t="s">
        <v>9</v>
      </c>
      <c r="CV559" s="4" t="s">
        <v>11</v>
      </c>
      <c r="CW559" s="4" t="s">
        <v>5909</v>
      </c>
      <c r="CX559" s="4" t="s">
        <v>9</v>
      </c>
      <c r="CY559" s="4" t="s">
        <v>9</v>
      </c>
      <c r="CZ559" s="4" t="s">
        <v>9</v>
      </c>
      <c r="DA559" s="4" t="s">
        <v>9</v>
      </c>
      <c r="DB559" s="4" t="s">
        <v>9</v>
      </c>
      <c r="DC559" s="102"/>
      <c r="DE559" s="8" t="str">
        <f t="shared" si="16"/>
        <v>XOA005</v>
      </c>
      <c r="DF559" s="8" t="str">
        <f t="shared" si="17"/>
        <v>City to Surf</v>
      </c>
    </row>
    <row r="560" spans="1:110">
      <c r="A560" s="4" t="s">
        <v>6466</v>
      </c>
      <c r="B560" s="4" t="s">
        <v>5899</v>
      </c>
      <c r="C560" s="4" t="s">
        <v>4955</v>
      </c>
      <c r="D560" s="4" t="s">
        <v>9</v>
      </c>
      <c r="E560" s="4" t="s">
        <v>5900</v>
      </c>
      <c r="F560" s="102">
        <v>44502</v>
      </c>
      <c r="G560" s="4" t="s">
        <v>9</v>
      </c>
      <c r="H560" s="102"/>
      <c r="I560" s="4" t="s">
        <v>7234</v>
      </c>
      <c r="J560" s="4" t="s">
        <v>9</v>
      </c>
      <c r="K560" s="4" t="s">
        <v>5002</v>
      </c>
      <c r="L560" s="4" t="s">
        <v>9</v>
      </c>
      <c r="M560" s="4" t="s">
        <v>9</v>
      </c>
      <c r="N560" s="4" t="s">
        <v>5002</v>
      </c>
      <c r="O560" s="4" t="s">
        <v>4955</v>
      </c>
      <c r="P560" s="4" t="s">
        <v>5901</v>
      </c>
      <c r="Q560" s="4" t="s">
        <v>9</v>
      </c>
      <c r="R560" s="4" t="s">
        <v>9</v>
      </c>
      <c r="S560" s="4" t="s">
        <v>11</v>
      </c>
      <c r="T560" s="4" t="s">
        <v>1449</v>
      </c>
      <c r="U560" s="4" t="s">
        <v>5902</v>
      </c>
      <c r="V560" s="102"/>
      <c r="W560" s="4" t="s">
        <v>5902</v>
      </c>
      <c r="X560" s="4" t="s">
        <v>9</v>
      </c>
      <c r="Y560" s="4" t="s">
        <v>11</v>
      </c>
      <c r="Z560" s="4" t="s">
        <v>9</v>
      </c>
      <c r="AA560" s="4" t="s">
        <v>9</v>
      </c>
      <c r="AB560" s="102"/>
      <c r="AC560" s="102"/>
      <c r="AD560" s="102"/>
      <c r="AE560" s="102">
        <v>44502</v>
      </c>
      <c r="AF560" s="102"/>
      <c r="AG560" s="102"/>
      <c r="AH560" s="4" t="s">
        <v>5903</v>
      </c>
      <c r="AI560" s="4" t="s">
        <v>9</v>
      </c>
      <c r="AJ560" s="4" t="s">
        <v>9</v>
      </c>
      <c r="AK560" s="4" t="s">
        <v>9</v>
      </c>
      <c r="AL560" s="4" t="s">
        <v>5904</v>
      </c>
      <c r="AM560" s="4" t="s">
        <v>5905</v>
      </c>
      <c r="AN560" s="4" t="s">
        <v>9</v>
      </c>
      <c r="AO560" s="4" t="s">
        <v>9</v>
      </c>
      <c r="AP560" s="4" t="s">
        <v>5902</v>
      </c>
      <c r="AQ560" s="4" t="s">
        <v>9</v>
      </c>
      <c r="AR560" s="4" t="s">
        <v>9</v>
      </c>
      <c r="AS560" s="4" t="s">
        <v>9</v>
      </c>
      <c r="AT560" s="4" t="s">
        <v>9</v>
      </c>
      <c r="AU560" s="4" t="s">
        <v>9</v>
      </c>
      <c r="AV560" s="102"/>
      <c r="AW560" s="4" t="s">
        <v>5902</v>
      </c>
      <c r="AX560" s="4" t="s">
        <v>9</v>
      </c>
      <c r="AY560" s="4" t="s">
        <v>9</v>
      </c>
      <c r="AZ560" s="4" t="s">
        <v>9</v>
      </c>
      <c r="BA560" s="4" t="s">
        <v>9</v>
      </c>
      <c r="BB560" s="103">
        <v>0</v>
      </c>
      <c r="BC560" s="102"/>
      <c r="BD560" s="4" t="s">
        <v>9</v>
      </c>
      <c r="BE560" s="102"/>
      <c r="BF560" s="102"/>
      <c r="BG560" s="4" t="s">
        <v>9</v>
      </c>
      <c r="BH560" s="4" t="s">
        <v>5906</v>
      </c>
      <c r="BI560" s="4" t="s">
        <v>9</v>
      </c>
      <c r="BJ560" s="4" t="s">
        <v>9</v>
      </c>
      <c r="BK560" s="4" t="s">
        <v>9</v>
      </c>
      <c r="BL560" s="4" t="s">
        <v>9</v>
      </c>
      <c r="BM560" s="4" t="s">
        <v>9</v>
      </c>
      <c r="BN560" s="4" t="s">
        <v>5907</v>
      </c>
      <c r="BO560" s="4" t="s">
        <v>5908</v>
      </c>
      <c r="BP560" s="4" t="s">
        <v>9</v>
      </c>
      <c r="BQ560" s="4" t="s">
        <v>9</v>
      </c>
      <c r="BR560" s="4" t="s">
        <v>5902</v>
      </c>
      <c r="BS560" s="4" t="s">
        <v>9</v>
      </c>
      <c r="BT560" s="4" t="s">
        <v>9</v>
      </c>
      <c r="BU560" s="4" t="s">
        <v>9</v>
      </c>
      <c r="BV560" s="4" t="s">
        <v>9</v>
      </c>
      <c r="BW560" s="4" t="s">
        <v>9</v>
      </c>
      <c r="BX560" s="4" t="s">
        <v>5901</v>
      </c>
      <c r="BY560" s="4" t="s">
        <v>9</v>
      </c>
      <c r="BZ560" s="4" t="s">
        <v>9</v>
      </c>
      <c r="CA560" s="4" t="s">
        <v>9</v>
      </c>
      <c r="CB560" s="4" t="s">
        <v>9</v>
      </c>
      <c r="CC560" s="4" t="s">
        <v>9</v>
      </c>
      <c r="CD560" s="4" t="s">
        <v>9</v>
      </c>
      <c r="CE560" s="4" t="s">
        <v>9</v>
      </c>
      <c r="CF560" s="4" t="s">
        <v>5902</v>
      </c>
      <c r="CG560" s="4" t="s">
        <v>9</v>
      </c>
      <c r="CH560" s="4" t="s">
        <v>9</v>
      </c>
      <c r="CI560" s="4" t="s">
        <v>9</v>
      </c>
      <c r="CJ560" s="4" t="s">
        <v>9</v>
      </c>
      <c r="CK560" s="104">
        <v>0.51753472222221997</v>
      </c>
      <c r="CL560" s="104">
        <v>0</v>
      </c>
      <c r="CM560" s="4" t="s">
        <v>9</v>
      </c>
      <c r="CN560" s="4" t="s">
        <v>5902</v>
      </c>
      <c r="CO560" s="4" t="s">
        <v>9</v>
      </c>
      <c r="CP560" s="4" t="s">
        <v>9</v>
      </c>
      <c r="CQ560" s="4" t="s">
        <v>9</v>
      </c>
      <c r="CR560" s="4" t="s">
        <v>9</v>
      </c>
      <c r="CS560" s="4" t="s">
        <v>9</v>
      </c>
      <c r="CT560" s="4" t="s">
        <v>9</v>
      </c>
      <c r="CU560" s="4" t="s">
        <v>9</v>
      </c>
      <c r="CV560" s="4" t="s">
        <v>11</v>
      </c>
      <c r="CW560" s="4" t="s">
        <v>5909</v>
      </c>
      <c r="CX560" s="4" t="s">
        <v>9</v>
      </c>
      <c r="CY560" s="4" t="s">
        <v>9</v>
      </c>
      <c r="CZ560" s="4" t="s">
        <v>9</v>
      </c>
      <c r="DA560" s="4" t="s">
        <v>9</v>
      </c>
      <c r="DB560" s="4" t="s">
        <v>9</v>
      </c>
      <c r="DC560" s="102"/>
      <c r="DE560" s="8" t="str">
        <f t="shared" si="16"/>
        <v>XOA006</v>
      </c>
      <c r="DF560" s="8" t="str">
        <f t="shared" si="17"/>
        <v>Admin South Reorganisation</v>
      </c>
    </row>
    <row r="561" spans="1:110">
      <c r="A561" s="4" t="s">
        <v>6467</v>
      </c>
      <c r="B561" s="4" t="s">
        <v>5899</v>
      </c>
      <c r="C561" s="4" t="s">
        <v>4955</v>
      </c>
      <c r="D561" s="4" t="s">
        <v>9</v>
      </c>
      <c r="E561" s="4" t="s">
        <v>5900</v>
      </c>
      <c r="F561" s="102">
        <v>44502</v>
      </c>
      <c r="G561" s="4" t="s">
        <v>9</v>
      </c>
      <c r="H561" s="102"/>
      <c r="I561" s="4" t="s">
        <v>7235</v>
      </c>
      <c r="J561" s="4" t="s">
        <v>9</v>
      </c>
      <c r="K561" s="4" t="s">
        <v>5002</v>
      </c>
      <c r="L561" s="4" t="s">
        <v>9</v>
      </c>
      <c r="M561" s="4" t="s">
        <v>9</v>
      </c>
      <c r="N561" s="4" t="s">
        <v>5002</v>
      </c>
      <c r="O561" s="4" t="s">
        <v>4955</v>
      </c>
      <c r="P561" s="4" t="s">
        <v>5901</v>
      </c>
      <c r="Q561" s="4" t="s">
        <v>9</v>
      </c>
      <c r="R561" s="4" t="s">
        <v>9</v>
      </c>
      <c r="S561" s="4" t="s">
        <v>11</v>
      </c>
      <c r="T561" s="4" t="s">
        <v>1449</v>
      </c>
      <c r="U561" s="4" t="s">
        <v>5902</v>
      </c>
      <c r="V561" s="102"/>
      <c r="W561" s="4" t="s">
        <v>5902</v>
      </c>
      <c r="X561" s="4" t="s">
        <v>9</v>
      </c>
      <c r="Y561" s="4" t="s">
        <v>11</v>
      </c>
      <c r="Z561" s="4" t="s">
        <v>9</v>
      </c>
      <c r="AA561" s="4" t="s">
        <v>9</v>
      </c>
      <c r="AB561" s="102"/>
      <c r="AC561" s="102"/>
      <c r="AD561" s="102"/>
      <c r="AE561" s="102">
        <v>44502</v>
      </c>
      <c r="AF561" s="102"/>
      <c r="AG561" s="102"/>
      <c r="AH561" s="4" t="s">
        <v>5903</v>
      </c>
      <c r="AI561" s="4" t="s">
        <v>9</v>
      </c>
      <c r="AJ561" s="4" t="s">
        <v>9</v>
      </c>
      <c r="AK561" s="4" t="s">
        <v>9</v>
      </c>
      <c r="AL561" s="4" t="s">
        <v>5904</v>
      </c>
      <c r="AM561" s="4" t="s">
        <v>5905</v>
      </c>
      <c r="AN561" s="4" t="s">
        <v>9</v>
      </c>
      <c r="AO561" s="4" t="s">
        <v>9</v>
      </c>
      <c r="AP561" s="4" t="s">
        <v>5902</v>
      </c>
      <c r="AQ561" s="4" t="s">
        <v>9</v>
      </c>
      <c r="AR561" s="4" t="s">
        <v>9</v>
      </c>
      <c r="AS561" s="4" t="s">
        <v>9</v>
      </c>
      <c r="AT561" s="4" t="s">
        <v>9</v>
      </c>
      <c r="AU561" s="4" t="s">
        <v>9</v>
      </c>
      <c r="AV561" s="102"/>
      <c r="AW561" s="4" t="s">
        <v>5902</v>
      </c>
      <c r="AX561" s="4" t="s">
        <v>9</v>
      </c>
      <c r="AY561" s="4" t="s">
        <v>9</v>
      </c>
      <c r="AZ561" s="4" t="s">
        <v>9</v>
      </c>
      <c r="BA561" s="4" t="s">
        <v>9</v>
      </c>
      <c r="BB561" s="103">
        <v>0</v>
      </c>
      <c r="BC561" s="102"/>
      <c r="BD561" s="4" t="s">
        <v>9</v>
      </c>
      <c r="BE561" s="102"/>
      <c r="BF561" s="102"/>
      <c r="BG561" s="4" t="s">
        <v>9</v>
      </c>
      <c r="BH561" s="4" t="s">
        <v>5906</v>
      </c>
      <c r="BI561" s="4" t="s">
        <v>9</v>
      </c>
      <c r="BJ561" s="4" t="s">
        <v>9</v>
      </c>
      <c r="BK561" s="4" t="s">
        <v>9</v>
      </c>
      <c r="BL561" s="4" t="s">
        <v>9</v>
      </c>
      <c r="BM561" s="4" t="s">
        <v>9</v>
      </c>
      <c r="BN561" s="4" t="s">
        <v>5907</v>
      </c>
      <c r="BO561" s="4" t="s">
        <v>5908</v>
      </c>
      <c r="BP561" s="4" t="s">
        <v>9</v>
      </c>
      <c r="BQ561" s="4" t="s">
        <v>9</v>
      </c>
      <c r="BR561" s="4" t="s">
        <v>5902</v>
      </c>
      <c r="BS561" s="4" t="s">
        <v>9</v>
      </c>
      <c r="BT561" s="4" t="s">
        <v>9</v>
      </c>
      <c r="BU561" s="4" t="s">
        <v>9</v>
      </c>
      <c r="BV561" s="4" t="s">
        <v>9</v>
      </c>
      <c r="BW561" s="4" t="s">
        <v>9</v>
      </c>
      <c r="BX561" s="4" t="s">
        <v>5901</v>
      </c>
      <c r="BY561" s="4" t="s">
        <v>9</v>
      </c>
      <c r="BZ561" s="4" t="s">
        <v>9</v>
      </c>
      <c r="CA561" s="4" t="s">
        <v>9</v>
      </c>
      <c r="CB561" s="4" t="s">
        <v>9</v>
      </c>
      <c r="CC561" s="4" t="s">
        <v>9</v>
      </c>
      <c r="CD561" s="4" t="s">
        <v>9</v>
      </c>
      <c r="CE561" s="4" t="s">
        <v>9</v>
      </c>
      <c r="CF561" s="4" t="s">
        <v>5902</v>
      </c>
      <c r="CG561" s="4" t="s">
        <v>9</v>
      </c>
      <c r="CH561" s="4" t="s">
        <v>9</v>
      </c>
      <c r="CI561" s="4" t="s">
        <v>9</v>
      </c>
      <c r="CJ561" s="4" t="s">
        <v>9</v>
      </c>
      <c r="CK561" s="104">
        <v>0.51753472222221997</v>
      </c>
      <c r="CL561" s="104">
        <v>0</v>
      </c>
      <c r="CM561" s="4" t="s">
        <v>9</v>
      </c>
      <c r="CN561" s="4" t="s">
        <v>5902</v>
      </c>
      <c r="CO561" s="4" t="s">
        <v>9</v>
      </c>
      <c r="CP561" s="4" t="s">
        <v>9</v>
      </c>
      <c r="CQ561" s="4" t="s">
        <v>9</v>
      </c>
      <c r="CR561" s="4" t="s">
        <v>9</v>
      </c>
      <c r="CS561" s="4" t="s">
        <v>9</v>
      </c>
      <c r="CT561" s="4" t="s">
        <v>9</v>
      </c>
      <c r="CU561" s="4" t="s">
        <v>9</v>
      </c>
      <c r="CV561" s="4" t="s">
        <v>11</v>
      </c>
      <c r="CW561" s="4" t="s">
        <v>5909</v>
      </c>
      <c r="CX561" s="4" t="s">
        <v>9</v>
      </c>
      <c r="CY561" s="4" t="s">
        <v>9</v>
      </c>
      <c r="CZ561" s="4" t="s">
        <v>9</v>
      </c>
      <c r="DA561" s="4" t="s">
        <v>9</v>
      </c>
      <c r="DB561" s="4" t="s">
        <v>9</v>
      </c>
      <c r="DC561" s="102"/>
      <c r="DE561" s="8" t="str">
        <f t="shared" si="16"/>
        <v>XOD001</v>
      </c>
      <c r="DF561" s="8" t="str">
        <f t="shared" si="17"/>
        <v>Technical Training</v>
      </c>
    </row>
    <row r="562" spans="1:110">
      <c r="A562" s="4" t="s">
        <v>6468</v>
      </c>
      <c r="B562" s="4" t="s">
        <v>5899</v>
      </c>
      <c r="C562" s="4" t="s">
        <v>4955</v>
      </c>
      <c r="D562" s="4" t="s">
        <v>9</v>
      </c>
      <c r="E562" s="4" t="s">
        <v>5900</v>
      </c>
      <c r="F562" s="102">
        <v>44502</v>
      </c>
      <c r="G562" s="4" t="s">
        <v>9</v>
      </c>
      <c r="H562" s="102"/>
      <c r="I562" s="4" t="s">
        <v>7236</v>
      </c>
      <c r="J562" s="4" t="s">
        <v>9</v>
      </c>
      <c r="K562" s="4" t="s">
        <v>5002</v>
      </c>
      <c r="L562" s="4" t="s">
        <v>9</v>
      </c>
      <c r="M562" s="4" t="s">
        <v>9</v>
      </c>
      <c r="N562" s="4" t="s">
        <v>5002</v>
      </c>
      <c r="O562" s="4" t="s">
        <v>4955</v>
      </c>
      <c r="P562" s="4" t="s">
        <v>5901</v>
      </c>
      <c r="Q562" s="4" t="s">
        <v>9</v>
      </c>
      <c r="R562" s="4" t="s">
        <v>9</v>
      </c>
      <c r="S562" s="4" t="s">
        <v>11</v>
      </c>
      <c r="T562" s="4" t="s">
        <v>1449</v>
      </c>
      <c r="U562" s="4" t="s">
        <v>5902</v>
      </c>
      <c r="V562" s="102"/>
      <c r="W562" s="4" t="s">
        <v>5902</v>
      </c>
      <c r="X562" s="4" t="s">
        <v>9</v>
      </c>
      <c r="Y562" s="4" t="s">
        <v>11</v>
      </c>
      <c r="Z562" s="4" t="s">
        <v>9</v>
      </c>
      <c r="AA562" s="4" t="s">
        <v>9</v>
      </c>
      <c r="AB562" s="102"/>
      <c r="AC562" s="102"/>
      <c r="AD562" s="102"/>
      <c r="AE562" s="102">
        <v>44502</v>
      </c>
      <c r="AF562" s="102"/>
      <c r="AG562" s="102"/>
      <c r="AH562" s="4" t="s">
        <v>5903</v>
      </c>
      <c r="AI562" s="4" t="s">
        <v>9</v>
      </c>
      <c r="AJ562" s="4" t="s">
        <v>9</v>
      </c>
      <c r="AK562" s="4" t="s">
        <v>9</v>
      </c>
      <c r="AL562" s="4" t="s">
        <v>5904</v>
      </c>
      <c r="AM562" s="4" t="s">
        <v>5905</v>
      </c>
      <c r="AN562" s="4" t="s">
        <v>9</v>
      </c>
      <c r="AO562" s="4" t="s">
        <v>9</v>
      </c>
      <c r="AP562" s="4" t="s">
        <v>5902</v>
      </c>
      <c r="AQ562" s="4" t="s">
        <v>9</v>
      </c>
      <c r="AR562" s="4" t="s">
        <v>9</v>
      </c>
      <c r="AS562" s="4" t="s">
        <v>9</v>
      </c>
      <c r="AT562" s="4" t="s">
        <v>9</v>
      </c>
      <c r="AU562" s="4" t="s">
        <v>9</v>
      </c>
      <c r="AV562" s="102"/>
      <c r="AW562" s="4" t="s">
        <v>5902</v>
      </c>
      <c r="AX562" s="4" t="s">
        <v>9</v>
      </c>
      <c r="AY562" s="4" t="s">
        <v>9</v>
      </c>
      <c r="AZ562" s="4" t="s">
        <v>9</v>
      </c>
      <c r="BA562" s="4" t="s">
        <v>9</v>
      </c>
      <c r="BB562" s="103">
        <v>0</v>
      </c>
      <c r="BC562" s="102"/>
      <c r="BD562" s="4" t="s">
        <v>9</v>
      </c>
      <c r="BE562" s="102"/>
      <c r="BF562" s="102"/>
      <c r="BG562" s="4" t="s">
        <v>9</v>
      </c>
      <c r="BH562" s="4" t="s">
        <v>5906</v>
      </c>
      <c r="BI562" s="4" t="s">
        <v>9</v>
      </c>
      <c r="BJ562" s="4" t="s">
        <v>9</v>
      </c>
      <c r="BK562" s="4" t="s">
        <v>9</v>
      </c>
      <c r="BL562" s="4" t="s">
        <v>9</v>
      </c>
      <c r="BM562" s="4" t="s">
        <v>9</v>
      </c>
      <c r="BN562" s="4" t="s">
        <v>5907</v>
      </c>
      <c r="BO562" s="4" t="s">
        <v>5908</v>
      </c>
      <c r="BP562" s="4" t="s">
        <v>9</v>
      </c>
      <c r="BQ562" s="4" t="s">
        <v>9</v>
      </c>
      <c r="BR562" s="4" t="s">
        <v>5902</v>
      </c>
      <c r="BS562" s="4" t="s">
        <v>9</v>
      </c>
      <c r="BT562" s="4" t="s">
        <v>9</v>
      </c>
      <c r="BU562" s="4" t="s">
        <v>9</v>
      </c>
      <c r="BV562" s="4" t="s">
        <v>9</v>
      </c>
      <c r="BW562" s="4" t="s">
        <v>9</v>
      </c>
      <c r="BX562" s="4" t="s">
        <v>5901</v>
      </c>
      <c r="BY562" s="4" t="s">
        <v>9</v>
      </c>
      <c r="BZ562" s="4" t="s">
        <v>9</v>
      </c>
      <c r="CA562" s="4" t="s">
        <v>9</v>
      </c>
      <c r="CB562" s="4" t="s">
        <v>9</v>
      </c>
      <c r="CC562" s="4" t="s">
        <v>9</v>
      </c>
      <c r="CD562" s="4" t="s">
        <v>9</v>
      </c>
      <c r="CE562" s="4" t="s">
        <v>9</v>
      </c>
      <c r="CF562" s="4" t="s">
        <v>5902</v>
      </c>
      <c r="CG562" s="4" t="s">
        <v>9</v>
      </c>
      <c r="CH562" s="4" t="s">
        <v>9</v>
      </c>
      <c r="CI562" s="4" t="s">
        <v>9</v>
      </c>
      <c r="CJ562" s="4" t="s">
        <v>9</v>
      </c>
      <c r="CK562" s="104">
        <v>0.51753472222221997</v>
      </c>
      <c r="CL562" s="104">
        <v>0</v>
      </c>
      <c r="CM562" s="4" t="s">
        <v>9</v>
      </c>
      <c r="CN562" s="4" t="s">
        <v>5902</v>
      </c>
      <c r="CO562" s="4" t="s">
        <v>9</v>
      </c>
      <c r="CP562" s="4" t="s">
        <v>9</v>
      </c>
      <c r="CQ562" s="4" t="s">
        <v>9</v>
      </c>
      <c r="CR562" s="4" t="s">
        <v>9</v>
      </c>
      <c r="CS562" s="4" t="s">
        <v>9</v>
      </c>
      <c r="CT562" s="4" t="s">
        <v>9</v>
      </c>
      <c r="CU562" s="4" t="s">
        <v>9</v>
      </c>
      <c r="CV562" s="4" t="s">
        <v>11</v>
      </c>
      <c r="CW562" s="4" t="s">
        <v>5909</v>
      </c>
      <c r="CX562" s="4" t="s">
        <v>9</v>
      </c>
      <c r="CY562" s="4" t="s">
        <v>9</v>
      </c>
      <c r="CZ562" s="4" t="s">
        <v>9</v>
      </c>
      <c r="DA562" s="4" t="s">
        <v>9</v>
      </c>
      <c r="DB562" s="4" t="s">
        <v>9</v>
      </c>
      <c r="DC562" s="102"/>
      <c r="DE562" s="8" t="str">
        <f t="shared" si="16"/>
        <v>XOD002</v>
      </c>
      <c r="DF562" s="8" t="str">
        <f t="shared" si="17"/>
        <v>Tertiary Training</v>
      </c>
    </row>
    <row r="563" spans="1:110">
      <c r="A563" s="4" t="s">
        <v>6469</v>
      </c>
      <c r="B563" s="4" t="s">
        <v>5899</v>
      </c>
      <c r="C563" s="4" t="s">
        <v>4955</v>
      </c>
      <c r="D563" s="4" t="s">
        <v>9</v>
      </c>
      <c r="E563" s="4" t="s">
        <v>5900</v>
      </c>
      <c r="F563" s="102">
        <v>44502</v>
      </c>
      <c r="G563" s="4" t="s">
        <v>9</v>
      </c>
      <c r="H563" s="102"/>
      <c r="I563" s="4" t="s">
        <v>7237</v>
      </c>
      <c r="J563" s="4" t="s">
        <v>9</v>
      </c>
      <c r="K563" s="4" t="s">
        <v>5002</v>
      </c>
      <c r="L563" s="4" t="s">
        <v>9</v>
      </c>
      <c r="M563" s="4" t="s">
        <v>9</v>
      </c>
      <c r="N563" s="4" t="s">
        <v>5002</v>
      </c>
      <c r="O563" s="4" t="s">
        <v>4955</v>
      </c>
      <c r="P563" s="4" t="s">
        <v>5901</v>
      </c>
      <c r="Q563" s="4" t="s">
        <v>9</v>
      </c>
      <c r="R563" s="4" t="s">
        <v>9</v>
      </c>
      <c r="S563" s="4" t="s">
        <v>11</v>
      </c>
      <c r="T563" s="4" t="s">
        <v>1449</v>
      </c>
      <c r="U563" s="4" t="s">
        <v>5902</v>
      </c>
      <c r="V563" s="102"/>
      <c r="W563" s="4" t="s">
        <v>5902</v>
      </c>
      <c r="X563" s="4" t="s">
        <v>9</v>
      </c>
      <c r="Y563" s="4" t="s">
        <v>11</v>
      </c>
      <c r="Z563" s="4" t="s">
        <v>9</v>
      </c>
      <c r="AA563" s="4" t="s">
        <v>9</v>
      </c>
      <c r="AB563" s="102"/>
      <c r="AC563" s="102"/>
      <c r="AD563" s="102"/>
      <c r="AE563" s="102">
        <v>44502</v>
      </c>
      <c r="AF563" s="102"/>
      <c r="AG563" s="102"/>
      <c r="AH563" s="4" t="s">
        <v>5903</v>
      </c>
      <c r="AI563" s="4" t="s">
        <v>9</v>
      </c>
      <c r="AJ563" s="4" t="s">
        <v>9</v>
      </c>
      <c r="AK563" s="4" t="s">
        <v>9</v>
      </c>
      <c r="AL563" s="4" t="s">
        <v>5904</v>
      </c>
      <c r="AM563" s="4" t="s">
        <v>5905</v>
      </c>
      <c r="AN563" s="4" t="s">
        <v>9</v>
      </c>
      <c r="AO563" s="4" t="s">
        <v>9</v>
      </c>
      <c r="AP563" s="4" t="s">
        <v>5902</v>
      </c>
      <c r="AQ563" s="4" t="s">
        <v>9</v>
      </c>
      <c r="AR563" s="4" t="s">
        <v>9</v>
      </c>
      <c r="AS563" s="4" t="s">
        <v>9</v>
      </c>
      <c r="AT563" s="4" t="s">
        <v>9</v>
      </c>
      <c r="AU563" s="4" t="s">
        <v>9</v>
      </c>
      <c r="AV563" s="102"/>
      <c r="AW563" s="4" t="s">
        <v>5902</v>
      </c>
      <c r="AX563" s="4" t="s">
        <v>9</v>
      </c>
      <c r="AY563" s="4" t="s">
        <v>9</v>
      </c>
      <c r="AZ563" s="4" t="s">
        <v>9</v>
      </c>
      <c r="BA563" s="4" t="s">
        <v>9</v>
      </c>
      <c r="BB563" s="103">
        <v>0</v>
      </c>
      <c r="BC563" s="102"/>
      <c r="BD563" s="4" t="s">
        <v>9</v>
      </c>
      <c r="BE563" s="102"/>
      <c r="BF563" s="102"/>
      <c r="BG563" s="4" t="s">
        <v>9</v>
      </c>
      <c r="BH563" s="4" t="s">
        <v>5906</v>
      </c>
      <c r="BI563" s="4" t="s">
        <v>9</v>
      </c>
      <c r="BJ563" s="4" t="s">
        <v>9</v>
      </c>
      <c r="BK563" s="4" t="s">
        <v>9</v>
      </c>
      <c r="BL563" s="4" t="s">
        <v>9</v>
      </c>
      <c r="BM563" s="4" t="s">
        <v>9</v>
      </c>
      <c r="BN563" s="4" t="s">
        <v>5907</v>
      </c>
      <c r="BO563" s="4" t="s">
        <v>5908</v>
      </c>
      <c r="BP563" s="4" t="s">
        <v>9</v>
      </c>
      <c r="BQ563" s="4" t="s">
        <v>9</v>
      </c>
      <c r="BR563" s="4" t="s">
        <v>5902</v>
      </c>
      <c r="BS563" s="4" t="s">
        <v>9</v>
      </c>
      <c r="BT563" s="4" t="s">
        <v>9</v>
      </c>
      <c r="BU563" s="4" t="s">
        <v>9</v>
      </c>
      <c r="BV563" s="4" t="s">
        <v>9</v>
      </c>
      <c r="BW563" s="4" t="s">
        <v>9</v>
      </c>
      <c r="BX563" s="4" t="s">
        <v>5901</v>
      </c>
      <c r="BY563" s="4" t="s">
        <v>9</v>
      </c>
      <c r="BZ563" s="4" t="s">
        <v>9</v>
      </c>
      <c r="CA563" s="4" t="s">
        <v>9</v>
      </c>
      <c r="CB563" s="4" t="s">
        <v>9</v>
      </c>
      <c r="CC563" s="4" t="s">
        <v>9</v>
      </c>
      <c r="CD563" s="4" t="s">
        <v>9</v>
      </c>
      <c r="CE563" s="4" t="s">
        <v>9</v>
      </c>
      <c r="CF563" s="4" t="s">
        <v>5902</v>
      </c>
      <c r="CG563" s="4" t="s">
        <v>9</v>
      </c>
      <c r="CH563" s="4" t="s">
        <v>9</v>
      </c>
      <c r="CI563" s="4" t="s">
        <v>9</v>
      </c>
      <c r="CJ563" s="4" t="s">
        <v>9</v>
      </c>
      <c r="CK563" s="104">
        <v>0.51753472222221997</v>
      </c>
      <c r="CL563" s="104">
        <v>0</v>
      </c>
      <c r="CM563" s="4" t="s">
        <v>9</v>
      </c>
      <c r="CN563" s="4" t="s">
        <v>5902</v>
      </c>
      <c r="CO563" s="4" t="s">
        <v>9</v>
      </c>
      <c r="CP563" s="4" t="s">
        <v>9</v>
      </c>
      <c r="CQ563" s="4" t="s">
        <v>9</v>
      </c>
      <c r="CR563" s="4" t="s">
        <v>9</v>
      </c>
      <c r="CS563" s="4" t="s">
        <v>9</v>
      </c>
      <c r="CT563" s="4" t="s">
        <v>9</v>
      </c>
      <c r="CU563" s="4" t="s">
        <v>9</v>
      </c>
      <c r="CV563" s="4" t="s">
        <v>11</v>
      </c>
      <c r="CW563" s="4" t="s">
        <v>5909</v>
      </c>
      <c r="CX563" s="4" t="s">
        <v>9</v>
      </c>
      <c r="CY563" s="4" t="s">
        <v>9</v>
      </c>
      <c r="CZ563" s="4" t="s">
        <v>9</v>
      </c>
      <c r="DA563" s="4" t="s">
        <v>9</v>
      </c>
      <c r="DB563" s="4" t="s">
        <v>9</v>
      </c>
      <c r="DC563" s="102"/>
      <c r="DE563" s="8" t="str">
        <f t="shared" si="16"/>
        <v>XOD003</v>
      </c>
      <c r="DF563" s="8" t="str">
        <f t="shared" si="17"/>
        <v>Culture</v>
      </c>
    </row>
    <row r="564" spans="1:110">
      <c r="A564" s="4" t="s">
        <v>6470</v>
      </c>
      <c r="B564" s="4" t="s">
        <v>5899</v>
      </c>
      <c r="C564" s="4" t="s">
        <v>4955</v>
      </c>
      <c r="D564" s="4" t="s">
        <v>9</v>
      </c>
      <c r="E564" s="4" t="s">
        <v>5900</v>
      </c>
      <c r="F564" s="102">
        <v>44502</v>
      </c>
      <c r="G564" s="4" t="s">
        <v>9</v>
      </c>
      <c r="H564" s="102"/>
      <c r="I564" s="4" t="s">
        <v>7238</v>
      </c>
      <c r="J564" s="4" t="s">
        <v>9</v>
      </c>
      <c r="K564" s="4" t="s">
        <v>5002</v>
      </c>
      <c r="L564" s="4" t="s">
        <v>9</v>
      </c>
      <c r="M564" s="4" t="s">
        <v>9</v>
      </c>
      <c r="N564" s="4" t="s">
        <v>5002</v>
      </c>
      <c r="O564" s="4" t="s">
        <v>4955</v>
      </c>
      <c r="P564" s="4" t="s">
        <v>5901</v>
      </c>
      <c r="Q564" s="4" t="s">
        <v>9</v>
      </c>
      <c r="R564" s="4" t="s">
        <v>9</v>
      </c>
      <c r="S564" s="4" t="s">
        <v>11</v>
      </c>
      <c r="T564" s="4" t="s">
        <v>1449</v>
      </c>
      <c r="U564" s="4" t="s">
        <v>5902</v>
      </c>
      <c r="V564" s="102"/>
      <c r="W564" s="4" t="s">
        <v>5902</v>
      </c>
      <c r="X564" s="4" t="s">
        <v>9</v>
      </c>
      <c r="Y564" s="4" t="s">
        <v>11</v>
      </c>
      <c r="Z564" s="4" t="s">
        <v>9</v>
      </c>
      <c r="AA564" s="4" t="s">
        <v>9</v>
      </c>
      <c r="AB564" s="102"/>
      <c r="AC564" s="102"/>
      <c r="AD564" s="102"/>
      <c r="AE564" s="102">
        <v>44502</v>
      </c>
      <c r="AF564" s="102"/>
      <c r="AG564" s="102"/>
      <c r="AH564" s="4" t="s">
        <v>5903</v>
      </c>
      <c r="AI564" s="4" t="s">
        <v>9</v>
      </c>
      <c r="AJ564" s="4" t="s">
        <v>9</v>
      </c>
      <c r="AK564" s="4" t="s">
        <v>9</v>
      </c>
      <c r="AL564" s="4" t="s">
        <v>5904</v>
      </c>
      <c r="AM564" s="4" t="s">
        <v>5905</v>
      </c>
      <c r="AN564" s="4" t="s">
        <v>9</v>
      </c>
      <c r="AO564" s="4" t="s">
        <v>9</v>
      </c>
      <c r="AP564" s="4" t="s">
        <v>5902</v>
      </c>
      <c r="AQ564" s="4" t="s">
        <v>9</v>
      </c>
      <c r="AR564" s="4" t="s">
        <v>9</v>
      </c>
      <c r="AS564" s="4" t="s">
        <v>9</v>
      </c>
      <c r="AT564" s="4" t="s">
        <v>9</v>
      </c>
      <c r="AU564" s="4" t="s">
        <v>9</v>
      </c>
      <c r="AV564" s="102"/>
      <c r="AW564" s="4" t="s">
        <v>5902</v>
      </c>
      <c r="AX564" s="4" t="s">
        <v>9</v>
      </c>
      <c r="AY564" s="4" t="s">
        <v>9</v>
      </c>
      <c r="AZ564" s="4" t="s">
        <v>9</v>
      </c>
      <c r="BA564" s="4" t="s">
        <v>9</v>
      </c>
      <c r="BB564" s="103">
        <v>0</v>
      </c>
      <c r="BC564" s="102"/>
      <c r="BD564" s="4" t="s">
        <v>9</v>
      </c>
      <c r="BE564" s="102"/>
      <c r="BF564" s="102"/>
      <c r="BG564" s="4" t="s">
        <v>9</v>
      </c>
      <c r="BH564" s="4" t="s">
        <v>5906</v>
      </c>
      <c r="BI564" s="4" t="s">
        <v>9</v>
      </c>
      <c r="BJ564" s="4" t="s">
        <v>9</v>
      </c>
      <c r="BK564" s="4" t="s">
        <v>9</v>
      </c>
      <c r="BL564" s="4" t="s">
        <v>9</v>
      </c>
      <c r="BM564" s="4" t="s">
        <v>9</v>
      </c>
      <c r="BN564" s="4" t="s">
        <v>5907</v>
      </c>
      <c r="BO564" s="4" t="s">
        <v>5908</v>
      </c>
      <c r="BP564" s="4" t="s">
        <v>9</v>
      </c>
      <c r="BQ564" s="4" t="s">
        <v>9</v>
      </c>
      <c r="BR564" s="4" t="s">
        <v>5902</v>
      </c>
      <c r="BS564" s="4" t="s">
        <v>9</v>
      </c>
      <c r="BT564" s="4" t="s">
        <v>9</v>
      </c>
      <c r="BU564" s="4" t="s">
        <v>9</v>
      </c>
      <c r="BV564" s="4" t="s">
        <v>9</v>
      </c>
      <c r="BW564" s="4" t="s">
        <v>9</v>
      </c>
      <c r="BX564" s="4" t="s">
        <v>5901</v>
      </c>
      <c r="BY564" s="4" t="s">
        <v>9</v>
      </c>
      <c r="BZ564" s="4" t="s">
        <v>9</v>
      </c>
      <c r="CA564" s="4" t="s">
        <v>9</v>
      </c>
      <c r="CB564" s="4" t="s">
        <v>9</v>
      </c>
      <c r="CC564" s="4" t="s">
        <v>9</v>
      </c>
      <c r="CD564" s="4" t="s">
        <v>9</v>
      </c>
      <c r="CE564" s="4" t="s">
        <v>9</v>
      </c>
      <c r="CF564" s="4" t="s">
        <v>5902</v>
      </c>
      <c r="CG564" s="4" t="s">
        <v>9</v>
      </c>
      <c r="CH564" s="4" t="s">
        <v>9</v>
      </c>
      <c r="CI564" s="4" t="s">
        <v>9</v>
      </c>
      <c r="CJ564" s="4" t="s">
        <v>9</v>
      </c>
      <c r="CK564" s="104">
        <v>0.51753472222221997</v>
      </c>
      <c r="CL564" s="104">
        <v>0</v>
      </c>
      <c r="CM564" s="4" t="s">
        <v>9</v>
      </c>
      <c r="CN564" s="4" t="s">
        <v>5902</v>
      </c>
      <c r="CO564" s="4" t="s">
        <v>9</v>
      </c>
      <c r="CP564" s="4" t="s">
        <v>9</v>
      </c>
      <c r="CQ564" s="4" t="s">
        <v>9</v>
      </c>
      <c r="CR564" s="4" t="s">
        <v>9</v>
      </c>
      <c r="CS564" s="4" t="s">
        <v>9</v>
      </c>
      <c r="CT564" s="4" t="s">
        <v>9</v>
      </c>
      <c r="CU564" s="4" t="s">
        <v>9</v>
      </c>
      <c r="CV564" s="4" t="s">
        <v>11</v>
      </c>
      <c r="CW564" s="4" t="s">
        <v>5909</v>
      </c>
      <c r="CX564" s="4" t="s">
        <v>9</v>
      </c>
      <c r="CY564" s="4" t="s">
        <v>9</v>
      </c>
      <c r="CZ564" s="4" t="s">
        <v>9</v>
      </c>
      <c r="DA564" s="4" t="s">
        <v>9</v>
      </c>
      <c r="DB564" s="4" t="s">
        <v>9</v>
      </c>
      <c r="DC564" s="102"/>
      <c r="DE564" s="8" t="str">
        <f t="shared" si="16"/>
        <v>XOD004</v>
      </c>
      <c r="DF564" s="8" t="str">
        <f t="shared" si="17"/>
        <v>Scholarships</v>
      </c>
    </row>
    <row r="565" spans="1:110">
      <c r="A565" s="4" t="s">
        <v>6471</v>
      </c>
      <c r="B565" s="4" t="s">
        <v>5899</v>
      </c>
      <c r="C565" s="4" t="s">
        <v>4955</v>
      </c>
      <c r="D565" s="4" t="s">
        <v>9</v>
      </c>
      <c r="E565" s="4" t="s">
        <v>5900</v>
      </c>
      <c r="F565" s="102">
        <v>44502</v>
      </c>
      <c r="G565" s="4" t="s">
        <v>9</v>
      </c>
      <c r="H565" s="102"/>
      <c r="I565" s="4" t="s">
        <v>7239</v>
      </c>
      <c r="J565" s="4" t="s">
        <v>9</v>
      </c>
      <c r="K565" s="4" t="s">
        <v>5002</v>
      </c>
      <c r="L565" s="4" t="s">
        <v>9</v>
      </c>
      <c r="M565" s="4" t="s">
        <v>9</v>
      </c>
      <c r="N565" s="4" t="s">
        <v>5002</v>
      </c>
      <c r="O565" s="4" t="s">
        <v>4955</v>
      </c>
      <c r="P565" s="4" t="s">
        <v>5901</v>
      </c>
      <c r="Q565" s="4" t="s">
        <v>9</v>
      </c>
      <c r="R565" s="4" t="s">
        <v>9</v>
      </c>
      <c r="S565" s="4" t="s">
        <v>11</v>
      </c>
      <c r="T565" s="4" t="s">
        <v>1449</v>
      </c>
      <c r="U565" s="4" t="s">
        <v>5902</v>
      </c>
      <c r="V565" s="102"/>
      <c r="W565" s="4" t="s">
        <v>5902</v>
      </c>
      <c r="X565" s="4" t="s">
        <v>9</v>
      </c>
      <c r="Y565" s="4" t="s">
        <v>11</v>
      </c>
      <c r="Z565" s="4" t="s">
        <v>9</v>
      </c>
      <c r="AA565" s="4" t="s">
        <v>9</v>
      </c>
      <c r="AB565" s="102"/>
      <c r="AC565" s="102"/>
      <c r="AD565" s="102"/>
      <c r="AE565" s="102">
        <v>44502</v>
      </c>
      <c r="AF565" s="102"/>
      <c r="AG565" s="102"/>
      <c r="AH565" s="4" t="s">
        <v>5903</v>
      </c>
      <c r="AI565" s="4" t="s">
        <v>9</v>
      </c>
      <c r="AJ565" s="4" t="s">
        <v>9</v>
      </c>
      <c r="AK565" s="4" t="s">
        <v>9</v>
      </c>
      <c r="AL565" s="4" t="s">
        <v>5904</v>
      </c>
      <c r="AM565" s="4" t="s">
        <v>5905</v>
      </c>
      <c r="AN565" s="4" t="s">
        <v>9</v>
      </c>
      <c r="AO565" s="4" t="s">
        <v>9</v>
      </c>
      <c r="AP565" s="4" t="s">
        <v>5902</v>
      </c>
      <c r="AQ565" s="4" t="s">
        <v>9</v>
      </c>
      <c r="AR565" s="4" t="s">
        <v>9</v>
      </c>
      <c r="AS565" s="4" t="s">
        <v>9</v>
      </c>
      <c r="AT565" s="4" t="s">
        <v>9</v>
      </c>
      <c r="AU565" s="4" t="s">
        <v>9</v>
      </c>
      <c r="AV565" s="102"/>
      <c r="AW565" s="4" t="s">
        <v>5902</v>
      </c>
      <c r="AX565" s="4" t="s">
        <v>9</v>
      </c>
      <c r="AY565" s="4" t="s">
        <v>9</v>
      </c>
      <c r="AZ565" s="4" t="s">
        <v>9</v>
      </c>
      <c r="BA565" s="4" t="s">
        <v>9</v>
      </c>
      <c r="BB565" s="103">
        <v>0</v>
      </c>
      <c r="BC565" s="102"/>
      <c r="BD565" s="4" t="s">
        <v>9</v>
      </c>
      <c r="BE565" s="102"/>
      <c r="BF565" s="102"/>
      <c r="BG565" s="4" t="s">
        <v>9</v>
      </c>
      <c r="BH565" s="4" t="s">
        <v>5906</v>
      </c>
      <c r="BI565" s="4" t="s">
        <v>9</v>
      </c>
      <c r="BJ565" s="4" t="s">
        <v>9</v>
      </c>
      <c r="BK565" s="4" t="s">
        <v>9</v>
      </c>
      <c r="BL565" s="4" t="s">
        <v>9</v>
      </c>
      <c r="BM565" s="4" t="s">
        <v>9</v>
      </c>
      <c r="BN565" s="4" t="s">
        <v>5907</v>
      </c>
      <c r="BO565" s="4" t="s">
        <v>5908</v>
      </c>
      <c r="BP565" s="4" t="s">
        <v>9</v>
      </c>
      <c r="BQ565" s="4" t="s">
        <v>9</v>
      </c>
      <c r="BR565" s="4" t="s">
        <v>5902</v>
      </c>
      <c r="BS565" s="4" t="s">
        <v>9</v>
      </c>
      <c r="BT565" s="4" t="s">
        <v>9</v>
      </c>
      <c r="BU565" s="4" t="s">
        <v>9</v>
      </c>
      <c r="BV565" s="4" t="s">
        <v>9</v>
      </c>
      <c r="BW565" s="4" t="s">
        <v>9</v>
      </c>
      <c r="BX565" s="4" t="s">
        <v>5901</v>
      </c>
      <c r="BY565" s="4" t="s">
        <v>9</v>
      </c>
      <c r="BZ565" s="4" t="s">
        <v>9</v>
      </c>
      <c r="CA565" s="4" t="s">
        <v>9</v>
      </c>
      <c r="CB565" s="4" t="s">
        <v>9</v>
      </c>
      <c r="CC565" s="4" t="s">
        <v>9</v>
      </c>
      <c r="CD565" s="4" t="s">
        <v>9</v>
      </c>
      <c r="CE565" s="4" t="s">
        <v>9</v>
      </c>
      <c r="CF565" s="4" t="s">
        <v>5902</v>
      </c>
      <c r="CG565" s="4" t="s">
        <v>9</v>
      </c>
      <c r="CH565" s="4" t="s">
        <v>9</v>
      </c>
      <c r="CI565" s="4" t="s">
        <v>9</v>
      </c>
      <c r="CJ565" s="4" t="s">
        <v>9</v>
      </c>
      <c r="CK565" s="104">
        <v>0.51753472222221997</v>
      </c>
      <c r="CL565" s="104">
        <v>0</v>
      </c>
      <c r="CM565" s="4" t="s">
        <v>9</v>
      </c>
      <c r="CN565" s="4" t="s">
        <v>5902</v>
      </c>
      <c r="CO565" s="4" t="s">
        <v>9</v>
      </c>
      <c r="CP565" s="4" t="s">
        <v>9</v>
      </c>
      <c r="CQ565" s="4" t="s">
        <v>9</v>
      </c>
      <c r="CR565" s="4" t="s">
        <v>9</v>
      </c>
      <c r="CS565" s="4" t="s">
        <v>9</v>
      </c>
      <c r="CT565" s="4" t="s">
        <v>9</v>
      </c>
      <c r="CU565" s="4" t="s">
        <v>9</v>
      </c>
      <c r="CV565" s="4" t="s">
        <v>11</v>
      </c>
      <c r="CW565" s="4" t="s">
        <v>5909</v>
      </c>
      <c r="CX565" s="4" t="s">
        <v>9</v>
      </c>
      <c r="CY565" s="4" t="s">
        <v>9</v>
      </c>
      <c r="CZ565" s="4" t="s">
        <v>9</v>
      </c>
      <c r="DA565" s="4" t="s">
        <v>9</v>
      </c>
      <c r="DB565" s="4" t="s">
        <v>9</v>
      </c>
      <c r="DC565" s="102"/>
      <c r="DE565" s="8" t="str">
        <f t="shared" si="16"/>
        <v>XOD101</v>
      </c>
      <c r="DF565" s="8" t="str">
        <f t="shared" si="17"/>
        <v>Future Leaders Programme</v>
      </c>
    </row>
    <row r="566" spans="1:110">
      <c r="A566" s="4" t="s">
        <v>6472</v>
      </c>
      <c r="B566" s="4" t="s">
        <v>5899</v>
      </c>
      <c r="C566" s="4" t="s">
        <v>4955</v>
      </c>
      <c r="D566" s="4" t="s">
        <v>9</v>
      </c>
      <c r="E566" s="4" t="s">
        <v>5900</v>
      </c>
      <c r="F566" s="102">
        <v>44502</v>
      </c>
      <c r="G566" s="4" t="s">
        <v>9</v>
      </c>
      <c r="H566" s="102"/>
      <c r="I566" s="4" t="s">
        <v>7240</v>
      </c>
      <c r="J566" s="4" t="s">
        <v>9</v>
      </c>
      <c r="K566" s="4" t="s">
        <v>5002</v>
      </c>
      <c r="L566" s="4" t="s">
        <v>9</v>
      </c>
      <c r="M566" s="4" t="s">
        <v>9</v>
      </c>
      <c r="N566" s="4" t="s">
        <v>5002</v>
      </c>
      <c r="O566" s="4" t="s">
        <v>4955</v>
      </c>
      <c r="P566" s="4" t="s">
        <v>5901</v>
      </c>
      <c r="Q566" s="4" t="s">
        <v>9</v>
      </c>
      <c r="R566" s="4" t="s">
        <v>9</v>
      </c>
      <c r="S566" s="4" t="s">
        <v>11</v>
      </c>
      <c r="T566" s="4" t="s">
        <v>1449</v>
      </c>
      <c r="U566" s="4" t="s">
        <v>5902</v>
      </c>
      <c r="V566" s="102"/>
      <c r="W566" s="4" t="s">
        <v>5902</v>
      </c>
      <c r="X566" s="4" t="s">
        <v>9</v>
      </c>
      <c r="Y566" s="4" t="s">
        <v>11</v>
      </c>
      <c r="Z566" s="4" t="s">
        <v>9</v>
      </c>
      <c r="AA566" s="4" t="s">
        <v>9</v>
      </c>
      <c r="AB566" s="102"/>
      <c r="AC566" s="102"/>
      <c r="AD566" s="102"/>
      <c r="AE566" s="102">
        <v>44502</v>
      </c>
      <c r="AF566" s="102"/>
      <c r="AG566" s="102"/>
      <c r="AH566" s="4" t="s">
        <v>5903</v>
      </c>
      <c r="AI566" s="4" t="s">
        <v>9</v>
      </c>
      <c r="AJ566" s="4" t="s">
        <v>9</v>
      </c>
      <c r="AK566" s="4" t="s">
        <v>9</v>
      </c>
      <c r="AL566" s="4" t="s">
        <v>5904</v>
      </c>
      <c r="AM566" s="4" t="s">
        <v>5905</v>
      </c>
      <c r="AN566" s="4" t="s">
        <v>9</v>
      </c>
      <c r="AO566" s="4" t="s">
        <v>9</v>
      </c>
      <c r="AP566" s="4" t="s">
        <v>5902</v>
      </c>
      <c r="AQ566" s="4" t="s">
        <v>9</v>
      </c>
      <c r="AR566" s="4" t="s">
        <v>9</v>
      </c>
      <c r="AS566" s="4" t="s">
        <v>9</v>
      </c>
      <c r="AT566" s="4" t="s">
        <v>9</v>
      </c>
      <c r="AU566" s="4" t="s">
        <v>9</v>
      </c>
      <c r="AV566" s="102"/>
      <c r="AW566" s="4" t="s">
        <v>5902</v>
      </c>
      <c r="AX566" s="4" t="s">
        <v>9</v>
      </c>
      <c r="AY566" s="4" t="s">
        <v>9</v>
      </c>
      <c r="AZ566" s="4" t="s">
        <v>9</v>
      </c>
      <c r="BA566" s="4" t="s">
        <v>9</v>
      </c>
      <c r="BB566" s="103">
        <v>0</v>
      </c>
      <c r="BC566" s="102"/>
      <c r="BD566" s="4" t="s">
        <v>9</v>
      </c>
      <c r="BE566" s="102"/>
      <c r="BF566" s="102"/>
      <c r="BG566" s="4" t="s">
        <v>9</v>
      </c>
      <c r="BH566" s="4" t="s">
        <v>5906</v>
      </c>
      <c r="BI566" s="4" t="s">
        <v>9</v>
      </c>
      <c r="BJ566" s="4" t="s">
        <v>9</v>
      </c>
      <c r="BK566" s="4" t="s">
        <v>9</v>
      </c>
      <c r="BL566" s="4" t="s">
        <v>9</v>
      </c>
      <c r="BM566" s="4" t="s">
        <v>9</v>
      </c>
      <c r="BN566" s="4" t="s">
        <v>5907</v>
      </c>
      <c r="BO566" s="4" t="s">
        <v>5908</v>
      </c>
      <c r="BP566" s="4" t="s">
        <v>9</v>
      </c>
      <c r="BQ566" s="4" t="s">
        <v>9</v>
      </c>
      <c r="BR566" s="4" t="s">
        <v>5902</v>
      </c>
      <c r="BS566" s="4" t="s">
        <v>9</v>
      </c>
      <c r="BT566" s="4" t="s">
        <v>9</v>
      </c>
      <c r="BU566" s="4" t="s">
        <v>9</v>
      </c>
      <c r="BV566" s="4" t="s">
        <v>9</v>
      </c>
      <c r="BW566" s="4" t="s">
        <v>9</v>
      </c>
      <c r="BX566" s="4" t="s">
        <v>5901</v>
      </c>
      <c r="BY566" s="4" t="s">
        <v>9</v>
      </c>
      <c r="BZ566" s="4" t="s">
        <v>9</v>
      </c>
      <c r="CA566" s="4" t="s">
        <v>9</v>
      </c>
      <c r="CB566" s="4" t="s">
        <v>9</v>
      </c>
      <c r="CC566" s="4" t="s">
        <v>9</v>
      </c>
      <c r="CD566" s="4" t="s">
        <v>9</v>
      </c>
      <c r="CE566" s="4" t="s">
        <v>9</v>
      </c>
      <c r="CF566" s="4" t="s">
        <v>5902</v>
      </c>
      <c r="CG566" s="4" t="s">
        <v>9</v>
      </c>
      <c r="CH566" s="4" t="s">
        <v>9</v>
      </c>
      <c r="CI566" s="4" t="s">
        <v>9</v>
      </c>
      <c r="CJ566" s="4" t="s">
        <v>9</v>
      </c>
      <c r="CK566" s="104">
        <v>0.51753472222221997</v>
      </c>
      <c r="CL566" s="104">
        <v>0</v>
      </c>
      <c r="CM566" s="4" t="s">
        <v>9</v>
      </c>
      <c r="CN566" s="4" t="s">
        <v>5902</v>
      </c>
      <c r="CO566" s="4" t="s">
        <v>9</v>
      </c>
      <c r="CP566" s="4" t="s">
        <v>9</v>
      </c>
      <c r="CQ566" s="4" t="s">
        <v>9</v>
      </c>
      <c r="CR566" s="4" t="s">
        <v>9</v>
      </c>
      <c r="CS566" s="4" t="s">
        <v>9</v>
      </c>
      <c r="CT566" s="4" t="s">
        <v>9</v>
      </c>
      <c r="CU566" s="4" t="s">
        <v>9</v>
      </c>
      <c r="CV566" s="4" t="s">
        <v>11</v>
      </c>
      <c r="CW566" s="4" t="s">
        <v>5909</v>
      </c>
      <c r="CX566" s="4" t="s">
        <v>9</v>
      </c>
      <c r="CY566" s="4" t="s">
        <v>9</v>
      </c>
      <c r="CZ566" s="4" t="s">
        <v>9</v>
      </c>
      <c r="DA566" s="4" t="s">
        <v>9</v>
      </c>
      <c r="DB566" s="4" t="s">
        <v>9</v>
      </c>
      <c r="DC566" s="102"/>
      <c r="DE566" s="8" t="str">
        <f t="shared" si="16"/>
        <v>XOD102</v>
      </c>
      <c r="DF566" s="8" t="str">
        <f t="shared" si="17"/>
        <v>Leadership Curriculum</v>
      </c>
    </row>
    <row r="567" spans="1:110">
      <c r="A567" s="4" t="s">
        <v>6473</v>
      </c>
      <c r="B567" s="4" t="s">
        <v>5899</v>
      </c>
      <c r="C567" s="4" t="s">
        <v>4955</v>
      </c>
      <c r="D567" s="4" t="s">
        <v>9</v>
      </c>
      <c r="E567" s="4" t="s">
        <v>5900</v>
      </c>
      <c r="F567" s="102">
        <v>44502</v>
      </c>
      <c r="G567" s="4" t="s">
        <v>9</v>
      </c>
      <c r="H567" s="102"/>
      <c r="I567" s="4" t="s">
        <v>7241</v>
      </c>
      <c r="J567" s="4" t="s">
        <v>9</v>
      </c>
      <c r="K567" s="4" t="s">
        <v>5002</v>
      </c>
      <c r="L567" s="4" t="s">
        <v>9</v>
      </c>
      <c r="M567" s="4" t="s">
        <v>9</v>
      </c>
      <c r="N567" s="4" t="s">
        <v>5002</v>
      </c>
      <c r="O567" s="4" t="s">
        <v>4955</v>
      </c>
      <c r="P567" s="4" t="s">
        <v>5901</v>
      </c>
      <c r="Q567" s="4" t="s">
        <v>9</v>
      </c>
      <c r="R567" s="4" t="s">
        <v>9</v>
      </c>
      <c r="S567" s="4" t="s">
        <v>11</v>
      </c>
      <c r="T567" s="4" t="s">
        <v>1449</v>
      </c>
      <c r="U567" s="4" t="s">
        <v>5902</v>
      </c>
      <c r="V567" s="102"/>
      <c r="W567" s="4" t="s">
        <v>5902</v>
      </c>
      <c r="X567" s="4" t="s">
        <v>9</v>
      </c>
      <c r="Y567" s="4" t="s">
        <v>11</v>
      </c>
      <c r="Z567" s="4" t="s">
        <v>9</v>
      </c>
      <c r="AA567" s="4" t="s">
        <v>9</v>
      </c>
      <c r="AB567" s="102"/>
      <c r="AC567" s="102"/>
      <c r="AD567" s="102"/>
      <c r="AE567" s="102">
        <v>44502</v>
      </c>
      <c r="AF567" s="102"/>
      <c r="AG567" s="102"/>
      <c r="AH567" s="4" t="s">
        <v>5903</v>
      </c>
      <c r="AI567" s="4" t="s">
        <v>9</v>
      </c>
      <c r="AJ567" s="4" t="s">
        <v>9</v>
      </c>
      <c r="AK567" s="4" t="s">
        <v>9</v>
      </c>
      <c r="AL567" s="4" t="s">
        <v>5904</v>
      </c>
      <c r="AM567" s="4" t="s">
        <v>5905</v>
      </c>
      <c r="AN567" s="4" t="s">
        <v>9</v>
      </c>
      <c r="AO567" s="4" t="s">
        <v>9</v>
      </c>
      <c r="AP567" s="4" t="s">
        <v>5902</v>
      </c>
      <c r="AQ567" s="4" t="s">
        <v>9</v>
      </c>
      <c r="AR567" s="4" t="s">
        <v>9</v>
      </c>
      <c r="AS567" s="4" t="s">
        <v>9</v>
      </c>
      <c r="AT567" s="4" t="s">
        <v>9</v>
      </c>
      <c r="AU567" s="4" t="s">
        <v>9</v>
      </c>
      <c r="AV567" s="102"/>
      <c r="AW567" s="4" t="s">
        <v>5902</v>
      </c>
      <c r="AX567" s="4" t="s">
        <v>9</v>
      </c>
      <c r="AY567" s="4" t="s">
        <v>9</v>
      </c>
      <c r="AZ567" s="4" t="s">
        <v>9</v>
      </c>
      <c r="BA567" s="4" t="s">
        <v>9</v>
      </c>
      <c r="BB567" s="103">
        <v>0</v>
      </c>
      <c r="BC567" s="102"/>
      <c r="BD567" s="4" t="s">
        <v>9</v>
      </c>
      <c r="BE567" s="102"/>
      <c r="BF567" s="102"/>
      <c r="BG567" s="4" t="s">
        <v>9</v>
      </c>
      <c r="BH567" s="4" t="s">
        <v>5906</v>
      </c>
      <c r="BI567" s="4" t="s">
        <v>9</v>
      </c>
      <c r="BJ567" s="4" t="s">
        <v>9</v>
      </c>
      <c r="BK567" s="4" t="s">
        <v>9</v>
      </c>
      <c r="BL567" s="4" t="s">
        <v>9</v>
      </c>
      <c r="BM567" s="4" t="s">
        <v>9</v>
      </c>
      <c r="BN567" s="4" t="s">
        <v>5907</v>
      </c>
      <c r="BO567" s="4" t="s">
        <v>5908</v>
      </c>
      <c r="BP567" s="4" t="s">
        <v>9</v>
      </c>
      <c r="BQ567" s="4" t="s">
        <v>9</v>
      </c>
      <c r="BR567" s="4" t="s">
        <v>5902</v>
      </c>
      <c r="BS567" s="4" t="s">
        <v>9</v>
      </c>
      <c r="BT567" s="4" t="s">
        <v>9</v>
      </c>
      <c r="BU567" s="4" t="s">
        <v>9</v>
      </c>
      <c r="BV567" s="4" t="s">
        <v>9</v>
      </c>
      <c r="BW567" s="4" t="s">
        <v>9</v>
      </c>
      <c r="BX567" s="4" t="s">
        <v>5901</v>
      </c>
      <c r="BY567" s="4" t="s">
        <v>9</v>
      </c>
      <c r="BZ567" s="4" t="s">
        <v>9</v>
      </c>
      <c r="CA567" s="4" t="s">
        <v>9</v>
      </c>
      <c r="CB567" s="4" t="s">
        <v>9</v>
      </c>
      <c r="CC567" s="4" t="s">
        <v>9</v>
      </c>
      <c r="CD567" s="4" t="s">
        <v>9</v>
      </c>
      <c r="CE567" s="4" t="s">
        <v>9</v>
      </c>
      <c r="CF567" s="4" t="s">
        <v>5902</v>
      </c>
      <c r="CG567" s="4" t="s">
        <v>9</v>
      </c>
      <c r="CH567" s="4" t="s">
        <v>9</v>
      </c>
      <c r="CI567" s="4" t="s">
        <v>9</v>
      </c>
      <c r="CJ567" s="4" t="s">
        <v>9</v>
      </c>
      <c r="CK567" s="104">
        <v>0.51753472222221997</v>
      </c>
      <c r="CL567" s="104">
        <v>0</v>
      </c>
      <c r="CM567" s="4" t="s">
        <v>9</v>
      </c>
      <c r="CN567" s="4" t="s">
        <v>5902</v>
      </c>
      <c r="CO567" s="4" t="s">
        <v>9</v>
      </c>
      <c r="CP567" s="4" t="s">
        <v>9</v>
      </c>
      <c r="CQ567" s="4" t="s">
        <v>9</v>
      </c>
      <c r="CR567" s="4" t="s">
        <v>9</v>
      </c>
      <c r="CS567" s="4" t="s">
        <v>9</v>
      </c>
      <c r="CT567" s="4" t="s">
        <v>9</v>
      </c>
      <c r="CU567" s="4" t="s">
        <v>9</v>
      </c>
      <c r="CV567" s="4" t="s">
        <v>11</v>
      </c>
      <c r="CW567" s="4" t="s">
        <v>5909</v>
      </c>
      <c r="CX567" s="4" t="s">
        <v>9</v>
      </c>
      <c r="CY567" s="4" t="s">
        <v>9</v>
      </c>
      <c r="CZ567" s="4" t="s">
        <v>9</v>
      </c>
      <c r="DA567" s="4" t="s">
        <v>9</v>
      </c>
      <c r="DB567" s="4" t="s">
        <v>9</v>
      </c>
      <c r="DC567" s="102"/>
      <c r="DE567" s="8" t="str">
        <f t="shared" si="16"/>
        <v>XOD103</v>
      </c>
      <c r="DF567" s="8" t="str">
        <f t="shared" si="17"/>
        <v>High Performance Managers</v>
      </c>
    </row>
    <row r="568" spans="1:110">
      <c r="A568" s="4" t="s">
        <v>6474</v>
      </c>
      <c r="B568" s="4" t="s">
        <v>5899</v>
      </c>
      <c r="C568" s="4" t="s">
        <v>4955</v>
      </c>
      <c r="D568" s="4" t="s">
        <v>9</v>
      </c>
      <c r="E568" s="4" t="s">
        <v>5900</v>
      </c>
      <c r="F568" s="102">
        <v>44502</v>
      </c>
      <c r="G568" s="4" t="s">
        <v>9</v>
      </c>
      <c r="H568" s="102"/>
      <c r="I568" s="4" t="s">
        <v>7242</v>
      </c>
      <c r="J568" s="4" t="s">
        <v>9</v>
      </c>
      <c r="K568" s="4" t="s">
        <v>5002</v>
      </c>
      <c r="L568" s="4" t="s">
        <v>9</v>
      </c>
      <c r="M568" s="4" t="s">
        <v>9</v>
      </c>
      <c r="N568" s="4" t="s">
        <v>5002</v>
      </c>
      <c r="O568" s="4" t="s">
        <v>4955</v>
      </c>
      <c r="P568" s="4" t="s">
        <v>5901</v>
      </c>
      <c r="Q568" s="4" t="s">
        <v>9</v>
      </c>
      <c r="R568" s="4" t="s">
        <v>9</v>
      </c>
      <c r="S568" s="4" t="s">
        <v>11</v>
      </c>
      <c r="T568" s="4" t="s">
        <v>1449</v>
      </c>
      <c r="U568" s="4" t="s">
        <v>5902</v>
      </c>
      <c r="V568" s="102"/>
      <c r="W568" s="4" t="s">
        <v>5902</v>
      </c>
      <c r="X568" s="4" t="s">
        <v>9</v>
      </c>
      <c r="Y568" s="4" t="s">
        <v>11</v>
      </c>
      <c r="Z568" s="4" t="s">
        <v>9</v>
      </c>
      <c r="AA568" s="4" t="s">
        <v>9</v>
      </c>
      <c r="AB568" s="102"/>
      <c r="AC568" s="102"/>
      <c r="AD568" s="102"/>
      <c r="AE568" s="102">
        <v>44502</v>
      </c>
      <c r="AF568" s="102"/>
      <c r="AG568" s="102"/>
      <c r="AH568" s="4" t="s">
        <v>5903</v>
      </c>
      <c r="AI568" s="4" t="s">
        <v>9</v>
      </c>
      <c r="AJ568" s="4" t="s">
        <v>9</v>
      </c>
      <c r="AK568" s="4" t="s">
        <v>9</v>
      </c>
      <c r="AL568" s="4" t="s">
        <v>5904</v>
      </c>
      <c r="AM568" s="4" t="s">
        <v>5905</v>
      </c>
      <c r="AN568" s="4" t="s">
        <v>9</v>
      </c>
      <c r="AO568" s="4" t="s">
        <v>9</v>
      </c>
      <c r="AP568" s="4" t="s">
        <v>5902</v>
      </c>
      <c r="AQ568" s="4" t="s">
        <v>9</v>
      </c>
      <c r="AR568" s="4" t="s">
        <v>9</v>
      </c>
      <c r="AS568" s="4" t="s">
        <v>9</v>
      </c>
      <c r="AT568" s="4" t="s">
        <v>9</v>
      </c>
      <c r="AU568" s="4" t="s">
        <v>9</v>
      </c>
      <c r="AV568" s="102"/>
      <c r="AW568" s="4" t="s">
        <v>5902</v>
      </c>
      <c r="AX568" s="4" t="s">
        <v>9</v>
      </c>
      <c r="AY568" s="4" t="s">
        <v>9</v>
      </c>
      <c r="AZ568" s="4" t="s">
        <v>9</v>
      </c>
      <c r="BA568" s="4" t="s">
        <v>9</v>
      </c>
      <c r="BB568" s="103">
        <v>0</v>
      </c>
      <c r="BC568" s="102"/>
      <c r="BD568" s="4" t="s">
        <v>9</v>
      </c>
      <c r="BE568" s="102"/>
      <c r="BF568" s="102"/>
      <c r="BG568" s="4" t="s">
        <v>9</v>
      </c>
      <c r="BH568" s="4" t="s">
        <v>5906</v>
      </c>
      <c r="BI568" s="4" t="s">
        <v>9</v>
      </c>
      <c r="BJ568" s="4" t="s">
        <v>9</v>
      </c>
      <c r="BK568" s="4" t="s">
        <v>9</v>
      </c>
      <c r="BL568" s="4" t="s">
        <v>9</v>
      </c>
      <c r="BM568" s="4" t="s">
        <v>9</v>
      </c>
      <c r="BN568" s="4" t="s">
        <v>5907</v>
      </c>
      <c r="BO568" s="4" t="s">
        <v>5908</v>
      </c>
      <c r="BP568" s="4" t="s">
        <v>9</v>
      </c>
      <c r="BQ568" s="4" t="s">
        <v>9</v>
      </c>
      <c r="BR568" s="4" t="s">
        <v>5902</v>
      </c>
      <c r="BS568" s="4" t="s">
        <v>9</v>
      </c>
      <c r="BT568" s="4" t="s">
        <v>9</v>
      </c>
      <c r="BU568" s="4" t="s">
        <v>9</v>
      </c>
      <c r="BV568" s="4" t="s">
        <v>9</v>
      </c>
      <c r="BW568" s="4" t="s">
        <v>9</v>
      </c>
      <c r="BX568" s="4" t="s">
        <v>5901</v>
      </c>
      <c r="BY568" s="4" t="s">
        <v>9</v>
      </c>
      <c r="BZ568" s="4" t="s">
        <v>9</v>
      </c>
      <c r="CA568" s="4" t="s">
        <v>9</v>
      </c>
      <c r="CB568" s="4" t="s">
        <v>9</v>
      </c>
      <c r="CC568" s="4" t="s">
        <v>9</v>
      </c>
      <c r="CD568" s="4" t="s">
        <v>9</v>
      </c>
      <c r="CE568" s="4" t="s">
        <v>9</v>
      </c>
      <c r="CF568" s="4" t="s">
        <v>5902</v>
      </c>
      <c r="CG568" s="4" t="s">
        <v>9</v>
      </c>
      <c r="CH568" s="4" t="s">
        <v>9</v>
      </c>
      <c r="CI568" s="4" t="s">
        <v>9</v>
      </c>
      <c r="CJ568" s="4" t="s">
        <v>9</v>
      </c>
      <c r="CK568" s="104">
        <v>0.51753472222221997</v>
      </c>
      <c r="CL568" s="104">
        <v>0</v>
      </c>
      <c r="CM568" s="4" t="s">
        <v>9</v>
      </c>
      <c r="CN568" s="4" t="s">
        <v>5902</v>
      </c>
      <c r="CO568" s="4" t="s">
        <v>9</v>
      </c>
      <c r="CP568" s="4" t="s">
        <v>9</v>
      </c>
      <c r="CQ568" s="4" t="s">
        <v>9</v>
      </c>
      <c r="CR568" s="4" t="s">
        <v>9</v>
      </c>
      <c r="CS568" s="4" t="s">
        <v>9</v>
      </c>
      <c r="CT568" s="4" t="s">
        <v>9</v>
      </c>
      <c r="CU568" s="4" t="s">
        <v>9</v>
      </c>
      <c r="CV568" s="4" t="s">
        <v>11</v>
      </c>
      <c r="CW568" s="4" t="s">
        <v>5909</v>
      </c>
      <c r="CX568" s="4" t="s">
        <v>9</v>
      </c>
      <c r="CY568" s="4" t="s">
        <v>9</v>
      </c>
      <c r="CZ568" s="4" t="s">
        <v>9</v>
      </c>
      <c r="DA568" s="4" t="s">
        <v>9</v>
      </c>
      <c r="DB568" s="4" t="s">
        <v>9</v>
      </c>
      <c r="DC568" s="102"/>
      <c r="DE568" s="8" t="str">
        <f t="shared" si="16"/>
        <v>XOD110</v>
      </c>
      <c r="DF568" s="8" t="str">
        <f t="shared" si="17"/>
        <v>Demands of Leadership</v>
      </c>
    </row>
    <row r="569" spans="1:110">
      <c r="A569" s="4" t="s">
        <v>6475</v>
      </c>
      <c r="B569" s="4" t="s">
        <v>5899</v>
      </c>
      <c r="C569" s="4" t="s">
        <v>4955</v>
      </c>
      <c r="D569" s="4" t="s">
        <v>9</v>
      </c>
      <c r="E569" s="4" t="s">
        <v>5900</v>
      </c>
      <c r="F569" s="102">
        <v>44502</v>
      </c>
      <c r="G569" s="4" t="s">
        <v>9</v>
      </c>
      <c r="H569" s="102"/>
      <c r="I569" s="4" t="s">
        <v>7243</v>
      </c>
      <c r="J569" s="4" t="s">
        <v>9</v>
      </c>
      <c r="K569" s="4" t="s">
        <v>5002</v>
      </c>
      <c r="L569" s="4" t="s">
        <v>9</v>
      </c>
      <c r="M569" s="4" t="s">
        <v>9</v>
      </c>
      <c r="N569" s="4" t="s">
        <v>5002</v>
      </c>
      <c r="O569" s="4" t="s">
        <v>4955</v>
      </c>
      <c r="P569" s="4" t="s">
        <v>5901</v>
      </c>
      <c r="Q569" s="4" t="s">
        <v>9</v>
      </c>
      <c r="R569" s="4" t="s">
        <v>9</v>
      </c>
      <c r="S569" s="4" t="s">
        <v>11</v>
      </c>
      <c r="T569" s="4" t="s">
        <v>1449</v>
      </c>
      <c r="U569" s="4" t="s">
        <v>5902</v>
      </c>
      <c r="V569" s="102"/>
      <c r="W569" s="4" t="s">
        <v>5902</v>
      </c>
      <c r="X569" s="4" t="s">
        <v>9</v>
      </c>
      <c r="Y569" s="4" t="s">
        <v>11</v>
      </c>
      <c r="Z569" s="4" t="s">
        <v>9</v>
      </c>
      <c r="AA569" s="4" t="s">
        <v>9</v>
      </c>
      <c r="AB569" s="102"/>
      <c r="AC569" s="102"/>
      <c r="AD569" s="102"/>
      <c r="AE569" s="102">
        <v>44502</v>
      </c>
      <c r="AF569" s="102"/>
      <c r="AG569" s="102"/>
      <c r="AH569" s="4" t="s">
        <v>5903</v>
      </c>
      <c r="AI569" s="4" t="s">
        <v>9</v>
      </c>
      <c r="AJ569" s="4" t="s">
        <v>9</v>
      </c>
      <c r="AK569" s="4" t="s">
        <v>9</v>
      </c>
      <c r="AL569" s="4" t="s">
        <v>5904</v>
      </c>
      <c r="AM569" s="4" t="s">
        <v>5905</v>
      </c>
      <c r="AN569" s="4" t="s">
        <v>9</v>
      </c>
      <c r="AO569" s="4" t="s">
        <v>9</v>
      </c>
      <c r="AP569" s="4" t="s">
        <v>5902</v>
      </c>
      <c r="AQ569" s="4" t="s">
        <v>9</v>
      </c>
      <c r="AR569" s="4" t="s">
        <v>9</v>
      </c>
      <c r="AS569" s="4" t="s">
        <v>9</v>
      </c>
      <c r="AT569" s="4" t="s">
        <v>9</v>
      </c>
      <c r="AU569" s="4" t="s">
        <v>9</v>
      </c>
      <c r="AV569" s="102"/>
      <c r="AW569" s="4" t="s">
        <v>5902</v>
      </c>
      <c r="AX569" s="4" t="s">
        <v>9</v>
      </c>
      <c r="AY569" s="4" t="s">
        <v>9</v>
      </c>
      <c r="AZ569" s="4" t="s">
        <v>9</v>
      </c>
      <c r="BA569" s="4" t="s">
        <v>9</v>
      </c>
      <c r="BB569" s="103">
        <v>0</v>
      </c>
      <c r="BC569" s="102"/>
      <c r="BD569" s="4" t="s">
        <v>9</v>
      </c>
      <c r="BE569" s="102"/>
      <c r="BF569" s="102"/>
      <c r="BG569" s="4" t="s">
        <v>9</v>
      </c>
      <c r="BH569" s="4" t="s">
        <v>5906</v>
      </c>
      <c r="BI569" s="4" t="s">
        <v>9</v>
      </c>
      <c r="BJ569" s="4" t="s">
        <v>9</v>
      </c>
      <c r="BK569" s="4" t="s">
        <v>9</v>
      </c>
      <c r="BL569" s="4" t="s">
        <v>9</v>
      </c>
      <c r="BM569" s="4" t="s">
        <v>9</v>
      </c>
      <c r="BN569" s="4" t="s">
        <v>5907</v>
      </c>
      <c r="BO569" s="4" t="s">
        <v>5908</v>
      </c>
      <c r="BP569" s="4" t="s">
        <v>9</v>
      </c>
      <c r="BQ569" s="4" t="s">
        <v>9</v>
      </c>
      <c r="BR569" s="4" t="s">
        <v>5902</v>
      </c>
      <c r="BS569" s="4" t="s">
        <v>9</v>
      </c>
      <c r="BT569" s="4" t="s">
        <v>9</v>
      </c>
      <c r="BU569" s="4" t="s">
        <v>9</v>
      </c>
      <c r="BV569" s="4" t="s">
        <v>9</v>
      </c>
      <c r="BW569" s="4" t="s">
        <v>9</v>
      </c>
      <c r="BX569" s="4" t="s">
        <v>5901</v>
      </c>
      <c r="BY569" s="4" t="s">
        <v>9</v>
      </c>
      <c r="BZ569" s="4" t="s">
        <v>9</v>
      </c>
      <c r="CA569" s="4" t="s">
        <v>9</v>
      </c>
      <c r="CB569" s="4" t="s">
        <v>9</v>
      </c>
      <c r="CC569" s="4" t="s">
        <v>9</v>
      </c>
      <c r="CD569" s="4" t="s">
        <v>9</v>
      </c>
      <c r="CE569" s="4" t="s">
        <v>9</v>
      </c>
      <c r="CF569" s="4" t="s">
        <v>5902</v>
      </c>
      <c r="CG569" s="4" t="s">
        <v>9</v>
      </c>
      <c r="CH569" s="4" t="s">
        <v>9</v>
      </c>
      <c r="CI569" s="4" t="s">
        <v>9</v>
      </c>
      <c r="CJ569" s="4" t="s">
        <v>9</v>
      </c>
      <c r="CK569" s="104">
        <v>0.51753472222221997</v>
      </c>
      <c r="CL569" s="104">
        <v>0</v>
      </c>
      <c r="CM569" s="4" t="s">
        <v>9</v>
      </c>
      <c r="CN569" s="4" t="s">
        <v>5902</v>
      </c>
      <c r="CO569" s="4" t="s">
        <v>9</v>
      </c>
      <c r="CP569" s="4" t="s">
        <v>9</v>
      </c>
      <c r="CQ569" s="4" t="s">
        <v>9</v>
      </c>
      <c r="CR569" s="4" t="s">
        <v>9</v>
      </c>
      <c r="CS569" s="4" t="s">
        <v>9</v>
      </c>
      <c r="CT569" s="4" t="s">
        <v>9</v>
      </c>
      <c r="CU569" s="4" t="s">
        <v>9</v>
      </c>
      <c r="CV569" s="4" t="s">
        <v>11</v>
      </c>
      <c r="CW569" s="4" t="s">
        <v>5909</v>
      </c>
      <c r="CX569" s="4" t="s">
        <v>9</v>
      </c>
      <c r="CY569" s="4" t="s">
        <v>9</v>
      </c>
      <c r="CZ569" s="4" t="s">
        <v>9</v>
      </c>
      <c r="DA569" s="4" t="s">
        <v>9</v>
      </c>
      <c r="DB569" s="4" t="s">
        <v>9</v>
      </c>
      <c r="DC569" s="102"/>
      <c r="DE569" s="8" t="str">
        <f t="shared" si="16"/>
        <v>XOD111</v>
      </c>
      <c r="DF569" s="8" t="str">
        <f t="shared" si="17"/>
        <v>SLT development</v>
      </c>
    </row>
    <row r="570" spans="1:110">
      <c r="A570" s="4" t="s">
        <v>6476</v>
      </c>
      <c r="B570" s="4" t="s">
        <v>5899</v>
      </c>
      <c r="C570" s="4" t="s">
        <v>4955</v>
      </c>
      <c r="D570" s="4" t="s">
        <v>9</v>
      </c>
      <c r="E570" s="4" t="s">
        <v>5900</v>
      </c>
      <c r="F570" s="102">
        <v>44502</v>
      </c>
      <c r="G570" s="4" t="s">
        <v>9</v>
      </c>
      <c r="H570" s="102"/>
      <c r="I570" s="4" t="s">
        <v>7244</v>
      </c>
      <c r="J570" s="4" t="s">
        <v>9</v>
      </c>
      <c r="K570" s="4" t="s">
        <v>5002</v>
      </c>
      <c r="L570" s="4" t="s">
        <v>9</v>
      </c>
      <c r="M570" s="4" t="s">
        <v>9</v>
      </c>
      <c r="N570" s="4" t="s">
        <v>5002</v>
      </c>
      <c r="O570" s="4" t="s">
        <v>4955</v>
      </c>
      <c r="P570" s="4" t="s">
        <v>5901</v>
      </c>
      <c r="Q570" s="4" t="s">
        <v>9</v>
      </c>
      <c r="R570" s="4" t="s">
        <v>9</v>
      </c>
      <c r="S570" s="4" t="s">
        <v>11</v>
      </c>
      <c r="T570" s="4" t="s">
        <v>1449</v>
      </c>
      <c r="U570" s="4" t="s">
        <v>5902</v>
      </c>
      <c r="V570" s="102"/>
      <c r="W570" s="4" t="s">
        <v>5902</v>
      </c>
      <c r="X570" s="4" t="s">
        <v>9</v>
      </c>
      <c r="Y570" s="4" t="s">
        <v>11</v>
      </c>
      <c r="Z570" s="4" t="s">
        <v>9</v>
      </c>
      <c r="AA570" s="4" t="s">
        <v>9</v>
      </c>
      <c r="AB570" s="102"/>
      <c r="AC570" s="102"/>
      <c r="AD570" s="102"/>
      <c r="AE570" s="102">
        <v>44502</v>
      </c>
      <c r="AF570" s="102"/>
      <c r="AG570" s="102"/>
      <c r="AH570" s="4" t="s">
        <v>5903</v>
      </c>
      <c r="AI570" s="4" t="s">
        <v>9</v>
      </c>
      <c r="AJ570" s="4" t="s">
        <v>9</v>
      </c>
      <c r="AK570" s="4" t="s">
        <v>9</v>
      </c>
      <c r="AL570" s="4" t="s">
        <v>5904</v>
      </c>
      <c r="AM570" s="4" t="s">
        <v>5905</v>
      </c>
      <c r="AN570" s="4" t="s">
        <v>9</v>
      </c>
      <c r="AO570" s="4" t="s">
        <v>9</v>
      </c>
      <c r="AP570" s="4" t="s">
        <v>5902</v>
      </c>
      <c r="AQ570" s="4" t="s">
        <v>9</v>
      </c>
      <c r="AR570" s="4" t="s">
        <v>9</v>
      </c>
      <c r="AS570" s="4" t="s">
        <v>9</v>
      </c>
      <c r="AT570" s="4" t="s">
        <v>9</v>
      </c>
      <c r="AU570" s="4" t="s">
        <v>9</v>
      </c>
      <c r="AV570" s="102"/>
      <c r="AW570" s="4" t="s">
        <v>5902</v>
      </c>
      <c r="AX570" s="4" t="s">
        <v>9</v>
      </c>
      <c r="AY570" s="4" t="s">
        <v>9</v>
      </c>
      <c r="AZ570" s="4" t="s">
        <v>9</v>
      </c>
      <c r="BA570" s="4" t="s">
        <v>9</v>
      </c>
      <c r="BB570" s="103">
        <v>0</v>
      </c>
      <c r="BC570" s="102"/>
      <c r="BD570" s="4" t="s">
        <v>9</v>
      </c>
      <c r="BE570" s="102"/>
      <c r="BF570" s="102"/>
      <c r="BG570" s="4" t="s">
        <v>9</v>
      </c>
      <c r="BH570" s="4" t="s">
        <v>5906</v>
      </c>
      <c r="BI570" s="4" t="s">
        <v>9</v>
      </c>
      <c r="BJ570" s="4" t="s">
        <v>9</v>
      </c>
      <c r="BK570" s="4" t="s">
        <v>9</v>
      </c>
      <c r="BL570" s="4" t="s">
        <v>9</v>
      </c>
      <c r="BM570" s="4" t="s">
        <v>9</v>
      </c>
      <c r="BN570" s="4" t="s">
        <v>5907</v>
      </c>
      <c r="BO570" s="4" t="s">
        <v>5908</v>
      </c>
      <c r="BP570" s="4" t="s">
        <v>9</v>
      </c>
      <c r="BQ570" s="4" t="s">
        <v>9</v>
      </c>
      <c r="BR570" s="4" t="s">
        <v>5902</v>
      </c>
      <c r="BS570" s="4" t="s">
        <v>9</v>
      </c>
      <c r="BT570" s="4" t="s">
        <v>9</v>
      </c>
      <c r="BU570" s="4" t="s">
        <v>9</v>
      </c>
      <c r="BV570" s="4" t="s">
        <v>9</v>
      </c>
      <c r="BW570" s="4" t="s">
        <v>9</v>
      </c>
      <c r="BX570" s="4" t="s">
        <v>5901</v>
      </c>
      <c r="BY570" s="4" t="s">
        <v>9</v>
      </c>
      <c r="BZ570" s="4" t="s">
        <v>9</v>
      </c>
      <c r="CA570" s="4" t="s">
        <v>9</v>
      </c>
      <c r="CB570" s="4" t="s">
        <v>9</v>
      </c>
      <c r="CC570" s="4" t="s">
        <v>9</v>
      </c>
      <c r="CD570" s="4" t="s">
        <v>9</v>
      </c>
      <c r="CE570" s="4" t="s">
        <v>9</v>
      </c>
      <c r="CF570" s="4" t="s">
        <v>5902</v>
      </c>
      <c r="CG570" s="4" t="s">
        <v>9</v>
      </c>
      <c r="CH570" s="4" t="s">
        <v>9</v>
      </c>
      <c r="CI570" s="4" t="s">
        <v>9</v>
      </c>
      <c r="CJ570" s="4" t="s">
        <v>9</v>
      </c>
      <c r="CK570" s="104">
        <v>0.5175462962963</v>
      </c>
      <c r="CL570" s="104">
        <v>0</v>
      </c>
      <c r="CM570" s="4" t="s">
        <v>9</v>
      </c>
      <c r="CN570" s="4" t="s">
        <v>5902</v>
      </c>
      <c r="CO570" s="4" t="s">
        <v>9</v>
      </c>
      <c r="CP570" s="4" t="s">
        <v>9</v>
      </c>
      <c r="CQ570" s="4" t="s">
        <v>9</v>
      </c>
      <c r="CR570" s="4" t="s">
        <v>9</v>
      </c>
      <c r="CS570" s="4" t="s">
        <v>9</v>
      </c>
      <c r="CT570" s="4" t="s">
        <v>9</v>
      </c>
      <c r="CU570" s="4" t="s">
        <v>9</v>
      </c>
      <c r="CV570" s="4" t="s">
        <v>11</v>
      </c>
      <c r="CW570" s="4" t="s">
        <v>5909</v>
      </c>
      <c r="CX570" s="4" t="s">
        <v>9</v>
      </c>
      <c r="CY570" s="4" t="s">
        <v>9</v>
      </c>
      <c r="CZ570" s="4" t="s">
        <v>9</v>
      </c>
      <c r="DA570" s="4" t="s">
        <v>9</v>
      </c>
      <c r="DB570" s="4" t="s">
        <v>9</v>
      </c>
      <c r="DC570" s="102"/>
      <c r="DE570" s="8" t="str">
        <f t="shared" si="16"/>
        <v>XOD120</v>
      </c>
      <c r="DF570" s="8" t="str">
        <f t="shared" si="17"/>
        <v>Leadership Conference</v>
      </c>
    </row>
    <row r="571" spans="1:110">
      <c r="A571" s="4" t="s">
        <v>6477</v>
      </c>
      <c r="B571" s="4" t="s">
        <v>5899</v>
      </c>
      <c r="C571" s="4" t="s">
        <v>4955</v>
      </c>
      <c r="D571" s="4" t="s">
        <v>9</v>
      </c>
      <c r="E571" s="4" t="s">
        <v>5900</v>
      </c>
      <c r="F571" s="102">
        <v>44502</v>
      </c>
      <c r="G571" s="4" t="s">
        <v>9</v>
      </c>
      <c r="H571" s="102"/>
      <c r="I571" s="4" t="s">
        <v>7245</v>
      </c>
      <c r="J571" s="4" t="s">
        <v>9</v>
      </c>
      <c r="K571" s="4" t="s">
        <v>5002</v>
      </c>
      <c r="L571" s="4" t="s">
        <v>9</v>
      </c>
      <c r="M571" s="4" t="s">
        <v>9</v>
      </c>
      <c r="N571" s="4" t="s">
        <v>5002</v>
      </c>
      <c r="O571" s="4" t="s">
        <v>4955</v>
      </c>
      <c r="P571" s="4" t="s">
        <v>5901</v>
      </c>
      <c r="Q571" s="4" t="s">
        <v>9</v>
      </c>
      <c r="R571" s="4" t="s">
        <v>9</v>
      </c>
      <c r="S571" s="4" t="s">
        <v>11</v>
      </c>
      <c r="T571" s="4" t="s">
        <v>1449</v>
      </c>
      <c r="U571" s="4" t="s">
        <v>5902</v>
      </c>
      <c r="V571" s="102"/>
      <c r="W571" s="4" t="s">
        <v>5902</v>
      </c>
      <c r="X571" s="4" t="s">
        <v>9</v>
      </c>
      <c r="Y571" s="4" t="s">
        <v>11</v>
      </c>
      <c r="Z571" s="4" t="s">
        <v>9</v>
      </c>
      <c r="AA571" s="4" t="s">
        <v>9</v>
      </c>
      <c r="AB571" s="102"/>
      <c r="AC571" s="102"/>
      <c r="AD571" s="102"/>
      <c r="AE571" s="102">
        <v>44502</v>
      </c>
      <c r="AF571" s="102"/>
      <c r="AG571" s="102"/>
      <c r="AH571" s="4" t="s">
        <v>5903</v>
      </c>
      <c r="AI571" s="4" t="s">
        <v>9</v>
      </c>
      <c r="AJ571" s="4" t="s">
        <v>9</v>
      </c>
      <c r="AK571" s="4" t="s">
        <v>9</v>
      </c>
      <c r="AL571" s="4" t="s">
        <v>5904</v>
      </c>
      <c r="AM571" s="4" t="s">
        <v>5905</v>
      </c>
      <c r="AN571" s="4" t="s">
        <v>9</v>
      </c>
      <c r="AO571" s="4" t="s">
        <v>9</v>
      </c>
      <c r="AP571" s="4" t="s">
        <v>5902</v>
      </c>
      <c r="AQ571" s="4" t="s">
        <v>9</v>
      </c>
      <c r="AR571" s="4" t="s">
        <v>9</v>
      </c>
      <c r="AS571" s="4" t="s">
        <v>9</v>
      </c>
      <c r="AT571" s="4" t="s">
        <v>9</v>
      </c>
      <c r="AU571" s="4" t="s">
        <v>9</v>
      </c>
      <c r="AV571" s="102"/>
      <c r="AW571" s="4" t="s">
        <v>5902</v>
      </c>
      <c r="AX571" s="4" t="s">
        <v>9</v>
      </c>
      <c r="AY571" s="4" t="s">
        <v>9</v>
      </c>
      <c r="AZ571" s="4" t="s">
        <v>9</v>
      </c>
      <c r="BA571" s="4" t="s">
        <v>9</v>
      </c>
      <c r="BB571" s="103">
        <v>0</v>
      </c>
      <c r="BC571" s="102"/>
      <c r="BD571" s="4" t="s">
        <v>9</v>
      </c>
      <c r="BE571" s="102"/>
      <c r="BF571" s="102"/>
      <c r="BG571" s="4" t="s">
        <v>9</v>
      </c>
      <c r="BH571" s="4" t="s">
        <v>5906</v>
      </c>
      <c r="BI571" s="4" t="s">
        <v>9</v>
      </c>
      <c r="BJ571" s="4" t="s">
        <v>9</v>
      </c>
      <c r="BK571" s="4" t="s">
        <v>9</v>
      </c>
      <c r="BL571" s="4" t="s">
        <v>9</v>
      </c>
      <c r="BM571" s="4" t="s">
        <v>9</v>
      </c>
      <c r="BN571" s="4" t="s">
        <v>5907</v>
      </c>
      <c r="BO571" s="4" t="s">
        <v>5908</v>
      </c>
      <c r="BP571" s="4" t="s">
        <v>9</v>
      </c>
      <c r="BQ571" s="4" t="s">
        <v>9</v>
      </c>
      <c r="BR571" s="4" t="s">
        <v>5902</v>
      </c>
      <c r="BS571" s="4" t="s">
        <v>9</v>
      </c>
      <c r="BT571" s="4" t="s">
        <v>9</v>
      </c>
      <c r="BU571" s="4" t="s">
        <v>9</v>
      </c>
      <c r="BV571" s="4" t="s">
        <v>9</v>
      </c>
      <c r="BW571" s="4" t="s">
        <v>9</v>
      </c>
      <c r="BX571" s="4" t="s">
        <v>5901</v>
      </c>
      <c r="BY571" s="4" t="s">
        <v>9</v>
      </c>
      <c r="BZ571" s="4" t="s">
        <v>9</v>
      </c>
      <c r="CA571" s="4" t="s">
        <v>9</v>
      </c>
      <c r="CB571" s="4" t="s">
        <v>9</v>
      </c>
      <c r="CC571" s="4" t="s">
        <v>9</v>
      </c>
      <c r="CD571" s="4" t="s">
        <v>9</v>
      </c>
      <c r="CE571" s="4" t="s">
        <v>9</v>
      </c>
      <c r="CF571" s="4" t="s">
        <v>5902</v>
      </c>
      <c r="CG571" s="4" t="s">
        <v>9</v>
      </c>
      <c r="CH571" s="4" t="s">
        <v>9</v>
      </c>
      <c r="CI571" s="4" t="s">
        <v>9</v>
      </c>
      <c r="CJ571" s="4" t="s">
        <v>9</v>
      </c>
      <c r="CK571" s="104">
        <v>0.5175462962963</v>
      </c>
      <c r="CL571" s="104">
        <v>0</v>
      </c>
      <c r="CM571" s="4" t="s">
        <v>9</v>
      </c>
      <c r="CN571" s="4" t="s">
        <v>5902</v>
      </c>
      <c r="CO571" s="4" t="s">
        <v>9</v>
      </c>
      <c r="CP571" s="4" t="s">
        <v>9</v>
      </c>
      <c r="CQ571" s="4" t="s">
        <v>9</v>
      </c>
      <c r="CR571" s="4" t="s">
        <v>9</v>
      </c>
      <c r="CS571" s="4" t="s">
        <v>9</v>
      </c>
      <c r="CT571" s="4" t="s">
        <v>9</v>
      </c>
      <c r="CU571" s="4" t="s">
        <v>9</v>
      </c>
      <c r="CV571" s="4" t="s">
        <v>11</v>
      </c>
      <c r="CW571" s="4" t="s">
        <v>5909</v>
      </c>
      <c r="CX571" s="4" t="s">
        <v>9</v>
      </c>
      <c r="CY571" s="4" t="s">
        <v>9</v>
      </c>
      <c r="CZ571" s="4" t="s">
        <v>9</v>
      </c>
      <c r="DA571" s="4" t="s">
        <v>9</v>
      </c>
      <c r="DB571" s="4" t="s">
        <v>9</v>
      </c>
      <c r="DC571" s="102"/>
      <c r="DE571" s="8" t="str">
        <f t="shared" si="16"/>
        <v>XOD210</v>
      </c>
      <c r="DF571" s="8" t="str">
        <f t="shared" si="17"/>
        <v>Dairy Diploma</v>
      </c>
    </row>
    <row r="572" spans="1:110">
      <c r="A572" s="4" t="s">
        <v>6478</v>
      </c>
      <c r="B572" s="4" t="s">
        <v>5899</v>
      </c>
      <c r="C572" s="4" t="s">
        <v>4955</v>
      </c>
      <c r="D572" s="4" t="s">
        <v>9</v>
      </c>
      <c r="E572" s="4" t="s">
        <v>5900</v>
      </c>
      <c r="F572" s="102">
        <v>44502</v>
      </c>
      <c r="G572" s="4" t="s">
        <v>9</v>
      </c>
      <c r="H572" s="102"/>
      <c r="I572" s="4" t="s">
        <v>7246</v>
      </c>
      <c r="J572" s="4" t="s">
        <v>9</v>
      </c>
      <c r="K572" s="4" t="s">
        <v>5002</v>
      </c>
      <c r="L572" s="4" t="s">
        <v>9</v>
      </c>
      <c r="M572" s="4" t="s">
        <v>9</v>
      </c>
      <c r="N572" s="4" t="s">
        <v>5002</v>
      </c>
      <c r="O572" s="4" t="s">
        <v>4955</v>
      </c>
      <c r="P572" s="4" t="s">
        <v>5901</v>
      </c>
      <c r="Q572" s="4" t="s">
        <v>9</v>
      </c>
      <c r="R572" s="4" t="s">
        <v>9</v>
      </c>
      <c r="S572" s="4" t="s">
        <v>11</v>
      </c>
      <c r="T572" s="4" t="s">
        <v>1449</v>
      </c>
      <c r="U572" s="4" t="s">
        <v>5902</v>
      </c>
      <c r="V572" s="102"/>
      <c r="W572" s="4" t="s">
        <v>5902</v>
      </c>
      <c r="X572" s="4" t="s">
        <v>9</v>
      </c>
      <c r="Y572" s="4" t="s">
        <v>11</v>
      </c>
      <c r="Z572" s="4" t="s">
        <v>9</v>
      </c>
      <c r="AA572" s="4" t="s">
        <v>9</v>
      </c>
      <c r="AB572" s="102"/>
      <c r="AC572" s="102"/>
      <c r="AD572" s="102"/>
      <c r="AE572" s="102">
        <v>44502</v>
      </c>
      <c r="AF572" s="102"/>
      <c r="AG572" s="102"/>
      <c r="AH572" s="4" t="s">
        <v>5903</v>
      </c>
      <c r="AI572" s="4" t="s">
        <v>9</v>
      </c>
      <c r="AJ572" s="4" t="s">
        <v>9</v>
      </c>
      <c r="AK572" s="4" t="s">
        <v>9</v>
      </c>
      <c r="AL572" s="4" t="s">
        <v>5904</v>
      </c>
      <c r="AM572" s="4" t="s">
        <v>5905</v>
      </c>
      <c r="AN572" s="4" t="s">
        <v>9</v>
      </c>
      <c r="AO572" s="4" t="s">
        <v>9</v>
      </c>
      <c r="AP572" s="4" t="s">
        <v>5902</v>
      </c>
      <c r="AQ572" s="4" t="s">
        <v>9</v>
      </c>
      <c r="AR572" s="4" t="s">
        <v>9</v>
      </c>
      <c r="AS572" s="4" t="s">
        <v>9</v>
      </c>
      <c r="AT572" s="4" t="s">
        <v>9</v>
      </c>
      <c r="AU572" s="4" t="s">
        <v>9</v>
      </c>
      <c r="AV572" s="102"/>
      <c r="AW572" s="4" t="s">
        <v>5902</v>
      </c>
      <c r="AX572" s="4" t="s">
        <v>9</v>
      </c>
      <c r="AY572" s="4" t="s">
        <v>9</v>
      </c>
      <c r="AZ572" s="4" t="s">
        <v>9</v>
      </c>
      <c r="BA572" s="4" t="s">
        <v>9</v>
      </c>
      <c r="BB572" s="103">
        <v>0</v>
      </c>
      <c r="BC572" s="102"/>
      <c r="BD572" s="4" t="s">
        <v>9</v>
      </c>
      <c r="BE572" s="102"/>
      <c r="BF572" s="102"/>
      <c r="BG572" s="4" t="s">
        <v>9</v>
      </c>
      <c r="BH572" s="4" t="s">
        <v>5906</v>
      </c>
      <c r="BI572" s="4" t="s">
        <v>9</v>
      </c>
      <c r="BJ572" s="4" t="s">
        <v>9</v>
      </c>
      <c r="BK572" s="4" t="s">
        <v>9</v>
      </c>
      <c r="BL572" s="4" t="s">
        <v>9</v>
      </c>
      <c r="BM572" s="4" t="s">
        <v>9</v>
      </c>
      <c r="BN572" s="4" t="s">
        <v>5907</v>
      </c>
      <c r="BO572" s="4" t="s">
        <v>5908</v>
      </c>
      <c r="BP572" s="4" t="s">
        <v>9</v>
      </c>
      <c r="BQ572" s="4" t="s">
        <v>9</v>
      </c>
      <c r="BR572" s="4" t="s">
        <v>5902</v>
      </c>
      <c r="BS572" s="4" t="s">
        <v>9</v>
      </c>
      <c r="BT572" s="4" t="s">
        <v>9</v>
      </c>
      <c r="BU572" s="4" t="s">
        <v>9</v>
      </c>
      <c r="BV572" s="4" t="s">
        <v>9</v>
      </c>
      <c r="BW572" s="4" t="s">
        <v>9</v>
      </c>
      <c r="BX572" s="4" t="s">
        <v>5901</v>
      </c>
      <c r="BY572" s="4" t="s">
        <v>9</v>
      </c>
      <c r="BZ572" s="4" t="s">
        <v>9</v>
      </c>
      <c r="CA572" s="4" t="s">
        <v>9</v>
      </c>
      <c r="CB572" s="4" t="s">
        <v>9</v>
      </c>
      <c r="CC572" s="4" t="s">
        <v>9</v>
      </c>
      <c r="CD572" s="4" t="s">
        <v>9</v>
      </c>
      <c r="CE572" s="4" t="s">
        <v>9</v>
      </c>
      <c r="CF572" s="4" t="s">
        <v>5902</v>
      </c>
      <c r="CG572" s="4" t="s">
        <v>9</v>
      </c>
      <c r="CH572" s="4" t="s">
        <v>9</v>
      </c>
      <c r="CI572" s="4" t="s">
        <v>9</v>
      </c>
      <c r="CJ572" s="4" t="s">
        <v>9</v>
      </c>
      <c r="CK572" s="104">
        <v>0.5175462962963</v>
      </c>
      <c r="CL572" s="104">
        <v>0</v>
      </c>
      <c r="CM572" s="4" t="s">
        <v>9</v>
      </c>
      <c r="CN572" s="4" t="s">
        <v>5902</v>
      </c>
      <c r="CO572" s="4" t="s">
        <v>9</v>
      </c>
      <c r="CP572" s="4" t="s">
        <v>9</v>
      </c>
      <c r="CQ572" s="4" t="s">
        <v>9</v>
      </c>
      <c r="CR572" s="4" t="s">
        <v>9</v>
      </c>
      <c r="CS572" s="4" t="s">
        <v>9</v>
      </c>
      <c r="CT572" s="4" t="s">
        <v>9</v>
      </c>
      <c r="CU572" s="4" t="s">
        <v>9</v>
      </c>
      <c r="CV572" s="4" t="s">
        <v>11</v>
      </c>
      <c r="CW572" s="4" t="s">
        <v>5909</v>
      </c>
      <c r="CX572" s="4" t="s">
        <v>9</v>
      </c>
      <c r="CY572" s="4" t="s">
        <v>9</v>
      </c>
      <c r="CZ572" s="4" t="s">
        <v>9</v>
      </c>
      <c r="DA572" s="4" t="s">
        <v>9</v>
      </c>
      <c r="DB572" s="4" t="s">
        <v>9</v>
      </c>
      <c r="DC572" s="102"/>
      <c r="DE572" s="8" t="str">
        <f t="shared" si="16"/>
        <v>XOD211</v>
      </c>
      <c r="DF572" s="8" t="str">
        <f t="shared" si="17"/>
        <v>Tertiary Training</v>
      </c>
    </row>
    <row r="573" spans="1:110">
      <c r="A573" s="4" t="s">
        <v>6479</v>
      </c>
      <c r="B573" s="4" t="s">
        <v>5899</v>
      </c>
      <c r="C573" s="4" t="s">
        <v>4955</v>
      </c>
      <c r="D573" s="4" t="s">
        <v>9</v>
      </c>
      <c r="E573" s="4" t="s">
        <v>5900</v>
      </c>
      <c r="F573" s="102">
        <v>44502</v>
      </c>
      <c r="G573" s="4" t="s">
        <v>9</v>
      </c>
      <c r="H573" s="102"/>
      <c r="I573" s="4" t="s">
        <v>7247</v>
      </c>
      <c r="J573" s="4" t="s">
        <v>9</v>
      </c>
      <c r="K573" s="4" t="s">
        <v>5002</v>
      </c>
      <c r="L573" s="4" t="s">
        <v>9</v>
      </c>
      <c r="M573" s="4" t="s">
        <v>9</v>
      </c>
      <c r="N573" s="4" t="s">
        <v>5002</v>
      </c>
      <c r="O573" s="4" t="s">
        <v>4955</v>
      </c>
      <c r="P573" s="4" t="s">
        <v>5901</v>
      </c>
      <c r="Q573" s="4" t="s">
        <v>9</v>
      </c>
      <c r="R573" s="4" t="s">
        <v>9</v>
      </c>
      <c r="S573" s="4" t="s">
        <v>11</v>
      </c>
      <c r="T573" s="4" t="s">
        <v>1449</v>
      </c>
      <c r="U573" s="4" t="s">
        <v>5902</v>
      </c>
      <c r="V573" s="102"/>
      <c r="W573" s="4" t="s">
        <v>5902</v>
      </c>
      <c r="X573" s="4" t="s">
        <v>9</v>
      </c>
      <c r="Y573" s="4" t="s">
        <v>11</v>
      </c>
      <c r="Z573" s="4" t="s">
        <v>9</v>
      </c>
      <c r="AA573" s="4" t="s">
        <v>9</v>
      </c>
      <c r="AB573" s="102"/>
      <c r="AC573" s="102"/>
      <c r="AD573" s="102"/>
      <c r="AE573" s="102">
        <v>44502</v>
      </c>
      <c r="AF573" s="102"/>
      <c r="AG573" s="102"/>
      <c r="AH573" s="4" t="s">
        <v>5903</v>
      </c>
      <c r="AI573" s="4" t="s">
        <v>9</v>
      </c>
      <c r="AJ573" s="4" t="s">
        <v>9</v>
      </c>
      <c r="AK573" s="4" t="s">
        <v>9</v>
      </c>
      <c r="AL573" s="4" t="s">
        <v>5904</v>
      </c>
      <c r="AM573" s="4" t="s">
        <v>5905</v>
      </c>
      <c r="AN573" s="4" t="s">
        <v>9</v>
      </c>
      <c r="AO573" s="4" t="s">
        <v>9</v>
      </c>
      <c r="AP573" s="4" t="s">
        <v>5902</v>
      </c>
      <c r="AQ573" s="4" t="s">
        <v>9</v>
      </c>
      <c r="AR573" s="4" t="s">
        <v>9</v>
      </c>
      <c r="AS573" s="4" t="s">
        <v>9</v>
      </c>
      <c r="AT573" s="4" t="s">
        <v>9</v>
      </c>
      <c r="AU573" s="4" t="s">
        <v>9</v>
      </c>
      <c r="AV573" s="102"/>
      <c r="AW573" s="4" t="s">
        <v>5902</v>
      </c>
      <c r="AX573" s="4" t="s">
        <v>9</v>
      </c>
      <c r="AY573" s="4" t="s">
        <v>9</v>
      </c>
      <c r="AZ573" s="4" t="s">
        <v>9</v>
      </c>
      <c r="BA573" s="4" t="s">
        <v>9</v>
      </c>
      <c r="BB573" s="103">
        <v>0</v>
      </c>
      <c r="BC573" s="102"/>
      <c r="BD573" s="4" t="s">
        <v>9</v>
      </c>
      <c r="BE573" s="102"/>
      <c r="BF573" s="102"/>
      <c r="BG573" s="4" t="s">
        <v>9</v>
      </c>
      <c r="BH573" s="4" t="s">
        <v>5906</v>
      </c>
      <c r="BI573" s="4" t="s">
        <v>9</v>
      </c>
      <c r="BJ573" s="4" t="s">
        <v>9</v>
      </c>
      <c r="BK573" s="4" t="s">
        <v>9</v>
      </c>
      <c r="BL573" s="4" t="s">
        <v>9</v>
      </c>
      <c r="BM573" s="4" t="s">
        <v>9</v>
      </c>
      <c r="BN573" s="4" t="s">
        <v>5907</v>
      </c>
      <c r="BO573" s="4" t="s">
        <v>5908</v>
      </c>
      <c r="BP573" s="4" t="s">
        <v>9</v>
      </c>
      <c r="BQ573" s="4" t="s">
        <v>9</v>
      </c>
      <c r="BR573" s="4" t="s">
        <v>5902</v>
      </c>
      <c r="BS573" s="4" t="s">
        <v>9</v>
      </c>
      <c r="BT573" s="4" t="s">
        <v>9</v>
      </c>
      <c r="BU573" s="4" t="s">
        <v>9</v>
      </c>
      <c r="BV573" s="4" t="s">
        <v>9</v>
      </c>
      <c r="BW573" s="4" t="s">
        <v>9</v>
      </c>
      <c r="BX573" s="4" t="s">
        <v>5901</v>
      </c>
      <c r="BY573" s="4" t="s">
        <v>9</v>
      </c>
      <c r="BZ573" s="4" t="s">
        <v>9</v>
      </c>
      <c r="CA573" s="4" t="s">
        <v>9</v>
      </c>
      <c r="CB573" s="4" t="s">
        <v>9</v>
      </c>
      <c r="CC573" s="4" t="s">
        <v>9</v>
      </c>
      <c r="CD573" s="4" t="s">
        <v>9</v>
      </c>
      <c r="CE573" s="4" t="s">
        <v>9</v>
      </c>
      <c r="CF573" s="4" t="s">
        <v>5902</v>
      </c>
      <c r="CG573" s="4" t="s">
        <v>9</v>
      </c>
      <c r="CH573" s="4" t="s">
        <v>9</v>
      </c>
      <c r="CI573" s="4" t="s">
        <v>9</v>
      </c>
      <c r="CJ573" s="4" t="s">
        <v>9</v>
      </c>
      <c r="CK573" s="104">
        <v>0.5175462962963</v>
      </c>
      <c r="CL573" s="104">
        <v>0</v>
      </c>
      <c r="CM573" s="4" t="s">
        <v>9</v>
      </c>
      <c r="CN573" s="4" t="s">
        <v>5902</v>
      </c>
      <c r="CO573" s="4" t="s">
        <v>9</v>
      </c>
      <c r="CP573" s="4" t="s">
        <v>9</v>
      </c>
      <c r="CQ573" s="4" t="s">
        <v>9</v>
      </c>
      <c r="CR573" s="4" t="s">
        <v>9</v>
      </c>
      <c r="CS573" s="4" t="s">
        <v>9</v>
      </c>
      <c r="CT573" s="4" t="s">
        <v>9</v>
      </c>
      <c r="CU573" s="4" t="s">
        <v>9</v>
      </c>
      <c r="CV573" s="4" t="s">
        <v>11</v>
      </c>
      <c r="CW573" s="4" t="s">
        <v>5909</v>
      </c>
      <c r="CX573" s="4" t="s">
        <v>9</v>
      </c>
      <c r="CY573" s="4" t="s">
        <v>9</v>
      </c>
      <c r="CZ573" s="4" t="s">
        <v>9</v>
      </c>
      <c r="DA573" s="4" t="s">
        <v>9</v>
      </c>
      <c r="DB573" s="4" t="s">
        <v>9</v>
      </c>
      <c r="DC573" s="102"/>
      <c r="DE573" s="8" t="str">
        <f t="shared" si="16"/>
        <v>XOD220</v>
      </c>
      <c r="DF573" s="8" t="str">
        <f t="shared" si="17"/>
        <v>Assessor training</v>
      </c>
    </row>
    <row r="574" spans="1:110">
      <c r="A574" s="4" t="s">
        <v>6480</v>
      </c>
      <c r="B574" s="4" t="s">
        <v>5899</v>
      </c>
      <c r="C574" s="4" t="s">
        <v>4955</v>
      </c>
      <c r="D574" s="4" t="s">
        <v>9</v>
      </c>
      <c r="E574" s="4" t="s">
        <v>5900</v>
      </c>
      <c r="F574" s="102">
        <v>44502</v>
      </c>
      <c r="G574" s="4" t="s">
        <v>9</v>
      </c>
      <c r="H574" s="102"/>
      <c r="I574" s="4" t="s">
        <v>7248</v>
      </c>
      <c r="J574" s="4" t="s">
        <v>9</v>
      </c>
      <c r="K574" s="4" t="s">
        <v>5002</v>
      </c>
      <c r="L574" s="4" t="s">
        <v>9</v>
      </c>
      <c r="M574" s="4" t="s">
        <v>9</v>
      </c>
      <c r="N574" s="4" t="s">
        <v>5002</v>
      </c>
      <c r="O574" s="4" t="s">
        <v>4955</v>
      </c>
      <c r="P574" s="4" t="s">
        <v>5901</v>
      </c>
      <c r="Q574" s="4" t="s">
        <v>9</v>
      </c>
      <c r="R574" s="4" t="s">
        <v>9</v>
      </c>
      <c r="S574" s="4" t="s">
        <v>11</v>
      </c>
      <c r="T574" s="4" t="s">
        <v>1449</v>
      </c>
      <c r="U574" s="4" t="s">
        <v>5902</v>
      </c>
      <c r="V574" s="102"/>
      <c r="W574" s="4" t="s">
        <v>5902</v>
      </c>
      <c r="X574" s="4" t="s">
        <v>9</v>
      </c>
      <c r="Y574" s="4" t="s">
        <v>11</v>
      </c>
      <c r="Z574" s="4" t="s">
        <v>9</v>
      </c>
      <c r="AA574" s="4" t="s">
        <v>9</v>
      </c>
      <c r="AB574" s="102"/>
      <c r="AC574" s="102"/>
      <c r="AD574" s="102"/>
      <c r="AE574" s="102">
        <v>44502</v>
      </c>
      <c r="AF574" s="102"/>
      <c r="AG574" s="102"/>
      <c r="AH574" s="4" t="s">
        <v>5903</v>
      </c>
      <c r="AI574" s="4" t="s">
        <v>9</v>
      </c>
      <c r="AJ574" s="4" t="s">
        <v>9</v>
      </c>
      <c r="AK574" s="4" t="s">
        <v>9</v>
      </c>
      <c r="AL574" s="4" t="s">
        <v>5904</v>
      </c>
      <c r="AM574" s="4" t="s">
        <v>5905</v>
      </c>
      <c r="AN574" s="4" t="s">
        <v>9</v>
      </c>
      <c r="AO574" s="4" t="s">
        <v>9</v>
      </c>
      <c r="AP574" s="4" t="s">
        <v>5902</v>
      </c>
      <c r="AQ574" s="4" t="s">
        <v>9</v>
      </c>
      <c r="AR574" s="4" t="s">
        <v>9</v>
      </c>
      <c r="AS574" s="4" t="s">
        <v>9</v>
      </c>
      <c r="AT574" s="4" t="s">
        <v>9</v>
      </c>
      <c r="AU574" s="4" t="s">
        <v>9</v>
      </c>
      <c r="AV574" s="102"/>
      <c r="AW574" s="4" t="s">
        <v>5902</v>
      </c>
      <c r="AX574" s="4" t="s">
        <v>9</v>
      </c>
      <c r="AY574" s="4" t="s">
        <v>9</v>
      </c>
      <c r="AZ574" s="4" t="s">
        <v>9</v>
      </c>
      <c r="BA574" s="4" t="s">
        <v>9</v>
      </c>
      <c r="BB574" s="103">
        <v>0</v>
      </c>
      <c r="BC574" s="102"/>
      <c r="BD574" s="4" t="s">
        <v>9</v>
      </c>
      <c r="BE574" s="102"/>
      <c r="BF574" s="102"/>
      <c r="BG574" s="4" t="s">
        <v>9</v>
      </c>
      <c r="BH574" s="4" t="s">
        <v>5906</v>
      </c>
      <c r="BI574" s="4" t="s">
        <v>9</v>
      </c>
      <c r="BJ574" s="4" t="s">
        <v>9</v>
      </c>
      <c r="BK574" s="4" t="s">
        <v>9</v>
      </c>
      <c r="BL574" s="4" t="s">
        <v>9</v>
      </c>
      <c r="BM574" s="4" t="s">
        <v>9</v>
      </c>
      <c r="BN574" s="4" t="s">
        <v>5907</v>
      </c>
      <c r="BO574" s="4" t="s">
        <v>5908</v>
      </c>
      <c r="BP574" s="4" t="s">
        <v>9</v>
      </c>
      <c r="BQ574" s="4" t="s">
        <v>9</v>
      </c>
      <c r="BR574" s="4" t="s">
        <v>5902</v>
      </c>
      <c r="BS574" s="4" t="s">
        <v>9</v>
      </c>
      <c r="BT574" s="4" t="s">
        <v>9</v>
      </c>
      <c r="BU574" s="4" t="s">
        <v>9</v>
      </c>
      <c r="BV574" s="4" t="s">
        <v>9</v>
      </c>
      <c r="BW574" s="4" t="s">
        <v>9</v>
      </c>
      <c r="BX574" s="4" t="s">
        <v>5901</v>
      </c>
      <c r="BY574" s="4" t="s">
        <v>9</v>
      </c>
      <c r="BZ574" s="4" t="s">
        <v>9</v>
      </c>
      <c r="CA574" s="4" t="s">
        <v>9</v>
      </c>
      <c r="CB574" s="4" t="s">
        <v>9</v>
      </c>
      <c r="CC574" s="4" t="s">
        <v>9</v>
      </c>
      <c r="CD574" s="4" t="s">
        <v>9</v>
      </c>
      <c r="CE574" s="4" t="s">
        <v>9</v>
      </c>
      <c r="CF574" s="4" t="s">
        <v>5902</v>
      </c>
      <c r="CG574" s="4" t="s">
        <v>9</v>
      </c>
      <c r="CH574" s="4" t="s">
        <v>9</v>
      </c>
      <c r="CI574" s="4" t="s">
        <v>9</v>
      </c>
      <c r="CJ574" s="4" t="s">
        <v>9</v>
      </c>
      <c r="CK574" s="104">
        <v>0.5175462962963</v>
      </c>
      <c r="CL574" s="104">
        <v>0</v>
      </c>
      <c r="CM574" s="4" t="s">
        <v>9</v>
      </c>
      <c r="CN574" s="4" t="s">
        <v>5902</v>
      </c>
      <c r="CO574" s="4" t="s">
        <v>9</v>
      </c>
      <c r="CP574" s="4" t="s">
        <v>9</v>
      </c>
      <c r="CQ574" s="4" t="s">
        <v>9</v>
      </c>
      <c r="CR574" s="4" t="s">
        <v>9</v>
      </c>
      <c r="CS574" s="4" t="s">
        <v>9</v>
      </c>
      <c r="CT574" s="4" t="s">
        <v>9</v>
      </c>
      <c r="CU574" s="4" t="s">
        <v>9</v>
      </c>
      <c r="CV574" s="4" t="s">
        <v>11</v>
      </c>
      <c r="CW574" s="4" t="s">
        <v>5909</v>
      </c>
      <c r="CX574" s="4" t="s">
        <v>9</v>
      </c>
      <c r="CY574" s="4" t="s">
        <v>9</v>
      </c>
      <c r="CZ574" s="4" t="s">
        <v>9</v>
      </c>
      <c r="DA574" s="4" t="s">
        <v>9</v>
      </c>
      <c r="DB574" s="4" t="s">
        <v>9</v>
      </c>
      <c r="DC574" s="102"/>
      <c r="DE574" s="8" t="str">
        <f t="shared" si="16"/>
        <v>XOD221</v>
      </c>
      <c r="DF574" s="8" t="str">
        <f t="shared" si="17"/>
        <v>Train the trainer</v>
      </c>
    </row>
    <row r="575" spans="1:110">
      <c r="A575" s="4" t="s">
        <v>6481</v>
      </c>
      <c r="B575" s="4" t="s">
        <v>5899</v>
      </c>
      <c r="C575" s="4" t="s">
        <v>4955</v>
      </c>
      <c r="D575" s="4" t="s">
        <v>9</v>
      </c>
      <c r="E575" s="4" t="s">
        <v>5900</v>
      </c>
      <c r="F575" s="102">
        <v>44502</v>
      </c>
      <c r="G575" s="4" t="s">
        <v>9</v>
      </c>
      <c r="H575" s="102"/>
      <c r="I575" s="4" t="s">
        <v>7249</v>
      </c>
      <c r="J575" s="4" t="s">
        <v>9</v>
      </c>
      <c r="K575" s="4" t="s">
        <v>5002</v>
      </c>
      <c r="L575" s="4" t="s">
        <v>9</v>
      </c>
      <c r="M575" s="4" t="s">
        <v>9</v>
      </c>
      <c r="N575" s="4" t="s">
        <v>5002</v>
      </c>
      <c r="O575" s="4" t="s">
        <v>4955</v>
      </c>
      <c r="P575" s="4" t="s">
        <v>5901</v>
      </c>
      <c r="Q575" s="4" t="s">
        <v>9</v>
      </c>
      <c r="R575" s="4" t="s">
        <v>9</v>
      </c>
      <c r="S575" s="4" t="s">
        <v>11</v>
      </c>
      <c r="T575" s="4" t="s">
        <v>1449</v>
      </c>
      <c r="U575" s="4" t="s">
        <v>5902</v>
      </c>
      <c r="V575" s="102"/>
      <c r="W575" s="4" t="s">
        <v>5902</v>
      </c>
      <c r="X575" s="4" t="s">
        <v>9</v>
      </c>
      <c r="Y575" s="4" t="s">
        <v>11</v>
      </c>
      <c r="Z575" s="4" t="s">
        <v>9</v>
      </c>
      <c r="AA575" s="4" t="s">
        <v>9</v>
      </c>
      <c r="AB575" s="102"/>
      <c r="AC575" s="102"/>
      <c r="AD575" s="102"/>
      <c r="AE575" s="102">
        <v>44502</v>
      </c>
      <c r="AF575" s="102"/>
      <c r="AG575" s="102"/>
      <c r="AH575" s="4" t="s">
        <v>5903</v>
      </c>
      <c r="AI575" s="4" t="s">
        <v>9</v>
      </c>
      <c r="AJ575" s="4" t="s">
        <v>9</v>
      </c>
      <c r="AK575" s="4" t="s">
        <v>9</v>
      </c>
      <c r="AL575" s="4" t="s">
        <v>5904</v>
      </c>
      <c r="AM575" s="4" t="s">
        <v>5905</v>
      </c>
      <c r="AN575" s="4" t="s">
        <v>9</v>
      </c>
      <c r="AO575" s="4" t="s">
        <v>9</v>
      </c>
      <c r="AP575" s="4" t="s">
        <v>5902</v>
      </c>
      <c r="AQ575" s="4" t="s">
        <v>9</v>
      </c>
      <c r="AR575" s="4" t="s">
        <v>9</v>
      </c>
      <c r="AS575" s="4" t="s">
        <v>9</v>
      </c>
      <c r="AT575" s="4" t="s">
        <v>9</v>
      </c>
      <c r="AU575" s="4" t="s">
        <v>9</v>
      </c>
      <c r="AV575" s="102"/>
      <c r="AW575" s="4" t="s">
        <v>5902</v>
      </c>
      <c r="AX575" s="4" t="s">
        <v>9</v>
      </c>
      <c r="AY575" s="4" t="s">
        <v>9</v>
      </c>
      <c r="AZ575" s="4" t="s">
        <v>9</v>
      </c>
      <c r="BA575" s="4" t="s">
        <v>9</v>
      </c>
      <c r="BB575" s="103">
        <v>0</v>
      </c>
      <c r="BC575" s="102"/>
      <c r="BD575" s="4" t="s">
        <v>9</v>
      </c>
      <c r="BE575" s="102"/>
      <c r="BF575" s="102"/>
      <c r="BG575" s="4" t="s">
        <v>9</v>
      </c>
      <c r="BH575" s="4" t="s">
        <v>5906</v>
      </c>
      <c r="BI575" s="4" t="s">
        <v>9</v>
      </c>
      <c r="BJ575" s="4" t="s">
        <v>9</v>
      </c>
      <c r="BK575" s="4" t="s">
        <v>9</v>
      </c>
      <c r="BL575" s="4" t="s">
        <v>9</v>
      </c>
      <c r="BM575" s="4" t="s">
        <v>9</v>
      </c>
      <c r="BN575" s="4" t="s">
        <v>5907</v>
      </c>
      <c r="BO575" s="4" t="s">
        <v>5908</v>
      </c>
      <c r="BP575" s="4" t="s">
        <v>9</v>
      </c>
      <c r="BQ575" s="4" t="s">
        <v>9</v>
      </c>
      <c r="BR575" s="4" t="s">
        <v>5902</v>
      </c>
      <c r="BS575" s="4" t="s">
        <v>9</v>
      </c>
      <c r="BT575" s="4" t="s">
        <v>9</v>
      </c>
      <c r="BU575" s="4" t="s">
        <v>9</v>
      </c>
      <c r="BV575" s="4" t="s">
        <v>9</v>
      </c>
      <c r="BW575" s="4" t="s">
        <v>9</v>
      </c>
      <c r="BX575" s="4" t="s">
        <v>5901</v>
      </c>
      <c r="BY575" s="4" t="s">
        <v>9</v>
      </c>
      <c r="BZ575" s="4" t="s">
        <v>9</v>
      </c>
      <c r="CA575" s="4" t="s">
        <v>9</v>
      </c>
      <c r="CB575" s="4" t="s">
        <v>9</v>
      </c>
      <c r="CC575" s="4" t="s">
        <v>9</v>
      </c>
      <c r="CD575" s="4" t="s">
        <v>9</v>
      </c>
      <c r="CE575" s="4" t="s">
        <v>9</v>
      </c>
      <c r="CF575" s="4" t="s">
        <v>5902</v>
      </c>
      <c r="CG575" s="4" t="s">
        <v>9</v>
      </c>
      <c r="CH575" s="4" t="s">
        <v>9</v>
      </c>
      <c r="CI575" s="4" t="s">
        <v>9</v>
      </c>
      <c r="CJ575" s="4" t="s">
        <v>9</v>
      </c>
      <c r="CK575" s="104">
        <v>0.5175462962963</v>
      </c>
      <c r="CL575" s="104">
        <v>0</v>
      </c>
      <c r="CM575" s="4" t="s">
        <v>9</v>
      </c>
      <c r="CN575" s="4" t="s">
        <v>5902</v>
      </c>
      <c r="CO575" s="4" t="s">
        <v>9</v>
      </c>
      <c r="CP575" s="4" t="s">
        <v>9</v>
      </c>
      <c r="CQ575" s="4" t="s">
        <v>9</v>
      </c>
      <c r="CR575" s="4" t="s">
        <v>9</v>
      </c>
      <c r="CS575" s="4" t="s">
        <v>9</v>
      </c>
      <c r="CT575" s="4" t="s">
        <v>9</v>
      </c>
      <c r="CU575" s="4" t="s">
        <v>9</v>
      </c>
      <c r="CV575" s="4" t="s">
        <v>11</v>
      </c>
      <c r="CW575" s="4" t="s">
        <v>5909</v>
      </c>
      <c r="CX575" s="4" t="s">
        <v>9</v>
      </c>
      <c r="CY575" s="4" t="s">
        <v>9</v>
      </c>
      <c r="CZ575" s="4" t="s">
        <v>9</v>
      </c>
      <c r="DA575" s="4" t="s">
        <v>9</v>
      </c>
      <c r="DB575" s="4" t="s">
        <v>9</v>
      </c>
      <c r="DC575" s="102"/>
      <c r="DE575" s="8" t="str">
        <f t="shared" si="16"/>
        <v>XOD222</v>
      </c>
      <c r="DF575" s="8" t="str">
        <f t="shared" si="17"/>
        <v>Offsite trainer days</v>
      </c>
    </row>
    <row r="576" spans="1:110">
      <c r="A576" s="4" t="s">
        <v>6482</v>
      </c>
      <c r="B576" s="4" t="s">
        <v>5899</v>
      </c>
      <c r="C576" s="4" t="s">
        <v>4955</v>
      </c>
      <c r="D576" s="4" t="s">
        <v>9</v>
      </c>
      <c r="E576" s="4" t="s">
        <v>5900</v>
      </c>
      <c r="F576" s="102">
        <v>44502</v>
      </c>
      <c r="G576" s="4" t="s">
        <v>9</v>
      </c>
      <c r="H576" s="102"/>
      <c r="I576" s="4" t="s">
        <v>7250</v>
      </c>
      <c r="J576" s="4" t="s">
        <v>9</v>
      </c>
      <c r="K576" s="4" t="s">
        <v>5002</v>
      </c>
      <c r="L576" s="4" t="s">
        <v>9</v>
      </c>
      <c r="M576" s="4" t="s">
        <v>9</v>
      </c>
      <c r="N576" s="4" t="s">
        <v>5002</v>
      </c>
      <c r="O576" s="4" t="s">
        <v>4955</v>
      </c>
      <c r="P576" s="4" t="s">
        <v>5901</v>
      </c>
      <c r="Q576" s="4" t="s">
        <v>9</v>
      </c>
      <c r="R576" s="4" t="s">
        <v>9</v>
      </c>
      <c r="S576" s="4" t="s">
        <v>11</v>
      </c>
      <c r="T576" s="4" t="s">
        <v>1449</v>
      </c>
      <c r="U576" s="4" t="s">
        <v>5902</v>
      </c>
      <c r="V576" s="102"/>
      <c r="W576" s="4" t="s">
        <v>5902</v>
      </c>
      <c r="X576" s="4" t="s">
        <v>9</v>
      </c>
      <c r="Y576" s="4" t="s">
        <v>11</v>
      </c>
      <c r="Z576" s="4" t="s">
        <v>9</v>
      </c>
      <c r="AA576" s="4" t="s">
        <v>9</v>
      </c>
      <c r="AB576" s="102"/>
      <c r="AC576" s="102"/>
      <c r="AD576" s="102"/>
      <c r="AE576" s="102">
        <v>44502</v>
      </c>
      <c r="AF576" s="102"/>
      <c r="AG576" s="102"/>
      <c r="AH576" s="4" t="s">
        <v>5903</v>
      </c>
      <c r="AI576" s="4" t="s">
        <v>9</v>
      </c>
      <c r="AJ576" s="4" t="s">
        <v>9</v>
      </c>
      <c r="AK576" s="4" t="s">
        <v>9</v>
      </c>
      <c r="AL576" s="4" t="s">
        <v>5904</v>
      </c>
      <c r="AM576" s="4" t="s">
        <v>5905</v>
      </c>
      <c r="AN576" s="4" t="s">
        <v>9</v>
      </c>
      <c r="AO576" s="4" t="s">
        <v>9</v>
      </c>
      <c r="AP576" s="4" t="s">
        <v>5902</v>
      </c>
      <c r="AQ576" s="4" t="s">
        <v>9</v>
      </c>
      <c r="AR576" s="4" t="s">
        <v>9</v>
      </c>
      <c r="AS576" s="4" t="s">
        <v>9</v>
      </c>
      <c r="AT576" s="4" t="s">
        <v>9</v>
      </c>
      <c r="AU576" s="4" t="s">
        <v>9</v>
      </c>
      <c r="AV576" s="102"/>
      <c r="AW576" s="4" t="s">
        <v>5902</v>
      </c>
      <c r="AX576" s="4" t="s">
        <v>9</v>
      </c>
      <c r="AY576" s="4" t="s">
        <v>9</v>
      </c>
      <c r="AZ576" s="4" t="s">
        <v>9</v>
      </c>
      <c r="BA576" s="4" t="s">
        <v>9</v>
      </c>
      <c r="BB576" s="103">
        <v>0</v>
      </c>
      <c r="BC576" s="102"/>
      <c r="BD576" s="4" t="s">
        <v>9</v>
      </c>
      <c r="BE576" s="102"/>
      <c r="BF576" s="102"/>
      <c r="BG576" s="4" t="s">
        <v>9</v>
      </c>
      <c r="BH576" s="4" t="s">
        <v>5906</v>
      </c>
      <c r="BI576" s="4" t="s">
        <v>9</v>
      </c>
      <c r="BJ576" s="4" t="s">
        <v>9</v>
      </c>
      <c r="BK576" s="4" t="s">
        <v>9</v>
      </c>
      <c r="BL576" s="4" t="s">
        <v>9</v>
      </c>
      <c r="BM576" s="4" t="s">
        <v>9</v>
      </c>
      <c r="BN576" s="4" t="s">
        <v>5907</v>
      </c>
      <c r="BO576" s="4" t="s">
        <v>5908</v>
      </c>
      <c r="BP576" s="4" t="s">
        <v>9</v>
      </c>
      <c r="BQ576" s="4" t="s">
        <v>9</v>
      </c>
      <c r="BR576" s="4" t="s">
        <v>5902</v>
      </c>
      <c r="BS576" s="4" t="s">
        <v>9</v>
      </c>
      <c r="BT576" s="4" t="s">
        <v>9</v>
      </c>
      <c r="BU576" s="4" t="s">
        <v>9</v>
      </c>
      <c r="BV576" s="4" t="s">
        <v>9</v>
      </c>
      <c r="BW576" s="4" t="s">
        <v>9</v>
      </c>
      <c r="BX576" s="4" t="s">
        <v>5901</v>
      </c>
      <c r="BY576" s="4" t="s">
        <v>9</v>
      </c>
      <c r="BZ576" s="4" t="s">
        <v>9</v>
      </c>
      <c r="CA576" s="4" t="s">
        <v>9</v>
      </c>
      <c r="CB576" s="4" t="s">
        <v>9</v>
      </c>
      <c r="CC576" s="4" t="s">
        <v>9</v>
      </c>
      <c r="CD576" s="4" t="s">
        <v>9</v>
      </c>
      <c r="CE576" s="4" t="s">
        <v>9</v>
      </c>
      <c r="CF576" s="4" t="s">
        <v>5902</v>
      </c>
      <c r="CG576" s="4" t="s">
        <v>9</v>
      </c>
      <c r="CH576" s="4" t="s">
        <v>9</v>
      </c>
      <c r="CI576" s="4" t="s">
        <v>9</v>
      </c>
      <c r="CJ576" s="4" t="s">
        <v>9</v>
      </c>
      <c r="CK576" s="104">
        <v>0.5175462962963</v>
      </c>
      <c r="CL576" s="104">
        <v>0</v>
      </c>
      <c r="CM576" s="4" t="s">
        <v>9</v>
      </c>
      <c r="CN576" s="4" t="s">
        <v>5902</v>
      </c>
      <c r="CO576" s="4" t="s">
        <v>9</v>
      </c>
      <c r="CP576" s="4" t="s">
        <v>9</v>
      </c>
      <c r="CQ576" s="4" t="s">
        <v>9</v>
      </c>
      <c r="CR576" s="4" t="s">
        <v>9</v>
      </c>
      <c r="CS576" s="4" t="s">
        <v>9</v>
      </c>
      <c r="CT576" s="4" t="s">
        <v>9</v>
      </c>
      <c r="CU576" s="4" t="s">
        <v>9</v>
      </c>
      <c r="CV576" s="4" t="s">
        <v>11</v>
      </c>
      <c r="CW576" s="4" t="s">
        <v>5909</v>
      </c>
      <c r="CX576" s="4" t="s">
        <v>9</v>
      </c>
      <c r="CY576" s="4" t="s">
        <v>9</v>
      </c>
      <c r="CZ576" s="4" t="s">
        <v>9</v>
      </c>
      <c r="DA576" s="4" t="s">
        <v>9</v>
      </c>
      <c r="DB576" s="4" t="s">
        <v>9</v>
      </c>
      <c r="DC576" s="102"/>
      <c r="DE576" s="8" t="str">
        <f t="shared" si="16"/>
        <v>XOD300</v>
      </c>
      <c r="DF576" s="8" t="str">
        <f t="shared" si="17"/>
        <v>Perform &amp; Grow</v>
      </c>
    </row>
    <row r="577" spans="1:110">
      <c r="A577" s="4" t="s">
        <v>6483</v>
      </c>
      <c r="B577" s="4" t="s">
        <v>5899</v>
      </c>
      <c r="C577" s="4" t="s">
        <v>4955</v>
      </c>
      <c r="D577" s="4" t="s">
        <v>9</v>
      </c>
      <c r="E577" s="4" t="s">
        <v>5900</v>
      </c>
      <c r="F577" s="102">
        <v>44502</v>
      </c>
      <c r="G577" s="4" t="s">
        <v>9</v>
      </c>
      <c r="H577" s="102"/>
      <c r="I577" s="4" t="s">
        <v>7251</v>
      </c>
      <c r="J577" s="4" t="s">
        <v>9</v>
      </c>
      <c r="K577" s="4" t="s">
        <v>5002</v>
      </c>
      <c r="L577" s="4" t="s">
        <v>9</v>
      </c>
      <c r="M577" s="4" t="s">
        <v>9</v>
      </c>
      <c r="N577" s="4" t="s">
        <v>5002</v>
      </c>
      <c r="O577" s="4" t="s">
        <v>4955</v>
      </c>
      <c r="P577" s="4" t="s">
        <v>5901</v>
      </c>
      <c r="Q577" s="4" t="s">
        <v>9</v>
      </c>
      <c r="R577" s="4" t="s">
        <v>9</v>
      </c>
      <c r="S577" s="4" t="s">
        <v>11</v>
      </c>
      <c r="T577" s="4" t="s">
        <v>1449</v>
      </c>
      <c r="U577" s="4" t="s">
        <v>5902</v>
      </c>
      <c r="V577" s="102"/>
      <c r="W577" s="4" t="s">
        <v>5902</v>
      </c>
      <c r="X577" s="4" t="s">
        <v>9</v>
      </c>
      <c r="Y577" s="4" t="s">
        <v>11</v>
      </c>
      <c r="Z577" s="4" t="s">
        <v>9</v>
      </c>
      <c r="AA577" s="4" t="s">
        <v>9</v>
      </c>
      <c r="AB577" s="102"/>
      <c r="AC577" s="102"/>
      <c r="AD577" s="102"/>
      <c r="AE577" s="102">
        <v>44502</v>
      </c>
      <c r="AF577" s="102"/>
      <c r="AG577" s="102"/>
      <c r="AH577" s="4" t="s">
        <v>5903</v>
      </c>
      <c r="AI577" s="4" t="s">
        <v>9</v>
      </c>
      <c r="AJ577" s="4" t="s">
        <v>9</v>
      </c>
      <c r="AK577" s="4" t="s">
        <v>9</v>
      </c>
      <c r="AL577" s="4" t="s">
        <v>5904</v>
      </c>
      <c r="AM577" s="4" t="s">
        <v>5905</v>
      </c>
      <c r="AN577" s="4" t="s">
        <v>9</v>
      </c>
      <c r="AO577" s="4" t="s">
        <v>9</v>
      </c>
      <c r="AP577" s="4" t="s">
        <v>5902</v>
      </c>
      <c r="AQ577" s="4" t="s">
        <v>9</v>
      </c>
      <c r="AR577" s="4" t="s">
        <v>9</v>
      </c>
      <c r="AS577" s="4" t="s">
        <v>9</v>
      </c>
      <c r="AT577" s="4" t="s">
        <v>9</v>
      </c>
      <c r="AU577" s="4" t="s">
        <v>9</v>
      </c>
      <c r="AV577" s="102"/>
      <c r="AW577" s="4" t="s">
        <v>5902</v>
      </c>
      <c r="AX577" s="4" t="s">
        <v>9</v>
      </c>
      <c r="AY577" s="4" t="s">
        <v>9</v>
      </c>
      <c r="AZ577" s="4" t="s">
        <v>9</v>
      </c>
      <c r="BA577" s="4" t="s">
        <v>9</v>
      </c>
      <c r="BB577" s="103">
        <v>0</v>
      </c>
      <c r="BC577" s="102"/>
      <c r="BD577" s="4" t="s">
        <v>9</v>
      </c>
      <c r="BE577" s="102"/>
      <c r="BF577" s="102"/>
      <c r="BG577" s="4" t="s">
        <v>9</v>
      </c>
      <c r="BH577" s="4" t="s">
        <v>5906</v>
      </c>
      <c r="BI577" s="4" t="s">
        <v>9</v>
      </c>
      <c r="BJ577" s="4" t="s">
        <v>9</v>
      </c>
      <c r="BK577" s="4" t="s">
        <v>9</v>
      </c>
      <c r="BL577" s="4" t="s">
        <v>9</v>
      </c>
      <c r="BM577" s="4" t="s">
        <v>9</v>
      </c>
      <c r="BN577" s="4" t="s">
        <v>5907</v>
      </c>
      <c r="BO577" s="4" t="s">
        <v>5908</v>
      </c>
      <c r="BP577" s="4" t="s">
        <v>9</v>
      </c>
      <c r="BQ577" s="4" t="s">
        <v>9</v>
      </c>
      <c r="BR577" s="4" t="s">
        <v>5902</v>
      </c>
      <c r="BS577" s="4" t="s">
        <v>9</v>
      </c>
      <c r="BT577" s="4" t="s">
        <v>9</v>
      </c>
      <c r="BU577" s="4" t="s">
        <v>9</v>
      </c>
      <c r="BV577" s="4" t="s">
        <v>9</v>
      </c>
      <c r="BW577" s="4" t="s">
        <v>9</v>
      </c>
      <c r="BX577" s="4" t="s">
        <v>5901</v>
      </c>
      <c r="BY577" s="4" t="s">
        <v>9</v>
      </c>
      <c r="BZ577" s="4" t="s">
        <v>9</v>
      </c>
      <c r="CA577" s="4" t="s">
        <v>9</v>
      </c>
      <c r="CB577" s="4" t="s">
        <v>9</v>
      </c>
      <c r="CC577" s="4" t="s">
        <v>9</v>
      </c>
      <c r="CD577" s="4" t="s">
        <v>9</v>
      </c>
      <c r="CE577" s="4" t="s">
        <v>9</v>
      </c>
      <c r="CF577" s="4" t="s">
        <v>5902</v>
      </c>
      <c r="CG577" s="4" t="s">
        <v>9</v>
      </c>
      <c r="CH577" s="4" t="s">
        <v>9</v>
      </c>
      <c r="CI577" s="4" t="s">
        <v>9</v>
      </c>
      <c r="CJ577" s="4" t="s">
        <v>9</v>
      </c>
      <c r="CK577" s="104">
        <v>0.5175462962963</v>
      </c>
      <c r="CL577" s="104">
        <v>0</v>
      </c>
      <c r="CM577" s="4" t="s">
        <v>9</v>
      </c>
      <c r="CN577" s="4" t="s">
        <v>5902</v>
      </c>
      <c r="CO577" s="4" t="s">
        <v>9</v>
      </c>
      <c r="CP577" s="4" t="s">
        <v>9</v>
      </c>
      <c r="CQ577" s="4" t="s">
        <v>9</v>
      </c>
      <c r="CR577" s="4" t="s">
        <v>9</v>
      </c>
      <c r="CS577" s="4" t="s">
        <v>9</v>
      </c>
      <c r="CT577" s="4" t="s">
        <v>9</v>
      </c>
      <c r="CU577" s="4" t="s">
        <v>9</v>
      </c>
      <c r="CV577" s="4" t="s">
        <v>11</v>
      </c>
      <c r="CW577" s="4" t="s">
        <v>5909</v>
      </c>
      <c r="CX577" s="4" t="s">
        <v>9</v>
      </c>
      <c r="CY577" s="4" t="s">
        <v>9</v>
      </c>
      <c r="CZ577" s="4" t="s">
        <v>9</v>
      </c>
      <c r="DA577" s="4" t="s">
        <v>9</v>
      </c>
      <c r="DB577" s="4" t="s">
        <v>9</v>
      </c>
      <c r="DC577" s="102"/>
      <c r="DE577" s="8" t="str">
        <f t="shared" si="16"/>
        <v>XOD310</v>
      </c>
      <c r="DF577" s="8" t="str">
        <f t="shared" si="17"/>
        <v>Engagement Survey</v>
      </c>
    </row>
    <row r="578" spans="1:110">
      <c r="A578" s="4" t="s">
        <v>6484</v>
      </c>
      <c r="B578" s="4" t="s">
        <v>5899</v>
      </c>
      <c r="C578" s="4" t="s">
        <v>4955</v>
      </c>
      <c r="D578" s="4" t="s">
        <v>9</v>
      </c>
      <c r="E578" s="4" t="s">
        <v>5900</v>
      </c>
      <c r="F578" s="102">
        <v>44502</v>
      </c>
      <c r="G578" s="4" t="s">
        <v>9</v>
      </c>
      <c r="H578" s="102"/>
      <c r="I578" s="4" t="s">
        <v>7252</v>
      </c>
      <c r="J578" s="4" t="s">
        <v>9</v>
      </c>
      <c r="K578" s="4" t="s">
        <v>5002</v>
      </c>
      <c r="L578" s="4" t="s">
        <v>9</v>
      </c>
      <c r="M578" s="4" t="s">
        <v>9</v>
      </c>
      <c r="N578" s="4" t="s">
        <v>5002</v>
      </c>
      <c r="O578" s="4" t="s">
        <v>4955</v>
      </c>
      <c r="P578" s="4" t="s">
        <v>5901</v>
      </c>
      <c r="Q578" s="4" t="s">
        <v>9</v>
      </c>
      <c r="R578" s="4" t="s">
        <v>9</v>
      </c>
      <c r="S578" s="4" t="s">
        <v>11</v>
      </c>
      <c r="T578" s="4" t="s">
        <v>1449</v>
      </c>
      <c r="U578" s="4" t="s">
        <v>5902</v>
      </c>
      <c r="V578" s="102"/>
      <c r="W578" s="4" t="s">
        <v>5902</v>
      </c>
      <c r="X578" s="4" t="s">
        <v>9</v>
      </c>
      <c r="Y578" s="4" t="s">
        <v>11</v>
      </c>
      <c r="Z578" s="4" t="s">
        <v>9</v>
      </c>
      <c r="AA578" s="4" t="s">
        <v>9</v>
      </c>
      <c r="AB578" s="102"/>
      <c r="AC578" s="102"/>
      <c r="AD578" s="102"/>
      <c r="AE578" s="102">
        <v>44502</v>
      </c>
      <c r="AF578" s="102"/>
      <c r="AG578" s="102"/>
      <c r="AH578" s="4" t="s">
        <v>5903</v>
      </c>
      <c r="AI578" s="4" t="s">
        <v>9</v>
      </c>
      <c r="AJ578" s="4" t="s">
        <v>9</v>
      </c>
      <c r="AK578" s="4" t="s">
        <v>9</v>
      </c>
      <c r="AL578" s="4" t="s">
        <v>5904</v>
      </c>
      <c r="AM578" s="4" t="s">
        <v>5905</v>
      </c>
      <c r="AN578" s="4" t="s">
        <v>9</v>
      </c>
      <c r="AO578" s="4" t="s">
        <v>9</v>
      </c>
      <c r="AP578" s="4" t="s">
        <v>5902</v>
      </c>
      <c r="AQ578" s="4" t="s">
        <v>9</v>
      </c>
      <c r="AR578" s="4" t="s">
        <v>9</v>
      </c>
      <c r="AS578" s="4" t="s">
        <v>9</v>
      </c>
      <c r="AT578" s="4" t="s">
        <v>9</v>
      </c>
      <c r="AU578" s="4" t="s">
        <v>9</v>
      </c>
      <c r="AV578" s="102"/>
      <c r="AW578" s="4" t="s">
        <v>5902</v>
      </c>
      <c r="AX578" s="4" t="s">
        <v>9</v>
      </c>
      <c r="AY578" s="4" t="s">
        <v>9</v>
      </c>
      <c r="AZ578" s="4" t="s">
        <v>9</v>
      </c>
      <c r="BA578" s="4" t="s">
        <v>9</v>
      </c>
      <c r="BB578" s="103">
        <v>0</v>
      </c>
      <c r="BC578" s="102"/>
      <c r="BD578" s="4" t="s">
        <v>9</v>
      </c>
      <c r="BE578" s="102"/>
      <c r="BF578" s="102"/>
      <c r="BG578" s="4" t="s">
        <v>9</v>
      </c>
      <c r="BH578" s="4" t="s">
        <v>5906</v>
      </c>
      <c r="BI578" s="4" t="s">
        <v>9</v>
      </c>
      <c r="BJ578" s="4" t="s">
        <v>9</v>
      </c>
      <c r="BK578" s="4" t="s">
        <v>9</v>
      </c>
      <c r="BL578" s="4" t="s">
        <v>9</v>
      </c>
      <c r="BM578" s="4" t="s">
        <v>9</v>
      </c>
      <c r="BN578" s="4" t="s">
        <v>5907</v>
      </c>
      <c r="BO578" s="4" t="s">
        <v>5908</v>
      </c>
      <c r="BP578" s="4" t="s">
        <v>9</v>
      </c>
      <c r="BQ578" s="4" t="s">
        <v>9</v>
      </c>
      <c r="BR578" s="4" t="s">
        <v>5902</v>
      </c>
      <c r="BS578" s="4" t="s">
        <v>9</v>
      </c>
      <c r="BT578" s="4" t="s">
        <v>9</v>
      </c>
      <c r="BU578" s="4" t="s">
        <v>9</v>
      </c>
      <c r="BV578" s="4" t="s">
        <v>9</v>
      </c>
      <c r="BW578" s="4" t="s">
        <v>9</v>
      </c>
      <c r="BX578" s="4" t="s">
        <v>5901</v>
      </c>
      <c r="BY578" s="4" t="s">
        <v>9</v>
      </c>
      <c r="BZ578" s="4" t="s">
        <v>9</v>
      </c>
      <c r="CA578" s="4" t="s">
        <v>9</v>
      </c>
      <c r="CB578" s="4" t="s">
        <v>9</v>
      </c>
      <c r="CC578" s="4" t="s">
        <v>9</v>
      </c>
      <c r="CD578" s="4" t="s">
        <v>9</v>
      </c>
      <c r="CE578" s="4" t="s">
        <v>9</v>
      </c>
      <c r="CF578" s="4" t="s">
        <v>5902</v>
      </c>
      <c r="CG578" s="4" t="s">
        <v>9</v>
      </c>
      <c r="CH578" s="4" t="s">
        <v>9</v>
      </c>
      <c r="CI578" s="4" t="s">
        <v>9</v>
      </c>
      <c r="CJ578" s="4" t="s">
        <v>9</v>
      </c>
      <c r="CK578" s="104">
        <v>0.5175462962963</v>
      </c>
      <c r="CL578" s="104">
        <v>0</v>
      </c>
      <c r="CM578" s="4" t="s">
        <v>9</v>
      </c>
      <c r="CN578" s="4" t="s">
        <v>5902</v>
      </c>
      <c r="CO578" s="4" t="s">
        <v>9</v>
      </c>
      <c r="CP578" s="4" t="s">
        <v>9</v>
      </c>
      <c r="CQ578" s="4" t="s">
        <v>9</v>
      </c>
      <c r="CR578" s="4" t="s">
        <v>9</v>
      </c>
      <c r="CS578" s="4" t="s">
        <v>9</v>
      </c>
      <c r="CT578" s="4" t="s">
        <v>9</v>
      </c>
      <c r="CU578" s="4" t="s">
        <v>9</v>
      </c>
      <c r="CV578" s="4" t="s">
        <v>11</v>
      </c>
      <c r="CW578" s="4" t="s">
        <v>5909</v>
      </c>
      <c r="CX578" s="4" t="s">
        <v>9</v>
      </c>
      <c r="CY578" s="4" t="s">
        <v>9</v>
      </c>
      <c r="CZ578" s="4" t="s">
        <v>9</v>
      </c>
      <c r="DA578" s="4" t="s">
        <v>9</v>
      </c>
      <c r="DB578" s="4" t="s">
        <v>9</v>
      </c>
      <c r="DC578" s="102"/>
      <c r="DE578" s="8" t="str">
        <f t="shared" si="16"/>
        <v>XOD311</v>
      </c>
      <c r="DF578" s="8" t="str">
        <f t="shared" si="17"/>
        <v>Strengths</v>
      </c>
    </row>
    <row r="579" spans="1:110">
      <c r="A579" s="4" t="s">
        <v>6485</v>
      </c>
      <c r="B579" s="4" t="s">
        <v>5899</v>
      </c>
      <c r="C579" s="4" t="s">
        <v>4955</v>
      </c>
      <c r="D579" s="4" t="s">
        <v>9</v>
      </c>
      <c r="E579" s="4" t="s">
        <v>5900</v>
      </c>
      <c r="F579" s="102">
        <v>44502</v>
      </c>
      <c r="G579" s="4" t="s">
        <v>9</v>
      </c>
      <c r="H579" s="102"/>
      <c r="I579" s="4" t="s">
        <v>7253</v>
      </c>
      <c r="J579" s="4" t="s">
        <v>9</v>
      </c>
      <c r="K579" s="4" t="s">
        <v>5002</v>
      </c>
      <c r="L579" s="4" t="s">
        <v>9</v>
      </c>
      <c r="M579" s="4" t="s">
        <v>9</v>
      </c>
      <c r="N579" s="4" t="s">
        <v>5002</v>
      </c>
      <c r="O579" s="4" t="s">
        <v>4955</v>
      </c>
      <c r="P579" s="4" t="s">
        <v>5901</v>
      </c>
      <c r="Q579" s="4" t="s">
        <v>9</v>
      </c>
      <c r="R579" s="4" t="s">
        <v>9</v>
      </c>
      <c r="S579" s="4" t="s">
        <v>11</v>
      </c>
      <c r="T579" s="4" t="s">
        <v>1449</v>
      </c>
      <c r="U579" s="4" t="s">
        <v>5902</v>
      </c>
      <c r="V579" s="102"/>
      <c r="W579" s="4" t="s">
        <v>5902</v>
      </c>
      <c r="X579" s="4" t="s">
        <v>9</v>
      </c>
      <c r="Y579" s="4" t="s">
        <v>11</v>
      </c>
      <c r="Z579" s="4" t="s">
        <v>9</v>
      </c>
      <c r="AA579" s="4" t="s">
        <v>9</v>
      </c>
      <c r="AB579" s="102"/>
      <c r="AC579" s="102"/>
      <c r="AD579" s="102"/>
      <c r="AE579" s="102">
        <v>44502</v>
      </c>
      <c r="AF579" s="102"/>
      <c r="AG579" s="102"/>
      <c r="AH579" s="4" t="s">
        <v>5903</v>
      </c>
      <c r="AI579" s="4" t="s">
        <v>9</v>
      </c>
      <c r="AJ579" s="4" t="s">
        <v>9</v>
      </c>
      <c r="AK579" s="4" t="s">
        <v>9</v>
      </c>
      <c r="AL579" s="4" t="s">
        <v>5904</v>
      </c>
      <c r="AM579" s="4" t="s">
        <v>5905</v>
      </c>
      <c r="AN579" s="4" t="s">
        <v>9</v>
      </c>
      <c r="AO579" s="4" t="s">
        <v>9</v>
      </c>
      <c r="AP579" s="4" t="s">
        <v>5902</v>
      </c>
      <c r="AQ579" s="4" t="s">
        <v>9</v>
      </c>
      <c r="AR579" s="4" t="s">
        <v>9</v>
      </c>
      <c r="AS579" s="4" t="s">
        <v>9</v>
      </c>
      <c r="AT579" s="4" t="s">
        <v>9</v>
      </c>
      <c r="AU579" s="4" t="s">
        <v>9</v>
      </c>
      <c r="AV579" s="102"/>
      <c r="AW579" s="4" t="s">
        <v>5902</v>
      </c>
      <c r="AX579" s="4" t="s">
        <v>9</v>
      </c>
      <c r="AY579" s="4" t="s">
        <v>9</v>
      </c>
      <c r="AZ579" s="4" t="s">
        <v>9</v>
      </c>
      <c r="BA579" s="4" t="s">
        <v>9</v>
      </c>
      <c r="BB579" s="103">
        <v>0</v>
      </c>
      <c r="BC579" s="102"/>
      <c r="BD579" s="4" t="s">
        <v>9</v>
      </c>
      <c r="BE579" s="102"/>
      <c r="BF579" s="102"/>
      <c r="BG579" s="4" t="s">
        <v>9</v>
      </c>
      <c r="BH579" s="4" t="s">
        <v>5906</v>
      </c>
      <c r="BI579" s="4" t="s">
        <v>9</v>
      </c>
      <c r="BJ579" s="4" t="s">
        <v>9</v>
      </c>
      <c r="BK579" s="4" t="s">
        <v>9</v>
      </c>
      <c r="BL579" s="4" t="s">
        <v>9</v>
      </c>
      <c r="BM579" s="4" t="s">
        <v>9</v>
      </c>
      <c r="BN579" s="4" t="s">
        <v>5907</v>
      </c>
      <c r="BO579" s="4" t="s">
        <v>5908</v>
      </c>
      <c r="BP579" s="4" t="s">
        <v>9</v>
      </c>
      <c r="BQ579" s="4" t="s">
        <v>9</v>
      </c>
      <c r="BR579" s="4" t="s">
        <v>5902</v>
      </c>
      <c r="BS579" s="4" t="s">
        <v>9</v>
      </c>
      <c r="BT579" s="4" t="s">
        <v>9</v>
      </c>
      <c r="BU579" s="4" t="s">
        <v>9</v>
      </c>
      <c r="BV579" s="4" t="s">
        <v>9</v>
      </c>
      <c r="BW579" s="4" t="s">
        <v>9</v>
      </c>
      <c r="BX579" s="4" t="s">
        <v>5901</v>
      </c>
      <c r="BY579" s="4" t="s">
        <v>9</v>
      </c>
      <c r="BZ579" s="4" t="s">
        <v>9</v>
      </c>
      <c r="CA579" s="4" t="s">
        <v>9</v>
      </c>
      <c r="CB579" s="4" t="s">
        <v>9</v>
      </c>
      <c r="CC579" s="4" t="s">
        <v>9</v>
      </c>
      <c r="CD579" s="4" t="s">
        <v>9</v>
      </c>
      <c r="CE579" s="4" t="s">
        <v>9</v>
      </c>
      <c r="CF579" s="4" t="s">
        <v>5902</v>
      </c>
      <c r="CG579" s="4" t="s">
        <v>9</v>
      </c>
      <c r="CH579" s="4" t="s">
        <v>9</v>
      </c>
      <c r="CI579" s="4" t="s">
        <v>9</v>
      </c>
      <c r="CJ579" s="4" t="s">
        <v>9</v>
      </c>
      <c r="CK579" s="104">
        <v>0.5175462962963</v>
      </c>
      <c r="CL579" s="104">
        <v>0</v>
      </c>
      <c r="CM579" s="4" t="s">
        <v>9</v>
      </c>
      <c r="CN579" s="4" t="s">
        <v>5902</v>
      </c>
      <c r="CO579" s="4" t="s">
        <v>9</v>
      </c>
      <c r="CP579" s="4" t="s">
        <v>9</v>
      </c>
      <c r="CQ579" s="4" t="s">
        <v>9</v>
      </c>
      <c r="CR579" s="4" t="s">
        <v>9</v>
      </c>
      <c r="CS579" s="4" t="s">
        <v>9</v>
      </c>
      <c r="CT579" s="4" t="s">
        <v>9</v>
      </c>
      <c r="CU579" s="4" t="s">
        <v>9</v>
      </c>
      <c r="CV579" s="4" t="s">
        <v>11</v>
      </c>
      <c r="CW579" s="4" t="s">
        <v>5909</v>
      </c>
      <c r="CX579" s="4" t="s">
        <v>9</v>
      </c>
      <c r="CY579" s="4" t="s">
        <v>9</v>
      </c>
      <c r="CZ579" s="4" t="s">
        <v>9</v>
      </c>
      <c r="DA579" s="4" t="s">
        <v>9</v>
      </c>
      <c r="DB579" s="4" t="s">
        <v>9</v>
      </c>
      <c r="DC579" s="102"/>
      <c r="DE579" s="8" t="str">
        <f t="shared" ref="DE579:DE642" si="18">LEFT(I579,6)</f>
        <v>XOD320</v>
      </c>
      <c r="DF579" s="8" t="str">
        <f t="shared" ref="DF579:DF642" si="19">MID(I579,8,100)</f>
        <v>Motivational speakers</v>
      </c>
    </row>
    <row r="580" spans="1:110">
      <c r="A580" s="4" t="s">
        <v>6486</v>
      </c>
      <c r="B580" s="4" t="s">
        <v>5899</v>
      </c>
      <c r="C580" s="4" t="s">
        <v>4955</v>
      </c>
      <c r="D580" s="4" t="s">
        <v>9</v>
      </c>
      <c r="E580" s="4" t="s">
        <v>5900</v>
      </c>
      <c r="F580" s="102">
        <v>44502</v>
      </c>
      <c r="G580" s="4" t="s">
        <v>9</v>
      </c>
      <c r="H580" s="102"/>
      <c r="I580" s="4" t="s">
        <v>7254</v>
      </c>
      <c r="J580" s="4" t="s">
        <v>9</v>
      </c>
      <c r="K580" s="4" t="s">
        <v>5002</v>
      </c>
      <c r="L580" s="4" t="s">
        <v>9</v>
      </c>
      <c r="M580" s="4" t="s">
        <v>9</v>
      </c>
      <c r="N580" s="4" t="s">
        <v>5002</v>
      </c>
      <c r="O580" s="4" t="s">
        <v>4955</v>
      </c>
      <c r="P580" s="4" t="s">
        <v>5901</v>
      </c>
      <c r="Q580" s="4" t="s">
        <v>9</v>
      </c>
      <c r="R580" s="4" t="s">
        <v>9</v>
      </c>
      <c r="S580" s="4" t="s">
        <v>11</v>
      </c>
      <c r="T580" s="4" t="s">
        <v>1449</v>
      </c>
      <c r="U580" s="4" t="s">
        <v>5902</v>
      </c>
      <c r="V580" s="102"/>
      <c r="W580" s="4" t="s">
        <v>5902</v>
      </c>
      <c r="X580" s="4" t="s">
        <v>9</v>
      </c>
      <c r="Y580" s="4" t="s">
        <v>11</v>
      </c>
      <c r="Z580" s="4" t="s">
        <v>9</v>
      </c>
      <c r="AA580" s="4" t="s">
        <v>9</v>
      </c>
      <c r="AB580" s="102"/>
      <c r="AC580" s="102"/>
      <c r="AD580" s="102"/>
      <c r="AE580" s="102">
        <v>44502</v>
      </c>
      <c r="AF580" s="102"/>
      <c r="AG580" s="102"/>
      <c r="AH580" s="4" t="s">
        <v>5903</v>
      </c>
      <c r="AI580" s="4" t="s">
        <v>9</v>
      </c>
      <c r="AJ580" s="4" t="s">
        <v>9</v>
      </c>
      <c r="AK580" s="4" t="s">
        <v>9</v>
      </c>
      <c r="AL580" s="4" t="s">
        <v>5904</v>
      </c>
      <c r="AM580" s="4" t="s">
        <v>5905</v>
      </c>
      <c r="AN580" s="4" t="s">
        <v>9</v>
      </c>
      <c r="AO580" s="4" t="s">
        <v>9</v>
      </c>
      <c r="AP580" s="4" t="s">
        <v>5902</v>
      </c>
      <c r="AQ580" s="4" t="s">
        <v>9</v>
      </c>
      <c r="AR580" s="4" t="s">
        <v>9</v>
      </c>
      <c r="AS580" s="4" t="s">
        <v>9</v>
      </c>
      <c r="AT580" s="4" t="s">
        <v>9</v>
      </c>
      <c r="AU580" s="4" t="s">
        <v>9</v>
      </c>
      <c r="AV580" s="102"/>
      <c r="AW580" s="4" t="s">
        <v>5902</v>
      </c>
      <c r="AX580" s="4" t="s">
        <v>9</v>
      </c>
      <c r="AY580" s="4" t="s">
        <v>9</v>
      </c>
      <c r="AZ580" s="4" t="s">
        <v>9</v>
      </c>
      <c r="BA580" s="4" t="s">
        <v>9</v>
      </c>
      <c r="BB580" s="103">
        <v>0</v>
      </c>
      <c r="BC580" s="102"/>
      <c r="BD580" s="4" t="s">
        <v>9</v>
      </c>
      <c r="BE580" s="102"/>
      <c r="BF580" s="102"/>
      <c r="BG580" s="4" t="s">
        <v>9</v>
      </c>
      <c r="BH580" s="4" t="s">
        <v>5906</v>
      </c>
      <c r="BI580" s="4" t="s">
        <v>9</v>
      </c>
      <c r="BJ580" s="4" t="s">
        <v>9</v>
      </c>
      <c r="BK580" s="4" t="s">
        <v>9</v>
      </c>
      <c r="BL580" s="4" t="s">
        <v>9</v>
      </c>
      <c r="BM580" s="4" t="s">
        <v>9</v>
      </c>
      <c r="BN580" s="4" t="s">
        <v>5907</v>
      </c>
      <c r="BO580" s="4" t="s">
        <v>5908</v>
      </c>
      <c r="BP580" s="4" t="s">
        <v>9</v>
      </c>
      <c r="BQ580" s="4" t="s">
        <v>9</v>
      </c>
      <c r="BR580" s="4" t="s">
        <v>5902</v>
      </c>
      <c r="BS580" s="4" t="s">
        <v>9</v>
      </c>
      <c r="BT580" s="4" t="s">
        <v>9</v>
      </c>
      <c r="BU580" s="4" t="s">
        <v>9</v>
      </c>
      <c r="BV580" s="4" t="s">
        <v>9</v>
      </c>
      <c r="BW580" s="4" t="s">
        <v>9</v>
      </c>
      <c r="BX580" s="4" t="s">
        <v>5901</v>
      </c>
      <c r="BY580" s="4" t="s">
        <v>9</v>
      </c>
      <c r="BZ580" s="4" t="s">
        <v>9</v>
      </c>
      <c r="CA580" s="4" t="s">
        <v>9</v>
      </c>
      <c r="CB580" s="4" t="s">
        <v>9</v>
      </c>
      <c r="CC580" s="4" t="s">
        <v>9</v>
      </c>
      <c r="CD580" s="4" t="s">
        <v>9</v>
      </c>
      <c r="CE580" s="4" t="s">
        <v>9</v>
      </c>
      <c r="CF580" s="4" t="s">
        <v>5902</v>
      </c>
      <c r="CG580" s="4" t="s">
        <v>9</v>
      </c>
      <c r="CH580" s="4" t="s">
        <v>9</v>
      </c>
      <c r="CI580" s="4" t="s">
        <v>9</v>
      </c>
      <c r="CJ580" s="4" t="s">
        <v>9</v>
      </c>
      <c r="CK580" s="104">
        <v>0.5175462962963</v>
      </c>
      <c r="CL580" s="104">
        <v>0</v>
      </c>
      <c r="CM580" s="4" t="s">
        <v>9</v>
      </c>
      <c r="CN580" s="4" t="s">
        <v>5902</v>
      </c>
      <c r="CO580" s="4" t="s">
        <v>9</v>
      </c>
      <c r="CP580" s="4" t="s">
        <v>9</v>
      </c>
      <c r="CQ580" s="4" t="s">
        <v>9</v>
      </c>
      <c r="CR580" s="4" t="s">
        <v>9</v>
      </c>
      <c r="CS580" s="4" t="s">
        <v>9</v>
      </c>
      <c r="CT580" s="4" t="s">
        <v>9</v>
      </c>
      <c r="CU580" s="4" t="s">
        <v>9</v>
      </c>
      <c r="CV580" s="4" t="s">
        <v>11</v>
      </c>
      <c r="CW580" s="4" t="s">
        <v>5909</v>
      </c>
      <c r="CX580" s="4" t="s">
        <v>9</v>
      </c>
      <c r="CY580" s="4" t="s">
        <v>9</v>
      </c>
      <c r="CZ580" s="4" t="s">
        <v>9</v>
      </c>
      <c r="DA580" s="4" t="s">
        <v>9</v>
      </c>
      <c r="DB580" s="4" t="s">
        <v>9</v>
      </c>
      <c r="DC580" s="102"/>
      <c r="DE580" s="8" t="str">
        <f t="shared" si="18"/>
        <v>XOD330</v>
      </c>
      <c r="DF580" s="8" t="str">
        <f t="shared" si="19"/>
        <v>Values &amp; Behaviours</v>
      </c>
    </row>
    <row r="581" spans="1:110">
      <c r="A581" s="4" t="s">
        <v>6487</v>
      </c>
      <c r="B581" s="4" t="s">
        <v>5899</v>
      </c>
      <c r="C581" s="4" t="s">
        <v>4955</v>
      </c>
      <c r="D581" s="4" t="s">
        <v>9</v>
      </c>
      <c r="E581" s="4" t="s">
        <v>5900</v>
      </c>
      <c r="F581" s="102">
        <v>44502</v>
      </c>
      <c r="G581" s="4" t="s">
        <v>9</v>
      </c>
      <c r="H581" s="102"/>
      <c r="I581" s="4" t="s">
        <v>7255</v>
      </c>
      <c r="J581" s="4" t="s">
        <v>9</v>
      </c>
      <c r="K581" s="4" t="s">
        <v>5002</v>
      </c>
      <c r="L581" s="4" t="s">
        <v>9</v>
      </c>
      <c r="M581" s="4" t="s">
        <v>9</v>
      </c>
      <c r="N581" s="4" t="s">
        <v>5002</v>
      </c>
      <c r="O581" s="4" t="s">
        <v>4955</v>
      </c>
      <c r="P581" s="4" t="s">
        <v>5901</v>
      </c>
      <c r="Q581" s="4" t="s">
        <v>9</v>
      </c>
      <c r="R581" s="4" t="s">
        <v>9</v>
      </c>
      <c r="S581" s="4" t="s">
        <v>11</v>
      </c>
      <c r="T581" s="4" t="s">
        <v>1449</v>
      </c>
      <c r="U581" s="4" t="s">
        <v>5902</v>
      </c>
      <c r="V581" s="102"/>
      <c r="W581" s="4" t="s">
        <v>5902</v>
      </c>
      <c r="X581" s="4" t="s">
        <v>9</v>
      </c>
      <c r="Y581" s="4" t="s">
        <v>11</v>
      </c>
      <c r="Z581" s="4" t="s">
        <v>9</v>
      </c>
      <c r="AA581" s="4" t="s">
        <v>9</v>
      </c>
      <c r="AB581" s="102"/>
      <c r="AC581" s="102"/>
      <c r="AD581" s="102"/>
      <c r="AE581" s="102">
        <v>44502</v>
      </c>
      <c r="AF581" s="102"/>
      <c r="AG581" s="102"/>
      <c r="AH581" s="4" t="s">
        <v>5903</v>
      </c>
      <c r="AI581" s="4" t="s">
        <v>9</v>
      </c>
      <c r="AJ581" s="4" t="s">
        <v>9</v>
      </c>
      <c r="AK581" s="4" t="s">
        <v>9</v>
      </c>
      <c r="AL581" s="4" t="s">
        <v>5904</v>
      </c>
      <c r="AM581" s="4" t="s">
        <v>5905</v>
      </c>
      <c r="AN581" s="4" t="s">
        <v>9</v>
      </c>
      <c r="AO581" s="4" t="s">
        <v>9</v>
      </c>
      <c r="AP581" s="4" t="s">
        <v>5902</v>
      </c>
      <c r="AQ581" s="4" t="s">
        <v>9</v>
      </c>
      <c r="AR581" s="4" t="s">
        <v>9</v>
      </c>
      <c r="AS581" s="4" t="s">
        <v>9</v>
      </c>
      <c r="AT581" s="4" t="s">
        <v>9</v>
      </c>
      <c r="AU581" s="4" t="s">
        <v>9</v>
      </c>
      <c r="AV581" s="102"/>
      <c r="AW581" s="4" t="s">
        <v>5902</v>
      </c>
      <c r="AX581" s="4" t="s">
        <v>9</v>
      </c>
      <c r="AY581" s="4" t="s">
        <v>9</v>
      </c>
      <c r="AZ581" s="4" t="s">
        <v>9</v>
      </c>
      <c r="BA581" s="4" t="s">
        <v>9</v>
      </c>
      <c r="BB581" s="103">
        <v>0</v>
      </c>
      <c r="BC581" s="102"/>
      <c r="BD581" s="4" t="s">
        <v>9</v>
      </c>
      <c r="BE581" s="102"/>
      <c r="BF581" s="102"/>
      <c r="BG581" s="4" t="s">
        <v>9</v>
      </c>
      <c r="BH581" s="4" t="s">
        <v>5906</v>
      </c>
      <c r="BI581" s="4" t="s">
        <v>9</v>
      </c>
      <c r="BJ581" s="4" t="s">
        <v>9</v>
      </c>
      <c r="BK581" s="4" t="s">
        <v>9</v>
      </c>
      <c r="BL581" s="4" t="s">
        <v>9</v>
      </c>
      <c r="BM581" s="4" t="s">
        <v>9</v>
      </c>
      <c r="BN581" s="4" t="s">
        <v>5907</v>
      </c>
      <c r="BO581" s="4" t="s">
        <v>5908</v>
      </c>
      <c r="BP581" s="4" t="s">
        <v>9</v>
      </c>
      <c r="BQ581" s="4" t="s">
        <v>9</v>
      </c>
      <c r="BR581" s="4" t="s">
        <v>5902</v>
      </c>
      <c r="BS581" s="4" t="s">
        <v>9</v>
      </c>
      <c r="BT581" s="4" t="s">
        <v>9</v>
      </c>
      <c r="BU581" s="4" t="s">
        <v>9</v>
      </c>
      <c r="BV581" s="4" t="s">
        <v>9</v>
      </c>
      <c r="BW581" s="4" t="s">
        <v>9</v>
      </c>
      <c r="BX581" s="4" t="s">
        <v>5901</v>
      </c>
      <c r="BY581" s="4" t="s">
        <v>9</v>
      </c>
      <c r="BZ581" s="4" t="s">
        <v>9</v>
      </c>
      <c r="CA581" s="4" t="s">
        <v>9</v>
      </c>
      <c r="CB581" s="4" t="s">
        <v>9</v>
      </c>
      <c r="CC581" s="4" t="s">
        <v>9</v>
      </c>
      <c r="CD581" s="4" t="s">
        <v>9</v>
      </c>
      <c r="CE581" s="4" t="s">
        <v>9</v>
      </c>
      <c r="CF581" s="4" t="s">
        <v>5902</v>
      </c>
      <c r="CG581" s="4" t="s">
        <v>9</v>
      </c>
      <c r="CH581" s="4" t="s">
        <v>9</v>
      </c>
      <c r="CI581" s="4" t="s">
        <v>9</v>
      </c>
      <c r="CJ581" s="4" t="s">
        <v>9</v>
      </c>
      <c r="CK581" s="104">
        <v>0.5175462962963</v>
      </c>
      <c r="CL581" s="104">
        <v>0</v>
      </c>
      <c r="CM581" s="4" t="s">
        <v>9</v>
      </c>
      <c r="CN581" s="4" t="s">
        <v>5902</v>
      </c>
      <c r="CO581" s="4" t="s">
        <v>9</v>
      </c>
      <c r="CP581" s="4" t="s">
        <v>9</v>
      </c>
      <c r="CQ581" s="4" t="s">
        <v>9</v>
      </c>
      <c r="CR581" s="4" t="s">
        <v>9</v>
      </c>
      <c r="CS581" s="4" t="s">
        <v>9</v>
      </c>
      <c r="CT581" s="4" t="s">
        <v>9</v>
      </c>
      <c r="CU581" s="4" t="s">
        <v>9</v>
      </c>
      <c r="CV581" s="4" t="s">
        <v>11</v>
      </c>
      <c r="CW581" s="4" t="s">
        <v>5909</v>
      </c>
      <c r="CX581" s="4" t="s">
        <v>9</v>
      </c>
      <c r="CY581" s="4" t="s">
        <v>9</v>
      </c>
      <c r="CZ581" s="4" t="s">
        <v>9</v>
      </c>
      <c r="DA581" s="4" t="s">
        <v>9</v>
      </c>
      <c r="DB581" s="4" t="s">
        <v>9</v>
      </c>
      <c r="DC581" s="102"/>
      <c r="DE581" s="8" t="str">
        <f t="shared" si="18"/>
        <v>XPA123</v>
      </c>
      <c r="DF581" s="8" t="str">
        <f t="shared" si="19"/>
        <v>Project Panda</v>
      </c>
    </row>
    <row r="582" spans="1:110">
      <c r="A582" s="4" t="s">
        <v>6488</v>
      </c>
      <c r="B582" s="4" t="s">
        <v>5899</v>
      </c>
      <c r="C582" s="4" t="s">
        <v>4955</v>
      </c>
      <c r="D582" s="4" t="s">
        <v>9</v>
      </c>
      <c r="E582" s="4" t="s">
        <v>5900</v>
      </c>
      <c r="F582" s="102">
        <v>44502</v>
      </c>
      <c r="G582" s="4" t="s">
        <v>9</v>
      </c>
      <c r="H582" s="102"/>
      <c r="I582" s="4" t="s">
        <v>7256</v>
      </c>
      <c r="J582" s="4" t="s">
        <v>9</v>
      </c>
      <c r="K582" s="4" t="s">
        <v>5002</v>
      </c>
      <c r="L582" s="4" t="s">
        <v>9</v>
      </c>
      <c r="M582" s="4" t="s">
        <v>9</v>
      </c>
      <c r="N582" s="4" t="s">
        <v>5002</v>
      </c>
      <c r="O582" s="4" t="s">
        <v>4955</v>
      </c>
      <c r="P582" s="4" t="s">
        <v>5901</v>
      </c>
      <c r="Q582" s="4" t="s">
        <v>9</v>
      </c>
      <c r="R582" s="4" t="s">
        <v>9</v>
      </c>
      <c r="S582" s="4" t="s">
        <v>11</v>
      </c>
      <c r="T582" s="4" t="s">
        <v>1449</v>
      </c>
      <c r="U582" s="4" t="s">
        <v>5902</v>
      </c>
      <c r="V582" s="102"/>
      <c r="W582" s="4" t="s">
        <v>5902</v>
      </c>
      <c r="X582" s="4" t="s">
        <v>9</v>
      </c>
      <c r="Y582" s="4" t="s">
        <v>11</v>
      </c>
      <c r="Z582" s="4" t="s">
        <v>9</v>
      </c>
      <c r="AA582" s="4" t="s">
        <v>9</v>
      </c>
      <c r="AB582" s="102"/>
      <c r="AC582" s="102"/>
      <c r="AD582" s="102"/>
      <c r="AE582" s="102">
        <v>44502</v>
      </c>
      <c r="AF582" s="102"/>
      <c r="AG582" s="102"/>
      <c r="AH582" s="4" t="s">
        <v>5903</v>
      </c>
      <c r="AI582" s="4" t="s">
        <v>9</v>
      </c>
      <c r="AJ582" s="4" t="s">
        <v>9</v>
      </c>
      <c r="AK582" s="4" t="s">
        <v>9</v>
      </c>
      <c r="AL582" s="4" t="s">
        <v>5904</v>
      </c>
      <c r="AM582" s="4" t="s">
        <v>5905</v>
      </c>
      <c r="AN582" s="4" t="s">
        <v>9</v>
      </c>
      <c r="AO582" s="4" t="s">
        <v>9</v>
      </c>
      <c r="AP582" s="4" t="s">
        <v>5902</v>
      </c>
      <c r="AQ582" s="4" t="s">
        <v>9</v>
      </c>
      <c r="AR582" s="4" t="s">
        <v>9</v>
      </c>
      <c r="AS582" s="4" t="s">
        <v>9</v>
      </c>
      <c r="AT582" s="4" t="s">
        <v>9</v>
      </c>
      <c r="AU582" s="4" t="s">
        <v>9</v>
      </c>
      <c r="AV582" s="102"/>
      <c r="AW582" s="4" t="s">
        <v>5902</v>
      </c>
      <c r="AX582" s="4" t="s">
        <v>9</v>
      </c>
      <c r="AY582" s="4" t="s">
        <v>9</v>
      </c>
      <c r="AZ582" s="4" t="s">
        <v>9</v>
      </c>
      <c r="BA582" s="4" t="s">
        <v>9</v>
      </c>
      <c r="BB582" s="103">
        <v>0</v>
      </c>
      <c r="BC582" s="102"/>
      <c r="BD582" s="4" t="s">
        <v>9</v>
      </c>
      <c r="BE582" s="102"/>
      <c r="BF582" s="102"/>
      <c r="BG582" s="4" t="s">
        <v>9</v>
      </c>
      <c r="BH582" s="4" t="s">
        <v>5906</v>
      </c>
      <c r="BI582" s="4" t="s">
        <v>9</v>
      </c>
      <c r="BJ582" s="4" t="s">
        <v>9</v>
      </c>
      <c r="BK582" s="4" t="s">
        <v>9</v>
      </c>
      <c r="BL582" s="4" t="s">
        <v>9</v>
      </c>
      <c r="BM582" s="4" t="s">
        <v>9</v>
      </c>
      <c r="BN582" s="4" t="s">
        <v>5907</v>
      </c>
      <c r="BO582" s="4" t="s">
        <v>5908</v>
      </c>
      <c r="BP582" s="4" t="s">
        <v>9</v>
      </c>
      <c r="BQ582" s="4" t="s">
        <v>9</v>
      </c>
      <c r="BR582" s="4" t="s">
        <v>5902</v>
      </c>
      <c r="BS582" s="4" t="s">
        <v>9</v>
      </c>
      <c r="BT582" s="4" t="s">
        <v>9</v>
      </c>
      <c r="BU582" s="4" t="s">
        <v>9</v>
      </c>
      <c r="BV582" s="4" t="s">
        <v>9</v>
      </c>
      <c r="BW582" s="4" t="s">
        <v>9</v>
      </c>
      <c r="BX582" s="4" t="s">
        <v>5901</v>
      </c>
      <c r="BY582" s="4" t="s">
        <v>9</v>
      </c>
      <c r="BZ582" s="4" t="s">
        <v>9</v>
      </c>
      <c r="CA582" s="4" t="s">
        <v>9</v>
      </c>
      <c r="CB582" s="4" t="s">
        <v>9</v>
      </c>
      <c r="CC582" s="4" t="s">
        <v>9</v>
      </c>
      <c r="CD582" s="4" t="s">
        <v>9</v>
      </c>
      <c r="CE582" s="4" t="s">
        <v>9</v>
      </c>
      <c r="CF582" s="4" t="s">
        <v>5902</v>
      </c>
      <c r="CG582" s="4" t="s">
        <v>9</v>
      </c>
      <c r="CH582" s="4" t="s">
        <v>9</v>
      </c>
      <c r="CI582" s="4" t="s">
        <v>9</v>
      </c>
      <c r="CJ582" s="4" t="s">
        <v>9</v>
      </c>
      <c r="CK582" s="104">
        <v>0.5175462962963</v>
      </c>
      <c r="CL582" s="104">
        <v>0</v>
      </c>
      <c r="CM582" s="4" t="s">
        <v>9</v>
      </c>
      <c r="CN582" s="4" t="s">
        <v>5902</v>
      </c>
      <c r="CO582" s="4" t="s">
        <v>9</v>
      </c>
      <c r="CP582" s="4" t="s">
        <v>9</v>
      </c>
      <c r="CQ582" s="4" t="s">
        <v>9</v>
      </c>
      <c r="CR582" s="4" t="s">
        <v>9</v>
      </c>
      <c r="CS582" s="4" t="s">
        <v>9</v>
      </c>
      <c r="CT582" s="4" t="s">
        <v>9</v>
      </c>
      <c r="CU582" s="4" t="s">
        <v>9</v>
      </c>
      <c r="CV582" s="4" t="s">
        <v>11</v>
      </c>
      <c r="CW582" s="4" t="s">
        <v>5909</v>
      </c>
      <c r="CX582" s="4" t="s">
        <v>9</v>
      </c>
      <c r="CY582" s="4" t="s">
        <v>9</v>
      </c>
      <c r="CZ582" s="4" t="s">
        <v>9</v>
      </c>
      <c r="DA582" s="4" t="s">
        <v>9</v>
      </c>
      <c r="DB582" s="4" t="s">
        <v>9</v>
      </c>
      <c r="DC582" s="102"/>
      <c r="DE582" s="8" t="str">
        <f t="shared" si="18"/>
        <v>XPR001</v>
      </c>
      <c r="DF582" s="8" t="str">
        <f t="shared" si="19"/>
        <v>Fusion 5 ESS Payroll</v>
      </c>
    </row>
    <row r="583" spans="1:110">
      <c r="A583" s="4" t="s">
        <v>6489</v>
      </c>
      <c r="B583" s="4" t="s">
        <v>5899</v>
      </c>
      <c r="C583" s="4" t="s">
        <v>4955</v>
      </c>
      <c r="D583" s="4" t="s">
        <v>9</v>
      </c>
      <c r="E583" s="4" t="s">
        <v>5900</v>
      </c>
      <c r="F583" s="102">
        <v>44502</v>
      </c>
      <c r="G583" s="4" t="s">
        <v>9</v>
      </c>
      <c r="H583" s="102"/>
      <c r="I583" s="4" t="s">
        <v>7257</v>
      </c>
      <c r="J583" s="4" t="s">
        <v>9</v>
      </c>
      <c r="K583" s="4" t="s">
        <v>5002</v>
      </c>
      <c r="L583" s="4" t="s">
        <v>9</v>
      </c>
      <c r="M583" s="4" t="s">
        <v>9</v>
      </c>
      <c r="N583" s="4" t="s">
        <v>5002</v>
      </c>
      <c r="O583" s="4" t="s">
        <v>4955</v>
      </c>
      <c r="P583" s="4" t="s">
        <v>5901</v>
      </c>
      <c r="Q583" s="4" t="s">
        <v>9</v>
      </c>
      <c r="R583" s="4" t="s">
        <v>9</v>
      </c>
      <c r="S583" s="4" t="s">
        <v>11</v>
      </c>
      <c r="T583" s="4" t="s">
        <v>1449</v>
      </c>
      <c r="U583" s="4" t="s">
        <v>5902</v>
      </c>
      <c r="V583" s="102"/>
      <c r="W583" s="4" t="s">
        <v>5902</v>
      </c>
      <c r="X583" s="4" t="s">
        <v>9</v>
      </c>
      <c r="Y583" s="4" t="s">
        <v>11</v>
      </c>
      <c r="Z583" s="4" t="s">
        <v>9</v>
      </c>
      <c r="AA583" s="4" t="s">
        <v>9</v>
      </c>
      <c r="AB583" s="102"/>
      <c r="AC583" s="102"/>
      <c r="AD583" s="102"/>
      <c r="AE583" s="102">
        <v>44502</v>
      </c>
      <c r="AF583" s="102"/>
      <c r="AG583" s="102"/>
      <c r="AH583" s="4" t="s">
        <v>5903</v>
      </c>
      <c r="AI583" s="4" t="s">
        <v>9</v>
      </c>
      <c r="AJ583" s="4" t="s">
        <v>9</v>
      </c>
      <c r="AK583" s="4" t="s">
        <v>9</v>
      </c>
      <c r="AL583" s="4" t="s">
        <v>5904</v>
      </c>
      <c r="AM583" s="4" t="s">
        <v>5905</v>
      </c>
      <c r="AN583" s="4" t="s">
        <v>9</v>
      </c>
      <c r="AO583" s="4" t="s">
        <v>9</v>
      </c>
      <c r="AP583" s="4" t="s">
        <v>5902</v>
      </c>
      <c r="AQ583" s="4" t="s">
        <v>9</v>
      </c>
      <c r="AR583" s="4" t="s">
        <v>9</v>
      </c>
      <c r="AS583" s="4" t="s">
        <v>9</v>
      </c>
      <c r="AT583" s="4" t="s">
        <v>9</v>
      </c>
      <c r="AU583" s="4" t="s">
        <v>9</v>
      </c>
      <c r="AV583" s="102"/>
      <c r="AW583" s="4" t="s">
        <v>5902</v>
      </c>
      <c r="AX583" s="4" t="s">
        <v>9</v>
      </c>
      <c r="AY583" s="4" t="s">
        <v>9</v>
      </c>
      <c r="AZ583" s="4" t="s">
        <v>9</v>
      </c>
      <c r="BA583" s="4" t="s">
        <v>9</v>
      </c>
      <c r="BB583" s="103">
        <v>0</v>
      </c>
      <c r="BC583" s="102"/>
      <c r="BD583" s="4" t="s">
        <v>9</v>
      </c>
      <c r="BE583" s="102"/>
      <c r="BF583" s="102"/>
      <c r="BG583" s="4" t="s">
        <v>9</v>
      </c>
      <c r="BH583" s="4" t="s">
        <v>5906</v>
      </c>
      <c r="BI583" s="4" t="s">
        <v>9</v>
      </c>
      <c r="BJ583" s="4" t="s">
        <v>9</v>
      </c>
      <c r="BK583" s="4" t="s">
        <v>9</v>
      </c>
      <c r="BL583" s="4" t="s">
        <v>9</v>
      </c>
      <c r="BM583" s="4" t="s">
        <v>9</v>
      </c>
      <c r="BN583" s="4" t="s">
        <v>5907</v>
      </c>
      <c r="BO583" s="4" t="s">
        <v>5908</v>
      </c>
      <c r="BP583" s="4" t="s">
        <v>9</v>
      </c>
      <c r="BQ583" s="4" t="s">
        <v>9</v>
      </c>
      <c r="BR583" s="4" t="s">
        <v>5902</v>
      </c>
      <c r="BS583" s="4" t="s">
        <v>9</v>
      </c>
      <c r="BT583" s="4" t="s">
        <v>9</v>
      </c>
      <c r="BU583" s="4" t="s">
        <v>9</v>
      </c>
      <c r="BV583" s="4" t="s">
        <v>9</v>
      </c>
      <c r="BW583" s="4" t="s">
        <v>9</v>
      </c>
      <c r="BX583" s="4" t="s">
        <v>5901</v>
      </c>
      <c r="BY583" s="4" t="s">
        <v>9</v>
      </c>
      <c r="BZ583" s="4" t="s">
        <v>9</v>
      </c>
      <c r="CA583" s="4" t="s">
        <v>9</v>
      </c>
      <c r="CB583" s="4" t="s">
        <v>9</v>
      </c>
      <c r="CC583" s="4" t="s">
        <v>9</v>
      </c>
      <c r="CD583" s="4" t="s">
        <v>9</v>
      </c>
      <c r="CE583" s="4" t="s">
        <v>9</v>
      </c>
      <c r="CF583" s="4" t="s">
        <v>5902</v>
      </c>
      <c r="CG583" s="4" t="s">
        <v>9</v>
      </c>
      <c r="CH583" s="4" t="s">
        <v>9</v>
      </c>
      <c r="CI583" s="4" t="s">
        <v>9</v>
      </c>
      <c r="CJ583" s="4" t="s">
        <v>9</v>
      </c>
      <c r="CK583" s="104">
        <v>0.5175462962963</v>
      </c>
      <c r="CL583" s="104">
        <v>0</v>
      </c>
      <c r="CM583" s="4" t="s">
        <v>9</v>
      </c>
      <c r="CN583" s="4" t="s">
        <v>5902</v>
      </c>
      <c r="CO583" s="4" t="s">
        <v>9</v>
      </c>
      <c r="CP583" s="4" t="s">
        <v>9</v>
      </c>
      <c r="CQ583" s="4" t="s">
        <v>9</v>
      </c>
      <c r="CR583" s="4" t="s">
        <v>9</v>
      </c>
      <c r="CS583" s="4" t="s">
        <v>9</v>
      </c>
      <c r="CT583" s="4" t="s">
        <v>9</v>
      </c>
      <c r="CU583" s="4" t="s">
        <v>9</v>
      </c>
      <c r="CV583" s="4" t="s">
        <v>11</v>
      </c>
      <c r="CW583" s="4" t="s">
        <v>5909</v>
      </c>
      <c r="CX583" s="4" t="s">
        <v>9</v>
      </c>
      <c r="CY583" s="4" t="s">
        <v>9</v>
      </c>
      <c r="CZ583" s="4" t="s">
        <v>9</v>
      </c>
      <c r="DA583" s="4" t="s">
        <v>9</v>
      </c>
      <c r="DB583" s="4" t="s">
        <v>9</v>
      </c>
      <c r="DC583" s="102"/>
      <c r="DE583" s="8" t="str">
        <f t="shared" si="18"/>
        <v>XPS023</v>
      </c>
      <c r="DF583" s="8" t="str">
        <f t="shared" si="19"/>
        <v>Project White</v>
      </c>
    </row>
    <row r="584" spans="1:110">
      <c r="A584" s="4" t="s">
        <v>6490</v>
      </c>
      <c r="B584" s="4" t="s">
        <v>5899</v>
      </c>
      <c r="C584" s="4" t="s">
        <v>4955</v>
      </c>
      <c r="D584" s="4" t="s">
        <v>9</v>
      </c>
      <c r="E584" s="4" t="s">
        <v>5900</v>
      </c>
      <c r="F584" s="102">
        <v>44502</v>
      </c>
      <c r="G584" s="4" t="s">
        <v>9</v>
      </c>
      <c r="H584" s="102"/>
      <c r="I584" s="4" t="s">
        <v>7258</v>
      </c>
      <c r="J584" s="4" t="s">
        <v>9</v>
      </c>
      <c r="K584" s="4" t="s">
        <v>5002</v>
      </c>
      <c r="L584" s="4" t="s">
        <v>9</v>
      </c>
      <c r="M584" s="4" t="s">
        <v>9</v>
      </c>
      <c r="N584" s="4" t="s">
        <v>5002</v>
      </c>
      <c r="O584" s="4" t="s">
        <v>4955</v>
      </c>
      <c r="P584" s="4" t="s">
        <v>5901</v>
      </c>
      <c r="Q584" s="4" t="s">
        <v>9</v>
      </c>
      <c r="R584" s="4" t="s">
        <v>9</v>
      </c>
      <c r="S584" s="4" t="s">
        <v>11</v>
      </c>
      <c r="T584" s="4" t="s">
        <v>1449</v>
      </c>
      <c r="U584" s="4" t="s">
        <v>5902</v>
      </c>
      <c r="V584" s="102"/>
      <c r="W584" s="4" t="s">
        <v>5902</v>
      </c>
      <c r="X584" s="4" t="s">
        <v>9</v>
      </c>
      <c r="Y584" s="4" t="s">
        <v>11</v>
      </c>
      <c r="Z584" s="4" t="s">
        <v>9</v>
      </c>
      <c r="AA584" s="4" t="s">
        <v>9</v>
      </c>
      <c r="AB584" s="102"/>
      <c r="AC584" s="102"/>
      <c r="AD584" s="102"/>
      <c r="AE584" s="102">
        <v>44502</v>
      </c>
      <c r="AF584" s="102"/>
      <c r="AG584" s="102"/>
      <c r="AH584" s="4" t="s">
        <v>5903</v>
      </c>
      <c r="AI584" s="4" t="s">
        <v>9</v>
      </c>
      <c r="AJ584" s="4" t="s">
        <v>9</v>
      </c>
      <c r="AK584" s="4" t="s">
        <v>9</v>
      </c>
      <c r="AL584" s="4" t="s">
        <v>5904</v>
      </c>
      <c r="AM584" s="4" t="s">
        <v>5905</v>
      </c>
      <c r="AN584" s="4" t="s">
        <v>9</v>
      </c>
      <c r="AO584" s="4" t="s">
        <v>9</v>
      </c>
      <c r="AP584" s="4" t="s">
        <v>5902</v>
      </c>
      <c r="AQ584" s="4" t="s">
        <v>9</v>
      </c>
      <c r="AR584" s="4" t="s">
        <v>9</v>
      </c>
      <c r="AS584" s="4" t="s">
        <v>9</v>
      </c>
      <c r="AT584" s="4" t="s">
        <v>9</v>
      </c>
      <c r="AU584" s="4" t="s">
        <v>9</v>
      </c>
      <c r="AV584" s="102"/>
      <c r="AW584" s="4" t="s">
        <v>5902</v>
      </c>
      <c r="AX584" s="4" t="s">
        <v>9</v>
      </c>
      <c r="AY584" s="4" t="s">
        <v>9</v>
      </c>
      <c r="AZ584" s="4" t="s">
        <v>9</v>
      </c>
      <c r="BA584" s="4" t="s">
        <v>9</v>
      </c>
      <c r="BB584" s="103">
        <v>0</v>
      </c>
      <c r="BC584" s="102"/>
      <c r="BD584" s="4" t="s">
        <v>9</v>
      </c>
      <c r="BE584" s="102"/>
      <c r="BF584" s="102"/>
      <c r="BG584" s="4" t="s">
        <v>9</v>
      </c>
      <c r="BH584" s="4" t="s">
        <v>5906</v>
      </c>
      <c r="BI584" s="4" t="s">
        <v>9</v>
      </c>
      <c r="BJ584" s="4" t="s">
        <v>9</v>
      </c>
      <c r="BK584" s="4" t="s">
        <v>9</v>
      </c>
      <c r="BL584" s="4" t="s">
        <v>9</v>
      </c>
      <c r="BM584" s="4" t="s">
        <v>9</v>
      </c>
      <c r="BN584" s="4" t="s">
        <v>5907</v>
      </c>
      <c r="BO584" s="4" t="s">
        <v>5908</v>
      </c>
      <c r="BP584" s="4" t="s">
        <v>9</v>
      </c>
      <c r="BQ584" s="4" t="s">
        <v>9</v>
      </c>
      <c r="BR584" s="4" t="s">
        <v>5902</v>
      </c>
      <c r="BS584" s="4" t="s">
        <v>9</v>
      </c>
      <c r="BT584" s="4" t="s">
        <v>9</v>
      </c>
      <c r="BU584" s="4" t="s">
        <v>9</v>
      </c>
      <c r="BV584" s="4" t="s">
        <v>9</v>
      </c>
      <c r="BW584" s="4" t="s">
        <v>9</v>
      </c>
      <c r="BX584" s="4" t="s">
        <v>5901</v>
      </c>
      <c r="BY584" s="4" t="s">
        <v>9</v>
      </c>
      <c r="BZ584" s="4" t="s">
        <v>9</v>
      </c>
      <c r="CA584" s="4" t="s">
        <v>9</v>
      </c>
      <c r="CB584" s="4" t="s">
        <v>9</v>
      </c>
      <c r="CC584" s="4" t="s">
        <v>9</v>
      </c>
      <c r="CD584" s="4" t="s">
        <v>9</v>
      </c>
      <c r="CE584" s="4" t="s">
        <v>9</v>
      </c>
      <c r="CF584" s="4" t="s">
        <v>5902</v>
      </c>
      <c r="CG584" s="4" t="s">
        <v>9</v>
      </c>
      <c r="CH584" s="4" t="s">
        <v>9</v>
      </c>
      <c r="CI584" s="4" t="s">
        <v>9</v>
      </c>
      <c r="CJ584" s="4" t="s">
        <v>9</v>
      </c>
      <c r="CK584" s="104">
        <v>0.5175462962963</v>
      </c>
      <c r="CL584" s="104">
        <v>0</v>
      </c>
      <c r="CM584" s="4" t="s">
        <v>9</v>
      </c>
      <c r="CN584" s="4" t="s">
        <v>5902</v>
      </c>
      <c r="CO584" s="4" t="s">
        <v>9</v>
      </c>
      <c r="CP584" s="4" t="s">
        <v>9</v>
      </c>
      <c r="CQ584" s="4" t="s">
        <v>9</v>
      </c>
      <c r="CR584" s="4" t="s">
        <v>9</v>
      </c>
      <c r="CS584" s="4" t="s">
        <v>9</v>
      </c>
      <c r="CT584" s="4" t="s">
        <v>9</v>
      </c>
      <c r="CU584" s="4" t="s">
        <v>9</v>
      </c>
      <c r="CV584" s="4" t="s">
        <v>11</v>
      </c>
      <c r="CW584" s="4" t="s">
        <v>5909</v>
      </c>
      <c r="CX584" s="4" t="s">
        <v>9</v>
      </c>
      <c r="CY584" s="4" t="s">
        <v>9</v>
      </c>
      <c r="CZ584" s="4" t="s">
        <v>9</v>
      </c>
      <c r="DA584" s="4" t="s">
        <v>9</v>
      </c>
      <c r="DB584" s="4" t="s">
        <v>9</v>
      </c>
      <c r="DC584" s="102"/>
      <c r="DE584" s="8" t="str">
        <f t="shared" si="18"/>
        <v>XPS025</v>
      </c>
      <c r="DF584" s="8" t="str">
        <f t="shared" si="19"/>
        <v>Project Yellow</v>
      </c>
    </row>
    <row r="585" spans="1:110">
      <c r="A585" s="4" t="s">
        <v>6491</v>
      </c>
      <c r="B585" s="4" t="s">
        <v>5899</v>
      </c>
      <c r="C585" s="4" t="s">
        <v>4955</v>
      </c>
      <c r="D585" s="4" t="s">
        <v>9</v>
      </c>
      <c r="E585" s="4" t="s">
        <v>5900</v>
      </c>
      <c r="F585" s="102">
        <v>44502</v>
      </c>
      <c r="G585" s="4" t="s">
        <v>9</v>
      </c>
      <c r="H585" s="102"/>
      <c r="I585" s="4" t="s">
        <v>7259</v>
      </c>
      <c r="J585" s="4" t="s">
        <v>9</v>
      </c>
      <c r="K585" s="4" t="s">
        <v>5002</v>
      </c>
      <c r="L585" s="4" t="s">
        <v>9</v>
      </c>
      <c r="M585" s="4" t="s">
        <v>9</v>
      </c>
      <c r="N585" s="4" t="s">
        <v>5002</v>
      </c>
      <c r="O585" s="4" t="s">
        <v>4955</v>
      </c>
      <c r="P585" s="4" t="s">
        <v>5901</v>
      </c>
      <c r="Q585" s="4" t="s">
        <v>9</v>
      </c>
      <c r="R585" s="4" t="s">
        <v>9</v>
      </c>
      <c r="S585" s="4" t="s">
        <v>11</v>
      </c>
      <c r="T585" s="4" t="s">
        <v>1449</v>
      </c>
      <c r="U585" s="4" t="s">
        <v>5902</v>
      </c>
      <c r="V585" s="102"/>
      <c r="W585" s="4" t="s">
        <v>5902</v>
      </c>
      <c r="X585" s="4" t="s">
        <v>9</v>
      </c>
      <c r="Y585" s="4" t="s">
        <v>11</v>
      </c>
      <c r="Z585" s="4" t="s">
        <v>9</v>
      </c>
      <c r="AA585" s="4" t="s">
        <v>9</v>
      </c>
      <c r="AB585" s="102"/>
      <c r="AC585" s="102"/>
      <c r="AD585" s="102"/>
      <c r="AE585" s="102">
        <v>44502</v>
      </c>
      <c r="AF585" s="102"/>
      <c r="AG585" s="102"/>
      <c r="AH585" s="4" t="s">
        <v>5903</v>
      </c>
      <c r="AI585" s="4" t="s">
        <v>9</v>
      </c>
      <c r="AJ585" s="4" t="s">
        <v>9</v>
      </c>
      <c r="AK585" s="4" t="s">
        <v>9</v>
      </c>
      <c r="AL585" s="4" t="s">
        <v>5904</v>
      </c>
      <c r="AM585" s="4" t="s">
        <v>5905</v>
      </c>
      <c r="AN585" s="4" t="s">
        <v>9</v>
      </c>
      <c r="AO585" s="4" t="s">
        <v>9</v>
      </c>
      <c r="AP585" s="4" t="s">
        <v>5902</v>
      </c>
      <c r="AQ585" s="4" t="s">
        <v>9</v>
      </c>
      <c r="AR585" s="4" t="s">
        <v>9</v>
      </c>
      <c r="AS585" s="4" t="s">
        <v>9</v>
      </c>
      <c r="AT585" s="4" t="s">
        <v>9</v>
      </c>
      <c r="AU585" s="4" t="s">
        <v>9</v>
      </c>
      <c r="AV585" s="102"/>
      <c r="AW585" s="4" t="s">
        <v>5902</v>
      </c>
      <c r="AX585" s="4" t="s">
        <v>9</v>
      </c>
      <c r="AY585" s="4" t="s">
        <v>9</v>
      </c>
      <c r="AZ585" s="4" t="s">
        <v>9</v>
      </c>
      <c r="BA585" s="4" t="s">
        <v>9</v>
      </c>
      <c r="BB585" s="103">
        <v>0</v>
      </c>
      <c r="BC585" s="102"/>
      <c r="BD585" s="4" t="s">
        <v>9</v>
      </c>
      <c r="BE585" s="102"/>
      <c r="BF585" s="102"/>
      <c r="BG585" s="4" t="s">
        <v>9</v>
      </c>
      <c r="BH585" s="4" t="s">
        <v>5906</v>
      </c>
      <c r="BI585" s="4" t="s">
        <v>9</v>
      </c>
      <c r="BJ585" s="4" t="s">
        <v>9</v>
      </c>
      <c r="BK585" s="4" t="s">
        <v>9</v>
      </c>
      <c r="BL585" s="4" t="s">
        <v>9</v>
      </c>
      <c r="BM585" s="4" t="s">
        <v>9</v>
      </c>
      <c r="BN585" s="4" t="s">
        <v>5907</v>
      </c>
      <c r="BO585" s="4" t="s">
        <v>5908</v>
      </c>
      <c r="BP585" s="4" t="s">
        <v>9</v>
      </c>
      <c r="BQ585" s="4" t="s">
        <v>9</v>
      </c>
      <c r="BR585" s="4" t="s">
        <v>5902</v>
      </c>
      <c r="BS585" s="4" t="s">
        <v>9</v>
      </c>
      <c r="BT585" s="4" t="s">
        <v>9</v>
      </c>
      <c r="BU585" s="4" t="s">
        <v>9</v>
      </c>
      <c r="BV585" s="4" t="s">
        <v>9</v>
      </c>
      <c r="BW585" s="4" t="s">
        <v>9</v>
      </c>
      <c r="BX585" s="4" t="s">
        <v>5901</v>
      </c>
      <c r="BY585" s="4" t="s">
        <v>9</v>
      </c>
      <c r="BZ585" s="4" t="s">
        <v>9</v>
      </c>
      <c r="CA585" s="4" t="s">
        <v>9</v>
      </c>
      <c r="CB585" s="4" t="s">
        <v>9</v>
      </c>
      <c r="CC585" s="4" t="s">
        <v>9</v>
      </c>
      <c r="CD585" s="4" t="s">
        <v>9</v>
      </c>
      <c r="CE585" s="4" t="s">
        <v>9</v>
      </c>
      <c r="CF585" s="4" t="s">
        <v>5902</v>
      </c>
      <c r="CG585" s="4" t="s">
        <v>9</v>
      </c>
      <c r="CH585" s="4" t="s">
        <v>9</v>
      </c>
      <c r="CI585" s="4" t="s">
        <v>9</v>
      </c>
      <c r="CJ585" s="4" t="s">
        <v>9</v>
      </c>
      <c r="CK585" s="104">
        <v>0.5175462962963</v>
      </c>
      <c r="CL585" s="104">
        <v>0</v>
      </c>
      <c r="CM585" s="4" t="s">
        <v>9</v>
      </c>
      <c r="CN585" s="4" t="s">
        <v>5902</v>
      </c>
      <c r="CO585" s="4" t="s">
        <v>9</v>
      </c>
      <c r="CP585" s="4" t="s">
        <v>9</v>
      </c>
      <c r="CQ585" s="4" t="s">
        <v>9</v>
      </c>
      <c r="CR585" s="4" t="s">
        <v>9</v>
      </c>
      <c r="CS585" s="4" t="s">
        <v>9</v>
      </c>
      <c r="CT585" s="4" t="s">
        <v>9</v>
      </c>
      <c r="CU585" s="4" t="s">
        <v>9</v>
      </c>
      <c r="CV585" s="4" t="s">
        <v>11</v>
      </c>
      <c r="CW585" s="4" t="s">
        <v>5909</v>
      </c>
      <c r="CX585" s="4" t="s">
        <v>9</v>
      </c>
      <c r="CY585" s="4" t="s">
        <v>9</v>
      </c>
      <c r="CZ585" s="4" t="s">
        <v>9</v>
      </c>
      <c r="DA585" s="4" t="s">
        <v>9</v>
      </c>
      <c r="DB585" s="4" t="s">
        <v>9</v>
      </c>
      <c r="DC585" s="102"/>
      <c r="DE585" s="8" t="str">
        <f t="shared" si="18"/>
        <v>XPTC00</v>
      </c>
      <c r="DF585" s="8" t="str">
        <f t="shared" si="19"/>
        <v>-Synlait Pass Through Costs</v>
      </c>
    </row>
    <row r="586" spans="1:110">
      <c r="A586" s="4" t="s">
        <v>6492</v>
      </c>
      <c r="B586" s="4" t="s">
        <v>5899</v>
      </c>
      <c r="C586" s="4" t="s">
        <v>4955</v>
      </c>
      <c r="D586" s="4" t="s">
        <v>9</v>
      </c>
      <c r="E586" s="4" t="s">
        <v>5900</v>
      </c>
      <c r="F586" s="102">
        <v>44502</v>
      </c>
      <c r="G586" s="4" t="s">
        <v>9</v>
      </c>
      <c r="H586" s="102"/>
      <c r="I586" s="4" t="s">
        <v>7260</v>
      </c>
      <c r="J586" s="4" t="s">
        <v>9</v>
      </c>
      <c r="K586" s="4" t="s">
        <v>5002</v>
      </c>
      <c r="L586" s="4" t="s">
        <v>9</v>
      </c>
      <c r="M586" s="4" t="s">
        <v>9</v>
      </c>
      <c r="N586" s="4" t="s">
        <v>5002</v>
      </c>
      <c r="O586" s="4" t="s">
        <v>4955</v>
      </c>
      <c r="P586" s="4" t="s">
        <v>5901</v>
      </c>
      <c r="Q586" s="4" t="s">
        <v>9</v>
      </c>
      <c r="R586" s="4" t="s">
        <v>9</v>
      </c>
      <c r="S586" s="4" t="s">
        <v>11</v>
      </c>
      <c r="T586" s="4" t="s">
        <v>1449</v>
      </c>
      <c r="U586" s="4" t="s">
        <v>5902</v>
      </c>
      <c r="V586" s="102"/>
      <c r="W586" s="4" t="s">
        <v>5902</v>
      </c>
      <c r="X586" s="4" t="s">
        <v>9</v>
      </c>
      <c r="Y586" s="4" t="s">
        <v>11</v>
      </c>
      <c r="Z586" s="4" t="s">
        <v>9</v>
      </c>
      <c r="AA586" s="4" t="s">
        <v>9</v>
      </c>
      <c r="AB586" s="102"/>
      <c r="AC586" s="102"/>
      <c r="AD586" s="102"/>
      <c r="AE586" s="102">
        <v>44502</v>
      </c>
      <c r="AF586" s="102"/>
      <c r="AG586" s="102"/>
      <c r="AH586" s="4" t="s">
        <v>5903</v>
      </c>
      <c r="AI586" s="4" t="s">
        <v>9</v>
      </c>
      <c r="AJ586" s="4" t="s">
        <v>9</v>
      </c>
      <c r="AK586" s="4" t="s">
        <v>9</v>
      </c>
      <c r="AL586" s="4" t="s">
        <v>5904</v>
      </c>
      <c r="AM586" s="4" t="s">
        <v>5905</v>
      </c>
      <c r="AN586" s="4" t="s">
        <v>9</v>
      </c>
      <c r="AO586" s="4" t="s">
        <v>9</v>
      </c>
      <c r="AP586" s="4" t="s">
        <v>5902</v>
      </c>
      <c r="AQ586" s="4" t="s">
        <v>9</v>
      </c>
      <c r="AR586" s="4" t="s">
        <v>9</v>
      </c>
      <c r="AS586" s="4" t="s">
        <v>9</v>
      </c>
      <c r="AT586" s="4" t="s">
        <v>9</v>
      </c>
      <c r="AU586" s="4" t="s">
        <v>9</v>
      </c>
      <c r="AV586" s="102"/>
      <c r="AW586" s="4" t="s">
        <v>5902</v>
      </c>
      <c r="AX586" s="4" t="s">
        <v>9</v>
      </c>
      <c r="AY586" s="4" t="s">
        <v>9</v>
      </c>
      <c r="AZ586" s="4" t="s">
        <v>9</v>
      </c>
      <c r="BA586" s="4" t="s">
        <v>9</v>
      </c>
      <c r="BB586" s="103">
        <v>0</v>
      </c>
      <c r="BC586" s="102"/>
      <c r="BD586" s="4" t="s">
        <v>9</v>
      </c>
      <c r="BE586" s="102"/>
      <c r="BF586" s="102"/>
      <c r="BG586" s="4" t="s">
        <v>9</v>
      </c>
      <c r="BH586" s="4" t="s">
        <v>5906</v>
      </c>
      <c r="BI586" s="4" t="s">
        <v>9</v>
      </c>
      <c r="BJ586" s="4" t="s">
        <v>9</v>
      </c>
      <c r="BK586" s="4" t="s">
        <v>9</v>
      </c>
      <c r="BL586" s="4" t="s">
        <v>9</v>
      </c>
      <c r="BM586" s="4" t="s">
        <v>9</v>
      </c>
      <c r="BN586" s="4" t="s">
        <v>5907</v>
      </c>
      <c r="BO586" s="4" t="s">
        <v>5908</v>
      </c>
      <c r="BP586" s="4" t="s">
        <v>9</v>
      </c>
      <c r="BQ586" s="4" t="s">
        <v>9</v>
      </c>
      <c r="BR586" s="4" t="s">
        <v>5902</v>
      </c>
      <c r="BS586" s="4" t="s">
        <v>9</v>
      </c>
      <c r="BT586" s="4" t="s">
        <v>9</v>
      </c>
      <c r="BU586" s="4" t="s">
        <v>9</v>
      </c>
      <c r="BV586" s="4" t="s">
        <v>9</v>
      </c>
      <c r="BW586" s="4" t="s">
        <v>9</v>
      </c>
      <c r="BX586" s="4" t="s">
        <v>5901</v>
      </c>
      <c r="BY586" s="4" t="s">
        <v>9</v>
      </c>
      <c r="BZ586" s="4" t="s">
        <v>9</v>
      </c>
      <c r="CA586" s="4" t="s">
        <v>9</v>
      </c>
      <c r="CB586" s="4" t="s">
        <v>9</v>
      </c>
      <c r="CC586" s="4" t="s">
        <v>9</v>
      </c>
      <c r="CD586" s="4" t="s">
        <v>9</v>
      </c>
      <c r="CE586" s="4" t="s">
        <v>9</v>
      </c>
      <c r="CF586" s="4" t="s">
        <v>5902</v>
      </c>
      <c r="CG586" s="4" t="s">
        <v>9</v>
      </c>
      <c r="CH586" s="4" t="s">
        <v>9</v>
      </c>
      <c r="CI586" s="4" t="s">
        <v>9</v>
      </c>
      <c r="CJ586" s="4" t="s">
        <v>9</v>
      </c>
      <c r="CK586" s="104">
        <v>0.5175462962963</v>
      </c>
      <c r="CL586" s="104">
        <v>0</v>
      </c>
      <c r="CM586" s="4" t="s">
        <v>9</v>
      </c>
      <c r="CN586" s="4" t="s">
        <v>5902</v>
      </c>
      <c r="CO586" s="4" t="s">
        <v>9</v>
      </c>
      <c r="CP586" s="4" t="s">
        <v>9</v>
      </c>
      <c r="CQ586" s="4" t="s">
        <v>9</v>
      </c>
      <c r="CR586" s="4" t="s">
        <v>9</v>
      </c>
      <c r="CS586" s="4" t="s">
        <v>9</v>
      </c>
      <c r="CT586" s="4" t="s">
        <v>9</v>
      </c>
      <c r="CU586" s="4" t="s">
        <v>9</v>
      </c>
      <c r="CV586" s="4" t="s">
        <v>11</v>
      </c>
      <c r="CW586" s="4" t="s">
        <v>5909</v>
      </c>
      <c r="CX586" s="4" t="s">
        <v>9</v>
      </c>
      <c r="CY586" s="4" t="s">
        <v>9</v>
      </c>
      <c r="CZ586" s="4" t="s">
        <v>9</v>
      </c>
      <c r="DA586" s="4" t="s">
        <v>9</v>
      </c>
      <c r="DB586" s="4" t="s">
        <v>9</v>
      </c>
      <c r="DC586" s="102"/>
      <c r="DE586" s="8" t="str">
        <f t="shared" si="18"/>
        <v>XPY101</v>
      </c>
      <c r="DF586" s="8" t="str">
        <f t="shared" si="19"/>
        <v>Ordinary Time</v>
      </c>
    </row>
    <row r="587" spans="1:110">
      <c r="A587" s="4" t="s">
        <v>6493</v>
      </c>
      <c r="B587" s="4" t="s">
        <v>5899</v>
      </c>
      <c r="C587" s="4" t="s">
        <v>4955</v>
      </c>
      <c r="D587" s="4" t="s">
        <v>9</v>
      </c>
      <c r="E587" s="4" t="s">
        <v>5900</v>
      </c>
      <c r="F587" s="102">
        <v>44502</v>
      </c>
      <c r="G587" s="4" t="s">
        <v>9</v>
      </c>
      <c r="H587" s="102"/>
      <c r="I587" s="4" t="s">
        <v>7261</v>
      </c>
      <c r="J587" s="4" t="s">
        <v>9</v>
      </c>
      <c r="K587" s="4" t="s">
        <v>5002</v>
      </c>
      <c r="L587" s="4" t="s">
        <v>9</v>
      </c>
      <c r="M587" s="4" t="s">
        <v>9</v>
      </c>
      <c r="N587" s="4" t="s">
        <v>5002</v>
      </c>
      <c r="O587" s="4" t="s">
        <v>4955</v>
      </c>
      <c r="P587" s="4" t="s">
        <v>5901</v>
      </c>
      <c r="Q587" s="4" t="s">
        <v>9</v>
      </c>
      <c r="R587" s="4" t="s">
        <v>9</v>
      </c>
      <c r="S587" s="4" t="s">
        <v>11</v>
      </c>
      <c r="T587" s="4" t="s">
        <v>1449</v>
      </c>
      <c r="U587" s="4" t="s">
        <v>5902</v>
      </c>
      <c r="V587" s="102"/>
      <c r="W587" s="4" t="s">
        <v>5902</v>
      </c>
      <c r="X587" s="4" t="s">
        <v>9</v>
      </c>
      <c r="Y587" s="4" t="s">
        <v>11</v>
      </c>
      <c r="Z587" s="4" t="s">
        <v>9</v>
      </c>
      <c r="AA587" s="4" t="s">
        <v>9</v>
      </c>
      <c r="AB587" s="102"/>
      <c r="AC587" s="102"/>
      <c r="AD587" s="102"/>
      <c r="AE587" s="102">
        <v>44502</v>
      </c>
      <c r="AF587" s="102"/>
      <c r="AG587" s="102"/>
      <c r="AH587" s="4" t="s">
        <v>5903</v>
      </c>
      <c r="AI587" s="4" t="s">
        <v>9</v>
      </c>
      <c r="AJ587" s="4" t="s">
        <v>9</v>
      </c>
      <c r="AK587" s="4" t="s">
        <v>9</v>
      </c>
      <c r="AL587" s="4" t="s">
        <v>5904</v>
      </c>
      <c r="AM587" s="4" t="s">
        <v>5905</v>
      </c>
      <c r="AN587" s="4" t="s">
        <v>9</v>
      </c>
      <c r="AO587" s="4" t="s">
        <v>9</v>
      </c>
      <c r="AP587" s="4" t="s">
        <v>5902</v>
      </c>
      <c r="AQ587" s="4" t="s">
        <v>9</v>
      </c>
      <c r="AR587" s="4" t="s">
        <v>9</v>
      </c>
      <c r="AS587" s="4" t="s">
        <v>9</v>
      </c>
      <c r="AT587" s="4" t="s">
        <v>9</v>
      </c>
      <c r="AU587" s="4" t="s">
        <v>9</v>
      </c>
      <c r="AV587" s="102"/>
      <c r="AW587" s="4" t="s">
        <v>5902</v>
      </c>
      <c r="AX587" s="4" t="s">
        <v>9</v>
      </c>
      <c r="AY587" s="4" t="s">
        <v>9</v>
      </c>
      <c r="AZ587" s="4" t="s">
        <v>9</v>
      </c>
      <c r="BA587" s="4" t="s">
        <v>9</v>
      </c>
      <c r="BB587" s="103">
        <v>0</v>
      </c>
      <c r="BC587" s="102"/>
      <c r="BD587" s="4" t="s">
        <v>9</v>
      </c>
      <c r="BE587" s="102"/>
      <c r="BF587" s="102"/>
      <c r="BG587" s="4" t="s">
        <v>9</v>
      </c>
      <c r="BH587" s="4" t="s">
        <v>5906</v>
      </c>
      <c r="BI587" s="4" t="s">
        <v>9</v>
      </c>
      <c r="BJ587" s="4" t="s">
        <v>9</v>
      </c>
      <c r="BK587" s="4" t="s">
        <v>9</v>
      </c>
      <c r="BL587" s="4" t="s">
        <v>9</v>
      </c>
      <c r="BM587" s="4" t="s">
        <v>9</v>
      </c>
      <c r="BN587" s="4" t="s">
        <v>5907</v>
      </c>
      <c r="BO587" s="4" t="s">
        <v>5908</v>
      </c>
      <c r="BP587" s="4" t="s">
        <v>9</v>
      </c>
      <c r="BQ587" s="4" t="s">
        <v>9</v>
      </c>
      <c r="BR587" s="4" t="s">
        <v>5902</v>
      </c>
      <c r="BS587" s="4" t="s">
        <v>9</v>
      </c>
      <c r="BT587" s="4" t="s">
        <v>9</v>
      </c>
      <c r="BU587" s="4" t="s">
        <v>9</v>
      </c>
      <c r="BV587" s="4" t="s">
        <v>9</v>
      </c>
      <c r="BW587" s="4" t="s">
        <v>9</v>
      </c>
      <c r="BX587" s="4" t="s">
        <v>5901</v>
      </c>
      <c r="BY587" s="4" t="s">
        <v>9</v>
      </c>
      <c r="BZ587" s="4" t="s">
        <v>9</v>
      </c>
      <c r="CA587" s="4" t="s">
        <v>9</v>
      </c>
      <c r="CB587" s="4" t="s">
        <v>9</v>
      </c>
      <c r="CC587" s="4" t="s">
        <v>9</v>
      </c>
      <c r="CD587" s="4" t="s">
        <v>9</v>
      </c>
      <c r="CE587" s="4" t="s">
        <v>9</v>
      </c>
      <c r="CF587" s="4" t="s">
        <v>5902</v>
      </c>
      <c r="CG587" s="4" t="s">
        <v>9</v>
      </c>
      <c r="CH587" s="4" t="s">
        <v>9</v>
      </c>
      <c r="CI587" s="4" t="s">
        <v>9</v>
      </c>
      <c r="CJ587" s="4" t="s">
        <v>9</v>
      </c>
      <c r="CK587" s="104">
        <v>0.5175462962963</v>
      </c>
      <c r="CL587" s="104">
        <v>0</v>
      </c>
      <c r="CM587" s="4" t="s">
        <v>9</v>
      </c>
      <c r="CN587" s="4" t="s">
        <v>5902</v>
      </c>
      <c r="CO587" s="4" t="s">
        <v>9</v>
      </c>
      <c r="CP587" s="4" t="s">
        <v>9</v>
      </c>
      <c r="CQ587" s="4" t="s">
        <v>9</v>
      </c>
      <c r="CR587" s="4" t="s">
        <v>9</v>
      </c>
      <c r="CS587" s="4" t="s">
        <v>9</v>
      </c>
      <c r="CT587" s="4" t="s">
        <v>9</v>
      </c>
      <c r="CU587" s="4" t="s">
        <v>9</v>
      </c>
      <c r="CV587" s="4" t="s">
        <v>11</v>
      </c>
      <c r="CW587" s="4" t="s">
        <v>5909</v>
      </c>
      <c r="CX587" s="4" t="s">
        <v>9</v>
      </c>
      <c r="CY587" s="4" t="s">
        <v>9</v>
      </c>
      <c r="CZ587" s="4" t="s">
        <v>9</v>
      </c>
      <c r="DA587" s="4" t="s">
        <v>9</v>
      </c>
      <c r="DB587" s="4" t="s">
        <v>9</v>
      </c>
      <c r="DC587" s="102"/>
      <c r="DE587" s="8" t="str">
        <f t="shared" si="18"/>
        <v>XPY102</v>
      </c>
      <c r="DF587" s="8" t="str">
        <f t="shared" si="19"/>
        <v>Salary</v>
      </c>
    </row>
    <row r="588" spans="1:110">
      <c r="A588" s="4" t="s">
        <v>6494</v>
      </c>
      <c r="B588" s="4" t="s">
        <v>5899</v>
      </c>
      <c r="C588" s="4" t="s">
        <v>4955</v>
      </c>
      <c r="D588" s="4" t="s">
        <v>9</v>
      </c>
      <c r="E588" s="4" t="s">
        <v>5900</v>
      </c>
      <c r="F588" s="102">
        <v>44502</v>
      </c>
      <c r="G588" s="4" t="s">
        <v>9</v>
      </c>
      <c r="H588" s="102"/>
      <c r="I588" s="4" t="s">
        <v>7262</v>
      </c>
      <c r="J588" s="4" t="s">
        <v>9</v>
      </c>
      <c r="K588" s="4" t="s">
        <v>5002</v>
      </c>
      <c r="L588" s="4" t="s">
        <v>9</v>
      </c>
      <c r="M588" s="4" t="s">
        <v>9</v>
      </c>
      <c r="N588" s="4" t="s">
        <v>5002</v>
      </c>
      <c r="O588" s="4" t="s">
        <v>4955</v>
      </c>
      <c r="P588" s="4" t="s">
        <v>5901</v>
      </c>
      <c r="Q588" s="4" t="s">
        <v>9</v>
      </c>
      <c r="R588" s="4" t="s">
        <v>9</v>
      </c>
      <c r="S588" s="4" t="s">
        <v>11</v>
      </c>
      <c r="T588" s="4" t="s">
        <v>1449</v>
      </c>
      <c r="U588" s="4" t="s">
        <v>5902</v>
      </c>
      <c r="V588" s="102"/>
      <c r="W588" s="4" t="s">
        <v>5902</v>
      </c>
      <c r="X588" s="4" t="s">
        <v>9</v>
      </c>
      <c r="Y588" s="4" t="s">
        <v>11</v>
      </c>
      <c r="Z588" s="4" t="s">
        <v>9</v>
      </c>
      <c r="AA588" s="4" t="s">
        <v>9</v>
      </c>
      <c r="AB588" s="102"/>
      <c r="AC588" s="102"/>
      <c r="AD588" s="102"/>
      <c r="AE588" s="102">
        <v>44502</v>
      </c>
      <c r="AF588" s="102"/>
      <c r="AG588" s="102"/>
      <c r="AH588" s="4" t="s">
        <v>5903</v>
      </c>
      <c r="AI588" s="4" t="s">
        <v>9</v>
      </c>
      <c r="AJ588" s="4" t="s">
        <v>9</v>
      </c>
      <c r="AK588" s="4" t="s">
        <v>9</v>
      </c>
      <c r="AL588" s="4" t="s">
        <v>5904</v>
      </c>
      <c r="AM588" s="4" t="s">
        <v>5905</v>
      </c>
      <c r="AN588" s="4" t="s">
        <v>9</v>
      </c>
      <c r="AO588" s="4" t="s">
        <v>9</v>
      </c>
      <c r="AP588" s="4" t="s">
        <v>5902</v>
      </c>
      <c r="AQ588" s="4" t="s">
        <v>9</v>
      </c>
      <c r="AR588" s="4" t="s">
        <v>9</v>
      </c>
      <c r="AS588" s="4" t="s">
        <v>9</v>
      </c>
      <c r="AT588" s="4" t="s">
        <v>9</v>
      </c>
      <c r="AU588" s="4" t="s">
        <v>9</v>
      </c>
      <c r="AV588" s="102"/>
      <c r="AW588" s="4" t="s">
        <v>5902</v>
      </c>
      <c r="AX588" s="4" t="s">
        <v>9</v>
      </c>
      <c r="AY588" s="4" t="s">
        <v>9</v>
      </c>
      <c r="AZ588" s="4" t="s">
        <v>9</v>
      </c>
      <c r="BA588" s="4" t="s">
        <v>9</v>
      </c>
      <c r="BB588" s="103">
        <v>0</v>
      </c>
      <c r="BC588" s="102"/>
      <c r="BD588" s="4" t="s">
        <v>9</v>
      </c>
      <c r="BE588" s="102"/>
      <c r="BF588" s="102"/>
      <c r="BG588" s="4" t="s">
        <v>9</v>
      </c>
      <c r="BH588" s="4" t="s">
        <v>5906</v>
      </c>
      <c r="BI588" s="4" t="s">
        <v>9</v>
      </c>
      <c r="BJ588" s="4" t="s">
        <v>9</v>
      </c>
      <c r="BK588" s="4" t="s">
        <v>9</v>
      </c>
      <c r="BL588" s="4" t="s">
        <v>9</v>
      </c>
      <c r="BM588" s="4" t="s">
        <v>9</v>
      </c>
      <c r="BN588" s="4" t="s">
        <v>5907</v>
      </c>
      <c r="BO588" s="4" t="s">
        <v>5908</v>
      </c>
      <c r="BP588" s="4" t="s">
        <v>9</v>
      </c>
      <c r="BQ588" s="4" t="s">
        <v>9</v>
      </c>
      <c r="BR588" s="4" t="s">
        <v>5902</v>
      </c>
      <c r="BS588" s="4" t="s">
        <v>9</v>
      </c>
      <c r="BT588" s="4" t="s">
        <v>9</v>
      </c>
      <c r="BU588" s="4" t="s">
        <v>9</v>
      </c>
      <c r="BV588" s="4" t="s">
        <v>9</v>
      </c>
      <c r="BW588" s="4" t="s">
        <v>9</v>
      </c>
      <c r="BX588" s="4" t="s">
        <v>5901</v>
      </c>
      <c r="BY588" s="4" t="s">
        <v>9</v>
      </c>
      <c r="BZ588" s="4" t="s">
        <v>9</v>
      </c>
      <c r="CA588" s="4" t="s">
        <v>9</v>
      </c>
      <c r="CB588" s="4" t="s">
        <v>9</v>
      </c>
      <c r="CC588" s="4" t="s">
        <v>9</v>
      </c>
      <c r="CD588" s="4" t="s">
        <v>9</v>
      </c>
      <c r="CE588" s="4" t="s">
        <v>9</v>
      </c>
      <c r="CF588" s="4" t="s">
        <v>5902</v>
      </c>
      <c r="CG588" s="4" t="s">
        <v>9</v>
      </c>
      <c r="CH588" s="4" t="s">
        <v>9</v>
      </c>
      <c r="CI588" s="4" t="s">
        <v>9</v>
      </c>
      <c r="CJ588" s="4" t="s">
        <v>9</v>
      </c>
      <c r="CK588" s="104">
        <v>0.5175462962963</v>
      </c>
      <c r="CL588" s="104">
        <v>0</v>
      </c>
      <c r="CM588" s="4" t="s">
        <v>9</v>
      </c>
      <c r="CN588" s="4" t="s">
        <v>5902</v>
      </c>
      <c r="CO588" s="4" t="s">
        <v>9</v>
      </c>
      <c r="CP588" s="4" t="s">
        <v>9</v>
      </c>
      <c r="CQ588" s="4" t="s">
        <v>9</v>
      </c>
      <c r="CR588" s="4" t="s">
        <v>9</v>
      </c>
      <c r="CS588" s="4" t="s">
        <v>9</v>
      </c>
      <c r="CT588" s="4" t="s">
        <v>9</v>
      </c>
      <c r="CU588" s="4" t="s">
        <v>9</v>
      </c>
      <c r="CV588" s="4" t="s">
        <v>11</v>
      </c>
      <c r="CW588" s="4" t="s">
        <v>5909</v>
      </c>
      <c r="CX588" s="4" t="s">
        <v>9</v>
      </c>
      <c r="CY588" s="4" t="s">
        <v>9</v>
      </c>
      <c r="CZ588" s="4" t="s">
        <v>9</v>
      </c>
      <c r="DA588" s="4" t="s">
        <v>9</v>
      </c>
      <c r="DB588" s="4" t="s">
        <v>9</v>
      </c>
      <c r="DC588" s="102"/>
      <c r="DE588" s="8" t="str">
        <f t="shared" si="18"/>
        <v>XPY103</v>
      </c>
      <c r="DF588" s="8" t="str">
        <f t="shared" si="19"/>
        <v>Extra Hours</v>
      </c>
    </row>
    <row r="589" spans="1:110">
      <c r="A589" s="4" t="s">
        <v>6495</v>
      </c>
      <c r="B589" s="4" t="s">
        <v>5899</v>
      </c>
      <c r="C589" s="4" t="s">
        <v>4955</v>
      </c>
      <c r="D589" s="4" t="s">
        <v>9</v>
      </c>
      <c r="E589" s="4" t="s">
        <v>5900</v>
      </c>
      <c r="F589" s="102">
        <v>44502</v>
      </c>
      <c r="G589" s="4" t="s">
        <v>9</v>
      </c>
      <c r="H589" s="102"/>
      <c r="I589" s="4" t="s">
        <v>7263</v>
      </c>
      <c r="J589" s="4" t="s">
        <v>9</v>
      </c>
      <c r="K589" s="4" t="s">
        <v>5002</v>
      </c>
      <c r="L589" s="4" t="s">
        <v>9</v>
      </c>
      <c r="M589" s="4" t="s">
        <v>9</v>
      </c>
      <c r="N589" s="4" t="s">
        <v>5002</v>
      </c>
      <c r="O589" s="4" t="s">
        <v>4955</v>
      </c>
      <c r="P589" s="4" t="s">
        <v>5901</v>
      </c>
      <c r="Q589" s="4" t="s">
        <v>9</v>
      </c>
      <c r="R589" s="4" t="s">
        <v>9</v>
      </c>
      <c r="S589" s="4" t="s">
        <v>11</v>
      </c>
      <c r="T589" s="4" t="s">
        <v>1449</v>
      </c>
      <c r="U589" s="4" t="s">
        <v>5902</v>
      </c>
      <c r="V589" s="102"/>
      <c r="W589" s="4" t="s">
        <v>5902</v>
      </c>
      <c r="X589" s="4" t="s">
        <v>9</v>
      </c>
      <c r="Y589" s="4" t="s">
        <v>11</v>
      </c>
      <c r="Z589" s="4" t="s">
        <v>9</v>
      </c>
      <c r="AA589" s="4" t="s">
        <v>9</v>
      </c>
      <c r="AB589" s="102"/>
      <c r="AC589" s="102"/>
      <c r="AD589" s="102"/>
      <c r="AE589" s="102">
        <v>44502</v>
      </c>
      <c r="AF589" s="102"/>
      <c r="AG589" s="102"/>
      <c r="AH589" s="4" t="s">
        <v>5903</v>
      </c>
      <c r="AI589" s="4" t="s">
        <v>9</v>
      </c>
      <c r="AJ589" s="4" t="s">
        <v>9</v>
      </c>
      <c r="AK589" s="4" t="s">
        <v>9</v>
      </c>
      <c r="AL589" s="4" t="s">
        <v>5904</v>
      </c>
      <c r="AM589" s="4" t="s">
        <v>5905</v>
      </c>
      <c r="AN589" s="4" t="s">
        <v>9</v>
      </c>
      <c r="AO589" s="4" t="s">
        <v>9</v>
      </c>
      <c r="AP589" s="4" t="s">
        <v>5902</v>
      </c>
      <c r="AQ589" s="4" t="s">
        <v>9</v>
      </c>
      <c r="AR589" s="4" t="s">
        <v>9</v>
      </c>
      <c r="AS589" s="4" t="s">
        <v>9</v>
      </c>
      <c r="AT589" s="4" t="s">
        <v>9</v>
      </c>
      <c r="AU589" s="4" t="s">
        <v>9</v>
      </c>
      <c r="AV589" s="102"/>
      <c r="AW589" s="4" t="s">
        <v>5902</v>
      </c>
      <c r="AX589" s="4" t="s">
        <v>9</v>
      </c>
      <c r="AY589" s="4" t="s">
        <v>9</v>
      </c>
      <c r="AZ589" s="4" t="s">
        <v>9</v>
      </c>
      <c r="BA589" s="4" t="s">
        <v>9</v>
      </c>
      <c r="BB589" s="103">
        <v>0</v>
      </c>
      <c r="BC589" s="102"/>
      <c r="BD589" s="4" t="s">
        <v>9</v>
      </c>
      <c r="BE589" s="102"/>
      <c r="BF589" s="102"/>
      <c r="BG589" s="4" t="s">
        <v>9</v>
      </c>
      <c r="BH589" s="4" t="s">
        <v>5906</v>
      </c>
      <c r="BI589" s="4" t="s">
        <v>9</v>
      </c>
      <c r="BJ589" s="4" t="s">
        <v>9</v>
      </c>
      <c r="BK589" s="4" t="s">
        <v>9</v>
      </c>
      <c r="BL589" s="4" t="s">
        <v>9</v>
      </c>
      <c r="BM589" s="4" t="s">
        <v>9</v>
      </c>
      <c r="BN589" s="4" t="s">
        <v>5907</v>
      </c>
      <c r="BO589" s="4" t="s">
        <v>5908</v>
      </c>
      <c r="BP589" s="4" t="s">
        <v>9</v>
      </c>
      <c r="BQ589" s="4" t="s">
        <v>9</v>
      </c>
      <c r="BR589" s="4" t="s">
        <v>5902</v>
      </c>
      <c r="BS589" s="4" t="s">
        <v>9</v>
      </c>
      <c r="BT589" s="4" t="s">
        <v>9</v>
      </c>
      <c r="BU589" s="4" t="s">
        <v>9</v>
      </c>
      <c r="BV589" s="4" t="s">
        <v>9</v>
      </c>
      <c r="BW589" s="4" t="s">
        <v>9</v>
      </c>
      <c r="BX589" s="4" t="s">
        <v>5901</v>
      </c>
      <c r="BY589" s="4" t="s">
        <v>9</v>
      </c>
      <c r="BZ589" s="4" t="s">
        <v>9</v>
      </c>
      <c r="CA589" s="4" t="s">
        <v>9</v>
      </c>
      <c r="CB589" s="4" t="s">
        <v>9</v>
      </c>
      <c r="CC589" s="4" t="s">
        <v>9</v>
      </c>
      <c r="CD589" s="4" t="s">
        <v>9</v>
      </c>
      <c r="CE589" s="4" t="s">
        <v>9</v>
      </c>
      <c r="CF589" s="4" t="s">
        <v>5902</v>
      </c>
      <c r="CG589" s="4" t="s">
        <v>9</v>
      </c>
      <c r="CH589" s="4" t="s">
        <v>9</v>
      </c>
      <c r="CI589" s="4" t="s">
        <v>9</v>
      </c>
      <c r="CJ589" s="4" t="s">
        <v>9</v>
      </c>
      <c r="CK589" s="104">
        <v>0.51755787037037004</v>
      </c>
      <c r="CL589" s="104">
        <v>0</v>
      </c>
      <c r="CM589" s="4" t="s">
        <v>9</v>
      </c>
      <c r="CN589" s="4" t="s">
        <v>5902</v>
      </c>
      <c r="CO589" s="4" t="s">
        <v>9</v>
      </c>
      <c r="CP589" s="4" t="s">
        <v>9</v>
      </c>
      <c r="CQ589" s="4" t="s">
        <v>9</v>
      </c>
      <c r="CR589" s="4" t="s">
        <v>9</v>
      </c>
      <c r="CS589" s="4" t="s">
        <v>9</v>
      </c>
      <c r="CT589" s="4" t="s">
        <v>9</v>
      </c>
      <c r="CU589" s="4" t="s">
        <v>9</v>
      </c>
      <c r="CV589" s="4" t="s">
        <v>11</v>
      </c>
      <c r="CW589" s="4" t="s">
        <v>5909</v>
      </c>
      <c r="CX589" s="4" t="s">
        <v>9</v>
      </c>
      <c r="CY589" s="4" t="s">
        <v>9</v>
      </c>
      <c r="CZ589" s="4" t="s">
        <v>9</v>
      </c>
      <c r="DA589" s="4" t="s">
        <v>9</v>
      </c>
      <c r="DB589" s="4" t="s">
        <v>9</v>
      </c>
      <c r="DC589" s="102"/>
      <c r="DE589" s="8" t="str">
        <f t="shared" si="18"/>
        <v>XPY104</v>
      </c>
      <c r="DF589" s="8" t="str">
        <f t="shared" si="19"/>
        <v>Keeping in Touch</v>
      </c>
    </row>
    <row r="590" spans="1:110">
      <c r="A590" s="4" t="s">
        <v>6496</v>
      </c>
      <c r="B590" s="4" t="s">
        <v>5899</v>
      </c>
      <c r="C590" s="4" t="s">
        <v>4955</v>
      </c>
      <c r="D590" s="4" t="s">
        <v>9</v>
      </c>
      <c r="E590" s="4" t="s">
        <v>5900</v>
      </c>
      <c r="F590" s="102">
        <v>44502</v>
      </c>
      <c r="G590" s="4" t="s">
        <v>9</v>
      </c>
      <c r="H590" s="102"/>
      <c r="I590" s="4" t="s">
        <v>7264</v>
      </c>
      <c r="J590" s="4" t="s">
        <v>9</v>
      </c>
      <c r="K590" s="4" t="s">
        <v>5002</v>
      </c>
      <c r="L590" s="4" t="s">
        <v>9</v>
      </c>
      <c r="M590" s="4" t="s">
        <v>9</v>
      </c>
      <c r="N590" s="4" t="s">
        <v>5002</v>
      </c>
      <c r="O590" s="4" t="s">
        <v>4955</v>
      </c>
      <c r="P590" s="4" t="s">
        <v>5901</v>
      </c>
      <c r="Q590" s="4" t="s">
        <v>9</v>
      </c>
      <c r="R590" s="4" t="s">
        <v>9</v>
      </c>
      <c r="S590" s="4" t="s">
        <v>11</v>
      </c>
      <c r="T590" s="4" t="s">
        <v>1449</v>
      </c>
      <c r="U590" s="4" t="s">
        <v>5902</v>
      </c>
      <c r="V590" s="102"/>
      <c r="W590" s="4" t="s">
        <v>5902</v>
      </c>
      <c r="X590" s="4" t="s">
        <v>9</v>
      </c>
      <c r="Y590" s="4" t="s">
        <v>11</v>
      </c>
      <c r="Z590" s="4" t="s">
        <v>9</v>
      </c>
      <c r="AA590" s="4" t="s">
        <v>9</v>
      </c>
      <c r="AB590" s="102"/>
      <c r="AC590" s="102"/>
      <c r="AD590" s="102"/>
      <c r="AE590" s="102">
        <v>44502</v>
      </c>
      <c r="AF590" s="102"/>
      <c r="AG590" s="102"/>
      <c r="AH590" s="4" t="s">
        <v>5903</v>
      </c>
      <c r="AI590" s="4" t="s">
        <v>9</v>
      </c>
      <c r="AJ590" s="4" t="s">
        <v>9</v>
      </c>
      <c r="AK590" s="4" t="s">
        <v>9</v>
      </c>
      <c r="AL590" s="4" t="s">
        <v>5904</v>
      </c>
      <c r="AM590" s="4" t="s">
        <v>5905</v>
      </c>
      <c r="AN590" s="4" t="s">
        <v>9</v>
      </c>
      <c r="AO590" s="4" t="s">
        <v>9</v>
      </c>
      <c r="AP590" s="4" t="s">
        <v>5902</v>
      </c>
      <c r="AQ590" s="4" t="s">
        <v>9</v>
      </c>
      <c r="AR590" s="4" t="s">
        <v>9</v>
      </c>
      <c r="AS590" s="4" t="s">
        <v>9</v>
      </c>
      <c r="AT590" s="4" t="s">
        <v>9</v>
      </c>
      <c r="AU590" s="4" t="s">
        <v>9</v>
      </c>
      <c r="AV590" s="102"/>
      <c r="AW590" s="4" t="s">
        <v>5902</v>
      </c>
      <c r="AX590" s="4" t="s">
        <v>9</v>
      </c>
      <c r="AY590" s="4" t="s">
        <v>9</v>
      </c>
      <c r="AZ590" s="4" t="s">
        <v>9</v>
      </c>
      <c r="BA590" s="4" t="s">
        <v>9</v>
      </c>
      <c r="BB590" s="103">
        <v>0</v>
      </c>
      <c r="BC590" s="102"/>
      <c r="BD590" s="4" t="s">
        <v>9</v>
      </c>
      <c r="BE590" s="102"/>
      <c r="BF590" s="102"/>
      <c r="BG590" s="4" t="s">
        <v>9</v>
      </c>
      <c r="BH590" s="4" t="s">
        <v>5906</v>
      </c>
      <c r="BI590" s="4" t="s">
        <v>9</v>
      </c>
      <c r="BJ590" s="4" t="s">
        <v>9</v>
      </c>
      <c r="BK590" s="4" t="s">
        <v>9</v>
      </c>
      <c r="BL590" s="4" t="s">
        <v>9</v>
      </c>
      <c r="BM590" s="4" t="s">
        <v>9</v>
      </c>
      <c r="BN590" s="4" t="s">
        <v>5907</v>
      </c>
      <c r="BO590" s="4" t="s">
        <v>5908</v>
      </c>
      <c r="BP590" s="4" t="s">
        <v>9</v>
      </c>
      <c r="BQ590" s="4" t="s">
        <v>9</v>
      </c>
      <c r="BR590" s="4" t="s">
        <v>5902</v>
      </c>
      <c r="BS590" s="4" t="s">
        <v>9</v>
      </c>
      <c r="BT590" s="4" t="s">
        <v>9</v>
      </c>
      <c r="BU590" s="4" t="s">
        <v>9</v>
      </c>
      <c r="BV590" s="4" t="s">
        <v>9</v>
      </c>
      <c r="BW590" s="4" t="s">
        <v>9</v>
      </c>
      <c r="BX590" s="4" t="s">
        <v>5901</v>
      </c>
      <c r="BY590" s="4" t="s">
        <v>9</v>
      </c>
      <c r="BZ590" s="4" t="s">
        <v>9</v>
      </c>
      <c r="CA590" s="4" t="s">
        <v>9</v>
      </c>
      <c r="CB590" s="4" t="s">
        <v>9</v>
      </c>
      <c r="CC590" s="4" t="s">
        <v>9</v>
      </c>
      <c r="CD590" s="4" t="s">
        <v>9</v>
      </c>
      <c r="CE590" s="4" t="s">
        <v>9</v>
      </c>
      <c r="CF590" s="4" t="s">
        <v>5902</v>
      </c>
      <c r="CG590" s="4" t="s">
        <v>9</v>
      </c>
      <c r="CH590" s="4" t="s">
        <v>9</v>
      </c>
      <c r="CI590" s="4" t="s">
        <v>9</v>
      </c>
      <c r="CJ590" s="4" t="s">
        <v>9</v>
      </c>
      <c r="CK590" s="104">
        <v>0.51755787037037004</v>
      </c>
      <c r="CL590" s="104">
        <v>0</v>
      </c>
      <c r="CM590" s="4" t="s">
        <v>9</v>
      </c>
      <c r="CN590" s="4" t="s">
        <v>5902</v>
      </c>
      <c r="CO590" s="4" t="s">
        <v>9</v>
      </c>
      <c r="CP590" s="4" t="s">
        <v>9</v>
      </c>
      <c r="CQ590" s="4" t="s">
        <v>9</v>
      </c>
      <c r="CR590" s="4" t="s">
        <v>9</v>
      </c>
      <c r="CS590" s="4" t="s">
        <v>9</v>
      </c>
      <c r="CT590" s="4" t="s">
        <v>9</v>
      </c>
      <c r="CU590" s="4" t="s">
        <v>9</v>
      </c>
      <c r="CV590" s="4" t="s">
        <v>11</v>
      </c>
      <c r="CW590" s="4" t="s">
        <v>5909</v>
      </c>
      <c r="CX590" s="4" t="s">
        <v>9</v>
      </c>
      <c r="CY590" s="4" t="s">
        <v>9</v>
      </c>
      <c r="CZ590" s="4" t="s">
        <v>9</v>
      </c>
      <c r="DA590" s="4" t="s">
        <v>9</v>
      </c>
      <c r="DB590" s="4" t="s">
        <v>9</v>
      </c>
      <c r="DC590" s="102"/>
      <c r="DE590" s="8" t="str">
        <f t="shared" si="18"/>
        <v>XPY106</v>
      </c>
      <c r="DF590" s="8" t="str">
        <f t="shared" si="19"/>
        <v>Public Holiday Worked</v>
      </c>
    </row>
    <row r="591" spans="1:110">
      <c r="A591" s="4" t="s">
        <v>6497</v>
      </c>
      <c r="B591" s="4" t="s">
        <v>5899</v>
      </c>
      <c r="C591" s="4" t="s">
        <v>4955</v>
      </c>
      <c r="D591" s="4" t="s">
        <v>9</v>
      </c>
      <c r="E591" s="4" t="s">
        <v>5900</v>
      </c>
      <c r="F591" s="102">
        <v>44502</v>
      </c>
      <c r="G591" s="4" t="s">
        <v>9</v>
      </c>
      <c r="H591" s="102"/>
      <c r="I591" s="4" t="s">
        <v>7265</v>
      </c>
      <c r="J591" s="4" t="s">
        <v>9</v>
      </c>
      <c r="K591" s="4" t="s">
        <v>5002</v>
      </c>
      <c r="L591" s="4" t="s">
        <v>9</v>
      </c>
      <c r="M591" s="4" t="s">
        <v>9</v>
      </c>
      <c r="N591" s="4" t="s">
        <v>5002</v>
      </c>
      <c r="O591" s="4" t="s">
        <v>4955</v>
      </c>
      <c r="P591" s="4" t="s">
        <v>5901</v>
      </c>
      <c r="Q591" s="4" t="s">
        <v>9</v>
      </c>
      <c r="R591" s="4" t="s">
        <v>9</v>
      </c>
      <c r="S591" s="4" t="s">
        <v>11</v>
      </c>
      <c r="T591" s="4" t="s">
        <v>1449</v>
      </c>
      <c r="U591" s="4" t="s">
        <v>5902</v>
      </c>
      <c r="V591" s="102"/>
      <c r="W591" s="4" t="s">
        <v>5902</v>
      </c>
      <c r="X591" s="4" t="s">
        <v>9</v>
      </c>
      <c r="Y591" s="4" t="s">
        <v>11</v>
      </c>
      <c r="Z591" s="4" t="s">
        <v>9</v>
      </c>
      <c r="AA591" s="4" t="s">
        <v>9</v>
      </c>
      <c r="AB591" s="102"/>
      <c r="AC591" s="102"/>
      <c r="AD591" s="102"/>
      <c r="AE591" s="102">
        <v>44502</v>
      </c>
      <c r="AF591" s="102"/>
      <c r="AG591" s="102"/>
      <c r="AH591" s="4" t="s">
        <v>5903</v>
      </c>
      <c r="AI591" s="4" t="s">
        <v>9</v>
      </c>
      <c r="AJ591" s="4" t="s">
        <v>9</v>
      </c>
      <c r="AK591" s="4" t="s">
        <v>9</v>
      </c>
      <c r="AL591" s="4" t="s">
        <v>5904</v>
      </c>
      <c r="AM591" s="4" t="s">
        <v>5905</v>
      </c>
      <c r="AN591" s="4" t="s">
        <v>9</v>
      </c>
      <c r="AO591" s="4" t="s">
        <v>9</v>
      </c>
      <c r="AP591" s="4" t="s">
        <v>5902</v>
      </c>
      <c r="AQ591" s="4" t="s">
        <v>9</v>
      </c>
      <c r="AR591" s="4" t="s">
        <v>9</v>
      </c>
      <c r="AS591" s="4" t="s">
        <v>9</v>
      </c>
      <c r="AT591" s="4" t="s">
        <v>9</v>
      </c>
      <c r="AU591" s="4" t="s">
        <v>9</v>
      </c>
      <c r="AV591" s="102"/>
      <c r="AW591" s="4" t="s">
        <v>5902</v>
      </c>
      <c r="AX591" s="4" t="s">
        <v>9</v>
      </c>
      <c r="AY591" s="4" t="s">
        <v>9</v>
      </c>
      <c r="AZ591" s="4" t="s">
        <v>9</v>
      </c>
      <c r="BA591" s="4" t="s">
        <v>9</v>
      </c>
      <c r="BB591" s="103">
        <v>0</v>
      </c>
      <c r="BC591" s="102"/>
      <c r="BD591" s="4" t="s">
        <v>9</v>
      </c>
      <c r="BE591" s="102"/>
      <c r="BF591" s="102"/>
      <c r="BG591" s="4" t="s">
        <v>9</v>
      </c>
      <c r="BH591" s="4" t="s">
        <v>5906</v>
      </c>
      <c r="BI591" s="4" t="s">
        <v>9</v>
      </c>
      <c r="BJ591" s="4" t="s">
        <v>9</v>
      </c>
      <c r="BK591" s="4" t="s">
        <v>9</v>
      </c>
      <c r="BL591" s="4" t="s">
        <v>9</v>
      </c>
      <c r="BM591" s="4" t="s">
        <v>9</v>
      </c>
      <c r="BN591" s="4" t="s">
        <v>5907</v>
      </c>
      <c r="BO591" s="4" t="s">
        <v>5908</v>
      </c>
      <c r="BP591" s="4" t="s">
        <v>9</v>
      </c>
      <c r="BQ591" s="4" t="s">
        <v>9</v>
      </c>
      <c r="BR591" s="4" t="s">
        <v>5902</v>
      </c>
      <c r="BS591" s="4" t="s">
        <v>9</v>
      </c>
      <c r="BT591" s="4" t="s">
        <v>9</v>
      </c>
      <c r="BU591" s="4" t="s">
        <v>9</v>
      </c>
      <c r="BV591" s="4" t="s">
        <v>9</v>
      </c>
      <c r="BW591" s="4" t="s">
        <v>9</v>
      </c>
      <c r="BX591" s="4" t="s">
        <v>5901</v>
      </c>
      <c r="BY591" s="4" t="s">
        <v>9</v>
      </c>
      <c r="BZ591" s="4" t="s">
        <v>9</v>
      </c>
      <c r="CA591" s="4" t="s">
        <v>9</v>
      </c>
      <c r="CB591" s="4" t="s">
        <v>9</v>
      </c>
      <c r="CC591" s="4" t="s">
        <v>9</v>
      </c>
      <c r="CD591" s="4" t="s">
        <v>9</v>
      </c>
      <c r="CE591" s="4" t="s">
        <v>9</v>
      </c>
      <c r="CF591" s="4" t="s">
        <v>5902</v>
      </c>
      <c r="CG591" s="4" t="s">
        <v>9</v>
      </c>
      <c r="CH591" s="4" t="s">
        <v>9</v>
      </c>
      <c r="CI591" s="4" t="s">
        <v>9</v>
      </c>
      <c r="CJ591" s="4" t="s">
        <v>9</v>
      </c>
      <c r="CK591" s="104">
        <v>0.51755787037037004</v>
      </c>
      <c r="CL591" s="104">
        <v>0</v>
      </c>
      <c r="CM591" s="4" t="s">
        <v>9</v>
      </c>
      <c r="CN591" s="4" t="s">
        <v>5902</v>
      </c>
      <c r="CO591" s="4" t="s">
        <v>9</v>
      </c>
      <c r="CP591" s="4" t="s">
        <v>9</v>
      </c>
      <c r="CQ591" s="4" t="s">
        <v>9</v>
      </c>
      <c r="CR591" s="4" t="s">
        <v>9</v>
      </c>
      <c r="CS591" s="4" t="s">
        <v>9</v>
      </c>
      <c r="CT591" s="4" t="s">
        <v>9</v>
      </c>
      <c r="CU591" s="4" t="s">
        <v>9</v>
      </c>
      <c r="CV591" s="4" t="s">
        <v>11</v>
      </c>
      <c r="CW591" s="4" t="s">
        <v>5909</v>
      </c>
      <c r="CX591" s="4" t="s">
        <v>9</v>
      </c>
      <c r="CY591" s="4" t="s">
        <v>9</v>
      </c>
      <c r="CZ591" s="4" t="s">
        <v>9</v>
      </c>
      <c r="DA591" s="4" t="s">
        <v>9</v>
      </c>
      <c r="DB591" s="4" t="s">
        <v>9</v>
      </c>
      <c r="DC591" s="102"/>
      <c r="DE591" s="8" t="str">
        <f t="shared" si="18"/>
        <v>XPY107</v>
      </c>
      <c r="DF591" s="8" t="str">
        <f t="shared" si="19"/>
        <v>Public Holiday Worked T0.5</v>
      </c>
    </row>
    <row r="592" spans="1:110">
      <c r="A592" s="4" t="s">
        <v>6498</v>
      </c>
      <c r="B592" s="4" t="s">
        <v>5899</v>
      </c>
      <c r="C592" s="4" t="s">
        <v>4955</v>
      </c>
      <c r="D592" s="4" t="s">
        <v>9</v>
      </c>
      <c r="E592" s="4" t="s">
        <v>5900</v>
      </c>
      <c r="F592" s="102">
        <v>44502</v>
      </c>
      <c r="G592" s="4" t="s">
        <v>9</v>
      </c>
      <c r="H592" s="102"/>
      <c r="I592" s="4" t="s">
        <v>7266</v>
      </c>
      <c r="J592" s="4" t="s">
        <v>9</v>
      </c>
      <c r="K592" s="4" t="s">
        <v>5002</v>
      </c>
      <c r="L592" s="4" t="s">
        <v>9</v>
      </c>
      <c r="M592" s="4" t="s">
        <v>9</v>
      </c>
      <c r="N592" s="4" t="s">
        <v>5002</v>
      </c>
      <c r="O592" s="4" t="s">
        <v>4955</v>
      </c>
      <c r="P592" s="4" t="s">
        <v>5901</v>
      </c>
      <c r="Q592" s="4" t="s">
        <v>9</v>
      </c>
      <c r="R592" s="4" t="s">
        <v>9</v>
      </c>
      <c r="S592" s="4" t="s">
        <v>11</v>
      </c>
      <c r="T592" s="4" t="s">
        <v>1449</v>
      </c>
      <c r="U592" s="4" t="s">
        <v>5902</v>
      </c>
      <c r="V592" s="102"/>
      <c r="W592" s="4" t="s">
        <v>5902</v>
      </c>
      <c r="X592" s="4" t="s">
        <v>9</v>
      </c>
      <c r="Y592" s="4" t="s">
        <v>11</v>
      </c>
      <c r="Z592" s="4" t="s">
        <v>9</v>
      </c>
      <c r="AA592" s="4" t="s">
        <v>9</v>
      </c>
      <c r="AB592" s="102"/>
      <c r="AC592" s="102"/>
      <c r="AD592" s="102"/>
      <c r="AE592" s="102">
        <v>44502</v>
      </c>
      <c r="AF592" s="102"/>
      <c r="AG592" s="102"/>
      <c r="AH592" s="4" t="s">
        <v>5903</v>
      </c>
      <c r="AI592" s="4" t="s">
        <v>9</v>
      </c>
      <c r="AJ592" s="4" t="s">
        <v>9</v>
      </c>
      <c r="AK592" s="4" t="s">
        <v>9</v>
      </c>
      <c r="AL592" s="4" t="s">
        <v>5904</v>
      </c>
      <c r="AM592" s="4" t="s">
        <v>5905</v>
      </c>
      <c r="AN592" s="4" t="s">
        <v>9</v>
      </c>
      <c r="AO592" s="4" t="s">
        <v>9</v>
      </c>
      <c r="AP592" s="4" t="s">
        <v>5902</v>
      </c>
      <c r="AQ592" s="4" t="s">
        <v>9</v>
      </c>
      <c r="AR592" s="4" t="s">
        <v>9</v>
      </c>
      <c r="AS592" s="4" t="s">
        <v>9</v>
      </c>
      <c r="AT592" s="4" t="s">
        <v>9</v>
      </c>
      <c r="AU592" s="4" t="s">
        <v>9</v>
      </c>
      <c r="AV592" s="102"/>
      <c r="AW592" s="4" t="s">
        <v>5902</v>
      </c>
      <c r="AX592" s="4" t="s">
        <v>9</v>
      </c>
      <c r="AY592" s="4" t="s">
        <v>9</v>
      </c>
      <c r="AZ592" s="4" t="s">
        <v>9</v>
      </c>
      <c r="BA592" s="4" t="s">
        <v>9</v>
      </c>
      <c r="BB592" s="103">
        <v>0</v>
      </c>
      <c r="BC592" s="102"/>
      <c r="BD592" s="4" t="s">
        <v>9</v>
      </c>
      <c r="BE592" s="102"/>
      <c r="BF592" s="102"/>
      <c r="BG592" s="4" t="s">
        <v>9</v>
      </c>
      <c r="BH592" s="4" t="s">
        <v>5906</v>
      </c>
      <c r="BI592" s="4" t="s">
        <v>9</v>
      </c>
      <c r="BJ592" s="4" t="s">
        <v>9</v>
      </c>
      <c r="BK592" s="4" t="s">
        <v>9</v>
      </c>
      <c r="BL592" s="4" t="s">
        <v>9</v>
      </c>
      <c r="BM592" s="4" t="s">
        <v>9</v>
      </c>
      <c r="BN592" s="4" t="s">
        <v>5907</v>
      </c>
      <c r="BO592" s="4" t="s">
        <v>5908</v>
      </c>
      <c r="BP592" s="4" t="s">
        <v>9</v>
      </c>
      <c r="BQ592" s="4" t="s">
        <v>9</v>
      </c>
      <c r="BR592" s="4" t="s">
        <v>5902</v>
      </c>
      <c r="BS592" s="4" t="s">
        <v>9</v>
      </c>
      <c r="BT592" s="4" t="s">
        <v>9</v>
      </c>
      <c r="BU592" s="4" t="s">
        <v>9</v>
      </c>
      <c r="BV592" s="4" t="s">
        <v>9</v>
      </c>
      <c r="BW592" s="4" t="s">
        <v>9</v>
      </c>
      <c r="BX592" s="4" t="s">
        <v>5901</v>
      </c>
      <c r="BY592" s="4" t="s">
        <v>9</v>
      </c>
      <c r="BZ592" s="4" t="s">
        <v>9</v>
      </c>
      <c r="CA592" s="4" t="s">
        <v>9</v>
      </c>
      <c r="CB592" s="4" t="s">
        <v>9</v>
      </c>
      <c r="CC592" s="4" t="s">
        <v>9</v>
      </c>
      <c r="CD592" s="4" t="s">
        <v>9</v>
      </c>
      <c r="CE592" s="4" t="s">
        <v>9</v>
      </c>
      <c r="CF592" s="4" t="s">
        <v>5902</v>
      </c>
      <c r="CG592" s="4" t="s">
        <v>9</v>
      </c>
      <c r="CH592" s="4" t="s">
        <v>9</v>
      </c>
      <c r="CI592" s="4" t="s">
        <v>9</v>
      </c>
      <c r="CJ592" s="4" t="s">
        <v>9</v>
      </c>
      <c r="CK592" s="104">
        <v>0.51755787037037004</v>
      </c>
      <c r="CL592" s="104">
        <v>0</v>
      </c>
      <c r="CM592" s="4" t="s">
        <v>9</v>
      </c>
      <c r="CN592" s="4" t="s">
        <v>5902</v>
      </c>
      <c r="CO592" s="4" t="s">
        <v>9</v>
      </c>
      <c r="CP592" s="4" t="s">
        <v>9</v>
      </c>
      <c r="CQ592" s="4" t="s">
        <v>9</v>
      </c>
      <c r="CR592" s="4" t="s">
        <v>9</v>
      </c>
      <c r="CS592" s="4" t="s">
        <v>9</v>
      </c>
      <c r="CT592" s="4" t="s">
        <v>9</v>
      </c>
      <c r="CU592" s="4" t="s">
        <v>9</v>
      </c>
      <c r="CV592" s="4" t="s">
        <v>11</v>
      </c>
      <c r="CW592" s="4" t="s">
        <v>5909</v>
      </c>
      <c r="CX592" s="4" t="s">
        <v>9</v>
      </c>
      <c r="CY592" s="4" t="s">
        <v>9</v>
      </c>
      <c r="CZ592" s="4" t="s">
        <v>9</v>
      </c>
      <c r="DA592" s="4" t="s">
        <v>9</v>
      </c>
      <c r="DB592" s="4" t="s">
        <v>9</v>
      </c>
      <c r="DC592" s="102"/>
      <c r="DE592" s="8" t="str">
        <f t="shared" si="18"/>
        <v>XPY108</v>
      </c>
      <c r="DF592" s="8" t="str">
        <f t="shared" si="19"/>
        <v>Personal Expense Recovery</v>
      </c>
    </row>
    <row r="593" spans="1:110">
      <c r="A593" s="4" t="s">
        <v>6499</v>
      </c>
      <c r="B593" s="4" t="s">
        <v>5899</v>
      </c>
      <c r="C593" s="4" t="s">
        <v>4955</v>
      </c>
      <c r="D593" s="4" t="s">
        <v>9</v>
      </c>
      <c r="E593" s="4" t="s">
        <v>5900</v>
      </c>
      <c r="F593" s="102">
        <v>44502</v>
      </c>
      <c r="G593" s="4" t="s">
        <v>9</v>
      </c>
      <c r="H593" s="102"/>
      <c r="I593" s="4" t="s">
        <v>7267</v>
      </c>
      <c r="J593" s="4" t="s">
        <v>9</v>
      </c>
      <c r="K593" s="4" t="s">
        <v>5002</v>
      </c>
      <c r="L593" s="4" t="s">
        <v>9</v>
      </c>
      <c r="M593" s="4" t="s">
        <v>9</v>
      </c>
      <c r="N593" s="4" t="s">
        <v>5002</v>
      </c>
      <c r="O593" s="4" t="s">
        <v>4955</v>
      </c>
      <c r="P593" s="4" t="s">
        <v>5901</v>
      </c>
      <c r="Q593" s="4" t="s">
        <v>9</v>
      </c>
      <c r="R593" s="4" t="s">
        <v>9</v>
      </c>
      <c r="S593" s="4" t="s">
        <v>11</v>
      </c>
      <c r="T593" s="4" t="s">
        <v>1449</v>
      </c>
      <c r="U593" s="4" t="s">
        <v>5902</v>
      </c>
      <c r="V593" s="102"/>
      <c r="W593" s="4" t="s">
        <v>5902</v>
      </c>
      <c r="X593" s="4" t="s">
        <v>9</v>
      </c>
      <c r="Y593" s="4" t="s">
        <v>11</v>
      </c>
      <c r="Z593" s="4" t="s">
        <v>9</v>
      </c>
      <c r="AA593" s="4" t="s">
        <v>9</v>
      </c>
      <c r="AB593" s="102"/>
      <c r="AC593" s="102"/>
      <c r="AD593" s="102"/>
      <c r="AE593" s="102">
        <v>44502</v>
      </c>
      <c r="AF593" s="102"/>
      <c r="AG593" s="102"/>
      <c r="AH593" s="4" t="s">
        <v>5903</v>
      </c>
      <c r="AI593" s="4" t="s">
        <v>9</v>
      </c>
      <c r="AJ593" s="4" t="s">
        <v>9</v>
      </c>
      <c r="AK593" s="4" t="s">
        <v>9</v>
      </c>
      <c r="AL593" s="4" t="s">
        <v>5904</v>
      </c>
      <c r="AM593" s="4" t="s">
        <v>5905</v>
      </c>
      <c r="AN593" s="4" t="s">
        <v>9</v>
      </c>
      <c r="AO593" s="4" t="s">
        <v>9</v>
      </c>
      <c r="AP593" s="4" t="s">
        <v>5902</v>
      </c>
      <c r="AQ593" s="4" t="s">
        <v>9</v>
      </c>
      <c r="AR593" s="4" t="s">
        <v>9</v>
      </c>
      <c r="AS593" s="4" t="s">
        <v>9</v>
      </c>
      <c r="AT593" s="4" t="s">
        <v>9</v>
      </c>
      <c r="AU593" s="4" t="s">
        <v>9</v>
      </c>
      <c r="AV593" s="102"/>
      <c r="AW593" s="4" t="s">
        <v>5902</v>
      </c>
      <c r="AX593" s="4" t="s">
        <v>9</v>
      </c>
      <c r="AY593" s="4" t="s">
        <v>9</v>
      </c>
      <c r="AZ593" s="4" t="s">
        <v>9</v>
      </c>
      <c r="BA593" s="4" t="s">
        <v>9</v>
      </c>
      <c r="BB593" s="103">
        <v>0</v>
      </c>
      <c r="BC593" s="102"/>
      <c r="BD593" s="4" t="s">
        <v>9</v>
      </c>
      <c r="BE593" s="102"/>
      <c r="BF593" s="102"/>
      <c r="BG593" s="4" t="s">
        <v>9</v>
      </c>
      <c r="BH593" s="4" t="s">
        <v>5906</v>
      </c>
      <c r="BI593" s="4" t="s">
        <v>9</v>
      </c>
      <c r="BJ593" s="4" t="s">
        <v>9</v>
      </c>
      <c r="BK593" s="4" t="s">
        <v>9</v>
      </c>
      <c r="BL593" s="4" t="s">
        <v>9</v>
      </c>
      <c r="BM593" s="4" t="s">
        <v>9</v>
      </c>
      <c r="BN593" s="4" t="s">
        <v>5907</v>
      </c>
      <c r="BO593" s="4" t="s">
        <v>5908</v>
      </c>
      <c r="BP593" s="4" t="s">
        <v>9</v>
      </c>
      <c r="BQ593" s="4" t="s">
        <v>9</v>
      </c>
      <c r="BR593" s="4" t="s">
        <v>5902</v>
      </c>
      <c r="BS593" s="4" t="s">
        <v>9</v>
      </c>
      <c r="BT593" s="4" t="s">
        <v>9</v>
      </c>
      <c r="BU593" s="4" t="s">
        <v>9</v>
      </c>
      <c r="BV593" s="4" t="s">
        <v>9</v>
      </c>
      <c r="BW593" s="4" t="s">
        <v>9</v>
      </c>
      <c r="BX593" s="4" t="s">
        <v>5901</v>
      </c>
      <c r="BY593" s="4" t="s">
        <v>9</v>
      </c>
      <c r="BZ593" s="4" t="s">
        <v>9</v>
      </c>
      <c r="CA593" s="4" t="s">
        <v>9</v>
      </c>
      <c r="CB593" s="4" t="s">
        <v>9</v>
      </c>
      <c r="CC593" s="4" t="s">
        <v>9</v>
      </c>
      <c r="CD593" s="4" t="s">
        <v>9</v>
      </c>
      <c r="CE593" s="4" t="s">
        <v>9</v>
      </c>
      <c r="CF593" s="4" t="s">
        <v>5902</v>
      </c>
      <c r="CG593" s="4" t="s">
        <v>9</v>
      </c>
      <c r="CH593" s="4" t="s">
        <v>9</v>
      </c>
      <c r="CI593" s="4" t="s">
        <v>9</v>
      </c>
      <c r="CJ593" s="4" t="s">
        <v>9</v>
      </c>
      <c r="CK593" s="104">
        <v>0.51755787037037004</v>
      </c>
      <c r="CL593" s="104">
        <v>0</v>
      </c>
      <c r="CM593" s="4" t="s">
        <v>9</v>
      </c>
      <c r="CN593" s="4" t="s">
        <v>5902</v>
      </c>
      <c r="CO593" s="4" t="s">
        <v>9</v>
      </c>
      <c r="CP593" s="4" t="s">
        <v>9</v>
      </c>
      <c r="CQ593" s="4" t="s">
        <v>9</v>
      </c>
      <c r="CR593" s="4" t="s">
        <v>9</v>
      </c>
      <c r="CS593" s="4" t="s">
        <v>9</v>
      </c>
      <c r="CT593" s="4" t="s">
        <v>9</v>
      </c>
      <c r="CU593" s="4" t="s">
        <v>9</v>
      </c>
      <c r="CV593" s="4" t="s">
        <v>11</v>
      </c>
      <c r="CW593" s="4" t="s">
        <v>5909</v>
      </c>
      <c r="CX593" s="4" t="s">
        <v>9</v>
      </c>
      <c r="CY593" s="4" t="s">
        <v>9</v>
      </c>
      <c r="CZ593" s="4" t="s">
        <v>9</v>
      </c>
      <c r="DA593" s="4" t="s">
        <v>9</v>
      </c>
      <c r="DB593" s="4" t="s">
        <v>9</v>
      </c>
      <c r="DC593" s="102"/>
      <c r="DE593" s="8" t="str">
        <f t="shared" si="18"/>
        <v>XPY109</v>
      </c>
      <c r="DF593" s="8" t="str">
        <f t="shared" si="19"/>
        <v>Overtime @ T1.25</v>
      </c>
    </row>
    <row r="594" spans="1:110">
      <c r="A594" s="4" t="s">
        <v>6500</v>
      </c>
      <c r="B594" s="4" t="s">
        <v>5899</v>
      </c>
      <c r="C594" s="4" t="s">
        <v>4955</v>
      </c>
      <c r="D594" s="4" t="s">
        <v>9</v>
      </c>
      <c r="E594" s="4" t="s">
        <v>5900</v>
      </c>
      <c r="F594" s="102">
        <v>44502</v>
      </c>
      <c r="G594" s="4" t="s">
        <v>9</v>
      </c>
      <c r="H594" s="102"/>
      <c r="I594" s="4" t="s">
        <v>7268</v>
      </c>
      <c r="J594" s="4" t="s">
        <v>9</v>
      </c>
      <c r="K594" s="4" t="s">
        <v>5002</v>
      </c>
      <c r="L594" s="4" t="s">
        <v>9</v>
      </c>
      <c r="M594" s="4" t="s">
        <v>9</v>
      </c>
      <c r="N594" s="4" t="s">
        <v>5002</v>
      </c>
      <c r="O594" s="4" t="s">
        <v>4955</v>
      </c>
      <c r="P594" s="4" t="s">
        <v>5901</v>
      </c>
      <c r="Q594" s="4" t="s">
        <v>9</v>
      </c>
      <c r="R594" s="4" t="s">
        <v>9</v>
      </c>
      <c r="S594" s="4" t="s">
        <v>11</v>
      </c>
      <c r="T594" s="4" t="s">
        <v>1449</v>
      </c>
      <c r="U594" s="4" t="s">
        <v>5902</v>
      </c>
      <c r="V594" s="102"/>
      <c r="W594" s="4" t="s">
        <v>5902</v>
      </c>
      <c r="X594" s="4" t="s">
        <v>9</v>
      </c>
      <c r="Y594" s="4" t="s">
        <v>11</v>
      </c>
      <c r="Z594" s="4" t="s">
        <v>9</v>
      </c>
      <c r="AA594" s="4" t="s">
        <v>9</v>
      </c>
      <c r="AB594" s="102"/>
      <c r="AC594" s="102"/>
      <c r="AD594" s="102"/>
      <c r="AE594" s="102">
        <v>44502</v>
      </c>
      <c r="AF594" s="102"/>
      <c r="AG594" s="102"/>
      <c r="AH594" s="4" t="s">
        <v>5903</v>
      </c>
      <c r="AI594" s="4" t="s">
        <v>9</v>
      </c>
      <c r="AJ594" s="4" t="s">
        <v>9</v>
      </c>
      <c r="AK594" s="4" t="s">
        <v>9</v>
      </c>
      <c r="AL594" s="4" t="s">
        <v>5904</v>
      </c>
      <c r="AM594" s="4" t="s">
        <v>5905</v>
      </c>
      <c r="AN594" s="4" t="s">
        <v>9</v>
      </c>
      <c r="AO594" s="4" t="s">
        <v>9</v>
      </c>
      <c r="AP594" s="4" t="s">
        <v>5902</v>
      </c>
      <c r="AQ594" s="4" t="s">
        <v>9</v>
      </c>
      <c r="AR594" s="4" t="s">
        <v>9</v>
      </c>
      <c r="AS594" s="4" t="s">
        <v>9</v>
      </c>
      <c r="AT594" s="4" t="s">
        <v>9</v>
      </c>
      <c r="AU594" s="4" t="s">
        <v>9</v>
      </c>
      <c r="AV594" s="102"/>
      <c r="AW594" s="4" t="s">
        <v>5902</v>
      </c>
      <c r="AX594" s="4" t="s">
        <v>9</v>
      </c>
      <c r="AY594" s="4" t="s">
        <v>9</v>
      </c>
      <c r="AZ594" s="4" t="s">
        <v>9</v>
      </c>
      <c r="BA594" s="4" t="s">
        <v>9</v>
      </c>
      <c r="BB594" s="103">
        <v>0</v>
      </c>
      <c r="BC594" s="102"/>
      <c r="BD594" s="4" t="s">
        <v>9</v>
      </c>
      <c r="BE594" s="102"/>
      <c r="BF594" s="102"/>
      <c r="BG594" s="4" t="s">
        <v>9</v>
      </c>
      <c r="BH594" s="4" t="s">
        <v>5906</v>
      </c>
      <c r="BI594" s="4" t="s">
        <v>9</v>
      </c>
      <c r="BJ594" s="4" t="s">
        <v>9</v>
      </c>
      <c r="BK594" s="4" t="s">
        <v>9</v>
      </c>
      <c r="BL594" s="4" t="s">
        <v>9</v>
      </c>
      <c r="BM594" s="4" t="s">
        <v>9</v>
      </c>
      <c r="BN594" s="4" t="s">
        <v>5907</v>
      </c>
      <c r="BO594" s="4" t="s">
        <v>5908</v>
      </c>
      <c r="BP594" s="4" t="s">
        <v>9</v>
      </c>
      <c r="BQ594" s="4" t="s">
        <v>9</v>
      </c>
      <c r="BR594" s="4" t="s">
        <v>5902</v>
      </c>
      <c r="BS594" s="4" t="s">
        <v>9</v>
      </c>
      <c r="BT594" s="4" t="s">
        <v>9</v>
      </c>
      <c r="BU594" s="4" t="s">
        <v>9</v>
      </c>
      <c r="BV594" s="4" t="s">
        <v>9</v>
      </c>
      <c r="BW594" s="4" t="s">
        <v>9</v>
      </c>
      <c r="BX594" s="4" t="s">
        <v>5901</v>
      </c>
      <c r="BY594" s="4" t="s">
        <v>9</v>
      </c>
      <c r="BZ594" s="4" t="s">
        <v>9</v>
      </c>
      <c r="CA594" s="4" t="s">
        <v>9</v>
      </c>
      <c r="CB594" s="4" t="s">
        <v>9</v>
      </c>
      <c r="CC594" s="4" t="s">
        <v>9</v>
      </c>
      <c r="CD594" s="4" t="s">
        <v>9</v>
      </c>
      <c r="CE594" s="4" t="s">
        <v>9</v>
      </c>
      <c r="CF594" s="4" t="s">
        <v>5902</v>
      </c>
      <c r="CG594" s="4" t="s">
        <v>9</v>
      </c>
      <c r="CH594" s="4" t="s">
        <v>9</v>
      </c>
      <c r="CI594" s="4" t="s">
        <v>9</v>
      </c>
      <c r="CJ594" s="4" t="s">
        <v>9</v>
      </c>
      <c r="CK594" s="104">
        <v>0.51755787037037004</v>
      </c>
      <c r="CL594" s="104">
        <v>0</v>
      </c>
      <c r="CM594" s="4" t="s">
        <v>9</v>
      </c>
      <c r="CN594" s="4" t="s">
        <v>5902</v>
      </c>
      <c r="CO594" s="4" t="s">
        <v>9</v>
      </c>
      <c r="CP594" s="4" t="s">
        <v>9</v>
      </c>
      <c r="CQ594" s="4" t="s">
        <v>9</v>
      </c>
      <c r="CR594" s="4" t="s">
        <v>9</v>
      </c>
      <c r="CS594" s="4" t="s">
        <v>9</v>
      </c>
      <c r="CT594" s="4" t="s">
        <v>9</v>
      </c>
      <c r="CU594" s="4" t="s">
        <v>9</v>
      </c>
      <c r="CV594" s="4" t="s">
        <v>11</v>
      </c>
      <c r="CW594" s="4" t="s">
        <v>5909</v>
      </c>
      <c r="CX594" s="4" t="s">
        <v>9</v>
      </c>
      <c r="CY594" s="4" t="s">
        <v>9</v>
      </c>
      <c r="CZ594" s="4" t="s">
        <v>9</v>
      </c>
      <c r="DA594" s="4" t="s">
        <v>9</v>
      </c>
      <c r="DB594" s="4" t="s">
        <v>9</v>
      </c>
      <c r="DC594" s="102"/>
      <c r="DE594" s="8" t="str">
        <f t="shared" si="18"/>
        <v>XPY110</v>
      </c>
      <c r="DF594" s="8" t="str">
        <f t="shared" si="19"/>
        <v>Statutory Holiday</v>
      </c>
    </row>
    <row r="595" spans="1:110">
      <c r="A595" s="4" t="s">
        <v>6501</v>
      </c>
      <c r="B595" s="4" t="s">
        <v>5899</v>
      </c>
      <c r="C595" s="4" t="s">
        <v>4955</v>
      </c>
      <c r="D595" s="4" t="s">
        <v>9</v>
      </c>
      <c r="E595" s="4" t="s">
        <v>5900</v>
      </c>
      <c r="F595" s="102">
        <v>44502</v>
      </c>
      <c r="G595" s="4" t="s">
        <v>9</v>
      </c>
      <c r="H595" s="102"/>
      <c r="I595" s="4" t="s">
        <v>7269</v>
      </c>
      <c r="J595" s="4" t="s">
        <v>9</v>
      </c>
      <c r="K595" s="4" t="s">
        <v>5002</v>
      </c>
      <c r="L595" s="4" t="s">
        <v>9</v>
      </c>
      <c r="M595" s="4" t="s">
        <v>9</v>
      </c>
      <c r="N595" s="4" t="s">
        <v>5002</v>
      </c>
      <c r="O595" s="4" t="s">
        <v>4955</v>
      </c>
      <c r="P595" s="4" t="s">
        <v>5901</v>
      </c>
      <c r="Q595" s="4" t="s">
        <v>9</v>
      </c>
      <c r="R595" s="4" t="s">
        <v>9</v>
      </c>
      <c r="S595" s="4" t="s">
        <v>11</v>
      </c>
      <c r="T595" s="4" t="s">
        <v>1449</v>
      </c>
      <c r="U595" s="4" t="s">
        <v>5902</v>
      </c>
      <c r="V595" s="102"/>
      <c r="W595" s="4" t="s">
        <v>5902</v>
      </c>
      <c r="X595" s="4" t="s">
        <v>9</v>
      </c>
      <c r="Y595" s="4" t="s">
        <v>11</v>
      </c>
      <c r="Z595" s="4" t="s">
        <v>9</v>
      </c>
      <c r="AA595" s="4" t="s">
        <v>9</v>
      </c>
      <c r="AB595" s="102"/>
      <c r="AC595" s="102"/>
      <c r="AD595" s="102"/>
      <c r="AE595" s="102">
        <v>44502</v>
      </c>
      <c r="AF595" s="102"/>
      <c r="AG595" s="102"/>
      <c r="AH595" s="4" t="s">
        <v>5903</v>
      </c>
      <c r="AI595" s="4" t="s">
        <v>9</v>
      </c>
      <c r="AJ595" s="4" t="s">
        <v>9</v>
      </c>
      <c r="AK595" s="4" t="s">
        <v>9</v>
      </c>
      <c r="AL595" s="4" t="s">
        <v>5904</v>
      </c>
      <c r="AM595" s="4" t="s">
        <v>5905</v>
      </c>
      <c r="AN595" s="4" t="s">
        <v>9</v>
      </c>
      <c r="AO595" s="4" t="s">
        <v>9</v>
      </c>
      <c r="AP595" s="4" t="s">
        <v>5902</v>
      </c>
      <c r="AQ595" s="4" t="s">
        <v>9</v>
      </c>
      <c r="AR595" s="4" t="s">
        <v>9</v>
      </c>
      <c r="AS595" s="4" t="s">
        <v>9</v>
      </c>
      <c r="AT595" s="4" t="s">
        <v>9</v>
      </c>
      <c r="AU595" s="4" t="s">
        <v>9</v>
      </c>
      <c r="AV595" s="102"/>
      <c r="AW595" s="4" t="s">
        <v>5902</v>
      </c>
      <c r="AX595" s="4" t="s">
        <v>9</v>
      </c>
      <c r="AY595" s="4" t="s">
        <v>9</v>
      </c>
      <c r="AZ595" s="4" t="s">
        <v>9</v>
      </c>
      <c r="BA595" s="4" t="s">
        <v>9</v>
      </c>
      <c r="BB595" s="103">
        <v>0</v>
      </c>
      <c r="BC595" s="102"/>
      <c r="BD595" s="4" t="s">
        <v>9</v>
      </c>
      <c r="BE595" s="102"/>
      <c r="BF595" s="102"/>
      <c r="BG595" s="4" t="s">
        <v>9</v>
      </c>
      <c r="BH595" s="4" t="s">
        <v>5906</v>
      </c>
      <c r="BI595" s="4" t="s">
        <v>9</v>
      </c>
      <c r="BJ595" s="4" t="s">
        <v>9</v>
      </c>
      <c r="BK595" s="4" t="s">
        <v>9</v>
      </c>
      <c r="BL595" s="4" t="s">
        <v>9</v>
      </c>
      <c r="BM595" s="4" t="s">
        <v>9</v>
      </c>
      <c r="BN595" s="4" t="s">
        <v>5907</v>
      </c>
      <c r="BO595" s="4" t="s">
        <v>5908</v>
      </c>
      <c r="BP595" s="4" t="s">
        <v>9</v>
      </c>
      <c r="BQ595" s="4" t="s">
        <v>9</v>
      </c>
      <c r="BR595" s="4" t="s">
        <v>5902</v>
      </c>
      <c r="BS595" s="4" t="s">
        <v>9</v>
      </c>
      <c r="BT595" s="4" t="s">
        <v>9</v>
      </c>
      <c r="BU595" s="4" t="s">
        <v>9</v>
      </c>
      <c r="BV595" s="4" t="s">
        <v>9</v>
      </c>
      <c r="BW595" s="4" t="s">
        <v>9</v>
      </c>
      <c r="BX595" s="4" t="s">
        <v>5901</v>
      </c>
      <c r="BY595" s="4" t="s">
        <v>9</v>
      </c>
      <c r="BZ595" s="4" t="s">
        <v>9</v>
      </c>
      <c r="CA595" s="4" t="s">
        <v>9</v>
      </c>
      <c r="CB595" s="4" t="s">
        <v>9</v>
      </c>
      <c r="CC595" s="4" t="s">
        <v>9</v>
      </c>
      <c r="CD595" s="4" t="s">
        <v>9</v>
      </c>
      <c r="CE595" s="4" t="s">
        <v>9</v>
      </c>
      <c r="CF595" s="4" t="s">
        <v>5902</v>
      </c>
      <c r="CG595" s="4" t="s">
        <v>9</v>
      </c>
      <c r="CH595" s="4" t="s">
        <v>9</v>
      </c>
      <c r="CI595" s="4" t="s">
        <v>9</v>
      </c>
      <c r="CJ595" s="4" t="s">
        <v>9</v>
      </c>
      <c r="CK595" s="104">
        <v>0.51755787037037004</v>
      </c>
      <c r="CL595" s="104">
        <v>0</v>
      </c>
      <c r="CM595" s="4" t="s">
        <v>9</v>
      </c>
      <c r="CN595" s="4" t="s">
        <v>5902</v>
      </c>
      <c r="CO595" s="4" t="s">
        <v>9</v>
      </c>
      <c r="CP595" s="4" t="s">
        <v>9</v>
      </c>
      <c r="CQ595" s="4" t="s">
        <v>9</v>
      </c>
      <c r="CR595" s="4" t="s">
        <v>9</v>
      </c>
      <c r="CS595" s="4" t="s">
        <v>9</v>
      </c>
      <c r="CT595" s="4" t="s">
        <v>9</v>
      </c>
      <c r="CU595" s="4" t="s">
        <v>9</v>
      </c>
      <c r="CV595" s="4" t="s">
        <v>11</v>
      </c>
      <c r="CW595" s="4" t="s">
        <v>5909</v>
      </c>
      <c r="CX595" s="4" t="s">
        <v>9</v>
      </c>
      <c r="CY595" s="4" t="s">
        <v>9</v>
      </c>
      <c r="CZ595" s="4" t="s">
        <v>9</v>
      </c>
      <c r="DA595" s="4" t="s">
        <v>9</v>
      </c>
      <c r="DB595" s="4" t="s">
        <v>9</v>
      </c>
      <c r="DC595" s="102"/>
      <c r="DE595" s="8" t="str">
        <f t="shared" si="18"/>
        <v>XPY111</v>
      </c>
      <c r="DF595" s="8" t="str">
        <f t="shared" si="19"/>
        <v>Swift Swap @ 1.25</v>
      </c>
    </row>
    <row r="596" spans="1:110">
      <c r="A596" s="4" t="s">
        <v>6502</v>
      </c>
      <c r="B596" s="4" t="s">
        <v>5899</v>
      </c>
      <c r="C596" s="4" t="s">
        <v>4955</v>
      </c>
      <c r="D596" s="4" t="s">
        <v>9</v>
      </c>
      <c r="E596" s="4" t="s">
        <v>5900</v>
      </c>
      <c r="F596" s="102">
        <v>44502</v>
      </c>
      <c r="G596" s="4" t="s">
        <v>9</v>
      </c>
      <c r="H596" s="102"/>
      <c r="I596" s="4" t="s">
        <v>7270</v>
      </c>
      <c r="J596" s="4" t="s">
        <v>9</v>
      </c>
      <c r="K596" s="4" t="s">
        <v>5002</v>
      </c>
      <c r="L596" s="4" t="s">
        <v>9</v>
      </c>
      <c r="M596" s="4" t="s">
        <v>9</v>
      </c>
      <c r="N596" s="4" t="s">
        <v>5002</v>
      </c>
      <c r="O596" s="4" t="s">
        <v>4955</v>
      </c>
      <c r="P596" s="4" t="s">
        <v>5901</v>
      </c>
      <c r="Q596" s="4" t="s">
        <v>9</v>
      </c>
      <c r="R596" s="4" t="s">
        <v>9</v>
      </c>
      <c r="S596" s="4" t="s">
        <v>11</v>
      </c>
      <c r="T596" s="4" t="s">
        <v>1449</v>
      </c>
      <c r="U596" s="4" t="s">
        <v>5902</v>
      </c>
      <c r="V596" s="102"/>
      <c r="W596" s="4" t="s">
        <v>5902</v>
      </c>
      <c r="X596" s="4" t="s">
        <v>9</v>
      </c>
      <c r="Y596" s="4" t="s">
        <v>11</v>
      </c>
      <c r="Z596" s="4" t="s">
        <v>9</v>
      </c>
      <c r="AA596" s="4" t="s">
        <v>9</v>
      </c>
      <c r="AB596" s="102"/>
      <c r="AC596" s="102"/>
      <c r="AD596" s="102"/>
      <c r="AE596" s="102">
        <v>44502</v>
      </c>
      <c r="AF596" s="102"/>
      <c r="AG596" s="102"/>
      <c r="AH596" s="4" t="s">
        <v>5903</v>
      </c>
      <c r="AI596" s="4" t="s">
        <v>9</v>
      </c>
      <c r="AJ596" s="4" t="s">
        <v>9</v>
      </c>
      <c r="AK596" s="4" t="s">
        <v>9</v>
      </c>
      <c r="AL596" s="4" t="s">
        <v>5904</v>
      </c>
      <c r="AM596" s="4" t="s">
        <v>5905</v>
      </c>
      <c r="AN596" s="4" t="s">
        <v>9</v>
      </c>
      <c r="AO596" s="4" t="s">
        <v>9</v>
      </c>
      <c r="AP596" s="4" t="s">
        <v>5902</v>
      </c>
      <c r="AQ596" s="4" t="s">
        <v>9</v>
      </c>
      <c r="AR596" s="4" t="s">
        <v>9</v>
      </c>
      <c r="AS596" s="4" t="s">
        <v>9</v>
      </c>
      <c r="AT596" s="4" t="s">
        <v>9</v>
      </c>
      <c r="AU596" s="4" t="s">
        <v>9</v>
      </c>
      <c r="AV596" s="102"/>
      <c r="AW596" s="4" t="s">
        <v>5902</v>
      </c>
      <c r="AX596" s="4" t="s">
        <v>9</v>
      </c>
      <c r="AY596" s="4" t="s">
        <v>9</v>
      </c>
      <c r="AZ596" s="4" t="s">
        <v>9</v>
      </c>
      <c r="BA596" s="4" t="s">
        <v>9</v>
      </c>
      <c r="BB596" s="103">
        <v>0</v>
      </c>
      <c r="BC596" s="102"/>
      <c r="BD596" s="4" t="s">
        <v>9</v>
      </c>
      <c r="BE596" s="102"/>
      <c r="BF596" s="102"/>
      <c r="BG596" s="4" t="s">
        <v>9</v>
      </c>
      <c r="BH596" s="4" t="s">
        <v>5906</v>
      </c>
      <c r="BI596" s="4" t="s">
        <v>9</v>
      </c>
      <c r="BJ596" s="4" t="s">
        <v>9</v>
      </c>
      <c r="BK596" s="4" t="s">
        <v>9</v>
      </c>
      <c r="BL596" s="4" t="s">
        <v>9</v>
      </c>
      <c r="BM596" s="4" t="s">
        <v>9</v>
      </c>
      <c r="BN596" s="4" t="s">
        <v>5907</v>
      </c>
      <c r="BO596" s="4" t="s">
        <v>5908</v>
      </c>
      <c r="BP596" s="4" t="s">
        <v>9</v>
      </c>
      <c r="BQ596" s="4" t="s">
        <v>9</v>
      </c>
      <c r="BR596" s="4" t="s">
        <v>5902</v>
      </c>
      <c r="BS596" s="4" t="s">
        <v>9</v>
      </c>
      <c r="BT596" s="4" t="s">
        <v>9</v>
      </c>
      <c r="BU596" s="4" t="s">
        <v>9</v>
      </c>
      <c r="BV596" s="4" t="s">
        <v>9</v>
      </c>
      <c r="BW596" s="4" t="s">
        <v>9</v>
      </c>
      <c r="BX596" s="4" t="s">
        <v>5901</v>
      </c>
      <c r="BY596" s="4" t="s">
        <v>9</v>
      </c>
      <c r="BZ596" s="4" t="s">
        <v>9</v>
      </c>
      <c r="CA596" s="4" t="s">
        <v>9</v>
      </c>
      <c r="CB596" s="4" t="s">
        <v>9</v>
      </c>
      <c r="CC596" s="4" t="s">
        <v>9</v>
      </c>
      <c r="CD596" s="4" t="s">
        <v>9</v>
      </c>
      <c r="CE596" s="4" t="s">
        <v>9</v>
      </c>
      <c r="CF596" s="4" t="s">
        <v>5902</v>
      </c>
      <c r="CG596" s="4" t="s">
        <v>9</v>
      </c>
      <c r="CH596" s="4" t="s">
        <v>9</v>
      </c>
      <c r="CI596" s="4" t="s">
        <v>9</v>
      </c>
      <c r="CJ596" s="4" t="s">
        <v>9</v>
      </c>
      <c r="CK596" s="104">
        <v>0.51755787037037004</v>
      </c>
      <c r="CL596" s="104">
        <v>0</v>
      </c>
      <c r="CM596" s="4" t="s">
        <v>9</v>
      </c>
      <c r="CN596" s="4" t="s">
        <v>5902</v>
      </c>
      <c r="CO596" s="4" t="s">
        <v>9</v>
      </c>
      <c r="CP596" s="4" t="s">
        <v>9</v>
      </c>
      <c r="CQ596" s="4" t="s">
        <v>9</v>
      </c>
      <c r="CR596" s="4" t="s">
        <v>9</v>
      </c>
      <c r="CS596" s="4" t="s">
        <v>9</v>
      </c>
      <c r="CT596" s="4" t="s">
        <v>9</v>
      </c>
      <c r="CU596" s="4" t="s">
        <v>9</v>
      </c>
      <c r="CV596" s="4" t="s">
        <v>11</v>
      </c>
      <c r="CW596" s="4" t="s">
        <v>5909</v>
      </c>
      <c r="CX596" s="4" t="s">
        <v>9</v>
      </c>
      <c r="CY596" s="4" t="s">
        <v>9</v>
      </c>
      <c r="CZ596" s="4" t="s">
        <v>9</v>
      </c>
      <c r="DA596" s="4" t="s">
        <v>9</v>
      </c>
      <c r="DB596" s="4" t="s">
        <v>9</v>
      </c>
      <c r="DC596" s="102"/>
      <c r="DE596" s="8" t="str">
        <f t="shared" si="18"/>
        <v>XPY112</v>
      </c>
      <c r="DF596" s="8" t="str">
        <f t="shared" si="19"/>
        <v>Public Holiday Not Worked ADP</v>
      </c>
    </row>
    <row r="597" spans="1:110">
      <c r="A597" s="4" t="s">
        <v>6503</v>
      </c>
      <c r="B597" s="4" t="s">
        <v>5899</v>
      </c>
      <c r="C597" s="4" t="s">
        <v>4955</v>
      </c>
      <c r="D597" s="4" t="s">
        <v>9</v>
      </c>
      <c r="E597" s="4" t="s">
        <v>5900</v>
      </c>
      <c r="F597" s="102">
        <v>44502</v>
      </c>
      <c r="G597" s="4" t="s">
        <v>9</v>
      </c>
      <c r="H597" s="102"/>
      <c r="I597" s="4" t="s">
        <v>7271</v>
      </c>
      <c r="J597" s="4" t="s">
        <v>9</v>
      </c>
      <c r="K597" s="4" t="s">
        <v>5002</v>
      </c>
      <c r="L597" s="4" t="s">
        <v>9</v>
      </c>
      <c r="M597" s="4" t="s">
        <v>9</v>
      </c>
      <c r="N597" s="4" t="s">
        <v>5002</v>
      </c>
      <c r="O597" s="4" t="s">
        <v>4955</v>
      </c>
      <c r="P597" s="4" t="s">
        <v>5901</v>
      </c>
      <c r="Q597" s="4" t="s">
        <v>9</v>
      </c>
      <c r="R597" s="4" t="s">
        <v>9</v>
      </c>
      <c r="S597" s="4" t="s">
        <v>11</v>
      </c>
      <c r="T597" s="4" t="s">
        <v>1449</v>
      </c>
      <c r="U597" s="4" t="s">
        <v>5902</v>
      </c>
      <c r="V597" s="102"/>
      <c r="W597" s="4" t="s">
        <v>5902</v>
      </c>
      <c r="X597" s="4" t="s">
        <v>9</v>
      </c>
      <c r="Y597" s="4" t="s">
        <v>11</v>
      </c>
      <c r="Z597" s="4" t="s">
        <v>9</v>
      </c>
      <c r="AA597" s="4" t="s">
        <v>9</v>
      </c>
      <c r="AB597" s="102"/>
      <c r="AC597" s="102"/>
      <c r="AD597" s="102"/>
      <c r="AE597" s="102">
        <v>44502</v>
      </c>
      <c r="AF597" s="102"/>
      <c r="AG597" s="102"/>
      <c r="AH597" s="4" t="s">
        <v>5903</v>
      </c>
      <c r="AI597" s="4" t="s">
        <v>9</v>
      </c>
      <c r="AJ597" s="4" t="s">
        <v>9</v>
      </c>
      <c r="AK597" s="4" t="s">
        <v>9</v>
      </c>
      <c r="AL597" s="4" t="s">
        <v>5904</v>
      </c>
      <c r="AM597" s="4" t="s">
        <v>5905</v>
      </c>
      <c r="AN597" s="4" t="s">
        <v>9</v>
      </c>
      <c r="AO597" s="4" t="s">
        <v>9</v>
      </c>
      <c r="AP597" s="4" t="s">
        <v>5902</v>
      </c>
      <c r="AQ597" s="4" t="s">
        <v>9</v>
      </c>
      <c r="AR597" s="4" t="s">
        <v>9</v>
      </c>
      <c r="AS597" s="4" t="s">
        <v>9</v>
      </c>
      <c r="AT597" s="4" t="s">
        <v>9</v>
      </c>
      <c r="AU597" s="4" t="s">
        <v>9</v>
      </c>
      <c r="AV597" s="102"/>
      <c r="AW597" s="4" t="s">
        <v>5902</v>
      </c>
      <c r="AX597" s="4" t="s">
        <v>9</v>
      </c>
      <c r="AY597" s="4" t="s">
        <v>9</v>
      </c>
      <c r="AZ597" s="4" t="s">
        <v>9</v>
      </c>
      <c r="BA597" s="4" t="s">
        <v>9</v>
      </c>
      <c r="BB597" s="103">
        <v>0</v>
      </c>
      <c r="BC597" s="102"/>
      <c r="BD597" s="4" t="s">
        <v>9</v>
      </c>
      <c r="BE597" s="102"/>
      <c r="BF597" s="102"/>
      <c r="BG597" s="4" t="s">
        <v>9</v>
      </c>
      <c r="BH597" s="4" t="s">
        <v>5906</v>
      </c>
      <c r="BI597" s="4" t="s">
        <v>9</v>
      </c>
      <c r="BJ597" s="4" t="s">
        <v>9</v>
      </c>
      <c r="BK597" s="4" t="s">
        <v>9</v>
      </c>
      <c r="BL597" s="4" t="s">
        <v>9</v>
      </c>
      <c r="BM597" s="4" t="s">
        <v>9</v>
      </c>
      <c r="BN597" s="4" t="s">
        <v>5907</v>
      </c>
      <c r="BO597" s="4" t="s">
        <v>5908</v>
      </c>
      <c r="BP597" s="4" t="s">
        <v>9</v>
      </c>
      <c r="BQ597" s="4" t="s">
        <v>9</v>
      </c>
      <c r="BR597" s="4" t="s">
        <v>5902</v>
      </c>
      <c r="BS597" s="4" t="s">
        <v>9</v>
      </c>
      <c r="BT597" s="4" t="s">
        <v>9</v>
      </c>
      <c r="BU597" s="4" t="s">
        <v>9</v>
      </c>
      <c r="BV597" s="4" t="s">
        <v>9</v>
      </c>
      <c r="BW597" s="4" t="s">
        <v>9</v>
      </c>
      <c r="BX597" s="4" t="s">
        <v>5901</v>
      </c>
      <c r="BY597" s="4" t="s">
        <v>9</v>
      </c>
      <c r="BZ597" s="4" t="s">
        <v>9</v>
      </c>
      <c r="CA597" s="4" t="s">
        <v>9</v>
      </c>
      <c r="CB597" s="4" t="s">
        <v>9</v>
      </c>
      <c r="CC597" s="4" t="s">
        <v>9</v>
      </c>
      <c r="CD597" s="4" t="s">
        <v>9</v>
      </c>
      <c r="CE597" s="4" t="s">
        <v>9</v>
      </c>
      <c r="CF597" s="4" t="s">
        <v>5902</v>
      </c>
      <c r="CG597" s="4" t="s">
        <v>9</v>
      </c>
      <c r="CH597" s="4" t="s">
        <v>9</v>
      </c>
      <c r="CI597" s="4" t="s">
        <v>9</v>
      </c>
      <c r="CJ597" s="4" t="s">
        <v>9</v>
      </c>
      <c r="CK597" s="104">
        <v>0.51755787037037004</v>
      </c>
      <c r="CL597" s="104">
        <v>0</v>
      </c>
      <c r="CM597" s="4" t="s">
        <v>9</v>
      </c>
      <c r="CN597" s="4" t="s">
        <v>5902</v>
      </c>
      <c r="CO597" s="4" t="s">
        <v>9</v>
      </c>
      <c r="CP597" s="4" t="s">
        <v>9</v>
      </c>
      <c r="CQ597" s="4" t="s">
        <v>9</v>
      </c>
      <c r="CR597" s="4" t="s">
        <v>9</v>
      </c>
      <c r="CS597" s="4" t="s">
        <v>9</v>
      </c>
      <c r="CT597" s="4" t="s">
        <v>9</v>
      </c>
      <c r="CU597" s="4" t="s">
        <v>9</v>
      </c>
      <c r="CV597" s="4" t="s">
        <v>11</v>
      </c>
      <c r="CW597" s="4" t="s">
        <v>5909</v>
      </c>
      <c r="CX597" s="4" t="s">
        <v>9</v>
      </c>
      <c r="CY597" s="4" t="s">
        <v>9</v>
      </c>
      <c r="CZ597" s="4" t="s">
        <v>9</v>
      </c>
      <c r="DA597" s="4" t="s">
        <v>9</v>
      </c>
      <c r="DB597" s="4" t="s">
        <v>9</v>
      </c>
      <c r="DC597" s="102"/>
      <c r="DE597" s="8" t="str">
        <f t="shared" si="18"/>
        <v>XPY113</v>
      </c>
      <c r="DF597" s="8" t="str">
        <f t="shared" si="19"/>
        <v>Public Holiday Not Worked RDP</v>
      </c>
    </row>
    <row r="598" spans="1:110">
      <c r="A598" s="4" t="s">
        <v>6504</v>
      </c>
      <c r="B598" s="4" t="s">
        <v>5899</v>
      </c>
      <c r="C598" s="4" t="s">
        <v>4955</v>
      </c>
      <c r="D598" s="4" t="s">
        <v>9</v>
      </c>
      <c r="E598" s="4" t="s">
        <v>5900</v>
      </c>
      <c r="F598" s="102">
        <v>44502</v>
      </c>
      <c r="G598" s="4" t="s">
        <v>9</v>
      </c>
      <c r="H598" s="102"/>
      <c r="I598" s="4" t="s">
        <v>7272</v>
      </c>
      <c r="J598" s="4" t="s">
        <v>9</v>
      </c>
      <c r="K598" s="4" t="s">
        <v>5002</v>
      </c>
      <c r="L598" s="4" t="s">
        <v>9</v>
      </c>
      <c r="M598" s="4" t="s">
        <v>9</v>
      </c>
      <c r="N598" s="4" t="s">
        <v>5002</v>
      </c>
      <c r="O598" s="4" t="s">
        <v>4955</v>
      </c>
      <c r="P598" s="4" t="s">
        <v>5901</v>
      </c>
      <c r="Q598" s="4" t="s">
        <v>9</v>
      </c>
      <c r="R598" s="4" t="s">
        <v>9</v>
      </c>
      <c r="S598" s="4" t="s">
        <v>11</v>
      </c>
      <c r="T598" s="4" t="s">
        <v>1449</v>
      </c>
      <c r="U598" s="4" t="s">
        <v>5902</v>
      </c>
      <c r="V598" s="102"/>
      <c r="W598" s="4" t="s">
        <v>5902</v>
      </c>
      <c r="X598" s="4" t="s">
        <v>9</v>
      </c>
      <c r="Y598" s="4" t="s">
        <v>11</v>
      </c>
      <c r="Z598" s="4" t="s">
        <v>9</v>
      </c>
      <c r="AA598" s="4" t="s">
        <v>9</v>
      </c>
      <c r="AB598" s="102"/>
      <c r="AC598" s="102"/>
      <c r="AD598" s="102"/>
      <c r="AE598" s="102">
        <v>44502</v>
      </c>
      <c r="AF598" s="102"/>
      <c r="AG598" s="102"/>
      <c r="AH598" s="4" t="s">
        <v>5903</v>
      </c>
      <c r="AI598" s="4" t="s">
        <v>9</v>
      </c>
      <c r="AJ598" s="4" t="s">
        <v>9</v>
      </c>
      <c r="AK598" s="4" t="s">
        <v>9</v>
      </c>
      <c r="AL598" s="4" t="s">
        <v>5904</v>
      </c>
      <c r="AM598" s="4" t="s">
        <v>5905</v>
      </c>
      <c r="AN598" s="4" t="s">
        <v>9</v>
      </c>
      <c r="AO598" s="4" t="s">
        <v>9</v>
      </c>
      <c r="AP598" s="4" t="s">
        <v>5902</v>
      </c>
      <c r="AQ598" s="4" t="s">
        <v>9</v>
      </c>
      <c r="AR598" s="4" t="s">
        <v>9</v>
      </c>
      <c r="AS598" s="4" t="s">
        <v>9</v>
      </c>
      <c r="AT598" s="4" t="s">
        <v>9</v>
      </c>
      <c r="AU598" s="4" t="s">
        <v>9</v>
      </c>
      <c r="AV598" s="102"/>
      <c r="AW598" s="4" t="s">
        <v>5902</v>
      </c>
      <c r="AX598" s="4" t="s">
        <v>9</v>
      </c>
      <c r="AY598" s="4" t="s">
        <v>9</v>
      </c>
      <c r="AZ598" s="4" t="s">
        <v>9</v>
      </c>
      <c r="BA598" s="4" t="s">
        <v>9</v>
      </c>
      <c r="BB598" s="103">
        <v>0</v>
      </c>
      <c r="BC598" s="102"/>
      <c r="BD598" s="4" t="s">
        <v>9</v>
      </c>
      <c r="BE598" s="102"/>
      <c r="BF598" s="102"/>
      <c r="BG598" s="4" t="s">
        <v>9</v>
      </c>
      <c r="BH598" s="4" t="s">
        <v>5906</v>
      </c>
      <c r="BI598" s="4" t="s">
        <v>9</v>
      </c>
      <c r="BJ598" s="4" t="s">
        <v>9</v>
      </c>
      <c r="BK598" s="4" t="s">
        <v>9</v>
      </c>
      <c r="BL598" s="4" t="s">
        <v>9</v>
      </c>
      <c r="BM598" s="4" t="s">
        <v>9</v>
      </c>
      <c r="BN598" s="4" t="s">
        <v>5907</v>
      </c>
      <c r="BO598" s="4" t="s">
        <v>5908</v>
      </c>
      <c r="BP598" s="4" t="s">
        <v>9</v>
      </c>
      <c r="BQ598" s="4" t="s">
        <v>9</v>
      </c>
      <c r="BR598" s="4" t="s">
        <v>5902</v>
      </c>
      <c r="BS598" s="4" t="s">
        <v>9</v>
      </c>
      <c r="BT598" s="4" t="s">
        <v>9</v>
      </c>
      <c r="BU598" s="4" t="s">
        <v>9</v>
      </c>
      <c r="BV598" s="4" t="s">
        <v>9</v>
      </c>
      <c r="BW598" s="4" t="s">
        <v>9</v>
      </c>
      <c r="BX598" s="4" t="s">
        <v>5901</v>
      </c>
      <c r="BY598" s="4" t="s">
        <v>9</v>
      </c>
      <c r="BZ598" s="4" t="s">
        <v>9</v>
      </c>
      <c r="CA598" s="4" t="s">
        <v>9</v>
      </c>
      <c r="CB598" s="4" t="s">
        <v>9</v>
      </c>
      <c r="CC598" s="4" t="s">
        <v>9</v>
      </c>
      <c r="CD598" s="4" t="s">
        <v>9</v>
      </c>
      <c r="CE598" s="4" t="s">
        <v>9</v>
      </c>
      <c r="CF598" s="4" t="s">
        <v>5902</v>
      </c>
      <c r="CG598" s="4" t="s">
        <v>9</v>
      </c>
      <c r="CH598" s="4" t="s">
        <v>9</v>
      </c>
      <c r="CI598" s="4" t="s">
        <v>9</v>
      </c>
      <c r="CJ598" s="4" t="s">
        <v>9</v>
      </c>
      <c r="CK598" s="104">
        <v>0.51755787037037004</v>
      </c>
      <c r="CL598" s="104">
        <v>0</v>
      </c>
      <c r="CM598" s="4" t="s">
        <v>9</v>
      </c>
      <c r="CN598" s="4" t="s">
        <v>5902</v>
      </c>
      <c r="CO598" s="4" t="s">
        <v>9</v>
      </c>
      <c r="CP598" s="4" t="s">
        <v>9</v>
      </c>
      <c r="CQ598" s="4" t="s">
        <v>9</v>
      </c>
      <c r="CR598" s="4" t="s">
        <v>9</v>
      </c>
      <c r="CS598" s="4" t="s">
        <v>9</v>
      </c>
      <c r="CT598" s="4" t="s">
        <v>9</v>
      </c>
      <c r="CU598" s="4" t="s">
        <v>9</v>
      </c>
      <c r="CV598" s="4" t="s">
        <v>11</v>
      </c>
      <c r="CW598" s="4" t="s">
        <v>5909</v>
      </c>
      <c r="CX598" s="4" t="s">
        <v>9</v>
      </c>
      <c r="CY598" s="4" t="s">
        <v>9</v>
      </c>
      <c r="CZ598" s="4" t="s">
        <v>9</v>
      </c>
      <c r="DA598" s="4" t="s">
        <v>9</v>
      </c>
      <c r="DB598" s="4" t="s">
        <v>9</v>
      </c>
      <c r="DC598" s="102"/>
      <c r="DE598" s="8" t="str">
        <f t="shared" si="18"/>
        <v>XPY118</v>
      </c>
      <c r="DF598" s="8" t="str">
        <f t="shared" si="19"/>
        <v>Public Holiday Worked OT T-0.25</v>
      </c>
    </row>
    <row r="599" spans="1:110">
      <c r="A599" s="4" t="s">
        <v>6505</v>
      </c>
      <c r="B599" s="4" t="s">
        <v>5899</v>
      </c>
      <c r="C599" s="4" t="s">
        <v>4955</v>
      </c>
      <c r="D599" s="4" t="s">
        <v>9</v>
      </c>
      <c r="E599" s="4" t="s">
        <v>5900</v>
      </c>
      <c r="F599" s="102">
        <v>44502</v>
      </c>
      <c r="G599" s="4" t="s">
        <v>9</v>
      </c>
      <c r="H599" s="102"/>
      <c r="I599" s="4" t="s">
        <v>7273</v>
      </c>
      <c r="J599" s="4" t="s">
        <v>9</v>
      </c>
      <c r="K599" s="4" t="s">
        <v>5002</v>
      </c>
      <c r="L599" s="4" t="s">
        <v>9</v>
      </c>
      <c r="M599" s="4" t="s">
        <v>9</v>
      </c>
      <c r="N599" s="4" t="s">
        <v>5002</v>
      </c>
      <c r="O599" s="4" t="s">
        <v>4955</v>
      </c>
      <c r="P599" s="4" t="s">
        <v>5901</v>
      </c>
      <c r="Q599" s="4" t="s">
        <v>9</v>
      </c>
      <c r="R599" s="4" t="s">
        <v>9</v>
      </c>
      <c r="S599" s="4" t="s">
        <v>11</v>
      </c>
      <c r="T599" s="4" t="s">
        <v>1449</v>
      </c>
      <c r="U599" s="4" t="s">
        <v>5902</v>
      </c>
      <c r="V599" s="102"/>
      <c r="W599" s="4" t="s">
        <v>5902</v>
      </c>
      <c r="X599" s="4" t="s">
        <v>9</v>
      </c>
      <c r="Y599" s="4" t="s">
        <v>11</v>
      </c>
      <c r="Z599" s="4" t="s">
        <v>9</v>
      </c>
      <c r="AA599" s="4" t="s">
        <v>9</v>
      </c>
      <c r="AB599" s="102"/>
      <c r="AC599" s="102"/>
      <c r="AD599" s="102"/>
      <c r="AE599" s="102">
        <v>44502</v>
      </c>
      <c r="AF599" s="102"/>
      <c r="AG599" s="102"/>
      <c r="AH599" s="4" t="s">
        <v>5903</v>
      </c>
      <c r="AI599" s="4" t="s">
        <v>9</v>
      </c>
      <c r="AJ599" s="4" t="s">
        <v>9</v>
      </c>
      <c r="AK599" s="4" t="s">
        <v>9</v>
      </c>
      <c r="AL599" s="4" t="s">
        <v>5904</v>
      </c>
      <c r="AM599" s="4" t="s">
        <v>5905</v>
      </c>
      <c r="AN599" s="4" t="s">
        <v>9</v>
      </c>
      <c r="AO599" s="4" t="s">
        <v>9</v>
      </c>
      <c r="AP599" s="4" t="s">
        <v>5902</v>
      </c>
      <c r="AQ599" s="4" t="s">
        <v>9</v>
      </c>
      <c r="AR599" s="4" t="s">
        <v>9</v>
      </c>
      <c r="AS599" s="4" t="s">
        <v>9</v>
      </c>
      <c r="AT599" s="4" t="s">
        <v>9</v>
      </c>
      <c r="AU599" s="4" t="s">
        <v>9</v>
      </c>
      <c r="AV599" s="102"/>
      <c r="AW599" s="4" t="s">
        <v>5902</v>
      </c>
      <c r="AX599" s="4" t="s">
        <v>9</v>
      </c>
      <c r="AY599" s="4" t="s">
        <v>9</v>
      </c>
      <c r="AZ599" s="4" t="s">
        <v>9</v>
      </c>
      <c r="BA599" s="4" t="s">
        <v>9</v>
      </c>
      <c r="BB599" s="103">
        <v>0</v>
      </c>
      <c r="BC599" s="102"/>
      <c r="BD599" s="4" t="s">
        <v>9</v>
      </c>
      <c r="BE599" s="102"/>
      <c r="BF599" s="102"/>
      <c r="BG599" s="4" t="s">
        <v>9</v>
      </c>
      <c r="BH599" s="4" t="s">
        <v>5906</v>
      </c>
      <c r="BI599" s="4" t="s">
        <v>9</v>
      </c>
      <c r="BJ599" s="4" t="s">
        <v>9</v>
      </c>
      <c r="BK599" s="4" t="s">
        <v>9</v>
      </c>
      <c r="BL599" s="4" t="s">
        <v>9</v>
      </c>
      <c r="BM599" s="4" t="s">
        <v>9</v>
      </c>
      <c r="BN599" s="4" t="s">
        <v>5907</v>
      </c>
      <c r="BO599" s="4" t="s">
        <v>5908</v>
      </c>
      <c r="BP599" s="4" t="s">
        <v>9</v>
      </c>
      <c r="BQ599" s="4" t="s">
        <v>9</v>
      </c>
      <c r="BR599" s="4" t="s">
        <v>5902</v>
      </c>
      <c r="BS599" s="4" t="s">
        <v>9</v>
      </c>
      <c r="BT599" s="4" t="s">
        <v>9</v>
      </c>
      <c r="BU599" s="4" t="s">
        <v>9</v>
      </c>
      <c r="BV599" s="4" t="s">
        <v>9</v>
      </c>
      <c r="BW599" s="4" t="s">
        <v>9</v>
      </c>
      <c r="BX599" s="4" t="s">
        <v>5901</v>
      </c>
      <c r="BY599" s="4" t="s">
        <v>9</v>
      </c>
      <c r="BZ599" s="4" t="s">
        <v>9</v>
      </c>
      <c r="CA599" s="4" t="s">
        <v>9</v>
      </c>
      <c r="CB599" s="4" t="s">
        <v>9</v>
      </c>
      <c r="CC599" s="4" t="s">
        <v>9</v>
      </c>
      <c r="CD599" s="4" t="s">
        <v>9</v>
      </c>
      <c r="CE599" s="4" t="s">
        <v>9</v>
      </c>
      <c r="CF599" s="4" t="s">
        <v>5902</v>
      </c>
      <c r="CG599" s="4" t="s">
        <v>9</v>
      </c>
      <c r="CH599" s="4" t="s">
        <v>9</v>
      </c>
      <c r="CI599" s="4" t="s">
        <v>9</v>
      </c>
      <c r="CJ599" s="4" t="s">
        <v>9</v>
      </c>
      <c r="CK599" s="104">
        <v>0.51755787037037004</v>
      </c>
      <c r="CL599" s="104">
        <v>0</v>
      </c>
      <c r="CM599" s="4" t="s">
        <v>9</v>
      </c>
      <c r="CN599" s="4" t="s">
        <v>5902</v>
      </c>
      <c r="CO599" s="4" t="s">
        <v>9</v>
      </c>
      <c r="CP599" s="4" t="s">
        <v>9</v>
      </c>
      <c r="CQ599" s="4" t="s">
        <v>9</v>
      </c>
      <c r="CR599" s="4" t="s">
        <v>9</v>
      </c>
      <c r="CS599" s="4" t="s">
        <v>9</v>
      </c>
      <c r="CT599" s="4" t="s">
        <v>9</v>
      </c>
      <c r="CU599" s="4" t="s">
        <v>9</v>
      </c>
      <c r="CV599" s="4" t="s">
        <v>11</v>
      </c>
      <c r="CW599" s="4" t="s">
        <v>5909</v>
      </c>
      <c r="CX599" s="4" t="s">
        <v>9</v>
      </c>
      <c r="CY599" s="4" t="s">
        <v>9</v>
      </c>
      <c r="CZ599" s="4" t="s">
        <v>9</v>
      </c>
      <c r="DA599" s="4" t="s">
        <v>9</v>
      </c>
      <c r="DB599" s="4" t="s">
        <v>9</v>
      </c>
      <c r="DC599" s="102"/>
      <c r="DE599" s="8" t="str">
        <f t="shared" si="18"/>
        <v>XPY119</v>
      </c>
      <c r="DF599" s="8" t="str">
        <f t="shared" si="19"/>
        <v>Public Holiday Worked OT T-1.25</v>
      </c>
    </row>
    <row r="600" spans="1:110">
      <c r="A600" s="4" t="s">
        <v>6506</v>
      </c>
      <c r="B600" s="4" t="s">
        <v>5899</v>
      </c>
      <c r="C600" s="4" t="s">
        <v>4955</v>
      </c>
      <c r="D600" s="4" t="s">
        <v>9</v>
      </c>
      <c r="E600" s="4" t="s">
        <v>5900</v>
      </c>
      <c r="F600" s="102">
        <v>44502</v>
      </c>
      <c r="G600" s="4" t="s">
        <v>9</v>
      </c>
      <c r="H600" s="102"/>
      <c r="I600" s="4" t="s">
        <v>7274</v>
      </c>
      <c r="J600" s="4" t="s">
        <v>9</v>
      </c>
      <c r="K600" s="4" t="s">
        <v>5002</v>
      </c>
      <c r="L600" s="4" t="s">
        <v>9</v>
      </c>
      <c r="M600" s="4" t="s">
        <v>9</v>
      </c>
      <c r="N600" s="4" t="s">
        <v>5002</v>
      </c>
      <c r="O600" s="4" t="s">
        <v>4955</v>
      </c>
      <c r="P600" s="4" t="s">
        <v>5901</v>
      </c>
      <c r="Q600" s="4" t="s">
        <v>9</v>
      </c>
      <c r="R600" s="4" t="s">
        <v>9</v>
      </c>
      <c r="S600" s="4" t="s">
        <v>11</v>
      </c>
      <c r="T600" s="4" t="s">
        <v>1449</v>
      </c>
      <c r="U600" s="4" t="s">
        <v>5902</v>
      </c>
      <c r="V600" s="102"/>
      <c r="W600" s="4" t="s">
        <v>5902</v>
      </c>
      <c r="X600" s="4" t="s">
        <v>9</v>
      </c>
      <c r="Y600" s="4" t="s">
        <v>11</v>
      </c>
      <c r="Z600" s="4" t="s">
        <v>9</v>
      </c>
      <c r="AA600" s="4" t="s">
        <v>9</v>
      </c>
      <c r="AB600" s="102"/>
      <c r="AC600" s="102"/>
      <c r="AD600" s="102"/>
      <c r="AE600" s="102">
        <v>44502</v>
      </c>
      <c r="AF600" s="102"/>
      <c r="AG600" s="102"/>
      <c r="AH600" s="4" t="s">
        <v>5903</v>
      </c>
      <c r="AI600" s="4" t="s">
        <v>9</v>
      </c>
      <c r="AJ600" s="4" t="s">
        <v>9</v>
      </c>
      <c r="AK600" s="4" t="s">
        <v>9</v>
      </c>
      <c r="AL600" s="4" t="s">
        <v>5904</v>
      </c>
      <c r="AM600" s="4" t="s">
        <v>5905</v>
      </c>
      <c r="AN600" s="4" t="s">
        <v>9</v>
      </c>
      <c r="AO600" s="4" t="s">
        <v>9</v>
      </c>
      <c r="AP600" s="4" t="s">
        <v>5902</v>
      </c>
      <c r="AQ600" s="4" t="s">
        <v>9</v>
      </c>
      <c r="AR600" s="4" t="s">
        <v>9</v>
      </c>
      <c r="AS600" s="4" t="s">
        <v>9</v>
      </c>
      <c r="AT600" s="4" t="s">
        <v>9</v>
      </c>
      <c r="AU600" s="4" t="s">
        <v>9</v>
      </c>
      <c r="AV600" s="102"/>
      <c r="AW600" s="4" t="s">
        <v>5902</v>
      </c>
      <c r="AX600" s="4" t="s">
        <v>9</v>
      </c>
      <c r="AY600" s="4" t="s">
        <v>9</v>
      </c>
      <c r="AZ600" s="4" t="s">
        <v>9</v>
      </c>
      <c r="BA600" s="4" t="s">
        <v>9</v>
      </c>
      <c r="BB600" s="103">
        <v>0</v>
      </c>
      <c r="BC600" s="102"/>
      <c r="BD600" s="4" t="s">
        <v>9</v>
      </c>
      <c r="BE600" s="102"/>
      <c r="BF600" s="102"/>
      <c r="BG600" s="4" t="s">
        <v>9</v>
      </c>
      <c r="BH600" s="4" t="s">
        <v>5906</v>
      </c>
      <c r="BI600" s="4" t="s">
        <v>9</v>
      </c>
      <c r="BJ600" s="4" t="s">
        <v>9</v>
      </c>
      <c r="BK600" s="4" t="s">
        <v>9</v>
      </c>
      <c r="BL600" s="4" t="s">
        <v>9</v>
      </c>
      <c r="BM600" s="4" t="s">
        <v>9</v>
      </c>
      <c r="BN600" s="4" t="s">
        <v>5907</v>
      </c>
      <c r="BO600" s="4" t="s">
        <v>5908</v>
      </c>
      <c r="BP600" s="4" t="s">
        <v>9</v>
      </c>
      <c r="BQ600" s="4" t="s">
        <v>9</v>
      </c>
      <c r="BR600" s="4" t="s">
        <v>5902</v>
      </c>
      <c r="BS600" s="4" t="s">
        <v>9</v>
      </c>
      <c r="BT600" s="4" t="s">
        <v>9</v>
      </c>
      <c r="BU600" s="4" t="s">
        <v>9</v>
      </c>
      <c r="BV600" s="4" t="s">
        <v>9</v>
      </c>
      <c r="BW600" s="4" t="s">
        <v>9</v>
      </c>
      <c r="BX600" s="4" t="s">
        <v>5901</v>
      </c>
      <c r="BY600" s="4" t="s">
        <v>9</v>
      </c>
      <c r="BZ600" s="4" t="s">
        <v>9</v>
      </c>
      <c r="CA600" s="4" t="s">
        <v>9</v>
      </c>
      <c r="CB600" s="4" t="s">
        <v>9</v>
      </c>
      <c r="CC600" s="4" t="s">
        <v>9</v>
      </c>
      <c r="CD600" s="4" t="s">
        <v>9</v>
      </c>
      <c r="CE600" s="4" t="s">
        <v>9</v>
      </c>
      <c r="CF600" s="4" t="s">
        <v>5902</v>
      </c>
      <c r="CG600" s="4" t="s">
        <v>9</v>
      </c>
      <c r="CH600" s="4" t="s">
        <v>9</v>
      </c>
      <c r="CI600" s="4" t="s">
        <v>9</v>
      </c>
      <c r="CJ600" s="4" t="s">
        <v>9</v>
      </c>
      <c r="CK600" s="104">
        <v>0.51755787037037004</v>
      </c>
      <c r="CL600" s="104">
        <v>0</v>
      </c>
      <c r="CM600" s="4" t="s">
        <v>9</v>
      </c>
      <c r="CN600" s="4" t="s">
        <v>5902</v>
      </c>
      <c r="CO600" s="4" t="s">
        <v>9</v>
      </c>
      <c r="CP600" s="4" t="s">
        <v>9</v>
      </c>
      <c r="CQ600" s="4" t="s">
        <v>9</v>
      </c>
      <c r="CR600" s="4" t="s">
        <v>9</v>
      </c>
      <c r="CS600" s="4" t="s">
        <v>9</v>
      </c>
      <c r="CT600" s="4" t="s">
        <v>9</v>
      </c>
      <c r="CU600" s="4" t="s">
        <v>9</v>
      </c>
      <c r="CV600" s="4" t="s">
        <v>11</v>
      </c>
      <c r="CW600" s="4" t="s">
        <v>5909</v>
      </c>
      <c r="CX600" s="4" t="s">
        <v>9</v>
      </c>
      <c r="CY600" s="4" t="s">
        <v>9</v>
      </c>
      <c r="CZ600" s="4" t="s">
        <v>9</v>
      </c>
      <c r="DA600" s="4" t="s">
        <v>9</v>
      </c>
      <c r="DB600" s="4" t="s">
        <v>9</v>
      </c>
      <c r="DC600" s="102"/>
      <c r="DE600" s="8" t="str">
        <f t="shared" si="18"/>
        <v>XPY120</v>
      </c>
      <c r="DF600" s="8" t="str">
        <f t="shared" si="19"/>
        <v>Public Holiday on Term (Hrs)</v>
      </c>
    </row>
    <row r="601" spans="1:110">
      <c r="A601" s="4" t="s">
        <v>6507</v>
      </c>
      <c r="B601" s="4" t="s">
        <v>5899</v>
      </c>
      <c r="C601" s="4" t="s">
        <v>4955</v>
      </c>
      <c r="D601" s="4" t="s">
        <v>9</v>
      </c>
      <c r="E601" s="4" t="s">
        <v>5900</v>
      </c>
      <c r="F601" s="102">
        <v>44502</v>
      </c>
      <c r="G601" s="4" t="s">
        <v>9</v>
      </c>
      <c r="H601" s="102"/>
      <c r="I601" s="4" t="s">
        <v>7275</v>
      </c>
      <c r="J601" s="4" t="s">
        <v>9</v>
      </c>
      <c r="K601" s="4" t="s">
        <v>5002</v>
      </c>
      <c r="L601" s="4" t="s">
        <v>9</v>
      </c>
      <c r="M601" s="4" t="s">
        <v>9</v>
      </c>
      <c r="N601" s="4" t="s">
        <v>5002</v>
      </c>
      <c r="O601" s="4" t="s">
        <v>4955</v>
      </c>
      <c r="P601" s="4" t="s">
        <v>5901</v>
      </c>
      <c r="Q601" s="4" t="s">
        <v>9</v>
      </c>
      <c r="R601" s="4" t="s">
        <v>9</v>
      </c>
      <c r="S601" s="4" t="s">
        <v>11</v>
      </c>
      <c r="T601" s="4" t="s">
        <v>1449</v>
      </c>
      <c r="U601" s="4" t="s">
        <v>5902</v>
      </c>
      <c r="V601" s="102"/>
      <c r="W601" s="4" t="s">
        <v>5902</v>
      </c>
      <c r="X601" s="4" t="s">
        <v>9</v>
      </c>
      <c r="Y601" s="4" t="s">
        <v>11</v>
      </c>
      <c r="Z601" s="4" t="s">
        <v>9</v>
      </c>
      <c r="AA601" s="4" t="s">
        <v>9</v>
      </c>
      <c r="AB601" s="102"/>
      <c r="AC601" s="102"/>
      <c r="AD601" s="102"/>
      <c r="AE601" s="102">
        <v>44502</v>
      </c>
      <c r="AF601" s="102"/>
      <c r="AG601" s="102"/>
      <c r="AH601" s="4" t="s">
        <v>5903</v>
      </c>
      <c r="AI601" s="4" t="s">
        <v>9</v>
      </c>
      <c r="AJ601" s="4" t="s">
        <v>9</v>
      </c>
      <c r="AK601" s="4" t="s">
        <v>9</v>
      </c>
      <c r="AL601" s="4" t="s">
        <v>5904</v>
      </c>
      <c r="AM601" s="4" t="s">
        <v>5905</v>
      </c>
      <c r="AN601" s="4" t="s">
        <v>9</v>
      </c>
      <c r="AO601" s="4" t="s">
        <v>9</v>
      </c>
      <c r="AP601" s="4" t="s">
        <v>5902</v>
      </c>
      <c r="AQ601" s="4" t="s">
        <v>9</v>
      </c>
      <c r="AR601" s="4" t="s">
        <v>9</v>
      </c>
      <c r="AS601" s="4" t="s">
        <v>9</v>
      </c>
      <c r="AT601" s="4" t="s">
        <v>9</v>
      </c>
      <c r="AU601" s="4" t="s">
        <v>9</v>
      </c>
      <c r="AV601" s="102"/>
      <c r="AW601" s="4" t="s">
        <v>5902</v>
      </c>
      <c r="AX601" s="4" t="s">
        <v>9</v>
      </c>
      <c r="AY601" s="4" t="s">
        <v>9</v>
      </c>
      <c r="AZ601" s="4" t="s">
        <v>9</v>
      </c>
      <c r="BA601" s="4" t="s">
        <v>9</v>
      </c>
      <c r="BB601" s="103">
        <v>0</v>
      </c>
      <c r="BC601" s="102"/>
      <c r="BD601" s="4" t="s">
        <v>9</v>
      </c>
      <c r="BE601" s="102"/>
      <c r="BF601" s="102"/>
      <c r="BG601" s="4" t="s">
        <v>9</v>
      </c>
      <c r="BH601" s="4" t="s">
        <v>5906</v>
      </c>
      <c r="BI601" s="4" t="s">
        <v>9</v>
      </c>
      <c r="BJ601" s="4" t="s">
        <v>9</v>
      </c>
      <c r="BK601" s="4" t="s">
        <v>9</v>
      </c>
      <c r="BL601" s="4" t="s">
        <v>9</v>
      </c>
      <c r="BM601" s="4" t="s">
        <v>9</v>
      </c>
      <c r="BN601" s="4" t="s">
        <v>5907</v>
      </c>
      <c r="BO601" s="4" t="s">
        <v>5908</v>
      </c>
      <c r="BP601" s="4" t="s">
        <v>9</v>
      </c>
      <c r="BQ601" s="4" t="s">
        <v>9</v>
      </c>
      <c r="BR601" s="4" t="s">
        <v>5902</v>
      </c>
      <c r="BS601" s="4" t="s">
        <v>9</v>
      </c>
      <c r="BT601" s="4" t="s">
        <v>9</v>
      </c>
      <c r="BU601" s="4" t="s">
        <v>9</v>
      </c>
      <c r="BV601" s="4" t="s">
        <v>9</v>
      </c>
      <c r="BW601" s="4" t="s">
        <v>9</v>
      </c>
      <c r="BX601" s="4" t="s">
        <v>5901</v>
      </c>
      <c r="BY601" s="4" t="s">
        <v>9</v>
      </c>
      <c r="BZ601" s="4" t="s">
        <v>9</v>
      </c>
      <c r="CA601" s="4" t="s">
        <v>9</v>
      </c>
      <c r="CB601" s="4" t="s">
        <v>9</v>
      </c>
      <c r="CC601" s="4" t="s">
        <v>9</v>
      </c>
      <c r="CD601" s="4" t="s">
        <v>9</v>
      </c>
      <c r="CE601" s="4" t="s">
        <v>9</v>
      </c>
      <c r="CF601" s="4" t="s">
        <v>5902</v>
      </c>
      <c r="CG601" s="4" t="s">
        <v>9</v>
      </c>
      <c r="CH601" s="4" t="s">
        <v>9</v>
      </c>
      <c r="CI601" s="4" t="s">
        <v>9</v>
      </c>
      <c r="CJ601" s="4" t="s">
        <v>9</v>
      </c>
      <c r="CK601" s="104">
        <v>0.51755787037037004</v>
      </c>
      <c r="CL601" s="104">
        <v>0</v>
      </c>
      <c r="CM601" s="4" t="s">
        <v>9</v>
      </c>
      <c r="CN601" s="4" t="s">
        <v>5902</v>
      </c>
      <c r="CO601" s="4" t="s">
        <v>9</v>
      </c>
      <c r="CP601" s="4" t="s">
        <v>9</v>
      </c>
      <c r="CQ601" s="4" t="s">
        <v>9</v>
      </c>
      <c r="CR601" s="4" t="s">
        <v>9</v>
      </c>
      <c r="CS601" s="4" t="s">
        <v>9</v>
      </c>
      <c r="CT601" s="4" t="s">
        <v>9</v>
      </c>
      <c r="CU601" s="4" t="s">
        <v>9</v>
      </c>
      <c r="CV601" s="4" t="s">
        <v>11</v>
      </c>
      <c r="CW601" s="4" t="s">
        <v>5909</v>
      </c>
      <c r="CX601" s="4" t="s">
        <v>9</v>
      </c>
      <c r="CY601" s="4" t="s">
        <v>9</v>
      </c>
      <c r="CZ601" s="4" t="s">
        <v>9</v>
      </c>
      <c r="DA601" s="4" t="s">
        <v>9</v>
      </c>
      <c r="DB601" s="4" t="s">
        <v>9</v>
      </c>
      <c r="DC601" s="102"/>
      <c r="DE601" s="8" t="str">
        <f t="shared" si="18"/>
        <v>XPY124</v>
      </c>
      <c r="DF601" s="8" t="str">
        <f t="shared" si="19"/>
        <v>Salary/Wages Overpayment</v>
      </c>
    </row>
    <row r="602" spans="1:110">
      <c r="A602" s="4" t="s">
        <v>6508</v>
      </c>
      <c r="B602" s="4" t="s">
        <v>5899</v>
      </c>
      <c r="C602" s="4" t="s">
        <v>4955</v>
      </c>
      <c r="D602" s="4" t="s">
        <v>9</v>
      </c>
      <c r="E602" s="4" t="s">
        <v>5900</v>
      </c>
      <c r="F602" s="102">
        <v>44502</v>
      </c>
      <c r="G602" s="4" t="s">
        <v>9</v>
      </c>
      <c r="H602" s="102"/>
      <c r="I602" s="4" t="s">
        <v>7276</v>
      </c>
      <c r="J602" s="4" t="s">
        <v>9</v>
      </c>
      <c r="K602" s="4" t="s">
        <v>5002</v>
      </c>
      <c r="L602" s="4" t="s">
        <v>9</v>
      </c>
      <c r="M602" s="4" t="s">
        <v>9</v>
      </c>
      <c r="N602" s="4" t="s">
        <v>5002</v>
      </c>
      <c r="O602" s="4" t="s">
        <v>4955</v>
      </c>
      <c r="P602" s="4" t="s">
        <v>5901</v>
      </c>
      <c r="Q602" s="4" t="s">
        <v>9</v>
      </c>
      <c r="R602" s="4" t="s">
        <v>9</v>
      </c>
      <c r="S602" s="4" t="s">
        <v>11</v>
      </c>
      <c r="T602" s="4" t="s">
        <v>1449</v>
      </c>
      <c r="U602" s="4" t="s">
        <v>5902</v>
      </c>
      <c r="V602" s="102"/>
      <c r="W602" s="4" t="s">
        <v>5902</v>
      </c>
      <c r="X602" s="4" t="s">
        <v>9</v>
      </c>
      <c r="Y602" s="4" t="s">
        <v>11</v>
      </c>
      <c r="Z602" s="4" t="s">
        <v>9</v>
      </c>
      <c r="AA602" s="4" t="s">
        <v>9</v>
      </c>
      <c r="AB602" s="102"/>
      <c r="AC602" s="102"/>
      <c r="AD602" s="102"/>
      <c r="AE602" s="102">
        <v>44502</v>
      </c>
      <c r="AF602" s="102"/>
      <c r="AG602" s="102"/>
      <c r="AH602" s="4" t="s">
        <v>5903</v>
      </c>
      <c r="AI602" s="4" t="s">
        <v>9</v>
      </c>
      <c r="AJ602" s="4" t="s">
        <v>9</v>
      </c>
      <c r="AK602" s="4" t="s">
        <v>9</v>
      </c>
      <c r="AL602" s="4" t="s">
        <v>5904</v>
      </c>
      <c r="AM602" s="4" t="s">
        <v>5905</v>
      </c>
      <c r="AN602" s="4" t="s">
        <v>9</v>
      </c>
      <c r="AO602" s="4" t="s">
        <v>9</v>
      </c>
      <c r="AP602" s="4" t="s">
        <v>5902</v>
      </c>
      <c r="AQ602" s="4" t="s">
        <v>9</v>
      </c>
      <c r="AR602" s="4" t="s">
        <v>9</v>
      </c>
      <c r="AS602" s="4" t="s">
        <v>9</v>
      </c>
      <c r="AT602" s="4" t="s">
        <v>9</v>
      </c>
      <c r="AU602" s="4" t="s">
        <v>9</v>
      </c>
      <c r="AV602" s="102"/>
      <c r="AW602" s="4" t="s">
        <v>5902</v>
      </c>
      <c r="AX602" s="4" t="s">
        <v>9</v>
      </c>
      <c r="AY602" s="4" t="s">
        <v>9</v>
      </c>
      <c r="AZ602" s="4" t="s">
        <v>9</v>
      </c>
      <c r="BA602" s="4" t="s">
        <v>9</v>
      </c>
      <c r="BB602" s="103">
        <v>0</v>
      </c>
      <c r="BC602" s="102"/>
      <c r="BD602" s="4" t="s">
        <v>9</v>
      </c>
      <c r="BE602" s="102"/>
      <c r="BF602" s="102"/>
      <c r="BG602" s="4" t="s">
        <v>9</v>
      </c>
      <c r="BH602" s="4" t="s">
        <v>5906</v>
      </c>
      <c r="BI602" s="4" t="s">
        <v>9</v>
      </c>
      <c r="BJ602" s="4" t="s">
        <v>9</v>
      </c>
      <c r="BK602" s="4" t="s">
        <v>9</v>
      </c>
      <c r="BL602" s="4" t="s">
        <v>9</v>
      </c>
      <c r="BM602" s="4" t="s">
        <v>9</v>
      </c>
      <c r="BN602" s="4" t="s">
        <v>5907</v>
      </c>
      <c r="BO602" s="4" t="s">
        <v>5908</v>
      </c>
      <c r="BP602" s="4" t="s">
        <v>9</v>
      </c>
      <c r="BQ602" s="4" t="s">
        <v>9</v>
      </c>
      <c r="BR602" s="4" t="s">
        <v>5902</v>
      </c>
      <c r="BS602" s="4" t="s">
        <v>9</v>
      </c>
      <c r="BT602" s="4" t="s">
        <v>9</v>
      </c>
      <c r="BU602" s="4" t="s">
        <v>9</v>
      </c>
      <c r="BV602" s="4" t="s">
        <v>9</v>
      </c>
      <c r="BW602" s="4" t="s">
        <v>9</v>
      </c>
      <c r="BX602" s="4" t="s">
        <v>5901</v>
      </c>
      <c r="BY602" s="4" t="s">
        <v>9</v>
      </c>
      <c r="BZ602" s="4" t="s">
        <v>9</v>
      </c>
      <c r="CA602" s="4" t="s">
        <v>9</v>
      </c>
      <c r="CB602" s="4" t="s">
        <v>9</v>
      </c>
      <c r="CC602" s="4" t="s">
        <v>9</v>
      </c>
      <c r="CD602" s="4" t="s">
        <v>9</v>
      </c>
      <c r="CE602" s="4" t="s">
        <v>9</v>
      </c>
      <c r="CF602" s="4" t="s">
        <v>5902</v>
      </c>
      <c r="CG602" s="4" t="s">
        <v>9</v>
      </c>
      <c r="CH602" s="4" t="s">
        <v>9</v>
      </c>
      <c r="CI602" s="4" t="s">
        <v>9</v>
      </c>
      <c r="CJ602" s="4" t="s">
        <v>9</v>
      </c>
      <c r="CK602" s="104">
        <v>0.51755787037037004</v>
      </c>
      <c r="CL602" s="104">
        <v>0</v>
      </c>
      <c r="CM602" s="4" t="s">
        <v>9</v>
      </c>
      <c r="CN602" s="4" t="s">
        <v>5902</v>
      </c>
      <c r="CO602" s="4" t="s">
        <v>9</v>
      </c>
      <c r="CP602" s="4" t="s">
        <v>9</v>
      </c>
      <c r="CQ602" s="4" t="s">
        <v>9</v>
      </c>
      <c r="CR602" s="4" t="s">
        <v>9</v>
      </c>
      <c r="CS602" s="4" t="s">
        <v>9</v>
      </c>
      <c r="CT602" s="4" t="s">
        <v>9</v>
      </c>
      <c r="CU602" s="4" t="s">
        <v>9</v>
      </c>
      <c r="CV602" s="4" t="s">
        <v>11</v>
      </c>
      <c r="CW602" s="4" t="s">
        <v>5909</v>
      </c>
      <c r="CX602" s="4" t="s">
        <v>9</v>
      </c>
      <c r="CY602" s="4" t="s">
        <v>9</v>
      </c>
      <c r="CZ602" s="4" t="s">
        <v>9</v>
      </c>
      <c r="DA602" s="4" t="s">
        <v>9</v>
      </c>
      <c r="DB602" s="4" t="s">
        <v>9</v>
      </c>
      <c r="DC602" s="102"/>
      <c r="DE602" s="8" t="str">
        <f t="shared" si="18"/>
        <v>XPY201</v>
      </c>
      <c r="DF602" s="8" t="str">
        <f t="shared" si="19"/>
        <v>Annual Leave on Termination</v>
      </c>
    </row>
    <row r="603" spans="1:110">
      <c r="A603" s="4" t="s">
        <v>6509</v>
      </c>
      <c r="B603" s="4" t="s">
        <v>5899</v>
      </c>
      <c r="C603" s="4" t="s">
        <v>4955</v>
      </c>
      <c r="D603" s="4" t="s">
        <v>9</v>
      </c>
      <c r="E603" s="4" t="s">
        <v>5900</v>
      </c>
      <c r="F603" s="102">
        <v>44502</v>
      </c>
      <c r="G603" s="4" t="s">
        <v>9</v>
      </c>
      <c r="H603" s="102"/>
      <c r="I603" s="4" t="s">
        <v>7277</v>
      </c>
      <c r="J603" s="4" t="s">
        <v>9</v>
      </c>
      <c r="K603" s="4" t="s">
        <v>5002</v>
      </c>
      <c r="L603" s="4" t="s">
        <v>9</v>
      </c>
      <c r="M603" s="4" t="s">
        <v>9</v>
      </c>
      <c r="N603" s="4" t="s">
        <v>5002</v>
      </c>
      <c r="O603" s="4" t="s">
        <v>4955</v>
      </c>
      <c r="P603" s="4" t="s">
        <v>5901</v>
      </c>
      <c r="Q603" s="4" t="s">
        <v>9</v>
      </c>
      <c r="R603" s="4" t="s">
        <v>9</v>
      </c>
      <c r="S603" s="4" t="s">
        <v>11</v>
      </c>
      <c r="T603" s="4" t="s">
        <v>1449</v>
      </c>
      <c r="U603" s="4" t="s">
        <v>5902</v>
      </c>
      <c r="V603" s="102"/>
      <c r="W603" s="4" t="s">
        <v>5902</v>
      </c>
      <c r="X603" s="4" t="s">
        <v>9</v>
      </c>
      <c r="Y603" s="4" t="s">
        <v>11</v>
      </c>
      <c r="Z603" s="4" t="s">
        <v>9</v>
      </c>
      <c r="AA603" s="4" t="s">
        <v>9</v>
      </c>
      <c r="AB603" s="102"/>
      <c r="AC603" s="102"/>
      <c r="AD603" s="102"/>
      <c r="AE603" s="102">
        <v>44502</v>
      </c>
      <c r="AF603" s="102"/>
      <c r="AG603" s="102"/>
      <c r="AH603" s="4" t="s">
        <v>5903</v>
      </c>
      <c r="AI603" s="4" t="s">
        <v>9</v>
      </c>
      <c r="AJ603" s="4" t="s">
        <v>9</v>
      </c>
      <c r="AK603" s="4" t="s">
        <v>9</v>
      </c>
      <c r="AL603" s="4" t="s">
        <v>5904</v>
      </c>
      <c r="AM603" s="4" t="s">
        <v>5905</v>
      </c>
      <c r="AN603" s="4" t="s">
        <v>9</v>
      </c>
      <c r="AO603" s="4" t="s">
        <v>9</v>
      </c>
      <c r="AP603" s="4" t="s">
        <v>5902</v>
      </c>
      <c r="AQ603" s="4" t="s">
        <v>9</v>
      </c>
      <c r="AR603" s="4" t="s">
        <v>9</v>
      </c>
      <c r="AS603" s="4" t="s">
        <v>9</v>
      </c>
      <c r="AT603" s="4" t="s">
        <v>9</v>
      </c>
      <c r="AU603" s="4" t="s">
        <v>9</v>
      </c>
      <c r="AV603" s="102"/>
      <c r="AW603" s="4" t="s">
        <v>5902</v>
      </c>
      <c r="AX603" s="4" t="s">
        <v>9</v>
      </c>
      <c r="AY603" s="4" t="s">
        <v>9</v>
      </c>
      <c r="AZ603" s="4" t="s">
        <v>9</v>
      </c>
      <c r="BA603" s="4" t="s">
        <v>9</v>
      </c>
      <c r="BB603" s="103">
        <v>0</v>
      </c>
      <c r="BC603" s="102"/>
      <c r="BD603" s="4" t="s">
        <v>9</v>
      </c>
      <c r="BE603" s="102"/>
      <c r="BF603" s="102"/>
      <c r="BG603" s="4" t="s">
        <v>9</v>
      </c>
      <c r="BH603" s="4" t="s">
        <v>5906</v>
      </c>
      <c r="BI603" s="4" t="s">
        <v>9</v>
      </c>
      <c r="BJ603" s="4" t="s">
        <v>9</v>
      </c>
      <c r="BK603" s="4" t="s">
        <v>9</v>
      </c>
      <c r="BL603" s="4" t="s">
        <v>9</v>
      </c>
      <c r="BM603" s="4" t="s">
        <v>9</v>
      </c>
      <c r="BN603" s="4" t="s">
        <v>5907</v>
      </c>
      <c r="BO603" s="4" t="s">
        <v>5908</v>
      </c>
      <c r="BP603" s="4" t="s">
        <v>9</v>
      </c>
      <c r="BQ603" s="4" t="s">
        <v>9</v>
      </c>
      <c r="BR603" s="4" t="s">
        <v>5902</v>
      </c>
      <c r="BS603" s="4" t="s">
        <v>9</v>
      </c>
      <c r="BT603" s="4" t="s">
        <v>9</v>
      </c>
      <c r="BU603" s="4" t="s">
        <v>9</v>
      </c>
      <c r="BV603" s="4" t="s">
        <v>9</v>
      </c>
      <c r="BW603" s="4" t="s">
        <v>9</v>
      </c>
      <c r="BX603" s="4" t="s">
        <v>5901</v>
      </c>
      <c r="BY603" s="4" t="s">
        <v>9</v>
      </c>
      <c r="BZ603" s="4" t="s">
        <v>9</v>
      </c>
      <c r="CA603" s="4" t="s">
        <v>9</v>
      </c>
      <c r="CB603" s="4" t="s">
        <v>9</v>
      </c>
      <c r="CC603" s="4" t="s">
        <v>9</v>
      </c>
      <c r="CD603" s="4" t="s">
        <v>9</v>
      </c>
      <c r="CE603" s="4" t="s">
        <v>9</v>
      </c>
      <c r="CF603" s="4" t="s">
        <v>5902</v>
      </c>
      <c r="CG603" s="4" t="s">
        <v>9</v>
      </c>
      <c r="CH603" s="4" t="s">
        <v>9</v>
      </c>
      <c r="CI603" s="4" t="s">
        <v>9</v>
      </c>
      <c r="CJ603" s="4" t="s">
        <v>9</v>
      </c>
      <c r="CK603" s="104">
        <v>0.51755787037037004</v>
      </c>
      <c r="CL603" s="104">
        <v>0</v>
      </c>
      <c r="CM603" s="4" t="s">
        <v>9</v>
      </c>
      <c r="CN603" s="4" t="s">
        <v>5902</v>
      </c>
      <c r="CO603" s="4" t="s">
        <v>9</v>
      </c>
      <c r="CP603" s="4" t="s">
        <v>9</v>
      </c>
      <c r="CQ603" s="4" t="s">
        <v>9</v>
      </c>
      <c r="CR603" s="4" t="s">
        <v>9</v>
      </c>
      <c r="CS603" s="4" t="s">
        <v>9</v>
      </c>
      <c r="CT603" s="4" t="s">
        <v>9</v>
      </c>
      <c r="CU603" s="4" t="s">
        <v>9</v>
      </c>
      <c r="CV603" s="4" t="s">
        <v>11</v>
      </c>
      <c r="CW603" s="4" t="s">
        <v>5909</v>
      </c>
      <c r="CX603" s="4" t="s">
        <v>9</v>
      </c>
      <c r="CY603" s="4" t="s">
        <v>9</v>
      </c>
      <c r="CZ603" s="4" t="s">
        <v>9</v>
      </c>
      <c r="DA603" s="4" t="s">
        <v>9</v>
      </c>
      <c r="DB603" s="4" t="s">
        <v>9</v>
      </c>
      <c r="DC603" s="102"/>
      <c r="DE603" s="8" t="str">
        <f t="shared" si="18"/>
        <v>XPY202</v>
      </c>
      <c r="DF603" s="8" t="str">
        <f t="shared" si="19"/>
        <v>Annual Leave</v>
      </c>
    </row>
    <row r="604" spans="1:110">
      <c r="A604" s="4" t="s">
        <v>6510</v>
      </c>
      <c r="B604" s="4" t="s">
        <v>5899</v>
      </c>
      <c r="C604" s="4" t="s">
        <v>4955</v>
      </c>
      <c r="D604" s="4" t="s">
        <v>9</v>
      </c>
      <c r="E604" s="4" t="s">
        <v>5900</v>
      </c>
      <c r="F604" s="102">
        <v>44502</v>
      </c>
      <c r="G604" s="4" t="s">
        <v>9</v>
      </c>
      <c r="H604" s="102"/>
      <c r="I604" s="4" t="s">
        <v>7278</v>
      </c>
      <c r="J604" s="4" t="s">
        <v>9</v>
      </c>
      <c r="K604" s="4" t="s">
        <v>5002</v>
      </c>
      <c r="L604" s="4" t="s">
        <v>9</v>
      </c>
      <c r="M604" s="4" t="s">
        <v>9</v>
      </c>
      <c r="N604" s="4" t="s">
        <v>5002</v>
      </c>
      <c r="O604" s="4" t="s">
        <v>4955</v>
      </c>
      <c r="P604" s="4" t="s">
        <v>5901</v>
      </c>
      <c r="Q604" s="4" t="s">
        <v>9</v>
      </c>
      <c r="R604" s="4" t="s">
        <v>9</v>
      </c>
      <c r="S604" s="4" t="s">
        <v>11</v>
      </c>
      <c r="T604" s="4" t="s">
        <v>1449</v>
      </c>
      <c r="U604" s="4" t="s">
        <v>5902</v>
      </c>
      <c r="V604" s="102"/>
      <c r="W604" s="4" t="s">
        <v>5902</v>
      </c>
      <c r="X604" s="4" t="s">
        <v>9</v>
      </c>
      <c r="Y604" s="4" t="s">
        <v>11</v>
      </c>
      <c r="Z604" s="4" t="s">
        <v>9</v>
      </c>
      <c r="AA604" s="4" t="s">
        <v>9</v>
      </c>
      <c r="AB604" s="102"/>
      <c r="AC604" s="102"/>
      <c r="AD604" s="102"/>
      <c r="AE604" s="102">
        <v>44502</v>
      </c>
      <c r="AF604" s="102"/>
      <c r="AG604" s="102"/>
      <c r="AH604" s="4" t="s">
        <v>5903</v>
      </c>
      <c r="AI604" s="4" t="s">
        <v>9</v>
      </c>
      <c r="AJ604" s="4" t="s">
        <v>9</v>
      </c>
      <c r="AK604" s="4" t="s">
        <v>9</v>
      </c>
      <c r="AL604" s="4" t="s">
        <v>5904</v>
      </c>
      <c r="AM604" s="4" t="s">
        <v>5905</v>
      </c>
      <c r="AN604" s="4" t="s">
        <v>9</v>
      </c>
      <c r="AO604" s="4" t="s">
        <v>9</v>
      </c>
      <c r="AP604" s="4" t="s">
        <v>5902</v>
      </c>
      <c r="AQ604" s="4" t="s">
        <v>9</v>
      </c>
      <c r="AR604" s="4" t="s">
        <v>9</v>
      </c>
      <c r="AS604" s="4" t="s">
        <v>9</v>
      </c>
      <c r="AT604" s="4" t="s">
        <v>9</v>
      </c>
      <c r="AU604" s="4" t="s">
        <v>9</v>
      </c>
      <c r="AV604" s="102"/>
      <c r="AW604" s="4" t="s">
        <v>5902</v>
      </c>
      <c r="AX604" s="4" t="s">
        <v>9</v>
      </c>
      <c r="AY604" s="4" t="s">
        <v>9</v>
      </c>
      <c r="AZ604" s="4" t="s">
        <v>9</v>
      </c>
      <c r="BA604" s="4" t="s">
        <v>9</v>
      </c>
      <c r="BB604" s="103">
        <v>0</v>
      </c>
      <c r="BC604" s="102"/>
      <c r="BD604" s="4" t="s">
        <v>9</v>
      </c>
      <c r="BE604" s="102"/>
      <c r="BF604" s="102"/>
      <c r="BG604" s="4" t="s">
        <v>9</v>
      </c>
      <c r="BH604" s="4" t="s">
        <v>5906</v>
      </c>
      <c r="BI604" s="4" t="s">
        <v>9</v>
      </c>
      <c r="BJ604" s="4" t="s">
        <v>9</v>
      </c>
      <c r="BK604" s="4" t="s">
        <v>9</v>
      </c>
      <c r="BL604" s="4" t="s">
        <v>9</v>
      </c>
      <c r="BM604" s="4" t="s">
        <v>9</v>
      </c>
      <c r="BN604" s="4" t="s">
        <v>5907</v>
      </c>
      <c r="BO604" s="4" t="s">
        <v>5908</v>
      </c>
      <c r="BP604" s="4" t="s">
        <v>9</v>
      </c>
      <c r="BQ604" s="4" t="s">
        <v>9</v>
      </c>
      <c r="BR604" s="4" t="s">
        <v>5902</v>
      </c>
      <c r="BS604" s="4" t="s">
        <v>9</v>
      </c>
      <c r="BT604" s="4" t="s">
        <v>9</v>
      </c>
      <c r="BU604" s="4" t="s">
        <v>9</v>
      </c>
      <c r="BV604" s="4" t="s">
        <v>9</v>
      </c>
      <c r="BW604" s="4" t="s">
        <v>9</v>
      </c>
      <c r="BX604" s="4" t="s">
        <v>5901</v>
      </c>
      <c r="BY604" s="4" t="s">
        <v>9</v>
      </c>
      <c r="BZ604" s="4" t="s">
        <v>9</v>
      </c>
      <c r="CA604" s="4" t="s">
        <v>9</v>
      </c>
      <c r="CB604" s="4" t="s">
        <v>9</v>
      </c>
      <c r="CC604" s="4" t="s">
        <v>9</v>
      </c>
      <c r="CD604" s="4" t="s">
        <v>9</v>
      </c>
      <c r="CE604" s="4" t="s">
        <v>9</v>
      </c>
      <c r="CF604" s="4" t="s">
        <v>5902</v>
      </c>
      <c r="CG604" s="4" t="s">
        <v>9</v>
      </c>
      <c r="CH604" s="4" t="s">
        <v>9</v>
      </c>
      <c r="CI604" s="4" t="s">
        <v>9</v>
      </c>
      <c r="CJ604" s="4" t="s">
        <v>9</v>
      </c>
      <c r="CK604" s="104">
        <v>0.51755787037037004</v>
      </c>
      <c r="CL604" s="104">
        <v>0</v>
      </c>
      <c r="CM604" s="4" t="s">
        <v>9</v>
      </c>
      <c r="CN604" s="4" t="s">
        <v>5902</v>
      </c>
      <c r="CO604" s="4" t="s">
        <v>9</v>
      </c>
      <c r="CP604" s="4" t="s">
        <v>9</v>
      </c>
      <c r="CQ604" s="4" t="s">
        <v>9</v>
      </c>
      <c r="CR604" s="4" t="s">
        <v>9</v>
      </c>
      <c r="CS604" s="4" t="s">
        <v>9</v>
      </c>
      <c r="CT604" s="4" t="s">
        <v>9</v>
      </c>
      <c r="CU604" s="4" t="s">
        <v>9</v>
      </c>
      <c r="CV604" s="4" t="s">
        <v>11</v>
      </c>
      <c r="CW604" s="4" t="s">
        <v>5909</v>
      </c>
      <c r="CX604" s="4" t="s">
        <v>9</v>
      </c>
      <c r="CY604" s="4" t="s">
        <v>9</v>
      </c>
      <c r="CZ604" s="4" t="s">
        <v>9</v>
      </c>
      <c r="DA604" s="4" t="s">
        <v>9</v>
      </c>
      <c r="DB604" s="4" t="s">
        <v>9</v>
      </c>
      <c r="DC604" s="102"/>
      <c r="DE604" s="8" t="str">
        <f t="shared" si="18"/>
        <v>XPY203</v>
      </c>
      <c r="DF604" s="8" t="str">
        <f t="shared" si="19"/>
        <v>Annual Leave Cashed Up</v>
      </c>
    </row>
    <row r="605" spans="1:110">
      <c r="A605" s="4" t="s">
        <v>6511</v>
      </c>
      <c r="B605" s="4" t="s">
        <v>5899</v>
      </c>
      <c r="C605" s="4" t="s">
        <v>4955</v>
      </c>
      <c r="D605" s="4" t="s">
        <v>9</v>
      </c>
      <c r="E605" s="4" t="s">
        <v>5900</v>
      </c>
      <c r="F605" s="102">
        <v>44502</v>
      </c>
      <c r="G605" s="4" t="s">
        <v>9</v>
      </c>
      <c r="H605" s="102"/>
      <c r="I605" s="4" t="s">
        <v>7279</v>
      </c>
      <c r="J605" s="4" t="s">
        <v>9</v>
      </c>
      <c r="K605" s="4" t="s">
        <v>5002</v>
      </c>
      <c r="L605" s="4" t="s">
        <v>9</v>
      </c>
      <c r="M605" s="4" t="s">
        <v>9</v>
      </c>
      <c r="N605" s="4" t="s">
        <v>5002</v>
      </c>
      <c r="O605" s="4" t="s">
        <v>4955</v>
      </c>
      <c r="P605" s="4" t="s">
        <v>5901</v>
      </c>
      <c r="Q605" s="4" t="s">
        <v>9</v>
      </c>
      <c r="R605" s="4" t="s">
        <v>9</v>
      </c>
      <c r="S605" s="4" t="s">
        <v>11</v>
      </c>
      <c r="T605" s="4" t="s">
        <v>1449</v>
      </c>
      <c r="U605" s="4" t="s">
        <v>5902</v>
      </c>
      <c r="V605" s="102"/>
      <c r="W605" s="4" t="s">
        <v>5902</v>
      </c>
      <c r="X605" s="4" t="s">
        <v>9</v>
      </c>
      <c r="Y605" s="4" t="s">
        <v>11</v>
      </c>
      <c r="Z605" s="4" t="s">
        <v>9</v>
      </c>
      <c r="AA605" s="4" t="s">
        <v>9</v>
      </c>
      <c r="AB605" s="102"/>
      <c r="AC605" s="102"/>
      <c r="AD605" s="102"/>
      <c r="AE605" s="102">
        <v>44502</v>
      </c>
      <c r="AF605" s="102"/>
      <c r="AG605" s="102"/>
      <c r="AH605" s="4" t="s">
        <v>5903</v>
      </c>
      <c r="AI605" s="4" t="s">
        <v>9</v>
      </c>
      <c r="AJ605" s="4" t="s">
        <v>9</v>
      </c>
      <c r="AK605" s="4" t="s">
        <v>9</v>
      </c>
      <c r="AL605" s="4" t="s">
        <v>5904</v>
      </c>
      <c r="AM605" s="4" t="s">
        <v>5905</v>
      </c>
      <c r="AN605" s="4" t="s">
        <v>9</v>
      </c>
      <c r="AO605" s="4" t="s">
        <v>9</v>
      </c>
      <c r="AP605" s="4" t="s">
        <v>5902</v>
      </c>
      <c r="AQ605" s="4" t="s">
        <v>9</v>
      </c>
      <c r="AR605" s="4" t="s">
        <v>9</v>
      </c>
      <c r="AS605" s="4" t="s">
        <v>9</v>
      </c>
      <c r="AT605" s="4" t="s">
        <v>9</v>
      </c>
      <c r="AU605" s="4" t="s">
        <v>9</v>
      </c>
      <c r="AV605" s="102"/>
      <c r="AW605" s="4" t="s">
        <v>5902</v>
      </c>
      <c r="AX605" s="4" t="s">
        <v>9</v>
      </c>
      <c r="AY605" s="4" t="s">
        <v>9</v>
      </c>
      <c r="AZ605" s="4" t="s">
        <v>9</v>
      </c>
      <c r="BA605" s="4" t="s">
        <v>9</v>
      </c>
      <c r="BB605" s="103">
        <v>0</v>
      </c>
      <c r="BC605" s="102"/>
      <c r="BD605" s="4" t="s">
        <v>9</v>
      </c>
      <c r="BE605" s="102"/>
      <c r="BF605" s="102"/>
      <c r="BG605" s="4" t="s">
        <v>9</v>
      </c>
      <c r="BH605" s="4" t="s">
        <v>5906</v>
      </c>
      <c r="BI605" s="4" t="s">
        <v>9</v>
      </c>
      <c r="BJ605" s="4" t="s">
        <v>9</v>
      </c>
      <c r="BK605" s="4" t="s">
        <v>9</v>
      </c>
      <c r="BL605" s="4" t="s">
        <v>9</v>
      </c>
      <c r="BM605" s="4" t="s">
        <v>9</v>
      </c>
      <c r="BN605" s="4" t="s">
        <v>5907</v>
      </c>
      <c r="BO605" s="4" t="s">
        <v>5908</v>
      </c>
      <c r="BP605" s="4" t="s">
        <v>9</v>
      </c>
      <c r="BQ605" s="4" t="s">
        <v>9</v>
      </c>
      <c r="BR605" s="4" t="s">
        <v>5902</v>
      </c>
      <c r="BS605" s="4" t="s">
        <v>9</v>
      </c>
      <c r="BT605" s="4" t="s">
        <v>9</v>
      </c>
      <c r="BU605" s="4" t="s">
        <v>9</v>
      </c>
      <c r="BV605" s="4" t="s">
        <v>9</v>
      </c>
      <c r="BW605" s="4" t="s">
        <v>9</v>
      </c>
      <c r="BX605" s="4" t="s">
        <v>5901</v>
      </c>
      <c r="BY605" s="4" t="s">
        <v>9</v>
      </c>
      <c r="BZ605" s="4" t="s">
        <v>9</v>
      </c>
      <c r="CA605" s="4" t="s">
        <v>9</v>
      </c>
      <c r="CB605" s="4" t="s">
        <v>9</v>
      </c>
      <c r="CC605" s="4" t="s">
        <v>9</v>
      </c>
      <c r="CD605" s="4" t="s">
        <v>9</v>
      </c>
      <c r="CE605" s="4" t="s">
        <v>9</v>
      </c>
      <c r="CF605" s="4" t="s">
        <v>5902</v>
      </c>
      <c r="CG605" s="4" t="s">
        <v>9</v>
      </c>
      <c r="CH605" s="4" t="s">
        <v>9</v>
      </c>
      <c r="CI605" s="4" t="s">
        <v>9</v>
      </c>
      <c r="CJ605" s="4" t="s">
        <v>9</v>
      </c>
      <c r="CK605" s="104">
        <v>0.51755787037037004</v>
      </c>
      <c r="CL605" s="104">
        <v>0</v>
      </c>
      <c r="CM605" s="4" t="s">
        <v>9</v>
      </c>
      <c r="CN605" s="4" t="s">
        <v>5902</v>
      </c>
      <c r="CO605" s="4" t="s">
        <v>9</v>
      </c>
      <c r="CP605" s="4" t="s">
        <v>9</v>
      </c>
      <c r="CQ605" s="4" t="s">
        <v>9</v>
      </c>
      <c r="CR605" s="4" t="s">
        <v>9</v>
      </c>
      <c r="CS605" s="4" t="s">
        <v>9</v>
      </c>
      <c r="CT605" s="4" t="s">
        <v>9</v>
      </c>
      <c r="CU605" s="4" t="s">
        <v>9</v>
      </c>
      <c r="CV605" s="4" t="s">
        <v>11</v>
      </c>
      <c r="CW605" s="4" t="s">
        <v>5909</v>
      </c>
      <c r="CX605" s="4" t="s">
        <v>9</v>
      </c>
      <c r="CY605" s="4" t="s">
        <v>9</v>
      </c>
      <c r="CZ605" s="4" t="s">
        <v>9</v>
      </c>
      <c r="DA605" s="4" t="s">
        <v>9</v>
      </c>
      <c r="DB605" s="4" t="s">
        <v>9</v>
      </c>
      <c r="DC605" s="102"/>
      <c r="DE605" s="8" t="str">
        <f t="shared" si="18"/>
        <v>XPY205</v>
      </c>
      <c r="DF605" s="8" t="str">
        <f t="shared" si="19"/>
        <v>Sick Leave Without Pay</v>
      </c>
    </row>
    <row r="606" spans="1:110">
      <c r="A606" s="4" t="s">
        <v>6512</v>
      </c>
      <c r="B606" s="4" t="s">
        <v>5899</v>
      </c>
      <c r="C606" s="4" t="s">
        <v>4955</v>
      </c>
      <c r="D606" s="4" t="s">
        <v>9</v>
      </c>
      <c r="E606" s="4" t="s">
        <v>5900</v>
      </c>
      <c r="F606" s="102">
        <v>44502</v>
      </c>
      <c r="G606" s="4" t="s">
        <v>9</v>
      </c>
      <c r="H606" s="102"/>
      <c r="I606" s="4" t="s">
        <v>7280</v>
      </c>
      <c r="J606" s="4" t="s">
        <v>9</v>
      </c>
      <c r="K606" s="4" t="s">
        <v>5002</v>
      </c>
      <c r="L606" s="4" t="s">
        <v>9</v>
      </c>
      <c r="M606" s="4" t="s">
        <v>9</v>
      </c>
      <c r="N606" s="4" t="s">
        <v>5002</v>
      </c>
      <c r="O606" s="4" t="s">
        <v>4955</v>
      </c>
      <c r="P606" s="4" t="s">
        <v>5901</v>
      </c>
      <c r="Q606" s="4" t="s">
        <v>9</v>
      </c>
      <c r="R606" s="4" t="s">
        <v>9</v>
      </c>
      <c r="S606" s="4" t="s">
        <v>11</v>
      </c>
      <c r="T606" s="4" t="s">
        <v>1449</v>
      </c>
      <c r="U606" s="4" t="s">
        <v>5902</v>
      </c>
      <c r="V606" s="102"/>
      <c r="W606" s="4" t="s">
        <v>5902</v>
      </c>
      <c r="X606" s="4" t="s">
        <v>9</v>
      </c>
      <c r="Y606" s="4" t="s">
        <v>11</v>
      </c>
      <c r="Z606" s="4" t="s">
        <v>9</v>
      </c>
      <c r="AA606" s="4" t="s">
        <v>9</v>
      </c>
      <c r="AB606" s="102"/>
      <c r="AC606" s="102"/>
      <c r="AD606" s="102"/>
      <c r="AE606" s="102">
        <v>44502</v>
      </c>
      <c r="AF606" s="102"/>
      <c r="AG606" s="102"/>
      <c r="AH606" s="4" t="s">
        <v>5903</v>
      </c>
      <c r="AI606" s="4" t="s">
        <v>9</v>
      </c>
      <c r="AJ606" s="4" t="s">
        <v>9</v>
      </c>
      <c r="AK606" s="4" t="s">
        <v>9</v>
      </c>
      <c r="AL606" s="4" t="s">
        <v>5904</v>
      </c>
      <c r="AM606" s="4" t="s">
        <v>5905</v>
      </c>
      <c r="AN606" s="4" t="s">
        <v>9</v>
      </c>
      <c r="AO606" s="4" t="s">
        <v>9</v>
      </c>
      <c r="AP606" s="4" t="s">
        <v>5902</v>
      </c>
      <c r="AQ606" s="4" t="s">
        <v>9</v>
      </c>
      <c r="AR606" s="4" t="s">
        <v>9</v>
      </c>
      <c r="AS606" s="4" t="s">
        <v>9</v>
      </c>
      <c r="AT606" s="4" t="s">
        <v>9</v>
      </c>
      <c r="AU606" s="4" t="s">
        <v>9</v>
      </c>
      <c r="AV606" s="102"/>
      <c r="AW606" s="4" t="s">
        <v>5902</v>
      </c>
      <c r="AX606" s="4" t="s">
        <v>9</v>
      </c>
      <c r="AY606" s="4" t="s">
        <v>9</v>
      </c>
      <c r="AZ606" s="4" t="s">
        <v>9</v>
      </c>
      <c r="BA606" s="4" t="s">
        <v>9</v>
      </c>
      <c r="BB606" s="103">
        <v>0</v>
      </c>
      <c r="BC606" s="102"/>
      <c r="BD606" s="4" t="s">
        <v>9</v>
      </c>
      <c r="BE606" s="102"/>
      <c r="BF606" s="102"/>
      <c r="BG606" s="4" t="s">
        <v>9</v>
      </c>
      <c r="BH606" s="4" t="s">
        <v>5906</v>
      </c>
      <c r="BI606" s="4" t="s">
        <v>9</v>
      </c>
      <c r="BJ606" s="4" t="s">
        <v>9</v>
      </c>
      <c r="BK606" s="4" t="s">
        <v>9</v>
      </c>
      <c r="BL606" s="4" t="s">
        <v>9</v>
      </c>
      <c r="BM606" s="4" t="s">
        <v>9</v>
      </c>
      <c r="BN606" s="4" t="s">
        <v>5907</v>
      </c>
      <c r="BO606" s="4" t="s">
        <v>5908</v>
      </c>
      <c r="BP606" s="4" t="s">
        <v>9</v>
      </c>
      <c r="BQ606" s="4" t="s">
        <v>9</v>
      </c>
      <c r="BR606" s="4" t="s">
        <v>5902</v>
      </c>
      <c r="BS606" s="4" t="s">
        <v>9</v>
      </c>
      <c r="BT606" s="4" t="s">
        <v>9</v>
      </c>
      <c r="BU606" s="4" t="s">
        <v>9</v>
      </c>
      <c r="BV606" s="4" t="s">
        <v>9</v>
      </c>
      <c r="BW606" s="4" t="s">
        <v>9</v>
      </c>
      <c r="BX606" s="4" t="s">
        <v>5901</v>
      </c>
      <c r="BY606" s="4" t="s">
        <v>9</v>
      </c>
      <c r="BZ606" s="4" t="s">
        <v>9</v>
      </c>
      <c r="CA606" s="4" t="s">
        <v>9</v>
      </c>
      <c r="CB606" s="4" t="s">
        <v>9</v>
      </c>
      <c r="CC606" s="4" t="s">
        <v>9</v>
      </c>
      <c r="CD606" s="4" t="s">
        <v>9</v>
      </c>
      <c r="CE606" s="4" t="s">
        <v>9</v>
      </c>
      <c r="CF606" s="4" t="s">
        <v>5902</v>
      </c>
      <c r="CG606" s="4" t="s">
        <v>9</v>
      </c>
      <c r="CH606" s="4" t="s">
        <v>9</v>
      </c>
      <c r="CI606" s="4" t="s">
        <v>9</v>
      </c>
      <c r="CJ606" s="4" t="s">
        <v>9</v>
      </c>
      <c r="CK606" s="104">
        <v>0.51755787037037004</v>
      </c>
      <c r="CL606" s="104">
        <v>0</v>
      </c>
      <c r="CM606" s="4" t="s">
        <v>9</v>
      </c>
      <c r="CN606" s="4" t="s">
        <v>5902</v>
      </c>
      <c r="CO606" s="4" t="s">
        <v>9</v>
      </c>
      <c r="CP606" s="4" t="s">
        <v>9</v>
      </c>
      <c r="CQ606" s="4" t="s">
        <v>9</v>
      </c>
      <c r="CR606" s="4" t="s">
        <v>9</v>
      </c>
      <c r="CS606" s="4" t="s">
        <v>9</v>
      </c>
      <c r="CT606" s="4" t="s">
        <v>9</v>
      </c>
      <c r="CU606" s="4" t="s">
        <v>9</v>
      </c>
      <c r="CV606" s="4" t="s">
        <v>11</v>
      </c>
      <c r="CW606" s="4" t="s">
        <v>5909</v>
      </c>
      <c r="CX606" s="4" t="s">
        <v>9</v>
      </c>
      <c r="CY606" s="4" t="s">
        <v>9</v>
      </c>
      <c r="CZ606" s="4" t="s">
        <v>9</v>
      </c>
      <c r="DA606" s="4" t="s">
        <v>9</v>
      </c>
      <c r="DB606" s="4" t="s">
        <v>9</v>
      </c>
      <c r="DC606" s="102"/>
      <c r="DE606" s="8" t="str">
        <f t="shared" si="18"/>
        <v>XPY206</v>
      </c>
      <c r="DF606" s="8" t="str">
        <f t="shared" si="19"/>
        <v>Bereavement Leave</v>
      </c>
    </row>
    <row r="607" spans="1:110">
      <c r="A607" s="4" t="s">
        <v>6513</v>
      </c>
      <c r="B607" s="4" t="s">
        <v>5899</v>
      </c>
      <c r="C607" s="4" t="s">
        <v>4955</v>
      </c>
      <c r="D607" s="4" t="s">
        <v>9</v>
      </c>
      <c r="E607" s="4" t="s">
        <v>5900</v>
      </c>
      <c r="F607" s="102">
        <v>44502</v>
      </c>
      <c r="G607" s="4" t="s">
        <v>9</v>
      </c>
      <c r="H607" s="102"/>
      <c r="I607" s="4" t="s">
        <v>7281</v>
      </c>
      <c r="J607" s="4" t="s">
        <v>9</v>
      </c>
      <c r="K607" s="4" t="s">
        <v>5002</v>
      </c>
      <c r="L607" s="4" t="s">
        <v>9</v>
      </c>
      <c r="M607" s="4" t="s">
        <v>9</v>
      </c>
      <c r="N607" s="4" t="s">
        <v>5002</v>
      </c>
      <c r="O607" s="4" t="s">
        <v>4955</v>
      </c>
      <c r="P607" s="4" t="s">
        <v>5901</v>
      </c>
      <c r="Q607" s="4" t="s">
        <v>9</v>
      </c>
      <c r="R607" s="4" t="s">
        <v>9</v>
      </c>
      <c r="S607" s="4" t="s">
        <v>11</v>
      </c>
      <c r="T607" s="4" t="s">
        <v>1449</v>
      </c>
      <c r="U607" s="4" t="s">
        <v>5902</v>
      </c>
      <c r="V607" s="102"/>
      <c r="W607" s="4" t="s">
        <v>5902</v>
      </c>
      <c r="X607" s="4" t="s">
        <v>9</v>
      </c>
      <c r="Y607" s="4" t="s">
        <v>11</v>
      </c>
      <c r="Z607" s="4" t="s">
        <v>9</v>
      </c>
      <c r="AA607" s="4" t="s">
        <v>9</v>
      </c>
      <c r="AB607" s="102"/>
      <c r="AC607" s="102"/>
      <c r="AD607" s="102"/>
      <c r="AE607" s="102">
        <v>44502</v>
      </c>
      <c r="AF607" s="102"/>
      <c r="AG607" s="102"/>
      <c r="AH607" s="4" t="s">
        <v>5903</v>
      </c>
      <c r="AI607" s="4" t="s">
        <v>9</v>
      </c>
      <c r="AJ607" s="4" t="s">
        <v>9</v>
      </c>
      <c r="AK607" s="4" t="s">
        <v>9</v>
      </c>
      <c r="AL607" s="4" t="s">
        <v>5904</v>
      </c>
      <c r="AM607" s="4" t="s">
        <v>5905</v>
      </c>
      <c r="AN607" s="4" t="s">
        <v>9</v>
      </c>
      <c r="AO607" s="4" t="s">
        <v>9</v>
      </c>
      <c r="AP607" s="4" t="s">
        <v>5902</v>
      </c>
      <c r="AQ607" s="4" t="s">
        <v>9</v>
      </c>
      <c r="AR607" s="4" t="s">
        <v>9</v>
      </c>
      <c r="AS607" s="4" t="s">
        <v>9</v>
      </c>
      <c r="AT607" s="4" t="s">
        <v>9</v>
      </c>
      <c r="AU607" s="4" t="s">
        <v>9</v>
      </c>
      <c r="AV607" s="102"/>
      <c r="AW607" s="4" t="s">
        <v>5902</v>
      </c>
      <c r="AX607" s="4" t="s">
        <v>9</v>
      </c>
      <c r="AY607" s="4" t="s">
        <v>9</v>
      </c>
      <c r="AZ607" s="4" t="s">
        <v>9</v>
      </c>
      <c r="BA607" s="4" t="s">
        <v>9</v>
      </c>
      <c r="BB607" s="103">
        <v>0</v>
      </c>
      <c r="BC607" s="102"/>
      <c r="BD607" s="4" t="s">
        <v>9</v>
      </c>
      <c r="BE607" s="102"/>
      <c r="BF607" s="102"/>
      <c r="BG607" s="4" t="s">
        <v>9</v>
      </c>
      <c r="BH607" s="4" t="s">
        <v>5906</v>
      </c>
      <c r="BI607" s="4" t="s">
        <v>9</v>
      </c>
      <c r="BJ607" s="4" t="s">
        <v>9</v>
      </c>
      <c r="BK607" s="4" t="s">
        <v>9</v>
      </c>
      <c r="BL607" s="4" t="s">
        <v>9</v>
      </c>
      <c r="BM607" s="4" t="s">
        <v>9</v>
      </c>
      <c r="BN607" s="4" t="s">
        <v>5907</v>
      </c>
      <c r="BO607" s="4" t="s">
        <v>5908</v>
      </c>
      <c r="BP607" s="4" t="s">
        <v>9</v>
      </c>
      <c r="BQ607" s="4" t="s">
        <v>9</v>
      </c>
      <c r="BR607" s="4" t="s">
        <v>5902</v>
      </c>
      <c r="BS607" s="4" t="s">
        <v>9</v>
      </c>
      <c r="BT607" s="4" t="s">
        <v>9</v>
      </c>
      <c r="BU607" s="4" t="s">
        <v>9</v>
      </c>
      <c r="BV607" s="4" t="s">
        <v>9</v>
      </c>
      <c r="BW607" s="4" t="s">
        <v>9</v>
      </c>
      <c r="BX607" s="4" t="s">
        <v>5901</v>
      </c>
      <c r="BY607" s="4" t="s">
        <v>9</v>
      </c>
      <c r="BZ607" s="4" t="s">
        <v>9</v>
      </c>
      <c r="CA607" s="4" t="s">
        <v>9</v>
      </c>
      <c r="CB607" s="4" t="s">
        <v>9</v>
      </c>
      <c r="CC607" s="4" t="s">
        <v>9</v>
      </c>
      <c r="CD607" s="4" t="s">
        <v>9</v>
      </c>
      <c r="CE607" s="4" t="s">
        <v>9</v>
      </c>
      <c r="CF607" s="4" t="s">
        <v>5902</v>
      </c>
      <c r="CG607" s="4" t="s">
        <v>9</v>
      </c>
      <c r="CH607" s="4" t="s">
        <v>9</v>
      </c>
      <c r="CI607" s="4" t="s">
        <v>9</v>
      </c>
      <c r="CJ607" s="4" t="s">
        <v>9</v>
      </c>
      <c r="CK607" s="104">
        <v>0.51755787037037004</v>
      </c>
      <c r="CL607" s="104">
        <v>0</v>
      </c>
      <c r="CM607" s="4" t="s">
        <v>9</v>
      </c>
      <c r="CN607" s="4" t="s">
        <v>5902</v>
      </c>
      <c r="CO607" s="4" t="s">
        <v>9</v>
      </c>
      <c r="CP607" s="4" t="s">
        <v>9</v>
      </c>
      <c r="CQ607" s="4" t="s">
        <v>9</v>
      </c>
      <c r="CR607" s="4" t="s">
        <v>9</v>
      </c>
      <c r="CS607" s="4" t="s">
        <v>9</v>
      </c>
      <c r="CT607" s="4" t="s">
        <v>9</v>
      </c>
      <c r="CU607" s="4" t="s">
        <v>9</v>
      </c>
      <c r="CV607" s="4" t="s">
        <v>11</v>
      </c>
      <c r="CW607" s="4" t="s">
        <v>5909</v>
      </c>
      <c r="CX607" s="4" t="s">
        <v>9</v>
      </c>
      <c r="CY607" s="4" t="s">
        <v>9</v>
      </c>
      <c r="CZ607" s="4" t="s">
        <v>9</v>
      </c>
      <c r="DA607" s="4" t="s">
        <v>9</v>
      </c>
      <c r="DB607" s="4" t="s">
        <v>9</v>
      </c>
      <c r="DC607" s="102"/>
      <c r="DE607" s="8" t="str">
        <f t="shared" si="18"/>
        <v>XPY208</v>
      </c>
      <c r="DF607" s="8" t="str">
        <f t="shared" si="19"/>
        <v>Special Leave</v>
      </c>
    </row>
    <row r="608" spans="1:110">
      <c r="A608" s="4" t="s">
        <v>6514</v>
      </c>
      <c r="B608" s="4" t="s">
        <v>5899</v>
      </c>
      <c r="C608" s="4" t="s">
        <v>4955</v>
      </c>
      <c r="D608" s="4" t="s">
        <v>9</v>
      </c>
      <c r="E608" s="4" t="s">
        <v>5900</v>
      </c>
      <c r="F608" s="102">
        <v>44502</v>
      </c>
      <c r="G608" s="4" t="s">
        <v>9</v>
      </c>
      <c r="H608" s="102"/>
      <c r="I608" s="4" t="s">
        <v>7282</v>
      </c>
      <c r="J608" s="4" t="s">
        <v>9</v>
      </c>
      <c r="K608" s="4" t="s">
        <v>5002</v>
      </c>
      <c r="L608" s="4" t="s">
        <v>9</v>
      </c>
      <c r="M608" s="4" t="s">
        <v>9</v>
      </c>
      <c r="N608" s="4" t="s">
        <v>5002</v>
      </c>
      <c r="O608" s="4" t="s">
        <v>4955</v>
      </c>
      <c r="P608" s="4" t="s">
        <v>5901</v>
      </c>
      <c r="Q608" s="4" t="s">
        <v>9</v>
      </c>
      <c r="R608" s="4" t="s">
        <v>9</v>
      </c>
      <c r="S608" s="4" t="s">
        <v>11</v>
      </c>
      <c r="T608" s="4" t="s">
        <v>1449</v>
      </c>
      <c r="U608" s="4" t="s">
        <v>5902</v>
      </c>
      <c r="V608" s="102"/>
      <c r="W608" s="4" t="s">
        <v>5902</v>
      </c>
      <c r="X608" s="4" t="s">
        <v>9</v>
      </c>
      <c r="Y608" s="4" t="s">
        <v>11</v>
      </c>
      <c r="Z608" s="4" t="s">
        <v>9</v>
      </c>
      <c r="AA608" s="4" t="s">
        <v>9</v>
      </c>
      <c r="AB608" s="102"/>
      <c r="AC608" s="102"/>
      <c r="AD608" s="102"/>
      <c r="AE608" s="102">
        <v>44502</v>
      </c>
      <c r="AF608" s="102"/>
      <c r="AG608" s="102"/>
      <c r="AH608" s="4" t="s">
        <v>5903</v>
      </c>
      <c r="AI608" s="4" t="s">
        <v>9</v>
      </c>
      <c r="AJ608" s="4" t="s">
        <v>9</v>
      </c>
      <c r="AK608" s="4" t="s">
        <v>9</v>
      </c>
      <c r="AL608" s="4" t="s">
        <v>5904</v>
      </c>
      <c r="AM608" s="4" t="s">
        <v>5905</v>
      </c>
      <c r="AN608" s="4" t="s">
        <v>9</v>
      </c>
      <c r="AO608" s="4" t="s">
        <v>9</v>
      </c>
      <c r="AP608" s="4" t="s">
        <v>5902</v>
      </c>
      <c r="AQ608" s="4" t="s">
        <v>9</v>
      </c>
      <c r="AR608" s="4" t="s">
        <v>9</v>
      </c>
      <c r="AS608" s="4" t="s">
        <v>9</v>
      </c>
      <c r="AT608" s="4" t="s">
        <v>9</v>
      </c>
      <c r="AU608" s="4" t="s">
        <v>9</v>
      </c>
      <c r="AV608" s="102"/>
      <c r="AW608" s="4" t="s">
        <v>5902</v>
      </c>
      <c r="AX608" s="4" t="s">
        <v>9</v>
      </c>
      <c r="AY608" s="4" t="s">
        <v>9</v>
      </c>
      <c r="AZ608" s="4" t="s">
        <v>9</v>
      </c>
      <c r="BA608" s="4" t="s">
        <v>9</v>
      </c>
      <c r="BB608" s="103">
        <v>0</v>
      </c>
      <c r="BC608" s="102"/>
      <c r="BD608" s="4" t="s">
        <v>9</v>
      </c>
      <c r="BE608" s="102"/>
      <c r="BF608" s="102"/>
      <c r="BG608" s="4" t="s">
        <v>9</v>
      </c>
      <c r="BH608" s="4" t="s">
        <v>5906</v>
      </c>
      <c r="BI608" s="4" t="s">
        <v>9</v>
      </c>
      <c r="BJ608" s="4" t="s">
        <v>9</v>
      </c>
      <c r="BK608" s="4" t="s">
        <v>9</v>
      </c>
      <c r="BL608" s="4" t="s">
        <v>9</v>
      </c>
      <c r="BM608" s="4" t="s">
        <v>9</v>
      </c>
      <c r="BN608" s="4" t="s">
        <v>5907</v>
      </c>
      <c r="BO608" s="4" t="s">
        <v>5908</v>
      </c>
      <c r="BP608" s="4" t="s">
        <v>9</v>
      </c>
      <c r="BQ608" s="4" t="s">
        <v>9</v>
      </c>
      <c r="BR608" s="4" t="s">
        <v>5902</v>
      </c>
      <c r="BS608" s="4" t="s">
        <v>9</v>
      </c>
      <c r="BT608" s="4" t="s">
        <v>9</v>
      </c>
      <c r="BU608" s="4" t="s">
        <v>9</v>
      </c>
      <c r="BV608" s="4" t="s">
        <v>9</v>
      </c>
      <c r="BW608" s="4" t="s">
        <v>9</v>
      </c>
      <c r="BX608" s="4" t="s">
        <v>5901</v>
      </c>
      <c r="BY608" s="4" t="s">
        <v>9</v>
      </c>
      <c r="BZ608" s="4" t="s">
        <v>9</v>
      </c>
      <c r="CA608" s="4" t="s">
        <v>9</v>
      </c>
      <c r="CB608" s="4" t="s">
        <v>9</v>
      </c>
      <c r="CC608" s="4" t="s">
        <v>9</v>
      </c>
      <c r="CD608" s="4" t="s">
        <v>9</v>
      </c>
      <c r="CE608" s="4" t="s">
        <v>9</v>
      </c>
      <c r="CF608" s="4" t="s">
        <v>5902</v>
      </c>
      <c r="CG608" s="4" t="s">
        <v>9</v>
      </c>
      <c r="CH608" s="4" t="s">
        <v>9</v>
      </c>
      <c r="CI608" s="4" t="s">
        <v>9</v>
      </c>
      <c r="CJ608" s="4" t="s">
        <v>9</v>
      </c>
      <c r="CK608" s="104">
        <v>0.51756944444443997</v>
      </c>
      <c r="CL608" s="104">
        <v>0</v>
      </c>
      <c r="CM608" s="4" t="s">
        <v>9</v>
      </c>
      <c r="CN608" s="4" t="s">
        <v>5902</v>
      </c>
      <c r="CO608" s="4" t="s">
        <v>9</v>
      </c>
      <c r="CP608" s="4" t="s">
        <v>9</v>
      </c>
      <c r="CQ608" s="4" t="s">
        <v>9</v>
      </c>
      <c r="CR608" s="4" t="s">
        <v>9</v>
      </c>
      <c r="CS608" s="4" t="s">
        <v>9</v>
      </c>
      <c r="CT608" s="4" t="s">
        <v>9</v>
      </c>
      <c r="CU608" s="4" t="s">
        <v>9</v>
      </c>
      <c r="CV608" s="4" t="s">
        <v>11</v>
      </c>
      <c r="CW608" s="4" t="s">
        <v>5909</v>
      </c>
      <c r="CX608" s="4" t="s">
        <v>9</v>
      </c>
      <c r="CY608" s="4" t="s">
        <v>9</v>
      </c>
      <c r="CZ608" s="4" t="s">
        <v>9</v>
      </c>
      <c r="DA608" s="4" t="s">
        <v>9</v>
      </c>
      <c r="DB608" s="4" t="s">
        <v>9</v>
      </c>
      <c r="DC608" s="102"/>
      <c r="DE608" s="8" t="str">
        <f t="shared" si="18"/>
        <v>XPY209</v>
      </c>
      <c r="DF608" s="8" t="str">
        <f t="shared" si="19"/>
        <v>Sick Leave Days</v>
      </c>
    </row>
    <row r="609" spans="1:110">
      <c r="A609" s="4" t="s">
        <v>6515</v>
      </c>
      <c r="B609" s="4" t="s">
        <v>5899</v>
      </c>
      <c r="C609" s="4" t="s">
        <v>4955</v>
      </c>
      <c r="D609" s="4" t="s">
        <v>9</v>
      </c>
      <c r="E609" s="4" t="s">
        <v>5900</v>
      </c>
      <c r="F609" s="102">
        <v>44502</v>
      </c>
      <c r="G609" s="4" t="s">
        <v>9</v>
      </c>
      <c r="H609" s="102"/>
      <c r="I609" s="4" t="s">
        <v>7283</v>
      </c>
      <c r="J609" s="4" t="s">
        <v>9</v>
      </c>
      <c r="K609" s="4" t="s">
        <v>5002</v>
      </c>
      <c r="L609" s="4" t="s">
        <v>9</v>
      </c>
      <c r="M609" s="4" t="s">
        <v>9</v>
      </c>
      <c r="N609" s="4" t="s">
        <v>5002</v>
      </c>
      <c r="O609" s="4" t="s">
        <v>4955</v>
      </c>
      <c r="P609" s="4" t="s">
        <v>5901</v>
      </c>
      <c r="Q609" s="4" t="s">
        <v>9</v>
      </c>
      <c r="R609" s="4" t="s">
        <v>9</v>
      </c>
      <c r="S609" s="4" t="s">
        <v>11</v>
      </c>
      <c r="T609" s="4" t="s">
        <v>1449</v>
      </c>
      <c r="U609" s="4" t="s">
        <v>5902</v>
      </c>
      <c r="V609" s="102"/>
      <c r="W609" s="4" t="s">
        <v>5902</v>
      </c>
      <c r="X609" s="4" t="s">
        <v>9</v>
      </c>
      <c r="Y609" s="4" t="s">
        <v>11</v>
      </c>
      <c r="Z609" s="4" t="s">
        <v>9</v>
      </c>
      <c r="AA609" s="4" t="s">
        <v>9</v>
      </c>
      <c r="AB609" s="102"/>
      <c r="AC609" s="102"/>
      <c r="AD609" s="102"/>
      <c r="AE609" s="102">
        <v>44502</v>
      </c>
      <c r="AF609" s="102"/>
      <c r="AG609" s="102"/>
      <c r="AH609" s="4" t="s">
        <v>5903</v>
      </c>
      <c r="AI609" s="4" t="s">
        <v>9</v>
      </c>
      <c r="AJ609" s="4" t="s">
        <v>9</v>
      </c>
      <c r="AK609" s="4" t="s">
        <v>9</v>
      </c>
      <c r="AL609" s="4" t="s">
        <v>5904</v>
      </c>
      <c r="AM609" s="4" t="s">
        <v>5905</v>
      </c>
      <c r="AN609" s="4" t="s">
        <v>9</v>
      </c>
      <c r="AO609" s="4" t="s">
        <v>9</v>
      </c>
      <c r="AP609" s="4" t="s">
        <v>5902</v>
      </c>
      <c r="AQ609" s="4" t="s">
        <v>9</v>
      </c>
      <c r="AR609" s="4" t="s">
        <v>9</v>
      </c>
      <c r="AS609" s="4" t="s">
        <v>9</v>
      </c>
      <c r="AT609" s="4" t="s">
        <v>9</v>
      </c>
      <c r="AU609" s="4" t="s">
        <v>9</v>
      </c>
      <c r="AV609" s="102"/>
      <c r="AW609" s="4" t="s">
        <v>5902</v>
      </c>
      <c r="AX609" s="4" t="s">
        <v>9</v>
      </c>
      <c r="AY609" s="4" t="s">
        <v>9</v>
      </c>
      <c r="AZ609" s="4" t="s">
        <v>9</v>
      </c>
      <c r="BA609" s="4" t="s">
        <v>9</v>
      </c>
      <c r="BB609" s="103">
        <v>0</v>
      </c>
      <c r="BC609" s="102"/>
      <c r="BD609" s="4" t="s">
        <v>9</v>
      </c>
      <c r="BE609" s="102"/>
      <c r="BF609" s="102"/>
      <c r="BG609" s="4" t="s">
        <v>9</v>
      </c>
      <c r="BH609" s="4" t="s">
        <v>5906</v>
      </c>
      <c r="BI609" s="4" t="s">
        <v>9</v>
      </c>
      <c r="BJ609" s="4" t="s">
        <v>9</v>
      </c>
      <c r="BK609" s="4" t="s">
        <v>9</v>
      </c>
      <c r="BL609" s="4" t="s">
        <v>9</v>
      </c>
      <c r="BM609" s="4" t="s">
        <v>9</v>
      </c>
      <c r="BN609" s="4" t="s">
        <v>5907</v>
      </c>
      <c r="BO609" s="4" t="s">
        <v>5908</v>
      </c>
      <c r="BP609" s="4" t="s">
        <v>9</v>
      </c>
      <c r="BQ609" s="4" t="s">
        <v>9</v>
      </c>
      <c r="BR609" s="4" t="s">
        <v>5902</v>
      </c>
      <c r="BS609" s="4" t="s">
        <v>9</v>
      </c>
      <c r="BT609" s="4" t="s">
        <v>9</v>
      </c>
      <c r="BU609" s="4" t="s">
        <v>9</v>
      </c>
      <c r="BV609" s="4" t="s">
        <v>9</v>
      </c>
      <c r="BW609" s="4" t="s">
        <v>9</v>
      </c>
      <c r="BX609" s="4" t="s">
        <v>5901</v>
      </c>
      <c r="BY609" s="4" t="s">
        <v>9</v>
      </c>
      <c r="BZ609" s="4" t="s">
        <v>9</v>
      </c>
      <c r="CA609" s="4" t="s">
        <v>9</v>
      </c>
      <c r="CB609" s="4" t="s">
        <v>9</v>
      </c>
      <c r="CC609" s="4" t="s">
        <v>9</v>
      </c>
      <c r="CD609" s="4" t="s">
        <v>9</v>
      </c>
      <c r="CE609" s="4" t="s">
        <v>9</v>
      </c>
      <c r="CF609" s="4" t="s">
        <v>5902</v>
      </c>
      <c r="CG609" s="4" t="s">
        <v>9</v>
      </c>
      <c r="CH609" s="4" t="s">
        <v>9</v>
      </c>
      <c r="CI609" s="4" t="s">
        <v>9</v>
      </c>
      <c r="CJ609" s="4" t="s">
        <v>9</v>
      </c>
      <c r="CK609" s="104">
        <v>0.51756944444443997</v>
      </c>
      <c r="CL609" s="104">
        <v>0</v>
      </c>
      <c r="CM609" s="4" t="s">
        <v>9</v>
      </c>
      <c r="CN609" s="4" t="s">
        <v>5902</v>
      </c>
      <c r="CO609" s="4" t="s">
        <v>9</v>
      </c>
      <c r="CP609" s="4" t="s">
        <v>9</v>
      </c>
      <c r="CQ609" s="4" t="s">
        <v>9</v>
      </c>
      <c r="CR609" s="4" t="s">
        <v>9</v>
      </c>
      <c r="CS609" s="4" t="s">
        <v>9</v>
      </c>
      <c r="CT609" s="4" t="s">
        <v>9</v>
      </c>
      <c r="CU609" s="4" t="s">
        <v>9</v>
      </c>
      <c r="CV609" s="4" t="s">
        <v>11</v>
      </c>
      <c r="CW609" s="4" t="s">
        <v>5909</v>
      </c>
      <c r="CX609" s="4" t="s">
        <v>9</v>
      </c>
      <c r="CY609" s="4" t="s">
        <v>9</v>
      </c>
      <c r="CZ609" s="4" t="s">
        <v>9</v>
      </c>
      <c r="DA609" s="4" t="s">
        <v>9</v>
      </c>
      <c r="DB609" s="4" t="s">
        <v>9</v>
      </c>
      <c r="DC609" s="102"/>
      <c r="DE609" s="8" t="str">
        <f t="shared" si="18"/>
        <v>XPY210</v>
      </c>
      <c r="DF609" s="8" t="str">
        <f t="shared" si="19"/>
        <v>Alternate Leave Payroll Use D</v>
      </c>
    </row>
    <row r="610" spans="1:110">
      <c r="A610" s="4" t="s">
        <v>6516</v>
      </c>
      <c r="B610" s="4" t="s">
        <v>5899</v>
      </c>
      <c r="C610" s="4" t="s">
        <v>4955</v>
      </c>
      <c r="D610" s="4" t="s">
        <v>9</v>
      </c>
      <c r="E610" s="4" t="s">
        <v>5900</v>
      </c>
      <c r="F610" s="102">
        <v>44502</v>
      </c>
      <c r="G610" s="4" t="s">
        <v>9</v>
      </c>
      <c r="H610" s="102"/>
      <c r="I610" s="4" t="s">
        <v>7284</v>
      </c>
      <c r="J610" s="4" t="s">
        <v>9</v>
      </c>
      <c r="K610" s="4" t="s">
        <v>5002</v>
      </c>
      <c r="L610" s="4" t="s">
        <v>9</v>
      </c>
      <c r="M610" s="4" t="s">
        <v>9</v>
      </c>
      <c r="N610" s="4" t="s">
        <v>5002</v>
      </c>
      <c r="O610" s="4" t="s">
        <v>4955</v>
      </c>
      <c r="P610" s="4" t="s">
        <v>5901</v>
      </c>
      <c r="Q610" s="4" t="s">
        <v>9</v>
      </c>
      <c r="R610" s="4" t="s">
        <v>9</v>
      </c>
      <c r="S610" s="4" t="s">
        <v>11</v>
      </c>
      <c r="T610" s="4" t="s">
        <v>1449</v>
      </c>
      <c r="U610" s="4" t="s">
        <v>5902</v>
      </c>
      <c r="V610" s="102"/>
      <c r="W610" s="4" t="s">
        <v>5902</v>
      </c>
      <c r="X610" s="4" t="s">
        <v>9</v>
      </c>
      <c r="Y610" s="4" t="s">
        <v>11</v>
      </c>
      <c r="Z610" s="4" t="s">
        <v>9</v>
      </c>
      <c r="AA610" s="4" t="s">
        <v>9</v>
      </c>
      <c r="AB610" s="102"/>
      <c r="AC610" s="102"/>
      <c r="AD610" s="102"/>
      <c r="AE610" s="102">
        <v>44502</v>
      </c>
      <c r="AF610" s="102"/>
      <c r="AG610" s="102"/>
      <c r="AH610" s="4" t="s">
        <v>5903</v>
      </c>
      <c r="AI610" s="4" t="s">
        <v>9</v>
      </c>
      <c r="AJ610" s="4" t="s">
        <v>9</v>
      </c>
      <c r="AK610" s="4" t="s">
        <v>9</v>
      </c>
      <c r="AL610" s="4" t="s">
        <v>5904</v>
      </c>
      <c r="AM610" s="4" t="s">
        <v>5905</v>
      </c>
      <c r="AN610" s="4" t="s">
        <v>9</v>
      </c>
      <c r="AO610" s="4" t="s">
        <v>9</v>
      </c>
      <c r="AP610" s="4" t="s">
        <v>5902</v>
      </c>
      <c r="AQ610" s="4" t="s">
        <v>9</v>
      </c>
      <c r="AR610" s="4" t="s">
        <v>9</v>
      </c>
      <c r="AS610" s="4" t="s">
        <v>9</v>
      </c>
      <c r="AT610" s="4" t="s">
        <v>9</v>
      </c>
      <c r="AU610" s="4" t="s">
        <v>9</v>
      </c>
      <c r="AV610" s="102"/>
      <c r="AW610" s="4" t="s">
        <v>5902</v>
      </c>
      <c r="AX610" s="4" t="s">
        <v>9</v>
      </c>
      <c r="AY610" s="4" t="s">
        <v>9</v>
      </c>
      <c r="AZ610" s="4" t="s">
        <v>9</v>
      </c>
      <c r="BA610" s="4" t="s">
        <v>9</v>
      </c>
      <c r="BB610" s="103">
        <v>0</v>
      </c>
      <c r="BC610" s="102"/>
      <c r="BD610" s="4" t="s">
        <v>9</v>
      </c>
      <c r="BE610" s="102"/>
      <c r="BF610" s="102"/>
      <c r="BG610" s="4" t="s">
        <v>9</v>
      </c>
      <c r="BH610" s="4" t="s">
        <v>5906</v>
      </c>
      <c r="BI610" s="4" t="s">
        <v>9</v>
      </c>
      <c r="BJ610" s="4" t="s">
        <v>9</v>
      </c>
      <c r="BK610" s="4" t="s">
        <v>9</v>
      </c>
      <c r="BL610" s="4" t="s">
        <v>9</v>
      </c>
      <c r="BM610" s="4" t="s">
        <v>9</v>
      </c>
      <c r="BN610" s="4" t="s">
        <v>5907</v>
      </c>
      <c r="BO610" s="4" t="s">
        <v>5908</v>
      </c>
      <c r="BP610" s="4" t="s">
        <v>9</v>
      </c>
      <c r="BQ610" s="4" t="s">
        <v>9</v>
      </c>
      <c r="BR610" s="4" t="s">
        <v>5902</v>
      </c>
      <c r="BS610" s="4" t="s">
        <v>9</v>
      </c>
      <c r="BT610" s="4" t="s">
        <v>9</v>
      </c>
      <c r="BU610" s="4" t="s">
        <v>9</v>
      </c>
      <c r="BV610" s="4" t="s">
        <v>9</v>
      </c>
      <c r="BW610" s="4" t="s">
        <v>9</v>
      </c>
      <c r="BX610" s="4" t="s">
        <v>5901</v>
      </c>
      <c r="BY610" s="4" t="s">
        <v>9</v>
      </c>
      <c r="BZ610" s="4" t="s">
        <v>9</v>
      </c>
      <c r="CA610" s="4" t="s">
        <v>9</v>
      </c>
      <c r="CB610" s="4" t="s">
        <v>9</v>
      </c>
      <c r="CC610" s="4" t="s">
        <v>9</v>
      </c>
      <c r="CD610" s="4" t="s">
        <v>9</v>
      </c>
      <c r="CE610" s="4" t="s">
        <v>9</v>
      </c>
      <c r="CF610" s="4" t="s">
        <v>5902</v>
      </c>
      <c r="CG610" s="4" t="s">
        <v>9</v>
      </c>
      <c r="CH610" s="4" t="s">
        <v>9</v>
      </c>
      <c r="CI610" s="4" t="s">
        <v>9</v>
      </c>
      <c r="CJ610" s="4" t="s">
        <v>9</v>
      </c>
      <c r="CK610" s="104">
        <v>0.51756944444443997</v>
      </c>
      <c r="CL610" s="104">
        <v>0</v>
      </c>
      <c r="CM610" s="4" t="s">
        <v>9</v>
      </c>
      <c r="CN610" s="4" t="s">
        <v>5902</v>
      </c>
      <c r="CO610" s="4" t="s">
        <v>9</v>
      </c>
      <c r="CP610" s="4" t="s">
        <v>9</v>
      </c>
      <c r="CQ610" s="4" t="s">
        <v>9</v>
      </c>
      <c r="CR610" s="4" t="s">
        <v>9</v>
      </c>
      <c r="CS610" s="4" t="s">
        <v>9</v>
      </c>
      <c r="CT610" s="4" t="s">
        <v>9</v>
      </c>
      <c r="CU610" s="4" t="s">
        <v>9</v>
      </c>
      <c r="CV610" s="4" t="s">
        <v>11</v>
      </c>
      <c r="CW610" s="4" t="s">
        <v>5909</v>
      </c>
      <c r="CX610" s="4" t="s">
        <v>9</v>
      </c>
      <c r="CY610" s="4" t="s">
        <v>9</v>
      </c>
      <c r="CZ610" s="4" t="s">
        <v>9</v>
      </c>
      <c r="DA610" s="4" t="s">
        <v>9</v>
      </c>
      <c r="DB610" s="4" t="s">
        <v>9</v>
      </c>
      <c r="DC610" s="102"/>
      <c r="DE610" s="8" t="str">
        <f t="shared" si="18"/>
        <v>XPY211</v>
      </c>
      <c r="DF610" s="8" t="str">
        <f t="shared" si="19"/>
        <v>Discretionary Sick Leave</v>
      </c>
    </row>
    <row r="611" spans="1:110">
      <c r="A611" s="4" t="s">
        <v>6517</v>
      </c>
      <c r="B611" s="4" t="s">
        <v>5899</v>
      </c>
      <c r="C611" s="4" t="s">
        <v>4955</v>
      </c>
      <c r="D611" s="4" t="s">
        <v>9</v>
      </c>
      <c r="E611" s="4" t="s">
        <v>5900</v>
      </c>
      <c r="F611" s="102">
        <v>44502</v>
      </c>
      <c r="G611" s="4" t="s">
        <v>9</v>
      </c>
      <c r="H611" s="102"/>
      <c r="I611" s="4" t="s">
        <v>7285</v>
      </c>
      <c r="J611" s="4" t="s">
        <v>9</v>
      </c>
      <c r="K611" s="4" t="s">
        <v>5002</v>
      </c>
      <c r="L611" s="4" t="s">
        <v>9</v>
      </c>
      <c r="M611" s="4" t="s">
        <v>9</v>
      </c>
      <c r="N611" s="4" t="s">
        <v>5002</v>
      </c>
      <c r="O611" s="4" t="s">
        <v>4955</v>
      </c>
      <c r="P611" s="4" t="s">
        <v>5901</v>
      </c>
      <c r="Q611" s="4" t="s">
        <v>9</v>
      </c>
      <c r="R611" s="4" t="s">
        <v>9</v>
      </c>
      <c r="S611" s="4" t="s">
        <v>11</v>
      </c>
      <c r="T611" s="4" t="s">
        <v>1449</v>
      </c>
      <c r="U611" s="4" t="s">
        <v>5902</v>
      </c>
      <c r="V611" s="102"/>
      <c r="W611" s="4" t="s">
        <v>5902</v>
      </c>
      <c r="X611" s="4" t="s">
        <v>9</v>
      </c>
      <c r="Y611" s="4" t="s">
        <v>11</v>
      </c>
      <c r="Z611" s="4" t="s">
        <v>9</v>
      </c>
      <c r="AA611" s="4" t="s">
        <v>9</v>
      </c>
      <c r="AB611" s="102"/>
      <c r="AC611" s="102"/>
      <c r="AD611" s="102"/>
      <c r="AE611" s="102">
        <v>44502</v>
      </c>
      <c r="AF611" s="102"/>
      <c r="AG611" s="102"/>
      <c r="AH611" s="4" t="s">
        <v>5903</v>
      </c>
      <c r="AI611" s="4" t="s">
        <v>9</v>
      </c>
      <c r="AJ611" s="4" t="s">
        <v>9</v>
      </c>
      <c r="AK611" s="4" t="s">
        <v>9</v>
      </c>
      <c r="AL611" s="4" t="s">
        <v>5904</v>
      </c>
      <c r="AM611" s="4" t="s">
        <v>5905</v>
      </c>
      <c r="AN611" s="4" t="s">
        <v>9</v>
      </c>
      <c r="AO611" s="4" t="s">
        <v>9</v>
      </c>
      <c r="AP611" s="4" t="s">
        <v>5902</v>
      </c>
      <c r="AQ611" s="4" t="s">
        <v>9</v>
      </c>
      <c r="AR611" s="4" t="s">
        <v>9</v>
      </c>
      <c r="AS611" s="4" t="s">
        <v>9</v>
      </c>
      <c r="AT611" s="4" t="s">
        <v>9</v>
      </c>
      <c r="AU611" s="4" t="s">
        <v>9</v>
      </c>
      <c r="AV611" s="102"/>
      <c r="AW611" s="4" t="s">
        <v>5902</v>
      </c>
      <c r="AX611" s="4" t="s">
        <v>9</v>
      </c>
      <c r="AY611" s="4" t="s">
        <v>9</v>
      </c>
      <c r="AZ611" s="4" t="s">
        <v>9</v>
      </c>
      <c r="BA611" s="4" t="s">
        <v>9</v>
      </c>
      <c r="BB611" s="103">
        <v>0</v>
      </c>
      <c r="BC611" s="102"/>
      <c r="BD611" s="4" t="s">
        <v>9</v>
      </c>
      <c r="BE611" s="102"/>
      <c r="BF611" s="102"/>
      <c r="BG611" s="4" t="s">
        <v>9</v>
      </c>
      <c r="BH611" s="4" t="s">
        <v>5906</v>
      </c>
      <c r="BI611" s="4" t="s">
        <v>9</v>
      </c>
      <c r="BJ611" s="4" t="s">
        <v>9</v>
      </c>
      <c r="BK611" s="4" t="s">
        <v>9</v>
      </c>
      <c r="BL611" s="4" t="s">
        <v>9</v>
      </c>
      <c r="BM611" s="4" t="s">
        <v>9</v>
      </c>
      <c r="BN611" s="4" t="s">
        <v>5907</v>
      </c>
      <c r="BO611" s="4" t="s">
        <v>5908</v>
      </c>
      <c r="BP611" s="4" t="s">
        <v>9</v>
      </c>
      <c r="BQ611" s="4" t="s">
        <v>9</v>
      </c>
      <c r="BR611" s="4" t="s">
        <v>5902</v>
      </c>
      <c r="BS611" s="4" t="s">
        <v>9</v>
      </c>
      <c r="BT611" s="4" t="s">
        <v>9</v>
      </c>
      <c r="BU611" s="4" t="s">
        <v>9</v>
      </c>
      <c r="BV611" s="4" t="s">
        <v>9</v>
      </c>
      <c r="BW611" s="4" t="s">
        <v>9</v>
      </c>
      <c r="BX611" s="4" t="s">
        <v>5901</v>
      </c>
      <c r="BY611" s="4" t="s">
        <v>9</v>
      </c>
      <c r="BZ611" s="4" t="s">
        <v>9</v>
      </c>
      <c r="CA611" s="4" t="s">
        <v>9</v>
      </c>
      <c r="CB611" s="4" t="s">
        <v>9</v>
      </c>
      <c r="CC611" s="4" t="s">
        <v>9</v>
      </c>
      <c r="CD611" s="4" t="s">
        <v>9</v>
      </c>
      <c r="CE611" s="4" t="s">
        <v>9</v>
      </c>
      <c r="CF611" s="4" t="s">
        <v>5902</v>
      </c>
      <c r="CG611" s="4" t="s">
        <v>9</v>
      </c>
      <c r="CH611" s="4" t="s">
        <v>9</v>
      </c>
      <c r="CI611" s="4" t="s">
        <v>9</v>
      </c>
      <c r="CJ611" s="4" t="s">
        <v>9</v>
      </c>
      <c r="CK611" s="104">
        <v>0.51756944444443997</v>
      </c>
      <c r="CL611" s="104">
        <v>0</v>
      </c>
      <c r="CM611" s="4" t="s">
        <v>9</v>
      </c>
      <c r="CN611" s="4" t="s">
        <v>5902</v>
      </c>
      <c r="CO611" s="4" t="s">
        <v>9</v>
      </c>
      <c r="CP611" s="4" t="s">
        <v>9</v>
      </c>
      <c r="CQ611" s="4" t="s">
        <v>9</v>
      </c>
      <c r="CR611" s="4" t="s">
        <v>9</v>
      </c>
      <c r="CS611" s="4" t="s">
        <v>9</v>
      </c>
      <c r="CT611" s="4" t="s">
        <v>9</v>
      </c>
      <c r="CU611" s="4" t="s">
        <v>9</v>
      </c>
      <c r="CV611" s="4" t="s">
        <v>11</v>
      </c>
      <c r="CW611" s="4" t="s">
        <v>5909</v>
      </c>
      <c r="CX611" s="4" t="s">
        <v>9</v>
      </c>
      <c r="CY611" s="4" t="s">
        <v>9</v>
      </c>
      <c r="CZ611" s="4" t="s">
        <v>9</v>
      </c>
      <c r="DA611" s="4" t="s">
        <v>9</v>
      </c>
      <c r="DB611" s="4" t="s">
        <v>9</v>
      </c>
      <c r="DC611" s="102"/>
      <c r="DE611" s="8" t="str">
        <f t="shared" si="18"/>
        <v>XPY213</v>
      </c>
      <c r="DF611" s="8" t="str">
        <f t="shared" si="19"/>
        <v>Alternative Holiday Cashed Up</v>
      </c>
    </row>
    <row r="612" spans="1:110">
      <c r="A612" s="4" t="s">
        <v>6518</v>
      </c>
      <c r="B612" s="4" t="s">
        <v>5899</v>
      </c>
      <c r="C612" s="4" t="s">
        <v>4955</v>
      </c>
      <c r="D612" s="4" t="s">
        <v>9</v>
      </c>
      <c r="E612" s="4" t="s">
        <v>5900</v>
      </c>
      <c r="F612" s="102">
        <v>44502</v>
      </c>
      <c r="G612" s="4" t="s">
        <v>9</v>
      </c>
      <c r="H612" s="102"/>
      <c r="I612" s="4" t="s">
        <v>7286</v>
      </c>
      <c r="J612" s="4" t="s">
        <v>9</v>
      </c>
      <c r="K612" s="4" t="s">
        <v>5002</v>
      </c>
      <c r="L612" s="4" t="s">
        <v>9</v>
      </c>
      <c r="M612" s="4" t="s">
        <v>9</v>
      </c>
      <c r="N612" s="4" t="s">
        <v>5002</v>
      </c>
      <c r="O612" s="4" t="s">
        <v>4955</v>
      </c>
      <c r="P612" s="4" t="s">
        <v>5901</v>
      </c>
      <c r="Q612" s="4" t="s">
        <v>9</v>
      </c>
      <c r="R612" s="4" t="s">
        <v>9</v>
      </c>
      <c r="S612" s="4" t="s">
        <v>11</v>
      </c>
      <c r="T612" s="4" t="s">
        <v>1449</v>
      </c>
      <c r="U612" s="4" t="s">
        <v>5902</v>
      </c>
      <c r="V612" s="102"/>
      <c r="W612" s="4" t="s">
        <v>5902</v>
      </c>
      <c r="X612" s="4" t="s">
        <v>9</v>
      </c>
      <c r="Y612" s="4" t="s">
        <v>11</v>
      </c>
      <c r="Z612" s="4" t="s">
        <v>9</v>
      </c>
      <c r="AA612" s="4" t="s">
        <v>9</v>
      </c>
      <c r="AB612" s="102"/>
      <c r="AC612" s="102"/>
      <c r="AD612" s="102"/>
      <c r="AE612" s="102">
        <v>44502</v>
      </c>
      <c r="AF612" s="102"/>
      <c r="AG612" s="102"/>
      <c r="AH612" s="4" t="s">
        <v>5903</v>
      </c>
      <c r="AI612" s="4" t="s">
        <v>9</v>
      </c>
      <c r="AJ612" s="4" t="s">
        <v>9</v>
      </c>
      <c r="AK612" s="4" t="s">
        <v>9</v>
      </c>
      <c r="AL612" s="4" t="s">
        <v>5904</v>
      </c>
      <c r="AM612" s="4" t="s">
        <v>5905</v>
      </c>
      <c r="AN612" s="4" t="s">
        <v>9</v>
      </c>
      <c r="AO612" s="4" t="s">
        <v>9</v>
      </c>
      <c r="AP612" s="4" t="s">
        <v>5902</v>
      </c>
      <c r="AQ612" s="4" t="s">
        <v>9</v>
      </c>
      <c r="AR612" s="4" t="s">
        <v>9</v>
      </c>
      <c r="AS612" s="4" t="s">
        <v>9</v>
      </c>
      <c r="AT612" s="4" t="s">
        <v>9</v>
      </c>
      <c r="AU612" s="4" t="s">
        <v>9</v>
      </c>
      <c r="AV612" s="102"/>
      <c r="AW612" s="4" t="s">
        <v>5902</v>
      </c>
      <c r="AX612" s="4" t="s">
        <v>9</v>
      </c>
      <c r="AY612" s="4" t="s">
        <v>9</v>
      </c>
      <c r="AZ612" s="4" t="s">
        <v>9</v>
      </c>
      <c r="BA612" s="4" t="s">
        <v>9</v>
      </c>
      <c r="BB612" s="103">
        <v>0</v>
      </c>
      <c r="BC612" s="102"/>
      <c r="BD612" s="4" t="s">
        <v>9</v>
      </c>
      <c r="BE612" s="102"/>
      <c r="BF612" s="102"/>
      <c r="BG612" s="4" t="s">
        <v>9</v>
      </c>
      <c r="BH612" s="4" t="s">
        <v>5906</v>
      </c>
      <c r="BI612" s="4" t="s">
        <v>9</v>
      </c>
      <c r="BJ612" s="4" t="s">
        <v>9</v>
      </c>
      <c r="BK612" s="4" t="s">
        <v>9</v>
      </c>
      <c r="BL612" s="4" t="s">
        <v>9</v>
      </c>
      <c r="BM612" s="4" t="s">
        <v>9</v>
      </c>
      <c r="BN612" s="4" t="s">
        <v>5907</v>
      </c>
      <c r="BO612" s="4" t="s">
        <v>5908</v>
      </c>
      <c r="BP612" s="4" t="s">
        <v>9</v>
      </c>
      <c r="BQ612" s="4" t="s">
        <v>9</v>
      </c>
      <c r="BR612" s="4" t="s">
        <v>5902</v>
      </c>
      <c r="BS612" s="4" t="s">
        <v>9</v>
      </c>
      <c r="BT612" s="4" t="s">
        <v>9</v>
      </c>
      <c r="BU612" s="4" t="s">
        <v>9</v>
      </c>
      <c r="BV612" s="4" t="s">
        <v>9</v>
      </c>
      <c r="BW612" s="4" t="s">
        <v>9</v>
      </c>
      <c r="BX612" s="4" t="s">
        <v>5901</v>
      </c>
      <c r="BY612" s="4" t="s">
        <v>9</v>
      </c>
      <c r="BZ612" s="4" t="s">
        <v>9</v>
      </c>
      <c r="CA612" s="4" t="s">
        <v>9</v>
      </c>
      <c r="CB612" s="4" t="s">
        <v>9</v>
      </c>
      <c r="CC612" s="4" t="s">
        <v>9</v>
      </c>
      <c r="CD612" s="4" t="s">
        <v>9</v>
      </c>
      <c r="CE612" s="4" t="s">
        <v>9</v>
      </c>
      <c r="CF612" s="4" t="s">
        <v>5902</v>
      </c>
      <c r="CG612" s="4" t="s">
        <v>9</v>
      </c>
      <c r="CH612" s="4" t="s">
        <v>9</v>
      </c>
      <c r="CI612" s="4" t="s">
        <v>9</v>
      </c>
      <c r="CJ612" s="4" t="s">
        <v>9</v>
      </c>
      <c r="CK612" s="104">
        <v>0.51756944444443997</v>
      </c>
      <c r="CL612" s="104">
        <v>0</v>
      </c>
      <c r="CM612" s="4" t="s">
        <v>9</v>
      </c>
      <c r="CN612" s="4" t="s">
        <v>5902</v>
      </c>
      <c r="CO612" s="4" t="s">
        <v>9</v>
      </c>
      <c r="CP612" s="4" t="s">
        <v>9</v>
      </c>
      <c r="CQ612" s="4" t="s">
        <v>9</v>
      </c>
      <c r="CR612" s="4" t="s">
        <v>9</v>
      </c>
      <c r="CS612" s="4" t="s">
        <v>9</v>
      </c>
      <c r="CT612" s="4" t="s">
        <v>9</v>
      </c>
      <c r="CU612" s="4" t="s">
        <v>9</v>
      </c>
      <c r="CV612" s="4" t="s">
        <v>11</v>
      </c>
      <c r="CW612" s="4" t="s">
        <v>5909</v>
      </c>
      <c r="CX612" s="4" t="s">
        <v>9</v>
      </c>
      <c r="CY612" s="4" t="s">
        <v>9</v>
      </c>
      <c r="CZ612" s="4" t="s">
        <v>9</v>
      </c>
      <c r="DA612" s="4" t="s">
        <v>9</v>
      </c>
      <c r="DB612" s="4" t="s">
        <v>9</v>
      </c>
      <c r="DC612" s="102"/>
      <c r="DE612" s="8" t="str">
        <f t="shared" si="18"/>
        <v>XPY214</v>
      </c>
      <c r="DF612" s="8" t="str">
        <f t="shared" si="19"/>
        <v>Alternative Holiday On Terminatio</v>
      </c>
    </row>
    <row r="613" spans="1:110">
      <c r="A613" s="4" t="s">
        <v>6519</v>
      </c>
      <c r="B613" s="4" t="s">
        <v>5899</v>
      </c>
      <c r="C613" s="4" t="s">
        <v>4955</v>
      </c>
      <c r="D613" s="4" t="s">
        <v>9</v>
      </c>
      <c r="E613" s="4" t="s">
        <v>5900</v>
      </c>
      <c r="F613" s="102">
        <v>44502</v>
      </c>
      <c r="G613" s="4" t="s">
        <v>9</v>
      </c>
      <c r="H613" s="102"/>
      <c r="I613" s="4" t="s">
        <v>7287</v>
      </c>
      <c r="J613" s="4" t="s">
        <v>9</v>
      </c>
      <c r="K613" s="4" t="s">
        <v>5002</v>
      </c>
      <c r="L613" s="4" t="s">
        <v>9</v>
      </c>
      <c r="M613" s="4" t="s">
        <v>9</v>
      </c>
      <c r="N613" s="4" t="s">
        <v>5002</v>
      </c>
      <c r="O613" s="4" t="s">
        <v>4955</v>
      </c>
      <c r="P613" s="4" t="s">
        <v>5901</v>
      </c>
      <c r="Q613" s="4" t="s">
        <v>9</v>
      </c>
      <c r="R613" s="4" t="s">
        <v>9</v>
      </c>
      <c r="S613" s="4" t="s">
        <v>11</v>
      </c>
      <c r="T613" s="4" t="s">
        <v>1449</v>
      </c>
      <c r="U613" s="4" t="s">
        <v>5902</v>
      </c>
      <c r="V613" s="102"/>
      <c r="W613" s="4" t="s">
        <v>5902</v>
      </c>
      <c r="X613" s="4" t="s">
        <v>9</v>
      </c>
      <c r="Y613" s="4" t="s">
        <v>11</v>
      </c>
      <c r="Z613" s="4" t="s">
        <v>9</v>
      </c>
      <c r="AA613" s="4" t="s">
        <v>9</v>
      </c>
      <c r="AB613" s="102"/>
      <c r="AC613" s="102"/>
      <c r="AD613" s="102"/>
      <c r="AE613" s="102">
        <v>44502</v>
      </c>
      <c r="AF613" s="102"/>
      <c r="AG613" s="102"/>
      <c r="AH613" s="4" t="s">
        <v>5903</v>
      </c>
      <c r="AI613" s="4" t="s">
        <v>9</v>
      </c>
      <c r="AJ613" s="4" t="s">
        <v>9</v>
      </c>
      <c r="AK613" s="4" t="s">
        <v>9</v>
      </c>
      <c r="AL613" s="4" t="s">
        <v>5904</v>
      </c>
      <c r="AM613" s="4" t="s">
        <v>5905</v>
      </c>
      <c r="AN613" s="4" t="s">
        <v>9</v>
      </c>
      <c r="AO613" s="4" t="s">
        <v>9</v>
      </c>
      <c r="AP613" s="4" t="s">
        <v>5902</v>
      </c>
      <c r="AQ613" s="4" t="s">
        <v>9</v>
      </c>
      <c r="AR613" s="4" t="s">
        <v>9</v>
      </c>
      <c r="AS613" s="4" t="s">
        <v>9</v>
      </c>
      <c r="AT613" s="4" t="s">
        <v>9</v>
      </c>
      <c r="AU613" s="4" t="s">
        <v>9</v>
      </c>
      <c r="AV613" s="102"/>
      <c r="AW613" s="4" t="s">
        <v>5902</v>
      </c>
      <c r="AX613" s="4" t="s">
        <v>9</v>
      </c>
      <c r="AY613" s="4" t="s">
        <v>9</v>
      </c>
      <c r="AZ613" s="4" t="s">
        <v>9</v>
      </c>
      <c r="BA613" s="4" t="s">
        <v>9</v>
      </c>
      <c r="BB613" s="103">
        <v>0</v>
      </c>
      <c r="BC613" s="102"/>
      <c r="BD613" s="4" t="s">
        <v>9</v>
      </c>
      <c r="BE613" s="102"/>
      <c r="BF613" s="102"/>
      <c r="BG613" s="4" t="s">
        <v>9</v>
      </c>
      <c r="BH613" s="4" t="s">
        <v>5906</v>
      </c>
      <c r="BI613" s="4" t="s">
        <v>9</v>
      </c>
      <c r="BJ613" s="4" t="s">
        <v>9</v>
      </c>
      <c r="BK613" s="4" t="s">
        <v>9</v>
      </c>
      <c r="BL613" s="4" t="s">
        <v>9</v>
      </c>
      <c r="BM613" s="4" t="s">
        <v>9</v>
      </c>
      <c r="BN613" s="4" t="s">
        <v>5907</v>
      </c>
      <c r="BO613" s="4" t="s">
        <v>5908</v>
      </c>
      <c r="BP613" s="4" t="s">
        <v>9</v>
      </c>
      <c r="BQ613" s="4" t="s">
        <v>9</v>
      </c>
      <c r="BR613" s="4" t="s">
        <v>5902</v>
      </c>
      <c r="BS613" s="4" t="s">
        <v>9</v>
      </c>
      <c r="BT613" s="4" t="s">
        <v>9</v>
      </c>
      <c r="BU613" s="4" t="s">
        <v>9</v>
      </c>
      <c r="BV613" s="4" t="s">
        <v>9</v>
      </c>
      <c r="BW613" s="4" t="s">
        <v>9</v>
      </c>
      <c r="BX613" s="4" t="s">
        <v>5901</v>
      </c>
      <c r="BY613" s="4" t="s">
        <v>9</v>
      </c>
      <c r="BZ613" s="4" t="s">
        <v>9</v>
      </c>
      <c r="CA613" s="4" t="s">
        <v>9</v>
      </c>
      <c r="CB613" s="4" t="s">
        <v>9</v>
      </c>
      <c r="CC613" s="4" t="s">
        <v>9</v>
      </c>
      <c r="CD613" s="4" t="s">
        <v>9</v>
      </c>
      <c r="CE613" s="4" t="s">
        <v>9</v>
      </c>
      <c r="CF613" s="4" t="s">
        <v>5902</v>
      </c>
      <c r="CG613" s="4" t="s">
        <v>9</v>
      </c>
      <c r="CH613" s="4" t="s">
        <v>9</v>
      </c>
      <c r="CI613" s="4" t="s">
        <v>9</v>
      </c>
      <c r="CJ613" s="4" t="s">
        <v>9</v>
      </c>
      <c r="CK613" s="104">
        <v>0.51756944444443997</v>
      </c>
      <c r="CL613" s="104">
        <v>0</v>
      </c>
      <c r="CM613" s="4" t="s">
        <v>9</v>
      </c>
      <c r="CN613" s="4" t="s">
        <v>5902</v>
      </c>
      <c r="CO613" s="4" t="s">
        <v>9</v>
      </c>
      <c r="CP613" s="4" t="s">
        <v>9</v>
      </c>
      <c r="CQ613" s="4" t="s">
        <v>9</v>
      </c>
      <c r="CR613" s="4" t="s">
        <v>9</v>
      </c>
      <c r="CS613" s="4" t="s">
        <v>9</v>
      </c>
      <c r="CT613" s="4" t="s">
        <v>9</v>
      </c>
      <c r="CU613" s="4" t="s">
        <v>9</v>
      </c>
      <c r="CV613" s="4" t="s">
        <v>11</v>
      </c>
      <c r="CW613" s="4" t="s">
        <v>5909</v>
      </c>
      <c r="CX613" s="4" t="s">
        <v>9</v>
      </c>
      <c r="CY613" s="4" t="s">
        <v>9</v>
      </c>
      <c r="CZ613" s="4" t="s">
        <v>9</v>
      </c>
      <c r="DA613" s="4" t="s">
        <v>9</v>
      </c>
      <c r="DB613" s="4" t="s">
        <v>9</v>
      </c>
      <c r="DC613" s="102"/>
      <c r="DE613" s="8" t="str">
        <f t="shared" si="18"/>
        <v>XPY216</v>
      </c>
      <c r="DF613" s="8" t="str">
        <f t="shared" si="19"/>
        <v>Leave Without Pay (Long Term)</v>
      </c>
    </row>
    <row r="614" spans="1:110">
      <c r="A614" s="4" t="s">
        <v>6520</v>
      </c>
      <c r="B614" s="4" t="s">
        <v>5899</v>
      </c>
      <c r="C614" s="4" t="s">
        <v>4955</v>
      </c>
      <c r="D614" s="4" t="s">
        <v>9</v>
      </c>
      <c r="E614" s="4" t="s">
        <v>5900</v>
      </c>
      <c r="F614" s="102">
        <v>44502</v>
      </c>
      <c r="G614" s="4" t="s">
        <v>9</v>
      </c>
      <c r="H614" s="102"/>
      <c r="I614" s="4" t="s">
        <v>7288</v>
      </c>
      <c r="J614" s="4" t="s">
        <v>9</v>
      </c>
      <c r="K614" s="4" t="s">
        <v>5002</v>
      </c>
      <c r="L614" s="4" t="s">
        <v>9</v>
      </c>
      <c r="M614" s="4" t="s">
        <v>9</v>
      </c>
      <c r="N614" s="4" t="s">
        <v>5002</v>
      </c>
      <c r="O614" s="4" t="s">
        <v>4955</v>
      </c>
      <c r="P614" s="4" t="s">
        <v>5901</v>
      </c>
      <c r="Q614" s="4" t="s">
        <v>9</v>
      </c>
      <c r="R614" s="4" t="s">
        <v>9</v>
      </c>
      <c r="S614" s="4" t="s">
        <v>11</v>
      </c>
      <c r="T614" s="4" t="s">
        <v>1449</v>
      </c>
      <c r="U614" s="4" t="s">
        <v>5902</v>
      </c>
      <c r="V614" s="102"/>
      <c r="W614" s="4" t="s">
        <v>5902</v>
      </c>
      <c r="X614" s="4" t="s">
        <v>9</v>
      </c>
      <c r="Y614" s="4" t="s">
        <v>11</v>
      </c>
      <c r="Z614" s="4" t="s">
        <v>9</v>
      </c>
      <c r="AA614" s="4" t="s">
        <v>9</v>
      </c>
      <c r="AB614" s="102"/>
      <c r="AC614" s="102"/>
      <c r="AD614" s="102"/>
      <c r="AE614" s="102">
        <v>44502</v>
      </c>
      <c r="AF614" s="102"/>
      <c r="AG614" s="102"/>
      <c r="AH614" s="4" t="s">
        <v>5903</v>
      </c>
      <c r="AI614" s="4" t="s">
        <v>9</v>
      </c>
      <c r="AJ614" s="4" t="s">
        <v>9</v>
      </c>
      <c r="AK614" s="4" t="s">
        <v>9</v>
      </c>
      <c r="AL614" s="4" t="s">
        <v>5904</v>
      </c>
      <c r="AM614" s="4" t="s">
        <v>5905</v>
      </c>
      <c r="AN614" s="4" t="s">
        <v>9</v>
      </c>
      <c r="AO614" s="4" t="s">
        <v>9</v>
      </c>
      <c r="AP614" s="4" t="s">
        <v>5902</v>
      </c>
      <c r="AQ614" s="4" t="s">
        <v>9</v>
      </c>
      <c r="AR614" s="4" t="s">
        <v>9</v>
      </c>
      <c r="AS614" s="4" t="s">
        <v>9</v>
      </c>
      <c r="AT614" s="4" t="s">
        <v>9</v>
      </c>
      <c r="AU614" s="4" t="s">
        <v>9</v>
      </c>
      <c r="AV614" s="102"/>
      <c r="AW614" s="4" t="s">
        <v>5902</v>
      </c>
      <c r="AX614" s="4" t="s">
        <v>9</v>
      </c>
      <c r="AY614" s="4" t="s">
        <v>9</v>
      </c>
      <c r="AZ614" s="4" t="s">
        <v>9</v>
      </c>
      <c r="BA614" s="4" t="s">
        <v>9</v>
      </c>
      <c r="BB614" s="103">
        <v>0</v>
      </c>
      <c r="BC614" s="102"/>
      <c r="BD614" s="4" t="s">
        <v>9</v>
      </c>
      <c r="BE614" s="102"/>
      <c r="BF614" s="102"/>
      <c r="BG614" s="4" t="s">
        <v>9</v>
      </c>
      <c r="BH614" s="4" t="s">
        <v>5906</v>
      </c>
      <c r="BI614" s="4" t="s">
        <v>9</v>
      </c>
      <c r="BJ614" s="4" t="s">
        <v>9</v>
      </c>
      <c r="BK614" s="4" t="s">
        <v>9</v>
      </c>
      <c r="BL614" s="4" t="s">
        <v>9</v>
      </c>
      <c r="BM614" s="4" t="s">
        <v>9</v>
      </c>
      <c r="BN614" s="4" t="s">
        <v>5907</v>
      </c>
      <c r="BO614" s="4" t="s">
        <v>5908</v>
      </c>
      <c r="BP614" s="4" t="s">
        <v>9</v>
      </c>
      <c r="BQ614" s="4" t="s">
        <v>9</v>
      </c>
      <c r="BR614" s="4" t="s">
        <v>5902</v>
      </c>
      <c r="BS614" s="4" t="s">
        <v>9</v>
      </c>
      <c r="BT614" s="4" t="s">
        <v>9</v>
      </c>
      <c r="BU614" s="4" t="s">
        <v>9</v>
      </c>
      <c r="BV614" s="4" t="s">
        <v>9</v>
      </c>
      <c r="BW614" s="4" t="s">
        <v>9</v>
      </c>
      <c r="BX614" s="4" t="s">
        <v>5901</v>
      </c>
      <c r="BY614" s="4" t="s">
        <v>9</v>
      </c>
      <c r="BZ614" s="4" t="s">
        <v>9</v>
      </c>
      <c r="CA614" s="4" t="s">
        <v>9</v>
      </c>
      <c r="CB614" s="4" t="s">
        <v>9</v>
      </c>
      <c r="CC614" s="4" t="s">
        <v>9</v>
      </c>
      <c r="CD614" s="4" t="s">
        <v>9</v>
      </c>
      <c r="CE614" s="4" t="s">
        <v>9</v>
      </c>
      <c r="CF614" s="4" t="s">
        <v>5902</v>
      </c>
      <c r="CG614" s="4" t="s">
        <v>9</v>
      </c>
      <c r="CH614" s="4" t="s">
        <v>9</v>
      </c>
      <c r="CI614" s="4" t="s">
        <v>9</v>
      </c>
      <c r="CJ614" s="4" t="s">
        <v>9</v>
      </c>
      <c r="CK614" s="104">
        <v>0.51756944444443997</v>
      </c>
      <c r="CL614" s="104">
        <v>0</v>
      </c>
      <c r="CM614" s="4" t="s">
        <v>9</v>
      </c>
      <c r="CN614" s="4" t="s">
        <v>5902</v>
      </c>
      <c r="CO614" s="4" t="s">
        <v>9</v>
      </c>
      <c r="CP614" s="4" t="s">
        <v>9</v>
      </c>
      <c r="CQ614" s="4" t="s">
        <v>9</v>
      </c>
      <c r="CR614" s="4" t="s">
        <v>9</v>
      </c>
      <c r="CS614" s="4" t="s">
        <v>9</v>
      </c>
      <c r="CT614" s="4" t="s">
        <v>9</v>
      </c>
      <c r="CU614" s="4" t="s">
        <v>9</v>
      </c>
      <c r="CV614" s="4" t="s">
        <v>11</v>
      </c>
      <c r="CW614" s="4" t="s">
        <v>5909</v>
      </c>
      <c r="CX614" s="4" t="s">
        <v>9</v>
      </c>
      <c r="CY614" s="4" t="s">
        <v>9</v>
      </c>
      <c r="CZ614" s="4" t="s">
        <v>9</v>
      </c>
      <c r="DA614" s="4" t="s">
        <v>9</v>
      </c>
      <c r="DB614" s="4" t="s">
        <v>9</v>
      </c>
      <c r="DC614" s="102"/>
      <c r="DE614" s="8" t="str">
        <f t="shared" si="18"/>
        <v>XPY217</v>
      </c>
      <c r="DF614" s="8" t="str">
        <f t="shared" si="19"/>
        <v>Annual Leave in Lieu of Sick</v>
      </c>
    </row>
    <row r="615" spans="1:110">
      <c r="A615" s="4" t="s">
        <v>6521</v>
      </c>
      <c r="B615" s="4" t="s">
        <v>5899</v>
      </c>
      <c r="C615" s="4" t="s">
        <v>4955</v>
      </c>
      <c r="D615" s="4" t="s">
        <v>9</v>
      </c>
      <c r="E615" s="4" t="s">
        <v>5900</v>
      </c>
      <c r="F615" s="102">
        <v>44502</v>
      </c>
      <c r="G615" s="4" t="s">
        <v>9</v>
      </c>
      <c r="H615" s="102"/>
      <c r="I615" s="4" t="s">
        <v>7289</v>
      </c>
      <c r="J615" s="4" t="s">
        <v>9</v>
      </c>
      <c r="K615" s="4" t="s">
        <v>5002</v>
      </c>
      <c r="L615" s="4" t="s">
        <v>9</v>
      </c>
      <c r="M615" s="4" t="s">
        <v>9</v>
      </c>
      <c r="N615" s="4" t="s">
        <v>5002</v>
      </c>
      <c r="O615" s="4" t="s">
        <v>4955</v>
      </c>
      <c r="P615" s="4" t="s">
        <v>5901</v>
      </c>
      <c r="Q615" s="4" t="s">
        <v>9</v>
      </c>
      <c r="R615" s="4" t="s">
        <v>9</v>
      </c>
      <c r="S615" s="4" t="s">
        <v>11</v>
      </c>
      <c r="T615" s="4" t="s">
        <v>1449</v>
      </c>
      <c r="U615" s="4" t="s">
        <v>5902</v>
      </c>
      <c r="V615" s="102"/>
      <c r="W615" s="4" t="s">
        <v>5902</v>
      </c>
      <c r="X615" s="4" t="s">
        <v>9</v>
      </c>
      <c r="Y615" s="4" t="s">
        <v>11</v>
      </c>
      <c r="Z615" s="4" t="s">
        <v>9</v>
      </c>
      <c r="AA615" s="4" t="s">
        <v>9</v>
      </c>
      <c r="AB615" s="102"/>
      <c r="AC615" s="102"/>
      <c r="AD615" s="102"/>
      <c r="AE615" s="102">
        <v>44502</v>
      </c>
      <c r="AF615" s="102"/>
      <c r="AG615" s="102"/>
      <c r="AH615" s="4" t="s">
        <v>5903</v>
      </c>
      <c r="AI615" s="4" t="s">
        <v>9</v>
      </c>
      <c r="AJ615" s="4" t="s">
        <v>9</v>
      </c>
      <c r="AK615" s="4" t="s">
        <v>9</v>
      </c>
      <c r="AL615" s="4" t="s">
        <v>5904</v>
      </c>
      <c r="AM615" s="4" t="s">
        <v>5905</v>
      </c>
      <c r="AN615" s="4" t="s">
        <v>9</v>
      </c>
      <c r="AO615" s="4" t="s">
        <v>9</v>
      </c>
      <c r="AP615" s="4" t="s">
        <v>5902</v>
      </c>
      <c r="AQ615" s="4" t="s">
        <v>9</v>
      </c>
      <c r="AR615" s="4" t="s">
        <v>9</v>
      </c>
      <c r="AS615" s="4" t="s">
        <v>9</v>
      </c>
      <c r="AT615" s="4" t="s">
        <v>9</v>
      </c>
      <c r="AU615" s="4" t="s">
        <v>9</v>
      </c>
      <c r="AV615" s="102"/>
      <c r="AW615" s="4" t="s">
        <v>5902</v>
      </c>
      <c r="AX615" s="4" t="s">
        <v>9</v>
      </c>
      <c r="AY615" s="4" t="s">
        <v>9</v>
      </c>
      <c r="AZ615" s="4" t="s">
        <v>9</v>
      </c>
      <c r="BA615" s="4" t="s">
        <v>9</v>
      </c>
      <c r="BB615" s="103">
        <v>0</v>
      </c>
      <c r="BC615" s="102"/>
      <c r="BD615" s="4" t="s">
        <v>9</v>
      </c>
      <c r="BE615" s="102"/>
      <c r="BF615" s="102"/>
      <c r="BG615" s="4" t="s">
        <v>9</v>
      </c>
      <c r="BH615" s="4" t="s">
        <v>5906</v>
      </c>
      <c r="BI615" s="4" t="s">
        <v>9</v>
      </c>
      <c r="BJ615" s="4" t="s">
        <v>9</v>
      </c>
      <c r="BK615" s="4" t="s">
        <v>9</v>
      </c>
      <c r="BL615" s="4" t="s">
        <v>9</v>
      </c>
      <c r="BM615" s="4" t="s">
        <v>9</v>
      </c>
      <c r="BN615" s="4" t="s">
        <v>5907</v>
      </c>
      <c r="BO615" s="4" t="s">
        <v>5908</v>
      </c>
      <c r="BP615" s="4" t="s">
        <v>9</v>
      </c>
      <c r="BQ615" s="4" t="s">
        <v>9</v>
      </c>
      <c r="BR615" s="4" t="s">
        <v>5902</v>
      </c>
      <c r="BS615" s="4" t="s">
        <v>9</v>
      </c>
      <c r="BT615" s="4" t="s">
        <v>9</v>
      </c>
      <c r="BU615" s="4" t="s">
        <v>9</v>
      </c>
      <c r="BV615" s="4" t="s">
        <v>9</v>
      </c>
      <c r="BW615" s="4" t="s">
        <v>9</v>
      </c>
      <c r="BX615" s="4" t="s">
        <v>5901</v>
      </c>
      <c r="BY615" s="4" t="s">
        <v>9</v>
      </c>
      <c r="BZ615" s="4" t="s">
        <v>9</v>
      </c>
      <c r="CA615" s="4" t="s">
        <v>9</v>
      </c>
      <c r="CB615" s="4" t="s">
        <v>9</v>
      </c>
      <c r="CC615" s="4" t="s">
        <v>9</v>
      </c>
      <c r="CD615" s="4" t="s">
        <v>9</v>
      </c>
      <c r="CE615" s="4" t="s">
        <v>9</v>
      </c>
      <c r="CF615" s="4" t="s">
        <v>5902</v>
      </c>
      <c r="CG615" s="4" t="s">
        <v>9</v>
      </c>
      <c r="CH615" s="4" t="s">
        <v>9</v>
      </c>
      <c r="CI615" s="4" t="s">
        <v>9</v>
      </c>
      <c r="CJ615" s="4" t="s">
        <v>9</v>
      </c>
      <c r="CK615" s="104">
        <v>0.51756944444443997</v>
      </c>
      <c r="CL615" s="104">
        <v>0</v>
      </c>
      <c r="CM615" s="4" t="s">
        <v>9</v>
      </c>
      <c r="CN615" s="4" t="s">
        <v>5902</v>
      </c>
      <c r="CO615" s="4" t="s">
        <v>9</v>
      </c>
      <c r="CP615" s="4" t="s">
        <v>9</v>
      </c>
      <c r="CQ615" s="4" t="s">
        <v>9</v>
      </c>
      <c r="CR615" s="4" t="s">
        <v>9</v>
      </c>
      <c r="CS615" s="4" t="s">
        <v>9</v>
      </c>
      <c r="CT615" s="4" t="s">
        <v>9</v>
      </c>
      <c r="CU615" s="4" t="s">
        <v>9</v>
      </c>
      <c r="CV615" s="4" t="s">
        <v>11</v>
      </c>
      <c r="CW615" s="4" t="s">
        <v>5909</v>
      </c>
      <c r="CX615" s="4" t="s">
        <v>9</v>
      </c>
      <c r="CY615" s="4" t="s">
        <v>9</v>
      </c>
      <c r="CZ615" s="4" t="s">
        <v>9</v>
      </c>
      <c r="DA615" s="4" t="s">
        <v>9</v>
      </c>
      <c r="DB615" s="4" t="s">
        <v>9</v>
      </c>
      <c r="DC615" s="102"/>
      <c r="DE615" s="8" t="str">
        <f t="shared" si="18"/>
        <v>XPY218</v>
      </c>
      <c r="DF615" s="8" t="str">
        <f t="shared" si="19"/>
        <v>Leave Without Pay</v>
      </c>
    </row>
    <row r="616" spans="1:110">
      <c r="A616" s="4" t="s">
        <v>6522</v>
      </c>
      <c r="B616" s="4" t="s">
        <v>5899</v>
      </c>
      <c r="C616" s="4" t="s">
        <v>4955</v>
      </c>
      <c r="D616" s="4" t="s">
        <v>9</v>
      </c>
      <c r="E616" s="4" t="s">
        <v>5900</v>
      </c>
      <c r="F616" s="102">
        <v>44502</v>
      </c>
      <c r="G616" s="4" t="s">
        <v>9</v>
      </c>
      <c r="H616" s="102"/>
      <c r="I616" s="4" t="s">
        <v>7290</v>
      </c>
      <c r="J616" s="4" t="s">
        <v>9</v>
      </c>
      <c r="K616" s="4" t="s">
        <v>5002</v>
      </c>
      <c r="L616" s="4" t="s">
        <v>9</v>
      </c>
      <c r="M616" s="4" t="s">
        <v>9</v>
      </c>
      <c r="N616" s="4" t="s">
        <v>5002</v>
      </c>
      <c r="O616" s="4" t="s">
        <v>4955</v>
      </c>
      <c r="P616" s="4" t="s">
        <v>5901</v>
      </c>
      <c r="Q616" s="4" t="s">
        <v>9</v>
      </c>
      <c r="R616" s="4" t="s">
        <v>9</v>
      </c>
      <c r="S616" s="4" t="s">
        <v>11</v>
      </c>
      <c r="T616" s="4" t="s">
        <v>1449</v>
      </c>
      <c r="U616" s="4" t="s">
        <v>5902</v>
      </c>
      <c r="V616" s="102"/>
      <c r="W616" s="4" t="s">
        <v>5902</v>
      </c>
      <c r="X616" s="4" t="s">
        <v>9</v>
      </c>
      <c r="Y616" s="4" t="s">
        <v>11</v>
      </c>
      <c r="Z616" s="4" t="s">
        <v>9</v>
      </c>
      <c r="AA616" s="4" t="s">
        <v>9</v>
      </c>
      <c r="AB616" s="102"/>
      <c r="AC616" s="102"/>
      <c r="AD616" s="102"/>
      <c r="AE616" s="102">
        <v>44502</v>
      </c>
      <c r="AF616" s="102"/>
      <c r="AG616" s="102"/>
      <c r="AH616" s="4" t="s">
        <v>5903</v>
      </c>
      <c r="AI616" s="4" t="s">
        <v>9</v>
      </c>
      <c r="AJ616" s="4" t="s">
        <v>9</v>
      </c>
      <c r="AK616" s="4" t="s">
        <v>9</v>
      </c>
      <c r="AL616" s="4" t="s">
        <v>5904</v>
      </c>
      <c r="AM616" s="4" t="s">
        <v>5905</v>
      </c>
      <c r="AN616" s="4" t="s">
        <v>9</v>
      </c>
      <c r="AO616" s="4" t="s">
        <v>9</v>
      </c>
      <c r="AP616" s="4" t="s">
        <v>5902</v>
      </c>
      <c r="AQ616" s="4" t="s">
        <v>9</v>
      </c>
      <c r="AR616" s="4" t="s">
        <v>9</v>
      </c>
      <c r="AS616" s="4" t="s">
        <v>9</v>
      </c>
      <c r="AT616" s="4" t="s">
        <v>9</v>
      </c>
      <c r="AU616" s="4" t="s">
        <v>9</v>
      </c>
      <c r="AV616" s="102"/>
      <c r="AW616" s="4" t="s">
        <v>5902</v>
      </c>
      <c r="AX616" s="4" t="s">
        <v>9</v>
      </c>
      <c r="AY616" s="4" t="s">
        <v>9</v>
      </c>
      <c r="AZ616" s="4" t="s">
        <v>9</v>
      </c>
      <c r="BA616" s="4" t="s">
        <v>9</v>
      </c>
      <c r="BB616" s="103">
        <v>0</v>
      </c>
      <c r="BC616" s="102"/>
      <c r="BD616" s="4" t="s">
        <v>9</v>
      </c>
      <c r="BE616" s="102"/>
      <c r="BF616" s="102"/>
      <c r="BG616" s="4" t="s">
        <v>9</v>
      </c>
      <c r="BH616" s="4" t="s">
        <v>5906</v>
      </c>
      <c r="BI616" s="4" t="s">
        <v>9</v>
      </c>
      <c r="BJ616" s="4" t="s">
        <v>9</v>
      </c>
      <c r="BK616" s="4" t="s">
        <v>9</v>
      </c>
      <c r="BL616" s="4" t="s">
        <v>9</v>
      </c>
      <c r="BM616" s="4" t="s">
        <v>9</v>
      </c>
      <c r="BN616" s="4" t="s">
        <v>5907</v>
      </c>
      <c r="BO616" s="4" t="s">
        <v>5908</v>
      </c>
      <c r="BP616" s="4" t="s">
        <v>9</v>
      </c>
      <c r="BQ616" s="4" t="s">
        <v>9</v>
      </c>
      <c r="BR616" s="4" t="s">
        <v>5902</v>
      </c>
      <c r="BS616" s="4" t="s">
        <v>9</v>
      </c>
      <c r="BT616" s="4" t="s">
        <v>9</v>
      </c>
      <c r="BU616" s="4" t="s">
        <v>9</v>
      </c>
      <c r="BV616" s="4" t="s">
        <v>9</v>
      </c>
      <c r="BW616" s="4" t="s">
        <v>9</v>
      </c>
      <c r="BX616" s="4" t="s">
        <v>5901</v>
      </c>
      <c r="BY616" s="4" t="s">
        <v>9</v>
      </c>
      <c r="BZ616" s="4" t="s">
        <v>9</v>
      </c>
      <c r="CA616" s="4" t="s">
        <v>9</v>
      </c>
      <c r="CB616" s="4" t="s">
        <v>9</v>
      </c>
      <c r="CC616" s="4" t="s">
        <v>9</v>
      </c>
      <c r="CD616" s="4" t="s">
        <v>9</v>
      </c>
      <c r="CE616" s="4" t="s">
        <v>9</v>
      </c>
      <c r="CF616" s="4" t="s">
        <v>5902</v>
      </c>
      <c r="CG616" s="4" t="s">
        <v>9</v>
      </c>
      <c r="CH616" s="4" t="s">
        <v>9</v>
      </c>
      <c r="CI616" s="4" t="s">
        <v>9</v>
      </c>
      <c r="CJ616" s="4" t="s">
        <v>9</v>
      </c>
      <c r="CK616" s="104">
        <v>0.51756944444443997</v>
      </c>
      <c r="CL616" s="104">
        <v>0</v>
      </c>
      <c r="CM616" s="4" t="s">
        <v>9</v>
      </c>
      <c r="CN616" s="4" t="s">
        <v>5902</v>
      </c>
      <c r="CO616" s="4" t="s">
        <v>9</v>
      </c>
      <c r="CP616" s="4" t="s">
        <v>9</v>
      </c>
      <c r="CQ616" s="4" t="s">
        <v>9</v>
      </c>
      <c r="CR616" s="4" t="s">
        <v>9</v>
      </c>
      <c r="CS616" s="4" t="s">
        <v>9</v>
      </c>
      <c r="CT616" s="4" t="s">
        <v>9</v>
      </c>
      <c r="CU616" s="4" t="s">
        <v>9</v>
      </c>
      <c r="CV616" s="4" t="s">
        <v>11</v>
      </c>
      <c r="CW616" s="4" t="s">
        <v>5909</v>
      </c>
      <c r="CX616" s="4" t="s">
        <v>9</v>
      </c>
      <c r="CY616" s="4" t="s">
        <v>9</v>
      </c>
      <c r="CZ616" s="4" t="s">
        <v>9</v>
      </c>
      <c r="DA616" s="4" t="s">
        <v>9</v>
      </c>
      <c r="DB616" s="4" t="s">
        <v>9</v>
      </c>
      <c r="DC616" s="102"/>
      <c r="DE616" s="8" t="str">
        <f t="shared" si="18"/>
        <v>XPY219</v>
      </c>
      <c r="DF616" s="8" t="str">
        <f t="shared" si="19"/>
        <v>Jury Service</v>
      </c>
    </row>
    <row r="617" spans="1:110">
      <c r="A617" s="4" t="s">
        <v>6523</v>
      </c>
      <c r="B617" s="4" t="s">
        <v>5899</v>
      </c>
      <c r="C617" s="4" t="s">
        <v>4955</v>
      </c>
      <c r="D617" s="4" t="s">
        <v>9</v>
      </c>
      <c r="E617" s="4" t="s">
        <v>5900</v>
      </c>
      <c r="F617" s="102">
        <v>44502</v>
      </c>
      <c r="G617" s="4" t="s">
        <v>9</v>
      </c>
      <c r="H617" s="102"/>
      <c r="I617" s="4" t="s">
        <v>7291</v>
      </c>
      <c r="J617" s="4" t="s">
        <v>9</v>
      </c>
      <c r="K617" s="4" t="s">
        <v>5002</v>
      </c>
      <c r="L617" s="4" t="s">
        <v>9</v>
      </c>
      <c r="M617" s="4" t="s">
        <v>9</v>
      </c>
      <c r="N617" s="4" t="s">
        <v>5002</v>
      </c>
      <c r="O617" s="4" t="s">
        <v>4955</v>
      </c>
      <c r="P617" s="4" t="s">
        <v>5901</v>
      </c>
      <c r="Q617" s="4" t="s">
        <v>9</v>
      </c>
      <c r="R617" s="4" t="s">
        <v>9</v>
      </c>
      <c r="S617" s="4" t="s">
        <v>11</v>
      </c>
      <c r="T617" s="4" t="s">
        <v>1449</v>
      </c>
      <c r="U617" s="4" t="s">
        <v>5902</v>
      </c>
      <c r="V617" s="102"/>
      <c r="W617" s="4" t="s">
        <v>5902</v>
      </c>
      <c r="X617" s="4" t="s">
        <v>9</v>
      </c>
      <c r="Y617" s="4" t="s">
        <v>11</v>
      </c>
      <c r="Z617" s="4" t="s">
        <v>9</v>
      </c>
      <c r="AA617" s="4" t="s">
        <v>9</v>
      </c>
      <c r="AB617" s="102"/>
      <c r="AC617" s="102"/>
      <c r="AD617" s="102"/>
      <c r="AE617" s="102">
        <v>44502</v>
      </c>
      <c r="AF617" s="102"/>
      <c r="AG617" s="102"/>
      <c r="AH617" s="4" t="s">
        <v>5903</v>
      </c>
      <c r="AI617" s="4" t="s">
        <v>9</v>
      </c>
      <c r="AJ617" s="4" t="s">
        <v>9</v>
      </c>
      <c r="AK617" s="4" t="s">
        <v>9</v>
      </c>
      <c r="AL617" s="4" t="s">
        <v>5904</v>
      </c>
      <c r="AM617" s="4" t="s">
        <v>5905</v>
      </c>
      <c r="AN617" s="4" t="s">
        <v>9</v>
      </c>
      <c r="AO617" s="4" t="s">
        <v>9</v>
      </c>
      <c r="AP617" s="4" t="s">
        <v>5902</v>
      </c>
      <c r="AQ617" s="4" t="s">
        <v>9</v>
      </c>
      <c r="AR617" s="4" t="s">
        <v>9</v>
      </c>
      <c r="AS617" s="4" t="s">
        <v>9</v>
      </c>
      <c r="AT617" s="4" t="s">
        <v>9</v>
      </c>
      <c r="AU617" s="4" t="s">
        <v>9</v>
      </c>
      <c r="AV617" s="102"/>
      <c r="AW617" s="4" t="s">
        <v>5902</v>
      </c>
      <c r="AX617" s="4" t="s">
        <v>9</v>
      </c>
      <c r="AY617" s="4" t="s">
        <v>9</v>
      </c>
      <c r="AZ617" s="4" t="s">
        <v>9</v>
      </c>
      <c r="BA617" s="4" t="s">
        <v>9</v>
      </c>
      <c r="BB617" s="103">
        <v>0</v>
      </c>
      <c r="BC617" s="102"/>
      <c r="BD617" s="4" t="s">
        <v>9</v>
      </c>
      <c r="BE617" s="102"/>
      <c r="BF617" s="102"/>
      <c r="BG617" s="4" t="s">
        <v>9</v>
      </c>
      <c r="BH617" s="4" t="s">
        <v>5906</v>
      </c>
      <c r="BI617" s="4" t="s">
        <v>9</v>
      </c>
      <c r="BJ617" s="4" t="s">
        <v>9</v>
      </c>
      <c r="BK617" s="4" t="s">
        <v>9</v>
      </c>
      <c r="BL617" s="4" t="s">
        <v>9</v>
      </c>
      <c r="BM617" s="4" t="s">
        <v>9</v>
      </c>
      <c r="BN617" s="4" t="s">
        <v>5907</v>
      </c>
      <c r="BO617" s="4" t="s">
        <v>5908</v>
      </c>
      <c r="BP617" s="4" t="s">
        <v>9</v>
      </c>
      <c r="BQ617" s="4" t="s">
        <v>9</v>
      </c>
      <c r="BR617" s="4" t="s">
        <v>5902</v>
      </c>
      <c r="BS617" s="4" t="s">
        <v>9</v>
      </c>
      <c r="BT617" s="4" t="s">
        <v>9</v>
      </c>
      <c r="BU617" s="4" t="s">
        <v>9</v>
      </c>
      <c r="BV617" s="4" t="s">
        <v>9</v>
      </c>
      <c r="BW617" s="4" t="s">
        <v>9</v>
      </c>
      <c r="BX617" s="4" t="s">
        <v>5901</v>
      </c>
      <c r="BY617" s="4" t="s">
        <v>9</v>
      </c>
      <c r="BZ617" s="4" t="s">
        <v>9</v>
      </c>
      <c r="CA617" s="4" t="s">
        <v>9</v>
      </c>
      <c r="CB617" s="4" t="s">
        <v>9</v>
      </c>
      <c r="CC617" s="4" t="s">
        <v>9</v>
      </c>
      <c r="CD617" s="4" t="s">
        <v>9</v>
      </c>
      <c r="CE617" s="4" t="s">
        <v>9</v>
      </c>
      <c r="CF617" s="4" t="s">
        <v>5902</v>
      </c>
      <c r="CG617" s="4" t="s">
        <v>9</v>
      </c>
      <c r="CH617" s="4" t="s">
        <v>9</v>
      </c>
      <c r="CI617" s="4" t="s">
        <v>9</v>
      </c>
      <c r="CJ617" s="4" t="s">
        <v>9</v>
      </c>
      <c r="CK617" s="104">
        <v>0.51756944444443997</v>
      </c>
      <c r="CL617" s="104">
        <v>0</v>
      </c>
      <c r="CM617" s="4" t="s">
        <v>9</v>
      </c>
      <c r="CN617" s="4" t="s">
        <v>5902</v>
      </c>
      <c r="CO617" s="4" t="s">
        <v>9</v>
      </c>
      <c r="CP617" s="4" t="s">
        <v>9</v>
      </c>
      <c r="CQ617" s="4" t="s">
        <v>9</v>
      </c>
      <c r="CR617" s="4" t="s">
        <v>9</v>
      </c>
      <c r="CS617" s="4" t="s">
        <v>9</v>
      </c>
      <c r="CT617" s="4" t="s">
        <v>9</v>
      </c>
      <c r="CU617" s="4" t="s">
        <v>9</v>
      </c>
      <c r="CV617" s="4" t="s">
        <v>11</v>
      </c>
      <c r="CW617" s="4" t="s">
        <v>5909</v>
      </c>
      <c r="CX617" s="4" t="s">
        <v>9</v>
      </c>
      <c r="CY617" s="4" t="s">
        <v>9</v>
      </c>
      <c r="CZ617" s="4" t="s">
        <v>9</v>
      </c>
      <c r="DA617" s="4" t="s">
        <v>9</v>
      </c>
      <c r="DB617" s="4" t="s">
        <v>9</v>
      </c>
      <c r="DC617" s="102"/>
      <c r="DE617" s="8" t="str">
        <f t="shared" si="18"/>
        <v>XPY220</v>
      </c>
      <c r="DF617" s="8" t="str">
        <f t="shared" si="19"/>
        <v>Paid Special Leave</v>
      </c>
    </row>
    <row r="618" spans="1:110">
      <c r="A618" s="4" t="s">
        <v>6524</v>
      </c>
      <c r="B618" s="4" t="s">
        <v>5899</v>
      </c>
      <c r="C618" s="4" t="s">
        <v>4955</v>
      </c>
      <c r="D618" s="4" t="s">
        <v>9</v>
      </c>
      <c r="E618" s="4" t="s">
        <v>5900</v>
      </c>
      <c r="F618" s="102">
        <v>44502</v>
      </c>
      <c r="G618" s="4" t="s">
        <v>9</v>
      </c>
      <c r="H618" s="102"/>
      <c r="I618" s="4" t="s">
        <v>7292</v>
      </c>
      <c r="J618" s="4" t="s">
        <v>9</v>
      </c>
      <c r="K618" s="4" t="s">
        <v>5002</v>
      </c>
      <c r="L618" s="4" t="s">
        <v>9</v>
      </c>
      <c r="M618" s="4" t="s">
        <v>9</v>
      </c>
      <c r="N618" s="4" t="s">
        <v>5002</v>
      </c>
      <c r="O618" s="4" t="s">
        <v>4955</v>
      </c>
      <c r="P618" s="4" t="s">
        <v>5901</v>
      </c>
      <c r="Q618" s="4" t="s">
        <v>9</v>
      </c>
      <c r="R618" s="4" t="s">
        <v>9</v>
      </c>
      <c r="S618" s="4" t="s">
        <v>11</v>
      </c>
      <c r="T618" s="4" t="s">
        <v>1449</v>
      </c>
      <c r="U618" s="4" t="s">
        <v>5902</v>
      </c>
      <c r="V618" s="102"/>
      <c r="W618" s="4" t="s">
        <v>5902</v>
      </c>
      <c r="X618" s="4" t="s">
        <v>9</v>
      </c>
      <c r="Y618" s="4" t="s">
        <v>11</v>
      </c>
      <c r="Z618" s="4" t="s">
        <v>9</v>
      </c>
      <c r="AA618" s="4" t="s">
        <v>9</v>
      </c>
      <c r="AB618" s="102"/>
      <c r="AC618" s="102"/>
      <c r="AD618" s="102"/>
      <c r="AE618" s="102">
        <v>44502</v>
      </c>
      <c r="AF618" s="102"/>
      <c r="AG618" s="102"/>
      <c r="AH618" s="4" t="s">
        <v>5903</v>
      </c>
      <c r="AI618" s="4" t="s">
        <v>9</v>
      </c>
      <c r="AJ618" s="4" t="s">
        <v>9</v>
      </c>
      <c r="AK618" s="4" t="s">
        <v>9</v>
      </c>
      <c r="AL618" s="4" t="s">
        <v>5904</v>
      </c>
      <c r="AM618" s="4" t="s">
        <v>5905</v>
      </c>
      <c r="AN618" s="4" t="s">
        <v>9</v>
      </c>
      <c r="AO618" s="4" t="s">
        <v>9</v>
      </c>
      <c r="AP618" s="4" t="s">
        <v>5902</v>
      </c>
      <c r="AQ618" s="4" t="s">
        <v>9</v>
      </c>
      <c r="AR618" s="4" t="s">
        <v>9</v>
      </c>
      <c r="AS618" s="4" t="s">
        <v>9</v>
      </c>
      <c r="AT618" s="4" t="s">
        <v>9</v>
      </c>
      <c r="AU618" s="4" t="s">
        <v>9</v>
      </c>
      <c r="AV618" s="102"/>
      <c r="AW618" s="4" t="s">
        <v>5902</v>
      </c>
      <c r="AX618" s="4" t="s">
        <v>9</v>
      </c>
      <c r="AY618" s="4" t="s">
        <v>9</v>
      </c>
      <c r="AZ618" s="4" t="s">
        <v>9</v>
      </c>
      <c r="BA618" s="4" t="s">
        <v>9</v>
      </c>
      <c r="BB618" s="103">
        <v>0</v>
      </c>
      <c r="BC618" s="102"/>
      <c r="BD618" s="4" t="s">
        <v>9</v>
      </c>
      <c r="BE618" s="102"/>
      <c r="BF618" s="102"/>
      <c r="BG618" s="4" t="s">
        <v>9</v>
      </c>
      <c r="BH618" s="4" t="s">
        <v>5906</v>
      </c>
      <c r="BI618" s="4" t="s">
        <v>9</v>
      </c>
      <c r="BJ618" s="4" t="s">
        <v>9</v>
      </c>
      <c r="BK618" s="4" t="s">
        <v>9</v>
      </c>
      <c r="BL618" s="4" t="s">
        <v>9</v>
      </c>
      <c r="BM618" s="4" t="s">
        <v>9</v>
      </c>
      <c r="BN618" s="4" t="s">
        <v>5907</v>
      </c>
      <c r="BO618" s="4" t="s">
        <v>5908</v>
      </c>
      <c r="BP618" s="4" t="s">
        <v>9</v>
      </c>
      <c r="BQ618" s="4" t="s">
        <v>9</v>
      </c>
      <c r="BR618" s="4" t="s">
        <v>5902</v>
      </c>
      <c r="BS618" s="4" t="s">
        <v>9</v>
      </c>
      <c r="BT618" s="4" t="s">
        <v>9</v>
      </c>
      <c r="BU618" s="4" t="s">
        <v>9</v>
      </c>
      <c r="BV618" s="4" t="s">
        <v>9</v>
      </c>
      <c r="BW618" s="4" t="s">
        <v>9</v>
      </c>
      <c r="BX618" s="4" t="s">
        <v>5901</v>
      </c>
      <c r="BY618" s="4" t="s">
        <v>9</v>
      </c>
      <c r="BZ618" s="4" t="s">
        <v>9</v>
      </c>
      <c r="CA618" s="4" t="s">
        <v>9</v>
      </c>
      <c r="CB618" s="4" t="s">
        <v>9</v>
      </c>
      <c r="CC618" s="4" t="s">
        <v>9</v>
      </c>
      <c r="CD618" s="4" t="s">
        <v>9</v>
      </c>
      <c r="CE618" s="4" t="s">
        <v>9</v>
      </c>
      <c r="CF618" s="4" t="s">
        <v>5902</v>
      </c>
      <c r="CG618" s="4" t="s">
        <v>9</v>
      </c>
      <c r="CH618" s="4" t="s">
        <v>9</v>
      </c>
      <c r="CI618" s="4" t="s">
        <v>9</v>
      </c>
      <c r="CJ618" s="4" t="s">
        <v>9</v>
      </c>
      <c r="CK618" s="104">
        <v>0.51756944444443997</v>
      </c>
      <c r="CL618" s="104">
        <v>0</v>
      </c>
      <c r="CM618" s="4" t="s">
        <v>9</v>
      </c>
      <c r="CN618" s="4" t="s">
        <v>5902</v>
      </c>
      <c r="CO618" s="4" t="s">
        <v>9</v>
      </c>
      <c r="CP618" s="4" t="s">
        <v>9</v>
      </c>
      <c r="CQ618" s="4" t="s">
        <v>9</v>
      </c>
      <c r="CR618" s="4" t="s">
        <v>9</v>
      </c>
      <c r="CS618" s="4" t="s">
        <v>9</v>
      </c>
      <c r="CT618" s="4" t="s">
        <v>9</v>
      </c>
      <c r="CU618" s="4" t="s">
        <v>9</v>
      </c>
      <c r="CV618" s="4" t="s">
        <v>11</v>
      </c>
      <c r="CW618" s="4" t="s">
        <v>5909</v>
      </c>
      <c r="CX618" s="4" t="s">
        <v>9</v>
      </c>
      <c r="CY618" s="4" t="s">
        <v>9</v>
      </c>
      <c r="CZ618" s="4" t="s">
        <v>9</v>
      </c>
      <c r="DA618" s="4" t="s">
        <v>9</v>
      </c>
      <c r="DB618" s="4" t="s">
        <v>9</v>
      </c>
      <c r="DC618" s="102"/>
      <c r="DE618" s="8" t="str">
        <f t="shared" si="18"/>
        <v>XPY221</v>
      </c>
      <c r="DF618" s="8" t="str">
        <f t="shared" si="19"/>
        <v>ACC Paid (1st Week 80%)</v>
      </c>
    </row>
    <row r="619" spans="1:110">
      <c r="A619" s="4" t="s">
        <v>6525</v>
      </c>
      <c r="B619" s="4" t="s">
        <v>5899</v>
      </c>
      <c r="C619" s="4" t="s">
        <v>4955</v>
      </c>
      <c r="D619" s="4" t="s">
        <v>9</v>
      </c>
      <c r="E619" s="4" t="s">
        <v>5900</v>
      </c>
      <c r="F619" s="102">
        <v>44502</v>
      </c>
      <c r="G619" s="4" t="s">
        <v>9</v>
      </c>
      <c r="H619" s="102"/>
      <c r="I619" s="4" t="s">
        <v>7293</v>
      </c>
      <c r="J619" s="4" t="s">
        <v>9</v>
      </c>
      <c r="K619" s="4" t="s">
        <v>5002</v>
      </c>
      <c r="L619" s="4" t="s">
        <v>9</v>
      </c>
      <c r="M619" s="4" t="s">
        <v>9</v>
      </c>
      <c r="N619" s="4" t="s">
        <v>5002</v>
      </c>
      <c r="O619" s="4" t="s">
        <v>4955</v>
      </c>
      <c r="P619" s="4" t="s">
        <v>5901</v>
      </c>
      <c r="Q619" s="4" t="s">
        <v>9</v>
      </c>
      <c r="R619" s="4" t="s">
        <v>9</v>
      </c>
      <c r="S619" s="4" t="s">
        <v>11</v>
      </c>
      <c r="T619" s="4" t="s">
        <v>1449</v>
      </c>
      <c r="U619" s="4" t="s">
        <v>5902</v>
      </c>
      <c r="V619" s="102"/>
      <c r="W619" s="4" t="s">
        <v>5902</v>
      </c>
      <c r="X619" s="4" t="s">
        <v>9</v>
      </c>
      <c r="Y619" s="4" t="s">
        <v>11</v>
      </c>
      <c r="Z619" s="4" t="s">
        <v>9</v>
      </c>
      <c r="AA619" s="4" t="s">
        <v>9</v>
      </c>
      <c r="AB619" s="102"/>
      <c r="AC619" s="102"/>
      <c r="AD619" s="102"/>
      <c r="AE619" s="102">
        <v>44502</v>
      </c>
      <c r="AF619" s="102"/>
      <c r="AG619" s="102"/>
      <c r="AH619" s="4" t="s">
        <v>5903</v>
      </c>
      <c r="AI619" s="4" t="s">
        <v>9</v>
      </c>
      <c r="AJ619" s="4" t="s">
        <v>9</v>
      </c>
      <c r="AK619" s="4" t="s">
        <v>9</v>
      </c>
      <c r="AL619" s="4" t="s">
        <v>5904</v>
      </c>
      <c r="AM619" s="4" t="s">
        <v>5905</v>
      </c>
      <c r="AN619" s="4" t="s">
        <v>9</v>
      </c>
      <c r="AO619" s="4" t="s">
        <v>9</v>
      </c>
      <c r="AP619" s="4" t="s">
        <v>5902</v>
      </c>
      <c r="AQ619" s="4" t="s">
        <v>9</v>
      </c>
      <c r="AR619" s="4" t="s">
        <v>9</v>
      </c>
      <c r="AS619" s="4" t="s">
        <v>9</v>
      </c>
      <c r="AT619" s="4" t="s">
        <v>9</v>
      </c>
      <c r="AU619" s="4" t="s">
        <v>9</v>
      </c>
      <c r="AV619" s="102"/>
      <c r="AW619" s="4" t="s">
        <v>5902</v>
      </c>
      <c r="AX619" s="4" t="s">
        <v>9</v>
      </c>
      <c r="AY619" s="4" t="s">
        <v>9</v>
      </c>
      <c r="AZ619" s="4" t="s">
        <v>9</v>
      </c>
      <c r="BA619" s="4" t="s">
        <v>9</v>
      </c>
      <c r="BB619" s="103">
        <v>0</v>
      </c>
      <c r="BC619" s="102"/>
      <c r="BD619" s="4" t="s">
        <v>9</v>
      </c>
      <c r="BE619" s="102"/>
      <c r="BF619" s="102"/>
      <c r="BG619" s="4" t="s">
        <v>9</v>
      </c>
      <c r="BH619" s="4" t="s">
        <v>5906</v>
      </c>
      <c r="BI619" s="4" t="s">
        <v>9</v>
      </c>
      <c r="BJ619" s="4" t="s">
        <v>9</v>
      </c>
      <c r="BK619" s="4" t="s">
        <v>9</v>
      </c>
      <c r="BL619" s="4" t="s">
        <v>9</v>
      </c>
      <c r="BM619" s="4" t="s">
        <v>9</v>
      </c>
      <c r="BN619" s="4" t="s">
        <v>5907</v>
      </c>
      <c r="BO619" s="4" t="s">
        <v>5908</v>
      </c>
      <c r="BP619" s="4" t="s">
        <v>9</v>
      </c>
      <c r="BQ619" s="4" t="s">
        <v>9</v>
      </c>
      <c r="BR619" s="4" t="s">
        <v>5902</v>
      </c>
      <c r="BS619" s="4" t="s">
        <v>9</v>
      </c>
      <c r="BT619" s="4" t="s">
        <v>9</v>
      </c>
      <c r="BU619" s="4" t="s">
        <v>9</v>
      </c>
      <c r="BV619" s="4" t="s">
        <v>9</v>
      </c>
      <c r="BW619" s="4" t="s">
        <v>9</v>
      </c>
      <c r="BX619" s="4" t="s">
        <v>5901</v>
      </c>
      <c r="BY619" s="4" t="s">
        <v>9</v>
      </c>
      <c r="BZ619" s="4" t="s">
        <v>9</v>
      </c>
      <c r="CA619" s="4" t="s">
        <v>9</v>
      </c>
      <c r="CB619" s="4" t="s">
        <v>9</v>
      </c>
      <c r="CC619" s="4" t="s">
        <v>9</v>
      </c>
      <c r="CD619" s="4" t="s">
        <v>9</v>
      </c>
      <c r="CE619" s="4" t="s">
        <v>9</v>
      </c>
      <c r="CF619" s="4" t="s">
        <v>5902</v>
      </c>
      <c r="CG619" s="4" t="s">
        <v>9</v>
      </c>
      <c r="CH619" s="4" t="s">
        <v>9</v>
      </c>
      <c r="CI619" s="4" t="s">
        <v>9</v>
      </c>
      <c r="CJ619" s="4" t="s">
        <v>9</v>
      </c>
      <c r="CK619" s="104">
        <v>0.51756944444443997</v>
      </c>
      <c r="CL619" s="104">
        <v>0</v>
      </c>
      <c r="CM619" s="4" t="s">
        <v>9</v>
      </c>
      <c r="CN619" s="4" t="s">
        <v>5902</v>
      </c>
      <c r="CO619" s="4" t="s">
        <v>9</v>
      </c>
      <c r="CP619" s="4" t="s">
        <v>9</v>
      </c>
      <c r="CQ619" s="4" t="s">
        <v>9</v>
      </c>
      <c r="CR619" s="4" t="s">
        <v>9</v>
      </c>
      <c r="CS619" s="4" t="s">
        <v>9</v>
      </c>
      <c r="CT619" s="4" t="s">
        <v>9</v>
      </c>
      <c r="CU619" s="4" t="s">
        <v>9</v>
      </c>
      <c r="CV619" s="4" t="s">
        <v>11</v>
      </c>
      <c r="CW619" s="4" t="s">
        <v>5909</v>
      </c>
      <c r="CX619" s="4" t="s">
        <v>9</v>
      </c>
      <c r="CY619" s="4" t="s">
        <v>9</v>
      </c>
      <c r="CZ619" s="4" t="s">
        <v>9</v>
      </c>
      <c r="DA619" s="4" t="s">
        <v>9</v>
      </c>
      <c r="DB619" s="4" t="s">
        <v>9</v>
      </c>
      <c r="DC619" s="102"/>
      <c r="DE619" s="8" t="str">
        <f t="shared" si="18"/>
        <v>XPY222</v>
      </c>
      <c r="DF619" s="8" t="str">
        <f t="shared" si="19"/>
        <v>ACC Paid (2nd Week+ 80%)</v>
      </c>
    </row>
    <row r="620" spans="1:110">
      <c r="A620" s="4" t="s">
        <v>6526</v>
      </c>
      <c r="B620" s="4" t="s">
        <v>5899</v>
      </c>
      <c r="C620" s="4" t="s">
        <v>4955</v>
      </c>
      <c r="D620" s="4" t="s">
        <v>9</v>
      </c>
      <c r="E620" s="4" t="s">
        <v>5900</v>
      </c>
      <c r="F620" s="102">
        <v>44502</v>
      </c>
      <c r="G620" s="4" t="s">
        <v>9</v>
      </c>
      <c r="H620" s="102"/>
      <c r="I620" s="4" t="s">
        <v>7294</v>
      </c>
      <c r="J620" s="4" t="s">
        <v>9</v>
      </c>
      <c r="K620" s="4" t="s">
        <v>5002</v>
      </c>
      <c r="L620" s="4" t="s">
        <v>9</v>
      </c>
      <c r="M620" s="4" t="s">
        <v>9</v>
      </c>
      <c r="N620" s="4" t="s">
        <v>5002</v>
      </c>
      <c r="O620" s="4" t="s">
        <v>4955</v>
      </c>
      <c r="P620" s="4" t="s">
        <v>5901</v>
      </c>
      <c r="Q620" s="4" t="s">
        <v>9</v>
      </c>
      <c r="R620" s="4" t="s">
        <v>9</v>
      </c>
      <c r="S620" s="4" t="s">
        <v>11</v>
      </c>
      <c r="T620" s="4" t="s">
        <v>1449</v>
      </c>
      <c r="U620" s="4" t="s">
        <v>5902</v>
      </c>
      <c r="V620" s="102"/>
      <c r="W620" s="4" t="s">
        <v>5902</v>
      </c>
      <c r="X620" s="4" t="s">
        <v>9</v>
      </c>
      <c r="Y620" s="4" t="s">
        <v>11</v>
      </c>
      <c r="Z620" s="4" t="s">
        <v>9</v>
      </c>
      <c r="AA620" s="4" t="s">
        <v>9</v>
      </c>
      <c r="AB620" s="102"/>
      <c r="AC620" s="102"/>
      <c r="AD620" s="102"/>
      <c r="AE620" s="102">
        <v>44502</v>
      </c>
      <c r="AF620" s="102"/>
      <c r="AG620" s="102"/>
      <c r="AH620" s="4" t="s">
        <v>5903</v>
      </c>
      <c r="AI620" s="4" t="s">
        <v>9</v>
      </c>
      <c r="AJ620" s="4" t="s">
        <v>9</v>
      </c>
      <c r="AK620" s="4" t="s">
        <v>9</v>
      </c>
      <c r="AL620" s="4" t="s">
        <v>5904</v>
      </c>
      <c r="AM620" s="4" t="s">
        <v>5905</v>
      </c>
      <c r="AN620" s="4" t="s">
        <v>9</v>
      </c>
      <c r="AO620" s="4" t="s">
        <v>9</v>
      </c>
      <c r="AP620" s="4" t="s">
        <v>5902</v>
      </c>
      <c r="AQ620" s="4" t="s">
        <v>9</v>
      </c>
      <c r="AR620" s="4" t="s">
        <v>9</v>
      </c>
      <c r="AS620" s="4" t="s">
        <v>9</v>
      </c>
      <c r="AT620" s="4" t="s">
        <v>9</v>
      </c>
      <c r="AU620" s="4" t="s">
        <v>9</v>
      </c>
      <c r="AV620" s="102"/>
      <c r="AW620" s="4" t="s">
        <v>5902</v>
      </c>
      <c r="AX620" s="4" t="s">
        <v>9</v>
      </c>
      <c r="AY620" s="4" t="s">
        <v>9</v>
      </c>
      <c r="AZ620" s="4" t="s">
        <v>9</v>
      </c>
      <c r="BA620" s="4" t="s">
        <v>9</v>
      </c>
      <c r="BB620" s="103">
        <v>0</v>
      </c>
      <c r="BC620" s="102"/>
      <c r="BD620" s="4" t="s">
        <v>9</v>
      </c>
      <c r="BE620" s="102"/>
      <c r="BF620" s="102"/>
      <c r="BG620" s="4" t="s">
        <v>9</v>
      </c>
      <c r="BH620" s="4" t="s">
        <v>5906</v>
      </c>
      <c r="BI620" s="4" t="s">
        <v>9</v>
      </c>
      <c r="BJ620" s="4" t="s">
        <v>9</v>
      </c>
      <c r="BK620" s="4" t="s">
        <v>9</v>
      </c>
      <c r="BL620" s="4" t="s">
        <v>9</v>
      </c>
      <c r="BM620" s="4" t="s">
        <v>9</v>
      </c>
      <c r="BN620" s="4" t="s">
        <v>5907</v>
      </c>
      <c r="BO620" s="4" t="s">
        <v>5908</v>
      </c>
      <c r="BP620" s="4" t="s">
        <v>9</v>
      </c>
      <c r="BQ620" s="4" t="s">
        <v>9</v>
      </c>
      <c r="BR620" s="4" t="s">
        <v>5902</v>
      </c>
      <c r="BS620" s="4" t="s">
        <v>9</v>
      </c>
      <c r="BT620" s="4" t="s">
        <v>9</v>
      </c>
      <c r="BU620" s="4" t="s">
        <v>9</v>
      </c>
      <c r="BV620" s="4" t="s">
        <v>9</v>
      </c>
      <c r="BW620" s="4" t="s">
        <v>9</v>
      </c>
      <c r="BX620" s="4" t="s">
        <v>5901</v>
      </c>
      <c r="BY620" s="4" t="s">
        <v>9</v>
      </c>
      <c r="BZ620" s="4" t="s">
        <v>9</v>
      </c>
      <c r="CA620" s="4" t="s">
        <v>9</v>
      </c>
      <c r="CB620" s="4" t="s">
        <v>9</v>
      </c>
      <c r="CC620" s="4" t="s">
        <v>9</v>
      </c>
      <c r="CD620" s="4" t="s">
        <v>9</v>
      </c>
      <c r="CE620" s="4" t="s">
        <v>9</v>
      </c>
      <c r="CF620" s="4" t="s">
        <v>5902</v>
      </c>
      <c r="CG620" s="4" t="s">
        <v>9</v>
      </c>
      <c r="CH620" s="4" t="s">
        <v>9</v>
      </c>
      <c r="CI620" s="4" t="s">
        <v>9</v>
      </c>
      <c r="CJ620" s="4" t="s">
        <v>9</v>
      </c>
      <c r="CK620" s="104">
        <v>0.51756944444443997</v>
      </c>
      <c r="CL620" s="104">
        <v>0</v>
      </c>
      <c r="CM620" s="4" t="s">
        <v>9</v>
      </c>
      <c r="CN620" s="4" t="s">
        <v>5902</v>
      </c>
      <c r="CO620" s="4" t="s">
        <v>9</v>
      </c>
      <c r="CP620" s="4" t="s">
        <v>9</v>
      </c>
      <c r="CQ620" s="4" t="s">
        <v>9</v>
      </c>
      <c r="CR620" s="4" t="s">
        <v>9</v>
      </c>
      <c r="CS620" s="4" t="s">
        <v>9</v>
      </c>
      <c r="CT620" s="4" t="s">
        <v>9</v>
      </c>
      <c r="CU620" s="4" t="s">
        <v>9</v>
      </c>
      <c r="CV620" s="4" t="s">
        <v>11</v>
      </c>
      <c r="CW620" s="4" t="s">
        <v>5909</v>
      </c>
      <c r="CX620" s="4" t="s">
        <v>9</v>
      </c>
      <c r="CY620" s="4" t="s">
        <v>9</v>
      </c>
      <c r="CZ620" s="4" t="s">
        <v>9</v>
      </c>
      <c r="DA620" s="4" t="s">
        <v>9</v>
      </c>
      <c r="DB620" s="4" t="s">
        <v>9</v>
      </c>
      <c r="DC620" s="102"/>
      <c r="DE620" s="8" t="str">
        <f t="shared" si="18"/>
        <v>XPY223</v>
      </c>
      <c r="DF620" s="8" t="str">
        <f t="shared" si="19"/>
        <v>ACC Unpaid (Non-Wrk Related)</v>
      </c>
    </row>
    <row r="621" spans="1:110">
      <c r="A621" s="4" t="s">
        <v>6527</v>
      </c>
      <c r="B621" s="4" t="s">
        <v>5899</v>
      </c>
      <c r="C621" s="4" t="s">
        <v>4955</v>
      </c>
      <c r="D621" s="4" t="s">
        <v>9</v>
      </c>
      <c r="E621" s="4" t="s">
        <v>5900</v>
      </c>
      <c r="F621" s="102">
        <v>44502</v>
      </c>
      <c r="G621" s="4" t="s">
        <v>9</v>
      </c>
      <c r="H621" s="102"/>
      <c r="I621" s="4" t="s">
        <v>7295</v>
      </c>
      <c r="J621" s="4" t="s">
        <v>9</v>
      </c>
      <c r="K621" s="4" t="s">
        <v>5002</v>
      </c>
      <c r="L621" s="4" t="s">
        <v>9</v>
      </c>
      <c r="M621" s="4" t="s">
        <v>9</v>
      </c>
      <c r="N621" s="4" t="s">
        <v>5002</v>
      </c>
      <c r="O621" s="4" t="s">
        <v>4955</v>
      </c>
      <c r="P621" s="4" t="s">
        <v>5901</v>
      </c>
      <c r="Q621" s="4" t="s">
        <v>9</v>
      </c>
      <c r="R621" s="4" t="s">
        <v>9</v>
      </c>
      <c r="S621" s="4" t="s">
        <v>11</v>
      </c>
      <c r="T621" s="4" t="s">
        <v>1449</v>
      </c>
      <c r="U621" s="4" t="s">
        <v>5902</v>
      </c>
      <c r="V621" s="102"/>
      <c r="W621" s="4" t="s">
        <v>5902</v>
      </c>
      <c r="X621" s="4" t="s">
        <v>9</v>
      </c>
      <c r="Y621" s="4" t="s">
        <v>11</v>
      </c>
      <c r="Z621" s="4" t="s">
        <v>9</v>
      </c>
      <c r="AA621" s="4" t="s">
        <v>9</v>
      </c>
      <c r="AB621" s="102"/>
      <c r="AC621" s="102"/>
      <c r="AD621" s="102"/>
      <c r="AE621" s="102">
        <v>44502</v>
      </c>
      <c r="AF621" s="102"/>
      <c r="AG621" s="102"/>
      <c r="AH621" s="4" t="s">
        <v>5903</v>
      </c>
      <c r="AI621" s="4" t="s">
        <v>9</v>
      </c>
      <c r="AJ621" s="4" t="s">
        <v>9</v>
      </c>
      <c r="AK621" s="4" t="s">
        <v>9</v>
      </c>
      <c r="AL621" s="4" t="s">
        <v>5904</v>
      </c>
      <c r="AM621" s="4" t="s">
        <v>5905</v>
      </c>
      <c r="AN621" s="4" t="s">
        <v>9</v>
      </c>
      <c r="AO621" s="4" t="s">
        <v>9</v>
      </c>
      <c r="AP621" s="4" t="s">
        <v>5902</v>
      </c>
      <c r="AQ621" s="4" t="s">
        <v>9</v>
      </c>
      <c r="AR621" s="4" t="s">
        <v>9</v>
      </c>
      <c r="AS621" s="4" t="s">
        <v>9</v>
      </c>
      <c r="AT621" s="4" t="s">
        <v>9</v>
      </c>
      <c r="AU621" s="4" t="s">
        <v>9</v>
      </c>
      <c r="AV621" s="102"/>
      <c r="AW621" s="4" t="s">
        <v>5902</v>
      </c>
      <c r="AX621" s="4" t="s">
        <v>9</v>
      </c>
      <c r="AY621" s="4" t="s">
        <v>9</v>
      </c>
      <c r="AZ621" s="4" t="s">
        <v>9</v>
      </c>
      <c r="BA621" s="4" t="s">
        <v>9</v>
      </c>
      <c r="BB621" s="103">
        <v>0</v>
      </c>
      <c r="BC621" s="102"/>
      <c r="BD621" s="4" t="s">
        <v>9</v>
      </c>
      <c r="BE621" s="102"/>
      <c r="BF621" s="102"/>
      <c r="BG621" s="4" t="s">
        <v>9</v>
      </c>
      <c r="BH621" s="4" t="s">
        <v>5906</v>
      </c>
      <c r="BI621" s="4" t="s">
        <v>9</v>
      </c>
      <c r="BJ621" s="4" t="s">
        <v>9</v>
      </c>
      <c r="BK621" s="4" t="s">
        <v>9</v>
      </c>
      <c r="BL621" s="4" t="s">
        <v>9</v>
      </c>
      <c r="BM621" s="4" t="s">
        <v>9</v>
      </c>
      <c r="BN621" s="4" t="s">
        <v>5907</v>
      </c>
      <c r="BO621" s="4" t="s">
        <v>5908</v>
      </c>
      <c r="BP621" s="4" t="s">
        <v>9</v>
      </c>
      <c r="BQ621" s="4" t="s">
        <v>9</v>
      </c>
      <c r="BR621" s="4" t="s">
        <v>5902</v>
      </c>
      <c r="BS621" s="4" t="s">
        <v>9</v>
      </c>
      <c r="BT621" s="4" t="s">
        <v>9</v>
      </c>
      <c r="BU621" s="4" t="s">
        <v>9</v>
      </c>
      <c r="BV621" s="4" t="s">
        <v>9</v>
      </c>
      <c r="BW621" s="4" t="s">
        <v>9</v>
      </c>
      <c r="BX621" s="4" t="s">
        <v>5901</v>
      </c>
      <c r="BY621" s="4" t="s">
        <v>9</v>
      </c>
      <c r="BZ621" s="4" t="s">
        <v>9</v>
      </c>
      <c r="CA621" s="4" t="s">
        <v>9</v>
      </c>
      <c r="CB621" s="4" t="s">
        <v>9</v>
      </c>
      <c r="CC621" s="4" t="s">
        <v>9</v>
      </c>
      <c r="CD621" s="4" t="s">
        <v>9</v>
      </c>
      <c r="CE621" s="4" t="s">
        <v>9</v>
      </c>
      <c r="CF621" s="4" t="s">
        <v>5902</v>
      </c>
      <c r="CG621" s="4" t="s">
        <v>9</v>
      </c>
      <c r="CH621" s="4" t="s">
        <v>9</v>
      </c>
      <c r="CI621" s="4" t="s">
        <v>9</v>
      </c>
      <c r="CJ621" s="4" t="s">
        <v>9</v>
      </c>
      <c r="CK621" s="104">
        <v>0.51756944444443997</v>
      </c>
      <c r="CL621" s="104">
        <v>0</v>
      </c>
      <c r="CM621" s="4" t="s">
        <v>9</v>
      </c>
      <c r="CN621" s="4" t="s">
        <v>5902</v>
      </c>
      <c r="CO621" s="4" t="s">
        <v>9</v>
      </c>
      <c r="CP621" s="4" t="s">
        <v>9</v>
      </c>
      <c r="CQ621" s="4" t="s">
        <v>9</v>
      </c>
      <c r="CR621" s="4" t="s">
        <v>9</v>
      </c>
      <c r="CS621" s="4" t="s">
        <v>9</v>
      </c>
      <c r="CT621" s="4" t="s">
        <v>9</v>
      </c>
      <c r="CU621" s="4" t="s">
        <v>9</v>
      </c>
      <c r="CV621" s="4" t="s">
        <v>11</v>
      </c>
      <c r="CW621" s="4" t="s">
        <v>5909</v>
      </c>
      <c r="CX621" s="4" t="s">
        <v>9</v>
      </c>
      <c r="CY621" s="4" t="s">
        <v>9</v>
      </c>
      <c r="CZ621" s="4" t="s">
        <v>9</v>
      </c>
      <c r="DA621" s="4" t="s">
        <v>9</v>
      </c>
      <c r="DB621" s="4" t="s">
        <v>9</v>
      </c>
      <c r="DC621" s="102"/>
      <c r="DE621" s="8" t="str">
        <f t="shared" si="18"/>
        <v>XPY224</v>
      </c>
      <c r="DF621" s="8" t="str">
        <f t="shared" si="19"/>
        <v>Study Leave</v>
      </c>
    </row>
    <row r="622" spans="1:110">
      <c r="A622" s="4" t="s">
        <v>6528</v>
      </c>
      <c r="B622" s="4" t="s">
        <v>5899</v>
      </c>
      <c r="C622" s="4" t="s">
        <v>4955</v>
      </c>
      <c r="D622" s="4" t="s">
        <v>9</v>
      </c>
      <c r="E622" s="4" t="s">
        <v>5900</v>
      </c>
      <c r="F622" s="102">
        <v>44502</v>
      </c>
      <c r="G622" s="4" t="s">
        <v>9</v>
      </c>
      <c r="H622" s="102"/>
      <c r="I622" s="4" t="s">
        <v>7296</v>
      </c>
      <c r="J622" s="4" t="s">
        <v>9</v>
      </c>
      <c r="K622" s="4" t="s">
        <v>5002</v>
      </c>
      <c r="L622" s="4" t="s">
        <v>9</v>
      </c>
      <c r="M622" s="4" t="s">
        <v>9</v>
      </c>
      <c r="N622" s="4" t="s">
        <v>5002</v>
      </c>
      <c r="O622" s="4" t="s">
        <v>4955</v>
      </c>
      <c r="P622" s="4" t="s">
        <v>5901</v>
      </c>
      <c r="Q622" s="4" t="s">
        <v>9</v>
      </c>
      <c r="R622" s="4" t="s">
        <v>9</v>
      </c>
      <c r="S622" s="4" t="s">
        <v>11</v>
      </c>
      <c r="T622" s="4" t="s">
        <v>1449</v>
      </c>
      <c r="U622" s="4" t="s">
        <v>5902</v>
      </c>
      <c r="V622" s="102"/>
      <c r="W622" s="4" t="s">
        <v>5902</v>
      </c>
      <c r="X622" s="4" t="s">
        <v>9</v>
      </c>
      <c r="Y622" s="4" t="s">
        <v>11</v>
      </c>
      <c r="Z622" s="4" t="s">
        <v>9</v>
      </c>
      <c r="AA622" s="4" t="s">
        <v>9</v>
      </c>
      <c r="AB622" s="102"/>
      <c r="AC622" s="102"/>
      <c r="AD622" s="102"/>
      <c r="AE622" s="102">
        <v>44502</v>
      </c>
      <c r="AF622" s="102"/>
      <c r="AG622" s="102"/>
      <c r="AH622" s="4" t="s">
        <v>5903</v>
      </c>
      <c r="AI622" s="4" t="s">
        <v>9</v>
      </c>
      <c r="AJ622" s="4" t="s">
        <v>9</v>
      </c>
      <c r="AK622" s="4" t="s">
        <v>9</v>
      </c>
      <c r="AL622" s="4" t="s">
        <v>5904</v>
      </c>
      <c r="AM622" s="4" t="s">
        <v>5905</v>
      </c>
      <c r="AN622" s="4" t="s">
        <v>9</v>
      </c>
      <c r="AO622" s="4" t="s">
        <v>9</v>
      </c>
      <c r="AP622" s="4" t="s">
        <v>5902</v>
      </c>
      <c r="AQ622" s="4" t="s">
        <v>9</v>
      </c>
      <c r="AR622" s="4" t="s">
        <v>9</v>
      </c>
      <c r="AS622" s="4" t="s">
        <v>9</v>
      </c>
      <c r="AT622" s="4" t="s">
        <v>9</v>
      </c>
      <c r="AU622" s="4" t="s">
        <v>9</v>
      </c>
      <c r="AV622" s="102"/>
      <c r="AW622" s="4" t="s">
        <v>5902</v>
      </c>
      <c r="AX622" s="4" t="s">
        <v>9</v>
      </c>
      <c r="AY622" s="4" t="s">
        <v>9</v>
      </c>
      <c r="AZ622" s="4" t="s">
        <v>9</v>
      </c>
      <c r="BA622" s="4" t="s">
        <v>9</v>
      </c>
      <c r="BB622" s="103">
        <v>0</v>
      </c>
      <c r="BC622" s="102"/>
      <c r="BD622" s="4" t="s">
        <v>9</v>
      </c>
      <c r="BE622" s="102"/>
      <c r="BF622" s="102"/>
      <c r="BG622" s="4" t="s">
        <v>9</v>
      </c>
      <c r="BH622" s="4" t="s">
        <v>5906</v>
      </c>
      <c r="BI622" s="4" t="s">
        <v>9</v>
      </c>
      <c r="BJ622" s="4" t="s">
        <v>9</v>
      </c>
      <c r="BK622" s="4" t="s">
        <v>9</v>
      </c>
      <c r="BL622" s="4" t="s">
        <v>9</v>
      </c>
      <c r="BM622" s="4" t="s">
        <v>9</v>
      </c>
      <c r="BN622" s="4" t="s">
        <v>5907</v>
      </c>
      <c r="BO622" s="4" t="s">
        <v>5908</v>
      </c>
      <c r="BP622" s="4" t="s">
        <v>9</v>
      </c>
      <c r="BQ622" s="4" t="s">
        <v>9</v>
      </c>
      <c r="BR622" s="4" t="s">
        <v>5902</v>
      </c>
      <c r="BS622" s="4" t="s">
        <v>9</v>
      </c>
      <c r="BT622" s="4" t="s">
        <v>9</v>
      </c>
      <c r="BU622" s="4" t="s">
        <v>9</v>
      </c>
      <c r="BV622" s="4" t="s">
        <v>9</v>
      </c>
      <c r="BW622" s="4" t="s">
        <v>9</v>
      </c>
      <c r="BX622" s="4" t="s">
        <v>5901</v>
      </c>
      <c r="BY622" s="4" t="s">
        <v>9</v>
      </c>
      <c r="BZ622" s="4" t="s">
        <v>9</v>
      </c>
      <c r="CA622" s="4" t="s">
        <v>9</v>
      </c>
      <c r="CB622" s="4" t="s">
        <v>9</v>
      </c>
      <c r="CC622" s="4" t="s">
        <v>9</v>
      </c>
      <c r="CD622" s="4" t="s">
        <v>9</v>
      </c>
      <c r="CE622" s="4" t="s">
        <v>9</v>
      </c>
      <c r="CF622" s="4" t="s">
        <v>5902</v>
      </c>
      <c r="CG622" s="4" t="s">
        <v>9</v>
      </c>
      <c r="CH622" s="4" t="s">
        <v>9</v>
      </c>
      <c r="CI622" s="4" t="s">
        <v>9</v>
      </c>
      <c r="CJ622" s="4" t="s">
        <v>9</v>
      </c>
      <c r="CK622" s="104">
        <v>0.51756944444443997</v>
      </c>
      <c r="CL622" s="104">
        <v>0</v>
      </c>
      <c r="CM622" s="4" t="s">
        <v>9</v>
      </c>
      <c r="CN622" s="4" t="s">
        <v>5902</v>
      </c>
      <c r="CO622" s="4" t="s">
        <v>9</v>
      </c>
      <c r="CP622" s="4" t="s">
        <v>9</v>
      </c>
      <c r="CQ622" s="4" t="s">
        <v>9</v>
      </c>
      <c r="CR622" s="4" t="s">
        <v>9</v>
      </c>
      <c r="CS622" s="4" t="s">
        <v>9</v>
      </c>
      <c r="CT622" s="4" t="s">
        <v>9</v>
      </c>
      <c r="CU622" s="4" t="s">
        <v>9</v>
      </c>
      <c r="CV622" s="4" t="s">
        <v>11</v>
      </c>
      <c r="CW622" s="4" t="s">
        <v>5909</v>
      </c>
      <c r="CX622" s="4" t="s">
        <v>9</v>
      </c>
      <c r="CY622" s="4" t="s">
        <v>9</v>
      </c>
      <c r="CZ622" s="4" t="s">
        <v>9</v>
      </c>
      <c r="DA622" s="4" t="s">
        <v>9</v>
      </c>
      <c r="DB622" s="4" t="s">
        <v>9</v>
      </c>
      <c r="DC622" s="102"/>
      <c r="DE622" s="8" t="str">
        <f t="shared" si="18"/>
        <v>XPY226</v>
      </c>
      <c r="DF622" s="8" t="str">
        <f t="shared" si="19"/>
        <v>Time Bank Paid</v>
      </c>
    </row>
    <row r="623" spans="1:110">
      <c r="A623" s="4" t="s">
        <v>6529</v>
      </c>
      <c r="B623" s="4" t="s">
        <v>5899</v>
      </c>
      <c r="C623" s="4" t="s">
        <v>4955</v>
      </c>
      <c r="D623" s="4" t="s">
        <v>9</v>
      </c>
      <c r="E623" s="4" t="s">
        <v>5900</v>
      </c>
      <c r="F623" s="102">
        <v>44502</v>
      </c>
      <c r="G623" s="4" t="s">
        <v>9</v>
      </c>
      <c r="H623" s="102"/>
      <c r="I623" s="4" t="s">
        <v>7297</v>
      </c>
      <c r="J623" s="4" t="s">
        <v>9</v>
      </c>
      <c r="K623" s="4" t="s">
        <v>5002</v>
      </c>
      <c r="L623" s="4" t="s">
        <v>9</v>
      </c>
      <c r="M623" s="4" t="s">
        <v>9</v>
      </c>
      <c r="N623" s="4" t="s">
        <v>5002</v>
      </c>
      <c r="O623" s="4" t="s">
        <v>4955</v>
      </c>
      <c r="P623" s="4" t="s">
        <v>5901</v>
      </c>
      <c r="Q623" s="4" t="s">
        <v>9</v>
      </c>
      <c r="R623" s="4" t="s">
        <v>9</v>
      </c>
      <c r="S623" s="4" t="s">
        <v>11</v>
      </c>
      <c r="T623" s="4" t="s">
        <v>1449</v>
      </c>
      <c r="U623" s="4" t="s">
        <v>5902</v>
      </c>
      <c r="V623" s="102"/>
      <c r="W623" s="4" t="s">
        <v>5902</v>
      </c>
      <c r="X623" s="4" t="s">
        <v>9</v>
      </c>
      <c r="Y623" s="4" t="s">
        <v>11</v>
      </c>
      <c r="Z623" s="4" t="s">
        <v>9</v>
      </c>
      <c r="AA623" s="4" t="s">
        <v>9</v>
      </c>
      <c r="AB623" s="102"/>
      <c r="AC623" s="102"/>
      <c r="AD623" s="102"/>
      <c r="AE623" s="102">
        <v>44502</v>
      </c>
      <c r="AF623" s="102"/>
      <c r="AG623" s="102"/>
      <c r="AH623" s="4" t="s">
        <v>5903</v>
      </c>
      <c r="AI623" s="4" t="s">
        <v>9</v>
      </c>
      <c r="AJ623" s="4" t="s">
        <v>9</v>
      </c>
      <c r="AK623" s="4" t="s">
        <v>9</v>
      </c>
      <c r="AL623" s="4" t="s">
        <v>5904</v>
      </c>
      <c r="AM623" s="4" t="s">
        <v>5905</v>
      </c>
      <c r="AN623" s="4" t="s">
        <v>9</v>
      </c>
      <c r="AO623" s="4" t="s">
        <v>9</v>
      </c>
      <c r="AP623" s="4" t="s">
        <v>5902</v>
      </c>
      <c r="AQ623" s="4" t="s">
        <v>9</v>
      </c>
      <c r="AR623" s="4" t="s">
        <v>9</v>
      </c>
      <c r="AS623" s="4" t="s">
        <v>9</v>
      </c>
      <c r="AT623" s="4" t="s">
        <v>9</v>
      </c>
      <c r="AU623" s="4" t="s">
        <v>9</v>
      </c>
      <c r="AV623" s="102"/>
      <c r="AW623" s="4" t="s">
        <v>5902</v>
      </c>
      <c r="AX623" s="4" t="s">
        <v>9</v>
      </c>
      <c r="AY623" s="4" t="s">
        <v>9</v>
      </c>
      <c r="AZ623" s="4" t="s">
        <v>9</v>
      </c>
      <c r="BA623" s="4" t="s">
        <v>9</v>
      </c>
      <c r="BB623" s="103">
        <v>0</v>
      </c>
      <c r="BC623" s="102"/>
      <c r="BD623" s="4" t="s">
        <v>9</v>
      </c>
      <c r="BE623" s="102"/>
      <c r="BF623" s="102"/>
      <c r="BG623" s="4" t="s">
        <v>9</v>
      </c>
      <c r="BH623" s="4" t="s">
        <v>5906</v>
      </c>
      <c r="BI623" s="4" t="s">
        <v>9</v>
      </c>
      <c r="BJ623" s="4" t="s">
        <v>9</v>
      </c>
      <c r="BK623" s="4" t="s">
        <v>9</v>
      </c>
      <c r="BL623" s="4" t="s">
        <v>9</v>
      </c>
      <c r="BM623" s="4" t="s">
        <v>9</v>
      </c>
      <c r="BN623" s="4" t="s">
        <v>5907</v>
      </c>
      <c r="BO623" s="4" t="s">
        <v>5908</v>
      </c>
      <c r="BP623" s="4" t="s">
        <v>9</v>
      </c>
      <c r="BQ623" s="4" t="s">
        <v>9</v>
      </c>
      <c r="BR623" s="4" t="s">
        <v>5902</v>
      </c>
      <c r="BS623" s="4" t="s">
        <v>9</v>
      </c>
      <c r="BT623" s="4" t="s">
        <v>9</v>
      </c>
      <c r="BU623" s="4" t="s">
        <v>9</v>
      </c>
      <c r="BV623" s="4" t="s">
        <v>9</v>
      </c>
      <c r="BW623" s="4" t="s">
        <v>9</v>
      </c>
      <c r="BX623" s="4" t="s">
        <v>5901</v>
      </c>
      <c r="BY623" s="4" t="s">
        <v>9</v>
      </c>
      <c r="BZ623" s="4" t="s">
        <v>9</v>
      </c>
      <c r="CA623" s="4" t="s">
        <v>9</v>
      </c>
      <c r="CB623" s="4" t="s">
        <v>9</v>
      </c>
      <c r="CC623" s="4" t="s">
        <v>9</v>
      </c>
      <c r="CD623" s="4" t="s">
        <v>9</v>
      </c>
      <c r="CE623" s="4" t="s">
        <v>9</v>
      </c>
      <c r="CF623" s="4" t="s">
        <v>5902</v>
      </c>
      <c r="CG623" s="4" t="s">
        <v>9</v>
      </c>
      <c r="CH623" s="4" t="s">
        <v>9</v>
      </c>
      <c r="CI623" s="4" t="s">
        <v>9</v>
      </c>
      <c r="CJ623" s="4" t="s">
        <v>9</v>
      </c>
      <c r="CK623" s="104">
        <v>0.51756944444443997</v>
      </c>
      <c r="CL623" s="104">
        <v>0</v>
      </c>
      <c r="CM623" s="4" t="s">
        <v>9</v>
      </c>
      <c r="CN623" s="4" t="s">
        <v>5902</v>
      </c>
      <c r="CO623" s="4" t="s">
        <v>9</v>
      </c>
      <c r="CP623" s="4" t="s">
        <v>9</v>
      </c>
      <c r="CQ623" s="4" t="s">
        <v>9</v>
      </c>
      <c r="CR623" s="4" t="s">
        <v>9</v>
      </c>
      <c r="CS623" s="4" t="s">
        <v>9</v>
      </c>
      <c r="CT623" s="4" t="s">
        <v>9</v>
      </c>
      <c r="CU623" s="4" t="s">
        <v>9</v>
      </c>
      <c r="CV623" s="4" t="s">
        <v>11</v>
      </c>
      <c r="CW623" s="4" t="s">
        <v>5909</v>
      </c>
      <c r="CX623" s="4" t="s">
        <v>9</v>
      </c>
      <c r="CY623" s="4" t="s">
        <v>9</v>
      </c>
      <c r="CZ623" s="4" t="s">
        <v>9</v>
      </c>
      <c r="DA623" s="4" t="s">
        <v>9</v>
      </c>
      <c r="DB623" s="4" t="s">
        <v>9</v>
      </c>
      <c r="DC623" s="102"/>
      <c r="DE623" s="8" t="str">
        <f t="shared" si="18"/>
        <v>XPY228</v>
      </c>
      <c r="DF623" s="8" t="str">
        <f t="shared" si="19"/>
        <v>Pay Equalisation Day Reduced</v>
      </c>
    </row>
    <row r="624" spans="1:110">
      <c r="A624" s="4" t="s">
        <v>6530</v>
      </c>
      <c r="B624" s="4" t="s">
        <v>5899</v>
      </c>
      <c r="C624" s="4" t="s">
        <v>4955</v>
      </c>
      <c r="D624" s="4" t="s">
        <v>9</v>
      </c>
      <c r="E624" s="4" t="s">
        <v>5900</v>
      </c>
      <c r="F624" s="102">
        <v>44502</v>
      </c>
      <c r="G624" s="4" t="s">
        <v>9</v>
      </c>
      <c r="H624" s="102"/>
      <c r="I624" s="4" t="s">
        <v>7298</v>
      </c>
      <c r="J624" s="4" t="s">
        <v>9</v>
      </c>
      <c r="K624" s="4" t="s">
        <v>5002</v>
      </c>
      <c r="L624" s="4" t="s">
        <v>9</v>
      </c>
      <c r="M624" s="4" t="s">
        <v>9</v>
      </c>
      <c r="N624" s="4" t="s">
        <v>5002</v>
      </c>
      <c r="O624" s="4" t="s">
        <v>4955</v>
      </c>
      <c r="P624" s="4" t="s">
        <v>5901</v>
      </c>
      <c r="Q624" s="4" t="s">
        <v>9</v>
      </c>
      <c r="R624" s="4" t="s">
        <v>9</v>
      </c>
      <c r="S624" s="4" t="s">
        <v>11</v>
      </c>
      <c r="T624" s="4" t="s">
        <v>1449</v>
      </c>
      <c r="U624" s="4" t="s">
        <v>5902</v>
      </c>
      <c r="V624" s="102"/>
      <c r="W624" s="4" t="s">
        <v>5902</v>
      </c>
      <c r="X624" s="4" t="s">
        <v>9</v>
      </c>
      <c r="Y624" s="4" t="s">
        <v>11</v>
      </c>
      <c r="Z624" s="4" t="s">
        <v>9</v>
      </c>
      <c r="AA624" s="4" t="s">
        <v>9</v>
      </c>
      <c r="AB624" s="102"/>
      <c r="AC624" s="102"/>
      <c r="AD624" s="102"/>
      <c r="AE624" s="102">
        <v>44502</v>
      </c>
      <c r="AF624" s="102"/>
      <c r="AG624" s="102"/>
      <c r="AH624" s="4" t="s">
        <v>5903</v>
      </c>
      <c r="AI624" s="4" t="s">
        <v>9</v>
      </c>
      <c r="AJ624" s="4" t="s">
        <v>9</v>
      </c>
      <c r="AK624" s="4" t="s">
        <v>9</v>
      </c>
      <c r="AL624" s="4" t="s">
        <v>5904</v>
      </c>
      <c r="AM624" s="4" t="s">
        <v>5905</v>
      </c>
      <c r="AN624" s="4" t="s">
        <v>9</v>
      </c>
      <c r="AO624" s="4" t="s">
        <v>9</v>
      </c>
      <c r="AP624" s="4" t="s">
        <v>5902</v>
      </c>
      <c r="AQ624" s="4" t="s">
        <v>9</v>
      </c>
      <c r="AR624" s="4" t="s">
        <v>9</v>
      </c>
      <c r="AS624" s="4" t="s">
        <v>9</v>
      </c>
      <c r="AT624" s="4" t="s">
        <v>9</v>
      </c>
      <c r="AU624" s="4" t="s">
        <v>9</v>
      </c>
      <c r="AV624" s="102"/>
      <c r="AW624" s="4" t="s">
        <v>5902</v>
      </c>
      <c r="AX624" s="4" t="s">
        <v>9</v>
      </c>
      <c r="AY624" s="4" t="s">
        <v>9</v>
      </c>
      <c r="AZ624" s="4" t="s">
        <v>9</v>
      </c>
      <c r="BA624" s="4" t="s">
        <v>9</v>
      </c>
      <c r="BB624" s="103">
        <v>0</v>
      </c>
      <c r="BC624" s="102"/>
      <c r="BD624" s="4" t="s">
        <v>9</v>
      </c>
      <c r="BE624" s="102"/>
      <c r="BF624" s="102"/>
      <c r="BG624" s="4" t="s">
        <v>9</v>
      </c>
      <c r="BH624" s="4" t="s">
        <v>5906</v>
      </c>
      <c r="BI624" s="4" t="s">
        <v>9</v>
      </c>
      <c r="BJ624" s="4" t="s">
        <v>9</v>
      </c>
      <c r="BK624" s="4" t="s">
        <v>9</v>
      </c>
      <c r="BL624" s="4" t="s">
        <v>9</v>
      </c>
      <c r="BM624" s="4" t="s">
        <v>9</v>
      </c>
      <c r="BN624" s="4" t="s">
        <v>5907</v>
      </c>
      <c r="BO624" s="4" t="s">
        <v>5908</v>
      </c>
      <c r="BP624" s="4" t="s">
        <v>9</v>
      </c>
      <c r="BQ624" s="4" t="s">
        <v>9</v>
      </c>
      <c r="BR624" s="4" t="s">
        <v>5902</v>
      </c>
      <c r="BS624" s="4" t="s">
        <v>9</v>
      </c>
      <c r="BT624" s="4" t="s">
        <v>9</v>
      </c>
      <c r="BU624" s="4" t="s">
        <v>9</v>
      </c>
      <c r="BV624" s="4" t="s">
        <v>9</v>
      </c>
      <c r="BW624" s="4" t="s">
        <v>9</v>
      </c>
      <c r="BX624" s="4" t="s">
        <v>5901</v>
      </c>
      <c r="BY624" s="4" t="s">
        <v>9</v>
      </c>
      <c r="BZ624" s="4" t="s">
        <v>9</v>
      </c>
      <c r="CA624" s="4" t="s">
        <v>9</v>
      </c>
      <c r="CB624" s="4" t="s">
        <v>9</v>
      </c>
      <c r="CC624" s="4" t="s">
        <v>9</v>
      </c>
      <c r="CD624" s="4" t="s">
        <v>9</v>
      </c>
      <c r="CE624" s="4" t="s">
        <v>9</v>
      </c>
      <c r="CF624" s="4" t="s">
        <v>5902</v>
      </c>
      <c r="CG624" s="4" t="s">
        <v>9</v>
      </c>
      <c r="CH624" s="4" t="s">
        <v>9</v>
      </c>
      <c r="CI624" s="4" t="s">
        <v>9</v>
      </c>
      <c r="CJ624" s="4" t="s">
        <v>9</v>
      </c>
      <c r="CK624" s="104">
        <v>0.51756944444443997</v>
      </c>
      <c r="CL624" s="104">
        <v>0</v>
      </c>
      <c r="CM624" s="4" t="s">
        <v>9</v>
      </c>
      <c r="CN624" s="4" t="s">
        <v>5902</v>
      </c>
      <c r="CO624" s="4" t="s">
        <v>9</v>
      </c>
      <c r="CP624" s="4" t="s">
        <v>9</v>
      </c>
      <c r="CQ624" s="4" t="s">
        <v>9</v>
      </c>
      <c r="CR624" s="4" t="s">
        <v>9</v>
      </c>
      <c r="CS624" s="4" t="s">
        <v>9</v>
      </c>
      <c r="CT624" s="4" t="s">
        <v>9</v>
      </c>
      <c r="CU624" s="4" t="s">
        <v>9</v>
      </c>
      <c r="CV624" s="4" t="s">
        <v>11</v>
      </c>
      <c r="CW624" s="4" t="s">
        <v>5909</v>
      </c>
      <c r="CX624" s="4" t="s">
        <v>9</v>
      </c>
      <c r="CY624" s="4" t="s">
        <v>9</v>
      </c>
      <c r="CZ624" s="4" t="s">
        <v>9</v>
      </c>
      <c r="DA624" s="4" t="s">
        <v>9</v>
      </c>
      <c r="DB624" s="4" t="s">
        <v>9</v>
      </c>
      <c r="DC624" s="102"/>
      <c r="DE624" s="8" t="str">
        <f t="shared" si="18"/>
        <v>XPY230</v>
      </c>
      <c r="DF624" s="8" t="str">
        <f t="shared" si="19"/>
        <v>Shift Leave Paid</v>
      </c>
    </row>
    <row r="625" spans="1:110">
      <c r="A625" s="4" t="s">
        <v>6531</v>
      </c>
      <c r="B625" s="4" t="s">
        <v>5899</v>
      </c>
      <c r="C625" s="4" t="s">
        <v>4955</v>
      </c>
      <c r="D625" s="4" t="s">
        <v>9</v>
      </c>
      <c r="E625" s="4" t="s">
        <v>5900</v>
      </c>
      <c r="F625" s="102">
        <v>44502</v>
      </c>
      <c r="G625" s="4" t="s">
        <v>9</v>
      </c>
      <c r="H625" s="102"/>
      <c r="I625" s="4" t="s">
        <v>7299</v>
      </c>
      <c r="J625" s="4" t="s">
        <v>9</v>
      </c>
      <c r="K625" s="4" t="s">
        <v>5002</v>
      </c>
      <c r="L625" s="4" t="s">
        <v>9</v>
      </c>
      <c r="M625" s="4" t="s">
        <v>9</v>
      </c>
      <c r="N625" s="4" t="s">
        <v>5002</v>
      </c>
      <c r="O625" s="4" t="s">
        <v>4955</v>
      </c>
      <c r="P625" s="4" t="s">
        <v>5901</v>
      </c>
      <c r="Q625" s="4" t="s">
        <v>9</v>
      </c>
      <c r="R625" s="4" t="s">
        <v>9</v>
      </c>
      <c r="S625" s="4" t="s">
        <v>11</v>
      </c>
      <c r="T625" s="4" t="s">
        <v>1449</v>
      </c>
      <c r="U625" s="4" t="s">
        <v>5902</v>
      </c>
      <c r="V625" s="102"/>
      <c r="W625" s="4" t="s">
        <v>5902</v>
      </c>
      <c r="X625" s="4" t="s">
        <v>9</v>
      </c>
      <c r="Y625" s="4" t="s">
        <v>11</v>
      </c>
      <c r="Z625" s="4" t="s">
        <v>9</v>
      </c>
      <c r="AA625" s="4" t="s">
        <v>9</v>
      </c>
      <c r="AB625" s="102"/>
      <c r="AC625" s="102"/>
      <c r="AD625" s="102"/>
      <c r="AE625" s="102">
        <v>44502</v>
      </c>
      <c r="AF625" s="102"/>
      <c r="AG625" s="102"/>
      <c r="AH625" s="4" t="s">
        <v>5903</v>
      </c>
      <c r="AI625" s="4" t="s">
        <v>9</v>
      </c>
      <c r="AJ625" s="4" t="s">
        <v>9</v>
      </c>
      <c r="AK625" s="4" t="s">
        <v>9</v>
      </c>
      <c r="AL625" s="4" t="s">
        <v>5904</v>
      </c>
      <c r="AM625" s="4" t="s">
        <v>5905</v>
      </c>
      <c r="AN625" s="4" t="s">
        <v>9</v>
      </c>
      <c r="AO625" s="4" t="s">
        <v>9</v>
      </c>
      <c r="AP625" s="4" t="s">
        <v>5902</v>
      </c>
      <c r="AQ625" s="4" t="s">
        <v>9</v>
      </c>
      <c r="AR625" s="4" t="s">
        <v>9</v>
      </c>
      <c r="AS625" s="4" t="s">
        <v>9</v>
      </c>
      <c r="AT625" s="4" t="s">
        <v>9</v>
      </c>
      <c r="AU625" s="4" t="s">
        <v>9</v>
      </c>
      <c r="AV625" s="102"/>
      <c r="AW625" s="4" t="s">
        <v>5902</v>
      </c>
      <c r="AX625" s="4" t="s">
        <v>9</v>
      </c>
      <c r="AY625" s="4" t="s">
        <v>9</v>
      </c>
      <c r="AZ625" s="4" t="s">
        <v>9</v>
      </c>
      <c r="BA625" s="4" t="s">
        <v>9</v>
      </c>
      <c r="BB625" s="103">
        <v>0</v>
      </c>
      <c r="BC625" s="102"/>
      <c r="BD625" s="4" t="s">
        <v>9</v>
      </c>
      <c r="BE625" s="102"/>
      <c r="BF625" s="102"/>
      <c r="BG625" s="4" t="s">
        <v>9</v>
      </c>
      <c r="BH625" s="4" t="s">
        <v>5906</v>
      </c>
      <c r="BI625" s="4" t="s">
        <v>9</v>
      </c>
      <c r="BJ625" s="4" t="s">
        <v>9</v>
      </c>
      <c r="BK625" s="4" t="s">
        <v>9</v>
      </c>
      <c r="BL625" s="4" t="s">
        <v>9</v>
      </c>
      <c r="BM625" s="4" t="s">
        <v>9</v>
      </c>
      <c r="BN625" s="4" t="s">
        <v>5907</v>
      </c>
      <c r="BO625" s="4" t="s">
        <v>5908</v>
      </c>
      <c r="BP625" s="4" t="s">
        <v>9</v>
      </c>
      <c r="BQ625" s="4" t="s">
        <v>9</v>
      </c>
      <c r="BR625" s="4" t="s">
        <v>5902</v>
      </c>
      <c r="BS625" s="4" t="s">
        <v>9</v>
      </c>
      <c r="BT625" s="4" t="s">
        <v>9</v>
      </c>
      <c r="BU625" s="4" t="s">
        <v>9</v>
      </c>
      <c r="BV625" s="4" t="s">
        <v>9</v>
      </c>
      <c r="BW625" s="4" t="s">
        <v>9</v>
      </c>
      <c r="BX625" s="4" t="s">
        <v>5901</v>
      </c>
      <c r="BY625" s="4" t="s">
        <v>9</v>
      </c>
      <c r="BZ625" s="4" t="s">
        <v>9</v>
      </c>
      <c r="CA625" s="4" t="s">
        <v>9</v>
      </c>
      <c r="CB625" s="4" t="s">
        <v>9</v>
      </c>
      <c r="CC625" s="4" t="s">
        <v>9</v>
      </c>
      <c r="CD625" s="4" t="s">
        <v>9</v>
      </c>
      <c r="CE625" s="4" t="s">
        <v>9</v>
      </c>
      <c r="CF625" s="4" t="s">
        <v>5902</v>
      </c>
      <c r="CG625" s="4" t="s">
        <v>9</v>
      </c>
      <c r="CH625" s="4" t="s">
        <v>9</v>
      </c>
      <c r="CI625" s="4" t="s">
        <v>9</v>
      </c>
      <c r="CJ625" s="4" t="s">
        <v>9</v>
      </c>
      <c r="CK625" s="104">
        <v>0.51756944444443997</v>
      </c>
      <c r="CL625" s="104">
        <v>0</v>
      </c>
      <c r="CM625" s="4" t="s">
        <v>9</v>
      </c>
      <c r="CN625" s="4" t="s">
        <v>5902</v>
      </c>
      <c r="CO625" s="4" t="s">
        <v>9</v>
      </c>
      <c r="CP625" s="4" t="s">
        <v>9</v>
      </c>
      <c r="CQ625" s="4" t="s">
        <v>9</v>
      </c>
      <c r="CR625" s="4" t="s">
        <v>9</v>
      </c>
      <c r="CS625" s="4" t="s">
        <v>9</v>
      </c>
      <c r="CT625" s="4" t="s">
        <v>9</v>
      </c>
      <c r="CU625" s="4" t="s">
        <v>9</v>
      </c>
      <c r="CV625" s="4" t="s">
        <v>11</v>
      </c>
      <c r="CW625" s="4" t="s">
        <v>5909</v>
      </c>
      <c r="CX625" s="4" t="s">
        <v>9</v>
      </c>
      <c r="CY625" s="4" t="s">
        <v>9</v>
      </c>
      <c r="CZ625" s="4" t="s">
        <v>9</v>
      </c>
      <c r="DA625" s="4" t="s">
        <v>9</v>
      </c>
      <c r="DB625" s="4" t="s">
        <v>9</v>
      </c>
      <c r="DC625" s="102"/>
      <c r="DE625" s="8" t="str">
        <f t="shared" si="18"/>
        <v>XPY231</v>
      </c>
      <c r="DF625" s="8" t="str">
        <f t="shared" si="19"/>
        <v>Shift Leave Cashed Up</v>
      </c>
    </row>
    <row r="626" spans="1:110">
      <c r="A626" s="4" t="s">
        <v>6532</v>
      </c>
      <c r="B626" s="4" t="s">
        <v>5899</v>
      </c>
      <c r="C626" s="4" t="s">
        <v>4955</v>
      </c>
      <c r="D626" s="4" t="s">
        <v>9</v>
      </c>
      <c r="E626" s="4" t="s">
        <v>5900</v>
      </c>
      <c r="F626" s="102">
        <v>44502</v>
      </c>
      <c r="G626" s="4" t="s">
        <v>9</v>
      </c>
      <c r="H626" s="102"/>
      <c r="I626" s="4" t="s">
        <v>7300</v>
      </c>
      <c r="J626" s="4" t="s">
        <v>9</v>
      </c>
      <c r="K626" s="4" t="s">
        <v>5002</v>
      </c>
      <c r="L626" s="4" t="s">
        <v>9</v>
      </c>
      <c r="M626" s="4" t="s">
        <v>9</v>
      </c>
      <c r="N626" s="4" t="s">
        <v>5002</v>
      </c>
      <c r="O626" s="4" t="s">
        <v>4955</v>
      </c>
      <c r="P626" s="4" t="s">
        <v>5901</v>
      </c>
      <c r="Q626" s="4" t="s">
        <v>9</v>
      </c>
      <c r="R626" s="4" t="s">
        <v>9</v>
      </c>
      <c r="S626" s="4" t="s">
        <v>11</v>
      </c>
      <c r="T626" s="4" t="s">
        <v>1449</v>
      </c>
      <c r="U626" s="4" t="s">
        <v>5902</v>
      </c>
      <c r="V626" s="102"/>
      <c r="W626" s="4" t="s">
        <v>5902</v>
      </c>
      <c r="X626" s="4" t="s">
        <v>9</v>
      </c>
      <c r="Y626" s="4" t="s">
        <v>11</v>
      </c>
      <c r="Z626" s="4" t="s">
        <v>9</v>
      </c>
      <c r="AA626" s="4" t="s">
        <v>9</v>
      </c>
      <c r="AB626" s="102"/>
      <c r="AC626" s="102"/>
      <c r="AD626" s="102"/>
      <c r="AE626" s="102">
        <v>44502</v>
      </c>
      <c r="AF626" s="102"/>
      <c r="AG626" s="102"/>
      <c r="AH626" s="4" t="s">
        <v>5903</v>
      </c>
      <c r="AI626" s="4" t="s">
        <v>9</v>
      </c>
      <c r="AJ626" s="4" t="s">
        <v>9</v>
      </c>
      <c r="AK626" s="4" t="s">
        <v>9</v>
      </c>
      <c r="AL626" s="4" t="s">
        <v>5904</v>
      </c>
      <c r="AM626" s="4" t="s">
        <v>5905</v>
      </c>
      <c r="AN626" s="4" t="s">
        <v>9</v>
      </c>
      <c r="AO626" s="4" t="s">
        <v>9</v>
      </c>
      <c r="AP626" s="4" t="s">
        <v>5902</v>
      </c>
      <c r="AQ626" s="4" t="s">
        <v>9</v>
      </c>
      <c r="AR626" s="4" t="s">
        <v>9</v>
      </c>
      <c r="AS626" s="4" t="s">
        <v>9</v>
      </c>
      <c r="AT626" s="4" t="s">
        <v>9</v>
      </c>
      <c r="AU626" s="4" t="s">
        <v>9</v>
      </c>
      <c r="AV626" s="102"/>
      <c r="AW626" s="4" t="s">
        <v>5902</v>
      </c>
      <c r="AX626" s="4" t="s">
        <v>9</v>
      </c>
      <c r="AY626" s="4" t="s">
        <v>9</v>
      </c>
      <c r="AZ626" s="4" t="s">
        <v>9</v>
      </c>
      <c r="BA626" s="4" t="s">
        <v>9</v>
      </c>
      <c r="BB626" s="103">
        <v>0</v>
      </c>
      <c r="BC626" s="102"/>
      <c r="BD626" s="4" t="s">
        <v>9</v>
      </c>
      <c r="BE626" s="102"/>
      <c r="BF626" s="102"/>
      <c r="BG626" s="4" t="s">
        <v>9</v>
      </c>
      <c r="BH626" s="4" t="s">
        <v>5906</v>
      </c>
      <c r="BI626" s="4" t="s">
        <v>9</v>
      </c>
      <c r="BJ626" s="4" t="s">
        <v>9</v>
      </c>
      <c r="BK626" s="4" t="s">
        <v>9</v>
      </c>
      <c r="BL626" s="4" t="s">
        <v>9</v>
      </c>
      <c r="BM626" s="4" t="s">
        <v>9</v>
      </c>
      <c r="BN626" s="4" t="s">
        <v>5907</v>
      </c>
      <c r="BO626" s="4" t="s">
        <v>5908</v>
      </c>
      <c r="BP626" s="4" t="s">
        <v>9</v>
      </c>
      <c r="BQ626" s="4" t="s">
        <v>9</v>
      </c>
      <c r="BR626" s="4" t="s">
        <v>5902</v>
      </c>
      <c r="BS626" s="4" t="s">
        <v>9</v>
      </c>
      <c r="BT626" s="4" t="s">
        <v>9</v>
      </c>
      <c r="BU626" s="4" t="s">
        <v>9</v>
      </c>
      <c r="BV626" s="4" t="s">
        <v>9</v>
      </c>
      <c r="BW626" s="4" t="s">
        <v>9</v>
      </c>
      <c r="BX626" s="4" t="s">
        <v>5901</v>
      </c>
      <c r="BY626" s="4" t="s">
        <v>9</v>
      </c>
      <c r="BZ626" s="4" t="s">
        <v>9</v>
      </c>
      <c r="CA626" s="4" t="s">
        <v>9</v>
      </c>
      <c r="CB626" s="4" t="s">
        <v>9</v>
      </c>
      <c r="CC626" s="4" t="s">
        <v>9</v>
      </c>
      <c r="CD626" s="4" t="s">
        <v>9</v>
      </c>
      <c r="CE626" s="4" t="s">
        <v>9</v>
      </c>
      <c r="CF626" s="4" t="s">
        <v>5902</v>
      </c>
      <c r="CG626" s="4" t="s">
        <v>9</v>
      </c>
      <c r="CH626" s="4" t="s">
        <v>9</v>
      </c>
      <c r="CI626" s="4" t="s">
        <v>9</v>
      </c>
      <c r="CJ626" s="4" t="s">
        <v>9</v>
      </c>
      <c r="CK626" s="104">
        <v>0.51758101851852001</v>
      </c>
      <c r="CL626" s="104">
        <v>0</v>
      </c>
      <c r="CM626" s="4" t="s">
        <v>9</v>
      </c>
      <c r="CN626" s="4" t="s">
        <v>5902</v>
      </c>
      <c r="CO626" s="4" t="s">
        <v>9</v>
      </c>
      <c r="CP626" s="4" t="s">
        <v>9</v>
      </c>
      <c r="CQ626" s="4" t="s">
        <v>9</v>
      </c>
      <c r="CR626" s="4" t="s">
        <v>9</v>
      </c>
      <c r="CS626" s="4" t="s">
        <v>9</v>
      </c>
      <c r="CT626" s="4" t="s">
        <v>9</v>
      </c>
      <c r="CU626" s="4" t="s">
        <v>9</v>
      </c>
      <c r="CV626" s="4" t="s">
        <v>11</v>
      </c>
      <c r="CW626" s="4" t="s">
        <v>5909</v>
      </c>
      <c r="CX626" s="4" t="s">
        <v>9</v>
      </c>
      <c r="CY626" s="4" t="s">
        <v>9</v>
      </c>
      <c r="CZ626" s="4" t="s">
        <v>9</v>
      </c>
      <c r="DA626" s="4" t="s">
        <v>9</v>
      </c>
      <c r="DB626" s="4" t="s">
        <v>9</v>
      </c>
      <c r="DC626" s="102"/>
      <c r="DE626" s="8" t="str">
        <f t="shared" si="18"/>
        <v>XPY232</v>
      </c>
      <c r="DF626" s="8" t="str">
        <f t="shared" si="19"/>
        <v>Exceptional Leave Cashed Up</v>
      </c>
    </row>
    <row r="627" spans="1:110">
      <c r="A627" s="4" t="s">
        <v>6533</v>
      </c>
      <c r="B627" s="4" t="s">
        <v>5899</v>
      </c>
      <c r="C627" s="4" t="s">
        <v>4955</v>
      </c>
      <c r="D627" s="4" t="s">
        <v>9</v>
      </c>
      <c r="E627" s="4" t="s">
        <v>5900</v>
      </c>
      <c r="F627" s="102">
        <v>44502</v>
      </c>
      <c r="G627" s="4" t="s">
        <v>9</v>
      </c>
      <c r="H627" s="102"/>
      <c r="I627" s="4" t="s">
        <v>7301</v>
      </c>
      <c r="J627" s="4" t="s">
        <v>9</v>
      </c>
      <c r="K627" s="4" t="s">
        <v>5002</v>
      </c>
      <c r="L627" s="4" t="s">
        <v>9</v>
      </c>
      <c r="M627" s="4" t="s">
        <v>9</v>
      </c>
      <c r="N627" s="4" t="s">
        <v>5002</v>
      </c>
      <c r="O627" s="4" t="s">
        <v>4955</v>
      </c>
      <c r="P627" s="4" t="s">
        <v>5901</v>
      </c>
      <c r="Q627" s="4" t="s">
        <v>9</v>
      </c>
      <c r="R627" s="4" t="s">
        <v>9</v>
      </c>
      <c r="S627" s="4" t="s">
        <v>11</v>
      </c>
      <c r="T627" s="4" t="s">
        <v>1449</v>
      </c>
      <c r="U627" s="4" t="s">
        <v>5902</v>
      </c>
      <c r="V627" s="102"/>
      <c r="W627" s="4" t="s">
        <v>5902</v>
      </c>
      <c r="X627" s="4" t="s">
        <v>9</v>
      </c>
      <c r="Y627" s="4" t="s">
        <v>11</v>
      </c>
      <c r="Z627" s="4" t="s">
        <v>9</v>
      </c>
      <c r="AA627" s="4" t="s">
        <v>9</v>
      </c>
      <c r="AB627" s="102"/>
      <c r="AC627" s="102"/>
      <c r="AD627" s="102"/>
      <c r="AE627" s="102">
        <v>44502</v>
      </c>
      <c r="AF627" s="102"/>
      <c r="AG627" s="102"/>
      <c r="AH627" s="4" t="s">
        <v>5903</v>
      </c>
      <c r="AI627" s="4" t="s">
        <v>9</v>
      </c>
      <c r="AJ627" s="4" t="s">
        <v>9</v>
      </c>
      <c r="AK627" s="4" t="s">
        <v>9</v>
      </c>
      <c r="AL627" s="4" t="s">
        <v>5904</v>
      </c>
      <c r="AM627" s="4" t="s">
        <v>5905</v>
      </c>
      <c r="AN627" s="4" t="s">
        <v>9</v>
      </c>
      <c r="AO627" s="4" t="s">
        <v>9</v>
      </c>
      <c r="AP627" s="4" t="s">
        <v>5902</v>
      </c>
      <c r="AQ627" s="4" t="s">
        <v>9</v>
      </c>
      <c r="AR627" s="4" t="s">
        <v>9</v>
      </c>
      <c r="AS627" s="4" t="s">
        <v>9</v>
      </c>
      <c r="AT627" s="4" t="s">
        <v>9</v>
      </c>
      <c r="AU627" s="4" t="s">
        <v>9</v>
      </c>
      <c r="AV627" s="102"/>
      <c r="AW627" s="4" t="s">
        <v>5902</v>
      </c>
      <c r="AX627" s="4" t="s">
        <v>9</v>
      </c>
      <c r="AY627" s="4" t="s">
        <v>9</v>
      </c>
      <c r="AZ627" s="4" t="s">
        <v>9</v>
      </c>
      <c r="BA627" s="4" t="s">
        <v>9</v>
      </c>
      <c r="BB627" s="103">
        <v>0</v>
      </c>
      <c r="BC627" s="102"/>
      <c r="BD627" s="4" t="s">
        <v>9</v>
      </c>
      <c r="BE627" s="102"/>
      <c r="BF627" s="102"/>
      <c r="BG627" s="4" t="s">
        <v>9</v>
      </c>
      <c r="BH627" s="4" t="s">
        <v>5906</v>
      </c>
      <c r="BI627" s="4" t="s">
        <v>9</v>
      </c>
      <c r="BJ627" s="4" t="s">
        <v>9</v>
      </c>
      <c r="BK627" s="4" t="s">
        <v>9</v>
      </c>
      <c r="BL627" s="4" t="s">
        <v>9</v>
      </c>
      <c r="BM627" s="4" t="s">
        <v>9</v>
      </c>
      <c r="BN627" s="4" t="s">
        <v>5907</v>
      </c>
      <c r="BO627" s="4" t="s">
        <v>5908</v>
      </c>
      <c r="BP627" s="4" t="s">
        <v>9</v>
      </c>
      <c r="BQ627" s="4" t="s">
        <v>9</v>
      </c>
      <c r="BR627" s="4" t="s">
        <v>5902</v>
      </c>
      <c r="BS627" s="4" t="s">
        <v>9</v>
      </c>
      <c r="BT627" s="4" t="s">
        <v>9</v>
      </c>
      <c r="BU627" s="4" t="s">
        <v>9</v>
      </c>
      <c r="BV627" s="4" t="s">
        <v>9</v>
      </c>
      <c r="BW627" s="4" t="s">
        <v>9</v>
      </c>
      <c r="BX627" s="4" t="s">
        <v>5901</v>
      </c>
      <c r="BY627" s="4" t="s">
        <v>9</v>
      </c>
      <c r="BZ627" s="4" t="s">
        <v>9</v>
      </c>
      <c r="CA627" s="4" t="s">
        <v>9</v>
      </c>
      <c r="CB627" s="4" t="s">
        <v>9</v>
      </c>
      <c r="CC627" s="4" t="s">
        <v>9</v>
      </c>
      <c r="CD627" s="4" t="s">
        <v>9</v>
      </c>
      <c r="CE627" s="4" t="s">
        <v>9</v>
      </c>
      <c r="CF627" s="4" t="s">
        <v>5902</v>
      </c>
      <c r="CG627" s="4" t="s">
        <v>9</v>
      </c>
      <c r="CH627" s="4" t="s">
        <v>9</v>
      </c>
      <c r="CI627" s="4" t="s">
        <v>9</v>
      </c>
      <c r="CJ627" s="4" t="s">
        <v>9</v>
      </c>
      <c r="CK627" s="104">
        <v>0.51758101851852001</v>
      </c>
      <c r="CL627" s="104">
        <v>0</v>
      </c>
      <c r="CM627" s="4" t="s">
        <v>9</v>
      </c>
      <c r="CN627" s="4" t="s">
        <v>5902</v>
      </c>
      <c r="CO627" s="4" t="s">
        <v>9</v>
      </c>
      <c r="CP627" s="4" t="s">
        <v>9</v>
      </c>
      <c r="CQ627" s="4" t="s">
        <v>9</v>
      </c>
      <c r="CR627" s="4" t="s">
        <v>9</v>
      </c>
      <c r="CS627" s="4" t="s">
        <v>9</v>
      </c>
      <c r="CT627" s="4" t="s">
        <v>9</v>
      </c>
      <c r="CU627" s="4" t="s">
        <v>9</v>
      </c>
      <c r="CV627" s="4" t="s">
        <v>11</v>
      </c>
      <c r="CW627" s="4" t="s">
        <v>5909</v>
      </c>
      <c r="CX627" s="4" t="s">
        <v>9</v>
      </c>
      <c r="CY627" s="4" t="s">
        <v>9</v>
      </c>
      <c r="CZ627" s="4" t="s">
        <v>9</v>
      </c>
      <c r="DA627" s="4" t="s">
        <v>9</v>
      </c>
      <c r="DB627" s="4" t="s">
        <v>9</v>
      </c>
      <c r="DC627" s="102"/>
      <c r="DE627" s="8" t="str">
        <f t="shared" si="18"/>
        <v>XPY233</v>
      </c>
      <c r="DF627" s="8" t="str">
        <f t="shared" si="19"/>
        <v>Sick Leave Paid (Hrs)</v>
      </c>
    </row>
    <row r="628" spans="1:110">
      <c r="A628" s="4" t="s">
        <v>6534</v>
      </c>
      <c r="B628" s="4" t="s">
        <v>5899</v>
      </c>
      <c r="C628" s="4" t="s">
        <v>4955</v>
      </c>
      <c r="D628" s="4" t="s">
        <v>9</v>
      </c>
      <c r="E628" s="4" t="s">
        <v>5900</v>
      </c>
      <c r="F628" s="102">
        <v>44502</v>
      </c>
      <c r="G628" s="4" t="s">
        <v>9</v>
      </c>
      <c r="H628" s="102"/>
      <c r="I628" s="4" t="s">
        <v>7302</v>
      </c>
      <c r="J628" s="4" t="s">
        <v>9</v>
      </c>
      <c r="K628" s="4" t="s">
        <v>5002</v>
      </c>
      <c r="L628" s="4" t="s">
        <v>9</v>
      </c>
      <c r="M628" s="4" t="s">
        <v>9</v>
      </c>
      <c r="N628" s="4" t="s">
        <v>5002</v>
      </c>
      <c r="O628" s="4" t="s">
        <v>4955</v>
      </c>
      <c r="P628" s="4" t="s">
        <v>5901</v>
      </c>
      <c r="Q628" s="4" t="s">
        <v>9</v>
      </c>
      <c r="R628" s="4" t="s">
        <v>9</v>
      </c>
      <c r="S628" s="4" t="s">
        <v>11</v>
      </c>
      <c r="T628" s="4" t="s">
        <v>1449</v>
      </c>
      <c r="U628" s="4" t="s">
        <v>5902</v>
      </c>
      <c r="V628" s="102"/>
      <c r="W628" s="4" t="s">
        <v>5902</v>
      </c>
      <c r="X628" s="4" t="s">
        <v>9</v>
      </c>
      <c r="Y628" s="4" t="s">
        <v>11</v>
      </c>
      <c r="Z628" s="4" t="s">
        <v>9</v>
      </c>
      <c r="AA628" s="4" t="s">
        <v>9</v>
      </c>
      <c r="AB628" s="102"/>
      <c r="AC628" s="102"/>
      <c r="AD628" s="102"/>
      <c r="AE628" s="102">
        <v>44502</v>
      </c>
      <c r="AF628" s="102"/>
      <c r="AG628" s="102"/>
      <c r="AH628" s="4" t="s">
        <v>5903</v>
      </c>
      <c r="AI628" s="4" t="s">
        <v>9</v>
      </c>
      <c r="AJ628" s="4" t="s">
        <v>9</v>
      </c>
      <c r="AK628" s="4" t="s">
        <v>9</v>
      </c>
      <c r="AL628" s="4" t="s">
        <v>5904</v>
      </c>
      <c r="AM628" s="4" t="s">
        <v>5905</v>
      </c>
      <c r="AN628" s="4" t="s">
        <v>9</v>
      </c>
      <c r="AO628" s="4" t="s">
        <v>9</v>
      </c>
      <c r="AP628" s="4" t="s">
        <v>5902</v>
      </c>
      <c r="AQ628" s="4" t="s">
        <v>9</v>
      </c>
      <c r="AR628" s="4" t="s">
        <v>9</v>
      </c>
      <c r="AS628" s="4" t="s">
        <v>9</v>
      </c>
      <c r="AT628" s="4" t="s">
        <v>9</v>
      </c>
      <c r="AU628" s="4" t="s">
        <v>9</v>
      </c>
      <c r="AV628" s="102"/>
      <c r="AW628" s="4" t="s">
        <v>5902</v>
      </c>
      <c r="AX628" s="4" t="s">
        <v>9</v>
      </c>
      <c r="AY628" s="4" t="s">
        <v>9</v>
      </c>
      <c r="AZ628" s="4" t="s">
        <v>9</v>
      </c>
      <c r="BA628" s="4" t="s">
        <v>9</v>
      </c>
      <c r="BB628" s="103">
        <v>0</v>
      </c>
      <c r="BC628" s="102"/>
      <c r="BD628" s="4" t="s">
        <v>9</v>
      </c>
      <c r="BE628" s="102"/>
      <c r="BF628" s="102"/>
      <c r="BG628" s="4" t="s">
        <v>9</v>
      </c>
      <c r="BH628" s="4" t="s">
        <v>5906</v>
      </c>
      <c r="BI628" s="4" t="s">
        <v>9</v>
      </c>
      <c r="BJ628" s="4" t="s">
        <v>9</v>
      </c>
      <c r="BK628" s="4" t="s">
        <v>9</v>
      </c>
      <c r="BL628" s="4" t="s">
        <v>9</v>
      </c>
      <c r="BM628" s="4" t="s">
        <v>9</v>
      </c>
      <c r="BN628" s="4" t="s">
        <v>5907</v>
      </c>
      <c r="BO628" s="4" t="s">
        <v>5908</v>
      </c>
      <c r="BP628" s="4" t="s">
        <v>9</v>
      </c>
      <c r="BQ628" s="4" t="s">
        <v>9</v>
      </c>
      <c r="BR628" s="4" t="s">
        <v>5902</v>
      </c>
      <c r="BS628" s="4" t="s">
        <v>9</v>
      </c>
      <c r="BT628" s="4" t="s">
        <v>9</v>
      </c>
      <c r="BU628" s="4" t="s">
        <v>9</v>
      </c>
      <c r="BV628" s="4" t="s">
        <v>9</v>
      </c>
      <c r="BW628" s="4" t="s">
        <v>9</v>
      </c>
      <c r="BX628" s="4" t="s">
        <v>5901</v>
      </c>
      <c r="BY628" s="4" t="s">
        <v>9</v>
      </c>
      <c r="BZ628" s="4" t="s">
        <v>9</v>
      </c>
      <c r="CA628" s="4" t="s">
        <v>9</v>
      </c>
      <c r="CB628" s="4" t="s">
        <v>9</v>
      </c>
      <c r="CC628" s="4" t="s">
        <v>9</v>
      </c>
      <c r="CD628" s="4" t="s">
        <v>9</v>
      </c>
      <c r="CE628" s="4" t="s">
        <v>9</v>
      </c>
      <c r="CF628" s="4" t="s">
        <v>5902</v>
      </c>
      <c r="CG628" s="4" t="s">
        <v>9</v>
      </c>
      <c r="CH628" s="4" t="s">
        <v>9</v>
      </c>
      <c r="CI628" s="4" t="s">
        <v>9</v>
      </c>
      <c r="CJ628" s="4" t="s">
        <v>9</v>
      </c>
      <c r="CK628" s="104">
        <v>0.51758101851852001</v>
      </c>
      <c r="CL628" s="104">
        <v>0</v>
      </c>
      <c r="CM628" s="4" t="s">
        <v>9</v>
      </c>
      <c r="CN628" s="4" t="s">
        <v>5902</v>
      </c>
      <c r="CO628" s="4" t="s">
        <v>9</v>
      </c>
      <c r="CP628" s="4" t="s">
        <v>9</v>
      </c>
      <c r="CQ628" s="4" t="s">
        <v>9</v>
      </c>
      <c r="CR628" s="4" t="s">
        <v>9</v>
      </c>
      <c r="CS628" s="4" t="s">
        <v>9</v>
      </c>
      <c r="CT628" s="4" t="s">
        <v>9</v>
      </c>
      <c r="CU628" s="4" t="s">
        <v>9</v>
      </c>
      <c r="CV628" s="4" t="s">
        <v>11</v>
      </c>
      <c r="CW628" s="4" t="s">
        <v>5909</v>
      </c>
      <c r="CX628" s="4" t="s">
        <v>9</v>
      </c>
      <c r="CY628" s="4" t="s">
        <v>9</v>
      </c>
      <c r="CZ628" s="4" t="s">
        <v>9</v>
      </c>
      <c r="DA628" s="4" t="s">
        <v>9</v>
      </c>
      <c r="DB628" s="4" t="s">
        <v>9</v>
      </c>
      <c r="DC628" s="102"/>
      <c r="DE628" s="8" t="str">
        <f t="shared" si="18"/>
        <v>XPY234</v>
      </c>
      <c r="DF628" s="8" t="str">
        <f t="shared" si="19"/>
        <v>Alt Leave Paid (Hrs)</v>
      </c>
    </row>
    <row r="629" spans="1:110">
      <c r="A629" s="4" t="s">
        <v>6535</v>
      </c>
      <c r="B629" s="4" t="s">
        <v>5899</v>
      </c>
      <c r="C629" s="4" t="s">
        <v>4955</v>
      </c>
      <c r="D629" s="4" t="s">
        <v>9</v>
      </c>
      <c r="E629" s="4" t="s">
        <v>5900</v>
      </c>
      <c r="F629" s="102">
        <v>44502</v>
      </c>
      <c r="G629" s="4" t="s">
        <v>9</v>
      </c>
      <c r="H629" s="102"/>
      <c r="I629" s="4" t="s">
        <v>7303</v>
      </c>
      <c r="J629" s="4" t="s">
        <v>9</v>
      </c>
      <c r="K629" s="4" t="s">
        <v>5002</v>
      </c>
      <c r="L629" s="4" t="s">
        <v>9</v>
      </c>
      <c r="M629" s="4" t="s">
        <v>9</v>
      </c>
      <c r="N629" s="4" t="s">
        <v>5002</v>
      </c>
      <c r="O629" s="4" t="s">
        <v>4955</v>
      </c>
      <c r="P629" s="4" t="s">
        <v>5901</v>
      </c>
      <c r="Q629" s="4" t="s">
        <v>9</v>
      </c>
      <c r="R629" s="4" t="s">
        <v>9</v>
      </c>
      <c r="S629" s="4" t="s">
        <v>11</v>
      </c>
      <c r="T629" s="4" t="s">
        <v>1449</v>
      </c>
      <c r="U629" s="4" t="s">
        <v>5902</v>
      </c>
      <c r="V629" s="102"/>
      <c r="W629" s="4" t="s">
        <v>5902</v>
      </c>
      <c r="X629" s="4" t="s">
        <v>9</v>
      </c>
      <c r="Y629" s="4" t="s">
        <v>11</v>
      </c>
      <c r="Z629" s="4" t="s">
        <v>9</v>
      </c>
      <c r="AA629" s="4" t="s">
        <v>9</v>
      </c>
      <c r="AB629" s="102"/>
      <c r="AC629" s="102"/>
      <c r="AD629" s="102"/>
      <c r="AE629" s="102">
        <v>44502</v>
      </c>
      <c r="AF629" s="102"/>
      <c r="AG629" s="102"/>
      <c r="AH629" s="4" t="s">
        <v>5903</v>
      </c>
      <c r="AI629" s="4" t="s">
        <v>9</v>
      </c>
      <c r="AJ629" s="4" t="s">
        <v>9</v>
      </c>
      <c r="AK629" s="4" t="s">
        <v>9</v>
      </c>
      <c r="AL629" s="4" t="s">
        <v>5904</v>
      </c>
      <c r="AM629" s="4" t="s">
        <v>5905</v>
      </c>
      <c r="AN629" s="4" t="s">
        <v>9</v>
      </c>
      <c r="AO629" s="4" t="s">
        <v>9</v>
      </c>
      <c r="AP629" s="4" t="s">
        <v>5902</v>
      </c>
      <c r="AQ629" s="4" t="s">
        <v>9</v>
      </c>
      <c r="AR629" s="4" t="s">
        <v>9</v>
      </c>
      <c r="AS629" s="4" t="s">
        <v>9</v>
      </c>
      <c r="AT629" s="4" t="s">
        <v>9</v>
      </c>
      <c r="AU629" s="4" t="s">
        <v>9</v>
      </c>
      <c r="AV629" s="102"/>
      <c r="AW629" s="4" t="s">
        <v>5902</v>
      </c>
      <c r="AX629" s="4" t="s">
        <v>9</v>
      </c>
      <c r="AY629" s="4" t="s">
        <v>9</v>
      </c>
      <c r="AZ629" s="4" t="s">
        <v>9</v>
      </c>
      <c r="BA629" s="4" t="s">
        <v>9</v>
      </c>
      <c r="BB629" s="103">
        <v>0</v>
      </c>
      <c r="BC629" s="102"/>
      <c r="BD629" s="4" t="s">
        <v>9</v>
      </c>
      <c r="BE629" s="102"/>
      <c r="BF629" s="102"/>
      <c r="BG629" s="4" t="s">
        <v>9</v>
      </c>
      <c r="BH629" s="4" t="s">
        <v>5906</v>
      </c>
      <c r="BI629" s="4" t="s">
        <v>9</v>
      </c>
      <c r="BJ629" s="4" t="s">
        <v>9</v>
      </c>
      <c r="BK629" s="4" t="s">
        <v>9</v>
      </c>
      <c r="BL629" s="4" t="s">
        <v>9</v>
      </c>
      <c r="BM629" s="4" t="s">
        <v>9</v>
      </c>
      <c r="BN629" s="4" t="s">
        <v>5907</v>
      </c>
      <c r="BO629" s="4" t="s">
        <v>5908</v>
      </c>
      <c r="BP629" s="4" t="s">
        <v>9</v>
      </c>
      <c r="BQ629" s="4" t="s">
        <v>9</v>
      </c>
      <c r="BR629" s="4" t="s">
        <v>5902</v>
      </c>
      <c r="BS629" s="4" t="s">
        <v>9</v>
      </c>
      <c r="BT629" s="4" t="s">
        <v>9</v>
      </c>
      <c r="BU629" s="4" t="s">
        <v>9</v>
      </c>
      <c r="BV629" s="4" t="s">
        <v>9</v>
      </c>
      <c r="BW629" s="4" t="s">
        <v>9</v>
      </c>
      <c r="BX629" s="4" t="s">
        <v>5901</v>
      </c>
      <c r="BY629" s="4" t="s">
        <v>9</v>
      </c>
      <c r="BZ629" s="4" t="s">
        <v>9</v>
      </c>
      <c r="CA629" s="4" t="s">
        <v>9</v>
      </c>
      <c r="CB629" s="4" t="s">
        <v>9</v>
      </c>
      <c r="CC629" s="4" t="s">
        <v>9</v>
      </c>
      <c r="CD629" s="4" t="s">
        <v>9</v>
      </c>
      <c r="CE629" s="4" t="s">
        <v>9</v>
      </c>
      <c r="CF629" s="4" t="s">
        <v>5902</v>
      </c>
      <c r="CG629" s="4" t="s">
        <v>9</v>
      </c>
      <c r="CH629" s="4" t="s">
        <v>9</v>
      </c>
      <c r="CI629" s="4" t="s">
        <v>9</v>
      </c>
      <c r="CJ629" s="4" t="s">
        <v>9</v>
      </c>
      <c r="CK629" s="104">
        <v>0.51758101851852001</v>
      </c>
      <c r="CL629" s="104">
        <v>0</v>
      </c>
      <c r="CM629" s="4" t="s">
        <v>9</v>
      </c>
      <c r="CN629" s="4" t="s">
        <v>5902</v>
      </c>
      <c r="CO629" s="4" t="s">
        <v>9</v>
      </c>
      <c r="CP629" s="4" t="s">
        <v>9</v>
      </c>
      <c r="CQ629" s="4" t="s">
        <v>9</v>
      </c>
      <c r="CR629" s="4" t="s">
        <v>9</v>
      </c>
      <c r="CS629" s="4" t="s">
        <v>9</v>
      </c>
      <c r="CT629" s="4" t="s">
        <v>9</v>
      </c>
      <c r="CU629" s="4" t="s">
        <v>9</v>
      </c>
      <c r="CV629" s="4" t="s">
        <v>11</v>
      </c>
      <c r="CW629" s="4" t="s">
        <v>5909</v>
      </c>
      <c r="CX629" s="4" t="s">
        <v>9</v>
      </c>
      <c r="CY629" s="4" t="s">
        <v>9</v>
      </c>
      <c r="CZ629" s="4" t="s">
        <v>9</v>
      </c>
      <c r="DA629" s="4" t="s">
        <v>9</v>
      </c>
      <c r="DB629" s="4" t="s">
        <v>9</v>
      </c>
      <c r="DC629" s="102"/>
      <c r="DE629" s="8" t="str">
        <f t="shared" si="18"/>
        <v>XPY235</v>
      </c>
      <c r="DF629" s="8" t="str">
        <f t="shared" si="19"/>
        <v>Pay Equalisation (Hrs)</v>
      </c>
    </row>
    <row r="630" spans="1:110">
      <c r="A630" s="4" t="s">
        <v>6536</v>
      </c>
      <c r="B630" s="4" t="s">
        <v>5899</v>
      </c>
      <c r="C630" s="4" t="s">
        <v>4955</v>
      </c>
      <c r="D630" s="4" t="s">
        <v>9</v>
      </c>
      <c r="E630" s="4" t="s">
        <v>5900</v>
      </c>
      <c r="F630" s="102">
        <v>44502</v>
      </c>
      <c r="G630" s="4" t="s">
        <v>9</v>
      </c>
      <c r="H630" s="102"/>
      <c r="I630" s="4" t="s">
        <v>7304</v>
      </c>
      <c r="J630" s="4" t="s">
        <v>9</v>
      </c>
      <c r="K630" s="4" t="s">
        <v>5002</v>
      </c>
      <c r="L630" s="4" t="s">
        <v>9</v>
      </c>
      <c r="M630" s="4" t="s">
        <v>9</v>
      </c>
      <c r="N630" s="4" t="s">
        <v>5002</v>
      </c>
      <c r="O630" s="4" t="s">
        <v>4955</v>
      </c>
      <c r="P630" s="4" t="s">
        <v>5901</v>
      </c>
      <c r="Q630" s="4" t="s">
        <v>9</v>
      </c>
      <c r="R630" s="4" t="s">
        <v>9</v>
      </c>
      <c r="S630" s="4" t="s">
        <v>11</v>
      </c>
      <c r="T630" s="4" t="s">
        <v>1449</v>
      </c>
      <c r="U630" s="4" t="s">
        <v>5902</v>
      </c>
      <c r="V630" s="102"/>
      <c r="W630" s="4" t="s">
        <v>5902</v>
      </c>
      <c r="X630" s="4" t="s">
        <v>9</v>
      </c>
      <c r="Y630" s="4" t="s">
        <v>11</v>
      </c>
      <c r="Z630" s="4" t="s">
        <v>9</v>
      </c>
      <c r="AA630" s="4" t="s">
        <v>9</v>
      </c>
      <c r="AB630" s="102"/>
      <c r="AC630" s="102"/>
      <c r="AD630" s="102"/>
      <c r="AE630" s="102">
        <v>44502</v>
      </c>
      <c r="AF630" s="102"/>
      <c r="AG630" s="102"/>
      <c r="AH630" s="4" t="s">
        <v>5903</v>
      </c>
      <c r="AI630" s="4" t="s">
        <v>9</v>
      </c>
      <c r="AJ630" s="4" t="s">
        <v>9</v>
      </c>
      <c r="AK630" s="4" t="s">
        <v>9</v>
      </c>
      <c r="AL630" s="4" t="s">
        <v>5904</v>
      </c>
      <c r="AM630" s="4" t="s">
        <v>5905</v>
      </c>
      <c r="AN630" s="4" t="s">
        <v>9</v>
      </c>
      <c r="AO630" s="4" t="s">
        <v>9</v>
      </c>
      <c r="AP630" s="4" t="s">
        <v>5902</v>
      </c>
      <c r="AQ630" s="4" t="s">
        <v>9</v>
      </c>
      <c r="AR630" s="4" t="s">
        <v>9</v>
      </c>
      <c r="AS630" s="4" t="s">
        <v>9</v>
      </c>
      <c r="AT630" s="4" t="s">
        <v>9</v>
      </c>
      <c r="AU630" s="4" t="s">
        <v>9</v>
      </c>
      <c r="AV630" s="102"/>
      <c r="AW630" s="4" t="s">
        <v>5902</v>
      </c>
      <c r="AX630" s="4" t="s">
        <v>9</v>
      </c>
      <c r="AY630" s="4" t="s">
        <v>9</v>
      </c>
      <c r="AZ630" s="4" t="s">
        <v>9</v>
      </c>
      <c r="BA630" s="4" t="s">
        <v>9</v>
      </c>
      <c r="BB630" s="103">
        <v>0</v>
      </c>
      <c r="BC630" s="102"/>
      <c r="BD630" s="4" t="s">
        <v>9</v>
      </c>
      <c r="BE630" s="102"/>
      <c r="BF630" s="102"/>
      <c r="BG630" s="4" t="s">
        <v>9</v>
      </c>
      <c r="BH630" s="4" t="s">
        <v>5906</v>
      </c>
      <c r="BI630" s="4" t="s">
        <v>9</v>
      </c>
      <c r="BJ630" s="4" t="s">
        <v>9</v>
      </c>
      <c r="BK630" s="4" t="s">
        <v>9</v>
      </c>
      <c r="BL630" s="4" t="s">
        <v>9</v>
      </c>
      <c r="BM630" s="4" t="s">
        <v>9</v>
      </c>
      <c r="BN630" s="4" t="s">
        <v>5907</v>
      </c>
      <c r="BO630" s="4" t="s">
        <v>5908</v>
      </c>
      <c r="BP630" s="4" t="s">
        <v>9</v>
      </c>
      <c r="BQ630" s="4" t="s">
        <v>9</v>
      </c>
      <c r="BR630" s="4" t="s">
        <v>5902</v>
      </c>
      <c r="BS630" s="4" t="s">
        <v>9</v>
      </c>
      <c r="BT630" s="4" t="s">
        <v>9</v>
      </c>
      <c r="BU630" s="4" t="s">
        <v>9</v>
      </c>
      <c r="BV630" s="4" t="s">
        <v>9</v>
      </c>
      <c r="BW630" s="4" t="s">
        <v>9</v>
      </c>
      <c r="BX630" s="4" t="s">
        <v>5901</v>
      </c>
      <c r="BY630" s="4" t="s">
        <v>9</v>
      </c>
      <c r="BZ630" s="4" t="s">
        <v>9</v>
      </c>
      <c r="CA630" s="4" t="s">
        <v>9</v>
      </c>
      <c r="CB630" s="4" t="s">
        <v>9</v>
      </c>
      <c r="CC630" s="4" t="s">
        <v>9</v>
      </c>
      <c r="CD630" s="4" t="s">
        <v>9</v>
      </c>
      <c r="CE630" s="4" t="s">
        <v>9</v>
      </c>
      <c r="CF630" s="4" t="s">
        <v>5902</v>
      </c>
      <c r="CG630" s="4" t="s">
        <v>9</v>
      </c>
      <c r="CH630" s="4" t="s">
        <v>9</v>
      </c>
      <c r="CI630" s="4" t="s">
        <v>9</v>
      </c>
      <c r="CJ630" s="4" t="s">
        <v>9</v>
      </c>
      <c r="CK630" s="104">
        <v>0.51758101851852001</v>
      </c>
      <c r="CL630" s="104">
        <v>0</v>
      </c>
      <c r="CM630" s="4" t="s">
        <v>9</v>
      </c>
      <c r="CN630" s="4" t="s">
        <v>5902</v>
      </c>
      <c r="CO630" s="4" t="s">
        <v>9</v>
      </c>
      <c r="CP630" s="4" t="s">
        <v>9</v>
      </c>
      <c r="CQ630" s="4" t="s">
        <v>9</v>
      </c>
      <c r="CR630" s="4" t="s">
        <v>9</v>
      </c>
      <c r="CS630" s="4" t="s">
        <v>9</v>
      </c>
      <c r="CT630" s="4" t="s">
        <v>9</v>
      </c>
      <c r="CU630" s="4" t="s">
        <v>9</v>
      </c>
      <c r="CV630" s="4" t="s">
        <v>11</v>
      </c>
      <c r="CW630" s="4" t="s">
        <v>5909</v>
      </c>
      <c r="CX630" s="4" t="s">
        <v>9</v>
      </c>
      <c r="CY630" s="4" t="s">
        <v>9</v>
      </c>
      <c r="CZ630" s="4" t="s">
        <v>9</v>
      </c>
      <c r="DA630" s="4" t="s">
        <v>9</v>
      </c>
      <c r="DB630" s="4" t="s">
        <v>9</v>
      </c>
      <c r="DC630" s="102"/>
      <c r="DE630" s="8" t="str">
        <f t="shared" si="18"/>
        <v>XPY236</v>
      </c>
      <c r="DF630" s="8" t="str">
        <f t="shared" si="19"/>
        <v>Annual Leave Fixed Term Salary 8%</v>
      </c>
    </row>
    <row r="631" spans="1:110">
      <c r="A631" s="4" t="s">
        <v>6537</v>
      </c>
      <c r="B631" s="4" t="s">
        <v>5899</v>
      </c>
      <c r="C631" s="4" t="s">
        <v>4955</v>
      </c>
      <c r="D631" s="4" t="s">
        <v>9</v>
      </c>
      <c r="E631" s="4" t="s">
        <v>5900</v>
      </c>
      <c r="F631" s="102">
        <v>44502</v>
      </c>
      <c r="G631" s="4" t="s">
        <v>9</v>
      </c>
      <c r="H631" s="102"/>
      <c r="I631" s="4" t="s">
        <v>7305</v>
      </c>
      <c r="J631" s="4" t="s">
        <v>9</v>
      </c>
      <c r="K631" s="4" t="s">
        <v>5002</v>
      </c>
      <c r="L631" s="4" t="s">
        <v>9</v>
      </c>
      <c r="M631" s="4" t="s">
        <v>9</v>
      </c>
      <c r="N631" s="4" t="s">
        <v>5002</v>
      </c>
      <c r="O631" s="4" t="s">
        <v>4955</v>
      </c>
      <c r="P631" s="4" t="s">
        <v>5901</v>
      </c>
      <c r="Q631" s="4" t="s">
        <v>9</v>
      </c>
      <c r="R631" s="4" t="s">
        <v>9</v>
      </c>
      <c r="S631" s="4" t="s">
        <v>11</v>
      </c>
      <c r="T631" s="4" t="s">
        <v>1449</v>
      </c>
      <c r="U631" s="4" t="s">
        <v>5902</v>
      </c>
      <c r="V631" s="102"/>
      <c r="W631" s="4" t="s">
        <v>5902</v>
      </c>
      <c r="X631" s="4" t="s">
        <v>9</v>
      </c>
      <c r="Y631" s="4" t="s">
        <v>11</v>
      </c>
      <c r="Z631" s="4" t="s">
        <v>9</v>
      </c>
      <c r="AA631" s="4" t="s">
        <v>9</v>
      </c>
      <c r="AB631" s="102"/>
      <c r="AC631" s="102"/>
      <c r="AD631" s="102"/>
      <c r="AE631" s="102">
        <v>44502</v>
      </c>
      <c r="AF631" s="102"/>
      <c r="AG631" s="102"/>
      <c r="AH631" s="4" t="s">
        <v>5903</v>
      </c>
      <c r="AI631" s="4" t="s">
        <v>9</v>
      </c>
      <c r="AJ631" s="4" t="s">
        <v>9</v>
      </c>
      <c r="AK631" s="4" t="s">
        <v>9</v>
      </c>
      <c r="AL631" s="4" t="s">
        <v>5904</v>
      </c>
      <c r="AM631" s="4" t="s">
        <v>5905</v>
      </c>
      <c r="AN631" s="4" t="s">
        <v>9</v>
      </c>
      <c r="AO631" s="4" t="s">
        <v>9</v>
      </c>
      <c r="AP631" s="4" t="s">
        <v>5902</v>
      </c>
      <c r="AQ631" s="4" t="s">
        <v>9</v>
      </c>
      <c r="AR631" s="4" t="s">
        <v>9</v>
      </c>
      <c r="AS631" s="4" t="s">
        <v>9</v>
      </c>
      <c r="AT631" s="4" t="s">
        <v>9</v>
      </c>
      <c r="AU631" s="4" t="s">
        <v>9</v>
      </c>
      <c r="AV631" s="102"/>
      <c r="AW631" s="4" t="s">
        <v>5902</v>
      </c>
      <c r="AX631" s="4" t="s">
        <v>9</v>
      </c>
      <c r="AY631" s="4" t="s">
        <v>9</v>
      </c>
      <c r="AZ631" s="4" t="s">
        <v>9</v>
      </c>
      <c r="BA631" s="4" t="s">
        <v>9</v>
      </c>
      <c r="BB631" s="103">
        <v>0</v>
      </c>
      <c r="BC631" s="102"/>
      <c r="BD631" s="4" t="s">
        <v>9</v>
      </c>
      <c r="BE631" s="102"/>
      <c r="BF631" s="102"/>
      <c r="BG631" s="4" t="s">
        <v>9</v>
      </c>
      <c r="BH631" s="4" t="s">
        <v>5906</v>
      </c>
      <c r="BI631" s="4" t="s">
        <v>9</v>
      </c>
      <c r="BJ631" s="4" t="s">
        <v>9</v>
      </c>
      <c r="BK631" s="4" t="s">
        <v>9</v>
      </c>
      <c r="BL631" s="4" t="s">
        <v>9</v>
      </c>
      <c r="BM631" s="4" t="s">
        <v>9</v>
      </c>
      <c r="BN631" s="4" t="s">
        <v>5907</v>
      </c>
      <c r="BO631" s="4" t="s">
        <v>5908</v>
      </c>
      <c r="BP631" s="4" t="s">
        <v>9</v>
      </c>
      <c r="BQ631" s="4" t="s">
        <v>9</v>
      </c>
      <c r="BR631" s="4" t="s">
        <v>5902</v>
      </c>
      <c r="BS631" s="4" t="s">
        <v>9</v>
      </c>
      <c r="BT631" s="4" t="s">
        <v>9</v>
      </c>
      <c r="BU631" s="4" t="s">
        <v>9</v>
      </c>
      <c r="BV631" s="4" t="s">
        <v>9</v>
      </c>
      <c r="BW631" s="4" t="s">
        <v>9</v>
      </c>
      <c r="BX631" s="4" t="s">
        <v>5901</v>
      </c>
      <c r="BY631" s="4" t="s">
        <v>9</v>
      </c>
      <c r="BZ631" s="4" t="s">
        <v>9</v>
      </c>
      <c r="CA631" s="4" t="s">
        <v>9</v>
      </c>
      <c r="CB631" s="4" t="s">
        <v>9</v>
      </c>
      <c r="CC631" s="4" t="s">
        <v>9</v>
      </c>
      <c r="CD631" s="4" t="s">
        <v>9</v>
      </c>
      <c r="CE631" s="4" t="s">
        <v>9</v>
      </c>
      <c r="CF631" s="4" t="s">
        <v>5902</v>
      </c>
      <c r="CG631" s="4" t="s">
        <v>9</v>
      </c>
      <c r="CH631" s="4" t="s">
        <v>9</v>
      </c>
      <c r="CI631" s="4" t="s">
        <v>9</v>
      </c>
      <c r="CJ631" s="4" t="s">
        <v>9</v>
      </c>
      <c r="CK631" s="104">
        <v>0.51758101851852001</v>
      </c>
      <c r="CL631" s="104">
        <v>0</v>
      </c>
      <c r="CM631" s="4" t="s">
        <v>9</v>
      </c>
      <c r="CN631" s="4" t="s">
        <v>5902</v>
      </c>
      <c r="CO631" s="4" t="s">
        <v>9</v>
      </c>
      <c r="CP631" s="4" t="s">
        <v>9</v>
      </c>
      <c r="CQ631" s="4" t="s">
        <v>9</v>
      </c>
      <c r="CR631" s="4" t="s">
        <v>9</v>
      </c>
      <c r="CS631" s="4" t="s">
        <v>9</v>
      </c>
      <c r="CT631" s="4" t="s">
        <v>9</v>
      </c>
      <c r="CU631" s="4" t="s">
        <v>9</v>
      </c>
      <c r="CV631" s="4" t="s">
        <v>11</v>
      </c>
      <c r="CW631" s="4" t="s">
        <v>5909</v>
      </c>
      <c r="CX631" s="4" t="s">
        <v>9</v>
      </c>
      <c r="CY631" s="4" t="s">
        <v>9</v>
      </c>
      <c r="CZ631" s="4" t="s">
        <v>9</v>
      </c>
      <c r="DA631" s="4" t="s">
        <v>9</v>
      </c>
      <c r="DB631" s="4" t="s">
        <v>9</v>
      </c>
      <c r="DC631" s="102"/>
      <c r="DE631" s="8" t="str">
        <f t="shared" si="18"/>
        <v>XPY237</v>
      </c>
      <c r="DF631" s="8" t="str">
        <f t="shared" si="19"/>
        <v>Paid Special Leave Domestic Viole</v>
      </c>
    </row>
    <row r="632" spans="1:110">
      <c r="A632" s="4" t="s">
        <v>6538</v>
      </c>
      <c r="B632" s="4" t="s">
        <v>5899</v>
      </c>
      <c r="C632" s="4" t="s">
        <v>4955</v>
      </c>
      <c r="D632" s="4" t="s">
        <v>9</v>
      </c>
      <c r="E632" s="4" t="s">
        <v>5900</v>
      </c>
      <c r="F632" s="102">
        <v>44502</v>
      </c>
      <c r="G632" s="4" t="s">
        <v>9</v>
      </c>
      <c r="H632" s="102"/>
      <c r="I632" s="4" t="s">
        <v>7306</v>
      </c>
      <c r="J632" s="4" t="s">
        <v>9</v>
      </c>
      <c r="K632" s="4" t="s">
        <v>5002</v>
      </c>
      <c r="L632" s="4" t="s">
        <v>9</v>
      </c>
      <c r="M632" s="4" t="s">
        <v>9</v>
      </c>
      <c r="N632" s="4" t="s">
        <v>5002</v>
      </c>
      <c r="O632" s="4" t="s">
        <v>4955</v>
      </c>
      <c r="P632" s="4" t="s">
        <v>5901</v>
      </c>
      <c r="Q632" s="4" t="s">
        <v>9</v>
      </c>
      <c r="R632" s="4" t="s">
        <v>9</v>
      </c>
      <c r="S632" s="4" t="s">
        <v>11</v>
      </c>
      <c r="T632" s="4" t="s">
        <v>1449</v>
      </c>
      <c r="U632" s="4" t="s">
        <v>5902</v>
      </c>
      <c r="V632" s="102"/>
      <c r="W632" s="4" t="s">
        <v>5902</v>
      </c>
      <c r="X632" s="4" t="s">
        <v>9</v>
      </c>
      <c r="Y632" s="4" t="s">
        <v>11</v>
      </c>
      <c r="Z632" s="4" t="s">
        <v>9</v>
      </c>
      <c r="AA632" s="4" t="s">
        <v>9</v>
      </c>
      <c r="AB632" s="102"/>
      <c r="AC632" s="102"/>
      <c r="AD632" s="102"/>
      <c r="AE632" s="102">
        <v>44502</v>
      </c>
      <c r="AF632" s="102"/>
      <c r="AG632" s="102"/>
      <c r="AH632" s="4" t="s">
        <v>5903</v>
      </c>
      <c r="AI632" s="4" t="s">
        <v>9</v>
      </c>
      <c r="AJ632" s="4" t="s">
        <v>9</v>
      </c>
      <c r="AK632" s="4" t="s">
        <v>9</v>
      </c>
      <c r="AL632" s="4" t="s">
        <v>5904</v>
      </c>
      <c r="AM632" s="4" t="s">
        <v>5905</v>
      </c>
      <c r="AN632" s="4" t="s">
        <v>9</v>
      </c>
      <c r="AO632" s="4" t="s">
        <v>9</v>
      </c>
      <c r="AP632" s="4" t="s">
        <v>5902</v>
      </c>
      <c r="AQ632" s="4" t="s">
        <v>9</v>
      </c>
      <c r="AR632" s="4" t="s">
        <v>9</v>
      </c>
      <c r="AS632" s="4" t="s">
        <v>9</v>
      </c>
      <c r="AT632" s="4" t="s">
        <v>9</v>
      </c>
      <c r="AU632" s="4" t="s">
        <v>9</v>
      </c>
      <c r="AV632" s="102"/>
      <c r="AW632" s="4" t="s">
        <v>5902</v>
      </c>
      <c r="AX632" s="4" t="s">
        <v>9</v>
      </c>
      <c r="AY632" s="4" t="s">
        <v>9</v>
      </c>
      <c r="AZ632" s="4" t="s">
        <v>9</v>
      </c>
      <c r="BA632" s="4" t="s">
        <v>9</v>
      </c>
      <c r="BB632" s="103">
        <v>0</v>
      </c>
      <c r="BC632" s="102"/>
      <c r="BD632" s="4" t="s">
        <v>9</v>
      </c>
      <c r="BE632" s="102"/>
      <c r="BF632" s="102"/>
      <c r="BG632" s="4" t="s">
        <v>9</v>
      </c>
      <c r="BH632" s="4" t="s">
        <v>5906</v>
      </c>
      <c r="BI632" s="4" t="s">
        <v>9</v>
      </c>
      <c r="BJ632" s="4" t="s">
        <v>9</v>
      </c>
      <c r="BK632" s="4" t="s">
        <v>9</v>
      </c>
      <c r="BL632" s="4" t="s">
        <v>9</v>
      </c>
      <c r="BM632" s="4" t="s">
        <v>9</v>
      </c>
      <c r="BN632" s="4" t="s">
        <v>5907</v>
      </c>
      <c r="BO632" s="4" t="s">
        <v>5908</v>
      </c>
      <c r="BP632" s="4" t="s">
        <v>9</v>
      </c>
      <c r="BQ632" s="4" t="s">
        <v>9</v>
      </c>
      <c r="BR632" s="4" t="s">
        <v>5902</v>
      </c>
      <c r="BS632" s="4" t="s">
        <v>9</v>
      </c>
      <c r="BT632" s="4" t="s">
        <v>9</v>
      </c>
      <c r="BU632" s="4" t="s">
        <v>9</v>
      </c>
      <c r="BV632" s="4" t="s">
        <v>9</v>
      </c>
      <c r="BW632" s="4" t="s">
        <v>9</v>
      </c>
      <c r="BX632" s="4" t="s">
        <v>5901</v>
      </c>
      <c r="BY632" s="4" t="s">
        <v>9</v>
      </c>
      <c r="BZ632" s="4" t="s">
        <v>9</v>
      </c>
      <c r="CA632" s="4" t="s">
        <v>9</v>
      </c>
      <c r="CB632" s="4" t="s">
        <v>9</v>
      </c>
      <c r="CC632" s="4" t="s">
        <v>9</v>
      </c>
      <c r="CD632" s="4" t="s">
        <v>9</v>
      </c>
      <c r="CE632" s="4" t="s">
        <v>9</v>
      </c>
      <c r="CF632" s="4" t="s">
        <v>5902</v>
      </c>
      <c r="CG632" s="4" t="s">
        <v>9</v>
      </c>
      <c r="CH632" s="4" t="s">
        <v>9</v>
      </c>
      <c r="CI632" s="4" t="s">
        <v>9</v>
      </c>
      <c r="CJ632" s="4" t="s">
        <v>9</v>
      </c>
      <c r="CK632" s="104">
        <v>0.51758101851852001</v>
      </c>
      <c r="CL632" s="104">
        <v>0</v>
      </c>
      <c r="CM632" s="4" t="s">
        <v>9</v>
      </c>
      <c r="CN632" s="4" t="s">
        <v>5902</v>
      </c>
      <c r="CO632" s="4" t="s">
        <v>9</v>
      </c>
      <c r="CP632" s="4" t="s">
        <v>9</v>
      </c>
      <c r="CQ632" s="4" t="s">
        <v>9</v>
      </c>
      <c r="CR632" s="4" t="s">
        <v>9</v>
      </c>
      <c r="CS632" s="4" t="s">
        <v>9</v>
      </c>
      <c r="CT632" s="4" t="s">
        <v>9</v>
      </c>
      <c r="CU632" s="4" t="s">
        <v>9</v>
      </c>
      <c r="CV632" s="4" t="s">
        <v>11</v>
      </c>
      <c r="CW632" s="4" t="s">
        <v>5909</v>
      </c>
      <c r="CX632" s="4" t="s">
        <v>9</v>
      </c>
      <c r="CY632" s="4" t="s">
        <v>9</v>
      </c>
      <c r="CZ632" s="4" t="s">
        <v>9</v>
      </c>
      <c r="DA632" s="4" t="s">
        <v>9</v>
      </c>
      <c r="DB632" s="4" t="s">
        <v>9</v>
      </c>
      <c r="DC632" s="102"/>
      <c r="DE632" s="8" t="str">
        <f t="shared" si="18"/>
        <v>XPY238</v>
      </c>
      <c r="DF632" s="8" t="str">
        <f t="shared" si="19"/>
        <v>Partners Leave</v>
      </c>
    </row>
    <row r="633" spans="1:110">
      <c r="A633" s="4" t="s">
        <v>6539</v>
      </c>
      <c r="B633" s="4" t="s">
        <v>5899</v>
      </c>
      <c r="C633" s="4" t="s">
        <v>4955</v>
      </c>
      <c r="D633" s="4" t="s">
        <v>9</v>
      </c>
      <c r="E633" s="4" t="s">
        <v>5900</v>
      </c>
      <c r="F633" s="102">
        <v>44502</v>
      </c>
      <c r="G633" s="4" t="s">
        <v>9</v>
      </c>
      <c r="H633" s="102"/>
      <c r="I633" s="4" t="s">
        <v>7307</v>
      </c>
      <c r="J633" s="4" t="s">
        <v>9</v>
      </c>
      <c r="K633" s="4" t="s">
        <v>5002</v>
      </c>
      <c r="L633" s="4" t="s">
        <v>9</v>
      </c>
      <c r="M633" s="4" t="s">
        <v>9</v>
      </c>
      <c r="N633" s="4" t="s">
        <v>5002</v>
      </c>
      <c r="O633" s="4" t="s">
        <v>4955</v>
      </c>
      <c r="P633" s="4" t="s">
        <v>5901</v>
      </c>
      <c r="Q633" s="4" t="s">
        <v>9</v>
      </c>
      <c r="R633" s="4" t="s">
        <v>9</v>
      </c>
      <c r="S633" s="4" t="s">
        <v>11</v>
      </c>
      <c r="T633" s="4" t="s">
        <v>1449</v>
      </c>
      <c r="U633" s="4" t="s">
        <v>5902</v>
      </c>
      <c r="V633" s="102"/>
      <c r="W633" s="4" t="s">
        <v>5902</v>
      </c>
      <c r="X633" s="4" t="s">
        <v>9</v>
      </c>
      <c r="Y633" s="4" t="s">
        <v>11</v>
      </c>
      <c r="Z633" s="4" t="s">
        <v>9</v>
      </c>
      <c r="AA633" s="4" t="s">
        <v>9</v>
      </c>
      <c r="AB633" s="102"/>
      <c r="AC633" s="102"/>
      <c r="AD633" s="102"/>
      <c r="AE633" s="102">
        <v>44502</v>
      </c>
      <c r="AF633" s="102"/>
      <c r="AG633" s="102"/>
      <c r="AH633" s="4" t="s">
        <v>5903</v>
      </c>
      <c r="AI633" s="4" t="s">
        <v>9</v>
      </c>
      <c r="AJ633" s="4" t="s">
        <v>9</v>
      </c>
      <c r="AK633" s="4" t="s">
        <v>9</v>
      </c>
      <c r="AL633" s="4" t="s">
        <v>5904</v>
      </c>
      <c r="AM633" s="4" t="s">
        <v>5905</v>
      </c>
      <c r="AN633" s="4" t="s">
        <v>9</v>
      </c>
      <c r="AO633" s="4" t="s">
        <v>9</v>
      </c>
      <c r="AP633" s="4" t="s">
        <v>5902</v>
      </c>
      <c r="AQ633" s="4" t="s">
        <v>9</v>
      </c>
      <c r="AR633" s="4" t="s">
        <v>9</v>
      </c>
      <c r="AS633" s="4" t="s">
        <v>9</v>
      </c>
      <c r="AT633" s="4" t="s">
        <v>9</v>
      </c>
      <c r="AU633" s="4" t="s">
        <v>9</v>
      </c>
      <c r="AV633" s="102"/>
      <c r="AW633" s="4" t="s">
        <v>5902</v>
      </c>
      <c r="AX633" s="4" t="s">
        <v>9</v>
      </c>
      <c r="AY633" s="4" t="s">
        <v>9</v>
      </c>
      <c r="AZ633" s="4" t="s">
        <v>9</v>
      </c>
      <c r="BA633" s="4" t="s">
        <v>9</v>
      </c>
      <c r="BB633" s="103">
        <v>0</v>
      </c>
      <c r="BC633" s="102"/>
      <c r="BD633" s="4" t="s">
        <v>9</v>
      </c>
      <c r="BE633" s="102"/>
      <c r="BF633" s="102"/>
      <c r="BG633" s="4" t="s">
        <v>9</v>
      </c>
      <c r="BH633" s="4" t="s">
        <v>5906</v>
      </c>
      <c r="BI633" s="4" t="s">
        <v>9</v>
      </c>
      <c r="BJ633" s="4" t="s">
        <v>9</v>
      </c>
      <c r="BK633" s="4" t="s">
        <v>9</v>
      </c>
      <c r="BL633" s="4" t="s">
        <v>9</v>
      </c>
      <c r="BM633" s="4" t="s">
        <v>9</v>
      </c>
      <c r="BN633" s="4" t="s">
        <v>5907</v>
      </c>
      <c r="BO633" s="4" t="s">
        <v>5908</v>
      </c>
      <c r="BP633" s="4" t="s">
        <v>9</v>
      </c>
      <c r="BQ633" s="4" t="s">
        <v>9</v>
      </c>
      <c r="BR633" s="4" t="s">
        <v>5902</v>
      </c>
      <c r="BS633" s="4" t="s">
        <v>9</v>
      </c>
      <c r="BT633" s="4" t="s">
        <v>9</v>
      </c>
      <c r="BU633" s="4" t="s">
        <v>9</v>
      </c>
      <c r="BV633" s="4" t="s">
        <v>9</v>
      </c>
      <c r="BW633" s="4" t="s">
        <v>9</v>
      </c>
      <c r="BX633" s="4" t="s">
        <v>5901</v>
      </c>
      <c r="BY633" s="4" t="s">
        <v>9</v>
      </c>
      <c r="BZ633" s="4" t="s">
        <v>9</v>
      </c>
      <c r="CA633" s="4" t="s">
        <v>9</v>
      </c>
      <c r="CB633" s="4" t="s">
        <v>9</v>
      </c>
      <c r="CC633" s="4" t="s">
        <v>9</v>
      </c>
      <c r="CD633" s="4" t="s">
        <v>9</v>
      </c>
      <c r="CE633" s="4" t="s">
        <v>9</v>
      </c>
      <c r="CF633" s="4" t="s">
        <v>5902</v>
      </c>
      <c r="CG633" s="4" t="s">
        <v>9</v>
      </c>
      <c r="CH633" s="4" t="s">
        <v>9</v>
      </c>
      <c r="CI633" s="4" t="s">
        <v>9</v>
      </c>
      <c r="CJ633" s="4" t="s">
        <v>9</v>
      </c>
      <c r="CK633" s="104">
        <v>0.51758101851852001</v>
      </c>
      <c r="CL633" s="104">
        <v>0</v>
      </c>
      <c r="CM633" s="4" t="s">
        <v>9</v>
      </c>
      <c r="CN633" s="4" t="s">
        <v>5902</v>
      </c>
      <c r="CO633" s="4" t="s">
        <v>9</v>
      </c>
      <c r="CP633" s="4" t="s">
        <v>9</v>
      </c>
      <c r="CQ633" s="4" t="s">
        <v>9</v>
      </c>
      <c r="CR633" s="4" t="s">
        <v>9</v>
      </c>
      <c r="CS633" s="4" t="s">
        <v>9</v>
      </c>
      <c r="CT633" s="4" t="s">
        <v>9</v>
      </c>
      <c r="CU633" s="4" t="s">
        <v>9</v>
      </c>
      <c r="CV633" s="4" t="s">
        <v>11</v>
      </c>
      <c r="CW633" s="4" t="s">
        <v>5909</v>
      </c>
      <c r="CX633" s="4" t="s">
        <v>9</v>
      </c>
      <c r="CY633" s="4" t="s">
        <v>9</v>
      </c>
      <c r="CZ633" s="4" t="s">
        <v>9</v>
      </c>
      <c r="DA633" s="4" t="s">
        <v>9</v>
      </c>
      <c r="DB633" s="4" t="s">
        <v>9</v>
      </c>
      <c r="DC633" s="102"/>
      <c r="DE633" s="8" t="str">
        <f t="shared" si="18"/>
        <v>XPY239</v>
      </c>
      <c r="DF633" s="8" t="str">
        <f t="shared" si="19"/>
        <v>Paid Special Leave COVID-19</v>
      </c>
    </row>
    <row r="634" spans="1:110">
      <c r="A634" s="4" t="s">
        <v>6540</v>
      </c>
      <c r="B634" s="4" t="s">
        <v>5899</v>
      </c>
      <c r="C634" s="4" t="s">
        <v>4955</v>
      </c>
      <c r="D634" s="4" t="s">
        <v>9</v>
      </c>
      <c r="E634" s="4" t="s">
        <v>5900</v>
      </c>
      <c r="F634" s="102">
        <v>44502</v>
      </c>
      <c r="G634" s="4" t="s">
        <v>9</v>
      </c>
      <c r="H634" s="102"/>
      <c r="I634" s="4" t="s">
        <v>7308</v>
      </c>
      <c r="J634" s="4" t="s">
        <v>9</v>
      </c>
      <c r="K634" s="4" t="s">
        <v>5002</v>
      </c>
      <c r="L634" s="4" t="s">
        <v>9</v>
      </c>
      <c r="M634" s="4" t="s">
        <v>9</v>
      </c>
      <c r="N634" s="4" t="s">
        <v>5002</v>
      </c>
      <c r="O634" s="4" t="s">
        <v>4955</v>
      </c>
      <c r="P634" s="4" t="s">
        <v>5901</v>
      </c>
      <c r="Q634" s="4" t="s">
        <v>9</v>
      </c>
      <c r="R634" s="4" t="s">
        <v>9</v>
      </c>
      <c r="S634" s="4" t="s">
        <v>11</v>
      </c>
      <c r="T634" s="4" t="s">
        <v>1449</v>
      </c>
      <c r="U634" s="4" t="s">
        <v>5902</v>
      </c>
      <c r="V634" s="102"/>
      <c r="W634" s="4" t="s">
        <v>5902</v>
      </c>
      <c r="X634" s="4" t="s">
        <v>9</v>
      </c>
      <c r="Y634" s="4" t="s">
        <v>11</v>
      </c>
      <c r="Z634" s="4" t="s">
        <v>9</v>
      </c>
      <c r="AA634" s="4" t="s">
        <v>9</v>
      </c>
      <c r="AB634" s="102"/>
      <c r="AC634" s="102"/>
      <c r="AD634" s="102"/>
      <c r="AE634" s="102">
        <v>44502</v>
      </c>
      <c r="AF634" s="102"/>
      <c r="AG634" s="102"/>
      <c r="AH634" s="4" t="s">
        <v>5903</v>
      </c>
      <c r="AI634" s="4" t="s">
        <v>9</v>
      </c>
      <c r="AJ634" s="4" t="s">
        <v>9</v>
      </c>
      <c r="AK634" s="4" t="s">
        <v>9</v>
      </c>
      <c r="AL634" s="4" t="s">
        <v>5904</v>
      </c>
      <c r="AM634" s="4" t="s">
        <v>5905</v>
      </c>
      <c r="AN634" s="4" t="s">
        <v>9</v>
      </c>
      <c r="AO634" s="4" t="s">
        <v>9</v>
      </c>
      <c r="AP634" s="4" t="s">
        <v>5902</v>
      </c>
      <c r="AQ634" s="4" t="s">
        <v>9</v>
      </c>
      <c r="AR634" s="4" t="s">
        <v>9</v>
      </c>
      <c r="AS634" s="4" t="s">
        <v>9</v>
      </c>
      <c r="AT634" s="4" t="s">
        <v>9</v>
      </c>
      <c r="AU634" s="4" t="s">
        <v>9</v>
      </c>
      <c r="AV634" s="102"/>
      <c r="AW634" s="4" t="s">
        <v>5902</v>
      </c>
      <c r="AX634" s="4" t="s">
        <v>9</v>
      </c>
      <c r="AY634" s="4" t="s">
        <v>9</v>
      </c>
      <c r="AZ634" s="4" t="s">
        <v>9</v>
      </c>
      <c r="BA634" s="4" t="s">
        <v>9</v>
      </c>
      <c r="BB634" s="103">
        <v>0</v>
      </c>
      <c r="BC634" s="102"/>
      <c r="BD634" s="4" t="s">
        <v>9</v>
      </c>
      <c r="BE634" s="102"/>
      <c r="BF634" s="102"/>
      <c r="BG634" s="4" t="s">
        <v>9</v>
      </c>
      <c r="BH634" s="4" t="s">
        <v>5906</v>
      </c>
      <c r="BI634" s="4" t="s">
        <v>9</v>
      </c>
      <c r="BJ634" s="4" t="s">
        <v>9</v>
      </c>
      <c r="BK634" s="4" t="s">
        <v>9</v>
      </c>
      <c r="BL634" s="4" t="s">
        <v>9</v>
      </c>
      <c r="BM634" s="4" t="s">
        <v>9</v>
      </c>
      <c r="BN634" s="4" t="s">
        <v>5907</v>
      </c>
      <c r="BO634" s="4" t="s">
        <v>5908</v>
      </c>
      <c r="BP634" s="4" t="s">
        <v>9</v>
      </c>
      <c r="BQ634" s="4" t="s">
        <v>9</v>
      </c>
      <c r="BR634" s="4" t="s">
        <v>5902</v>
      </c>
      <c r="BS634" s="4" t="s">
        <v>9</v>
      </c>
      <c r="BT634" s="4" t="s">
        <v>9</v>
      </c>
      <c r="BU634" s="4" t="s">
        <v>9</v>
      </c>
      <c r="BV634" s="4" t="s">
        <v>9</v>
      </c>
      <c r="BW634" s="4" t="s">
        <v>9</v>
      </c>
      <c r="BX634" s="4" t="s">
        <v>5901</v>
      </c>
      <c r="BY634" s="4" t="s">
        <v>9</v>
      </c>
      <c r="BZ634" s="4" t="s">
        <v>9</v>
      </c>
      <c r="CA634" s="4" t="s">
        <v>9</v>
      </c>
      <c r="CB634" s="4" t="s">
        <v>9</v>
      </c>
      <c r="CC634" s="4" t="s">
        <v>9</v>
      </c>
      <c r="CD634" s="4" t="s">
        <v>9</v>
      </c>
      <c r="CE634" s="4" t="s">
        <v>9</v>
      </c>
      <c r="CF634" s="4" t="s">
        <v>5902</v>
      </c>
      <c r="CG634" s="4" t="s">
        <v>9</v>
      </c>
      <c r="CH634" s="4" t="s">
        <v>9</v>
      </c>
      <c r="CI634" s="4" t="s">
        <v>9</v>
      </c>
      <c r="CJ634" s="4" t="s">
        <v>9</v>
      </c>
      <c r="CK634" s="104">
        <v>0.51758101851852001</v>
      </c>
      <c r="CL634" s="104">
        <v>0</v>
      </c>
      <c r="CM634" s="4" t="s">
        <v>9</v>
      </c>
      <c r="CN634" s="4" t="s">
        <v>5902</v>
      </c>
      <c r="CO634" s="4" t="s">
        <v>9</v>
      </c>
      <c r="CP634" s="4" t="s">
        <v>9</v>
      </c>
      <c r="CQ634" s="4" t="s">
        <v>9</v>
      </c>
      <c r="CR634" s="4" t="s">
        <v>9</v>
      </c>
      <c r="CS634" s="4" t="s">
        <v>9</v>
      </c>
      <c r="CT634" s="4" t="s">
        <v>9</v>
      </c>
      <c r="CU634" s="4" t="s">
        <v>9</v>
      </c>
      <c r="CV634" s="4" t="s">
        <v>11</v>
      </c>
      <c r="CW634" s="4" t="s">
        <v>5909</v>
      </c>
      <c r="CX634" s="4" t="s">
        <v>9</v>
      </c>
      <c r="CY634" s="4" t="s">
        <v>9</v>
      </c>
      <c r="CZ634" s="4" t="s">
        <v>9</v>
      </c>
      <c r="DA634" s="4" t="s">
        <v>9</v>
      </c>
      <c r="DB634" s="4" t="s">
        <v>9</v>
      </c>
      <c r="DC634" s="102"/>
      <c r="DE634" s="8" t="str">
        <f t="shared" si="18"/>
        <v>XPY301</v>
      </c>
      <c r="DF634" s="8" t="str">
        <f t="shared" si="19"/>
        <v>Backpay</v>
      </c>
    </row>
    <row r="635" spans="1:110">
      <c r="A635" s="4" t="s">
        <v>6541</v>
      </c>
      <c r="B635" s="4" t="s">
        <v>5899</v>
      </c>
      <c r="C635" s="4" t="s">
        <v>4955</v>
      </c>
      <c r="D635" s="4" t="s">
        <v>9</v>
      </c>
      <c r="E635" s="4" t="s">
        <v>5900</v>
      </c>
      <c r="F635" s="102">
        <v>44502</v>
      </c>
      <c r="G635" s="4" t="s">
        <v>9</v>
      </c>
      <c r="H635" s="102"/>
      <c r="I635" s="4" t="s">
        <v>7309</v>
      </c>
      <c r="J635" s="4" t="s">
        <v>9</v>
      </c>
      <c r="K635" s="4" t="s">
        <v>5002</v>
      </c>
      <c r="L635" s="4" t="s">
        <v>9</v>
      </c>
      <c r="M635" s="4" t="s">
        <v>9</v>
      </c>
      <c r="N635" s="4" t="s">
        <v>5002</v>
      </c>
      <c r="O635" s="4" t="s">
        <v>4955</v>
      </c>
      <c r="P635" s="4" t="s">
        <v>5901</v>
      </c>
      <c r="Q635" s="4" t="s">
        <v>9</v>
      </c>
      <c r="R635" s="4" t="s">
        <v>9</v>
      </c>
      <c r="S635" s="4" t="s">
        <v>11</v>
      </c>
      <c r="T635" s="4" t="s">
        <v>1449</v>
      </c>
      <c r="U635" s="4" t="s">
        <v>5902</v>
      </c>
      <c r="V635" s="102"/>
      <c r="W635" s="4" t="s">
        <v>5902</v>
      </c>
      <c r="X635" s="4" t="s">
        <v>9</v>
      </c>
      <c r="Y635" s="4" t="s">
        <v>11</v>
      </c>
      <c r="Z635" s="4" t="s">
        <v>9</v>
      </c>
      <c r="AA635" s="4" t="s">
        <v>9</v>
      </c>
      <c r="AB635" s="102"/>
      <c r="AC635" s="102"/>
      <c r="AD635" s="102"/>
      <c r="AE635" s="102">
        <v>44502</v>
      </c>
      <c r="AF635" s="102"/>
      <c r="AG635" s="102"/>
      <c r="AH635" s="4" t="s">
        <v>5903</v>
      </c>
      <c r="AI635" s="4" t="s">
        <v>9</v>
      </c>
      <c r="AJ635" s="4" t="s">
        <v>9</v>
      </c>
      <c r="AK635" s="4" t="s">
        <v>9</v>
      </c>
      <c r="AL635" s="4" t="s">
        <v>5904</v>
      </c>
      <c r="AM635" s="4" t="s">
        <v>5905</v>
      </c>
      <c r="AN635" s="4" t="s">
        <v>9</v>
      </c>
      <c r="AO635" s="4" t="s">
        <v>9</v>
      </c>
      <c r="AP635" s="4" t="s">
        <v>5902</v>
      </c>
      <c r="AQ635" s="4" t="s">
        <v>9</v>
      </c>
      <c r="AR635" s="4" t="s">
        <v>9</v>
      </c>
      <c r="AS635" s="4" t="s">
        <v>9</v>
      </c>
      <c r="AT635" s="4" t="s">
        <v>9</v>
      </c>
      <c r="AU635" s="4" t="s">
        <v>9</v>
      </c>
      <c r="AV635" s="102"/>
      <c r="AW635" s="4" t="s">
        <v>5902</v>
      </c>
      <c r="AX635" s="4" t="s">
        <v>9</v>
      </c>
      <c r="AY635" s="4" t="s">
        <v>9</v>
      </c>
      <c r="AZ635" s="4" t="s">
        <v>9</v>
      </c>
      <c r="BA635" s="4" t="s">
        <v>9</v>
      </c>
      <c r="BB635" s="103">
        <v>0</v>
      </c>
      <c r="BC635" s="102"/>
      <c r="BD635" s="4" t="s">
        <v>9</v>
      </c>
      <c r="BE635" s="102"/>
      <c r="BF635" s="102"/>
      <c r="BG635" s="4" t="s">
        <v>9</v>
      </c>
      <c r="BH635" s="4" t="s">
        <v>5906</v>
      </c>
      <c r="BI635" s="4" t="s">
        <v>9</v>
      </c>
      <c r="BJ635" s="4" t="s">
        <v>9</v>
      </c>
      <c r="BK635" s="4" t="s">
        <v>9</v>
      </c>
      <c r="BL635" s="4" t="s">
        <v>9</v>
      </c>
      <c r="BM635" s="4" t="s">
        <v>9</v>
      </c>
      <c r="BN635" s="4" t="s">
        <v>5907</v>
      </c>
      <c r="BO635" s="4" t="s">
        <v>5908</v>
      </c>
      <c r="BP635" s="4" t="s">
        <v>9</v>
      </c>
      <c r="BQ635" s="4" t="s">
        <v>9</v>
      </c>
      <c r="BR635" s="4" t="s">
        <v>5902</v>
      </c>
      <c r="BS635" s="4" t="s">
        <v>9</v>
      </c>
      <c r="BT635" s="4" t="s">
        <v>9</v>
      </c>
      <c r="BU635" s="4" t="s">
        <v>9</v>
      </c>
      <c r="BV635" s="4" t="s">
        <v>9</v>
      </c>
      <c r="BW635" s="4" t="s">
        <v>9</v>
      </c>
      <c r="BX635" s="4" t="s">
        <v>5901</v>
      </c>
      <c r="BY635" s="4" t="s">
        <v>9</v>
      </c>
      <c r="BZ635" s="4" t="s">
        <v>9</v>
      </c>
      <c r="CA635" s="4" t="s">
        <v>9</v>
      </c>
      <c r="CB635" s="4" t="s">
        <v>9</v>
      </c>
      <c r="CC635" s="4" t="s">
        <v>9</v>
      </c>
      <c r="CD635" s="4" t="s">
        <v>9</v>
      </c>
      <c r="CE635" s="4" t="s">
        <v>9</v>
      </c>
      <c r="CF635" s="4" t="s">
        <v>5902</v>
      </c>
      <c r="CG635" s="4" t="s">
        <v>9</v>
      </c>
      <c r="CH635" s="4" t="s">
        <v>9</v>
      </c>
      <c r="CI635" s="4" t="s">
        <v>9</v>
      </c>
      <c r="CJ635" s="4" t="s">
        <v>9</v>
      </c>
      <c r="CK635" s="104">
        <v>0.51758101851852001</v>
      </c>
      <c r="CL635" s="104">
        <v>0</v>
      </c>
      <c r="CM635" s="4" t="s">
        <v>9</v>
      </c>
      <c r="CN635" s="4" t="s">
        <v>5902</v>
      </c>
      <c r="CO635" s="4" t="s">
        <v>9</v>
      </c>
      <c r="CP635" s="4" t="s">
        <v>9</v>
      </c>
      <c r="CQ635" s="4" t="s">
        <v>9</v>
      </c>
      <c r="CR635" s="4" t="s">
        <v>9</v>
      </c>
      <c r="CS635" s="4" t="s">
        <v>9</v>
      </c>
      <c r="CT635" s="4" t="s">
        <v>9</v>
      </c>
      <c r="CU635" s="4" t="s">
        <v>9</v>
      </c>
      <c r="CV635" s="4" t="s">
        <v>11</v>
      </c>
      <c r="CW635" s="4" t="s">
        <v>5909</v>
      </c>
      <c r="CX635" s="4" t="s">
        <v>9</v>
      </c>
      <c r="CY635" s="4" t="s">
        <v>9</v>
      </c>
      <c r="CZ635" s="4" t="s">
        <v>9</v>
      </c>
      <c r="DA635" s="4" t="s">
        <v>9</v>
      </c>
      <c r="DB635" s="4" t="s">
        <v>9</v>
      </c>
      <c r="DC635" s="102"/>
      <c r="DE635" s="8" t="str">
        <f t="shared" si="18"/>
        <v>XPY302</v>
      </c>
      <c r="DF635" s="8" t="str">
        <f t="shared" si="19"/>
        <v>Discretionary Bonus</v>
      </c>
    </row>
    <row r="636" spans="1:110">
      <c r="A636" s="4" t="s">
        <v>6542</v>
      </c>
      <c r="B636" s="4" t="s">
        <v>5899</v>
      </c>
      <c r="C636" s="4" t="s">
        <v>4955</v>
      </c>
      <c r="D636" s="4" t="s">
        <v>9</v>
      </c>
      <c r="E636" s="4" t="s">
        <v>5900</v>
      </c>
      <c r="F636" s="102">
        <v>44502</v>
      </c>
      <c r="G636" s="4" t="s">
        <v>9</v>
      </c>
      <c r="H636" s="102"/>
      <c r="I636" s="4" t="s">
        <v>7310</v>
      </c>
      <c r="J636" s="4" t="s">
        <v>9</v>
      </c>
      <c r="K636" s="4" t="s">
        <v>5002</v>
      </c>
      <c r="L636" s="4" t="s">
        <v>9</v>
      </c>
      <c r="M636" s="4" t="s">
        <v>9</v>
      </c>
      <c r="N636" s="4" t="s">
        <v>5002</v>
      </c>
      <c r="O636" s="4" t="s">
        <v>4955</v>
      </c>
      <c r="P636" s="4" t="s">
        <v>5901</v>
      </c>
      <c r="Q636" s="4" t="s">
        <v>9</v>
      </c>
      <c r="R636" s="4" t="s">
        <v>9</v>
      </c>
      <c r="S636" s="4" t="s">
        <v>11</v>
      </c>
      <c r="T636" s="4" t="s">
        <v>1449</v>
      </c>
      <c r="U636" s="4" t="s">
        <v>5902</v>
      </c>
      <c r="V636" s="102"/>
      <c r="W636" s="4" t="s">
        <v>5902</v>
      </c>
      <c r="X636" s="4" t="s">
        <v>9</v>
      </c>
      <c r="Y636" s="4" t="s">
        <v>11</v>
      </c>
      <c r="Z636" s="4" t="s">
        <v>9</v>
      </c>
      <c r="AA636" s="4" t="s">
        <v>9</v>
      </c>
      <c r="AB636" s="102"/>
      <c r="AC636" s="102"/>
      <c r="AD636" s="102"/>
      <c r="AE636" s="102">
        <v>44502</v>
      </c>
      <c r="AF636" s="102"/>
      <c r="AG636" s="102"/>
      <c r="AH636" s="4" t="s">
        <v>5903</v>
      </c>
      <c r="AI636" s="4" t="s">
        <v>9</v>
      </c>
      <c r="AJ636" s="4" t="s">
        <v>9</v>
      </c>
      <c r="AK636" s="4" t="s">
        <v>9</v>
      </c>
      <c r="AL636" s="4" t="s">
        <v>5904</v>
      </c>
      <c r="AM636" s="4" t="s">
        <v>5905</v>
      </c>
      <c r="AN636" s="4" t="s">
        <v>9</v>
      </c>
      <c r="AO636" s="4" t="s">
        <v>9</v>
      </c>
      <c r="AP636" s="4" t="s">
        <v>5902</v>
      </c>
      <c r="AQ636" s="4" t="s">
        <v>9</v>
      </c>
      <c r="AR636" s="4" t="s">
        <v>9</v>
      </c>
      <c r="AS636" s="4" t="s">
        <v>9</v>
      </c>
      <c r="AT636" s="4" t="s">
        <v>9</v>
      </c>
      <c r="AU636" s="4" t="s">
        <v>9</v>
      </c>
      <c r="AV636" s="102"/>
      <c r="AW636" s="4" t="s">
        <v>5902</v>
      </c>
      <c r="AX636" s="4" t="s">
        <v>9</v>
      </c>
      <c r="AY636" s="4" t="s">
        <v>9</v>
      </c>
      <c r="AZ636" s="4" t="s">
        <v>9</v>
      </c>
      <c r="BA636" s="4" t="s">
        <v>9</v>
      </c>
      <c r="BB636" s="103">
        <v>0</v>
      </c>
      <c r="BC636" s="102"/>
      <c r="BD636" s="4" t="s">
        <v>9</v>
      </c>
      <c r="BE636" s="102"/>
      <c r="BF636" s="102"/>
      <c r="BG636" s="4" t="s">
        <v>9</v>
      </c>
      <c r="BH636" s="4" t="s">
        <v>5906</v>
      </c>
      <c r="BI636" s="4" t="s">
        <v>9</v>
      </c>
      <c r="BJ636" s="4" t="s">
        <v>9</v>
      </c>
      <c r="BK636" s="4" t="s">
        <v>9</v>
      </c>
      <c r="BL636" s="4" t="s">
        <v>9</v>
      </c>
      <c r="BM636" s="4" t="s">
        <v>9</v>
      </c>
      <c r="BN636" s="4" t="s">
        <v>5907</v>
      </c>
      <c r="BO636" s="4" t="s">
        <v>5908</v>
      </c>
      <c r="BP636" s="4" t="s">
        <v>9</v>
      </c>
      <c r="BQ636" s="4" t="s">
        <v>9</v>
      </c>
      <c r="BR636" s="4" t="s">
        <v>5902</v>
      </c>
      <c r="BS636" s="4" t="s">
        <v>9</v>
      </c>
      <c r="BT636" s="4" t="s">
        <v>9</v>
      </c>
      <c r="BU636" s="4" t="s">
        <v>9</v>
      </c>
      <c r="BV636" s="4" t="s">
        <v>9</v>
      </c>
      <c r="BW636" s="4" t="s">
        <v>9</v>
      </c>
      <c r="BX636" s="4" t="s">
        <v>5901</v>
      </c>
      <c r="BY636" s="4" t="s">
        <v>9</v>
      </c>
      <c r="BZ636" s="4" t="s">
        <v>9</v>
      </c>
      <c r="CA636" s="4" t="s">
        <v>9</v>
      </c>
      <c r="CB636" s="4" t="s">
        <v>9</v>
      </c>
      <c r="CC636" s="4" t="s">
        <v>9</v>
      </c>
      <c r="CD636" s="4" t="s">
        <v>9</v>
      </c>
      <c r="CE636" s="4" t="s">
        <v>9</v>
      </c>
      <c r="CF636" s="4" t="s">
        <v>5902</v>
      </c>
      <c r="CG636" s="4" t="s">
        <v>9</v>
      </c>
      <c r="CH636" s="4" t="s">
        <v>9</v>
      </c>
      <c r="CI636" s="4" t="s">
        <v>9</v>
      </c>
      <c r="CJ636" s="4" t="s">
        <v>9</v>
      </c>
      <c r="CK636" s="104">
        <v>0.51758101851852001</v>
      </c>
      <c r="CL636" s="104">
        <v>0</v>
      </c>
      <c r="CM636" s="4" t="s">
        <v>9</v>
      </c>
      <c r="CN636" s="4" t="s">
        <v>5902</v>
      </c>
      <c r="CO636" s="4" t="s">
        <v>9</v>
      </c>
      <c r="CP636" s="4" t="s">
        <v>9</v>
      </c>
      <c r="CQ636" s="4" t="s">
        <v>9</v>
      </c>
      <c r="CR636" s="4" t="s">
        <v>9</v>
      </c>
      <c r="CS636" s="4" t="s">
        <v>9</v>
      </c>
      <c r="CT636" s="4" t="s">
        <v>9</v>
      </c>
      <c r="CU636" s="4" t="s">
        <v>9</v>
      </c>
      <c r="CV636" s="4" t="s">
        <v>11</v>
      </c>
      <c r="CW636" s="4" t="s">
        <v>5909</v>
      </c>
      <c r="CX636" s="4" t="s">
        <v>9</v>
      </c>
      <c r="CY636" s="4" t="s">
        <v>9</v>
      </c>
      <c r="CZ636" s="4" t="s">
        <v>9</v>
      </c>
      <c r="DA636" s="4" t="s">
        <v>9</v>
      </c>
      <c r="DB636" s="4" t="s">
        <v>9</v>
      </c>
      <c r="DC636" s="102"/>
      <c r="DE636" s="8" t="str">
        <f t="shared" si="18"/>
        <v>XPY303</v>
      </c>
      <c r="DF636" s="8" t="str">
        <f t="shared" si="19"/>
        <v>Retention Payment</v>
      </c>
    </row>
    <row r="637" spans="1:110">
      <c r="A637" s="4" t="s">
        <v>6543</v>
      </c>
      <c r="B637" s="4" t="s">
        <v>5899</v>
      </c>
      <c r="C637" s="4" t="s">
        <v>4955</v>
      </c>
      <c r="D637" s="4" t="s">
        <v>9</v>
      </c>
      <c r="E637" s="4" t="s">
        <v>5900</v>
      </c>
      <c r="F637" s="102">
        <v>44502</v>
      </c>
      <c r="G637" s="4" t="s">
        <v>9</v>
      </c>
      <c r="H637" s="102"/>
      <c r="I637" s="4" t="s">
        <v>7311</v>
      </c>
      <c r="J637" s="4" t="s">
        <v>9</v>
      </c>
      <c r="K637" s="4" t="s">
        <v>5002</v>
      </c>
      <c r="L637" s="4" t="s">
        <v>9</v>
      </c>
      <c r="M637" s="4" t="s">
        <v>9</v>
      </c>
      <c r="N637" s="4" t="s">
        <v>5002</v>
      </c>
      <c r="O637" s="4" t="s">
        <v>4955</v>
      </c>
      <c r="P637" s="4" t="s">
        <v>5901</v>
      </c>
      <c r="Q637" s="4" t="s">
        <v>9</v>
      </c>
      <c r="R637" s="4" t="s">
        <v>9</v>
      </c>
      <c r="S637" s="4" t="s">
        <v>11</v>
      </c>
      <c r="T637" s="4" t="s">
        <v>1449</v>
      </c>
      <c r="U637" s="4" t="s">
        <v>5902</v>
      </c>
      <c r="V637" s="102"/>
      <c r="W637" s="4" t="s">
        <v>5902</v>
      </c>
      <c r="X637" s="4" t="s">
        <v>9</v>
      </c>
      <c r="Y637" s="4" t="s">
        <v>11</v>
      </c>
      <c r="Z637" s="4" t="s">
        <v>9</v>
      </c>
      <c r="AA637" s="4" t="s">
        <v>9</v>
      </c>
      <c r="AB637" s="102"/>
      <c r="AC637" s="102"/>
      <c r="AD637" s="102"/>
      <c r="AE637" s="102">
        <v>44502</v>
      </c>
      <c r="AF637" s="102"/>
      <c r="AG637" s="102"/>
      <c r="AH637" s="4" t="s">
        <v>5903</v>
      </c>
      <c r="AI637" s="4" t="s">
        <v>9</v>
      </c>
      <c r="AJ637" s="4" t="s">
        <v>9</v>
      </c>
      <c r="AK637" s="4" t="s">
        <v>9</v>
      </c>
      <c r="AL637" s="4" t="s">
        <v>5904</v>
      </c>
      <c r="AM637" s="4" t="s">
        <v>5905</v>
      </c>
      <c r="AN637" s="4" t="s">
        <v>9</v>
      </c>
      <c r="AO637" s="4" t="s">
        <v>9</v>
      </c>
      <c r="AP637" s="4" t="s">
        <v>5902</v>
      </c>
      <c r="AQ637" s="4" t="s">
        <v>9</v>
      </c>
      <c r="AR637" s="4" t="s">
        <v>9</v>
      </c>
      <c r="AS637" s="4" t="s">
        <v>9</v>
      </c>
      <c r="AT637" s="4" t="s">
        <v>9</v>
      </c>
      <c r="AU637" s="4" t="s">
        <v>9</v>
      </c>
      <c r="AV637" s="102"/>
      <c r="AW637" s="4" t="s">
        <v>5902</v>
      </c>
      <c r="AX637" s="4" t="s">
        <v>9</v>
      </c>
      <c r="AY637" s="4" t="s">
        <v>9</v>
      </c>
      <c r="AZ637" s="4" t="s">
        <v>9</v>
      </c>
      <c r="BA637" s="4" t="s">
        <v>9</v>
      </c>
      <c r="BB637" s="103">
        <v>0</v>
      </c>
      <c r="BC637" s="102"/>
      <c r="BD637" s="4" t="s">
        <v>9</v>
      </c>
      <c r="BE637" s="102"/>
      <c r="BF637" s="102"/>
      <c r="BG637" s="4" t="s">
        <v>9</v>
      </c>
      <c r="BH637" s="4" t="s">
        <v>5906</v>
      </c>
      <c r="BI637" s="4" t="s">
        <v>9</v>
      </c>
      <c r="BJ637" s="4" t="s">
        <v>9</v>
      </c>
      <c r="BK637" s="4" t="s">
        <v>9</v>
      </c>
      <c r="BL637" s="4" t="s">
        <v>9</v>
      </c>
      <c r="BM637" s="4" t="s">
        <v>9</v>
      </c>
      <c r="BN637" s="4" t="s">
        <v>5907</v>
      </c>
      <c r="BO637" s="4" t="s">
        <v>5908</v>
      </c>
      <c r="BP637" s="4" t="s">
        <v>9</v>
      </c>
      <c r="BQ637" s="4" t="s">
        <v>9</v>
      </c>
      <c r="BR637" s="4" t="s">
        <v>5902</v>
      </c>
      <c r="BS637" s="4" t="s">
        <v>9</v>
      </c>
      <c r="BT637" s="4" t="s">
        <v>9</v>
      </c>
      <c r="BU637" s="4" t="s">
        <v>9</v>
      </c>
      <c r="BV637" s="4" t="s">
        <v>9</v>
      </c>
      <c r="BW637" s="4" t="s">
        <v>9</v>
      </c>
      <c r="BX637" s="4" t="s">
        <v>5901</v>
      </c>
      <c r="BY637" s="4" t="s">
        <v>9</v>
      </c>
      <c r="BZ637" s="4" t="s">
        <v>9</v>
      </c>
      <c r="CA637" s="4" t="s">
        <v>9</v>
      </c>
      <c r="CB637" s="4" t="s">
        <v>9</v>
      </c>
      <c r="CC637" s="4" t="s">
        <v>9</v>
      </c>
      <c r="CD637" s="4" t="s">
        <v>9</v>
      </c>
      <c r="CE637" s="4" t="s">
        <v>9</v>
      </c>
      <c r="CF637" s="4" t="s">
        <v>5902</v>
      </c>
      <c r="CG637" s="4" t="s">
        <v>9</v>
      </c>
      <c r="CH637" s="4" t="s">
        <v>9</v>
      </c>
      <c r="CI637" s="4" t="s">
        <v>9</v>
      </c>
      <c r="CJ637" s="4" t="s">
        <v>9</v>
      </c>
      <c r="CK637" s="104">
        <v>0.51758101851852001</v>
      </c>
      <c r="CL637" s="104">
        <v>0</v>
      </c>
      <c r="CM637" s="4" t="s">
        <v>9</v>
      </c>
      <c r="CN637" s="4" t="s">
        <v>5902</v>
      </c>
      <c r="CO637" s="4" t="s">
        <v>9</v>
      </c>
      <c r="CP637" s="4" t="s">
        <v>9</v>
      </c>
      <c r="CQ637" s="4" t="s">
        <v>9</v>
      </c>
      <c r="CR637" s="4" t="s">
        <v>9</v>
      </c>
      <c r="CS637" s="4" t="s">
        <v>9</v>
      </c>
      <c r="CT637" s="4" t="s">
        <v>9</v>
      </c>
      <c r="CU637" s="4" t="s">
        <v>9</v>
      </c>
      <c r="CV637" s="4" t="s">
        <v>11</v>
      </c>
      <c r="CW637" s="4" t="s">
        <v>5909</v>
      </c>
      <c r="CX637" s="4" t="s">
        <v>9</v>
      </c>
      <c r="CY637" s="4" t="s">
        <v>9</v>
      </c>
      <c r="CZ637" s="4" t="s">
        <v>9</v>
      </c>
      <c r="DA637" s="4" t="s">
        <v>9</v>
      </c>
      <c r="DB637" s="4" t="s">
        <v>9</v>
      </c>
      <c r="DC637" s="102"/>
      <c r="DE637" s="8" t="str">
        <f t="shared" si="18"/>
        <v>XPY304</v>
      </c>
      <c r="DF637" s="8" t="str">
        <f t="shared" si="19"/>
        <v>Performance Bonus</v>
      </c>
    </row>
    <row r="638" spans="1:110">
      <c r="A638" s="4" t="s">
        <v>6544</v>
      </c>
      <c r="B638" s="4" t="s">
        <v>5899</v>
      </c>
      <c r="C638" s="4" t="s">
        <v>4955</v>
      </c>
      <c r="D638" s="4" t="s">
        <v>9</v>
      </c>
      <c r="E638" s="4" t="s">
        <v>5900</v>
      </c>
      <c r="F638" s="102">
        <v>44502</v>
      </c>
      <c r="G638" s="4" t="s">
        <v>9</v>
      </c>
      <c r="H638" s="102"/>
      <c r="I638" s="4" t="s">
        <v>7312</v>
      </c>
      <c r="J638" s="4" t="s">
        <v>9</v>
      </c>
      <c r="K638" s="4" t="s">
        <v>5002</v>
      </c>
      <c r="L638" s="4" t="s">
        <v>9</v>
      </c>
      <c r="M638" s="4" t="s">
        <v>9</v>
      </c>
      <c r="N638" s="4" t="s">
        <v>5002</v>
      </c>
      <c r="O638" s="4" t="s">
        <v>4955</v>
      </c>
      <c r="P638" s="4" t="s">
        <v>5901</v>
      </c>
      <c r="Q638" s="4" t="s">
        <v>9</v>
      </c>
      <c r="R638" s="4" t="s">
        <v>9</v>
      </c>
      <c r="S638" s="4" t="s">
        <v>11</v>
      </c>
      <c r="T638" s="4" t="s">
        <v>1449</v>
      </c>
      <c r="U638" s="4" t="s">
        <v>5902</v>
      </c>
      <c r="V638" s="102"/>
      <c r="W638" s="4" t="s">
        <v>5902</v>
      </c>
      <c r="X638" s="4" t="s">
        <v>9</v>
      </c>
      <c r="Y638" s="4" t="s">
        <v>11</v>
      </c>
      <c r="Z638" s="4" t="s">
        <v>9</v>
      </c>
      <c r="AA638" s="4" t="s">
        <v>9</v>
      </c>
      <c r="AB638" s="102"/>
      <c r="AC638" s="102"/>
      <c r="AD638" s="102"/>
      <c r="AE638" s="102">
        <v>44502</v>
      </c>
      <c r="AF638" s="102"/>
      <c r="AG638" s="102"/>
      <c r="AH638" s="4" t="s">
        <v>5903</v>
      </c>
      <c r="AI638" s="4" t="s">
        <v>9</v>
      </c>
      <c r="AJ638" s="4" t="s">
        <v>9</v>
      </c>
      <c r="AK638" s="4" t="s">
        <v>9</v>
      </c>
      <c r="AL638" s="4" t="s">
        <v>5904</v>
      </c>
      <c r="AM638" s="4" t="s">
        <v>5905</v>
      </c>
      <c r="AN638" s="4" t="s">
        <v>9</v>
      </c>
      <c r="AO638" s="4" t="s">
        <v>9</v>
      </c>
      <c r="AP638" s="4" t="s">
        <v>5902</v>
      </c>
      <c r="AQ638" s="4" t="s">
        <v>9</v>
      </c>
      <c r="AR638" s="4" t="s">
        <v>9</v>
      </c>
      <c r="AS638" s="4" t="s">
        <v>9</v>
      </c>
      <c r="AT638" s="4" t="s">
        <v>9</v>
      </c>
      <c r="AU638" s="4" t="s">
        <v>9</v>
      </c>
      <c r="AV638" s="102"/>
      <c r="AW638" s="4" t="s">
        <v>5902</v>
      </c>
      <c r="AX638" s="4" t="s">
        <v>9</v>
      </c>
      <c r="AY638" s="4" t="s">
        <v>9</v>
      </c>
      <c r="AZ638" s="4" t="s">
        <v>9</v>
      </c>
      <c r="BA638" s="4" t="s">
        <v>9</v>
      </c>
      <c r="BB638" s="103">
        <v>0</v>
      </c>
      <c r="BC638" s="102"/>
      <c r="BD638" s="4" t="s">
        <v>9</v>
      </c>
      <c r="BE638" s="102"/>
      <c r="BF638" s="102"/>
      <c r="BG638" s="4" t="s">
        <v>9</v>
      </c>
      <c r="BH638" s="4" t="s">
        <v>5906</v>
      </c>
      <c r="BI638" s="4" t="s">
        <v>9</v>
      </c>
      <c r="BJ638" s="4" t="s">
        <v>9</v>
      </c>
      <c r="BK638" s="4" t="s">
        <v>9</v>
      </c>
      <c r="BL638" s="4" t="s">
        <v>9</v>
      </c>
      <c r="BM638" s="4" t="s">
        <v>9</v>
      </c>
      <c r="BN638" s="4" t="s">
        <v>5907</v>
      </c>
      <c r="BO638" s="4" t="s">
        <v>5908</v>
      </c>
      <c r="BP638" s="4" t="s">
        <v>9</v>
      </c>
      <c r="BQ638" s="4" t="s">
        <v>9</v>
      </c>
      <c r="BR638" s="4" t="s">
        <v>5902</v>
      </c>
      <c r="BS638" s="4" t="s">
        <v>9</v>
      </c>
      <c r="BT638" s="4" t="s">
        <v>9</v>
      </c>
      <c r="BU638" s="4" t="s">
        <v>9</v>
      </c>
      <c r="BV638" s="4" t="s">
        <v>9</v>
      </c>
      <c r="BW638" s="4" t="s">
        <v>9</v>
      </c>
      <c r="BX638" s="4" t="s">
        <v>5901</v>
      </c>
      <c r="BY638" s="4" t="s">
        <v>9</v>
      </c>
      <c r="BZ638" s="4" t="s">
        <v>9</v>
      </c>
      <c r="CA638" s="4" t="s">
        <v>9</v>
      </c>
      <c r="CB638" s="4" t="s">
        <v>9</v>
      </c>
      <c r="CC638" s="4" t="s">
        <v>9</v>
      </c>
      <c r="CD638" s="4" t="s">
        <v>9</v>
      </c>
      <c r="CE638" s="4" t="s">
        <v>9</v>
      </c>
      <c r="CF638" s="4" t="s">
        <v>5902</v>
      </c>
      <c r="CG638" s="4" t="s">
        <v>9</v>
      </c>
      <c r="CH638" s="4" t="s">
        <v>9</v>
      </c>
      <c r="CI638" s="4" t="s">
        <v>9</v>
      </c>
      <c r="CJ638" s="4" t="s">
        <v>9</v>
      </c>
      <c r="CK638" s="104">
        <v>0.51758101851852001</v>
      </c>
      <c r="CL638" s="104">
        <v>0</v>
      </c>
      <c r="CM638" s="4" t="s">
        <v>9</v>
      </c>
      <c r="CN638" s="4" t="s">
        <v>5902</v>
      </c>
      <c r="CO638" s="4" t="s">
        <v>9</v>
      </c>
      <c r="CP638" s="4" t="s">
        <v>9</v>
      </c>
      <c r="CQ638" s="4" t="s">
        <v>9</v>
      </c>
      <c r="CR638" s="4" t="s">
        <v>9</v>
      </c>
      <c r="CS638" s="4" t="s">
        <v>9</v>
      </c>
      <c r="CT638" s="4" t="s">
        <v>9</v>
      </c>
      <c r="CU638" s="4" t="s">
        <v>9</v>
      </c>
      <c r="CV638" s="4" t="s">
        <v>11</v>
      </c>
      <c r="CW638" s="4" t="s">
        <v>5909</v>
      </c>
      <c r="CX638" s="4" t="s">
        <v>9</v>
      </c>
      <c r="CY638" s="4" t="s">
        <v>9</v>
      </c>
      <c r="CZ638" s="4" t="s">
        <v>9</v>
      </c>
      <c r="DA638" s="4" t="s">
        <v>9</v>
      </c>
      <c r="DB638" s="4" t="s">
        <v>9</v>
      </c>
      <c r="DC638" s="102"/>
      <c r="DE638" s="8" t="str">
        <f t="shared" si="18"/>
        <v>XPY305</v>
      </c>
      <c r="DF638" s="8" t="str">
        <f t="shared" si="19"/>
        <v>Key Contributing Position</v>
      </c>
    </row>
    <row r="639" spans="1:110">
      <c r="A639" s="4" t="s">
        <v>6545</v>
      </c>
      <c r="B639" s="4" t="s">
        <v>5899</v>
      </c>
      <c r="C639" s="4" t="s">
        <v>4955</v>
      </c>
      <c r="D639" s="4" t="s">
        <v>9</v>
      </c>
      <c r="E639" s="4" t="s">
        <v>5900</v>
      </c>
      <c r="F639" s="102">
        <v>44502</v>
      </c>
      <c r="G639" s="4" t="s">
        <v>9</v>
      </c>
      <c r="H639" s="102"/>
      <c r="I639" s="4" t="s">
        <v>7313</v>
      </c>
      <c r="J639" s="4" t="s">
        <v>9</v>
      </c>
      <c r="K639" s="4" t="s">
        <v>5002</v>
      </c>
      <c r="L639" s="4" t="s">
        <v>9</v>
      </c>
      <c r="M639" s="4" t="s">
        <v>9</v>
      </c>
      <c r="N639" s="4" t="s">
        <v>5002</v>
      </c>
      <c r="O639" s="4" t="s">
        <v>4955</v>
      </c>
      <c r="P639" s="4" t="s">
        <v>5901</v>
      </c>
      <c r="Q639" s="4" t="s">
        <v>9</v>
      </c>
      <c r="R639" s="4" t="s">
        <v>9</v>
      </c>
      <c r="S639" s="4" t="s">
        <v>11</v>
      </c>
      <c r="T639" s="4" t="s">
        <v>1449</v>
      </c>
      <c r="U639" s="4" t="s">
        <v>5902</v>
      </c>
      <c r="V639" s="102"/>
      <c r="W639" s="4" t="s">
        <v>5902</v>
      </c>
      <c r="X639" s="4" t="s">
        <v>9</v>
      </c>
      <c r="Y639" s="4" t="s">
        <v>11</v>
      </c>
      <c r="Z639" s="4" t="s">
        <v>9</v>
      </c>
      <c r="AA639" s="4" t="s">
        <v>9</v>
      </c>
      <c r="AB639" s="102"/>
      <c r="AC639" s="102"/>
      <c r="AD639" s="102"/>
      <c r="AE639" s="102">
        <v>44502</v>
      </c>
      <c r="AF639" s="102"/>
      <c r="AG639" s="102"/>
      <c r="AH639" s="4" t="s">
        <v>5903</v>
      </c>
      <c r="AI639" s="4" t="s">
        <v>9</v>
      </c>
      <c r="AJ639" s="4" t="s">
        <v>9</v>
      </c>
      <c r="AK639" s="4" t="s">
        <v>9</v>
      </c>
      <c r="AL639" s="4" t="s">
        <v>5904</v>
      </c>
      <c r="AM639" s="4" t="s">
        <v>5905</v>
      </c>
      <c r="AN639" s="4" t="s">
        <v>9</v>
      </c>
      <c r="AO639" s="4" t="s">
        <v>9</v>
      </c>
      <c r="AP639" s="4" t="s">
        <v>5902</v>
      </c>
      <c r="AQ639" s="4" t="s">
        <v>9</v>
      </c>
      <c r="AR639" s="4" t="s">
        <v>9</v>
      </c>
      <c r="AS639" s="4" t="s">
        <v>9</v>
      </c>
      <c r="AT639" s="4" t="s">
        <v>9</v>
      </c>
      <c r="AU639" s="4" t="s">
        <v>9</v>
      </c>
      <c r="AV639" s="102"/>
      <c r="AW639" s="4" t="s">
        <v>5902</v>
      </c>
      <c r="AX639" s="4" t="s">
        <v>9</v>
      </c>
      <c r="AY639" s="4" t="s">
        <v>9</v>
      </c>
      <c r="AZ639" s="4" t="s">
        <v>9</v>
      </c>
      <c r="BA639" s="4" t="s">
        <v>9</v>
      </c>
      <c r="BB639" s="103">
        <v>0</v>
      </c>
      <c r="BC639" s="102"/>
      <c r="BD639" s="4" t="s">
        <v>9</v>
      </c>
      <c r="BE639" s="102"/>
      <c r="BF639" s="102"/>
      <c r="BG639" s="4" t="s">
        <v>9</v>
      </c>
      <c r="BH639" s="4" t="s">
        <v>5906</v>
      </c>
      <c r="BI639" s="4" t="s">
        <v>9</v>
      </c>
      <c r="BJ639" s="4" t="s">
        <v>9</v>
      </c>
      <c r="BK639" s="4" t="s">
        <v>9</v>
      </c>
      <c r="BL639" s="4" t="s">
        <v>9</v>
      </c>
      <c r="BM639" s="4" t="s">
        <v>9</v>
      </c>
      <c r="BN639" s="4" t="s">
        <v>5907</v>
      </c>
      <c r="BO639" s="4" t="s">
        <v>5908</v>
      </c>
      <c r="BP639" s="4" t="s">
        <v>9</v>
      </c>
      <c r="BQ639" s="4" t="s">
        <v>9</v>
      </c>
      <c r="BR639" s="4" t="s">
        <v>5902</v>
      </c>
      <c r="BS639" s="4" t="s">
        <v>9</v>
      </c>
      <c r="BT639" s="4" t="s">
        <v>9</v>
      </c>
      <c r="BU639" s="4" t="s">
        <v>9</v>
      </c>
      <c r="BV639" s="4" t="s">
        <v>9</v>
      </c>
      <c r="BW639" s="4" t="s">
        <v>9</v>
      </c>
      <c r="BX639" s="4" t="s">
        <v>5901</v>
      </c>
      <c r="BY639" s="4" t="s">
        <v>9</v>
      </c>
      <c r="BZ639" s="4" t="s">
        <v>9</v>
      </c>
      <c r="CA639" s="4" t="s">
        <v>9</v>
      </c>
      <c r="CB639" s="4" t="s">
        <v>9</v>
      </c>
      <c r="CC639" s="4" t="s">
        <v>9</v>
      </c>
      <c r="CD639" s="4" t="s">
        <v>9</v>
      </c>
      <c r="CE639" s="4" t="s">
        <v>9</v>
      </c>
      <c r="CF639" s="4" t="s">
        <v>5902</v>
      </c>
      <c r="CG639" s="4" t="s">
        <v>9</v>
      </c>
      <c r="CH639" s="4" t="s">
        <v>9</v>
      </c>
      <c r="CI639" s="4" t="s">
        <v>9</v>
      </c>
      <c r="CJ639" s="4" t="s">
        <v>9</v>
      </c>
      <c r="CK639" s="104">
        <v>0.51758101851852001</v>
      </c>
      <c r="CL639" s="104">
        <v>0</v>
      </c>
      <c r="CM639" s="4" t="s">
        <v>9</v>
      </c>
      <c r="CN639" s="4" t="s">
        <v>5902</v>
      </c>
      <c r="CO639" s="4" t="s">
        <v>9</v>
      </c>
      <c r="CP639" s="4" t="s">
        <v>9</v>
      </c>
      <c r="CQ639" s="4" t="s">
        <v>9</v>
      </c>
      <c r="CR639" s="4" t="s">
        <v>9</v>
      </c>
      <c r="CS639" s="4" t="s">
        <v>9</v>
      </c>
      <c r="CT639" s="4" t="s">
        <v>9</v>
      </c>
      <c r="CU639" s="4" t="s">
        <v>9</v>
      </c>
      <c r="CV639" s="4" t="s">
        <v>11</v>
      </c>
      <c r="CW639" s="4" t="s">
        <v>5909</v>
      </c>
      <c r="CX639" s="4" t="s">
        <v>9</v>
      </c>
      <c r="CY639" s="4" t="s">
        <v>9</v>
      </c>
      <c r="CZ639" s="4" t="s">
        <v>9</v>
      </c>
      <c r="DA639" s="4" t="s">
        <v>9</v>
      </c>
      <c r="DB639" s="4" t="s">
        <v>9</v>
      </c>
      <c r="DC639" s="102"/>
      <c r="DE639" s="8" t="str">
        <f t="shared" si="18"/>
        <v>XPY306</v>
      </c>
      <c r="DF639" s="8" t="str">
        <f t="shared" si="19"/>
        <v>Directors Fee</v>
      </c>
    </row>
    <row r="640" spans="1:110">
      <c r="A640" s="4" t="s">
        <v>6546</v>
      </c>
      <c r="B640" s="4" t="s">
        <v>5899</v>
      </c>
      <c r="C640" s="4" t="s">
        <v>4955</v>
      </c>
      <c r="D640" s="4" t="s">
        <v>9</v>
      </c>
      <c r="E640" s="4" t="s">
        <v>5900</v>
      </c>
      <c r="F640" s="102">
        <v>44502</v>
      </c>
      <c r="G640" s="4" t="s">
        <v>9</v>
      </c>
      <c r="H640" s="102"/>
      <c r="I640" s="4" t="s">
        <v>7314</v>
      </c>
      <c r="J640" s="4" t="s">
        <v>9</v>
      </c>
      <c r="K640" s="4" t="s">
        <v>5002</v>
      </c>
      <c r="L640" s="4" t="s">
        <v>9</v>
      </c>
      <c r="M640" s="4" t="s">
        <v>9</v>
      </c>
      <c r="N640" s="4" t="s">
        <v>5002</v>
      </c>
      <c r="O640" s="4" t="s">
        <v>4955</v>
      </c>
      <c r="P640" s="4" t="s">
        <v>5901</v>
      </c>
      <c r="Q640" s="4" t="s">
        <v>9</v>
      </c>
      <c r="R640" s="4" t="s">
        <v>9</v>
      </c>
      <c r="S640" s="4" t="s">
        <v>11</v>
      </c>
      <c r="T640" s="4" t="s">
        <v>1449</v>
      </c>
      <c r="U640" s="4" t="s">
        <v>5902</v>
      </c>
      <c r="V640" s="102"/>
      <c r="W640" s="4" t="s">
        <v>5902</v>
      </c>
      <c r="X640" s="4" t="s">
        <v>9</v>
      </c>
      <c r="Y640" s="4" t="s">
        <v>11</v>
      </c>
      <c r="Z640" s="4" t="s">
        <v>9</v>
      </c>
      <c r="AA640" s="4" t="s">
        <v>9</v>
      </c>
      <c r="AB640" s="102"/>
      <c r="AC640" s="102"/>
      <c r="AD640" s="102"/>
      <c r="AE640" s="102">
        <v>44502</v>
      </c>
      <c r="AF640" s="102"/>
      <c r="AG640" s="102"/>
      <c r="AH640" s="4" t="s">
        <v>5903</v>
      </c>
      <c r="AI640" s="4" t="s">
        <v>9</v>
      </c>
      <c r="AJ640" s="4" t="s">
        <v>9</v>
      </c>
      <c r="AK640" s="4" t="s">
        <v>9</v>
      </c>
      <c r="AL640" s="4" t="s">
        <v>5904</v>
      </c>
      <c r="AM640" s="4" t="s">
        <v>5905</v>
      </c>
      <c r="AN640" s="4" t="s">
        <v>9</v>
      </c>
      <c r="AO640" s="4" t="s">
        <v>9</v>
      </c>
      <c r="AP640" s="4" t="s">
        <v>5902</v>
      </c>
      <c r="AQ640" s="4" t="s">
        <v>9</v>
      </c>
      <c r="AR640" s="4" t="s">
        <v>9</v>
      </c>
      <c r="AS640" s="4" t="s">
        <v>9</v>
      </c>
      <c r="AT640" s="4" t="s">
        <v>9</v>
      </c>
      <c r="AU640" s="4" t="s">
        <v>9</v>
      </c>
      <c r="AV640" s="102"/>
      <c r="AW640" s="4" t="s">
        <v>5902</v>
      </c>
      <c r="AX640" s="4" t="s">
        <v>9</v>
      </c>
      <c r="AY640" s="4" t="s">
        <v>9</v>
      </c>
      <c r="AZ640" s="4" t="s">
        <v>9</v>
      </c>
      <c r="BA640" s="4" t="s">
        <v>9</v>
      </c>
      <c r="BB640" s="103">
        <v>0</v>
      </c>
      <c r="BC640" s="102"/>
      <c r="BD640" s="4" t="s">
        <v>9</v>
      </c>
      <c r="BE640" s="102"/>
      <c r="BF640" s="102"/>
      <c r="BG640" s="4" t="s">
        <v>9</v>
      </c>
      <c r="BH640" s="4" t="s">
        <v>5906</v>
      </c>
      <c r="BI640" s="4" t="s">
        <v>9</v>
      </c>
      <c r="BJ640" s="4" t="s">
        <v>9</v>
      </c>
      <c r="BK640" s="4" t="s">
        <v>9</v>
      </c>
      <c r="BL640" s="4" t="s">
        <v>9</v>
      </c>
      <c r="BM640" s="4" t="s">
        <v>9</v>
      </c>
      <c r="BN640" s="4" t="s">
        <v>5907</v>
      </c>
      <c r="BO640" s="4" t="s">
        <v>5908</v>
      </c>
      <c r="BP640" s="4" t="s">
        <v>9</v>
      </c>
      <c r="BQ640" s="4" t="s">
        <v>9</v>
      </c>
      <c r="BR640" s="4" t="s">
        <v>5902</v>
      </c>
      <c r="BS640" s="4" t="s">
        <v>9</v>
      </c>
      <c r="BT640" s="4" t="s">
        <v>9</v>
      </c>
      <c r="BU640" s="4" t="s">
        <v>9</v>
      </c>
      <c r="BV640" s="4" t="s">
        <v>9</v>
      </c>
      <c r="BW640" s="4" t="s">
        <v>9</v>
      </c>
      <c r="BX640" s="4" t="s">
        <v>5901</v>
      </c>
      <c r="BY640" s="4" t="s">
        <v>9</v>
      </c>
      <c r="BZ640" s="4" t="s">
        <v>9</v>
      </c>
      <c r="CA640" s="4" t="s">
        <v>9</v>
      </c>
      <c r="CB640" s="4" t="s">
        <v>9</v>
      </c>
      <c r="CC640" s="4" t="s">
        <v>9</v>
      </c>
      <c r="CD640" s="4" t="s">
        <v>9</v>
      </c>
      <c r="CE640" s="4" t="s">
        <v>9</v>
      </c>
      <c r="CF640" s="4" t="s">
        <v>5902</v>
      </c>
      <c r="CG640" s="4" t="s">
        <v>9</v>
      </c>
      <c r="CH640" s="4" t="s">
        <v>9</v>
      </c>
      <c r="CI640" s="4" t="s">
        <v>9</v>
      </c>
      <c r="CJ640" s="4" t="s">
        <v>9</v>
      </c>
      <c r="CK640" s="104">
        <v>0.51758101851852001</v>
      </c>
      <c r="CL640" s="104">
        <v>0</v>
      </c>
      <c r="CM640" s="4" t="s">
        <v>9</v>
      </c>
      <c r="CN640" s="4" t="s">
        <v>5902</v>
      </c>
      <c r="CO640" s="4" t="s">
        <v>9</v>
      </c>
      <c r="CP640" s="4" t="s">
        <v>9</v>
      </c>
      <c r="CQ640" s="4" t="s">
        <v>9</v>
      </c>
      <c r="CR640" s="4" t="s">
        <v>9</v>
      </c>
      <c r="CS640" s="4" t="s">
        <v>9</v>
      </c>
      <c r="CT640" s="4" t="s">
        <v>9</v>
      </c>
      <c r="CU640" s="4" t="s">
        <v>9</v>
      </c>
      <c r="CV640" s="4" t="s">
        <v>11</v>
      </c>
      <c r="CW640" s="4" t="s">
        <v>5909</v>
      </c>
      <c r="CX640" s="4" t="s">
        <v>9</v>
      </c>
      <c r="CY640" s="4" t="s">
        <v>9</v>
      </c>
      <c r="CZ640" s="4" t="s">
        <v>9</v>
      </c>
      <c r="DA640" s="4" t="s">
        <v>9</v>
      </c>
      <c r="DB640" s="4" t="s">
        <v>9</v>
      </c>
      <c r="DC640" s="102"/>
      <c r="DE640" s="8" t="str">
        <f t="shared" si="18"/>
        <v>XPY307</v>
      </c>
      <c r="DF640" s="8" t="str">
        <f t="shared" si="19"/>
        <v>Long Service Leave</v>
      </c>
    </row>
    <row r="641" spans="1:110">
      <c r="A641" s="4" t="s">
        <v>6547</v>
      </c>
      <c r="B641" s="4" t="s">
        <v>5899</v>
      </c>
      <c r="C641" s="4" t="s">
        <v>4955</v>
      </c>
      <c r="D641" s="4" t="s">
        <v>9</v>
      </c>
      <c r="E641" s="4" t="s">
        <v>5900</v>
      </c>
      <c r="F641" s="102">
        <v>44502</v>
      </c>
      <c r="G641" s="4" t="s">
        <v>9</v>
      </c>
      <c r="H641" s="102"/>
      <c r="I641" s="4" t="s">
        <v>7315</v>
      </c>
      <c r="J641" s="4" t="s">
        <v>9</v>
      </c>
      <c r="K641" s="4" t="s">
        <v>5002</v>
      </c>
      <c r="L641" s="4" t="s">
        <v>9</v>
      </c>
      <c r="M641" s="4" t="s">
        <v>9</v>
      </c>
      <c r="N641" s="4" t="s">
        <v>5002</v>
      </c>
      <c r="O641" s="4" t="s">
        <v>4955</v>
      </c>
      <c r="P641" s="4" t="s">
        <v>5901</v>
      </c>
      <c r="Q641" s="4" t="s">
        <v>9</v>
      </c>
      <c r="R641" s="4" t="s">
        <v>9</v>
      </c>
      <c r="S641" s="4" t="s">
        <v>11</v>
      </c>
      <c r="T641" s="4" t="s">
        <v>1449</v>
      </c>
      <c r="U641" s="4" t="s">
        <v>5902</v>
      </c>
      <c r="V641" s="102"/>
      <c r="W641" s="4" t="s">
        <v>5902</v>
      </c>
      <c r="X641" s="4" t="s">
        <v>9</v>
      </c>
      <c r="Y641" s="4" t="s">
        <v>11</v>
      </c>
      <c r="Z641" s="4" t="s">
        <v>9</v>
      </c>
      <c r="AA641" s="4" t="s">
        <v>9</v>
      </c>
      <c r="AB641" s="102"/>
      <c r="AC641" s="102"/>
      <c r="AD641" s="102"/>
      <c r="AE641" s="102">
        <v>44502</v>
      </c>
      <c r="AF641" s="102"/>
      <c r="AG641" s="102"/>
      <c r="AH641" s="4" t="s">
        <v>5903</v>
      </c>
      <c r="AI641" s="4" t="s">
        <v>9</v>
      </c>
      <c r="AJ641" s="4" t="s">
        <v>9</v>
      </c>
      <c r="AK641" s="4" t="s">
        <v>9</v>
      </c>
      <c r="AL641" s="4" t="s">
        <v>5904</v>
      </c>
      <c r="AM641" s="4" t="s">
        <v>5905</v>
      </c>
      <c r="AN641" s="4" t="s">
        <v>9</v>
      </c>
      <c r="AO641" s="4" t="s">
        <v>9</v>
      </c>
      <c r="AP641" s="4" t="s">
        <v>5902</v>
      </c>
      <c r="AQ641" s="4" t="s">
        <v>9</v>
      </c>
      <c r="AR641" s="4" t="s">
        <v>9</v>
      </c>
      <c r="AS641" s="4" t="s">
        <v>9</v>
      </c>
      <c r="AT641" s="4" t="s">
        <v>9</v>
      </c>
      <c r="AU641" s="4" t="s">
        <v>9</v>
      </c>
      <c r="AV641" s="102"/>
      <c r="AW641" s="4" t="s">
        <v>5902</v>
      </c>
      <c r="AX641" s="4" t="s">
        <v>9</v>
      </c>
      <c r="AY641" s="4" t="s">
        <v>9</v>
      </c>
      <c r="AZ641" s="4" t="s">
        <v>9</v>
      </c>
      <c r="BA641" s="4" t="s">
        <v>9</v>
      </c>
      <c r="BB641" s="103">
        <v>0</v>
      </c>
      <c r="BC641" s="102"/>
      <c r="BD641" s="4" t="s">
        <v>9</v>
      </c>
      <c r="BE641" s="102"/>
      <c r="BF641" s="102"/>
      <c r="BG641" s="4" t="s">
        <v>9</v>
      </c>
      <c r="BH641" s="4" t="s">
        <v>5906</v>
      </c>
      <c r="BI641" s="4" t="s">
        <v>9</v>
      </c>
      <c r="BJ641" s="4" t="s">
        <v>9</v>
      </c>
      <c r="BK641" s="4" t="s">
        <v>9</v>
      </c>
      <c r="BL641" s="4" t="s">
        <v>9</v>
      </c>
      <c r="BM641" s="4" t="s">
        <v>9</v>
      </c>
      <c r="BN641" s="4" t="s">
        <v>5907</v>
      </c>
      <c r="BO641" s="4" t="s">
        <v>5908</v>
      </c>
      <c r="BP641" s="4" t="s">
        <v>9</v>
      </c>
      <c r="BQ641" s="4" t="s">
        <v>9</v>
      </c>
      <c r="BR641" s="4" t="s">
        <v>5902</v>
      </c>
      <c r="BS641" s="4" t="s">
        <v>9</v>
      </c>
      <c r="BT641" s="4" t="s">
        <v>9</v>
      </c>
      <c r="BU641" s="4" t="s">
        <v>9</v>
      </c>
      <c r="BV641" s="4" t="s">
        <v>9</v>
      </c>
      <c r="BW641" s="4" t="s">
        <v>9</v>
      </c>
      <c r="BX641" s="4" t="s">
        <v>5901</v>
      </c>
      <c r="BY641" s="4" t="s">
        <v>9</v>
      </c>
      <c r="BZ641" s="4" t="s">
        <v>9</v>
      </c>
      <c r="CA641" s="4" t="s">
        <v>9</v>
      </c>
      <c r="CB641" s="4" t="s">
        <v>9</v>
      </c>
      <c r="CC641" s="4" t="s">
        <v>9</v>
      </c>
      <c r="CD641" s="4" t="s">
        <v>9</v>
      </c>
      <c r="CE641" s="4" t="s">
        <v>9</v>
      </c>
      <c r="CF641" s="4" t="s">
        <v>5902</v>
      </c>
      <c r="CG641" s="4" t="s">
        <v>9</v>
      </c>
      <c r="CH641" s="4" t="s">
        <v>9</v>
      </c>
      <c r="CI641" s="4" t="s">
        <v>9</v>
      </c>
      <c r="CJ641" s="4" t="s">
        <v>9</v>
      </c>
      <c r="CK641" s="104">
        <v>0.51758101851852001</v>
      </c>
      <c r="CL641" s="104">
        <v>0</v>
      </c>
      <c r="CM641" s="4" t="s">
        <v>9</v>
      </c>
      <c r="CN641" s="4" t="s">
        <v>5902</v>
      </c>
      <c r="CO641" s="4" t="s">
        <v>9</v>
      </c>
      <c r="CP641" s="4" t="s">
        <v>9</v>
      </c>
      <c r="CQ641" s="4" t="s">
        <v>9</v>
      </c>
      <c r="CR641" s="4" t="s">
        <v>9</v>
      </c>
      <c r="CS641" s="4" t="s">
        <v>9</v>
      </c>
      <c r="CT641" s="4" t="s">
        <v>9</v>
      </c>
      <c r="CU641" s="4" t="s">
        <v>9</v>
      </c>
      <c r="CV641" s="4" t="s">
        <v>11</v>
      </c>
      <c r="CW641" s="4" t="s">
        <v>5909</v>
      </c>
      <c r="CX641" s="4" t="s">
        <v>9</v>
      </c>
      <c r="CY641" s="4" t="s">
        <v>9</v>
      </c>
      <c r="CZ641" s="4" t="s">
        <v>9</v>
      </c>
      <c r="DA641" s="4" t="s">
        <v>9</v>
      </c>
      <c r="DB641" s="4" t="s">
        <v>9</v>
      </c>
      <c r="DC641" s="102"/>
      <c r="DE641" s="8" t="str">
        <f t="shared" si="18"/>
        <v>XPY308</v>
      </c>
      <c r="DF641" s="8" t="str">
        <f t="shared" si="19"/>
        <v>Miscellaneous (Taxable)</v>
      </c>
    </row>
    <row r="642" spans="1:110">
      <c r="A642" s="4" t="s">
        <v>6548</v>
      </c>
      <c r="B642" s="4" t="s">
        <v>5899</v>
      </c>
      <c r="C642" s="4" t="s">
        <v>4955</v>
      </c>
      <c r="D642" s="4" t="s">
        <v>9</v>
      </c>
      <c r="E642" s="4" t="s">
        <v>5900</v>
      </c>
      <c r="F642" s="102">
        <v>44502</v>
      </c>
      <c r="G642" s="4" t="s">
        <v>9</v>
      </c>
      <c r="H642" s="102"/>
      <c r="I642" s="4" t="s">
        <v>7316</v>
      </c>
      <c r="J642" s="4" t="s">
        <v>9</v>
      </c>
      <c r="K642" s="4" t="s">
        <v>5002</v>
      </c>
      <c r="L642" s="4" t="s">
        <v>9</v>
      </c>
      <c r="M642" s="4" t="s">
        <v>9</v>
      </c>
      <c r="N642" s="4" t="s">
        <v>5002</v>
      </c>
      <c r="O642" s="4" t="s">
        <v>4955</v>
      </c>
      <c r="P642" s="4" t="s">
        <v>5901</v>
      </c>
      <c r="Q642" s="4" t="s">
        <v>9</v>
      </c>
      <c r="R642" s="4" t="s">
        <v>9</v>
      </c>
      <c r="S642" s="4" t="s">
        <v>11</v>
      </c>
      <c r="T642" s="4" t="s">
        <v>1449</v>
      </c>
      <c r="U642" s="4" t="s">
        <v>5902</v>
      </c>
      <c r="V642" s="102"/>
      <c r="W642" s="4" t="s">
        <v>5902</v>
      </c>
      <c r="X642" s="4" t="s">
        <v>9</v>
      </c>
      <c r="Y642" s="4" t="s">
        <v>11</v>
      </c>
      <c r="Z642" s="4" t="s">
        <v>9</v>
      </c>
      <c r="AA642" s="4" t="s">
        <v>9</v>
      </c>
      <c r="AB642" s="102"/>
      <c r="AC642" s="102"/>
      <c r="AD642" s="102"/>
      <c r="AE642" s="102">
        <v>44502</v>
      </c>
      <c r="AF642" s="102"/>
      <c r="AG642" s="102"/>
      <c r="AH642" s="4" t="s">
        <v>5903</v>
      </c>
      <c r="AI642" s="4" t="s">
        <v>9</v>
      </c>
      <c r="AJ642" s="4" t="s">
        <v>9</v>
      </c>
      <c r="AK642" s="4" t="s">
        <v>9</v>
      </c>
      <c r="AL642" s="4" t="s">
        <v>5904</v>
      </c>
      <c r="AM642" s="4" t="s">
        <v>5905</v>
      </c>
      <c r="AN642" s="4" t="s">
        <v>9</v>
      </c>
      <c r="AO642" s="4" t="s">
        <v>9</v>
      </c>
      <c r="AP642" s="4" t="s">
        <v>5902</v>
      </c>
      <c r="AQ642" s="4" t="s">
        <v>9</v>
      </c>
      <c r="AR642" s="4" t="s">
        <v>9</v>
      </c>
      <c r="AS642" s="4" t="s">
        <v>9</v>
      </c>
      <c r="AT642" s="4" t="s">
        <v>9</v>
      </c>
      <c r="AU642" s="4" t="s">
        <v>9</v>
      </c>
      <c r="AV642" s="102"/>
      <c r="AW642" s="4" t="s">
        <v>5902</v>
      </c>
      <c r="AX642" s="4" t="s">
        <v>9</v>
      </c>
      <c r="AY642" s="4" t="s">
        <v>9</v>
      </c>
      <c r="AZ642" s="4" t="s">
        <v>9</v>
      </c>
      <c r="BA642" s="4" t="s">
        <v>9</v>
      </c>
      <c r="BB642" s="103">
        <v>0</v>
      </c>
      <c r="BC642" s="102"/>
      <c r="BD642" s="4" t="s">
        <v>9</v>
      </c>
      <c r="BE642" s="102"/>
      <c r="BF642" s="102"/>
      <c r="BG642" s="4" t="s">
        <v>9</v>
      </c>
      <c r="BH642" s="4" t="s">
        <v>5906</v>
      </c>
      <c r="BI642" s="4" t="s">
        <v>9</v>
      </c>
      <c r="BJ642" s="4" t="s">
        <v>9</v>
      </c>
      <c r="BK642" s="4" t="s">
        <v>9</v>
      </c>
      <c r="BL642" s="4" t="s">
        <v>9</v>
      </c>
      <c r="BM642" s="4" t="s">
        <v>9</v>
      </c>
      <c r="BN642" s="4" t="s">
        <v>5907</v>
      </c>
      <c r="BO642" s="4" t="s">
        <v>5908</v>
      </c>
      <c r="BP642" s="4" t="s">
        <v>9</v>
      </c>
      <c r="BQ642" s="4" t="s">
        <v>9</v>
      </c>
      <c r="BR642" s="4" t="s">
        <v>5902</v>
      </c>
      <c r="BS642" s="4" t="s">
        <v>9</v>
      </c>
      <c r="BT642" s="4" t="s">
        <v>9</v>
      </c>
      <c r="BU642" s="4" t="s">
        <v>9</v>
      </c>
      <c r="BV642" s="4" t="s">
        <v>9</v>
      </c>
      <c r="BW642" s="4" t="s">
        <v>9</v>
      </c>
      <c r="BX642" s="4" t="s">
        <v>5901</v>
      </c>
      <c r="BY642" s="4" t="s">
        <v>9</v>
      </c>
      <c r="BZ642" s="4" t="s">
        <v>9</v>
      </c>
      <c r="CA642" s="4" t="s">
        <v>9</v>
      </c>
      <c r="CB642" s="4" t="s">
        <v>9</v>
      </c>
      <c r="CC642" s="4" t="s">
        <v>9</v>
      </c>
      <c r="CD642" s="4" t="s">
        <v>9</v>
      </c>
      <c r="CE642" s="4" t="s">
        <v>9</v>
      </c>
      <c r="CF642" s="4" t="s">
        <v>5902</v>
      </c>
      <c r="CG642" s="4" t="s">
        <v>9</v>
      </c>
      <c r="CH642" s="4" t="s">
        <v>9</v>
      </c>
      <c r="CI642" s="4" t="s">
        <v>9</v>
      </c>
      <c r="CJ642" s="4" t="s">
        <v>9</v>
      </c>
      <c r="CK642" s="104">
        <v>0.51758101851852001</v>
      </c>
      <c r="CL642" s="104">
        <v>0</v>
      </c>
      <c r="CM642" s="4" t="s">
        <v>9</v>
      </c>
      <c r="CN642" s="4" t="s">
        <v>5902</v>
      </c>
      <c r="CO642" s="4" t="s">
        <v>9</v>
      </c>
      <c r="CP642" s="4" t="s">
        <v>9</v>
      </c>
      <c r="CQ642" s="4" t="s">
        <v>9</v>
      </c>
      <c r="CR642" s="4" t="s">
        <v>9</v>
      </c>
      <c r="CS642" s="4" t="s">
        <v>9</v>
      </c>
      <c r="CT642" s="4" t="s">
        <v>9</v>
      </c>
      <c r="CU642" s="4" t="s">
        <v>9</v>
      </c>
      <c r="CV642" s="4" t="s">
        <v>11</v>
      </c>
      <c r="CW642" s="4" t="s">
        <v>5909</v>
      </c>
      <c r="CX642" s="4" t="s">
        <v>9</v>
      </c>
      <c r="CY642" s="4" t="s">
        <v>9</v>
      </c>
      <c r="CZ642" s="4" t="s">
        <v>9</v>
      </c>
      <c r="DA642" s="4" t="s">
        <v>9</v>
      </c>
      <c r="DB642" s="4" t="s">
        <v>9</v>
      </c>
      <c r="DC642" s="102"/>
      <c r="DE642" s="8" t="str">
        <f t="shared" si="18"/>
        <v>XPY309</v>
      </c>
      <c r="DF642" s="8" t="str">
        <f t="shared" si="19"/>
        <v>Extra Duties Allowance</v>
      </c>
    </row>
    <row r="643" spans="1:110">
      <c r="A643" s="4" t="s">
        <v>6549</v>
      </c>
      <c r="B643" s="4" t="s">
        <v>5899</v>
      </c>
      <c r="C643" s="4" t="s">
        <v>4955</v>
      </c>
      <c r="D643" s="4" t="s">
        <v>9</v>
      </c>
      <c r="E643" s="4" t="s">
        <v>5900</v>
      </c>
      <c r="F643" s="102">
        <v>44502</v>
      </c>
      <c r="G643" s="4" t="s">
        <v>9</v>
      </c>
      <c r="H643" s="102"/>
      <c r="I643" s="4" t="s">
        <v>7317</v>
      </c>
      <c r="J643" s="4" t="s">
        <v>9</v>
      </c>
      <c r="K643" s="4" t="s">
        <v>5002</v>
      </c>
      <c r="L643" s="4" t="s">
        <v>9</v>
      </c>
      <c r="M643" s="4" t="s">
        <v>9</v>
      </c>
      <c r="N643" s="4" t="s">
        <v>5002</v>
      </c>
      <c r="O643" s="4" t="s">
        <v>4955</v>
      </c>
      <c r="P643" s="4" t="s">
        <v>5901</v>
      </c>
      <c r="Q643" s="4" t="s">
        <v>9</v>
      </c>
      <c r="R643" s="4" t="s">
        <v>9</v>
      </c>
      <c r="S643" s="4" t="s">
        <v>11</v>
      </c>
      <c r="T643" s="4" t="s">
        <v>1449</v>
      </c>
      <c r="U643" s="4" t="s">
        <v>5902</v>
      </c>
      <c r="V643" s="102"/>
      <c r="W643" s="4" t="s">
        <v>5902</v>
      </c>
      <c r="X643" s="4" t="s">
        <v>9</v>
      </c>
      <c r="Y643" s="4" t="s">
        <v>11</v>
      </c>
      <c r="Z643" s="4" t="s">
        <v>9</v>
      </c>
      <c r="AA643" s="4" t="s">
        <v>9</v>
      </c>
      <c r="AB643" s="102"/>
      <c r="AC643" s="102"/>
      <c r="AD643" s="102"/>
      <c r="AE643" s="102">
        <v>44502</v>
      </c>
      <c r="AF643" s="102"/>
      <c r="AG643" s="102"/>
      <c r="AH643" s="4" t="s">
        <v>5903</v>
      </c>
      <c r="AI643" s="4" t="s">
        <v>9</v>
      </c>
      <c r="AJ643" s="4" t="s">
        <v>9</v>
      </c>
      <c r="AK643" s="4" t="s">
        <v>9</v>
      </c>
      <c r="AL643" s="4" t="s">
        <v>5904</v>
      </c>
      <c r="AM643" s="4" t="s">
        <v>5905</v>
      </c>
      <c r="AN643" s="4" t="s">
        <v>9</v>
      </c>
      <c r="AO643" s="4" t="s">
        <v>9</v>
      </c>
      <c r="AP643" s="4" t="s">
        <v>5902</v>
      </c>
      <c r="AQ643" s="4" t="s">
        <v>9</v>
      </c>
      <c r="AR643" s="4" t="s">
        <v>9</v>
      </c>
      <c r="AS643" s="4" t="s">
        <v>9</v>
      </c>
      <c r="AT643" s="4" t="s">
        <v>9</v>
      </c>
      <c r="AU643" s="4" t="s">
        <v>9</v>
      </c>
      <c r="AV643" s="102"/>
      <c r="AW643" s="4" t="s">
        <v>5902</v>
      </c>
      <c r="AX643" s="4" t="s">
        <v>9</v>
      </c>
      <c r="AY643" s="4" t="s">
        <v>9</v>
      </c>
      <c r="AZ643" s="4" t="s">
        <v>9</v>
      </c>
      <c r="BA643" s="4" t="s">
        <v>9</v>
      </c>
      <c r="BB643" s="103">
        <v>0</v>
      </c>
      <c r="BC643" s="102"/>
      <c r="BD643" s="4" t="s">
        <v>9</v>
      </c>
      <c r="BE643" s="102"/>
      <c r="BF643" s="102"/>
      <c r="BG643" s="4" t="s">
        <v>9</v>
      </c>
      <c r="BH643" s="4" t="s">
        <v>5906</v>
      </c>
      <c r="BI643" s="4" t="s">
        <v>9</v>
      </c>
      <c r="BJ643" s="4" t="s">
        <v>9</v>
      </c>
      <c r="BK643" s="4" t="s">
        <v>9</v>
      </c>
      <c r="BL643" s="4" t="s">
        <v>9</v>
      </c>
      <c r="BM643" s="4" t="s">
        <v>9</v>
      </c>
      <c r="BN643" s="4" t="s">
        <v>5907</v>
      </c>
      <c r="BO643" s="4" t="s">
        <v>5908</v>
      </c>
      <c r="BP643" s="4" t="s">
        <v>9</v>
      </c>
      <c r="BQ643" s="4" t="s">
        <v>9</v>
      </c>
      <c r="BR643" s="4" t="s">
        <v>5902</v>
      </c>
      <c r="BS643" s="4" t="s">
        <v>9</v>
      </c>
      <c r="BT643" s="4" t="s">
        <v>9</v>
      </c>
      <c r="BU643" s="4" t="s">
        <v>9</v>
      </c>
      <c r="BV643" s="4" t="s">
        <v>9</v>
      </c>
      <c r="BW643" s="4" t="s">
        <v>9</v>
      </c>
      <c r="BX643" s="4" t="s">
        <v>5901</v>
      </c>
      <c r="BY643" s="4" t="s">
        <v>9</v>
      </c>
      <c r="BZ643" s="4" t="s">
        <v>9</v>
      </c>
      <c r="CA643" s="4" t="s">
        <v>9</v>
      </c>
      <c r="CB643" s="4" t="s">
        <v>9</v>
      </c>
      <c r="CC643" s="4" t="s">
        <v>9</v>
      </c>
      <c r="CD643" s="4" t="s">
        <v>9</v>
      </c>
      <c r="CE643" s="4" t="s">
        <v>9</v>
      </c>
      <c r="CF643" s="4" t="s">
        <v>5902</v>
      </c>
      <c r="CG643" s="4" t="s">
        <v>9</v>
      </c>
      <c r="CH643" s="4" t="s">
        <v>9</v>
      </c>
      <c r="CI643" s="4" t="s">
        <v>9</v>
      </c>
      <c r="CJ643" s="4" t="s">
        <v>9</v>
      </c>
      <c r="CK643" s="104">
        <v>0.51758101851852001</v>
      </c>
      <c r="CL643" s="104">
        <v>0</v>
      </c>
      <c r="CM643" s="4" t="s">
        <v>9</v>
      </c>
      <c r="CN643" s="4" t="s">
        <v>5902</v>
      </c>
      <c r="CO643" s="4" t="s">
        <v>9</v>
      </c>
      <c r="CP643" s="4" t="s">
        <v>9</v>
      </c>
      <c r="CQ643" s="4" t="s">
        <v>9</v>
      </c>
      <c r="CR643" s="4" t="s">
        <v>9</v>
      </c>
      <c r="CS643" s="4" t="s">
        <v>9</v>
      </c>
      <c r="CT643" s="4" t="s">
        <v>9</v>
      </c>
      <c r="CU643" s="4" t="s">
        <v>9</v>
      </c>
      <c r="CV643" s="4" t="s">
        <v>11</v>
      </c>
      <c r="CW643" s="4" t="s">
        <v>5909</v>
      </c>
      <c r="CX643" s="4" t="s">
        <v>9</v>
      </c>
      <c r="CY643" s="4" t="s">
        <v>9</v>
      </c>
      <c r="CZ643" s="4" t="s">
        <v>9</v>
      </c>
      <c r="DA643" s="4" t="s">
        <v>9</v>
      </c>
      <c r="DB643" s="4" t="s">
        <v>9</v>
      </c>
      <c r="DC643" s="102"/>
      <c r="DE643" s="8" t="str">
        <f t="shared" ref="DE643:DE706" si="20">LEFT(I643,6)</f>
        <v>XPY310</v>
      </c>
      <c r="DF643" s="8" t="str">
        <f t="shared" ref="DF643:DF706" si="21">MID(I643,8,100)</f>
        <v>Notice Period Paid Out</v>
      </c>
    </row>
    <row r="644" spans="1:110">
      <c r="A644" s="4" t="s">
        <v>6550</v>
      </c>
      <c r="B644" s="4" t="s">
        <v>5899</v>
      </c>
      <c r="C644" s="4" t="s">
        <v>4955</v>
      </c>
      <c r="D644" s="4" t="s">
        <v>9</v>
      </c>
      <c r="E644" s="4" t="s">
        <v>5900</v>
      </c>
      <c r="F644" s="102">
        <v>44502</v>
      </c>
      <c r="G644" s="4" t="s">
        <v>9</v>
      </c>
      <c r="H644" s="102"/>
      <c r="I644" s="4" t="s">
        <v>7318</v>
      </c>
      <c r="J644" s="4" t="s">
        <v>9</v>
      </c>
      <c r="K644" s="4" t="s">
        <v>5002</v>
      </c>
      <c r="L644" s="4" t="s">
        <v>9</v>
      </c>
      <c r="M644" s="4" t="s">
        <v>9</v>
      </c>
      <c r="N644" s="4" t="s">
        <v>5002</v>
      </c>
      <c r="O644" s="4" t="s">
        <v>4955</v>
      </c>
      <c r="P644" s="4" t="s">
        <v>5901</v>
      </c>
      <c r="Q644" s="4" t="s">
        <v>9</v>
      </c>
      <c r="R644" s="4" t="s">
        <v>9</v>
      </c>
      <c r="S644" s="4" t="s">
        <v>11</v>
      </c>
      <c r="T644" s="4" t="s">
        <v>1449</v>
      </c>
      <c r="U644" s="4" t="s">
        <v>5902</v>
      </c>
      <c r="V644" s="102"/>
      <c r="W644" s="4" t="s">
        <v>5902</v>
      </c>
      <c r="X644" s="4" t="s">
        <v>9</v>
      </c>
      <c r="Y644" s="4" t="s">
        <v>11</v>
      </c>
      <c r="Z644" s="4" t="s">
        <v>9</v>
      </c>
      <c r="AA644" s="4" t="s">
        <v>9</v>
      </c>
      <c r="AB644" s="102"/>
      <c r="AC644" s="102"/>
      <c r="AD644" s="102"/>
      <c r="AE644" s="102">
        <v>44502</v>
      </c>
      <c r="AF644" s="102"/>
      <c r="AG644" s="102"/>
      <c r="AH644" s="4" t="s">
        <v>5903</v>
      </c>
      <c r="AI644" s="4" t="s">
        <v>9</v>
      </c>
      <c r="AJ644" s="4" t="s">
        <v>9</v>
      </c>
      <c r="AK644" s="4" t="s">
        <v>9</v>
      </c>
      <c r="AL644" s="4" t="s">
        <v>5904</v>
      </c>
      <c r="AM644" s="4" t="s">
        <v>5905</v>
      </c>
      <c r="AN644" s="4" t="s">
        <v>9</v>
      </c>
      <c r="AO644" s="4" t="s">
        <v>9</v>
      </c>
      <c r="AP644" s="4" t="s">
        <v>5902</v>
      </c>
      <c r="AQ644" s="4" t="s">
        <v>9</v>
      </c>
      <c r="AR644" s="4" t="s">
        <v>9</v>
      </c>
      <c r="AS644" s="4" t="s">
        <v>9</v>
      </c>
      <c r="AT644" s="4" t="s">
        <v>9</v>
      </c>
      <c r="AU644" s="4" t="s">
        <v>9</v>
      </c>
      <c r="AV644" s="102"/>
      <c r="AW644" s="4" t="s">
        <v>5902</v>
      </c>
      <c r="AX644" s="4" t="s">
        <v>9</v>
      </c>
      <c r="AY644" s="4" t="s">
        <v>9</v>
      </c>
      <c r="AZ644" s="4" t="s">
        <v>9</v>
      </c>
      <c r="BA644" s="4" t="s">
        <v>9</v>
      </c>
      <c r="BB644" s="103">
        <v>0</v>
      </c>
      <c r="BC644" s="102"/>
      <c r="BD644" s="4" t="s">
        <v>9</v>
      </c>
      <c r="BE644" s="102"/>
      <c r="BF644" s="102"/>
      <c r="BG644" s="4" t="s">
        <v>9</v>
      </c>
      <c r="BH644" s="4" t="s">
        <v>5906</v>
      </c>
      <c r="BI644" s="4" t="s">
        <v>9</v>
      </c>
      <c r="BJ644" s="4" t="s">
        <v>9</v>
      </c>
      <c r="BK644" s="4" t="s">
        <v>9</v>
      </c>
      <c r="BL644" s="4" t="s">
        <v>9</v>
      </c>
      <c r="BM644" s="4" t="s">
        <v>9</v>
      </c>
      <c r="BN644" s="4" t="s">
        <v>5907</v>
      </c>
      <c r="BO644" s="4" t="s">
        <v>5908</v>
      </c>
      <c r="BP644" s="4" t="s">
        <v>9</v>
      </c>
      <c r="BQ644" s="4" t="s">
        <v>9</v>
      </c>
      <c r="BR644" s="4" t="s">
        <v>5902</v>
      </c>
      <c r="BS644" s="4" t="s">
        <v>9</v>
      </c>
      <c r="BT644" s="4" t="s">
        <v>9</v>
      </c>
      <c r="BU644" s="4" t="s">
        <v>9</v>
      </c>
      <c r="BV644" s="4" t="s">
        <v>9</v>
      </c>
      <c r="BW644" s="4" t="s">
        <v>9</v>
      </c>
      <c r="BX644" s="4" t="s">
        <v>5901</v>
      </c>
      <c r="BY644" s="4" t="s">
        <v>9</v>
      </c>
      <c r="BZ644" s="4" t="s">
        <v>9</v>
      </c>
      <c r="CA644" s="4" t="s">
        <v>9</v>
      </c>
      <c r="CB644" s="4" t="s">
        <v>9</v>
      </c>
      <c r="CC644" s="4" t="s">
        <v>9</v>
      </c>
      <c r="CD644" s="4" t="s">
        <v>9</v>
      </c>
      <c r="CE644" s="4" t="s">
        <v>9</v>
      </c>
      <c r="CF644" s="4" t="s">
        <v>5902</v>
      </c>
      <c r="CG644" s="4" t="s">
        <v>9</v>
      </c>
      <c r="CH644" s="4" t="s">
        <v>9</v>
      </c>
      <c r="CI644" s="4" t="s">
        <v>9</v>
      </c>
      <c r="CJ644" s="4" t="s">
        <v>9</v>
      </c>
      <c r="CK644" s="104">
        <v>0.51758101851852001</v>
      </c>
      <c r="CL644" s="104">
        <v>0</v>
      </c>
      <c r="CM644" s="4" t="s">
        <v>9</v>
      </c>
      <c r="CN644" s="4" t="s">
        <v>5902</v>
      </c>
      <c r="CO644" s="4" t="s">
        <v>9</v>
      </c>
      <c r="CP644" s="4" t="s">
        <v>9</v>
      </c>
      <c r="CQ644" s="4" t="s">
        <v>9</v>
      </c>
      <c r="CR644" s="4" t="s">
        <v>9</v>
      </c>
      <c r="CS644" s="4" t="s">
        <v>9</v>
      </c>
      <c r="CT644" s="4" t="s">
        <v>9</v>
      </c>
      <c r="CU644" s="4" t="s">
        <v>9</v>
      </c>
      <c r="CV644" s="4" t="s">
        <v>11</v>
      </c>
      <c r="CW644" s="4" t="s">
        <v>5909</v>
      </c>
      <c r="CX644" s="4" t="s">
        <v>9</v>
      </c>
      <c r="CY644" s="4" t="s">
        <v>9</v>
      </c>
      <c r="CZ644" s="4" t="s">
        <v>9</v>
      </c>
      <c r="DA644" s="4" t="s">
        <v>9</v>
      </c>
      <c r="DB644" s="4" t="s">
        <v>9</v>
      </c>
      <c r="DC644" s="102"/>
      <c r="DE644" s="8" t="str">
        <f t="shared" si="20"/>
        <v>XPY311</v>
      </c>
      <c r="DF644" s="8" t="str">
        <f t="shared" si="21"/>
        <v>Backpay (short term)</v>
      </c>
    </row>
    <row r="645" spans="1:110">
      <c r="A645" s="4" t="s">
        <v>6551</v>
      </c>
      <c r="B645" s="4" t="s">
        <v>5899</v>
      </c>
      <c r="C645" s="4" t="s">
        <v>4955</v>
      </c>
      <c r="D645" s="4" t="s">
        <v>9</v>
      </c>
      <c r="E645" s="4" t="s">
        <v>5900</v>
      </c>
      <c r="F645" s="102">
        <v>44502</v>
      </c>
      <c r="G645" s="4" t="s">
        <v>9</v>
      </c>
      <c r="H645" s="102"/>
      <c r="I645" s="4" t="s">
        <v>7319</v>
      </c>
      <c r="J645" s="4" t="s">
        <v>9</v>
      </c>
      <c r="K645" s="4" t="s">
        <v>5002</v>
      </c>
      <c r="L645" s="4" t="s">
        <v>9</v>
      </c>
      <c r="M645" s="4" t="s">
        <v>9</v>
      </c>
      <c r="N645" s="4" t="s">
        <v>5002</v>
      </c>
      <c r="O645" s="4" t="s">
        <v>4955</v>
      </c>
      <c r="P645" s="4" t="s">
        <v>5901</v>
      </c>
      <c r="Q645" s="4" t="s">
        <v>9</v>
      </c>
      <c r="R645" s="4" t="s">
        <v>9</v>
      </c>
      <c r="S645" s="4" t="s">
        <v>11</v>
      </c>
      <c r="T645" s="4" t="s">
        <v>1449</v>
      </c>
      <c r="U645" s="4" t="s">
        <v>5902</v>
      </c>
      <c r="V645" s="102"/>
      <c r="W645" s="4" t="s">
        <v>5902</v>
      </c>
      <c r="X645" s="4" t="s">
        <v>9</v>
      </c>
      <c r="Y645" s="4" t="s">
        <v>11</v>
      </c>
      <c r="Z645" s="4" t="s">
        <v>9</v>
      </c>
      <c r="AA645" s="4" t="s">
        <v>9</v>
      </c>
      <c r="AB645" s="102"/>
      <c r="AC645" s="102"/>
      <c r="AD645" s="102"/>
      <c r="AE645" s="102">
        <v>44502</v>
      </c>
      <c r="AF645" s="102"/>
      <c r="AG645" s="102"/>
      <c r="AH645" s="4" t="s">
        <v>5903</v>
      </c>
      <c r="AI645" s="4" t="s">
        <v>9</v>
      </c>
      <c r="AJ645" s="4" t="s">
        <v>9</v>
      </c>
      <c r="AK645" s="4" t="s">
        <v>9</v>
      </c>
      <c r="AL645" s="4" t="s">
        <v>5904</v>
      </c>
      <c r="AM645" s="4" t="s">
        <v>5905</v>
      </c>
      <c r="AN645" s="4" t="s">
        <v>9</v>
      </c>
      <c r="AO645" s="4" t="s">
        <v>9</v>
      </c>
      <c r="AP645" s="4" t="s">
        <v>5902</v>
      </c>
      <c r="AQ645" s="4" t="s">
        <v>9</v>
      </c>
      <c r="AR645" s="4" t="s">
        <v>9</v>
      </c>
      <c r="AS645" s="4" t="s">
        <v>9</v>
      </c>
      <c r="AT645" s="4" t="s">
        <v>9</v>
      </c>
      <c r="AU645" s="4" t="s">
        <v>9</v>
      </c>
      <c r="AV645" s="102"/>
      <c r="AW645" s="4" t="s">
        <v>5902</v>
      </c>
      <c r="AX645" s="4" t="s">
        <v>9</v>
      </c>
      <c r="AY645" s="4" t="s">
        <v>9</v>
      </c>
      <c r="AZ645" s="4" t="s">
        <v>9</v>
      </c>
      <c r="BA645" s="4" t="s">
        <v>9</v>
      </c>
      <c r="BB645" s="103">
        <v>0</v>
      </c>
      <c r="BC645" s="102"/>
      <c r="BD645" s="4" t="s">
        <v>9</v>
      </c>
      <c r="BE645" s="102"/>
      <c r="BF645" s="102"/>
      <c r="BG645" s="4" t="s">
        <v>9</v>
      </c>
      <c r="BH645" s="4" t="s">
        <v>5906</v>
      </c>
      <c r="BI645" s="4" t="s">
        <v>9</v>
      </c>
      <c r="BJ645" s="4" t="s">
        <v>9</v>
      </c>
      <c r="BK645" s="4" t="s">
        <v>9</v>
      </c>
      <c r="BL645" s="4" t="s">
        <v>9</v>
      </c>
      <c r="BM645" s="4" t="s">
        <v>9</v>
      </c>
      <c r="BN645" s="4" t="s">
        <v>5907</v>
      </c>
      <c r="BO645" s="4" t="s">
        <v>5908</v>
      </c>
      <c r="BP645" s="4" t="s">
        <v>9</v>
      </c>
      <c r="BQ645" s="4" t="s">
        <v>9</v>
      </c>
      <c r="BR645" s="4" t="s">
        <v>5902</v>
      </c>
      <c r="BS645" s="4" t="s">
        <v>9</v>
      </c>
      <c r="BT645" s="4" t="s">
        <v>9</v>
      </c>
      <c r="BU645" s="4" t="s">
        <v>9</v>
      </c>
      <c r="BV645" s="4" t="s">
        <v>9</v>
      </c>
      <c r="BW645" s="4" t="s">
        <v>9</v>
      </c>
      <c r="BX645" s="4" t="s">
        <v>5901</v>
      </c>
      <c r="BY645" s="4" t="s">
        <v>9</v>
      </c>
      <c r="BZ645" s="4" t="s">
        <v>9</v>
      </c>
      <c r="CA645" s="4" t="s">
        <v>9</v>
      </c>
      <c r="CB645" s="4" t="s">
        <v>9</v>
      </c>
      <c r="CC645" s="4" t="s">
        <v>9</v>
      </c>
      <c r="CD645" s="4" t="s">
        <v>9</v>
      </c>
      <c r="CE645" s="4" t="s">
        <v>9</v>
      </c>
      <c r="CF645" s="4" t="s">
        <v>5902</v>
      </c>
      <c r="CG645" s="4" t="s">
        <v>9</v>
      </c>
      <c r="CH645" s="4" t="s">
        <v>9</v>
      </c>
      <c r="CI645" s="4" t="s">
        <v>9</v>
      </c>
      <c r="CJ645" s="4" t="s">
        <v>9</v>
      </c>
      <c r="CK645" s="104">
        <v>0.51759259259259005</v>
      </c>
      <c r="CL645" s="104">
        <v>0</v>
      </c>
      <c r="CM645" s="4" t="s">
        <v>9</v>
      </c>
      <c r="CN645" s="4" t="s">
        <v>5902</v>
      </c>
      <c r="CO645" s="4" t="s">
        <v>9</v>
      </c>
      <c r="CP645" s="4" t="s">
        <v>9</v>
      </c>
      <c r="CQ645" s="4" t="s">
        <v>9</v>
      </c>
      <c r="CR645" s="4" t="s">
        <v>9</v>
      </c>
      <c r="CS645" s="4" t="s">
        <v>9</v>
      </c>
      <c r="CT645" s="4" t="s">
        <v>9</v>
      </c>
      <c r="CU645" s="4" t="s">
        <v>9</v>
      </c>
      <c r="CV645" s="4" t="s">
        <v>11</v>
      </c>
      <c r="CW645" s="4" t="s">
        <v>5909</v>
      </c>
      <c r="CX645" s="4" t="s">
        <v>9</v>
      </c>
      <c r="CY645" s="4" t="s">
        <v>9</v>
      </c>
      <c r="CZ645" s="4" t="s">
        <v>9</v>
      </c>
      <c r="DA645" s="4" t="s">
        <v>9</v>
      </c>
      <c r="DB645" s="4" t="s">
        <v>9</v>
      </c>
      <c r="DC645" s="102"/>
      <c r="DE645" s="8" t="str">
        <f t="shared" si="20"/>
        <v>XPY312</v>
      </c>
      <c r="DF645" s="8" t="str">
        <f t="shared" si="21"/>
        <v>Parental Leave Top Up</v>
      </c>
    </row>
    <row r="646" spans="1:110">
      <c r="A646" s="4" t="s">
        <v>6552</v>
      </c>
      <c r="B646" s="4" t="s">
        <v>5899</v>
      </c>
      <c r="C646" s="4" t="s">
        <v>4955</v>
      </c>
      <c r="D646" s="4" t="s">
        <v>9</v>
      </c>
      <c r="E646" s="4" t="s">
        <v>5900</v>
      </c>
      <c r="F646" s="102">
        <v>44502</v>
      </c>
      <c r="G646" s="4" t="s">
        <v>9</v>
      </c>
      <c r="H646" s="102"/>
      <c r="I646" s="4" t="s">
        <v>7320</v>
      </c>
      <c r="J646" s="4" t="s">
        <v>9</v>
      </c>
      <c r="K646" s="4" t="s">
        <v>5002</v>
      </c>
      <c r="L646" s="4" t="s">
        <v>9</v>
      </c>
      <c r="M646" s="4" t="s">
        <v>9</v>
      </c>
      <c r="N646" s="4" t="s">
        <v>5002</v>
      </c>
      <c r="O646" s="4" t="s">
        <v>4955</v>
      </c>
      <c r="P646" s="4" t="s">
        <v>5901</v>
      </c>
      <c r="Q646" s="4" t="s">
        <v>9</v>
      </c>
      <c r="R646" s="4" t="s">
        <v>9</v>
      </c>
      <c r="S646" s="4" t="s">
        <v>11</v>
      </c>
      <c r="T646" s="4" t="s">
        <v>1449</v>
      </c>
      <c r="U646" s="4" t="s">
        <v>5902</v>
      </c>
      <c r="V646" s="102"/>
      <c r="W646" s="4" t="s">
        <v>5902</v>
      </c>
      <c r="X646" s="4" t="s">
        <v>9</v>
      </c>
      <c r="Y646" s="4" t="s">
        <v>11</v>
      </c>
      <c r="Z646" s="4" t="s">
        <v>9</v>
      </c>
      <c r="AA646" s="4" t="s">
        <v>9</v>
      </c>
      <c r="AB646" s="102"/>
      <c r="AC646" s="102"/>
      <c r="AD646" s="102"/>
      <c r="AE646" s="102">
        <v>44502</v>
      </c>
      <c r="AF646" s="102"/>
      <c r="AG646" s="102"/>
      <c r="AH646" s="4" t="s">
        <v>5903</v>
      </c>
      <c r="AI646" s="4" t="s">
        <v>9</v>
      </c>
      <c r="AJ646" s="4" t="s">
        <v>9</v>
      </c>
      <c r="AK646" s="4" t="s">
        <v>9</v>
      </c>
      <c r="AL646" s="4" t="s">
        <v>5904</v>
      </c>
      <c r="AM646" s="4" t="s">
        <v>5905</v>
      </c>
      <c r="AN646" s="4" t="s">
        <v>9</v>
      </c>
      <c r="AO646" s="4" t="s">
        <v>9</v>
      </c>
      <c r="AP646" s="4" t="s">
        <v>5902</v>
      </c>
      <c r="AQ646" s="4" t="s">
        <v>9</v>
      </c>
      <c r="AR646" s="4" t="s">
        <v>9</v>
      </c>
      <c r="AS646" s="4" t="s">
        <v>9</v>
      </c>
      <c r="AT646" s="4" t="s">
        <v>9</v>
      </c>
      <c r="AU646" s="4" t="s">
        <v>9</v>
      </c>
      <c r="AV646" s="102"/>
      <c r="AW646" s="4" t="s">
        <v>5902</v>
      </c>
      <c r="AX646" s="4" t="s">
        <v>9</v>
      </c>
      <c r="AY646" s="4" t="s">
        <v>9</v>
      </c>
      <c r="AZ646" s="4" t="s">
        <v>9</v>
      </c>
      <c r="BA646" s="4" t="s">
        <v>9</v>
      </c>
      <c r="BB646" s="103">
        <v>0</v>
      </c>
      <c r="BC646" s="102"/>
      <c r="BD646" s="4" t="s">
        <v>9</v>
      </c>
      <c r="BE646" s="102"/>
      <c r="BF646" s="102"/>
      <c r="BG646" s="4" t="s">
        <v>9</v>
      </c>
      <c r="BH646" s="4" t="s">
        <v>5906</v>
      </c>
      <c r="BI646" s="4" t="s">
        <v>9</v>
      </c>
      <c r="BJ646" s="4" t="s">
        <v>9</v>
      </c>
      <c r="BK646" s="4" t="s">
        <v>9</v>
      </c>
      <c r="BL646" s="4" t="s">
        <v>9</v>
      </c>
      <c r="BM646" s="4" t="s">
        <v>9</v>
      </c>
      <c r="BN646" s="4" t="s">
        <v>5907</v>
      </c>
      <c r="BO646" s="4" t="s">
        <v>5908</v>
      </c>
      <c r="BP646" s="4" t="s">
        <v>9</v>
      </c>
      <c r="BQ646" s="4" t="s">
        <v>9</v>
      </c>
      <c r="BR646" s="4" t="s">
        <v>5902</v>
      </c>
      <c r="BS646" s="4" t="s">
        <v>9</v>
      </c>
      <c r="BT646" s="4" t="s">
        <v>9</v>
      </c>
      <c r="BU646" s="4" t="s">
        <v>9</v>
      </c>
      <c r="BV646" s="4" t="s">
        <v>9</v>
      </c>
      <c r="BW646" s="4" t="s">
        <v>9</v>
      </c>
      <c r="BX646" s="4" t="s">
        <v>5901</v>
      </c>
      <c r="BY646" s="4" t="s">
        <v>9</v>
      </c>
      <c r="BZ646" s="4" t="s">
        <v>9</v>
      </c>
      <c r="CA646" s="4" t="s">
        <v>9</v>
      </c>
      <c r="CB646" s="4" t="s">
        <v>9</v>
      </c>
      <c r="CC646" s="4" t="s">
        <v>9</v>
      </c>
      <c r="CD646" s="4" t="s">
        <v>9</v>
      </c>
      <c r="CE646" s="4" t="s">
        <v>9</v>
      </c>
      <c r="CF646" s="4" t="s">
        <v>5902</v>
      </c>
      <c r="CG646" s="4" t="s">
        <v>9</v>
      </c>
      <c r="CH646" s="4" t="s">
        <v>9</v>
      </c>
      <c r="CI646" s="4" t="s">
        <v>9</v>
      </c>
      <c r="CJ646" s="4" t="s">
        <v>9</v>
      </c>
      <c r="CK646" s="104">
        <v>0.51759259259259005</v>
      </c>
      <c r="CL646" s="104">
        <v>0</v>
      </c>
      <c r="CM646" s="4" t="s">
        <v>9</v>
      </c>
      <c r="CN646" s="4" t="s">
        <v>5902</v>
      </c>
      <c r="CO646" s="4" t="s">
        <v>9</v>
      </c>
      <c r="CP646" s="4" t="s">
        <v>9</v>
      </c>
      <c r="CQ646" s="4" t="s">
        <v>9</v>
      </c>
      <c r="CR646" s="4" t="s">
        <v>9</v>
      </c>
      <c r="CS646" s="4" t="s">
        <v>9</v>
      </c>
      <c r="CT646" s="4" t="s">
        <v>9</v>
      </c>
      <c r="CU646" s="4" t="s">
        <v>9</v>
      </c>
      <c r="CV646" s="4" t="s">
        <v>11</v>
      </c>
      <c r="CW646" s="4" t="s">
        <v>5909</v>
      </c>
      <c r="CX646" s="4" t="s">
        <v>9</v>
      </c>
      <c r="CY646" s="4" t="s">
        <v>9</v>
      </c>
      <c r="CZ646" s="4" t="s">
        <v>9</v>
      </c>
      <c r="DA646" s="4" t="s">
        <v>9</v>
      </c>
      <c r="DB646" s="4" t="s">
        <v>9</v>
      </c>
      <c r="DC646" s="102"/>
      <c r="DE646" s="8" t="str">
        <f t="shared" si="20"/>
        <v>XPY313</v>
      </c>
      <c r="DF646" s="8" t="str">
        <f t="shared" si="21"/>
        <v>Expense claims taxable</v>
      </c>
    </row>
    <row r="647" spans="1:110">
      <c r="A647" s="4" t="s">
        <v>6553</v>
      </c>
      <c r="B647" s="4" t="s">
        <v>5899</v>
      </c>
      <c r="C647" s="4" t="s">
        <v>4955</v>
      </c>
      <c r="D647" s="4" t="s">
        <v>9</v>
      </c>
      <c r="E647" s="4" t="s">
        <v>5900</v>
      </c>
      <c r="F647" s="102">
        <v>44502</v>
      </c>
      <c r="G647" s="4" t="s">
        <v>9</v>
      </c>
      <c r="H647" s="102"/>
      <c r="I647" s="4" t="s">
        <v>7321</v>
      </c>
      <c r="J647" s="4" t="s">
        <v>9</v>
      </c>
      <c r="K647" s="4" t="s">
        <v>5002</v>
      </c>
      <c r="L647" s="4" t="s">
        <v>9</v>
      </c>
      <c r="M647" s="4" t="s">
        <v>9</v>
      </c>
      <c r="N647" s="4" t="s">
        <v>5002</v>
      </c>
      <c r="O647" s="4" t="s">
        <v>4955</v>
      </c>
      <c r="P647" s="4" t="s">
        <v>5901</v>
      </c>
      <c r="Q647" s="4" t="s">
        <v>9</v>
      </c>
      <c r="R647" s="4" t="s">
        <v>9</v>
      </c>
      <c r="S647" s="4" t="s">
        <v>11</v>
      </c>
      <c r="T647" s="4" t="s">
        <v>1449</v>
      </c>
      <c r="U647" s="4" t="s">
        <v>5902</v>
      </c>
      <c r="V647" s="102"/>
      <c r="W647" s="4" t="s">
        <v>5902</v>
      </c>
      <c r="X647" s="4" t="s">
        <v>9</v>
      </c>
      <c r="Y647" s="4" t="s">
        <v>11</v>
      </c>
      <c r="Z647" s="4" t="s">
        <v>9</v>
      </c>
      <c r="AA647" s="4" t="s">
        <v>9</v>
      </c>
      <c r="AB647" s="102"/>
      <c r="AC647" s="102"/>
      <c r="AD647" s="102"/>
      <c r="AE647" s="102">
        <v>44502</v>
      </c>
      <c r="AF647" s="102"/>
      <c r="AG647" s="102"/>
      <c r="AH647" s="4" t="s">
        <v>5903</v>
      </c>
      <c r="AI647" s="4" t="s">
        <v>9</v>
      </c>
      <c r="AJ647" s="4" t="s">
        <v>9</v>
      </c>
      <c r="AK647" s="4" t="s">
        <v>9</v>
      </c>
      <c r="AL647" s="4" t="s">
        <v>5904</v>
      </c>
      <c r="AM647" s="4" t="s">
        <v>5905</v>
      </c>
      <c r="AN647" s="4" t="s">
        <v>9</v>
      </c>
      <c r="AO647" s="4" t="s">
        <v>9</v>
      </c>
      <c r="AP647" s="4" t="s">
        <v>5902</v>
      </c>
      <c r="AQ647" s="4" t="s">
        <v>9</v>
      </c>
      <c r="AR647" s="4" t="s">
        <v>9</v>
      </c>
      <c r="AS647" s="4" t="s">
        <v>9</v>
      </c>
      <c r="AT647" s="4" t="s">
        <v>9</v>
      </c>
      <c r="AU647" s="4" t="s">
        <v>9</v>
      </c>
      <c r="AV647" s="102"/>
      <c r="AW647" s="4" t="s">
        <v>5902</v>
      </c>
      <c r="AX647" s="4" t="s">
        <v>9</v>
      </c>
      <c r="AY647" s="4" t="s">
        <v>9</v>
      </c>
      <c r="AZ647" s="4" t="s">
        <v>9</v>
      </c>
      <c r="BA647" s="4" t="s">
        <v>9</v>
      </c>
      <c r="BB647" s="103">
        <v>0</v>
      </c>
      <c r="BC647" s="102"/>
      <c r="BD647" s="4" t="s">
        <v>9</v>
      </c>
      <c r="BE647" s="102"/>
      <c r="BF647" s="102"/>
      <c r="BG647" s="4" t="s">
        <v>9</v>
      </c>
      <c r="BH647" s="4" t="s">
        <v>5906</v>
      </c>
      <c r="BI647" s="4" t="s">
        <v>9</v>
      </c>
      <c r="BJ647" s="4" t="s">
        <v>9</v>
      </c>
      <c r="BK647" s="4" t="s">
        <v>9</v>
      </c>
      <c r="BL647" s="4" t="s">
        <v>9</v>
      </c>
      <c r="BM647" s="4" t="s">
        <v>9</v>
      </c>
      <c r="BN647" s="4" t="s">
        <v>5907</v>
      </c>
      <c r="BO647" s="4" t="s">
        <v>5908</v>
      </c>
      <c r="BP647" s="4" t="s">
        <v>9</v>
      </c>
      <c r="BQ647" s="4" t="s">
        <v>9</v>
      </c>
      <c r="BR647" s="4" t="s">
        <v>5902</v>
      </c>
      <c r="BS647" s="4" t="s">
        <v>9</v>
      </c>
      <c r="BT647" s="4" t="s">
        <v>9</v>
      </c>
      <c r="BU647" s="4" t="s">
        <v>9</v>
      </c>
      <c r="BV647" s="4" t="s">
        <v>9</v>
      </c>
      <c r="BW647" s="4" t="s">
        <v>9</v>
      </c>
      <c r="BX647" s="4" t="s">
        <v>5901</v>
      </c>
      <c r="BY647" s="4" t="s">
        <v>9</v>
      </c>
      <c r="BZ647" s="4" t="s">
        <v>9</v>
      </c>
      <c r="CA647" s="4" t="s">
        <v>9</v>
      </c>
      <c r="CB647" s="4" t="s">
        <v>9</v>
      </c>
      <c r="CC647" s="4" t="s">
        <v>9</v>
      </c>
      <c r="CD647" s="4" t="s">
        <v>9</v>
      </c>
      <c r="CE647" s="4" t="s">
        <v>9</v>
      </c>
      <c r="CF647" s="4" t="s">
        <v>5902</v>
      </c>
      <c r="CG647" s="4" t="s">
        <v>9</v>
      </c>
      <c r="CH647" s="4" t="s">
        <v>9</v>
      </c>
      <c r="CI647" s="4" t="s">
        <v>9</v>
      </c>
      <c r="CJ647" s="4" t="s">
        <v>9</v>
      </c>
      <c r="CK647" s="104">
        <v>0.51759259259259005</v>
      </c>
      <c r="CL647" s="104">
        <v>0</v>
      </c>
      <c r="CM647" s="4" t="s">
        <v>9</v>
      </c>
      <c r="CN647" s="4" t="s">
        <v>5902</v>
      </c>
      <c r="CO647" s="4" t="s">
        <v>9</v>
      </c>
      <c r="CP647" s="4" t="s">
        <v>9</v>
      </c>
      <c r="CQ647" s="4" t="s">
        <v>9</v>
      </c>
      <c r="CR647" s="4" t="s">
        <v>9</v>
      </c>
      <c r="CS647" s="4" t="s">
        <v>9</v>
      </c>
      <c r="CT647" s="4" t="s">
        <v>9</v>
      </c>
      <c r="CU647" s="4" t="s">
        <v>9</v>
      </c>
      <c r="CV647" s="4" t="s">
        <v>11</v>
      </c>
      <c r="CW647" s="4" t="s">
        <v>5909</v>
      </c>
      <c r="CX647" s="4" t="s">
        <v>9</v>
      </c>
      <c r="CY647" s="4" t="s">
        <v>9</v>
      </c>
      <c r="CZ647" s="4" t="s">
        <v>9</v>
      </c>
      <c r="DA647" s="4" t="s">
        <v>9</v>
      </c>
      <c r="DB647" s="4" t="s">
        <v>9</v>
      </c>
      <c r="DC647" s="102"/>
      <c r="DE647" s="8" t="str">
        <f t="shared" si="20"/>
        <v>XPY314</v>
      </c>
      <c r="DF647" s="8" t="str">
        <f t="shared" si="21"/>
        <v>Childcare Reimbursement</v>
      </c>
    </row>
    <row r="648" spans="1:110">
      <c r="A648" s="4" t="s">
        <v>6554</v>
      </c>
      <c r="B648" s="4" t="s">
        <v>5899</v>
      </c>
      <c r="C648" s="4" t="s">
        <v>4955</v>
      </c>
      <c r="D648" s="4" t="s">
        <v>9</v>
      </c>
      <c r="E648" s="4" t="s">
        <v>5900</v>
      </c>
      <c r="F648" s="102">
        <v>44502</v>
      </c>
      <c r="G648" s="4" t="s">
        <v>9</v>
      </c>
      <c r="H648" s="102"/>
      <c r="I648" s="4" t="s">
        <v>7322</v>
      </c>
      <c r="J648" s="4" t="s">
        <v>9</v>
      </c>
      <c r="K648" s="4" t="s">
        <v>5002</v>
      </c>
      <c r="L648" s="4" t="s">
        <v>9</v>
      </c>
      <c r="M648" s="4" t="s">
        <v>9</v>
      </c>
      <c r="N648" s="4" t="s">
        <v>5002</v>
      </c>
      <c r="O648" s="4" t="s">
        <v>4955</v>
      </c>
      <c r="P648" s="4" t="s">
        <v>5901</v>
      </c>
      <c r="Q648" s="4" t="s">
        <v>9</v>
      </c>
      <c r="R648" s="4" t="s">
        <v>9</v>
      </c>
      <c r="S648" s="4" t="s">
        <v>11</v>
      </c>
      <c r="T648" s="4" t="s">
        <v>1449</v>
      </c>
      <c r="U648" s="4" t="s">
        <v>5902</v>
      </c>
      <c r="V648" s="102"/>
      <c r="W648" s="4" t="s">
        <v>5902</v>
      </c>
      <c r="X648" s="4" t="s">
        <v>9</v>
      </c>
      <c r="Y648" s="4" t="s">
        <v>11</v>
      </c>
      <c r="Z648" s="4" t="s">
        <v>9</v>
      </c>
      <c r="AA648" s="4" t="s">
        <v>9</v>
      </c>
      <c r="AB648" s="102"/>
      <c r="AC648" s="102"/>
      <c r="AD648" s="102"/>
      <c r="AE648" s="102">
        <v>44502</v>
      </c>
      <c r="AF648" s="102"/>
      <c r="AG648" s="102"/>
      <c r="AH648" s="4" t="s">
        <v>5903</v>
      </c>
      <c r="AI648" s="4" t="s">
        <v>9</v>
      </c>
      <c r="AJ648" s="4" t="s">
        <v>9</v>
      </c>
      <c r="AK648" s="4" t="s">
        <v>9</v>
      </c>
      <c r="AL648" s="4" t="s">
        <v>5904</v>
      </c>
      <c r="AM648" s="4" t="s">
        <v>5905</v>
      </c>
      <c r="AN648" s="4" t="s">
        <v>9</v>
      </c>
      <c r="AO648" s="4" t="s">
        <v>9</v>
      </c>
      <c r="AP648" s="4" t="s">
        <v>5902</v>
      </c>
      <c r="AQ648" s="4" t="s">
        <v>9</v>
      </c>
      <c r="AR648" s="4" t="s">
        <v>9</v>
      </c>
      <c r="AS648" s="4" t="s">
        <v>9</v>
      </c>
      <c r="AT648" s="4" t="s">
        <v>9</v>
      </c>
      <c r="AU648" s="4" t="s">
        <v>9</v>
      </c>
      <c r="AV648" s="102"/>
      <c r="AW648" s="4" t="s">
        <v>5902</v>
      </c>
      <c r="AX648" s="4" t="s">
        <v>9</v>
      </c>
      <c r="AY648" s="4" t="s">
        <v>9</v>
      </c>
      <c r="AZ648" s="4" t="s">
        <v>9</v>
      </c>
      <c r="BA648" s="4" t="s">
        <v>9</v>
      </c>
      <c r="BB648" s="103">
        <v>0</v>
      </c>
      <c r="BC648" s="102"/>
      <c r="BD648" s="4" t="s">
        <v>9</v>
      </c>
      <c r="BE648" s="102"/>
      <c r="BF648" s="102"/>
      <c r="BG648" s="4" t="s">
        <v>9</v>
      </c>
      <c r="BH648" s="4" t="s">
        <v>5906</v>
      </c>
      <c r="BI648" s="4" t="s">
        <v>9</v>
      </c>
      <c r="BJ648" s="4" t="s">
        <v>9</v>
      </c>
      <c r="BK648" s="4" t="s">
        <v>9</v>
      </c>
      <c r="BL648" s="4" t="s">
        <v>9</v>
      </c>
      <c r="BM648" s="4" t="s">
        <v>9</v>
      </c>
      <c r="BN648" s="4" t="s">
        <v>5907</v>
      </c>
      <c r="BO648" s="4" t="s">
        <v>5908</v>
      </c>
      <c r="BP648" s="4" t="s">
        <v>9</v>
      </c>
      <c r="BQ648" s="4" t="s">
        <v>9</v>
      </c>
      <c r="BR648" s="4" t="s">
        <v>5902</v>
      </c>
      <c r="BS648" s="4" t="s">
        <v>9</v>
      </c>
      <c r="BT648" s="4" t="s">
        <v>9</v>
      </c>
      <c r="BU648" s="4" t="s">
        <v>9</v>
      </c>
      <c r="BV648" s="4" t="s">
        <v>9</v>
      </c>
      <c r="BW648" s="4" t="s">
        <v>9</v>
      </c>
      <c r="BX648" s="4" t="s">
        <v>5901</v>
      </c>
      <c r="BY648" s="4" t="s">
        <v>9</v>
      </c>
      <c r="BZ648" s="4" t="s">
        <v>9</v>
      </c>
      <c r="CA648" s="4" t="s">
        <v>9</v>
      </c>
      <c r="CB648" s="4" t="s">
        <v>9</v>
      </c>
      <c r="CC648" s="4" t="s">
        <v>9</v>
      </c>
      <c r="CD648" s="4" t="s">
        <v>9</v>
      </c>
      <c r="CE648" s="4" t="s">
        <v>9</v>
      </c>
      <c r="CF648" s="4" t="s">
        <v>5902</v>
      </c>
      <c r="CG648" s="4" t="s">
        <v>9</v>
      </c>
      <c r="CH648" s="4" t="s">
        <v>9</v>
      </c>
      <c r="CI648" s="4" t="s">
        <v>9</v>
      </c>
      <c r="CJ648" s="4" t="s">
        <v>9</v>
      </c>
      <c r="CK648" s="104">
        <v>0.51759259259259005</v>
      </c>
      <c r="CL648" s="104">
        <v>0</v>
      </c>
      <c r="CM648" s="4" t="s">
        <v>9</v>
      </c>
      <c r="CN648" s="4" t="s">
        <v>5902</v>
      </c>
      <c r="CO648" s="4" t="s">
        <v>9</v>
      </c>
      <c r="CP648" s="4" t="s">
        <v>9</v>
      </c>
      <c r="CQ648" s="4" t="s">
        <v>9</v>
      </c>
      <c r="CR648" s="4" t="s">
        <v>9</v>
      </c>
      <c r="CS648" s="4" t="s">
        <v>9</v>
      </c>
      <c r="CT648" s="4" t="s">
        <v>9</v>
      </c>
      <c r="CU648" s="4" t="s">
        <v>9</v>
      </c>
      <c r="CV648" s="4" t="s">
        <v>11</v>
      </c>
      <c r="CW648" s="4" t="s">
        <v>5909</v>
      </c>
      <c r="CX648" s="4" t="s">
        <v>9</v>
      </c>
      <c r="CY648" s="4" t="s">
        <v>9</v>
      </c>
      <c r="CZ648" s="4" t="s">
        <v>9</v>
      </c>
      <c r="DA648" s="4" t="s">
        <v>9</v>
      </c>
      <c r="DB648" s="4" t="s">
        <v>9</v>
      </c>
      <c r="DC648" s="102"/>
      <c r="DE648" s="8" t="str">
        <f t="shared" si="20"/>
        <v>XPY315</v>
      </c>
      <c r="DF648" s="8" t="str">
        <f t="shared" si="21"/>
        <v>Labour Other</v>
      </c>
    </row>
    <row r="649" spans="1:110">
      <c r="A649" s="4" t="s">
        <v>6555</v>
      </c>
      <c r="B649" s="4" t="s">
        <v>5899</v>
      </c>
      <c r="C649" s="4" t="s">
        <v>4955</v>
      </c>
      <c r="D649" s="4" t="s">
        <v>9</v>
      </c>
      <c r="E649" s="4" t="s">
        <v>5900</v>
      </c>
      <c r="F649" s="102">
        <v>44502</v>
      </c>
      <c r="G649" s="4" t="s">
        <v>9</v>
      </c>
      <c r="H649" s="102"/>
      <c r="I649" s="4" t="s">
        <v>7323</v>
      </c>
      <c r="J649" s="4" t="s">
        <v>9</v>
      </c>
      <c r="K649" s="4" t="s">
        <v>5002</v>
      </c>
      <c r="L649" s="4" t="s">
        <v>9</v>
      </c>
      <c r="M649" s="4" t="s">
        <v>9</v>
      </c>
      <c r="N649" s="4" t="s">
        <v>5002</v>
      </c>
      <c r="O649" s="4" t="s">
        <v>4955</v>
      </c>
      <c r="P649" s="4" t="s">
        <v>5901</v>
      </c>
      <c r="Q649" s="4" t="s">
        <v>9</v>
      </c>
      <c r="R649" s="4" t="s">
        <v>9</v>
      </c>
      <c r="S649" s="4" t="s">
        <v>11</v>
      </c>
      <c r="T649" s="4" t="s">
        <v>1449</v>
      </c>
      <c r="U649" s="4" t="s">
        <v>5902</v>
      </c>
      <c r="V649" s="102"/>
      <c r="W649" s="4" t="s">
        <v>5902</v>
      </c>
      <c r="X649" s="4" t="s">
        <v>9</v>
      </c>
      <c r="Y649" s="4" t="s">
        <v>11</v>
      </c>
      <c r="Z649" s="4" t="s">
        <v>9</v>
      </c>
      <c r="AA649" s="4" t="s">
        <v>9</v>
      </c>
      <c r="AB649" s="102"/>
      <c r="AC649" s="102"/>
      <c r="AD649" s="102"/>
      <c r="AE649" s="102">
        <v>44502</v>
      </c>
      <c r="AF649" s="102"/>
      <c r="AG649" s="102"/>
      <c r="AH649" s="4" t="s">
        <v>5903</v>
      </c>
      <c r="AI649" s="4" t="s">
        <v>9</v>
      </c>
      <c r="AJ649" s="4" t="s">
        <v>9</v>
      </c>
      <c r="AK649" s="4" t="s">
        <v>9</v>
      </c>
      <c r="AL649" s="4" t="s">
        <v>5904</v>
      </c>
      <c r="AM649" s="4" t="s">
        <v>5905</v>
      </c>
      <c r="AN649" s="4" t="s">
        <v>9</v>
      </c>
      <c r="AO649" s="4" t="s">
        <v>9</v>
      </c>
      <c r="AP649" s="4" t="s">
        <v>5902</v>
      </c>
      <c r="AQ649" s="4" t="s">
        <v>9</v>
      </c>
      <c r="AR649" s="4" t="s">
        <v>9</v>
      </c>
      <c r="AS649" s="4" t="s">
        <v>9</v>
      </c>
      <c r="AT649" s="4" t="s">
        <v>9</v>
      </c>
      <c r="AU649" s="4" t="s">
        <v>9</v>
      </c>
      <c r="AV649" s="102"/>
      <c r="AW649" s="4" t="s">
        <v>5902</v>
      </c>
      <c r="AX649" s="4" t="s">
        <v>9</v>
      </c>
      <c r="AY649" s="4" t="s">
        <v>9</v>
      </c>
      <c r="AZ649" s="4" t="s">
        <v>9</v>
      </c>
      <c r="BA649" s="4" t="s">
        <v>9</v>
      </c>
      <c r="BB649" s="103">
        <v>0</v>
      </c>
      <c r="BC649" s="102"/>
      <c r="BD649" s="4" t="s">
        <v>9</v>
      </c>
      <c r="BE649" s="102"/>
      <c r="BF649" s="102"/>
      <c r="BG649" s="4" t="s">
        <v>9</v>
      </c>
      <c r="BH649" s="4" t="s">
        <v>5906</v>
      </c>
      <c r="BI649" s="4" t="s">
        <v>9</v>
      </c>
      <c r="BJ649" s="4" t="s">
        <v>9</v>
      </c>
      <c r="BK649" s="4" t="s">
        <v>9</v>
      </c>
      <c r="BL649" s="4" t="s">
        <v>9</v>
      </c>
      <c r="BM649" s="4" t="s">
        <v>9</v>
      </c>
      <c r="BN649" s="4" t="s">
        <v>5907</v>
      </c>
      <c r="BO649" s="4" t="s">
        <v>5908</v>
      </c>
      <c r="BP649" s="4" t="s">
        <v>9</v>
      </c>
      <c r="BQ649" s="4" t="s">
        <v>9</v>
      </c>
      <c r="BR649" s="4" t="s">
        <v>5902</v>
      </c>
      <c r="BS649" s="4" t="s">
        <v>9</v>
      </c>
      <c r="BT649" s="4" t="s">
        <v>9</v>
      </c>
      <c r="BU649" s="4" t="s">
        <v>9</v>
      </c>
      <c r="BV649" s="4" t="s">
        <v>9</v>
      </c>
      <c r="BW649" s="4" t="s">
        <v>9</v>
      </c>
      <c r="BX649" s="4" t="s">
        <v>5901</v>
      </c>
      <c r="BY649" s="4" t="s">
        <v>9</v>
      </c>
      <c r="BZ649" s="4" t="s">
        <v>9</v>
      </c>
      <c r="CA649" s="4" t="s">
        <v>9</v>
      </c>
      <c r="CB649" s="4" t="s">
        <v>9</v>
      </c>
      <c r="CC649" s="4" t="s">
        <v>9</v>
      </c>
      <c r="CD649" s="4" t="s">
        <v>9</v>
      </c>
      <c r="CE649" s="4" t="s">
        <v>9</v>
      </c>
      <c r="CF649" s="4" t="s">
        <v>5902</v>
      </c>
      <c r="CG649" s="4" t="s">
        <v>9</v>
      </c>
      <c r="CH649" s="4" t="s">
        <v>9</v>
      </c>
      <c r="CI649" s="4" t="s">
        <v>9</v>
      </c>
      <c r="CJ649" s="4" t="s">
        <v>9</v>
      </c>
      <c r="CK649" s="104">
        <v>0.51759259259259005</v>
      </c>
      <c r="CL649" s="104">
        <v>0</v>
      </c>
      <c r="CM649" s="4" t="s">
        <v>9</v>
      </c>
      <c r="CN649" s="4" t="s">
        <v>5902</v>
      </c>
      <c r="CO649" s="4" t="s">
        <v>9</v>
      </c>
      <c r="CP649" s="4" t="s">
        <v>9</v>
      </c>
      <c r="CQ649" s="4" t="s">
        <v>9</v>
      </c>
      <c r="CR649" s="4" t="s">
        <v>9</v>
      </c>
      <c r="CS649" s="4" t="s">
        <v>9</v>
      </c>
      <c r="CT649" s="4" t="s">
        <v>9</v>
      </c>
      <c r="CU649" s="4" t="s">
        <v>9</v>
      </c>
      <c r="CV649" s="4" t="s">
        <v>11</v>
      </c>
      <c r="CW649" s="4" t="s">
        <v>5909</v>
      </c>
      <c r="CX649" s="4" t="s">
        <v>9</v>
      </c>
      <c r="CY649" s="4" t="s">
        <v>9</v>
      </c>
      <c r="CZ649" s="4" t="s">
        <v>9</v>
      </c>
      <c r="DA649" s="4" t="s">
        <v>9</v>
      </c>
      <c r="DB649" s="4" t="s">
        <v>9</v>
      </c>
      <c r="DC649" s="102"/>
      <c r="DE649" s="8" t="str">
        <f t="shared" si="20"/>
        <v>XPY350</v>
      </c>
      <c r="DF649" s="8" t="str">
        <f t="shared" si="21"/>
        <v>Remediation Payment</v>
      </c>
    </row>
    <row r="650" spans="1:110">
      <c r="A650" s="4" t="s">
        <v>6556</v>
      </c>
      <c r="B650" s="4" t="s">
        <v>5899</v>
      </c>
      <c r="C650" s="4" t="s">
        <v>4955</v>
      </c>
      <c r="D650" s="4" t="s">
        <v>9</v>
      </c>
      <c r="E650" s="4" t="s">
        <v>5900</v>
      </c>
      <c r="F650" s="102">
        <v>44502</v>
      </c>
      <c r="G650" s="4" t="s">
        <v>9</v>
      </c>
      <c r="H650" s="102"/>
      <c r="I650" s="4" t="s">
        <v>7324</v>
      </c>
      <c r="J650" s="4" t="s">
        <v>9</v>
      </c>
      <c r="K650" s="4" t="s">
        <v>5002</v>
      </c>
      <c r="L650" s="4" t="s">
        <v>9</v>
      </c>
      <c r="M650" s="4" t="s">
        <v>9</v>
      </c>
      <c r="N650" s="4" t="s">
        <v>5002</v>
      </c>
      <c r="O650" s="4" t="s">
        <v>4955</v>
      </c>
      <c r="P650" s="4" t="s">
        <v>5901</v>
      </c>
      <c r="Q650" s="4" t="s">
        <v>9</v>
      </c>
      <c r="R650" s="4" t="s">
        <v>9</v>
      </c>
      <c r="S650" s="4" t="s">
        <v>11</v>
      </c>
      <c r="T650" s="4" t="s">
        <v>1449</v>
      </c>
      <c r="U650" s="4" t="s">
        <v>5902</v>
      </c>
      <c r="V650" s="102"/>
      <c r="W650" s="4" t="s">
        <v>5902</v>
      </c>
      <c r="X650" s="4" t="s">
        <v>9</v>
      </c>
      <c r="Y650" s="4" t="s">
        <v>11</v>
      </c>
      <c r="Z650" s="4" t="s">
        <v>9</v>
      </c>
      <c r="AA650" s="4" t="s">
        <v>9</v>
      </c>
      <c r="AB650" s="102"/>
      <c r="AC650" s="102"/>
      <c r="AD650" s="102"/>
      <c r="AE650" s="102">
        <v>44502</v>
      </c>
      <c r="AF650" s="102"/>
      <c r="AG650" s="102"/>
      <c r="AH650" s="4" t="s">
        <v>5903</v>
      </c>
      <c r="AI650" s="4" t="s">
        <v>9</v>
      </c>
      <c r="AJ650" s="4" t="s">
        <v>9</v>
      </c>
      <c r="AK650" s="4" t="s">
        <v>9</v>
      </c>
      <c r="AL650" s="4" t="s">
        <v>5904</v>
      </c>
      <c r="AM650" s="4" t="s">
        <v>5905</v>
      </c>
      <c r="AN650" s="4" t="s">
        <v>9</v>
      </c>
      <c r="AO650" s="4" t="s">
        <v>9</v>
      </c>
      <c r="AP650" s="4" t="s">
        <v>5902</v>
      </c>
      <c r="AQ650" s="4" t="s">
        <v>9</v>
      </c>
      <c r="AR650" s="4" t="s">
        <v>9</v>
      </c>
      <c r="AS650" s="4" t="s">
        <v>9</v>
      </c>
      <c r="AT650" s="4" t="s">
        <v>9</v>
      </c>
      <c r="AU650" s="4" t="s">
        <v>9</v>
      </c>
      <c r="AV650" s="102"/>
      <c r="AW650" s="4" t="s">
        <v>5902</v>
      </c>
      <c r="AX650" s="4" t="s">
        <v>9</v>
      </c>
      <c r="AY650" s="4" t="s">
        <v>9</v>
      </c>
      <c r="AZ650" s="4" t="s">
        <v>9</v>
      </c>
      <c r="BA650" s="4" t="s">
        <v>9</v>
      </c>
      <c r="BB650" s="103">
        <v>0</v>
      </c>
      <c r="BC650" s="102"/>
      <c r="BD650" s="4" t="s">
        <v>9</v>
      </c>
      <c r="BE650" s="102"/>
      <c r="BF650" s="102"/>
      <c r="BG650" s="4" t="s">
        <v>9</v>
      </c>
      <c r="BH650" s="4" t="s">
        <v>5906</v>
      </c>
      <c r="BI650" s="4" t="s">
        <v>9</v>
      </c>
      <c r="BJ650" s="4" t="s">
        <v>9</v>
      </c>
      <c r="BK650" s="4" t="s">
        <v>9</v>
      </c>
      <c r="BL650" s="4" t="s">
        <v>9</v>
      </c>
      <c r="BM650" s="4" t="s">
        <v>9</v>
      </c>
      <c r="BN650" s="4" t="s">
        <v>5907</v>
      </c>
      <c r="BO650" s="4" t="s">
        <v>5908</v>
      </c>
      <c r="BP650" s="4" t="s">
        <v>9</v>
      </c>
      <c r="BQ650" s="4" t="s">
        <v>9</v>
      </c>
      <c r="BR650" s="4" t="s">
        <v>5902</v>
      </c>
      <c r="BS650" s="4" t="s">
        <v>9</v>
      </c>
      <c r="BT650" s="4" t="s">
        <v>9</v>
      </c>
      <c r="BU650" s="4" t="s">
        <v>9</v>
      </c>
      <c r="BV650" s="4" t="s">
        <v>9</v>
      </c>
      <c r="BW650" s="4" t="s">
        <v>9</v>
      </c>
      <c r="BX650" s="4" t="s">
        <v>5901</v>
      </c>
      <c r="BY650" s="4" t="s">
        <v>9</v>
      </c>
      <c r="BZ650" s="4" t="s">
        <v>9</v>
      </c>
      <c r="CA650" s="4" t="s">
        <v>9</v>
      </c>
      <c r="CB650" s="4" t="s">
        <v>9</v>
      </c>
      <c r="CC650" s="4" t="s">
        <v>9</v>
      </c>
      <c r="CD650" s="4" t="s">
        <v>9</v>
      </c>
      <c r="CE650" s="4" t="s">
        <v>9</v>
      </c>
      <c r="CF650" s="4" t="s">
        <v>5902</v>
      </c>
      <c r="CG650" s="4" t="s">
        <v>9</v>
      </c>
      <c r="CH650" s="4" t="s">
        <v>9</v>
      </c>
      <c r="CI650" s="4" t="s">
        <v>9</v>
      </c>
      <c r="CJ650" s="4" t="s">
        <v>9</v>
      </c>
      <c r="CK650" s="104">
        <v>0.51759259259259005</v>
      </c>
      <c r="CL650" s="104">
        <v>0</v>
      </c>
      <c r="CM650" s="4" t="s">
        <v>9</v>
      </c>
      <c r="CN650" s="4" t="s">
        <v>5902</v>
      </c>
      <c r="CO650" s="4" t="s">
        <v>9</v>
      </c>
      <c r="CP650" s="4" t="s">
        <v>9</v>
      </c>
      <c r="CQ650" s="4" t="s">
        <v>9</v>
      </c>
      <c r="CR650" s="4" t="s">
        <v>9</v>
      </c>
      <c r="CS650" s="4" t="s">
        <v>9</v>
      </c>
      <c r="CT650" s="4" t="s">
        <v>9</v>
      </c>
      <c r="CU650" s="4" t="s">
        <v>9</v>
      </c>
      <c r="CV650" s="4" t="s">
        <v>11</v>
      </c>
      <c r="CW650" s="4" t="s">
        <v>5909</v>
      </c>
      <c r="CX650" s="4" t="s">
        <v>9</v>
      </c>
      <c r="CY650" s="4" t="s">
        <v>9</v>
      </c>
      <c r="CZ650" s="4" t="s">
        <v>9</v>
      </c>
      <c r="DA650" s="4" t="s">
        <v>9</v>
      </c>
      <c r="DB650" s="4" t="s">
        <v>9</v>
      </c>
      <c r="DC650" s="102"/>
      <c r="DE650" s="8" t="str">
        <f t="shared" si="20"/>
        <v>XPY360</v>
      </c>
      <c r="DF650" s="8" t="str">
        <f t="shared" si="21"/>
        <v>Redundancy</v>
      </c>
    </row>
    <row r="651" spans="1:110">
      <c r="A651" s="4" t="s">
        <v>6557</v>
      </c>
      <c r="B651" s="4" t="s">
        <v>5899</v>
      </c>
      <c r="C651" s="4" t="s">
        <v>4955</v>
      </c>
      <c r="D651" s="4" t="s">
        <v>9</v>
      </c>
      <c r="E651" s="4" t="s">
        <v>5900</v>
      </c>
      <c r="F651" s="102">
        <v>44502</v>
      </c>
      <c r="G651" s="4" t="s">
        <v>9</v>
      </c>
      <c r="H651" s="102"/>
      <c r="I651" s="4" t="s">
        <v>7325</v>
      </c>
      <c r="J651" s="4" t="s">
        <v>9</v>
      </c>
      <c r="K651" s="4" t="s">
        <v>5002</v>
      </c>
      <c r="L651" s="4" t="s">
        <v>9</v>
      </c>
      <c r="M651" s="4" t="s">
        <v>9</v>
      </c>
      <c r="N651" s="4" t="s">
        <v>5002</v>
      </c>
      <c r="O651" s="4" t="s">
        <v>4955</v>
      </c>
      <c r="P651" s="4" t="s">
        <v>5901</v>
      </c>
      <c r="Q651" s="4" t="s">
        <v>9</v>
      </c>
      <c r="R651" s="4" t="s">
        <v>9</v>
      </c>
      <c r="S651" s="4" t="s">
        <v>11</v>
      </c>
      <c r="T651" s="4" t="s">
        <v>1449</v>
      </c>
      <c r="U651" s="4" t="s">
        <v>5902</v>
      </c>
      <c r="V651" s="102"/>
      <c r="W651" s="4" t="s">
        <v>5902</v>
      </c>
      <c r="X651" s="4" t="s">
        <v>9</v>
      </c>
      <c r="Y651" s="4" t="s">
        <v>11</v>
      </c>
      <c r="Z651" s="4" t="s">
        <v>9</v>
      </c>
      <c r="AA651" s="4" t="s">
        <v>9</v>
      </c>
      <c r="AB651" s="102"/>
      <c r="AC651" s="102"/>
      <c r="AD651" s="102"/>
      <c r="AE651" s="102">
        <v>44502</v>
      </c>
      <c r="AF651" s="102"/>
      <c r="AG651" s="102"/>
      <c r="AH651" s="4" t="s">
        <v>5903</v>
      </c>
      <c r="AI651" s="4" t="s">
        <v>9</v>
      </c>
      <c r="AJ651" s="4" t="s">
        <v>9</v>
      </c>
      <c r="AK651" s="4" t="s">
        <v>9</v>
      </c>
      <c r="AL651" s="4" t="s">
        <v>5904</v>
      </c>
      <c r="AM651" s="4" t="s">
        <v>5905</v>
      </c>
      <c r="AN651" s="4" t="s">
        <v>9</v>
      </c>
      <c r="AO651" s="4" t="s">
        <v>9</v>
      </c>
      <c r="AP651" s="4" t="s">
        <v>5902</v>
      </c>
      <c r="AQ651" s="4" t="s">
        <v>9</v>
      </c>
      <c r="AR651" s="4" t="s">
        <v>9</v>
      </c>
      <c r="AS651" s="4" t="s">
        <v>9</v>
      </c>
      <c r="AT651" s="4" t="s">
        <v>9</v>
      </c>
      <c r="AU651" s="4" t="s">
        <v>9</v>
      </c>
      <c r="AV651" s="102"/>
      <c r="AW651" s="4" t="s">
        <v>5902</v>
      </c>
      <c r="AX651" s="4" t="s">
        <v>9</v>
      </c>
      <c r="AY651" s="4" t="s">
        <v>9</v>
      </c>
      <c r="AZ651" s="4" t="s">
        <v>9</v>
      </c>
      <c r="BA651" s="4" t="s">
        <v>9</v>
      </c>
      <c r="BB651" s="103">
        <v>0</v>
      </c>
      <c r="BC651" s="102"/>
      <c r="BD651" s="4" t="s">
        <v>9</v>
      </c>
      <c r="BE651" s="102"/>
      <c r="BF651" s="102"/>
      <c r="BG651" s="4" t="s">
        <v>9</v>
      </c>
      <c r="BH651" s="4" t="s">
        <v>5906</v>
      </c>
      <c r="BI651" s="4" t="s">
        <v>9</v>
      </c>
      <c r="BJ651" s="4" t="s">
        <v>9</v>
      </c>
      <c r="BK651" s="4" t="s">
        <v>9</v>
      </c>
      <c r="BL651" s="4" t="s">
        <v>9</v>
      </c>
      <c r="BM651" s="4" t="s">
        <v>9</v>
      </c>
      <c r="BN651" s="4" t="s">
        <v>5907</v>
      </c>
      <c r="BO651" s="4" t="s">
        <v>5908</v>
      </c>
      <c r="BP651" s="4" t="s">
        <v>9</v>
      </c>
      <c r="BQ651" s="4" t="s">
        <v>9</v>
      </c>
      <c r="BR651" s="4" t="s">
        <v>5902</v>
      </c>
      <c r="BS651" s="4" t="s">
        <v>9</v>
      </c>
      <c r="BT651" s="4" t="s">
        <v>9</v>
      </c>
      <c r="BU651" s="4" t="s">
        <v>9</v>
      </c>
      <c r="BV651" s="4" t="s">
        <v>9</v>
      </c>
      <c r="BW651" s="4" t="s">
        <v>9</v>
      </c>
      <c r="BX651" s="4" t="s">
        <v>5901</v>
      </c>
      <c r="BY651" s="4" t="s">
        <v>9</v>
      </c>
      <c r="BZ651" s="4" t="s">
        <v>9</v>
      </c>
      <c r="CA651" s="4" t="s">
        <v>9</v>
      </c>
      <c r="CB651" s="4" t="s">
        <v>9</v>
      </c>
      <c r="CC651" s="4" t="s">
        <v>9</v>
      </c>
      <c r="CD651" s="4" t="s">
        <v>9</v>
      </c>
      <c r="CE651" s="4" t="s">
        <v>9</v>
      </c>
      <c r="CF651" s="4" t="s">
        <v>5902</v>
      </c>
      <c r="CG651" s="4" t="s">
        <v>9</v>
      </c>
      <c r="CH651" s="4" t="s">
        <v>9</v>
      </c>
      <c r="CI651" s="4" t="s">
        <v>9</v>
      </c>
      <c r="CJ651" s="4" t="s">
        <v>9</v>
      </c>
      <c r="CK651" s="104">
        <v>0.51759259259259005</v>
      </c>
      <c r="CL651" s="104">
        <v>0</v>
      </c>
      <c r="CM651" s="4" t="s">
        <v>9</v>
      </c>
      <c r="CN651" s="4" t="s">
        <v>5902</v>
      </c>
      <c r="CO651" s="4" t="s">
        <v>9</v>
      </c>
      <c r="CP651" s="4" t="s">
        <v>9</v>
      </c>
      <c r="CQ651" s="4" t="s">
        <v>9</v>
      </c>
      <c r="CR651" s="4" t="s">
        <v>9</v>
      </c>
      <c r="CS651" s="4" t="s">
        <v>9</v>
      </c>
      <c r="CT651" s="4" t="s">
        <v>9</v>
      </c>
      <c r="CU651" s="4" t="s">
        <v>9</v>
      </c>
      <c r="CV651" s="4" t="s">
        <v>11</v>
      </c>
      <c r="CW651" s="4" t="s">
        <v>5909</v>
      </c>
      <c r="CX651" s="4" t="s">
        <v>9</v>
      </c>
      <c r="CY651" s="4" t="s">
        <v>9</v>
      </c>
      <c r="CZ651" s="4" t="s">
        <v>9</v>
      </c>
      <c r="DA651" s="4" t="s">
        <v>9</v>
      </c>
      <c r="DB651" s="4" t="s">
        <v>9</v>
      </c>
      <c r="DC651" s="102"/>
      <c r="DE651" s="8" t="str">
        <f t="shared" si="20"/>
        <v>XPY401</v>
      </c>
      <c r="DF651" s="8" t="str">
        <f t="shared" si="21"/>
        <v>Miscellaneous (Non-Taxable)</v>
      </c>
    </row>
    <row r="652" spans="1:110">
      <c r="A652" s="4" t="s">
        <v>6558</v>
      </c>
      <c r="B652" s="4" t="s">
        <v>5899</v>
      </c>
      <c r="C652" s="4" t="s">
        <v>4955</v>
      </c>
      <c r="D652" s="4" t="s">
        <v>9</v>
      </c>
      <c r="E652" s="4" t="s">
        <v>5900</v>
      </c>
      <c r="F652" s="102">
        <v>44502</v>
      </c>
      <c r="G652" s="4" t="s">
        <v>9</v>
      </c>
      <c r="H652" s="102"/>
      <c r="I652" s="4" t="s">
        <v>7326</v>
      </c>
      <c r="J652" s="4" t="s">
        <v>9</v>
      </c>
      <c r="K652" s="4" t="s">
        <v>5002</v>
      </c>
      <c r="L652" s="4" t="s">
        <v>9</v>
      </c>
      <c r="M652" s="4" t="s">
        <v>9</v>
      </c>
      <c r="N652" s="4" t="s">
        <v>5002</v>
      </c>
      <c r="O652" s="4" t="s">
        <v>4955</v>
      </c>
      <c r="P652" s="4" t="s">
        <v>5901</v>
      </c>
      <c r="Q652" s="4" t="s">
        <v>9</v>
      </c>
      <c r="R652" s="4" t="s">
        <v>9</v>
      </c>
      <c r="S652" s="4" t="s">
        <v>11</v>
      </c>
      <c r="T652" s="4" t="s">
        <v>1449</v>
      </c>
      <c r="U652" s="4" t="s">
        <v>5902</v>
      </c>
      <c r="V652" s="102"/>
      <c r="W652" s="4" t="s">
        <v>5902</v>
      </c>
      <c r="X652" s="4" t="s">
        <v>9</v>
      </c>
      <c r="Y652" s="4" t="s">
        <v>11</v>
      </c>
      <c r="Z652" s="4" t="s">
        <v>9</v>
      </c>
      <c r="AA652" s="4" t="s">
        <v>9</v>
      </c>
      <c r="AB652" s="102"/>
      <c r="AC652" s="102"/>
      <c r="AD652" s="102"/>
      <c r="AE652" s="102">
        <v>44502</v>
      </c>
      <c r="AF652" s="102"/>
      <c r="AG652" s="102"/>
      <c r="AH652" s="4" t="s">
        <v>5903</v>
      </c>
      <c r="AI652" s="4" t="s">
        <v>9</v>
      </c>
      <c r="AJ652" s="4" t="s">
        <v>9</v>
      </c>
      <c r="AK652" s="4" t="s">
        <v>9</v>
      </c>
      <c r="AL652" s="4" t="s">
        <v>5904</v>
      </c>
      <c r="AM652" s="4" t="s">
        <v>5905</v>
      </c>
      <c r="AN652" s="4" t="s">
        <v>9</v>
      </c>
      <c r="AO652" s="4" t="s">
        <v>9</v>
      </c>
      <c r="AP652" s="4" t="s">
        <v>5902</v>
      </c>
      <c r="AQ652" s="4" t="s">
        <v>9</v>
      </c>
      <c r="AR652" s="4" t="s">
        <v>9</v>
      </c>
      <c r="AS652" s="4" t="s">
        <v>9</v>
      </c>
      <c r="AT652" s="4" t="s">
        <v>9</v>
      </c>
      <c r="AU652" s="4" t="s">
        <v>9</v>
      </c>
      <c r="AV652" s="102"/>
      <c r="AW652" s="4" t="s">
        <v>5902</v>
      </c>
      <c r="AX652" s="4" t="s">
        <v>9</v>
      </c>
      <c r="AY652" s="4" t="s">
        <v>9</v>
      </c>
      <c r="AZ652" s="4" t="s">
        <v>9</v>
      </c>
      <c r="BA652" s="4" t="s">
        <v>9</v>
      </c>
      <c r="BB652" s="103">
        <v>0</v>
      </c>
      <c r="BC652" s="102"/>
      <c r="BD652" s="4" t="s">
        <v>9</v>
      </c>
      <c r="BE652" s="102"/>
      <c r="BF652" s="102"/>
      <c r="BG652" s="4" t="s">
        <v>9</v>
      </c>
      <c r="BH652" s="4" t="s">
        <v>5906</v>
      </c>
      <c r="BI652" s="4" t="s">
        <v>9</v>
      </c>
      <c r="BJ652" s="4" t="s">
        <v>9</v>
      </c>
      <c r="BK652" s="4" t="s">
        <v>9</v>
      </c>
      <c r="BL652" s="4" t="s">
        <v>9</v>
      </c>
      <c r="BM652" s="4" t="s">
        <v>9</v>
      </c>
      <c r="BN652" s="4" t="s">
        <v>5907</v>
      </c>
      <c r="BO652" s="4" t="s">
        <v>5908</v>
      </c>
      <c r="BP652" s="4" t="s">
        <v>9</v>
      </c>
      <c r="BQ652" s="4" t="s">
        <v>9</v>
      </c>
      <c r="BR652" s="4" t="s">
        <v>5902</v>
      </c>
      <c r="BS652" s="4" t="s">
        <v>9</v>
      </c>
      <c r="BT652" s="4" t="s">
        <v>9</v>
      </c>
      <c r="BU652" s="4" t="s">
        <v>9</v>
      </c>
      <c r="BV652" s="4" t="s">
        <v>9</v>
      </c>
      <c r="BW652" s="4" t="s">
        <v>9</v>
      </c>
      <c r="BX652" s="4" t="s">
        <v>5901</v>
      </c>
      <c r="BY652" s="4" t="s">
        <v>9</v>
      </c>
      <c r="BZ652" s="4" t="s">
        <v>9</v>
      </c>
      <c r="CA652" s="4" t="s">
        <v>9</v>
      </c>
      <c r="CB652" s="4" t="s">
        <v>9</v>
      </c>
      <c r="CC652" s="4" t="s">
        <v>9</v>
      </c>
      <c r="CD652" s="4" t="s">
        <v>9</v>
      </c>
      <c r="CE652" s="4" t="s">
        <v>9</v>
      </c>
      <c r="CF652" s="4" t="s">
        <v>5902</v>
      </c>
      <c r="CG652" s="4" t="s">
        <v>9</v>
      </c>
      <c r="CH652" s="4" t="s">
        <v>9</v>
      </c>
      <c r="CI652" s="4" t="s">
        <v>9</v>
      </c>
      <c r="CJ652" s="4" t="s">
        <v>9</v>
      </c>
      <c r="CK652" s="104">
        <v>0.51759259259259005</v>
      </c>
      <c r="CL652" s="104">
        <v>0</v>
      </c>
      <c r="CM652" s="4" t="s">
        <v>9</v>
      </c>
      <c r="CN652" s="4" t="s">
        <v>5902</v>
      </c>
      <c r="CO652" s="4" t="s">
        <v>9</v>
      </c>
      <c r="CP652" s="4" t="s">
        <v>9</v>
      </c>
      <c r="CQ652" s="4" t="s">
        <v>9</v>
      </c>
      <c r="CR652" s="4" t="s">
        <v>9</v>
      </c>
      <c r="CS652" s="4" t="s">
        <v>9</v>
      </c>
      <c r="CT652" s="4" t="s">
        <v>9</v>
      </c>
      <c r="CU652" s="4" t="s">
        <v>9</v>
      </c>
      <c r="CV652" s="4" t="s">
        <v>11</v>
      </c>
      <c r="CW652" s="4" t="s">
        <v>5909</v>
      </c>
      <c r="CX652" s="4" t="s">
        <v>9</v>
      </c>
      <c r="CY652" s="4" t="s">
        <v>9</v>
      </c>
      <c r="CZ652" s="4" t="s">
        <v>9</v>
      </c>
      <c r="DA652" s="4" t="s">
        <v>9</v>
      </c>
      <c r="DB652" s="4" t="s">
        <v>9</v>
      </c>
      <c r="DC652" s="102"/>
      <c r="DE652" s="8" t="str">
        <f t="shared" si="20"/>
        <v>XPY406</v>
      </c>
      <c r="DF652" s="8" t="str">
        <f t="shared" si="21"/>
        <v>Travel Allowance</v>
      </c>
    </row>
    <row r="653" spans="1:110">
      <c r="A653" s="4" t="s">
        <v>6559</v>
      </c>
      <c r="B653" s="4" t="s">
        <v>5899</v>
      </c>
      <c r="C653" s="4" t="s">
        <v>4955</v>
      </c>
      <c r="D653" s="4" t="s">
        <v>9</v>
      </c>
      <c r="E653" s="4" t="s">
        <v>5900</v>
      </c>
      <c r="F653" s="102">
        <v>44502</v>
      </c>
      <c r="G653" s="4" t="s">
        <v>9</v>
      </c>
      <c r="H653" s="102"/>
      <c r="I653" s="4" t="s">
        <v>7327</v>
      </c>
      <c r="J653" s="4" t="s">
        <v>9</v>
      </c>
      <c r="K653" s="4" t="s">
        <v>5002</v>
      </c>
      <c r="L653" s="4" t="s">
        <v>9</v>
      </c>
      <c r="M653" s="4" t="s">
        <v>9</v>
      </c>
      <c r="N653" s="4" t="s">
        <v>5002</v>
      </c>
      <c r="O653" s="4" t="s">
        <v>4955</v>
      </c>
      <c r="P653" s="4" t="s">
        <v>5901</v>
      </c>
      <c r="Q653" s="4" t="s">
        <v>9</v>
      </c>
      <c r="R653" s="4" t="s">
        <v>9</v>
      </c>
      <c r="S653" s="4" t="s">
        <v>11</v>
      </c>
      <c r="T653" s="4" t="s">
        <v>1449</v>
      </c>
      <c r="U653" s="4" t="s">
        <v>5902</v>
      </c>
      <c r="V653" s="102"/>
      <c r="W653" s="4" t="s">
        <v>5902</v>
      </c>
      <c r="X653" s="4" t="s">
        <v>9</v>
      </c>
      <c r="Y653" s="4" t="s">
        <v>11</v>
      </c>
      <c r="Z653" s="4" t="s">
        <v>9</v>
      </c>
      <c r="AA653" s="4" t="s">
        <v>9</v>
      </c>
      <c r="AB653" s="102"/>
      <c r="AC653" s="102"/>
      <c r="AD653" s="102"/>
      <c r="AE653" s="102">
        <v>44502</v>
      </c>
      <c r="AF653" s="102"/>
      <c r="AG653" s="102"/>
      <c r="AH653" s="4" t="s">
        <v>5903</v>
      </c>
      <c r="AI653" s="4" t="s">
        <v>9</v>
      </c>
      <c r="AJ653" s="4" t="s">
        <v>9</v>
      </c>
      <c r="AK653" s="4" t="s">
        <v>9</v>
      </c>
      <c r="AL653" s="4" t="s">
        <v>5904</v>
      </c>
      <c r="AM653" s="4" t="s">
        <v>5905</v>
      </c>
      <c r="AN653" s="4" t="s">
        <v>9</v>
      </c>
      <c r="AO653" s="4" t="s">
        <v>9</v>
      </c>
      <c r="AP653" s="4" t="s">
        <v>5902</v>
      </c>
      <c r="AQ653" s="4" t="s">
        <v>9</v>
      </c>
      <c r="AR653" s="4" t="s">
        <v>9</v>
      </c>
      <c r="AS653" s="4" t="s">
        <v>9</v>
      </c>
      <c r="AT653" s="4" t="s">
        <v>9</v>
      </c>
      <c r="AU653" s="4" t="s">
        <v>9</v>
      </c>
      <c r="AV653" s="102"/>
      <c r="AW653" s="4" t="s">
        <v>5902</v>
      </c>
      <c r="AX653" s="4" t="s">
        <v>9</v>
      </c>
      <c r="AY653" s="4" t="s">
        <v>9</v>
      </c>
      <c r="AZ653" s="4" t="s">
        <v>9</v>
      </c>
      <c r="BA653" s="4" t="s">
        <v>9</v>
      </c>
      <c r="BB653" s="103">
        <v>0</v>
      </c>
      <c r="BC653" s="102"/>
      <c r="BD653" s="4" t="s">
        <v>9</v>
      </c>
      <c r="BE653" s="102"/>
      <c r="BF653" s="102"/>
      <c r="BG653" s="4" t="s">
        <v>9</v>
      </c>
      <c r="BH653" s="4" t="s">
        <v>5906</v>
      </c>
      <c r="BI653" s="4" t="s">
        <v>9</v>
      </c>
      <c r="BJ653" s="4" t="s">
        <v>9</v>
      </c>
      <c r="BK653" s="4" t="s">
        <v>9</v>
      </c>
      <c r="BL653" s="4" t="s">
        <v>9</v>
      </c>
      <c r="BM653" s="4" t="s">
        <v>9</v>
      </c>
      <c r="BN653" s="4" t="s">
        <v>5907</v>
      </c>
      <c r="BO653" s="4" t="s">
        <v>5908</v>
      </c>
      <c r="BP653" s="4" t="s">
        <v>9</v>
      </c>
      <c r="BQ653" s="4" t="s">
        <v>9</v>
      </c>
      <c r="BR653" s="4" t="s">
        <v>5902</v>
      </c>
      <c r="BS653" s="4" t="s">
        <v>9</v>
      </c>
      <c r="BT653" s="4" t="s">
        <v>9</v>
      </c>
      <c r="BU653" s="4" t="s">
        <v>9</v>
      </c>
      <c r="BV653" s="4" t="s">
        <v>9</v>
      </c>
      <c r="BW653" s="4" t="s">
        <v>9</v>
      </c>
      <c r="BX653" s="4" t="s">
        <v>5901</v>
      </c>
      <c r="BY653" s="4" t="s">
        <v>9</v>
      </c>
      <c r="BZ653" s="4" t="s">
        <v>9</v>
      </c>
      <c r="CA653" s="4" t="s">
        <v>9</v>
      </c>
      <c r="CB653" s="4" t="s">
        <v>9</v>
      </c>
      <c r="CC653" s="4" t="s">
        <v>9</v>
      </c>
      <c r="CD653" s="4" t="s">
        <v>9</v>
      </c>
      <c r="CE653" s="4" t="s">
        <v>9</v>
      </c>
      <c r="CF653" s="4" t="s">
        <v>5902</v>
      </c>
      <c r="CG653" s="4" t="s">
        <v>9</v>
      </c>
      <c r="CH653" s="4" t="s">
        <v>9</v>
      </c>
      <c r="CI653" s="4" t="s">
        <v>9</v>
      </c>
      <c r="CJ653" s="4" t="s">
        <v>9</v>
      </c>
      <c r="CK653" s="104">
        <v>0.51759259259259005</v>
      </c>
      <c r="CL653" s="104">
        <v>0</v>
      </c>
      <c r="CM653" s="4" t="s">
        <v>9</v>
      </c>
      <c r="CN653" s="4" t="s">
        <v>5902</v>
      </c>
      <c r="CO653" s="4" t="s">
        <v>9</v>
      </c>
      <c r="CP653" s="4" t="s">
        <v>9</v>
      </c>
      <c r="CQ653" s="4" t="s">
        <v>9</v>
      </c>
      <c r="CR653" s="4" t="s">
        <v>9</v>
      </c>
      <c r="CS653" s="4" t="s">
        <v>9</v>
      </c>
      <c r="CT653" s="4" t="s">
        <v>9</v>
      </c>
      <c r="CU653" s="4" t="s">
        <v>9</v>
      </c>
      <c r="CV653" s="4" t="s">
        <v>11</v>
      </c>
      <c r="CW653" s="4" t="s">
        <v>5909</v>
      </c>
      <c r="CX653" s="4" t="s">
        <v>9</v>
      </c>
      <c r="CY653" s="4" t="s">
        <v>9</v>
      </c>
      <c r="CZ653" s="4" t="s">
        <v>9</v>
      </c>
      <c r="DA653" s="4" t="s">
        <v>9</v>
      </c>
      <c r="DB653" s="4" t="s">
        <v>9</v>
      </c>
      <c r="DC653" s="102"/>
      <c r="DE653" s="8" t="str">
        <f t="shared" si="20"/>
        <v>XPY407</v>
      </c>
      <c r="DF653" s="8" t="str">
        <f t="shared" si="21"/>
        <v>Off Site Reimbursement</v>
      </c>
    </row>
    <row r="654" spans="1:110">
      <c r="A654" s="4" t="s">
        <v>6560</v>
      </c>
      <c r="B654" s="4" t="s">
        <v>5899</v>
      </c>
      <c r="C654" s="4" t="s">
        <v>4955</v>
      </c>
      <c r="D654" s="4" t="s">
        <v>9</v>
      </c>
      <c r="E654" s="4" t="s">
        <v>5900</v>
      </c>
      <c r="F654" s="102">
        <v>44502</v>
      </c>
      <c r="G654" s="4" t="s">
        <v>9</v>
      </c>
      <c r="H654" s="102"/>
      <c r="I654" s="4" t="s">
        <v>7328</v>
      </c>
      <c r="J654" s="4" t="s">
        <v>9</v>
      </c>
      <c r="K654" s="4" t="s">
        <v>5002</v>
      </c>
      <c r="L654" s="4" t="s">
        <v>9</v>
      </c>
      <c r="M654" s="4" t="s">
        <v>9</v>
      </c>
      <c r="N654" s="4" t="s">
        <v>5002</v>
      </c>
      <c r="O654" s="4" t="s">
        <v>4955</v>
      </c>
      <c r="P654" s="4" t="s">
        <v>5901</v>
      </c>
      <c r="Q654" s="4" t="s">
        <v>9</v>
      </c>
      <c r="R654" s="4" t="s">
        <v>9</v>
      </c>
      <c r="S654" s="4" t="s">
        <v>11</v>
      </c>
      <c r="T654" s="4" t="s">
        <v>1449</v>
      </c>
      <c r="U654" s="4" t="s">
        <v>5902</v>
      </c>
      <c r="V654" s="102"/>
      <c r="W654" s="4" t="s">
        <v>5902</v>
      </c>
      <c r="X654" s="4" t="s">
        <v>9</v>
      </c>
      <c r="Y654" s="4" t="s">
        <v>11</v>
      </c>
      <c r="Z654" s="4" t="s">
        <v>9</v>
      </c>
      <c r="AA654" s="4" t="s">
        <v>9</v>
      </c>
      <c r="AB654" s="102"/>
      <c r="AC654" s="102"/>
      <c r="AD654" s="102"/>
      <c r="AE654" s="102">
        <v>44502</v>
      </c>
      <c r="AF654" s="102"/>
      <c r="AG654" s="102"/>
      <c r="AH654" s="4" t="s">
        <v>5903</v>
      </c>
      <c r="AI654" s="4" t="s">
        <v>9</v>
      </c>
      <c r="AJ654" s="4" t="s">
        <v>9</v>
      </c>
      <c r="AK654" s="4" t="s">
        <v>9</v>
      </c>
      <c r="AL654" s="4" t="s">
        <v>5904</v>
      </c>
      <c r="AM654" s="4" t="s">
        <v>5905</v>
      </c>
      <c r="AN654" s="4" t="s">
        <v>9</v>
      </c>
      <c r="AO654" s="4" t="s">
        <v>9</v>
      </c>
      <c r="AP654" s="4" t="s">
        <v>5902</v>
      </c>
      <c r="AQ654" s="4" t="s">
        <v>9</v>
      </c>
      <c r="AR654" s="4" t="s">
        <v>9</v>
      </c>
      <c r="AS654" s="4" t="s">
        <v>9</v>
      </c>
      <c r="AT654" s="4" t="s">
        <v>9</v>
      </c>
      <c r="AU654" s="4" t="s">
        <v>9</v>
      </c>
      <c r="AV654" s="102"/>
      <c r="AW654" s="4" t="s">
        <v>5902</v>
      </c>
      <c r="AX654" s="4" t="s">
        <v>9</v>
      </c>
      <c r="AY654" s="4" t="s">
        <v>9</v>
      </c>
      <c r="AZ654" s="4" t="s">
        <v>9</v>
      </c>
      <c r="BA654" s="4" t="s">
        <v>9</v>
      </c>
      <c r="BB654" s="103">
        <v>0</v>
      </c>
      <c r="BC654" s="102"/>
      <c r="BD654" s="4" t="s">
        <v>9</v>
      </c>
      <c r="BE654" s="102"/>
      <c r="BF654" s="102"/>
      <c r="BG654" s="4" t="s">
        <v>9</v>
      </c>
      <c r="BH654" s="4" t="s">
        <v>5906</v>
      </c>
      <c r="BI654" s="4" t="s">
        <v>9</v>
      </c>
      <c r="BJ654" s="4" t="s">
        <v>9</v>
      </c>
      <c r="BK654" s="4" t="s">
        <v>9</v>
      </c>
      <c r="BL654" s="4" t="s">
        <v>9</v>
      </c>
      <c r="BM654" s="4" t="s">
        <v>9</v>
      </c>
      <c r="BN654" s="4" t="s">
        <v>5907</v>
      </c>
      <c r="BO654" s="4" t="s">
        <v>5908</v>
      </c>
      <c r="BP654" s="4" t="s">
        <v>9</v>
      </c>
      <c r="BQ654" s="4" t="s">
        <v>9</v>
      </c>
      <c r="BR654" s="4" t="s">
        <v>5902</v>
      </c>
      <c r="BS654" s="4" t="s">
        <v>9</v>
      </c>
      <c r="BT654" s="4" t="s">
        <v>9</v>
      </c>
      <c r="BU654" s="4" t="s">
        <v>9</v>
      </c>
      <c r="BV654" s="4" t="s">
        <v>9</v>
      </c>
      <c r="BW654" s="4" t="s">
        <v>9</v>
      </c>
      <c r="BX654" s="4" t="s">
        <v>5901</v>
      </c>
      <c r="BY654" s="4" t="s">
        <v>9</v>
      </c>
      <c r="BZ654" s="4" t="s">
        <v>9</v>
      </c>
      <c r="CA654" s="4" t="s">
        <v>9</v>
      </c>
      <c r="CB654" s="4" t="s">
        <v>9</v>
      </c>
      <c r="CC654" s="4" t="s">
        <v>9</v>
      </c>
      <c r="CD654" s="4" t="s">
        <v>9</v>
      </c>
      <c r="CE654" s="4" t="s">
        <v>9</v>
      </c>
      <c r="CF654" s="4" t="s">
        <v>5902</v>
      </c>
      <c r="CG654" s="4" t="s">
        <v>9</v>
      </c>
      <c r="CH654" s="4" t="s">
        <v>9</v>
      </c>
      <c r="CI654" s="4" t="s">
        <v>9</v>
      </c>
      <c r="CJ654" s="4" t="s">
        <v>9</v>
      </c>
      <c r="CK654" s="104">
        <v>0.51759259259259005</v>
      </c>
      <c r="CL654" s="104">
        <v>0</v>
      </c>
      <c r="CM654" s="4" t="s">
        <v>9</v>
      </c>
      <c r="CN654" s="4" t="s">
        <v>5902</v>
      </c>
      <c r="CO654" s="4" t="s">
        <v>9</v>
      </c>
      <c r="CP654" s="4" t="s">
        <v>9</v>
      </c>
      <c r="CQ654" s="4" t="s">
        <v>9</v>
      </c>
      <c r="CR654" s="4" t="s">
        <v>9</v>
      </c>
      <c r="CS654" s="4" t="s">
        <v>9</v>
      </c>
      <c r="CT654" s="4" t="s">
        <v>9</v>
      </c>
      <c r="CU654" s="4" t="s">
        <v>9</v>
      </c>
      <c r="CV654" s="4" t="s">
        <v>11</v>
      </c>
      <c r="CW654" s="4" t="s">
        <v>5909</v>
      </c>
      <c r="CX654" s="4" t="s">
        <v>9</v>
      </c>
      <c r="CY654" s="4" t="s">
        <v>9</v>
      </c>
      <c r="CZ654" s="4" t="s">
        <v>9</v>
      </c>
      <c r="DA654" s="4" t="s">
        <v>9</v>
      </c>
      <c r="DB654" s="4" t="s">
        <v>9</v>
      </c>
      <c r="DC654" s="102"/>
      <c r="DE654" s="8" t="str">
        <f t="shared" si="20"/>
        <v>XPY501</v>
      </c>
      <c r="DF654" s="8" t="str">
        <f t="shared" si="21"/>
        <v>Southern Cross Allowance</v>
      </c>
    </row>
    <row r="655" spans="1:110">
      <c r="A655" s="4" t="s">
        <v>6561</v>
      </c>
      <c r="B655" s="4" t="s">
        <v>5899</v>
      </c>
      <c r="C655" s="4" t="s">
        <v>4955</v>
      </c>
      <c r="D655" s="4" t="s">
        <v>9</v>
      </c>
      <c r="E655" s="4" t="s">
        <v>5900</v>
      </c>
      <c r="F655" s="102">
        <v>44502</v>
      </c>
      <c r="G655" s="4" t="s">
        <v>9</v>
      </c>
      <c r="H655" s="102"/>
      <c r="I655" s="4" t="s">
        <v>7329</v>
      </c>
      <c r="J655" s="4" t="s">
        <v>9</v>
      </c>
      <c r="K655" s="4" t="s">
        <v>5002</v>
      </c>
      <c r="L655" s="4" t="s">
        <v>9</v>
      </c>
      <c r="M655" s="4" t="s">
        <v>9</v>
      </c>
      <c r="N655" s="4" t="s">
        <v>5002</v>
      </c>
      <c r="O655" s="4" t="s">
        <v>4955</v>
      </c>
      <c r="P655" s="4" t="s">
        <v>5901</v>
      </c>
      <c r="Q655" s="4" t="s">
        <v>9</v>
      </c>
      <c r="R655" s="4" t="s">
        <v>9</v>
      </c>
      <c r="S655" s="4" t="s">
        <v>11</v>
      </c>
      <c r="T655" s="4" t="s">
        <v>1449</v>
      </c>
      <c r="U655" s="4" t="s">
        <v>5902</v>
      </c>
      <c r="V655" s="102"/>
      <c r="W655" s="4" t="s">
        <v>5902</v>
      </c>
      <c r="X655" s="4" t="s">
        <v>9</v>
      </c>
      <c r="Y655" s="4" t="s">
        <v>11</v>
      </c>
      <c r="Z655" s="4" t="s">
        <v>9</v>
      </c>
      <c r="AA655" s="4" t="s">
        <v>9</v>
      </c>
      <c r="AB655" s="102"/>
      <c r="AC655" s="102"/>
      <c r="AD655" s="102"/>
      <c r="AE655" s="102">
        <v>44502</v>
      </c>
      <c r="AF655" s="102"/>
      <c r="AG655" s="102"/>
      <c r="AH655" s="4" t="s">
        <v>5903</v>
      </c>
      <c r="AI655" s="4" t="s">
        <v>9</v>
      </c>
      <c r="AJ655" s="4" t="s">
        <v>9</v>
      </c>
      <c r="AK655" s="4" t="s">
        <v>9</v>
      </c>
      <c r="AL655" s="4" t="s">
        <v>5904</v>
      </c>
      <c r="AM655" s="4" t="s">
        <v>5905</v>
      </c>
      <c r="AN655" s="4" t="s">
        <v>9</v>
      </c>
      <c r="AO655" s="4" t="s">
        <v>9</v>
      </c>
      <c r="AP655" s="4" t="s">
        <v>5902</v>
      </c>
      <c r="AQ655" s="4" t="s">
        <v>9</v>
      </c>
      <c r="AR655" s="4" t="s">
        <v>9</v>
      </c>
      <c r="AS655" s="4" t="s">
        <v>9</v>
      </c>
      <c r="AT655" s="4" t="s">
        <v>9</v>
      </c>
      <c r="AU655" s="4" t="s">
        <v>9</v>
      </c>
      <c r="AV655" s="102"/>
      <c r="AW655" s="4" t="s">
        <v>5902</v>
      </c>
      <c r="AX655" s="4" t="s">
        <v>9</v>
      </c>
      <c r="AY655" s="4" t="s">
        <v>9</v>
      </c>
      <c r="AZ655" s="4" t="s">
        <v>9</v>
      </c>
      <c r="BA655" s="4" t="s">
        <v>9</v>
      </c>
      <c r="BB655" s="103">
        <v>0</v>
      </c>
      <c r="BC655" s="102"/>
      <c r="BD655" s="4" t="s">
        <v>9</v>
      </c>
      <c r="BE655" s="102"/>
      <c r="BF655" s="102"/>
      <c r="BG655" s="4" t="s">
        <v>9</v>
      </c>
      <c r="BH655" s="4" t="s">
        <v>5906</v>
      </c>
      <c r="BI655" s="4" t="s">
        <v>9</v>
      </c>
      <c r="BJ655" s="4" t="s">
        <v>9</v>
      </c>
      <c r="BK655" s="4" t="s">
        <v>9</v>
      </c>
      <c r="BL655" s="4" t="s">
        <v>9</v>
      </c>
      <c r="BM655" s="4" t="s">
        <v>9</v>
      </c>
      <c r="BN655" s="4" t="s">
        <v>5907</v>
      </c>
      <c r="BO655" s="4" t="s">
        <v>5908</v>
      </c>
      <c r="BP655" s="4" t="s">
        <v>9</v>
      </c>
      <c r="BQ655" s="4" t="s">
        <v>9</v>
      </c>
      <c r="BR655" s="4" t="s">
        <v>5902</v>
      </c>
      <c r="BS655" s="4" t="s">
        <v>9</v>
      </c>
      <c r="BT655" s="4" t="s">
        <v>9</v>
      </c>
      <c r="BU655" s="4" t="s">
        <v>9</v>
      </c>
      <c r="BV655" s="4" t="s">
        <v>9</v>
      </c>
      <c r="BW655" s="4" t="s">
        <v>9</v>
      </c>
      <c r="BX655" s="4" t="s">
        <v>5901</v>
      </c>
      <c r="BY655" s="4" t="s">
        <v>9</v>
      </c>
      <c r="BZ655" s="4" t="s">
        <v>9</v>
      </c>
      <c r="CA655" s="4" t="s">
        <v>9</v>
      </c>
      <c r="CB655" s="4" t="s">
        <v>9</v>
      </c>
      <c r="CC655" s="4" t="s">
        <v>9</v>
      </c>
      <c r="CD655" s="4" t="s">
        <v>9</v>
      </c>
      <c r="CE655" s="4" t="s">
        <v>9</v>
      </c>
      <c r="CF655" s="4" t="s">
        <v>5902</v>
      </c>
      <c r="CG655" s="4" t="s">
        <v>9</v>
      </c>
      <c r="CH655" s="4" t="s">
        <v>9</v>
      </c>
      <c r="CI655" s="4" t="s">
        <v>9</v>
      </c>
      <c r="CJ655" s="4" t="s">
        <v>9</v>
      </c>
      <c r="CK655" s="104">
        <v>0.51759259259259005</v>
      </c>
      <c r="CL655" s="104">
        <v>0</v>
      </c>
      <c r="CM655" s="4" t="s">
        <v>9</v>
      </c>
      <c r="CN655" s="4" t="s">
        <v>5902</v>
      </c>
      <c r="CO655" s="4" t="s">
        <v>9</v>
      </c>
      <c r="CP655" s="4" t="s">
        <v>9</v>
      </c>
      <c r="CQ655" s="4" t="s">
        <v>9</v>
      </c>
      <c r="CR655" s="4" t="s">
        <v>9</v>
      </c>
      <c r="CS655" s="4" t="s">
        <v>9</v>
      </c>
      <c r="CT655" s="4" t="s">
        <v>9</v>
      </c>
      <c r="CU655" s="4" t="s">
        <v>9</v>
      </c>
      <c r="CV655" s="4" t="s">
        <v>11</v>
      </c>
      <c r="CW655" s="4" t="s">
        <v>5909</v>
      </c>
      <c r="CX655" s="4" t="s">
        <v>9</v>
      </c>
      <c r="CY655" s="4" t="s">
        <v>9</v>
      </c>
      <c r="CZ655" s="4" t="s">
        <v>9</v>
      </c>
      <c r="DA655" s="4" t="s">
        <v>9</v>
      </c>
      <c r="DB655" s="4" t="s">
        <v>9</v>
      </c>
      <c r="DC655" s="102"/>
      <c r="DE655" s="8" t="str">
        <f t="shared" si="20"/>
        <v>XPY601</v>
      </c>
      <c r="DF655" s="8" t="str">
        <f t="shared" si="21"/>
        <v>KiwiSaver Employer %</v>
      </c>
    </row>
    <row r="656" spans="1:110">
      <c r="A656" s="4" t="s">
        <v>6562</v>
      </c>
      <c r="B656" s="4" t="s">
        <v>5899</v>
      </c>
      <c r="C656" s="4" t="s">
        <v>4955</v>
      </c>
      <c r="D656" s="4" t="s">
        <v>9</v>
      </c>
      <c r="E656" s="4" t="s">
        <v>5900</v>
      </c>
      <c r="F656" s="102">
        <v>44502</v>
      </c>
      <c r="G656" s="4" t="s">
        <v>9</v>
      </c>
      <c r="H656" s="102"/>
      <c r="I656" s="4" t="s">
        <v>7330</v>
      </c>
      <c r="J656" s="4" t="s">
        <v>9</v>
      </c>
      <c r="K656" s="4" t="s">
        <v>5002</v>
      </c>
      <c r="L656" s="4" t="s">
        <v>9</v>
      </c>
      <c r="M656" s="4" t="s">
        <v>9</v>
      </c>
      <c r="N656" s="4" t="s">
        <v>5002</v>
      </c>
      <c r="O656" s="4" t="s">
        <v>4955</v>
      </c>
      <c r="P656" s="4" t="s">
        <v>5901</v>
      </c>
      <c r="Q656" s="4" t="s">
        <v>9</v>
      </c>
      <c r="R656" s="4" t="s">
        <v>9</v>
      </c>
      <c r="S656" s="4" t="s">
        <v>11</v>
      </c>
      <c r="T656" s="4" t="s">
        <v>1449</v>
      </c>
      <c r="U656" s="4" t="s">
        <v>5902</v>
      </c>
      <c r="V656" s="102"/>
      <c r="W656" s="4" t="s">
        <v>5902</v>
      </c>
      <c r="X656" s="4" t="s">
        <v>9</v>
      </c>
      <c r="Y656" s="4" t="s">
        <v>11</v>
      </c>
      <c r="Z656" s="4" t="s">
        <v>9</v>
      </c>
      <c r="AA656" s="4" t="s">
        <v>9</v>
      </c>
      <c r="AB656" s="102"/>
      <c r="AC656" s="102"/>
      <c r="AD656" s="102"/>
      <c r="AE656" s="102">
        <v>44502</v>
      </c>
      <c r="AF656" s="102"/>
      <c r="AG656" s="102"/>
      <c r="AH656" s="4" t="s">
        <v>5903</v>
      </c>
      <c r="AI656" s="4" t="s">
        <v>9</v>
      </c>
      <c r="AJ656" s="4" t="s">
        <v>9</v>
      </c>
      <c r="AK656" s="4" t="s">
        <v>9</v>
      </c>
      <c r="AL656" s="4" t="s">
        <v>5904</v>
      </c>
      <c r="AM656" s="4" t="s">
        <v>5905</v>
      </c>
      <c r="AN656" s="4" t="s">
        <v>9</v>
      </c>
      <c r="AO656" s="4" t="s">
        <v>9</v>
      </c>
      <c r="AP656" s="4" t="s">
        <v>5902</v>
      </c>
      <c r="AQ656" s="4" t="s">
        <v>9</v>
      </c>
      <c r="AR656" s="4" t="s">
        <v>9</v>
      </c>
      <c r="AS656" s="4" t="s">
        <v>9</v>
      </c>
      <c r="AT656" s="4" t="s">
        <v>9</v>
      </c>
      <c r="AU656" s="4" t="s">
        <v>9</v>
      </c>
      <c r="AV656" s="102"/>
      <c r="AW656" s="4" t="s">
        <v>5902</v>
      </c>
      <c r="AX656" s="4" t="s">
        <v>9</v>
      </c>
      <c r="AY656" s="4" t="s">
        <v>9</v>
      </c>
      <c r="AZ656" s="4" t="s">
        <v>9</v>
      </c>
      <c r="BA656" s="4" t="s">
        <v>9</v>
      </c>
      <c r="BB656" s="103">
        <v>0</v>
      </c>
      <c r="BC656" s="102"/>
      <c r="BD656" s="4" t="s">
        <v>9</v>
      </c>
      <c r="BE656" s="102"/>
      <c r="BF656" s="102"/>
      <c r="BG656" s="4" t="s">
        <v>9</v>
      </c>
      <c r="BH656" s="4" t="s">
        <v>5906</v>
      </c>
      <c r="BI656" s="4" t="s">
        <v>9</v>
      </c>
      <c r="BJ656" s="4" t="s">
        <v>9</v>
      </c>
      <c r="BK656" s="4" t="s">
        <v>9</v>
      </c>
      <c r="BL656" s="4" t="s">
        <v>9</v>
      </c>
      <c r="BM656" s="4" t="s">
        <v>9</v>
      </c>
      <c r="BN656" s="4" t="s">
        <v>5907</v>
      </c>
      <c r="BO656" s="4" t="s">
        <v>5908</v>
      </c>
      <c r="BP656" s="4" t="s">
        <v>9</v>
      </c>
      <c r="BQ656" s="4" t="s">
        <v>9</v>
      </c>
      <c r="BR656" s="4" t="s">
        <v>5902</v>
      </c>
      <c r="BS656" s="4" t="s">
        <v>9</v>
      </c>
      <c r="BT656" s="4" t="s">
        <v>9</v>
      </c>
      <c r="BU656" s="4" t="s">
        <v>9</v>
      </c>
      <c r="BV656" s="4" t="s">
        <v>9</v>
      </c>
      <c r="BW656" s="4" t="s">
        <v>9</v>
      </c>
      <c r="BX656" s="4" t="s">
        <v>5901</v>
      </c>
      <c r="BY656" s="4" t="s">
        <v>9</v>
      </c>
      <c r="BZ656" s="4" t="s">
        <v>9</v>
      </c>
      <c r="CA656" s="4" t="s">
        <v>9</v>
      </c>
      <c r="CB656" s="4" t="s">
        <v>9</v>
      </c>
      <c r="CC656" s="4" t="s">
        <v>9</v>
      </c>
      <c r="CD656" s="4" t="s">
        <v>9</v>
      </c>
      <c r="CE656" s="4" t="s">
        <v>9</v>
      </c>
      <c r="CF656" s="4" t="s">
        <v>5902</v>
      </c>
      <c r="CG656" s="4" t="s">
        <v>9</v>
      </c>
      <c r="CH656" s="4" t="s">
        <v>9</v>
      </c>
      <c r="CI656" s="4" t="s">
        <v>9</v>
      </c>
      <c r="CJ656" s="4" t="s">
        <v>9</v>
      </c>
      <c r="CK656" s="104">
        <v>0.51759259259259005</v>
      </c>
      <c r="CL656" s="104">
        <v>0</v>
      </c>
      <c r="CM656" s="4" t="s">
        <v>9</v>
      </c>
      <c r="CN656" s="4" t="s">
        <v>5902</v>
      </c>
      <c r="CO656" s="4" t="s">
        <v>9</v>
      </c>
      <c r="CP656" s="4" t="s">
        <v>9</v>
      </c>
      <c r="CQ656" s="4" t="s">
        <v>9</v>
      </c>
      <c r="CR656" s="4" t="s">
        <v>9</v>
      </c>
      <c r="CS656" s="4" t="s">
        <v>9</v>
      </c>
      <c r="CT656" s="4" t="s">
        <v>9</v>
      </c>
      <c r="CU656" s="4" t="s">
        <v>9</v>
      </c>
      <c r="CV656" s="4" t="s">
        <v>11</v>
      </c>
      <c r="CW656" s="4" t="s">
        <v>5909</v>
      </c>
      <c r="CX656" s="4" t="s">
        <v>9</v>
      </c>
      <c r="CY656" s="4" t="s">
        <v>9</v>
      </c>
      <c r="CZ656" s="4" t="s">
        <v>9</v>
      </c>
      <c r="DA656" s="4" t="s">
        <v>9</v>
      </c>
      <c r="DB656" s="4" t="s">
        <v>9</v>
      </c>
      <c r="DC656" s="102"/>
      <c r="DE656" s="8" t="str">
        <f t="shared" si="20"/>
        <v>XPY701</v>
      </c>
      <c r="DF656" s="8" t="str">
        <f t="shared" si="21"/>
        <v>Annual Leave Provision</v>
      </c>
    </row>
    <row r="657" spans="1:110">
      <c r="A657" s="4" t="s">
        <v>6563</v>
      </c>
      <c r="B657" s="4" t="s">
        <v>5899</v>
      </c>
      <c r="C657" s="4" t="s">
        <v>4955</v>
      </c>
      <c r="D657" s="4" t="s">
        <v>9</v>
      </c>
      <c r="E657" s="4" t="s">
        <v>5900</v>
      </c>
      <c r="F657" s="102">
        <v>44502</v>
      </c>
      <c r="G657" s="4" t="s">
        <v>9</v>
      </c>
      <c r="H657" s="102"/>
      <c r="I657" s="4" t="s">
        <v>7331</v>
      </c>
      <c r="J657" s="4" t="s">
        <v>9</v>
      </c>
      <c r="K657" s="4" t="s">
        <v>5002</v>
      </c>
      <c r="L657" s="4" t="s">
        <v>9</v>
      </c>
      <c r="M657" s="4" t="s">
        <v>9</v>
      </c>
      <c r="N657" s="4" t="s">
        <v>5002</v>
      </c>
      <c r="O657" s="4" t="s">
        <v>4955</v>
      </c>
      <c r="P657" s="4" t="s">
        <v>5901</v>
      </c>
      <c r="Q657" s="4" t="s">
        <v>9</v>
      </c>
      <c r="R657" s="4" t="s">
        <v>9</v>
      </c>
      <c r="S657" s="4" t="s">
        <v>11</v>
      </c>
      <c r="T657" s="4" t="s">
        <v>1449</v>
      </c>
      <c r="U657" s="4" t="s">
        <v>5902</v>
      </c>
      <c r="V657" s="102"/>
      <c r="W657" s="4" t="s">
        <v>5902</v>
      </c>
      <c r="X657" s="4" t="s">
        <v>9</v>
      </c>
      <c r="Y657" s="4" t="s">
        <v>11</v>
      </c>
      <c r="Z657" s="4" t="s">
        <v>9</v>
      </c>
      <c r="AA657" s="4" t="s">
        <v>9</v>
      </c>
      <c r="AB657" s="102"/>
      <c r="AC657" s="102"/>
      <c r="AD657" s="102"/>
      <c r="AE657" s="102">
        <v>44502</v>
      </c>
      <c r="AF657" s="102"/>
      <c r="AG657" s="102"/>
      <c r="AH657" s="4" t="s">
        <v>5903</v>
      </c>
      <c r="AI657" s="4" t="s">
        <v>9</v>
      </c>
      <c r="AJ657" s="4" t="s">
        <v>9</v>
      </c>
      <c r="AK657" s="4" t="s">
        <v>9</v>
      </c>
      <c r="AL657" s="4" t="s">
        <v>5904</v>
      </c>
      <c r="AM657" s="4" t="s">
        <v>5905</v>
      </c>
      <c r="AN657" s="4" t="s">
        <v>9</v>
      </c>
      <c r="AO657" s="4" t="s">
        <v>9</v>
      </c>
      <c r="AP657" s="4" t="s">
        <v>5902</v>
      </c>
      <c r="AQ657" s="4" t="s">
        <v>9</v>
      </c>
      <c r="AR657" s="4" t="s">
        <v>9</v>
      </c>
      <c r="AS657" s="4" t="s">
        <v>9</v>
      </c>
      <c r="AT657" s="4" t="s">
        <v>9</v>
      </c>
      <c r="AU657" s="4" t="s">
        <v>9</v>
      </c>
      <c r="AV657" s="102"/>
      <c r="AW657" s="4" t="s">
        <v>5902</v>
      </c>
      <c r="AX657" s="4" t="s">
        <v>9</v>
      </c>
      <c r="AY657" s="4" t="s">
        <v>9</v>
      </c>
      <c r="AZ657" s="4" t="s">
        <v>9</v>
      </c>
      <c r="BA657" s="4" t="s">
        <v>9</v>
      </c>
      <c r="BB657" s="103">
        <v>0</v>
      </c>
      <c r="BC657" s="102"/>
      <c r="BD657" s="4" t="s">
        <v>9</v>
      </c>
      <c r="BE657" s="102"/>
      <c r="BF657" s="102"/>
      <c r="BG657" s="4" t="s">
        <v>9</v>
      </c>
      <c r="BH657" s="4" t="s">
        <v>5906</v>
      </c>
      <c r="BI657" s="4" t="s">
        <v>9</v>
      </c>
      <c r="BJ657" s="4" t="s">
        <v>9</v>
      </c>
      <c r="BK657" s="4" t="s">
        <v>9</v>
      </c>
      <c r="BL657" s="4" t="s">
        <v>9</v>
      </c>
      <c r="BM657" s="4" t="s">
        <v>9</v>
      </c>
      <c r="BN657" s="4" t="s">
        <v>5907</v>
      </c>
      <c r="BO657" s="4" t="s">
        <v>5908</v>
      </c>
      <c r="BP657" s="4" t="s">
        <v>9</v>
      </c>
      <c r="BQ657" s="4" t="s">
        <v>9</v>
      </c>
      <c r="BR657" s="4" t="s">
        <v>5902</v>
      </c>
      <c r="BS657" s="4" t="s">
        <v>9</v>
      </c>
      <c r="BT657" s="4" t="s">
        <v>9</v>
      </c>
      <c r="BU657" s="4" t="s">
        <v>9</v>
      </c>
      <c r="BV657" s="4" t="s">
        <v>9</v>
      </c>
      <c r="BW657" s="4" t="s">
        <v>9</v>
      </c>
      <c r="BX657" s="4" t="s">
        <v>5901</v>
      </c>
      <c r="BY657" s="4" t="s">
        <v>9</v>
      </c>
      <c r="BZ657" s="4" t="s">
        <v>9</v>
      </c>
      <c r="CA657" s="4" t="s">
        <v>9</v>
      </c>
      <c r="CB657" s="4" t="s">
        <v>9</v>
      </c>
      <c r="CC657" s="4" t="s">
        <v>9</v>
      </c>
      <c r="CD657" s="4" t="s">
        <v>9</v>
      </c>
      <c r="CE657" s="4" t="s">
        <v>9</v>
      </c>
      <c r="CF657" s="4" t="s">
        <v>5902</v>
      </c>
      <c r="CG657" s="4" t="s">
        <v>9</v>
      </c>
      <c r="CH657" s="4" t="s">
        <v>9</v>
      </c>
      <c r="CI657" s="4" t="s">
        <v>9</v>
      </c>
      <c r="CJ657" s="4" t="s">
        <v>9</v>
      </c>
      <c r="CK657" s="104">
        <v>0.51759259259259005</v>
      </c>
      <c r="CL657" s="104">
        <v>0</v>
      </c>
      <c r="CM657" s="4" t="s">
        <v>9</v>
      </c>
      <c r="CN657" s="4" t="s">
        <v>5902</v>
      </c>
      <c r="CO657" s="4" t="s">
        <v>9</v>
      </c>
      <c r="CP657" s="4" t="s">
        <v>9</v>
      </c>
      <c r="CQ657" s="4" t="s">
        <v>9</v>
      </c>
      <c r="CR657" s="4" t="s">
        <v>9</v>
      </c>
      <c r="CS657" s="4" t="s">
        <v>9</v>
      </c>
      <c r="CT657" s="4" t="s">
        <v>9</v>
      </c>
      <c r="CU657" s="4" t="s">
        <v>9</v>
      </c>
      <c r="CV657" s="4" t="s">
        <v>11</v>
      </c>
      <c r="CW657" s="4" t="s">
        <v>5909</v>
      </c>
      <c r="CX657" s="4" t="s">
        <v>9</v>
      </c>
      <c r="CY657" s="4" t="s">
        <v>9</v>
      </c>
      <c r="CZ657" s="4" t="s">
        <v>9</v>
      </c>
      <c r="DA657" s="4" t="s">
        <v>9</v>
      </c>
      <c r="DB657" s="4" t="s">
        <v>9</v>
      </c>
      <c r="DC657" s="102"/>
      <c r="DE657" s="8" t="str">
        <f t="shared" si="20"/>
        <v>XPY702</v>
      </c>
      <c r="DF657" s="8" t="str">
        <f t="shared" si="21"/>
        <v>ACC Levy Provision</v>
      </c>
    </row>
    <row r="658" spans="1:110">
      <c r="A658" s="4" t="s">
        <v>6564</v>
      </c>
      <c r="B658" s="4" t="s">
        <v>5899</v>
      </c>
      <c r="C658" s="4" t="s">
        <v>4955</v>
      </c>
      <c r="D658" s="4" t="s">
        <v>9</v>
      </c>
      <c r="E658" s="4" t="s">
        <v>5900</v>
      </c>
      <c r="F658" s="102">
        <v>44502</v>
      </c>
      <c r="G658" s="4" t="s">
        <v>9</v>
      </c>
      <c r="H658" s="102"/>
      <c r="I658" s="4" t="s">
        <v>7332</v>
      </c>
      <c r="J658" s="4" t="s">
        <v>9</v>
      </c>
      <c r="K658" s="4" t="s">
        <v>5002</v>
      </c>
      <c r="L658" s="4" t="s">
        <v>9</v>
      </c>
      <c r="M658" s="4" t="s">
        <v>9</v>
      </c>
      <c r="N658" s="4" t="s">
        <v>5002</v>
      </c>
      <c r="O658" s="4" t="s">
        <v>4955</v>
      </c>
      <c r="P658" s="4" t="s">
        <v>5901</v>
      </c>
      <c r="Q658" s="4" t="s">
        <v>9</v>
      </c>
      <c r="R658" s="4" t="s">
        <v>9</v>
      </c>
      <c r="S658" s="4" t="s">
        <v>11</v>
      </c>
      <c r="T658" s="4" t="s">
        <v>1449</v>
      </c>
      <c r="U658" s="4" t="s">
        <v>5902</v>
      </c>
      <c r="V658" s="102"/>
      <c r="W658" s="4" t="s">
        <v>5902</v>
      </c>
      <c r="X658" s="4" t="s">
        <v>9</v>
      </c>
      <c r="Y658" s="4" t="s">
        <v>11</v>
      </c>
      <c r="Z658" s="4" t="s">
        <v>9</v>
      </c>
      <c r="AA658" s="4" t="s">
        <v>9</v>
      </c>
      <c r="AB658" s="102"/>
      <c r="AC658" s="102"/>
      <c r="AD658" s="102"/>
      <c r="AE658" s="102">
        <v>44502</v>
      </c>
      <c r="AF658" s="102"/>
      <c r="AG658" s="102"/>
      <c r="AH658" s="4" t="s">
        <v>5903</v>
      </c>
      <c r="AI658" s="4" t="s">
        <v>9</v>
      </c>
      <c r="AJ658" s="4" t="s">
        <v>9</v>
      </c>
      <c r="AK658" s="4" t="s">
        <v>9</v>
      </c>
      <c r="AL658" s="4" t="s">
        <v>5904</v>
      </c>
      <c r="AM658" s="4" t="s">
        <v>5905</v>
      </c>
      <c r="AN658" s="4" t="s">
        <v>9</v>
      </c>
      <c r="AO658" s="4" t="s">
        <v>9</v>
      </c>
      <c r="AP658" s="4" t="s">
        <v>5902</v>
      </c>
      <c r="AQ658" s="4" t="s">
        <v>9</v>
      </c>
      <c r="AR658" s="4" t="s">
        <v>9</v>
      </c>
      <c r="AS658" s="4" t="s">
        <v>9</v>
      </c>
      <c r="AT658" s="4" t="s">
        <v>9</v>
      </c>
      <c r="AU658" s="4" t="s">
        <v>9</v>
      </c>
      <c r="AV658" s="102"/>
      <c r="AW658" s="4" t="s">
        <v>5902</v>
      </c>
      <c r="AX658" s="4" t="s">
        <v>9</v>
      </c>
      <c r="AY658" s="4" t="s">
        <v>9</v>
      </c>
      <c r="AZ658" s="4" t="s">
        <v>9</v>
      </c>
      <c r="BA658" s="4" t="s">
        <v>9</v>
      </c>
      <c r="BB658" s="103">
        <v>0</v>
      </c>
      <c r="BC658" s="102"/>
      <c r="BD658" s="4" t="s">
        <v>9</v>
      </c>
      <c r="BE658" s="102"/>
      <c r="BF658" s="102"/>
      <c r="BG658" s="4" t="s">
        <v>9</v>
      </c>
      <c r="BH658" s="4" t="s">
        <v>5906</v>
      </c>
      <c r="BI658" s="4" t="s">
        <v>9</v>
      </c>
      <c r="BJ658" s="4" t="s">
        <v>9</v>
      </c>
      <c r="BK658" s="4" t="s">
        <v>9</v>
      </c>
      <c r="BL658" s="4" t="s">
        <v>9</v>
      </c>
      <c r="BM658" s="4" t="s">
        <v>9</v>
      </c>
      <c r="BN658" s="4" t="s">
        <v>5907</v>
      </c>
      <c r="BO658" s="4" t="s">
        <v>5908</v>
      </c>
      <c r="BP658" s="4" t="s">
        <v>9</v>
      </c>
      <c r="BQ658" s="4" t="s">
        <v>9</v>
      </c>
      <c r="BR658" s="4" t="s">
        <v>5902</v>
      </c>
      <c r="BS658" s="4" t="s">
        <v>9</v>
      </c>
      <c r="BT658" s="4" t="s">
        <v>9</v>
      </c>
      <c r="BU658" s="4" t="s">
        <v>9</v>
      </c>
      <c r="BV658" s="4" t="s">
        <v>9</v>
      </c>
      <c r="BW658" s="4" t="s">
        <v>9</v>
      </c>
      <c r="BX658" s="4" t="s">
        <v>5901</v>
      </c>
      <c r="BY658" s="4" t="s">
        <v>9</v>
      </c>
      <c r="BZ658" s="4" t="s">
        <v>9</v>
      </c>
      <c r="CA658" s="4" t="s">
        <v>9</v>
      </c>
      <c r="CB658" s="4" t="s">
        <v>9</v>
      </c>
      <c r="CC658" s="4" t="s">
        <v>9</v>
      </c>
      <c r="CD658" s="4" t="s">
        <v>9</v>
      </c>
      <c r="CE658" s="4" t="s">
        <v>9</v>
      </c>
      <c r="CF658" s="4" t="s">
        <v>5902</v>
      </c>
      <c r="CG658" s="4" t="s">
        <v>9</v>
      </c>
      <c r="CH658" s="4" t="s">
        <v>9</v>
      </c>
      <c r="CI658" s="4" t="s">
        <v>9</v>
      </c>
      <c r="CJ658" s="4" t="s">
        <v>9</v>
      </c>
      <c r="CK658" s="104">
        <v>0.51759259259259005</v>
      </c>
      <c r="CL658" s="104">
        <v>0</v>
      </c>
      <c r="CM658" s="4" t="s">
        <v>9</v>
      </c>
      <c r="CN658" s="4" t="s">
        <v>5902</v>
      </c>
      <c r="CO658" s="4" t="s">
        <v>9</v>
      </c>
      <c r="CP658" s="4" t="s">
        <v>9</v>
      </c>
      <c r="CQ658" s="4" t="s">
        <v>9</v>
      </c>
      <c r="CR658" s="4" t="s">
        <v>9</v>
      </c>
      <c r="CS658" s="4" t="s">
        <v>9</v>
      </c>
      <c r="CT658" s="4" t="s">
        <v>9</v>
      </c>
      <c r="CU658" s="4" t="s">
        <v>9</v>
      </c>
      <c r="CV658" s="4" t="s">
        <v>11</v>
      </c>
      <c r="CW658" s="4" t="s">
        <v>5909</v>
      </c>
      <c r="CX658" s="4" t="s">
        <v>9</v>
      </c>
      <c r="CY658" s="4" t="s">
        <v>9</v>
      </c>
      <c r="CZ658" s="4" t="s">
        <v>9</v>
      </c>
      <c r="DA658" s="4" t="s">
        <v>9</v>
      </c>
      <c r="DB658" s="4" t="s">
        <v>9</v>
      </c>
      <c r="DC658" s="102"/>
      <c r="DE658" s="8" t="str">
        <f t="shared" si="20"/>
        <v>XPY704</v>
      </c>
      <c r="DF658" s="8" t="str">
        <f t="shared" si="21"/>
        <v>Annual Leave Paid Provision</v>
      </c>
    </row>
    <row r="659" spans="1:110">
      <c r="A659" s="4" t="s">
        <v>6565</v>
      </c>
      <c r="B659" s="4" t="s">
        <v>5899</v>
      </c>
      <c r="C659" s="4" t="s">
        <v>4955</v>
      </c>
      <c r="D659" s="4" t="s">
        <v>9</v>
      </c>
      <c r="E659" s="4" t="s">
        <v>5900</v>
      </c>
      <c r="F659" s="102">
        <v>44502</v>
      </c>
      <c r="G659" s="4" t="s">
        <v>9</v>
      </c>
      <c r="H659" s="102"/>
      <c r="I659" s="4" t="s">
        <v>7333</v>
      </c>
      <c r="J659" s="4" t="s">
        <v>9</v>
      </c>
      <c r="K659" s="4" t="s">
        <v>5002</v>
      </c>
      <c r="L659" s="4" t="s">
        <v>9</v>
      </c>
      <c r="M659" s="4" t="s">
        <v>9</v>
      </c>
      <c r="N659" s="4" t="s">
        <v>5002</v>
      </c>
      <c r="O659" s="4" t="s">
        <v>4955</v>
      </c>
      <c r="P659" s="4" t="s">
        <v>5901</v>
      </c>
      <c r="Q659" s="4" t="s">
        <v>9</v>
      </c>
      <c r="R659" s="4" t="s">
        <v>9</v>
      </c>
      <c r="S659" s="4" t="s">
        <v>11</v>
      </c>
      <c r="T659" s="4" t="s">
        <v>1449</v>
      </c>
      <c r="U659" s="4" t="s">
        <v>5902</v>
      </c>
      <c r="V659" s="102"/>
      <c r="W659" s="4" t="s">
        <v>5902</v>
      </c>
      <c r="X659" s="4" t="s">
        <v>9</v>
      </c>
      <c r="Y659" s="4" t="s">
        <v>11</v>
      </c>
      <c r="Z659" s="4" t="s">
        <v>9</v>
      </c>
      <c r="AA659" s="4" t="s">
        <v>9</v>
      </c>
      <c r="AB659" s="102"/>
      <c r="AC659" s="102"/>
      <c r="AD659" s="102"/>
      <c r="AE659" s="102">
        <v>44502</v>
      </c>
      <c r="AF659" s="102"/>
      <c r="AG659" s="102"/>
      <c r="AH659" s="4" t="s">
        <v>5903</v>
      </c>
      <c r="AI659" s="4" t="s">
        <v>9</v>
      </c>
      <c r="AJ659" s="4" t="s">
        <v>9</v>
      </c>
      <c r="AK659" s="4" t="s">
        <v>9</v>
      </c>
      <c r="AL659" s="4" t="s">
        <v>5904</v>
      </c>
      <c r="AM659" s="4" t="s">
        <v>5905</v>
      </c>
      <c r="AN659" s="4" t="s">
        <v>9</v>
      </c>
      <c r="AO659" s="4" t="s">
        <v>9</v>
      </c>
      <c r="AP659" s="4" t="s">
        <v>5902</v>
      </c>
      <c r="AQ659" s="4" t="s">
        <v>9</v>
      </c>
      <c r="AR659" s="4" t="s">
        <v>9</v>
      </c>
      <c r="AS659" s="4" t="s">
        <v>9</v>
      </c>
      <c r="AT659" s="4" t="s">
        <v>9</v>
      </c>
      <c r="AU659" s="4" t="s">
        <v>9</v>
      </c>
      <c r="AV659" s="102"/>
      <c r="AW659" s="4" t="s">
        <v>5902</v>
      </c>
      <c r="AX659" s="4" t="s">
        <v>9</v>
      </c>
      <c r="AY659" s="4" t="s">
        <v>9</v>
      </c>
      <c r="AZ659" s="4" t="s">
        <v>9</v>
      </c>
      <c r="BA659" s="4" t="s">
        <v>9</v>
      </c>
      <c r="BB659" s="103">
        <v>0</v>
      </c>
      <c r="BC659" s="102"/>
      <c r="BD659" s="4" t="s">
        <v>9</v>
      </c>
      <c r="BE659" s="102"/>
      <c r="BF659" s="102"/>
      <c r="BG659" s="4" t="s">
        <v>9</v>
      </c>
      <c r="BH659" s="4" t="s">
        <v>5906</v>
      </c>
      <c r="BI659" s="4" t="s">
        <v>9</v>
      </c>
      <c r="BJ659" s="4" t="s">
        <v>9</v>
      </c>
      <c r="BK659" s="4" t="s">
        <v>9</v>
      </c>
      <c r="BL659" s="4" t="s">
        <v>9</v>
      </c>
      <c r="BM659" s="4" t="s">
        <v>9</v>
      </c>
      <c r="BN659" s="4" t="s">
        <v>5907</v>
      </c>
      <c r="BO659" s="4" t="s">
        <v>5908</v>
      </c>
      <c r="BP659" s="4" t="s">
        <v>9</v>
      </c>
      <c r="BQ659" s="4" t="s">
        <v>9</v>
      </c>
      <c r="BR659" s="4" t="s">
        <v>5902</v>
      </c>
      <c r="BS659" s="4" t="s">
        <v>9</v>
      </c>
      <c r="BT659" s="4" t="s">
        <v>9</v>
      </c>
      <c r="BU659" s="4" t="s">
        <v>9</v>
      </c>
      <c r="BV659" s="4" t="s">
        <v>9</v>
      </c>
      <c r="BW659" s="4" t="s">
        <v>9</v>
      </c>
      <c r="BX659" s="4" t="s">
        <v>5901</v>
      </c>
      <c r="BY659" s="4" t="s">
        <v>9</v>
      </c>
      <c r="BZ659" s="4" t="s">
        <v>9</v>
      </c>
      <c r="CA659" s="4" t="s">
        <v>9</v>
      </c>
      <c r="CB659" s="4" t="s">
        <v>9</v>
      </c>
      <c r="CC659" s="4" t="s">
        <v>9</v>
      </c>
      <c r="CD659" s="4" t="s">
        <v>9</v>
      </c>
      <c r="CE659" s="4" t="s">
        <v>9</v>
      </c>
      <c r="CF659" s="4" t="s">
        <v>5902</v>
      </c>
      <c r="CG659" s="4" t="s">
        <v>9</v>
      </c>
      <c r="CH659" s="4" t="s">
        <v>9</v>
      </c>
      <c r="CI659" s="4" t="s">
        <v>9</v>
      </c>
      <c r="CJ659" s="4" t="s">
        <v>9</v>
      </c>
      <c r="CK659" s="104">
        <v>0.51759259259259005</v>
      </c>
      <c r="CL659" s="104">
        <v>0</v>
      </c>
      <c r="CM659" s="4" t="s">
        <v>9</v>
      </c>
      <c r="CN659" s="4" t="s">
        <v>5902</v>
      </c>
      <c r="CO659" s="4" t="s">
        <v>9</v>
      </c>
      <c r="CP659" s="4" t="s">
        <v>9</v>
      </c>
      <c r="CQ659" s="4" t="s">
        <v>9</v>
      </c>
      <c r="CR659" s="4" t="s">
        <v>9</v>
      </c>
      <c r="CS659" s="4" t="s">
        <v>9</v>
      </c>
      <c r="CT659" s="4" t="s">
        <v>9</v>
      </c>
      <c r="CU659" s="4" t="s">
        <v>9</v>
      </c>
      <c r="CV659" s="4" t="s">
        <v>11</v>
      </c>
      <c r="CW659" s="4" t="s">
        <v>5909</v>
      </c>
      <c r="CX659" s="4" t="s">
        <v>9</v>
      </c>
      <c r="CY659" s="4" t="s">
        <v>9</v>
      </c>
      <c r="CZ659" s="4" t="s">
        <v>9</v>
      </c>
      <c r="DA659" s="4" t="s">
        <v>9</v>
      </c>
      <c r="DB659" s="4" t="s">
        <v>9</v>
      </c>
      <c r="DC659" s="102"/>
      <c r="DE659" s="8" t="str">
        <f t="shared" si="20"/>
        <v>XPY802</v>
      </c>
      <c r="DF659" s="8" t="str">
        <f t="shared" si="21"/>
        <v>Annual Leave Accrual</v>
      </c>
    </row>
    <row r="660" spans="1:110">
      <c r="A660" s="4" t="s">
        <v>6566</v>
      </c>
      <c r="B660" s="4" t="s">
        <v>5899</v>
      </c>
      <c r="C660" s="4" t="s">
        <v>4955</v>
      </c>
      <c r="D660" s="4" t="s">
        <v>9</v>
      </c>
      <c r="E660" s="4" t="s">
        <v>5900</v>
      </c>
      <c r="F660" s="102">
        <v>44502</v>
      </c>
      <c r="G660" s="4" t="s">
        <v>9</v>
      </c>
      <c r="H660" s="102"/>
      <c r="I660" s="4" t="s">
        <v>7334</v>
      </c>
      <c r="J660" s="4" t="s">
        <v>9</v>
      </c>
      <c r="K660" s="4" t="s">
        <v>5002</v>
      </c>
      <c r="L660" s="4" t="s">
        <v>9</v>
      </c>
      <c r="M660" s="4" t="s">
        <v>9</v>
      </c>
      <c r="N660" s="4" t="s">
        <v>5002</v>
      </c>
      <c r="O660" s="4" t="s">
        <v>4955</v>
      </c>
      <c r="P660" s="4" t="s">
        <v>5901</v>
      </c>
      <c r="Q660" s="4" t="s">
        <v>9</v>
      </c>
      <c r="R660" s="4" t="s">
        <v>9</v>
      </c>
      <c r="S660" s="4" t="s">
        <v>11</v>
      </c>
      <c r="T660" s="4" t="s">
        <v>1449</v>
      </c>
      <c r="U660" s="4" t="s">
        <v>5902</v>
      </c>
      <c r="V660" s="102"/>
      <c r="W660" s="4" t="s">
        <v>5902</v>
      </c>
      <c r="X660" s="4" t="s">
        <v>9</v>
      </c>
      <c r="Y660" s="4" t="s">
        <v>11</v>
      </c>
      <c r="Z660" s="4" t="s">
        <v>9</v>
      </c>
      <c r="AA660" s="4" t="s">
        <v>9</v>
      </c>
      <c r="AB660" s="102"/>
      <c r="AC660" s="102"/>
      <c r="AD660" s="102"/>
      <c r="AE660" s="102">
        <v>44502</v>
      </c>
      <c r="AF660" s="102"/>
      <c r="AG660" s="102"/>
      <c r="AH660" s="4" t="s">
        <v>5903</v>
      </c>
      <c r="AI660" s="4" t="s">
        <v>9</v>
      </c>
      <c r="AJ660" s="4" t="s">
        <v>9</v>
      </c>
      <c r="AK660" s="4" t="s">
        <v>9</v>
      </c>
      <c r="AL660" s="4" t="s">
        <v>5904</v>
      </c>
      <c r="AM660" s="4" t="s">
        <v>5905</v>
      </c>
      <c r="AN660" s="4" t="s">
        <v>9</v>
      </c>
      <c r="AO660" s="4" t="s">
        <v>9</v>
      </c>
      <c r="AP660" s="4" t="s">
        <v>5902</v>
      </c>
      <c r="AQ660" s="4" t="s">
        <v>9</v>
      </c>
      <c r="AR660" s="4" t="s">
        <v>9</v>
      </c>
      <c r="AS660" s="4" t="s">
        <v>9</v>
      </c>
      <c r="AT660" s="4" t="s">
        <v>9</v>
      </c>
      <c r="AU660" s="4" t="s">
        <v>9</v>
      </c>
      <c r="AV660" s="102"/>
      <c r="AW660" s="4" t="s">
        <v>5902</v>
      </c>
      <c r="AX660" s="4" t="s">
        <v>9</v>
      </c>
      <c r="AY660" s="4" t="s">
        <v>9</v>
      </c>
      <c r="AZ660" s="4" t="s">
        <v>9</v>
      </c>
      <c r="BA660" s="4" t="s">
        <v>9</v>
      </c>
      <c r="BB660" s="103">
        <v>0</v>
      </c>
      <c r="BC660" s="102"/>
      <c r="BD660" s="4" t="s">
        <v>9</v>
      </c>
      <c r="BE660" s="102"/>
      <c r="BF660" s="102"/>
      <c r="BG660" s="4" t="s">
        <v>9</v>
      </c>
      <c r="BH660" s="4" t="s">
        <v>5906</v>
      </c>
      <c r="BI660" s="4" t="s">
        <v>9</v>
      </c>
      <c r="BJ660" s="4" t="s">
        <v>9</v>
      </c>
      <c r="BK660" s="4" t="s">
        <v>9</v>
      </c>
      <c r="BL660" s="4" t="s">
        <v>9</v>
      </c>
      <c r="BM660" s="4" t="s">
        <v>9</v>
      </c>
      <c r="BN660" s="4" t="s">
        <v>5907</v>
      </c>
      <c r="BO660" s="4" t="s">
        <v>5908</v>
      </c>
      <c r="BP660" s="4" t="s">
        <v>9</v>
      </c>
      <c r="BQ660" s="4" t="s">
        <v>9</v>
      </c>
      <c r="BR660" s="4" t="s">
        <v>5902</v>
      </c>
      <c r="BS660" s="4" t="s">
        <v>9</v>
      </c>
      <c r="BT660" s="4" t="s">
        <v>9</v>
      </c>
      <c r="BU660" s="4" t="s">
        <v>9</v>
      </c>
      <c r="BV660" s="4" t="s">
        <v>9</v>
      </c>
      <c r="BW660" s="4" t="s">
        <v>9</v>
      </c>
      <c r="BX660" s="4" t="s">
        <v>5901</v>
      </c>
      <c r="BY660" s="4" t="s">
        <v>9</v>
      </c>
      <c r="BZ660" s="4" t="s">
        <v>9</v>
      </c>
      <c r="CA660" s="4" t="s">
        <v>9</v>
      </c>
      <c r="CB660" s="4" t="s">
        <v>9</v>
      </c>
      <c r="CC660" s="4" t="s">
        <v>9</v>
      </c>
      <c r="CD660" s="4" t="s">
        <v>9</v>
      </c>
      <c r="CE660" s="4" t="s">
        <v>9</v>
      </c>
      <c r="CF660" s="4" t="s">
        <v>5902</v>
      </c>
      <c r="CG660" s="4" t="s">
        <v>9</v>
      </c>
      <c r="CH660" s="4" t="s">
        <v>9</v>
      </c>
      <c r="CI660" s="4" t="s">
        <v>9</v>
      </c>
      <c r="CJ660" s="4" t="s">
        <v>9</v>
      </c>
      <c r="CK660" s="104">
        <v>0.51759259259259005</v>
      </c>
      <c r="CL660" s="104">
        <v>0</v>
      </c>
      <c r="CM660" s="4" t="s">
        <v>9</v>
      </c>
      <c r="CN660" s="4" t="s">
        <v>5902</v>
      </c>
      <c r="CO660" s="4" t="s">
        <v>9</v>
      </c>
      <c r="CP660" s="4" t="s">
        <v>9</v>
      </c>
      <c r="CQ660" s="4" t="s">
        <v>9</v>
      </c>
      <c r="CR660" s="4" t="s">
        <v>9</v>
      </c>
      <c r="CS660" s="4" t="s">
        <v>9</v>
      </c>
      <c r="CT660" s="4" t="s">
        <v>9</v>
      </c>
      <c r="CU660" s="4" t="s">
        <v>9</v>
      </c>
      <c r="CV660" s="4" t="s">
        <v>11</v>
      </c>
      <c r="CW660" s="4" t="s">
        <v>5909</v>
      </c>
      <c r="CX660" s="4" t="s">
        <v>9</v>
      </c>
      <c r="CY660" s="4" t="s">
        <v>9</v>
      </c>
      <c r="CZ660" s="4" t="s">
        <v>9</v>
      </c>
      <c r="DA660" s="4" t="s">
        <v>9</v>
      </c>
      <c r="DB660" s="4" t="s">
        <v>9</v>
      </c>
      <c r="DC660" s="102"/>
      <c r="DE660" s="8" t="str">
        <f t="shared" si="20"/>
        <v>XPY826</v>
      </c>
      <c r="DF660" s="8" t="str">
        <f t="shared" si="21"/>
        <v>Time Bank Accrual</v>
      </c>
    </row>
    <row r="661" spans="1:110">
      <c r="A661" s="4" t="s">
        <v>6567</v>
      </c>
      <c r="B661" s="4" t="s">
        <v>5899</v>
      </c>
      <c r="C661" s="4" t="s">
        <v>4955</v>
      </c>
      <c r="D661" s="4" t="s">
        <v>9</v>
      </c>
      <c r="E661" s="4" t="s">
        <v>5900</v>
      </c>
      <c r="F661" s="102">
        <v>44502</v>
      </c>
      <c r="G661" s="4" t="s">
        <v>9</v>
      </c>
      <c r="H661" s="102"/>
      <c r="I661" s="4" t="s">
        <v>7335</v>
      </c>
      <c r="J661" s="4" t="s">
        <v>9</v>
      </c>
      <c r="K661" s="4" t="s">
        <v>5002</v>
      </c>
      <c r="L661" s="4" t="s">
        <v>9</v>
      </c>
      <c r="M661" s="4" t="s">
        <v>9</v>
      </c>
      <c r="N661" s="4" t="s">
        <v>5002</v>
      </c>
      <c r="O661" s="4" t="s">
        <v>4955</v>
      </c>
      <c r="P661" s="4" t="s">
        <v>5901</v>
      </c>
      <c r="Q661" s="4" t="s">
        <v>9</v>
      </c>
      <c r="R661" s="4" t="s">
        <v>9</v>
      </c>
      <c r="S661" s="4" t="s">
        <v>11</v>
      </c>
      <c r="T661" s="4" t="s">
        <v>1449</v>
      </c>
      <c r="U661" s="4" t="s">
        <v>5902</v>
      </c>
      <c r="V661" s="102"/>
      <c r="W661" s="4" t="s">
        <v>5902</v>
      </c>
      <c r="X661" s="4" t="s">
        <v>9</v>
      </c>
      <c r="Y661" s="4" t="s">
        <v>11</v>
      </c>
      <c r="Z661" s="4" t="s">
        <v>9</v>
      </c>
      <c r="AA661" s="4" t="s">
        <v>9</v>
      </c>
      <c r="AB661" s="102"/>
      <c r="AC661" s="102"/>
      <c r="AD661" s="102"/>
      <c r="AE661" s="102">
        <v>44502</v>
      </c>
      <c r="AF661" s="102"/>
      <c r="AG661" s="102"/>
      <c r="AH661" s="4" t="s">
        <v>5903</v>
      </c>
      <c r="AI661" s="4" t="s">
        <v>9</v>
      </c>
      <c r="AJ661" s="4" t="s">
        <v>9</v>
      </c>
      <c r="AK661" s="4" t="s">
        <v>9</v>
      </c>
      <c r="AL661" s="4" t="s">
        <v>5904</v>
      </c>
      <c r="AM661" s="4" t="s">
        <v>5905</v>
      </c>
      <c r="AN661" s="4" t="s">
        <v>9</v>
      </c>
      <c r="AO661" s="4" t="s">
        <v>9</v>
      </c>
      <c r="AP661" s="4" t="s">
        <v>5902</v>
      </c>
      <c r="AQ661" s="4" t="s">
        <v>9</v>
      </c>
      <c r="AR661" s="4" t="s">
        <v>9</v>
      </c>
      <c r="AS661" s="4" t="s">
        <v>9</v>
      </c>
      <c r="AT661" s="4" t="s">
        <v>9</v>
      </c>
      <c r="AU661" s="4" t="s">
        <v>9</v>
      </c>
      <c r="AV661" s="102"/>
      <c r="AW661" s="4" t="s">
        <v>5902</v>
      </c>
      <c r="AX661" s="4" t="s">
        <v>9</v>
      </c>
      <c r="AY661" s="4" t="s">
        <v>9</v>
      </c>
      <c r="AZ661" s="4" t="s">
        <v>9</v>
      </c>
      <c r="BA661" s="4" t="s">
        <v>9</v>
      </c>
      <c r="BB661" s="103">
        <v>0</v>
      </c>
      <c r="BC661" s="102"/>
      <c r="BD661" s="4" t="s">
        <v>9</v>
      </c>
      <c r="BE661" s="102"/>
      <c r="BF661" s="102"/>
      <c r="BG661" s="4" t="s">
        <v>9</v>
      </c>
      <c r="BH661" s="4" t="s">
        <v>5906</v>
      </c>
      <c r="BI661" s="4" t="s">
        <v>9</v>
      </c>
      <c r="BJ661" s="4" t="s">
        <v>9</v>
      </c>
      <c r="BK661" s="4" t="s">
        <v>9</v>
      </c>
      <c r="BL661" s="4" t="s">
        <v>9</v>
      </c>
      <c r="BM661" s="4" t="s">
        <v>9</v>
      </c>
      <c r="BN661" s="4" t="s">
        <v>5907</v>
      </c>
      <c r="BO661" s="4" t="s">
        <v>5908</v>
      </c>
      <c r="BP661" s="4" t="s">
        <v>9</v>
      </c>
      <c r="BQ661" s="4" t="s">
        <v>9</v>
      </c>
      <c r="BR661" s="4" t="s">
        <v>5902</v>
      </c>
      <c r="BS661" s="4" t="s">
        <v>9</v>
      </c>
      <c r="BT661" s="4" t="s">
        <v>9</v>
      </c>
      <c r="BU661" s="4" t="s">
        <v>9</v>
      </c>
      <c r="BV661" s="4" t="s">
        <v>9</v>
      </c>
      <c r="BW661" s="4" t="s">
        <v>9</v>
      </c>
      <c r="BX661" s="4" t="s">
        <v>5901</v>
      </c>
      <c r="BY661" s="4" t="s">
        <v>9</v>
      </c>
      <c r="BZ661" s="4" t="s">
        <v>9</v>
      </c>
      <c r="CA661" s="4" t="s">
        <v>9</v>
      </c>
      <c r="CB661" s="4" t="s">
        <v>9</v>
      </c>
      <c r="CC661" s="4" t="s">
        <v>9</v>
      </c>
      <c r="CD661" s="4" t="s">
        <v>9</v>
      </c>
      <c r="CE661" s="4" t="s">
        <v>9</v>
      </c>
      <c r="CF661" s="4" t="s">
        <v>5902</v>
      </c>
      <c r="CG661" s="4" t="s">
        <v>9</v>
      </c>
      <c r="CH661" s="4" t="s">
        <v>9</v>
      </c>
      <c r="CI661" s="4" t="s">
        <v>9</v>
      </c>
      <c r="CJ661" s="4" t="s">
        <v>9</v>
      </c>
      <c r="CK661" s="104">
        <v>0.51759259259259005</v>
      </c>
      <c r="CL661" s="104">
        <v>0</v>
      </c>
      <c r="CM661" s="4" t="s">
        <v>9</v>
      </c>
      <c r="CN661" s="4" t="s">
        <v>5902</v>
      </c>
      <c r="CO661" s="4" t="s">
        <v>9</v>
      </c>
      <c r="CP661" s="4" t="s">
        <v>9</v>
      </c>
      <c r="CQ661" s="4" t="s">
        <v>9</v>
      </c>
      <c r="CR661" s="4" t="s">
        <v>9</v>
      </c>
      <c r="CS661" s="4" t="s">
        <v>9</v>
      </c>
      <c r="CT661" s="4" t="s">
        <v>9</v>
      </c>
      <c r="CU661" s="4" t="s">
        <v>9</v>
      </c>
      <c r="CV661" s="4" t="s">
        <v>11</v>
      </c>
      <c r="CW661" s="4" t="s">
        <v>5909</v>
      </c>
      <c r="CX661" s="4" t="s">
        <v>9</v>
      </c>
      <c r="CY661" s="4" t="s">
        <v>9</v>
      </c>
      <c r="CZ661" s="4" t="s">
        <v>9</v>
      </c>
      <c r="DA661" s="4" t="s">
        <v>9</v>
      </c>
      <c r="DB661" s="4" t="s">
        <v>9</v>
      </c>
      <c r="DC661" s="102"/>
      <c r="DE661" s="8" t="str">
        <f t="shared" si="20"/>
        <v>XPY830</v>
      </c>
      <c r="DF661" s="8" t="str">
        <f t="shared" si="21"/>
        <v>Shift Leave Accrued</v>
      </c>
    </row>
    <row r="662" spans="1:110">
      <c r="A662" s="4" t="s">
        <v>6568</v>
      </c>
      <c r="B662" s="4" t="s">
        <v>5899</v>
      </c>
      <c r="C662" s="4" t="s">
        <v>4955</v>
      </c>
      <c r="D662" s="4" t="s">
        <v>9</v>
      </c>
      <c r="E662" s="4" t="s">
        <v>5900</v>
      </c>
      <c r="F662" s="102">
        <v>44502</v>
      </c>
      <c r="G662" s="4" t="s">
        <v>9</v>
      </c>
      <c r="H662" s="102"/>
      <c r="I662" s="4" t="s">
        <v>7336</v>
      </c>
      <c r="J662" s="4" t="s">
        <v>9</v>
      </c>
      <c r="K662" s="4" t="s">
        <v>5002</v>
      </c>
      <c r="L662" s="4" t="s">
        <v>9</v>
      </c>
      <c r="M662" s="4" t="s">
        <v>9</v>
      </c>
      <c r="N662" s="4" t="s">
        <v>5002</v>
      </c>
      <c r="O662" s="4" t="s">
        <v>4955</v>
      </c>
      <c r="P662" s="4" t="s">
        <v>5901</v>
      </c>
      <c r="Q662" s="4" t="s">
        <v>9</v>
      </c>
      <c r="R662" s="4" t="s">
        <v>9</v>
      </c>
      <c r="S662" s="4" t="s">
        <v>11</v>
      </c>
      <c r="T662" s="4" t="s">
        <v>1449</v>
      </c>
      <c r="U662" s="4" t="s">
        <v>5902</v>
      </c>
      <c r="V662" s="102"/>
      <c r="W662" s="4" t="s">
        <v>5902</v>
      </c>
      <c r="X662" s="4" t="s">
        <v>9</v>
      </c>
      <c r="Y662" s="4" t="s">
        <v>11</v>
      </c>
      <c r="Z662" s="4" t="s">
        <v>9</v>
      </c>
      <c r="AA662" s="4" t="s">
        <v>9</v>
      </c>
      <c r="AB662" s="102"/>
      <c r="AC662" s="102"/>
      <c r="AD662" s="102"/>
      <c r="AE662" s="102">
        <v>44502</v>
      </c>
      <c r="AF662" s="102"/>
      <c r="AG662" s="102"/>
      <c r="AH662" s="4" t="s">
        <v>5903</v>
      </c>
      <c r="AI662" s="4" t="s">
        <v>9</v>
      </c>
      <c r="AJ662" s="4" t="s">
        <v>9</v>
      </c>
      <c r="AK662" s="4" t="s">
        <v>9</v>
      </c>
      <c r="AL662" s="4" t="s">
        <v>5904</v>
      </c>
      <c r="AM662" s="4" t="s">
        <v>5905</v>
      </c>
      <c r="AN662" s="4" t="s">
        <v>9</v>
      </c>
      <c r="AO662" s="4" t="s">
        <v>9</v>
      </c>
      <c r="AP662" s="4" t="s">
        <v>5902</v>
      </c>
      <c r="AQ662" s="4" t="s">
        <v>9</v>
      </c>
      <c r="AR662" s="4" t="s">
        <v>9</v>
      </c>
      <c r="AS662" s="4" t="s">
        <v>9</v>
      </c>
      <c r="AT662" s="4" t="s">
        <v>9</v>
      </c>
      <c r="AU662" s="4" t="s">
        <v>9</v>
      </c>
      <c r="AV662" s="102"/>
      <c r="AW662" s="4" t="s">
        <v>5902</v>
      </c>
      <c r="AX662" s="4" t="s">
        <v>9</v>
      </c>
      <c r="AY662" s="4" t="s">
        <v>9</v>
      </c>
      <c r="AZ662" s="4" t="s">
        <v>9</v>
      </c>
      <c r="BA662" s="4" t="s">
        <v>9</v>
      </c>
      <c r="BB662" s="103">
        <v>0</v>
      </c>
      <c r="BC662" s="102"/>
      <c r="BD662" s="4" t="s">
        <v>9</v>
      </c>
      <c r="BE662" s="102"/>
      <c r="BF662" s="102"/>
      <c r="BG662" s="4" t="s">
        <v>9</v>
      </c>
      <c r="BH662" s="4" t="s">
        <v>5906</v>
      </c>
      <c r="BI662" s="4" t="s">
        <v>9</v>
      </c>
      <c r="BJ662" s="4" t="s">
        <v>9</v>
      </c>
      <c r="BK662" s="4" t="s">
        <v>9</v>
      </c>
      <c r="BL662" s="4" t="s">
        <v>9</v>
      </c>
      <c r="BM662" s="4" t="s">
        <v>9</v>
      </c>
      <c r="BN662" s="4" t="s">
        <v>5907</v>
      </c>
      <c r="BO662" s="4" t="s">
        <v>5908</v>
      </c>
      <c r="BP662" s="4" t="s">
        <v>9</v>
      </c>
      <c r="BQ662" s="4" t="s">
        <v>9</v>
      </c>
      <c r="BR662" s="4" t="s">
        <v>5902</v>
      </c>
      <c r="BS662" s="4" t="s">
        <v>9</v>
      </c>
      <c r="BT662" s="4" t="s">
        <v>9</v>
      </c>
      <c r="BU662" s="4" t="s">
        <v>9</v>
      </c>
      <c r="BV662" s="4" t="s">
        <v>9</v>
      </c>
      <c r="BW662" s="4" t="s">
        <v>9</v>
      </c>
      <c r="BX662" s="4" t="s">
        <v>5901</v>
      </c>
      <c r="BY662" s="4" t="s">
        <v>9</v>
      </c>
      <c r="BZ662" s="4" t="s">
        <v>9</v>
      </c>
      <c r="CA662" s="4" t="s">
        <v>9</v>
      </c>
      <c r="CB662" s="4" t="s">
        <v>9</v>
      </c>
      <c r="CC662" s="4" t="s">
        <v>9</v>
      </c>
      <c r="CD662" s="4" t="s">
        <v>9</v>
      </c>
      <c r="CE662" s="4" t="s">
        <v>9</v>
      </c>
      <c r="CF662" s="4" t="s">
        <v>5902</v>
      </c>
      <c r="CG662" s="4" t="s">
        <v>9</v>
      </c>
      <c r="CH662" s="4" t="s">
        <v>9</v>
      </c>
      <c r="CI662" s="4" t="s">
        <v>9</v>
      </c>
      <c r="CJ662" s="4" t="s">
        <v>9</v>
      </c>
      <c r="CK662" s="104">
        <v>0.51759259259259005</v>
      </c>
      <c r="CL662" s="104">
        <v>0</v>
      </c>
      <c r="CM662" s="4" t="s">
        <v>9</v>
      </c>
      <c r="CN662" s="4" t="s">
        <v>5902</v>
      </c>
      <c r="CO662" s="4" t="s">
        <v>9</v>
      </c>
      <c r="CP662" s="4" t="s">
        <v>9</v>
      </c>
      <c r="CQ662" s="4" t="s">
        <v>9</v>
      </c>
      <c r="CR662" s="4" t="s">
        <v>9</v>
      </c>
      <c r="CS662" s="4" t="s">
        <v>9</v>
      </c>
      <c r="CT662" s="4" t="s">
        <v>9</v>
      </c>
      <c r="CU662" s="4" t="s">
        <v>9</v>
      </c>
      <c r="CV662" s="4" t="s">
        <v>11</v>
      </c>
      <c r="CW662" s="4" t="s">
        <v>5909</v>
      </c>
      <c r="CX662" s="4" t="s">
        <v>9</v>
      </c>
      <c r="CY662" s="4" t="s">
        <v>9</v>
      </c>
      <c r="CZ662" s="4" t="s">
        <v>9</v>
      </c>
      <c r="DA662" s="4" t="s">
        <v>9</v>
      </c>
      <c r="DB662" s="4" t="s">
        <v>9</v>
      </c>
      <c r="DC662" s="102"/>
      <c r="DE662" s="8" t="str">
        <f t="shared" si="20"/>
        <v>XPY834</v>
      </c>
      <c r="DF662" s="8" t="str">
        <f t="shared" si="21"/>
        <v>Alt Leave Accrual</v>
      </c>
    </row>
    <row r="663" spans="1:110">
      <c r="A663" s="4" t="s">
        <v>6569</v>
      </c>
      <c r="B663" s="4" t="s">
        <v>5899</v>
      </c>
      <c r="C663" s="4" t="s">
        <v>4955</v>
      </c>
      <c r="D663" s="4" t="s">
        <v>9</v>
      </c>
      <c r="E663" s="4" t="s">
        <v>5900</v>
      </c>
      <c r="F663" s="102">
        <v>44502</v>
      </c>
      <c r="G663" s="4" t="s">
        <v>9</v>
      </c>
      <c r="H663" s="102"/>
      <c r="I663" s="4" t="s">
        <v>7337</v>
      </c>
      <c r="J663" s="4" t="s">
        <v>9</v>
      </c>
      <c r="K663" s="4" t="s">
        <v>5002</v>
      </c>
      <c r="L663" s="4" t="s">
        <v>9</v>
      </c>
      <c r="M663" s="4" t="s">
        <v>9</v>
      </c>
      <c r="N663" s="4" t="s">
        <v>5002</v>
      </c>
      <c r="O663" s="4" t="s">
        <v>4955</v>
      </c>
      <c r="P663" s="4" t="s">
        <v>5901</v>
      </c>
      <c r="Q663" s="4" t="s">
        <v>9</v>
      </c>
      <c r="R663" s="4" t="s">
        <v>9</v>
      </c>
      <c r="S663" s="4" t="s">
        <v>11</v>
      </c>
      <c r="T663" s="4" t="s">
        <v>1449</v>
      </c>
      <c r="U663" s="4" t="s">
        <v>5902</v>
      </c>
      <c r="V663" s="102"/>
      <c r="W663" s="4" t="s">
        <v>5902</v>
      </c>
      <c r="X663" s="4" t="s">
        <v>9</v>
      </c>
      <c r="Y663" s="4" t="s">
        <v>11</v>
      </c>
      <c r="Z663" s="4" t="s">
        <v>9</v>
      </c>
      <c r="AA663" s="4" t="s">
        <v>9</v>
      </c>
      <c r="AB663" s="102"/>
      <c r="AC663" s="102"/>
      <c r="AD663" s="102"/>
      <c r="AE663" s="102">
        <v>44502</v>
      </c>
      <c r="AF663" s="102"/>
      <c r="AG663" s="102"/>
      <c r="AH663" s="4" t="s">
        <v>5903</v>
      </c>
      <c r="AI663" s="4" t="s">
        <v>9</v>
      </c>
      <c r="AJ663" s="4" t="s">
        <v>9</v>
      </c>
      <c r="AK663" s="4" t="s">
        <v>9</v>
      </c>
      <c r="AL663" s="4" t="s">
        <v>5904</v>
      </c>
      <c r="AM663" s="4" t="s">
        <v>5905</v>
      </c>
      <c r="AN663" s="4" t="s">
        <v>9</v>
      </c>
      <c r="AO663" s="4" t="s">
        <v>9</v>
      </c>
      <c r="AP663" s="4" t="s">
        <v>5902</v>
      </c>
      <c r="AQ663" s="4" t="s">
        <v>9</v>
      </c>
      <c r="AR663" s="4" t="s">
        <v>9</v>
      </c>
      <c r="AS663" s="4" t="s">
        <v>9</v>
      </c>
      <c r="AT663" s="4" t="s">
        <v>9</v>
      </c>
      <c r="AU663" s="4" t="s">
        <v>9</v>
      </c>
      <c r="AV663" s="102"/>
      <c r="AW663" s="4" t="s">
        <v>5902</v>
      </c>
      <c r="AX663" s="4" t="s">
        <v>9</v>
      </c>
      <c r="AY663" s="4" t="s">
        <v>9</v>
      </c>
      <c r="AZ663" s="4" t="s">
        <v>9</v>
      </c>
      <c r="BA663" s="4" t="s">
        <v>9</v>
      </c>
      <c r="BB663" s="103">
        <v>0</v>
      </c>
      <c r="BC663" s="102"/>
      <c r="BD663" s="4" t="s">
        <v>9</v>
      </c>
      <c r="BE663" s="102"/>
      <c r="BF663" s="102"/>
      <c r="BG663" s="4" t="s">
        <v>9</v>
      </c>
      <c r="BH663" s="4" t="s">
        <v>5906</v>
      </c>
      <c r="BI663" s="4" t="s">
        <v>9</v>
      </c>
      <c r="BJ663" s="4" t="s">
        <v>9</v>
      </c>
      <c r="BK663" s="4" t="s">
        <v>9</v>
      </c>
      <c r="BL663" s="4" t="s">
        <v>9</v>
      </c>
      <c r="BM663" s="4" t="s">
        <v>9</v>
      </c>
      <c r="BN663" s="4" t="s">
        <v>5907</v>
      </c>
      <c r="BO663" s="4" t="s">
        <v>5908</v>
      </c>
      <c r="BP663" s="4" t="s">
        <v>9</v>
      </c>
      <c r="BQ663" s="4" t="s">
        <v>9</v>
      </c>
      <c r="BR663" s="4" t="s">
        <v>5902</v>
      </c>
      <c r="BS663" s="4" t="s">
        <v>9</v>
      </c>
      <c r="BT663" s="4" t="s">
        <v>9</v>
      </c>
      <c r="BU663" s="4" t="s">
        <v>9</v>
      </c>
      <c r="BV663" s="4" t="s">
        <v>9</v>
      </c>
      <c r="BW663" s="4" t="s">
        <v>9</v>
      </c>
      <c r="BX663" s="4" t="s">
        <v>5901</v>
      </c>
      <c r="BY663" s="4" t="s">
        <v>9</v>
      </c>
      <c r="BZ663" s="4" t="s">
        <v>9</v>
      </c>
      <c r="CA663" s="4" t="s">
        <v>9</v>
      </c>
      <c r="CB663" s="4" t="s">
        <v>9</v>
      </c>
      <c r="CC663" s="4" t="s">
        <v>9</v>
      </c>
      <c r="CD663" s="4" t="s">
        <v>9</v>
      </c>
      <c r="CE663" s="4" t="s">
        <v>9</v>
      </c>
      <c r="CF663" s="4" t="s">
        <v>5902</v>
      </c>
      <c r="CG663" s="4" t="s">
        <v>9</v>
      </c>
      <c r="CH663" s="4" t="s">
        <v>9</v>
      </c>
      <c r="CI663" s="4" t="s">
        <v>9</v>
      </c>
      <c r="CJ663" s="4" t="s">
        <v>9</v>
      </c>
      <c r="CK663" s="104">
        <v>0.51759259259259005</v>
      </c>
      <c r="CL663" s="104">
        <v>0</v>
      </c>
      <c r="CM663" s="4" t="s">
        <v>9</v>
      </c>
      <c r="CN663" s="4" t="s">
        <v>5902</v>
      </c>
      <c r="CO663" s="4" t="s">
        <v>9</v>
      </c>
      <c r="CP663" s="4" t="s">
        <v>9</v>
      </c>
      <c r="CQ663" s="4" t="s">
        <v>9</v>
      </c>
      <c r="CR663" s="4" t="s">
        <v>9</v>
      </c>
      <c r="CS663" s="4" t="s">
        <v>9</v>
      </c>
      <c r="CT663" s="4" t="s">
        <v>9</v>
      </c>
      <c r="CU663" s="4" t="s">
        <v>9</v>
      </c>
      <c r="CV663" s="4" t="s">
        <v>11</v>
      </c>
      <c r="CW663" s="4" t="s">
        <v>5909</v>
      </c>
      <c r="CX663" s="4" t="s">
        <v>9</v>
      </c>
      <c r="CY663" s="4" t="s">
        <v>9</v>
      </c>
      <c r="CZ663" s="4" t="s">
        <v>9</v>
      </c>
      <c r="DA663" s="4" t="s">
        <v>9</v>
      </c>
      <c r="DB663" s="4" t="s">
        <v>9</v>
      </c>
      <c r="DC663" s="102"/>
      <c r="DE663" s="8" t="str">
        <f t="shared" si="20"/>
        <v>XQA100</v>
      </c>
      <c r="DF663" s="8" t="str">
        <f t="shared" si="21"/>
        <v>Risk Management Plan Audits</v>
      </c>
    </row>
    <row r="664" spans="1:110">
      <c r="A664" s="4" t="s">
        <v>6570</v>
      </c>
      <c r="B664" s="4" t="s">
        <v>5899</v>
      </c>
      <c r="C664" s="4" t="s">
        <v>4955</v>
      </c>
      <c r="D664" s="4" t="s">
        <v>9</v>
      </c>
      <c r="E664" s="4" t="s">
        <v>5900</v>
      </c>
      <c r="F664" s="102">
        <v>44502</v>
      </c>
      <c r="G664" s="4" t="s">
        <v>9</v>
      </c>
      <c r="H664" s="102"/>
      <c r="I664" s="4" t="s">
        <v>7338</v>
      </c>
      <c r="J664" s="4" t="s">
        <v>9</v>
      </c>
      <c r="K664" s="4" t="s">
        <v>5002</v>
      </c>
      <c r="L664" s="4" t="s">
        <v>9</v>
      </c>
      <c r="M664" s="4" t="s">
        <v>9</v>
      </c>
      <c r="N664" s="4" t="s">
        <v>5002</v>
      </c>
      <c r="O664" s="4" t="s">
        <v>4955</v>
      </c>
      <c r="P664" s="4" t="s">
        <v>5901</v>
      </c>
      <c r="Q664" s="4" t="s">
        <v>9</v>
      </c>
      <c r="R664" s="4" t="s">
        <v>9</v>
      </c>
      <c r="S664" s="4" t="s">
        <v>11</v>
      </c>
      <c r="T664" s="4" t="s">
        <v>1449</v>
      </c>
      <c r="U664" s="4" t="s">
        <v>5902</v>
      </c>
      <c r="V664" s="102"/>
      <c r="W664" s="4" t="s">
        <v>5902</v>
      </c>
      <c r="X664" s="4" t="s">
        <v>9</v>
      </c>
      <c r="Y664" s="4" t="s">
        <v>11</v>
      </c>
      <c r="Z664" s="4" t="s">
        <v>9</v>
      </c>
      <c r="AA664" s="4" t="s">
        <v>9</v>
      </c>
      <c r="AB664" s="102"/>
      <c r="AC664" s="102"/>
      <c r="AD664" s="102"/>
      <c r="AE664" s="102">
        <v>44502</v>
      </c>
      <c r="AF664" s="102"/>
      <c r="AG664" s="102"/>
      <c r="AH664" s="4" t="s">
        <v>5903</v>
      </c>
      <c r="AI664" s="4" t="s">
        <v>9</v>
      </c>
      <c r="AJ664" s="4" t="s">
        <v>9</v>
      </c>
      <c r="AK664" s="4" t="s">
        <v>9</v>
      </c>
      <c r="AL664" s="4" t="s">
        <v>5904</v>
      </c>
      <c r="AM664" s="4" t="s">
        <v>5905</v>
      </c>
      <c r="AN664" s="4" t="s">
        <v>9</v>
      </c>
      <c r="AO664" s="4" t="s">
        <v>9</v>
      </c>
      <c r="AP664" s="4" t="s">
        <v>5902</v>
      </c>
      <c r="AQ664" s="4" t="s">
        <v>9</v>
      </c>
      <c r="AR664" s="4" t="s">
        <v>9</v>
      </c>
      <c r="AS664" s="4" t="s">
        <v>9</v>
      </c>
      <c r="AT664" s="4" t="s">
        <v>9</v>
      </c>
      <c r="AU664" s="4" t="s">
        <v>9</v>
      </c>
      <c r="AV664" s="102"/>
      <c r="AW664" s="4" t="s">
        <v>5902</v>
      </c>
      <c r="AX664" s="4" t="s">
        <v>9</v>
      </c>
      <c r="AY664" s="4" t="s">
        <v>9</v>
      </c>
      <c r="AZ664" s="4" t="s">
        <v>9</v>
      </c>
      <c r="BA664" s="4" t="s">
        <v>9</v>
      </c>
      <c r="BB664" s="103">
        <v>0</v>
      </c>
      <c r="BC664" s="102"/>
      <c r="BD664" s="4" t="s">
        <v>9</v>
      </c>
      <c r="BE664" s="102"/>
      <c r="BF664" s="102"/>
      <c r="BG664" s="4" t="s">
        <v>9</v>
      </c>
      <c r="BH664" s="4" t="s">
        <v>5906</v>
      </c>
      <c r="BI664" s="4" t="s">
        <v>9</v>
      </c>
      <c r="BJ664" s="4" t="s">
        <v>9</v>
      </c>
      <c r="BK664" s="4" t="s">
        <v>9</v>
      </c>
      <c r="BL664" s="4" t="s">
        <v>9</v>
      </c>
      <c r="BM664" s="4" t="s">
        <v>9</v>
      </c>
      <c r="BN664" s="4" t="s">
        <v>5907</v>
      </c>
      <c r="BO664" s="4" t="s">
        <v>5908</v>
      </c>
      <c r="BP664" s="4" t="s">
        <v>9</v>
      </c>
      <c r="BQ664" s="4" t="s">
        <v>9</v>
      </c>
      <c r="BR664" s="4" t="s">
        <v>5902</v>
      </c>
      <c r="BS664" s="4" t="s">
        <v>9</v>
      </c>
      <c r="BT664" s="4" t="s">
        <v>9</v>
      </c>
      <c r="BU664" s="4" t="s">
        <v>9</v>
      </c>
      <c r="BV664" s="4" t="s">
        <v>9</v>
      </c>
      <c r="BW664" s="4" t="s">
        <v>9</v>
      </c>
      <c r="BX664" s="4" t="s">
        <v>5901</v>
      </c>
      <c r="BY664" s="4" t="s">
        <v>9</v>
      </c>
      <c r="BZ664" s="4" t="s">
        <v>9</v>
      </c>
      <c r="CA664" s="4" t="s">
        <v>9</v>
      </c>
      <c r="CB664" s="4" t="s">
        <v>9</v>
      </c>
      <c r="CC664" s="4" t="s">
        <v>9</v>
      </c>
      <c r="CD664" s="4" t="s">
        <v>9</v>
      </c>
      <c r="CE664" s="4" t="s">
        <v>9</v>
      </c>
      <c r="CF664" s="4" t="s">
        <v>5902</v>
      </c>
      <c r="CG664" s="4" t="s">
        <v>9</v>
      </c>
      <c r="CH664" s="4" t="s">
        <v>9</v>
      </c>
      <c r="CI664" s="4" t="s">
        <v>9</v>
      </c>
      <c r="CJ664" s="4" t="s">
        <v>9</v>
      </c>
      <c r="CK664" s="104">
        <v>0.51760416666666997</v>
      </c>
      <c r="CL664" s="104">
        <v>0</v>
      </c>
      <c r="CM664" s="4" t="s">
        <v>9</v>
      </c>
      <c r="CN664" s="4" t="s">
        <v>5902</v>
      </c>
      <c r="CO664" s="4" t="s">
        <v>9</v>
      </c>
      <c r="CP664" s="4" t="s">
        <v>9</v>
      </c>
      <c r="CQ664" s="4" t="s">
        <v>9</v>
      </c>
      <c r="CR664" s="4" t="s">
        <v>9</v>
      </c>
      <c r="CS664" s="4" t="s">
        <v>9</v>
      </c>
      <c r="CT664" s="4" t="s">
        <v>9</v>
      </c>
      <c r="CU664" s="4" t="s">
        <v>9</v>
      </c>
      <c r="CV664" s="4" t="s">
        <v>11</v>
      </c>
      <c r="CW664" s="4" t="s">
        <v>5909</v>
      </c>
      <c r="CX664" s="4" t="s">
        <v>9</v>
      </c>
      <c r="CY664" s="4" t="s">
        <v>9</v>
      </c>
      <c r="CZ664" s="4" t="s">
        <v>9</v>
      </c>
      <c r="DA664" s="4" t="s">
        <v>9</v>
      </c>
      <c r="DB664" s="4" t="s">
        <v>9</v>
      </c>
      <c r="DC664" s="102"/>
      <c r="DE664" s="8" t="str">
        <f t="shared" si="20"/>
        <v>XQA102</v>
      </c>
      <c r="DF664" s="8" t="str">
        <f t="shared" si="21"/>
        <v>RMP Annual registration</v>
      </c>
    </row>
    <row r="665" spans="1:110">
      <c r="A665" s="4" t="s">
        <v>6571</v>
      </c>
      <c r="B665" s="4" t="s">
        <v>5899</v>
      </c>
      <c r="C665" s="4" t="s">
        <v>4955</v>
      </c>
      <c r="D665" s="4" t="s">
        <v>9</v>
      </c>
      <c r="E665" s="4" t="s">
        <v>5900</v>
      </c>
      <c r="F665" s="102">
        <v>44502</v>
      </c>
      <c r="G665" s="4" t="s">
        <v>9</v>
      </c>
      <c r="H665" s="102"/>
      <c r="I665" s="4" t="s">
        <v>7339</v>
      </c>
      <c r="J665" s="4" t="s">
        <v>9</v>
      </c>
      <c r="K665" s="4" t="s">
        <v>5002</v>
      </c>
      <c r="L665" s="4" t="s">
        <v>9</v>
      </c>
      <c r="M665" s="4" t="s">
        <v>9</v>
      </c>
      <c r="N665" s="4" t="s">
        <v>5002</v>
      </c>
      <c r="O665" s="4" t="s">
        <v>4955</v>
      </c>
      <c r="P665" s="4" t="s">
        <v>5901</v>
      </c>
      <c r="Q665" s="4" t="s">
        <v>9</v>
      </c>
      <c r="R665" s="4" t="s">
        <v>9</v>
      </c>
      <c r="S665" s="4" t="s">
        <v>11</v>
      </c>
      <c r="T665" s="4" t="s">
        <v>1449</v>
      </c>
      <c r="U665" s="4" t="s">
        <v>5902</v>
      </c>
      <c r="V665" s="102"/>
      <c r="W665" s="4" t="s">
        <v>5902</v>
      </c>
      <c r="X665" s="4" t="s">
        <v>9</v>
      </c>
      <c r="Y665" s="4" t="s">
        <v>11</v>
      </c>
      <c r="Z665" s="4" t="s">
        <v>9</v>
      </c>
      <c r="AA665" s="4" t="s">
        <v>9</v>
      </c>
      <c r="AB665" s="102"/>
      <c r="AC665" s="102"/>
      <c r="AD665" s="102"/>
      <c r="AE665" s="102">
        <v>44502</v>
      </c>
      <c r="AF665" s="102"/>
      <c r="AG665" s="102"/>
      <c r="AH665" s="4" t="s">
        <v>5903</v>
      </c>
      <c r="AI665" s="4" t="s">
        <v>9</v>
      </c>
      <c r="AJ665" s="4" t="s">
        <v>9</v>
      </c>
      <c r="AK665" s="4" t="s">
        <v>9</v>
      </c>
      <c r="AL665" s="4" t="s">
        <v>5904</v>
      </c>
      <c r="AM665" s="4" t="s">
        <v>5905</v>
      </c>
      <c r="AN665" s="4" t="s">
        <v>9</v>
      </c>
      <c r="AO665" s="4" t="s">
        <v>9</v>
      </c>
      <c r="AP665" s="4" t="s">
        <v>5902</v>
      </c>
      <c r="AQ665" s="4" t="s">
        <v>9</v>
      </c>
      <c r="AR665" s="4" t="s">
        <v>9</v>
      </c>
      <c r="AS665" s="4" t="s">
        <v>9</v>
      </c>
      <c r="AT665" s="4" t="s">
        <v>9</v>
      </c>
      <c r="AU665" s="4" t="s">
        <v>9</v>
      </c>
      <c r="AV665" s="102"/>
      <c r="AW665" s="4" t="s">
        <v>5902</v>
      </c>
      <c r="AX665" s="4" t="s">
        <v>9</v>
      </c>
      <c r="AY665" s="4" t="s">
        <v>9</v>
      </c>
      <c r="AZ665" s="4" t="s">
        <v>9</v>
      </c>
      <c r="BA665" s="4" t="s">
        <v>9</v>
      </c>
      <c r="BB665" s="103">
        <v>0</v>
      </c>
      <c r="BC665" s="102"/>
      <c r="BD665" s="4" t="s">
        <v>9</v>
      </c>
      <c r="BE665" s="102"/>
      <c r="BF665" s="102"/>
      <c r="BG665" s="4" t="s">
        <v>9</v>
      </c>
      <c r="BH665" s="4" t="s">
        <v>5906</v>
      </c>
      <c r="BI665" s="4" t="s">
        <v>9</v>
      </c>
      <c r="BJ665" s="4" t="s">
        <v>9</v>
      </c>
      <c r="BK665" s="4" t="s">
        <v>9</v>
      </c>
      <c r="BL665" s="4" t="s">
        <v>9</v>
      </c>
      <c r="BM665" s="4" t="s">
        <v>9</v>
      </c>
      <c r="BN665" s="4" t="s">
        <v>5907</v>
      </c>
      <c r="BO665" s="4" t="s">
        <v>5908</v>
      </c>
      <c r="BP665" s="4" t="s">
        <v>9</v>
      </c>
      <c r="BQ665" s="4" t="s">
        <v>9</v>
      </c>
      <c r="BR665" s="4" t="s">
        <v>5902</v>
      </c>
      <c r="BS665" s="4" t="s">
        <v>9</v>
      </c>
      <c r="BT665" s="4" t="s">
        <v>9</v>
      </c>
      <c r="BU665" s="4" t="s">
        <v>9</v>
      </c>
      <c r="BV665" s="4" t="s">
        <v>9</v>
      </c>
      <c r="BW665" s="4" t="s">
        <v>9</v>
      </c>
      <c r="BX665" s="4" t="s">
        <v>5901</v>
      </c>
      <c r="BY665" s="4" t="s">
        <v>9</v>
      </c>
      <c r="BZ665" s="4" t="s">
        <v>9</v>
      </c>
      <c r="CA665" s="4" t="s">
        <v>9</v>
      </c>
      <c r="CB665" s="4" t="s">
        <v>9</v>
      </c>
      <c r="CC665" s="4" t="s">
        <v>9</v>
      </c>
      <c r="CD665" s="4" t="s">
        <v>9</v>
      </c>
      <c r="CE665" s="4" t="s">
        <v>9</v>
      </c>
      <c r="CF665" s="4" t="s">
        <v>5902</v>
      </c>
      <c r="CG665" s="4" t="s">
        <v>9</v>
      </c>
      <c r="CH665" s="4" t="s">
        <v>9</v>
      </c>
      <c r="CI665" s="4" t="s">
        <v>9</v>
      </c>
      <c r="CJ665" s="4" t="s">
        <v>9</v>
      </c>
      <c r="CK665" s="104">
        <v>0.51760416666666997</v>
      </c>
      <c r="CL665" s="104">
        <v>0</v>
      </c>
      <c r="CM665" s="4" t="s">
        <v>9</v>
      </c>
      <c r="CN665" s="4" t="s">
        <v>5902</v>
      </c>
      <c r="CO665" s="4" t="s">
        <v>9</v>
      </c>
      <c r="CP665" s="4" t="s">
        <v>9</v>
      </c>
      <c r="CQ665" s="4" t="s">
        <v>9</v>
      </c>
      <c r="CR665" s="4" t="s">
        <v>9</v>
      </c>
      <c r="CS665" s="4" t="s">
        <v>9</v>
      </c>
      <c r="CT665" s="4" t="s">
        <v>9</v>
      </c>
      <c r="CU665" s="4" t="s">
        <v>9</v>
      </c>
      <c r="CV665" s="4" t="s">
        <v>11</v>
      </c>
      <c r="CW665" s="4" t="s">
        <v>5909</v>
      </c>
      <c r="CX665" s="4" t="s">
        <v>9</v>
      </c>
      <c r="CY665" s="4" t="s">
        <v>9</v>
      </c>
      <c r="CZ665" s="4" t="s">
        <v>9</v>
      </c>
      <c r="DA665" s="4" t="s">
        <v>9</v>
      </c>
      <c r="DB665" s="4" t="s">
        <v>9</v>
      </c>
      <c r="DC665" s="102"/>
      <c r="DE665" s="8" t="str">
        <f t="shared" si="20"/>
        <v>XQA103</v>
      </c>
      <c r="DF665" s="8" t="str">
        <f t="shared" si="21"/>
        <v>RMP Amendments</v>
      </c>
    </row>
    <row r="666" spans="1:110">
      <c r="A666" s="4" t="s">
        <v>6572</v>
      </c>
      <c r="B666" s="4" t="s">
        <v>5899</v>
      </c>
      <c r="C666" s="4" t="s">
        <v>4955</v>
      </c>
      <c r="D666" s="4" t="s">
        <v>9</v>
      </c>
      <c r="E666" s="4" t="s">
        <v>5900</v>
      </c>
      <c r="F666" s="102">
        <v>44502</v>
      </c>
      <c r="G666" s="4" t="s">
        <v>9</v>
      </c>
      <c r="H666" s="102"/>
      <c r="I666" s="4" t="s">
        <v>7340</v>
      </c>
      <c r="J666" s="4" t="s">
        <v>9</v>
      </c>
      <c r="K666" s="4" t="s">
        <v>5002</v>
      </c>
      <c r="L666" s="4" t="s">
        <v>9</v>
      </c>
      <c r="M666" s="4" t="s">
        <v>9</v>
      </c>
      <c r="N666" s="4" t="s">
        <v>5002</v>
      </c>
      <c r="O666" s="4" t="s">
        <v>4955</v>
      </c>
      <c r="P666" s="4" t="s">
        <v>5901</v>
      </c>
      <c r="Q666" s="4" t="s">
        <v>9</v>
      </c>
      <c r="R666" s="4" t="s">
        <v>9</v>
      </c>
      <c r="S666" s="4" t="s">
        <v>11</v>
      </c>
      <c r="T666" s="4" t="s">
        <v>1449</v>
      </c>
      <c r="U666" s="4" t="s">
        <v>5902</v>
      </c>
      <c r="V666" s="102"/>
      <c r="W666" s="4" t="s">
        <v>5902</v>
      </c>
      <c r="X666" s="4" t="s">
        <v>9</v>
      </c>
      <c r="Y666" s="4" t="s">
        <v>11</v>
      </c>
      <c r="Z666" s="4" t="s">
        <v>9</v>
      </c>
      <c r="AA666" s="4" t="s">
        <v>9</v>
      </c>
      <c r="AB666" s="102"/>
      <c r="AC666" s="102"/>
      <c r="AD666" s="102"/>
      <c r="AE666" s="102">
        <v>44502</v>
      </c>
      <c r="AF666" s="102"/>
      <c r="AG666" s="102"/>
      <c r="AH666" s="4" t="s">
        <v>5903</v>
      </c>
      <c r="AI666" s="4" t="s">
        <v>9</v>
      </c>
      <c r="AJ666" s="4" t="s">
        <v>9</v>
      </c>
      <c r="AK666" s="4" t="s">
        <v>9</v>
      </c>
      <c r="AL666" s="4" t="s">
        <v>5904</v>
      </c>
      <c r="AM666" s="4" t="s">
        <v>5905</v>
      </c>
      <c r="AN666" s="4" t="s">
        <v>9</v>
      </c>
      <c r="AO666" s="4" t="s">
        <v>9</v>
      </c>
      <c r="AP666" s="4" t="s">
        <v>5902</v>
      </c>
      <c r="AQ666" s="4" t="s">
        <v>9</v>
      </c>
      <c r="AR666" s="4" t="s">
        <v>9</v>
      </c>
      <c r="AS666" s="4" t="s">
        <v>9</v>
      </c>
      <c r="AT666" s="4" t="s">
        <v>9</v>
      </c>
      <c r="AU666" s="4" t="s">
        <v>9</v>
      </c>
      <c r="AV666" s="102"/>
      <c r="AW666" s="4" t="s">
        <v>5902</v>
      </c>
      <c r="AX666" s="4" t="s">
        <v>9</v>
      </c>
      <c r="AY666" s="4" t="s">
        <v>9</v>
      </c>
      <c r="AZ666" s="4" t="s">
        <v>9</v>
      </c>
      <c r="BA666" s="4" t="s">
        <v>9</v>
      </c>
      <c r="BB666" s="103">
        <v>0</v>
      </c>
      <c r="BC666" s="102"/>
      <c r="BD666" s="4" t="s">
        <v>9</v>
      </c>
      <c r="BE666" s="102"/>
      <c r="BF666" s="102"/>
      <c r="BG666" s="4" t="s">
        <v>9</v>
      </c>
      <c r="BH666" s="4" t="s">
        <v>5906</v>
      </c>
      <c r="BI666" s="4" t="s">
        <v>9</v>
      </c>
      <c r="BJ666" s="4" t="s">
        <v>9</v>
      </c>
      <c r="BK666" s="4" t="s">
        <v>9</v>
      </c>
      <c r="BL666" s="4" t="s">
        <v>9</v>
      </c>
      <c r="BM666" s="4" t="s">
        <v>9</v>
      </c>
      <c r="BN666" s="4" t="s">
        <v>5907</v>
      </c>
      <c r="BO666" s="4" t="s">
        <v>5908</v>
      </c>
      <c r="BP666" s="4" t="s">
        <v>9</v>
      </c>
      <c r="BQ666" s="4" t="s">
        <v>9</v>
      </c>
      <c r="BR666" s="4" t="s">
        <v>5902</v>
      </c>
      <c r="BS666" s="4" t="s">
        <v>9</v>
      </c>
      <c r="BT666" s="4" t="s">
        <v>9</v>
      </c>
      <c r="BU666" s="4" t="s">
        <v>9</v>
      </c>
      <c r="BV666" s="4" t="s">
        <v>9</v>
      </c>
      <c r="BW666" s="4" t="s">
        <v>9</v>
      </c>
      <c r="BX666" s="4" t="s">
        <v>5901</v>
      </c>
      <c r="BY666" s="4" t="s">
        <v>9</v>
      </c>
      <c r="BZ666" s="4" t="s">
        <v>9</v>
      </c>
      <c r="CA666" s="4" t="s">
        <v>9</v>
      </c>
      <c r="CB666" s="4" t="s">
        <v>9</v>
      </c>
      <c r="CC666" s="4" t="s">
        <v>9</v>
      </c>
      <c r="CD666" s="4" t="s">
        <v>9</v>
      </c>
      <c r="CE666" s="4" t="s">
        <v>9</v>
      </c>
      <c r="CF666" s="4" t="s">
        <v>5902</v>
      </c>
      <c r="CG666" s="4" t="s">
        <v>9</v>
      </c>
      <c r="CH666" s="4" t="s">
        <v>9</v>
      </c>
      <c r="CI666" s="4" t="s">
        <v>9</v>
      </c>
      <c r="CJ666" s="4" t="s">
        <v>9</v>
      </c>
      <c r="CK666" s="104">
        <v>0.51760416666666997</v>
      </c>
      <c r="CL666" s="104">
        <v>0</v>
      </c>
      <c r="CM666" s="4" t="s">
        <v>9</v>
      </c>
      <c r="CN666" s="4" t="s">
        <v>5902</v>
      </c>
      <c r="CO666" s="4" t="s">
        <v>9</v>
      </c>
      <c r="CP666" s="4" t="s">
        <v>9</v>
      </c>
      <c r="CQ666" s="4" t="s">
        <v>9</v>
      </c>
      <c r="CR666" s="4" t="s">
        <v>9</v>
      </c>
      <c r="CS666" s="4" t="s">
        <v>9</v>
      </c>
      <c r="CT666" s="4" t="s">
        <v>9</v>
      </c>
      <c r="CU666" s="4" t="s">
        <v>9</v>
      </c>
      <c r="CV666" s="4" t="s">
        <v>11</v>
      </c>
      <c r="CW666" s="4" t="s">
        <v>5909</v>
      </c>
      <c r="CX666" s="4" t="s">
        <v>9</v>
      </c>
      <c r="CY666" s="4" t="s">
        <v>9</v>
      </c>
      <c r="CZ666" s="4" t="s">
        <v>9</v>
      </c>
      <c r="DA666" s="4" t="s">
        <v>9</v>
      </c>
      <c r="DB666" s="4" t="s">
        <v>9</v>
      </c>
      <c r="DC666" s="102"/>
      <c r="DE666" s="8" t="str">
        <f t="shared" si="20"/>
        <v>XQA120</v>
      </c>
      <c r="DF666" s="8" t="str">
        <f t="shared" si="21"/>
        <v>RMP Validations</v>
      </c>
    </row>
    <row r="667" spans="1:110">
      <c r="A667" s="4" t="s">
        <v>6573</v>
      </c>
      <c r="B667" s="4" t="s">
        <v>5899</v>
      </c>
      <c r="C667" s="4" t="s">
        <v>4955</v>
      </c>
      <c r="D667" s="4" t="s">
        <v>9</v>
      </c>
      <c r="E667" s="4" t="s">
        <v>5900</v>
      </c>
      <c r="F667" s="102">
        <v>44502</v>
      </c>
      <c r="G667" s="4" t="s">
        <v>9</v>
      </c>
      <c r="H667" s="102"/>
      <c r="I667" s="4" t="s">
        <v>7341</v>
      </c>
      <c r="J667" s="4" t="s">
        <v>9</v>
      </c>
      <c r="K667" s="4" t="s">
        <v>5002</v>
      </c>
      <c r="L667" s="4" t="s">
        <v>9</v>
      </c>
      <c r="M667" s="4" t="s">
        <v>9</v>
      </c>
      <c r="N667" s="4" t="s">
        <v>5002</v>
      </c>
      <c r="O667" s="4" t="s">
        <v>4955</v>
      </c>
      <c r="P667" s="4" t="s">
        <v>5901</v>
      </c>
      <c r="Q667" s="4" t="s">
        <v>9</v>
      </c>
      <c r="R667" s="4" t="s">
        <v>9</v>
      </c>
      <c r="S667" s="4" t="s">
        <v>11</v>
      </c>
      <c r="T667" s="4" t="s">
        <v>1449</v>
      </c>
      <c r="U667" s="4" t="s">
        <v>5902</v>
      </c>
      <c r="V667" s="102"/>
      <c r="W667" s="4" t="s">
        <v>5902</v>
      </c>
      <c r="X667" s="4" t="s">
        <v>9</v>
      </c>
      <c r="Y667" s="4" t="s">
        <v>11</v>
      </c>
      <c r="Z667" s="4" t="s">
        <v>9</v>
      </c>
      <c r="AA667" s="4" t="s">
        <v>9</v>
      </c>
      <c r="AB667" s="102"/>
      <c r="AC667" s="102"/>
      <c r="AD667" s="102"/>
      <c r="AE667" s="102">
        <v>44502</v>
      </c>
      <c r="AF667" s="102"/>
      <c r="AG667" s="102"/>
      <c r="AH667" s="4" t="s">
        <v>5903</v>
      </c>
      <c r="AI667" s="4" t="s">
        <v>9</v>
      </c>
      <c r="AJ667" s="4" t="s">
        <v>9</v>
      </c>
      <c r="AK667" s="4" t="s">
        <v>9</v>
      </c>
      <c r="AL667" s="4" t="s">
        <v>5904</v>
      </c>
      <c r="AM667" s="4" t="s">
        <v>5905</v>
      </c>
      <c r="AN667" s="4" t="s">
        <v>9</v>
      </c>
      <c r="AO667" s="4" t="s">
        <v>9</v>
      </c>
      <c r="AP667" s="4" t="s">
        <v>5902</v>
      </c>
      <c r="AQ667" s="4" t="s">
        <v>9</v>
      </c>
      <c r="AR667" s="4" t="s">
        <v>9</v>
      </c>
      <c r="AS667" s="4" t="s">
        <v>9</v>
      </c>
      <c r="AT667" s="4" t="s">
        <v>9</v>
      </c>
      <c r="AU667" s="4" t="s">
        <v>9</v>
      </c>
      <c r="AV667" s="102"/>
      <c r="AW667" s="4" t="s">
        <v>5902</v>
      </c>
      <c r="AX667" s="4" t="s">
        <v>9</v>
      </c>
      <c r="AY667" s="4" t="s">
        <v>9</v>
      </c>
      <c r="AZ667" s="4" t="s">
        <v>9</v>
      </c>
      <c r="BA667" s="4" t="s">
        <v>9</v>
      </c>
      <c r="BB667" s="103">
        <v>0</v>
      </c>
      <c r="BC667" s="102"/>
      <c r="BD667" s="4" t="s">
        <v>9</v>
      </c>
      <c r="BE667" s="102"/>
      <c r="BF667" s="102"/>
      <c r="BG667" s="4" t="s">
        <v>9</v>
      </c>
      <c r="BH667" s="4" t="s">
        <v>5906</v>
      </c>
      <c r="BI667" s="4" t="s">
        <v>9</v>
      </c>
      <c r="BJ667" s="4" t="s">
        <v>9</v>
      </c>
      <c r="BK667" s="4" t="s">
        <v>9</v>
      </c>
      <c r="BL667" s="4" t="s">
        <v>9</v>
      </c>
      <c r="BM667" s="4" t="s">
        <v>9</v>
      </c>
      <c r="BN667" s="4" t="s">
        <v>5907</v>
      </c>
      <c r="BO667" s="4" t="s">
        <v>5908</v>
      </c>
      <c r="BP667" s="4" t="s">
        <v>9</v>
      </c>
      <c r="BQ667" s="4" t="s">
        <v>9</v>
      </c>
      <c r="BR667" s="4" t="s">
        <v>5902</v>
      </c>
      <c r="BS667" s="4" t="s">
        <v>9</v>
      </c>
      <c r="BT667" s="4" t="s">
        <v>9</v>
      </c>
      <c r="BU667" s="4" t="s">
        <v>9</v>
      </c>
      <c r="BV667" s="4" t="s">
        <v>9</v>
      </c>
      <c r="BW667" s="4" t="s">
        <v>9</v>
      </c>
      <c r="BX667" s="4" t="s">
        <v>5901</v>
      </c>
      <c r="BY667" s="4" t="s">
        <v>9</v>
      </c>
      <c r="BZ667" s="4" t="s">
        <v>9</v>
      </c>
      <c r="CA667" s="4" t="s">
        <v>9</v>
      </c>
      <c r="CB667" s="4" t="s">
        <v>9</v>
      </c>
      <c r="CC667" s="4" t="s">
        <v>9</v>
      </c>
      <c r="CD667" s="4" t="s">
        <v>9</v>
      </c>
      <c r="CE667" s="4" t="s">
        <v>9</v>
      </c>
      <c r="CF667" s="4" t="s">
        <v>5902</v>
      </c>
      <c r="CG667" s="4" t="s">
        <v>9</v>
      </c>
      <c r="CH667" s="4" t="s">
        <v>9</v>
      </c>
      <c r="CI667" s="4" t="s">
        <v>9</v>
      </c>
      <c r="CJ667" s="4" t="s">
        <v>9</v>
      </c>
      <c r="CK667" s="104">
        <v>0.51760416666666997</v>
      </c>
      <c r="CL667" s="104">
        <v>0</v>
      </c>
      <c r="CM667" s="4" t="s">
        <v>9</v>
      </c>
      <c r="CN667" s="4" t="s">
        <v>5902</v>
      </c>
      <c r="CO667" s="4" t="s">
        <v>9</v>
      </c>
      <c r="CP667" s="4" t="s">
        <v>9</v>
      </c>
      <c r="CQ667" s="4" t="s">
        <v>9</v>
      </c>
      <c r="CR667" s="4" t="s">
        <v>9</v>
      </c>
      <c r="CS667" s="4" t="s">
        <v>9</v>
      </c>
      <c r="CT667" s="4" t="s">
        <v>9</v>
      </c>
      <c r="CU667" s="4" t="s">
        <v>9</v>
      </c>
      <c r="CV667" s="4" t="s">
        <v>11</v>
      </c>
      <c r="CW667" s="4" t="s">
        <v>5909</v>
      </c>
      <c r="CX667" s="4" t="s">
        <v>9</v>
      </c>
      <c r="CY667" s="4" t="s">
        <v>9</v>
      </c>
      <c r="CZ667" s="4" t="s">
        <v>9</v>
      </c>
      <c r="DA667" s="4" t="s">
        <v>9</v>
      </c>
      <c r="DB667" s="4" t="s">
        <v>9</v>
      </c>
      <c r="DC667" s="102"/>
      <c r="DE667" s="8" t="str">
        <f t="shared" si="20"/>
        <v>XQA200</v>
      </c>
      <c r="DF667" s="8" t="str">
        <f t="shared" si="21"/>
        <v>MPI Dairy Levy</v>
      </c>
    </row>
    <row r="668" spans="1:110">
      <c r="A668" s="4" t="s">
        <v>6574</v>
      </c>
      <c r="B668" s="4" t="s">
        <v>5899</v>
      </c>
      <c r="C668" s="4" t="s">
        <v>4955</v>
      </c>
      <c r="D668" s="4" t="s">
        <v>9</v>
      </c>
      <c r="E668" s="4" t="s">
        <v>5900</v>
      </c>
      <c r="F668" s="102">
        <v>44502</v>
      </c>
      <c r="G668" s="4" t="s">
        <v>9</v>
      </c>
      <c r="H668" s="102"/>
      <c r="I668" s="4" t="s">
        <v>7342</v>
      </c>
      <c r="J668" s="4" t="s">
        <v>9</v>
      </c>
      <c r="K668" s="4" t="s">
        <v>5002</v>
      </c>
      <c r="L668" s="4" t="s">
        <v>9</v>
      </c>
      <c r="M668" s="4" t="s">
        <v>9</v>
      </c>
      <c r="N668" s="4" t="s">
        <v>5002</v>
      </c>
      <c r="O668" s="4" t="s">
        <v>4955</v>
      </c>
      <c r="P668" s="4" t="s">
        <v>5901</v>
      </c>
      <c r="Q668" s="4" t="s">
        <v>9</v>
      </c>
      <c r="R668" s="4" t="s">
        <v>9</v>
      </c>
      <c r="S668" s="4" t="s">
        <v>11</v>
      </c>
      <c r="T668" s="4" t="s">
        <v>1449</v>
      </c>
      <c r="U668" s="4" t="s">
        <v>5902</v>
      </c>
      <c r="V668" s="102"/>
      <c r="W668" s="4" t="s">
        <v>5902</v>
      </c>
      <c r="X668" s="4" t="s">
        <v>9</v>
      </c>
      <c r="Y668" s="4" t="s">
        <v>11</v>
      </c>
      <c r="Z668" s="4" t="s">
        <v>9</v>
      </c>
      <c r="AA668" s="4" t="s">
        <v>9</v>
      </c>
      <c r="AB668" s="102"/>
      <c r="AC668" s="102"/>
      <c r="AD668" s="102"/>
      <c r="AE668" s="102">
        <v>44502</v>
      </c>
      <c r="AF668" s="102"/>
      <c r="AG668" s="102"/>
      <c r="AH668" s="4" t="s">
        <v>5903</v>
      </c>
      <c r="AI668" s="4" t="s">
        <v>9</v>
      </c>
      <c r="AJ668" s="4" t="s">
        <v>9</v>
      </c>
      <c r="AK668" s="4" t="s">
        <v>9</v>
      </c>
      <c r="AL668" s="4" t="s">
        <v>5904</v>
      </c>
      <c r="AM668" s="4" t="s">
        <v>5905</v>
      </c>
      <c r="AN668" s="4" t="s">
        <v>9</v>
      </c>
      <c r="AO668" s="4" t="s">
        <v>9</v>
      </c>
      <c r="AP668" s="4" t="s">
        <v>5902</v>
      </c>
      <c r="AQ668" s="4" t="s">
        <v>9</v>
      </c>
      <c r="AR668" s="4" t="s">
        <v>9</v>
      </c>
      <c r="AS668" s="4" t="s">
        <v>9</v>
      </c>
      <c r="AT668" s="4" t="s">
        <v>9</v>
      </c>
      <c r="AU668" s="4" t="s">
        <v>9</v>
      </c>
      <c r="AV668" s="102"/>
      <c r="AW668" s="4" t="s">
        <v>5902</v>
      </c>
      <c r="AX668" s="4" t="s">
        <v>9</v>
      </c>
      <c r="AY668" s="4" t="s">
        <v>9</v>
      </c>
      <c r="AZ668" s="4" t="s">
        <v>9</v>
      </c>
      <c r="BA668" s="4" t="s">
        <v>9</v>
      </c>
      <c r="BB668" s="103">
        <v>0</v>
      </c>
      <c r="BC668" s="102"/>
      <c r="BD668" s="4" t="s">
        <v>9</v>
      </c>
      <c r="BE668" s="102"/>
      <c r="BF668" s="102"/>
      <c r="BG668" s="4" t="s">
        <v>9</v>
      </c>
      <c r="BH668" s="4" t="s">
        <v>5906</v>
      </c>
      <c r="BI668" s="4" t="s">
        <v>9</v>
      </c>
      <c r="BJ668" s="4" t="s">
        <v>9</v>
      </c>
      <c r="BK668" s="4" t="s">
        <v>9</v>
      </c>
      <c r="BL668" s="4" t="s">
        <v>9</v>
      </c>
      <c r="BM668" s="4" t="s">
        <v>9</v>
      </c>
      <c r="BN668" s="4" t="s">
        <v>5907</v>
      </c>
      <c r="BO668" s="4" t="s">
        <v>5908</v>
      </c>
      <c r="BP668" s="4" t="s">
        <v>9</v>
      </c>
      <c r="BQ668" s="4" t="s">
        <v>9</v>
      </c>
      <c r="BR668" s="4" t="s">
        <v>5902</v>
      </c>
      <c r="BS668" s="4" t="s">
        <v>9</v>
      </c>
      <c r="BT668" s="4" t="s">
        <v>9</v>
      </c>
      <c r="BU668" s="4" t="s">
        <v>9</v>
      </c>
      <c r="BV668" s="4" t="s">
        <v>9</v>
      </c>
      <c r="BW668" s="4" t="s">
        <v>9</v>
      </c>
      <c r="BX668" s="4" t="s">
        <v>5901</v>
      </c>
      <c r="BY668" s="4" t="s">
        <v>9</v>
      </c>
      <c r="BZ668" s="4" t="s">
        <v>9</v>
      </c>
      <c r="CA668" s="4" t="s">
        <v>9</v>
      </c>
      <c r="CB668" s="4" t="s">
        <v>9</v>
      </c>
      <c r="CC668" s="4" t="s">
        <v>9</v>
      </c>
      <c r="CD668" s="4" t="s">
        <v>9</v>
      </c>
      <c r="CE668" s="4" t="s">
        <v>9</v>
      </c>
      <c r="CF668" s="4" t="s">
        <v>5902</v>
      </c>
      <c r="CG668" s="4" t="s">
        <v>9</v>
      </c>
      <c r="CH668" s="4" t="s">
        <v>9</v>
      </c>
      <c r="CI668" s="4" t="s">
        <v>9</v>
      </c>
      <c r="CJ668" s="4" t="s">
        <v>9</v>
      </c>
      <c r="CK668" s="104">
        <v>0.51760416666666997</v>
      </c>
      <c r="CL668" s="104">
        <v>0</v>
      </c>
      <c r="CM668" s="4" t="s">
        <v>9</v>
      </c>
      <c r="CN668" s="4" t="s">
        <v>5902</v>
      </c>
      <c r="CO668" s="4" t="s">
        <v>9</v>
      </c>
      <c r="CP668" s="4" t="s">
        <v>9</v>
      </c>
      <c r="CQ668" s="4" t="s">
        <v>9</v>
      </c>
      <c r="CR668" s="4" t="s">
        <v>9</v>
      </c>
      <c r="CS668" s="4" t="s">
        <v>9</v>
      </c>
      <c r="CT668" s="4" t="s">
        <v>9</v>
      </c>
      <c r="CU668" s="4" t="s">
        <v>9</v>
      </c>
      <c r="CV668" s="4" t="s">
        <v>11</v>
      </c>
      <c r="CW668" s="4" t="s">
        <v>5909</v>
      </c>
      <c r="CX668" s="4" t="s">
        <v>9</v>
      </c>
      <c r="CY668" s="4" t="s">
        <v>9</v>
      </c>
      <c r="CZ668" s="4" t="s">
        <v>9</v>
      </c>
      <c r="DA668" s="4" t="s">
        <v>9</v>
      </c>
      <c r="DB668" s="4" t="s">
        <v>9</v>
      </c>
      <c r="DC668" s="102"/>
      <c r="DE668" s="8" t="str">
        <f t="shared" si="20"/>
        <v>XQA201</v>
      </c>
      <c r="DF668" s="8" t="str">
        <f t="shared" si="21"/>
        <v>MPI Exporters Levy</v>
      </c>
    </row>
    <row r="669" spans="1:110">
      <c r="A669" s="4" t="s">
        <v>6575</v>
      </c>
      <c r="B669" s="4" t="s">
        <v>5899</v>
      </c>
      <c r="C669" s="4" t="s">
        <v>4955</v>
      </c>
      <c r="D669" s="4" t="s">
        <v>9</v>
      </c>
      <c r="E669" s="4" t="s">
        <v>5900</v>
      </c>
      <c r="F669" s="102">
        <v>44502</v>
      </c>
      <c r="G669" s="4" t="s">
        <v>9</v>
      </c>
      <c r="H669" s="102"/>
      <c r="I669" s="4" t="s">
        <v>7343</v>
      </c>
      <c r="J669" s="4" t="s">
        <v>9</v>
      </c>
      <c r="K669" s="4" t="s">
        <v>5002</v>
      </c>
      <c r="L669" s="4" t="s">
        <v>9</v>
      </c>
      <c r="M669" s="4" t="s">
        <v>9</v>
      </c>
      <c r="N669" s="4" t="s">
        <v>5002</v>
      </c>
      <c r="O669" s="4" t="s">
        <v>4955</v>
      </c>
      <c r="P669" s="4" t="s">
        <v>5901</v>
      </c>
      <c r="Q669" s="4" t="s">
        <v>9</v>
      </c>
      <c r="R669" s="4" t="s">
        <v>9</v>
      </c>
      <c r="S669" s="4" t="s">
        <v>11</v>
      </c>
      <c r="T669" s="4" t="s">
        <v>1449</v>
      </c>
      <c r="U669" s="4" t="s">
        <v>5902</v>
      </c>
      <c r="V669" s="102"/>
      <c r="W669" s="4" t="s">
        <v>5902</v>
      </c>
      <c r="X669" s="4" t="s">
        <v>9</v>
      </c>
      <c r="Y669" s="4" t="s">
        <v>11</v>
      </c>
      <c r="Z669" s="4" t="s">
        <v>9</v>
      </c>
      <c r="AA669" s="4" t="s">
        <v>9</v>
      </c>
      <c r="AB669" s="102"/>
      <c r="AC669" s="102"/>
      <c r="AD669" s="102"/>
      <c r="AE669" s="102">
        <v>44502</v>
      </c>
      <c r="AF669" s="102"/>
      <c r="AG669" s="102"/>
      <c r="AH669" s="4" t="s">
        <v>5903</v>
      </c>
      <c r="AI669" s="4" t="s">
        <v>9</v>
      </c>
      <c r="AJ669" s="4" t="s">
        <v>9</v>
      </c>
      <c r="AK669" s="4" t="s">
        <v>9</v>
      </c>
      <c r="AL669" s="4" t="s">
        <v>5904</v>
      </c>
      <c r="AM669" s="4" t="s">
        <v>5905</v>
      </c>
      <c r="AN669" s="4" t="s">
        <v>9</v>
      </c>
      <c r="AO669" s="4" t="s">
        <v>9</v>
      </c>
      <c r="AP669" s="4" t="s">
        <v>5902</v>
      </c>
      <c r="AQ669" s="4" t="s">
        <v>9</v>
      </c>
      <c r="AR669" s="4" t="s">
        <v>9</v>
      </c>
      <c r="AS669" s="4" t="s">
        <v>9</v>
      </c>
      <c r="AT669" s="4" t="s">
        <v>9</v>
      </c>
      <c r="AU669" s="4" t="s">
        <v>9</v>
      </c>
      <c r="AV669" s="102"/>
      <c r="AW669" s="4" t="s">
        <v>5902</v>
      </c>
      <c r="AX669" s="4" t="s">
        <v>9</v>
      </c>
      <c r="AY669" s="4" t="s">
        <v>9</v>
      </c>
      <c r="AZ669" s="4" t="s">
        <v>9</v>
      </c>
      <c r="BA669" s="4" t="s">
        <v>9</v>
      </c>
      <c r="BB669" s="103">
        <v>0</v>
      </c>
      <c r="BC669" s="102"/>
      <c r="BD669" s="4" t="s">
        <v>9</v>
      </c>
      <c r="BE669" s="102"/>
      <c r="BF669" s="102"/>
      <c r="BG669" s="4" t="s">
        <v>9</v>
      </c>
      <c r="BH669" s="4" t="s">
        <v>5906</v>
      </c>
      <c r="BI669" s="4" t="s">
        <v>9</v>
      </c>
      <c r="BJ669" s="4" t="s">
        <v>9</v>
      </c>
      <c r="BK669" s="4" t="s">
        <v>9</v>
      </c>
      <c r="BL669" s="4" t="s">
        <v>9</v>
      </c>
      <c r="BM669" s="4" t="s">
        <v>9</v>
      </c>
      <c r="BN669" s="4" t="s">
        <v>5907</v>
      </c>
      <c r="BO669" s="4" t="s">
        <v>5908</v>
      </c>
      <c r="BP669" s="4" t="s">
        <v>9</v>
      </c>
      <c r="BQ669" s="4" t="s">
        <v>9</v>
      </c>
      <c r="BR669" s="4" t="s">
        <v>5902</v>
      </c>
      <c r="BS669" s="4" t="s">
        <v>9</v>
      </c>
      <c r="BT669" s="4" t="s">
        <v>9</v>
      </c>
      <c r="BU669" s="4" t="s">
        <v>9</v>
      </c>
      <c r="BV669" s="4" t="s">
        <v>9</v>
      </c>
      <c r="BW669" s="4" t="s">
        <v>9</v>
      </c>
      <c r="BX669" s="4" t="s">
        <v>5901</v>
      </c>
      <c r="BY669" s="4" t="s">
        <v>9</v>
      </c>
      <c r="BZ669" s="4" t="s">
        <v>9</v>
      </c>
      <c r="CA669" s="4" t="s">
        <v>9</v>
      </c>
      <c r="CB669" s="4" t="s">
        <v>9</v>
      </c>
      <c r="CC669" s="4" t="s">
        <v>9</v>
      </c>
      <c r="CD669" s="4" t="s">
        <v>9</v>
      </c>
      <c r="CE669" s="4" t="s">
        <v>9</v>
      </c>
      <c r="CF669" s="4" t="s">
        <v>5902</v>
      </c>
      <c r="CG669" s="4" t="s">
        <v>9</v>
      </c>
      <c r="CH669" s="4" t="s">
        <v>9</v>
      </c>
      <c r="CI669" s="4" t="s">
        <v>9</v>
      </c>
      <c r="CJ669" s="4" t="s">
        <v>9</v>
      </c>
      <c r="CK669" s="104">
        <v>0.51760416666666997</v>
      </c>
      <c r="CL669" s="104">
        <v>0</v>
      </c>
      <c r="CM669" s="4" t="s">
        <v>9</v>
      </c>
      <c r="CN669" s="4" t="s">
        <v>5902</v>
      </c>
      <c r="CO669" s="4" t="s">
        <v>9</v>
      </c>
      <c r="CP669" s="4" t="s">
        <v>9</v>
      </c>
      <c r="CQ669" s="4" t="s">
        <v>9</v>
      </c>
      <c r="CR669" s="4" t="s">
        <v>9</v>
      </c>
      <c r="CS669" s="4" t="s">
        <v>9</v>
      </c>
      <c r="CT669" s="4" t="s">
        <v>9</v>
      </c>
      <c r="CU669" s="4" t="s">
        <v>9</v>
      </c>
      <c r="CV669" s="4" t="s">
        <v>11</v>
      </c>
      <c r="CW669" s="4" t="s">
        <v>5909</v>
      </c>
      <c r="CX669" s="4" t="s">
        <v>9</v>
      </c>
      <c r="CY669" s="4" t="s">
        <v>9</v>
      </c>
      <c r="CZ669" s="4" t="s">
        <v>9</v>
      </c>
      <c r="DA669" s="4" t="s">
        <v>9</v>
      </c>
      <c r="DB669" s="4" t="s">
        <v>9</v>
      </c>
      <c r="DC669" s="102"/>
      <c r="DE669" s="8" t="str">
        <f t="shared" si="20"/>
        <v>XQA202</v>
      </c>
      <c r="DF669" s="8" t="str">
        <f t="shared" si="21"/>
        <v>MPI Manual Certification</v>
      </c>
    </row>
    <row r="670" spans="1:110">
      <c r="A670" s="4" t="s">
        <v>6576</v>
      </c>
      <c r="B670" s="4" t="s">
        <v>5899</v>
      </c>
      <c r="C670" s="4" t="s">
        <v>4955</v>
      </c>
      <c r="D670" s="4" t="s">
        <v>9</v>
      </c>
      <c r="E670" s="4" t="s">
        <v>5900</v>
      </c>
      <c r="F670" s="102">
        <v>44502</v>
      </c>
      <c r="G670" s="4" t="s">
        <v>9</v>
      </c>
      <c r="H670" s="102"/>
      <c r="I670" s="4" t="s">
        <v>7344</v>
      </c>
      <c r="J670" s="4" t="s">
        <v>9</v>
      </c>
      <c r="K670" s="4" t="s">
        <v>5002</v>
      </c>
      <c r="L670" s="4" t="s">
        <v>9</v>
      </c>
      <c r="M670" s="4" t="s">
        <v>9</v>
      </c>
      <c r="N670" s="4" t="s">
        <v>5002</v>
      </c>
      <c r="O670" s="4" t="s">
        <v>4955</v>
      </c>
      <c r="P670" s="4" t="s">
        <v>5901</v>
      </c>
      <c r="Q670" s="4" t="s">
        <v>9</v>
      </c>
      <c r="R670" s="4" t="s">
        <v>9</v>
      </c>
      <c r="S670" s="4" t="s">
        <v>11</v>
      </c>
      <c r="T670" s="4" t="s">
        <v>1449</v>
      </c>
      <c r="U670" s="4" t="s">
        <v>5902</v>
      </c>
      <c r="V670" s="102"/>
      <c r="W670" s="4" t="s">
        <v>5902</v>
      </c>
      <c r="X670" s="4" t="s">
        <v>9</v>
      </c>
      <c r="Y670" s="4" t="s">
        <v>11</v>
      </c>
      <c r="Z670" s="4" t="s">
        <v>9</v>
      </c>
      <c r="AA670" s="4" t="s">
        <v>9</v>
      </c>
      <c r="AB670" s="102"/>
      <c r="AC670" s="102"/>
      <c r="AD670" s="102"/>
      <c r="AE670" s="102">
        <v>44502</v>
      </c>
      <c r="AF670" s="102"/>
      <c r="AG670" s="102"/>
      <c r="AH670" s="4" t="s">
        <v>5903</v>
      </c>
      <c r="AI670" s="4" t="s">
        <v>9</v>
      </c>
      <c r="AJ670" s="4" t="s">
        <v>9</v>
      </c>
      <c r="AK670" s="4" t="s">
        <v>9</v>
      </c>
      <c r="AL670" s="4" t="s">
        <v>5904</v>
      </c>
      <c r="AM670" s="4" t="s">
        <v>5905</v>
      </c>
      <c r="AN670" s="4" t="s">
        <v>9</v>
      </c>
      <c r="AO670" s="4" t="s">
        <v>9</v>
      </c>
      <c r="AP670" s="4" t="s">
        <v>5902</v>
      </c>
      <c r="AQ670" s="4" t="s">
        <v>9</v>
      </c>
      <c r="AR670" s="4" t="s">
        <v>9</v>
      </c>
      <c r="AS670" s="4" t="s">
        <v>9</v>
      </c>
      <c r="AT670" s="4" t="s">
        <v>9</v>
      </c>
      <c r="AU670" s="4" t="s">
        <v>9</v>
      </c>
      <c r="AV670" s="102"/>
      <c r="AW670" s="4" t="s">
        <v>5902</v>
      </c>
      <c r="AX670" s="4" t="s">
        <v>9</v>
      </c>
      <c r="AY670" s="4" t="s">
        <v>9</v>
      </c>
      <c r="AZ670" s="4" t="s">
        <v>9</v>
      </c>
      <c r="BA670" s="4" t="s">
        <v>9</v>
      </c>
      <c r="BB670" s="103">
        <v>0</v>
      </c>
      <c r="BC670" s="102"/>
      <c r="BD670" s="4" t="s">
        <v>9</v>
      </c>
      <c r="BE670" s="102"/>
      <c r="BF670" s="102"/>
      <c r="BG670" s="4" t="s">
        <v>9</v>
      </c>
      <c r="BH670" s="4" t="s">
        <v>5906</v>
      </c>
      <c r="BI670" s="4" t="s">
        <v>9</v>
      </c>
      <c r="BJ670" s="4" t="s">
        <v>9</v>
      </c>
      <c r="BK670" s="4" t="s">
        <v>9</v>
      </c>
      <c r="BL670" s="4" t="s">
        <v>9</v>
      </c>
      <c r="BM670" s="4" t="s">
        <v>9</v>
      </c>
      <c r="BN670" s="4" t="s">
        <v>5907</v>
      </c>
      <c r="BO670" s="4" t="s">
        <v>5908</v>
      </c>
      <c r="BP670" s="4" t="s">
        <v>9</v>
      </c>
      <c r="BQ670" s="4" t="s">
        <v>9</v>
      </c>
      <c r="BR670" s="4" t="s">
        <v>5902</v>
      </c>
      <c r="BS670" s="4" t="s">
        <v>9</v>
      </c>
      <c r="BT670" s="4" t="s">
        <v>9</v>
      </c>
      <c r="BU670" s="4" t="s">
        <v>9</v>
      </c>
      <c r="BV670" s="4" t="s">
        <v>9</v>
      </c>
      <c r="BW670" s="4" t="s">
        <v>9</v>
      </c>
      <c r="BX670" s="4" t="s">
        <v>5901</v>
      </c>
      <c r="BY670" s="4" t="s">
        <v>9</v>
      </c>
      <c r="BZ670" s="4" t="s">
        <v>9</v>
      </c>
      <c r="CA670" s="4" t="s">
        <v>9</v>
      </c>
      <c r="CB670" s="4" t="s">
        <v>9</v>
      </c>
      <c r="CC670" s="4" t="s">
        <v>9</v>
      </c>
      <c r="CD670" s="4" t="s">
        <v>9</v>
      </c>
      <c r="CE670" s="4" t="s">
        <v>9</v>
      </c>
      <c r="CF670" s="4" t="s">
        <v>5902</v>
      </c>
      <c r="CG670" s="4" t="s">
        <v>9</v>
      </c>
      <c r="CH670" s="4" t="s">
        <v>9</v>
      </c>
      <c r="CI670" s="4" t="s">
        <v>9</v>
      </c>
      <c r="CJ670" s="4" t="s">
        <v>9</v>
      </c>
      <c r="CK670" s="104">
        <v>0.51760416666666997</v>
      </c>
      <c r="CL670" s="104">
        <v>0</v>
      </c>
      <c r="CM670" s="4" t="s">
        <v>9</v>
      </c>
      <c r="CN670" s="4" t="s">
        <v>5902</v>
      </c>
      <c r="CO670" s="4" t="s">
        <v>9</v>
      </c>
      <c r="CP670" s="4" t="s">
        <v>9</v>
      </c>
      <c r="CQ670" s="4" t="s">
        <v>9</v>
      </c>
      <c r="CR670" s="4" t="s">
        <v>9</v>
      </c>
      <c r="CS670" s="4" t="s">
        <v>9</v>
      </c>
      <c r="CT670" s="4" t="s">
        <v>9</v>
      </c>
      <c r="CU670" s="4" t="s">
        <v>9</v>
      </c>
      <c r="CV670" s="4" t="s">
        <v>11</v>
      </c>
      <c r="CW670" s="4" t="s">
        <v>5909</v>
      </c>
      <c r="CX670" s="4" t="s">
        <v>9</v>
      </c>
      <c r="CY670" s="4" t="s">
        <v>9</v>
      </c>
      <c r="CZ670" s="4" t="s">
        <v>9</v>
      </c>
      <c r="DA670" s="4" t="s">
        <v>9</v>
      </c>
      <c r="DB670" s="4" t="s">
        <v>9</v>
      </c>
      <c r="DC670" s="102"/>
      <c r="DE670" s="8" t="str">
        <f t="shared" si="20"/>
        <v>XQA203</v>
      </c>
      <c r="DF670" s="8" t="str">
        <f t="shared" si="21"/>
        <v>MPI Product Disposition Reviews</v>
      </c>
    </row>
    <row r="671" spans="1:110">
      <c r="A671" s="4" t="s">
        <v>6577</v>
      </c>
      <c r="B671" s="4" t="s">
        <v>5899</v>
      </c>
      <c r="C671" s="4" t="s">
        <v>4955</v>
      </c>
      <c r="D671" s="4" t="s">
        <v>9</v>
      </c>
      <c r="E671" s="4" t="s">
        <v>5900</v>
      </c>
      <c r="F671" s="102">
        <v>44502</v>
      </c>
      <c r="G671" s="4" t="s">
        <v>9</v>
      </c>
      <c r="H671" s="102"/>
      <c r="I671" s="4" t="s">
        <v>7345</v>
      </c>
      <c r="J671" s="4" t="s">
        <v>9</v>
      </c>
      <c r="K671" s="4" t="s">
        <v>5002</v>
      </c>
      <c r="L671" s="4" t="s">
        <v>9</v>
      </c>
      <c r="M671" s="4" t="s">
        <v>9</v>
      </c>
      <c r="N671" s="4" t="s">
        <v>5002</v>
      </c>
      <c r="O671" s="4" t="s">
        <v>4955</v>
      </c>
      <c r="P671" s="4" t="s">
        <v>5901</v>
      </c>
      <c r="Q671" s="4" t="s">
        <v>9</v>
      </c>
      <c r="R671" s="4" t="s">
        <v>9</v>
      </c>
      <c r="S671" s="4" t="s">
        <v>11</v>
      </c>
      <c r="T671" s="4" t="s">
        <v>1449</v>
      </c>
      <c r="U671" s="4" t="s">
        <v>5902</v>
      </c>
      <c r="V671" s="102"/>
      <c r="W671" s="4" t="s">
        <v>5902</v>
      </c>
      <c r="X671" s="4" t="s">
        <v>9</v>
      </c>
      <c r="Y671" s="4" t="s">
        <v>11</v>
      </c>
      <c r="Z671" s="4" t="s">
        <v>9</v>
      </c>
      <c r="AA671" s="4" t="s">
        <v>9</v>
      </c>
      <c r="AB671" s="102"/>
      <c r="AC671" s="102"/>
      <c r="AD671" s="102"/>
      <c r="AE671" s="102">
        <v>44502</v>
      </c>
      <c r="AF671" s="102"/>
      <c r="AG671" s="102"/>
      <c r="AH671" s="4" t="s">
        <v>5903</v>
      </c>
      <c r="AI671" s="4" t="s">
        <v>9</v>
      </c>
      <c r="AJ671" s="4" t="s">
        <v>9</v>
      </c>
      <c r="AK671" s="4" t="s">
        <v>9</v>
      </c>
      <c r="AL671" s="4" t="s">
        <v>5904</v>
      </c>
      <c r="AM671" s="4" t="s">
        <v>5905</v>
      </c>
      <c r="AN671" s="4" t="s">
        <v>9</v>
      </c>
      <c r="AO671" s="4" t="s">
        <v>9</v>
      </c>
      <c r="AP671" s="4" t="s">
        <v>5902</v>
      </c>
      <c r="AQ671" s="4" t="s">
        <v>9</v>
      </c>
      <c r="AR671" s="4" t="s">
        <v>9</v>
      </c>
      <c r="AS671" s="4" t="s">
        <v>9</v>
      </c>
      <c r="AT671" s="4" t="s">
        <v>9</v>
      </c>
      <c r="AU671" s="4" t="s">
        <v>9</v>
      </c>
      <c r="AV671" s="102"/>
      <c r="AW671" s="4" t="s">
        <v>5902</v>
      </c>
      <c r="AX671" s="4" t="s">
        <v>9</v>
      </c>
      <c r="AY671" s="4" t="s">
        <v>9</v>
      </c>
      <c r="AZ671" s="4" t="s">
        <v>9</v>
      </c>
      <c r="BA671" s="4" t="s">
        <v>9</v>
      </c>
      <c r="BB671" s="103">
        <v>0</v>
      </c>
      <c r="BC671" s="102"/>
      <c r="BD671" s="4" t="s">
        <v>9</v>
      </c>
      <c r="BE671" s="102"/>
      <c r="BF671" s="102"/>
      <c r="BG671" s="4" t="s">
        <v>9</v>
      </c>
      <c r="BH671" s="4" t="s">
        <v>5906</v>
      </c>
      <c r="BI671" s="4" t="s">
        <v>9</v>
      </c>
      <c r="BJ671" s="4" t="s">
        <v>9</v>
      </c>
      <c r="BK671" s="4" t="s">
        <v>9</v>
      </c>
      <c r="BL671" s="4" t="s">
        <v>9</v>
      </c>
      <c r="BM671" s="4" t="s">
        <v>9</v>
      </c>
      <c r="BN671" s="4" t="s">
        <v>5907</v>
      </c>
      <c r="BO671" s="4" t="s">
        <v>5908</v>
      </c>
      <c r="BP671" s="4" t="s">
        <v>9</v>
      </c>
      <c r="BQ671" s="4" t="s">
        <v>9</v>
      </c>
      <c r="BR671" s="4" t="s">
        <v>5902</v>
      </c>
      <c r="BS671" s="4" t="s">
        <v>9</v>
      </c>
      <c r="BT671" s="4" t="s">
        <v>9</v>
      </c>
      <c r="BU671" s="4" t="s">
        <v>9</v>
      </c>
      <c r="BV671" s="4" t="s">
        <v>9</v>
      </c>
      <c r="BW671" s="4" t="s">
        <v>9</v>
      </c>
      <c r="BX671" s="4" t="s">
        <v>5901</v>
      </c>
      <c r="BY671" s="4" t="s">
        <v>9</v>
      </c>
      <c r="BZ671" s="4" t="s">
        <v>9</v>
      </c>
      <c r="CA671" s="4" t="s">
        <v>9</v>
      </c>
      <c r="CB671" s="4" t="s">
        <v>9</v>
      </c>
      <c r="CC671" s="4" t="s">
        <v>9</v>
      </c>
      <c r="CD671" s="4" t="s">
        <v>9</v>
      </c>
      <c r="CE671" s="4" t="s">
        <v>9</v>
      </c>
      <c r="CF671" s="4" t="s">
        <v>5902</v>
      </c>
      <c r="CG671" s="4" t="s">
        <v>9</v>
      </c>
      <c r="CH671" s="4" t="s">
        <v>9</v>
      </c>
      <c r="CI671" s="4" t="s">
        <v>9</v>
      </c>
      <c r="CJ671" s="4" t="s">
        <v>9</v>
      </c>
      <c r="CK671" s="104">
        <v>0.51760416666666997</v>
      </c>
      <c r="CL671" s="104">
        <v>0</v>
      </c>
      <c r="CM671" s="4" t="s">
        <v>9</v>
      </c>
      <c r="CN671" s="4" t="s">
        <v>5902</v>
      </c>
      <c r="CO671" s="4" t="s">
        <v>9</v>
      </c>
      <c r="CP671" s="4" t="s">
        <v>9</v>
      </c>
      <c r="CQ671" s="4" t="s">
        <v>9</v>
      </c>
      <c r="CR671" s="4" t="s">
        <v>9</v>
      </c>
      <c r="CS671" s="4" t="s">
        <v>9</v>
      </c>
      <c r="CT671" s="4" t="s">
        <v>9</v>
      </c>
      <c r="CU671" s="4" t="s">
        <v>9</v>
      </c>
      <c r="CV671" s="4" t="s">
        <v>11</v>
      </c>
      <c r="CW671" s="4" t="s">
        <v>5909</v>
      </c>
      <c r="CX671" s="4" t="s">
        <v>9</v>
      </c>
      <c r="CY671" s="4" t="s">
        <v>9</v>
      </c>
      <c r="CZ671" s="4" t="s">
        <v>9</v>
      </c>
      <c r="DA671" s="4" t="s">
        <v>9</v>
      </c>
      <c r="DB671" s="4" t="s">
        <v>9</v>
      </c>
      <c r="DC671" s="102"/>
      <c r="DE671" s="8" t="str">
        <f t="shared" si="20"/>
        <v>XQA205</v>
      </c>
      <c r="DF671" s="8" t="str">
        <f t="shared" si="21"/>
        <v>MPI Document &amp; Development charge</v>
      </c>
    </row>
    <row r="672" spans="1:110">
      <c r="A672" s="4" t="s">
        <v>6578</v>
      </c>
      <c r="B672" s="4" t="s">
        <v>5899</v>
      </c>
      <c r="C672" s="4" t="s">
        <v>4955</v>
      </c>
      <c r="D672" s="4" t="s">
        <v>9</v>
      </c>
      <c r="E672" s="4" t="s">
        <v>5900</v>
      </c>
      <c r="F672" s="102">
        <v>44502</v>
      </c>
      <c r="G672" s="4" t="s">
        <v>9</v>
      </c>
      <c r="H672" s="102"/>
      <c r="I672" s="4" t="s">
        <v>7346</v>
      </c>
      <c r="J672" s="4" t="s">
        <v>9</v>
      </c>
      <c r="K672" s="4" t="s">
        <v>5002</v>
      </c>
      <c r="L672" s="4" t="s">
        <v>9</v>
      </c>
      <c r="M672" s="4" t="s">
        <v>9</v>
      </c>
      <c r="N672" s="4" t="s">
        <v>5002</v>
      </c>
      <c r="O672" s="4" t="s">
        <v>4955</v>
      </c>
      <c r="P672" s="4" t="s">
        <v>5901</v>
      </c>
      <c r="Q672" s="4" t="s">
        <v>9</v>
      </c>
      <c r="R672" s="4" t="s">
        <v>9</v>
      </c>
      <c r="S672" s="4" t="s">
        <v>11</v>
      </c>
      <c r="T672" s="4" t="s">
        <v>1449</v>
      </c>
      <c r="U672" s="4" t="s">
        <v>5902</v>
      </c>
      <c r="V672" s="102"/>
      <c r="W672" s="4" t="s">
        <v>5902</v>
      </c>
      <c r="X672" s="4" t="s">
        <v>9</v>
      </c>
      <c r="Y672" s="4" t="s">
        <v>11</v>
      </c>
      <c r="Z672" s="4" t="s">
        <v>9</v>
      </c>
      <c r="AA672" s="4" t="s">
        <v>9</v>
      </c>
      <c r="AB672" s="102"/>
      <c r="AC672" s="102"/>
      <c r="AD672" s="102"/>
      <c r="AE672" s="102">
        <v>44502</v>
      </c>
      <c r="AF672" s="102"/>
      <c r="AG672" s="102"/>
      <c r="AH672" s="4" t="s">
        <v>5903</v>
      </c>
      <c r="AI672" s="4" t="s">
        <v>9</v>
      </c>
      <c r="AJ672" s="4" t="s">
        <v>9</v>
      </c>
      <c r="AK672" s="4" t="s">
        <v>9</v>
      </c>
      <c r="AL672" s="4" t="s">
        <v>5904</v>
      </c>
      <c r="AM672" s="4" t="s">
        <v>5905</v>
      </c>
      <c r="AN672" s="4" t="s">
        <v>9</v>
      </c>
      <c r="AO672" s="4" t="s">
        <v>9</v>
      </c>
      <c r="AP672" s="4" t="s">
        <v>5902</v>
      </c>
      <c r="AQ672" s="4" t="s">
        <v>9</v>
      </c>
      <c r="AR672" s="4" t="s">
        <v>9</v>
      </c>
      <c r="AS672" s="4" t="s">
        <v>9</v>
      </c>
      <c r="AT672" s="4" t="s">
        <v>9</v>
      </c>
      <c r="AU672" s="4" t="s">
        <v>9</v>
      </c>
      <c r="AV672" s="102"/>
      <c r="AW672" s="4" t="s">
        <v>5902</v>
      </c>
      <c r="AX672" s="4" t="s">
        <v>9</v>
      </c>
      <c r="AY672" s="4" t="s">
        <v>9</v>
      </c>
      <c r="AZ672" s="4" t="s">
        <v>9</v>
      </c>
      <c r="BA672" s="4" t="s">
        <v>9</v>
      </c>
      <c r="BB672" s="103">
        <v>0</v>
      </c>
      <c r="BC672" s="102"/>
      <c r="BD672" s="4" t="s">
        <v>9</v>
      </c>
      <c r="BE672" s="102"/>
      <c r="BF672" s="102"/>
      <c r="BG672" s="4" t="s">
        <v>9</v>
      </c>
      <c r="BH672" s="4" t="s">
        <v>5906</v>
      </c>
      <c r="BI672" s="4" t="s">
        <v>9</v>
      </c>
      <c r="BJ672" s="4" t="s">
        <v>9</v>
      </c>
      <c r="BK672" s="4" t="s">
        <v>9</v>
      </c>
      <c r="BL672" s="4" t="s">
        <v>9</v>
      </c>
      <c r="BM672" s="4" t="s">
        <v>9</v>
      </c>
      <c r="BN672" s="4" t="s">
        <v>5907</v>
      </c>
      <c r="BO672" s="4" t="s">
        <v>5908</v>
      </c>
      <c r="BP672" s="4" t="s">
        <v>9</v>
      </c>
      <c r="BQ672" s="4" t="s">
        <v>9</v>
      </c>
      <c r="BR672" s="4" t="s">
        <v>5902</v>
      </c>
      <c r="BS672" s="4" t="s">
        <v>9</v>
      </c>
      <c r="BT672" s="4" t="s">
        <v>9</v>
      </c>
      <c r="BU672" s="4" t="s">
        <v>9</v>
      </c>
      <c r="BV672" s="4" t="s">
        <v>9</v>
      </c>
      <c r="BW672" s="4" t="s">
        <v>9</v>
      </c>
      <c r="BX672" s="4" t="s">
        <v>5901</v>
      </c>
      <c r="BY672" s="4" t="s">
        <v>9</v>
      </c>
      <c r="BZ672" s="4" t="s">
        <v>9</v>
      </c>
      <c r="CA672" s="4" t="s">
        <v>9</v>
      </c>
      <c r="CB672" s="4" t="s">
        <v>9</v>
      </c>
      <c r="CC672" s="4" t="s">
        <v>9</v>
      </c>
      <c r="CD672" s="4" t="s">
        <v>9</v>
      </c>
      <c r="CE672" s="4" t="s">
        <v>9</v>
      </c>
      <c r="CF672" s="4" t="s">
        <v>5902</v>
      </c>
      <c r="CG672" s="4" t="s">
        <v>9</v>
      </c>
      <c r="CH672" s="4" t="s">
        <v>9</v>
      </c>
      <c r="CI672" s="4" t="s">
        <v>9</v>
      </c>
      <c r="CJ672" s="4" t="s">
        <v>9</v>
      </c>
      <c r="CK672" s="104">
        <v>0.51760416666666997</v>
      </c>
      <c r="CL672" s="104">
        <v>0</v>
      </c>
      <c r="CM672" s="4" t="s">
        <v>9</v>
      </c>
      <c r="CN672" s="4" t="s">
        <v>5902</v>
      </c>
      <c r="CO672" s="4" t="s">
        <v>9</v>
      </c>
      <c r="CP672" s="4" t="s">
        <v>9</v>
      </c>
      <c r="CQ672" s="4" t="s">
        <v>9</v>
      </c>
      <c r="CR672" s="4" t="s">
        <v>9</v>
      </c>
      <c r="CS672" s="4" t="s">
        <v>9</v>
      </c>
      <c r="CT672" s="4" t="s">
        <v>9</v>
      </c>
      <c r="CU672" s="4" t="s">
        <v>9</v>
      </c>
      <c r="CV672" s="4" t="s">
        <v>11</v>
      </c>
      <c r="CW672" s="4" t="s">
        <v>5909</v>
      </c>
      <c r="CX672" s="4" t="s">
        <v>9</v>
      </c>
      <c r="CY672" s="4" t="s">
        <v>9</v>
      </c>
      <c r="CZ672" s="4" t="s">
        <v>9</v>
      </c>
      <c r="DA672" s="4" t="s">
        <v>9</v>
      </c>
      <c r="DB672" s="4" t="s">
        <v>9</v>
      </c>
      <c r="DC672" s="102"/>
      <c r="DE672" s="8" t="str">
        <f t="shared" si="20"/>
        <v>XQA206</v>
      </c>
      <c r="DF672" s="8" t="str">
        <f t="shared" si="21"/>
        <v>AQ AP E-cert Charges</v>
      </c>
    </row>
    <row r="673" spans="1:110">
      <c r="A673" s="4" t="s">
        <v>6579</v>
      </c>
      <c r="B673" s="4" t="s">
        <v>5899</v>
      </c>
      <c r="C673" s="4" t="s">
        <v>4955</v>
      </c>
      <c r="D673" s="4" t="s">
        <v>9</v>
      </c>
      <c r="E673" s="4" t="s">
        <v>5900</v>
      </c>
      <c r="F673" s="102">
        <v>44502</v>
      </c>
      <c r="G673" s="4" t="s">
        <v>9</v>
      </c>
      <c r="H673" s="102"/>
      <c r="I673" s="4" t="s">
        <v>7347</v>
      </c>
      <c r="J673" s="4" t="s">
        <v>9</v>
      </c>
      <c r="K673" s="4" t="s">
        <v>5002</v>
      </c>
      <c r="L673" s="4" t="s">
        <v>9</v>
      </c>
      <c r="M673" s="4" t="s">
        <v>9</v>
      </c>
      <c r="N673" s="4" t="s">
        <v>5002</v>
      </c>
      <c r="O673" s="4" t="s">
        <v>4955</v>
      </c>
      <c r="P673" s="4" t="s">
        <v>5901</v>
      </c>
      <c r="Q673" s="4" t="s">
        <v>9</v>
      </c>
      <c r="R673" s="4" t="s">
        <v>9</v>
      </c>
      <c r="S673" s="4" t="s">
        <v>11</v>
      </c>
      <c r="T673" s="4" t="s">
        <v>1449</v>
      </c>
      <c r="U673" s="4" t="s">
        <v>5902</v>
      </c>
      <c r="V673" s="102"/>
      <c r="W673" s="4" t="s">
        <v>5902</v>
      </c>
      <c r="X673" s="4" t="s">
        <v>9</v>
      </c>
      <c r="Y673" s="4" t="s">
        <v>11</v>
      </c>
      <c r="Z673" s="4" t="s">
        <v>9</v>
      </c>
      <c r="AA673" s="4" t="s">
        <v>9</v>
      </c>
      <c r="AB673" s="102"/>
      <c r="AC673" s="102"/>
      <c r="AD673" s="102"/>
      <c r="AE673" s="102">
        <v>44502</v>
      </c>
      <c r="AF673" s="102"/>
      <c r="AG673" s="102"/>
      <c r="AH673" s="4" t="s">
        <v>5903</v>
      </c>
      <c r="AI673" s="4" t="s">
        <v>9</v>
      </c>
      <c r="AJ673" s="4" t="s">
        <v>9</v>
      </c>
      <c r="AK673" s="4" t="s">
        <v>9</v>
      </c>
      <c r="AL673" s="4" t="s">
        <v>5904</v>
      </c>
      <c r="AM673" s="4" t="s">
        <v>5905</v>
      </c>
      <c r="AN673" s="4" t="s">
        <v>9</v>
      </c>
      <c r="AO673" s="4" t="s">
        <v>9</v>
      </c>
      <c r="AP673" s="4" t="s">
        <v>5902</v>
      </c>
      <c r="AQ673" s="4" t="s">
        <v>9</v>
      </c>
      <c r="AR673" s="4" t="s">
        <v>9</v>
      </c>
      <c r="AS673" s="4" t="s">
        <v>9</v>
      </c>
      <c r="AT673" s="4" t="s">
        <v>9</v>
      </c>
      <c r="AU673" s="4" t="s">
        <v>9</v>
      </c>
      <c r="AV673" s="102"/>
      <c r="AW673" s="4" t="s">
        <v>5902</v>
      </c>
      <c r="AX673" s="4" t="s">
        <v>9</v>
      </c>
      <c r="AY673" s="4" t="s">
        <v>9</v>
      </c>
      <c r="AZ673" s="4" t="s">
        <v>9</v>
      </c>
      <c r="BA673" s="4" t="s">
        <v>9</v>
      </c>
      <c r="BB673" s="103">
        <v>0</v>
      </c>
      <c r="BC673" s="102"/>
      <c r="BD673" s="4" t="s">
        <v>9</v>
      </c>
      <c r="BE673" s="102"/>
      <c r="BF673" s="102"/>
      <c r="BG673" s="4" t="s">
        <v>9</v>
      </c>
      <c r="BH673" s="4" t="s">
        <v>5906</v>
      </c>
      <c r="BI673" s="4" t="s">
        <v>9</v>
      </c>
      <c r="BJ673" s="4" t="s">
        <v>9</v>
      </c>
      <c r="BK673" s="4" t="s">
        <v>9</v>
      </c>
      <c r="BL673" s="4" t="s">
        <v>9</v>
      </c>
      <c r="BM673" s="4" t="s">
        <v>9</v>
      </c>
      <c r="BN673" s="4" t="s">
        <v>5907</v>
      </c>
      <c r="BO673" s="4" t="s">
        <v>5908</v>
      </c>
      <c r="BP673" s="4" t="s">
        <v>9</v>
      </c>
      <c r="BQ673" s="4" t="s">
        <v>9</v>
      </c>
      <c r="BR673" s="4" t="s">
        <v>5902</v>
      </c>
      <c r="BS673" s="4" t="s">
        <v>9</v>
      </c>
      <c r="BT673" s="4" t="s">
        <v>9</v>
      </c>
      <c r="BU673" s="4" t="s">
        <v>9</v>
      </c>
      <c r="BV673" s="4" t="s">
        <v>9</v>
      </c>
      <c r="BW673" s="4" t="s">
        <v>9</v>
      </c>
      <c r="BX673" s="4" t="s">
        <v>5901</v>
      </c>
      <c r="BY673" s="4" t="s">
        <v>9</v>
      </c>
      <c r="BZ673" s="4" t="s">
        <v>9</v>
      </c>
      <c r="CA673" s="4" t="s">
        <v>9</v>
      </c>
      <c r="CB673" s="4" t="s">
        <v>9</v>
      </c>
      <c r="CC673" s="4" t="s">
        <v>9</v>
      </c>
      <c r="CD673" s="4" t="s">
        <v>9</v>
      </c>
      <c r="CE673" s="4" t="s">
        <v>9</v>
      </c>
      <c r="CF673" s="4" t="s">
        <v>5902</v>
      </c>
      <c r="CG673" s="4" t="s">
        <v>9</v>
      </c>
      <c r="CH673" s="4" t="s">
        <v>9</v>
      </c>
      <c r="CI673" s="4" t="s">
        <v>9</v>
      </c>
      <c r="CJ673" s="4" t="s">
        <v>9</v>
      </c>
      <c r="CK673" s="104">
        <v>0.51760416666666997</v>
      </c>
      <c r="CL673" s="104">
        <v>0</v>
      </c>
      <c r="CM673" s="4" t="s">
        <v>9</v>
      </c>
      <c r="CN673" s="4" t="s">
        <v>5902</v>
      </c>
      <c r="CO673" s="4" t="s">
        <v>9</v>
      </c>
      <c r="CP673" s="4" t="s">
        <v>9</v>
      </c>
      <c r="CQ673" s="4" t="s">
        <v>9</v>
      </c>
      <c r="CR673" s="4" t="s">
        <v>9</v>
      </c>
      <c r="CS673" s="4" t="s">
        <v>9</v>
      </c>
      <c r="CT673" s="4" t="s">
        <v>9</v>
      </c>
      <c r="CU673" s="4" t="s">
        <v>9</v>
      </c>
      <c r="CV673" s="4" t="s">
        <v>11</v>
      </c>
      <c r="CW673" s="4" t="s">
        <v>5909</v>
      </c>
      <c r="CX673" s="4" t="s">
        <v>9</v>
      </c>
      <c r="CY673" s="4" t="s">
        <v>9</v>
      </c>
      <c r="CZ673" s="4" t="s">
        <v>9</v>
      </c>
      <c r="DA673" s="4" t="s">
        <v>9</v>
      </c>
      <c r="DB673" s="4" t="s">
        <v>9</v>
      </c>
      <c r="DC673" s="102"/>
      <c r="DE673" s="8" t="str">
        <f t="shared" si="20"/>
        <v>XQA207</v>
      </c>
      <c r="DF673" s="8" t="str">
        <f t="shared" si="21"/>
        <v>E-Certs audits</v>
      </c>
    </row>
    <row r="674" spans="1:110">
      <c r="A674" s="4" t="s">
        <v>6580</v>
      </c>
      <c r="B674" s="4" t="s">
        <v>5899</v>
      </c>
      <c r="C674" s="4" t="s">
        <v>4955</v>
      </c>
      <c r="D674" s="4" t="s">
        <v>9</v>
      </c>
      <c r="E674" s="4" t="s">
        <v>5900</v>
      </c>
      <c r="F674" s="102">
        <v>44502</v>
      </c>
      <c r="G674" s="4" t="s">
        <v>9</v>
      </c>
      <c r="H674" s="102"/>
      <c r="I674" s="4" t="s">
        <v>7348</v>
      </c>
      <c r="J674" s="4" t="s">
        <v>9</v>
      </c>
      <c r="K674" s="4" t="s">
        <v>5002</v>
      </c>
      <c r="L674" s="4" t="s">
        <v>9</v>
      </c>
      <c r="M674" s="4" t="s">
        <v>9</v>
      </c>
      <c r="N674" s="4" t="s">
        <v>5002</v>
      </c>
      <c r="O674" s="4" t="s">
        <v>4955</v>
      </c>
      <c r="P674" s="4" t="s">
        <v>5901</v>
      </c>
      <c r="Q674" s="4" t="s">
        <v>9</v>
      </c>
      <c r="R674" s="4" t="s">
        <v>9</v>
      </c>
      <c r="S674" s="4" t="s">
        <v>11</v>
      </c>
      <c r="T674" s="4" t="s">
        <v>1449</v>
      </c>
      <c r="U674" s="4" t="s">
        <v>5902</v>
      </c>
      <c r="V674" s="102"/>
      <c r="W674" s="4" t="s">
        <v>5902</v>
      </c>
      <c r="X674" s="4" t="s">
        <v>9</v>
      </c>
      <c r="Y674" s="4" t="s">
        <v>11</v>
      </c>
      <c r="Z674" s="4" t="s">
        <v>9</v>
      </c>
      <c r="AA674" s="4" t="s">
        <v>9</v>
      </c>
      <c r="AB674" s="102"/>
      <c r="AC674" s="102"/>
      <c r="AD674" s="102"/>
      <c r="AE674" s="102">
        <v>44502</v>
      </c>
      <c r="AF674" s="102"/>
      <c r="AG674" s="102"/>
      <c r="AH674" s="4" t="s">
        <v>5903</v>
      </c>
      <c r="AI674" s="4" t="s">
        <v>9</v>
      </c>
      <c r="AJ674" s="4" t="s">
        <v>9</v>
      </c>
      <c r="AK674" s="4" t="s">
        <v>9</v>
      </c>
      <c r="AL674" s="4" t="s">
        <v>5904</v>
      </c>
      <c r="AM674" s="4" t="s">
        <v>5905</v>
      </c>
      <c r="AN674" s="4" t="s">
        <v>9</v>
      </c>
      <c r="AO674" s="4" t="s">
        <v>9</v>
      </c>
      <c r="AP674" s="4" t="s">
        <v>5902</v>
      </c>
      <c r="AQ674" s="4" t="s">
        <v>9</v>
      </c>
      <c r="AR674" s="4" t="s">
        <v>9</v>
      </c>
      <c r="AS674" s="4" t="s">
        <v>9</v>
      </c>
      <c r="AT674" s="4" t="s">
        <v>9</v>
      </c>
      <c r="AU674" s="4" t="s">
        <v>9</v>
      </c>
      <c r="AV674" s="102"/>
      <c r="AW674" s="4" t="s">
        <v>5902</v>
      </c>
      <c r="AX674" s="4" t="s">
        <v>9</v>
      </c>
      <c r="AY674" s="4" t="s">
        <v>9</v>
      </c>
      <c r="AZ674" s="4" t="s">
        <v>9</v>
      </c>
      <c r="BA674" s="4" t="s">
        <v>9</v>
      </c>
      <c r="BB674" s="103">
        <v>0</v>
      </c>
      <c r="BC674" s="102"/>
      <c r="BD674" s="4" t="s">
        <v>9</v>
      </c>
      <c r="BE674" s="102"/>
      <c r="BF674" s="102"/>
      <c r="BG674" s="4" t="s">
        <v>9</v>
      </c>
      <c r="BH674" s="4" t="s">
        <v>5906</v>
      </c>
      <c r="BI674" s="4" t="s">
        <v>9</v>
      </c>
      <c r="BJ674" s="4" t="s">
        <v>9</v>
      </c>
      <c r="BK674" s="4" t="s">
        <v>9</v>
      </c>
      <c r="BL674" s="4" t="s">
        <v>9</v>
      </c>
      <c r="BM674" s="4" t="s">
        <v>9</v>
      </c>
      <c r="BN674" s="4" t="s">
        <v>5907</v>
      </c>
      <c r="BO674" s="4" t="s">
        <v>5908</v>
      </c>
      <c r="BP674" s="4" t="s">
        <v>9</v>
      </c>
      <c r="BQ674" s="4" t="s">
        <v>9</v>
      </c>
      <c r="BR674" s="4" t="s">
        <v>5902</v>
      </c>
      <c r="BS674" s="4" t="s">
        <v>9</v>
      </c>
      <c r="BT674" s="4" t="s">
        <v>9</v>
      </c>
      <c r="BU674" s="4" t="s">
        <v>9</v>
      </c>
      <c r="BV674" s="4" t="s">
        <v>9</v>
      </c>
      <c r="BW674" s="4" t="s">
        <v>9</v>
      </c>
      <c r="BX674" s="4" t="s">
        <v>5901</v>
      </c>
      <c r="BY674" s="4" t="s">
        <v>9</v>
      </c>
      <c r="BZ674" s="4" t="s">
        <v>9</v>
      </c>
      <c r="CA674" s="4" t="s">
        <v>9</v>
      </c>
      <c r="CB674" s="4" t="s">
        <v>9</v>
      </c>
      <c r="CC674" s="4" t="s">
        <v>9</v>
      </c>
      <c r="CD674" s="4" t="s">
        <v>9</v>
      </c>
      <c r="CE674" s="4" t="s">
        <v>9</v>
      </c>
      <c r="CF674" s="4" t="s">
        <v>5902</v>
      </c>
      <c r="CG674" s="4" t="s">
        <v>9</v>
      </c>
      <c r="CH674" s="4" t="s">
        <v>9</v>
      </c>
      <c r="CI674" s="4" t="s">
        <v>9</v>
      </c>
      <c r="CJ674" s="4" t="s">
        <v>9</v>
      </c>
      <c r="CK674" s="104">
        <v>0.51760416666666997</v>
      </c>
      <c r="CL674" s="104">
        <v>0</v>
      </c>
      <c r="CM674" s="4" t="s">
        <v>9</v>
      </c>
      <c r="CN674" s="4" t="s">
        <v>5902</v>
      </c>
      <c r="CO674" s="4" t="s">
        <v>9</v>
      </c>
      <c r="CP674" s="4" t="s">
        <v>9</v>
      </c>
      <c r="CQ674" s="4" t="s">
        <v>9</v>
      </c>
      <c r="CR674" s="4" t="s">
        <v>9</v>
      </c>
      <c r="CS674" s="4" t="s">
        <v>9</v>
      </c>
      <c r="CT674" s="4" t="s">
        <v>9</v>
      </c>
      <c r="CU674" s="4" t="s">
        <v>9</v>
      </c>
      <c r="CV674" s="4" t="s">
        <v>11</v>
      </c>
      <c r="CW674" s="4" t="s">
        <v>5909</v>
      </c>
      <c r="CX674" s="4" t="s">
        <v>9</v>
      </c>
      <c r="CY674" s="4" t="s">
        <v>9</v>
      </c>
      <c r="CZ674" s="4" t="s">
        <v>9</v>
      </c>
      <c r="DA674" s="4" t="s">
        <v>9</v>
      </c>
      <c r="DB674" s="4" t="s">
        <v>9</v>
      </c>
      <c r="DC674" s="102"/>
      <c r="DE674" s="8" t="str">
        <f t="shared" si="20"/>
        <v>XQA208</v>
      </c>
      <c r="DF674" s="8" t="str">
        <f t="shared" si="21"/>
        <v>AP Ecert useage charge</v>
      </c>
    </row>
    <row r="675" spans="1:110">
      <c r="A675" s="4" t="s">
        <v>6581</v>
      </c>
      <c r="B675" s="4" t="s">
        <v>5899</v>
      </c>
      <c r="C675" s="4" t="s">
        <v>4955</v>
      </c>
      <c r="D675" s="4" t="s">
        <v>9</v>
      </c>
      <c r="E675" s="4" t="s">
        <v>5900</v>
      </c>
      <c r="F675" s="102">
        <v>44502</v>
      </c>
      <c r="G675" s="4" t="s">
        <v>9</v>
      </c>
      <c r="H675" s="102"/>
      <c r="I675" s="4" t="s">
        <v>7349</v>
      </c>
      <c r="J675" s="4" t="s">
        <v>9</v>
      </c>
      <c r="K675" s="4" t="s">
        <v>5002</v>
      </c>
      <c r="L675" s="4" t="s">
        <v>9</v>
      </c>
      <c r="M675" s="4" t="s">
        <v>9</v>
      </c>
      <c r="N675" s="4" t="s">
        <v>5002</v>
      </c>
      <c r="O675" s="4" t="s">
        <v>4955</v>
      </c>
      <c r="P675" s="4" t="s">
        <v>5901</v>
      </c>
      <c r="Q675" s="4" t="s">
        <v>9</v>
      </c>
      <c r="R675" s="4" t="s">
        <v>9</v>
      </c>
      <c r="S675" s="4" t="s">
        <v>11</v>
      </c>
      <c r="T675" s="4" t="s">
        <v>1449</v>
      </c>
      <c r="U675" s="4" t="s">
        <v>5902</v>
      </c>
      <c r="V675" s="102"/>
      <c r="W675" s="4" t="s">
        <v>5902</v>
      </c>
      <c r="X675" s="4" t="s">
        <v>9</v>
      </c>
      <c r="Y675" s="4" t="s">
        <v>11</v>
      </c>
      <c r="Z675" s="4" t="s">
        <v>9</v>
      </c>
      <c r="AA675" s="4" t="s">
        <v>9</v>
      </c>
      <c r="AB675" s="102"/>
      <c r="AC675" s="102"/>
      <c r="AD675" s="102"/>
      <c r="AE675" s="102">
        <v>44502</v>
      </c>
      <c r="AF675" s="102"/>
      <c r="AG675" s="102"/>
      <c r="AH675" s="4" t="s">
        <v>5903</v>
      </c>
      <c r="AI675" s="4" t="s">
        <v>9</v>
      </c>
      <c r="AJ675" s="4" t="s">
        <v>9</v>
      </c>
      <c r="AK675" s="4" t="s">
        <v>9</v>
      </c>
      <c r="AL675" s="4" t="s">
        <v>5904</v>
      </c>
      <c r="AM675" s="4" t="s">
        <v>5905</v>
      </c>
      <c r="AN675" s="4" t="s">
        <v>9</v>
      </c>
      <c r="AO675" s="4" t="s">
        <v>9</v>
      </c>
      <c r="AP675" s="4" t="s">
        <v>5902</v>
      </c>
      <c r="AQ675" s="4" t="s">
        <v>9</v>
      </c>
      <c r="AR675" s="4" t="s">
        <v>9</v>
      </c>
      <c r="AS675" s="4" t="s">
        <v>9</v>
      </c>
      <c r="AT675" s="4" t="s">
        <v>9</v>
      </c>
      <c r="AU675" s="4" t="s">
        <v>9</v>
      </c>
      <c r="AV675" s="102"/>
      <c r="AW675" s="4" t="s">
        <v>5902</v>
      </c>
      <c r="AX675" s="4" t="s">
        <v>9</v>
      </c>
      <c r="AY675" s="4" t="s">
        <v>9</v>
      </c>
      <c r="AZ675" s="4" t="s">
        <v>9</v>
      </c>
      <c r="BA675" s="4" t="s">
        <v>9</v>
      </c>
      <c r="BB675" s="103">
        <v>0</v>
      </c>
      <c r="BC675" s="102"/>
      <c r="BD675" s="4" t="s">
        <v>9</v>
      </c>
      <c r="BE675" s="102"/>
      <c r="BF675" s="102"/>
      <c r="BG675" s="4" t="s">
        <v>9</v>
      </c>
      <c r="BH675" s="4" t="s">
        <v>5906</v>
      </c>
      <c r="BI675" s="4" t="s">
        <v>9</v>
      </c>
      <c r="BJ675" s="4" t="s">
        <v>9</v>
      </c>
      <c r="BK675" s="4" t="s">
        <v>9</v>
      </c>
      <c r="BL675" s="4" t="s">
        <v>9</v>
      </c>
      <c r="BM675" s="4" t="s">
        <v>9</v>
      </c>
      <c r="BN675" s="4" t="s">
        <v>5907</v>
      </c>
      <c r="BO675" s="4" t="s">
        <v>5908</v>
      </c>
      <c r="BP675" s="4" t="s">
        <v>9</v>
      </c>
      <c r="BQ675" s="4" t="s">
        <v>9</v>
      </c>
      <c r="BR675" s="4" t="s">
        <v>5902</v>
      </c>
      <c r="BS675" s="4" t="s">
        <v>9</v>
      </c>
      <c r="BT675" s="4" t="s">
        <v>9</v>
      </c>
      <c r="BU675" s="4" t="s">
        <v>9</v>
      </c>
      <c r="BV675" s="4" t="s">
        <v>9</v>
      </c>
      <c r="BW675" s="4" t="s">
        <v>9</v>
      </c>
      <c r="BX675" s="4" t="s">
        <v>5901</v>
      </c>
      <c r="BY675" s="4" t="s">
        <v>9</v>
      </c>
      <c r="BZ675" s="4" t="s">
        <v>9</v>
      </c>
      <c r="CA675" s="4" t="s">
        <v>9</v>
      </c>
      <c r="CB675" s="4" t="s">
        <v>9</v>
      </c>
      <c r="CC675" s="4" t="s">
        <v>9</v>
      </c>
      <c r="CD675" s="4" t="s">
        <v>9</v>
      </c>
      <c r="CE675" s="4" t="s">
        <v>9</v>
      </c>
      <c r="CF675" s="4" t="s">
        <v>5902</v>
      </c>
      <c r="CG675" s="4" t="s">
        <v>9</v>
      </c>
      <c r="CH675" s="4" t="s">
        <v>9</v>
      </c>
      <c r="CI675" s="4" t="s">
        <v>9</v>
      </c>
      <c r="CJ675" s="4" t="s">
        <v>9</v>
      </c>
      <c r="CK675" s="104">
        <v>0.51760416666666997</v>
      </c>
      <c r="CL675" s="104">
        <v>0</v>
      </c>
      <c r="CM675" s="4" t="s">
        <v>9</v>
      </c>
      <c r="CN675" s="4" t="s">
        <v>5902</v>
      </c>
      <c r="CO675" s="4" t="s">
        <v>9</v>
      </c>
      <c r="CP675" s="4" t="s">
        <v>9</v>
      </c>
      <c r="CQ675" s="4" t="s">
        <v>9</v>
      </c>
      <c r="CR675" s="4" t="s">
        <v>9</v>
      </c>
      <c r="CS675" s="4" t="s">
        <v>9</v>
      </c>
      <c r="CT675" s="4" t="s">
        <v>9</v>
      </c>
      <c r="CU675" s="4" t="s">
        <v>9</v>
      </c>
      <c r="CV675" s="4" t="s">
        <v>11</v>
      </c>
      <c r="CW675" s="4" t="s">
        <v>5909</v>
      </c>
      <c r="CX675" s="4" t="s">
        <v>9</v>
      </c>
      <c r="CY675" s="4" t="s">
        <v>9</v>
      </c>
      <c r="CZ675" s="4" t="s">
        <v>9</v>
      </c>
      <c r="DA675" s="4" t="s">
        <v>9</v>
      </c>
      <c r="DB675" s="4" t="s">
        <v>9</v>
      </c>
      <c r="DC675" s="102"/>
      <c r="DE675" s="8" t="str">
        <f t="shared" si="20"/>
        <v>XQA209</v>
      </c>
      <c r="DF675" s="8" t="str">
        <f t="shared" si="21"/>
        <v>AQ PDs and Exceptions</v>
      </c>
    </row>
    <row r="676" spans="1:110">
      <c r="A676" s="4" t="s">
        <v>6582</v>
      </c>
      <c r="B676" s="4" t="s">
        <v>5899</v>
      </c>
      <c r="C676" s="4" t="s">
        <v>4955</v>
      </c>
      <c r="D676" s="4" t="s">
        <v>9</v>
      </c>
      <c r="E676" s="4" t="s">
        <v>5900</v>
      </c>
      <c r="F676" s="102">
        <v>44502</v>
      </c>
      <c r="G676" s="4" t="s">
        <v>9</v>
      </c>
      <c r="H676" s="102"/>
      <c r="I676" s="4" t="s">
        <v>7350</v>
      </c>
      <c r="J676" s="4" t="s">
        <v>9</v>
      </c>
      <c r="K676" s="4" t="s">
        <v>5002</v>
      </c>
      <c r="L676" s="4" t="s">
        <v>9</v>
      </c>
      <c r="M676" s="4" t="s">
        <v>9</v>
      </c>
      <c r="N676" s="4" t="s">
        <v>5002</v>
      </c>
      <c r="O676" s="4" t="s">
        <v>4955</v>
      </c>
      <c r="P676" s="4" t="s">
        <v>5901</v>
      </c>
      <c r="Q676" s="4" t="s">
        <v>9</v>
      </c>
      <c r="R676" s="4" t="s">
        <v>9</v>
      </c>
      <c r="S676" s="4" t="s">
        <v>11</v>
      </c>
      <c r="T676" s="4" t="s">
        <v>1449</v>
      </c>
      <c r="U676" s="4" t="s">
        <v>5902</v>
      </c>
      <c r="V676" s="102"/>
      <c r="W676" s="4" t="s">
        <v>5902</v>
      </c>
      <c r="X676" s="4" t="s">
        <v>9</v>
      </c>
      <c r="Y676" s="4" t="s">
        <v>11</v>
      </c>
      <c r="Z676" s="4" t="s">
        <v>9</v>
      </c>
      <c r="AA676" s="4" t="s">
        <v>9</v>
      </c>
      <c r="AB676" s="102"/>
      <c r="AC676" s="102"/>
      <c r="AD676" s="102"/>
      <c r="AE676" s="102">
        <v>44502</v>
      </c>
      <c r="AF676" s="102"/>
      <c r="AG676" s="102"/>
      <c r="AH676" s="4" t="s">
        <v>5903</v>
      </c>
      <c r="AI676" s="4" t="s">
        <v>9</v>
      </c>
      <c r="AJ676" s="4" t="s">
        <v>9</v>
      </c>
      <c r="AK676" s="4" t="s">
        <v>9</v>
      </c>
      <c r="AL676" s="4" t="s">
        <v>5904</v>
      </c>
      <c r="AM676" s="4" t="s">
        <v>5905</v>
      </c>
      <c r="AN676" s="4" t="s">
        <v>9</v>
      </c>
      <c r="AO676" s="4" t="s">
        <v>9</v>
      </c>
      <c r="AP676" s="4" t="s">
        <v>5902</v>
      </c>
      <c r="AQ676" s="4" t="s">
        <v>9</v>
      </c>
      <c r="AR676" s="4" t="s">
        <v>9</v>
      </c>
      <c r="AS676" s="4" t="s">
        <v>9</v>
      </c>
      <c r="AT676" s="4" t="s">
        <v>9</v>
      </c>
      <c r="AU676" s="4" t="s">
        <v>9</v>
      </c>
      <c r="AV676" s="102"/>
      <c r="AW676" s="4" t="s">
        <v>5902</v>
      </c>
      <c r="AX676" s="4" t="s">
        <v>9</v>
      </c>
      <c r="AY676" s="4" t="s">
        <v>9</v>
      </c>
      <c r="AZ676" s="4" t="s">
        <v>9</v>
      </c>
      <c r="BA676" s="4" t="s">
        <v>9</v>
      </c>
      <c r="BB676" s="103">
        <v>0</v>
      </c>
      <c r="BC676" s="102"/>
      <c r="BD676" s="4" t="s">
        <v>9</v>
      </c>
      <c r="BE676" s="102"/>
      <c r="BF676" s="102"/>
      <c r="BG676" s="4" t="s">
        <v>9</v>
      </c>
      <c r="BH676" s="4" t="s">
        <v>5906</v>
      </c>
      <c r="BI676" s="4" t="s">
        <v>9</v>
      </c>
      <c r="BJ676" s="4" t="s">
        <v>9</v>
      </c>
      <c r="BK676" s="4" t="s">
        <v>9</v>
      </c>
      <c r="BL676" s="4" t="s">
        <v>9</v>
      </c>
      <c r="BM676" s="4" t="s">
        <v>9</v>
      </c>
      <c r="BN676" s="4" t="s">
        <v>5907</v>
      </c>
      <c r="BO676" s="4" t="s">
        <v>5908</v>
      </c>
      <c r="BP676" s="4" t="s">
        <v>9</v>
      </c>
      <c r="BQ676" s="4" t="s">
        <v>9</v>
      </c>
      <c r="BR676" s="4" t="s">
        <v>5902</v>
      </c>
      <c r="BS676" s="4" t="s">
        <v>9</v>
      </c>
      <c r="BT676" s="4" t="s">
        <v>9</v>
      </c>
      <c r="BU676" s="4" t="s">
        <v>9</v>
      </c>
      <c r="BV676" s="4" t="s">
        <v>9</v>
      </c>
      <c r="BW676" s="4" t="s">
        <v>9</v>
      </c>
      <c r="BX676" s="4" t="s">
        <v>5901</v>
      </c>
      <c r="BY676" s="4" t="s">
        <v>9</v>
      </c>
      <c r="BZ676" s="4" t="s">
        <v>9</v>
      </c>
      <c r="CA676" s="4" t="s">
        <v>9</v>
      </c>
      <c r="CB676" s="4" t="s">
        <v>9</v>
      </c>
      <c r="CC676" s="4" t="s">
        <v>9</v>
      </c>
      <c r="CD676" s="4" t="s">
        <v>9</v>
      </c>
      <c r="CE676" s="4" t="s">
        <v>9</v>
      </c>
      <c r="CF676" s="4" t="s">
        <v>5902</v>
      </c>
      <c r="CG676" s="4" t="s">
        <v>9</v>
      </c>
      <c r="CH676" s="4" t="s">
        <v>9</v>
      </c>
      <c r="CI676" s="4" t="s">
        <v>9</v>
      </c>
      <c r="CJ676" s="4" t="s">
        <v>9</v>
      </c>
      <c r="CK676" s="104">
        <v>0.51760416666666997</v>
      </c>
      <c r="CL676" s="104">
        <v>0</v>
      </c>
      <c r="CM676" s="4" t="s">
        <v>9</v>
      </c>
      <c r="CN676" s="4" t="s">
        <v>5902</v>
      </c>
      <c r="CO676" s="4" t="s">
        <v>9</v>
      </c>
      <c r="CP676" s="4" t="s">
        <v>9</v>
      </c>
      <c r="CQ676" s="4" t="s">
        <v>9</v>
      </c>
      <c r="CR676" s="4" t="s">
        <v>9</v>
      </c>
      <c r="CS676" s="4" t="s">
        <v>9</v>
      </c>
      <c r="CT676" s="4" t="s">
        <v>9</v>
      </c>
      <c r="CU676" s="4" t="s">
        <v>9</v>
      </c>
      <c r="CV676" s="4" t="s">
        <v>11</v>
      </c>
      <c r="CW676" s="4" t="s">
        <v>5909</v>
      </c>
      <c r="CX676" s="4" t="s">
        <v>9</v>
      </c>
      <c r="CY676" s="4" t="s">
        <v>9</v>
      </c>
      <c r="CZ676" s="4" t="s">
        <v>9</v>
      </c>
      <c r="DA676" s="4" t="s">
        <v>9</v>
      </c>
      <c r="DB676" s="4" t="s">
        <v>9</v>
      </c>
      <c r="DC676" s="102"/>
      <c r="DE676" s="8" t="str">
        <f t="shared" si="20"/>
        <v>XQA210</v>
      </c>
      <c r="DF676" s="8" t="str">
        <f t="shared" si="21"/>
        <v>Secure Product Destruction</v>
      </c>
    </row>
    <row r="677" spans="1:110">
      <c r="A677" s="4" t="s">
        <v>6583</v>
      </c>
      <c r="B677" s="4" t="s">
        <v>5899</v>
      </c>
      <c r="C677" s="4" t="s">
        <v>4955</v>
      </c>
      <c r="D677" s="4" t="s">
        <v>9</v>
      </c>
      <c r="E677" s="4" t="s">
        <v>5900</v>
      </c>
      <c r="F677" s="102">
        <v>44502</v>
      </c>
      <c r="G677" s="4" t="s">
        <v>9</v>
      </c>
      <c r="H677" s="102"/>
      <c r="I677" s="4" t="s">
        <v>7351</v>
      </c>
      <c r="J677" s="4" t="s">
        <v>9</v>
      </c>
      <c r="K677" s="4" t="s">
        <v>5002</v>
      </c>
      <c r="L677" s="4" t="s">
        <v>9</v>
      </c>
      <c r="M677" s="4" t="s">
        <v>9</v>
      </c>
      <c r="N677" s="4" t="s">
        <v>5002</v>
      </c>
      <c r="O677" s="4" t="s">
        <v>4955</v>
      </c>
      <c r="P677" s="4" t="s">
        <v>5901</v>
      </c>
      <c r="Q677" s="4" t="s">
        <v>9</v>
      </c>
      <c r="R677" s="4" t="s">
        <v>9</v>
      </c>
      <c r="S677" s="4" t="s">
        <v>11</v>
      </c>
      <c r="T677" s="4" t="s">
        <v>1449</v>
      </c>
      <c r="U677" s="4" t="s">
        <v>5902</v>
      </c>
      <c r="V677" s="102"/>
      <c r="W677" s="4" t="s">
        <v>5902</v>
      </c>
      <c r="X677" s="4" t="s">
        <v>9</v>
      </c>
      <c r="Y677" s="4" t="s">
        <v>11</v>
      </c>
      <c r="Z677" s="4" t="s">
        <v>9</v>
      </c>
      <c r="AA677" s="4" t="s">
        <v>9</v>
      </c>
      <c r="AB677" s="102"/>
      <c r="AC677" s="102"/>
      <c r="AD677" s="102"/>
      <c r="AE677" s="102">
        <v>44502</v>
      </c>
      <c r="AF677" s="102"/>
      <c r="AG677" s="102"/>
      <c r="AH677" s="4" t="s">
        <v>5903</v>
      </c>
      <c r="AI677" s="4" t="s">
        <v>9</v>
      </c>
      <c r="AJ677" s="4" t="s">
        <v>9</v>
      </c>
      <c r="AK677" s="4" t="s">
        <v>9</v>
      </c>
      <c r="AL677" s="4" t="s">
        <v>5904</v>
      </c>
      <c r="AM677" s="4" t="s">
        <v>5905</v>
      </c>
      <c r="AN677" s="4" t="s">
        <v>9</v>
      </c>
      <c r="AO677" s="4" t="s">
        <v>9</v>
      </c>
      <c r="AP677" s="4" t="s">
        <v>5902</v>
      </c>
      <c r="AQ677" s="4" t="s">
        <v>9</v>
      </c>
      <c r="AR677" s="4" t="s">
        <v>9</v>
      </c>
      <c r="AS677" s="4" t="s">
        <v>9</v>
      </c>
      <c r="AT677" s="4" t="s">
        <v>9</v>
      </c>
      <c r="AU677" s="4" t="s">
        <v>9</v>
      </c>
      <c r="AV677" s="102"/>
      <c r="AW677" s="4" t="s">
        <v>5902</v>
      </c>
      <c r="AX677" s="4" t="s">
        <v>9</v>
      </c>
      <c r="AY677" s="4" t="s">
        <v>9</v>
      </c>
      <c r="AZ677" s="4" t="s">
        <v>9</v>
      </c>
      <c r="BA677" s="4" t="s">
        <v>9</v>
      </c>
      <c r="BB677" s="103">
        <v>0</v>
      </c>
      <c r="BC677" s="102"/>
      <c r="BD677" s="4" t="s">
        <v>9</v>
      </c>
      <c r="BE677" s="102"/>
      <c r="BF677" s="102"/>
      <c r="BG677" s="4" t="s">
        <v>9</v>
      </c>
      <c r="BH677" s="4" t="s">
        <v>5906</v>
      </c>
      <c r="BI677" s="4" t="s">
        <v>9</v>
      </c>
      <c r="BJ677" s="4" t="s">
        <v>9</v>
      </c>
      <c r="BK677" s="4" t="s">
        <v>9</v>
      </c>
      <c r="BL677" s="4" t="s">
        <v>9</v>
      </c>
      <c r="BM677" s="4" t="s">
        <v>9</v>
      </c>
      <c r="BN677" s="4" t="s">
        <v>5907</v>
      </c>
      <c r="BO677" s="4" t="s">
        <v>5908</v>
      </c>
      <c r="BP677" s="4" t="s">
        <v>9</v>
      </c>
      <c r="BQ677" s="4" t="s">
        <v>9</v>
      </c>
      <c r="BR677" s="4" t="s">
        <v>5902</v>
      </c>
      <c r="BS677" s="4" t="s">
        <v>9</v>
      </c>
      <c r="BT677" s="4" t="s">
        <v>9</v>
      </c>
      <c r="BU677" s="4" t="s">
        <v>9</v>
      </c>
      <c r="BV677" s="4" t="s">
        <v>9</v>
      </c>
      <c r="BW677" s="4" t="s">
        <v>9</v>
      </c>
      <c r="BX677" s="4" t="s">
        <v>5901</v>
      </c>
      <c r="BY677" s="4" t="s">
        <v>9</v>
      </c>
      <c r="BZ677" s="4" t="s">
        <v>9</v>
      </c>
      <c r="CA677" s="4" t="s">
        <v>9</v>
      </c>
      <c r="CB677" s="4" t="s">
        <v>9</v>
      </c>
      <c r="CC677" s="4" t="s">
        <v>9</v>
      </c>
      <c r="CD677" s="4" t="s">
        <v>9</v>
      </c>
      <c r="CE677" s="4" t="s">
        <v>9</v>
      </c>
      <c r="CF677" s="4" t="s">
        <v>5902</v>
      </c>
      <c r="CG677" s="4" t="s">
        <v>9</v>
      </c>
      <c r="CH677" s="4" t="s">
        <v>9</v>
      </c>
      <c r="CI677" s="4" t="s">
        <v>9</v>
      </c>
      <c r="CJ677" s="4" t="s">
        <v>9</v>
      </c>
      <c r="CK677" s="104">
        <v>0.51760416666666997</v>
      </c>
      <c r="CL677" s="104">
        <v>0</v>
      </c>
      <c r="CM677" s="4" t="s">
        <v>9</v>
      </c>
      <c r="CN677" s="4" t="s">
        <v>5902</v>
      </c>
      <c r="CO677" s="4" t="s">
        <v>9</v>
      </c>
      <c r="CP677" s="4" t="s">
        <v>9</v>
      </c>
      <c r="CQ677" s="4" t="s">
        <v>9</v>
      </c>
      <c r="CR677" s="4" t="s">
        <v>9</v>
      </c>
      <c r="CS677" s="4" t="s">
        <v>9</v>
      </c>
      <c r="CT677" s="4" t="s">
        <v>9</v>
      </c>
      <c r="CU677" s="4" t="s">
        <v>9</v>
      </c>
      <c r="CV677" s="4" t="s">
        <v>11</v>
      </c>
      <c r="CW677" s="4" t="s">
        <v>5909</v>
      </c>
      <c r="CX677" s="4" t="s">
        <v>9</v>
      </c>
      <c r="CY677" s="4" t="s">
        <v>9</v>
      </c>
      <c r="CZ677" s="4" t="s">
        <v>9</v>
      </c>
      <c r="DA677" s="4" t="s">
        <v>9</v>
      </c>
      <c r="DB677" s="4" t="s">
        <v>9</v>
      </c>
      <c r="DC677" s="102"/>
      <c r="DE677" s="8" t="str">
        <f t="shared" si="20"/>
        <v>XQA280</v>
      </c>
      <c r="DF677" s="8" t="str">
        <f t="shared" si="21"/>
        <v>Country Listing/Audit Fee</v>
      </c>
    </row>
    <row r="678" spans="1:110">
      <c r="A678" s="4" t="s">
        <v>6584</v>
      </c>
      <c r="B678" s="4" t="s">
        <v>5899</v>
      </c>
      <c r="C678" s="4" t="s">
        <v>4955</v>
      </c>
      <c r="D678" s="4" t="s">
        <v>9</v>
      </c>
      <c r="E678" s="4" t="s">
        <v>5900</v>
      </c>
      <c r="F678" s="102">
        <v>44502</v>
      </c>
      <c r="G678" s="4" t="s">
        <v>9</v>
      </c>
      <c r="H678" s="102"/>
      <c r="I678" s="4" t="s">
        <v>7352</v>
      </c>
      <c r="J678" s="4" t="s">
        <v>9</v>
      </c>
      <c r="K678" s="4" t="s">
        <v>5002</v>
      </c>
      <c r="L678" s="4" t="s">
        <v>9</v>
      </c>
      <c r="M678" s="4" t="s">
        <v>9</v>
      </c>
      <c r="N678" s="4" t="s">
        <v>5002</v>
      </c>
      <c r="O678" s="4" t="s">
        <v>4955</v>
      </c>
      <c r="P678" s="4" t="s">
        <v>5901</v>
      </c>
      <c r="Q678" s="4" t="s">
        <v>9</v>
      </c>
      <c r="R678" s="4" t="s">
        <v>9</v>
      </c>
      <c r="S678" s="4" t="s">
        <v>11</v>
      </c>
      <c r="T678" s="4" t="s">
        <v>1449</v>
      </c>
      <c r="U678" s="4" t="s">
        <v>5902</v>
      </c>
      <c r="V678" s="102"/>
      <c r="W678" s="4" t="s">
        <v>5902</v>
      </c>
      <c r="X678" s="4" t="s">
        <v>9</v>
      </c>
      <c r="Y678" s="4" t="s">
        <v>11</v>
      </c>
      <c r="Z678" s="4" t="s">
        <v>9</v>
      </c>
      <c r="AA678" s="4" t="s">
        <v>9</v>
      </c>
      <c r="AB678" s="102"/>
      <c r="AC678" s="102"/>
      <c r="AD678" s="102"/>
      <c r="AE678" s="102">
        <v>44502</v>
      </c>
      <c r="AF678" s="102"/>
      <c r="AG678" s="102"/>
      <c r="AH678" s="4" t="s">
        <v>5903</v>
      </c>
      <c r="AI678" s="4" t="s">
        <v>9</v>
      </c>
      <c r="AJ678" s="4" t="s">
        <v>9</v>
      </c>
      <c r="AK678" s="4" t="s">
        <v>9</v>
      </c>
      <c r="AL678" s="4" t="s">
        <v>5904</v>
      </c>
      <c r="AM678" s="4" t="s">
        <v>5905</v>
      </c>
      <c r="AN678" s="4" t="s">
        <v>9</v>
      </c>
      <c r="AO678" s="4" t="s">
        <v>9</v>
      </c>
      <c r="AP678" s="4" t="s">
        <v>5902</v>
      </c>
      <c r="AQ678" s="4" t="s">
        <v>9</v>
      </c>
      <c r="AR678" s="4" t="s">
        <v>9</v>
      </c>
      <c r="AS678" s="4" t="s">
        <v>9</v>
      </c>
      <c r="AT678" s="4" t="s">
        <v>9</v>
      </c>
      <c r="AU678" s="4" t="s">
        <v>9</v>
      </c>
      <c r="AV678" s="102"/>
      <c r="AW678" s="4" t="s">
        <v>5902</v>
      </c>
      <c r="AX678" s="4" t="s">
        <v>9</v>
      </c>
      <c r="AY678" s="4" t="s">
        <v>9</v>
      </c>
      <c r="AZ678" s="4" t="s">
        <v>9</v>
      </c>
      <c r="BA678" s="4" t="s">
        <v>9</v>
      </c>
      <c r="BB678" s="103">
        <v>0</v>
      </c>
      <c r="BC678" s="102"/>
      <c r="BD678" s="4" t="s">
        <v>9</v>
      </c>
      <c r="BE678" s="102"/>
      <c r="BF678" s="102"/>
      <c r="BG678" s="4" t="s">
        <v>9</v>
      </c>
      <c r="BH678" s="4" t="s">
        <v>5906</v>
      </c>
      <c r="BI678" s="4" t="s">
        <v>9</v>
      </c>
      <c r="BJ678" s="4" t="s">
        <v>9</v>
      </c>
      <c r="BK678" s="4" t="s">
        <v>9</v>
      </c>
      <c r="BL678" s="4" t="s">
        <v>9</v>
      </c>
      <c r="BM678" s="4" t="s">
        <v>9</v>
      </c>
      <c r="BN678" s="4" t="s">
        <v>5907</v>
      </c>
      <c r="BO678" s="4" t="s">
        <v>5908</v>
      </c>
      <c r="BP678" s="4" t="s">
        <v>9</v>
      </c>
      <c r="BQ678" s="4" t="s">
        <v>9</v>
      </c>
      <c r="BR678" s="4" t="s">
        <v>5902</v>
      </c>
      <c r="BS678" s="4" t="s">
        <v>9</v>
      </c>
      <c r="BT678" s="4" t="s">
        <v>9</v>
      </c>
      <c r="BU678" s="4" t="s">
        <v>9</v>
      </c>
      <c r="BV678" s="4" t="s">
        <v>9</v>
      </c>
      <c r="BW678" s="4" t="s">
        <v>9</v>
      </c>
      <c r="BX678" s="4" t="s">
        <v>5901</v>
      </c>
      <c r="BY678" s="4" t="s">
        <v>9</v>
      </c>
      <c r="BZ678" s="4" t="s">
        <v>9</v>
      </c>
      <c r="CA678" s="4" t="s">
        <v>9</v>
      </c>
      <c r="CB678" s="4" t="s">
        <v>9</v>
      </c>
      <c r="CC678" s="4" t="s">
        <v>9</v>
      </c>
      <c r="CD678" s="4" t="s">
        <v>9</v>
      </c>
      <c r="CE678" s="4" t="s">
        <v>9</v>
      </c>
      <c r="CF678" s="4" t="s">
        <v>5902</v>
      </c>
      <c r="CG678" s="4" t="s">
        <v>9</v>
      </c>
      <c r="CH678" s="4" t="s">
        <v>9</v>
      </c>
      <c r="CI678" s="4" t="s">
        <v>9</v>
      </c>
      <c r="CJ678" s="4" t="s">
        <v>9</v>
      </c>
      <c r="CK678" s="104">
        <v>0.51760416666666997</v>
      </c>
      <c r="CL678" s="104">
        <v>0</v>
      </c>
      <c r="CM678" s="4" t="s">
        <v>9</v>
      </c>
      <c r="CN678" s="4" t="s">
        <v>5902</v>
      </c>
      <c r="CO678" s="4" t="s">
        <v>9</v>
      </c>
      <c r="CP678" s="4" t="s">
        <v>9</v>
      </c>
      <c r="CQ678" s="4" t="s">
        <v>9</v>
      </c>
      <c r="CR678" s="4" t="s">
        <v>9</v>
      </c>
      <c r="CS678" s="4" t="s">
        <v>9</v>
      </c>
      <c r="CT678" s="4" t="s">
        <v>9</v>
      </c>
      <c r="CU678" s="4" t="s">
        <v>9</v>
      </c>
      <c r="CV678" s="4" t="s">
        <v>11</v>
      </c>
      <c r="CW678" s="4" t="s">
        <v>5909</v>
      </c>
      <c r="CX678" s="4" t="s">
        <v>9</v>
      </c>
      <c r="CY678" s="4" t="s">
        <v>9</v>
      </c>
      <c r="CZ678" s="4" t="s">
        <v>9</v>
      </c>
      <c r="DA678" s="4" t="s">
        <v>9</v>
      </c>
      <c r="DB678" s="4" t="s">
        <v>9</v>
      </c>
      <c r="DC678" s="102"/>
      <c r="DE678" s="8" t="str">
        <f t="shared" si="20"/>
        <v>XQA290</v>
      </c>
      <c r="DF678" s="8" t="str">
        <f t="shared" si="21"/>
        <v>Audits Unplanned</v>
      </c>
    </row>
    <row r="679" spans="1:110">
      <c r="A679" s="4" t="s">
        <v>6585</v>
      </c>
      <c r="B679" s="4" t="s">
        <v>5899</v>
      </c>
      <c r="C679" s="4" t="s">
        <v>4955</v>
      </c>
      <c r="D679" s="4" t="s">
        <v>9</v>
      </c>
      <c r="E679" s="4" t="s">
        <v>5900</v>
      </c>
      <c r="F679" s="102">
        <v>44502</v>
      </c>
      <c r="G679" s="4" t="s">
        <v>9</v>
      </c>
      <c r="H679" s="102"/>
      <c r="I679" s="4" t="s">
        <v>7353</v>
      </c>
      <c r="J679" s="4" t="s">
        <v>9</v>
      </c>
      <c r="K679" s="4" t="s">
        <v>5002</v>
      </c>
      <c r="L679" s="4" t="s">
        <v>9</v>
      </c>
      <c r="M679" s="4" t="s">
        <v>9</v>
      </c>
      <c r="N679" s="4" t="s">
        <v>5002</v>
      </c>
      <c r="O679" s="4" t="s">
        <v>4955</v>
      </c>
      <c r="P679" s="4" t="s">
        <v>5901</v>
      </c>
      <c r="Q679" s="4" t="s">
        <v>9</v>
      </c>
      <c r="R679" s="4" t="s">
        <v>9</v>
      </c>
      <c r="S679" s="4" t="s">
        <v>11</v>
      </c>
      <c r="T679" s="4" t="s">
        <v>1449</v>
      </c>
      <c r="U679" s="4" t="s">
        <v>5902</v>
      </c>
      <c r="V679" s="102"/>
      <c r="W679" s="4" t="s">
        <v>5902</v>
      </c>
      <c r="X679" s="4" t="s">
        <v>9</v>
      </c>
      <c r="Y679" s="4" t="s">
        <v>11</v>
      </c>
      <c r="Z679" s="4" t="s">
        <v>9</v>
      </c>
      <c r="AA679" s="4" t="s">
        <v>9</v>
      </c>
      <c r="AB679" s="102"/>
      <c r="AC679" s="102"/>
      <c r="AD679" s="102"/>
      <c r="AE679" s="102">
        <v>44502</v>
      </c>
      <c r="AF679" s="102"/>
      <c r="AG679" s="102"/>
      <c r="AH679" s="4" t="s">
        <v>5903</v>
      </c>
      <c r="AI679" s="4" t="s">
        <v>9</v>
      </c>
      <c r="AJ679" s="4" t="s">
        <v>9</v>
      </c>
      <c r="AK679" s="4" t="s">
        <v>9</v>
      </c>
      <c r="AL679" s="4" t="s">
        <v>5904</v>
      </c>
      <c r="AM679" s="4" t="s">
        <v>5905</v>
      </c>
      <c r="AN679" s="4" t="s">
        <v>9</v>
      </c>
      <c r="AO679" s="4" t="s">
        <v>9</v>
      </c>
      <c r="AP679" s="4" t="s">
        <v>5902</v>
      </c>
      <c r="AQ679" s="4" t="s">
        <v>9</v>
      </c>
      <c r="AR679" s="4" t="s">
        <v>9</v>
      </c>
      <c r="AS679" s="4" t="s">
        <v>9</v>
      </c>
      <c r="AT679" s="4" t="s">
        <v>9</v>
      </c>
      <c r="AU679" s="4" t="s">
        <v>9</v>
      </c>
      <c r="AV679" s="102"/>
      <c r="AW679" s="4" t="s">
        <v>5902</v>
      </c>
      <c r="AX679" s="4" t="s">
        <v>9</v>
      </c>
      <c r="AY679" s="4" t="s">
        <v>9</v>
      </c>
      <c r="AZ679" s="4" t="s">
        <v>9</v>
      </c>
      <c r="BA679" s="4" t="s">
        <v>9</v>
      </c>
      <c r="BB679" s="103">
        <v>0</v>
      </c>
      <c r="BC679" s="102"/>
      <c r="BD679" s="4" t="s">
        <v>9</v>
      </c>
      <c r="BE679" s="102"/>
      <c r="BF679" s="102"/>
      <c r="BG679" s="4" t="s">
        <v>9</v>
      </c>
      <c r="BH679" s="4" t="s">
        <v>5906</v>
      </c>
      <c r="BI679" s="4" t="s">
        <v>9</v>
      </c>
      <c r="BJ679" s="4" t="s">
        <v>9</v>
      </c>
      <c r="BK679" s="4" t="s">
        <v>9</v>
      </c>
      <c r="BL679" s="4" t="s">
        <v>9</v>
      </c>
      <c r="BM679" s="4" t="s">
        <v>9</v>
      </c>
      <c r="BN679" s="4" t="s">
        <v>5907</v>
      </c>
      <c r="BO679" s="4" t="s">
        <v>5908</v>
      </c>
      <c r="BP679" s="4" t="s">
        <v>9</v>
      </c>
      <c r="BQ679" s="4" t="s">
        <v>9</v>
      </c>
      <c r="BR679" s="4" t="s">
        <v>5902</v>
      </c>
      <c r="BS679" s="4" t="s">
        <v>9</v>
      </c>
      <c r="BT679" s="4" t="s">
        <v>9</v>
      </c>
      <c r="BU679" s="4" t="s">
        <v>9</v>
      </c>
      <c r="BV679" s="4" t="s">
        <v>9</v>
      </c>
      <c r="BW679" s="4" t="s">
        <v>9</v>
      </c>
      <c r="BX679" s="4" t="s">
        <v>5901</v>
      </c>
      <c r="BY679" s="4" t="s">
        <v>9</v>
      </c>
      <c r="BZ679" s="4" t="s">
        <v>9</v>
      </c>
      <c r="CA679" s="4" t="s">
        <v>9</v>
      </c>
      <c r="CB679" s="4" t="s">
        <v>9</v>
      </c>
      <c r="CC679" s="4" t="s">
        <v>9</v>
      </c>
      <c r="CD679" s="4" t="s">
        <v>9</v>
      </c>
      <c r="CE679" s="4" t="s">
        <v>9</v>
      </c>
      <c r="CF679" s="4" t="s">
        <v>5902</v>
      </c>
      <c r="CG679" s="4" t="s">
        <v>9</v>
      </c>
      <c r="CH679" s="4" t="s">
        <v>9</v>
      </c>
      <c r="CI679" s="4" t="s">
        <v>9</v>
      </c>
      <c r="CJ679" s="4" t="s">
        <v>9</v>
      </c>
      <c r="CK679" s="104">
        <v>0.51760416666666997</v>
      </c>
      <c r="CL679" s="104">
        <v>0</v>
      </c>
      <c r="CM679" s="4" t="s">
        <v>9</v>
      </c>
      <c r="CN679" s="4" t="s">
        <v>5902</v>
      </c>
      <c r="CO679" s="4" t="s">
        <v>9</v>
      </c>
      <c r="CP679" s="4" t="s">
        <v>9</v>
      </c>
      <c r="CQ679" s="4" t="s">
        <v>9</v>
      </c>
      <c r="CR679" s="4" t="s">
        <v>9</v>
      </c>
      <c r="CS679" s="4" t="s">
        <v>9</v>
      </c>
      <c r="CT679" s="4" t="s">
        <v>9</v>
      </c>
      <c r="CU679" s="4" t="s">
        <v>9</v>
      </c>
      <c r="CV679" s="4" t="s">
        <v>11</v>
      </c>
      <c r="CW679" s="4" t="s">
        <v>5909</v>
      </c>
      <c r="CX679" s="4" t="s">
        <v>9</v>
      </c>
      <c r="CY679" s="4" t="s">
        <v>9</v>
      </c>
      <c r="CZ679" s="4" t="s">
        <v>9</v>
      </c>
      <c r="DA679" s="4" t="s">
        <v>9</v>
      </c>
      <c r="DB679" s="4" t="s">
        <v>9</v>
      </c>
      <c r="DC679" s="102"/>
      <c r="DE679" s="8" t="str">
        <f t="shared" si="20"/>
        <v>XQA310</v>
      </c>
      <c r="DF679" s="8" t="str">
        <f t="shared" si="21"/>
        <v>Halal Certifiactions</v>
      </c>
    </row>
    <row r="680" spans="1:110">
      <c r="A680" s="4" t="s">
        <v>6586</v>
      </c>
      <c r="B680" s="4" t="s">
        <v>5899</v>
      </c>
      <c r="C680" s="4" t="s">
        <v>4955</v>
      </c>
      <c r="D680" s="4" t="s">
        <v>9</v>
      </c>
      <c r="E680" s="4" t="s">
        <v>5900</v>
      </c>
      <c r="F680" s="102">
        <v>44502</v>
      </c>
      <c r="G680" s="4" t="s">
        <v>9</v>
      </c>
      <c r="H680" s="102"/>
      <c r="I680" s="4" t="s">
        <v>7354</v>
      </c>
      <c r="J680" s="4" t="s">
        <v>9</v>
      </c>
      <c r="K680" s="4" t="s">
        <v>5002</v>
      </c>
      <c r="L680" s="4" t="s">
        <v>9</v>
      </c>
      <c r="M680" s="4" t="s">
        <v>9</v>
      </c>
      <c r="N680" s="4" t="s">
        <v>5002</v>
      </c>
      <c r="O680" s="4" t="s">
        <v>4955</v>
      </c>
      <c r="P680" s="4" t="s">
        <v>5901</v>
      </c>
      <c r="Q680" s="4" t="s">
        <v>9</v>
      </c>
      <c r="R680" s="4" t="s">
        <v>9</v>
      </c>
      <c r="S680" s="4" t="s">
        <v>11</v>
      </c>
      <c r="T680" s="4" t="s">
        <v>1449</v>
      </c>
      <c r="U680" s="4" t="s">
        <v>5902</v>
      </c>
      <c r="V680" s="102"/>
      <c r="W680" s="4" t="s">
        <v>5902</v>
      </c>
      <c r="X680" s="4" t="s">
        <v>9</v>
      </c>
      <c r="Y680" s="4" t="s">
        <v>11</v>
      </c>
      <c r="Z680" s="4" t="s">
        <v>9</v>
      </c>
      <c r="AA680" s="4" t="s">
        <v>9</v>
      </c>
      <c r="AB680" s="102"/>
      <c r="AC680" s="102"/>
      <c r="AD680" s="102"/>
      <c r="AE680" s="102">
        <v>44502</v>
      </c>
      <c r="AF680" s="102"/>
      <c r="AG680" s="102"/>
      <c r="AH680" s="4" t="s">
        <v>5903</v>
      </c>
      <c r="AI680" s="4" t="s">
        <v>9</v>
      </c>
      <c r="AJ680" s="4" t="s">
        <v>9</v>
      </c>
      <c r="AK680" s="4" t="s">
        <v>9</v>
      </c>
      <c r="AL680" s="4" t="s">
        <v>5904</v>
      </c>
      <c r="AM680" s="4" t="s">
        <v>5905</v>
      </c>
      <c r="AN680" s="4" t="s">
        <v>9</v>
      </c>
      <c r="AO680" s="4" t="s">
        <v>9</v>
      </c>
      <c r="AP680" s="4" t="s">
        <v>5902</v>
      </c>
      <c r="AQ680" s="4" t="s">
        <v>9</v>
      </c>
      <c r="AR680" s="4" t="s">
        <v>9</v>
      </c>
      <c r="AS680" s="4" t="s">
        <v>9</v>
      </c>
      <c r="AT680" s="4" t="s">
        <v>9</v>
      </c>
      <c r="AU680" s="4" t="s">
        <v>9</v>
      </c>
      <c r="AV680" s="102"/>
      <c r="AW680" s="4" t="s">
        <v>5902</v>
      </c>
      <c r="AX680" s="4" t="s">
        <v>9</v>
      </c>
      <c r="AY680" s="4" t="s">
        <v>9</v>
      </c>
      <c r="AZ680" s="4" t="s">
        <v>9</v>
      </c>
      <c r="BA680" s="4" t="s">
        <v>9</v>
      </c>
      <c r="BB680" s="103">
        <v>0</v>
      </c>
      <c r="BC680" s="102"/>
      <c r="BD680" s="4" t="s">
        <v>9</v>
      </c>
      <c r="BE680" s="102"/>
      <c r="BF680" s="102"/>
      <c r="BG680" s="4" t="s">
        <v>9</v>
      </c>
      <c r="BH680" s="4" t="s">
        <v>5906</v>
      </c>
      <c r="BI680" s="4" t="s">
        <v>9</v>
      </c>
      <c r="BJ680" s="4" t="s">
        <v>9</v>
      </c>
      <c r="BK680" s="4" t="s">
        <v>9</v>
      </c>
      <c r="BL680" s="4" t="s">
        <v>9</v>
      </c>
      <c r="BM680" s="4" t="s">
        <v>9</v>
      </c>
      <c r="BN680" s="4" t="s">
        <v>5907</v>
      </c>
      <c r="BO680" s="4" t="s">
        <v>5908</v>
      </c>
      <c r="BP680" s="4" t="s">
        <v>9</v>
      </c>
      <c r="BQ680" s="4" t="s">
        <v>9</v>
      </c>
      <c r="BR680" s="4" t="s">
        <v>5902</v>
      </c>
      <c r="BS680" s="4" t="s">
        <v>9</v>
      </c>
      <c r="BT680" s="4" t="s">
        <v>9</v>
      </c>
      <c r="BU680" s="4" t="s">
        <v>9</v>
      </c>
      <c r="BV680" s="4" t="s">
        <v>9</v>
      </c>
      <c r="BW680" s="4" t="s">
        <v>9</v>
      </c>
      <c r="BX680" s="4" t="s">
        <v>5901</v>
      </c>
      <c r="BY680" s="4" t="s">
        <v>9</v>
      </c>
      <c r="BZ680" s="4" t="s">
        <v>9</v>
      </c>
      <c r="CA680" s="4" t="s">
        <v>9</v>
      </c>
      <c r="CB680" s="4" t="s">
        <v>9</v>
      </c>
      <c r="CC680" s="4" t="s">
        <v>9</v>
      </c>
      <c r="CD680" s="4" t="s">
        <v>9</v>
      </c>
      <c r="CE680" s="4" t="s">
        <v>9</v>
      </c>
      <c r="CF680" s="4" t="s">
        <v>5902</v>
      </c>
      <c r="CG680" s="4" t="s">
        <v>9</v>
      </c>
      <c r="CH680" s="4" t="s">
        <v>9</v>
      </c>
      <c r="CI680" s="4" t="s">
        <v>9</v>
      </c>
      <c r="CJ680" s="4" t="s">
        <v>9</v>
      </c>
      <c r="CK680" s="104">
        <v>0.51760416666666997</v>
      </c>
      <c r="CL680" s="104">
        <v>0</v>
      </c>
      <c r="CM680" s="4" t="s">
        <v>9</v>
      </c>
      <c r="CN680" s="4" t="s">
        <v>5902</v>
      </c>
      <c r="CO680" s="4" t="s">
        <v>9</v>
      </c>
      <c r="CP680" s="4" t="s">
        <v>9</v>
      </c>
      <c r="CQ680" s="4" t="s">
        <v>9</v>
      </c>
      <c r="CR680" s="4" t="s">
        <v>9</v>
      </c>
      <c r="CS680" s="4" t="s">
        <v>9</v>
      </c>
      <c r="CT680" s="4" t="s">
        <v>9</v>
      </c>
      <c r="CU680" s="4" t="s">
        <v>9</v>
      </c>
      <c r="CV680" s="4" t="s">
        <v>11</v>
      </c>
      <c r="CW680" s="4" t="s">
        <v>5909</v>
      </c>
      <c r="CX680" s="4" t="s">
        <v>9</v>
      </c>
      <c r="CY680" s="4" t="s">
        <v>9</v>
      </c>
      <c r="CZ680" s="4" t="s">
        <v>9</v>
      </c>
      <c r="DA680" s="4" t="s">
        <v>9</v>
      </c>
      <c r="DB680" s="4" t="s">
        <v>9</v>
      </c>
      <c r="DC680" s="102"/>
      <c r="DE680" s="8" t="str">
        <f t="shared" si="20"/>
        <v>XQA311</v>
      </c>
      <c r="DF680" s="8" t="str">
        <f t="shared" si="21"/>
        <v>Halal Audits</v>
      </c>
    </row>
    <row r="681" spans="1:110">
      <c r="A681" s="4" t="s">
        <v>6587</v>
      </c>
      <c r="B681" s="4" t="s">
        <v>5899</v>
      </c>
      <c r="C681" s="4" t="s">
        <v>4955</v>
      </c>
      <c r="D681" s="4" t="s">
        <v>9</v>
      </c>
      <c r="E681" s="4" t="s">
        <v>5900</v>
      </c>
      <c r="F681" s="102">
        <v>44502</v>
      </c>
      <c r="G681" s="4" t="s">
        <v>9</v>
      </c>
      <c r="H681" s="102"/>
      <c r="I681" s="4" t="s">
        <v>7355</v>
      </c>
      <c r="J681" s="4" t="s">
        <v>9</v>
      </c>
      <c r="K681" s="4" t="s">
        <v>5002</v>
      </c>
      <c r="L681" s="4" t="s">
        <v>9</v>
      </c>
      <c r="M681" s="4" t="s">
        <v>9</v>
      </c>
      <c r="N681" s="4" t="s">
        <v>5002</v>
      </c>
      <c r="O681" s="4" t="s">
        <v>4955</v>
      </c>
      <c r="P681" s="4" t="s">
        <v>5901</v>
      </c>
      <c r="Q681" s="4" t="s">
        <v>9</v>
      </c>
      <c r="R681" s="4" t="s">
        <v>9</v>
      </c>
      <c r="S681" s="4" t="s">
        <v>11</v>
      </c>
      <c r="T681" s="4" t="s">
        <v>1449</v>
      </c>
      <c r="U681" s="4" t="s">
        <v>5902</v>
      </c>
      <c r="V681" s="102"/>
      <c r="W681" s="4" t="s">
        <v>5902</v>
      </c>
      <c r="X681" s="4" t="s">
        <v>9</v>
      </c>
      <c r="Y681" s="4" t="s">
        <v>11</v>
      </c>
      <c r="Z681" s="4" t="s">
        <v>9</v>
      </c>
      <c r="AA681" s="4" t="s">
        <v>9</v>
      </c>
      <c r="AB681" s="102"/>
      <c r="AC681" s="102"/>
      <c r="AD681" s="102"/>
      <c r="AE681" s="102">
        <v>44502</v>
      </c>
      <c r="AF681" s="102"/>
      <c r="AG681" s="102"/>
      <c r="AH681" s="4" t="s">
        <v>5903</v>
      </c>
      <c r="AI681" s="4" t="s">
        <v>9</v>
      </c>
      <c r="AJ681" s="4" t="s">
        <v>9</v>
      </c>
      <c r="AK681" s="4" t="s">
        <v>9</v>
      </c>
      <c r="AL681" s="4" t="s">
        <v>5904</v>
      </c>
      <c r="AM681" s="4" t="s">
        <v>5905</v>
      </c>
      <c r="AN681" s="4" t="s">
        <v>9</v>
      </c>
      <c r="AO681" s="4" t="s">
        <v>9</v>
      </c>
      <c r="AP681" s="4" t="s">
        <v>5902</v>
      </c>
      <c r="AQ681" s="4" t="s">
        <v>9</v>
      </c>
      <c r="AR681" s="4" t="s">
        <v>9</v>
      </c>
      <c r="AS681" s="4" t="s">
        <v>9</v>
      </c>
      <c r="AT681" s="4" t="s">
        <v>9</v>
      </c>
      <c r="AU681" s="4" t="s">
        <v>9</v>
      </c>
      <c r="AV681" s="102"/>
      <c r="AW681" s="4" t="s">
        <v>5902</v>
      </c>
      <c r="AX681" s="4" t="s">
        <v>9</v>
      </c>
      <c r="AY681" s="4" t="s">
        <v>9</v>
      </c>
      <c r="AZ681" s="4" t="s">
        <v>9</v>
      </c>
      <c r="BA681" s="4" t="s">
        <v>9</v>
      </c>
      <c r="BB681" s="103">
        <v>0</v>
      </c>
      <c r="BC681" s="102"/>
      <c r="BD681" s="4" t="s">
        <v>9</v>
      </c>
      <c r="BE681" s="102"/>
      <c r="BF681" s="102"/>
      <c r="BG681" s="4" t="s">
        <v>9</v>
      </c>
      <c r="BH681" s="4" t="s">
        <v>5906</v>
      </c>
      <c r="BI681" s="4" t="s">
        <v>9</v>
      </c>
      <c r="BJ681" s="4" t="s">
        <v>9</v>
      </c>
      <c r="BK681" s="4" t="s">
        <v>9</v>
      </c>
      <c r="BL681" s="4" t="s">
        <v>9</v>
      </c>
      <c r="BM681" s="4" t="s">
        <v>9</v>
      </c>
      <c r="BN681" s="4" t="s">
        <v>5907</v>
      </c>
      <c r="BO681" s="4" t="s">
        <v>5908</v>
      </c>
      <c r="BP681" s="4" t="s">
        <v>9</v>
      </c>
      <c r="BQ681" s="4" t="s">
        <v>9</v>
      </c>
      <c r="BR681" s="4" t="s">
        <v>5902</v>
      </c>
      <c r="BS681" s="4" t="s">
        <v>9</v>
      </c>
      <c r="BT681" s="4" t="s">
        <v>9</v>
      </c>
      <c r="BU681" s="4" t="s">
        <v>9</v>
      </c>
      <c r="BV681" s="4" t="s">
        <v>9</v>
      </c>
      <c r="BW681" s="4" t="s">
        <v>9</v>
      </c>
      <c r="BX681" s="4" t="s">
        <v>5901</v>
      </c>
      <c r="BY681" s="4" t="s">
        <v>9</v>
      </c>
      <c r="BZ681" s="4" t="s">
        <v>9</v>
      </c>
      <c r="CA681" s="4" t="s">
        <v>9</v>
      </c>
      <c r="CB681" s="4" t="s">
        <v>9</v>
      </c>
      <c r="CC681" s="4" t="s">
        <v>9</v>
      </c>
      <c r="CD681" s="4" t="s">
        <v>9</v>
      </c>
      <c r="CE681" s="4" t="s">
        <v>9</v>
      </c>
      <c r="CF681" s="4" t="s">
        <v>5902</v>
      </c>
      <c r="CG681" s="4" t="s">
        <v>9</v>
      </c>
      <c r="CH681" s="4" t="s">
        <v>9</v>
      </c>
      <c r="CI681" s="4" t="s">
        <v>9</v>
      </c>
      <c r="CJ681" s="4" t="s">
        <v>9</v>
      </c>
      <c r="CK681" s="104">
        <v>0.51760416666666997</v>
      </c>
      <c r="CL681" s="104">
        <v>0</v>
      </c>
      <c r="CM681" s="4" t="s">
        <v>9</v>
      </c>
      <c r="CN681" s="4" t="s">
        <v>5902</v>
      </c>
      <c r="CO681" s="4" t="s">
        <v>9</v>
      </c>
      <c r="CP681" s="4" t="s">
        <v>9</v>
      </c>
      <c r="CQ681" s="4" t="s">
        <v>9</v>
      </c>
      <c r="CR681" s="4" t="s">
        <v>9</v>
      </c>
      <c r="CS681" s="4" t="s">
        <v>9</v>
      </c>
      <c r="CT681" s="4" t="s">
        <v>9</v>
      </c>
      <c r="CU681" s="4" t="s">
        <v>9</v>
      </c>
      <c r="CV681" s="4" t="s">
        <v>11</v>
      </c>
      <c r="CW681" s="4" t="s">
        <v>5909</v>
      </c>
      <c r="CX681" s="4" t="s">
        <v>9</v>
      </c>
      <c r="CY681" s="4" t="s">
        <v>9</v>
      </c>
      <c r="CZ681" s="4" t="s">
        <v>9</v>
      </c>
      <c r="DA681" s="4" t="s">
        <v>9</v>
      </c>
      <c r="DB681" s="4" t="s">
        <v>9</v>
      </c>
      <c r="DC681" s="102"/>
      <c r="DE681" s="8" t="str">
        <f t="shared" si="20"/>
        <v>XQA320</v>
      </c>
      <c r="DF681" s="8" t="str">
        <f t="shared" si="21"/>
        <v>KOSHER Certification</v>
      </c>
    </row>
    <row r="682" spans="1:110">
      <c r="A682" s="4" t="s">
        <v>6588</v>
      </c>
      <c r="B682" s="4" t="s">
        <v>5899</v>
      </c>
      <c r="C682" s="4" t="s">
        <v>4955</v>
      </c>
      <c r="D682" s="4" t="s">
        <v>9</v>
      </c>
      <c r="E682" s="4" t="s">
        <v>5900</v>
      </c>
      <c r="F682" s="102">
        <v>44502</v>
      </c>
      <c r="G682" s="4" t="s">
        <v>9</v>
      </c>
      <c r="H682" s="102"/>
      <c r="I682" s="4" t="s">
        <v>7356</v>
      </c>
      <c r="J682" s="4" t="s">
        <v>9</v>
      </c>
      <c r="K682" s="4" t="s">
        <v>5002</v>
      </c>
      <c r="L682" s="4" t="s">
        <v>9</v>
      </c>
      <c r="M682" s="4" t="s">
        <v>9</v>
      </c>
      <c r="N682" s="4" t="s">
        <v>5002</v>
      </c>
      <c r="O682" s="4" t="s">
        <v>4955</v>
      </c>
      <c r="P682" s="4" t="s">
        <v>5901</v>
      </c>
      <c r="Q682" s="4" t="s">
        <v>9</v>
      </c>
      <c r="R682" s="4" t="s">
        <v>9</v>
      </c>
      <c r="S682" s="4" t="s">
        <v>11</v>
      </c>
      <c r="T682" s="4" t="s">
        <v>1449</v>
      </c>
      <c r="U682" s="4" t="s">
        <v>5902</v>
      </c>
      <c r="V682" s="102"/>
      <c r="W682" s="4" t="s">
        <v>5902</v>
      </c>
      <c r="X682" s="4" t="s">
        <v>9</v>
      </c>
      <c r="Y682" s="4" t="s">
        <v>11</v>
      </c>
      <c r="Z682" s="4" t="s">
        <v>9</v>
      </c>
      <c r="AA682" s="4" t="s">
        <v>9</v>
      </c>
      <c r="AB682" s="102"/>
      <c r="AC682" s="102"/>
      <c r="AD682" s="102"/>
      <c r="AE682" s="102">
        <v>44502</v>
      </c>
      <c r="AF682" s="102"/>
      <c r="AG682" s="102"/>
      <c r="AH682" s="4" t="s">
        <v>5903</v>
      </c>
      <c r="AI682" s="4" t="s">
        <v>9</v>
      </c>
      <c r="AJ682" s="4" t="s">
        <v>9</v>
      </c>
      <c r="AK682" s="4" t="s">
        <v>9</v>
      </c>
      <c r="AL682" s="4" t="s">
        <v>5904</v>
      </c>
      <c r="AM682" s="4" t="s">
        <v>5905</v>
      </c>
      <c r="AN682" s="4" t="s">
        <v>9</v>
      </c>
      <c r="AO682" s="4" t="s">
        <v>9</v>
      </c>
      <c r="AP682" s="4" t="s">
        <v>5902</v>
      </c>
      <c r="AQ682" s="4" t="s">
        <v>9</v>
      </c>
      <c r="AR682" s="4" t="s">
        <v>9</v>
      </c>
      <c r="AS682" s="4" t="s">
        <v>9</v>
      </c>
      <c r="AT682" s="4" t="s">
        <v>9</v>
      </c>
      <c r="AU682" s="4" t="s">
        <v>9</v>
      </c>
      <c r="AV682" s="102"/>
      <c r="AW682" s="4" t="s">
        <v>5902</v>
      </c>
      <c r="AX682" s="4" t="s">
        <v>9</v>
      </c>
      <c r="AY682" s="4" t="s">
        <v>9</v>
      </c>
      <c r="AZ682" s="4" t="s">
        <v>9</v>
      </c>
      <c r="BA682" s="4" t="s">
        <v>9</v>
      </c>
      <c r="BB682" s="103">
        <v>0</v>
      </c>
      <c r="BC682" s="102"/>
      <c r="BD682" s="4" t="s">
        <v>9</v>
      </c>
      <c r="BE682" s="102"/>
      <c r="BF682" s="102"/>
      <c r="BG682" s="4" t="s">
        <v>9</v>
      </c>
      <c r="BH682" s="4" t="s">
        <v>5906</v>
      </c>
      <c r="BI682" s="4" t="s">
        <v>9</v>
      </c>
      <c r="BJ682" s="4" t="s">
        <v>9</v>
      </c>
      <c r="BK682" s="4" t="s">
        <v>9</v>
      </c>
      <c r="BL682" s="4" t="s">
        <v>9</v>
      </c>
      <c r="BM682" s="4" t="s">
        <v>9</v>
      </c>
      <c r="BN682" s="4" t="s">
        <v>5907</v>
      </c>
      <c r="BO682" s="4" t="s">
        <v>5908</v>
      </c>
      <c r="BP682" s="4" t="s">
        <v>9</v>
      </c>
      <c r="BQ682" s="4" t="s">
        <v>9</v>
      </c>
      <c r="BR682" s="4" t="s">
        <v>5902</v>
      </c>
      <c r="BS682" s="4" t="s">
        <v>9</v>
      </c>
      <c r="BT682" s="4" t="s">
        <v>9</v>
      </c>
      <c r="BU682" s="4" t="s">
        <v>9</v>
      </c>
      <c r="BV682" s="4" t="s">
        <v>9</v>
      </c>
      <c r="BW682" s="4" t="s">
        <v>9</v>
      </c>
      <c r="BX682" s="4" t="s">
        <v>5901</v>
      </c>
      <c r="BY682" s="4" t="s">
        <v>9</v>
      </c>
      <c r="BZ682" s="4" t="s">
        <v>9</v>
      </c>
      <c r="CA682" s="4" t="s">
        <v>9</v>
      </c>
      <c r="CB682" s="4" t="s">
        <v>9</v>
      </c>
      <c r="CC682" s="4" t="s">
        <v>9</v>
      </c>
      <c r="CD682" s="4" t="s">
        <v>9</v>
      </c>
      <c r="CE682" s="4" t="s">
        <v>9</v>
      </c>
      <c r="CF682" s="4" t="s">
        <v>5902</v>
      </c>
      <c r="CG682" s="4" t="s">
        <v>9</v>
      </c>
      <c r="CH682" s="4" t="s">
        <v>9</v>
      </c>
      <c r="CI682" s="4" t="s">
        <v>9</v>
      </c>
      <c r="CJ682" s="4" t="s">
        <v>9</v>
      </c>
      <c r="CK682" s="104">
        <v>0.51760416666666997</v>
      </c>
      <c r="CL682" s="104">
        <v>0</v>
      </c>
      <c r="CM682" s="4" t="s">
        <v>9</v>
      </c>
      <c r="CN682" s="4" t="s">
        <v>5902</v>
      </c>
      <c r="CO682" s="4" t="s">
        <v>9</v>
      </c>
      <c r="CP682" s="4" t="s">
        <v>9</v>
      </c>
      <c r="CQ682" s="4" t="s">
        <v>9</v>
      </c>
      <c r="CR682" s="4" t="s">
        <v>9</v>
      </c>
      <c r="CS682" s="4" t="s">
        <v>9</v>
      </c>
      <c r="CT682" s="4" t="s">
        <v>9</v>
      </c>
      <c r="CU682" s="4" t="s">
        <v>9</v>
      </c>
      <c r="CV682" s="4" t="s">
        <v>11</v>
      </c>
      <c r="CW682" s="4" t="s">
        <v>5909</v>
      </c>
      <c r="CX682" s="4" t="s">
        <v>9</v>
      </c>
      <c r="CY682" s="4" t="s">
        <v>9</v>
      </c>
      <c r="CZ682" s="4" t="s">
        <v>9</v>
      </c>
      <c r="DA682" s="4" t="s">
        <v>9</v>
      </c>
      <c r="DB682" s="4" t="s">
        <v>9</v>
      </c>
      <c r="DC682" s="102"/>
      <c r="DE682" s="8" t="str">
        <f t="shared" si="20"/>
        <v>XQA321</v>
      </c>
      <c r="DF682" s="8" t="str">
        <f t="shared" si="21"/>
        <v>KOSHER Audit</v>
      </c>
    </row>
    <row r="683" spans="1:110">
      <c r="A683" s="4" t="s">
        <v>6589</v>
      </c>
      <c r="B683" s="4" t="s">
        <v>5899</v>
      </c>
      <c r="C683" s="4" t="s">
        <v>4955</v>
      </c>
      <c r="D683" s="4" t="s">
        <v>9</v>
      </c>
      <c r="E683" s="4" t="s">
        <v>5900</v>
      </c>
      <c r="F683" s="102">
        <v>44502</v>
      </c>
      <c r="G683" s="4" t="s">
        <v>9</v>
      </c>
      <c r="H683" s="102"/>
      <c r="I683" s="4" t="s">
        <v>7357</v>
      </c>
      <c r="J683" s="4" t="s">
        <v>9</v>
      </c>
      <c r="K683" s="4" t="s">
        <v>5002</v>
      </c>
      <c r="L683" s="4" t="s">
        <v>9</v>
      </c>
      <c r="M683" s="4" t="s">
        <v>9</v>
      </c>
      <c r="N683" s="4" t="s">
        <v>5002</v>
      </c>
      <c r="O683" s="4" t="s">
        <v>4955</v>
      </c>
      <c r="P683" s="4" t="s">
        <v>5901</v>
      </c>
      <c r="Q683" s="4" t="s">
        <v>9</v>
      </c>
      <c r="R683" s="4" t="s">
        <v>9</v>
      </c>
      <c r="S683" s="4" t="s">
        <v>11</v>
      </c>
      <c r="T683" s="4" t="s">
        <v>1449</v>
      </c>
      <c r="U683" s="4" t="s">
        <v>5902</v>
      </c>
      <c r="V683" s="102"/>
      <c r="W683" s="4" t="s">
        <v>5902</v>
      </c>
      <c r="X683" s="4" t="s">
        <v>9</v>
      </c>
      <c r="Y683" s="4" t="s">
        <v>11</v>
      </c>
      <c r="Z683" s="4" t="s">
        <v>9</v>
      </c>
      <c r="AA683" s="4" t="s">
        <v>9</v>
      </c>
      <c r="AB683" s="102"/>
      <c r="AC683" s="102"/>
      <c r="AD683" s="102"/>
      <c r="AE683" s="102">
        <v>44502</v>
      </c>
      <c r="AF683" s="102"/>
      <c r="AG683" s="102"/>
      <c r="AH683" s="4" t="s">
        <v>5903</v>
      </c>
      <c r="AI683" s="4" t="s">
        <v>9</v>
      </c>
      <c r="AJ683" s="4" t="s">
        <v>9</v>
      </c>
      <c r="AK683" s="4" t="s">
        <v>9</v>
      </c>
      <c r="AL683" s="4" t="s">
        <v>5904</v>
      </c>
      <c r="AM683" s="4" t="s">
        <v>5905</v>
      </c>
      <c r="AN683" s="4" t="s">
        <v>9</v>
      </c>
      <c r="AO683" s="4" t="s">
        <v>9</v>
      </c>
      <c r="AP683" s="4" t="s">
        <v>5902</v>
      </c>
      <c r="AQ683" s="4" t="s">
        <v>9</v>
      </c>
      <c r="AR683" s="4" t="s">
        <v>9</v>
      </c>
      <c r="AS683" s="4" t="s">
        <v>9</v>
      </c>
      <c r="AT683" s="4" t="s">
        <v>9</v>
      </c>
      <c r="AU683" s="4" t="s">
        <v>9</v>
      </c>
      <c r="AV683" s="102"/>
      <c r="AW683" s="4" t="s">
        <v>5902</v>
      </c>
      <c r="AX683" s="4" t="s">
        <v>9</v>
      </c>
      <c r="AY683" s="4" t="s">
        <v>9</v>
      </c>
      <c r="AZ683" s="4" t="s">
        <v>9</v>
      </c>
      <c r="BA683" s="4" t="s">
        <v>9</v>
      </c>
      <c r="BB683" s="103">
        <v>0</v>
      </c>
      <c r="BC683" s="102"/>
      <c r="BD683" s="4" t="s">
        <v>9</v>
      </c>
      <c r="BE683" s="102"/>
      <c r="BF683" s="102"/>
      <c r="BG683" s="4" t="s">
        <v>9</v>
      </c>
      <c r="BH683" s="4" t="s">
        <v>5906</v>
      </c>
      <c r="BI683" s="4" t="s">
        <v>9</v>
      </c>
      <c r="BJ683" s="4" t="s">
        <v>9</v>
      </c>
      <c r="BK683" s="4" t="s">
        <v>9</v>
      </c>
      <c r="BL683" s="4" t="s">
        <v>9</v>
      </c>
      <c r="BM683" s="4" t="s">
        <v>9</v>
      </c>
      <c r="BN683" s="4" t="s">
        <v>5907</v>
      </c>
      <c r="BO683" s="4" t="s">
        <v>5908</v>
      </c>
      <c r="BP683" s="4" t="s">
        <v>9</v>
      </c>
      <c r="BQ683" s="4" t="s">
        <v>9</v>
      </c>
      <c r="BR683" s="4" t="s">
        <v>5902</v>
      </c>
      <c r="BS683" s="4" t="s">
        <v>9</v>
      </c>
      <c r="BT683" s="4" t="s">
        <v>9</v>
      </c>
      <c r="BU683" s="4" t="s">
        <v>9</v>
      </c>
      <c r="BV683" s="4" t="s">
        <v>9</v>
      </c>
      <c r="BW683" s="4" t="s">
        <v>9</v>
      </c>
      <c r="BX683" s="4" t="s">
        <v>5901</v>
      </c>
      <c r="BY683" s="4" t="s">
        <v>9</v>
      </c>
      <c r="BZ683" s="4" t="s">
        <v>9</v>
      </c>
      <c r="CA683" s="4" t="s">
        <v>9</v>
      </c>
      <c r="CB683" s="4" t="s">
        <v>9</v>
      </c>
      <c r="CC683" s="4" t="s">
        <v>9</v>
      </c>
      <c r="CD683" s="4" t="s">
        <v>9</v>
      </c>
      <c r="CE683" s="4" t="s">
        <v>9</v>
      </c>
      <c r="CF683" s="4" t="s">
        <v>5902</v>
      </c>
      <c r="CG683" s="4" t="s">
        <v>9</v>
      </c>
      <c r="CH683" s="4" t="s">
        <v>9</v>
      </c>
      <c r="CI683" s="4" t="s">
        <v>9</v>
      </c>
      <c r="CJ683" s="4" t="s">
        <v>9</v>
      </c>
      <c r="CK683" s="104">
        <v>0.51761574074074002</v>
      </c>
      <c r="CL683" s="104">
        <v>0</v>
      </c>
      <c r="CM683" s="4" t="s">
        <v>9</v>
      </c>
      <c r="CN683" s="4" t="s">
        <v>5902</v>
      </c>
      <c r="CO683" s="4" t="s">
        <v>9</v>
      </c>
      <c r="CP683" s="4" t="s">
        <v>9</v>
      </c>
      <c r="CQ683" s="4" t="s">
        <v>9</v>
      </c>
      <c r="CR683" s="4" t="s">
        <v>9</v>
      </c>
      <c r="CS683" s="4" t="s">
        <v>9</v>
      </c>
      <c r="CT683" s="4" t="s">
        <v>9</v>
      </c>
      <c r="CU683" s="4" t="s">
        <v>9</v>
      </c>
      <c r="CV683" s="4" t="s">
        <v>11</v>
      </c>
      <c r="CW683" s="4" t="s">
        <v>5909</v>
      </c>
      <c r="CX683" s="4" t="s">
        <v>9</v>
      </c>
      <c r="CY683" s="4" t="s">
        <v>9</v>
      </c>
      <c r="CZ683" s="4" t="s">
        <v>9</v>
      </c>
      <c r="DA683" s="4" t="s">
        <v>9</v>
      </c>
      <c r="DB683" s="4" t="s">
        <v>9</v>
      </c>
      <c r="DC683" s="102"/>
      <c r="DE683" s="8" t="str">
        <f t="shared" si="20"/>
        <v>XQA410</v>
      </c>
      <c r="DF683" s="8" t="str">
        <f t="shared" si="21"/>
        <v>GACC Registration</v>
      </c>
    </row>
    <row r="684" spans="1:110">
      <c r="A684" s="4" t="s">
        <v>6590</v>
      </c>
      <c r="B684" s="4" t="s">
        <v>5899</v>
      </c>
      <c r="C684" s="4" t="s">
        <v>4955</v>
      </c>
      <c r="D684" s="4" t="s">
        <v>9</v>
      </c>
      <c r="E684" s="4" t="s">
        <v>5900</v>
      </c>
      <c r="F684" s="102">
        <v>44502</v>
      </c>
      <c r="G684" s="4" t="s">
        <v>9</v>
      </c>
      <c r="H684" s="102"/>
      <c r="I684" s="4" t="s">
        <v>7358</v>
      </c>
      <c r="J684" s="4" t="s">
        <v>9</v>
      </c>
      <c r="K684" s="4" t="s">
        <v>5002</v>
      </c>
      <c r="L684" s="4" t="s">
        <v>9</v>
      </c>
      <c r="M684" s="4" t="s">
        <v>9</v>
      </c>
      <c r="N684" s="4" t="s">
        <v>5002</v>
      </c>
      <c r="O684" s="4" t="s">
        <v>4955</v>
      </c>
      <c r="P684" s="4" t="s">
        <v>5901</v>
      </c>
      <c r="Q684" s="4" t="s">
        <v>9</v>
      </c>
      <c r="R684" s="4" t="s">
        <v>9</v>
      </c>
      <c r="S684" s="4" t="s">
        <v>11</v>
      </c>
      <c r="T684" s="4" t="s">
        <v>1449</v>
      </c>
      <c r="U684" s="4" t="s">
        <v>5902</v>
      </c>
      <c r="V684" s="102"/>
      <c r="W684" s="4" t="s">
        <v>5902</v>
      </c>
      <c r="X684" s="4" t="s">
        <v>9</v>
      </c>
      <c r="Y684" s="4" t="s">
        <v>11</v>
      </c>
      <c r="Z684" s="4" t="s">
        <v>9</v>
      </c>
      <c r="AA684" s="4" t="s">
        <v>9</v>
      </c>
      <c r="AB684" s="102"/>
      <c r="AC684" s="102"/>
      <c r="AD684" s="102"/>
      <c r="AE684" s="102">
        <v>44502</v>
      </c>
      <c r="AF684" s="102"/>
      <c r="AG684" s="102"/>
      <c r="AH684" s="4" t="s">
        <v>5903</v>
      </c>
      <c r="AI684" s="4" t="s">
        <v>9</v>
      </c>
      <c r="AJ684" s="4" t="s">
        <v>9</v>
      </c>
      <c r="AK684" s="4" t="s">
        <v>9</v>
      </c>
      <c r="AL684" s="4" t="s">
        <v>5904</v>
      </c>
      <c r="AM684" s="4" t="s">
        <v>5905</v>
      </c>
      <c r="AN684" s="4" t="s">
        <v>9</v>
      </c>
      <c r="AO684" s="4" t="s">
        <v>9</v>
      </c>
      <c r="AP684" s="4" t="s">
        <v>5902</v>
      </c>
      <c r="AQ684" s="4" t="s">
        <v>9</v>
      </c>
      <c r="AR684" s="4" t="s">
        <v>9</v>
      </c>
      <c r="AS684" s="4" t="s">
        <v>9</v>
      </c>
      <c r="AT684" s="4" t="s">
        <v>9</v>
      </c>
      <c r="AU684" s="4" t="s">
        <v>9</v>
      </c>
      <c r="AV684" s="102"/>
      <c r="AW684" s="4" t="s">
        <v>5902</v>
      </c>
      <c r="AX684" s="4" t="s">
        <v>9</v>
      </c>
      <c r="AY684" s="4" t="s">
        <v>9</v>
      </c>
      <c r="AZ684" s="4" t="s">
        <v>9</v>
      </c>
      <c r="BA684" s="4" t="s">
        <v>9</v>
      </c>
      <c r="BB684" s="103">
        <v>0</v>
      </c>
      <c r="BC684" s="102"/>
      <c r="BD684" s="4" t="s">
        <v>9</v>
      </c>
      <c r="BE684" s="102"/>
      <c r="BF684" s="102"/>
      <c r="BG684" s="4" t="s">
        <v>9</v>
      </c>
      <c r="BH684" s="4" t="s">
        <v>5906</v>
      </c>
      <c r="BI684" s="4" t="s">
        <v>9</v>
      </c>
      <c r="BJ684" s="4" t="s">
        <v>9</v>
      </c>
      <c r="BK684" s="4" t="s">
        <v>9</v>
      </c>
      <c r="BL684" s="4" t="s">
        <v>9</v>
      </c>
      <c r="BM684" s="4" t="s">
        <v>9</v>
      </c>
      <c r="BN684" s="4" t="s">
        <v>5907</v>
      </c>
      <c r="BO684" s="4" t="s">
        <v>5908</v>
      </c>
      <c r="BP684" s="4" t="s">
        <v>9</v>
      </c>
      <c r="BQ684" s="4" t="s">
        <v>9</v>
      </c>
      <c r="BR684" s="4" t="s">
        <v>5902</v>
      </c>
      <c r="BS684" s="4" t="s">
        <v>9</v>
      </c>
      <c r="BT684" s="4" t="s">
        <v>9</v>
      </c>
      <c r="BU684" s="4" t="s">
        <v>9</v>
      </c>
      <c r="BV684" s="4" t="s">
        <v>9</v>
      </c>
      <c r="BW684" s="4" t="s">
        <v>9</v>
      </c>
      <c r="BX684" s="4" t="s">
        <v>5901</v>
      </c>
      <c r="BY684" s="4" t="s">
        <v>9</v>
      </c>
      <c r="BZ684" s="4" t="s">
        <v>9</v>
      </c>
      <c r="CA684" s="4" t="s">
        <v>9</v>
      </c>
      <c r="CB684" s="4" t="s">
        <v>9</v>
      </c>
      <c r="CC684" s="4" t="s">
        <v>9</v>
      </c>
      <c r="CD684" s="4" t="s">
        <v>9</v>
      </c>
      <c r="CE684" s="4" t="s">
        <v>9</v>
      </c>
      <c r="CF684" s="4" t="s">
        <v>5902</v>
      </c>
      <c r="CG684" s="4" t="s">
        <v>9</v>
      </c>
      <c r="CH684" s="4" t="s">
        <v>9</v>
      </c>
      <c r="CI684" s="4" t="s">
        <v>9</v>
      </c>
      <c r="CJ684" s="4" t="s">
        <v>9</v>
      </c>
      <c r="CK684" s="104">
        <v>0.51761574074074002</v>
      </c>
      <c r="CL684" s="104">
        <v>0</v>
      </c>
      <c r="CM684" s="4" t="s">
        <v>9</v>
      </c>
      <c r="CN684" s="4" t="s">
        <v>5902</v>
      </c>
      <c r="CO684" s="4" t="s">
        <v>9</v>
      </c>
      <c r="CP684" s="4" t="s">
        <v>9</v>
      </c>
      <c r="CQ684" s="4" t="s">
        <v>9</v>
      </c>
      <c r="CR684" s="4" t="s">
        <v>9</v>
      </c>
      <c r="CS684" s="4" t="s">
        <v>9</v>
      </c>
      <c r="CT684" s="4" t="s">
        <v>9</v>
      </c>
      <c r="CU684" s="4" t="s">
        <v>9</v>
      </c>
      <c r="CV684" s="4" t="s">
        <v>11</v>
      </c>
      <c r="CW684" s="4" t="s">
        <v>5909</v>
      </c>
      <c r="CX684" s="4" t="s">
        <v>9</v>
      </c>
      <c r="CY684" s="4" t="s">
        <v>9</v>
      </c>
      <c r="CZ684" s="4" t="s">
        <v>9</v>
      </c>
      <c r="DA684" s="4" t="s">
        <v>9</v>
      </c>
      <c r="DB684" s="4" t="s">
        <v>9</v>
      </c>
      <c r="DC684" s="102"/>
      <c r="DE684" s="8" t="str">
        <f t="shared" si="20"/>
        <v>XQA411</v>
      </c>
      <c r="DF684" s="8" t="str">
        <f t="shared" si="21"/>
        <v>GACC Audits</v>
      </c>
    </row>
    <row r="685" spans="1:110">
      <c r="A685" s="4" t="s">
        <v>6591</v>
      </c>
      <c r="B685" s="4" t="s">
        <v>5899</v>
      </c>
      <c r="C685" s="4" t="s">
        <v>4955</v>
      </c>
      <c r="D685" s="4" t="s">
        <v>9</v>
      </c>
      <c r="E685" s="4" t="s">
        <v>5900</v>
      </c>
      <c r="F685" s="102">
        <v>44502</v>
      </c>
      <c r="G685" s="4" t="s">
        <v>9</v>
      </c>
      <c r="H685" s="102"/>
      <c r="I685" s="4" t="s">
        <v>7359</v>
      </c>
      <c r="J685" s="4" t="s">
        <v>9</v>
      </c>
      <c r="K685" s="4" t="s">
        <v>5002</v>
      </c>
      <c r="L685" s="4" t="s">
        <v>9</v>
      </c>
      <c r="M685" s="4" t="s">
        <v>9</v>
      </c>
      <c r="N685" s="4" t="s">
        <v>5002</v>
      </c>
      <c r="O685" s="4" t="s">
        <v>4955</v>
      </c>
      <c r="P685" s="4" t="s">
        <v>5901</v>
      </c>
      <c r="Q685" s="4" t="s">
        <v>9</v>
      </c>
      <c r="R685" s="4" t="s">
        <v>9</v>
      </c>
      <c r="S685" s="4" t="s">
        <v>11</v>
      </c>
      <c r="T685" s="4" t="s">
        <v>1449</v>
      </c>
      <c r="U685" s="4" t="s">
        <v>5902</v>
      </c>
      <c r="V685" s="102"/>
      <c r="W685" s="4" t="s">
        <v>5902</v>
      </c>
      <c r="X685" s="4" t="s">
        <v>9</v>
      </c>
      <c r="Y685" s="4" t="s">
        <v>11</v>
      </c>
      <c r="Z685" s="4" t="s">
        <v>9</v>
      </c>
      <c r="AA685" s="4" t="s">
        <v>9</v>
      </c>
      <c r="AB685" s="102"/>
      <c r="AC685" s="102"/>
      <c r="AD685" s="102"/>
      <c r="AE685" s="102">
        <v>44502</v>
      </c>
      <c r="AF685" s="102"/>
      <c r="AG685" s="102"/>
      <c r="AH685" s="4" t="s">
        <v>5903</v>
      </c>
      <c r="AI685" s="4" t="s">
        <v>9</v>
      </c>
      <c r="AJ685" s="4" t="s">
        <v>9</v>
      </c>
      <c r="AK685" s="4" t="s">
        <v>9</v>
      </c>
      <c r="AL685" s="4" t="s">
        <v>5904</v>
      </c>
      <c r="AM685" s="4" t="s">
        <v>5905</v>
      </c>
      <c r="AN685" s="4" t="s">
        <v>9</v>
      </c>
      <c r="AO685" s="4" t="s">
        <v>9</v>
      </c>
      <c r="AP685" s="4" t="s">
        <v>5902</v>
      </c>
      <c r="AQ685" s="4" t="s">
        <v>9</v>
      </c>
      <c r="AR685" s="4" t="s">
        <v>9</v>
      </c>
      <c r="AS685" s="4" t="s">
        <v>9</v>
      </c>
      <c r="AT685" s="4" t="s">
        <v>9</v>
      </c>
      <c r="AU685" s="4" t="s">
        <v>9</v>
      </c>
      <c r="AV685" s="102"/>
      <c r="AW685" s="4" t="s">
        <v>5902</v>
      </c>
      <c r="AX685" s="4" t="s">
        <v>9</v>
      </c>
      <c r="AY685" s="4" t="s">
        <v>9</v>
      </c>
      <c r="AZ685" s="4" t="s">
        <v>9</v>
      </c>
      <c r="BA685" s="4" t="s">
        <v>9</v>
      </c>
      <c r="BB685" s="103">
        <v>0</v>
      </c>
      <c r="BC685" s="102"/>
      <c r="BD685" s="4" t="s">
        <v>9</v>
      </c>
      <c r="BE685" s="102"/>
      <c r="BF685" s="102"/>
      <c r="BG685" s="4" t="s">
        <v>9</v>
      </c>
      <c r="BH685" s="4" t="s">
        <v>5906</v>
      </c>
      <c r="BI685" s="4" t="s">
        <v>9</v>
      </c>
      <c r="BJ685" s="4" t="s">
        <v>9</v>
      </c>
      <c r="BK685" s="4" t="s">
        <v>9</v>
      </c>
      <c r="BL685" s="4" t="s">
        <v>9</v>
      </c>
      <c r="BM685" s="4" t="s">
        <v>9</v>
      </c>
      <c r="BN685" s="4" t="s">
        <v>5907</v>
      </c>
      <c r="BO685" s="4" t="s">
        <v>5908</v>
      </c>
      <c r="BP685" s="4" t="s">
        <v>9</v>
      </c>
      <c r="BQ685" s="4" t="s">
        <v>9</v>
      </c>
      <c r="BR685" s="4" t="s">
        <v>5902</v>
      </c>
      <c r="BS685" s="4" t="s">
        <v>9</v>
      </c>
      <c r="BT685" s="4" t="s">
        <v>9</v>
      </c>
      <c r="BU685" s="4" t="s">
        <v>9</v>
      </c>
      <c r="BV685" s="4" t="s">
        <v>9</v>
      </c>
      <c r="BW685" s="4" t="s">
        <v>9</v>
      </c>
      <c r="BX685" s="4" t="s">
        <v>5901</v>
      </c>
      <c r="BY685" s="4" t="s">
        <v>9</v>
      </c>
      <c r="BZ685" s="4" t="s">
        <v>9</v>
      </c>
      <c r="CA685" s="4" t="s">
        <v>9</v>
      </c>
      <c r="CB685" s="4" t="s">
        <v>9</v>
      </c>
      <c r="CC685" s="4" t="s">
        <v>9</v>
      </c>
      <c r="CD685" s="4" t="s">
        <v>9</v>
      </c>
      <c r="CE685" s="4" t="s">
        <v>9</v>
      </c>
      <c r="CF685" s="4" t="s">
        <v>5902</v>
      </c>
      <c r="CG685" s="4" t="s">
        <v>9</v>
      </c>
      <c r="CH685" s="4" t="s">
        <v>9</v>
      </c>
      <c r="CI685" s="4" t="s">
        <v>9</v>
      </c>
      <c r="CJ685" s="4" t="s">
        <v>9</v>
      </c>
      <c r="CK685" s="104">
        <v>0.51761574074074002</v>
      </c>
      <c r="CL685" s="104">
        <v>0</v>
      </c>
      <c r="CM685" s="4" t="s">
        <v>9</v>
      </c>
      <c r="CN685" s="4" t="s">
        <v>5902</v>
      </c>
      <c r="CO685" s="4" t="s">
        <v>9</v>
      </c>
      <c r="CP685" s="4" t="s">
        <v>9</v>
      </c>
      <c r="CQ685" s="4" t="s">
        <v>9</v>
      </c>
      <c r="CR685" s="4" t="s">
        <v>9</v>
      </c>
      <c r="CS685" s="4" t="s">
        <v>9</v>
      </c>
      <c r="CT685" s="4" t="s">
        <v>9</v>
      </c>
      <c r="CU685" s="4" t="s">
        <v>9</v>
      </c>
      <c r="CV685" s="4" t="s">
        <v>11</v>
      </c>
      <c r="CW685" s="4" t="s">
        <v>5909</v>
      </c>
      <c r="CX685" s="4" t="s">
        <v>9</v>
      </c>
      <c r="CY685" s="4" t="s">
        <v>9</v>
      </c>
      <c r="CZ685" s="4" t="s">
        <v>9</v>
      </c>
      <c r="DA685" s="4" t="s">
        <v>9</v>
      </c>
      <c r="DB685" s="4" t="s">
        <v>9</v>
      </c>
      <c r="DC685" s="102"/>
      <c r="DE685" s="8" t="str">
        <f t="shared" si="20"/>
        <v>XQA420</v>
      </c>
      <c r="DF685" s="8" t="str">
        <f t="shared" si="21"/>
        <v>China Dairy HACCP Certification</v>
      </c>
    </row>
    <row r="686" spans="1:110">
      <c r="A686" s="4" t="s">
        <v>6592</v>
      </c>
      <c r="B686" s="4" t="s">
        <v>5899</v>
      </c>
      <c r="C686" s="4" t="s">
        <v>4955</v>
      </c>
      <c r="D686" s="4" t="s">
        <v>9</v>
      </c>
      <c r="E686" s="4" t="s">
        <v>5900</v>
      </c>
      <c r="F686" s="102">
        <v>44502</v>
      </c>
      <c r="G686" s="4" t="s">
        <v>9</v>
      </c>
      <c r="H686" s="102"/>
      <c r="I686" s="4" t="s">
        <v>7360</v>
      </c>
      <c r="J686" s="4" t="s">
        <v>9</v>
      </c>
      <c r="K686" s="4" t="s">
        <v>5002</v>
      </c>
      <c r="L686" s="4" t="s">
        <v>9</v>
      </c>
      <c r="M686" s="4" t="s">
        <v>9</v>
      </c>
      <c r="N686" s="4" t="s">
        <v>5002</v>
      </c>
      <c r="O686" s="4" t="s">
        <v>4955</v>
      </c>
      <c r="P686" s="4" t="s">
        <v>5901</v>
      </c>
      <c r="Q686" s="4" t="s">
        <v>9</v>
      </c>
      <c r="R686" s="4" t="s">
        <v>9</v>
      </c>
      <c r="S686" s="4" t="s">
        <v>11</v>
      </c>
      <c r="T686" s="4" t="s">
        <v>1449</v>
      </c>
      <c r="U686" s="4" t="s">
        <v>5902</v>
      </c>
      <c r="V686" s="102"/>
      <c r="W686" s="4" t="s">
        <v>5902</v>
      </c>
      <c r="X686" s="4" t="s">
        <v>9</v>
      </c>
      <c r="Y686" s="4" t="s">
        <v>11</v>
      </c>
      <c r="Z686" s="4" t="s">
        <v>9</v>
      </c>
      <c r="AA686" s="4" t="s">
        <v>9</v>
      </c>
      <c r="AB686" s="102"/>
      <c r="AC686" s="102"/>
      <c r="AD686" s="102"/>
      <c r="AE686" s="102">
        <v>44502</v>
      </c>
      <c r="AF686" s="102"/>
      <c r="AG686" s="102"/>
      <c r="AH686" s="4" t="s">
        <v>5903</v>
      </c>
      <c r="AI686" s="4" t="s">
        <v>9</v>
      </c>
      <c r="AJ686" s="4" t="s">
        <v>9</v>
      </c>
      <c r="AK686" s="4" t="s">
        <v>9</v>
      </c>
      <c r="AL686" s="4" t="s">
        <v>5904</v>
      </c>
      <c r="AM686" s="4" t="s">
        <v>5905</v>
      </c>
      <c r="AN686" s="4" t="s">
        <v>9</v>
      </c>
      <c r="AO686" s="4" t="s">
        <v>9</v>
      </c>
      <c r="AP686" s="4" t="s">
        <v>5902</v>
      </c>
      <c r="AQ686" s="4" t="s">
        <v>9</v>
      </c>
      <c r="AR686" s="4" t="s">
        <v>9</v>
      </c>
      <c r="AS686" s="4" t="s">
        <v>9</v>
      </c>
      <c r="AT686" s="4" t="s">
        <v>9</v>
      </c>
      <c r="AU686" s="4" t="s">
        <v>9</v>
      </c>
      <c r="AV686" s="102"/>
      <c r="AW686" s="4" t="s">
        <v>5902</v>
      </c>
      <c r="AX686" s="4" t="s">
        <v>9</v>
      </c>
      <c r="AY686" s="4" t="s">
        <v>9</v>
      </c>
      <c r="AZ686" s="4" t="s">
        <v>9</v>
      </c>
      <c r="BA686" s="4" t="s">
        <v>9</v>
      </c>
      <c r="BB686" s="103">
        <v>0</v>
      </c>
      <c r="BC686" s="102"/>
      <c r="BD686" s="4" t="s">
        <v>9</v>
      </c>
      <c r="BE686" s="102"/>
      <c r="BF686" s="102"/>
      <c r="BG686" s="4" t="s">
        <v>9</v>
      </c>
      <c r="BH686" s="4" t="s">
        <v>5906</v>
      </c>
      <c r="BI686" s="4" t="s">
        <v>9</v>
      </c>
      <c r="BJ686" s="4" t="s">
        <v>9</v>
      </c>
      <c r="BK686" s="4" t="s">
        <v>9</v>
      </c>
      <c r="BL686" s="4" t="s">
        <v>9</v>
      </c>
      <c r="BM686" s="4" t="s">
        <v>9</v>
      </c>
      <c r="BN686" s="4" t="s">
        <v>5907</v>
      </c>
      <c r="BO686" s="4" t="s">
        <v>5908</v>
      </c>
      <c r="BP686" s="4" t="s">
        <v>9</v>
      </c>
      <c r="BQ686" s="4" t="s">
        <v>9</v>
      </c>
      <c r="BR686" s="4" t="s">
        <v>5902</v>
      </c>
      <c r="BS686" s="4" t="s">
        <v>9</v>
      </c>
      <c r="BT686" s="4" t="s">
        <v>9</v>
      </c>
      <c r="BU686" s="4" t="s">
        <v>9</v>
      </c>
      <c r="BV686" s="4" t="s">
        <v>9</v>
      </c>
      <c r="BW686" s="4" t="s">
        <v>9</v>
      </c>
      <c r="BX686" s="4" t="s">
        <v>5901</v>
      </c>
      <c r="BY686" s="4" t="s">
        <v>9</v>
      </c>
      <c r="BZ686" s="4" t="s">
        <v>9</v>
      </c>
      <c r="CA686" s="4" t="s">
        <v>9</v>
      </c>
      <c r="CB686" s="4" t="s">
        <v>9</v>
      </c>
      <c r="CC686" s="4" t="s">
        <v>9</v>
      </c>
      <c r="CD686" s="4" t="s">
        <v>9</v>
      </c>
      <c r="CE686" s="4" t="s">
        <v>9</v>
      </c>
      <c r="CF686" s="4" t="s">
        <v>5902</v>
      </c>
      <c r="CG686" s="4" t="s">
        <v>9</v>
      </c>
      <c r="CH686" s="4" t="s">
        <v>9</v>
      </c>
      <c r="CI686" s="4" t="s">
        <v>9</v>
      </c>
      <c r="CJ686" s="4" t="s">
        <v>9</v>
      </c>
      <c r="CK686" s="104">
        <v>0.51761574074074002</v>
      </c>
      <c r="CL686" s="104">
        <v>0</v>
      </c>
      <c r="CM686" s="4" t="s">
        <v>9</v>
      </c>
      <c r="CN686" s="4" t="s">
        <v>5902</v>
      </c>
      <c r="CO686" s="4" t="s">
        <v>9</v>
      </c>
      <c r="CP686" s="4" t="s">
        <v>9</v>
      </c>
      <c r="CQ686" s="4" t="s">
        <v>9</v>
      </c>
      <c r="CR686" s="4" t="s">
        <v>9</v>
      </c>
      <c r="CS686" s="4" t="s">
        <v>9</v>
      </c>
      <c r="CT686" s="4" t="s">
        <v>9</v>
      </c>
      <c r="CU686" s="4" t="s">
        <v>9</v>
      </c>
      <c r="CV686" s="4" t="s">
        <v>11</v>
      </c>
      <c r="CW686" s="4" t="s">
        <v>5909</v>
      </c>
      <c r="CX686" s="4" t="s">
        <v>9</v>
      </c>
      <c r="CY686" s="4" t="s">
        <v>9</v>
      </c>
      <c r="CZ686" s="4" t="s">
        <v>9</v>
      </c>
      <c r="DA686" s="4" t="s">
        <v>9</v>
      </c>
      <c r="DB686" s="4" t="s">
        <v>9</v>
      </c>
      <c r="DC686" s="102"/>
      <c r="DE686" s="8" t="str">
        <f t="shared" si="20"/>
        <v>XQA421</v>
      </c>
      <c r="DF686" s="8" t="str">
        <f t="shared" si="21"/>
        <v>China Dairy HACCP Audit</v>
      </c>
    </row>
    <row r="687" spans="1:110">
      <c r="A687" s="4" t="s">
        <v>6593</v>
      </c>
      <c r="B687" s="4" t="s">
        <v>5899</v>
      </c>
      <c r="C687" s="4" t="s">
        <v>4955</v>
      </c>
      <c r="D687" s="4" t="s">
        <v>9</v>
      </c>
      <c r="E687" s="4" t="s">
        <v>5900</v>
      </c>
      <c r="F687" s="102">
        <v>44502</v>
      </c>
      <c r="G687" s="4" t="s">
        <v>9</v>
      </c>
      <c r="H687" s="102"/>
      <c r="I687" s="4" t="s">
        <v>7361</v>
      </c>
      <c r="J687" s="4" t="s">
        <v>9</v>
      </c>
      <c r="K687" s="4" t="s">
        <v>5002</v>
      </c>
      <c r="L687" s="4" t="s">
        <v>9</v>
      </c>
      <c r="M687" s="4" t="s">
        <v>9</v>
      </c>
      <c r="N687" s="4" t="s">
        <v>5002</v>
      </c>
      <c r="O687" s="4" t="s">
        <v>4955</v>
      </c>
      <c r="P687" s="4" t="s">
        <v>5901</v>
      </c>
      <c r="Q687" s="4" t="s">
        <v>9</v>
      </c>
      <c r="R687" s="4" t="s">
        <v>9</v>
      </c>
      <c r="S687" s="4" t="s">
        <v>11</v>
      </c>
      <c r="T687" s="4" t="s">
        <v>1449</v>
      </c>
      <c r="U687" s="4" t="s">
        <v>5902</v>
      </c>
      <c r="V687" s="102"/>
      <c r="W687" s="4" t="s">
        <v>5902</v>
      </c>
      <c r="X687" s="4" t="s">
        <v>9</v>
      </c>
      <c r="Y687" s="4" t="s">
        <v>11</v>
      </c>
      <c r="Z687" s="4" t="s">
        <v>9</v>
      </c>
      <c r="AA687" s="4" t="s">
        <v>9</v>
      </c>
      <c r="AB687" s="102"/>
      <c r="AC687" s="102"/>
      <c r="AD687" s="102"/>
      <c r="AE687" s="102">
        <v>44502</v>
      </c>
      <c r="AF687" s="102"/>
      <c r="AG687" s="102"/>
      <c r="AH687" s="4" t="s">
        <v>5903</v>
      </c>
      <c r="AI687" s="4" t="s">
        <v>9</v>
      </c>
      <c r="AJ687" s="4" t="s">
        <v>9</v>
      </c>
      <c r="AK687" s="4" t="s">
        <v>9</v>
      </c>
      <c r="AL687" s="4" t="s">
        <v>5904</v>
      </c>
      <c r="AM687" s="4" t="s">
        <v>5905</v>
      </c>
      <c r="AN687" s="4" t="s">
        <v>9</v>
      </c>
      <c r="AO687" s="4" t="s">
        <v>9</v>
      </c>
      <c r="AP687" s="4" t="s">
        <v>5902</v>
      </c>
      <c r="AQ687" s="4" t="s">
        <v>9</v>
      </c>
      <c r="AR687" s="4" t="s">
        <v>9</v>
      </c>
      <c r="AS687" s="4" t="s">
        <v>9</v>
      </c>
      <c r="AT687" s="4" t="s">
        <v>9</v>
      </c>
      <c r="AU687" s="4" t="s">
        <v>9</v>
      </c>
      <c r="AV687" s="102"/>
      <c r="AW687" s="4" t="s">
        <v>5902</v>
      </c>
      <c r="AX687" s="4" t="s">
        <v>9</v>
      </c>
      <c r="AY687" s="4" t="s">
        <v>9</v>
      </c>
      <c r="AZ687" s="4" t="s">
        <v>9</v>
      </c>
      <c r="BA687" s="4" t="s">
        <v>9</v>
      </c>
      <c r="BB687" s="103">
        <v>0</v>
      </c>
      <c r="BC687" s="102"/>
      <c r="BD687" s="4" t="s">
        <v>9</v>
      </c>
      <c r="BE687" s="102"/>
      <c r="BF687" s="102"/>
      <c r="BG687" s="4" t="s">
        <v>9</v>
      </c>
      <c r="BH687" s="4" t="s">
        <v>5906</v>
      </c>
      <c r="BI687" s="4" t="s">
        <v>9</v>
      </c>
      <c r="BJ687" s="4" t="s">
        <v>9</v>
      </c>
      <c r="BK687" s="4" t="s">
        <v>9</v>
      </c>
      <c r="BL687" s="4" t="s">
        <v>9</v>
      </c>
      <c r="BM687" s="4" t="s">
        <v>9</v>
      </c>
      <c r="BN687" s="4" t="s">
        <v>5907</v>
      </c>
      <c r="BO687" s="4" t="s">
        <v>5908</v>
      </c>
      <c r="BP687" s="4" t="s">
        <v>9</v>
      </c>
      <c r="BQ687" s="4" t="s">
        <v>9</v>
      </c>
      <c r="BR687" s="4" t="s">
        <v>5902</v>
      </c>
      <c r="BS687" s="4" t="s">
        <v>9</v>
      </c>
      <c r="BT687" s="4" t="s">
        <v>9</v>
      </c>
      <c r="BU687" s="4" t="s">
        <v>9</v>
      </c>
      <c r="BV687" s="4" t="s">
        <v>9</v>
      </c>
      <c r="BW687" s="4" t="s">
        <v>9</v>
      </c>
      <c r="BX687" s="4" t="s">
        <v>5901</v>
      </c>
      <c r="BY687" s="4" t="s">
        <v>9</v>
      </c>
      <c r="BZ687" s="4" t="s">
        <v>9</v>
      </c>
      <c r="CA687" s="4" t="s">
        <v>9</v>
      </c>
      <c r="CB687" s="4" t="s">
        <v>9</v>
      </c>
      <c r="CC687" s="4" t="s">
        <v>9</v>
      </c>
      <c r="CD687" s="4" t="s">
        <v>9</v>
      </c>
      <c r="CE687" s="4" t="s">
        <v>9</v>
      </c>
      <c r="CF687" s="4" t="s">
        <v>5902</v>
      </c>
      <c r="CG687" s="4" t="s">
        <v>9</v>
      </c>
      <c r="CH687" s="4" t="s">
        <v>9</v>
      </c>
      <c r="CI687" s="4" t="s">
        <v>9</v>
      </c>
      <c r="CJ687" s="4" t="s">
        <v>9</v>
      </c>
      <c r="CK687" s="104">
        <v>0.51761574074074002</v>
      </c>
      <c r="CL687" s="104">
        <v>0</v>
      </c>
      <c r="CM687" s="4" t="s">
        <v>9</v>
      </c>
      <c r="CN687" s="4" t="s">
        <v>5902</v>
      </c>
      <c r="CO687" s="4" t="s">
        <v>9</v>
      </c>
      <c r="CP687" s="4" t="s">
        <v>9</v>
      </c>
      <c r="CQ687" s="4" t="s">
        <v>9</v>
      </c>
      <c r="CR687" s="4" t="s">
        <v>9</v>
      </c>
      <c r="CS687" s="4" t="s">
        <v>9</v>
      </c>
      <c r="CT687" s="4" t="s">
        <v>9</v>
      </c>
      <c r="CU687" s="4" t="s">
        <v>9</v>
      </c>
      <c r="CV687" s="4" t="s">
        <v>11</v>
      </c>
      <c r="CW687" s="4" t="s">
        <v>5909</v>
      </c>
      <c r="CX687" s="4" t="s">
        <v>9</v>
      </c>
      <c r="CY687" s="4" t="s">
        <v>9</v>
      </c>
      <c r="CZ687" s="4" t="s">
        <v>9</v>
      </c>
      <c r="DA687" s="4" t="s">
        <v>9</v>
      </c>
      <c r="DB687" s="4" t="s">
        <v>9</v>
      </c>
      <c r="DC687" s="102"/>
      <c r="DE687" s="8" t="str">
        <f t="shared" si="20"/>
        <v>XQA430</v>
      </c>
      <c r="DF687" s="8" t="str">
        <f t="shared" si="21"/>
        <v>FSSC22000 Certification</v>
      </c>
    </row>
    <row r="688" spans="1:110">
      <c r="A688" s="4" t="s">
        <v>6594</v>
      </c>
      <c r="B688" s="4" t="s">
        <v>5899</v>
      </c>
      <c r="C688" s="4" t="s">
        <v>4955</v>
      </c>
      <c r="D688" s="4" t="s">
        <v>9</v>
      </c>
      <c r="E688" s="4" t="s">
        <v>5900</v>
      </c>
      <c r="F688" s="102">
        <v>44502</v>
      </c>
      <c r="G688" s="4" t="s">
        <v>9</v>
      </c>
      <c r="H688" s="102"/>
      <c r="I688" s="4" t="s">
        <v>7362</v>
      </c>
      <c r="J688" s="4" t="s">
        <v>9</v>
      </c>
      <c r="K688" s="4" t="s">
        <v>5002</v>
      </c>
      <c r="L688" s="4" t="s">
        <v>9</v>
      </c>
      <c r="M688" s="4" t="s">
        <v>9</v>
      </c>
      <c r="N688" s="4" t="s">
        <v>5002</v>
      </c>
      <c r="O688" s="4" t="s">
        <v>4955</v>
      </c>
      <c r="P688" s="4" t="s">
        <v>5901</v>
      </c>
      <c r="Q688" s="4" t="s">
        <v>9</v>
      </c>
      <c r="R688" s="4" t="s">
        <v>9</v>
      </c>
      <c r="S688" s="4" t="s">
        <v>11</v>
      </c>
      <c r="T688" s="4" t="s">
        <v>1449</v>
      </c>
      <c r="U688" s="4" t="s">
        <v>5902</v>
      </c>
      <c r="V688" s="102"/>
      <c r="W688" s="4" t="s">
        <v>5902</v>
      </c>
      <c r="X688" s="4" t="s">
        <v>9</v>
      </c>
      <c r="Y688" s="4" t="s">
        <v>11</v>
      </c>
      <c r="Z688" s="4" t="s">
        <v>9</v>
      </c>
      <c r="AA688" s="4" t="s">
        <v>9</v>
      </c>
      <c r="AB688" s="102"/>
      <c r="AC688" s="102"/>
      <c r="AD688" s="102"/>
      <c r="AE688" s="102">
        <v>44502</v>
      </c>
      <c r="AF688" s="102"/>
      <c r="AG688" s="102"/>
      <c r="AH688" s="4" t="s">
        <v>5903</v>
      </c>
      <c r="AI688" s="4" t="s">
        <v>9</v>
      </c>
      <c r="AJ688" s="4" t="s">
        <v>9</v>
      </c>
      <c r="AK688" s="4" t="s">
        <v>9</v>
      </c>
      <c r="AL688" s="4" t="s">
        <v>5904</v>
      </c>
      <c r="AM688" s="4" t="s">
        <v>5905</v>
      </c>
      <c r="AN688" s="4" t="s">
        <v>9</v>
      </c>
      <c r="AO688" s="4" t="s">
        <v>9</v>
      </c>
      <c r="AP688" s="4" t="s">
        <v>5902</v>
      </c>
      <c r="AQ688" s="4" t="s">
        <v>9</v>
      </c>
      <c r="AR688" s="4" t="s">
        <v>9</v>
      </c>
      <c r="AS688" s="4" t="s">
        <v>9</v>
      </c>
      <c r="AT688" s="4" t="s">
        <v>9</v>
      </c>
      <c r="AU688" s="4" t="s">
        <v>9</v>
      </c>
      <c r="AV688" s="102"/>
      <c r="AW688" s="4" t="s">
        <v>5902</v>
      </c>
      <c r="AX688" s="4" t="s">
        <v>9</v>
      </c>
      <c r="AY688" s="4" t="s">
        <v>9</v>
      </c>
      <c r="AZ688" s="4" t="s">
        <v>9</v>
      </c>
      <c r="BA688" s="4" t="s">
        <v>9</v>
      </c>
      <c r="BB688" s="103">
        <v>0</v>
      </c>
      <c r="BC688" s="102"/>
      <c r="BD688" s="4" t="s">
        <v>9</v>
      </c>
      <c r="BE688" s="102"/>
      <c r="BF688" s="102"/>
      <c r="BG688" s="4" t="s">
        <v>9</v>
      </c>
      <c r="BH688" s="4" t="s">
        <v>5906</v>
      </c>
      <c r="BI688" s="4" t="s">
        <v>9</v>
      </c>
      <c r="BJ688" s="4" t="s">
        <v>9</v>
      </c>
      <c r="BK688" s="4" t="s">
        <v>9</v>
      </c>
      <c r="BL688" s="4" t="s">
        <v>9</v>
      </c>
      <c r="BM688" s="4" t="s">
        <v>9</v>
      </c>
      <c r="BN688" s="4" t="s">
        <v>5907</v>
      </c>
      <c r="BO688" s="4" t="s">
        <v>5908</v>
      </c>
      <c r="BP688" s="4" t="s">
        <v>9</v>
      </c>
      <c r="BQ688" s="4" t="s">
        <v>9</v>
      </c>
      <c r="BR688" s="4" t="s">
        <v>5902</v>
      </c>
      <c r="BS688" s="4" t="s">
        <v>9</v>
      </c>
      <c r="BT688" s="4" t="s">
        <v>9</v>
      </c>
      <c r="BU688" s="4" t="s">
        <v>9</v>
      </c>
      <c r="BV688" s="4" t="s">
        <v>9</v>
      </c>
      <c r="BW688" s="4" t="s">
        <v>9</v>
      </c>
      <c r="BX688" s="4" t="s">
        <v>5901</v>
      </c>
      <c r="BY688" s="4" t="s">
        <v>9</v>
      </c>
      <c r="BZ688" s="4" t="s">
        <v>9</v>
      </c>
      <c r="CA688" s="4" t="s">
        <v>9</v>
      </c>
      <c r="CB688" s="4" t="s">
        <v>9</v>
      </c>
      <c r="CC688" s="4" t="s">
        <v>9</v>
      </c>
      <c r="CD688" s="4" t="s">
        <v>9</v>
      </c>
      <c r="CE688" s="4" t="s">
        <v>9</v>
      </c>
      <c r="CF688" s="4" t="s">
        <v>5902</v>
      </c>
      <c r="CG688" s="4" t="s">
        <v>9</v>
      </c>
      <c r="CH688" s="4" t="s">
        <v>9</v>
      </c>
      <c r="CI688" s="4" t="s">
        <v>9</v>
      </c>
      <c r="CJ688" s="4" t="s">
        <v>9</v>
      </c>
      <c r="CK688" s="104">
        <v>0.51761574074074002</v>
      </c>
      <c r="CL688" s="104">
        <v>0</v>
      </c>
      <c r="CM688" s="4" t="s">
        <v>9</v>
      </c>
      <c r="CN688" s="4" t="s">
        <v>5902</v>
      </c>
      <c r="CO688" s="4" t="s">
        <v>9</v>
      </c>
      <c r="CP688" s="4" t="s">
        <v>9</v>
      </c>
      <c r="CQ688" s="4" t="s">
        <v>9</v>
      </c>
      <c r="CR688" s="4" t="s">
        <v>9</v>
      </c>
      <c r="CS688" s="4" t="s">
        <v>9</v>
      </c>
      <c r="CT688" s="4" t="s">
        <v>9</v>
      </c>
      <c r="CU688" s="4" t="s">
        <v>9</v>
      </c>
      <c r="CV688" s="4" t="s">
        <v>11</v>
      </c>
      <c r="CW688" s="4" t="s">
        <v>5909</v>
      </c>
      <c r="CX688" s="4" t="s">
        <v>9</v>
      </c>
      <c r="CY688" s="4" t="s">
        <v>9</v>
      </c>
      <c r="CZ688" s="4" t="s">
        <v>9</v>
      </c>
      <c r="DA688" s="4" t="s">
        <v>9</v>
      </c>
      <c r="DB688" s="4" t="s">
        <v>9</v>
      </c>
      <c r="DC688" s="102"/>
      <c r="DE688" s="8" t="str">
        <f t="shared" si="20"/>
        <v>XQA431</v>
      </c>
      <c r="DF688" s="8" t="str">
        <f t="shared" si="21"/>
        <v>FSSC22000 Audit</v>
      </c>
    </row>
    <row r="689" spans="1:110">
      <c r="A689" s="4" t="s">
        <v>6595</v>
      </c>
      <c r="B689" s="4" t="s">
        <v>5899</v>
      </c>
      <c r="C689" s="4" t="s">
        <v>4955</v>
      </c>
      <c r="D689" s="4" t="s">
        <v>9</v>
      </c>
      <c r="E689" s="4" t="s">
        <v>5900</v>
      </c>
      <c r="F689" s="102">
        <v>44502</v>
      </c>
      <c r="G689" s="4" t="s">
        <v>9</v>
      </c>
      <c r="H689" s="102"/>
      <c r="I689" s="4" t="s">
        <v>7363</v>
      </c>
      <c r="J689" s="4" t="s">
        <v>9</v>
      </c>
      <c r="K689" s="4" t="s">
        <v>5002</v>
      </c>
      <c r="L689" s="4" t="s">
        <v>9</v>
      </c>
      <c r="M689" s="4" t="s">
        <v>9</v>
      </c>
      <c r="N689" s="4" t="s">
        <v>5002</v>
      </c>
      <c r="O689" s="4" t="s">
        <v>4955</v>
      </c>
      <c r="P689" s="4" t="s">
        <v>5901</v>
      </c>
      <c r="Q689" s="4" t="s">
        <v>9</v>
      </c>
      <c r="R689" s="4" t="s">
        <v>9</v>
      </c>
      <c r="S689" s="4" t="s">
        <v>11</v>
      </c>
      <c r="T689" s="4" t="s">
        <v>1449</v>
      </c>
      <c r="U689" s="4" t="s">
        <v>5902</v>
      </c>
      <c r="V689" s="102"/>
      <c r="W689" s="4" t="s">
        <v>5902</v>
      </c>
      <c r="X689" s="4" t="s">
        <v>9</v>
      </c>
      <c r="Y689" s="4" t="s">
        <v>11</v>
      </c>
      <c r="Z689" s="4" t="s">
        <v>9</v>
      </c>
      <c r="AA689" s="4" t="s">
        <v>9</v>
      </c>
      <c r="AB689" s="102"/>
      <c r="AC689" s="102"/>
      <c r="AD689" s="102"/>
      <c r="AE689" s="102">
        <v>44502</v>
      </c>
      <c r="AF689" s="102"/>
      <c r="AG689" s="102"/>
      <c r="AH689" s="4" t="s">
        <v>5903</v>
      </c>
      <c r="AI689" s="4" t="s">
        <v>9</v>
      </c>
      <c r="AJ689" s="4" t="s">
        <v>9</v>
      </c>
      <c r="AK689" s="4" t="s">
        <v>9</v>
      </c>
      <c r="AL689" s="4" t="s">
        <v>5904</v>
      </c>
      <c r="AM689" s="4" t="s">
        <v>5905</v>
      </c>
      <c r="AN689" s="4" t="s">
        <v>9</v>
      </c>
      <c r="AO689" s="4" t="s">
        <v>9</v>
      </c>
      <c r="AP689" s="4" t="s">
        <v>5902</v>
      </c>
      <c r="AQ689" s="4" t="s">
        <v>9</v>
      </c>
      <c r="AR689" s="4" t="s">
        <v>9</v>
      </c>
      <c r="AS689" s="4" t="s">
        <v>9</v>
      </c>
      <c r="AT689" s="4" t="s">
        <v>9</v>
      </c>
      <c r="AU689" s="4" t="s">
        <v>9</v>
      </c>
      <c r="AV689" s="102"/>
      <c r="AW689" s="4" t="s">
        <v>5902</v>
      </c>
      <c r="AX689" s="4" t="s">
        <v>9</v>
      </c>
      <c r="AY689" s="4" t="s">
        <v>9</v>
      </c>
      <c r="AZ689" s="4" t="s">
        <v>9</v>
      </c>
      <c r="BA689" s="4" t="s">
        <v>9</v>
      </c>
      <c r="BB689" s="103">
        <v>0</v>
      </c>
      <c r="BC689" s="102"/>
      <c r="BD689" s="4" t="s">
        <v>9</v>
      </c>
      <c r="BE689" s="102"/>
      <c r="BF689" s="102"/>
      <c r="BG689" s="4" t="s">
        <v>9</v>
      </c>
      <c r="BH689" s="4" t="s">
        <v>5906</v>
      </c>
      <c r="BI689" s="4" t="s">
        <v>9</v>
      </c>
      <c r="BJ689" s="4" t="s">
        <v>9</v>
      </c>
      <c r="BK689" s="4" t="s">
        <v>9</v>
      </c>
      <c r="BL689" s="4" t="s">
        <v>9</v>
      </c>
      <c r="BM689" s="4" t="s">
        <v>9</v>
      </c>
      <c r="BN689" s="4" t="s">
        <v>5907</v>
      </c>
      <c r="BO689" s="4" t="s">
        <v>5908</v>
      </c>
      <c r="BP689" s="4" t="s">
        <v>9</v>
      </c>
      <c r="BQ689" s="4" t="s">
        <v>9</v>
      </c>
      <c r="BR689" s="4" t="s">
        <v>5902</v>
      </c>
      <c r="BS689" s="4" t="s">
        <v>9</v>
      </c>
      <c r="BT689" s="4" t="s">
        <v>9</v>
      </c>
      <c r="BU689" s="4" t="s">
        <v>9</v>
      </c>
      <c r="BV689" s="4" t="s">
        <v>9</v>
      </c>
      <c r="BW689" s="4" t="s">
        <v>9</v>
      </c>
      <c r="BX689" s="4" t="s">
        <v>5901</v>
      </c>
      <c r="BY689" s="4" t="s">
        <v>9</v>
      </c>
      <c r="BZ689" s="4" t="s">
        <v>9</v>
      </c>
      <c r="CA689" s="4" t="s">
        <v>9</v>
      </c>
      <c r="CB689" s="4" t="s">
        <v>9</v>
      </c>
      <c r="CC689" s="4" t="s">
        <v>9</v>
      </c>
      <c r="CD689" s="4" t="s">
        <v>9</v>
      </c>
      <c r="CE689" s="4" t="s">
        <v>9</v>
      </c>
      <c r="CF689" s="4" t="s">
        <v>5902</v>
      </c>
      <c r="CG689" s="4" t="s">
        <v>9</v>
      </c>
      <c r="CH689" s="4" t="s">
        <v>9</v>
      </c>
      <c r="CI689" s="4" t="s">
        <v>9</v>
      </c>
      <c r="CJ689" s="4" t="s">
        <v>9</v>
      </c>
      <c r="CK689" s="104">
        <v>0.51761574074074002</v>
      </c>
      <c r="CL689" s="104">
        <v>0</v>
      </c>
      <c r="CM689" s="4" t="s">
        <v>9</v>
      </c>
      <c r="CN689" s="4" t="s">
        <v>5902</v>
      </c>
      <c r="CO689" s="4" t="s">
        <v>9</v>
      </c>
      <c r="CP689" s="4" t="s">
        <v>9</v>
      </c>
      <c r="CQ689" s="4" t="s">
        <v>9</v>
      </c>
      <c r="CR689" s="4" t="s">
        <v>9</v>
      </c>
      <c r="CS689" s="4" t="s">
        <v>9</v>
      </c>
      <c r="CT689" s="4" t="s">
        <v>9</v>
      </c>
      <c r="CU689" s="4" t="s">
        <v>9</v>
      </c>
      <c r="CV689" s="4" t="s">
        <v>11</v>
      </c>
      <c r="CW689" s="4" t="s">
        <v>5909</v>
      </c>
      <c r="CX689" s="4" t="s">
        <v>9</v>
      </c>
      <c r="CY689" s="4" t="s">
        <v>9</v>
      </c>
      <c r="CZ689" s="4" t="s">
        <v>9</v>
      </c>
      <c r="DA689" s="4" t="s">
        <v>9</v>
      </c>
      <c r="DB689" s="4" t="s">
        <v>9</v>
      </c>
      <c r="DC689" s="102"/>
      <c r="DE689" s="8" t="str">
        <f t="shared" si="20"/>
        <v>XQA510</v>
      </c>
      <c r="DF689" s="8" t="str">
        <f t="shared" si="21"/>
        <v>Verification/Authentication servi</v>
      </c>
    </row>
    <row r="690" spans="1:110">
      <c r="A690" s="4" t="s">
        <v>6596</v>
      </c>
      <c r="B690" s="4" t="s">
        <v>5899</v>
      </c>
      <c r="C690" s="4" t="s">
        <v>4955</v>
      </c>
      <c r="D690" s="4" t="s">
        <v>9</v>
      </c>
      <c r="E690" s="4" t="s">
        <v>5900</v>
      </c>
      <c r="F690" s="102">
        <v>44502</v>
      </c>
      <c r="G690" s="4" t="s">
        <v>9</v>
      </c>
      <c r="H690" s="102"/>
      <c r="I690" s="4" t="s">
        <v>7364</v>
      </c>
      <c r="J690" s="4" t="s">
        <v>9</v>
      </c>
      <c r="K690" s="4" t="s">
        <v>5002</v>
      </c>
      <c r="L690" s="4" t="s">
        <v>9</v>
      </c>
      <c r="M690" s="4" t="s">
        <v>9</v>
      </c>
      <c r="N690" s="4" t="s">
        <v>5002</v>
      </c>
      <c r="O690" s="4" t="s">
        <v>4955</v>
      </c>
      <c r="P690" s="4" t="s">
        <v>5901</v>
      </c>
      <c r="Q690" s="4" t="s">
        <v>9</v>
      </c>
      <c r="R690" s="4" t="s">
        <v>9</v>
      </c>
      <c r="S690" s="4" t="s">
        <v>11</v>
      </c>
      <c r="T690" s="4" t="s">
        <v>1449</v>
      </c>
      <c r="U690" s="4" t="s">
        <v>5902</v>
      </c>
      <c r="V690" s="102"/>
      <c r="W690" s="4" t="s">
        <v>5902</v>
      </c>
      <c r="X690" s="4" t="s">
        <v>9</v>
      </c>
      <c r="Y690" s="4" t="s">
        <v>11</v>
      </c>
      <c r="Z690" s="4" t="s">
        <v>9</v>
      </c>
      <c r="AA690" s="4" t="s">
        <v>9</v>
      </c>
      <c r="AB690" s="102"/>
      <c r="AC690" s="102"/>
      <c r="AD690" s="102"/>
      <c r="AE690" s="102">
        <v>44502</v>
      </c>
      <c r="AF690" s="102"/>
      <c r="AG690" s="102"/>
      <c r="AH690" s="4" t="s">
        <v>5903</v>
      </c>
      <c r="AI690" s="4" t="s">
        <v>9</v>
      </c>
      <c r="AJ690" s="4" t="s">
        <v>9</v>
      </c>
      <c r="AK690" s="4" t="s">
        <v>9</v>
      </c>
      <c r="AL690" s="4" t="s">
        <v>5904</v>
      </c>
      <c r="AM690" s="4" t="s">
        <v>5905</v>
      </c>
      <c r="AN690" s="4" t="s">
        <v>9</v>
      </c>
      <c r="AO690" s="4" t="s">
        <v>9</v>
      </c>
      <c r="AP690" s="4" t="s">
        <v>5902</v>
      </c>
      <c r="AQ690" s="4" t="s">
        <v>9</v>
      </c>
      <c r="AR690" s="4" t="s">
        <v>9</v>
      </c>
      <c r="AS690" s="4" t="s">
        <v>9</v>
      </c>
      <c r="AT690" s="4" t="s">
        <v>9</v>
      </c>
      <c r="AU690" s="4" t="s">
        <v>9</v>
      </c>
      <c r="AV690" s="102"/>
      <c r="AW690" s="4" t="s">
        <v>5902</v>
      </c>
      <c r="AX690" s="4" t="s">
        <v>9</v>
      </c>
      <c r="AY690" s="4" t="s">
        <v>9</v>
      </c>
      <c r="AZ690" s="4" t="s">
        <v>9</v>
      </c>
      <c r="BA690" s="4" t="s">
        <v>9</v>
      </c>
      <c r="BB690" s="103">
        <v>0</v>
      </c>
      <c r="BC690" s="102"/>
      <c r="BD690" s="4" t="s">
        <v>9</v>
      </c>
      <c r="BE690" s="102"/>
      <c r="BF690" s="102"/>
      <c r="BG690" s="4" t="s">
        <v>9</v>
      </c>
      <c r="BH690" s="4" t="s">
        <v>5906</v>
      </c>
      <c r="BI690" s="4" t="s">
        <v>9</v>
      </c>
      <c r="BJ690" s="4" t="s">
        <v>9</v>
      </c>
      <c r="BK690" s="4" t="s">
        <v>9</v>
      </c>
      <c r="BL690" s="4" t="s">
        <v>9</v>
      </c>
      <c r="BM690" s="4" t="s">
        <v>9</v>
      </c>
      <c r="BN690" s="4" t="s">
        <v>5907</v>
      </c>
      <c r="BO690" s="4" t="s">
        <v>5908</v>
      </c>
      <c r="BP690" s="4" t="s">
        <v>9</v>
      </c>
      <c r="BQ690" s="4" t="s">
        <v>9</v>
      </c>
      <c r="BR690" s="4" t="s">
        <v>5902</v>
      </c>
      <c r="BS690" s="4" t="s">
        <v>9</v>
      </c>
      <c r="BT690" s="4" t="s">
        <v>9</v>
      </c>
      <c r="BU690" s="4" t="s">
        <v>9</v>
      </c>
      <c r="BV690" s="4" t="s">
        <v>9</v>
      </c>
      <c r="BW690" s="4" t="s">
        <v>9</v>
      </c>
      <c r="BX690" s="4" t="s">
        <v>5901</v>
      </c>
      <c r="BY690" s="4" t="s">
        <v>9</v>
      </c>
      <c r="BZ690" s="4" t="s">
        <v>9</v>
      </c>
      <c r="CA690" s="4" t="s">
        <v>9</v>
      </c>
      <c r="CB690" s="4" t="s">
        <v>9</v>
      </c>
      <c r="CC690" s="4" t="s">
        <v>9</v>
      </c>
      <c r="CD690" s="4" t="s">
        <v>9</v>
      </c>
      <c r="CE690" s="4" t="s">
        <v>9</v>
      </c>
      <c r="CF690" s="4" t="s">
        <v>5902</v>
      </c>
      <c r="CG690" s="4" t="s">
        <v>9</v>
      </c>
      <c r="CH690" s="4" t="s">
        <v>9</v>
      </c>
      <c r="CI690" s="4" t="s">
        <v>9</v>
      </c>
      <c r="CJ690" s="4" t="s">
        <v>9</v>
      </c>
      <c r="CK690" s="104">
        <v>0.51761574074074002</v>
      </c>
      <c r="CL690" s="104">
        <v>0</v>
      </c>
      <c r="CM690" s="4" t="s">
        <v>9</v>
      </c>
      <c r="CN690" s="4" t="s">
        <v>5902</v>
      </c>
      <c r="CO690" s="4" t="s">
        <v>9</v>
      </c>
      <c r="CP690" s="4" t="s">
        <v>9</v>
      </c>
      <c r="CQ690" s="4" t="s">
        <v>9</v>
      </c>
      <c r="CR690" s="4" t="s">
        <v>9</v>
      </c>
      <c r="CS690" s="4" t="s">
        <v>9</v>
      </c>
      <c r="CT690" s="4" t="s">
        <v>9</v>
      </c>
      <c r="CU690" s="4" t="s">
        <v>9</v>
      </c>
      <c r="CV690" s="4" t="s">
        <v>11</v>
      </c>
      <c r="CW690" s="4" t="s">
        <v>5909</v>
      </c>
      <c r="CX690" s="4" t="s">
        <v>9</v>
      </c>
      <c r="CY690" s="4" t="s">
        <v>9</v>
      </c>
      <c r="CZ690" s="4" t="s">
        <v>9</v>
      </c>
      <c r="DA690" s="4" t="s">
        <v>9</v>
      </c>
      <c r="DB690" s="4" t="s">
        <v>9</v>
      </c>
      <c r="DC690" s="102"/>
      <c r="DE690" s="8" t="str">
        <f t="shared" si="20"/>
        <v>XQA520</v>
      </c>
      <c r="DF690" s="8" t="str">
        <f t="shared" si="21"/>
        <v>Master Control Maintenance</v>
      </c>
    </row>
    <row r="691" spans="1:110">
      <c r="A691" s="4" t="s">
        <v>6597</v>
      </c>
      <c r="B691" s="4" t="s">
        <v>5899</v>
      </c>
      <c r="C691" s="4" t="s">
        <v>4955</v>
      </c>
      <c r="D691" s="4" t="s">
        <v>9</v>
      </c>
      <c r="E691" s="4" t="s">
        <v>5900</v>
      </c>
      <c r="F691" s="102">
        <v>44502</v>
      </c>
      <c r="G691" s="4" t="s">
        <v>9</v>
      </c>
      <c r="H691" s="102"/>
      <c r="I691" s="4" t="s">
        <v>7365</v>
      </c>
      <c r="J691" s="4" t="s">
        <v>9</v>
      </c>
      <c r="K691" s="4" t="s">
        <v>5002</v>
      </c>
      <c r="L691" s="4" t="s">
        <v>9</v>
      </c>
      <c r="M691" s="4" t="s">
        <v>9</v>
      </c>
      <c r="N691" s="4" t="s">
        <v>5002</v>
      </c>
      <c r="O691" s="4" t="s">
        <v>4955</v>
      </c>
      <c r="P691" s="4" t="s">
        <v>5901</v>
      </c>
      <c r="Q691" s="4" t="s">
        <v>9</v>
      </c>
      <c r="R691" s="4" t="s">
        <v>9</v>
      </c>
      <c r="S691" s="4" t="s">
        <v>11</v>
      </c>
      <c r="T691" s="4" t="s">
        <v>1449</v>
      </c>
      <c r="U691" s="4" t="s">
        <v>5902</v>
      </c>
      <c r="V691" s="102"/>
      <c r="W691" s="4" t="s">
        <v>5902</v>
      </c>
      <c r="X691" s="4" t="s">
        <v>9</v>
      </c>
      <c r="Y691" s="4" t="s">
        <v>11</v>
      </c>
      <c r="Z691" s="4" t="s">
        <v>9</v>
      </c>
      <c r="AA691" s="4" t="s">
        <v>9</v>
      </c>
      <c r="AB691" s="102"/>
      <c r="AC691" s="102"/>
      <c r="AD691" s="102"/>
      <c r="AE691" s="102">
        <v>44502</v>
      </c>
      <c r="AF691" s="102"/>
      <c r="AG691" s="102"/>
      <c r="AH691" s="4" t="s">
        <v>5903</v>
      </c>
      <c r="AI691" s="4" t="s">
        <v>9</v>
      </c>
      <c r="AJ691" s="4" t="s">
        <v>9</v>
      </c>
      <c r="AK691" s="4" t="s">
        <v>9</v>
      </c>
      <c r="AL691" s="4" t="s">
        <v>5904</v>
      </c>
      <c r="AM691" s="4" t="s">
        <v>5905</v>
      </c>
      <c r="AN691" s="4" t="s">
        <v>9</v>
      </c>
      <c r="AO691" s="4" t="s">
        <v>9</v>
      </c>
      <c r="AP691" s="4" t="s">
        <v>5902</v>
      </c>
      <c r="AQ691" s="4" t="s">
        <v>9</v>
      </c>
      <c r="AR691" s="4" t="s">
        <v>9</v>
      </c>
      <c r="AS691" s="4" t="s">
        <v>9</v>
      </c>
      <c r="AT691" s="4" t="s">
        <v>9</v>
      </c>
      <c r="AU691" s="4" t="s">
        <v>9</v>
      </c>
      <c r="AV691" s="102"/>
      <c r="AW691" s="4" t="s">
        <v>5902</v>
      </c>
      <c r="AX691" s="4" t="s">
        <v>9</v>
      </c>
      <c r="AY691" s="4" t="s">
        <v>9</v>
      </c>
      <c r="AZ691" s="4" t="s">
        <v>9</v>
      </c>
      <c r="BA691" s="4" t="s">
        <v>9</v>
      </c>
      <c r="BB691" s="103">
        <v>0</v>
      </c>
      <c r="BC691" s="102"/>
      <c r="BD691" s="4" t="s">
        <v>9</v>
      </c>
      <c r="BE691" s="102"/>
      <c r="BF691" s="102"/>
      <c r="BG691" s="4" t="s">
        <v>9</v>
      </c>
      <c r="BH691" s="4" t="s">
        <v>5906</v>
      </c>
      <c r="BI691" s="4" t="s">
        <v>9</v>
      </c>
      <c r="BJ691" s="4" t="s">
        <v>9</v>
      </c>
      <c r="BK691" s="4" t="s">
        <v>9</v>
      </c>
      <c r="BL691" s="4" t="s">
        <v>9</v>
      </c>
      <c r="BM691" s="4" t="s">
        <v>9</v>
      </c>
      <c r="BN691" s="4" t="s">
        <v>5907</v>
      </c>
      <c r="BO691" s="4" t="s">
        <v>5908</v>
      </c>
      <c r="BP691" s="4" t="s">
        <v>9</v>
      </c>
      <c r="BQ691" s="4" t="s">
        <v>9</v>
      </c>
      <c r="BR691" s="4" t="s">
        <v>5902</v>
      </c>
      <c r="BS691" s="4" t="s">
        <v>9</v>
      </c>
      <c r="BT691" s="4" t="s">
        <v>9</v>
      </c>
      <c r="BU691" s="4" t="s">
        <v>9</v>
      </c>
      <c r="BV691" s="4" t="s">
        <v>9</v>
      </c>
      <c r="BW691" s="4" t="s">
        <v>9</v>
      </c>
      <c r="BX691" s="4" t="s">
        <v>5901</v>
      </c>
      <c r="BY691" s="4" t="s">
        <v>9</v>
      </c>
      <c r="BZ691" s="4" t="s">
        <v>9</v>
      </c>
      <c r="CA691" s="4" t="s">
        <v>9</v>
      </c>
      <c r="CB691" s="4" t="s">
        <v>9</v>
      </c>
      <c r="CC691" s="4" t="s">
        <v>9</v>
      </c>
      <c r="CD691" s="4" t="s">
        <v>9</v>
      </c>
      <c r="CE691" s="4" t="s">
        <v>9</v>
      </c>
      <c r="CF691" s="4" t="s">
        <v>5902</v>
      </c>
      <c r="CG691" s="4" t="s">
        <v>9</v>
      </c>
      <c r="CH691" s="4" t="s">
        <v>9</v>
      </c>
      <c r="CI691" s="4" t="s">
        <v>9</v>
      </c>
      <c r="CJ691" s="4" t="s">
        <v>9</v>
      </c>
      <c r="CK691" s="104">
        <v>0.51761574074074002</v>
      </c>
      <c r="CL691" s="104">
        <v>0</v>
      </c>
      <c r="CM691" s="4" t="s">
        <v>9</v>
      </c>
      <c r="CN691" s="4" t="s">
        <v>5902</v>
      </c>
      <c r="CO691" s="4" t="s">
        <v>9</v>
      </c>
      <c r="CP691" s="4" t="s">
        <v>9</v>
      </c>
      <c r="CQ691" s="4" t="s">
        <v>9</v>
      </c>
      <c r="CR691" s="4" t="s">
        <v>9</v>
      </c>
      <c r="CS691" s="4" t="s">
        <v>9</v>
      </c>
      <c r="CT691" s="4" t="s">
        <v>9</v>
      </c>
      <c r="CU691" s="4" t="s">
        <v>9</v>
      </c>
      <c r="CV691" s="4" t="s">
        <v>11</v>
      </c>
      <c r="CW691" s="4" t="s">
        <v>5909</v>
      </c>
      <c r="CX691" s="4" t="s">
        <v>9</v>
      </c>
      <c r="CY691" s="4" t="s">
        <v>9</v>
      </c>
      <c r="CZ691" s="4" t="s">
        <v>9</v>
      </c>
      <c r="DA691" s="4" t="s">
        <v>9</v>
      </c>
      <c r="DB691" s="4" t="s">
        <v>9</v>
      </c>
      <c r="DC691" s="102"/>
      <c r="DE691" s="8" t="str">
        <f t="shared" si="20"/>
        <v>XQA910</v>
      </c>
      <c r="DF691" s="8" t="str">
        <f t="shared" si="21"/>
        <v>Recall costs</v>
      </c>
    </row>
    <row r="692" spans="1:110">
      <c r="A692" s="4" t="s">
        <v>6598</v>
      </c>
      <c r="B692" s="4" t="s">
        <v>5899</v>
      </c>
      <c r="C692" s="4" t="s">
        <v>4955</v>
      </c>
      <c r="D692" s="4" t="s">
        <v>9</v>
      </c>
      <c r="E692" s="4" t="s">
        <v>5900</v>
      </c>
      <c r="F692" s="102">
        <v>44502</v>
      </c>
      <c r="G692" s="4" t="s">
        <v>9</v>
      </c>
      <c r="H692" s="102"/>
      <c r="I692" s="4" t="s">
        <v>7366</v>
      </c>
      <c r="J692" s="4" t="s">
        <v>9</v>
      </c>
      <c r="K692" s="4" t="s">
        <v>5002</v>
      </c>
      <c r="L692" s="4" t="s">
        <v>9</v>
      </c>
      <c r="M692" s="4" t="s">
        <v>9</v>
      </c>
      <c r="N692" s="4" t="s">
        <v>5002</v>
      </c>
      <c r="O692" s="4" t="s">
        <v>4955</v>
      </c>
      <c r="P692" s="4" t="s">
        <v>5901</v>
      </c>
      <c r="Q692" s="4" t="s">
        <v>9</v>
      </c>
      <c r="R692" s="4" t="s">
        <v>9</v>
      </c>
      <c r="S692" s="4" t="s">
        <v>11</v>
      </c>
      <c r="T692" s="4" t="s">
        <v>1449</v>
      </c>
      <c r="U692" s="4" t="s">
        <v>5902</v>
      </c>
      <c r="V692" s="102"/>
      <c r="W692" s="4" t="s">
        <v>5902</v>
      </c>
      <c r="X692" s="4" t="s">
        <v>9</v>
      </c>
      <c r="Y692" s="4" t="s">
        <v>11</v>
      </c>
      <c r="Z692" s="4" t="s">
        <v>9</v>
      </c>
      <c r="AA692" s="4" t="s">
        <v>9</v>
      </c>
      <c r="AB692" s="102"/>
      <c r="AC692" s="102"/>
      <c r="AD692" s="102"/>
      <c r="AE692" s="102">
        <v>44502</v>
      </c>
      <c r="AF692" s="102"/>
      <c r="AG692" s="102"/>
      <c r="AH692" s="4" t="s">
        <v>5903</v>
      </c>
      <c r="AI692" s="4" t="s">
        <v>9</v>
      </c>
      <c r="AJ692" s="4" t="s">
        <v>9</v>
      </c>
      <c r="AK692" s="4" t="s">
        <v>9</v>
      </c>
      <c r="AL692" s="4" t="s">
        <v>5904</v>
      </c>
      <c r="AM692" s="4" t="s">
        <v>5905</v>
      </c>
      <c r="AN692" s="4" t="s">
        <v>9</v>
      </c>
      <c r="AO692" s="4" t="s">
        <v>9</v>
      </c>
      <c r="AP692" s="4" t="s">
        <v>5902</v>
      </c>
      <c r="AQ692" s="4" t="s">
        <v>9</v>
      </c>
      <c r="AR692" s="4" t="s">
        <v>9</v>
      </c>
      <c r="AS692" s="4" t="s">
        <v>9</v>
      </c>
      <c r="AT692" s="4" t="s">
        <v>9</v>
      </c>
      <c r="AU692" s="4" t="s">
        <v>9</v>
      </c>
      <c r="AV692" s="102"/>
      <c r="AW692" s="4" t="s">
        <v>5902</v>
      </c>
      <c r="AX692" s="4" t="s">
        <v>9</v>
      </c>
      <c r="AY692" s="4" t="s">
        <v>9</v>
      </c>
      <c r="AZ692" s="4" t="s">
        <v>9</v>
      </c>
      <c r="BA692" s="4" t="s">
        <v>9</v>
      </c>
      <c r="BB692" s="103">
        <v>0</v>
      </c>
      <c r="BC692" s="102"/>
      <c r="BD692" s="4" t="s">
        <v>9</v>
      </c>
      <c r="BE692" s="102"/>
      <c r="BF692" s="102"/>
      <c r="BG692" s="4" t="s">
        <v>9</v>
      </c>
      <c r="BH692" s="4" t="s">
        <v>5906</v>
      </c>
      <c r="BI692" s="4" t="s">
        <v>9</v>
      </c>
      <c r="BJ692" s="4" t="s">
        <v>9</v>
      </c>
      <c r="BK692" s="4" t="s">
        <v>9</v>
      </c>
      <c r="BL692" s="4" t="s">
        <v>9</v>
      </c>
      <c r="BM692" s="4" t="s">
        <v>9</v>
      </c>
      <c r="BN692" s="4" t="s">
        <v>5907</v>
      </c>
      <c r="BO692" s="4" t="s">
        <v>5908</v>
      </c>
      <c r="BP692" s="4" t="s">
        <v>9</v>
      </c>
      <c r="BQ692" s="4" t="s">
        <v>9</v>
      </c>
      <c r="BR692" s="4" t="s">
        <v>5902</v>
      </c>
      <c r="BS692" s="4" t="s">
        <v>9</v>
      </c>
      <c r="BT692" s="4" t="s">
        <v>9</v>
      </c>
      <c r="BU692" s="4" t="s">
        <v>9</v>
      </c>
      <c r="BV692" s="4" t="s">
        <v>9</v>
      </c>
      <c r="BW692" s="4" t="s">
        <v>9</v>
      </c>
      <c r="BX692" s="4" t="s">
        <v>5901</v>
      </c>
      <c r="BY692" s="4" t="s">
        <v>9</v>
      </c>
      <c r="BZ692" s="4" t="s">
        <v>9</v>
      </c>
      <c r="CA692" s="4" t="s">
        <v>9</v>
      </c>
      <c r="CB692" s="4" t="s">
        <v>9</v>
      </c>
      <c r="CC692" s="4" t="s">
        <v>9</v>
      </c>
      <c r="CD692" s="4" t="s">
        <v>9</v>
      </c>
      <c r="CE692" s="4" t="s">
        <v>9</v>
      </c>
      <c r="CF692" s="4" t="s">
        <v>5902</v>
      </c>
      <c r="CG692" s="4" t="s">
        <v>9</v>
      </c>
      <c r="CH692" s="4" t="s">
        <v>9</v>
      </c>
      <c r="CI692" s="4" t="s">
        <v>9</v>
      </c>
      <c r="CJ692" s="4" t="s">
        <v>9</v>
      </c>
      <c r="CK692" s="104">
        <v>0.51761574074074002</v>
      </c>
      <c r="CL692" s="104">
        <v>0</v>
      </c>
      <c r="CM692" s="4" t="s">
        <v>9</v>
      </c>
      <c r="CN692" s="4" t="s">
        <v>5902</v>
      </c>
      <c r="CO692" s="4" t="s">
        <v>9</v>
      </c>
      <c r="CP692" s="4" t="s">
        <v>9</v>
      </c>
      <c r="CQ692" s="4" t="s">
        <v>9</v>
      </c>
      <c r="CR692" s="4" t="s">
        <v>9</v>
      </c>
      <c r="CS692" s="4" t="s">
        <v>9</v>
      </c>
      <c r="CT692" s="4" t="s">
        <v>9</v>
      </c>
      <c r="CU692" s="4" t="s">
        <v>9</v>
      </c>
      <c r="CV692" s="4" t="s">
        <v>11</v>
      </c>
      <c r="CW692" s="4" t="s">
        <v>5909</v>
      </c>
      <c r="CX692" s="4" t="s">
        <v>9</v>
      </c>
      <c r="CY692" s="4" t="s">
        <v>9</v>
      </c>
      <c r="CZ692" s="4" t="s">
        <v>9</v>
      </c>
      <c r="DA692" s="4" t="s">
        <v>9</v>
      </c>
      <c r="DB692" s="4" t="s">
        <v>9</v>
      </c>
      <c r="DC692" s="102"/>
      <c r="DE692" s="8" t="str">
        <f t="shared" si="20"/>
        <v>XQA920</v>
      </c>
      <c r="DF692" s="8" t="str">
        <f t="shared" si="21"/>
        <v>RORP Costs</v>
      </c>
    </row>
    <row r="693" spans="1:110">
      <c r="A693" s="4" t="s">
        <v>6599</v>
      </c>
      <c r="B693" s="4" t="s">
        <v>5899</v>
      </c>
      <c r="C693" s="4" t="s">
        <v>4955</v>
      </c>
      <c r="D693" s="4" t="s">
        <v>9</v>
      </c>
      <c r="E693" s="4" t="s">
        <v>5900</v>
      </c>
      <c r="F693" s="102">
        <v>44502</v>
      </c>
      <c r="G693" s="4" t="s">
        <v>9</v>
      </c>
      <c r="H693" s="102"/>
      <c r="I693" s="4" t="s">
        <v>7367</v>
      </c>
      <c r="J693" s="4" t="s">
        <v>9</v>
      </c>
      <c r="K693" s="4" t="s">
        <v>5002</v>
      </c>
      <c r="L693" s="4" t="s">
        <v>9</v>
      </c>
      <c r="M693" s="4" t="s">
        <v>9</v>
      </c>
      <c r="N693" s="4" t="s">
        <v>5002</v>
      </c>
      <c r="O693" s="4" t="s">
        <v>4955</v>
      </c>
      <c r="P693" s="4" t="s">
        <v>5901</v>
      </c>
      <c r="Q693" s="4" t="s">
        <v>9</v>
      </c>
      <c r="R693" s="4" t="s">
        <v>9</v>
      </c>
      <c r="S693" s="4" t="s">
        <v>11</v>
      </c>
      <c r="T693" s="4" t="s">
        <v>1449</v>
      </c>
      <c r="U693" s="4" t="s">
        <v>5902</v>
      </c>
      <c r="V693" s="102"/>
      <c r="W693" s="4" t="s">
        <v>5902</v>
      </c>
      <c r="X693" s="4" t="s">
        <v>9</v>
      </c>
      <c r="Y693" s="4" t="s">
        <v>11</v>
      </c>
      <c r="Z693" s="4" t="s">
        <v>9</v>
      </c>
      <c r="AA693" s="4" t="s">
        <v>9</v>
      </c>
      <c r="AB693" s="102"/>
      <c r="AC693" s="102"/>
      <c r="AD693" s="102"/>
      <c r="AE693" s="102">
        <v>44502</v>
      </c>
      <c r="AF693" s="102"/>
      <c r="AG693" s="102"/>
      <c r="AH693" s="4" t="s">
        <v>5903</v>
      </c>
      <c r="AI693" s="4" t="s">
        <v>9</v>
      </c>
      <c r="AJ693" s="4" t="s">
        <v>9</v>
      </c>
      <c r="AK693" s="4" t="s">
        <v>9</v>
      </c>
      <c r="AL693" s="4" t="s">
        <v>5904</v>
      </c>
      <c r="AM693" s="4" t="s">
        <v>5905</v>
      </c>
      <c r="AN693" s="4" t="s">
        <v>9</v>
      </c>
      <c r="AO693" s="4" t="s">
        <v>9</v>
      </c>
      <c r="AP693" s="4" t="s">
        <v>5902</v>
      </c>
      <c r="AQ693" s="4" t="s">
        <v>9</v>
      </c>
      <c r="AR693" s="4" t="s">
        <v>9</v>
      </c>
      <c r="AS693" s="4" t="s">
        <v>9</v>
      </c>
      <c r="AT693" s="4" t="s">
        <v>9</v>
      </c>
      <c r="AU693" s="4" t="s">
        <v>9</v>
      </c>
      <c r="AV693" s="102"/>
      <c r="AW693" s="4" t="s">
        <v>5902</v>
      </c>
      <c r="AX693" s="4" t="s">
        <v>9</v>
      </c>
      <c r="AY693" s="4" t="s">
        <v>9</v>
      </c>
      <c r="AZ693" s="4" t="s">
        <v>9</v>
      </c>
      <c r="BA693" s="4" t="s">
        <v>9</v>
      </c>
      <c r="BB693" s="103">
        <v>0</v>
      </c>
      <c r="BC693" s="102"/>
      <c r="BD693" s="4" t="s">
        <v>9</v>
      </c>
      <c r="BE693" s="102"/>
      <c r="BF693" s="102"/>
      <c r="BG693" s="4" t="s">
        <v>9</v>
      </c>
      <c r="BH693" s="4" t="s">
        <v>5906</v>
      </c>
      <c r="BI693" s="4" t="s">
        <v>9</v>
      </c>
      <c r="BJ693" s="4" t="s">
        <v>9</v>
      </c>
      <c r="BK693" s="4" t="s">
        <v>9</v>
      </c>
      <c r="BL693" s="4" t="s">
        <v>9</v>
      </c>
      <c r="BM693" s="4" t="s">
        <v>9</v>
      </c>
      <c r="BN693" s="4" t="s">
        <v>5907</v>
      </c>
      <c r="BO693" s="4" t="s">
        <v>5908</v>
      </c>
      <c r="BP693" s="4" t="s">
        <v>9</v>
      </c>
      <c r="BQ693" s="4" t="s">
        <v>9</v>
      </c>
      <c r="BR693" s="4" t="s">
        <v>5902</v>
      </c>
      <c r="BS693" s="4" t="s">
        <v>9</v>
      </c>
      <c r="BT693" s="4" t="s">
        <v>9</v>
      </c>
      <c r="BU693" s="4" t="s">
        <v>9</v>
      </c>
      <c r="BV693" s="4" t="s">
        <v>9</v>
      </c>
      <c r="BW693" s="4" t="s">
        <v>9</v>
      </c>
      <c r="BX693" s="4" t="s">
        <v>5901</v>
      </c>
      <c r="BY693" s="4" t="s">
        <v>9</v>
      </c>
      <c r="BZ693" s="4" t="s">
        <v>9</v>
      </c>
      <c r="CA693" s="4" t="s">
        <v>9</v>
      </c>
      <c r="CB693" s="4" t="s">
        <v>9</v>
      </c>
      <c r="CC693" s="4" t="s">
        <v>9</v>
      </c>
      <c r="CD693" s="4" t="s">
        <v>9</v>
      </c>
      <c r="CE693" s="4" t="s">
        <v>9</v>
      </c>
      <c r="CF693" s="4" t="s">
        <v>5902</v>
      </c>
      <c r="CG693" s="4" t="s">
        <v>9</v>
      </c>
      <c r="CH693" s="4" t="s">
        <v>9</v>
      </c>
      <c r="CI693" s="4" t="s">
        <v>9</v>
      </c>
      <c r="CJ693" s="4" t="s">
        <v>9</v>
      </c>
      <c r="CK693" s="104">
        <v>0.51761574074074002</v>
      </c>
      <c r="CL693" s="104">
        <v>0</v>
      </c>
      <c r="CM693" s="4" t="s">
        <v>9</v>
      </c>
      <c r="CN693" s="4" t="s">
        <v>5902</v>
      </c>
      <c r="CO693" s="4" t="s">
        <v>9</v>
      </c>
      <c r="CP693" s="4" t="s">
        <v>9</v>
      </c>
      <c r="CQ693" s="4" t="s">
        <v>9</v>
      </c>
      <c r="CR693" s="4" t="s">
        <v>9</v>
      </c>
      <c r="CS693" s="4" t="s">
        <v>9</v>
      </c>
      <c r="CT693" s="4" t="s">
        <v>9</v>
      </c>
      <c r="CU693" s="4" t="s">
        <v>9</v>
      </c>
      <c r="CV693" s="4" t="s">
        <v>11</v>
      </c>
      <c r="CW693" s="4" t="s">
        <v>5909</v>
      </c>
      <c r="CX693" s="4" t="s">
        <v>9</v>
      </c>
      <c r="CY693" s="4" t="s">
        <v>9</v>
      </c>
      <c r="CZ693" s="4" t="s">
        <v>9</v>
      </c>
      <c r="DA693" s="4" t="s">
        <v>9</v>
      </c>
      <c r="DB693" s="4" t="s">
        <v>9</v>
      </c>
      <c r="DC693" s="102"/>
      <c r="DE693" s="8" t="str">
        <f t="shared" si="20"/>
        <v>XQG200</v>
      </c>
      <c r="DF693" s="8" t="str">
        <f t="shared" si="21"/>
        <v>Regulatory - MPI</v>
      </c>
    </row>
    <row r="694" spans="1:110">
      <c r="A694" s="4" t="s">
        <v>6600</v>
      </c>
      <c r="B694" s="4" t="s">
        <v>5899</v>
      </c>
      <c r="C694" s="4" t="s">
        <v>4955</v>
      </c>
      <c r="D694" s="4" t="s">
        <v>9</v>
      </c>
      <c r="E694" s="4" t="s">
        <v>5900</v>
      </c>
      <c r="F694" s="102">
        <v>44502</v>
      </c>
      <c r="G694" s="4" t="s">
        <v>9</v>
      </c>
      <c r="H694" s="102"/>
      <c r="I694" s="4" t="s">
        <v>7368</v>
      </c>
      <c r="J694" s="4" t="s">
        <v>9</v>
      </c>
      <c r="K694" s="4" t="s">
        <v>5002</v>
      </c>
      <c r="L694" s="4" t="s">
        <v>9</v>
      </c>
      <c r="M694" s="4" t="s">
        <v>9</v>
      </c>
      <c r="N694" s="4" t="s">
        <v>5002</v>
      </c>
      <c r="O694" s="4" t="s">
        <v>4955</v>
      </c>
      <c r="P694" s="4" t="s">
        <v>5901</v>
      </c>
      <c r="Q694" s="4" t="s">
        <v>9</v>
      </c>
      <c r="R694" s="4" t="s">
        <v>9</v>
      </c>
      <c r="S694" s="4" t="s">
        <v>11</v>
      </c>
      <c r="T694" s="4" t="s">
        <v>1449</v>
      </c>
      <c r="U694" s="4" t="s">
        <v>5902</v>
      </c>
      <c r="V694" s="102"/>
      <c r="W694" s="4" t="s">
        <v>5902</v>
      </c>
      <c r="X694" s="4" t="s">
        <v>9</v>
      </c>
      <c r="Y694" s="4" t="s">
        <v>11</v>
      </c>
      <c r="Z694" s="4" t="s">
        <v>9</v>
      </c>
      <c r="AA694" s="4" t="s">
        <v>9</v>
      </c>
      <c r="AB694" s="102"/>
      <c r="AC694" s="102"/>
      <c r="AD694" s="102"/>
      <c r="AE694" s="102">
        <v>44502</v>
      </c>
      <c r="AF694" s="102"/>
      <c r="AG694" s="102"/>
      <c r="AH694" s="4" t="s">
        <v>5903</v>
      </c>
      <c r="AI694" s="4" t="s">
        <v>9</v>
      </c>
      <c r="AJ694" s="4" t="s">
        <v>9</v>
      </c>
      <c r="AK694" s="4" t="s">
        <v>9</v>
      </c>
      <c r="AL694" s="4" t="s">
        <v>5904</v>
      </c>
      <c r="AM694" s="4" t="s">
        <v>5905</v>
      </c>
      <c r="AN694" s="4" t="s">
        <v>9</v>
      </c>
      <c r="AO694" s="4" t="s">
        <v>9</v>
      </c>
      <c r="AP694" s="4" t="s">
        <v>5902</v>
      </c>
      <c r="AQ694" s="4" t="s">
        <v>9</v>
      </c>
      <c r="AR694" s="4" t="s">
        <v>9</v>
      </c>
      <c r="AS694" s="4" t="s">
        <v>9</v>
      </c>
      <c r="AT694" s="4" t="s">
        <v>9</v>
      </c>
      <c r="AU694" s="4" t="s">
        <v>9</v>
      </c>
      <c r="AV694" s="102"/>
      <c r="AW694" s="4" t="s">
        <v>5902</v>
      </c>
      <c r="AX694" s="4" t="s">
        <v>9</v>
      </c>
      <c r="AY694" s="4" t="s">
        <v>9</v>
      </c>
      <c r="AZ694" s="4" t="s">
        <v>9</v>
      </c>
      <c r="BA694" s="4" t="s">
        <v>9</v>
      </c>
      <c r="BB694" s="103">
        <v>0</v>
      </c>
      <c r="BC694" s="102"/>
      <c r="BD694" s="4" t="s">
        <v>9</v>
      </c>
      <c r="BE694" s="102"/>
      <c r="BF694" s="102"/>
      <c r="BG694" s="4" t="s">
        <v>9</v>
      </c>
      <c r="BH694" s="4" t="s">
        <v>5906</v>
      </c>
      <c r="BI694" s="4" t="s">
        <v>9</v>
      </c>
      <c r="BJ694" s="4" t="s">
        <v>9</v>
      </c>
      <c r="BK694" s="4" t="s">
        <v>9</v>
      </c>
      <c r="BL694" s="4" t="s">
        <v>9</v>
      </c>
      <c r="BM694" s="4" t="s">
        <v>9</v>
      </c>
      <c r="BN694" s="4" t="s">
        <v>5907</v>
      </c>
      <c r="BO694" s="4" t="s">
        <v>5908</v>
      </c>
      <c r="BP694" s="4" t="s">
        <v>9</v>
      </c>
      <c r="BQ694" s="4" t="s">
        <v>9</v>
      </c>
      <c r="BR694" s="4" t="s">
        <v>5902</v>
      </c>
      <c r="BS694" s="4" t="s">
        <v>9</v>
      </c>
      <c r="BT694" s="4" t="s">
        <v>9</v>
      </c>
      <c r="BU694" s="4" t="s">
        <v>9</v>
      </c>
      <c r="BV694" s="4" t="s">
        <v>9</v>
      </c>
      <c r="BW694" s="4" t="s">
        <v>9</v>
      </c>
      <c r="BX694" s="4" t="s">
        <v>5901</v>
      </c>
      <c r="BY694" s="4" t="s">
        <v>9</v>
      </c>
      <c r="BZ694" s="4" t="s">
        <v>9</v>
      </c>
      <c r="CA694" s="4" t="s">
        <v>9</v>
      </c>
      <c r="CB694" s="4" t="s">
        <v>9</v>
      </c>
      <c r="CC694" s="4" t="s">
        <v>9</v>
      </c>
      <c r="CD694" s="4" t="s">
        <v>9</v>
      </c>
      <c r="CE694" s="4" t="s">
        <v>9</v>
      </c>
      <c r="CF694" s="4" t="s">
        <v>5902</v>
      </c>
      <c r="CG694" s="4" t="s">
        <v>9</v>
      </c>
      <c r="CH694" s="4" t="s">
        <v>9</v>
      </c>
      <c r="CI694" s="4" t="s">
        <v>9</v>
      </c>
      <c r="CJ694" s="4" t="s">
        <v>9</v>
      </c>
      <c r="CK694" s="104">
        <v>0.51761574074074002</v>
      </c>
      <c r="CL694" s="104">
        <v>0</v>
      </c>
      <c r="CM694" s="4" t="s">
        <v>9</v>
      </c>
      <c r="CN694" s="4" t="s">
        <v>5902</v>
      </c>
      <c r="CO694" s="4" t="s">
        <v>9</v>
      </c>
      <c r="CP694" s="4" t="s">
        <v>9</v>
      </c>
      <c r="CQ694" s="4" t="s">
        <v>9</v>
      </c>
      <c r="CR694" s="4" t="s">
        <v>9</v>
      </c>
      <c r="CS694" s="4" t="s">
        <v>9</v>
      </c>
      <c r="CT694" s="4" t="s">
        <v>9</v>
      </c>
      <c r="CU694" s="4" t="s">
        <v>9</v>
      </c>
      <c r="CV694" s="4" t="s">
        <v>11</v>
      </c>
      <c r="CW694" s="4" t="s">
        <v>5909</v>
      </c>
      <c r="CX694" s="4" t="s">
        <v>9</v>
      </c>
      <c r="CY694" s="4" t="s">
        <v>9</v>
      </c>
      <c r="CZ694" s="4" t="s">
        <v>9</v>
      </c>
      <c r="DA694" s="4" t="s">
        <v>9</v>
      </c>
      <c r="DB694" s="4" t="s">
        <v>9</v>
      </c>
      <c r="DC694" s="102"/>
      <c r="DE694" s="8" t="str">
        <f t="shared" si="20"/>
        <v>XQG300</v>
      </c>
      <c r="DF694" s="8" t="str">
        <f t="shared" si="21"/>
        <v>Religious</v>
      </c>
    </row>
    <row r="695" spans="1:110">
      <c r="A695" s="4" t="s">
        <v>6601</v>
      </c>
      <c r="B695" s="4" t="s">
        <v>5899</v>
      </c>
      <c r="C695" s="4" t="s">
        <v>4955</v>
      </c>
      <c r="D695" s="4" t="s">
        <v>9</v>
      </c>
      <c r="E695" s="4" t="s">
        <v>5900</v>
      </c>
      <c r="F695" s="102">
        <v>44502</v>
      </c>
      <c r="G695" s="4" t="s">
        <v>9</v>
      </c>
      <c r="H695" s="102"/>
      <c r="I695" s="4" t="s">
        <v>7369</v>
      </c>
      <c r="J695" s="4" t="s">
        <v>9</v>
      </c>
      <c r="K695" s="4" t="s">
        <v>5002</v>
      </c>
      <c r="L695" s="4" t="s">
        <v>9</v>
      </c>
      <c r="M695" s="4" t="s">
        <v>9</v>
      </c>
      <c r="N695" s="4" t="s">
        <v>5002</v>
      </c>
      <c r="O695" s="4" t="s">
        <v>4955</v>
      </c>
      <c r="P695" s="4" t="s">
        <v>5901</v>
      </c>
      <c r="Q695" s="4" t="s">
        <v>9</v>
      </c>
      <c r="R695" s="4" t="s">
        <v>9</v>
      </c>
      <c r="S695" s="4" t="s">
        <v>11</v>
      </c>
      <c r="T695" s="4" t="s">
        <v>1449</v>
      </c>
      <c r="U695" s="4" t="s">
        <v>5902</v>
      </c>
      <c r="V695" s="102"/>
      <c r="W695" s="4" t="s">
        <v>5902</v>
      </c>
      <c r="X695" s="4" t="s">
        <v>9</v>
      </c>
      <c r="Y695" s="4" t="s">
        <v>11</v>
      </c>
      <c r="Z695" s="4" t="s">
        <v>9</v>
      </c>
      <c r="AA695" s="4" t="s">
        <v>9</v>
      </c>
      <c r="AB695" s="102"/>
      <c r="AC695" s="102"/>
      <c r="AD695" s="102"/>
      <c r="AE695" s="102">
        <v>44502</v>
      </c>
      <c r="AF695" s="102"/>
      <c r="AG695" s="102"/>
      <c r="AH695" s="4" t="s">
        <v>5903</v>
      </c>
      <c r="AI695" s="4" t="s">
        <v>9</v>
      </c>
      <c r="AJ695" s="4" t="s">
        <v>9</v>
      </c>
      <c r="AK695" s="4" t="s">
        <v>9</v>
      </c>
      <c r="AL695" s="4" t="s">
        <v>5904</v>
      </c>
      <c r="AM695" s="4" t="s">
        <v>5905</v>
      </c>
      <c r="AN695" s="4" t="s">
        <v>9</v>
      </c>
      <c r="AO695" s="4" t="s">
        <v>9</v>
      </c>
      <c r="AP695" s="4" t="s">
        <v>5902</v>
      </c>
      <c r="AQ695" s="4" t="s">
        <v>9</v>
      </c>
      <c r="AR695" s="4" t="s">
        <v>9</v>
      </c>
      <c r="AS695" s="4" t="s">
        <v>9</v>
      </c>
      <c r="AT695" s="4" t="s">
        <v>9</v>
      </c>
      <c r="AU695" s="4" t="s">
        <v>9</v>
      </c>
      <c r="AV695" s="102"/>
      <c r="AW695" s="4" t="s">
        <v>5902</v>
      </c>
      <c r="AX695" s="4" t="s">
        <v>9</v>
      </c>
      <c r="AY695" s="4" t="s">
        <v>9</v>
      </c>
      <c r="AZ695" s="4" t="s">
        <v>9</v>
      </c>
      <c r="BA695" s="4" t="s">
        <v>9</v>
      </c>
      <c r="BB695" s="103">
        <v>0</v>
      </c>
      <c r="BC695" s="102"/>
      <c r="BD695" s="4" t="s">
        <v>9</v>
      </c>
      <c r="BE695" s="102"/>
      <c r="BF695" s="102"/>
      <c r="BG695" s="4" t="s">
        <v>9</v>
      </c>
      <c r="BH695" s="4" t="s">
        <v>5906</v>
      </c>
      <c r="BI695" s="4" t="s">
        <v>9</v>
      </c>
      <c r="BJ695" s="4" t="s">
        <v>9</v>
      </c>
      <c r="BK695" s="4" t="s">
        <v>9</v>
      </c>
      <c r="BL695" s="4" t="s">
        <v>9</v>
      </c>
      <c r="BM695" s="4" t="s">
        <v>9</v>
      </c>
      <c r="BN695" s="4" t="s">
        <v>5907</v>
      </c>
      <c r="BO695" s="4" t="s">
        <v>5908</v>
      </c>
      <c r="BP695" s="4" t="s">
        <v>9</v>
      </c>
      <c r="BQ695" s="4" t="s">
        <v>9</v>
      </c>
      <c r="BR695" s="4" t="s">
        <v>5902</v>
      </c>
      <c r="BS695" s="4" t="s">
        <v>9</v>
      </c>
      <c r="BT695" s="4" t="s">
        <v>9</v>
      </c>
      <c r="BU695" s="4" t="s">
        <v>9</v>
      </c>
      <c r="BV695" s="4" t="s">
        <v>9</v>
      </c>
      <c r="BW695" s="4" t="s">
        <v>9</v>
      </c>
      <c r="BX695" s="4" t="s">
        <v>5901</v>
      </c>
      <c r="BY695" s="4" t="s">
        <v>9</v>
      </c>
      <c r="BZ695" s="4" t="s">
        <v>9</v>
      </c>
      <c r="CA695" s="4" t="s">
        <v>9</v>
      </c>
      <c r="CB695" s="4" t="s">
        <v>9</v>
      </c>
      <c r="CC695" s="4" t="s">
        <v>9</v>
      </c>
      <c r="CD695" s="4" t="s">
        <v>9</v>
      </c>
      <c r="CE695" s="4" t="s">
        <v>9</v>
      </c>
      <c r="CF695" s="4" t="s">
        <v>5902</v>
      </c>
      <c r="CG695" s="4" t="s">
        <v>9</v>
      </c>
      <c r="CH695" s="4" t="s">
        <v>9</v>
      </c>
      <c r="CI695" s="4" t="s">
        <v>9</v>
      </c>
      <c r="CJ695" s="4" t="s">
        <v>9</v>
      </c>
      <c r="CK695" s="104">
        <v>0.51761574074074002</v>
      </c>
      <c r="CL695" s="104">
        <v>0</v>
      </c>
      <c r="CM695" s="4" t="s">
        <v>9</v>
      </c>
      <c r="CN695" s="4" t="s">
        <v>5902</v>
      </c>
      <c r="CO695" s="4" t="s">
        <v>9</v>
      </c>
      <c r="CP695" s="4" t="s">
        <v>9</v>
      </c>
      <c r="CQ695" s="4" t="s">
        <v>9</v>
      </c>
      <c r="CR695" s="4" t="s">
        <v>9</v>
      </c>
      <c r="CS695" s="4" t="s">
        <v>9</v>
      </c>
      <c r="CT695" s="4" t="s">
        <v>9</v>
      </c>
      <c r="CU695" s="4" t="s">
        <v>9</v>
      </c>
      <c r="CV695" s="4" t="s">
        <v>11</v>
      </c>
      <c r="CW695" s="4" t="s">
        <v>5909</v>
      </c>
      <c r="CX695" s="4" t="s">
        <v>9</v>
      </c>
      <c r="CY695" s="4" t="s">
        <v>9</v>
      </c>
      <c r="CZ695" s="4" t="s">
        <v>9</v>
      </c>
      <c r="DA695" s="4" t="s">
        <v>9</v>
      </c>
      <c r="DB695" s="4" t="s">
        <v>9</v>
      </c>
      <c r="DC695" s="102"/>
      <c r="DE695" s="8" t="str">
        <f t="shared" si="20"/>
        <v>XQG400</v>
      </c>
      <c r="DF695" s="8" t="str">
        <f t="shared" si="21"/>
        <v>FSSC22000</v>
      </c>
    </row>
    <row r="696" spans="1:110">
      <c r="A696" s="4" t="s">
        <v>6602</v>
      </c>
      <c r="B696" s="4" t="s">
        <v>5899</v>
      </c>
      <c r="C696" s="4" t="s">
        <v>4955</v>
      </c>
      <c r="D696" s="4" t="s">
        <v>9</v>
      </c>
      <c r="E696" s="4" t="s">
        <v>5900</v>
      </c>
      <c r="F696" s="102">
        <v>44502</v>
      </c>
      <c r="G696" s="4" t="s">
        <v>9</v>
      </c>
      <c r="H696" s="102"/>
      <c r="I696" s="4" t="s">
        <v>7370</v>
      </c>
      <c r="J696" s="4" t="s">
        <v>9</v>
      </c>
      <c r="K696" s="4" t="s">
        <v>5002</v>
      </c>
      <c r="L696" s="4" t="s">
        <v>9</v>
      </c>
      <c r="M696" s="4" t="s">
        <v>9</v>
      </c>
      <c r="N696" s="4" t="s">
        <v>5002</v>
      </c>
      <c r="O696" s="4" t="s">
        <v>4955</v>
      </c>
      <c r="P696" s="4" t="s">
        <v>5901</v>
      </c>
      <c r="Q696" s="4" t="s">
        <v>9</v>
      </c>
      <c r="R696" s="4" t="s">
        <v>9</v>
      </c>
      <c r="S696" s="4" t="s">
        <v>11</v>
      </c>
      <c r="T696" s="4" t="s">
        <v>1449</v>
      </c>
      <c r="U696" s="4" t="s">
        <v>5902</v>
      </c>
      <c r="V696" s="102"/>
      <c r="W696" s="4" t="s">
        <v>5902</v>
      </c>
      <c r="X696" s="4" t="s">
        <v>9</v>
      </c>
      <c r="Y696" s="4" t="s">
        <v>11</v>
      </c>
      <c r="Z696" s="4" t="s">
        <v>9</v>
      </c>
      <c r="AA696" s="4" t="s">
        <v>9</v>
      </c>
      <c r="AB696" s="102"/>
      <c r="AC696" s="102"/>
      <c r="AD696" s="102"/>
      <c r="AE696" s="102">
        <v>44502</v>
      </c>
      <c r="AF696" s="102"/>
      <c r="AG696" s="102"/>
      <c r="AH696" s="4" t="s">
        <v>5903</v>
      </c>
      <c r="AI696" s="4" t="s">
        <v>9</v>
      </c>
      <c r="AJ696" s="4" t="s">
        <v>9</v>
      </c>
      <c r="AK696" s="4" t="s">
        <v>9</v>
      </c>
      <c r="AL696" s="4" t="s">
        <v>5904</v>
      </c>
      <c r="AM696" s="4" t="s">
        <v>5905</v>
      </c>
      <c r="AN696" s="4" t="s">
        <v>9</v>
      </c>
      <c r="AO696" s="4" t="s">
        <v>9</v>
      </c>
      <c r="AP696" s="4" t="s">
        <v>5902</v>
      </c>
      <c r="AQ696" s="4" t="s">
        <v>9</v>
      </c>
      <c r="AR696" s="4" t="s">
        <v>9</v>
      </c>
      <c r="AS696" s="4" t="s">
        <v>9</v>
      </c>
      <c r="AT696" s="4" t="s">
        <v>9</v>
      </c>
      <c r="AU696" s="4" t="s">
        <v>9</v>
      </c>
      <c r="AV696" s="102"/>
      <c r="AW696" s="4" t="s">
        <v>5902</v>
      </c>
      <c r="AX696" s="4" t="s">
        <v>9</v>
      </c>
      <c r="AY696" s="4" t="s">
        <v>9</v>
      </c>
      <c r="AZ696" s="4" t="s">
        <v>9</v>
      </c>
      <c r="BA696" s="4" t="s">
        <v>9</v>
      </c>
      <c r="BB696" s="103">
        <v>0</v>
      </c>
      <c r="BC696" s="102"/>
      <c r="BD696" s="4" t="s">
        <v>9</v>
      </c>
      <c r="BE696" s="102"/>
      <c r="BF696" s="102"/>
      <c r="BG696" s="4" t="s">
        <v>9</v>
      </c>
      <c r="BH696" s="4" t="s">
        <v>5906</v>
      </c>
      <c r="BI696" s="4" t="s">
        <v>9</v>
      </c>
      <c r="BJ696" s="4" t="s">
        <v>9</v>
      </c>
      <c r="BK696" s="4" t="s">
        <v>9</v>
      </c>
      <c r="BL696" s="4" t="s">
        <v>9</v>
      </c>
      <c r="BM696" s="4" t="s">
        <v>9</v>
      </c>
      <c r="BN696" s="4" t="s">
        <v>5907</v>
      </c>
      <c r="BO696" s="4" t="s">
        <v>5908</v>
      </c>
      <c r="BP696" s="4" t="s">
        <v>9</v>
      </c>
      <c r="BQ696" s="4" t="s">
        <v>9</v>
      </c>
      <c r="BR696" s="4" t="s">
        <v>5902</v>
      </c>
      <c r="BS696" s="4" t="s">
        <v>9</v>
      </c>
      <c r="BT696" s="4" t="s">
        <v>9</v>
      </c>
      <c r="BU696" s="4" t="s">
        <v>9</v>
      </c>
      <c r="BV696" s="4" t="s">
        <v>9</v>
      </c>
      <c r="BW696" s="4" t="s">
        <v>9</v>
      </c>
      <c r="BX696" s="4" t="s">
        <v>5901</v>
      </c>
      <c r="BY696" s="4" t="s">
        <v>9</v>
      </c>
      <c r="BZ696" s="4" t="s">
        <v>9</v>
      </c>
      <c r="CA696" s="4" t="s">
        <v>9</v>
      </c>
      <c r="CB696" s="4" t="s">
        <v>9</v>
      </c>
      <c r="CC696" s="4" t="s">
        <v>9</v>
      </c>
      <c r="CD696" s="4" t="s">
        <v>9</v>
      </c>
      <c r="CE696" s="4" t="s">
        <v>9</v>
      </c>
      <c r="CF696" s="4" t="s">
        <v>5902</v>
      </c>
      <c r="CG696" s="4" t="s">
        <v>9</v>
      </c>
      <c r="CH696" s="4" t="s">
        <v>9</v>
      </c>
      <c r="CI696" s="4" t="s">
        <v>9</v>
      </c>
      <c r="CJ696" s="4" t="s">
        <v>9</v>
      </c>
      <c r="CK696" s="104">
        <v>0.51761574074074002</v>
      </c>
      <c r="CL696" s="104">
        <v>0</v>
      </c>
      <c r="CM696" s="4" t="s">
        <v>9</v>
      </c>
      <c r="CN696" s="4" t="s">
        <v>5902</v>
      </c>
      <c r="CO696" s="4" t="s">
        <v>9</v>
      </c>
      <c r="CP696" s="4" t="s">
        <v>9</v>
      </c>
      <c r="CQ696" s="4" t="s">
        <v>9</v>
      </c>
      <c r="CR696" s="4" t="s">
        <v>9</v>
      </c>
      <c r="CS696" s="4" t="s">
        <v>9</v>
      </c>
      <c r="CT696" s="4" t="s">
        <v>9</v>
      </c>
      <c r="CU696" s="4" t="s">
        <v>9</v>
      </c>
      <c r="CV696" s="4" t="s">
        <v>11</v>
      </c>
      <c r="CW696" s="4" t="s">
        <v>5909</v>
      </c>
      <c r="CX696" s="4" t="s">
        <v>9</v>
      </c>
      <c r="CY696" s="4" t="s">
        <v>9</v>
      </c>
      <c r="CZ696" s="4" t="s">
        <v>9</v>
      </c>
      <c r="DA696" s="4" t="s">
        <v>9</v>
      </c>
      <c r="DB696" s="4" t="s">
        <v>9</v>
      </c>
      <c r="DC696" s="102"/>
      <c r="DE696" s="8" t="str">
        <f t="shared" si="20"/>
        <v>XQG900</v>
      </c>
      <c r="DF696" s="8" t="str">
        <f t="shared" si="21"/>
        <v>Contingency</v>
      </c>
    </row>
    <row r="697" spans="1:110">
      <c r="A697" s="4" t="s">
        <v>6603</v>
      </c>
      <c r="B697" s="4" t="s">
        <v>5899</v>
      </c>
      <c r="C697" s="4" t="s">
        <v>4955</v>
      </c>
      <c r="D697" s="4" t="s">
        <v>9</v>
      </c>
      <c r="E697" s="4" t="s">
        <v>5900</v>
      </c>
      <c r="F697" s="102">
        <v>44502</v>
      </c>
      <c r="G697" s="4" t="s">
        <v>9</v>
      </c>
      <c r="H697" s="102"/>
      <c r="I697" s="4" t="s">
        <v>7371</v>
      </c>
      <c r="J697" s="4" t="s">
        <v>9</v>
      </c>
      <c r="K697" s="4" t="s">
        <v>5002</v>
      </c>
      <c r="L697" s="4" t="s">
        <v>9</v>
      </c>
      <c r="M697" s="4" t="s">
        <v>9</v>
      </c>
      <c r="N697" s="4" t="s">
        <v>5002</v>
      </c>
      <c r="O697" s="4" t="s">
        <v>4955</v>
      </c>
      <c r="P697" s="4" t="s">
        <v>5901</v>
      </c>
      <c r="Q697" s="4" t="s">
        <v>9</v>
      </c>
      <c r="R697" s="4" t="s">
        <v>9</v>
      </c>
      <c r="S697" s="4" t="s">
        <v>11</v>
      </c>
      <c r="T697" s="4" t="s">
        <v>1449</v>
      </c>
      <c r="U697" s="4" t="s">
        <v>5902</v>
      </c>
      <c r="V697" s="102"/>
      <c r="W697" s="4" t="s">
        <v>5902</v>
      </c>
      <c r="X697" s="4" t="s">
        <v>9</v>
      </c>
      <c r="Y697" s="4" t="s">
        <v>11</v>
      </c>
      <c r="Z697" s="4" t="s">
        <v>9</v>
      </c>
      <c r="AA697" s="4" t="s">
        <v>9</v>
      </c>
      <c r="AB697" s="102"/>
      <c r="AC697" s="102"/>
      <c r="AD697" s="102"/>
      <c r="AE697" s="102">
        <v>44502</v>
      </c>
      <c r="AF697" s="102"/>
      <c r="AG697" s="102"/>
      <c r="AH697" s="4" t="s">
        <v>5903</v>
      </c>
      <c r="AI697" s="4" t="s">
        <v>9</v>
      </c>
      <c r="AJ697" s="4" t="s">
        <v>9</v>
      </c>
      <c r="AK697" s="4" t="s">
        <v>9</v>
      </c>
      <c r="AL697" s="4" t="s">
        <v>5904</v>
      </c>
      <c r="AM697" s="4" t="s">
        <v>5905</v>
      </c>
      <c r="AN697" s="4" t="s">
        <v>9</v>
      </c>
      <c r="AO697" s="4" t="s">
        <v>9</v>
      </c>
      <c r="AP697" s="4" t="s">
        <v>5902</v>
      </c>
      <c r="AQ697" s="4" t="s">
        <v>9</v>
      </c>
      <c r="AR697" s="4" t="s">
        <v>9</v>
      </c>
      <c r="AS697" s="4" t="s">
        <v>9</v>
      </c>
      <c r="AT697" s="4" t="s">
        <v>9</v>
      </c>
      <c r="AU697" s="4" t="s">
        <v>9</v>
      </c>
      <c r="AV697" s="102"/>
      <c r="AW697" s="4" t="s">
        <v>5902</v>
      </c>
      <c r="AX697" s="4" t="s">
        <v>9</v>
      </c>
      <c r="AY697" s="4" t="s">
        <v>9</v>
      </c>
      <c r="AZ697" s="4" t="s">
        <v>9</v>
      </c>
      <c r="BA697" s="4" t="s">
        <v>9</v>
      </c>
      <c r="BB697" s="103">
        <v>0</v>
      </c>
      <c r="BC697" s="102"/>
      <c r="BD697" s="4" t="s">
        <v>9</v>
      </c>
      <c r="BE697" s="102"/>
      <c r="BF697" s="102"/>
      <c r="BG697" s="4" t="s">
        <v>9</v>
      </c>
      <c r="BH697" s="4" t="s">
        <v>5906</v>
      </c>
      <c r="BI697" s="4" t="s">
        <v>9</v>
      </c>
      <c r="BJ697" s="4" t="s">
        <v>9</v>
      </c>
      <c r="BK697" s="4" t="s">
        <v>9</v>
      </c>
      <c r="BL697" s="4" t="s">
        <v>9</v>
      </c>
      <c r="BM697" s="4" t="s">
        <v>9</v>
      </c>
      <c r="BN697" s="4" t="s">
        <v>5907</v>
      </c>
      <c r="BO697" s="4" t="s">
        <v>5908</v>
      </c>
      <c r="BP697" s="4" t="s">
        <v>9</v>
      </c>
      <c r="BQ697" s="4" t="s">
        <v>9</v>
      </c>
      <c r="BR697" s="4" t="s">
        <v>5902</v>
      </c>
      <c r="BS697" s="4" t="s">
        <v>9</v>
      </c>
      <c r="BT697" s="4" t="s">
        <v>9</v>
      </c>
      <c r="BU697" s="4" t="s">
        <v>9</v>
      </c>
      <c r="BV697" s="4" t="s">
        <v>9</v>
      </c>
      <c r="BW697" s="4" t="s">
        <v>9</v>
      </c>
      <c r="BX697" s="4" t="s">
        <v>5901</v>
      </c>
      <c r="BY697" s="4" t="s">
        <v>9</v>
      </c>
      <c r="BZ697" s="4" t="s">
        <v>9</v>
      </c>
      <c r="CA697" s="4" t="s">
        <v>9</v>
      </c>
      <c r="CB697" s="4" t="s">
        <v>9</v>
      </c>
      <c r="CC697" s="4" t="s">
        <v>9</v>
      </c>
      <c r="CD697" s="4" t="s">
        <v>9</v>
      </c>
      <c r="CE697" s="4" t="s">
        <v>9</v>
      </c>
      <c r="CF697" s="4" t="s">
        <v>5902</v>
      </c>
      <c r="CG697" s="4" t="s">
        <v>9</v>
      </c>
      <c r="CH697" s="4" t="s">
        <v>9</v>
      </c>
      <c r="CI697" s="4" t="s">
        <v>9</v>
      </c>
      <c r="CJ697" s="4" t="s">
        <v>9</v>
      </c>
      <c r="CK697" s="104">
        <v>0.51761574074074002</v>
      </c>
      <c r="CL697" s="104">
        <v>0</v>
      </c>
      <c r="CM697" s="4" t="s">
        <v>9</v>
      </c>
      <c r="CN697" s="4" t="s">
        <v>5902</v>
      </c>
      <c r="CO697" s="4" t="s">
        <v>9</v>
      </c>
      <c r="CP697" s="4" t="s">
        <v>9</v>
      </c>
      <c r="CQ697" s="4" t="s">
        <v>9</v>
      </c>
      <c r="CR697" s="4" t="s">
        <v>9</v>
      </c>
      <c r="CS697" s="4" t="s">
        <v>9</v>
      </c>
      <c r="CT697" s="4" t="s">
        <v>9</v>
      </c>
      <c r="CU697" s="4" t="s">
        <v>9</v>
      </c>
      <c r="CV697" s="4" t="s">
        <v>11</v>
      </c>
      <c r="CW697" s="4" t="s">
        <v>5909</v>
      </c>
      <c r="CX697" s="4" t="s">
        <v>9</v>
      </c>
      <c r="CY697" s="4" t="s">
        <v>9</v>
      </c>
      <c r="CZ697" s="4" t="s">
        <v>9</v>
      </c>
      <c r="DA697" s="4" t="s">
        <v>9</v>
      </c>
      <c r="DB697" s="4" t="s">
        <v>9</v>
      </c>
      <c r="DC697" s="102"/>
      <c r="DE697" s="8" t="str">
        <f t="shared" si="20"/>
        <v>XQL001</v>
      </c>
      <c r="DF697" s="8" t="str">
        <f t="shared" si="21"/>
        <v>Lab Efficiency Project</v>
      </c>
    </row>
    <row r="698" spans="1:110">
      <c r="A698" s="4" t="s">
        <v>6604</v>
      </c>
      <c r="B698" s="4" t="s">
        <v>5899</v>
      </c>
      <c r="C698" s="4" t="s">
        <v>4955</v>
      </c>
      <c r="D698" s="4" t="s">
        <v>9</v>
      </c>
      <c r="E698" s="4" t="s">
        <v>5900</v>
      </c>
      <c r="F698" s="102">
        <v>44502</v>
      </c>
      <c r="G698" s="4" t="s">
        <v>9</v>
      </c>
      <c r="H698" s="102"/>
      <c r="I698" s="4" t="s">
        <v>7372</v>
      </c>
      <c r="J698" s="4" t="s">
        <v>9</v>
      </c>
      <c r="K698" s="4" t="s">
        <v>5002</v>
      </c>
      <c r="L698" s="4" t="s">
        <v>9</v>
      </c>
      <c r="M698" s="4" t="s">
        <v>9</v>
      </c>
      <c r="N698" s="4" t="s">
        <v>5002</v>
      </c>
      <c r="O698" s="4" t="s">
        <v>4955</v>
      </c>
      <c r="P698" s="4" t="s">
        <v>5901</v>
      </c>
      <c r="Q698" s="4" t="s">
        <v>9</v>
      </c>
      <c r="R698" s="4" t="s">
        <v>9</v>
      </c>
      <c r="S698" s="4" t="s">
        <v>11</v>
      </c>
      <c r="T698" s="4" t="s">
        <v>1449</v>
      </c>
      <c r="U698" s="4" t="s">
        <v>5902</v>
      </c>
      <c r="V698" s="102"/>
      <c r="W698" s="4" t="s">
        <v>5902</v>
      </c>
      <c r="X698" s="4" t="s">
        <v>9</v>
      </c>
      <c r="Y698" s="4" t="s">
        <v>11</v>
      </c>
      <c r="Z698" s="4" t="s">
        <v>9</v>
      </c>
      <c r="AA698" s="4" t="s">
        <v>9</v>
      </c>
      <c r="AB698" s="102"/>
      <c r="AC698" s="102"/>
      <c r="AD698" s="102"/>
      <c r="AE698" s="102">
        <v>44502</v>
      </c>
      <c r="AF698" s="102"/>
      <c r="AG698" s="102"/>
      <c r="AH698" s="4" t="s">
        <v>5903</v>
      </c>
      <c r="AI698" s="4" t="s">
        <v>9</v>
      </c>
      <c r="AJ698" s="4" t="s">
        <v>9</v>
      </c>
      <c r="AK698" s="4" t="s">
        <v>9</v>
      </c>
      <c r="AL698" s="4" t="s">
        <v>5904</v>
      </c>
      <c r="AM698" s="4" t="s">
        <v>5905</v>
      </c>
      <c r="AN698" s="4" t="s">
        <v>9</v>
      </c>
      <c r="AO698" s="4" t="s">
        <v>9</v>
      </c>
      <c r="AP698" s="4" t="s">
        <v>5902</v>
      </c>
      <c r="AQ698" s="4" t="s">
        <v>9</v>
      </c>
      <c r="AR698" s="4" t="s">
        <v>9</v>
      </c>
      <c r="AS698" s="4" t="s">
        <v>9</v>
      </c>
      <c r="AT698" s="4" t="s">
        <v>9</v>
      </c>
      <c r="AU698" s="4" t="s">
        <v>9</v>
      </c>
      <c r="AV698" s="102"/>
      <c r="AW698" s="4" t="s">
        <v>5902</v>
      </c>
      <c r="AX698" s="4" t="s">
        <v>9</v>
      </c>
      <c r="AY698" s="4" t="s">
        <v>9</v>
      </c>
      <c r="AZ698" s="4" t="s">
        <v>9</v>
      </c>
      <c r="BA698" s="4" t="s">
        <v>9</v>
      </c>
      <c r="BB698" s="103">
        <v>0</v>
      </c>
      <c r="BC698" s="102"/>
      <c r="BD698" s="4" t="s">
        <v>9</v>
      </c>
      <c r="BE698" s="102"/>
      <c r="BF698" s="102"/>
      <c r="BG698" s="4" t="s">
        <v>9</v>
      </c>
      <c r="BH698" s="4" t="s">
        <v>5906</v>
      </c>
      <c r="BI698" s="4" t="s">
        <v>9</v>
      </c>
      <c r="BJ698" s="4" t="s">
        <v>9</v>
      </c>
      <c r="BK698" s="4" t="s">
        <v>9</v>
      </c>
      <c r="BL698" s="4" t="s">
        <v>9</v>
      </c>
      <c r="BM698" s="4" t="s">
        <v>9</v>
      </c>
      <c r="BN698" s="4" t="s">
        <v>5907</v>
      </c>
      <c r="BO698" s="4" t="s">
        <v>5908</v>
      </c>
      <c r="BP698" s="4" t="s">
        <v>9</v>
      </c>
      <c r="BQ698" s="4" t="s">
        <v>9</v>
      </c>
      <c r="BR698" s="4" t="s">
        <v>5902</v>
      </c>
      <c r="BS698" s="4" t="s">
        <v>9</v>
      </c>
      <c r="BT698" s="4" t="s">
        <v>9</v>
      </c>
      <c r="BU698" s="4" t="s">
        <v>9</v>
      </c>
      <c r="BV698" s="4" t="s">
        <v>9</v>
      </c>
      <c r="BW698" s="4" t="s">
        <v>9</v>
      </c>
      <c r="BX698" s="4" t="s">
        <v>5901</v>
      </c>
      <c r="BY698" s="4" t="s">
        <v>9</v>
      </c>
      <c r="BZ698" s="4" t="s">
        <v>9</v>
      </c>
      <c r="CA698" s="4" t="s">
        <v>9</v>
      </c>
      <c r="CB698" s="4" t="s">
        <v>9</v>
      </c>
      <c r="CC698" s="4" t="s">
        <v>9</v>
      </c>
      <c r="CD698" s="4" t="s">
        <v>9</v>
      </c>
      <c r="CE698" s="4" t="s">
        <v>9</v>
      </c>
      <c r="CF698" s="4" t="s">
        <v>5902</v>
      </c>
      <c r="CG698" s="4" t="s">
        <v>9</v>
      </c>
      <c r="CH698" s="4" t="s">
        <v>9</v>
      </c>
      <c r="CI698" s="4" t="s">
        <v>9</v>
      </c>
      <c r="CJ698" s="4" t="s">
        <v>9</v>
      </c>
      <c r="CK698" s="104">
        <v>0.51761574074074002</v>
      </c>
      <c r="CL698" s="104">
        <v>0</v>
      </c>
      <c r="CM698" s="4" t="s">
        <v>9</v>
      </c>
      <c r="CN698" s="4" t="s">
        <v>5902</v>
      </c>
      <c r="CO698" s="4" t="s">
        <v>9</v>
      </c>
      <c r="CP698" s="4" t="s">
        <v>9</v>
      </c>
      <c r="CQ698" s="4" t="s">
        <v>9</v>
      </c>
      <c r="CR698" s="4" t="s">
        <v>9</v>
      </c>
      <c r="CS698" s="4" t="s">
        <v>9</v>
      </c>
      <c r="CT698" s="4" t="s">
        <v>9</v>
      </c>
      <c r="CU698" s="4" t="s">
        <v>9</v>
      </c>
      <c r="CV698" s="4" t="s">
        <v>11</v>
      </c>
      <c r="CW698" s="4" t="s">
        <v>5909</v>
      </c>
      <c r="CX698" s="4" t="s">
        <v>9</v>
      </c>
      <c r="CY698" s="4" t="s">
        <v>9</v>
      </c>
      <c r="CZ698" s="4" t="s">
        <v>9</v>
      </c>
      <c r="DA698" s="4" t="s">
        <v>9</v>
      </c>
      <c r="DB698" s="4" t="s">
        <v>9</v>
      </c>
      <c r="DC698" s="102"/>
      <c r="DE698" s="8" t="str">
        <f t="shared" si="20"/>
        <v>XRD100</v>
      </c>
      <c r="DF698" s="8" t="str">
        <f t="shared" si="21"/>
        <v>Hyper - Immune</v>
      </c>
    </row>
    <row r="699" spans="1:110">
      <c r="A699" s="4" t="s">
        <v>6605</v>
      </c>
      <c r="B699" s="4" t="s">
        <v>5899</v>
      </c>
      <c r="C699" s="4" t="s">
        <v>4955</v>
      </c>
      <c r="D699" s="4" t="s">
        <v>9</v>
      </c>
      <c r="E699" s="4" t="s">
        <v>5900</v>
      </c>
      <c r="F699" s="102">
        <v>44502</v>
      </c>
      <c r="G699" s="4" t="s">
        <v>9</v>
      </c>
      <c r="H699" s="102"/>
      <c r="I699" s="4" t="s">
        <v>7373</v>
      </c>
      <c r="J699" s="4" t="s">
        <v>9</v>
      </c>
      <c r="K699" s="4" t="s">
        <v>5002</v>
      </c>
      <c r="L699" s="4" t="s">
        <v>9</v>
      </c>
      <c r="M699" s="4" t="s">
        <v>9</v>
      </c>
      <c r="N699" s="4" t="s">
        <v>5002</v>
      </c>
      <c r="O699" s="4" t="s">
        <v>4955</v>
      </c>
      <c r="P699" s="4" t="s">
        <v>5901</v>
      </c>
      <c r="Q699" s="4" t="s">
        <v>9</v>
      </c>
      <c r="R699" s="4" t="s">
        <v>9</v>
      </c>
      <c r="S699" s="4" t="s">
        <v>11</v>
      </c>
      <c r="T699" s="4" t="s">
        <v>1449</v>
      </c>
      <c r="U699" s="4" t="s">
        <v>5902</v>
      </c>
      <c r="V699" s="102"/>
      <c r="W699" s="4" t="s">
        <v>5902</v>
      </c>
      <c r="X699" s="4" t="s">
        <v>9</v>
      </c>
      <c r="Y699" s="4" t="s">
        <v>11</v>
      </c>
      <c r="Z699" s="4" t="s">
        <v>9</v>
      </c>
      <c r="AA699" s="4" t="s">
        <v>9</v>
      </c>
      <c r="AB699" s="102"/>
      <c r="AC699" s="102"/>
      <c r="AD699" s="102"/>
      <c r="AE699" s="102">
        <v>44502</v>
      </c>
      <c r="AF699" s="102"/>
      <c r="AG699" s="102"/>
      <c r="AH699" s="4" t="s">
        <v>5903</v>
      </c>
      <c r="AI699" s="4" t="s">
        <v>9</v>
      </c>
      <c r="AJ699" s="4" t="s">
        <v>9</v>
      </c>
      <c r="AK699" s="4" t="s">
        <v>9</v>
      </c>
      <c r="AL699" s="4" t="s">
        <v>5904</v>
      </c>
      <c r="AM699" s="4" t="s">
        <v>5905</v>
      </c>
      <c r="AN699" s="4" t="s">
        <v>9</v>
      </c>
      <c r="AO699" s="4" t="s">
        <v>9</v>
      </c>
      <c r="AP699" s="4" t="s">
        <v>5902</v>
      </c>
      <c r="AQ699" s="4" t="s">
        <v>9</v>
      </c>
      <c r="AR699" s="4" t="s">
        <v>9</v>
      </c>
      <c r="AS699" s="4" t="s">
        <v>9</v>
      </c>
      <c r="AT699" s="4" t="s">
        <v>9</v>
      </c>
      <c r="AU699" s="4" t="s">
        <v>9</v>
      </c>
      <c r="AV699" s="102"/>
      <c r="AW699" s="4" t="s">
        <v>5902</v>
      </c>
      <c r="AX699" s="4" t="s">
        <v>9</v>
      </c>
      <c r="AY699" s="4" t="s">
        <v>9</v>
      </c>
      <c r="AZ699" s="4" t="s">
        <v>9</v>
      </c>
      <c r="BA699" s="4" t="s">
        <v>9</v>
      </c>
      <c r="BB699" s="103">
        <v>0</v>
      </c>
      <c r="BC699" s="102"/>
      <c r="BD699" s="4" t="s">
        <v>9</v>
      </c>
      <c r="BE699" s="102"/>
      <c r="BF699" s="102"/>
      <c r="BG699" s="4" t="s">
        <v>9</v>
      </c>
      <c r="BH699" s="4" t="s">
        <v>5906</v>
      </c>
      <c r="BI699" s="4" t="s">
        <v>9</v>
      </c>
      <c r="BJ699" s="4" t="s">
        <v>9</v>
      </c>
      <c r="BK699" s="4" t="s">
        <v>9</v>
      </c>
      <c r="BL699" s="4" t="s">
        <v>9</v>
      </c>
      <c r="BM699" s="4" t="s">
        <v>9</v>
      </c>
      <c r="BN699" s="4" t="s">
        <v>5907</v>
      </c>
      <c r="BO699" s="4" t="s">
        <v>5908</v>
      </c>
      <c r="BP699" s="4" t="s">
        <v>9</v>
      </c>
      <c r="BQ699" s="4" t="s">
        <v>9</v>
      </c>
      <c r="BR699" s="4" t="s">
        <v>5902</v>
      </c>
      <c r="BS699" s="4" t="s">
        <v>9</v>
      </c>
      <c r="BT699" s="4" t="s">
        <v>9</v>
      </c>
      <c r="BU699" s="4" t="s">
        <v>9</v>
      </c>
      <c r="BV699" s="4" t="s">
        <v>9</v>
      </c>
      <c r="BW699" s="4" t="s">
        <v>9</v>
      </c>
      <c r="BX699" s="4" t="s">
        <v>5901</v>
      </c>
      <c r="BY699" s="4" t="s">
        <v>9</v>
      </c>
      <c r="BZ699" s="4" t="s">
        <v>9</v>
      </c>
      <c r="CA699" s="4" t="s">
        <v>9</v>
      </c>
      <c r="CB699" s="4" t="s">
        <v>9</v>
      </c>
      <c r="CC699" s="4" t="s">
        <v>9</v>
      </c>
      <c r="CD699" s="4" t="s">
        <v>9</v>
      </c>
      <c r="CE699" s="4" t="s">
        <v>9</v>
      </c>
      <c r="CF699" s="4" t="s">
        <v>5902</v>
      </c>
      <c r="CG699" s="4" t="s">
        <v>9</v>
      </c>
      <c r="CH699" s="4" t="s">
        <v>9</v>
      </c>
      <c r="CI699" s="4" t="s">
        <v>9</v>
      </c>
      <c r="CJ699" s="4" t="s">
        <v>9</v>
      </c>
      <c r="CK699" s="104">
        <v>0.51761574074074002</v>
      </c>
      <c r="CL699" s="104">
        <v>0</v>
      </c>
      <c r="CM699" s="4" t="s">
        <v>9</v>
      </c>
      <c r="CN699" s="4" t="s">
        <v>5902</v>
      </c>
      <c r="CO699" s="4" t="s">
        <v>9</v>
      </c>
      <c r="CP699" s="4" t="s">
        <v>9</v>
      </c>
      <c r="CQ699" s="4" t="s">
        <v>9</v>
      </c>
      <c r="CR699" s="4" t="s">
        <v>9</v>
      </c>
      <c r="CS699" s="4" t="s">
        <v>9</v>
      </c>
      <c r="CT699" s="4" t="s">
        <v>9</v>
      </c>
      <c r="CU699" s="4" t="s">
        <v>9</v>
      </c>
      <c r="CV699" s="4" t="s">
        <v>11</v>
      </c>
      <c r="CW699" s="4" t="s">
        <v>5909</v>
      </c>
      <c r="CX699" s="4" t="s">
        <v>9</v>
      </c>
      <c r="CY699" s="4" t="s">
        <v>9</v>
      </c>
      <c r="CZ699" s="4" t="s">
        <v>9</v>
      </c>
      <c r="DA699" s="4" t="s">
        <v>9</v>
      </c>
      <c r="DB699" s="4" t="s">
        <v>9</v>
      </c>
      <c r="DC699" s="102"/>
      <c r="DE699" s="8" t="str">
        <f t="shared" si="20"/>
        <v>XRD101</v>
      </c>
      <c r="DF699" s="8" t="str">
        <f t="shared" si="21"/>
        <v>PGP - Hyperimmune</v>
      </c>
    </row>
    <row r="700" spans="1:110">
      <c r="A700" s="4" t="s">
        <v>6606</v>
      </c>
      <c r="B700" s="4" t="s">
        <v>5899</v>
      </c>
      <c r="C700" s="4" t="s">
        <v>4955</v>
      </c>
      <c r="D700" s="4" t="s">
        <v>9</v>
      </c>
      <c r="E700" s="4" t="s">
        <v>5900</v>
      </c>
      <c r="F700" s="102">
        <v>44502</v>
      </c>
      <c r="G700" s="4" t="s">
        <v>9</v>
      </c>
      <c r="H700" s="102"/>
      <c r="I700" s="4" t="s">
        <v>7374</v>
      </c>
      <c r="J700" s="4" t="s">
        <v>9</v>
      </c>
      <c r="K700" s="4" t="s">
        <v>5002</v>
      </c>
      <c r="L700" s="4" t="s">
        <v>9</v>
      </c>
      <c r="M700" s="4" t="s">
        <v>9</v>
      </c>
      <c r="N700" s="4" t="s">
        <v>5002</v>
      </c>
      <c r="O700" s="4" t="s">
        <v>4955</v>
      </c>
      <c r="P700" s="4" t="s">
        <v>5901</v>
      </c>
      <c r="Q700" s="4" t="s">
        <v>9</v>
      </c>
      <c r="R700" s="4" t="s">
        <v>9</v>
      </c>
      <c r="S700" s="4" t="s">
        <v>11</v>
      </c>
      <c r="T700" s="4" t="s">
        <v>1449</v>
      </c>
      <c r="U700" s="4" t="s">
        <v>5902</v>
      </c>
      <c r="V700" s="102"/>
      <c r="W700" s="4" t="s">
        <v>5902</v>
      </c>
      <c r="X700" s="4" t="s">
        <v>9</v>
      </c>
      <c r="Y700" s="4" t="s">
        <v>11</v>
      </c>
      <c r="Z700" s="4" t="s">
        <v>9</v>
      </c>
      <c r="AA700" s="4" t="s">
        <v>9</v>
      </c>
      <c r="AB700" s="102"/>
      <c r="AC700" s="102"/>
      <c r="AD700" s="102"/>
      <c r="AE700" s="102">
        <v>44502</v>
      </c>
      <c r="AF700" s="102"/>
      <c r="AG700" s="102"/>
      <c r="AH700" s="4" t="s">
        <v>5903</v>
      </c>
      <c r="AI700" s="4" t="s">
        <v>9</v>
      </c>
      <c r="AJ700" s="4" t="s">
        <v>9</v>
      </c>
      <c r="AK700" s="4" t="s">
        <v>9</v>
      </c>
      <c r="AL700" s="4" t="s">
        <v>5904</v>
      </c>
      <c r="AM700" s="4" t="s">
        <v>5905</v>
      </c>
      <c r="AN700" s="4" t="s">
        <v>9</v>
      </c>
      <c r="AO700" s="4" t="s">
        <v>9</v>
      </c>
      <c r="AP700" s="4" t="s">
        <v>5902</v>
      </c>
      <c r="AQ700" s="4" t="s">
        <v>9</v>
      </c>
      <c r="AR700" s="4" t="s">
        <v>9</v>
      </c>
      <c r="AS700" s="4" t="s">
        <v>9</v>
      </c>
      <c r="AT700" s="4" t="s">
        <v>9</v>
      </c>
      <c r="AU700" s="4" t="s">
        <v>9</v>
      </c>
      <c r="AV700" s="102"/>
      <c r="AW700" s="4" t="s">
        <v>5902</v>
      </c>
      <c r="AX700" s="4" t="s">
        <v>9</v>
      </c>
      <c r="AY700" s="4" t="s">
        <v>9</v>
      </c>
      <c r="AZ700" s="4" t="s">
        <v>9</v>
      </c>
      <c r="BA700" s="4" t="s">
        <v>9</v>
      </c>
      <c r="BB700" s="103">
        <v>0</v>
      </c>
      <c r="BC700" s="102"/>
      <c r="BD700" s="4" t="s">
        <v>9</v>
      </c>
      <c r="BE700" s="102"/>
      <c r="BF700" s="102"/>
      <c r="BG700" s="4" t="s">
        <v>9</v>
      </c>
      <c r="BH700" s="4" t="s">
        <v>5906</v>
      </c>
      <c r="BI700" s="4" t="s">
        <v>9</v>
      </c>
      <c r="BJ700" s="4" t="s">
        <v>9</v>
      </c>
      <c r="BK700" s="4" t="s">
        <v>9</v>
      </c>
      <c r="BL700" s="4" t="s">
        <v>9</v>
      </c>
      <c r="BM700" s="4" t="s">
        <v>9</v>
      </c>
      <c r="BN700" s="4" t="s">
        <v>5907</v>
      </c>
      <c r="BO700" s="4" t="s">
        <v>5908</v>
      </c>
      <c r="BP700" s="4" t="s">
        <v>9</v>
      </c>
      <c r="BQ700" s="4" t="s">
        <v>9</v>
      </c>
      <c r="BR700" s="4" t="s">
        <v>5902</v>
      </c>
      <c r="BS700" s="4" t="s">
        <v>9</v>
      </c>
      <c r="BT700" s="4" t="s">
        <v>9</v>
      </c>
      <c r="BU700" s="4" t="s">
        <v>9</v>
      </c>
      <c r="BV700" s="4" t="s">
        <v>9</v>
      </c>
      <c r="BW700" s="4" t="s">
        <v>9</v>
      </c>
      <c r="BX700" s="4" t="s">
        <v>5901</v>
      </c>
      <c r="BY700" s="4" t="s">
        <v>9</v>
      </c>
      <c r="BZ700" s="4" t="s">
        <v>9</v>
      </c>
      <c r="CA700" s="4" t="s">
        <v>9</v>
      </c>
      <c r="CB700" s="4" t="s">
        <v>9</v>
      </c>
      <c r="CC700" s="4" t="s">
        <v>9</v>
      </c>
      <c r="CD700" s="4" t="s">
        <v>9</v>
      </c>
      <c r="CE700" s="4" t="s">
        <v>9</v>
      </c>
      <c r="CF700" s="4" t="s">
        <v>5902</v>
      </c>
      <c r="CG700" s="4" t="s">
        <v>9</v>
      </c>
      <c r="CH700" s="4" t="s">
        <v>9</v>
      </c>
      <c r="CI700" s="4" t="s">
        <v>9</v>
      </c>
      <c r="CJ700" s="4" t="s">
        <v>9</v>
      </c>
      <c r="CK700" s="104">
        <v>0.51761574074074002</v>
      </c>
      <c r="CL700" s="104">
        <v>0</v>
      </c>
      <c r="CM700" s="4" t="s">
        <v>9</v>
      </c>
      <c r="CN700" s="4" t="s">
        <v>5902</v>
      </c>
      <c r="CO700" s="4" t="s">
        <v>9</v>
      </c>
      <c r="CP700" s="4" t="s">
        <v>9</v>
      </c>
      <c r="CQ700" s="4" t="s">
        <v>9</v>
      </c>
      <c r="CR700" s="4" t="s">
        <v>9</v>
      </c>
      <c r="CS700" s="4" t="s">
        <v>9</v>
      </c>
      <c r="CT700" s="4" t="s">
        <v>9</v>
      </c>
      <c r="CU700" s="4" t="s">
        <v>9</v>
      </c>
      <c r="CV700" s="4" t="s">
        <v>11</v>
      </c>
      <c r="CW700" s="4" t="s">
        <v>5909</v>
      </c>
      <c r="CX700" s="4" t="s">
        <v>9</v>
      </c>
      <c r="CY700" s="4" t="s">
        <v>9</v>
      </c>
      <c r="CZ700" s="4" t="s">
        <v>9</v>
      </c>
      <c r="DA700" s="4" t="s">
        <v>9</v>
      </c>
      <c r="DB700" s="4" t="s">
        <v>9</v>
      </c>
      <c r="DC700" s="102"/>
      <c r="DE700" s="8" t="str">
        <f t="shared" si="20"/>
        <v>XRD102</v>
      </c>
      <c r="DF700" s="8" t="str">
        <f t="shared" si="21"/>
        <v>PGP - Night milk</v>
      </c>
    </row>
    <row r="701" spans="1:110">
      <c r="A701" s="4" t="s">
        <v>6607</v>
      </c>
      <c r="B701" s="4" t="s">
        <v>5899</v>
      </c>
      <c r="C701" s="4" t="s">
        <v>4955</v>
      </c>
      <c r="D701" s="4" t="s">
        <v>9</v>
      </c>
      <c r="E701" s="4" t="s">
        <v>5900</v>
      </c>
      <c r="F701" s="102">
        <v>44502</v>
      </c>
      <c r="G701" s="4" t="s">
        <v>9</v>
      </c>
      <c r="H701" s="102"/>
      <c r="I701" s="4" t="s">
        <v>7375</v>
      </c>
      <c r="J701" s="4" t="s">
        <v>9</v>
      </c>
      <c r="K701" s="4" t="s">
        <v>5002</v>
      </c>
      <c r="L701" s="4" t="s">
        <v>9</v>
      </c>
      <c r="M701" s="4" t="s">
        <v>9</v>
      </c>
      <c r="N701" s="4" t="s">
        <v>5002</v>
      </c>
      <c r="O701" s="4" t="s">
        <v>4955</v>
      </c>
      <c r="P701" s="4" t="s">
        <v>5901</v>
      </c>
      <c r="Q701" s="4" t="s">
        <v>9</v>
      </c>
      <c r="R701" s="4" t="s">
        <v>9</v>
      </c>
      <c r="S701" s="4" t="s">
        <v>11</v>
      </c>
      <c r="T701" s="4" t="s">
        <v>1449</v>
      </c>
      <c r="U701" s="4" t="s">
        <v>5902</v>
      </c>
      <c r="V701" s="102"/>
      <c r="W701" s="4" t="s">
        <v>5902</v>
      </c>
      <c r="X701" s="4" t="s">
        <v>9</v>
      </c>
      <c r="Y701" s="4" t="s">
        <v>11</v>
      </c>
      <c r="Z701" s="4" t="s">
        <v>9</v>
      </c>
      <c r="AA701" s="4" t="s">
        <v>9</v>
      </c>
      <c r="AB701" s="102"/>
      <c r="AC701" s="102"/>
      <c r="AD701" s="102"/>
      <c r="AE701" s="102">
        <v>44502</v>
      </c>
      <c r="AF701" s="102"/>
      <c r="AG701" s="102"/>
      <c r="AH701" s="4" t="s">
        <v>5903</v>
      </c>
      <c r="AI701" s="4" t="s">
        <v>9</v>
      </c>
      <c r="AJ701" s="4" t="s">
        <v>9</v>
      </c>
      <c r="AK701" s="4" t="s">
        <v>9</v>
      </c>
      <c r="AL701" s="4" t="s">
        <v>5904</v>
      </c>
      <c r="AM701" s="4" t="s">
        <v>5905</v>
      </c>
      <c r="AN701" s="4" t="s">
        <v>9</v>
      </c>
      <c r="AO701" s="4" t="s">
        <v>9</v>
      </c>
      <c r="AP701" s="4" t="s">
        <v>5902</v>
      </c>
      <c r="AQ701" s="4" t="s">
        <v>9</v>
      </c>
      <c r="AR701" s="4" t="s">
        <v>9</v>
      </c>
      <c r="AS701" s="4" t="s">
        <v>9</v>
      </c>
      <c r="AT701" s="4" t="s">
        <v>9</v>
      </c>
      <c r="AU701" s="4" t="s">
        <v>9</v>
      </c>
      <c r="AV701" s="102"/>
      <c r="AW701" s="4" t="s">
        <v>5902</v>
      </c>
      <c r="AX701" s="4" t="s">
        <v>9</v>
      </c>
      <c r="AY701" s="4" t="s">
        <v>9</v>
      </c>
      <c r="AZ701" s="4" t="s">
        <v>9</v>
      </c>
      <c r="BA701" s="4" t="s">
        <v>9</v>
      </c>
      <c r="BB701" s="103">
        <v>0</v>
      </c>
      <c r="BC701" s="102"/>
      <c r="BD701" s="4" t="s">
        <v>9</v>
      </c>
      <c r="BE701" s="102"/>
      <c r="BF701" s="102"/>
      <c r="BG701" s="4" t="s">
        <v>9</v>
      </c>
      <c r="BH701" s="4" t="s">
        <v>5906</v>
      </c>
      <c r="BI701" s="4" t="s">
        <v>9</v>
      </c>
      <c r="BJ701" s="4" t="s">
        <v>9</v>
      </c>
      <c r="BK701" s="4" t="s">
        <v>9</v>
      </c>
      <c r="BL701" s="4" t="s">
        <v>9</v>
      </c>
      <c r="BM701" s="4" t="s">
        <v>9</v>
      </c>
      <c r="BN701" s="4" t="s">
        <v>5907</v>
      </c>
      <c r="BO701" s="4" t="s">
        <v>5908</v>
      </c>
      <c r="BP701" s="4" t="s">
        <v>9</v>
      </c>
      <c r="BQ701" s="4" t="s">
        <v>9</v>
      </c>
      <c r="BR701" s="4" t="s">
        <v>5902</v>
      </c>
      <c r="BS701" s="4" t="s">
        <v>9</v>
      </c>
      <c r="BT701" s="4" t="s">
        <v>9</v>
      </c>
      <c r="BU701" s="4" t="s">
        <v>9</v>
      </c>
      <c r="BV701" s="4" t="s">
        <v>9</v>
      </c>
      <c r="BW701" s="4" t="s">
        <v>9</v>
      </c>
      <c r="BX701" s="4" t="s">
        <v>5901</v>
      </c>
      <c r="BY701" s="4" t="s">
        <v>9</v>
      </c>
      <c r="BZ701" s="4" t="s">
        <v>9</v>
      </c>
      <c r="CA701" s="4" t="s">
        <v>9</v>
      </c>
      <c r="CB701" s="4" t="s">
        <v>9</v>
      </c>
      <c r="CC701" s="4" t="s">
        <v>9</v>
      </c>
      <c r="CD701" s="4" t="s">
        <v>9</v>
      </c>
      <c r="CE701" s="4" t="s">
        <v>9</v>
      </c>
      <c r="CF701" s="4" t="s">
        <v>5902</v>
      </c>
      <c r="CG701" s="4" t="s">
        <v>9</v>
      </c>
      <c r="CH701" s="4" t="s">
        <v>9</v>
      </c>
      <c r="CI701" s="4" t="s">
        <v>9</v>
      </c>
      <c r="CJ701" s="4" t="s">
        <v>9</v>
      </c>
      <c r="CK701" s="104">
        <v>0.51761574074074002</v>
      </c>
      <c r="CL701" s="104">
        <v>0</v>
      </c>
      <c r="CM701" s="4" t="s">
        <v>9</v>
      </c>
      <c r="CN701" s="4" t="s">
        <v>5902</v>
      </c>
      <c r="CO701" s="4" t="s">
        <v>9</v>
      </c>
      <c r="CP701" s="4" t="s">
        <v>9</v>
      </c>
      <c r="CQ701" s="4" t="s">
        <v>9</v>
      </c>
      <c r="CR701" s="4" t="s">
        <v>9</v>
      </c>
      <c r="CS701" s="4" t="s">
        <v>9</v>
      </c>
      <c r="CT701" s="4" t="s">
        <v>9</v>
      </c>
      <c r="CU701" s="4" t="s">
        <v>9</v>
      </c>
      <c r="CV701" s="4" t="s">
        <v>11</v>
      </c>
      <c r="CW701" s="4" t="s">
        <v>5909</v>
      </c>
      <c r="CX701" s="4" t="s">
        <v>9</v>
      </c>
      <c r="CY701" s="4" t="s">
        <v>9</v>
      </c>
      <c r="CZ701" s="4" t="s">
        <v>9</v>
      </c>
      <c r="DA701" s="4" t="s">
        <v>9</v>
      </c>
      <c r="DB701" s="4" t="s">
        <v>9</v>
      </c>
      <c r="DC701" s="102"/>
      <c r="DE701" s="8" t="str">
        <f t="shared" si="20"/>
        <v>XRD103</v>
      </c>
      <c r="DF701" s="8" t="str">
        <f t="shared" si="21"/>
        <v>PGP - Lactoferrin</v>
      </c>
    </row>
    <row r="702" spans="1:110">
      <c r="A702" s="4" t="s">
        <v>6608</v>
      </c>
      <c r="B702" s="4" t="s">
        <v>5899</v>
      </c>
      <c r="C702" s="4" t="s">
        <v>4955</v>
      </c>
      <c r="D702" s="4" t="s">
        <v>9</v>
      </c>
      <c r="E702" s="4" t="s">
        <v>5900</v>
      </c>
      <c r="F702" s="102">
        <v>44502</v>
      </c>
      <c r="G702" s="4" t="s">
        <v>9</v>
      </c>
      <c r="H702" s="102"/>
      <c r="I702" s="4" t="s">
        <v>7376</v>
      </c>
      <c r="J702" s="4" t="s">
        <v>9</v>
      </c>
      <c r="K702" s="4" t="s">
        <v>5002</v>
      </c>
      <c r="L702" s="4" t="s">
        <v>9</v>
      </c>
      <c r="M702" s="4" t="s">
        <v>9</v>
      </c>
      <c r="N702" s="4" t="s">
        <v>5002</v>
      </c>
      <c r="O702" s="4" t="s">
        <v>4955</v>
      </c>
      <c r="P702" s="4" t="s">
        <v>5901</v>
      </c>
      <c r="Q702" s="4" t="s">
        <v>9</v>
      </c>
      <c r="R702" s="4" t="s">
        <v>9</v>
      </c>
      <c r="S702" s="4" t="s">
        <v>11</v>
      </c>
      <c r="T702" s="4" t="s">
        <v>1449</v>
      </c>
      <c r="U702" s="4" t="s">
        <v>5902</v>
      </c>
      <c r="V702" s="102"/>
      <c r="W702" s="4" t="s">
        <v>5902</v>
      </c>
      <c r="X702" s="4" t="s">
        <v>9</v>
      </c>
      <c r="Y702" s="4" t="s">
        <v>11</v>
      </c>
      <c r="Z702" s="4" t="s">
        <v>9</v>
      </c>
      <c r="AA702" s="4" t="s">
        <v>9</v>
      </c>
      <c r="AB702" s="102"/>
      <c r="AC702" s="102"/>
      <c r="AD702" s="102"/>
      <c r="AE702" s="102">
        <v>44502</v>
      </c>
      <c r="AF702" s="102"/>
      <c r="AG702" s="102"/>
      <c r="AH702" s="4" t="s">
        <v>5903</v>
      </c>
      <c r="AI702" s="4" t="s">
        <v>9</v>
      </c>
      <c r="AJ702" s="4" t="s">
        <v>9</v>
      </c>
      <c r="AK702" s="4" t="s">
        <v>9</v>
      </c>
      <c r="AL702" s="4" t="s">
        <v>5904</v>
      </c>
      <c r="AM702" s="4" t="s">
        <v>5905</v>
      </c>
      <c r="AN702" s="4" t="s">
        <v>9</v>
      </c>
      <c r="AO702" s="4" t="s">
        <v>9</v>
      </c>
      <c r="AP702" s="4" t="s">
        <v>5902</v>
      </c>
      <c r="AQ702" s="4" t="s">
        <v>9</v>
      </c>
      <c r="AR702" s="4" t="s">
        <v>9</v>
      </c>
      <c r="AS702" s="4" t="s">
        <v>9</v>
      </c>
      <c r="AT702" s="4" t="s">
        <v>9</v>
      </c>
      <c r="AU702" s="4" t="s">
        <v>9</v>
      </c>
      <c r="AV702" s="102"/>
      <c r="AW702" s="4" t="s">
        <v>5902</v>
      </c>
      <c r="AX702" s="4" t="s">
        <v>9</v>
      </c>
      <c r="AY702" s="4" t="s">
        <v>9</v>
      </c>
      <c r="AZ702" s="4" t="s">
        <v>9</v>
      </c>
      <c r="BA702" s="4" t="s">
        <v>9</v>
      </c>
      <c r="BB702" s="103">
        <v>0</v>
      </c>
      <c r="BC702" s="102"/>
      <c r="BD702" s="4" t="s">
        <v>9</v>
      </c>
      <c r="BE702" s="102"/>
      <c r="BF702" s="102"/>
      <c r="BG702" s="4" t="s">
        <v>9</v>
      </c>
      <c r="BH702" s="4" t="s">
        <v>5906</v>
      </c>
      <c r="BI702" s="4" t="s">
        <v>9</v>
      </c>
      <c r="BJ702" s="4" t="s">
        <v>9</v>
      </c>
      <c r="BK702" s="4" t="s">
        <v>9</v>
      </c>
      <c r="BL702" s="4" t="s">
        <v>9</v>
      </c>
      <c r="BM702" s="4" t="s">
        <v>9</v>
      </c>
      <c r="BN702" s="4" t="s">
        <v>5907</v>
      </c>
      <c r="BO702" s="4" t="s">
        <v>5908</v>
      </c>
      <c r="BP702" s="4" t="s">
        <v>9</v>
      </c>
      <c r="BQ702" s="4" t="s">
        <v>9</v>
      </c>
      <c r="BR702" s="4" t="s">
        <v>5902</v>
      </c>
      <c r="BS702" s="4" t="s">
        <v>9</v>
      </c>
      <c r="BT702" s="4" t="s">
        <v>9</v>
      </c>
      <c r="BU702" s="4" t="s">
        <v>9</v>
      </c>
      <c r="BV702" s="4" t="s">
        <v>9</v>
      </c>
      <c r="BW702" s="4" t="s">
        <v>9</v>
      </c>
      <c r="BX702" s="4" t="s">
        <v>5901</v>
      </c>
      <c r="BY702" s="4" t="s">
        <v>9</v>
      </c>
      <c r="BZ702" s="4" t="s">
        <v>9</v>
      </c>
      <c r="CA702" s="4" t="s">
        <v>9</v>
      </c>
      <c r="CB702" s="4" t="s">
        <v>9</v>
      </c>
      <c r="CC702" s="4" t="s">
        <v>9</v>
      </c>
      <c r="CD702" s="4" t="s">
        <v>9</v>
      </c>
      <c r="CE702" s="4" t="s">
        <v>9</v>
      </c>
      <c r="CF702" s="4" t="s">
        <v>5902</v>
      </c>
      <c r="CG702" s="4" t="s">
        <v>9</v>
      </c>
      <c r="CH702" s="4" t="s">
        <v>9</v>
      </c>
      <c r="CI702" s="4" t="s">
        <v>9</v>
      </c>
      <c r="CJ702" s="4" t="s">
        <v>9</v>
      </c>
      <c r="CK702" s="104">
        <v>0.51762731481480995</v>
      </c>
      <c r="CL702" s="104">
        <v>0</v>
      </c>
      <c r="CM702" s="4" t="s">
        <v>9</v>
      </c>
      <c r="CN702" s="4" t="s">
        <v>5902</v>
      </c>
      <c r="CO702" s="4" t="s">
        <v>9</v>
      </c>
      <c r="CP702" s="4" t="s">
        <v>9</v>
      </c>
      <c r="CQ702" s="4" t="s">
        <v>9</v>
      </c>
      <c r="CR702" s="4" t="s">
        <v>9</v>
      </c>
      <c r="CS702" s="4" t="s">
        <v>9</v>
      </c>
      <c r="CT702" s="4" t="s">
        <v>9</v>
      </c>
      <c r="CU702" s="4" t="s">
        <v>9</v>
      </c>
      <c r="CV702" s="4" t="s">
        <v>11</v>
      </c>
      <c r="CW702" s="4" t="s">
        <v>5909</v>
      </c>
      <c r="CX702" s="4" t="s">
        <v>9</v>
      </c>
      <c r="CY702" s="4" t="s">
        <v>9</v>
      </c>
      <c r="CZ702" s="4" t="s">
        <v>9</v>
      </c>
      <c r="DA702" s="4" t="s">
        <v>9</v>
      </c>
      <c r="DB702" s="4" t="s">
        <v>9</v>
      </c>
      <c r="DC702" s="102"/>
      <c r="DE702" s="8" t="str">
        <f t="shared" si="20"/>
        <v>XRD104</v>
      </c>
      <c r="DF702" s="8" t="str">
        <f t="shared" si="21"/>
        <v>PGP - New products</v>
      </c>
    </row>
    <row r="703" spans="1:110">
      <c r="A703" s="4" t="s">
        <v>6609</v>
      </c>
      <c r="B703" s="4" t="s">
        <v>5899</v>
      </c>
      <c r="C703" s="4" t="s">
        <v>4955</v>
      </c>
      <c r="D703" s="4" t="s">
        <v>9</v>
      </c>
      <c r="E703" s="4" t="s">
        <v>5900</v>
      </c>
      <c r="F703" s="102">
        <v>44502</v>
      </c>
      <c r="G703" s="4" t="s">
        <v>9</v>
      </c>
      <c r="H703" s="102"/>
      <c r="I703" s="4" t="s">
        <v>7377</v>
      </c>
      <c r="J703" s="4" t="s">
        <v>9</v>
      </c>
      <c r="K703" s="4" t="s">
        <v>5002</v>
      </c>
      <c r="L703" s="4" t="s">
        <v>9</v>
      </c>
      <c r="M703" s="4" t="s">
        <v>9</v>
      </c>
      <c r="N703" s="4" t="s">
        <v>5002</v>
      </c>
      <c r="O703" s="4" t="s">
        <v>4955</v>
      </c>
      <c r="P703" s="4" t="s">
        <v>5901</v>
      </c>
      <c r="Q703" s="4" t="s">
        <v>9</v>
      </c>
      <c r="R703" s="4" t="s">
        <v>9</v>
      </c>
      <c r="S703" s="4" t="s">
        <v>11</v>
      </c>
      <c r="T703" s="4" t="s">
        <v>1449</v>
      </c>
      <c r="U703" s="4" t="s">
        <v>5902</v>
      </c>
      <c r="V703" s="102"/>
      <c r="W703" s="4" t="s">
        <v>5902</v>
      </c>
      <c r="X703" s="4" t="s">
        <v>9</v>
      </c>
      <c r="Y703" s="4" t="s">
        <v>11</v>
      </c>
      <c r="Z703" s="4" t="s">
        <v>9</v>
      </c>
      <c r="AA703" s="4" t="s">
        <v>9</v>
      </c>
      <c r="AB703" s="102"/>
      <c r="AC703" s="102"/>
      <c r="AD703" s="102"/>
      <c r="AE703" s="102">
        <v>44502</v>
      </c>
      <c r="AF703" s="102"/>
      <c r="AG703" s="102"/>
      <c r="AH703" s="4" t="s">
        <v>5903</v>
      </c>
      <c r="AI703" s="4" t="s">
        <v>9</v>
      </c>
      <c r="AJ703" s="4" t="s">
        <v>9</v>
      </c>
      <c r="AK703" s="4" t="s">
        <v>9</v>
      </c>
      <c r="AL703" s="4" t="s">
        <v>5904</v>
      </c>
      <c r="AM703" s="4" t="s">
        <v>5905</v>
      </c>
      <c r="AN703" s="4" t="s">
        <v>9</v>
      </c>
      <c r="AO703" s="4" t="s">
        <v>9</v>
      </c>
      <c r="AP703" s="4" t="s">
        <v>5902</v>
      </c>
      <c r="AQ703" s="4" t="s">
        <v>9</v>
      </c>
      <c r="AR703" s="4" t="s">
        <v>9</v>
      </c>
      <c r="AS703" s="4" t="s">
        <v>9</v>
      </c>
      <c r="AT703" s="4" t="s">
        <v>9</v>
      </c>
      <c r="AU703" s="4" t="s">
        <v>9</v>
      </c>
      <c r="AV703" s="102"/>
      <c r="AW703" s="4" t="s">
        <v>5902</v>
      </c>
      <c r="AX703" s="4" t="s">
        <v>9</v>
      </c>
      <c r="AY703" s="4" t="s">
        <v>9</v>
      </c>
      <c r="AZ703" s="4" t="s">
        <v>9</v>
      </c>
      <c r="BA703" s="4" t="s">
        <v>9</v>
      </c>
      <c r="BB703" s="103">
        <v>0</v>
      </c>
      <c r="BC703" s="102"/>
      <c r="BD703" s="4" t="s">
        <v>9</v>
      </c>
      <c r="BE703" s="102"/>
      <c r="BF703" s="102"/>
      <c r="BG703" s="4" t="s">
        <v>9</v>
      </c>
      <c r="BH703" s="4" t="s">
        <v>5906</v>
      </c>
      <c r="BI703" s="4" t="s">
        <v>9</v>
      </c>
      <c r="BJ703" s="4" t="s">
        <v>9</v>
      </c>
      <c r="BK703" s="4" t="s">
        <v>9</v>
      </c>
      <c r="BL703" s="4" t="s">
        <v>9</v>
      </c>
      <c r="BM703" s="4" t="s">
        <v>9</v>
      </c>
      <c r="BN703" s="4" t="s">
        <v>5907</v>
      </c>
      <c r="BO703" s="4" t="s">
        <v>5908</v>
      </c>
      <c r="BP703" s="4" t="s">
        <v>9</v>
      </c>
      <c r="BQ703" s="4" t="s">
        <v>9</v>
      </c>
      <c r="BR703" s="4" t="s">
        <v>5902</v>
      </c>
      <c r="BS703" s="4" t="s">
        <v>9</v>
      </c>
      <c r="BT703" s="4" t="s">
        <v>9</v>
      </c>
      <c r="BU703" s="4" t="s">
        <v>9</v>
      </c>
      <c r="BV703" s="4" t="s">
        <v>9</v>
      </c>
      <c r="BW703" s="4" t="s">
        <v>9</v>
      </c>
      <c r="BX703" s="4" t="s">
        <v>5901</v>
      </c>
      <c r="BY703" s="4" t="s">
        <v>9</v>
      </c>
      <c r="BZ703" s="4" t="s">
        <v>9</v>
      </c>
      <c r="CA703" s="4" t="s">
        <v>9</v>
      </c>
      <c r="CB703" s="4" t="s">
        <v>9</v>
      </c>
      <c r="CC703" s="4" t="s">
        <v>9</v>
      </c>
      <c r="CD703" s="4" t="s">
        <v>9</v>
      </c>
      <c r="CE703" s="4" t="s">
        <v>9</v>
      </c>
      <c r="CF703" s="4" t="s">
        <v>5902</v>
      </c>
      <c r="CG703" s="4" t="s">
        <v>9</v>
      </c>
      <c r="CH703" s="4" t="s">
        <v>9</v>
      </c>
      <c r="CI703" s="4" t="s">
        <v>9</v>
      </c>
      <c r="CJ703" s="4" t="s">
        <v>9</v>
      </c>
      <c r="CK703" s="104">
        <v>0.51762731481480995</v>
      </c>
      <c r="CL703" s="104">
        <v>0</v>
      </c>
      <c r="CM703" s="4" t="s">
        <v>9</v>
      </c>
      <c r="CN703" s="4" t="s">
        <v>5902</v>
      </c>
      <c r="CO703" s="4" t="s">
        <v>9</v>
      </c>
      <c r="CP703" s="4" t="s">
        <v>9</v>
      </c>
      <c r="CQ703" s="4" t="s">
        <v>9</v>
      </c>
      <c r="CR703" s="4" t="s">
        <v>9</v>
      </c>
      <c r="CS703" s="4" t="s">
        <v>9</v>
      </c>
      <c r="CT703" s="4" t="s">
        <v>9</v>
      </c>
      <c r="CU703" s="4" t="s">
        <v>9</v>
      </c>
      <c r="CV703" s="4" t="s">
        <v>11</v>
      </c>
      <c r="CW703" s="4" t="s">
        <v>5909</v>
      </c>
      <c r="CX703" s="4" t="s">
        <v>9</v>
      </c>
      <c r="CY703" s="4" t="s">
        <v>9</v>
      </c>
      <c r="CZ703" s="4" t="s">
        <v>9</v>
      </c>
      <c r="DA703" s="4" t="s">
        <v>9</v>
      </c>
      <c r="DB703" s="4" t="s">
        <v>9</v>
      </c>
      <c r="DC703" s="102"/>
      <c r="DE703" s="8" t="str">
        <f t="shared" si="20"/>
        <v>XRD200</v>
      </c>
      <c r="DF703" s="8" t="str">
        <f t="shared" si="21"/>
        <v>Raw milk risk analysis</v>
      </c>
    </row>
    <row r="704" spans="1:110">
      <c r="A704" s="4" t="s">
        <v>6610</v>
      </c>
      <c r="B704" s="4" t="s">
        <v>5899</v>
      </c>
      <c r="C704" s="4" t="s">
        <v>4955</v>
      </c>
      <c r="D704" s="4" t="s">
        <v>9</v>
      </c>
      <c r="E704" s="4" t="s">
        <v>5900</v>
      </c>
      <c r="F704" s="102">
        <v>44502</v>
      </c>
      <c r="G704" s="4" t="s">
        <v>9</v>
      </c>
      <c r="H704" s="102"/>
      <c r="I704" s="4" t="s">
        <v>7378</v>
      </c>
      <c r="J704" s="4" t="s">
        <v>9</v>
      </c>
      <c r="K704" s="4" t="s">
        <v>5002</v>
      </c>
      <c r="L704" s="4" t="s">
        <v>9</v>
      </c>
      <c r="M704" s="4" t="s">
        <v>9</v>
      </c>
      <c r="N704" s="4" t="s">
        <v>5002</v>
      </c>
      <c r="O704" s="4" t="s">
        <v>4955</v>
      </c>
      <c r="P704" s="4" t="s">
        <v>5901</v>
      </c>
      <c r="Q704" s="4" t="s">
        <v>9</v>
      </c>
      <c r="R704" s="4" t="s">
        <v>9</v>
      </c>
      <c r="S704" s="4" t="s">
        <v>11</v>
      </c>
      <c r="T704" s="4" t="s">
        <v>1449</v>
      </c>
      <c r="U704" s="4" t="s">
        <v>5902</v>
      </c>
      <c r="V704" s="102"/>
      <c r="W704" s="4" t="s">
        <v>5902</v>
      </c>
      <c r="X704" s="4" t="s">
        <v>9</v>
      </c>
      <c r="Y704" s="4" t="s">
        <v>11</v>
      </c>
      <c r="Z704" s="4" t="s">
        <v>9</v>
      </c>
      <c r="AA704" s="4" t="s">
        <v>9</v>
      </c>
      <c r="AB704" s="102"/>
      <c r="AC704" s="102"/>
      <c r="AD704" s="102"/>
      <c r="AE704" s="102">
        <v>44502</v>
      </c>
      <c r="AF704" s="102"/>
      <c r="AG704" s="102"/>
      <c r="AH704" s="4" t="s">
        <v>5903</v>
      </c>
      <c r="AI704" s="4" t="s">
        <v>9</v>
      </c>
      <c r="AJ704" s="4" t="s">
        <v>9</v>
      </c>
      <c r="AK704" s="4" t="s">
        <v>9</v>
      </c>
      <c r="AL704" s="4" t="s">
        <v>5904</v>
      </c>
      <c r="AM704" s="4" t="s">
        <v>5905</v>
      </c>
      <c r="AN704" s="4" t="s">
        <v>9</v>
      </c>
      <c r="AO704" s="4" t="s">
        <v>9</v>
      </c>
      <c r="AP704" s="4" t="s">
        <v>5902</v>
      </c>
      <c r="AQ704" s="4" t="s">
        <v>9</v>
      </c>
      <c r="AR704" s="4" t="s">
        <v>9</v>
      </c>
      <c r="AS704" s="4" t="s">
        <v>9</v>
      </c>
      <c r="AT704" s="4" t="s">
        <v>9</v>
      </c>
      <c r="AU704" s="4" t="s">
        <v>9</v>
      </c>
      <c r="AV704" s="102"/>
      <c r="AW704" s="4" t="s">
        <v>5902</v>
      </c>
      <c r="AX704" s="4" t="s">
        <v>9</v>
      </c>
      <c r="AY704" s="4" t="s">
        <v>9</v>
      </c>
      <c r="AZ704" s="4" t="s">
        <v>9</v>
      </c>
      <c r="BA704" s="4" t="s">
        <v>9</v>
      </c>
      <c r="BB704" s="103">
        <v>0</v>
      </c>
      <c r="BC704" s="102"/>
      <c r="BD704" s="4" t="s">
        <v>9</v>
      </c>
      <c r="BE704" s="102"/>
      <c r="BF704" s="102"/>
      <c r="BG704" s="4" t="s">
        <v>9</v>
      </c>
      <c r="BH704" s="4" t="s">
        <v>5906</v>
      </c>
      <c r="BI704" s="4" t="s">
        <v>9</v>
      </c>
      <c r="BJ704" s="4" t="s">
        <v>9</v>
      </c>
      <c r="BK704" s="4" t="s">
        <v>9</v>
      </c>
      <c r="BL704" s="4" t="s">
        <v>9</v>
      </c>
      <c r="BM704" s="4" t="s">
        <v>9</v>
      </c>
      <c r="BN704" s="4" t="s">
        <v>5907</v>
      </c>
      <c r="BO704" s="4" t="s">
        <v>5908</v>
      </c>
      <c r="BP704" s="4" t="s">
        <v>9</v>
      </c>
      <c r="BQ704" s="4" t="s">
        <v>9</v>
      </c>
      <c r="BR704" s="4" t="s">
        <v>5902</v>
      </c>
      <c r="BS704" s="4" t="s">
        <v>9</v>
      </c>
      <c r="BT704" s="4" t="s">
        <v>9</v>
      </c>
      <c r="BU704" s="4" t="s">
        <v>9</v>
      </c>
      <c r="BV704" s="4" t="s">
        <v>9</v>
      </c>
      <c r="BW704" s="4" t="s">
        <v>9</v>
      </c>
      <c r="BX704" s="4" t="s">
        <v>5901</v>
      </c>
      <c r="BY704" s="4" t="s">
        <v>9</v>
      </c>
      <c r="BZ704" s="4" t="s">
        <v>9</v>
      </c>
      <c r="CA704" s="4" t="s">
        <v>9</v>
      </c>
      <c r="CB704" s="4" t="s">
        <v>9</v>
      </c>
      <c r="CC704" s="4" t="s">
        <v>9</v>
      </c>
      <c r="CD704" s="4" t="s">
        <v>9</v>
      </c>
      <c r="CE704" s="4" t="s">
        <v>9</v>
      </c>
      <c r="CF704" s="4" t="s">
        <v>5902</v>
      </c>
      <c r="CG704" s="4" t="s">
        <v>9</v>
      </c>
      <c r="CH704" s="4" t="s">
        <v>9</v>
      </c>
      <c r="CI704" s="4" t="s">
        <v>9</v>
      </c>
      <c r="CJ704" s="4" t="s">
        <v>9</v>
      </c>
      <c r="CK704" s="104">
        <v>0.51762731481480995</v>
      </c>
      <c r="CL704" s="104">
        <v>0</v>
      </c>
      <c r="CM704" s="4" t="s">
        <v>9</v>
      </c>
      <c r="CN704" s="4" t="s">
        <v>5902</v>
      </c>
      <c r="CO704" s="4" t="s">
        <v>9</v>
      </c>
      <c r="CP704" s="4" t="s">
        <v>9</v>
      </c>
      <c r="CQ704" s="4" t="s">
        <v>9</v>
      </c>
      <c r="CR704" s="4" t="s">
        <v>9</v>
      </c>
      <c r="CS704" s="4" t="s">
        <v>9</v>
      </c>
      <c r="CT704" s="4" t="s">
        <v>9</v>
      </c>
      <c r="CU704" s="4" t="s">
        <v>9</v>
      </c>
      <c r="CV704" s="4" t="s">
        <v>11</v>
      </c>
      <c r="CW704" s="4" t="s">
        <v>5909</v>
      </c>
      <c r="CX704" s="4" t="s">
        <v>9</v>
      </c>
      <c r="CY704" s="4" t="s">
        <v>9</v>
      </c>
      <c r="CZ704" s="4" t="s">
        <v>9</v>
      </c>
      <c r="DA704" s="4" t="s">
        <v>9</v>
      </c>
      <c r="DB704" s="4" t="s">
        <v>9</v>
      </c>
      <c r="DC704" s="102"/>
      <c r="DE704" s="8" t="str">
        <f t="shared" si="20"/>
        <v>XRD201</v>
      </c>
      <c r="DF704" s="8" t="str">
        <f t="shared" si="21"/>
        <v>Milk composition profiling</v>
      </c>
    </row>
    <row r="705" spans="1:110">
      <c r="A705" s="4" t="s">
        <v>6611</v>
      </c>
      <c r="B705" s="4" t="s">
        <v>5899</v>
      </c>
      <c r="C705" s="4" t="s">
        <v>4955</v>
      </c>
      <c r="D705" s="4" t="s">
        <v>9</v>
      </c>
      <c r="E705" s="4" t="s">
        <v>5900</v>
      </c>
      <c r="F705" s="102">
        <v>44502</v>
      </c>
      <c r="G705" s="4" t="s">
        <v>9</v>
      </c>
      <c r="H705" s="102"/>
      <c r="I705" s="4" t="s">
        <v>7379</v>
      </c>
      <c r="J705" s="4" t="s">
        <v>9</v>
      </c>
      <c r="K705" s="4" t="s">
        <v>5002</v>
      </c>
      <c r="L705" s="4" t="s">
        <v>9</v>
      </c>
      <c r="M705" s="4" t="s">
        <v>9</v>
      </c>
      <c r="N705" s="4" t="s">
        <v>5002</v>
      </c>
      <c r="O705" s="4" t="s">
        <v>4955</v>
      </c>
      <c r="P705" s="4" t="s">
        <v>5901</v>
      </c>
      <c r="Q705" s="4" t="s">
        <v>9</v>
      </c>
      <c r="R705" s="4" t="s">
        <v>9</v>
      </c>
      <c r="S705" s="4" t="s">
        <v>11</v>
      </c>
      <c r="T705" s="4" t="s">
        <v>1449</v>
      </c>
      <c r="U705" s="4" t="s">
        <v>5902</v>
      </c>
      <c r="V705" s="102"/>
      <c r="W705" s="4" t="s">
        <v>5902</v>
      </c>
      <c r="X705" s="4" t="s">
        <v>9</v>
      </c>
      <c r="Y705" s="4" t="s">
        <v>11</v>
      </c>
      <c r="Z705" s="4" t="s">
        <v>9</v>
      </c>
      <c r="AA705" s="4" t="s">
        <v>9</v>
      </c>
      <c r="AB705" s="102"/>
      <c r="AC705" s="102"/>
      <c r="AD705" s="102"/>
      <c r="AE705" s="102">
        <v>44502</v>
      </c>
      <c r="AF705" s="102"/>
      <c r="AG705" s="102"/>
      <c r="AH705" s="4" t="s">
        <v>5903</v>
      </c>
      <c r="AI705" s="4" t="s">
        <v>9</v>
      </c>
      <c r="AJ705" s="4" t="s">
        <v>9</v>
      </c>
      <c r="AK705" s="4" t="s">
        <v>9</v>
      </c>
      <c r="AL705" s="4" t="s">
        <v>5904</v>
      </c>
      <c r="AM705" s="4" t="s">
        <v>5905</v>
      </c>
      <c r="AN705" s="4" t="s">
        <v>9</v>
      </c>
      <c r="AO705" s="4" t="s">
        <v>9</v>
      </c>
      <c r="AP705" s="4" t="s">
        <v>5902</v>
      </c>
      <c r="AQ705" s="4" t="s">
        <v>9</v>
      </c>
      <c r="AR705" s="4" t="s">
        <v>9</v>
      </c>
      <c r="AS705" s="4" t="s">
        <v>9</v>
      </c>
      <c r="AT705" s="4" t="s">
        <v>9</v>
      </c>
      <c r="AU705" s="4" t="s">
        <v>9</v>
      </c>
      <c r="AV705" s="102"/>
      <c r="AW705" s="4" t="s">
        <v>5902</v>
      </c>
      <c r="AX705" s="4" t="s">
        <v>9</v>
      </c>
      <c r="AY705" s="4" t="s">
        <v>9</v>
      </c>
      <c r="AZ705" s="4" t="s">
        <v>9</v>
      </c>
      <c r="BA705" s="4" t="s">
        <v>9</v>
      </c>
      <c r="BB705" s="103">
        <v>0</v>
      </c>
      <c r="BC705" s="102"/>
      <c r="BD705" s="4" t="s">
        <v>9</v>
      </c>
      <c r="BE705" s="102"/>
      <c r="BF705" s="102"/>
      <c r="BG705" s="4" t="s">
        <v>9</v>
      </c>
      <c r="BH705" s="4" t="s">
        <v>5906</v>
      </c>
      <c r="BI705" s="4" t="s">
        <v>9</v>
      </c>
      <c r="BJ705" s="4" t="s">
        <v>9</v>
      </c>
      <c r="BK705" s="4" t="s">
        <v>9</v>
      </c>
      <c r="BL705" s="4" t="s">
        <v>9</v>
      </c>
      <c r="BM705" s="4" t="s">
        <v>9</v>
      </c>
      <c r="BN705" s="4" t="s">
        <v>5907</v>
      </c>
      <c r="BO705" s="4" t="s">
        <v>5908</v>
      </c>
      <c r="BP705" s="4" t="s">
        <v>9</v>
      </c>
      <c r="BQ705" s="4" t="s">
        <v>9</v>
      </c>
      <c r="BR705" s="4" t="s">
        <v>5902</v>
      </c>
      <c r="BS705" s="4" t="s">
        <v>9</v>
      </c>
      <c r="BT705" s="4" t="s">
        <v>9</v>
      </c>
      <c r="BU705" s="4" t="s">
        <v>9</v>
      </c>
      <c r="BV705" s="4" t="s">
        <v>9</v>
      </c>
      <c r="BW705" s="4" t="s">
        <v>9</v>
      </c>
      <c r="BX705" s="4" t="s">
        <v>5901</v>
      </c>
      <c r="BY705" s="4" t="s">
        <v>9</v>
      </c>
      <c r="BZ705" s="4" t="s">
        <v>9</v>
      </c>
      <c r="CA705" s="4" t="s">
        <v>9</v>
      </c>
      <c r="CB705" s="4" t="s">
        <v>9</v>
      </c>
      <c r="CC705" s="4" t="s">
        <v>9</v>
      </c>
      <c r="CD705" s="4" t="s">
        <v>9</v>
      </c>
      <c r="CE705" s="4" t="s">
        <v>9</v>
      </c>
      <c r="CF705" s="4" t="s">
        <v>5902</v>
      </c>
      <c r="CG705" s="4" t="s">
        <v>9</v>
      </c>
      <c r="CH705" s="4" t="s">
        <v>9</v>
      </c>
      <c r="CI705" s="4" t="s">
        <v>9</v>
      </c>
      <c r="CJ705" s="4" t="s">
        <v>9</v>
      </c>
      <c r="CK705" s="104">
        <v>0.51762731481480995</v>
      </c>
      <c r="CL705" s="104">
        <v>0</v>
      </c>
      <c r="CM705" s="4" t="s">
        <v>9</v>
      </c>
      <c r="CN705" s="4" t="s">
        <v>5902</v>
      </c>
      <c r="CO705" s="4" t="s">
        <v>9</v>
      </c>
      <c r="CP705" s="4" t="s">
        <v>9</v>
      </c>
      <c r="CQ705" s="4" t="s">
        <v>9</v>
      </c>
      <c r="CR705" s="4" t="s">
        <v>9</v>
      </c>
      <c r="CS705" s="4" t="s">
        <v>9</v>
      </c>
      <c r="CT705" s="4" t="s">
        <v>9</v>
      </c>
      <c r="CU705" s="4" t="s">
        <v>9</v>
      </c>
      <c r="CV705" s="4" t="s">
        <v>11</v>
      </c>
      <c r="CW705" s="4" t="s">
        <v>5909</v>
      </c>
      <c r="CX705" s="4" t="s">
        <v>9</v>
      </c>
      <c r="CY705" s="4" t="s">
        <v>9</v>
      </c>
      <c r="CZ705" s="4" t="s">
        <v>9</v>
      </c>
      <c r="DA705" s="4" t="s">
        <v>9</v>
      </c>
      <c r="DB705" s="4" t="s">
        <v>9</v>
      </c>
      <c r="DC705" s="102"/>
      <c r="DE705" s="8" t="str">
        <f t="shared" si="20"/>
        <v>XRD202</v>
      </c>
      <c r="DF705" s="8" t="str">
        <f t="shared" si="21"/>
        <v>Effluent in stockwater survey</v>
      </c>
    </row>
    <row r="706" spans="1:110">
      <c r="A706" s="4" t="s">
        <v>6612</v>
      </c>
      <c r="B706" s="4" t="s">
        <v>5899</v>
      </c>
      <c r="C706" s="4" t="s">
        <v>4955</v>
      </c>
      <c r="D706" s="4" t="s">
        <v>9</v>
      </c>
      <c r="E706" s="4" t="s">
        <v>5900</v>
      </c>
      <c r="F706" s="102">
        <v>44502</v>
      </c>
      <c r="G706" s="4" t="s">
        <v>9</v>
      </c>
      <c r="H706" s="102"/>
      <c r="I706" s="4" t="s">
        <v>7380</v>
      </c>
      <c r="J706" s="4" t="s">
        <v>9</v>
      </c>
      <c r="K706" s="4" t="s">
        <v>5002</v>
      </c>
      <c r="L706" s="4" t="s">
        <v>9</v>
      </c>
      <c r="M706" s="4" t="s">
        <v>9</v>
      </c>
      <c r="N706" s="4" t="s">
        <v>5002</v>
      </c>
      <c r="O706" s="4" t="s">
        <v>4955</v>
      </c>
      <c r="P706" s="4" t="s">
        <v>5901</v>
      </c>
      <c r="Q706" s="4" t="s">
        <v>9</v>
      </c>
      <c r="R706" s="4" t="s">
        <v>9</v>
      </c>
      <c r="S706" s="4" t="s">
        <v>11</v>
      </c>
      <c r="T706" s="4" t="s">
        <v>1449</v>
      </c>
      <c r="U706" s="4" t="s">
        <v>5902</v>
      </c>
      <c r="V706" s="102"/>
      <c r="W706" s="4" t="s">
        <v>5902</v>
      </c>
      <c r="X706" s="4" t="s">
        <v>9</v>
      </c>
      <c r="Y706" s="4" t="s">
        <v>11</v>
      </c>
      <c r="Z706" s="4" t="s">
        <v>9</v>
      </c>
      <c r="AA706" s="4" t="s">
        <v>9</v>
      </c>
      <c r="AB706" s="102"/>
      <c r="AC706" s="102"/>
      <c r="AD706" s="102"/>
      <c r="AE706" s="102">
        <v>44502</v>
      </c>
      <c r="AF706" s="102"/>
      <c r="AG706" s="102"/>
      <c r="AH706" s="4" t="s">
        <v>5903</v>
      </c>
      <c r="AI706" s="4" t="s">
        <v>9</v>
      </c>
      <c r="AJ706" s="4" t="s">
        <v>9</v>
      </c>
      <c r="AK706" s="4" t="s">
        <v>9</v>
      </c>
      <c r="AL706" s="4" t="s">
        <v>5904</v>
      </c>
      <c r="AM706" s="4" t="s">
        <v>5905</v>
      </c>
      <c r="AN706" s="4" t="s">
        <v>9</v>
      </c>
      <c r="AO706" s="4" t="s">
        <v>9</v>
      </c>
      <c r="AP706" s="4" t="s">
        <v>5902</v>
      </c>
      <c r="AQ706" s="4" t="s">
        <v>9</v>
      </c>
      <c r="AR706" s="4" t="s">
        <v>9</v>
      </c>
      <c r="AS706" s="4" t="s">
        <v>9</v>
      </c>
      <c r="AT706" s="4" t="s">
        <v>9</v>
      </c>
      <c r="AU706" s="4" t="s">
        <v>9</v>
      </c>
      <c r="AV706" s="102"/>
      <c r="AW706" s="4" t="s">
        <v>5902</v>
      </c>
      <c r="AX706" s="4" t="s">
        <v>9</v>
      </c>
      <c r="AY706" s="4" t="s">
        <v>9</v>
      </c>
      <c r="AZ706" s="4" t="s">
        <v>9</v>
      </c>
      <c r="BA706" s="4" t="s">
        <v>9</v>
      </c>
      <c r="BB706" s="103">
        <v>0</v>
      </c>
      <c r="BC706" s="102"/>
      <c r="BD706" s="4" t="s">
        <v>9</v>
      </c>
      <c r="BE706" s="102"/>
      <c r="BF706" s="102"/>
      <c r="BG706" s="4" t="s">
        <v>9</v>
      </c>
      <c r="BH706" s="4" t="s">
        <v>5906</v>
      </c>
      <c r="BI706" s="4" t="s">
        <v>9</v>
      </c>
      <c r="BJ706" s="4" t="s">
        <v>9</v>
      </c>
      <c r="BK706" s="4" t="s">
        <v>9</v>
      </c>
      <c r="BL706" s="4" t="s">
        <v>9</v>
      </c>
      <c r="BM706" s="4" t="s">
        <v>9</v>
      </c>
      <c r="BN706" s="4" t="s">
        <v>5907</v>
      </c>
      <c r="BO706" s="4" t="s">
        <v>5908</v>
      </c>
      <c r="BP706" s="4" t="s">
        <v>9</v>
      </c>
      <c r="BQ706" s="4" t="s">
        <v>9</v>
      </c>
      <c r="BR706" s="4" t="s">
        <v>5902</v>
      </c>
      <c r="BS706" s="4" t="s">
        <v>9</v>
      </c>
      <c r="BT706" s="4" t="s">
        <v>9</v>
      </c>
      <c r="BU706" s="4" t="s">
        <v>9</v>
      </c>
      <c r="BV706" s="4" t="s">
        <v>9</v>
      </c>
      <c r="BW706" s="4" t="s">
        <v>9</v>
      </c>
      <c r="BX706" s="4" t="s">
        <v>5901</v>
      </c>
      <c r="BY706" s="4" t="s">
        <v>9</v>
      </c>
      <c r="BZ706" s="4" t="s">
        <v>9</v>
      </c>
      <c r="CA706" s="4" t="s">
        <v>9</v>
      </c>
      <c r="CB706" s="4" t="s">
        <v>9</v>
      </c>
      <c r="CC706" s="4" t="s">
        <v>9</v>
      </c>
      <c r="CD706" s="4" t="s">
        <v>9</v>
      </c>
      <c r="CE706" s="4" t="s">
        <v>9</v>
      </c>
      <c r="CF706" s="4" t="s">
        <v>5902</v>
      </c>
      <c r="CG706" s="4" t="s">
        <v>9</v>
      </c>
      <c r="CH706" s="4" t="s">
        <v>9</v>
      </c>
      <c r="CI706" s="4" t="s">
        <v>9</v>
      </c>
      <c r="CJ706" s="4" t="s">
        <v>9</v>
      </c>
      <c r="CK706" s="104">
        <v>0.51762731481480995</v>
      </c>
      <c r="CL706" s="104">
        <v>0</v>
      </c>
      <c r="CM706" s="4" t="s">
        <v>9</v>
      </c>
      <c r="CN706" s="4" t="s">
        <v>5902</v>
      </c>
      <c r="CO706" s="4" t="s">
        <v>9</v>
      </c>
      <c r="CP706" s="4" t="s">
        <v>9</v>
      </c>
      <c r="CQ706" s="4" t="s">
        <v>9</v>
      </c>
      <c r="CR706" s="4" t="s">
        <v>9</v>
      </c>
      <c r="CS706" s="4" t="s">
        <v>9</v>
      </c>
      <c r="CT706" s="4" t="s">
        <v>9</v>
      </c>
      <c r="CU706" s="4" t="s">
        <v>9</v>
      </c>
      <c r="CV706" s="4" t="s">
        <v>11</v>
      </c>
      <c r="CW706" s="4" t="s">
        <v>5909</v>
      </c>
      <c r="CX706" s="4" t="s">
        <v>9</v>
      </c>
      <c r="CY706" s="4" t="s">
        <v>9</v>
      </c>
      <c r="CZ706" s="4" t="s">
        <v>9</v>
      </c>
      <c r="DA706" s="4" t="s">
        <v>9</v>
      </c>
      <c r="DB706" s="4" t="s">
        <v>9</v>
      </c>
      <c r="DC706" s="102"/>
      <c r="DE706" s="8" t="str">
        <f t="shared" si="20"/>
        <v>XRD203</v>
      </c>
      <c r="DF706" s="8" t="str">
        <f t="shared" si="21"/>
        <v>Benchmarking prod perf. - Ingred</v>
      </c>
    </row>
    <row r="707" spans="1:110">
      <c r="A707" s="4" t="s">
        <v>6613</v>
      </c>
      <c r="B707" s="4" t="s">
        <v>5899</v>
      </c>
      <c r="C707" s="4" t="s">
        <v>4955</v>
      </c>
      <c r="D707" s="4" t="s">
        <v>9</v>
      </c>
      <c r="E707" s="4" t="s">
        <v>5900</v>
      </c>
      <c r="F707" s="102">
        <v>44502</v>
      </c>
      <c r="G707" s="4" t="s">
        <v>9</v>
      </c>
      <c r="H707" s="102"/>
      <c r="I707" s="4" t="s">
        <v>7381</v>
      </c>
      <c r="J707" s="4" t="s">
        <v>9</v>
      </c>
      <c r="K707" s="4" t="s">
        <v>5002</v>
      </c>
      <c r="L707" s="4" t="s">
        <v>9</v>
      </c>
      <c r="M707" s="4" t="s">
        <v>9</v>
      </c>
      <c r="N707" s="4" t="s">
        <v>5002</v>
      </c>
      <c r="O707" s="4" t="s">
        <v>4955</v>
      </c>
      <c r="P707" s="4" t="s">
        <v>5901</v>
      </c>
      <c r="Q707" s="4" t="s">
        <v>9</v>
      </c>
      <c r="R707" s="4" t="s">
        <v>9</v>
      </c>
      <c r="S707" s="4" t="s">
        <v>11</v>
      </c>
      <c r="T707" s="4" t="s">
        <v>1449</v>
      </c>
      <c r="U707" s="4" t="s">
        <v>5902</v>
      </c>
      <c r="V707" s="102"/>
      <c r="W707" s="4" t="s">
        <v>5902</v>
      </c>
      <c r="X707" s="4" t="s">
        <v>9</v>
      </c>
      <c r="Y707" s="4" t="s">
        <v>11</v>
      </c>
      <c r="Z707" s="4" t="s">
        <v>9</v>
      </c>
      <c r="AA707" s="4" t="s">
        <v>9</v>
      </c>
      <c r="AB707" s="102"/>
      <c r="AC707" s="102"/>
      <c r="AD707" s="102"/>
      <c r="AE707" s="102">
        <v>44502</v>
      </c>
      <c r="AF707" s="102"/>
      <c r="AG707" s="102"/>
      <c r="AH707" s="4" t="s">
        <v>5903</v>
      </c>
      <c r="AI707" s="4" t="s">
        <v>9</v>
      </c>
      <c r="AJ707" s="4" t="s">
        <v>9</v>
      </c>
      <c r="AK707" s="4" t="s">
        <v>9</v>
      </c>
      <c r="AL707" s="4" t="s">
        <v>5904</v>
      </c>
      <c r="AM707" s="4" t="s">
        <v>5905</v>
      </c>
      <c r="AN707" s="4" t="s">
        <v>9</v>
      </c>
      <c r="AO707" s="4" t="s">
        <v>9</v>
      </c>
      <c r="AP707" s="4" t="s">
        <v>5902</v>
      </c>
      <c r="AQ707" s="4" t="s">
        <v>9</v>
      </c>
      <c r="AR707" s="4" t="s">
        <v>9</v>
      </c>
      <c r="AS707" s="4" t="s">
        <v>9</v>
      </c>
      <c r="AT707" s="4" t="s">
        <v>9</v>
      </c>
      <c r="AU707" s="4" t="s">
        <v>9</v>
      </c>
      <c r="AV707" s="102"/>
      <c r="AW707" s="4" t="s">
        <v>5902</v>
      </c>
      <c r="AX707" s="4" t="s">
        <v>9</v>
      </c>
      <c r="AY707" s="4" t="s">
        <v>9</v>
      </c>
      <c r="AZ707" s="4" t="s">
        <v>9</v>
      </c>
      <c r="BA707" s="4" t="s">
        <v>9</v>
      </c>
      <c r="BB707" s="103">
        <v>0</v>
      </c>
      <c r="BC707" s="102"/>
      <c r="BD707" s="4" t="s">
        <v>9</v>
      </c>
      <c r="BE707" s="102"/>
      <c r="BF707" s="102"/>
      <c r="BG707" s="4" t="s">
        <v>9</v>
      </c>
      <c r="BH707" s="4" t="s">
        <v>5906</v>
      </c>
      <c r="BI707" s="4" t="s">
        <v>9</v>
      </c>
      <c r="BJ707" s="4" t="s">
        <v>9</v>
      </c>
      <c r="BK707" s="4" t="s">
        <v>9</v>
      </c>
      <c r="BL707" s="4" t="s">
        <v>9</v>
      </c>
      <c r="BM707" s="4" t="s">
        <v>9</v>
      </c>
      <c r="BN707" s="4" t="s">
        <v>5907</v>
      </c>
      <c r="BO707" s="4" t="s">
        <v>5908</v>
      </c>
      <c r="BP707" s="4" t="s">
        <v>9</v>
      </c>
      <c r="BQ707" s="4" t="s">
        <v>9</v>
      </c>
      <c r="BR707" s="4" t="s">
        <v>5902</v>
      </c>
      <c r="BS707" s="4" t="s">
        <v>9</v>
      </c>
      <c r="BT707" s="4" t="s">
        <v>9</v>
      </c>
      <c r="BU707" s="4" t="s">
        <v>9</v>
      </c>
      <c r="BV707" s="4" t="s">
        <v>9</v>
      </c>
      <c r="BW707" s="4" t="s">
        <v>9</v>
      </c>
      <c r="BX707" s="4" t="s">
        <v>5901</v>
      </c>
      <c r="BY707" s="4" t="s">
        <v>9</v>
      </c>
      <c r="BZ707" s="4" t="s">
        <v>9</v>
      </c>
      <c r="CA707" s="4" t="s">
        <v>9</v>
      </c>
      <c r="CB707" s="4" t="s">
        <v>9</v>
      </c>
      <c r="CC707" s="4" t="s">
        <v>9</v>
      </c>
      <c r="CD707" s="4" t="s">
        <v>9</v>
      </c>
      <c r="CE707" s="4" t="s">
        <v>9</v>
      </c>
      <c r="CF707" s="4" t="s">
        <v>5902</v>
      </c>
      <c r="CG707" s="4" t="s">
        <v>9</v>
      </c>
      <c r="CH707" s="4" t="s">
        <v>9</v>
      </c>
      <c r="CI707" s="4" t="s">
        <v>9</v>
      </c>
      <c r="CJ707" s="4" t="s">
        <v>9</v>
      </c>
      <c r="CK707" s="104">
        <v>0.51762731481480995</v>
      </c>
      <c r="CL707" s="104">
        <v>0</v>
      </c>
      <c r="CM707" s="4" t="s">
        <v>9</v>
      </c>
      <c r="CN707" s="4" t="s">
        <v>5902</v>
      </c>
      <c r="CO707" s="4" t="s">
        <v>9</v>
      </c>
      <c r="CP707" s="4" t="s">
        <v>9</v>
      </c>
      <c r="CQ707" s="4" t="s">
        <v>9</v>
      </c>
      <c r="CR707" s="4" t="s">
        <v>9</v>
      </c>
      <c r="CS707" s="4" t="s">
        <v>9</v>
      </c>
      <c r="CT707" s="4" t="s">
        <v>9</v>
      </c>
      <c r="CU707" s="4" t="s">
        <v>9</v>
      </c>
      <c r="CV707" s="4" t="s">
        <v>11</v>
      </c>
      <c r="CW707" s="4" t="s">
        <v>5909</v>
      </c>
      <c r="CX707" s="4" t="s">
        <v>9</v>
      </c>
      <c r="CY707" s="4" t="s">
        <v>9</v>
      </c>
      <c r="CZ707" s="4" t="s">
        <v>9</v>
      </c>
      <c r="DA707" s="4" t="s">
        <v>9</v>
      </c>
      <c r="DB707" s="4" t="s">
        <v>9</v>
      </c>
      <c r="DC707" s="102"/>
      <c r="DE707" s="8" t="str">
        <f t="shared" ref="DE707:DE770" si="22">LEFT(I707,6)</f>
        <v>XRD204</v>
      </c>
      <c r="DF707" s="8" t="str">
        <f t="shared" ref="DF707:DF770" si="23">MID(I707,8,100)</f>
        <v>IF phys. char. - Foaming &amp; insols</v>
      </c>
    </row>
    <row r="708" spans="1:110">
      <c r="A708" s="4" t="s">
        <v>6614</v>
      </c>
      <c r="B708" s="4" t="s">
        <v>5899</v>
      </c>
      <c r="C708" s="4" t="s">
        <v>4955</v>
      </c>
      <c r="D708" s="4" t="s">
        <v>9</v>
      </c>
      <c r="E708" s="4" t="s">
        <v>5900</v>
      </c>
      <c r="F708" s="102">
        <v>44502</v>
      </c>
      <c r="G708" s="4" t="s">
        <v>9</v>
      </c>
      <c r="H708" s="102"/>
      <c r="I708" s="4" t="s">
        <v>7382</v>
      </c>
      <c r="J708" s="4" t="s">
        <v>9</v>
      </c>
      <c r="K708" s="4" t="s">
        <v>5002</v>
      </c>
      <c r="L708" s="4" t="s">
        <v>9</v>
      </c>
      <c r="M708" s="4" t="s">
        <v>9</v>
      </c>
      <c r="N708" s="4" t="s">
        <v>5002</v>
      </c>
      <c r="O708" s="4" t="s">
        <v>4955</v>
      </c>
      <c r="P708" s="4" t="s">
        <v>5901</v>
      </c>
      <c r="Q708" s="4" t="s">
        <v>9</v>
      </c>
      <c r="R708" s="4" t="s">
        <v>9</v>
      </c>
      <c r="S708" s="4" t="s">
        <v>11</v>
      </c>
      <c r="T708" s="4" t="s">
        <v>1449</v>
      </c>
      <c r="U708" s="4" t="s">
        <v>5902</v>
      </c>
      <c r="V708" s="102"/>
      <c r="W708" s="4" t="s">
        <v>5902</v>
      </c>
      <c r="X708" s="4" t="s">
        <v>9</v>
      </c>
      <c r="Y708" s="4" t="s">
        <v>11</v>
      </c>
      <c r="Z708" s="4" t="s">
        <v>9</v>
      </c>
      <c r="AA708" s="4" t="s">
        <v>9</v>
      </c>
      <c r="AB708" s="102"/>
      <c r="AC708" s="102"/>
      <c r="AD708" s="102"/>
      <c r="AE708" s="102">
        <v>44502</v>
      </c>
      <c r="AF708" s="102"/>
      <c r="AG708" s="102"/>
      <c r="AH708" s="4" t="s">
        <v>5903</v>
      </c>
      <c r="AI708" s="4" t="s">
        <v>9</v>
      </c>
      <c r="AJ708" s="4" t="s">
        <v>9</v>
      </c>
      <c r="AK708" s="4" t="s">
        <v>9</v>
      </c>
      <c r="AL708" s="4" t="s">
        <v>5904</v>
      </c>
      <c r="AM708" s="4" t="s">
        <v>5905</v>
      </c>
      <c r="AN708" s="4" t="s">
        <v>9</v>
      </c>
      <c r="AO708" s="4" t="s">
        <v>9</v>
      </c>
      <c r="AP708" s="4" t="s">
        <v>5902</v>
      </c>
      <c r="AQ708" s="4" t="s">
        <v>9</v>
      </c>
      <c r="AR708" s="4" t="s">
        <v>9</v>
      </c>
      <c r="AS708" s="4" t="s">
        <v>9</v>
      </c>
      <c r="AT708" s="4" t="s">
        <v>9</v>
      </c>
      <c r="AU708" s="4" t="s">
        <v>9</v>
      </c>
      <c r="AV708" s="102"/>
      <c r="AW708" s="4" t="s">
        <v>5902</v>
      </c>
      <c r="AX708" s="4" t="s">
        <v>9</v>
      </c>
      <c r="AY708" s="4" t="s">
        <v>9</v>
      </c>
      <c r="AZ708" s="4" t="s">
        <v>9</v>
      </c>
      <c r="BA708" s="4" t="s">
        <v>9</v>
      </c>
      <c r="BB708" s="103">
        <v>0</v>
      </c>
      <c r="BC708" s="102"/>
      <c r="BD708" s="4" t="s">
        <v>9</v>
      </c>
      <c r="BE708" s="102"/>
      <c r="BF708" s="102"/>
      <c r="BG708" s="4" t="s">
        <v>9</v>
      </c>
      <c r="BH708" s="4" t="s">
        <v>5906</v>
      </c>
      <c r="BI708" s="4" t="s">
        <v>9</v>
      </c>
      <c r="BJ708" s="4" t="s">
        <v>9</v>
      </c>
      <c r="BK708" s="4" t="s">
        <v>9</v>
      </c>
      <c r="BL708" s="4" t="s">
        <v>9</v>
      </c>
      <c r="BM708" s="4" t="s">
        <v>9</v>
      </c>
      <c r="BN708" s="4" t="s">
        <v>5907</v>
      </c>
      <c r="BO708" s="4" t="s">
        <v>5908</v>
      </c>
      <c r="BP708" s="4" t="s">
        <v>9</v>
      </c>
      <c r="BQ708" s="4" t="s">
        <v>9</v>
      </c>
      <c r="BR708" s="4" t="s">
        <v>5902</v>
      </c>
      <c r="BS708" s="4" t="s">
        <v>9</v>
      </c>
      <c r="BT708" s="4" t="s">
        <v>9</v>
      </c>
      <c r="BU708" s="4" t="s">
        <v>9</v>
      </c>
      <c r="BV708" s="4" t="s">
        <v>9</v>
      </c>
      <c r="BW708" s="4" t="s">
        <v>9</v>
      </c>
      <c r="BX708" s="4" t="s">
        <v>5901</v>
      </c>
      <c r="BY708" s="4" t="s">
        <v>9</v>
      </c>
      <c r="BZ708" s="4" t="s">
        <v>9</v>
      </c>
      <c r="CA708" s="4" t="s">
        <v>9</v>
      </c>
      <c r="CB708" s="4" t="s">
        <v>9</v>
      </c>
      <c r="CC708" s="4" t="s">
        <v>9</v>
      </c>
      <c r="CD708" s="4" t="s">
        <v>9</v>
      </c>
      <c r="CE708" s="4" t="s">
        <v>9</v>
      </c>
      <c r="CF708" s="4" t="s">
        <v>5902</v>
      </c>
      <c r="CG708" s="4" t="s">
        <v>9</v>
      </c>
      <c r="CH708" s="4" t="s">
        <v>9</v>
      </c>
      <c r="CI708" s="4" t="s">
        <v>9</v>
      </c>
      <c r="CJ708" s="4" t="s">
        <v>9</v>
      </c>
      <c r="CK708" s="104">
        <v>0.51762731481480995</v>
      </c>
      <c r="CL708" s="104">
        <v>0</v>
      </c>
      <c r="CM708" s="4" t="s">
        <v>9</v>
      </c>
      <c r="CN708" s="4" t="s">
        <v>5902</v>
      </c>
      <c r="CO708" s="4" t="s">
        <v>9</v>
      </c>
      <c r="CP708" s="4" t="s">
        <v>9</v>
      </c>
      <c r="CQ708" s="4" t="s">
        <v>9</v>
      </c>
      <c r="CR708" s="4" t="s">
        <v>9</v>
      </c>
      <c r="CS708" s="4" t="s">
        <v>9</v>
      </c>
      <c r="CT708" s="4" t="s">
        <v>9</v>
      </c>
      <c r="CU708" s="4" t="s">
        <v>9</v>
      </c>
      <c r="CV708" s="4" t="s">
        <v>11</v>
      </c>
      <c r="CW708" s="4" t="s">
        <v>5909</v>
      </c>
      <c r="CX708" s="4" t="s">
        <v>9</v>
      </c>
      <c r="CY708" s="4" t="s">
        <v>9</v>
      </c>
      <c r="CZ708" s="4" t="s">
        <v>9</v>
      </c>
      <c r="DA708" s="4" t="s">
        <v>9</v>
      </c>
      <c r="DB708" s="4" t="s">
        <v>9</v>
      </c>
      <c r="DC708" s="102"/>
      <c r="DE708" s="8" t="str">
        <f t="shared" si="22"/>
        <v>XRD205</v>
      </c>
      <c r="DF708" s="8" t="str">
        <f t="shared" si="23"/>
        <v>Pest incursions</v>
      </c>
    </row>
    <row r="709" spans="1:110">
      <c r="A709" s="4" t="s">
        <v>6615</v>
      </c>
      <c r="B709" s="4" t="s">
        <v>5899</v>
      </c>
      <c r="C709" s="4" t="s">
        <v>4955</v>
      </c>
      <c r="D709" s="4" t="s">
        <v>9</v>
      </c>
      <c r="E709" s="4" t="s">
        <v>5900</v>
      </c>
      <c r="F709" s="102">
        <v>44502</v>
      </c>
      <c r="G709" s="4" t="s">
        <v>9</v>
      </c>
      <c r="H709" s="102"/>
      <c r="I709" s="4" t="s">
        <v>7383</v>
      </c>
      <c r="J709" s="4" t="s">
        <v>9</v>
      </c>
      <c r="K709" s="4" t="s">
        <v>5002</v>
      </c>
      <c r="L709" s="4" t="s">
        <v>9</v>
      </c>
      <c r="M709" s="4" t="s">
        <v>9</v>
      </c>
      <c r="N709" s="4" t="s">
        <v>5002</v>
      </c>
      <c r="O709" s="4" t="s">
        <v>4955</v>
      </c>
      <c r="P709" s="4" t="s">
        <v>5901</v>
      </c>
      <c r="Q709" s="4" t="s">
        <v>9</v>
      </c>
      <c r="R709" s="4" t="s">
        <v>9</v>
      </c>
      <c r="S709" s="4" t="s">
        <v>11</v>
      </c>
      <c r="T709" s="4" t="s">
        <v>1449</v>
      </c>
      <c r="U709" s="4" t="s">
        <v>5902</v>
      </c>
      <c r="V709" s="102"/>
      <c r="W709" s="4" t="s">
        <v>5902</v>
      </c>
      <c r="X709" s="4" t="s">
        <v>9</v>
      </c>
      <c r="Y709" s="4" t="s">
        <v>11</v>
      </c>
      <c r="Z709" s="4" t="s">
        <v>9</v>
      </c>
      <c r="AA709" s="4" t="s">
        <v>9</v>
      </c>
      <c r="AB709" s="102"/>
      <c r="AC709" s="102"/>
      <c r="AD709" s="102"/>
      <c r="AE709" s="102">
        <v>44502</v>
      </c>
      <c r="AF709" s="102"/>
      <c r="AG709" s="102"/>
      <c r="AH709" s="4" t="s">
        <v>5903</v>
      </c>
      <c r="AI709" s="4" t="s">
        <v>9</v>
      </c>
      <c r="AJ709" s="4" t="s">
        <v>9</v>
      </c>
      <c r="AK709" s="4" t="s">
        <v>9</v>
      </c>
      <c r="AL709" s="4" t="s">
        <v>5904</v>
      </c>
      <c r="AM709" s="4" t="s">
        <v>5905</v>
      </c>
      <c r="AN709" s="4" t="s">
        <v>9</v>
      </c>
      <c r="AO709" s="4" t="s">
        <v>9</v>
      </c>
      <c r="AP709" s="4" t="s">
        <v>5902</v>
      </c>
      <c r="AQ709" s="4" t="s">
        <v>9</v>
      </c>
      <c r="AR709" s="4" t="s">
        <v>9</v>
      </c>
      <c r="AS709" s="4" t="s">
        <v>9</v>
      </c>
      <c r="AT709" s="4" t="s">
        <v>9</v>
      </c>
      <c r="AU709" s="4" t="s">
        <v>9</v>
      </c>
      <c r="AV709" s="102"/>
      <c r="AW709" s="4" t="s">
        <v>5902</v>
      </c>
      <c r="AX709" s="4" t="s">
        <v>9</v>
      </c>
      <c r="AY709" s="4" t="s">
        <v>9</v>
      </c>
      <c r="AZ709" s="4" t="s">
        <v>9</v>
      </c>
      <c r="BA709" s="4" t="s">
        <v>9</v>
      </c>
      <c r="BB709" s="103">
        <v>0</v>
      </c>
      <c r="BC709" s="102"/>
      <c r="BD709" s="4" t="s">
        <v>9</v>
      </c>
      <c r="BE709" s="102"/>
      <c r="BF709" s="102"/>
      <c r="BG709" s="4" t="s">
        <v>9</v>
      </c>
      <c r="BH709" s="4" t="s">
        <v>5906</v>
      </c>
      <c r="BI709" s="4" t="s">
        <v>9</v>
      </c>
      <c r="BJ709" s="4" t="s">
        <v>9</v>
      </c>
      <c r="BK709" s="4" t="s">
        <v>9</v>
      </c>
      <c r="BL709" s="4" t="s">
        <v>9</v>
      </c>
      <c r="BM709" s="4" t="s">
        <v>9</v>
      </c>
      <c r="BN709" s="4" t="s">
        <v>5907</v>
      </c>
      <c r="BO709" s="4" t="s">
        <v>5908</v>
      </c>
      <c r="BP709" s="4" t="s">
        <v>9</v>
      </c>
      <c r="BQ709" s="4" t="s">
        <v>9</v>
      </c>
      <c r="BR709" s="4" t="s">
        <v>5902</v>
      </c>
      <c r="BS709" s="4" t="s">
        <v>9</v>
      </c>
      <c r="BT709" s="4" t="s">
        <v>9</v>
      </c>
      <c r="BU709" s="4" t="s">
        <v>9</v>
      </c>
      <c r="BV709" s="4" t="s">
        <v>9</v>
      </c>
      <c r="BW709" s="4" t="s">
        <v>9</v>
      </c>
      <c r="BX709" s="4" t="s">
        <v>5901</v>
      </c>
      <c r="BY709" s="4" t="s">
        <v>9</v>
      </c>
      <c r="BZ709" s="4" t="s">
        <v>9</v>
      </c>
      <c r="CA709" s="4" t="s">
        <v>9</v>
      </c>
      <c r="CB709" s="4" t="s">
        <v>9</v>
      </c>
      <c r="CC709" s="4" t="s">
        <v>9</v>
      </c>
      <c r="CD709" s="4" t="s">
        <v>9</v>
      </c>
      <c r="CE709" s="4" t="s">
        <v>9</v>
      </c>
      <c r="CF709" s="4" t="s">
        <v>5902</v>
      </c>
      <c r="CG709" s="4" t="s">
        <v>9</v>
      </c>
      <c r="CH709" s="4" t="s">
        <v>9</v>
      </c>
      <c r="CI709" s="4" t="s">
        <v>9</v>
      </c>
      <c r="CJ709" s="4" t="s">
        <v>9</v>
      </c>
      <c r="CK709" s="104">
        <v>0.51762731481480995</v>
      </c>
      <c r="CL709" s="104">
        <v>0</v>
      </c>
      <c r="CM709" s="4" t="s">
        <v>9</v>
      </c>
      <c r="CN709" s="4" t="s">
        <v>5902</v>
      </c>
      <c r="CO709" s="4" t="s">
        <v>9</v>
      </c>
      <c r="CP709" s="4" t="s">
        <v>9</v>
      </c>
      <c r="CQ709" s="4" t="s">
        <v>9</v>
      </c>
      <c r="CR709" s="4" t="s">
        <v>9</v>
      </c>
      <c r="CS709" s="4" t="s">
        <v>9</v>
      </c>
      <c r="CT709" s="4" t="s">
        <v>9</v>
      </c>
      <c r="CU709" s="4" t="s">
        <v>9</v>
      </c>
      <c r="CV709" s="4" t="s">
        <v>11</v>
      </c>
      <c r="CW709" s="4" t="s">
        <v>5909</v>
      </c>
      <c r="CX709" s="4" t="s">
        <v>9</v>
      </c>
      <c r="CY709" s="4" t="s">
        <v>9</v>
      </c>
      <c r="CZ709" s="4" t="s">
        <v>9</v>
      </c>
      <c r="DA709" s="4" t="s">
        <v>9</v>
      </c>
      <c r="DB709" s="4" t="s">
        <v>9</v>
      </c>
      <c r="DC709" s="102"/>
      <c r="DE709" s="8" t="str">
        <f t="shared" si="22"/>
        <v>XRD206</v>
      </c>
      <c r="DF709" s="8" t="str">
        <f t="shared" si="23"/>
        <v>Synlait Research Advisory Group</v>
      </c>
    </row>
    <row r="710" spans="1:110">
      <c r="A710" s="4" t="s">
        <v>6616</v>
      </c>
      <c r="B710" s="4" t="s">
        <v>5899</v>
      </c>
      <c r="C710" s="4" t="s">
        <v>4955</v>
      </c>
      <c r="D710" s="4" t="s">
        <v>9</v>
      </c>
      <c r="E710" s="4" t="s">
        <v>5900</v>
      </c>
      <c r="F710" s="102">
        <v>44502</v>
      </c>
      <c r="G710" s="4" t="s">
        <v>9</v>
      </c>
      <c r="H710" s="102"/>
      <c r="I710" s="4" t="s">
        <v>7384</v>
      </c>
      <c r="J710" s="4" t="s">
        <v>9</v>
      </c>
      <c r="K710" s="4" t="s">
        <v>5002</v>
      </c>
      <c r="L710" s="4" t="s">
        <v>9</v>
      </c>
      <c r="M710" s="4" t="s">
        <v>9</v>
      </c>
      <c r="N710" s="4" t="s">
        <v>5002</v>
      </c>
      <c r="O710" s="4" t="s">
        <v>4955</v>
      </c>
      <c r="P710" s="4" t="s">
        <v>5901</v>
      </c>
      <c r="Q710" s="4" t="s">
        <v>9</v>
      </c>
      <c r="R710" s="4" t="s">
        <v>9</v>
      </c>
      <c r="S710" s="4" t="s">
        <v>11</v>
      </c>
      <c r="T710" s="4" t="s">
        <v>1449</v>
      </c>
      <c r="U710" s="4" t="s">
        <v>5902</v>
      </c>
      <c r="V710" s="102"/>
      <c r="W710" s="4" t="s">
        <v>5902</v>
      </c>
      <c r="X710" s="4" t="s">
        <v>9</v>
      </c>
      <c r="Y710" s="4" t="s">
        <v>11</v>
      </c>
      <c r="Z710" s="4" t="s">
        <v>9</v>
      </c>
      <c r="AA710" s="4" t="s">
        <v>9</v>
      </c>
      <c r="AB710" s="102"/>
      <c r="AC710" s="102"/>
      <c r="AD710" s="102"/>
      <c r="AE710" s="102">
        <v>44502</v>
      </c>
      <c r="AF710" s="102"/>
      <c r="AG710" s="102"/>
      <c r="AH710" s="4" t="s">
        <v>5903</v>
      </c>
      <c r="AI710" s="4" t="s">
        <v>9</v>
      </c>
      <c r="AJ710" s="4" t="s">
        <v>9</v>
      </c>
      <c r="AK710" s="4" t="s">
        <v>9</v>
      </c>
      <c r="AL710" s="4" t="s">
        <v>5904</v>
      </c>
      <c r="AM710" s="4" t="s">
        <v>5905</v>
      </c>
      <c r="AN710" s="4" t="s">
        <v>9</v>
      </c>
      <c r="AO710" s="4" t="s">
        <v>9</v>
      </c>
      <c r="AP710" s="4" t="s">
        <v>5902</v>
      </c>
      <c r="AQ710" s="4" t="s">
        <v>9</v>
      </c>
      <c r="AR710" s="4" t="s">
        <v>9</v>
      </c>
      <c r="AS710" s="4" t="s">
        <v>9</v>
      </c>
      <c r="AT710" s="4" t="s">
        <v>9</v>
      </c>
      <c r="AU710" s="4" t="s">
        <v>9</v>
      </c>
      <c r="AV710" s="102"/>
      <c r="AW710" s="4" t="s">
        <v>5902</v>
      </c>
      <c r="AX710" s="4" t="s">
        <v>9</v>
      </c>
      <c r="AY710" s="4" t="s">
        <v>9</v>
      </c>
      <c r="AZ710" s="4" t="s">
        <v>9</v>
      </c>
      <c r="BA710" s="4" t="s">
        <v>9</v>
      </c>
      <c r="BB710" s="103">
        <v>0</v>
      </c>
      <c r="BC710" s="102"/>
      <c r="BD710" s="4" t="s">
        <v>9</v>
      </c>
      <c r="BE710" s="102"/>
      <c r="BF710" s="102"/>
      <c r="BG710" s="4" t="s">
        <v>9</v>
      </c>
      <c r="BH710" s="4" t="s">
        <v>5906</v>
      </c>
      <c r="BI710" s="4" t="s">
        <v>9</v>
      </c>
      <c r="BJ710" s="4" t="s">
        <v>9</v>
      </c>
      <c r="BK710" s="4" t="s">
        <v>9</v>
      </c>
      <c r="BL710" s="4" t="s">
        <v>9</v>
      </c>
      <c r="BM710" s="4" t="s">
        <v>9</v>
      </c>
      <c r="BN710" s="4" t="s">
        <v>5907</v>
      </c>
      <c r="BO710" s="4" t="s">
        <v>5908</v>
      </c>
      <c r="BP710" s="4" t="s">
        <v>9</v>
      </c>
      <c r="BQ710" s="4" t="s">
        <v>9</v>
      </c>
      <c r="BR710" s="4" t="s">
        <v>5902</v>
      </c>
      <c r="BS710" s="4" t="s">
        <v>9</v>
      </c>
      <c r="BT710" s="4" t="s">
        <v>9</v>
      </c>
      <c r="BU710" s="4" t="s">
        <v>9</v>
      </c>
      <c r="BV710" s="4" t="s">
        <v>9</v>
      </c>
      <c r="BW710" s="4" t="s">
        <v>9</v>
      </c>
      <c r="BX710" s="4" t="s">
        <v>5901</v>
      </c>
      <c r="BY710" s="4" t="s">
        <v>9</v>
      </c>
      <c r="BZ710" s="4" t="s">
        <v>9</v>
      </c>
      <c r="CA710" s="4" t="s">
        <v>9</v>
      </c>
      <c r="CB710" s="4" t="s">
        <v>9</v>
      </c>
      <c r="CC710" s="4" t="s">
        <v>9</v>
      </c>
      <c r="CD710" s="4" t="s">
        <v>9</v>
      </c>
      <c r="CE710" s="4" t="s">
        <v>9</v>
      </c>
      <c r="CF710" s="4" t="s">
        <v>5902</v>
      </c>
      <c r="CG710" s="4" t="s">
        <v>9</v>
      </c>
      <c r="CH710" s="4" t="s">
        <v>9</v>
      </c>
      <c r="CI710" s="4" t="s">
        <v>9</v>
      </c>
      <c r="CJ710" s="4" t="s">
        <v>9</v>
      </c>
      <c r="CK710" s="104">
        <v>0.51762731481480995</v>
      </c>
      <c r="CL710" s="104">
        <v>0</v>
      </c>
      <c r="CM710" s="4" t="s">
        <v>9</v>
      </c>
      <c r="CN710" s="4" t="s">
        <v>5902</v>
      </c>
      <c r="CO710" s="4" t="s">
        <v>9</v>
      </c>
      <c r="CP710" s="4" t="s">
        <v>9</v>
      </c>
      <c r="CQ710" s="4" t="s">
        <v>9</v>
      </c>
      <c r="CR710" s="4" t="s">
        <v>9</v>
      </c>
      <c r="CS710" s="4" t="s">
        <v>9</v>
      </c>
      <c r="CT710" s="4" t="s">
        <v>9</v>
      </c>
      <c r="CU710" s="4" t="s">
        <v>9</v>
      </c>
      <c r="CV710" s="4" t="s">
        <v>11</v>
      </c>
      <c r="CW710" s="4" t="s">
        <v>5909</v>
      </c>
      <c r="CX710" s="4" t="s">
        <v>9</v>
      </c>
      <c r="CY710" s="4" t="s">
        <v>9</v>
      </c>
      <c r="CZ710" s="4" t="s">
        <v>9</v>
      </c>
      <c r="DA710" s="4" t="s">
        <v>9</v>
      </c>
      <c r="DB710" s="4" t="s">
        <v>9</v>
      </c>
      <c r="DC710" s="102"/>
      <c r="DE710" s="8" t="str">
        <f t="shared" si="22"/>
        <v>XRD207</v>
      </c>
      <c r="DF710" s="8" t="str">
        <f t="shared" si="23"/>
        <v>Test methodologies review</v>
      </c>
    </row>
    <row r="711" spans="1:110">
      <c r="A711" s="4" t="s">
        <v>6617</v>
      </c>
      <c r="B711" s="4" t="s">
        <v>5899</v>
      </c>
      <c r="C711" s="4" t="s">
        <v>4955</v>
      </c>
      <c r="D711" s="4" t="s">
        <v>9</v>
      </c>
      <c r="E711" s="4" t="s">
        <v>5900</v>
      </c>
      <c r="F711" s="102">
        <v>44502</v>
      </c>
      <c r="G711" s="4" t="s">
        <v>9</v>
      </c>
      <c r="H711" s="102"/>
      <c r="I711" s="4" t="s">
        <v>7385</v>
      </c>
      <c r="J711" s="4" t="s">
        <v>9</v>
      </c>
      <c r="K711" s="4" t="s">
        <v>5002</v>
      </c>
      <c r="L711" s="4" t="s">
        <v>9</v>
      </c>
      <c r="M711" s="4" t="s">
        <v>9</v>
      </c>
      <c r="N711" s="4" t="s">
        <v>5002</v>
      </c>
      <c r="O711" s="4" t="s">
        <v>4955</v>
      </c>
      <c r="P711" s="4" t="s">
        <v>5901</v>
      </c>
      <c r="Q711" s="4" t="s">
        <v>9</v>
      </c>
      <c r="R711" s="4" t="s">
        <v>9</v>
      </c>
      <c r="S711" s="4" t="s">
        <v>11</v>
      </c>
      <c r="T711" s="4" t="s">
        <v>1449</v>
      </c>
      <c r="U711" s="4" t="s">
        <v>5902</v>
      </c>
      <c r="V711" s="102"/>
      <c r="W711" s="4" t="s">
        <v>5902</v>
      </c>
      <c r="X711" s="4" t="s">
        <v>9</v>
      </c>
      <c r="Y711" s="4" t="s">
        <v>11</v>
      </c>
      <c r="Z711" s="4" t="s">
        <v>9</v>
      </c>
      <c r="AA711" s="4" t="s">
        <v>9</v>
      </c>
      <c r="AB711" s="102"/>
      <c r="AC711" s="102"/>
      <c r="AD711" s="102"/>
      <c r="AE711" s="102">
        <v>44502</v>
      </c>
      <c r="AF711" s="102"/>
      <c r="AG711" s="102"/>
      <c r="AH711" s="4" t="s">
        <v>5903</v>
      </c>
      <c r="AI711" s="4" t="s">
        <v>9</v>
      </c>
      <c r="AJ711" s="4" t="s">
        <v>9</v>
      </c>
      <c r="AK711" s="4" t="s">
        <v>9</v>
      </c>
      <c r="AL711" s="4" t="s">
        <v>5904</v>
      </c>
      <c r="AM711" s="4" t="s">
        <v>5905</v>
      </c>
      <c r="AN711" s="4" t="s">
        <v>9</v>
      </c>
      <c r="AO711" s="4" t="s">
        <v>9</v>
      </c>
      <c r="AP711" s="4" t="s">
        <v>5902</v>
      </c>
      <c r="AQ711" s="4" t="s">
        <v>9</v>
      </c>
      <c r="AR711" s="4" t="s">
        <v>9</v>
      </c>
      <c r="AS711" s="4" t="s">
        <v>9</v>
      </c>
      <c r="AT711" s="4" t="s">
        <v>9</v>
      </c>
      <c r="AU711" s="4" t="s">
        <v>9</v>
      </c>
      <c r="AV711" s="102"/>
      <c r="AW711" s="4" t="s">
        <v>5902</v>
      </c>
      <c r="AX711" s="4" t="s">
        <v>9</v>
      </c>
      <c r="AY711" s="4" t="s">
        <v>9</v>
      </c>
      <c r="AZ711" s="4" t="s">
        <v>9</v>
      </c>
      <c r="BA711" s="4" t="s">
        <v>9</v>
      </c>
      <c r="BB711" s="103">
        <v>0</v>
      </c>
      <c r="BC711" s="102"/>
      <c r="BD711" s="4" t="s">
        <v>9</v>
      </c>
      <c r="BE711" s="102"/>
      <c r="BF711" s="102"/>
      <c r="BG711" s="4" t="s">
        <v>9</v>
      </c>
      <c r="BH711" s="4" t="s">
        <v>5906</v>
      </c>
      <c r="BI711" s="4" t="s">
        <v>9</v>
      </c>
      <c r="BJ711" s="4" t="s">
        <v>9</v>
      </c>
      <c r="BK711" s="4" t="s">
        <v>9</v>
      </c>
      <c r="BL711" s="4" t="s">
        <v>9</v>
      </c>
      <c r="BM711" s="4" t="s">
        <v>9</v>
      </c>
      <c r="BN711" s="4" t="s">
        <v>5907</v>
      </c>
      <c r="BO711" s="4" t="s">
        <v>5908</v>
      </c>
      <c r="BP711" s="4" t="s">
        <v>9</v>
      </c>
      <c r="BQ711" s="4" t="s">
        <v>9</v>
      </c>
      <c r="BR711" s="4" t="s">
        <v>5902</v>
      </c>
      <c r="BS711" s="4" t="s">
        <v>9</v>
      </c>
      <c r="BT711" s="4" t="s">
        <v>9</v>
      </c>
      <c r="BU711" s="4" t="s">
        <v>9</v>
      </c>
      <c r="BV711" s="4" t="s">
        <v>9</v>
      </c>
      <c r="BW711" s="4" t="s">
        <v>9</v>
      </c>
      <c r="BX711" s="4" t="s">
        <v>5901</v>
      </c>
      <c r="BY711" s="4" t="s">
        <v>9</v>
      </c>
      <c r="BZ711" s="4" t="s">
        <v>9</v>
      </c>
      <c r="CA711" s="4" t="s">
        <v>9</v>
      </c>
      <c r="CB711" s="4" t="s">
        <v>9</v>
      </c>
      <c r="CC711" s="4" t="s">
        <v>9</v>
      </c>
      <c r="CD711" s="4" t="s">
        <v>9</v>
      </c>
      <c r="CE711" s="4" t="s">
        <v>9</v>
      </c>
      <c r="CF711" s="4" t="s">
        <v>5902</v>
      </c>
      <c r="CG711" s="4" t="s">
        <v>9</v>
      </c>
      <c r="CH711" s="4" t="s">
        <v>9</v>
      </c>
      <c r="CI711" s="4" t="s">
        <v>9</v>
      </c>
      <c r="CJ711" s="4" t="s">
        <v>9</v>
      </c>
      <c r="CK711" s="104">
        <v>0.51762731481480995</v>
      </c>
      <c r="CL711" s="104">
        <v>0</v>
      </c>
      <c r="CM711" s="4" t="s">
        <v>9</v>
      </c>
      <c r="CN711" s="4" t="s">
        <v>5902</v>
      </c>
      <c r="CO711" s="4" t="s">
        <v>9</v>
      </c>
      <c r="CP711" s="4" t="s">
        <v>9</v>
      </c>
      <c r="CQ711" s="4" t="s">
        <v>9</v>
      </c>
      <c r="CR711" s="4" t="s">
        <v>9</v>
      </c>
      <c r="CS711" s="4" t="s">
        <v>9</v>
      </c>
      <c r="CT711" s="4" t="s">
        <v>9</v>
      </c>
      <c r="CU711" s="4" t="s">
        <v>9</v>
      </c>
      <c r="CV711" s="4" t="s">
        <v>11</v>
      </c>
      <c r="CW711" s="4" t="s">
        <v>5909</v>
      </c>
      <c r="CX711" s="4" t="s">
        <v>9</v>
      </c>
      <c r="CY711" s="4" t="s">
        <v>9</v>
      </c>
      <c r="CZ711" s="4" t="s">
        <v>9</v>
      </c>
      <c r="DA711" s="4" t="s">
        <v>9</v>
      </c>
      <c r="DB711" s="4" t="s">
        <v>9</v>
      </c>
      <c r="DC711" s="102"/>
      <c r="DE711" s="8" t="str">
        <f t="shared" si="22"/>
        <v>XRD208</v>
      </c>
      <c r="DF711" s="8" t="str">
        <f t="shared" si="23"/>
        <v>Powder flowability and tabletting</v>
      </c>
    </row>
    <row r="712" spans="1:110">
      <c r="A712" s="4" t="s">
        <v>6618</v>
      </c>
      <c r="B712" s="4" t="s">
        <v>5899</v>
      </c>
      <c r="C712" s="4" t="s">
        <v>4955</v>
      </c>
      <c r="D712" s="4" t="s">
        <v>9</v>
      </c>
      <c r="E712" s="4" t="s">
        <v>5900</v>
      </c>
      <c r="F712" s="102">
        <v>44502</v>
      </c>
      <c r="G712" s="4" t="s">
        <v>9</v>
      </c>
      <c r="H712" s="102"/>
      <c r="I712" s="4" t="s">
        <v>7386</v>
      </c>
      <c r="J712" s="4" t="s">
        <v>9</v>
      </c>
      <c r="K712" s="4" t="s">
        <v>5002</v>
      </c>
      <c r="L712" s="4" t="s">
        <v>9</v>
      </c>
      <c r="M712" s="4" t="s">
        <v>9</v>
      </c>
      <c r="N712" s="4" t="s">
        <v>5002</v>
      </c>
      <c r="O712" s="4" t="s">
        <v>4955</v>
      </c>
      <c r="P712" s="4" t="s">
        <v>5901</v>
      </c>
      <c r="Q712" s="4" t="s">
        <v>9</v>
      </c>
      <c r="R712" s="4" t="s">
        <v>9</v>
      </c>
      <c r="S712" s="4" t="s">
        <v>11</v>
      </c>
      <c r="T712" s="4" t="s">
        <v>1449</v>
      </c>
      <c r="U712" s="4" t="s">
        <v>5902</v>
      </c>
      <c r="V712" s="102"/>
      <c r="W712" s="4" t="s">
        <v>5902</v>
      </c>
      <c r="X712" s="4" t="s">
        <v>9</v>
      </c>
      <c r="Y712" s="4" t="s">
        <v>11</v>
      </c>
      <c r="Z712" s="4" t="s">
        <v>9</v>
      </c>
      <c r="AA712" s="4" t="s">
        <v>9</v>
      </c>
      <c r="AB712" s="102"/>
      <c r="AC712" s="102"/>
      <c r="AD712" s="102"/>
      <c r="AE712" s="102">
        <v>44502</v>
      </c>
      <c r="AF712" s="102"/>
      <c r="AG712" s="102"/>
      <c r="AH712" s="4" t="s">
        <v>5903</v>
      </c>
      <c r="AI712" s="4" t="s">
        <v>9</v>
      </c>
      <c r="AJ712" s="4" t="s">
        <v>9</v>
      </c>
      <c r="AK712" s="4" t="s">
        <v>9</v>
      </c>
      <c r="AL712" s="4" t="s">
        <v>5904</v>
      </c>
      <c r="AM712" s="4" t="s">
        <v>5905</v>
      </c>
      <c r="AN712" s="4" t="s">
        <v>9</v>
      </c>
      <c r="AO712" s="4" t="s">
        <v>9</v>
      </c>
      <c r="AP712" s="4" t="s">
        <v>5902</v>
      </c>
      <c r="AQ712" s="4" t="s">
        <v>9</v>
      </c>
      <c r="AR712" s="4" t="s">
        <v>9</v>
      </c>
      <c r="AS712" s="4" t="s">
        <v>9</v>
      </c>
      <c r="AT712" s="4" t="s">
        <v>9</v>
      </c>
      <c r="AU712" s="4" t="s">
        <v>9</v>
      </c>
      <c r="AV712" s="102"/>
      <c r="AW712" s="4" t="s">
        <v>5902</v>
      </c>
      <c r="AX712" s="4" t="s">
        <v>9</v>
      </c>
      <c r="AY712" s="4" t="s">
        <v>9</v>
      </c>
      <c r="AZ712" s="4" t="s">
        <v>9</v>
      </c>
      <c r="BA712" s="4" t="s">
        <v>9</v>
      </c>
      <c r="BB712" s="103">
        <v>0</v>
      </c>
      <c r="BC712" s="102"/>
      <c r="BD712" s="4" t="s">
        <v>9</v>
      </c>
      <c r="BE712" s="102"/>
      <c r="BF712" s="102"/>
      <c r="BG712" s="4" t="s">
        <v>9</v>
      </c>
      <c r="BH712" s="4" t="s">
        <v>5906</v>
      </c>
      <c r="BI712" s="4" t="s">
        <v>9</v>
      </c>
      <c r="BJ712" s="4" t="s">
        <v>9</v>
      </c>
      <c r="BK712" s="4" t="s">
        <v>9</v>
      </c>
      <c r="BL712" s="4" t="s">
        <v>9</v>
      </c>
      <c r="BM712" s="4" t="s">
        <v>9</v>
      </c>
      <c r="BN712" s="4" t="s">
        <v>5907</v>
      </c>
      <c r="BO712" s="4" t="s">
        <v>5908</v>
      </c>
      <c r="BP712" s="4" t="s">
        <v>9</v>
      </c>
      <c r="BQ712" s="4" t="s">
        <v>9</v>
      </c>
      <c r="BR712" s="4" t="s">
        <v>5902</v>
      </c>
      <c r="BS712" s="4" t="s">
        <v>9</v>
      </c>
      <c r="BT712" s="4" t="s">
        <v>9</v>
      </c>
      <c r="BU712" s="4" t="s">
        <v>9</v>
      </c>
      <c r="BV712" s="4" t="s">
        <v>9</v>
      </c>
      <c r="BW712" s="4" t="s">
        <v>9</v>
      </c>
      <c r="BX712" s="4" t="s">
        <v>5901</v>
      </c>
      <c r="BY712" s="4" t="s">
        <v>9</v>
      </c>
      <c r="BZ712" s="4" t="s">
        <v>9</v>
      </c>
      <c r="CA712" s="4" t="s">
        <v>9</v>
      </c>
      <c r="CB712" s="4" t="s">
        <v>9</v>
      </c>
      <c r="CC712" s="4" t="s">
        <v>9</v>
      </c>
      <c r="CD712" s="4" t="s">
        <v>9</v>
      </c>
      <c r="CE712" s="4" t="s">
        <v>9</v>
      </c>
      <c r="CF712" s="4" t="s">
        <v>5902</v>
      </c>
      <c r="CG712" s="4" t="s">
        <v>9</v>
      </c>
      <c r="CH712" s="4" t="s">
        <v>9</v>
      </c>
      <c r="CI712" s="4" t="s">
        <v>9</v>
      </c>
      <c r="CJ712" s="4" t="s">
        <v>9</v>
      </c>
      <c r="CK712" s="104">
        <v>0.51762731481480995</v>
      </c>
      <c r="CL712" s="104">
        <v>0</v>
      </c>
      <c r="CM712" s="4" t="s">
        <v>9</v>
      </c>
      <c r="CN712" s="4" t="s">
        <v>5902</v>
      </c>
      <c r="CO712" s="4" t="s">
        <v>9</v>
      </c>
      <c r="CP712" s="4" t="s">
        <v>9</v>
      </c>
      <c r="CQ712" s="4" t="s">
        <v>9</v>
      </c>
      <c r="CR712" s="4" t="s">
        <v>9</v>
      </c>
      <c r="CS712" s="4" t="s">
        <v>9</v>
      </c>
      <c r="CT712" s="4" t="s">
        <v>9</v>
      </c>
      <c r="CU712" s="4" t="s">
        <v>9</v>
      </c>
      <c r="CV712" s="4" t="s">
        <v>11</v>
      </c>
      <c r="CW712" s="4" t="s">
        <v>5909</v>
      </c>
      <c r="CX712" s="4" t="s">
        <v>9</v>
      </c>
      <c r="CY712" s="4" t="s">
        <v>9</v>
      </c>
      <c r="CZ712" s="4" t="s">
        <v>9</v>
      </c>
      <c r="DA712" s="4" t="s">
        <v>9</v>
      </c>
      <c r="DB712" s="4" t="s">
        <v>9</v>
      </c>
      <c r="DC712" s="102"/>
      <c r="DE712" s="8" t="str">
        <f t="shared" si="22"/>
        <v>XRD209</v>
      </c>
      <c r="DF712" s="8" t="str">
        <f t="shared" si="23"/>
        <v>Biodiversity</v>
      </c>
    </row>
    <row r="713" spans="1:110">
      <c r="A713" s="4" t="s">
        <v>6619</v>
      </c>
      <c r="B713" s="4" t="s">
        <v>5899</v>
      </c>
      <c r="C713" s="4" t="s">
        <v>4955</v>
      </c>
      <c r="D713" s="4" t="s">
        <v>9</v>
      </c>
      <c r="E713" s="4" t="s">
        <v>5900</v>
      </c>
      <c r="F713" s="102">
        <v>44502</v>
      </c>
      <c r="G713" s="4" t="s">
        <v>9</v>
      </c>
      <c r="H713" s="102"/>
      <c r="I713" s="4" t="s">
        <v>7387</v>
      </c>
      <c r="J713" s="4" t="s">
        <v>9</v>
      </c>
      <c r="K713" s="4" t="s">
        <v>5002</v>
      </c>
      <c r="L713" s="4" t="s">
        <v>9</v>
      </c>
      <c r="M713" s="4" t="s">
        <v>9</v>
      </c>
      <c r="N713" s="4" t="s">
        <v>5002</v>
      </c>
      <c r="O713" s="4" t="s">
        <v>4955</v>
      </c>
      <c r="P713" s="4" t="s">
        <v>5901</v>
      </c>
      <c r="Q713" s="4" t="s">
        <v>9</v>
      </c>
      <c r="R713" s="4" t="s">
        <v>9</v>
      </c>
      <c r="S713" s="4" t="s">
        <v>11</v>
      </c>
      <c r="T713" s="4" t="s">
        <v>1449</v>
      </c>
      <c r="U713" s="4" t="s">
        <v>5902</v>
      </c>
      <c r="V713" s="102"/>
      <c r="W713" s="4" t="s">
        <v>5902</v>
      </c>
      <c r="X713" s="4" t="s">
        <v>9</v>
      </c>
      <c r="Y713" s="4" t="s">
        <v>11</v>
      </c>
      <c r="Z713" s="4" t="s">
        <v>9</v>
      </c>
      <c r="AA713" s="4" t="s">
        <v>9</v>
      </c>
      <c r="AB713" s="102"/>
      <c r="AC713" s="102"/>
      <c r="AD713" s="102"/>
      <c r="AE713" s="102">
        <v>44502</v>
      </c>
      <c r="AF713" s="102"/>
      <c r="AG713" s="102"/>
      <c r="AH713" s="4" t="s">
        <v>5903</v>
      </c>
      <c r="AI713" s="4" t="s">
        <v>9</v>
      </c>
      <c r="AJ713" s="4" t="s">
        <v>9</v>
      </c>
      <c r="AK713" s="4" t="s">
        <v>9</v>
      </c>
      <c r="AL713" s="4" t="s">
        <v>5904</v>
      </c>
      <c r="AM713" s="4" t="s">
        <v>5905</v>
      </c>
      <c r="AN713" s="4" t="s">
        <v>9</v>
      </c>
      <c r="AO713" s="4" t="s">
        <v>9</v>
      </c>
      <c r="AP713" s="4" t="s">
        <v>5902</v>
      </c>
      <c r="AQ713" s="4" t="s">
        <v>9</v>
      </c>
      <c r="AR713" s="4" t="s">
        <v>9</v>
      </c>
      <c r="AS713" s="4" t="s">
        <v>9</v>
      </c>
      <c r="AT713" s="4" t="s">
        <v>9</v>
      </c>
      <c r="AU713" s="4" t="s">
        <v>9</v>
      </c>
      <c r="AV713" s="102"/>
      <c r="AW713" s="4" t="s">
        <v>5902</v>
      </c>
      <c r="AX713" s="4" t="s">
        <v>9</v>
      </c>
      <c r="AY713" s="4" t="s">
        <v>9</v>
      </c>
      <c r="AZ713" s="4" t="s">
        <v>9</v>
      </c>
      <c r="BA713" s="4" t="s">
        <v>9</v>
      </c>
      <c r="BB713" s="103">
        <v>0</v>
      </c>
      <c r="BC713" s="102"/>
      <c r="BD713" s="4" t="s">
        <v>9</v>
      </c>
      <c r="BE713" s="102"/>
      <c r="BF713" s="102"/>
      <c r="BG713" s="4" t="s">
        <v>9</v>
      </c>
      <c r="BH713" s="4" t="s">
        <v>5906</v>
      </c>
      <c r="BI713" s="4" t="s">
        <v>9</v>
      </c>
      <c r="BJ713" s="4" t="s">
        <v>9</v>
      </c>
      <c r="BK713" s="4" t="s">
        <v>9</v>
      </c>
      <c r="BL713" s="4" t="s">
        <v>9</v>
      </c>
      <c r="BM713" s="4" t="s">
        <v>9</v>
      </c>
      <c r="BN713" s="4" t="s">
        <v>5907</v>
      </c>
      <c r="BO713" s="4" t="s">
        <v>5908</v>
      </c>
      <c r="BP713" s="4" t="s">
        <v>9</v>
      </c>
      <c r="BQ713" s="4" t="s">
        <v>9</v>
      </c>
      <c r="BR713" s="4" t="s">
        <v>5902</v>
      </c>
      <c r="BS713" s="4" t="s">
        <v>9</v>
      </c>
      <c r="BT713" s="4" t="s">
        <v>9</v>
      </c>
      <c r="BU713" s="4" t="s">
        <v>9</v>
      </c>
      <c r="BV713" s="4" t="s">
        <v>9</v>
      </c>
      <c r="BW713" s="4" t="s">
        <v>9</v>
      </c>
      <c r="BX713" s="4" t="s">
        <v>5901</v>
      </c>
      <c r="BY713" s="4" t="s">
        <v>9</v>
      </c>
      <c r="BZ713" s="4" t="s">
        <v>9</v>
      </c>
      <c r="CA713" s="4" t="s">
        <v>9</v>
      </c>
      <c r="CB713" s="4" t="s">
        <v>9</v>
      </c>
      <c r="CC713" s="4" t="s">
        <v>9</v>
      </c>
      <c r="CD713" s="4" t="s">
        <v>9</v>
      </c>
      <c r="CE713" s="4" t="s">
        <v>9</v>
      </c>
      <c r="CF713" s="4" t="s">
        <v>5902</v>
      </c>
      <c r="CG713" s="4" t="s">
        <v>9</v>
      </c>
      <c r="CH713" s="4" t="s">
        <v>9</v>
      </c>
      <c r="CI713" s="4" t="s">
        <v>9</v>
      </c>
      <c r="CJ713" s="4" t="s">
        <v>9</v>
      </c>
      <c r="CK713" s="104">
        <v>0.51762731481480995</v>
      </c>
      <c r="CL713" s="104">
        <v>0</v>
      </c>
      <c r="CM713" s="4" t="s">
        <v>9</v>
      </c>
      <c r="CN713" s="4" t="s">
        <v>5902</v>
      </c>
      <c r="CO713" s="4" t="s">
        <v>9</v>
      </c>
      <c r="CP713" s="4" t="s">
        <v>9</v>
      </c>
      <c r="CQ713" s="4" t="s">
        <v>9</v>
      </c>
      <c r="CR713" s="4" t="s">
        <v>9</v>
      </c>
      <c r="CS713" s="4" t="s">
        <v>9</v>
      </c>
      <c r="CT713" s="4" t="s">
        <v>9</v>
      </c>
      <c r="CU713" s="4" t="s">
        <v>9</v>
      </c>
      <c r="CV713" s="4" t="s">
        <v>11</v>
      </c>
      <c r="CW713" s="4" t="s">
        <v>5909</v>
      </c>
      <c r="CX713" s="4" t="s">
        <v>9</v>
      </c>
      <c r="CY713" s="4" t="s">
        <v>9</v>
      </c>
      <c r="CZ713" s="4" t="s">
        <v>9</v>
      </c>
      <c r="DA713" s="4" t="s">
        <v>9</v>
      </c>
      <c r="DB713" s="4" t="s">
        <v>9</v>
      </c>
      <c r="DC713" s="102"/>
      <c r="DE713" s="8" t="str">
        <f t="shared" si="22"/>
        <v>XSC001</v>
      </c>
      <c r="DF713" s="8" t="str">
        <f t="shared" si="23"/>
        <v xml:space="preserve"> Supply Chain R&amp;M (unplanned)</v>
      </c>
    </row>
    <row r="714" spans="1:110">
      <c r="A714" s="4" t="s">
        <v>6620</v>
      </c>
      <c r="B714" s="4" t="s">
        <v>5899</v>
      </c>
      <c r="C714" s="4" t="s">
        <v>4955</v>
      </c>
      <c r="D714" s="4" t="s">
        <v>9</v>
      </c>
      <c r="E714" s="4" t="s">
        <v>5900</v>
      </c>
      <c r="F714" s="102">
        <v>44502</v>
      </c>
      <c r="G714" s="4" t="s">
        <v>9</v>
      </c>
      <c r="H714" s="102"/>
      <c r="I714" s="4" t="s">
        <v>7388</v>
      </c>
      <c r="J714" s="4" t="s">
        <v>9</v>
      </c>
      <c r="K714" s="4" t="s">
        <v>5002</v>
      </c>
      <c r="L714" s="4" t="s">
        <v>9</v>
      </c>
      <c r="M714" s="4" t="s">
        <v>9</v>
      </c>
      <c r="N714" s="4" t="s">
        <v>5002</v>
      </c>
      <c r="O714" s="4" t="s">
        <v>4955</v>
      </c>
      <c r="P714" s="4" t="s">
        <v>5901</v>
      </c>
      <c r="Q714" s="4" t="s">
        <v>9</v>
      </c>
      <c r="R714" s="4" t="s">
        <v>9</v>
      </c>
      <c r="S714" s="4" t="s">
        <v>11</v>
      </c>
      <c r="T714" s="4" t="s">
        <v>1449</v>
      </c>
      <c r="U714" s="4" t="s">
        <v>5902</v>
      </c>
      <c r="V714" s="102"/>
      <c r="W714" s="4" t="s">
        <v>5902</v>
      </c>
      <c r="X714" s="4" t="s">
        <v>9</v>
      </c>
      <c r="Y714" s="4" t="s">
        <v>11</v>
      </c>
      <c r="Z714" s="4" t="s">
        <v>9</v>
      </c>
      <c r="AA714" s="4" t="s">
        <v>9</v>
      </c>
      <c r="AB714" s="102"/>
      <c r="AC714" s="102"/>
      <c r="AD714" s="102"/>
      <c r="AE714" s="102">
        <v>44502</v>
      </c>
      <c r="AF714" s="102"/>
      <c r="AG714" s="102"/>
      <c r="AH714" s="4" t="s">
        <v>5903</v>
      </c>
      <c r="AI714" s="4" t="s">
        <v>9</v>
      </c>
      <c r="AJ714" s="4" t="s">
        <v>9</v>
      </c>
      <c r="AK714" s="4" t="s">
        <v>9</v>
      </c>
      <c r="AL714" s="4" t="s">
        <v>5904</v>
      </c>
      <c r="AM714" s="4" t="s">
        <v>5905</v>
      </c>
      <c r="AN714" s="4" t="s">
        <v>9</v>
      </c>
      <c r="AO714" s="4" t="s">
        <v>9</v>
      </c>
      <c r="AP714" s="4" t="s">
        <v>5902</v>
      </c>
      <c r="AQ714" s="4" t="s">
        <v>9</v>
      </c>
      <c r="AR714" s="4" t="s">
        <v>9</v>
      </c>
      <c r="AS714" s="4" t="s">
        <v>9</v>
      </c>
      <c r="AT714" s="4" t="s">
        <v>9</v>
      </c>
      <c r="AU714" s="4" t="s">
        <v>9</v>
      </c>
      <c r="AV714" s="102"/>
      <c r="AW714" s="4" t="s">
        <v>5902</v>
      </c>
      <c r="AX714" s="4" t="s">
        <v>9</v>
      </c>
      <c r="AY714" s="4" t="s">
        <v>9</v>
      </c>
      <c r="AZ714" s="4" t="s">
        <v>9</v>
      </c>
      <c r="BA714" s="4" t="s">
        <v>9</v>
      </c>
      <c r="BB714" s="103">
        <v>0</v>
      </c>
      <c r="BC714" s="102"/>
      <c r="BD714" s="4" t="s">
        <v>9</v>
      </c>
      <c r="BE714" s="102"/>
      <c r="BF714" s="102"/>
      <c r="BG714" s="4" t="s">
        <v>9</v>
      </c>
      <c r="BH714" s="4" t="s">
        <v>5906</v>
      </c>
      <c r="BI714" s="4" t="s">
        <v>9</v>
      </c>
      <c r="BJ714" s="4" t="s">
        <v>9</v>
      </c>
      <c r="BK714" s="4" t="s">
        <v>9</v>
      </c>
      <c r="BL714" s="4" t="s">
        <v>9</v>
      </c>
      <c r="BM714" s="4" t="s">
        <v>9</v>
      </c>
      <c r="BN714" s="4" t="s">
        <v>5907</v>
      </c>
      <c r="BO714" s="4" t="s">
        <v>5908</v>
      </c>
      <c r="BP714" s="4" t="s">
        <v>9</v>
      </c>
      <c r="BQ714" s="4" t="s">
        <v>9</v>
      </c>
      <c r="BR714" s="4" t="s">
        <v>5902</v>
      </c>
      <c r="BS714" s="4" t="s">
        <v>9</v>
      </c>
      <c r="BT714" s="4" t="s">
        <v>9</v>
      </c>
      <c r="BU714" s="4" t="s">
        <v>9</v>
      </c>
      <c r="BV714" s="4" t="s">
        <v>9</v>
      </c>
      <c r="BW714" s="4" t="s">
        <v>9</v>
      </c>
      <c r="BX714" s="4" t="s">
        <v>5901</v>
      </c>
      <c r="BY714" s="4" t="s">
        <v>9</v>
      </c>
      <c r="BZ714" s="4" t="s">
        <v>9</v>
      </c>
      <c r="CA714" s="4" t="s">
        <v>9</v>
      </c>
      <c r="CB714" s="4" t="s">
        <v>9</v>
      </c>
      <c r="CC714" s="4" t="s">
        <v>9</v>
      </c>
      <c r="CD714" s="4" t="s">
        <v>9</v>
      </c>
      <c r="CE714" s="4" t="s">
        <v>9</v>
      </c>
      <c r="CF714" s="4" t="s">
        <v>5902</v>
      </c>
      <c r="CG714" s="4" t="s">
        <v>9</v>
      </c>
      <c r="CH714" s="4" t="s">
        <v>9</v>
      </c>
      <c r="CI714" s="4" t="s">
        <v>9</v>
      </c>
      <c r="CJ714" s="4" t="s">
        <v>9</v>
      </c>
      <c r="CK714" s="104">
        <v>0.51762731481480995</v>
      </c>
      <c r="CL714" s="104">
        <v>0</v>
      </c>
      <c r="CM714" s="4" t="s">
        <v>9</v>
      </c>
      <c r="CN714" s="4" t="s">
        <v>5902</v>
      </c>
      <c r="CO714" s="4" t="s">
        <v>9</v>
      </c>
      <c r="CP714" s="4" t="s">
        <v>9</v>
      </c>
      <c r="CQ714" s="4" t="s">
        <v>9</v>
      </c>
      <c r="CR714" s="4" t="s">
        <v>9</v>
      </c>
      <c r="CS714" s="4" t="s">
        <v>9</v>
      </c>
      <c r="CT714" s="4" t="s">
        <v>9</v>
      </c>
      <c r="CU714" s="4" t="s">
        <v>9</v>
      </c>
      <c r="CV714" s="4" t="s">
        <v>11</v>
      </c>
      <c r="CW714" s="4" t="s">
        <v>5909</v>
      </c>
      <c r="CX714" s="4" t="s">
        <v>9</v>
      </c>
      <c r="CY714" s="4" t="s">
        <v>9</v>
      </c>
      <c r="CZ714" s="4" t="s">
        <v>9</v>
      </c>
      <c r="DA714" s="4" t="s">
        <v>9</v>
      </c>
      <c r="DB714" s="4" t="s">
        <v>9</v>
      </c>
      <c r="DC714" s="102"/>
      <c r="DE714" s="8" t="str">
        <f t="shared" si="22"/>
        <v>XSC002</v>
      </c>
      <c r="DF714" s="8" t="str">
        <f t="shared" si="23"/>
        <v xml:space="preserve"> Warehouse Cleaning - Drystore 1</v>
      </c>
    </row>
    <row r="715" spans="1:110">
      <c r="A715" s="4" t="s">
        <v>6621</v>
      </c>
      <c r="B715" s="4" t="s">
        <v>5899</v>
      </c>
      <c r="C715" s="4" t="s">
        <v>4955</v>
      </c>
      <c r="D715" s="4" t="s">
        <v>9</v>
      </c>
      <c r="E715" s="4" t="s">
        <v>5900</v>
      </c>
      <c r="F715" s="102">
        <v>44502</v>
      </c>
      <c r="G715" s="4" t="s">
        <v>9</v>
      </c>
      <c r="H715" s="102"/>
      <c r="I715" s="4" t="s">
        <v>7389</v>
      </c>
      <c r="J715" s="4" t="s">
        <v>9</v>
      </c>
      <c r="K715" s="4" t="s">
        <v>5002</v>
      </c>
      <c r="L715" s="4" t="s">
        <v>9</v>
      </c>
      <c r="M715" s="4" t="s">
        <v>9</v>
      </c>
      <c r="N715" s="4" t="s">
        <v>5002</v>
      </c>
      <c r="O715" s="4" t="s">
        <v>4955</v>
      </c>
      <c r="P715" s="4" t="s">
        <v>5901</v>
      </c>
      <c r="Q715" s="4" t="s">
        <v>9</v>
      </c>
      <c r="R715" s="4" t="s">
        <v>9</v>
      </c>
      <c r="S715" s="4" t="s">
        <v>11</v>
      </c>
      <c r="T715" s="4" t="s">
        <v>1449</v>
      </c>
      <c r="U715" s="4" t="s">
        <v>5902</v>
      </c>
      <c r="V715" s="102"/>
      <c r="W715" s="4" t="s">
        <v>5902</v>
      </c>
      <c r="X715" s="4" t="s">
        <v>9</v>
      </c>
      <c r="Y715" s="4" t="s">
        <v>11</v>
      </c>
      <c r="Z715" s="4" t="s">
        <v>9</v>
      </c>
      <c r="AA715" s="4" t="s">
        <v>9</v>
      </c>
      <c r="AB715" s="102"/>
      <c r="AC715" s="102"/>
      <c r="AD715" s="102"/>
      <c r="AE715" s="102">
        <v>44502</v>
      </c>
      <c r="AF715" s="102"/>
      <c r="AG715" s="102"/>
      <c r="AH715" s="4" t="s">
        <v>5903</v>
      </c>
      <c r="AI715" s="4" t="s">
        <v>9</v>
      </c>
      <c r="AJ715" s="4" t="s">
        <v>9</v>
      </c>
      <c r="AK715" s="4" t="s">
        <v>9</v>
      </c>
      <c r="AL715" s="4" t="s">
        <v>5904</v>
      </c>
      <c r="AM715" s="4" t="s">
        <v>5905</v>
      </c>
      <c r="AN715" s="4" t="s">
        <v>9</v>
      </c>
      <c r="AO715" s="4" t="s">
        <v>9</v>
      </c>
      <c r="AP715" s="4" t="s">
        <v>5902</v>
      </c>
      <c r="AQ715" s="4" t="s">
        <v>9</v>
      </c>
      <c r="AR715" s="4" t="s">
        <v>9</v>
      </c>
      <c r="AS715" s="4" t="s">
        <v>9</v>
      </c>
      <c r="AT715" s="4" t="s">
        <v>9</v>
      </c>
      <c r="AU715" s="4" t="s">
        <v>9</v>
      </c>
      <c r="AV715" s="102"/>
      <c r="AW715" s="4" t="s">
        <v>5902</v>
      </c>
      <c r="AX715" s="4" t="s">
        <v>9</v>
      </c>
      <c r="AY715" s="4" t="s">
        <v>9</v>
      </c>
      <c r="AZ715" s="4" t="s">
        <v>9</v>
      </c>
      <c r="BA715" s="4" t="s">
        <v>9</v>
      </c>
      <c r="BB715" s="103">
        <v>0</v>
      </c>
      <c r="BC715" s="102"/>
      <c r="BD715" s="4" t="s">
        <v>9</v>
      </c>
      <c r="BE715" s="102"/>
      <c r="BF715" s="102"/>
      <c r="BG715" s="4" t="s">
        <v>9</v>
      </c>
      <c r="BH715" s="4" t="s">
        <v>5906</v>
      </c>
      <c r="BI715" s="4" t="s">
        <v>9</v>
      </c>
      <c r="BJ715" s="4" t="s">
        <v>9</v>
      </c>
      <c r="BK715" s="4" t="s">
        <v>9</v>
      </c>
      <c r="BL715" s="4" t="s">
        <v>9</v>
      </c>
      <c r="BM715" s="4" t="s">
        <v>9</v>
      </c>
      <c r="BN715" s="4" t="s">
        <v>5907</v>
      </c>
      <c r="BO715" s="4" t="s">
        <v>5908</v>
      </c>
      <c r="BP715" s="4" t="s">
        <v>9</v>
      </c>
      <c r="BQ715" s="4" t="s">
        <v>9</v>
      </c>
      <c r="BR715" s="4" t="s">
        <v>5902</v>
      </c>
      <c r="BS715" s="4" t="s">
        <v>9</v>
      </c>
      <c r="BT715" s="4" t="s">
        <v>9</v>
      </c>
      <c r="BU715" s="4" t="s">
        <v>9</v>
      </c>
      <c r="BV715" s="4" t="s">
        <v>9</v>
      </c>
      <c r="BW715" s="4" t="s">
        <v>9</v>
      </c>
      <c r="BX715" s="4" t="s">
        <v>5901</v>
      </c>
      <c r="BY715" s="4" t="s">
        <v>9</v>
      </c>
      <c r="BZ715" s="4" t="s">
        <v>9</v>
      </c>
      <c r="CA715" s="4" t="s">
        <v>9</v>
      </c>
      <c r="CB715" s="4" t="s">
        <v>9</v>
      </c>
      <c r="CC715" s="4" t="s">
        <v>9</v>
      </c>
      <c r="CD715" s="4" t="s">
        <v>9</v>
      </c>
      <c r="CE715" s="4" t="s">
        <v>9</v>
      </c>
      <c r="CF715" s="4" t="s">
        <v>5902</v>
      </c>
      <c r="CG715" s="4" t="s">
        <v>9</v>
      </c>
      <c r="CH715" s="4" t="s">
        <v>9</v>
      </c>
      <c r="CI715" s="4" t="s">
        <v>9</v>
      </c>
      <c r="CJ715" s="4" t="s">
        <v>9</v>
      </c>
      <c r="CK715" s="104">
        <v>0.51762731481480995</v>
      </c>
      <c r="CL715" s="104">
        <v>0</v>
      </c>
      <c r="CM715" s="4" t="s">
        <v>9</v>
      </c>
      <c r="CN715" s="4" t="s">
        <v>5902</v>
      </c>
      <c r="CO715" s="4" t="s">
        <v>9</v>
      </c>
      <c r="CP715" s="4" t="s">
        <v>9</v>
      </c>
      <c r="CQ715" s="4" t="s">
        <v>9</v>
      </c>
      <c r="CR715" s="4" t="s">
        <v>9</v>
      </c>
      <c r="CS715" s="4" t="s">
        <v>9</v>
      </c>
      <c r="CT715" s="4" t="s">
        <v>9</v>
      </c>
      <c r="CU715" s="4" t="s">
        <v>9</v>
      </c>
      <c r="CV715" s="4" t="s">
        <v>11</v>
      </c>
      <c r="CW715" s="4" t="s">
        <v>5909</v>
      </c>
      <c r="CX715" s="4" t="s">
        <v>9</v>
      </c>
      <c r="CY715" s="4" t="s">
        <v>9</v>
      </c>
      <c r="CZ715" s="4" t="s">
        <v>9</v>
      </c>
      <c r="DA715" s="4" t="s">
        <v>9</v>
      </c>
      <c r="DB715" s="4" t="s">
        <v>9</v>
      </c>
      <c r="DC715" s="102"/>
      <c r="DE715" s="8" t="str">
        <f t="shared" si="22"/>
        <v>XSC003</v>
      </c>
      <c r="DF715" s="8" t="str">
        <f t="shared" si="23"/>
        <v xml:space="preserve"> Warehouse Cleaning - Drystore 2</v>
      </c>
    </row>
    <row r="716" spans="1:110">
      <c r="A716" s="4" t="s">
        <v>6622</v>
      </c>
      <c r="B716" s="4" t="s">
        <v>5899</v>
      </c>
      <c r="C716" s="4" t="s">
        <v>4955</v>
      </c>
      <c r="D716" s="4" t="s">
        <v>9</v>
      </c>
      <c r="E716" s="4" t="s">
        <v>5900</v>
      </c>
      <c r="F716" s="102">
        <v>44502</v>
      </c>
      <c r="G716" s="4" t="s">
        <v>9</v>
      </c>
      <c r="H716" s="102"/>
      <c r="I716" s="4" t="s">
        <v>7390</v>
      </c>
      <c r="J716" s="4" t="s">
        <v>9</v>
      </c>
      <c r="K716" s="4" t="s">
        <v>5002</v>
      </c>
      <c r="L716" s="4" t="s">
        <v>9</v>
      </c>
      <c r="M716" s="4" t="s">
        <v>9</v>
      </c>
      <c r="N716" s="4" t="s">
        <v>5002</v>
      </c>
      <c r="O716" s="4" t="s">
        <v>4955</v>
      </c>
      <c r="P716" s="4" t="s">
        <v>5901</v>
      </c>
      <c r="Q716" s="4" t="s">
        <v>9</v>
      </c>
      <c r="R716" s="4" t="s">
        <v>9</v>
      </c>
      <c r="S716" s="4" t="s">
        <v>11</v>
      </c>
      <c r="T716" s="4" t="s">
        <v>1449</v>
      </c>
      <c r="U716" s="4" t="s">
        <v>5902</v>
      </c>
      <c r="V716" s="102"/>
      <c r="W716" s="4" t="s">
        <v>5902</v>
      </c>
      <c r="X716" s="4" t="s">
        <v>9</v>
      </c>
      <c r="Y716" s="4" t="s">
        <v>11</v>
      </c>
      <c r="Z716" s="4" t="s">
        <v>9</v>
      </c>
      <c r="AA716" s="4" t="s">
        <v>9</v>
      </c>
      <c r="AB716" s="102"/>
      <c r="AC716" s="102"/>
      <c r="AD716" s="102"/>
      <c r="AE716" s="102">
        <v>44502</v>
      </c>
      <c r="AF716" s="102"/>
      <c r="AG716" s="102"/>
      <c r="AH716" s="4" t="s">
        <v>5903</v>
      </c>
      <c r="AI716" s="4" t="s">
        <v>9</v>
      </c>
      <c r="AJ716" s="4" t="s">
        <v>9</v>
      </c>
      <c r="AK716" s="4" t="s">
        <v>9</v>
      </c>
      <c r="AL716" s="4" t="s">
        <v>5904</v>
      </c>
      <c r="AM716" s="4" t="s">
        <v>5905</v>
      </c>
      <c r="AN716" s="4" t="s">
        <v>9</v>
      </c>
      <c r="AO716" s="4" t="s">
        <v>9</v>
      </c>
      <c r="AP716" s="4" t="s">
        <v>5902</v>
      </c>
      <c r="AQ716" s="4" t="s">
        <v>9</v>
      </c>
      <c r="AR716" s="4" t="s">
        <v>9</v>
      </c>
      <c r="AS716" s="4" t="s">
        <v>9</v>
      </c>
      <c r="AT716" s="4" t="s">
        <v>9</v>
      </c>
      <c r="AU716" s="4" t="s">
        <v>9</v>
      </c>
      <c r="AV716" s="102"/>
      <c r="AW716" s="4" t="s">
        <v>5902</v>
      </c>
      <c r="AX716" s="4" t="s">
        <v>9</v>
      </c>
      <c r="AY716" s="4" t="s">
        <v>9</v>
      </c>
      <c r="AZ716" s="4" t="s">
        <v>9</v>
      </c>
      <c r="BA716" s="4" t="s">
        <v>9</v>
      </c>
      <c r="BB716" s="103">
        <v>0</v>
      </c>
      <c r="BC716" s="102"/>
      <c r="BD716" s="4" t="s">
        <v>9</v>
      </c>
      <c r="BE716" s="102"/>
      <c r="BF716" s="102"/>
      <c r="BG716" s="4" t="s">
        <v>9</v>
      </c>
      <c r="BH716" s="4" t="s">
        <v>5906</v>
      </c>
      <c r="BI716" s="4" t="s">
        <v>9</v>
      </c>
      <c r="BJ716" s="4" t="s">
        <v>9</v>
      </c>
      <c r="BK716" s="4" t="s">
        <v>9</v>
      </c>
      <c r="BL716" s="4" t="s">
        <v>9</v>
      </c>
      <c r="BM716" s="4" t="s">
        <v>9</v>
      </c>
      <c r="BN716" s="4" t="s">
        <v>5907</v>
      </c>
      <c r="BO716" s="4" t="s">
        <v>5908</v>
      </c>
      <c r="BP716" s="4" t="s">
        <v>9</v>
      </c>
      <c r="BQ716" s="4" t="s">
        <v>9</v>
      </c>
      <c r="BR716" s="4" t="s">
        <v>5902</v>
      </c>
      <c r="BS716" s="4" t="s">
        <v>9</v>
      </c>
      <c r="BT716" s="4" t="s">
        <v>9</v>
      </c>
      <c r="BU716" s="4" t="s">
        <v>9</v>
      </c>
      <c r="BV716" s="4" t="s">
        <v>9</v>
      </c>
      <c r="BW716" s="4" t="s">
        <v>9</v>
      </c>
      <c r="BX716" s="4" t="s">
        <v>5901</v>
      </c>
      <c r="BY716" s="4" t="s">
        <v>9</v>
      </c>
      <c r="BZ716" s="4" t="s">
        <v>9</v>
      </c>
      <c r="CA716" s="4" t="s">
        <v>9</v>
      </c>
      <c r="CB716" s="4" t="s">
        <v>9</v>
      </c>
      <c r="CC716" s="4" t="s">
        <v>9</v>
      </c>
      <c r="CD716" s="4" t="s">
        <v>9</v>
      </c>
      <c r="CE716" s="4" t="s">
        <v>9</v>
      </c>
      <c r="CF716" s="4" t="s">
        <v>5902</v>
      </c>
      <c r="CG716" s="4" t="s">
        <v>9</v>
      </c>
      <c r="CH716" s="4" t="s">
        <v>9</v>
      </c>
      <c r="CI716" s="4" t="s">
        <v>9</v>
      </c>
      <c r="CJ716" s="4" t="s">
        <v>9</v>
      </c>
      <c r="CK716" s="104">
        <v>0.51762731481480995</v>
      </c>
      <c r="CL716" s="104">
        <v>0</v>
      </c>
      <c r="CM716" s="4" t="s">
        <v>9</v>
      </c>
      <c r="CN716" s="4" t="s">
        <v>5902</v>
      </c>
      <c r="CO716" s="4" t="s">
        <v>9</v>
      </c>
      <c r="CP716" s="4" t="s">
        <v>9</v>
      </c>
      <c r="CQ716" s="4" t="s">
        <v>9</v>
      </c>
      <c r="CR716" s="4" t="s">
        <v>9</v>
      </c>
      <c r="CS716" s="4" t="s">
        <v>9</v>
      </c>
      <c r="CT716" s="4" t="s">
        <v>9</v>
      </c>
      <c r="CU716" s="4" t="s">
        <v>9</v>
      </c>
      <c r="CV716" s="4" t="s">
        <v>11</v>
      </c>
      <c r="CW716" s="4" t="s">
        <v>5909</v>
      </c>
      <c r="CX716" s="4" t="s">
        <v>9</v>
      </c>
      <c r="CY716" s="4" t="s">
        <v>9</v>
      </c>
      <c r="CZ716" s="4" t="s">
        <v>9</v>
      </c>
      <c r="DA716" s="4" t="s">
        <v>9</v>
      </c>
      <c r="DB716" s="4" t="s">
        <v>9</v>
      </c>
      <c r="DC716" s="102"/>
      <c r="DE716" s="8" t="str">
        <f t="shared" si="22"/>
        <v>XSC004</v>
      </c>
      <c r="DF716" s="8" t="str">
        <f t="shared" si="23"/>
        <v xml:space="preserve"> Warehouse Cleaning - Drystore 3</v>
      </c>
    </row>
    <row r="717" spans="1:110">
      <c r="A717" s="4" t="s">
        <v>6623</v>
      </c>
      <c r="B717" s="4" t="s">
        <v>5899</v>
      </c>
      <c r="C717" s="4" t="s">
        <v>4955</v>
      </c>
      <c r="D717" s="4" t="s">
        <v>9</v>
      </c>
      <c r="E717" s="4" t="s">
        <v>5900</v>
      </c>
      <c r="F717" s="102">
        <v>44502</v>
      </c>
      <c r="G717" s="4" t="s">
        <v>9</v>
      </c>
      <c r="H717" s="102"/>
      <c r="I717" s="4" t="s">
        <v>7391</v>
      </c>
      <c r="J717" s="4" t="s">
        <v>9</v>
      </c>
      <c r="K717" s="4" t="s">
        <v>5002</v>
      </c>
      <c r="L717" s="4" t="s">
        <v>9</v>
      </c>
      <c r="M717" s="4" t="s">
        <v>9</v>
      </c>
      <c r="N717" s="4" t="s">
        <v>5002</v>
      </c>
      <c r="O717" s="4" t="s">
        <v>4955</v>
      </c>
      <c r="P717" s="4" t="s">
        <v>5901</v>
      </c>
      <c r="Q717" s="4" t="s">
        <v>9</v>
      </c>
      <c r="R717" s="4" t="s">
        <v>9</v>
      </c>
      <c r="S717" s="4" t="s">
        <v>11</v>
      </c>
      <c r="T717" s="4" t="s">
        <v>1449</v>
      </c>
      <c r="U717" s="4" t="s">
        <v>5902</v>
      </c>
      <c r="V717" s="102"/>
      <c r="W717" s="4" t="s">
        <v>5902</v>
      </c>
      <c r="X717" s="4" t="s">
        <v>9</v>
      </c>
      <c r="Y717" s="4" t="s">
        <v>11</v>
      </c>
      <c r="Z717" s="4" t="s">
        <v>9</v>
      </c>
      <c r="AA717" s="4" t="s">
        <v>9</v>
      </c>
      <c r="AB717" s="102"/>
      <c r="AC717" s="102"/>
      <c r="AD717" s="102"/>
      <c r="AE717" s="102">
        <v>44502</v>
      </c>
      <c r="AF717" s="102"/>
      <c r="AG717" s="102"/>
      <c r="AH717" s="4" t="s">
        <v>5903</v>
      </c>
      <c r="AI717" s="4" t="s">
        <v>9</v>
      </c>
      <c r="AJ717" s="4" t="s">
        <v>9</v>
      </c>
      <c r="AK717" s="4" t="s">
        <v>9</v>
      </c>
      <c r="AL717" s="4" t="s">
        <v>5904</v>
      </c>
      <c r="AM717" s="4" t="s">
        <v>5905</v>
      </c>
      <c r="AN717" s="4" t="s">
        <v>9</v>
      </c>
      <c r="AO717" s="4" t="s">
        <v>9</v>
      </c>
      <c r="AP717" s="4" t="s">
        <v>5902</v>
      </c>
      <c r="AQ717" s="4" t="s">
        <v>9</v>
      </c>
      <c r="AR717" s="4" t="s">
        <v>9</v>
      </c>
      <c r="AS717" s="4" t="s">
        <v>9</v>
      </c>
      <c r="AT717" s="4" t="s">
        <v>9</v>
      </c>
      <c r="AU717" s="4" t="s">
        <v>9</v>
      </c>
      <c r="AV717" s="102"/>
      <c r="AW717" s="4" t="s">
        <v>5902</v>
      </c>
      <c r="AX717" s="4" t="s">
        <v>9</v>
      </c>
      <c r="AY717" s="4" t="s">
        <v>9</v>
      </c>
      <c r="AZ717" s="4" t="s">
        <v>9</v>
      </c>
      <c r="BA717" s="4" t="s">
        <v>9</v>
      </c>
      <c r="BB717" s="103">
        <v>0</v>
      </c>
      <c r="BC717" s="102"/>
      <c r="BD717" s="4" t="s">
        <v>9</v>
      </c>
      <c r="BE717" s="102"/>
      <c r="BF717" s="102"/>
      <c r="BG717" s="4" t="s">
        <v>9</v>
      </c>
      <c r="BH717" s="4" t="s">
        <v>5906</v>
      </c>
      <c r="BI717" s="4" t="s">
        <v>9</v>
      </c>
      <c r="BJ717" s="4" t="s">
        <v>9</v>
      </c>
      <c r="BK717" s="4" t="s">
        <v>9</v>
      </c>
      <c r="BL717" s="4" t="s">
        <v>9</v>
      </c>
      <c r="BM717" s="4" t="s">
        <v>9</v>
      </c>
      <c r="BN717" s="4" t="s">
        <v>5907</v>
      </c>
      <c r="BO717" s="4" t="s">
        <v>5908</v>
      </c>
      <c r="BP717" s="4" t="s">
        <v>9</v>
      </c>
      <c r="BQ717" s="4" t="s">
        <v>9</v>
      </c>
      <c r="BR717" s="4" t="s">
        <v>5902</v>
      </c>
      <c r="BS717" s="4" t="s">
        <v>9</v>
      </c>
      <c r="BT717" s="4" t="s">
        <v>9</v>
      </c>
      <c r="BU717" s="4" t="s">
        <v>9</v>
      </c>
      <c r="BV717" s="4" t="s">
        <v>9</v>
      </c>
      <c r="BW717" s="4" t="s">
        <v>9</v>
      </c>
      <c r="BX717" s="4" t="s">
        <v>5901</v>
      </c>
      <c r="BY717" s="4" t="s">
        <v>9</v>
      </c>
      <c r="BZ717" s="4" t="s">
        <v>9</v>
      </c>
      <c r="CA717" s="4" t="s">
        <v>9</v>
      </c>
      <c r="CB717" s="4" t="s">
        <v>9</v>
      </c>
      <c r="CC717" s="4" t="s">
        <v>9</v>
      </c>
      <c r="CD717" s="4" t="s">
        <v>9</v>
      </c>
      <c r="CE717" s="4" t="s">
        <v>9</v>
      </c>
      <c r="CF717" s="4" t="s">
        <v>5902</v>
      </c>
      <c r="CG717" s="4" t="s">
        <v>9</v>
      </c>
      <c r="CH717" s="4" t="s">
        <v>9</v>
      </c>
      <c r="CI717" s="4" t="s">
        <v>9</v>
      </c>
      <c r="CJ717" s="4" t="s">
        <v>9</v>
      </c>
      <c r="CK717" s="104">
        <v>0.51762731481480995</v>
      </c>
      <c r="CL717" s="104">
        <v>0</v>
      </c>
      <c r="CM717" s="4" t="s">
        <v>9</v>
      </c>
      <c r="CN717" s="4" t="s">
        <v>5902</v>
      </c>
      <c r="CO717" s="4" t="s">
        <v>9</v>
      </c>
      <c r="CP717" s="4" t="s">
        <v>9</v>
      </c>
      <c r="CQ717" s="4" t="s">
        <v>9</v>
      </c>
      <c r="CR717" s="4" t="s">
        <v>9</v>
      </c>
      <c r="CS717" s="4" t="s">
        <v>9</v>
      </c>
      <c r="CT717" s="4" t="s">
        <v>9</v>
      </c>
      <c r="CU717" s="4" t="s">
        <v>9</v>
      </c>
      <c r="CV717" s="4" t="s">
        <v>11</v>
      </c>
      <c r="CW717" s="4" t="s">
        <v>5909</v>
      </c>
      <c r="CX717" s="4" t="s">
        <v>9</v>
      </c>
      <c r="CY717" s="4" t="s">
        <v>9</v>
      </c>
      <c r="CZ717" s="4" t="s">
        <v>9</v>
      </c>
      <c r="DA717" s="4" t="s">
        <v>9</v>
      </c>
      <c r="DB717" s="4" t="s">
        <v>9</v>
      </c>
      <c r="DC717" s="102"/>
      <c r="DE717" s="8" t="str">
        <f t="shared" si="22"/>
        <v>XSC005</v>
      </c>
      <c r="DF717" s="8" t="str">
        <f t="shared" si="23"/>
        <v xml:space="preserve"> Container Hard stand repair</v>
      </c>
    </row>
    <row r="718" spans="1:110">
      <c r="A718" s="4" t="s">
        <v>6624</v>
      </c>
      <c r="B718" s="4" t="s">
        <v>5899</v>
      </c>
      <c r="C718" s="4" t="s">
        <v>4955</v>
      </c>
      <c r="D718" s="4" t="s">
        <v>9</v>
      </c>
      <c r="E718" s="4" t="s">
        <v>5900</v>
      </c>
      <c r="F718" s="102">
        <v>44502</v>
      </c>
      <c r="G718" s="4" t="s">
        <v>9</v>
      </c>
      <c r="H718" s="102"/>
      <c r="I718" s="4" t="s">
        <v>7392</v>
      </c>
      <c r="J718" s="4" t="s">
        <v>9</v>
      </c>
      <c r="K718" s="4" t="s">
        <v>5002</v>
      </c>
      <c r="L718" s="4" t="s">
        <v>9</v>
      </c>
      <c r="M718" s="4" t="s">
        <v>9</v>
      </c>
      <c r="N718" s="4" t="s">
        <v>5002</v>
      </c>
      <c r="O718" s="4" t="s">
        <v>4955</v>
      </c>
      <c r="P718" s="4" t="s">
        <v>5901</v>
      </c>
      <c r="Q718" s="4" t="s">
        <v>9</v>
      </c>
      <c r="R718" s="4" t="s">
        <v>9</v>
      </c>
      <c r="S718" s="4" t="s">
        <v>11</v>
      </c>
      <c r="T718" s="4" t="s">
        <v>1449</v>
      </c>
      <c r="U718" s="4" t="s">
        <v>5902</v>
      </c>
      <c r="V718" s="102"/>
      <c r="W718" s="4" t="s">
        <v>5902</v>
      </c>
      <c r="X718" s="4" t="s">
        <v>9</v>
      </c>
      <c r="Y718" s="4" t="s">
        <v>11</v>
      </c>
      <c r="Z718" s="4" t="s">
        <v>9</v>
      </c>
      <c r="AA718" s="4" t="s">
        <v>9</v>
      </c>
      <c r="AB718" s="102"/>
      <c r="AC718" s="102"/>
      <c r="AD718" s="102"/>
      <c r="AE718" s="102">
        <v>44502</v>
      </c>
      <c r="AF718" s="102"/>
      <c r="AG718" s="102"/>
      <c r="AH718" s="4" t="s">
        <v>5903</v>
      </c>
      <c r="AI718" s="4" t="s">
        <v>9</v>
      </c>
      <c r="AJ718" s="4" t="s">
        <v>9</v>
      </c>
      <c r="AK718" s="4" t="s">
        <v>9</v>
      </c>
      <c r="AL718" s="4" t="s">
        <v>5904</v>
      </c>
      <c r="AM718" s="4" t="s">
        <v>5905</v>
      </c>
      <c r="AN718" s="4" t="s">
        <v>9</v>
      </c>
      <c r="AO718" s="4" t="s">
        <v>9</v>
      </c>
      <c r="AP718" s="4" t="s">
        <v>5902</v>
      </c>
      <c r="AQ718" s="4" t="s">
        <v>9</v>
      </c>
      <c r="AR718" s="4" t="s">
        <v>9</v>
      </c>
      <c r="AS718" s="4" t="s">
        <v>9</v>
      </c>
      <c r="AT718" s="4" t="s">
        <v>9</v>
      </c>
      <c r="AU718" s="4" t="s">
        <v>9</v>
      </c>
      <c r="AV718" s="102"/>
      <c r="AW718" s="4" t="s">
        <v>5902</v>
      </c>
      <c r="AX718" s="4" t="s">
        <v>9</v>
      </c>
      <c r="AY718" s="4" t="s">
        <v>9</v>
      </c>
      <c r="AZ718" s="4" t="s">
        <v>9</v>
      </c>
      <c r="BA718" s="4" t="s">
        <v>9</v>
      </c>
      <c r="BB718" s="103">
        <v>0</v>
      </c>
      <c r="BC718" s="102"/>
      <c r="BD718" s="4" t="s">
        <v>9</v>
      </c>
      <c r="BE718" s="102"/>
      <c r="BF718" s="102"/>
      <c r="BG718" s="4" t="s">
        <v>9</v>
      </c>
      <c r="BH718" s="4" t="s">
        <v>5906</v>
      </c>
      <c r="BI718" s="4" t="s">
        <v>9</v>
      </c>
      <c r="BJ718" s="4" t="s">
        <v>9</v>
      </c>
      <c r="BK718" s="4" t="s">
        <v>9</v>
      </c>
      <c r="BL718" s="4" t="s">
        <v>9</v>
      </c>
      <c r="BM718" s="4" t="s">
        <v>9</v>
      </c>
      <c r="BN718" s="4" t="s">
        <v>5907</v>
      </c>
      <c r="BO718" s="4" t="s">
        <v>5908</v>
      </c>
      <c r="BP718" s="4" t="s">
        <v>9</v>
      </c>
      <c r="BQ718" s="4" t="s">
        <v>9</v>
      </c>
      <c r="BR718" s="4" t="s">
        <v>5902</v>
      </c>
      <c r="BS718" s="4" t="s">
        <v>9</v>
      </c>
      <c r="BT718" s="4" t="s">
        <v>9</v>
      </c>
      <c r="BU718" s="4" t="s">
        <v>9</v>
      </c>
      <c r="BV718" s="4" t="s">
        <v>9</v>
      </c>
      <c r="BW718" s="4" t="s">
        <v>9</v>
      </c>
      <c r="BX718" s="4" t="s">
        <v>5901</v>
      </c>
      <c r="BY718" s="4" t="s">
        <v>9</v>
      </c>
      <c r="BZ718" s="4" t="s">
        <v>9</v>
      </c>
      <c r="CA718" s="4" t="s">
        <v>9</v>
      </c>
      <c r="CB718" s="4" t="s">
        <v>9</v>
      </c>
      <c r="CC718" s="4" t="s">
        <v>9</v>
      </c>
      <c r="CD718" s="4" t="s">
        <v>9</v>
      </c>
      <c r="CE718" s="4" t="s">
        <v>9</v>
      </c>
      <c r="CF718" s="4" t="s">
        <v>5902</v>
      </c>
      <c r="CG718" s="4" t="s">
        <v>9</v>
      </c>
      <c r="CH718" s="4" t="s">
        <v>9</v>
      </c>
      <c r="CI718" s="4" t="s">
        <v>9</v>
      </c>
      <c r="CJ718" s="4" t="s">
        <v>9</v>
      </c>
      <c r="CK718" s="104">
        <v>0.51762731481480995</v>
      </c>
      <c r="CL718" s="104">
        <v>0</v>
      </c>
      <c r="CM718" s="4" t="s">
        <v>9</v>
      </c>
      <c r="CN718" s="4" t="s">
        <v>5902</v>
      </c>
      <c r="CO718" s="4" t="s">
        <v>9</v>
      </c>
      <c r="CP718" s="4" t="s">
        <v>9</v>
      </c>
      <c r="CQ718" s="4" t="s">
        <v>9</v>
      </c>
      <c r="CR718" s="4" t="s">
        <v>9</v>
      </c>
      <c r="CS718" s="4" t="s">
        <v>9</v>
      </c>
      <c r="CT718" s="4" t="s">
        <v>9</v>
      </c>
      <c r="CU718" s="4" t="s">
        <v>9</v>
      </c>
      <c r="CV718" s="4" t="s">
        <v>11</v>
      </c>
      <c r="CW718" s="4" t="s">
        <v>5909</v>
      </c>
      <c r="CX718" s="4" t="s">
        <v>9</v>
      </c>
      <c r="CY718" s="4" t="s">
        <v>9</v>
      </c>
      <c r="CZ718" s="4" t="s">
        <v>9</v>
      </c>
      <c r="DA718" s="4" t="s">
        <v>9</v>
      </c>
      <c r="DB718" s="4" t="s">
        <v>9</v>
      </c>
      <c r="DC718" s="102"/>
      <c r="DE718" s="8" t="str">
        <f t="shared" si="22"/>
        <v>XSC006</v>
      </c>
      <c r="DF718" s="8" t="str">
        <f t="shared" si="23"/>
        <v xml:space="preserve"> Warehouse Cleaning - ELA 1</v>
      </c>
    </row>
    <row r="719" spans="1:110">
      <c r="A719" s="4" t="s">
        <v>6625</v>
      </c>
      <c r="B719" s="4" t="s">
        <v>5899</v>
      </c>
      <c r="C719" s="4" t="s">
        <v>4955</v>
      </c>
      <c r="D719" s="4" t="s">
        <v>9</v>
      </c>
      <c r="E719" s="4" t="s">
        <v>5900</v>
      </c>
      <c r="F719" s="102">
        <v>44502</v>
      </c>
      <c r="G719" s="4" t="s">
        <v>9</v>
      </c>
      <c r="H719" s="102"/>
      <c r="I719" s="4" t="s">
        <v>7393</v>
      </c>
      <c r="J719" s="4" t="s">
        <v>9</v>
      </c>
      <c r="K719" s="4" t="s">
        <v>5002</v>
      </c>
      <c r="L719" s="4" t="s">
        <v>9</v>
      </c>
      <c r="M719" s="4" t="s">
        <v>9</v>
      </c>
      <c r="N719" s="4" t="s">
        <v>5002</v>
      </c>
      <c r="O719" s="4" t="s">
        <v>4955</v>
      </c>
      <c r="P719" s="4" t="s">
        <v>5901</v>
      </c>
      <c r="Q719" s="4" t="s">
        <v>9</v>
      </c>
      <c r="R719" s="4" t="s">
        <v>9</v>
      </c>
      <c r="S719" s="4" t="s">
        <v>11</v>
      </c>
      <c r="T719" s="4" t="s">
        <v>1449</v>
      </c>
      <c r="U719" s="4" t="s">
        <v>5902</v>
      </c>
      <c r="V719" s="102"/>
      <c r="W719" s="4" t="s">
        <v>5902</v>
      </c>
      <c r="X719" s="4" t="s">
        <v>9</v>
      </c>
      <c r="Y719" s="4" t="s">
        <v>11</v>
      </c>
      <c r="Z719" s="4" t="s">
        <v>9</v>
      </c>
      <c r="AA719" s="4" t="s">
        <v>9</v>
      </c>
      <c r="AB719" s="102"/>
      <c r="AC719" s="102"/>
      <c r="AD719" s="102"/>
      <c r="AE719" s="102">
        <v>44502</v>
      </c>
      <c r="AF719" s="102"/>
      <c r="AG719" s="102"/>
      <c r="AH719" s="4" t="s">
        <v>5903</v>
      </c>
      <c r="AI719" s="4" t="s">
        <v>9</v>
      </c>
      <c r="AJ719" s="4" t="s">
        <v>9</v>
      </c>
      <c r="AK719" s="4" t="s">
        <v>9</v>
      </c>
      <c r="AL719" s="4" t="s">
        <v>5904</v>
      </c>
      <c r="AM719" s="4" t="s">
        <v>5905</v>
      </c>
      <c r="AN719" s="4" t="s">
        <v>9</v>
      </c>
      <c r="AO719" s="4" t="s">
        <v>9</v>
      </c>
      <c r="AP719" s="4" t="s">
        <v>5902</v>
      </c>
      <c r="AQ719" s="4" t="s">
        <v>9</v>
      </c>
      <c r="AR719" s="4" t="s">
        <v>9</v>
      </c>
      <c r="AS719" s="4" t="s">
        <v>9</v>
      </c>
      <c r="AT719" s="4" t="s">
        <v>9</v>
      </c>
      <c r="AU719" s="4" t="s">
        <v>9</v>
      </c>
      <c r="AV719" s="102"/>
      <c r="AW719" s="4" t="s">
        <v>5902</v>
      </c>
      <c r="AX719" s="4" t="s">
        <v>9</v>
      </c>
      <c r="AY719" s="4" t="s">
        <v>9</v>
      </c>
      <c r="AZ719" s="4" t="s">
        <v>9</v>
      </c>
      <c r="BA719" s="4" t="s">
        <v>9</v>
      </c>
      <c r="BB719" s="103">
        <v>0</v>
      </c>
      <c r="BC719" s="102"/>
      <c r="BD719" s="4" t="s">
        <v>9</v>
      </c>
      <c r="BE719" s="102"/>
      <c r="BF719" s="102"/>
      <c r="BG719" s="4" t="s">
        <v>9</v>
      </c>
      <c r="BH719" s="4" t="s">
        <v>5906</v>
      </c>
      <c r="BI719" s="4" t="s">
        <v>9</v>
      </c>
      <c r="BJ719" s="4" t="s">
        <v>9</v>
      </c>
      <c r="BK719" s="4" t="s">
        <v>9</v>
      </c>
      <c r="BL719" s="4" t="s">
        <v>9</v>
      </c>
      <c r="BM719" s="4" t="s">
        <v>9</v>
      </c>
      <c r="BN719" s="4" t="s">
        <v>5907</v>
      </c>
      <c r="BO719" s="4" t="s">
        <v>5908</v>
      </c>
      <c r="BP719" s="4" t="s">
        <v>9</v>
      </c>
      <c r="BQ719" s="4" t="s">
        <v>9</v>
      </c>
      <c r="BR719" s="4" t="s">
        <v>5902</v>
      </c>
      <c r="BS719" s="4" t="s">
        <v>9</v>
      </c>
      <c r="BT719" s="4" t="s">
        <v>9</v>
      </c>
      <c r="BU719" s="4" t="s">
        <v>9</v>
      </c>
      <c r="BV719" s="4" t="s">
        <v>9</v>
      </c>
      <c r="BW719" s="4" t="s">
        <v>9</v>
      </c>
      <c r="BX719" s="4" t="s">
        <v>5901</v>
      </c>
      <c r="BY719" s="4" t="s">
        <v>9</v>
      </c>
      <c r="BZ719" s="4" t="s">
        <v>9</v>
      </c>
      <c r="CA719" s="4" t="s">
        <v>9</v>
      </c>
      <c r="CB719" s="4" t="s">
        <v>9</v>
      </c>
      <c r="CC719" s="4" t="s">
        <v>9</v>
      </c>
      <c r="CD719" s="4" t="s">
        <v>9</v>
      </c>
      <c r="CE719" s="4" t="s">
        <v>9</v>
      </c>
      <c r="CF719" s="4" t="s">
        <v>5902</v>
      </c>
      <c r="CG719" s="4" t="s">
        <v>9</v>
      </c>
      <c r="CH719" s="4" t="s">
        <v>9</v>
      </c>
      <c r="CI719" s="4" t="s">
        <v>9</v>
      </c>
      <c r="CJ719" s="4" t="s">
        <v>9</v>
      </c>
      <c r="CK719" s="104">
        <v>0.51762731481480995</v>
      </c>
      <c r="CL719" s="104">
        <v>0</v>
      </c>
      <c r="CM719" s="4" t="s">
        <v>9</v>
      </c>
      <c r="CN719" s="4" t="s">
        <v>5902</v>
      </c>
      <c r="CO719" s="4" t="s">
        <v>9</v>
      </c>
      <c r="CP719" s="4" t="s">
        <v>9</v>
      </c>
      <c r="CQ719" s="4" t="s">
        <v>9</v>
      </c>
      <c r="CR719" s="4" t="s">
        <v>9</v>
      </c>
      <c r="CS719" s="4" t="s">
        <v>9</v>
      </c>
      <c r="CT719" s="4" t="s">
        <v>9</v>
      </c>
      <c r="CU719" s="4" t="s">
        <v>9</v>
      </c>
      <c r="CV719" s="4" t="s">
        <v>11</v>
      </c>
      <c r="CW719" s="4" t="s">
        <v>5909</v>
      </c>
      <c r="CX719" s="4" t="s">
        <v>9</v>
      </c>
      <c r="CY719" s="4" t="s">
        <v>9</v>
      </c>
      <c r="CZ719" s="4" t="s">
        <v>9</v>
      </c>
      <c r="DA719" s="4" t="s">
        <v>9</v>
      </c>
      <c r="DB719" s="4" t="s">
        <v>9</v>
      </c>
      <c r="DC719" s="102"/>
      <c r="DE719" s="8" t="str">
        <f t="shared" si="22"/>
        <v>XSC007</v>
      </c>
      <c r="DF719" s="8" t="str">
        <f t="shared" si="23"/>
        <v xml:space="preserve"> Warehouse Cleaning - ELA 2</v>
      </c>
    </row>
    <row r="720" spans="1:110">
      <c r="A720" s="4" t="s">
        <v>6626</v>
      </c>
      <c r="B720" s="4" t="s">
        <v>5899</v>
      </c>
      <c r="C720" s="4" t="s">
        <v>4955</v>
      </c>
      <c r="D720" s="4" t="s">
        <v>9</v>
      </c>
      <c r="E720" s="4" t="s">
        <v>5900</v>
      </c>
      <c r="F720" s="102">
        <v>44502</v>
      </c>
      <c r="G720" s="4" t="s">
        <v>9</v>
      </c>
      <c r="H720" s="102"/>
      <c r="I720" s="4" t="s">
        <v>7394</v>
      </c>
      <c r="J720" s="4" t="s">
        <v>9</v>
      </c>
      <c r="K720" s="4" t="s">
        <v>5002</v>
      </c>
      <c r="L720" s="4" t="s">
        <v>9</v>
      </c>
      <c r="M720" s="4" t="s">
        <v>9</v>
      </c>
      <c r="N720" s="4" t="s">
        <v>5002</v>
      </c>
      <c r="O720" s="4" t="s">
        <v>4955</v>
      </c>
      <c r="P720" s="4" t="s">
        <v>5901</v>
      </c>
      <c r="Q720" s="4" t="s">
        <v>9</v>
      </c>
      <c r="R720" s="4" t="s">
        <v>9</v>
      </c>
      <c r="S720" s="4" t="s">
        <v>11</v>
      </c>
      <c r="T720" s="4" t="s">
        <v>1449</v>
      </c>
      <c r="U720" s="4" t="s">
        <v>5902</v>
      </c>
      <c r="V720" s="102"/>
      <c r="W720" s="4" t="s">
        <v>5902</v>
      </c>
      <c r="X720" s="4" t="s">
        <v>9</v>
      </c>
      <c r="Y720" s="4" t="s">
        <v>11</v>
      </c>
      <c r="Z720" s="4" t="s">
        <v>9</v>
      </c>
      <c r="AA720" s="4" t="s">
        <v>9</v>
      </c>
      <c r="AB720" s="102"/>
      <c r="AC720" s="102"/>
      <c r="AD720" s="102"/>
      <c r="AE720" s="102">
        <v>44502</v>
      </c>
      <c r="AF720" s="102"/>
      <c r="AG720" s="102"/>
      <c r="AH720" s="4" t="s">
        <v>5903</v>
      </c>
      <c r="AI720" s="4" t="s">
        <v>9</v>
      </c>
      <c r="AJ720" s="4" t="s">
        <v>9</v>
      </c>
      <c r="AK720" s="4" t="s">
        <v>9</v>
      </c>
      <c r="AL720" s="4" t="s">
        <v>5904</v>
      </c>
      <c r="AM720" s="4" t="s">
        <v>5905</v>
      </c>
      <c r="AN720" s="4" t="s">
        <v>9</v>
      </c>
      <c r="AO720" s="4" t="s">
        <v>9</v>
      </c>
      <c r="AP720" s="4" t="s">
        <v>5902</v>
      </c>
      <c r="AQ720" s="4" t="s">
        <v>9</v>
      </c>
      <c r="AR720" s="4" t="s">
        <v>9</v>
      </c>
      <c r="AS720" s="4" t="s">
        <v>9</v>
      </c>
      <c r="AT720" s="4" t="s">
        <v>9</v>
      </c>
      <c r="AU720" s="4" t="s">
        <v>9</v>
      </c>
      <c r="AV720" s="102"/>
      <c r="AW720" s="4" t="s">
        <v>5902</v>
      </c>
      <c r="AX720" s="4" t="s">
        <v>9</v>
      </c>
      <c r="AY720" s="4" t="s">
        <v>9</v>
      </c>
      <c r="AZ720" s="4" t="s">
        <v>9</v>
      </c>
      <c r="BA720" s="4" t="s">
        <v>9</v>
      </c>
      <c r="BB720" s="103">
        <v>0</v>
      </c>
      <c r="BC720" s="102"/>
      <c r="BD720" s="4" t="s">
        <v>9</v>
      </c>
      <c r="BE720" s="102"/>
      <c r="BF720" s="102"/>
      <c r="BG720" s="4" t="s">
        <v>9</v>
      </c>
      <c r="BH720" s="4" t="s">
        <v>5906</v>
      </c>
      <c r="BI720" s="4" t="s">
        <v>9</v>
      </c>
      <c r="BJ720" s="4" t="s">
        <v>9</v>
      </c>
      <c r="BK720" s="4" t="s">
        <v>9</v>
      </c>
      <c r="BL720" s="4" t="s">
        <v>9</v>
      </c>
      <c r="BM720" s="4" t="s">
        <v>9</v>
      </c>
      <c r="BN720" s="4" t="s">
        <v>5907</v>
      </c>
      <c r="BO720" s="4" t="s">
        <v>5908</v>
      </c>
      <c r="BP720" s="4" t="s">
        <v>9</v>
      </c>
      <c r="BQ720" s="4" t="s">
        <v>9</v>
      </c>
      <c r="BR720" s="4" t="s">
        <v>5902</v>
      </c>
      <c r="BS720" s="4" t="s">
        <v>9</v>
      </c>
      <c r="BT720" s="4" t="s">
        <v>9</v>
      </c>
      <c r="BU720" s="4" t="s">
        <v>9</v>
      </c>
      <c r="BV720" s="4" t="s">
        <v>9</v>
      </c>
      <c r="BW720" s="4" t="s">
        <v>9</v>
      </c>
      <c r="BX720" s="4" t="s">
        <v>5901</v>
      </c>
      <c r="BY720" s="4" t="s">
        <v>9</v>
      </c>
      <c r="BZ720" s="4" t="s">
        <v>9</v>
      </c>
      <c r="CA720" s="4" t="s">
        <v>9</v>
      </c>
      <c r="CB720" s="4" t="s">
        <v>9</v>
      </c>
      <c r="CC720" s="4" t="s">
        <v>9</v>
      </c>
      <c r="CD720" s="4" t="s">
        <v>9</v>
      </c>
      <c r="CE720" s="4" t="s">
        <v>9</v>
      </c>
      <c r="CF720" s="4" t="s">
        <v>5902</v>
      </c>
      <c r="CG720" s="4" t="s">
        <v>9</v>
      </c>
      <c r="CH720" s="4" t="s">
        <v>9</v>
      </c>
      <c r="CI720" s="4" t="s">
        <v>9</v>
      </c>
      <c r="CJ720" s="4" t="s">
        <v>9</v>
      </c>
      <c r="CK720" s="104">
        <v>0.51762731481480995</v>
      </c>
      <c r="CL720" s="104">
        <v>0</v>
      </c>
      <c r="CM720" s="4" t="s">
        <v>9</v>
      </c>
      <c r="CN720" s="4" t="s">
        <v>5902</v>
      </c>
      <c r="CO720" s="4" t="s">
        <v>9</v>
      </c>
      <c r="CP720" s="4" t="s">
        <v>9</v>
      </c>
      <c r="CQ720" s="4" t="s">
        <v>9</v>
      </c>
      <c r="CR720" s="4" t="s">
        <v>9</v>
      </c>
      <c r="CS720" s="4" t="s">
        <v>9</v>
      </c>
      <c r="CT720" s="4" t="s">
        <v>9</v>
      </c>
      <c r="CU720" s="4" t="s">
        <v>9</v>
      </c>
      <c r="CV720" s="4" t="s">
        <v>11</v>
      </c>
      <c r="CW720" s="4" t="s">
        <v>5909</v>
      </c>
      <c r="CX720" s="4" t="s">
        <v>9</v>
      </c>
      <c r="CY720" s="4" t="s">
        <v>9</v>
      </c>
      <c r="CZ720" s="4" t="s">
        <v>9</v>
      </c>
      <c r="DA720" s="4" t="s">
        <v>9</v>
      </c>
      <c r="DB720" s="4" t="s">
        <v>9</v>
      </c>
      <c r="DC720" s="102"/>
      <c r="DE720" s="8" t="str">
        <f t="shared" si="22"/>
        <v>XSC008</v>
      </c>
      <c r="DF720" s="8" t="str">
        <f t="shared" si="23"/>
        <v xml:space="preserve"> Floor plaque replacement</v>
      </c>
    </row>
    <row r="721" spans="1:110">
      <c r="A721" s="4" t="s">
        <v>6627</v>
      </c>
      <c r="B721" s="4" t="s">
        <v>5899</v>
      </c>
      <c r="C721" s="4" t="s">
        <v>4955</v>
      </c>
      <c r="D721" s="4" t="s">
        <v>9</v>
      </c>
      <c r="E721" s="4" t="s">
        <v>5900</v>
      </c>
      <c r="F721" s="102">
        <v>44502</v>
      </c>
      <c r="G721" s="4" t="s">
        <v>9</v>
      </c>
      <c r="H721" s="102"/>
      <c r="I721" s="4" t="s">
        <v>7395</v>
      </c>
      <c r="J721" s="4" t="s">
        <v>9</v>
      </c>
      <c r="K721" s="4" t="s">
        <v>5002</v>
      </c>
      <c r="L721" s="4" t="s">
        <v>9</v>
      </c>
      <c r="M721" s="4" t="s">
        <v>9</v>
      </c>
      <c r="N721" s="4" t="s">
        <v>5002</v>
      </c>
      <c r="O721" s="4" t="s">
        <v>4955</v>
      </c>
      <c r="P721" s="4" t="s">
        <v>5901</v>
      </c>
      <c r="Q721" s="4" t="s">
        <v>9</v>
      </c>
      <c r="R721" s="4" t="s">
        <v>9</v>
      </c>
      <c r="S721" s="4" t="s">
        <v>11</v>
      </c>
      <c r="T721" s="4" t="s">
        <v>1449</v>
      </c>
      <c r="U721" s="4" t="s">
        <v>5902</v>
      </c>
      <c r="V721" s="102"/>
      <c r="W721" s="4" t="s">
        <v>5902</v>
      </c>
      <c r="X721" s="4" t="s">
        <v>9</v>
      </c>
      <c r="Y721" s="4" t="s">
        <v>11</v>
      </c>
      <c r="Z721" s="4" t="s">
        <v>9</v>
      </c>
      <c r="AA721" s="4" t="s">
        <v>9</v>
      </c>
      <c r="AB721" s="102"/>
      <c r="AC721" s="102"/>
      <c r="AD721" s="102"/>
      <c r="AE721" s="102">
        <v>44502</v>
      </c>
      <c r="AF721" s="102"/>
      <c r="AG721" s="102"/>
      <c r="AH721" s="4" t="s">
        <v>5903</v>
      </c>
      <c r="AI721" s="4" t="s">
        <v>9</v>
      </c>
      <c r="AJ721" s="4" t="s">
        <v>9</v>
      </c>
      <c r="AK721" s="4" t="s">
        <v>9</v>
      </c>
      <c r="AL721" s="4" t="s">
        <v>5904</v>
      </c>
      <c r="AM721" s="4" t="s">
        <v>5905</v>
      </c>
      <c r="AN721" s="4" t="s">
        <v>9</v>
      </c>
      <c r="AO721" s="4" t="s">
        <v>9</v>
      </c>
      <c r="AP721" s="4" t="s">
        <v>5902</v>
      </c>
      <c r="AQ721" s="4" t="s">
        <v>9</v>
      </c>
      <c r="AR721" s="4" t="s">
        <v>9</v>
      </c>
      <c r="AS721" s="4" t="s">
        <v>9</v>
      </c>
      <c r="AT721" s="4" t="s">
        <v>9</v>
      </c>
      <c r="AU721" s="4" t="s">
        <v>9</v>
      </c>
      <c r="AV721" s="102"/>
      <c r="AW721" s="4" t="s">
        <v>5902</v>
      </c>
      <c r="AX721" s="4" t="s">
        <v>9</v>
      </c>
      <c r="AY721" s="4" t="s">
        <v>9</v>
      </c>
      <c r="AZ721" s="4" t="s">
        <v>9</v>
      </c>
      <c r="BA721" s="4" t="s">
        <v>9</v>
      </c>
      <c r="BB721" s="103">
        <v>0</v>
      </c>
      <c r="BC721" s="102"/>
      <c r="BD721" s="4" t="s">
        <v>9</v>
      </c>
      <c r="BE721" s="102"/>
      <c r="BF721" s="102"/>
      <c r="BG721" s="4" t="s">
        <v>9</v>
      </c>
      <c r="BH721" s="4" t="s">
        <v>5906</v>
      </c>
      <c r="BI721" s="4" t="s">
        <v>9</v>
      </c>
      <c r="BJ721" s="4" t="s">
        <v>9</v>
      </c>
      <c r="BK721" s="4" t="s">
        <v>9</v>
      </c>
      <c r="BL721" s="4" t="s">
        <v>9</v>
      </c>
      <c r="BM721" s="4" t="s">
        <v>9</v>
      </c>
      <c r="BN721" s="4" t="s">
        <v>5907</v>
      </c>
      <c r="BO721" s="4" t="s">
        <v>5908</v>
      </c>
      <c r="BP721" s="4" t="s">
        <v>9</v>
      </c>
      <c r="BQ721" s="4" t="s">
        <v>9</v>
      </c>
      <c r="BR721" s="4" t="s">
        <v>5902</v>
      </c>
      <c r="BS721" s="4" t="s">
        <v>9</v>
      </c>
      <c r="BT721" s="4" t="s">
        <v>9</v>
      </c>
      <c r="BU721" s="4" t="s">
        <v>9</v>
      </c>
      <c r="BV721" s="4" t="s">
        <v>9</v>
      </c>
      <c r="BW721" s="4" t="s">
        <v>9</v>
      </c>
      <c r="BX721" s="4" t="s">
        <v>5901</v>
      </c>
      <c r="BY721" s="4" t="s">
        <v>9</v>
      </c>
      <c r="BZ721" s="4" t="s">
        <v>9</v>
      </c>
      <c r="CA721" s="4" t="s">
        <v>9</v>
      </c>
      <c r="CB721" s="4" t="s">
        <v>9</v>
      </c>
      <c r="CC721" s="4" t="s">
        <v>9</v>
      </c>
      <c r="CD721" s="4" t="s">
        <v>9</v>
      </c>
      <c r="CE721" s="4" t="s">
        <v>9</v>
      </c>
      <c r="CF721" s="4" t="s">
        <v>5902</v>
      </c>
      <c r="CG721" s="4" t="s">
        <v>9</v>
      </c>
      <c r="CH721" s="4" t="s">
        <v>9</v>
      </c>
      <c r="CI721" s="4" t="s">
        <v>9</v>
      </c>
      <c r="CJ721" s="4" t="s">
        <v>9</v>
      </c>
      <c r="CK721" s="104">
        <v>0.51763888888888998</v>
      </c>
      <c r="CL721" s="104">
        <v>0</v>
      </c>
      <c r="CM721" s="4" t="s">
        <v>9</v>
      </c>
      <c r="CN721" s="4" t="s">
        <v>5902</v>
      </c>
      <c r="CO721" s="4" t="s">
        <v>9</v>
      </c>
      <c r="CP721" s="4" t="s">
        <v>9</v>
      </c>
      <c r="CQ721" s="4" t="s">
        <v>9</v>
      </c>
      <c r="CR721" s="4" t="s">
        <v>9</v>
      </c>
      <c r="CS721" s="4" t="s">
        <v>9</v>
      </c>
      <c r="CT721" s="4" t="s">
        <v>9</v>
      </c>
      <c r="CU721" s="4" t="s">
        <v>9</v>
      </c>
      <c r="CV721" s="4" t="s">
        <v>11</v>
      </c>
      <c r="CW721" s="4" t="s">
        <v>5909</v>
      </c>
      <c r="CX721" s="4" t="s">
        <v>9</v>
      </c>
      <c r="CY721" s="4" t="s">
        <v>9</v>
      </c>
      <c r="CZ721" s="4" t="s">
        <v>9</v>
      </c>
      <c r="DA721" s="4" t="s">
        <v>9</v>
      </c>
      <c r="DB721" s="4" t="s">
        <v>9</v>
      </c>
      <c r="DC721" s="102"/>
      <c r="DE721" s="8" t="str">
        <f t="shared" si="22"/>
        <v>XSC009</v>
      </c>
      <c r="DF721" s="8" t="str">
        <f t="shared" si="23"/>
        <v xml:space="preserve"> Pallet cleaning, R&amp;M Incl transp</v>
      </c>
    </row>
    <row r="722" spans="1:110">
      <c r="A722" s="4" t="s">
        <v>6628</v>
      </c>
      <c r="B722" s="4" t="s">
        <v>5899</v>
      </c>
      <c r="C722" s="4" t="s">
        <v>4955</v>
      </c>
      <c r="D722" s="4" t="s">
        <v>9</v>
      </c>
      <c r="E722" s="4" t="s">
        <v>5900</v>
      </c>
      <c r="F722" s="102">
        <v>44502</v>
      </c>
      <c r="G722" s="4" t="s">
        <v>9</v>
      </c>
      <c r="H722" s="102"/>
      <c r="I722" s="4" t="s">
        <v>7396</v>
      </c>
      <c r="J722" s="4" t="s">
        <v>9</v>
      </c>
      <c r="K722" s="4" t="s">
        <v>5002</v>
      </c>
      <c r="L722" s="4" t="s">
        <v>9</v>
      </c>
      <c r="M722" s="4" t="s">
        <v>9</v>
      </c>
      <c r="N722" s="4" t="s">
        <v>5002</v>
      </c>
      <c r="O722" s="4" t="s">
        <v>4955</v>
      </c>
      <c r="P722" s="4" t="s">
        <v>5901</v>
      </c>
      <c r="Q722" s="4" t="s">
        <v>9</v>
      </c>
      <c r="R722" s="4" t="s">
        <v>9</v>
      </c>
      <c r="S722" s="4" t="s">
        <v>11</v>
      </c>
      <c r="T722" s="4" t="s">
        <v>1449</v>
      </c>
      <c r="U722" s="4" t="s">
        <v>5902</v>
      </c>
      <c r="V722" s="102"/>
      <c r="W722" s="4" t="s">
        <v>5902</v>
      </c>
      <c r="X722" s="4" t="s">
        <v>9</v>
      </c>
      <c r="Y722" s="4" t="s">
        <v>11</v>
      </c>
      <c r="Z722" s="4" t="s">
        <v>9</v>
      </c>
      <c r="AA722" s="4" t="s">
        <v>9</v>
      </c>
      <c r="AB722" s="102"/>
      <c r="AC722" s="102"/>
      <c r="AD722" s="102"/>
      <c r="AE722" s="102">
        <v>44502</v>
      </c>
      <c r="AF722" s="102"/>
      <c r="AG722" s="102"/>
      <c r="AH722" s="4" t="s">
        <v>5903</v>
      </c>
      <c r="AI722" s="4" t="s">
        <v>9</v>
      </c>
      <c r="AJ722" s="4" t="s">
        <v>9</v>
      </c>
      <c r="AK722" s="4" t="s">
        <v>9</v>
      </c>
      <c r="AL722" s="4" t="s">
        <v>5904</v>
      </c>
      <c r="AM722" s="4" t="s">
        <v>5905</v>
      </c>
      <c r="AN722" s="4" t="s">
        <v>9</v>
      </c>
      <c r="AO722" s="4" t="s">
        <v>9</v>
      </c>
      <c r="AP722" s="4" t="s">
        <v>5902</v>
      </c>
      <c r="AQ722" s="4" t="s">
        <v>9</v>
      </c>
      <c r="AR722" s="4" t="s">
        <v>9</v>
      </c>
      <c r="AS722" s="4" t="s">
        <v>9</v>
      </c>
      <c r="AT722" s="4" t="s">
        <v>9</v>
      </c>
      <c r="AU722" s="4" t="s">
        <v>9</v>
      </c>
      <c r="AV722" s="102"/>
      <c r="AW722" s="4" t="s">
        <v>5902</v>
      </c>
      <c r="AX722" s="4" t="s">
        <v>9</v>
      </c>
      <c r="AY722" s="4" t="s">
        <v>9</v>
      </c>
      <c r="AZ722" s="4" t="s">
        <v>9</v>
      </c>
      <c r="BA722" s="4" t="s">
        <v>9</v>
      </c>
      <c r="BB722" s="103">
        <v>0</v>
      </c>
      <c r="BC722" s="102"/>
      <c r="BD722" s="4" t="s">
        <v>9</v>
      </c>
      <c r="BE722" s="102"/>
      <c r="BF722" s="102"/>
      <c r="BG722" s="4" t="s">
        <v>9</v>
      </c>
      <c r="BH722" s="4" t="s">
        <v>5906</v>
      </c>
      <c r="BI722" s="4" t="s">
        <v>9</v>
      </c>
      <c r="BJ722" s="4" t="s">
        <v>9</v>
      </c>
      <c r="BK722" s="4" t="s">
        <v>9</v>
      </c>
      <c r="BL722" s="4" t="s">
        <v>9</v>
      </c>
      <c r="BM722" s="4" t="s">
        <v>9</v>
      </c>
      <c r="BN722" s="4" t="s">
        <v>5907</v>
      </c>
      <c r="BO722" s="4" t="s">
        <v>5908</v>
      </c>
      <c r="BP722" s="4" t="s">
        <v>9</v>
      </c>
      <c r="BQ722" s="4" t="s">
        <v>9</v>
      </c>
      <c r="BR722" s="4" t="s">
        <v>5902</v>
      </c>
      <c r="BS722" s="4" t="s">
        <v>9</v>
      </c>
      <c r="BT722" s="4" t="s">
        <v>9</v>
      </c>
      <c r="BU722" s="4" t="s">
        <v>9</v>
      </c>
      <c r="BV722" s="4" t="s">
        <v>9</v>
      </c>
      <c r="BW722" s="4" t="s">
        <v>9</v>
      </c>
      <c r="BX722" s="4" t="s">
        <v>5901</v>
      </c>
      <c r="BY722" s="4" t="s">
        <v>9</v>
      </c>
      <c r="BZ722" s="4" t="s">
        <v>9</v>
      </c>
      <c r="CA722" s="4" t="s">
        <v>9</v>
      </c>
      <c r="CB722" s="4" t="s">
        <v>9</v>
      </c>
      <c r="CC722" s="4" t="s">
        <v>9</v>
      </c>
      <c r="CD722" s="4" t="s">
        <v>9</v>
      </c>
      <c r="CE722" s="4" t="s">
        <v>9</v>
      </c>
      <c r="CF722" s="4" t="s">
        <v>5902</v>
      </c>
      <c r="CG722" s="4" t="s">
        <v>9</v>
      </c>
      <c r="CH722" s="4" t="s">
        <v>9</v>
      </c>
      <c r="CI722" s="4" t="s">
        <v>9</v>
      </c>
      <c r="CJ722" s="4" t="s">
        <v>9</v>
      </c>
      <c r="CK722" s="104">
        <v>0.51763888888888998</v>
      </c>
      <c r="CL722" s="104">
        <v>0</v>
      </c>
      <c r="CM722" s="4" t="s">
        <v>9</v>
      </c>
      <c r="CN722" s="4" t="s">
        <v>5902</v>
      </c>
      <c r="CO722" s="4" t="s">
        <v>9</v>
      </c>
      <c r="CP722" s="4" t="s">
        <v>9</v>
      </c>
      <c r="CQ722" s="4" t="s">
        <v>9</v>
      </c>
      <c r="CR722" s="4" t="s">
        <v>9</v>
      </c>
      <c r="CS722" s="4" t="s">
        <v>9</v>
      </c>
      <c r="CT722" s="4" t="s">
        <v>9</v>
      </c>
      <c r="CU722" s="4" t="s">
        <v>9</v>
      </c>
      <c r="CV722" s="4" t="s">
        <v>11</v>
      </c>
      <c r="CW722" s="4" t="s">
        <v>5909</v>
      </c>
      <c r="CX722" s="4" t="s">
        <v>9</v>
      </c>
      <c r="CY722" s="4" t="s">
        <v>9</v>
      </c>
      <c r="CZ722" s="4" t="s">
        <v>9</v>
      </c>
      <c r="DA722" s="4" t="s">
        <v>9</v>
      </c>
      <c r="DB722" s="4" t="s">
        <v>9</v>
      </c>
      <c r="DC722" s="102"/>
      <c r="DE722" s="8" t="str">
        <f t="shared" si="22"/>
        <v>XSC010</v>
      </c>
      <c r="DF722" s="8" t="str">
        <f t="shared" si="23"/>
        <v xml:space="preserve"> Stores-store equipment cost clea</v>
      </c>
    </row>
    <row r="723" spans="1:110">
      <c r="A723" s="4" t="s">
        <v>6629</v>
      </c>
      <c r="B723" s="4" t="s">
        <v>5899</v>
      </c>
      <c r="C723" s="4" t="s">
        <v>4955</v>
      </c>
      <c r="D723" s="4" t="s">
        <v>9</v>
      </c>
      <c r="E723" s="4" t="s">
        <v>5900</v>
      </c>
      <c r="F723" s="102">
        <v>44502</v>
      </c>
      <c r="G723" s="4" t="s">
        <v>9</v>
      </c>
      <c r="H723" s="102"/>
      <c r="I723" s="4" t="s">
        <v>7397</v>
      </c>
      <c r="J723" s="4" t="s">
        <v>9</v>
      </c>
      <c r="K723" s="4" t="s">
        <v>5002</v>
      </c>
      <c r="L723" s="4" t="s">
        <v>9</v>
      </c>
      <c r="M723" s="4" t="s">
        <v>9</v>
      </c>
      <c r="N723" s="4" t="s">
        <v>5002</v>
      </c>
      <c r="O723" s="4" t="s">
        <v>4955</v>
      </c>
      <c r="P723" s="4" t="s">
        <v>5901</v>
      </c>
      <c r="Q723" s="4" t="s">
        <v>9</v>
      </c>
      <c r="R723" s="4" t="s">
        <v>9</v>
      </c>
      <c r="S723" s="4" t="s">
        <v>11</v>
      </c>
      <c r="T723" s="4" t="s">
        <v>1449</v>
      </c>
      <c r="U723" s="4" t="s">
        <v>5902</v>
      </c>
      <c r="V723" s="102"/>
      <c r="W723" s="4" t="s">
        <v>5902</v>
      </c>
      <c r="X723" s="4" t="s">
        <v>9</v>
      </c>
      <c r="Y723" s="4" t="s">
        <v>11</v>
      </c>
      <c r="Z723" s="4" t="s">
        <v>9</v>
      </c>
      <c r="AA723" s="4" t="s">
        <v>9</v>
      </c>
      <c r="AB723" s="102"/>
      <c r="AC723" s="102"/>
      <c r="AD723" s="102"/>
      <c r="AE723" s="102">
        <v>44502</v>
      </c>
      <c r="AF723" s="102"/>
      <c r="AG723" s="102"/>
      <c r="AH723" s="4" t="s">
        <v>5903</v>
      </c>
      <c r="AI723" s="4" t="s">
        <v>9</v>
      </c>
      <c r="AJ723" s="4" t="s">
        <v>9</v>
      </c>
      <c r="AK723" s="4" t="s">
        <v>9</v>
      </c>
      <c r="AL723" s="4" t="s">
        <v>5904</v>
      </c>
      <c r="AM723" s="4" t="s">
        <v>5905</v>
      </c>
      <c r="AN723" s="4" t="s">
        <v>9</v>
      </c>
      <c r="AO723" s="4" t="s">
        <v>9</v>
      </c>
      <c r="AP723" s="4" t="s">
        <v>5902</v>
      </c>
      <c r="AQ723" s="4" t="s">
        <v>9</v>
      </c>
      <c r="AR723" s="4" t="s">
        <v>9</v>
      </c>
      <c r="AS723" s="4" t="s">
        <v>9</v>
      </c>
      <c r="AT723" s="4" t="s">
        <v>9</v>
      </c>
      <c r="AU723" s="4" t="s">
        <v>9</v>
      </c>
      <c r="AV723" s="102"/>
      <c r="AW723" s="4" t="s">
        <v>5902</v>
      </c>
      <c r="AX723" s="4" t="s">
        <v>9</v>
      </c>
      <c r="AY723" s="4" t="s">
        <v>9</v>
      </c>
      <c r="AZ723" s="4" t="s">
        <v>9</v>
      </c>
      <c r="BA723" s="4" t="s">
        <v>9</v>
      </c>
      <c r="BB723" s="103">
        <v>0</v>
      </c>
      <c r="BC723" s="102"/>
      <c r="BD723" s="4" t="s">
        <v>9</v>
      </c>
      <c r="BE723" s="102"/>
      <c r="BF723" s="102"/>
      <c r="BG723" s="4" t="s">
        <v>9</v>
      </c>
      <c r="BH723" s="4" t="s">
        <v>5906</v>
      </c>
      <c r="BI723" s="4" t="s">
        <v>9</v>
      </c>
      <c r="BJ723" s="4" t="s">
        <v>9</v>
      </c>
      <c r="BK723" s="4" t="s">
        <v>9</v>
      </c>
      <c r="BL723" s="4" t="s">
        <v>9</v>
      </c>
      <c r="BM723" s="4" t="s">
        <v>9</v>
      </c>
      <c r="BN723" s="4" t="s">
        <v>5907</v>
      </c>
      <c r="BO723" s="4" t="s">
        <v>5908</v>
      </c>
      <c r="BP723" s="4" t="s">
        <v>9</v>
      </c>
      <c r="BQ723" s="4" t="s">
        <v>9</v>
      </c>
      <c r="BR723" s="4" t="s">
        <v>5902</v>
      </c>
      <c r="BS723" s="4" t="s">
        <v>9</v>
      </c>
      <c r="BT723" s="4" t="s">
        <v>9</v>
      </c>
      <c r="BU723" s="4" t="s">
        <v>9</v>
      </c>
      <c r="BV723" s="4" t="s">
        <v>9</v>
      </c>
      <c r="BW723" s="4" t="s">
        <v>9</v>
      </c>
      <c r="BX723" s="4" t="s">
        <v>5901</v>
      </c>
      <c r="BY723" s="4" t="s">
        <v>9</v>
      </c>
      <c r="BZ723" s="4" t="s">
        <v>9</v>
      </c>
      <c r="CA723" s="4" t="s">
        <v>9</v>
      </c>
      <c r="CB723" s="4" t="s">
        <v>9</v>
      </c>
      <c r="CC723" s="4" t="s">
        <v>9</v>
      </c>
      <c r="CD723" s="4" t="s">
        <v>9</v>
      </c>
      <c r="CE723" s="4" t="s">
        <v>9</v>
      </c>
      <c r="CF723" s="4" t="s">
        <v>5902</v>
      </c>
      <c r="CG723" s="4" t="s">
        <v>9</v>
      </c>
      <c r="CH723" s="4" t="s">
        <v>9</v>
      </c>
      <c r="CI723" s="4" t="s">
        <v>9</v>
      </c>
      <c r="CJ723" s="4" t="s">
        <v>9</v>
      </c>
      <c r="CK723" s="104">
        <v>0.51763888888888998</v>
      </c>
      <c r="CL723" s="104">
        <v>0</v>
      </c>
      <c r="CM723" s="4" t="s">
        <v>9</v>
      </c>
      <c r="CN723" s="4" t="s">
        <v>5902</v>
      </c>
      <c r="CO723" s="4" t="s">
        <v>9</v>
      </c>
      <c r="CP723" s="4" t="s">
        <v>9</v>
      </c>
      <c r="CQ723" s="4" t="s">
        <v>9</v>
      </c>
      <c r="CR723" s="4" t="s">
        <v>9</v>
      </c>
      <c r="CS723" s="4" t="s">
        <v>9</v>
      </c>
      <c r="CT723" s="4" t="s">
        <v>9</v>
      </c>
      <c r="CU723" s="4" t="s">
        <v>9</v>
      </c>
      <c r="CV723" s="4" t="s">
        <v>11</v>
      </c>
      <c r="CW723" s="4" t="s">
        <v>5909</v>
      </c>
      <c r="CX723" s="4" t="s">
        <v>9</v>
      </c>
      <c r="CY723" s="4" t="s">
        <v>9</v>
      </c>
      <c r="CZ723" s="4" t="s">
        <v>9</v>
      </c>
      <c r="DA723" s="4" t="s">
        <v>9</v>
      </c>
      <c r="DB723" s="4" t="s">
        <v>9</v>
      </c>
      <c r="DC723" s="102"/>
      <c r="DE723" s="8" t="str">
        <f t="shared" si="22"/>
        <v>XSC011</v>
      </c>
      <c r="DF723" s="8" t="str">
        <f t="shared" si="23"/>
        <v xml:space="preserve"> Inventory Damages</v>
      </c>
    </row>
    <row r="724" spans="1:110">
      <c r="A724" s="4" t="s">
        <v>6630</v>
      </c>
      <c r="B724" s="4" t="s">
        <v>5899</v>
      </c>
      <c r="C724" s="4" t="s">
        <v>4955</v>
      </c>
      <c r="D724" s="4" t="s">
        <v>9</v>
      </c>
      <c r="E724" s="4" t="s">
        <v>5900</v>
      </c>
      <c r="F724" s="102">
        <v>44502</v>
      </c>
      <c r="G724" s="4" t="s">
        <v>9</v>
      </c>
      <c r="H724" s="102"/>
      <c r="I724" s="4" t="s">
        <v>7398</v>
      </c>
      <c r="J724" s="4" t="s">
        <v>9</v>
      </c>
      <c r="K724" s="4" t="s">
        <v>5002</v>
      </c>
      <c r="L724" s="4" t="s">
        <v>9</v>
      </c>
      <c r="M724" s="4" t="s">
        <v>9</v>
      </c>
      <c r="N724" s="4" t="s">
        <v>5002</v>
      </c>
      <c r="O724" s="4" t="s">
        <v>4955</v>
      </c>
      <c r="P724" s="4" t="s">
        <v>5901</v>
      </c>
      <c r="Q724" s="4" t="s">
        <v>9</v>
      </c>
      <c r="R724" s="4" t="s">
        <v>9</v>
      </c>
      <c r="S724" s="4" t="s">
        <v>11</v>
      </c>
      <c r="T724" s="4" t="s">
        <v>1449</v>
      </c>
      <c r="U724" s="4" t="s">
        <v>5902</v>
      </c>
      <c r="V724" s="102"/>
      <c r="W724" s="4" t="s">
        <v>5902</v>
      </c>
      <c r="X724" s="4" t="s">
        <v>9</v>
      </c>
      <c r="Y724" s="4" t="s">
        <v>11</v>
      </c>
      <c r="Z724" s="4" t="s">
        <v>9</v>
      </c>
      <c r="AA724" s="4" t="s">
        <v>9</v>
      </c>
      <c r="AB724" s="102"/>
      <c r="AC724" s="102"/>
      <c r="AD724" s="102"/>
      <c r="AE724" s="102">
        <v>44502</v>
      </c>
      <c r="AF724" s="102"/>
      <c r="AG724" s="102"/>
      <c r="AH724" s="4" t="s">
        <v>5903</v>
      </c>
      <c r="AI724" s="4" t="s">
        <v>9</v>
      </c>
      <c r="AJ724" s="4" t="s">
        <v>9</v>
      </c>
      <c r="AK724" s="4" t="s">
        <v>9</v>
      </c>
      <c r="AL724" s="4" t="s">
        <v>5904</v>
      </c>
      <c r="AM724" s="4" t="s">
        <v>5905</v>
      </c>
      <c r="AN724" s="4" t="s">
        <v>9</v>
      </c>
      <c r="AO724" s="4" t="s">
        <v>9</v>
      </c>
      <c r="AP724" s="4" t="s">
        <v>5902</v>
      </c>
      <c r="AQ724" s="4" t="s">
        <v>9</v>
      </c>
      <c r="AR724" s="4" t="s">
        <v>9</v>
      </c>
      <c r="AS724" s="4" t="s">
        <v>9</v>
      </c>
      <c r="AT724" s="4" t="s">
        <v>9</v>
      </c>
      <c r="AU724" s="4" t="s">
        <v>9</v>
      </c>
      <c r="AV724" s="102"/>
      <c r="AW724" s="4" t="s">
        <v>5902</v>
      </c>
      <c r="AX724" s="4" t="s">
        <v>9</v>
      </c>
      <c r="AY724" s="4" t="s">
        <v>9</v>
      </c>
      <c r="AZ724" s="4" t="s">
        <v>9</v>
      </c>
      <c r="BA724" s="4" t="s">
        <v>9</v>
      </c>
      <c r="BB724" s="103">
        <v>0</v>
      </c>
      <c r="BC724" s="102"/>
      <c r="BD724" s="4" t="s">
        <v>9</v>
      </c>
      <c r="BE724" s="102"/>
      <c r="BF724" s="102"/>
      <c r="BG724" s="4" t="s">
        <v>9</v>
      </c>
      <c r="BH724" s="4" t="s">
        <v>5906</v>
      </c>
      <c r="BI724" s="4" t="s">
        <v>9</v>
      </c>
      <c r="BJ724" s="4" t="s">
        <v>9</v>
      </c>
      <c r="BK724" s="4" t="s">
        <v>9</v>
      </c>
      <c r="BL724" s="4" t="s">
        <v>9</v>
      </c>
      <c r="BM724" s="4" t="s">
        <v>9</v>
      </c>
      <c r="BN724" s="4" t="s">
        <v>5907</v>
      </c>
      <c r="BO724" s="4" t="s">
        <v>5908</v>
      </c>
      <c r="BP724" s="4" t="s">
        <v>9</v>
      </c>
      <c r="BQ724" s="4" t="s">
        <v>9</v>
      </c>
      <c r="BR724" s="4" t="s">
        <v>5902</v>
      </c>
      <c r="BS724" s="4" t="s">
        <v>9</v>
      </c>
      <c r="BT724" s="4" t="s">
        <v>9</v>
      </c>
      <c r="BU724" s="4" t="s">
        <v>9</v>
      </c>
      <c r="BV724" s="4" t="s">
        <v>9</v>
      </c>
      <c r="BW724" s="4" t="s">
        <v>9</v>
      </c>
      <c r="BX724" s="4" t="s">
        <v>5901</v>
      </c>
      <c r="BY724" s="4" t="s">
        <v>9</v>
      </c>
      <c r="BZ724" s="4" t="s">
        <v>9</v>
      </c>
      <c r="CA724" s="4" t="s">
        <v>9</v>
      </c>
      <c r="CB724" s="4" t="s">
        <v>9</v>
      </c>
      <c r="CC724" s="4" t="s">
        <v>9</v>
      </c>
      <c r="CD724" s="4" t="s">
        <v>9</v>
      </c>
      <c r="CE724" s="4" t="s">
        <v>9</v>
      </c>
      <c r="CF724" s="4" t="s">
        <v>5902</v>
      </c>
      <c r="CG724" s="4" t="s">
        <v>9</v>
      </c>
      <c r="CH724" s="4" t="s">
        <v>9</v>
      </c>
      <c r="CI724" s="4" t="s">
        <v>9</v>
      </c>
      <c r="CJ724" s="4" t="s">
        <v>9</v>
      </c>
      <c r="CK724" s="104">
        <v>0.51763888888888998</v>
      </c>
      <c r="CL724" s="104">
        <v>0</v>
      </c>
      <c r="CM724" s="4" t="s">
        <v>9</v>
      </c>
      <c r="CN724" s="4" t="s">
        <v>5902</v>
      </c>
      <c r="CO724" s="4" t="s">
        <v>9</v>
      </c>
      <c r="CP724" s="4" t="s">
        <v>9</v>
      </c>
      <c r="CQ724" s="4" t="s">
        <v>9</v>
      </c>
      <c r="CR724" s="4" t="s">
        <v>9</v>
      </c>
      <c r="CS724" s="4" t="s">
        <v>9</v>
      </c>
      <c r="CT724" s="4" t="s">
        <v>9</v>
      </c>
      <c r="CU724" s="4" t="s">
        <v>9</v>
      </c>
      <c r="CV724" s="4" t="s">
        <v>11</v>
      </c>
      <c r="CW724" s="4" t="s">
        <v>5909</v>
      </c>
      <c r="CX724" s="4" t="s">
        <v>9</v>
      </c>
      <c r="CY724" s="4" t="s">
        <v>9</v>
      </c>
      <c r="CZ724" s="4" t="s">
        <v>9</v>
      </c>
      <c r="DA724" s="4" t="s">
        <v>9</v>
      </c>
      <c r="DB724" s="4" t="s">
        <v>9</v>
      </c>
      <c r="DC724" s="102"/>
      <c r="DE724" s="8" t="str">
        <f t="shared" si="22"/>
        <v>XSC012</v>
      </c>
      <c r="DF724" s="8" t="str">
        <f t="shared" si="23"/>
        <v xml:space="preserve"> Internal stock damages</v>
      </c>
    </row>
    <row r="725" spans="1:110">
      <c r="A725" s="4" t="s">
        <v>6631</v>
      </c>
      <c r="B725" s="4" t="s">
        <v>5899</v>
      </c>
      <c r="C725" s="4" t="s">
        <v>4955</v>
      </c>
      <c r="D725" s="4" t="s">
        <v>9</v>
      </c>
      <c r="E725" s="4" t="s">
        <v>5900</v>
      </c>
      <c r="F725" s="102">
        <v>44502</v>
      </c>
      <c r="G725" s="4" t="s">
        <v>9</v>
      </c>
      <c r="H725" s="102"/>
      <c r="I725" s="4" t="s">
        <v>7399</v>
      </c>
      <c r="J725" s="4" t="s">
        <v>9</v>
      </c>
      <c r="K725" s="4" t="s">
        <v>5002</v>
      </c>
      <c r="L725" s="4" t="s">
        <v>9</v>
      </c>
      <c r="M725" s="4" t="s">
        <v>9</v>
      </c>
      <c r="N725" s="4" t="s">
        <v>5002</v>
      </c>
      <c r="O725" s="4" t="s">
        <v>4955</v>
      </c>
      <c r="P725" s="4" t="s">
        <v>5901</v>
      </c>
      <c r="Q725" s="4" t="s">
        <v>9</v>
      </c>
      <c r="R725" s="4" t="s">
        <v>9</v>
      </c>
      <c r="S725" s="4" t="s">
        <v>11</v>
      </c>
      <c r="T725" s="4" t="s">
        <v>1449</v>
      </c>
      <c r="U725" s="4" t="s">
        <v>5902</v>
      </c>
      <c r="V725" s="102"/>
      <c r="W725" s="4" t="s">
        <v>5902</v>
      </c>
      <c r="X725" s="4" t="s">
        <v>9</v>
      </c>
      <c r="Y725" s="4" t="s">
        <v>11</v>
      </c>
      <c r="Z725" s="4" t="s">
        <v>9</v>
      </c>
      <c r="AA725" s="4" t="s">
        <v>9</v>
      </c>
      <c r="AB725" s="102"/>
      <c r="AC725" s="102"/>
      <c r="AD725" s="102"/>
      <c r="AE725" s="102">
        <v>44502</v>
      </c>
      <c r="AF725" s="102"/>
      <c r="AG725" s="102"/>
      <c r="AH725" s="4" t="s">
        <v>5903</v>
      </c>
      <c r="AI725" s="4" t="s">
        <v>9</v>
      </c>
      <c r="AJ725" s="4" t="s">
        <v>9</v>
      </c>
      <c r="AK725" s="4" t="s">
        <v>9</v>
      </c>
      <c r="AL725" s="4" t="s">
        <v>5904</v>
      </c>
      <c r="AM725" s="4" t="s">
        <v>5905</v>
      </c>
      <c r="AN725" s="4" t="s">
        <v>9</v>
      </c>
      <c r="AO725" s="4" t="s">
        <v>9</v>
      </c>
      <c r="AP725" s="4" t="s">
        <v>5902</v>
      </c>
      <c r="AQ725" s="4" t="s">
        <v>9</v>
      </c>
      <c r="AR725" s="4" t="s">
        <v>9</v>
      </c>
      <c r="AS725" s="4" t="s">
        <v>9</v>
      </c>
      <c r="AT725" s="4" t="s">
        <v>9</v>
      </c>
      <c r="AU725" s="4" t="s">
        <v>9</v>
      </c>
      <c r="AV725" s="102"/>
      <c r="AW725" s="4" t="s">
        <v>5902</v>
      </c>
      <c r="AX725" s="4" t="s">
        <v>9</v>
      </c>
      <c r="AY725" s="4" t="s">
        <v>9</v>
      </c>
      <c r="AZ725" s="4" t="s">
        <v>9</v>
      </c>
      <c r="BA725" s="4" t="s">
        <v>9</v>
      </c>
      <c r="BB725" s="103">
        <v>0</v>
      </c>
      <c r="BC725" s="102"/>
      <c r="BD725" s="4" t="s">
        <v>9</v>
      </c>
      <c r="BE725" s="102"/>
      <c r="BF725" s="102"/>
      <c r="BG725" s="4" t="s">
        <v>9</v>
      </c>
      <c r="BH725" s="4" t="s">
        <v>5906</v>
      </c>
      <c r="BI725" s="4" t="s">
        <v>9</v>
      </c>
      <c r="BJ725" s="4" t="s">
        <v>9</v>
      </c>
      <c r="BK725" s="4" t="s">
        <v>9</v>
      </c>
      <c r="BL725" s="4" t="s">
        <v>9</v>
      </c>
      <c r="BM725" s="4" t="s">
        <v>9</v>
      </c>
      <c r="BN725" s="4" t="s">
        <v>5907</v>
      </c>
      <c r="BO725" s="4" t="s">
        <v>5908</v>
      </c>
      <c r="BP725" s="4" t="s">
        <v>9</v>
      </c>
      <c r="BQ725" s="4" t="s">
        <v>9</v>
      </c>
      <c r="BR725" s="4" t="s">
        <v>5902</v>
      </c>
      <c r="BS725" s="4" t="s">
        <v>9</v>
      </c>
      <c r="BT725" s="4" t="s">
        <v>9</v>
      </c>
      <c r="BU725" s="4" t="s">
        <v>9</v>
      </c>
      <c r="BV725" s="4" t="s">
        <v>9</v>
      </c>
      <c r="BW725" s="4" t="s">
        <v>9</v>
      </c>
      <c r="BX725" s="4" t="s">
        <v>5901</v>
      </c>
      <c r="BY725" s="4" t="s">
        <v>9</v>
      </c>
      <c r="BZ725" s="4" t="s">
        <v>9</v>
      </c>
      <c r="CA725" s="4" t="s">
        <v>9</v>
      </c>
      <c r="CB725" s="4" t="s">
        <v>9</v>
      </c>
      <c r="CC725" s="4" t="s">
        <v>9</v>
      </c>
      <c r="CD725" s="4" t="s">
        <v>9</v>
      </c>
      <c r="CE725" s="4" t="s">
        <v>9</v>
      </c>
      <c r="CF725" s="4" t="s">
        <v>5902</v>
      </c>
      <c r="CG725" s="4" t="s">
        <v>9</v>
      </c>
      <c r="CH725" s="4" t="s">
        <v>9</v>
      </c>
      <c r="CI725" s="4" t="s">
        <v>9</v>
      </c>
      <c r="CJ725" s="4" t="s">
        <v>9</v>
      </c>
      <c r="CK725" s="104">
        <v>0.51763888888888998</v>
      </c>
      <c r="CL725" s="104">
        <v>0</v>
      </c>
      <c r="CM725" s="4" t="s">
        <v>9</v>
      </c>
      <c r="CN725" s="4" t="s">
        <v>5902</v>
      </c>
      <c r="CO725" s="4" t="s">
        <v>9</v>
      </c>
      <c r="CP725" s="4" t="s">
        <v>9</v>
      </c>
      <c r="CQ725" s="4" t="s">
        <v>9</v>
      </c>
      <c r="CR725" s="4" t="s">
        <v>9</v>
      </c>
      <c r="CS725" s="4" t="s">
        <v>9</v>
      </c>
      <c r="CT725" s="4" t="s">
        <v>9</v>
      </c>
      <c r="CU725" s="4" t="s">
        <v>9</v>
      </c>
      <c r="CV725" s="4" t="s">
        <v>11</v>
      </c>
      <c r="CW725" s="4" t="s">
        <v>5909</v>
      </c>
      <c r="CX725" s="4" t="s">
        <v>9</v>
      </c>
      <c r="CY725" s="4" t="s">
        <v>9</v>
      </c>
      <c r="CZ725" s="4" t="s">
        <v>9</v>
      </c>
      <c r="DA725" s="4" t="s">
        <v>9</v>
      </c>
      <c r="DB725" s="4" t="s">
        <v>9</v>
      </c>
      <c r="DC725" s="102"/>
      <c r="DE725" s="8" t="str">
        <f t="shared" si="22"/>
        <v>XSC013</v>
      </c>
      <c r="DF725" s="8" t="str">
        <f t="shared" si="23"/>
        <v xml:space="preserve"> Total Freight Inwards</v>
      </c>
    </row>
    <row r="726" spans="1:110">
      <c r="A726" s="4" t="s">
        <v>6632</v>
      </c>
      <c r="B726" s="4" t="s">
        <v>5899</v>
      </c>
      <c r="C726" s="4" t="s">
        <v>4955</v>
      </c>
      <c r="D726" s="4" t="s">
        <v>9</v>
      </c>
      <c r="E726" s="4" t="s">
        <v>5900</v>
      </c>
      <c r="F726" s="102">
        <v>44502</v>
      </c>
      <c r="G726" s="4" t="s">
        <v>9</v>
      </c>
      <c r="H726" s="102"/>
      <c r="I726" s="4" t="s">
        <v>7400</v>
      </c>
      <c r="J726" s="4" t="s">
        <v>9</v>
      </c>
      <c r="K726" s="4" t="s">
        <v>5002</v>
      </c>
      <c r="L726" s="4" t="s">
        <v>9</v>
      </c>
      <c r="M726" s="4" t="s">
        <v>9</v>
      </c>
      <c r="N726" s="4" t="s">
        <v>5002</v>
      </c>
      <c r="O726" s="4" t="s">
        <v>4955</v>
      </c>
      <c r="P726" s="4" t="s">
        <v>5901</v>
      </c>
      <c r="Q726" s="4" t="s">
        <v>9</v>
      </c>
      <c r="R726" s="4" t="s">
        <v>9</v>
      </c>
      <c r="S726" s="4" t="s">
        <v>11</v>
      </c>
      <c r="T726" s="4" t="s">
        <v>1449</v>
      </c>
      <c r="U726" s="4" t="s">
        <v>5902</v>
      </c>
      <c r="V726" s="102"/>
      <c r="W726" s="4" t="s">
        <v>5902</v>
      </c>
      <c r="X726" s="4" t="s">
        <v>9</v>
      </c>
      <c r="Y726" s="4" t="s">
        <v>11</v>
      </c>
      <c r="Z726" s="4" t="s">
        <v>9</v>
      </c>
      <c r="AA726" s="4" t="s">
        <v>9</v>
      </c>
      <c r="AB726" s="102"/>
      <c r="AC726" s="102"/>
      <c r="AD726" s="102"/>
      <c r="AE726" s="102">
        <v>44502</v>
      </c>
      <c r="AF726" s="102"/>
      <c r="AG726" s="102"/>
      <c r="AH726" s="4" t="s">
        <v>5903</v>
      </c>
      <c r="AI726" s="4" t="s">
        <v>9</v>
      </c>
      <c r="AJ726" s="4" t="s">
        <v>9</v>
      </c>
      <c r="AK726" s="4" t="s">
        <v>9</v>
      </c>
      <c r="AL726" s="4" t="s">
        <v>5904</v>
      </c>
      <c r="AM726" s="4" t="s">
        <v>5905</v>
      </c>
      <c r="AN726" s="4" t="s">
        <v>9</v>
      </c>
      <c r="AO726" s="4" t="s">
        <v>9</v>
      </c>
      <c r="AP726" s="4" t="s">
        <v>5902</v>
      </c>
      <c r="AQ726" s="4" t="s">
        <v>9</v>
      </c>
      <c r="AR726" s="4" t="s">
        <v>9</v>
      </c>
      <c r="AS726" s="4" t="s">
        <v>9</v>
      </c>
      <c r="AT726" s="4" t="s">
        <v>9</v>
      </c>
      <c r="AU726" s="4" t="s">
        <v>9</v>
      </c>
      <c r="AV726" s="102"/>
      <c r="AW726" s="4" t="s">
        <v>5902</v>
      </c>
      <c r="AX726" s="4" t="s">
        <v>9</v>
      </c>
      <c r="AY726" s="4" t="s">
        <v>9</v>
      </c>
      <c r="AZ726" s="4" t="s">
        <v>9</v>
      </c>
      <c r="BA726" s="4" t="s">
        <v>9</v>
      </c>
      <c r="BB726" s="103">
        <v>0</v>
      </c>
      <c r="BC726" s="102"/>
      <c r="BD726" s="4" t="s">
        <v>9</v>
      </c>
      <c r="BE726" s="102"/>
      <c r="BF726" s="102"/>
      <c r="BG726" s="4" t="s">
        <v>9</v>
      </c>
      <c r="BH726" s="4" t="s">
        <v>5906</v>
      </c>
      <c r="BI726" s="4" t="s">
        <v>9</v>
      </c>
      <c r="BJ726" s="4" t="s">
        <v>9</v>
      </c>
      <c r="BK726" s="4" t="s">
        <v>9</v>
      </c>
      <c r="BL726" s="4" t="s">
        <v>9</v>
      </c>
      <c r="BM726" s="4" t="s">
        <v>9</v>
      </c>
      <c r="BN726" s="4" t="s">
        <v>5907</v>
      </c>
      <c r="BO726" s="4" t="s">
        <v>5908</v>
      </c>
      <c r="BP726" s="4" t="s">
        <v>9</v>
      </c>
      <c r="BQ726" s="4" t="s">
        <v>9</v>
      </c>
      <c r="BR726" s="4" t="s">
        <v>5902</v>
      </c>
      <c r="BS726" s="4" t="s">
        <v>9</v>
      </c>
      <c r="BT726" s="4" t="s">
        <v>9</v>
      </c>
      <c r="BU726" s="4" t="s">
        <v>9</v>
      </c>
      <c r="BV726" s="4" t="s">
        <v>9</v>
      </c>
      <c r="BW726" s="4" t="s">
        <v>9</v>
      </c>
      <c r="BX726" s="4" t="s">
        <v>5901</v>
      </c>
      <c r="BY726" s="4" t="s">
        <v>9</v>
      </c>
      <c r="BZ726" s="4" t="s">
        <v>9</v>
      </c>
      <c r="CA726" s="4" t="s">
        <v>9</v>
      </c>
      <c r="CB726" s="4" t="s">
        <v>9</v>
      </c>
      <c r="CC726" s="4" t="s">
        <v>9</v>
      </c>
      <c r="CD726" s="4" t="s">
        <v>9</v>
      </c>
      <c r="CE726" s="4" t="s">
        <v>9</v>
      </c>
      <c r="CF726" s="4" t="s">
        <v>5902</v>
      </c>
      <c r="CG726" s="4" t="s">
        <v>9</v>
      </c>
      <c r="CH726" s="4" t="s">
        <v>9</v>
      </c>
      <c r="CI726" s="4" t="s">
        <v>9</v>
      </c>
      <c r="CJ726" s="4" t="s">
        <v>9</v>
      </c>
      <c r="CK726" s="104">
        <v>0.51763888888888998</v>
      </c>
      <c r="CL726" s="104">
        <v>0</v>
      </c>
      <c r="CM726" s="4" t="s">
        <v>9</v>
      </c>
      <c r="CN726" s="4" t="s">
        <v>5902</v>
      </c>
      <c r="CO726" s="4" t="s">
        <v>9</v>
      </c>
      <c r="CP726" s="4" t="s">
        <v>9</v>
      </c>
      <c r="CQ726" s="4" t="s">
        <v>9</v>
      </c>
      <c r="CR726" s="4" t="s">
        <v>9</v>
      </c>
      <c r="CS726" s="4" t="s">
        <v>9</v>
      </c>
      <c r="CT726" s="4" t="s">
        <v>9</v>
      </c>
      <c r="CU726" s="4" t="s">
        <v>9</v>
      </c>
      <c r="CV726" s="4" t="s">
        <v>11</v>
      </c>
      <c r="CW726" s="4" t="s">
        <v>5909</v>
      </c>
      <c r="CX726" s="4" t="s">
        <v>9</v>
      </c>
      <c r="CY726" s="4" t="s">
        <v>9</v>
      </c>
      <c r="CZ726" s="4" t="s">
        <v>9</v>
      </c>
      <c r="DA726" s="4" t="s">
        <v>9</v>
      </c>
      <c r="DB726" s="4" t="s">
        <v>9</v>
      </c>
      <c r="DC726" s="102"/>
      <c r="DE726" s="8" t="str">
        <f t="shared" si="22"/>
        <v>XSC014</v>
      </c>
      <c r="DF726" s="8" t="str">
        <f t="shared" si="23"/>
        <v>Container hire costs - immuron &amp;</v>
      </c>
    </row>
    <row r="727" spans="1:110">
      <c r="A727" s="4" t="s">
        <v>6633</v>
      </c>
      <c r="B727" s="4" t="s">
        <v>5899</v>
      </c>
      <c r="C727" s="4" t="s">
        <v>4955</v>
      </c>
      <c r="D727" s="4" t="s">
        <v>9</v>
      </c>
      <c r="E727" s="4" t="s">
        <v>5900</v>
      </c>
      <c r="F727" s="102">
        <v>44502</v>
      </c>
      <c r="G727" s="4" t="s">
        <v>9</v>
      </c>
      <c r="H727" s="102"/>
      <c r="I727" s="4" t="s">
        <v>7401</v>
      </c>
      <c r="J727" s="4" t="s">
        <v>9</v>
      </c>
      <c r="K727" s="4" t="s">
        <v>5002</v>
      </c>
      <c r="L727" s="4" t="s">
        <v>9</v>
      </c>
      <c r="M727" s="4" t="s">
        <v>9</v>
      </c>
      <c r="N727" s="4" t="s">
        <v>5002</v>
      </c>
      <c r="O727" s="4" t="s">
        <v>4955</v>
      </c>
      <c r="P727" s="4" t="s">
        <v>5901</v>
      </c>
      <c r="Q727" s="4" t="s">
        <v>9</v>
      </c>
      <c r="R727" s="4" t="s">
        <v>9</v>
      </c>
      <c r="S727" s="4" t="s">
        <v>11</v>
      </c>
      <c r="T727" s="4" t="s">
        <v>1449</v>
      </c>
      <c r="U727" s="4" t="s">
        <v>5902</v>
      </c>
      <c r="V727" s="102"/>
      <c r="W727" s="4" t="s">
        <v>5902</v>
      </c>
      <c r="X727" s="4" t="s">
        <v>9</v>
      </c>
      <c r="Y727" s="4" t="s">
        <v>11</v>
      </c>
      <c r="Z727" s="4" t="s">
        <v>9</v>
      </c>
      <c r="AA727" s="4" t="s">
        <v>9</v>
      </c>
      <c r="AB727" s="102"/>
      <c r="AC727" s="102"/>
      <c r="AD727" s="102"/>
      <c r="AE727" s="102">
        <v>44502</v>
      </c>
      <c r="AF727" s="102"/>
      <c r="AG727" s="102"/>
      <c r="AH727" s="4" t="s">
        <v>5903</v>
      </c>
      <c r="AI727" s="4" t="s">
        <v>9</v>
      </c>
      <c r="AJ727" s="4" t="s">
        <v>9</v>
      </c>
      <c r="AK727" s="4" t="s">
        <v>9</v>
      </c>
      <c r="AL727" s="4" t="s">
        <v>5904</v>
      </c>
      <c r="AM727" s="4" t="s">
        <v>5905</v>
      </c>
      <c r="AN727" s="4" t="s">
        <v>9</v>
      </c>
      <c r="AO727" s="4" t="s">
        <v>9</v>
      </c>
      <c r="AP727" s="4" t="s">
        <v>5902</v>
      </c>
      <c r="AQ727" s="4" t="s">
        <v>9</v>
      </c>
      <c r="AR727" s="4" t="s">
        <v>9</v>
      </c>
      <c r="AS727" s="4" t="s">
        <v>9</v>
      </c>
      <c r="AT727" s="4" t="s">
        <v>9</v>
      </c>
      <c r="AU727" s="4" t="s">
        <v>9</v>
      </c>
      <c r="AV727" s="102"/>
      <c r="AW727" s="4" t="s">
        <v>5902</v>
      </c>
      <c r="AX727" s="4" t="s">
        <v>9</v>
      </c>
      <c r="AY727" s="4" t="s">
        <v>9</v>
      </c>
      <c r="AZ727" s="4" t="s">
        <v>9</v>
      </c>
      <c r="BA727" s="4" t="s">
        <v>9</v>
      </c>
      <c r="BB727" s="103">
        <v>0</v>
      </c>
      <c r="BC727" s="102"/>
      <c r="BD727" s="4" t="s">
        <v>9</v>
      </c>
      <c r="BE727" s="102"/>
      <c r="BF727" s="102"/>
      <c r="BG727" s="4" t="s">
        <v>9</v>
      </c>
      <c r="BH727" s="4" t="s">
        <v>5906</v>
      </c>
      <c r="BI727" s="4" t="s">
        <v>9</v>
      </c>
      <c r="BJ727" s="4" t="s">
        <v>9</v>
      </c>
      <c r="BK727" s="4" t="s">
        <v>9</v>
      </c>
      <c r="BL727" s="4" t="s">
        <v>9</v>
      </c>
      <c r="BM727" s="4" t="s">
        <v>9</v>
      </c>
      <c r="BN727" s="4" t="s">
        <v>5907</v>
      </c>
      <c r="BO727" s="4" t="s">
        <v>5908</v>
      </c>
      <c r="BP727" s="4" t="s">
        <v>9</v>
      </c>
      <c r="BQ727" s="4" t="s">
        <v>9</v>
      </c>
      <c r="BR727" s="4" t="s">
        <v>5902</v>
      </c>
      <c r="BS727" s="4" t="s">
        <v>9</v>
      </c>
      <c r="BT727" s="4" t="s">
        <v>9</v>
      </c>
      <c r="BU727" s="4" t="s">
        <v>9</v>
      </c>
      <c r="BV727" s="4" t="s">
        <v>9</v>
      </c>
      <c r="BW727" s="4" t="s">
        <v>9</v>
      </c>
      <c r="BX727" s="4" t="s">
        <v>5901</v>
      </c>
      <c r="BY727" s="4" t="s">
        <v>9</v>
      </c>
      <c r="BZ727" s="4" t="s">
        <v>9</v>
      </c>
      <c r="CA727" s="4" t="s">
        <v>9</v>
      </c>
      <c r="CB727" s="4" t="s">
        <v>9</v>
      </c>
      <c r="CC727" s="4" t="s">
        <v>9</v>
      </c>
      <c r="CD727" s="4" t="s">
        <v>9</v>
      </c>
      <c r="CE727" s="4" t="s">
        <v>9</v>
      </c>
      <c r="CF727" s="4" t="s">
        <v>5902</v>
      </c>
      <c r="CG727" s="4" t="s">
        <v>9</v>
      </c>
      <c r="CH727" s="4" t="s">
        <v>9</v>
      </c>
      <c r="CI727" s="4" t="s">
        <v>9</v>
      </c>
      <c r="CJ727" s="4" t="s">
        <v>9</v>
      </c>
      <c r="CK727" s="104">
        <v>0.51763888888888998</v>
      </c>
      <c r="CL727" s="104">
        <v>0</v>
      </c>
      <c r="CM727" s="4" t="s">
        <v>9</v>
      </c>
      <c r="CN727" s="4" t="s">
        <v>5902</v>
      </c>
      <c r="CO727" s="4" t="s">
        <v>9</v>
      </c>
      <c r="CP727" s="4" t="s">
        <v>9</v>
      </c>
      <c r="CQ727" s="4" t="s">
        <v>9</v>
      </c>
      <c r="CR727" s="4" t="s">
        <v>9</v>
      </c>
      <c r="CS727" s="4" t="s">
        <v>9</v>
      </c>
      <c r="CT727" s="4" t="s">
        <v>9</v>
      </c>
      <c r="CU727" s="4" t="s">
        <v>9</v>
      </c>
      <c r="CV727" s="4" t="s">
        <v>11</v>
      </c>
      <c r="CW727" s="4" t="s">
        <v>5909</v>
      </c>
      <c r="CX727" s="4" t="s">
        <v>9</v>
      </c>
      <c r="CY727" s="4" t="s">
        <v>9</v>
      </c>
      <c r="CZ727" s="4" t="s">
        <v>9</v>
      </c>
      <c r="DA727" s="4" t="s">
        <v>9</v>
      </c>
      <c r="DB727" s="4" t="s">
        <v>9</v>
      </c>
      <c r="DC727" s="102"/>
      <c r="DE727" s="8" t="str">
        <f t="shared" si="22"/>
        <v>XSC015</v>
      </c>
      <c r="DF727" s="8" t="str">
        <f t="shared" si="23"/>
        <v>Floor Crack Repairs</v>
      </c>
    </row>
    <row r="728" spans="1:110">
      <c r="A728" s="4" t="s">
        <v>6634</v>
      </c>
      <c r="B728" s="4" t="s">
        <v>5899</v>
      </c>
      <c r="C728" s="4" t="s">
        <v>4955</v>
      </c>
      <c r="D728" s="4" t="s">
        <v>9</v>
      </c>
      <c r="E728" s="4" t="s">
        <v>5900</v>
      </c>
      <c r="F728" s="102">
        <v>44502</v>
      </c>
      <c r="G728" s="4" t="s">
        <v>9</v>
      </c>
      <c r="H728" s="102"/>
      <c r="I728" s="4" t="s">
        <v>7402</v>
      </c>
      <c r="J728" s="4" t="s">
        <v>9</v>
      </c>
      <c r="K728" s="4" t="s">
        <v>5002</v>
      </c>
      <c r="L728" s="4" t="s">
        <v>9</v>
      </c>
      <c r="M728" s="4" t="s">
        <v>9</v>
      </c>
      <c r="N728" s="4" t="s">
        <v>5002</v>
      </c>
      <c r="O728" s="4" t="s">
        <v>4955</v>
      </c>
      <c r="P728" s="4" t="s">
        <v>5901</v>
      </c>
      <c r="Q728" s="4" t="s">
        <v>9</v>
      </c>
      <c r="R728" s="4" t="s">
        <v>9</v>
      </c>
      <c r="S728" s="4" t="s">
        <v>11</v>
      </c>
      <c r="T728" s="4" t="s">
        <v>1449</v>
      </c>
      <c r="U728" s="4" t="s">
        <v>5902</v>
      </c>
      <c r="V728" s="102"/>
      <c r="W728" s="4" t="s">
        <v>5902</v>
      </c>
      <c r="X728" s="4" t="s">
        <v>9</v>
      </c>
      <c r="Y728" s="4" t="s">
        <v>11</v>
      </c>
      <c r="Z728" s="4" t="s">
        <v>9</v>
      </c>
      <c r="AA728" s="4" t="s">
        <v>9</v>
      </c>
      <c r="AB728" s="102"/>
      <c r="AC728" s="102"/>
      <c r="AD728" s="102"/>
      <c r="AE728" s="102">
        <v>44502</v>
      </c>
      <c r="AF728" s="102"/>
      <c r="AG728" s="102"/>
      <c r="AH728" s="4" t="s">
        <v>5903</v>
      </c>
      <c r="AI728" s="4" t="s">
        <v>9</v>
      </c>
      <c r="AJ728" s="4" t="s">
        <v>9</v>
      </c>
      <c r="AK728" s="4" t="s">
        <v>9</v>
      </c>
      <c r="AL728" s="4" t="s">
        <v>5904</v>
      </c>
      <c r="AM728" s="4" t="s">
        <v>5905</v>
      </c>
      <c r="AN728" s="4" t="s">
        <v>9</v>
      </c>
      <c r="AO728" s="4" t="s">
        <v>9</v>
      </c>
      <c r="AP728" s="4" t="s">
        <v>5902</v>
      </c>
      <c r="AQ728" s="4" t="s">
        <v>9</v>
      </c>
      <c r="AR728" s="4" t="s">
        <v>9</v>
      </c>
      <c r="AS728" s="4" t="s">
        <v>9</v>
      </c>
      <c r="AT728" s="4" t="s">
        <v>9</v>
      </c>
      <c r="AU728" s="4" t="s">
        <v>9</v>
      </c>
      <c r="AV728" s="102"/>
      <c r="AW728" s="4" t="s">
        <v>5902</v>
      </c>
      <c r="AX728" s="4" t="s">
        <v>9</v>
      </c>
      <c r="AY728" s="4" t="s">
        <v>9</v>
      </c>
      <c r="AZ728" s="4" t="s">
        <v>9</v>
      </c>
      <c r="BA728" s="4" t="s">
        <v>9</v>
      </c>
      <c r="BB728" s="103">
        <v>0</v>
      </c>
      <c r="BC728" s="102"/>
      <c r="BD728" s="4" t="s">
        <v>9</v>
      </c>
      <c r="BE728" s="102"/>
      <c r="BF728" s="102"/>
      <c r="BG728" s="4" t="s">
        <v>9</v>
      </c>
      <c r="BH728" s="4" t="s">
        <v>5906</v>
      </c>
      <c r="BI728" s="4" t="s">
        <v>9</v>
      </c>
      <c r="BJ728" s="4" t="s">
        <v>9</v>
      </c>
      <c r="BK728" s="4" t="s">
        <v>9</v>
      </c>
      <c r="BL728" s="4" t="s">
        <v>9</v>
      </c>
      <c r="BM728" s="4" t="s">
        <v>9</v>
      </c>
      <c r="BN728" s="4" t="s">
        <v>5907</v>
      </c>
      <c r="BO728" s="4" t="s">
        <v>5908</v>
      </c>
      <c r="BP728" s="4" t="s">
        <v>9</v>
      </c>
      <c r="BQ728" s="4" t="s">
        <v>9</v>
      </c>
      <c r="BR728" s="4" t="s">
        <v>5902</v>
      </c>
      <c r="BS728" s="4" t="s">
        <v>9</v>
      </c>
      <c r="BT728" s="4" t="s">
        <v>9</v>
      </c>
      <c r="BU728" s="4" t="s">
        <v>9</v>
      </c>
      <c r="BV728" s="4" t="s">
        <v>9</v>
      </c>
      <c r="BW728" s="4" t="s">
        <v>9</v>
      </c>
      <c r="BX728" s="4" t="s">
        <v>5901</v>
      </c>
      <c r="BY728" s="4" t="s">
        <v>9</v>
      </c>
      <c r="BZ728" s="4" t="s">
        <v>9</v>
      </c>
      <c r="CA728" s="4" t="s">
        <v>9</v>
      </c>
      <c r="CB728" s="4" t="s">
        <v>9</v>
      </c>
      <c r="CC728" s="4" t="s">
        <v>9</v>
      </c>
      <c r="CD728" s="4" t="s">
        <v>9</v>
      </c>
      <c r="CE728" s="4" t="s">
        <v>9</v>
      </c>
      <c r="CF728" s="4" t="s">
        <v>5902</v>
      </c>
      <c r="CG728" s="4" t="s">
        <v>9</v>
      </c>
      <c r="CH728" s="4" t="s">
        <v>9</v>
      </c>
      <c r="CI728" s="4" t="s">
        <v>9</v>
      </c>
      <c r="CJ728" s="4" t="s">
        <v>9</v>
      </c>
      <c r="CK728" s="104">
        <v>0.51763888888888998</v>
      </c>
      <c r="CL728" s="104">
        <v>0</v>
      </c>
      <c r="CM728" s="4" t="s">
        <v>9</v>
      </c>
      <c r="CN728" s="4" t="s">
        <v>5902</v>
      </c>
      <c r="CO728" s="4" t="s">
        <v>9</v>
      </c>
      <c r="CP728" s="4" t="s">
        <v>9</v>
      </c>
      <c r="CQ728" s="4" t="s">
        <v>9</v>
      </c>
      <c r="CR728" s="4" t="s">
        <v>9</v>
      </c>
      <c r="CS728" s="4" t="s">
        <v>9</v>
      </c>
      <c r="CT728" s="4" t="s">
        <v>9</v>
      </c>
      <c r="CU728" s="4" t="s">
        <v>9</v>
      </c>
      <c r="CV728" s="4" t="s">
        <v>11</v>
      </c>
      <c r="CW728" s="4" t="s">
        <v>5909</v>
      </c>
      <c r="CX728" s="4" t="s">
        <v>9</v>
      </c>
      <c r="CY728" s="4" t="s">
        <v>9</v>
      </c>
      <c r="CZ728" s="4" t="s">
        <v>9</v>
      </c>
      <c r="DA728" s="4" t="s">
        <v>9</v>
      </c>
      <c r="DB728" s="4" t="s">
        <v>9</v>
      </c>
      <c r="DC728" s="102"/>
      <c r="DE728" s="8" t="str">
        <f t="shared" si="22"/>
        <v>XSC016</v>
      </c>
      <c r="DF728" s="8" t="str">
        <f t="shared" si="23"/>
        <v>Scanner Batteries</v>
      </c>
    </row>
    <row r="729" spans="1:110">
      <c r="A729" s="4" t="s">
        <v>6635</v>
      </c>
      <c r="B729" s="4" t="s">
        <v>5899</v>
      </c>
      <c r="C729" s="4" t="s">
        <v>4955</v>
      </c>
      <c r="D729" s="4" t="s">
        <v>9</v>
      </c>
      <c r="E729" s="4" t="s">
        <v>5900</v>
      </c>
      <c r="F729" s="102">
        <v>44502</v>
      </c>
      <c r="G729" s="4" t="s">
        <v>9</v>
      </c>
      <c r="H729" s="102"/>
      <c r="I729" s="4" t="s">
        <v>7403</v>
      </c>
      <c r="J729" s="4" t="s">
        <v>9</v>
      </c>
      <c r="K729" s="4" t="s">
        <v>5002</v>
      </c>
      <c r="L729" s="4" t="s">
        <v>9</v>
      </c>
      <c r="M729" s="4" t="s">
        <v>9</v>
      </c>
      <c r="N729" s="4" t="s">
        <v>5002</v>
      </c>
      <c r="O729" s="4" t="s">
        <v>4955</v>
      </c>
      <c r="P729" s="4" t="s">
        <v>5901</v>
      </c>
      <c r="Q729" s="4" t="s">
        <v>9</v>
      </c>
      <c r="R729" s="4" t="s">
        <v>9</v>
      </c>
      <c r="S729" s="4" t="s">
        <v>11</v>
      </c>
      <c r="T729" s="4" t="s">
        <v>1449</v>
      </c>
      <c r="U729" s="4" t="s">
        <v>5902</v>
      </c>
      <c r="V729" s="102"/>
      <c r="W729" s="4" t="s">
        <v>5902</v>
      </c>
      <c r="X729" s="4" t="s">
        <v>9</v>
      </c>
      <c r="Y729" s="4" t="s">
        <v>11</v>
      </c>
      <c r="Z729" s="4" t="s">
        <v>9</v>
      </c>
      <c r="AA729" s="4" t="s">
        <v>9</v>
      </c>
      <c r="AB729" s="102"/>
      <c r="AC729" s="102"/>
      <c r="AD729" s="102"/>
      <c r="AE729" s="102">
        <v>44502</v>
      </c>
      <c r="AF729" s="102"/>
      <c r="AG729" s="102"/>
      <c r="AH729" s="4" t="s">
        <v>5903</v>
      </c>
      <c r="AI729" s="4" t="s">
        <v>9</v>
      </c>
      <c r="AJ729" s="4" t="s">
        <v>9</v>
      </c>
      <c r="AK729" s="4" t="s">
        <v>9</v>
      </c>
      <c r="AL729" s="4" t="s">
        <v>5904</v>
      </c>
      <c r="AM729" s="4" t="s">
        <v>5905</v>
      </c>
      <c r="AN729" s="4" t="s">
        <v>9</v>
      </c>
      <c r="AO729" s="4" t="s">
        <v>9</v>
      </c>
      <c r="AP729" s="4" t="s">
        <v>5902</v>
      </c>
      <c r="AQ729" s="4" t="s">
        <v>9</v>
      </c>
      <c r="AR729" s="4" t="s">
        <v>9</v>
      </c>
      <c r="AS729" s="4" t="s">
        <v>9</v>
      </c>
      <c r="AT729" s="4" t="s">
        <v>9</v>
      </c>
      <c r="AU729" s="4" t="s">
        <v>9</v>
      </c>
      <c r="AV729" s="102"/>
      <c r="AW729" s="4" t="s">
        <v>5902</v>
      </c>
      <c r="AX729" s="4" t="s">
        <v>9</v>
      </c>
      <c r="AY729" s="4" t="s">
        <v>9</v>
      </c>
      <c r="AZ729" s="4" t="s">
        <v>9</v>
      </c>
      <c r="BA729" s="4" t="s">
        <v>9</v>
      </c>
      <c r="BB729" s="103">
        <v>0</v>
      </c>
      <c r="BC729" s="102"/>
      <c r="BD729" s="4" t="s">
        <v>9</v>
      </c>
      <c r="BE729" s="102"/>
      <c r="BF729" s="102"/>
      <c r="BG729" s="4" t="s">
        <v>9</v>
      </c>
      <c r="BH729" s="4" t="s">
        <v>5906</v>
      </c>
      <c r="BI729" s="4" t="s">
        <v>9</v>
      </c>
      <c r="BJ729" s="4" t="s">
        <v>9</v>
      </c>
      <c r="BK729" s="4" t="s">
        <v>9</v>
      </c>
      <c r="BL729" s="4" t="s">
        <v>9</v>
      </c>
      <c r="BM729" s="4" t="s">
        <v>9</v>
      </c>
      <c r="BN729" s="4" t="s">
        <v>5907</v>
      </c>
      <c r="BO729" s="4" t="s">
        <v>5908</v>
      </c>
      <c r="BP729" s="4" t="s">
        <v>9</v>
      </c>
      <c r="BQ729" s="4" t="s">
        <v>9</v>
      </c>
      <c r="BR729" s="4" t="s">
        <v>5902</v>
      </c>
      <c r="BS729" s="4" t="s">
        <v>9</v>
      </c>
      <c r="BT729" s="4" t="s">
        <v>9</v>
      </c>
      <c r="BU729" s="4" t="s">
        <v>9</v>
      </c>
      <c r="BV729" s="4" t="s">
        <v>9</v>
      </c>
      <c r="BW729" s="4" t="s">
        <v>9</v>
      </c>
      <c r="BX729" s="4" t="s">
        <v>5901</v>
      </c>
      <c r="BY729" s="4" t="s">
        <v>9</v>
      </c>
      <c r="BZ729" s="4" t="s">
        <v>9</v>
      </c>
      <c r="CA729" s="4" t="s">
        <v>9</v>
      </c>
      <c r="CB729" s="4" t="s">
        <v>9</v>
      </c>
      <c r="CC729" s="4" t="s">
        <v>9</v>
      </c>
      <c r="CD729" s="4" t="s">
        <v>9</v>
      </c>
      <c r="CE729" s="4" t="s">
        <v>9</v>
      </c>
      <c r="CF729" s="4" t="s">
        <v>5902</v>
      </c>
      <c r="CG729" s="4" t="s">
        <v>9</v>
      </c>
      <c r="CH729" s="4" t="s">
        <v>9</v>
      </c>
      <c r="CI729" s="4" t="s">
        <v>9</v>
      </c>
      <c r="CJ729" s="4" t="s">
        <v>9</v>
      </c>
      <c r="CK729" s="104">
        <v>0.51763888888888998</v>
      </c>
      <c r="CL729" s="104">
        <v>0</v>
      </c>
      <c r="CM729" s="4" t="s">
        <v>9</v>
      </c>
      <c r="CN729" s="4" t="s">
        <v>5902</v>
      </c>
      <c r="CO729" s="4" t="s">
        <v>9</v>
      </c>
      <c r="CP729" s="4" t="s">
        <v>9</v>
      </c>
      <c r="CQ729" s="4" t="s">
        <v>9</v>
      </c>
      <c r="CR729" s="4" t="s">
        <v>9</v>
      </c>
      <c r="CS729" s="4" t="s">
        <v>9</v>
      </c>
      <c r="CT729" s="4" t="s">
        <v>9</v>
      </c>
      <c r="CU729" s="4" t="s">
        <v>9</v>
      </c>
      <c r="CV729" s="4" t="s">
        <v>11</v>
      </c>
      <c r="CW729" s="4" t="s">
        <v>5909</v>
      </c>
      <c r="CX729" s="4" t="s">
        <v>9</v>
      </c>
      <c r="CY729" s="4" t="s">
        <v>9</v>
      </c>
      <c r="CZ729" s="4" t="s">
        <v>9</v>
      </c>
      <c r="DA729" s="4" t="s">
        <v>9</v>
      </c>
      <c r="DB729" s="4" t="s">
        <v>9</v>
      </c>
      <c r="DC729" s="102"/>
      <c r="DE729" s="8" t="str">
        <f t="shared" si="22"/>
        <v>XSC017</v>
      </c>
      <c r="DF729" s="8" t="str">
        <f t="shared" si="23"/>
        <v>Physical Inventory Variances</v>
      </c>
    </row>
    <row r="730" spans="1:110">
      <c r="A730" s="4" t="s">
        <v>6636</v>
      </c>
      <c r="B730" s="4" t="s">
        <v>5899</v>
      </c>
      <c r="C730" s="4" t="s">
        <v>4955</v>
      </c>
      <c r="D730" s="4" t="s">
        <v>9</v>
      </c>
      <c r="E730" s="4" t="s">
        <v>5900</v>
      </c>
      <c r="F730" s="102">
        <v>44502</v>
      </c>
      <c r="G730" s="4" t="s">
        <v>9</v>
      </c>
      <c r="H730" s="102"/>
      <c r="I730" s="4" t="s">
        <v>7404</v>
      </c>
      <c r="J730" s="4" t="s">
        <v>9</v>
      </c>
      <c r="K730" s="4" t="s">
        <v>5002</v>
      </c>
      <c r="L730" s="4" t="s">
        <v>9</v>
      </c>
      <c r="M730" s="4" t="s">
        <v>9</v>
      </c>
      <c r="N730" s="4" t="s">
        <v>5002</v>
      </c>
      <c r="O730" s="4" t="s">
        <v>4955</v>
      </c>
      <c r="P730" s="4" t="s">
        <v>5901</v>
      </c>
      <c r="Q730" s="4" t="s">
        <v>9</v>
      </c>
      <c r="R730" s="4" t="s">
        <v>9</v>
      </c>
      <c r="S730" s="4" t="s">
        <v>11</v>
      </c>
      <c r="T730" s="4" t="s">
        <v>1449</v>
      </c>
      <c r="U730" s="4" t="s">
        <v>5902</v>
      </c>
      <c r="V730" s="102"/>
      <c r="W730" s="4" t="s">
        <v>5902</v>
      </c>
      <c r="X730" s="4" t="s">
        <v>9</v>
      </c>
      <c r="Y730" s="4" t="s">
        <v>11</v>
      </c>
      <c r="Z730" s="4" t="s">
        <v>9</v>
      </c>
      <c r="AA730" s="4" t="s">
        <v>9</v>
      </c>
      <c r="AB730" s="102"/>
      <c r="AC730" s="102"/>
      <c r="AD730" s="102"/>
      <c r="AE730" s="102">
        <v>44502</v>
      </c>
      <c r="AF730" s="102"/>
      <c r="AG730" s="102"/>
      <c r="AH730" s="4" t="s">
        <v>5903</v>
      </c>
      <c r="AI730" s="4" t="s">
        <v>9</v>
      </c>
      <c r="AJ730" s="4" t="s">
        <v>9</v>
      </c>
      <c r="AK730" s="4" t="s">
        <v>9</v>
      </c>
      <c r="AL730" s="4" t="s">
        <v>5904</v>
      </c>
      <c r="AM730" s="4" t="s">
        <v>5905</v>
      </c>
      <c r="AN730" s="4" t="s">
        <v>9</v>
      </c>
      <c r="AO730" s="4" t="s">
        <v>9</v>
      </c>
      <c r="AP730" s="4" t="s">
        <v>5902</v>
      </c>
      <c r="AQ730" s="4" t="s">
        <v>9</v>
      </c>
      <c r="AR730" s="4" t="s">
        <v>9</v>
      </c>
      <c r="AS730" s="4" t="s">
        <v>9</v>
      </c>
      <c r="AT730" s="4" t="s">
        <v>9</v>
      </c>
      <c r="AU730" s="4" t="s">
        <v>9</v>
      </c>
      <c r="AV730" s="102"/>
      <c r="AW730" s="4" t="s">
        <v>5902</v>
      </c>
      <c r="AX730" s="4" t="s">
        <v>9</v>
      </c>
      <c r="AY730" s="4" t="s">
        <v>9</v>
      </c>
      <c r="AZ730" s="4" t="s">
        <v>9</v>
      </c>
      <c r="BA730" s="4" t="s">
        <v>9</v>
      </c>
      <c r="BB730" s="103">
        <v>0</v>
      </c>
      <c r="BC730" s="102"/>
      <c r="BD730" s="4" t="s">
        <v>9</v>
      </c>
      <c r="BE730" s="102"/>
      <c r="BF730" s="102"/>
      <c r="BG730" s="4" t="s">
        <v>9</v>
      </c>
      <c r="BH730" s="4" t="s">
        <v>5906</v>
      </c>
      <c r="BI730" s="4" t="s">
        <v>9</v>
      </c>
      <c r="BJ730" s="4" t="s">
        <v>9</v>
      </c>
      <c r="BK730" s="4" t="s">
        <v>9</v>
      </c>
      <c r="BL730" s="4" t="s">
        <v>9</v>
      </c>
      <c r="BM730" s="4" t="s">
        <v>9</v>
      </c>
      <c r="BN730" s="4" t="s">
        <v>5907</v>
      </c>
      <c r="BO730" s="4" t="s">
        <v>5908</v>
      </c>
      <c r="BP730" s="4" t="s">
        <v>9</v>
      </c>
      <c r="BQ730" s="4" t="s">
        <v>9</v>
      </c>
      <c r="BR730" s="4" t="s">
        <v>5902</v>
      </c>
      <c r="BS730" s="4" t="s">
        <v>9</v>
      </c>
      <c r="BT730" s="4" t="s">
        <v>9</v>
      </c>
      <c r="BU730" s="4" t="s">
        <v>9</v>
      </c>
      <c r="BV730" s="4" t="s">
        <v>9</v>
      </c>
      <c r="BW730" s="4" t="s">
        <v>9</v>
      </c>
      <c r="BX730" s="4" t="s">
        <v>5901</v>
      </c>
      <c r="BY730" s="4" t="s">
        <v>9</v>
      </c>
      <c r="BZ730" s="4" t="s">
        <v>9</v>
      </c>
      <c r="CA730" s="4" t="s">
        <v>9</v>
      </c>
      <c r="CB730" s="4" t="s">
        <v>9</v>
      </c>
      <c r="CC730" s="4" t="s">
        <v>9</v>
      </c>
      <c r="CD730" s="4" t="s">
        <v>9</v>
      </c>
      <c r="CE730" s="4" t="s">
        <v>9</v>
      </c>
      <c r="CF730" s="4" t="s">
        <v>5902</v>
      </c>
      <c r="CG730" s="4" t="s">
        <v>9</v>
      </c>
      <c r="CH730" s="4" t="s">
        <v>9</v>
      </c>
      <c r="CI730" s="4" t="s">
        <v>9</v>
      </c>
      <c r="CJ730" s="4" t="s">
        <v>9</v>
      </c>
      <c r="CK730" s="104">
        <v>0.51763888888888998</v>
      </c>
      <c r="CL730" s="104">
        <v>0</v>
      </c>
      <c r="CM730" s="4" t="s">
        <v>9</v>
      </c>
      <c r="CN730" s="4" t="s">
        <v>5902</v>
      </c>
      <c r="CO730" s="4" t="s">
        <v>9</v>
      </c>
      <c r="CP730" s="4" t="s">
        <v>9</v>
      </c>
      <c r="CQ730" s="4" t="s">
        <v>9</v>
      </c>
      <c r="CR730" s="4" t="s">
        <v>9</v>
      </c>
      <c r="CS730" s="4" t="s">
        <v>9</v>
      </c>
      <c r="CT730" s="4" t="s">
        <v>9</v>
      </c>
      <c r="CU730" s="4" t="s">
        <v>9</v>
      </c>
      <c r="CV730" s="4" t="s">
        <v>11</v>
      </c>
      <c r="CW730" s="4" t="s">
        <v>5909</v>
      </c>
      <c r="CX730" s="4" t="s">
        <v>9</v>
      </c>
      <c r="CY730" s="4" t="s">
        <v>9</v>
      </c>
      <c r="CZ730" s="4" t="s">
        <v>9</v>
      </c>
      <c r="DA730" s="4" t="s">
        <v>9</v>
      </c>
      <c r="DB730" s="4" t="s">
        <v>9</v>
      </c>
      <c r="DC730" s="102"/>
      <c r="DE730" s="8" t="str">
        <f t="shared" si="22"/>
        <v>XSC018</v>
      </c>
      <c r="DF730" s="8" t="str">
        <f t="shared" si="23"/>
        <v>Raw Material Writeoff</v>
      </c>
    </row>
    <row r="731" spans="1:110">
      <c r="A731" s="4" t="s">
        <v>6637</v>
      </c>
      <c r="B731" s="4" t="s">
        <v>5899</v>
      </c>
      <c r="C731" s="4" t="s">
        <v>4955</v>
      </c>
      <c r="D731" s="4" t="s">
        <v>9</v>
      </c>
      <c r="E731" s="4" t="s">
        <v>5900</v>
      </c>
      <c r="F731" s="102">
        <v>44502</v>
      </c>
      <c r="G731" s="4" t="s">
        <v>9</v>
      </c>
      <c r="H731" s="102"/>
      <c r="I731" s="4" t="s">
        <v>7405</v>
      </c>
      <c r="J731" s="4" t="s">
        <v>9</v>
      </c>
      <c r="K731" s="4" t="s">
        <v>5002</v>
      </c>
      <c r="L731" s="4" t="s">
        <v>9</v>
      </c>
      <c r="M731" s="4" t="s">
        <v>9</v>
      </c>
      <c r="N731" s="4" t="s">
        <v>5002</v>
      </c>
      <c r="O731" s="4" t="s">
        <v>4955</v>
      </c>
      <c r="P731" s="4" t="s">
        <v>5901</v>
      </c>
      <c r="Q731" s="4" t="s">
        <v>9</v>
      </c>
      <c r="R731" s="4" t="s">
        <v>9</v>
      </c>
      <c r="S731" s="4" t="s">
        <v>11</v>
      </c>
      <c r="T731" s="4" t="s">
        <v>1449</v>
      </c>
      <c r="U731" s="4" t="s">
        <v>5902</v>
      </c>
      <c r="V731" s="102"/>
      <c r="W731" s="4" t="s">
        <v>5902</v>
      </c>
      <c r="X731" s="4" t="s">
        <v>9</v>
      </c>
      <c r="Y731" s="4" t="s">
        <v>11</v>
      </c>
      <c r="Z731" s="4" t="s">
        <v>9</v>
      </c>
      <c r="AA731" s="4" t="s">
        <v>9</v>
      </c>
      <c r="AB731" s="102"/>
      <c r="AC731" s="102"/>
      <c r="AD731" s="102"/>
      <c r="AE731" s="102">
        <v>44502</v>
      </c>
      <c r="AF731" s="102"/>
      <c r="AG731" s="102"/>
      <c r="AH731" s="4" t="s">
        <v>5903</v>
      </c>
      <c r="AI731" s="4" t="s">
        <v>9</v>
      </c>
      <c r="AJ731" s="4" t="s">
        <v>9</v>
      </c>
      <c r="AK731" s="4" t="s">
        <v>9</v>
      </c>
      <c r="AL731" s="4" t="s">
        <v>5904</v>
      </c>
      <c r="AM731" s="4" t="s">
        <v>5905</v>
      </c>
      <c r="AN731" s="4" t="s">
        <v>9</v>
      </c>
      <c r="AO731" s="4" t="s">
        <v>9</v>
      </c>
      <c r="AP731" s="4" t="s">
        <v>5902</v>
      </c>
      <c r="AQ731" s="4" t="s">
        <v>9</v>
      </c>
      <c r="AR731" s="4" t="s">
        <v>9</v>
      </c>
      <c r="AS731" s="4" t="s">
        <v>9</v>
      </c>
      <c r="AT731" s="4" t="s">
        <v>9</v>
      </c>
      <c r="AU731" s="4" t="s">
        <v>9</v>
      </c>
      <c r="AV731" s="102"/>
      <c r="AW731" s="4" t="s">
        <v>5902</v>
      </c>
      <c r="AX731" s="4" t="s">
        <v>9</v>
      </c>
      <c r="AY731" s="4" t="s">
        <v>9</v>
      </c>
      <c r="AZ731" s="4" t="s">
        <v>9</v>
      </c>
      <c r="BA731" s="4" t="s">
        <v>9</v>
      </c>
      <c r="BB731" s="103">
        <v>0</v>
      </c>
      <c r="BC731" s="102"/>
      <c r="BD731" s="4" t="s">
        <v>9</v>
      </c>
      <c r="BE731" s="102"/>
      <c r="BF731" s="102"/>
      <c r="BG731" s="4" t="s">
        <v>9</v>
      </c>
      <c r="BH731" s="4" t="s">
        <v>5906</v>
      </c>
      <c r="BI731" s="4" t="s">
        <v>9</v>
      </c>
      <c r="BJ731" s="4" t="s">
        <v>9</v>
      </c>
      <c r="BK731" s="4" t="s">
        <v>9</v>
      </c>
      <c r="BL731" s="4" t="s">
        <v>9</v>
      </c>
      <c r="BM731" s="4" t="s">
        <v>9</v>
      </c>
      <c r="BN731" s="4" t="s">
        <v>5907</v>
      </c>
      <c r="BO731" s="4" t="s">
        <v>5908</v>
      </c>
      <c r="BP731" s="4" t="s">
        <v>9</v>
      </c>
      <c r="BQ731" s="4" t="s">
        <v>9</v>
      </c>
      <c r="BR731" s="4" t="s">
        <v>5902</v>
      </c>
      <c r="BS731" s="4" t="s">
        <v>9</v>
      </c>
      <c r="BT731" s="4" t="s">
        <v>9</v>
      </c>
      <c r="BU731" s="4" t="s">
        <v>9</v>
      </c>
      <c r="BV731" s="4" t="s">
        <v>9</v>
      </c>
      <c r="BW731" s="4" t="s">
        <v>9</v>
      </c>
      <c r="BX731" s="4" t="s">
        <v>5901</v>
      </c>
      <c r="BY731" s="4" t="s">
        <v>9</v>
      </c>
      <c r="BZ731" s="4" t="s">
        <v>9</v>
      </c>
      <c r="CA731" s="4" t="s">
        <v>9</v>
      </c>
      <c r="CB731" s="4" t="s">
        <v>9</v>
      </c>
      <c r="CC731" s="4" t="s">
        <v>9</v>
      </c>
      <c r="CD731" s="4" t="s">
        <v>9</v>
      </c>
      <c r="CE731" s="4" t="s">
        <v>9</v>
      </c>
      <c r="CF731" s="4" t="s">
        <v>5902</v>
      </c>
      <c r="CG731" s="4" t="s">
        <v>9</v>
      </c>
      <c r="CH731" s="4" t="s">
        <v>9</v>
      </c>
      <c r="CI731" s="4" t="s">
        <v>9</v>
      </c>
      <c r="CJ731" s="4" t="s">
        <v>9</v>
      </c>
      <c r="CK731" s="104">
        <v>0.51763888888888998</v>
      </c>
      <c r="CL731" s="104">
        <v>0</v>
      </c>
      <c r="CM731" s="4" t="s">
        <v>9</v>
      </c>
      <c r="CN731" s="4" t="s">
        <v>5902</v>
      </c>
      <c r="CO731" s="4" t="s">
        <v>9</v>
      </c>
      <c r="CP731" s="4" t="s">
        <v>9</v>
      </c>
      <c r="CQ731" s="4" t="s">
        <v>9</v>
      </c>
      <c r="CR731" s="4" t="s">
        <v>9</v>
      </c>
      <c r="CS731" s="4" t="s">
        <v>9</v>
      </c>
      <c r="CT731" s="4" t="s">
        <v>9</v>
      </c>
      <c r="CU731" s="4" t="s">
        <v>9</v>
      </c>
      <c r="CV731" s="4" t="s">
        <v>11</v>
      </c>
      <c r="CW731" s="4" t="s">
        <v>5909</v>
      </c>
      <c r="CX731" s="4" t="s">
        <v>9</v>
      </c>
      <c r="CY731" s="4" t="s">
        <v>9</v>
      </c>
      <c r="CZ731" s="4" t="s">
        <v>9</v>
      </c>
      <c r="DA731" s="4" t="s">
        <v>9</v>
      </c>
      <c r="DB731" s="4" t="s">
        <v>9</v>
      </c>
      <c r="DC731" s="102"/>
      <c r="DE731" s="8" t="str">
        <f t="shared" si="22"/>
        <v>XSC019</v>
      </c>
      <c r="DF731" s="8" t="str">
        <f t="shared" si="23"/>
        <v>Cimcorp Related Expenses</v>
      </c>
    </row>
    <row r="732" spans="1:110">
      <c r="A732" s="4" t="s">
        <v>6638</v>
      </c>
      <c r="B732" s="4" t="s">
        <v>5899</v>
      </c>
      <c r="C732" s="4" t="s">
        <v>4955</v>
      </c>
      <c r="D732" s="4" t="s">
        <v>9</v>
      </c>
      <c r="E732" s="4" t="s">
        <v>5900</v>
      </c>
      <c r="F732" s="102">
        <v>44502</v>
      </c>
      <c r="G732" s="4" t="s">
        <v>9</v>
      </c>
      <c r="H732" s="102"/>
      <c r="I732" s="4" t="s">
        <v>7406</v>
      </c>
      <c r="J732" s="4" t="s">
        <v>9</v>
      </c>
      <c r="K732" s="4" t="s">
        <v>5002</v>
      </c>
      <c r="L732" s="4" t="s">
        <v>9</v>
      </c>
      <c r="M732" s="4" t="s">
        <v>9</v>
      </c>
      <c r="N732" s="4" t="s">
        <v>5002</v>
      </c>
      <c r="O732" s="4" t="s">
        <v>4955</v>
      </c>
      <c r="P732" s="4" t="s">
        <v>5901</v>
      </c>
      <c r="Q732" s="4" t="s">
        <v>9</v>
      </c>
      <c r="R732" s="4" t="s">
        <v>9</v>
      </c>
      <c r="S732" s="4" t="s">
        <v>11</v>
      </c>
      <c r="T732" s="4" t="s">
        <v>1449</v>
      </c>
      <c r="U732" s="4" t="s">
        <v>5902</v>
      </c>
      <c r="V732" s="102"/>
      <c r="W732" s="4" t="s">
        <v>5902</v>
      </c>
      <c r="X732" s="4" t="s">
        <v>9</v>
      </c>
      <c r="Y732" s="4" t="s">
        <v>11</v>
      </c>
      <c r="Z732" s="4" t="s">
        <v>9</v>
      </c>
      <c r="AA732" s="4" t="s">
        <v>9</v>
      </c>
      <c r="AB732" s="102"/>
      <c r="AC732" s="102"/>
      <c r="AD732" s="102"/>
      <c r="AE732" s="102">
        <v>44502</v>
      </c>
      <c r="AF732" s="102"/>
      <c r="AG732" s="102"/>
      <c r="AH732" s="4" t="s">
        <v>5903</v>
      </c>
      <c r="AI732" s="4" t="s">
        <v>9</v>
      </c>
      <c r="AJ732" s="4" t="s">
        <v>9</v>
      </c>
      <c r="AK732" s="4" t="s">
        <v>9</v>
      </c>
      <c r="AL732" s="4" t="s">
        <v>5904</v>
      </c>
      <c r="AM732" s="4" t="s">
        <v>5905</v>
      </c>
      <c r="AN732" s="4" t="s">
        <v>9</v>
      </c>
      <c r="AO732" s="4" t="s">
        <v>9</v>
      </c>
      <c r="AP732" s="4" t="s">
        <v>5902</v>
      </c>
      <c r="AQ732" s="4" t="s">
        <v>9</v>
      </c>
      <c r="AR732" s="4" t="s">
        <v>9</v>
      </c>
      <c r="AS732" s="4" t="s">
        <v>9</v>
      </c>
      <c r="AT732" s="4" t="s">
        <v>9</v>
      </c>
      <c r="AU732" s="4" t="s">
        <v>9</v>
      </c>
      <c r="AV732" s="102"/>
      <c r="AW732" s="4" t="s">
        <v>5902</v>
      </c>
      <c r="AX732" s="4" t="s">
        <v>9</v>
      </c>
      <c r="AY732" s="4" t="s">
        <v>9</v>
      </c>
      <c r="AZ732" s="4" t="s">
        <v>9</v>
      </c>
      <c r="BA732" s="4" t="s">
        <v>9</v>
      </c>
      <c r="BB732" s="103">
        <v>0</v>
      </c>
      <c r="BC732" s="102"/>
      <c r="BD732" s="4" t="s">
        <v>9</v>
      </c>
      <c r="BE732" s="102"/>
      <c r="BF732" s="102"/>
      <c r="BG732" s="4" t="s">
        <v>9</v>
      </c>
      <c r="BH732" s="4" t="s">
        <v>5906</v>
      </c>
      <c r="BI732" s="4" t="s">
        <v>9</v>
      </c>
      <c r="BJ732" s="4" t="s">
        <v>9</v>
      </c>
      <c r="BK732" s="4" t="s">
        <v>9</v>
      </c>
      <c r="BL732" s="4" t="s">
        <v>9</v>
      </c>
      <c r="BM732" s="4" t="s">
        <v>9</v>
      </c>
      <c r="BN732" s="4" t="s">
        <v>5907</v>
      </c>
      <c r="BO732" s="4" t="s">
        <v>5908</v>
      </c>
      <c r="BP732" s="4" t="s">
        <v>9</v>
      </c>
      <c r="BQ732" s="4" t="s">
        <v>9</v>
      </c>
      <c r="BR732" s="4" t="s">
        <v>5902</v>
      </c>
      <c r="BS732" s="4" t="s">
        <v>9</v>
      </c>
      <c r="BT732" s="4" t="s">
        <v>9</v>
      </c>
      <c r="BU732" s="4" t="s">
        <v>9</v>
      </c>
      <c r="BV732" s="4" t="s">
        <v>9</v>
      </c>
      <c r="BW732" s="4" t="s">
        <v>9</v>
      </c>
      <c r="BX732" s="4" t="s">
        <v>5901</v>
      </c>
      <c r="BY732" s="4" t="s">
        <v>9</v>
      </c>
      <c r="BZ732" s="4" t="s">
        <v>9</v>
      </c>
      <c r="CA732" s="4" t="s">
        <v>9</v>
      </c>
      <c r="CB732" s="4" t="s">
        <v>9</v>
      </c>
      <c r="CC732" s="4" t="s">
        <v>9</v>
      </c>
      <c r="CD732" s="4" t="s">
        <v>9</v>
      </c>
      <c r="CE732" s="4" t="s">
        <v>9</v>
      </c>
      <c r="CF732" s="4" t="s">
        <v>5902</v>
      </c>
      <c r="CG732" s="4" t="s">
        <v>9</v>
      </c>
      <c r="CH732" s="4" t="s">
        <v>9</v>
      </c>
      <c r="CI732" s="4" t="s">
        <v>9</v>
      </c>
      <c r="CJ732" s="4" t="s">
        <v>9</v>
      </c>
      <c r="CK732" s="104">
        <v>0.51763888888888998</v>
      </c>
      <c r="CL732" s="104">
        <v>0</v>
      </c>
      <c r="CM732" s="4" t="s">
        <v>9</v>
      </c>
      <c r="CN732" s="4" t="s">
        <v>5902</v>
      </c>
      <c r="CO732" s="4" t="s">
        <v>9</v>
      </c>
      <c r="CP732" s="4" t="s">
        <v>9</v>
      </c>
      <c r="CQ732" s="4" t="s">
        <v>9</v>
      </c>
      <c r="CR732" s="4" t="s">
        <v>9</v>
      </c>
      <c r="CS732" s="4" t="s">
        <v>9</v>
      </c>
      <c r="CT732" s="4" t="s">
        <v>9</v>
      </c>
      <c r="CU732" s="4" t="s">
        <v>9</v>
      </c>
      <c r="CV732" s="4" t="s">
        <v>11</v>
      </c>
      <c r="CW732" s="4" t="s">
        <v>5909</v>
      </c>
      <c r="CX732" s="4" t="s">
        <v>9</v>
      </c>
      <c r="CY732" s="4" t="s">
        <v>9</v>
      </c>
      <c r="CZ732" s="4" t="s">
        <v>9</v>
      </c>
      <c r="DA732" s="4" t="s">
        <v>9</v>
      </c>
      <c r="DB732" s="4" t="s">
        <v>9</v>
      </c>
      <c r="DC732" s="102"/>
      <c r="DE732" s="8" t="str">
        <f t="shared" si="22"/>
        <v>XSCL00</v>
      </c>
      <c r="DF732" s="8" t="str">
        <f t="shared" si="23"/>
        <v>-Export Labels</v>
      </c>
    </row>
    <row r="733" spans="1:110">
      <c r="A733" s="4" t="s">
        <v>6639</v>
      </c>
      <c r="B733" s="4" t="s">
        <v>5899</v>
      </c>
      <c r="C733" s="4" t="s">
        <v>4955</v>
      </c>
      <c r="D733" s="4" t="s">
        <v>9</v>
      </c>
      <c r="E733" s="4" t="s">
        <v>5900</v>
      </c>
      <c r="F733" s="102">
        <v>44502</v>
      </c>
      <c r="G733" s="4" t="s">
        <v>9</v>
      </c>
      <c r="H733" s="102"/>
      <c r="I733" s="4" t="s">
        <v>7407</v>
      </c>
      <c r="J733" s="4" t="s">
        <v>9</v>
      </c>
      <c r="K733" s="4" t="s">
        <v>5002</v>
      </c>
      <c r="L733" s="4" t="s">
        <v>9</v>
      </c>
      <c r="M733" s="4" t="s">
        <v>9</v>
      </c>
      <c r="N733" s="4" t="s">
        <v>5002</v>
      </c>
      <c r="O733" s="4" t="s">
        <v>4955</v>
      </c>
      <c r="P733" s="4" t="s">
        <v>5901</v>
      </c>
      <c r="Q733" s="4" t="s">
        <v>9</v>
      </c>
      <c r="R733" s="4" t="s">
        <v>9</v>
      </c>
      <c r="S733" s="4" t="s">
        <v>11</v>
      </c>
      <c r="T733" s="4" t="s">
        <v>1449</v>
      </c>
      <c r="U733" s="4" t="s">
        <v>5902</v>
      </c>
      <c r="V733" s="102"/>
      <c r="W733" s="4" t="s">
        <v>5902</v>
      </c>
      <c r="X733" s="4" t="s">
        <v>9</v>
      </c>
      <c r="Y733" s="4" t="s">
        <v>11</v>
      </c>
      <c r="Z733" s="4" t="s">
        <v>9</v>
      </c>
      <c r="AA733" s="4" t="s">
        <v>9</v>
      </c>
      <c r="AB733" s="102"/>
      <c r="AC733" s="102"/>
      <c r="AD733" s="102"/>
      <c r="AE733" s="102">
        <v>44502</v>
      </c>
      <c r="AF733" s="102"/>
      <c r="AG733" s="102"/>
      <c r="AH733" s="4" t="s">
        <v>5903</v>
      </c>
      <c r="AI733" s="4" t="s">
        <v>9</v>
      </c>
      <c r="AJ733" s="4" t="s">
        <v>9</v>
      </c>
      <c r="AK733" s="4" t="s">
        <v>9</v>
      </c>
      <c r="AL733" s="4" t="s">
        <v>5904</v>
      </c>
      <c r="AM733" s="4" t="s">
        <v>5905</v>
      </c>
      <c r="AN733" s="4" t="s">
        <v>9</v>
      </c>
      <c r="AO733" s="4" t="s">
        <v>9</v>
      </c>
      <c r="AP733" s="4" t="s">
        <v>5902</v>
      </c>
      <c r="AQ733" s="4" t="s">
        <v>9</v>
      </c>
      <c r="AR733" s="4" t="s">
        <v>9</v>
      </c>
      <c r="AS733" s="4" t="s">
        <v>9</v>
      </c>
      <c r="AT733" s="4" t="s">
        <v>9</v>
      </c>
      <c r="AU733" s="4" t="s">
        <v>9</v>
      </c>
      <c r="AV733" s="102"/>
      <c r="AW733" s="4" t="s">
        <v>5902</v>
      </c>
      <c r="AX733" s="4" t="s">
        <v>9</v>
      </c>
      <c r="AY733" s="4" t="s">
        <v>9</v>
      </c>
      <c r="AZ733" s="4" t="s">
        <v>9</v>
      </c>
      <c r="BA733" s="4" t="s">
        <v>9</v>
      </c>
      <c r="BB733" s="103">
        <v>0</v>
      </c>
      <c r="BC733" s="102"/>
      <c r="BD733" s="4" t="s">
        <v>9</v>
      </c>
      <c r="BE733" s="102"/>
      <c r="BF733" s="102"/>
      <c r="BG733" s="4" t="s">
        <v>9</v>
      </c>
      <c r="BH733" s="4" t="s">
        <v>5906</v>
      </c>
      <c r="BI733" s="4" t="s">
        <v>9</v>
      </c>
      <c r="BJ733" s="4" t="s">
        <v>9</v>
      </c>
      <c r="BK733" s="4" t="s">
        <v>9</v>
      </c>
      <c r="BL733" s="4" t="s">
        <v>9</v>
      </c>
      <c r="BM733" s="4" t="s">
        <v>9</v>
      </c>
      <c r="BN733" s="4" t="s">
        <v>5907</v>
      </c>
      <c r="BO733" s="4" t="s">
        <v>5908</v>
      </c>
      <c r="BP733" s="4" t="s">
        <v>9</v>
      </c>
      <c r="BQ733" s="4" t="s">
        <v>9</v>
      </c>
      <c r="BR733" s="4" t="s">
        <v>5902</v>
      </c>
      <c r="BS733" s="4" t="s">
        <v>9</v>
      </c>
      <c r="BT733" s="4" t="s">
        <v>9</v>
      </c>
      <c r="BU733" s="4" t="s">
        <v>9</v>
      </c>
      <c r="BV733" s="4" t="s">
        <v>9</v>
      </c>
      <c r="BW733" s="4" t="s">
        <v>9</v>
      </c>
      <c r="BX733" s="4" t="s">
        <v>5901</v>
      </c>
      <c r="BY733" s="4" t="s">
        <v>9</v>
      </c>
      <c r="BZ733" s="4" t="s">
        <v>9</v>
      </c>
      <c r="CA733" s="4" t="s">
        <v>9</v>
      </c>
      <c r="CB733" s="4" t="s">
        <v>9</v>
      </c>
      <c r="CC733" s="4" t="s">
        <v>9</v>
      </c>
      <c r="CD733" s="4" t="s">
        <v>9</v>
      </c>
      <c r="CE733" s="4" t="s">
        <v>9</v>
      </c>
      <c r="CF733" s="4" t="s">
        <v>5902</v>
      </c>
      <c r="CG733" s="4" t="s">
        <v>9</v>
      </c>
      <c r="CH733" s="4" t="s">
        <v>9</v>
      </c>
      <c r="CI733" s="4" t="s">
        <v>9</v>
      </c>
      <c r="CJ733" s="4" t="s">
        <v>9</v>
      </c>
      <c r="CK733" s="104">
        <v>0.51763888888888998</v>
      </c>
      <c r="CL733" s="104">
        <v>0</v>
      </c>
      <c r="CM733" s="4" t="s">
        <v>9</v>
      </c>
      <c r="CN733" s="4" t="s">
        <v>5902</v>
      </c>
      <c r="CO733" s="4" t="s">
        <v>9</v>
      </c>
      <c r="CP733" s="4" t="s">
        <v>9</v>
      </c>
      <c r="CQ733" s="4" t="s">
        <v>9</v>
      </c>
      <c r="CR733" s="4" t="s">
        <v>9</v>
      </c>
      <c r="CS733" s="4" t="s">
        <v>9</v>
      </c>
      <c r="CT733" s="4" t="s">
        <v>9</v>
      </c>
      <c r="CU733" s="4" t="s">
        <v>9</v>
      </c>
      <c r="CV733" s="4" t="s">
        <v>11</v>
      </c>
      <c r="CW733" s="4" t="s">
        <v>5909</v>
      </c>
      <c r="CX733" s="4" t="s">
        <v>9</v>
      </c>
      <c r="CY733" s="4" t="s">
        <v>9</v>
      </c>
      <c r="CZ733" s="4" t="s">
        <v>9</v>
      </c>
      <c r="DA733" s="4" t="s">
        <v>9</v>
      </c>
      <c r="DB733" s="4" t="s">
        <v>9</v>
      </c>
      <c r="DC733" s="102"/>
      <c r="DE733" s="8" t="str">
        <f t="shared" si="22"/>
        <v>XSCL00</v>
      </c>
      <c r="DF733" s="8" t="str">
        <f t="shared" si="23"/>
        <v>-Translation cost for labels</v>
      </c>
    </row>
    <row r="734" spans="1:110">
      <c r="A734" s="4" t="s">
        <v>6640</v>
      </c>
      <c r="B734" s="4" t="s">
        <v>5899</v>
      </c>
      <c r="C734" s="4" t="s">
        <v>4955</v>
      </c>
      <c r="D734" s="4" t="s">
        <v>9</v>
      </c>
      <c r="E734" s="4" t="s">
        <v>5900</v>
      </c>
      <c r="F734" s="102">
        <v>44502</v>
      </c>
      <c r="G734" s="4" t="s">
        <v>9</v>
      </c>
      <c r="H734" s="102"/>
      <c r="I734" s="4" t="s">
        <v>7408</v>
      </c>
      <c r="J734" s="4" t="s">
        <v>9</v>
      </c>
      <c r="K734" s="4" t="s">
        <v>5002</v>
      </c>
      <c r="L734" s="4" t="s">
        <v>9</v>
      </c>
      <c r="M734" s="4" t="s">
        <v>9</v>
      </c>
      <c r="N734" s="4" t="s">
        <v>5002</v>
      </c>
      <c r="O734" s="4" t="s">
        <v>4955</v>
      </c>
      <c r="P734" s="4" t="s">
        <v>5901</v>
      </c>
      <c r="Q734" s="4" t="s">
        <v>9</v>
      </c>
      <c r="R734" s="4" t="s">
        <v>9</v>
      </c>
      <c r="S734" s="4" t="s">
        <v>11</v>
      </c>
      <c r="T734" s="4" t="s">
        <v>1449</v>
      </c>
      <c r="U734" s="4" t="s">
        <v>5902</v>
      </c>
      <c r="V734" s="102"/>
      <c r="W734" s="4" t="s">
        <v>5902</v>
      </c>
      <c r="X734" s="4" t="s">
        <v>9</v>
      </c>
      <c r="Y734" s="4" t="s">
        <v>11</v>
      </c>
      <c r="Z734" s="4" t="s">
        <v>9</v>
      </c>
      <c r="AA734" s="4" t="s">
        <v>9</v>
      </c>
      <c r="AB734" s="102"/>
      <c r="AC734" s="102"/>
      <c r="AD734" s="102"/>
      <c r="AE734" s="102">
        <v>44502</v>
      </c>
      <c r="AF734" s="102"/>
      <c r="AG734" s="102"/>
      <c r="AH734" s="4" t="s">
        <v>5903</v>
      </c>
      <c r="AI734" s="4" t="s">
        <v>9</v>
      </c>
      <c r="AJ734" s="4" t="s">
        <v>9</v>
      </c>
      <c r="AK734" s="4" t="s">
        <v>9</v>
      </c>
      <c r="AL734" s="4" t="s">
        <v>5904</v>
      </c>
      <c r="AM734" s="4" t="s">
        <v>5905</v>
      </c>
      <c r="AN734" s="4" t="s">
        <v>9</v>
      </c>
      <c r="AO734" s="4" t="s">
        <v>9</v>
      </c>
      <c r="AP734" s="4" t="s">
        <v>5902</v>
      </c>
      <c r="AQ734" s="4" t="s">
        <v>9</v>
      </c>
      <c r="AR734" s="4" t="s">
        <v>9</v>
      </c>
      <c r="AS734" s="4" t="s">
        <v>9</v>
      </c>
      <c r="AT734" s="4" t="s">
        <v>9</v>
      </c>
      <c r="AU734" s="4" t="s">
        <v>9</v>
      </c>
      <c r="AV734" s="102"/>
      <c r="AW734" s="4" t="s">
        <v>5902</v>
      </c>
      <c r="AX734" s="4" t="s">
        <v>9</v>
      </c>
      <c r="AY734" s="4" t="s">
        <v>9</v>
      </c>
      <c r="AZ734" s="4" t="s">
        <v>9</v>
      </c>
      <c r="BA734" s="4" t="s">
        <v>9</v>
      </c>
      <c r="BB734" s="103">
        <v>0</v>
      </c>
      <c r="BC734" s="102"/>
      <c r="BD734" s="4" t="s">
        <v>9</v>
      </c>
      <c r="BE734" s="102"/>
      <c r="BF734" s="102"/>
      <c r="BG734" s="4" t="s">
        <v>9</v>
      </c>
      <c r="BH734" s="4" t="s">
        <v>5906</v>
      </c>
      <c r="BI734" s="4" t="s">
        <v>9</v>
      </c>
      <c r="BJ734" s="4" t="s">
        <v>9</v>
      </c>
      <c r="BK734" s="4" t="s">
        <v>9</v>
      </c>
      <c r="BL734" s="4" t="s">
        <v>9</v>
      </c>
      <c r="BM734" s="4" t="s">
        <v>9</v>
      </c>
      <c r="BN734" s="4" t="s">
        <v>5907</v>
      </c>
      <c r="BO734" s="4" t="s">
        <v>5908</v>
      </c>
      <c r="BP734" s="4" t="s">
        <v>9</v>
      </c>
      <c r="BQ734" s="4" t="s">
        <v>9</v>
      </c>
      <c r="BR734" s="4" t="s">
        <v>5902</v>
      </c>
      <c r="BS734" s="4" t="s">
        <v>9</v>
      </c>
      <c r="BT734" s="4" t="s">
        <v>9</v>
      </c>
      <c r="BU734" s="4" t="s">
        <v>9</v>
      </c>
      <c r="BV734" s="4" t="s">
        <v>9</v>
      </c>
      <c r="BW734" s="4" t="s">
        <v>9</v>
      </c>
      <c r="BX734" s="4" t="s">
        <v>5901</v>
      </c>
      <c r="BY734" s="4" t="s">
        <v>9</v>
      </c>
      <c r="BZ734" s="4" t="s">
        <v>9</v>
      </c>
      <c r="CA734" s="4" t="s">
        <v>9</v>
      </c>
      <c r="CB734" s="4" t="s">
        <v>9</v>
      </c>
      <c r="CC734" s="4" t="s">
        <v>9</v>
      </c>
      <c r="CD734" s="4" t="s">
        <v>9</v>
      </c>
      <c r="CE734" s="4" t="s">
        <v>9</v>
      </c>
      <c r="CF734" s="4" t="s">
        <v>5902</v>
      </c>
      <c r="CG734" s="4" t="s">
        <v>9</v>
      </c>
      <c r="CH734" s="4" t="s">
        <v>9</v>
      </c>
      <c r="CI734" s="4" t="s">
        <v>9</v>
      </c>
      <c r="CJ734" s="4" t="s">
        <v>9</v>
      </c>
      <c r="CK734" s="104">
        <v>0.51763888888888998</v>
      </c>
      <c r="CL734" s="104">
        <v>0</v>
      </c>
      <c r="CM734" s="4" t="s">
        <v>9</v>
      </c>
      <c r="CN734" s="4" t="s">
        <v>5902</v>
      </c>
      <c r="CO734" s="4" t="s">
        <v>9</v>
      </c>
      <c r="CP734" s="4" t="s">
        <v>9</v>
      </c>
      <c r="CQ734" s="4" t="s">
        <v>9</v>
      </c>
      <c r="CR734" s="4" t="s">
        <v>9</v>
      </c>
      <c r="CS734" s="4" t="s">
        <v>9</v>
      </c>
      <c r="CT734" s="4" t="s">
        <v>9</v>
      </c>
      <c r="CU734" s="4" t="s">
        <v>9</v>
      </c>
      <c r="CV734" s="4" t="s">
        <v>11</v>
      </c>
      <c r="CW734" s="4" t="s">
        <v>5909</v>
      </c>
      <c r="CX734" s="4" t="s">
        <v>9</v>
      </c>
      <c r="CY734" s="4" t="s">
        <v>9</v>
      </c>
      <c r="CZ734" s="4" t="s">
        <v>9</v>
      </c>
      <c r="DA734" s="4" t="s">
        <v>9</v>
      </c>
      <c r="DB734" s="4" t="s">
        <v>9</v>
      </c>
      <c r="DC734" s="102"/>
      <c r="DE734" s="8" t="str">
        <f t="shared" si="22"/>
        <v>XSCL00</v>
      </c>
      <c r="DF734" s="8" t="str">
        <f t="shared" si="23"/>
        <v>-Export Labels Labour</v>
      </c>
    </row>
    <row r="735" spans="1:110">
      <c r="A735" s="4" t="s">
        <v>6641</v>
      </c>
      <c r="B735" s="4" t="s">
        <v>5899</v>
      </c>
      <c r="C735" s="4" t="s">
        <v>4955</v>
      </c>
      <c r="D735" s="4" t="s">
        <v>9</v>
      </c>
      <c r="E735" s="4" t="s">
        <v>5900</v>
      </c>
      <c r="F735" s="102">
        <v>44502</v>
      </c>
      <c r="G735" s="4" t="s">
        <v>9</v>
      </c>
      <c r="H735" s="102"/>
      <c r="I735" s="4" t="s">
        <v>7409</v>
      </c>
      <c r="J735" s="4" t="s">
        <v>9</v>
      </c>
      <c r="K735" s="4" t="s">
        <v>5002</v>
      </c>
      <c r="L735" s="4" t="s">
        <v>9</v>
      </c>
      <c r="M735" s="4" t="s">
        <v>9</v>
      </c>
      <c r="N735" s="4" t="s">
        <v>5002</v>
      </c>
      <c r="O735" s="4" t="s">
        <v>4955</v>
      </c>
      <c r="P735" s="4" t="s">
        <v>5901</v>
      </c>
      <c r="Q735" s="4" t="s">
        <v>9</v>
      </c>
      <c r="R735" s="4" t="s">
        <v>9</v>
      </c>
      <c r="S735" s="4" t="s">
        <v>11</v>
      </c>
      <c r="T735" s="4" t="s">
        <v>1449</v>
      </c>
      <c r="U735" s="4" t="s">
        <v>5902</v>
      </c>
      <c r="V735" s="102"/>
      <c r="W735" s="4" t="s">
        <v>5902</v>
      </c>
      <c r="X735" s="4" t="s">
        <v>9</v>
      </c>
      <c r="Y735" s="4" t="s">
        <v>11</v>
      </c>
      <c r="Z735" s="4" t="s">
        <v>9</v>
      </c>
      <c r="AA735" s="4" t="s">
        <v>9</v>
      </c>
      <c r="AB735" s="102"/>
      <c r="AC735" s="102"/>
      <c r="AD735" s="102"/>
      <c r="AE735" s="102">
        <v>44502</v>
      </c>
      <c r="AF735" s="102"/>
      <c r="AG735" s="102"/>
      <c r="AH735" s="4" t="s">
        <v>5903</v>
      </c>
      <c r="AI735" s="4" t="s">
        <v>9</v>
      </c>
      <c r="AJ735" s="4" t="s">
        <v>9</v>
      </c>
      <c r="AK735" s="4" t="s">
        <v>9</v>
      </c>
      <c r="AL735" s="4" t="s">
        <v>5904</v>
      </c>
      <c r="AM735" s="4" t="s">
        <v>5905</v>
      </c>
      <c r="AN735" s="4" t="s">
        <v>9</v>
      </c>
      <c r="AO735" s="4" t="s">
        <v>9</v>
      </c>
      <c r="AP735" s="4" t="s">
        <v>5902</v>
      </c>
      <c r="AQ735" s="4" t="s">
        <v>9</v>
      </c>
      <c r="AR735" s="4" t="s">
        <v>9</v>
      </c>
      <c r="AS735" s="4" t="s">
        <v>9</v>
      </c>
      <c r="AT735" s="4" t="s">
        <v>9</v>
      </c>
      <c r="AU735" s="4" t="s">
        <v>9</v>
      </c>
      <c r="AV735" s="102"/>
      <c r="AW735" s="4" t="s">
        <v>5902</v>
      </c>
      <c r="AX735" s="4" t="s">
        <v>9</v>
      </c>
      <c r="AY735" s="4" t="s">
        <v>9</v>
      </c>
      <c r="AZ735" s="4" t="s">
        <v>9</v>
      </c>
      <c r="BA735" s="4" t="s">
        <v>9</v>
      </c>
      <c r="BB735" s="103">
        <v>0</v>
      </c>
      <c r="BC735" s="102"/>
      <c r="BD735" s="4" t="s">
        <v>9</v>
      </c>
      <c r="BE735" s="102"/>
      <c r="BF735" s="102"/>
      <c r="BG735" s="4" t="s">
        <v>9</v>
      </c>
      <c r="BH735" s="4" t="s">
        <v>5906</v>
      </c>
      <c r="BI735" s="4" t="s">
        <v>9</v>
      </c>
      <c r="BJ735" s="4" t="s">
        <v>9</v>
      </c>
      <c r="BK735" s="4" t="s">
        <v>9</v>
      </c>
      <c r="BL735" s="4" t="s">
        <v>9</v>
      </c>
      <c r="BM735" s="4" t="s">
        <v>9</v>
      </c>
      <c r="BN735" s="4" t="s">
        <v>5907</v>
      </c>
      <c r="BO735" s="4" t="s">
        <v>5908</v>
      </c>
      <c r="BP735" s="4" t="s">
        <v>9</v>
      </c>
      <c r="BQ735" s="4" t="s">
        <v>9</v>
      </c>
      <c r="BR735" s="4" t="s">
        <v>5902</v>
      </c>
      <c r="BS735" s="4" t="s">
        <v>9</v>
      </c>
      <c r="BT735" s="4" t="s">
        <v>9</v>
      </c>
      <c r="BU735" s="4" t="s">
        <v>9</v>
      </c>
      <c r="BV735" s="4" t="s">
        <v>9</v>
      </c>
      <c r="BW735" s="4" t="s">
        <v>9</v>
      </c>
      <c r="BX735" s="4" t="s">
        <v>5901</v>
      </c>
      <c r="BY735" s="4" t="s">
        <v>9</v>
      </c>
      <c r="BZ735" s="4" t="s">
        <v>9</v>
      </c>
      <c r="CA735" s="4" t="s">
        <v>9</v>
      </c>
      <c r="CB735" s="4" t="s">
        <v>9</v>
      </c>
      <c r="CC735" s="4" t="s">
        <v>9</v>
      </c>
      <c r="CD735" s="4" t="s">
        <v>9</v>
      </c>
      <c r="CE735" s="4" t="s">
        <v>9</v>
      </c>
      <c r="CF735" s="4" t="s">
        <v>5902</v>
      </c>
      <c r="CG735" s="4" t="s">
        <v>9</v>
      </c>
      <c r="CH735" s="4" t="s">
        <v>9</v>
      </c>
      <c r="CI735" s="4" t="s">
        <v>9</v>
      </c>
      <c r="CJ735" s="4" t="s">
        <v>9</v>
      </c>
      <c r="CK735" s="104">
        <v>0.51763888888888998</v>
      </c>
      <c r="CL735" s="104">
        <v>0</v>
      </c>
      <c r="CM735" s="4" t="s">
        <v>9</v>
      </c>
      <c r="CN735" s="4" t="s">
        <v>5902</v>
      </c>
      <c r="CO735" s="4" t="s">
        <v>9</v>
      </c>
      <c r="CP735" s="4" t="s">
        <v>9</v>
      </c>
      <c r="CQ735" s="4" t="s">
        <v>9</v>
      </c>
      <c r="CR735" s="4" t="s">
        <v>9</v>
      </c>
      <c r="CS735" s="4" t="s">
        <v>9</v>
      </c>
      <c r="CT735" s="4" t="s">
        <v>9</v>
      </c>
      <c r="CU735" s="4" t="s">
        <v>9</v>
      </c>
      <c r="CV735" s="4" t="s">
        <v>11</v>
      </c>
      <c r="CW735" s="4" t="s">
        <v>5909</v>
      </c>
      <c r="CX735" s="4" t="s">
        <v>9</v>
      </c>
      <c r="CY735" s="4" t="s">
        <v>9</v>
      </c>
      <c r="CZ735" s="4" t="s">
        <v>9</v>
      </c>
      <c r="DA735" s="4" t="s">
        <v>9</v>
      </c>
      <c r="DB735" s="4" t="s">
        <v>9</v>
      </c>
      <c r="DC735" s="102"/>
      <c r="DE735" s="8" t="str">
        <f t="shared" si="22"/>
        <v>XSI008</v>
      </c>
      <c r="DF735" s="8" t="str">
        <f t="shared" si="23"/>
        <v>Inventory Accuracy Opex</v>
      </c>
    </row>
    <row r="736" spans="1:110">
      <c r="A736" s="4" t="s">
        <v>6642</v>
      </c>
      <c r="B736" s="4" t="s">
        <v>5899</v>
      </c>
      <c r="C736" s="4" t="s">
        <v>4955</v>
      </c>
      <c r="D736" s="4" t="s">
        <v>9</v>
      </c>
      <c r="E736" s="4" t="s">
        <v>5900</v>
      </c>
      <c r="F736" s="102">
        <v>44502</v>
      </c>
      <c r="G736" s="4" t="s">
        <v>9</v>
      </c>
      <c r="H736" s="102"/>
      <c r="I736" s="4" t="s">
        <v>7410</v>
      </c>
      <c r="J736" s="4" t="s">
        <v>9</v>
      </c>
      <c r="K736" s="4" t="s">
        <v>5002</v>
      </c>
      <c r="L736" s="4" t="s">
        <v>9</v>
      </c>
      <c r="M736" s="4" t="s">
        <v>9</v>
      </c>
      <c r="N736" s="4" t="s">
        <v>5002</v>
      </c>
      <c r="O736" s="4" t="s">
        <v>4955</v>
      </c>
      <c r="P736" s="4" t="s">
        <v>5901</v>
      </c>
      <c r="Q736" s="4" t="s">
        <v>9</v>
      </c>
      <c r="R736" s="4" t="s">
        <v>9</v>
      </c>
      <c r="S736" s="4" t="s">
        <v>11</v>
      </c>
      <c r="T736" s="4" t="s">
        <v>1449</v>
      </c>
      <c r="U736" s="4" t="s">
        <v>5902</v>
      </c>
      <c r="V736" s="102"/>
      <c r="W736" s="4" t="s">
        <v>5902</v>
      </c>
      <c r="X736" s="4" t="s">
        <v>9</v>
      </c>
      <c r="Y736" s="4" t="s">
        <v>11</v>
      </c>
      <c r="Z736" s="4" t="s">
        <v>9</v>
      </c>
      <c r="AA736" s="4" t="s">
        <v>9</v>
      </c>
      <c r="AB736" s="102"/>
      <c r="AC736" s="102"/>
      <c r="AD736" s="102"/>
      <c r="AE736" s="102">
        <v>44502</v>
      </c>
      <c r="AF736" s="102"/>
      <c r="AG736" s="102"/>
      <c r="AH736" s="4" t="s">
        <v>5903</v>
      </c>
      <c r="AI736" s="4" t="s">
        <v>9</v>
      </c>
      <c r="AJ736" s="4" t="s">
        <v>9</v>
      </c>
      <c r="AK736" s="4" t="s">
        <v>9</v>
      </c>
      <c r="AL736" s="4" t="s">
        <v>5904</v>
      </c>
      <c r="AM736" s="4" t="s">
        <v>5905</v>
      </c>
      <c r="AN736" s="4" t="s">
        <v>9</v>
      </c>
      <c r="AO736" s="4" t="s">
        <v>9</v>
      </c>
      <c r="AP736" s="4" t="s">
        <v>5902</v>
      </c>
      <c r="AQ736" s="4" t="s">
        <v>9</v>
      </c>
      <c r="AR736" s="4" t="s">
        <v>9</v>
      </c>
      <c r="AS736" s="4" t="s">
        <v>9</v>
      </c>
      <c r="AT736" s="4" t="s">
        <v>9</v>
      </c>
      <c r="AU736" s="4" t="s">
        <v>9</v>
      </c>
      <c r="AV736" s="102"/>
      <c r="AW736" s="4" t="s">
        <v>5902</v>
      </c>
      <c r="AX736" s="4" t="s">
        <v>9</v>
      </c>
      <c r="AY736" s="4" t="s">
        <v>9</v>
      </c>
      <c r="AZ736" s="4" t="s">
        <v>9</v>
      </c>
      <c r="BA736" s="4" t="s">
        <v>9</v>
      </c>
      <c r="BB736" s="103">
        <v>0</v>
      </c>
      <c r="BC736" s="102"/>
      <c r="BD736" s="4" t="s">
        <v>9</v>
      </c>
      <c r="BE736" s="102"/>
      <c r="BF736" s="102"/>
      <c r="BG736" s="4" t="s">
        <v>9</v>
      </c>
      <c r="BH736" s="4" t="s">
        <v>5906</v>
      </c>
      <c r="BI736" s="4" t="s">
        <v>9</v>
      </c>
      <c r="BJ736" s="4" t="s">
        <v>9</v>
      </c>
      <c r="BK736" s="4" t="s">
        <v>9</v>
      </c>
      <c r="BL736" s="4" t="s">
        <v>9</v>
      </c>
      <c r="BM736" s="4" t="s">
        <v>9</v>
      </c>
      <c r="BN736" s="4" t="s">
        <v>5907</v>
      </c>
      <c r="BO736" s="4" t="s">
        <v>5908</v>
      </c>
      <c r="BP736" s="4" t="s">
        <v>9</v>
      </c>
      <c r="BQ736" s="4" t="s">
        <v>9</v>
      </c>
      <c r="BR736" s="4" t="s">
        <v>5902</v>
      </c>
      <c r="BS736" s="4" t="s">
        <v>9</v>
      </c>
      <c r="BT736" s="4" t="s">
        <v>9</v>
      </c>
      <c r="BU736" s="4" t="s">
        <v>9</v>
      </c>
      <c r="BV736" s="4" t="s">
        <v>9</v>
      </c>
      <c r="BW736" s="4" t="s">
        <v>9</v>
      </c>
      <c r="BX736" s="4" t="s">
        <v>5901</v>
      </c>
      <c r="BY736" s="4" t="s">
        <v>9</v>
      </c>
      <c r="BZ736" s="4" t="s">
        <v>9</v>
      </c>
      <c r="CA736" s="4" t="s">
        <v>9</v>
      </c>
      <c r="CB736" s="4" t="s">
        <v>9</v>
      </c>
      <c r="CC736" s="4" t="s">
        <v>9</v>
      </c>
      <c r="CD736" s="4" t="s">
        <v>9</v>
      </c>
      <c r="CE736" s="4" t="s">
        <v>9</v>
      </c>
      <c r="CF736" s="4" t="s">
        <v>5902</v>
      </c>
      <c r="CG736" s="4" t="s">
        <v>9</v>
      </c>
      <c r="CH736" s="4" t="s">
        <v>9</v>
      </c>
      <c r="CI736" s="4" t="s">
        <v>9</v>
      </c>
      <c r="CJ736" s="4" t="s">
        <v>9</v>
      </c>
      <c r="CK736" s="104">
        <v>0.51763888888888998</v>
      </c>
      <c r="CL736" s="104">
        <v>0</v>
      </c>
      <c r="CM736" s="4" t="s">
        <v>9</v>
      </c>
      <c r="CN736" s="4" t="s">
        <v>5902</v>
      </c>
      <c r="CO736" s="4" t="s">
        <v>9</v>
      </c>
      <c r="CP736" s="4" t="s">
        <v>9</v>
      </c>
      <c r="CQ736" s="4" t="s">
        <v>9</v>
      </c>
      <c r="CR736" s="4" t="s">
        <v>9</v>
      </c>
      <c r="CS736" s="4" t="s">
        <v>9</v>
      </c>
      <c r="CT736" s="4" t="s">
        <v>9</v>
      </c>
      <c r="CU736" s="4" t="s">
        <v>9</v>
      </c>
      <c r="CV736" s="4" t="s">
        <v>11</v>
      </c>
      <c r="CW736" s="4" t="s">
        <v>5909</v>
      </c>
      <c r="CX736" s="4" t="s">
        <v>9</v>
      </c>
      <c r="CY736" s="4" t="s">
        <v>9</v>
      </c>
      <c r="CZ736" s="4" t="s">
        <v>9</v>
      </c>
      <c r="DA736" s="4" t="s">
        <v>9</v>
      </c>
      <c r="DB736" s="4" t="s">
        <v>9</v>
      </c>
      <c r="DC736" s="102"/>
      <c r="DE736" s="8" t="str">
        <f t="shared" si="22"/>
        <v>XSI012</v>
      </c>
      <c r="DF736" s="8" t="str">
        <f t="shared" si="23"/>
        <v>Export Documentation Project</v>
      </c>
    </row>
    <row r="737" spans="1:110">
      <c r="A737" s="4" t="s">
        <v>6643</v>
      </c>
      <c r="B737" s="4" t="s">
        <v>5899</v>
      </c>
      <c r="C737" s="4" t="s">
        <v>4955</v>
      </c>
      <c r="D737" s="4" t="s">
        <v>9</v>
      </c>
      <c r="E737" s="4" t="s">
        <v>5900</v>
      </c>
      <c r="F737" s="102">
        <v>44502</v>
      </c>
      <c r="G737" s="4" t="s">
        <v>9</v>
      </c>
      <c r="H737" s="102"/>
      <c r="I737" s="4" t="s">
        <v>7411</v>
      </c>
      <c r="J737" s="4" t="s">
        <v>9</v>
      </c>
      <c r="K737" s="4" t="s">
        <v>5002</v>
      </c>
      <c r="L737" s="4" t="s">
        <v>9</v>
      </c>
      <c r="M737" s="4" t="s">
        <v>9</v>
      </c>
      <c r="N737" s="4" t="s">
        <v>5002</v>
      </c>
      <c r="O737" s="4" t="s">
        <v>4955</v>
      </c>
      <c r="P737" s="4" t="s">
        <v>5901</v>
      </c>
      <c r="Q737" s="4" t="s">
        <v>9</v>
      </c>
      <c r="R737" s="4" t="s">
        <v>9</v>
      </c>
      <c r="S737" s="4" t="s">
        <v>11</v>
      </c>
      <c r="T737" s="4" t="s">
        <v>1449</v>
      </c>
      <c r="U737" s="4" t="s">
        <v>5902</v>
      </c>
      <c r="V737" s="102"/>
      <c r="W737" s="4" t="s">
        <v>5902</v>
      </c>
      <c r="X737" s="4" t="s">
        <v>9</v>
      </c>
      <c r="Y737" s="4" t="s">
        <v>11</v>
      </c>
      <c r="Z737" s="4" t="s">
        <v>9</v>
      </c>
      <c r="AA737" s="4" t="s">
        <v>9</v>
      </c>
      <c r="AB737" s="102"/>
      <c r="AC737" s="102"/>
      <c r="AD737" s="102"/>
      <c r="AE737" s="102">
        <v>44502</v>
      </c>
      <c r="AF737" s="102"/>
      <c r="AG737" s="102"/>
      <c r="AH737" s="4" t="s">
        <v>5903</v>
      </c>
      <c r="AI737" s="4" t="s">
        <v>9</v>
      </c>
      <c r="AJ737" s="4" t="s">
        <v>9</v>
      </c>
      <c r="AK737" s="4" t="s">
        <v>9</v>
      </c>
      <c r="AL737" s="4" t="s">
        <v>5904</v>
      </c>
      <c r="AM737" s="4" t="s">
        <v>5905</v>
      </c>
      <c r="AN737" s="4" t="s">
        <v>9</v>
      </c>
      <c r="AO737" s="4" t="s">
        <v>9</v>
      </c>
      <c r="AP737" s="4" t="s">
        <v>5902</v>
      </c>
      <c r="AQ737" s="4" t="s">
        <v>9</v>
      </c>
      <c r="AR737" s="4" t="s">
        <v>9</v>
      </c>
      <c r="AS737" s="4" t="s">
        <v>9</v>
      </c>
      <c r="AT737" s="4" t="s">
        <v>9</v>
      </c>
      <c r="AU737" s="4" t="s">
        <v>9</v>
      </c>
      <c r="AV737" s="102"/>
      <c r="AW737" s="4" t="s">
        <v>5902</v>
      </c>
      <c r="AX737" s="4" t="s">
        <v>9</v>
      </c>
      <c r="AY737" s="4" t="s">
        <v>9</v>
      </c>
      <c r="AZ737" s="4" t="s">
        <v>9</v>
      </c>
      <c r="BA737" s="4" t="s">
        <v>9</v>
      </c>
      <c r="BB737" s="103">
        <v>0</v>
      </c>
      <c r="BC737" s="102"/>
      <c r="BD737" s="4" t="s">
        <v>9</v>
      </c>
      <c r="BE737" s="102"/>
      <c r="BF737" s="102"/>
      <c r="BG737" s="4" t="s">
        <v>9</v>
      </c>
      <c r="BH737" s="4" t="s">
        <v>5906</v>
      </c>
      <c r="BI737" s="4" t="s">
        <v>9</v>
      </c>
      <c r="BJ737" s="4" t="s">
        <v>9</v>
      </c>
      <c r="BK737" s="4" t="s">
        <v>9</v>
      </c>
      <c r="BL737" s="4" t="s">
        <v>9</v>
      </c>
      <c r="BM737" s="4" t="s">
        <v>9</v>
      </c>
      <c r="BN737" s="4" t="s">
        <v>5907</v>
      </c>
      <c r="BO737" s="4" t="s">
        <v>5908</v>
      </c>
      <c r="BP737" s="4" t="s">
        <v>9</v>
      </c>
      <c r="BQ737" s="4" t="s">
        <v>9</v>
      </c>
      <c r="BR737" s="4" t="s">
        <v>5902</v>
      </c>
      <c r="BS737" s="4" t="s">
        <v>9</v>
      </c>
      <c r="BT737" s="4" t="s">
        <v>9</v>
      </c>
      <c r="BU737" s="4" t="s">
        <v>9</v>
      </c>
      <c r="BV737" s="4" t="s">
        <v>9</v>
      </c>
      <c r="BW737" s="4" t="s">
        <v>9</v>
      </c>
      <c r="BX737" s="4" t="s">
        <v>5901</v>
      </c>
      <c r="BY737" s="4" t="s">
        <v>9</v>
      </c>
      <c r="BZ737" s="4" t="s">
        <v>9</v>
      </c>
      <c r="CA737" s="4" t="s">
        <v>9</v>
      </c>
      <c r="CB737" s="4" t="s">
        <v>9</v>
      </c>
      <c r="CC737" s="4" t="s">
        <v>9</v>
      </c>
      <c r="CD737" s="4" t="s">
        <v>9</v>
      </c>
      <c r="CE737" s="4" t="s">
        <v>9</v>
      </c>
      <c r="CF737" s="4" t="s">
        <v>5902</v>
      </c>
      <c r="CG737" s="4" t="s">
        <v>9</v>
      </c>
      <c r="CH737" s="4" t="s">
        <v>9</v>
      </c>
      <c r="CI737" s="4" t="s">
        <v>9</v>
      </c>
      <c r="CJ737" s="4" t="s">
        <v>9</v>
      </c>
      <c r="CK737" s="104">
        <v>0.51763888888888998</v>
      </c>
      <c r="CL737" s="104">
        <v>0</v>
      </c>
      <c r="CM737" s="4" t="s">
        <v>9</v>
      </c>
      <c r="CN737" s="4" t="s">
        <v>5902</v>
      </c>
      <c r="CO737" s="4" t="s">
        <v>9</v>
      </c>
      <c r="CP737" s="4" t="s">
        <v>9</v>
      </c>
      <c r="CQ737" s="4" t="s">
        <v>9</v>
      </c>
      <c r="CR737" s="4" t="s">
        <v>9</v>
      </c>
      <c r="CS737" s="4" t="s">
        <v>9</v>
      </c>
      <c r="CT737" s="4" t="s">
        <v>9</v>
      </c>
      <c r="CU737" s="4" t="s">
        <v>9</v>
      </c>
      <c r="CV737" s="4" t="s">
        <v>11</v>
      </c>
      <c r="CW737" s="4" t="s">
        <v>5909</v>
      </c>
      <c r="CX737" s="4" t="s">
        <v>9</v>
      </c>
      <c r="CY737" s="4" t="s">
        <v>9</v>
      </c>
      <c r="CZ737" s="4" t="s">
        <v>9</v>
      </c>
      <c r="DA737" s="4" t="s">
        <v>9</v>
      </c>
      <c r="DB737" s="4" t="s">
        <v>9</v>
      </c>
      <c r="DC737" s="102"/>
      <c r="DE737" s="8" t="str">
        <f t="shared" si="22"/>
        <v>XSI013</v>
      </c>
      <c r="DF737" s="8" t="str">
        <f t="shared" si="23"/>
        <v>Operation Performance &amp; Learning</v>
      </c>
    </row>
    <row r="738" spans="1:110">
      <c r="A738" s="4" t="s">
        <v>6644</v>
      </c>
      <c r="B738" s="4" t="s">
        <v>5899</v>
      </c>
      <c r="C738" s="4" t="s">
        <v>4955</v>
      </c>
      <c r="D738" s="4" t="s">
        <v>9</v>
      </c>
      <c r="E738" s="4" t="s">
        <v>5900</v>
      </c>
      <c r="F738" s="102">
        <v>44502</v>
      </c>
      <c r="G738" s="4" t="s">
        <v>9</v>
      </c>
      <c r="H738" s="102"/>
      <c r="I738" s="4" t="s">
        <v>7412</v>
      </c>
      <c r="J738" s="4" t="s">
        <v>9</v>
      </c>
      <c r="K738" s="4" t="s">
        <v>5002</v>
      </c>
      <c r="L738" s="4" t="s">
        <v>9</v>
      </c>
      <c r="M738" s="4" t="s">
        <v>9</v>
      </c>
      <c r="N738" s="4" t="s">
        <v>5002</v>
      </c>
      <c r="O738" s="4" t="s">
        <v>4955</v>
      </c>
      <c r="P738" s="4" t="s">
        <v>5901</v>
      </c>
      <c r="Q738" s="4" t="s">
        <v>9</v>
      </c>
      <c r="R738" s="4" t="s">
        <v>9</v>
      </c>
      <c r="S738" s="4" t="s">
        <v>11</v>
      </c>
      <c r="T738" s="4" t="s">
        <v>1449</v>
      </c>
      <c r="U738" s="4" t="s">
        <v>5902</v>
      </c>
      <c r="V738" s="102"/>
      <c r="W738" s="4" t="s">
        <v>5902</v>
      </c>
      <c r="X738" s="4" t="s">
        <v>9</v>
      </c>
      <c r="Y738" s="4" t="s">
        <v>11</v>
      </c>
      <c r="Z738" s="4" t="s">
        <v>9</v>
      </c>
      <c r="AA738" s="4" t="s">
        <v>9</v>
      </c>
      <c r="AB738" s="102"/>
      <c r="AC738" s="102"/>
      <c r="AD738" s="102"/>
      <c r="AE738" s="102">
        <v>44502</v>
      </c>
      <c r="AF738" s="102"/>
      <c r="AG738" s="102"/>
      <c r="AH738" s="4" t="s">
        <v>5903</v>
      </c>
      <c r="AI738" s="4" t="s">
        <v>9</v>
      </c>
      <c r="AJ738" s="4" t="s">
        <v>9</v>
      </c>
      <c r="AK738" s="4" t="s">
        <v>9</v>
      </c>
      <c r="AL738" s="4" t="s">
        <v>5904</v>
      </c>
      <c r="AM738" s="4" t="s">
        <v>5905</v>
      </c>
      <c r="AN738" s="4" t="s">
        <v>9</v>
      </c>
      <c r="AO738" s="4" t="s">
        <v>9</v>
      </c>
      <c r="AP738" s="4" t="s">
        <v>5902</v>
      </c>
      <c r="AQ738" s="4" t="s">
        <v>9</v>
      </c>
      <c r="AR738" s="4" t="s">
        <v>9</v>
      </c>
      <c r="AS738" s="4" t="s">
        <v>9</v>
      </c>
      <c r="AT738" s="4" t="s">
        <v>9</v>
      </c>
      <c r="AU738" s="4" t="s">
        <v>9</v>
      </c>
      <c r="AV738" s="102"/>
      <c r="AW738" s="4" t="s">
        <v>5902</v>
      </c>
      <c r="AX738" s="4" t="s">
        <v>9</v>
      </c>
      <c r="AY738" s="4" t="s">
        <v>9</v>
      </c>
      <c r="AZ738" s="4" t="s">
        <v>9</v>
      </c>
      <c r="BA738" s="4" t="s">
        <v>9</v>
      </c>
      <c r="BB738" s="103">
        <v>0</v>
      </c>
      <c r="BC738" s="102"/>
      <c r="BD738" s="4" t="s">
        <v>9</v>
      </c>
      <c r="BE738" s="102"/>
      <c r="BF738" s="102"/>
      <c r="BG738" s="4" t="s">
        <v>9</v>
      </c>
      <c r="BH738" s="4" t="s">
        <v>5906</v>
      </c>
      <c r="BI738" s="4" t="s">
        <v>9</v>
      </c>
      <c r="BJ738" s="4" t="s">
        <v>9</v>
      </c>
      <c r="BK738" s="4" t="s">
        <v>9</v>
      </c>
      <c r="BL738" s="4" t="s">
        <v>9</v>
      </c>
      <c r="BM738" s="4" t="s">
        <v>9</v>
      </c>
      <c r="BN738" s="4" t="s">
        <v>5907</v>
      </c>
      <c r="BO738" s="4" t="s">
        <v>5908</v>
      </c>
      <c r="BP738" s="4" t="s">
        <v>9</v>
      </c>
      <c r="BQ738" s="4" t="s">
        <v>9</v>
      </c>
      <c r="BR738" s="4" t="s">
        <v>5902</v>
      </c>
      <c r="BS738" s="4" t="s">
        <v>9</v>
      </c>
      <c r="BT738" s="4" t="s">
        <v>9</v>
      </c>
      <c r="BU738" s="4" t="s">
        <v>9</v>
      </c>
      <c r="BV738" s="4" t="s">
        <v>9</v>
      </c>
      <c r="BW738" s="4" t="s">
        <v>9</v>
      </c>
      <c r="BX738" s="4" t="s">
        <v>5901</v>
      </c>
      <c r="BY738" s="4" t="s">
        <v>9</v>
      </c>
      <c r="BZ738" s="4" t="s">
        <v>9</v>
      </c>
      <c r="CA738" s="4" t="s">
        <v>9</v>
      </c>
      <c r="CB738" s="4" t="s">
        <v>9</v>
      </c>
      <c r="CC738" s="4" t="s">
        <v>9</v>
      </c>
      <c r="CD738" s="4" t="s">
        <v>9</v>
      </c>
      <c r="CE738" s="4" t="s">
        <v>9</v>
      </c>
      <c r="CF738" s="4" t="s">
        <v>5902</v>
      </c>
      <c r="CG738" s="4" t="s">
        <v>9</v>
      </c>
      <c r="CH738" s="4" t="s">
        <v>9</v>
      </c>
      <c r="CI738" s="4" t="s">
        <v>9</v>
      </c>
      <c r="CJ738" s="4" t="s">
        <v>9</v>
      </c>
      <c r="CK738" s="104">
        <v>0.51763888888888998</v>
      </c>
      <c r="CL738" s="104">
        <v>0</v>
      </c>
      <c r="CM738" s="4" t="s">
        <v>9</v>
      </c>
      <c r="CN738" s="4" t="s">
        <v>5902</v>
      </c>
      <c r="CO738" s="4" t="s">
        <v>9</v>
      </c>
      <c r="CP738" s="4" t="s">
        <v>9</v>
      </c>
      <c r="CQ738" s="4" t="s">
        <v>9</v>
      </c>
      <c r="CR738" s="4" t="s">
        <v>9</v>
      </c>
      <c r="CS738" s="4" t="s">
        <v>9</v>
      </c>
      <c r="CT738" s="4" t="s">
        <v>9</v>
      </c>
      <c r="CU738" s="4" t="s">
        <v>9</v>
      </c>
      <c r="CV738" s="4" t="s">
        <v>11</v>
      </c>
      <c r="CW738" s="4" t="s">
        <v>5909</v>
      </c>
      <c r="CX738" s="4" t="s">
        <v>9</v>
      </c>
      <c r="CY738" s="4" t="s">
        <v>9</v>
      </c>
      <c r="CZ738" s="4" t="s">
        <v>9</v>
      </c>
      <c r="DA738" s="4" t="s">
        <v>9</v>
      </c>
      <c r="DB738" s="4" t="s">
        <v>9</v>
      </c>
      <c r="DC738" s="102"/>
      <c r="DE738" s="8" t="str">
        <f t="shared" si="22"/>
        <v>XSP007</v>
      </c>
      <c r="DF738" s="8" t="str">
        <f t="shared" si="23"/>
        <v>Project Green</v>
      </c>
    </row>
    <row r="739" spans="1:110">
      <c r="A739" s="4" t="s">
        <v>6645</v>
      </c>
      <c r="B739" s="4" t="s">
        <v>5899</v>
      </c>
      <c r="C739" s="4" t="s">
        <v>4955</v>
      </c>
      <c r="D739" s="4" t="s">
        <v>9</v>
      </c>
      <c r="E739" s="4" t="s">
        <v>5900</v>
      </c>
      <c r="F739" s="102">
        <v>44502</v>
      </c>
      <c r="G739" s="4" t="s">
        <v>9</v>
      </c>
      <c r="H739" s="102"/>
      <c r="I739" s="4" t="s">
        <v>7413</v>
      </c>
      <c r="J739" s="4" t="s">
        <v>9</v>
      </c>
      <c r="K739" s="4" t="s">
        <v>5002</v>
      </c>
      <c r="L739" s="4" t="s">
        <v>9</v>
      </c>
      <c r="M739" s="4" t="s">
        <v>9</v>
      </c>
      <c r="N739" s="4" t="s">
        <v>5002</v>
      </c>
      <c r="O739" s="4" t="s">
        <v>4955</v>
      </c>
      <c r="P739" s="4" t="s">
        <v>5901</v>
      </c>
      <c r="Q739" s="4" t="s">
        <v>9</v>
      </c>
      <c r="R739" s="4" t="s">
        <v>9</v>
      </c>
      <c r="S739" s="4" t="s">
        <v>11</v>
      </c>
      <c r="T739" s="4" t="s">
        <v>1449</v>
      </c>
      <c r="U739" s="4" t="s">
        <v>5902</v>
      </c>
      <c r="V739" s="102"/>
      <c r="W739" s="4" t="s">
        <v>5902</v>
      </c>
      <c r="X739" s="4" t="s">
        <v>9</v>
      </c>
      <c r="Y739" s="4" t="s">
        <v>11</v>
      </c>
      <c r="Z739" s="4" t="s">
        <v>9</v>
      </c>
      <c r="AA739" s="4" t="s">
        <v>9</v>
      </c>
      <c r="AB739" s="102"/>
      <c r="AC739" s="102"/>
      <c r="AD739" s="102"/>
      <c r="AE739" s="102">
        <v>44502</v>
      </c>
      <c r="AF739" s="102"/>
      <c r="AG739" s="102"/>
      <c r="AH739" s="4" t="s">
        <v>5903</v>
      </c>
      <c r="AI739" s="4" t="s">
        <v>9</v>
      </c>
      <c r="AJ739" s="4" t="s">
        <v>9</v>
      </c>
      <c r="AK739" s="4" t="s">
        <v>9</v>
      </c>
      <c r="AL739" s="4" t="s">
        <v>5904</v>
      </c>
      <c r="AM739" s="4" t="s">
        <v>5905</v>
      </c>
      <c r="AN739" s="4" t="s">
        <v>9</v>
      </c>
      <c r="AO739" s="4" t="s">
        <v>9</v>
      </c>
      <c r="AP739" s="4" t="s">
        <v>5902</v>
      </c>
      <c r="AQ739" s="4" t="s">
        <v>9</v>
      </c>
      <c r="AR739" s="4" t="s">
        <v>9</v>
      </c>
      <c r="AS739" s="4" t="s">
        <v>9</v>
      </c>
      <c r="AT739" s="4" t="s">
        <v>9</v>
      </c>
      <c r="AU739" s="4" t="s">
        <v>9</v>
      </c>
      <c r="AV739" s="102"/>
      <c r="AW739" s="4" t="s">
        <v>5902</v>
      </c>
      <c r="AX739" s="4" t="s">
        <v>9</v>
      </c>
      <c r="AY739" s="4" t="s">
        <v>9</v>
      </c>
      <c r="AZ739" s="4" t="s">
        <v>9</v>
      </c>
      <c r="BA739" s="4" t="s">
        <v>9</v>
      </c>
      <c r="BB739" s="103">
        <v>0</v>
      </c>
      <c r="BC739" s="102"/>
      <c r="BD739" s="4" t="s">
        <v>9</v>
      </c>
      <c r="BE739" s="102"/>
      <c r="BF739" s="102"/>
      <c r="BG739" s="4" t="s">
        <v>9</v>
      </c>
      <c r="BH739" s="4" t="s">
        <v>5906</v>
      </c>
      <c r="BI739" s="4" t="s">
        <v>9</v>
      </c>
      <c r="BJ739" s="4" t="s">
        <v>9</v>
      </c>
      <c r="BK739" s="4" t="s">
        <v>9</v>
      </c>
      <c r="BL739" s="4" t="s">
        <v>9</v>
      </c>
      <c r="BM739" s="4" t="s">
        <v>9</v>
      </c>
      <c r="BN739" s="4" t="s">
        <v>5907</v>
      </c>
      <c r="BO739" s="4" t="s">
        <v>5908</v>
      </c>
      <c r="BP739" s="4" t="s">
        <v>9</v>
      </c>
      <c r="BQ739" s="4" t="s">
        <v>9</v>
      </c>
      <c r="BR739" s="4" t="s">
        <v>5902</v>
      </c>
      <c r="BS739" s="4" t="s">
        <v>9</v>
      </c>
      <c r="BT739" s="4" t="s">
        <v>9</v>
      </c>
      <c r="BU739" s="4" t="s">
        <v>9</v>
      </c>
      <c r="BV739" s="4" t="s">
        <v>9</v>
      </c>
      <c r="BW739" s="4" t="s">
        <v>9</v>
      </c>
      <c r="BX739" s="4" t="s">
        <v>5901</v>
      </c>
      <c r="BY739" s="4" t="s">
        <v>9</v>
      </c>
      <c r="BZ739" s="4" t="s">
        <v>9</v>
      </c>
      <c r="CA739" s="4" t="s">
        <v>9</v>
      </c>
      <c r="CB739" s="4" t="s">
        <v>9</v>
      </c>
      <c r="CC739" s="4" t="s">
        <v>9</v>
      </c>
      <c r="CD739" s="4" t="s">
        <v>9</v>
      </c>
      <c r="CE739" s="4" t="s">
        <v>9</v>
      </c>
      <c r="CF739" s="4" t="s">
        <v>5902</v>
      </c>
      <c r="CG739" s="4" t="s">
        <v>9</v>
      </c>
      <c r="CH739" s="4" t="s">
        <v>9</v>
      </c>
      <c r="CI739" s="4" t="s">
        <v>9</v>
      </c>
      <c r="CJ739" s="4" t="s">
        <v>9</v>
      </c>
      <c r="CK739" s="104">
        <v>0.51763888888888998</v>
      </c>
      <c r="CL739" s="104">
        <v>0</v>
      </c>
      <c r="CM739" s="4" t="s">
        <v>9</v>
      </c>
      <c r="CN739" s="4" t="s">
        <v>5902</v>
      </c>
      <c r="CO739" s="4" t="s">
        <v>9</v>
      </c>
      <c r="CP739" s="4" t="s">
        <v>9</v>
      </c>
      <c r="CQ739" s="4" t="s">
        <v>9</v>
      </c>
      <c r="CR739" s="4" t="s">
        <v>9</v>
      </c>
      <c r="CS739" s="4" t="s">
        <v>9</v>
      </c>
      <c r="CT739" s="4" t="s">
        <v>9</v>
      </c>
      <c r="CU739" s="4" t="s">
        <v>9</v>
      </c>
      <c r="CV739" s="4" t="s">
        <v>11</v>
      </c>
      <c r="CW739" s="4" t="s">
        <v>5909</v>
      </c>
      <c r="CX739" s="4" t="s">
        <v>9</v>
      </c>
      <c r="CY739" s="4" t="s">
        <v>9</v>
      </c>
      <c r="CZ739" s="4" t="s">
        <v>9</v>
      </c>
      <c r="DA739" s="4" t="s">
        <v>9</v>
      </c>
      <c r="DB739" s="4" t="s">
        <v>9</v>
      </c>
      <c r="DC739" s="102"/>
      <c r="DE739" s="8" t="str">
        <f t="shared" si="22"/>
        <v>XSP018</v>
      </c>
      <c r="DF739" s="8" t="str">
        <f t="shared" si="23"/>
        <v>Project Red</v>
      </c>
    </row>
    <row r="740" spans="1:110">
      <c r="A740" s="4" t="s">
        <v>6646</v>
      </c>
      <c r="B740" s="4" t="s">
        <v>5899</v>
      </c>
      <c r="C740" s="4" t="s">
        <v>4955</v>
      </c>
      <c r="D740" s="4" t="s">
        <v>9</v>
      </c>
      <c r="E740" s="4" t="s">
        <v>5900</v>
      </c>
      <c r="F740" s="102">
        <v>44502</v>
      </c>
      <c r="G740" s="4" t="s">
        <v>9</v>
      </c>
      <c r="H740" s="102"/>
      <c r="I740" s="4" t="s">
        <v>7414</v>
      </c>
      <c r="J740" s="4" t="s">
        <v>9</v>
      </c>
      <c r="K740" s="4" t="s">
        <v>5002</v>
      </c>
      <c r="L740" s="4" t="s">
        <v>9</v>
      </c>
      <c r="M740" s="4" t="s">
        <v>9</v>
      </c>
      <c r="N740" s="4" t="s">
        <v>5002</v>
      </c>
      <c r="O740" s="4" t="s">
        <v>4955</v>
      </c>
      <c r="P740" s="4" t="s">
        <v>5901</v>
      </c>
      <c r="Q740" s="4" t="s">
        <v>9</v>
      </c>
      <c r="R740" s="4" t="s">
        <v>9</v>
      </c>
      <c r="S740" s="4" t="s">
        <v>11</v>
      </c>
      <c r="T740" s="4" t="s">
        <v>1449</v>
      </c>
      <c r="U740" s="4" t="s">
        <v>5902</v>
      </c>
      <c r="V740" s="102"/>
      <c r="W740" s="4" t="s">
        <v>5902</v>
      </c>
      <c r="X740" s="4" t="s">
        <v>9</v>
      </c>
      <c r="Y740" s="4" t="s">
        <v>11</v>
      </c>
      <c r="Z740" s="4" t="s">
        <v>9</v>
      </c>
      <c r="AA740" s="4" t="s">
        <v>9</v>
      </c>
      <c r="AB740" s="102"/>
      <c r="AC740" s="102"/>
      <c r="AD740" s="102"/>
      <c r="AE740" s="102">
        <v>44502</v>
      </c>
      <c r="AF740" s="102"/>
      <c r="AG740" s="102"/>
      <c r="AH740" s="4" t="s">
        <v>5903</v>
      </c>
      <c r="AI740" s="4" t="s">
        <v>9</v>
      </c>
      <c r="AJ740" s="4" t="s">
        <v>9</v>
      </c>
      <c r="AK740" s="4" t="s">
        <v>9</v>
      </c>
      <c r="AL740" s="4" t="s">
        <v>5904</v>
      </c>
      <c r="AM740" s="4" t="s">
        <v>5905</v>
      </c>
      <c r="AN740" s="4" t="s">
        <v>9</v>
      </c>
      <c r="AO740" s="4" t="s">
        <v>9</v>
      </c>
      <c r="AP740" s="4" t="s">
        <v>5902</v>
      </c>
      <c r="AQ740" s="4" t="s">
        <v>9</v>
      </c>
      <c r="AR740" s="4" t="s">
        <v>9</v>
      </c>
      <c r="AS740" s="4" t="s">
        <v>9</v>
      </c>
      <c r="AT740" s="4" t="s">
        <v>9</v>
      </c>
      <c r="AU740" s="4" t="s">
        <v>9</v>
      </c>
      <c r="AV740" s="102"/>
      <c r="AW740" s="4" t="s">
        <v>5902</v>
      </c>
      <c r="AX740" s="4" t="s">
        <v>9</v>
      </c>
      <c r="AY740" s="4" t="s">
        <v>9</v>
      </c>
      <c r="AZ740" s="4" t="s">
        <v>9</v>
      </c>
      <c r="BA740" s="4" t="s">
        <v>9</v>
      </c>
      <c r="BB740" s="103">
        <v>0</v>
      </c>
      <c r="BC740" s="102"/>
      <c r="BD740" s="4" t="s">
        <v>9</v>
      </c>
      <c r="BE740" s="102"/>
      <c r="BF740" s="102"/>
      <c r="BG740" s="4" t="s">
        <v>9</v>
      </c>
      <c r="BH740" s="4" t="s">
        <v>5906</v>
      </c>
      <c r="BI740" s="4" t="s">
        <v>9</v>
      </c>
      <c r="BJ740" s="4" t="s">
        <v>9</v>
      </c>
      <c r="BK740" s="4" t="s">
        <v>9</v>
      </c>
      <c r="BL740" s="4" t="s">
        <v>9</v>
      </c>
      <c r="BM740" s="4" t="s">
        <v>9</v>
      </c>
      <c r="BN740" s="4" t="s">
        <v>5907</v>
      </c>
      <c r="BO740" s="4" t="s">
        <v>5908</v>
      </c>
      <c r="BP740" s="4" t="s">
        <v>9</v>
      </c>
      <c r="BQ740" s="4" t="s">
        <v>9</v>
      </c>
      <c r="BR740" s="4" t="s">
        <v>5902</v>
      </c>
      <c r="BS740" s="4" t="s">
        <v>9</v>
      </c>
      <c r="BT740" s="4" t="s">
        <v>9</v>
      </c>
      <c r="BU740" s="4" t="s">
        <v>9</v>
      </c>
      <c r="BV740" s="4" t="s">
        <v>9</v>
      </c>
      <c r="BW740" s="4" t="s">
        <v>9</v>
      </c>
      <c r="BX740" s="4" t="s">
        <v>5901</v>
      </c>
      <c r="BY740" s="4" t="s">
        <v>9</v>
      </c>
      <c r="BZ740" s="4" t="s">
        <v>9</v>
      </c>
      <c r="CA740" s="4" t="s">
        <v>9</v>
      </c>
      <c r="CB740" s="4" t="s">
        <v>9</v>
      </c>
      <c r="CC740" s="4" t="s">
        <v>9</v>
      </c>
      <c r="CD740" s="4" t="s">
        <v>9</v>
      </c>
      <c r="CE740" s="4" t="s">
        <v>9</v>
      </c>
      <c r="CF740" s="4" t="s">
        <v>5902</v>
      </c>
      <c r="CG740" s="4" t="s">
        <v>9</v>
      </c>
      <c r="CH740" s="4" t="s">
        <v>9</v>
      </c>
      <c r="CI740" s="4" t="s">
        <v>9</v>
      </c>
      <c r="CJ740" s="4" t="s">
        <v>9</v>
      </c>
      <c r="CK740" s="104">
        <v>0.51765046296296002</v>
      </c>
      <c r="CL740" s="104">
        <v>0</v>
      </c>
      <c r="CM740" s="4" t="s">
        <v>9</v>
      </c>
      <c r="CN740" s="4" t="s">
        <v>5902</v>
      </c>
      <c r="CO740" s="4" t="s">
        <v>9</v>
      </c>
      <c r="CP740" s="4" t="s">
        <v>9</v>
      </c>
      <c r="CQ740" s="4" t="s">
        <v>9</v>
      </c>
      <c r="CR740" s="4" t="s">
        <v>9</v>
      </c>
      <c r="CS740" s="4" t="s">
        <v>9</v>
      </c>
      <c r="CT740" s="4" t="s">
        <v>9</v>
      </c>
      <c r="CU740" s="4" t="s">
        <v>9</v>
      </c>
      <c r="CV740" s="4" t="s">
        <v>11</v>
      </c>
      <c r="CW740" s="4" t="s">
        <v>5909</v>
      </c>
      <c r="CX740" s="4" t="s">
        <v>9</v>
      </c>
      <c r="CY740" s="4" t="s">
        <v>9</v>
      </c>
      <c r="CZ740" s="4" t="s">
        <v>9</v>
      </c>
      <c r="DA740" s="4" t="s">
        <v>9</v>
      </c>
      <c r="DB740" s="4" t="s">
        <v>9</v>
      </c>
      <c r="DC740" s="102"/>
      <c r="DE740" s="8" t="str">
        <f t="shared" si="22"/>
        <v>XSP023</v>
      </c>
      <c r="DF740" s="8" t="str">
        <f t="shared" si="23"/>
        <v>Project White</v>
      </c>
    </row>
    <row r="741" spans="1:110">
      <c r="A741" s="4" t="s">
        <v>6647</v>
      </c>
      <c r="B741" s="4" t="s">
        <v>5899</v>
      </c>
      <c r="C741" s="4" t="s">
        <v>4955</v>
      </c>
      <c r="D741" s="4" t="s">
        <v>9</v>
      </c>
      <c r="E741" s="4" t="s">
        <v>5900</v>
      </c>
      <c r="F741" s="102">
        <v>44502</v>
      </c>
      <c r="G741" s="4" t="s">
        <v>9</v>
      </c>
      <c r="H741" s="102"/>
      <c r="I741" s="4" t="s">
        <v>7415</v>
      </c>
      <c r="J741" s="4" t="s">
        <v>9</v>
      </c>
      <c r="K741" s="4" t="s">
        <v>5002</v>
      </c>
      <c r="L741" s="4" t="s">
        <v>9</v>
      </c>
      <c r="M741" s="4" t="s">
        <v>9</v>
      </c>
      <c r="N741" s="4" t="s">
        <v>5002</v>
      </c>
      <c r="O741" s="4" t="s">
        <v>4955</v>
      </c>
      <c r="P741" s="4" t="s">
        <v>5901</v>
      </c>
      <c r="Q741" s="4" t="s">
        <v>9</v>
      </c>
      <c r="R741" s="4" t="s">
        <v>9</v>
      </c>
      <c r="S741" s="4" t="s">
        <v>11</v>
      </c>
      <c r="T741" s="4" t="s">
        <v>1449</v>
      </c>
      <c r="U741" s="4" t="s">
        <v>5902</v>
      </c>
      <c r="V741" s="102"/>
      <c r="W741" s="4" t="s">
        <v>5902</v>
      </c>
      <c r="X741" s="4" t="s">
        <v>9</v>
      </c>
      <c r="Y741" s="4" t="s">
        <v>11</v>
      </c>
      <c r="Z741" s="4" t="s">
        <v>9</v>
      </c>
      <c r="AA741" s="4" t="s">
        <v>9</v>
      </c>
      <c r="AB741" s="102"/>
      <c r="AC741" s="102"/>
      <c r="AD741" s="102"/>
      <c r="AE741" s="102">
        <v>44502</v>
      </c>
      <c r="AF741" s="102"/>
      <c r="AG741" s="102"/>
      <c r="AH741" s="4" t="s">
        <v>5903</v>
      </c>
      <c r="AI741" s="4" t="s">
        <v>9</v>
      </c>
      <c r="AJ741" s="4" t="s">
        <v>9</v>
      </c>
      <c r="AK741" s="4" t="s">
        <v>9</v>
      </c>
      <c r="AL741" s="4" t="s">
        <v>5904</v>
      </c>
      <c r="AM741" s="4" t="s">
        <v>5905</v>
      </c>
      <c r="AN741" s="4" t="s">
        <v>9</v>
      </c>
      <c r="AO741" s="4" t="s">
        <v>9</v>
      </c>
      <c r="AP741" s="4" t="s">
        <v>5902</v>
      </c>
      <c r="AQ741" s="4" t="s">
        <v>9</v>
      </c>
      <c r="AR741" s="4" t="s">
        <v>9</v>
      </c>
      <c r="AS741" s="4" t="s">
        <v>9</v>
      </c>
      <c r="AT741" s="4" t="s">
        <v>9</v>
      </c>
      <c r="AU741" s="4" t="s">
        <v>9</v>
      </c>
      <c r="AV741" s="102"/>
      <c r="AW741" s="4" t="s">
        <v>5902</v>
      </c>
      <c r="AX741" s="4" t="s">
        <v>9</v>
      </c>
      <c r="AY741" s="4" t="s">
        <v>9</v>
      </c>
      <c r="AZ741" s="4" t="s">
        <v>9</v>
      </c>
      <c r="BA741" s="4" t="s">
        <v>9</v>
      </c>
      <c r="BB741" s="103">
        <v>0</v>
      </c>
      <c r="BC741" s="102"/>
      <c r="BD741" s="4" t="s">
        <v>9</v>
      </c>
      <c r="BE741" s="102"/>
      <c r="BF741" s="102"/>
      <c r="BG741" s="4" t="s">
        <v>9</v>
      </c>
      <c r="BH741" s="4" t="s">
        <v>5906</v>
      </c>
      <c r="BI741" s="4" t="s">
        <v>9</v>
      </c>
      <c r="BJ741" s="4" t="s">
        <v>9</v>
      </c>
      <c r="BK741" s="4" t="s">
        <v>9</v>
      </c>
      <c r="BL741" s="4" t="s">
        <v>9</v>
      </c>
      <c r="BM741" s="4" t="s">
        <v>9</v>
      </c>
      <c r="BN741" s="4" t="s">
        <v>5907</v>
      </c>
      <c r="BO741" s="4" t="s">
        <v>5908</v>
      </c>
      <c r="BP741" s="4" t="s">
        <v>9</v>
      </c>
      <c r="BQ741" s="4" t="s">
        <v>9</v>
      </c>
      <c r="BR741" s="4" t="s">
        <v>5902</v>
      </c>
      <c r="BS741" s="4" t="s">
        <v>9</v>
      </c>
      <c r="BT741" s="4" t="s">
        <v>9</v>
      </c>
      <c r="BU741" s="4" t="s">
        <v>9</v>
      </c>
      <c r="BV741" s="4" t="s">
        <v>9</v>
      </c>
      <c r="BW741" s="4" t="s">
        <v>9</v>
      </c>
      <c r="BX741" s="4" t="s">
        <v>5901</v>
      </c>
      <c r="BY741" s="4" t="s">
        <v>9</v>
      </c>
      <c r="BZ741" s="4" t="s">
        <v>9</v>
      </c>
      <c r="CA741" s="4" t="s">
        <v>9</v>
      </c>
      <c r="CB741" s="4" t="s">
        <v>9</v>
      </c>
      <c r="CC741" s="4" t="s">
        <v>9</v>
      </c>
      <c r="CD741" s="4" t="s">
        <v>9</v>
      </c>
      <c r="CE741" s="4" t="s">
        <v>9</v>
      </c>
      <c r="CF741" s="4" t="s">
        <v>5902</v>
      </c>
      <c r="CG741" s="4" t="s">
        <v>9</v>
      </c>
      <c r="CH741" s="4" t="s">
        <v>9</v>
      </c>
      <c r="CI741" s="4" t="s">
        <v>9</v>
      </c>
      <c r="CJ741" s="4" t="s">
        <v>9</v>
      </c>
      <c r="CK741" s="104">
        <v>0.51765046296296002</v>
      </c>
      <c r="CL741" s="104">
        <v>0</v>
      </c>
      <c r="CM741" s="4" t="s">
        <v>9</v>
      </c>
      <c r="CN741" s="4" t="s">
        <v>5902</v>
      </c>
      <c r="CO741" s="4" t="s">
        <v>9</v>
      </c>
      <c r="CP741" s="4" t="s">
        <v>9</v>
      </c>
      <c r="CQ741" s="4" t="s">
        <v>9</v>
      </c>
      <c r="CR741" s="4" t="s">
        <v>9</v>
      </c>
      <c r="CS741" s="4" t="s">
        <v>9</v>
      </c>
      <c r="CT741" s="4" t="s">
        <v>9</v>
      </c>
      <c r="CU741" s="4" t="s">
        <v>9</v>
      </c>
      <c r="CV741" s="4" t="s">
        <v>11</v>
      </c>
      <c r="CW741" s="4" t="s">
        <v>5909</v>
      </c>
      <c r="CX741" s="4" t="s">
        <v>9</v>
      </c>
      <c r="CY741" s="4" t="s">
        <v>9</v>
      </c>
      <c r="CZ741" s="4" t="s">
        <v>9</v>
      </c>
      <c r="DA741" s="4" t="s">
        <v>9</v>
      </c>
      <c r="DB741" s="4" t="s">
        <v>9</v>
      </c>
      <c r="DC741" s="102"/>
      <c r="DE741" s="8" t="str">
        <f t="shared" si="22"/>
        <v>XSP025</v>
      </c>
      <c r="DF741" s="8" t="str">
        <f t="shared" si="23"/>
        <v>Project Yellow</v>
      </c>
    </row>
    <row r="742" spans="1:110">
      <c r="A742" s="4" t="s">
        <v>6648</v>
      </c>
      <c r="B742" s="4" t="s">
        <v>5899</v>
      </c>
      <c r="C742" s="4" t="s">
        <v>4955</v>
      </c>
      <c r="D742" s="4" t="s">
        <v>9</v>
      </c>
      <c r="E742" s="4" t="s">
        <v>5900</v>
      </c>
      <c r="F742" s="102">
        <v>44502</v>
      </c>
      <c r="G742" s="4" t="s">
        <v>9</v>
      </c>
      <c r="H742" s="102"/>
      <c r="I742" s="4" t="s">
        <v>7416</v>
      </c>
      <c r="J742" s="4" t="s">
        <v>9</v>
      </c>
      <c r="K742" s="4" t="s">
        <v>5002</v>
      </c>
      <c r="L742" s="4" t="s">
        <v>9</v>
      </c>
      <c r="M742" s="4" t="s">
        <v>9</v>
      </c>
      <c r="N742" s="4" t="s">
        <v>5002</v>
      </c>
      <c r="O742" s="4" t="s">
        <v>4955</v>
      </c>
      <c r="P742" s="4" t="s">
        <v>5901</v>
      </c>
      <c r="Q742" s="4" t="s">
        <v>9</v>
      </c>
      <c r="R742" s="4" t="s">
        <v>9</v>
      </c>
      <c r="S742" s="4" t="s">
        <v>11</v>
      </c>
      <c r="T742" s="4" t="s">
        <v>1449</v>
      </c>
      <c r="U742" s="4" t="s">
        <v>5902</v>
      </c>
      <c r="V742" s="102"/>
      <c r="W742" s="4" t="s">
        <v>5902</v>
      </c>
      <c r="X742" s="4" t="s">
        <v>9</v>
      </c>
      <c r="Y742" s="4" t="s">
        <v>11</v>
      </c>
      <c r="Z742" s="4" t="s">
        <v>9</v>
      </c>
      <c r="AA742" s="4" t="s">
        <v>9</v>
      </c>
      <c r="AB742" s="102"/>
      <c r="AC742" s="102"/>
      <c r="AD742" s="102"/>
      <c r="AE742" s="102">
        <v>44502</v>
      </c>
      <c r="AF742" s="102"/>
      <c r="AG742" s="102"/>
      <c r="AH742" s="4" t="s">
        <v>5903</v>
      </c>
      <c r="AI742" s="4" t="s">
        <v>9</v>
      </c>
      <c r="AJ742" s="4" t="s">
        <v>9</v>
      </c>
      <c r="AK742" s="4" t="s">
        <v>9</v>
      </c>
      <c r="AL742" s="4" t="s">
        <v>5904</v>
      </c>
      <c r="AM742" s="4" t="s">
        <v>5905</v>
      </c>
      <c r="AN742" s="4" t="s">
        <v>9</v>
      </c>
      <c r="AO742" s="4" t="s">
        <v>9</v>
      </c>
      <c r="AP742" s="4" t="s">
        <v>5902</v>
      </c>
      <c r="AQ742" s="4" t="s">
        <v>9</v>
      </c>
      <c r="AR742" s="4" t="s">
        <v>9</v>
      </c>
      <c r="AS742" s="4" t="s">
        <v>9</v>
      </c>
      <c r="AT742" s="4" t="s">
        <v>9</v>
      </c>
      <c r="AU742" s="4" t="s">
        <v>9</v>
      </c>
      <c r="AV742" s="102"/>
      <c r="AW742" s="4" t="s">
        <v>5902</v>
      </c>
      <c r="AX742" s="4" t="s">
        <v>9</v>
      </c>
      <c r="AY742" s="4" t="s">
        <v>9</v>
      </c>
      <c r="AZ742" s="4" t="s">
        <v>9</v>
      </c>
      <c r="BA742" s="4" t="s">
        <v>9</v>
      </c>
      <c r="BB742" s="103">
        <v>0</v>
      </c>
      <c r="BC742" s="102"/>
      <c r="BD742" s="4" t="s">
        <v>9</v>
      </c>
      <c r="BE742" s="102"/>
      <c r="BF742" s="102"/>
      <c r="BG742" s="4" t="s">
        <v>9</v>
      </c>
      <c r="BH742" s="4" t="s">
        <v>5906</v>
      </c>
      <c r="BI742" s="4" t="s">
        <v>9</v>
      </c>
      <c r="BJ742" s="4" t="s">
        <v>9</v>
      </c>
      <c r="BK742" s="4" t="s">
        <v>9</v>
      </c>
      <c r="BL742" s="4" t="s">
        <v>9</v>
      </c>
      <c r="BM742" s="4" t="s">
        <v>9</v>
      </c>
      <c r="BN742" s="4" t="s">
        <v>5907</v>
      </c>
      <c r="BO742" s="4" t="s">
        <v>5908</v>
      </c>
      <c r="BP742" s="4" t="s">
        <v>9</v>
      </c>
      <c r="BQ742" s="4" t="s">
        <v>9</v>
      </c>
      <c r="BR742" s="4" t="s">
        <v>5902</v>
      </c>
      <c r="BS742" s="4" t="s">
        <v>9</v>
      </c>
      <c r="BT742" s="4" t="s">
        <v>9</v>
      </c>
      <c r="BU742" s="4" t="s">
        <v>9</v>
      </c>
      <c r="BV742" s="4" t="s">
        <v>9</v>
      </c>
      <c r="BW742" s="4" t="s">
        <v>9</v>
      </c>
      <c r="BX742" s="4" t="s">
        <v>5901</v>
      </c>
      <c r="BY742" s="4" t="s">
        <v>9</v>
      </c>
      <c r="BZ742" s="4" t="s">
        <v>9</v>
      </c>
      <c r="CA742" s="4" t="s">
        <v>9</v>
      </c>
      <c r="CB742" s="4" t="s">
        <v>9</v>
      </c>
      <c r="CC742" s="4" t="s">
        <v>9</v>
      </c>
      <c r="CD742" s="4" t="s">
        <v>9</v>
      </c>
      <c r="CE742" s="4" t="s">
        <v>9</v>
      </c>
      <c r="CF742" s="4" t="s">
        <v>5902</v>
      </c>
      <c r="CG742" s="4" t="s">
        <v>9</v>
      </c>
      <c r="CH742" s="4" t="s">
        <v>9</v>
      </c>
      <c r="CI742" s="4" t="s">
        <v>9</v>
      </c>
      <c r="CJ742" s="4" t="s">
        <v>9</v>
      </c>
      <c r="CK742" s="104">
        <v>0.51765046296296002</v>
      </c>
      <c r="CL742" s="104">
        <v>0</v>
      </c>
      <c r="CM742" s="4" t="s">
        <v>9</v>
      </c>
      <c r="CN742" s="4" t="s">
        <v>5902</v>
      </c>
      <c r="CO742" s="4" t="s">
        <v>9</v>
      </c>
      <c r="CP742" s="4" t="s">
        <v>9</v>
      </c>
      <c r="CQ742" s="4" t="s">
        <v>9</v>
      </c>
      <c r="CR742" s="4" t="s">
        <v>9</v>
      </c>
      <c r="CS742" s="4" t="s">
        <v>9</v>
      </c>
      <c r="CT742" s="4" t="s">
        <v>9</v>
      </c>
      <c r="CU742" s="4" t="s">
        <v>9</v>
      </c>
      <c r="CV742" s="4" t="s">
        <v>11</v>
      </c>
      <c r="CW742" s="4" t="s">
        <v>5909</v>
      </c>
      <c r="CX742" s="4" t="s">
        <v>9</v>
      </c>
      <c r="CY742" s="4" t="s">
        <v>9</v>
      </c>
      <c r="CZ742" s="4" t="s">
        <v>9</v>
      </c>
      <c r="DA742" s="4" t="s">
        <v>9</v>
      </c>
      <c r="DB742" s="4" t="s">
        <v>9</v>
      </c>
      <c r="DC742" s="102"/>
      <c r="DE742" s="8" t="str">
        <f t="shared" si="22"/>
        <v>XTC100</v>
      </c>
      <c r="DF742" s="8" t="str">
        <f t="shared" si="23"/>
        <v>Contaminants Testing - DCD, phtha</v>
      </c>
    </row>
    <row r="743" spans="1:110">
      <c r="A743" s="4" t="s">
        <v>6649</v>
      </c>
      <c r="B743" s="4" t="s">
        <v>5899</v>
      </c>
      <c r="C743" s="4" t="s">
        <v>4955</v>
      </c>
      <c r="D743" s="4" t="s">
        <v>9</v>
      </c>
      <c r="E743" s="4" t="s">
        <v>5900</v>
      </c>
      <c r="F743" s="102">
        <v>44502</v>
      </c>
      <c r="G743" s="4" t="s">
        <v>9</v>
      </c>
      <c r="H743" s="102"/>
      <c r="I743" s="4" t="s">
        <v>7417</v>
      </c>
      <c r="J743" s="4" t="s">
        <v>9</v>
      </c>
      <c r="K743" s="4" t="s">
        <v>5002</v>
      </c>
      <c r="L743" s="4" t="s">
        <v>9</v>
      </c>
      <c r="M743" s="4" t="s">
        <v>9</v>
      </c>
      <c r="N743" s="4" t="s">
        <v>5002</v>
      </c>
      <c r="O743" s="4" t="s">
        <v>4955</v>
      </c>
      <c r="P743" s="4" t="s">
        <v>5901</v>
      </c>
      <c r="Q743" s="4" t="s">
        <v>9</v>
      </c>
      <c r="R743" s="4" t="s">
        <v>9</v>
      </c>
      <c r="S743" s="4" t="s">
        <v>11</v>
      </c>
      <c r="T743" s="4" t="s">
        <v>1449</v>
      </c>
      <c r="U743" s="4" t="s">
        <v>5902</v>
      </c>
      <c r="V743" s="102"/>
      <c r="W743" s="4" t="s">
        <v>5902</v>
      </c>
      <c r="X743" s="4" t="s">
        <v>9</v>
      </c>
      <c r="Y743" s="4" t="s">
        <v>11</v>
      </c>
      <c r="Z743" s="4" t="s">
        <v>9</v>
      </c>
      <c r="AA743" s="4" t="s">
        <v>9</v>
      </c>
      <c r="AB743" s="102"/>
      <c r="AC743" s="102"/>
      <c r="AD743" s="102"/>
      <c r="AE743" s="102">
        <v>44502</v>
      </c>
      <c r="AF743" s="102"/>
      <c r="AG743" s="102"/>
      <c r="AH743" s="4" t="s">
        <v>5903</v>
      </c>
      <c r="AI743" s="4" t="s">
        <v>9</v>
      </c>
      <c r="AJ743" s="4" t="s">
        <v>9</v>
      </c>
      <c r="AK743" s="4" t="s">
        <v>9</v>
      </c>
      <c r="AL743" s="4" t="s">
        <v>5904</v>
      </c>
      <c r="AM743" s="4" t="s">
        <v>5905</v>
      </c>
      <c r="AN743" s="4" t="s">
        <v>9</v>
      </c>
      <c r="AO743" s="4" t="s">
        <v>9</v>
      </c>
      <c r="AP743" s="4" t="s">
        <v>5902</v>
      </c>
      <c r="AQ743" s="4" t="s">
        <v>9</v>
      </c>
      <c r="AR743" s="4" t="s">
        <v>9</v>
      </c>
      <c r="AS743" s="4" t="s">
        <v>9</v>
      </c>
      <c r="AT743" s="4" t="s">
        <v>9</v>
      </c>
      <c r="AU743" s="4" t="s">
        <v>9</v>
      </c>
      <c r="AV743" s="102"/>
      <c r="AW743" s="4" t="s">
        <v>5902</v>
      </c>
      <c r="AX743" s="4" t="s">
        <v>9</v>
      </c>
      <c r="AY743" s="4" t="s">
        <v>9</v>
      </c>
      <c r="AZ743" s="4" t="s">
        <v>9</v>
      </c>
      <c r="BA743" s="4" t="s">
        <v>9</v>
      </c>
      <c r="BB743" s="103">
        <v>0</v>
      </c>
      <c r="BC743" s="102"/>
      <c r="BD743" s="4" t="s">
        <v>9</v>
      </c>
      <c r="BE743" s="102"/>
      <c r="BF743" s="102"/>
      <c r="BG743" s="4" t="s">
        <v>9</v>
      </c>
      <c r="BH743" s="4" t="s">
        <v>5906</v>
      </c>
      <c r="BI743" s="4" t="s">
        <v>9</v>
      </c>
      <c r="BJ743" s="4" t="s">
        <v>9</v>
      </c>
      <c r="BK743" s="4" t="s">
        <v>9</v>
      </c>
      <c r="BL743" s="4" t="s">
        <v>9</v>
      </c>
      <c r="BM743" s="4" t="s">
        <v>9</v>
      </c>
      <c r="BN743" s="4" t="s">
        <v>5907</v>
      </c>
      <c r="BO743" s="4" t="s">
        <v>5908</v>
      </c>
      <c r="BP743" s="4" t="s">
        <v>9</v>
      </c>
      <c r="BQ743" s="4" t="s">
        <v>9</v>
      </c>
      <c r="BR743" s="4" t="s">
        <v>5902</v>
      </c>
      <c r="BS743" s="4" t="s">
        <v>9</v>
      </c>
      <c r="BT743" s="4" t="s">
        <v>9</v>
      </c>
      <c r="BU743" s="4" t="s">
        <v>9</v>
      </c>
      <c r="BV743" s="4" t="s">
        <v>9</v>
      </c>
      <c r="BW743" s="4" t="s">
        <v>9</v>
      </c>
      <c r="BX743" s="4" t="s">
        <v>5901</v>
      </c>
      <c r="BY743" s="4" t="s">
        <v>9</v>
      </c>
      <c r="BZ743" s="4" t="s">
        <v>9</v>
      </c>
      <c r="CA743" s="4" t="s">
        <v>9</v>
      </c>
      <c r="CB743" s="4" t="s">
        <v>9</v>
      </c>
      <c r="CC743" s="4" t="s">
        <v>9</v>
      </c>
      <c r="CD743" s="4" t="s">
        <v>9</v>
      </c>
      <c r="CE743" s="4" t="s">
        <v>9</v>
      </c>
      <c r="CF743" s="4" t="s">
        <v>5902</v>
      </c>
      <c r="CG743" s="4" t="s">
        <v>9</v>
      </c>
      <c r="CH743" s="4" t="s">
        <v>9</v>
      </c>
      <c r="CI743" s="4" t="s">
        <v>9</v>
      </c>
      <c r="CJ743" s="4" t="s">
        <v>9</v>
      </c>
      <c r="CK743" s="104">
        <v>0.51765046296296002</v>
      </c>
      <c r="CL743" s="104">
        <v>0</v>
      </c>
      <c r="CM743" s="4" t="s">
        <v>9</v>
      </c>
      <c r="CN743" s="4" t="s">
        <v>5902</v>
      </c>
      <c r="CO743" s="4" t="s">
        <v>9</v>
      </c>
      <c r="CP743" s="4" t="s">
        <v>9</v>
      </c>
      <c r="CQ743" s="4" t="s">
        <v>9</v>
      </c>
      <c r="CR743" s="4" t="s">
        <v>9</v>
      </c>
      <c r="CS743" s="4" t="s">
        <v>9</v>
      </c>
      <c r="CT743" s="4" t="s">
        <v>9</v>
      </c>
      <c r="CU743" s="4" t="s">
        <v>9</v>
      </c>
      <c r="CV743" s="4" t="s">
        <v>11</v>
      </c>
      <c r="CW743" s="4" t="s">
        <v>5909</v>
      </c>
      <c r="CX743" s="4" t="s">
        <v>9</v>
      </c>
      <c r="CY743" s="4" t="s">
        <v>9</v>
      </c>
      <c r="CZ743" s="4" t="s">
        <v>9</v>
      </c>
      <c r="DA743" s="4" t="s">
        <v>9</v>
      </c>
      <c r="DB743" s="4" t="s">
        <v>9</v>
      </c>
      <c r="DC743" s="102"/>
      <c r="DE743" s="8" t="str">
        <f t="shared" si="22"/>
        <v>XTC200</v>
      </c>
      <c r="DF743" s="8" t="str">
        <f t="shared" si="23"/>
        <v>Technical / NPD Raw Materials Tes</v>
      </c>
    </row>
    <row r="744" spans="1:110">
      <c r="A744" s="4" t="s">
        <v>6650</v>
      </c>
      <c r="B744" s="4" t="s">
        <v>5899</v>
      </c>
      <c r="C744" s="4" t="s">
        <v>4955</v>
      </c>
      <c r="D744" s="4" t="s">
        <v>9</v>
      </c>
      <c r="E744" s="4" t="s">
        <v>5900</v>
      </c>
      <c r="F744" s="102">
        <v>44502</v>
      </c>
      <c r="G744" s="4" t="s">
        <v>9</v>
      </c>
      <c r="H744" s="102"/>
      <c r="I744" s="4" t="s">
        <v>7418</v>
      </c>
      <c r="J744" s="4" t="s">
        <v>9</v>
      </c>
      <c r="K744" s="4" t="s">
        <v>5002</v>
      </c>
      <c r="L744" s="4" t="s">
        <v>9</v>
      </c>
      <c r="M744" s="4" t="s">
        <v>9</v>
      </c>
      <c r="N744" s="4" t="s">
        <v>5002</v>
      </c>
      <c r="O744" s="4" t="s">
        <v>4955</v>
      </c>
      <c r="P744" s="4" t="s">
        <v>5901</v>
      </c>
      <c r="Q744" s="4" t="s">
        <v>9</v>
      </c>
      <c r="R744" s="4" t="s">
        <v>9</v>
      </c>
      <c r="S744" s="4" t="s">
        <v>11</v>
      </c>
      <c r="T744" s="4" t="s">
        <v>1449</v>
      </c>
      <c r="U744" s="4" t="s">
        <v>5902</v>
      </c>
      <c r="V744" s="102"/>
      <c r="W744" s="4" t="s">
        <v>5902</v>
      </c>
      <c r="X744" s="4" t="s">
        <v>9</v>
      </c>
      <c r="Y744" s="4" t="s">
        <v>11</v>
      </c>
      <c r="Z744" s="4" t="s">
        <v>9</v>
      </c>
      <c r="AA744" s="4" t="s">
        <v>9</v>
      </c>
      <c r="AB744" s="102"/>
      <c r="AC744" s="102"/>
      <c r="AD744" s="102"/>
      <c r="AE744" s="102">
        <v>44502</v>
      </c>
      <c r="AF744" s="102"/>
      <c r="AG744" s="102"/>
      <c r="AH744" s="4" t="s">
        <v>5903</v>
      </c>
      <c r="AI744" s="4" t="s">
        <v>9</v>
      </c>
      <c r="AJ744" s="4" t="s">
        <v>9</v>
      </c>
      <c r="AK744" s="4" t="s">
        <v>9</v>
      </c>
      <c r="AL744" s="4" t="s">
        <v>5904</v>
      </c>
      <c r="AM744" s="4" t="s">
        <v>5905</v>
      </c>
      <c r="AN744" s="4" t="s">
        <v>9</v>
      </c>
      <c r="AO744" s="4" t="s">
        <v>9</v>
      </c>
      <c r="AP744" s="4" t="s">
        <v>5902</v>
      </c>
      <c r="AQ744" s="4" t="s">
        <v>9</v>
      </c>
      <c r="AR744" s="4" t="s">
        <v>9</v>
      </c>
      <c r="AS744" s="4" t="s">
        <v>9</v>
      </c>
      <c r="AT744" s="4" t="s">
        <v>9</v>
      </c>
      <c r="AU744" s="4" t="s">
        <v>9</v>
      </c>
      <c r="AV744" s="102"/>
      <c r="AW744" s="4" t="s">
        <v>5902</v>
      </c>
      <c r="AX744" s="4" t="s">
        <v>9</v>
      </c>
      <c r="AY744" s="4" t="s">
        <v>9</v>
      </c>
      <c r="AZ744" s="4" t="s">
        <v>9</v>
      </c>
      <c r="BA744" s="4" t="s">
        <v>9</v>
      </c>
      <c r="BB744" s="103">
        <v>0</v>
      </c>
      <c r="BC744" s="102"/>
      <c r="BD744" s="4" t="s">
        <v>9</v>
      </c>
      <c r="BE744" s="102"/>
      <c r="BF744" s="102"/>
      <c r="BG744" s="4" t="s">
        <v>9</v>
      </c>
      <c r="BH744" s="4" t="s">
        <v>5906</v>
      </c>
      <c r="BI744" s="4" t="s">
        <v>9</v>
      </c>
      <c r="BJ744" s="4" t="s">
        <v>9</v>
      </c>
      <c r="BK744" s="4" t="s">
        <v>9</v>
      </c>
      <c r="BL744" s="4" t="s">
        <v>9</v>
      </c>
      <c r="BM744" s="4" t="s">
        <v>9</v>
      </c>
      <c r="BN744" s="4" t="s">
        <v>5907</v>
      </c>
      <c r="BO744" s="4" t="s">
        <v>5908</v>
      </c>
      <c r="BP744" s="4" t="s">
        <v>9</v>
      </c>
      <c r="BQ744" s="4" t="s">
        <v>9</v>
      </c>
      <c r="BR744" s="4" t="s">
        <v>5902</v>
      </c>
      <c r="BS744" s="4" t="s">
        <v>9</v>
      </c>
      <c r="BT744" s="4" t="s">
        <v>9</v>
      </c>
      <c r="BU744" s="4" t="s">
        <v>9</v>
      </c>
      <c r="BV744" s="4" t="s">
        <v>9</v>
      </c>
      <c r="BW744" s="4" t="s">
        <v>9</v>
      </c>
      <c r="BX744" s="4" t="s">
        <v>5901</v>
      </c>
      <c r="BY744" s="4" t="s">
        <v>9</v>
      </c>
      <c r="BZ744" s="4" t="s">
        <v>9</v>
      </c>
      <c r="CA744" s="4" t="s">
        <v>9</v>
      </c>
      <c r="CB744" s="4" t="s">
        <v>9</v>
      </c>
      <c r="CC744" s="4" t="s">
        <v>9</v>
      </c>
      <c r="CD744" s="4" t="s">
        <v>9</v>
      </c>
      <c r="CE744" s="4" t="s">
        <v>9</v>
      </c>
      <c r="CF744" s="4" t="s">
        <v>5902</v>
      </c>
      <c r="CG744" s="4" t="s">
        <v>9</v>
      </c>
      <c r="CH744" s="4" t="s">
        <v>9</v>
      </c>
      <c r="CI744" s="4" t="s">
        <v>9</v>
      </c>
      <c r="CJ744" s="4" t="s">
        <v>9</v>
      </c>
      <c r="CK744" s="104">
        <v>0.51765046296296002</v>
      </c>
      <c r="CL744" s="104">
        <v>0</v>
      </c>
      <c r="CM744" s="4" t="s">
        <v>9</v>
      </c>
      <c r="CN744" s="4" t="s">
        <v>5902</v>
      </c>
      <c r="CO744" s="4" t="s">
        <v>9</v>
      </c>
      <c r="CP744" s="4" t="s">
        <v>9</v>
      </c>
      <c r="CQ744" s="4" t="s">
        <v>9</v>
      </c>
      <c r="CR744" s="4" t="s">
        <v>9</v>
      </c>
      <c r="CS744" s="4" t="s">
        <v>9</v>
      </c>
      <c r="CT744" s="4" t="s">
        <v>9</v>
      </c>
      <c r="CU744" s="4" t="s">
        <v>9</v>
      </c>
      <c r="CV744" s="4" t="s">
        <v>11</v>
      </c>
      <c r="CW744" s="4" t="s">
        <v>5909</v>
      </c>
      <c r="CX744" s="4" t="s">
        <v>9</v>
      </c>
      <c r="CY744" s="4" t="s">
        <v>9</v>
      </c>
      <c r="CZ744" s="4" t="s">
        <v>9</v>
      </c>
      <c r="DA744" s="4" t="s">
        <v>9</v>
      </c>
      <c r="DB744" s="4" t="s">
        <v>9</v>
      </c>
      <c r="DC744" s="102"/>
      <c r="DE744" s="8" t="str">
        <f t="shared" si="22"/>
        <v>XTC300</v>
      </c>
      <c r="DF744" s="8" t="str">
        <f t="shared" si="23"/>
        <v>External Test Validation for Chin</v>
      </c>
    </row>
    <row r="745" spans="1:110">
      <c r="A745" s="4" t="s">
        <v>6651</v>
      </c>
      <c r="B745" s="4" t="s">
        <v>5899</v>
      </c>
      <c r="C745" s="4" t="s">
        <v>4955</v>
      </c>
      <c r="D745" s="4" t="s">
        <v>9</v>
      </c>
      <c r="E745" s="4" t="s">
        <v>5900</v>
      </c>
      <c r="F745" s="102">
        <v>44502</v>
      </c>
      <c r="G745" s="4" t="s">
        <v>9</v>
      </c>
      <c r="H745" s="102"/>
      <c r="I745" s="4" t="s">
        <v>7419</v>
      </c>
      <c r="J745" s="4" t="s">
        <v>9</v>
      </c>
      <c r="K745" s="4" t="s">
        <v>5002</v>
      </c>
      <c r="L745" s="4" t="s">
        <v>9</v>
      </c>
      <c r="M745" s="4" t="s">
        <v>9</v>
      </c>
      <c r="N745" s="4" t="s">
        <v>5002</v>
      </c>
      <c r="O745" s="4" t="s">
        <v>4955</v>
      </c>
      <c r="P745" s="4" t="s">
        <v>5901</v>
      </c>
      <c r="Q745" s="4" t="s">
        <v>9</v>
      </c>
      <c r="R745" s="4" t="s">
        <v>9</v>
      </c>
      <c r="S745" s="4" t="s">
        <v>11</v>
      </c>
      <c r="T745" s="4" t="s">
        <v>1449</v>
      </c>
      <c r="U745" s="4" t="s">
        <v>5902</v>
      </c>
      <c r="V745" s="102"/>
      <c r="W745" s="4" t="s">
        <v>5902</v>
      </c>
      <c r="X745" s="4" t="s">
        <v>9</v>
      </c>
      <c r="Y745" s="4" t="s">
        <v>11</v>
      </c>
      <c r="Z745" s="4" t="s">
        <v>9</v>
      </c>
      <c r="AA745" s="4" t="s">
        <v>9</v>
      </c>
      <c r="AB745" s="102"/>
      <c r="AC745" s="102"/>
      <c r="AD745" s="102"/>
      <c r="AE745" s="102">
        <v>44502</v>
      </c>
      <c r="AF745" s="102"/>
      <c r="AG745" s="102"/>
      <c r="AH745" s="4" t="s">
        <v>5903</v>
      </c>
      <c r="AI745" s="4" t="s">
        <v>9</v>
      </c>
      <c r="AJ745" s="4" t="s">
        <v>9</v>
      </c>
      <c r="AK745" s="4" t="s">
        <v>9</v>
      </c>
      <c r="AL745" s="4" t="s">
        <v>5904</v>
      </c>
      <c r="AM745" s="4" t="s">
        <v>5905</v>
      </c>
      <c r="AN745" s="4" t="s">
        <v>9</v>
      </c>
      <c r="AO745" s="4" t="s">
        <v>9</v>
      </c>
      <c r="AP745" s="4" t="s">
        <v>5902</v>
      </c>
      <c r="AQ745" s="4" t="s">
        <v>9</v>
      </c>
      <c r="AR745" s="4" t="s">
        <v>9</v>
      </c>
      <c r="AS745" s="4" t="s">
        <v>9</v>
      </c>
      <c r="AT745" s="4" t="s">
        <v>9</v>
      </c>
      <c r="AU745" s="4" t="s">
        <v>9</v>
      </c>
      <c r="AV745" s="102"/>
      <c r="AW745" s="4" t="s">
        <v>5902</v>
      </c>
      <c r="AX745" s="4" t="s">
        <v>9</v>
      </c>
      <c r="AY745" s="4" t="s">
        <v>9</v>
      </c>
      <c r="AZ745" s="4" t="s">
        <v>9</v>
      </c>
      <c r="BA745" s="4" t="s">
        <v>9</v>
      </c>
      <c r="BB745" s="103">
        <v>0</v>
      </c>
      <c r="BC745" s="102"/>
      <c r="BD745" s="4" t="s">
        <v>9</v>
      </c>
      <c r="BE745" s="102"/>
      <c r="BF745" s="102"/>
      <c r="BG745" s="4" t="s">
        <v>9</v>
      </c>
      <c r="BH745" s="4" t="s">
        <v>5906</v>
      </c>
      <c r="BI745" s="4" t="s">
        <v>9</v>
      </c>
      <c r="BJ745" s="4" t="s">
        <v>9</v>
      </c>
      <c r="BK745" s="4" t="s">
        <v>9</v>
      </c>
      <c r="BL745" s="4" t="s">
        <v>9</v>
      </c>
      <c r="BM745" s="4" t="s">
        <v>9</v>
      </c>
      <c r="BN745" s="4" t="s">
        <v>5907</v>
      </c>
      <c r="BO745" s="4" t="s">
        <v>5908</v>
      </c>
      <c r="BP745" s="4" t="s">
        <v>9</v>
      </c>
      <c r="BQ745" s="4" t="s">
        <v>9</v>
      </c>
      <c r="BR745" s="4" t="s">
        <v>5902</v>
      </c>
      <c r="BS745" s="4" t="s">
        <v>9</v>
      </c>
      <c r="BT745" s="4" t="s">
        <v>9</v>
      </c>
      <c r="BU745" s="4" t="s">
        <v>9</v>
      </c>
      <c r="BV745" s="4" t="s">
        <v>9</v>
      </c>
      <c r="BW745" s="4" t="s">
        <v>9</v>
      </c>
      <c r="BX745" s="4" t="s">
        <v>5901</v>
      </c>
      <c r="BY745" s="4" t="s">
        <v>9</v>
      </c>
      <c r="BZ745" s="4" t="s">
        <v>9</v>
      </c>
      <c r="CA745" s="4" t="s">
        <v>9</v>
      </c>
      <c r="CB745" s="4" t="s">
        <v>9</v>
      </c>
      <c r="CC745" s="4" t="s">
        <v>9</v>
      </c>
      <c r="CD745" s="4" t="s">
        <v>9</v>
      </c>
      <c r="CE745" s="4" t="s">
        <v>9</v>
      </c>
      <c r="CF745" s="4" t="s">
        <v>5902</v>
      </c>
      <c r="CG745" s="4" t="s">
        <v>9</v>
      </c>
      <c r="CH745" s="4" t="s">
        <v>9</v>
      </c>
      <c r="CI745" s="4" t="s">
        <v>9</v>
      </c>
      <c r="CJ745" s="4" t="s">
        <v>9</v>
      </c>
      <c r="CK745" s="104">
        <v>0.51765046296296002</v>
      </c>
      <c r="CL745" s="104">
        <v>0</v>
      </c>
      <c r="CM745" s="4" t="s">
        <v>9</v>
      </c>
      <c r="CN745" s="4" t="s">
        <v>5902</v>
      </c>
      <c r="CO745" s="4" t="s">
        <v>9</v>
      </c>
      <c r="CP745" s="4" t="s">
        <v>9</v>
      </c>
      <c r="CQ745" s="4" t="s">
        <v>9</v>
      </c>
      <c r="CR745" s="4" t="s">
        <v>9</v>
      </c>
      <c r="CS745" s="4" t="s">
        <v>9</v>
      </c>
      <c r="CT745" s="4" t="s">
        <v>9</v>
      </c>
      <c r="CU745" s="4" t="s">
        <v>9</v>
      </c>
      <c r="CV745" s="4" t="s">
        <v>11</v>
      </c>
      <c r="CW745" s="4" t="s">
        <v>5909</v>
      </c>
      <c r="CX745" s="4" t="s">
        <v>9</v>
      </c>
      <c r="CY745" s="4" t="s">
        <v>9</v>
      </c>
      <c r="CZ745" s="4" t="s">
        <v>9</v>
      </c>
      <c r="DA745" s="4" t="s">
        <v>9</v>
      </c>
      <c r="DB745" s="4" t="s">
        <v>9</v>
      </c>
      <c r="DC745" s="102"/>
      <c r="DE745" s="8" t="str">
        <f t="shared" si="22"/>
        <v>XTC400</v>
      </c>
      <c r="DF745" s="8" t="str">
        <f t="shared" si="23"/>
        <v>Blend Homogeneity Testing</v>
      </c>
    </row>
    <row r="746" spans="1:110">
      <c r="A746" s="4" t="s">
        <v>6652</v>
      </c>
      <c r="B746" s="4" t="s">
        <v>5899</v>
      </c>
      <c r="C746" s="4" t="s">
        <v>4955</v>
      </c>
      <c r="D746" s="4" t="s">
        <v>9</v>
      </c>
      <c r="E746" s="4" t="s">
        <v>5900</v>
      </c>
      <c r="F746" s="102">
        <v>44502</v>
      </c>
      <c r="G746" s="4" t="s">
        <v>9</v>
      </c>
      <c r="H746" s="102"/>
      <c r="I746" s="4" t="s">
        <v>7420</v>
      </c>
      <c r="J746" s="4" t="s">
        <v>9</v>
      </c>
      <c r="K746" s="4" t="s">
        <v>5002</v>
      </c>
      <c r="L746" s="4" t="s">
        <v>9</v>
      </c>
      <c r="M746" s="4" t="s">
        <v>9</v>
      </c>
      <c r="N746" s="4" t="s">
        <v>5002</v>
      </c>
      <c r="O746" s="4" t="s">
        <v>4955</v>
      </c>
      <c r="P746" s="4" t="s">
        <v>5901</v>
      </c>
      <c r="Q746" s="4" t="s">
        <v>9</v>
      </c>
      <c r="R746" s="4" t="s">
        <v>9</v>
      </c>
      <c r="S746" s="4" t="s">
        <v>11</v>
      </c>
      <c r="T746" s="4" t="s">
        <v>1449</v>
      </c>
      <c r="U746" s="4" t="s">
        <v>5902</v>
      </c>
      <c r="V746" s="102"/>
      <c r="W746" s="4" t="s">
        <v>5902</v>
      </c>
      <c r="X746" s="4" t="s">
        <v>9</v>
      </c>
      <c r="Y746" s="4" t="s">
        <v>11</v>
      </c>
      <c r="Z746" s="4" t="s">
        <v>9</v>
      </c>
      <c r="AA746" s="4" t="s">
        <v>9</v>
      </c>
      <c r="AB746" s="102"/>
      <c r="AC746" s="102"/>
      <c r="AD746" s="102"/>
      <c r="AE746" s="102">
        <v>44502</v>
      </c>
      <c r="AF746" s="102"/>
      <c r="AG746" s="102"/>
      <c r="AH746" s="4" t="s">
        <v>5903</v>
      </c>
      <c r="AI746" s="4" t="s">
        <v>9</v>
      </c>
      <c r="AJ746" s="4" t="s">
        <v>9</v>
      </c>
      <c r="AK746" s="4" t="s">
        <v>9</v>
      </c>
      <c r="AL746" s="4" t="s">
        <v>5904</v>
      </c>
      <c r="AM746" s="4" t="s">
        <v>5905</v>
      </c>
      <c r="AN746" s="4" t="s">
        <v>9</v>
      </c>
      <c r="AO746" s="4" t="s">
        <v>9</v>
      </c>
      <c r="AP746" s="4" t="s">
        <v>5902</v>
      </c>
      <c r="AQ746" s="4" t="s">
        <v>9</v>
      </c>
      <c r="AR746" s="4" t="s">
        <v>9</v>
      </c>
      <c r="AS746" s="4" t="s">
        <v>9</v>
      </c>
      <c r="AT746" s="4" t="s">
        <v>9</v>
      </c>
      <c r="AU746" s="4" t="s">
        <v>9</v>
      </c>
      <c r="AV746" s="102"/>
      <c r="AW746" s="4" t="s">
        <v>5902</v>
      </c>
      <c r="AX746" s="4" t="s">
        <v>9</v>
      </c>
      <c r="AY746" s="4" t="s">
        <v>9</v>
      </c>
      <c r="AZ746" s="4" t="s">
        <v>9</v>
      </c>
      <c r="BA746" s="4" t="s">
        <v>9</v>
      </c>
      <c r="BB746" s="103">
        <v>0</v>
      </c>
      <c r="BC746" s="102"/>
      <c r="BD746" s="4" t="s">
        <v>9</v>
      </c>
      <c r="BE746" s="102"/>
      <c r="BF746" s="102"/>
      <c r="BG746" s="4" t="s">
        <v>9</v>
      </c>
      <c r="BH746" s="4" t="s">
        <v>5906</v>
      </c>
      <c r="BI746" s="4" t="s">
        <v>9</v>
      </c>
      <c r="BJ746" s="4" t="s">
        <v>9</v>
      </c>
      <c r="BK746" s="4" t="s">
        <v>9</v>
      </c>
      <c r="BL746" s="4" t="s">
        <v>9</v>
      </c>
      <c r="BM746" s="4" t="s">
        <v>9</v>
      </c>
      <c r="BN746" s="4" t="s">
        <v>5907</v>
      </c>
      <c r="BO746" s="4" t="s">
        <v>5908</v>
      </c>
      <c r="BP746" s="4" t="s">
        <v>9</v>
      </c>
      <c r="BQ746" s="4" t="s">
        <v>9</v>
      </c>
      <c r="BR746" s="4" t="s">
        <v>5902</v>
      </c>
      <c r="BS746" s="4" t="s">
        <v>9</v>
      </c>
      <c r="BT746" s="4" t="s">
        <v>9</v>
      </c>
      <c r="BU746" s="4" t="s">
        <v>9</v>
      </c>
      <c r="BV746" s="4" t="s">
        <v>9</v>
      </c>
      <c r="BW746" s="4" t="s">
        <v>9</v>
      </c>
      <c r="BX746" s="4" t="s">
        <v>5901</v>
      </c>
      <c r="BY746" s="4" t="s">
        <v>9</v>
      </c>
      <c r="BZ746" s="4" t="s">
        <v>9</v>
      </c>
      <c r="CA746" s="4" t="s">
        <v>9</v>
      </c>
      <c r="CB746" s="4" t="s">
        <v>9</v>
      </c>
      <c r="CC746" s="4" t="s">
        <v>9</v>
      </c>
      <c r="CD746" s="4" t="s">
        <v>9</v>
      </c>
      <c r="CE746" s="4" t="s">
        <v>9</v>
      </c>
      <c r="CF746" s="4" t="s">
        <v>5902</v>
      </c>
      <c r="CG746" s="4" t="s">
        <v>9</v>
      </c>
      <c r="CH746" s="4" t="s">
        <v>9</v>
      </c>
      <c r="CI746" s="4" t="s">
        <v>9</v>
      </c>
      <c r="CJ746" s="4" t="s">
        <v>9</v>
      </c>
      <c r="CK746" s="104">
        <v>0.51765046296296002</v>
      </c>
      <c r="CL746" s="104">
        <v>0</v>
      </c>
      <c r="CM746" s="4" t="s">
        <v>9</v>
      </c>
      <c r="CN746" s="4" t="s">
        <v>5902</v>
      </c>
      <c r="CO746" s="4" t="s">
        <v>9</v>
      </c>
      <c r="CP746" s="4" t="s">
        <v>9</v>
      </c>
      <c r="CQ746" s="4" t="s">
        <v>9</v>
      </c>
      <c r="CR746" s="4" t="s">
        <v>9</v>
      </c>
      <c r="CS746" s="4" t="s">
        <v>9</v>
      </c>
      <c r="CT746" s="4" t="s">
        <v>9</v>
      </c>
      <c r="CU746" s="4" t="s">
        <v>9</v>
      </c>
      <c r="CV746" s="4" t="s">
        <v>11</v>
      </c>
      <c r="CW746" s="4" t="s">
        <v>5909</v>
      </c>
      <c r="CX746" s="4" t="s">
        <v>9</v>
      </c>
      <c r="CY746" s="4" t="s">
        <v>9</v>
      </c>
      <c r="CZ746" s="4" t="s">
        <v>9</v>
      </c>
      <c r="DA746" s="4" t="s">
        <v>9</v>
      </c>
      <c r="DB746" s="4" t="s">
        <v>9</v>
      </c>
      <c r="DC746" s="102"/>
      <c r="DE746" s="8" t="str">
        <f t="shared" si="22"/>
        <v>XTC500</v>
      </c>
      <c r="DF746" s="8" t="str">
        <f t="shared" si="23"/>
        <v>Liquid Lactoferrin Development Te</v>
      </c>
    </row>
    <row r="747" spans="1:110">
      <c r="A747" s="4" t="s">
        <v>6653</v>
      </c>
      <c r="B747" s="4" t="s">
        <v>5899</v>
      </c>
      <c r="C747" s="4" t="s">
        <v>4955</v>
      </c>
      <c r="D747" s="4" t="s">
        <v>9</v>
      </c>
      <c r="E747" s="4" t="s">
        <v>5900</v>
      </c>
      <c r="F747" s="102">
        <v>44502</v>
      </c>
      <c r="G747" s="4" t="s">
        <v>9</v>
      </c>
      <c r="H747" s="102"/>
      <c r="I747" s="4" t="s">
        <v>7421</v>
      </c>
      <c r="J747" s="4" t="s">
        <v>9</v>
      </c>
      <c r="K747" s="4" t="s">
        <v>5002</v>
      </c>
      <c r="L747" s="4" t="s">
        <v>9</v>
      </c>
      <c r="M747" s="4" t="s">
        <v>9</v>
      </c>
      <c r="N747" s="4" t="s">
        <v>5002</v>
      </c>
      <c r="O747" s="4" t="s">
        <v>4955</v>
      </c>
      <c r="P747" s="4" t="s">
        <v>5901</v>
      </c>
      <c r="Q747" s="4" t="s">
        <v>9</v>
      </c>
      <c r="R747" s="4" t="s">
        <v>9</v>
      </c>
      <c r="S747" s="4" t="s">
        <v>11</v>
      </c>
      <c r="T747" s="4" t="s">
        <v>1449</v>
      </c>
      <c r="U747" s="4" t="s">
        <v>5902</v>
      </c>
      <c r="V747" s="102"/>
      <c r="W747" s="4" t="s">
        <v>5902</v>
      </c>
      <c r="X747" s="4" t="s">
        <v>9</v>
      </c>
      <c r="Y747" s="4" t="s">
        <v>11</v>
      </c>
      <c r="Z747" s="4" t="s">
        <v>9</v>
      </c>
      <c r="AA747" s="4" t="s">
        <v>9</v>
      </c>
      <c r="AB747" s="102"/>
      <c r="AC747" s="102"/>
      <c r="AD747" s="102"/>
      <c r="AE747" s="102">
        <v>44502</v>
      </c>
      <c r="AF747" s="102"/>
      <c r="AG747" s="102"/>
      <c r="AH747" s="4" t="s">
        <v>5903</v>
      </c>
      <c r="AI747" s="4" t="s">
        <v>9</v>
      </c>
      <c r="AJ747" s="4" t="s">
        <v>9</v>
      </c>
      <c r="AK747" s="4" t="s">
        <v>9</v>
      </c>
      <c r="AL747" s="4" t="s">
        <v>5904</v>
      </c>
      <c r="AM747" s="4" t="s">
        <v>5905</v>
      </c>
      <c r="AN747" s="4" t="s">
        <v>9</v>
      </c>
      <c r="AO747" s="4" t="s">
        <v>9</v>
      </c>
      <c r="AP747" s="4" t="s">
        <v>5902</v>
      </c>
      <c r="AQ747" s="4" t="s">
        <v>9</v>
      </c>
      <c r="AR747" s="4" t="s">
        <v>9</v>
      </c>
      <c r="AS747" s="4" t="s">
        <v>9</v>
      </c>
      <c r="AT747" s="4" t="s">
        <v>9</v>
      </c>
      <c r="AU747" s="4" t="s">
        <v>9</v>
      </c>
      <c r="AV747" s="102"/>
      <c r="AW747" s="4" t="s">
        <v>5902</v>
      </c>
      <c r="AX747" s="4" t="s">
        <v>9</v>
      </c>
      <c r="AY747" s="4" t="s">
        <v>9</v>
      </c>
      <c r="AZ747" s="4" t="s">
        <v>9</v>
      </c>
      <c r="BA747" s="4" t="s">
        <v>9</v>
      </c>
      <c r="BB747" s="103">
        <v>0</v>
      </c>
      <c r="BC747" s="102"/>
      <c r="BD747" s="4" t="s">
        <v>9</v>
      </c>
      <c r="BE747" s="102"/>
      <c r="BF747" s="102"/>
      <c r="BG747" s="4" t="s">
        <v>9</v>
      </c>
      <c r="BH747" s="4" t="s">
        <v>5906</v>
      </c>
      <c r="BI747" s="4" t="s">
        <v>9</v>
      </c>
      <c r="BJ747" s="4" t="s">
        <v>9</v>
      </c>
      <c r="BK747" s="4" t="s">
        <v>9</v>
      </c>
      <c r="BL747" s="4" t="s">
        <v>9</v>
      </c>
      <c r="BM747" s="4" t="s">
        <v>9</v>
      </c>
      <c r="BN747" s="4" t="s">
        <v>5907</v>
      </c>
      <c r="BO747" s="4" t="s">
        <v>5908</v>
      </c>
      <c r="BP747" s="4" t="s">
        <v>9</v>
      </c>
      <c r="BQ747" s="4" t="s">
        <v>9</v>
      </c>
      <c r="BR747" s="4" t="s">
        <v>5902</v>
      </c>
      <c r="BS747" s="4" t="s">
        <v>9</v>
      </c>
      <c r="BT747" s="4" t="s">
        <v>9</v>
      </c>
      <c r="BU747" s="4" t="s">
        <v>9</v>
      </c>
      <c r="BV747" s="4" t="s">
        <v>9</v>
      </c>
      <c r="BW747" s="4" t="s">
        <v>9</v>
      </c>
      <c r="BX747" s="4" t="s">
        <v>5901</v>
      </c>
      <c r="BY747" s="4" t="s">
        <v>9</v>
      </c>
      <c r="BZ747" s="4" t="s">
        <v>9</v>
      </c>
      <c r="CA747" s="4" t="s">
        <v>9</v>
      </c>
      <c r="CB747" s="4" t="s">
        <v>9</v>
      </c>
      <c r="CC747" s="4" t="s">
        <v>9</v>
      </c>
      <c r="CD747" s="4" t="s">
        <v>9</v>
      </c>
      <c r="CE747" s="4" t="s">
        <v>9</v>
      </c>
      <c r="CF747" s="4" t="s">
        <v>5902</v>
      </c>
      <c r="CG747" s="4" t="s">
        <v>9</v>
      </c>
      <c r="CH747" s="4" t="s">
        <v>9</v>
      </c>
      <c r="CI747" s="4" t="s">
        <v>9</v>
      </c>
      <c r="CJ747" s="4" t="s">
        <v>9</v>
      </c>
      <c r="CK747" s="104">
        <v>0.51765046296296002</v>
      </c>
      <c r="CL747" s="104">
        <v>0</v>
      </c>
      <c r="CM747" s="4" t="s">
        <v>9</v>
      </c>
      <c r="CN747" s="4" t="s">
        <v>5902</v>
      </c>
      <c r="CO747" s="4" t="s">
        <v>9</v>
      </c>
      <c r="CP747" s="4" t="s">
        <v>9</v>
      </c>
      <c r="CQ747" s="4" t="s">
        <v>9</v>
      </c>
      <c r="CR747" s="4" t="s">
        <v>9</v>
      </c>
      <c r="CS747" s="4" t="s">
        <v>9</v>
      </c>
      <c r="CT747" s="4" t="s">
        <v>9</v>
      </c>
      <c r="CU747" s="4" t="s">
        <v>9</v>
      </c>
      <c r="CV747" s="4" t="s">
        <v>11</v>
      </c>
      <c r="CW747" s="4" t="s">
        <v>5909</v>
      </c>
      <c r="CX747" s="4" t="s">
        <v>9</v>
      </c>
      <c r="CY747" s="4" t="s">
        <v>9</v>
      </c>
      <c r="CZ747" s="4" t="s">
        <v>9</v>
      </c>
      <c r="DA747" s="4" t="s">
        <v>9</v>
      </c>
      <c r="DB747" s="4" t="s">
        <v>9</v>
      </c>
      <c r="DC747" s="102"/>
      <c r="DE747" s="8" t="str">
        <f t="shared" si="22"/>
        <v>XTP001</v>
      </c>
      <c r="DF747" s="8" t="str">
        <f t="shared" si="23"/>
        <v>Customer Labelling</v>
      </c>
    </row>
    <row r="748" spans="1:110">
      <c r="A748" s="4" t="s">
        <v>6654</v>
      </c>
      <c r="B748" s="4" t="s">
        <v>5899</v>
      </c>
      <c r="C748" s="4" t="s">
        <v>4955</v>
      </c>
      <c r="D748" s="4" t="s">
        <v>9</v>
      </c>
      <c r="E748" s="4" t="s">
        <v>5900</v>
      </c>
      <c r="F748" s="102">
        <v>44502</v>
      </c>
      <c r="G748" s="4" t="s">
        <v>9</v>
      </c>
      <c r="H748" s="102"/>
      <c r="I748" s="4" t="s">
        <v>7422</v>
      </c>
      <c r="J748" s="4" t="s">
        <v>9</v>
      </c>
      <c r="K748" s="4" t="s">
        <v>5002</v>
      </c>
      <c r="L748" s="4" t="s">
        <v>9</v>
      </c>
      <c r="M748" s="4" t="s">
        <v>9</v>
      </c>
      <c r="N748" s="4" t="s">
        <v>5002</v>
      </c>
      <c r="O748" s="4" t="s">
        <v>4955</v>
      </c>
      <c r="P748" s="4" t="s">
        <v>5901</v>
      </c>
      <c r="Q748" s="4" t="s">
        <v>9</v>
      </c>
      <c r="R748" s="4" t="s">
        <v>9</v>
      </c>
      <c r="S748" s="4" t="s">
        <v>11</v>
      </c>
      <c r="T748" s="4" t="s">
        <v>1449</v>
      </c>
      <c r="U748" s="4" t="s">
        <v>5902</v>
      </c>
      <c r="V748" s="102"/>
      <c r="W748" s="4" t="s">
        <v>5902</v>
      </c>
      <c r="X748" s="4" t="s">
        <v>9</v>
      </c>
      <c r="Y748" s="4" t="s">
        <v>11</v>
      </c>
      <c r="Z748" s="4" t="s">
        <v>9</v>
      </c>
      <c r="AA748" s="4" t="s">
        <v>9</v>
      </c>
      <c r="AB748" s="102"/>
      <c r="AC748" s="102"/>
      <c r="AD748" s="102"/>
      <c r="AE748" s="102">
        <v>44502</v>
      </c>
      <c r="AF748" s="102"/>
      <c r="AG748" s="102"/>
      <c r="AH748" s="4" t="s">
        <v>5903</v>
      </c>
      <c r="AI748" s="4" t="s">
        <v>9</v>
      </c>
      <c r="AJ748" s="4" t="s">
        <v>9</v>
      </c>
      <c r="AK748" s="4" t="s">
        <v>9</v>
      </c>
      <c r="AL748" s="4" t="s">
        <v>5904</v>
      </c>
      <c r="AM748" s="4" t="s">
        <v>5905</v>
      </c>
      <c r="AN748" s="4" t="s">
        <v>9</v>
      </c>
      <c r="AO748" s="4" t="s">
        <v>9</v>
      </c>
      <c r="AP748" s="4" t="s">
        <v>5902</v>
      </c>
      <c r="AQ748" s="4" t="s">
        <v>9</v>
      </c>
      <c r="AR748" s="4" t="s">
        <v>9</v>
      </c>
      <c r="AS748" s="4" t="s">
        <v>9</v>
      </c>
      <c r="AT748" s="4" t="s">
        <v>9</v>
      </c>
      <c r="AU748" s="4" t="s">
        <v>9</v>
      </c>
      <c r="AV748" s="102"/>
      <c r="AW748" s="4" t="s">
        <v>5902</v>
      </c>
      <c r="AX748" s="4" t="s">
        <v>9</v>
      </c>
      <c r="AY748" s="4" t="s">
        <v>9</v>
      </c>
      <c r="AZ748" s="4" t="s">
        <v>9</v>
      </c>
      <c r="BA748" s="4" t="s">
        <v>9</v>
      </c>
      <c r="BB748" s="103">
        <v>0</v>
      </c>
      <c r="BC748" s="102"/>
      <c r="BD748" s="4" t="s">
        <v>9</v>
      </c>
      <c r="BE748" s="102"/>
      <c r="BF748" s="102"/>
      <c r="BG748" s="4" t="s">
        <v>9</v>
      </c>
      <c r="BH748" s="4" t="s">
        <v>5906</v>
      </c>
      <c r="BI748" s="4" t="s">
        <v>9</v>
      </c>
      <c r="BJ748" s="4" t="s">
        <v>9</v>
      </c>
      <c r="BK748" s="4" t="s">
        <v>9</v>
      </c>
      <c r="BL748" s="4" t="s">
        <v>9</v>
      </c>
      <c r="BM748" s="4" t="s">
        <v>9</v>
      </c>
      <c r="BN748" s="4" t="s">
        <v>5907</v>
      </c>
      <c r="BO748" s="4" t="s">
        <v>5908</v>
      </c>
      <c r="BP748" s="4" t="s">
        <v>9</v>
      </c>
      <c r="BQ748" s="4" t="s">
        <v>9</v>
      </c>
      <c r="BR748" s="4" t="s">
        <v>5902</v>
      </c>
      <c r="BS748" s="4" t="s">
        <v>9</v>
      </c>
      <c r="BT748" s="4" t="s">
        <v>9</v>
      </c>
      <c r="BU748" s="4" t="s">
        <v>9</v>
      </c>
      <c r="BV748" s="4" t="s">
        <v>9</v>
      </c>
      <c r="BW748" s="4" t="s">
        <v>9</v>
      </c>
      <c r="BX748" s="4" t="s">
        <v>5901</v>
      </c>
      <c r="BY748" s="4" t="s">
        <v>9</v>
      </c>
      <c r="BZ748" s="4" t="s">
        <v>9</v>
      </c>
      <c r="CA748" s="4" t="s">
        <v>9</v>
      </c>
      <c r="CB748" s="4" t="s">
        <v>9</v>
      </c>
      <c r="CC748" s="4" t="s">
        <v>9</v>
      </c>
      <c r="CD748" s="4" t="s">
        <v>9</v>
      </c>
      <c r="CE748" s="4" t="s">
        <v>9</v>
      </c>
      <c r="CF748" s="4" t="s">
        <v>5902</v>
      </c>
      <c r="CG748" s="4" t="s">
        <v>9</v>
      </c>
      <c r="CH748" s="4" t="s">
        <v>9</v>
      </c>
      <c r="CI748" s="4" t="s">
        <v>9</v>
      </c>
      <c r="CJ748" s="4" t="s">
        <v>9</v>
      </c>
      <c r="CK748" s="104">
        <v>0.51765046296296002</v>
      </c>
      <c r="CL748" s="104">
        <v>0</v>
      </c>
      <c r="CM748" s="4" t="s">
        <v>9</v>
      </c>
      <c r="CN748" s="4" t="s">
        <v>5902</v>
      </c>
      <c r="CO748" s="4" t="s">
        <v>9</v>
      </c>
      <c r="CP748" s="4" t="s">
        <v>9</v>
      </c>
      <c r="CQ748" s="4" t="s">
        <v>9</v>
      </c>
      <c r="CR748" s="4" t="s">
        <v>9</v>
      </c>
      <c r="CS748" s="4" t="s">
        <v>9</v>
      </c>
      <c r="CT748" s="4" t="s">
        <v>9</v>
      </c>
      <c r="CU748" s="4" t="s">
        <v>9</v>
      </c>
      <c r="CV748" s="4" t="s">
        <v>11</v>
      </c>
      <c r="CW748" s="4" t="s">
        <v>5909</v>
      </c>
      <c r="CX748" s="4" t="s">
        <v>9</v>
      </c>
      <c r="CY748" s="4" t="s">
        <v>9</v>
      </c>
      <c r="CZ748" s="4" t="s">
        <v>9</v>
      </c>
      <c r="DA748" s="4" t="s">
        <v>9</v>
      </c>
      <c r="DB748" s="4" t="s">
        <v>9</v>
      </c>
      <c r="DC748" s="102"/>
      <c r="DE748" s="8" t="str">
        <f t="shared" si="22"/>
        <v>XTP002</v>
      </c>
      <c r="DF748" s="8" t="str">
        <f t="shared" si="23"/>
        <v>Combilift driver</v>
      </c>
    </row>
    <row r="749" spans="1:110">
      <c r="A749" s="4" t="s">
        <v>6655</v>
      </c>
      <c r="B749" s="4" t="s">
        <v>5899</v>
      </c>
      <c r="C749" s="4" t="s">
        <v>4955</v>
      </c>
      <c r="D749" s="4" t="s">
        <v>9</v>
      </c>
      <c r="E749" s="4" t="s">
        <v>5900</v>
      </c>
      <c r="F749" s="102">
        <v>44502</v>
      </c>
      <c r="G749" s="4" t="s">
        <v>9</v>
      </c>
      <c r="H749" s="102"/>
      <c r="I749" s="4" t="s">
        <v>7423</v>
      </c>
      <c r="J749" s="4" t="s">
        <v>9</v>
      </c>
      <c r="K749" s="4" t="s">
        <v>5002</v>
      </c>
      <c r="L749" s="4" t="s">
        <v>9</v>
      </c>
      <c r="M749" s="4" t="s">
        <v>9</v>
      </c>
      <c r="N749" s="4" t="s">
        <v>5002</v>
      </c>
      <c r="O749" s="4" t="s">
        <v>4955</v>
      </c>
      <c r="P749" s="4" t="s">
        <v>5901</v>
      </c>
      <c r="Q749" s="4" t="s">
        <v>9</v>
      </c>
      <c r="R749" s="4" t="s">
        <v>9</v>
      </c>
      <c r="S749" s="4" t="s">
        <v>11</v>
      </c>
      <c r="T749" s="4" t="s">
        <v>1449</v>
      </c>
      <c r="U749" s="4" t="s">
        <v>5902</v>
      </c>
      <c r="V749" s="102"/>
      <c r="W749" s="4" t="s">
        <v>5902</v>
      </c>
      <c r="X749" s="4" t="s">
        <v>9</v>
      </c>
      <c r="Y749" s="4" t="s">
        <v>11</v>
      </c>
      <c r="Z749" s="4" t="s">
        <v>9</v>
      </c>
      <c r="AA749" s="4" t="s">
        <v>9</v>
      </c>
      <c r="AB749" s="102"/>
      <c r="AC749" s="102"/>
      <c r="AD749" s="102"/>
      <c r="AE749" s="102">
        <v>44502</v>
      </c>
      <c r="AF749" s="102"/>
      <c r="AG749" s="102"/>
      <c r="AH749" s="4" t="s">
        <v>5903</v>
      </c>
      <c r="AI749" s="4" t="s">
        <v>9</v>
      </c>
      <c r="AJ749" s="4" t="s">
        <v>9</v>
      </c>
      <c r="AK749" s="4" t="s">
        <v>9</v>
      </c>
      <c r="AL749" s="4" t="s">
        <v>5904</v>
      </c>
      <c r="AM749" s="4" t="s">
        <v>5905</v>
      </c>
      <c r="AN749" s="4" t="s">
        <v>9</v>
      </c>
      <c r="AO749" s="4" t="s">
        <v>9</v>
      </c>
      <c r="AP749" s="4" t="s">
        <v>5902</v>
      </c>
      <c r="AQ749" s="4" t="s">
        <v>9</v>
      </c>
      <c r="AR749" s="4" t="s">
        <v>9</v>
      </c>
      <c r="AS749" s="4" t="s">
        <v>9</v>
      </c>
      <c r="AT749" s="4" t="s">
        <v>9</v>
      </c>
      <c r="AU749" s="4" t="s">
        <v>9</v>
      </c>
      <c r="AV749" s="102"/>
      <c r="AW749" s="4" t="s">
        <v>5902</v>
      </c>
      <c r="AX749" s="4" t="s">
        <v>9</v>
      </c>
      <c r="AY749" s="4" t="s">
        <v>9</v>
      </c>
      <c r="AZ749" s="4" t="s">
        <v>9</v>
      </c>
      <c r="BA749" s="4" t="s">
        <v>9</v>
      </c>
      <c r="BB749" s="103">
        <v>0</v>
      </c>
      <c r="BC749" s="102"/>
      <c r="BD749" s="4" t="s">
        <v>9</v>
      </c>
      <c r="BE749" s="102"/>
      <c r="BF749" s="102"/>
      <c r="BG749" s="4" t="s">
        <v>9</v>
      </c>
      <c r="BH749" s="4" t="s">
        <v>5906</v>
      </c>
      <c r="BI749" s="4" t="s">
        <v>9</v>
      </c>
      <c r="BJ749" s="4" t="s">
        <v>9</v>
      </c>
      <c r="BK749" s="4" t="s">
        <v>9</v>
      </c>
      <c r="BL749" s="4" t="s">
        <v>9</v>
      </c>
      <c r="BM749" s="4" t="s">
        <v>9</v>
      </c>
      <c r="BN749" s="4" t="s">
        <v>5907</v>
      </c>
      <c r="BO749" s="4" t="s">
        <v>5908</v>
      </c>
      <c r="BP749" s="4" t="s">
        <v>9</v>
      </c>
      <c r="BQ749" s="4" t="s">
        <v>9</v>
      </c>
      <c r="BR749" s="4" t="s">
        <v>5902</v>
      </c>
      <c r="BS749" s="4" t="s">
        <v>9</v>
      </c>
      <c r="BT749" s="4" t="s">
        <v>9</v>
      </c>
      <c r="BU749" s="4" t="s">
        <v>9</v>
      </c>
      <c r="BV749" s="4" t="s">
        <v>9</v>
      </c>
      <c r="BW749" s="4" t="s">
        <v>9</v>
      </c>
      <c r="BX749" s="4" t="s">
        <v>5901</v>
      </c>
      <c r="BY749" s="4" t="s">
        <v>9</v>
      </c>
      <c r="BZ749" s="4" t="s">
        <v>9</v>
      </c>
      <c r="CA749" s="4" t="s">
        <v>9</v>
      </c>
      <c r="CB749" s="4" t="s">
        <v>9</v>
      </c>
      <c r="CC749" s="4" t="s">
        <v>9</v>
      </c>
      <c r="CD749" s="4" t="s">
        <v>9</v>
      </c>
      <c r="CE749" s="4" t="s">
        <v>9</v>
      </c>
      <c r="CF749" s="4" t="s">
        <v>5902</v>
      </c>
      <c r="CG749" s="4" t="s">
        <v>9</v>
      </c>
      <c r="CH749" s="4" t="s">
        <v>9</v>
      </c>
      <c r="CI749" s="4" t="s">
        <v>9</v>
      </c>
      <c r="CJ749" s="4" t="s">
        <v>9</v>
      </c>
      <c r="CK749" s="104">
        <v>0.51765046296296002</v>
      </c>
      <c r="CL749" s="104">
        <v>0</v>
      </c>
      <c r="CM749" s="4" t="s">
        <v>9</v>
      </c>
      <c r="CN749" s="4" t="s">
        <v>5902</v>
      </c>
      <c r="CO749" s="4" t="s">
        <v>9</v>
      </c>
      <c r="CP749" s="4" t="s">
        <v>9</v>
      </c>
      <c r="CQ749" s="4" t="s">
        <v>9</v>
      </c>
      <c r="CR749" s="4" t="s">
        <v>9</v>
      </c>
      <c r="CS749" s="4" t="s">
        <v>9</v>
      </c>
      <c r="CT749" s="4" t="s">
        <v>9</v>
      </c>
      <c r="CU749" s="4" t="s">
        <v>9</v>
      </c>
      <c r="CV749" s="4" t="s">
        <v>11</v>
      </c>
      <c r="CW749" s="4" t="s">
        <v>5909</v>
      </c>
      <c r="CX749" s="4" t="s">
        <v>9</v>
      </c>
      <c r="CY749" s="4" t="s">
        <v>9</v>
      </c>
      <c r="CZ749" s="4" t="s">
        <v>9</v>
      </c>
      <c r="DA749" s="4" t="s">
        <v>9</v>
      </c>
      <c r="DB749" s="4" t="s">
        <v>9</v>
      </c>
      <c r="DC749" s="102"/>
      <c r="DE749" s="8" t="str">
        <f t="shared" si="22"/>
        <v>XTP003</v>
      </c>
      <c r="DF749" s="8" t="str">
        <f t="shared" si="23"/>
        <v>Forklift driver</v>
      </c>
    </row>
    <row r="750" spans="1:110">
      <c r="A750" s="4" t="s">
        <v>6656</v>
      </c>
      <c r="B750" s="4" t="s">
        <v>5899</v>
      </c>
      <c r="C750" s="4" t="s">
        <v>4955</v>
      </c>
      <c r="D750" s="4" t="s">
        <v>9</v>
      </c>
      <c r="E750" s="4" t="s">
        <v>5900</v>
      </c>
      <c r="F750" s="102">
        <v>44502</v>
      </c>
      <c r="G750" s="4" t="s">
        <v>9</v>
      </c>
      <c r="H750" s="102"/>
      <c r="I750" s="4" t="s">
        <v>7424</v>
      </c>
      <c r="J750" s="4" t="s">
        <v>9</v>
      </c>
      <c r="K750" s="4" t="s">
        <v>5002</v>
      </c>
      <c r="L750" s="4" t="s">
        <v>9</v>
      </c>
      <c r="M750" s="4" t="s">
        <v>9</v>
      </c>
      <c r="N750" s="4" t="s">
        <v>5002</v>
      </c>
      <c r="O750" s="4" t="s">
        <v>4955</v>
      </c>
      <c r="P750" s="4" t="s">
        <v>5901</v>
      </c>
      <c r="Q750" s="4" t="s">
        <v>9</v>
      </c>
      <c r="R750" s="4" t="s">
        <v>9</v>
      </c>
      <c r="S750" s="4" t="s">
        <v>11</v>
      </c>
      <c r="T750" s="4" t="s">
        <v>1449</v>
      </c>
      <c r="U750" s="4" t="s">
        <v>5902</v>
      </c>
      <c r="V750" s="102"/>
      <c r="W750" s="4" t="s">
        <v>5902</v>
      </c>
      <c r="X750" s="4" t="s">
        <v>9</v>
      </c>
      <c r="Y750" s="4" t="s">
        <v>11</v>
      </c>
      <c r="Z750" s="4" t="s">
        <v>9</v>
      </c>
      <c r="AA750" s="4" t="s">
        <v>9</v>
      </c>
      <c r="AB750" s="102"/>
      <c r="AC750" s="102"/>
      <c r="AD750" s="102"/>
      <c r="AE750" s="102">
        <v>44502</v>
      </c>
      <c r="AF750" s="102"/>
      <c r="AG750" s="102"/>
      <c r="AH750" s="4" t="s">
        <v>5903</v>
      </c>
      <c r="AI750" s="4" t="s">
        <v>9</v>
      </c>
      <c r="AJ750" s="4" t="s">
        <v>9</v>
      </c>
      <c r="AK750" s="4" t="s">
        <v>9</v>
      </c>
      <c r="AL750" s="4" t="s">
        <v>5904</v>
      </c>
      <c r="AM750" s="4" t="s">
        <v>5905</v>
      </c>
      <c r="AN750" s="4" t="s">
        <v>9</v>
      </c>
      <c r="AO750" s="4" t="s">
        <v>9</v>
      </c>
      <c r="AP750" s="4" t="s">
        <v>5902</v>
      </c>
      <c r="AQ750" s="4" t="s">
        <v>9</v>
      </c>
      <c r="AR750" s="4" t="s">
        <v>9</v>
      </c>
      <c r="AS750" s="4" t="s">
        <v>9</v>
      </c>
      <c r="AT750" s="4" t="s">
        <v>9</v>
      </c>
      <c r="AU750" s="4" t="s">
        <v>9</v>
      </c>
      <c r="AV750" s="102"/>
      <c r="AW750" s="4" t="s">
        <v>5902</v>
      </c>
      <c r="AX750" s="4" t="s">
        <v>9</v>
      </c>
      <c r="AY750" s="4" t="s">
        <v>9</v>
      </c>
      <c r="AZ750" s="4" t="s">
        <v>9</v>
      </c>
      <c r="BA750" s="4" t="s">
        <v>9</v>
      </c>
      <c r="BB750" s="103">
        <v>0</v>
      </c>
      <c r="BC750" s="102"/>
      <c r="BD750" s="4" t="s">
        <v>9</v>
      </c>
      <c r="BE750" s="102"/>
      <c r="BF750" s="102"/>
      <c r="BG750" s="4" t="s">
        <v>9</v>
      </c>
      <c r="BH750" s="4" t="s">
        <v>5906</v>
      </c>
      <c r="BI750" s="4" t="s">
        <v>9</v>
      </c>
      <c r="BJ750" s="4" t="s">
        <v>9</v>
      </c>
      <c r="BK750" s="4" t="s">
        <v>9</v>
      </c>
      <c r="BL750" s="4" t="s">
        <v>9</v>
      </c>
      <c r="BM750" s="4" t="s">
        <v>9</v>
      </c>
      <c r="BN750" s="4" t="s">
        <v>5907</v>
      </c>
      <c r="BO750" s="4" t="s">
        <v>5908</v>
      </c>
      <c r="BP750" s="4" t="s">
        <v>9</v>
      </c>
      <c r="BQ750" s="4" t="s">
        <v>9</v>
      </c>
      <c r="BR750" s="4" t="s">
        <v>5902</v>
      </c>
      <c r="BS750" s="4" t="s">
        <v>9</v>
      </c>
      <c r="BT750" s="4" t="s">
        <v>9</v>
      </c>
      <c r="BU750" s="4" t="s">
        <v>9</v>
      </c>
      <c r="BV750" s="4" t="s">
        <v>9</v>
      </c>
      <c r="BW750" s="4" t="s">
        <v>9</v>
      </c>
      <c r="BX750" s="4" t="s">
        <v>5901</v>
      </c>
      <c r="BY750" s="4" t="s">
        <v>9</v>
      </c>
      <c r="BZ750" s="4" t="s">
        <v>9</v>
      </c>
      <c r="CA750" s="4" t="s">
        <v>9</v>
      </c>
      <c r="CB750" s="4" t="s">
        <v>9</v>
      </c>
      <c r="CC750" s="4" t="s">
        <v>9</v>
      </c>
      <c r="CD750" s="4" t="s">
        <v>9</v>
      </c>
      <c r="CE750" s="4" t="s">
        <v>9</v>
      </c>
      <c r="CF750" s="4" t="s">
        <v>5902</v>
      </c>
      <c r="CG750" s="4" t="s">
        <v>9</v>
      </c>
      <c r="CH750" s="4" t="s">
        <v>9</v>
      </c>
      <c r="CI750" s="4" t="s">
        <v>9</v>
      </c>
      <c r="CJ750" s="4" t="s">
        <v>9</v>
      </c>
      <c r="CK750" s="104">
        <v>0.51765046296296002</v>
      </c>
      <c r="CL750" s="104">
        <v>0</v>
      </c>
      <c r="CM750" s="4" t="s">
        <v>9</v>
      </c>
      <c r="CN750" s="4" t="s">
        <v>5902</v>
      </c>
      <c r="CO750" s="4" t="s">
        <v>9</v>
      </c>
      <c r="CP750" s="4" t="s">
        <v>9</v>
      </c>
      <c r="CQ750" s="4" t="s">
        <v>9</v>
      </c>
      <c r="CR750" s="4" t="s">
        <v>9</v>
      </c>
      <c r="CS750" s="4" t="s">
        <v>9</v>
      </c>
      <c r="CT750" s="4" t="s">
        <v>9</v>
      </c>
      <c r="CU750" s="4" t="s">
        <v>9</v>
      </c>
      <c r="CV750" s="4" t="s">
        <v>11</v>
      </c>
      <c r="CW750" s="4" t="s">
        <v>5909</v>
      </c>
      <c r="CX750" s="4" t="s">
        <v>9</v>
      </c>
      <c r="CY750" s="4" t="s">
        <v>9</v>
      </c>
      <c r="CZ750" s="4" t="s">
        <v>9</v>
      </c>
      <c r="DA750" s="4" t="s">
        <v>9</v>
      </c>
      <c r="DB750" s="4" t="s">
        <v>9</v>
      </c>
      <c r="DC750" s="102"/>
      <c r="DE750" s="8" t="str">
        <f t="shared" si="22"/>
        <v>XTP004</v>
      </c>
      <c r="DF750" s="8" t="str">
        <f t="shared" si="23"/>
        <v>Cover for Quoyah's role</v>
      </c>
    </row>
    <row r="751" spans="1:110">
      <c r="A751" s="4" t="s">
        <v>6657</v>
      </c>
      <c r="B751" s="4" t="s">
        <v>5899</v>
      </c>
      <c r="C751" s="4" t="s">
        <v>4955</v>
      </c>
      <c r="D751" s="4" t="s">
        <v>9</v>
      </c>
      <c r="E751" s="4" t="s">
        <v>5900</v>
      </c>
      <c r="F751" s="102">
        <v>44502</v>
      </c>
      <c r="G751" s="4" t="s">
        <v>9</v>
      </c>
      <c r="H751" s="102"/>
      <c r="I751" s="4" t="s">
        <v>7425</v>
      </c>
      <c r="J751" s="4" t="s">
        <v>9</v>
      </c>
      <c r="K751" s="4" t="s">
        <v>5002</v>
      </c>
      <c r="L751" s="4" t="s">
        <v>9</v>
      </c>
      <c r="M751" s="4" t="s">
        <v>9</v>
      </c>
      <c r="N751" s="4" t="s">
        <v>5002</v>
      </c>
      <c r="O751" s="4" t="s">
        <v>4955</v>
      </c>
      <c r="P751" s="4" t="s">
        <v>5901</v>
      </c>
      <c r="Q751" s="4" t="s">
        <v>9</v>
      </c>
      <c r="R751" s="4" t="s">
        <v>9</v>
      </c>
      <c r="S751" s="4" t="s">
        <v>11</v>
      </c>
      <c r="T751" s="4" t="s">
        <v>1449</v>
      </c>
      <c r="U751" s="4" t="s">
        <v>5902</v>
      </c>
      <c r="V751" s="102"/>
      <c r="W751" s="4" t="s">
        <v>5902</v>
      </c>
      <c r="X751" s="4" t="s">
        <v>9</v>
      </c>
      <c r="Y751" s="4" t="s">
        <v>11</v>
      </c>
      <c r="Z751" s="4" t="s">
        <v>9</v>
      </c>
      <c r="AA751" s="4" t="s">
        <v>9</v>
      </c>
      <c r="AB751" s="102"/>
      <c r="AC751" s="102"/>
      <c r="AD751" s="102"/>
      <c r="AE751" s="102">
        <v>44502</v>
      </c>
      <c r="AF751" s="102"/>
      <c r="AG751" s="102"/>
      <c r="AH751" s="4" t="s">
        <v>5903</v>
      </c>
      <c r="AI751" s="4" t="s">
        <v>9</v>
      </c>
      <c r="AJ751" s="4" t="s">
        <v>9</v>
      </c>
      <c r="AK751" s="4" t="s">
        <v>9</v>
      </c>
      <c r="AL751" s="4" t="s">
        <v>5904</v>
      </c>
      <c r="AM751" s="4" t="s">
        <v>5905</v>
      </c>
      <c r="AN751" s="4" t="s">
        <v>9</v>
      </c>
      <c r="AO751" s="4" t="s">
        <v>9</v>
      </c>
      <c r="AP751" s="4" t="s">
        <v>5902</v>
      </c>
      <c r="AQ751" s="4" t="s">
        <v>9</v>
      </c>
      <c r="AR751" s="4" t="s">
        <v>9</v>
      </c>
      <c r="AS751" s="4" t="s">
        <v>9</v>
      </c>
      <c r="AT751" s="4" t="s">
        <v>9</v>
      </c>
      <c r="AU751" s="4" t="s">
        <v>9</v>
      </c>
      <c r="AV751" s="102"/>
      <c r="AW751" s="4" t="s">
        <v>5902</v>
      </c>
      <c r="AX751" s="4" t="s">
        <v>9</v>
      </c>
      <c r="AY751" s="4" t="s">
        <v>9</v>
      </c>
      <c r="AZ751" s="4" t="s">
        <v>9</v>
      </c>
      <c r="BA751" s="4" t="s">
        <v>9</v>
      </c>
      <c r="BB751" s="103">
        <v>0</v>
      </c>
      <c r="BC751" s="102"/>
      <c r="BD751" s="4" t="s">
        <v>9</v>
      </c>
      <c r="BE751" s="102"/>
      <c r="BF751" s="102"/>
      <c r="BG751" s="4" t="s">
        <v>9</v>
      </c>
      <c r="BH751" s="4" t="s">
        <v>5906</v>
      </c>
      <c r="BI751" s="4" t="s">
        <v>9</v>
      </c>
      <c r="BJ751" s="4" t="s">
        <v>9</v>
      </c>
      <c r="BK751" s="4" t="s">
        <v>9</v>
      </c>
      <c r="BL751" s="4" t="s">
        <v>9</v>
      </c>
      <c r="BM751" s="4" t="s">
        <v>9</v>
      </c>
      <c r="BN751" s="4" t="s">
        <v>5907</v>
      </c>
      <c r="BO751" s="4" t="s">
        <v>5908</v>
      </c>
      <c r="BP751" s="4" t="s">
        <v>9</v>
      </c>
      <c r="BQ751" s="4" t="s">
        <v>9</v>
      </c>
      <c r="BR751" s="4" t="s">
        <v>5902</v>
      </c>
      <c r="BS751" s="4" t="s">
        <v>9</v>
      </c>
      <c r="BT751" s="4" t="s">
        <v>9</v>
      </c>
      <c r="BU751" s="4" t="s">
        <v>9</v>
      </c>
      <c r="BV751" s="4" t="s">
        <v>9</v>
      </c>
      <c r="BW751" s="4" t="s">
        <v>9</v>
      </c>
      <c r="BX751" s="4" t="s">
        <v>5901</v>
      </c>
      <c r="BY751" s="4" t="s">
        <v>9</v>
      </c>
      <c r="BZ751" s="4" t="s">
        <v>9</v>
      </c>
      <c r="CA751" s="4" t="s">
        <v>9</v>
      </c>
      <c r="CB751" s="4" t="s">
        <v>9</v>
      </c>
      <c r="CC751" s="4" t="s">
        <v>9</v>
      </c>
      <c r="CD751" s="4" t="s">
        <v>9</v>
      </c>
      <c r="CE751" s="4" t="s">
        <v>9</v>
      </c>
      <c r="CF751" s="4" t="s">
        <v>5902</v>
      </c>
      <c r="CG751" s="4" t="s">
        <v>9</v>
      </c>
      <c r="CH751" s="4" t="s">
        <v>9</v>
      </c>
      <c r="CI751" s="4" t="s">
        <v>9</v>
      </c>
      <c r="CJ751" s="4" t="s">
        <v>9</v>
      </c>
      <c r="CK751" s="104">
        <v>0.51765046296296002</v>
      </c>
      <c r="CL751" s="104">
        <v>0</v>
      </c>
      <c r="CM751" s="4" t="s">
        <v>9</v>
      </c>
      <c r="CN751" s="4" t="s">
        <v>5902</v>
      </c>
      <c r="CO751" s="4" t="s">
        <v>9</v>
      </c>
      <c r="CP751" s="4" t="s">
        <v>9</v>
      </c>
      <c r="CQ751" s="4" t="s">
        <v>9</v>
      </c>
      <c r="CR751" s="4" t="s">
        <v>9</v>
      </c>
      <c r="CS751" s="4" t="s">
        <v>9</v>
      </c>
      <c r="CT751" s="4" t="s">
        <v>9</v>
      </c>
      <c r="CU751" s="4" t="s">
        <v>9</v>
      </c>
      <c r="CV751" s="4" t="s">
        <v>11</v>
      </c>
      <c r="CW751" s="4" t="s">
        <v>5909</v>
      </c>
      <c r="CX751" s="4" t="s">
        <v>9</v>
      </c>
      <c r="CY751" s="4" t="s">
        <v>9</v>
      </c>
      <c r="CZ751" s="4" t="s">
        <v>9</v>
      </c>
      <c r="DA751" s="4" t="s">
        <v>9</v>
      </c>
      <c r="DB751" s="4" t="s">
        <v>9</v>
      </c>
      <c r="DC751" s="102"/>
      <c r="DE751" s="8" t="str">
        <f t="shared" si="22"/>
        <v>XTP005</v>
      </c>
      <c r="DF751" s="8" t="str">
        <f t="shared" si="23"/>
        <v>Stockfood</v>
      </c>
    </row>
    <row r="752" spans="1:110">
      <c r="A752" s="4" t="s">
        <v>6658</v>
      </c>
      <c r="B752" s="4" t="s">
        <v>5899</v>
      </c>
      <c r="C752" s="4" t="s">
        <v>4955</v>
      </c>
      <c r="D752" s="4" t="s">
        <v>9</v>
      </c>
      <c r="E752" s="4" t="s">
        <v>5900</v>
      </c>
      <c r="F752" s="102">
        <v>44502</v>
      </c>
      <c r="G752" s="4" t="s">
        <v>9</v>
      </c>
      <c r="H752" s="102"/>
      <c r="I752" s="4" t="s">
        <v>7426</v>
      </c>
      <c r="J752" s="4" t="s">
        <v>9</v>
      </c>
      <c r="K752" s="4" t="s">
        <v>5002</v>
      </c>
      <c r="L752" s="4" t="s">
        <v>9</v>
      </c>
      <c r="M752" s="4" t="s">
        <v>9</v>
      </c>
      <c r="N752" s="4" t="s">
        <v>5002</v>
      </c>
      <c r="O752" s="4" t="s">
        <v>4955</v>
      </c>
      <c r="P752" s="4" t="s">
        <v>5901</v>
      </c>
      <c r="Q752" s="4" t="s">
        <v>9</v>
      </c>
      <c r="R752" s="4" t="s">
        <v>9</v>
      </c>
      <c r="S752" s="4" t="s">
        <v>11</v>
      </c>
      <c r="T752" s="4" t="s">
        <v>1449</v>
      </c>
      <c r="U752" s="4" t="s">
        <v>5902</v>
      </c>
      <c r="V752" s="102"/>
      <c r="W752" s="4" t="s">
        <v>5902</v>
      </c>
      <c r="X752" s="4" t="s">
        <v>9</v>
      </c>
      <c r="Y752" s="4" t="s">
        <v>11</v>
      </c>
      <c r="Z752" s="4" t="s">
        <v>9</v>
      </c>
      <c r="AA752" s="4" t="s">
        <v>9</v>
      </c>
      <c r="AB752" s="102"/>
      <c r="AC752" s="102"/>
      <c r="AD752" s="102"/>
      <c r="AE752" s="102">
        <v>44502</v>
      </c>
      <c r="AF752" s="102"/>
      <c r="AG752" s="102"/>
      <c r="AH752" s="4" t="s">
        <v>5903</v>
      </c>
      <c r="AI752" s="4" t="s">
        <v>9</v>
      </c>
      <c r="AJ752" s="4" t="s">
        <v>9</v>
      </c>
      <c r="AK752" s="4" t="s">
        <v>9</v>
      </c>
      <c r="AL752" s="4" t="s">
        <v>5904</v>
      </c>
      <c r="AM752" s="4" t="s">
        <v>5905</v>
      </c>
      <c r="AN752" s="4" t="s">
        <v>9</v>
      </c>
      <c r="AO752" s="4" t="s">
        <v>9</v>
      </c>
      <c r="AP752" s="4" t="s">
        <v>5902</v>
      </c>
      <c r="AQ752" s="4" t="s">
        <v>9</v>
      </c>
      <c r="AR752" s="4" t="s">
        <v>9</v>
      </c>
      <c r="AS752" s="4" t="s">
        <v>9</v>
      </c>
      <c r="AT752" s="4" t="s">
        <v>9</v>
      </c>
      <c r="AU752" s="4" t="s">
        <v>9</v>
      </c>
      <c r="AV752" s="102"/>
      <c r="AW752" s="4" t="s">
        <v>5902</v>
      </c>
      <c r="AX752" s="4" t="s">
        <v>9</v>
      </c>
      <c r="AY752" s="4" t="s">
        <v>9</v>
      </c>
      <c r="AZ752" s="4" t="s">
        <v>9</v>
      </c>
      <c r="BA752" s="4" t="s">
        <v>9</v>
      </c>
      <c r="BB752" s="103">
        <v>0</v>
      </c>
      <c r="BC752" s="102"/>
      <c r="BD752" s="4" t="s">
        <v>9</v>
      </c>
      <c r="BE752" s="102"/>
      <c r="BF752" s="102"/>
      <c r="BG752" s="4" t="s">
        <v>9</v>
      </c>
      <c r="BH752" s="4" t="s">
        <v>5906</v>
      </c>
      <c r="BI752" s="4" t="s">
        <v>9</v>
      </c>
      <c r="BJ752" s="4" t="s">
        <v>9</v>
      </c>
      <c r="BK752" s="4" t="s">
        <v>9</v>
      </c>
      <c r="BL752" s="4" t="s">
        <v>9</v>
      </c>
      <c r="BM752" s="4" t="s">
        <v>9</v>
      </c>
      <c r="BN752" s="4" t="s">
        <v>5907</v>
      </c>
      <c r="BO752" s="4" t="s">
        <v>5908</v>
      </c>
      <c r="BP752" s="4" t="s">
        <v>9</v>
      </c>
      <c r="BQ752" s="4" t="s">
        <v>9</v>
      </c>
      <c r="BR752" s="4" t="s">
        <v>5902</v>
      </c>
      <c r="BS752" s="4" t="s">
        <v>9</v>
      </c>
      <c r="BT752" s="4" t="s">
        <v>9</v>
      </c>
      <c r="BU752" s="4" t="s">
        <v>9</v>
      </c>
      <c r="BV752" s="4" t="s">
        <v>9</v>
      </c>
      <c r="BW752" s="4" t="s">
        <v>9</v>
      </c>
      <c r="BX752" s="4" t="s">
        <v>5901</v>
      </c>
      <c r="BY752" s="4" t="s">
        <v>9</v>
      </c>
      <c r="BZ752" s="4" t="s">
        <v>9</v>
      </c>
      <c r="CA752" s="4" t="s">
        <v>9</v>
      </c>
      <c r="CB752" s="4" t="s">
        <v>9</v>
      </c>
      <c r="CC752" s="4" t="s">
        <v>9</v>
      </c>
      <c r="CD752" s="4" t="s">
        <v>9</v>
      </c>
      <c r="CE752" s="4" t="s">
        <v>9</v>
      </c>
      <c r="CF752" s="4" t="s">
        <v>5902</v>
      </c>
      <c r="CG752" s="4" t="s">
        <v>9</v>
      </c>
      <c r="CH752" s="4" t="s">
        <v>9</v>
      </c>
      <c r="CI752" s="4" t="s">
        <v>9</v>
      </c>
      <c r="CJ752" s="4" t="s">
        <v>9</v>
      </c>
      <c r="CK752" s="104">
        <v>0.51765046296296002</v>
      </c>
      <c r="CL752" s="104">
        <v>0</v>
      </c>
      <c r="CM752" s="4" t="s">
        <v>9</v>
      </c>
      <c r="CN752" s="4" t="s">
        <v>5902</v>
      </c>
      <c r="CO752" s="4" t="s">
        <v>9</v>
      </c>
      <c r="CP752" s="4" t="s">
        <v>9</v>
      </c>
      <c r="CQ752" s="4" t="s">
        <v>9</v>
      </c>
      <c r="CR752" s="4" t="s">
        <v>9</v>
      </c>
      <c r="CS752" s="4" t="s">
        <v>9</v>
      </c>
      <c r="CT752" s="4" t="s">
        <v>9</v>
      </c>
      <c r="CU752" s="4" t="s">
        <v>9</v>
      </c>
      <c r="CV752" s="4" t="s">
        <v>11</v>
      </c>
      <c r="CW752" s="4" t="s">
        <v>5909</v>
      </c>
      <c r="CX752" s="4" t="s">
        <v>9</v>
      </c>
      <c r="CY752" s="4" t="s">
        <v>9</v>
      </c>
      <c r="CZ752" s="4" t="s">
        <v>9</v>
      </c>
      <c r="DA752" s="4" t="s">
        <v>9</v>
      </c>
      <c r="DB752" s="4" t="s">
        <v>9</v>
      </c>
      <c r="DC752" s="102"/>
      <c r="DE752" s="8" t="str">
        <f t="shared" si="22"/>
        <v>XTP006</v>
      </c>
      <c r="DF752" s="8" t="str">
        <f t="shared" si="23"/>
        <v>Spacekraft Bin Construction</v>
      </c>
    </row>
    <row r="753" spans="1:110">
      <c r="A753" s="4">
        <v>300751</v>
      </c>
      <c r="B753" s="4" t="s">
        <v>5899</v>
      </c>
      <c r="C753" s="4" t="s">
        <v>4955</v>
      </c>
      <c r="D753" s="4" t="s">
        <v>9</v>
      </c>
      <c r="E753" s="4" t="s">
        <v>5900</v>
      </c>
      <c r="F753" s="102">
        <v>44502</v>
      </c>
      <c r="G753" s="4" t="s">
        <v>9</v>
      </c>
      <c r="H753" s="102"/>
      <c r="I753" s="4" t="s">
        <v>7427</v>
      </c>
      <c r="J753" s="4" t="s">
        <v>9</v>
      </c>
      <c r="K753" s="4" t="s">
        <v>5002</v>
      </c>
      <c r="L753" s="4" t="s">
        <v>9</v>
      </c>
      <c r="M753" s="4" t="s">
        <v>9</v>
      </c>
      <c r="N753" s="4" t="s">
        <v>5002</v>
      </c>
      <c r="O753" s="4" t="s">
        <v>4955</v>
      </c>
      <c r="P753" s="4" t="s">
        <v>5901</v>
      </c>
      <c r="Q753" s="4" t="s">
        <v>9</v>
      </c>
      <c r="R753" s="4" t="s">
        <v>9</v>
      </c>
      <c r="S753" s="4" t="s">
        <v>11</v>
      </c>
      <c r="T753" s="4" t="s">
        <v>1449</v>
      </c>
      <c r="U753" s="4" t="s">
        <v>5902</v>
      </c>
      <c r="V753" s="102"/>
      <c r="W753" s="4" t="s">
        <v>5902</v>
      </c>
      <c r="X753" s="4" t="s">
        <v>9</v>
      </c>
      <c r="Y753" s="4" t="s">
        <v>11</v>
      </c>
      <c r="Z753" s="4" t="s">
        <v>9</v>
      </c>
      <c r="AA753" s="4" t="s">
        <v>9</v>
      </c>
      <c r="AB753" s="102"/>
      <c r="AC753" s="102"/>
      <c r="AD753" s="102"/>
      <c r="AE753" s="102">
        <v>44502</v>
      </c>
      <c r="AF753" s="102"/>
      <c r="AG753" s="102"/>
      <c r="AH753" s="4" t="s">
        <v>5903</v>
      </c>
      <c r="AI753" s="4" t="s">
        <v>9</v>
      </c>
      <c r="AJ753" s="4" t="s">
        <v>9</v>
      </c>
      <c r="AK753" s="4" t="s">
        <v>9</v>
      </c>
      <c r="AL753" s="4" t="s">
        <v>5904</v>
      </c>
      <c r="AM753" s="4" t="s">
        <v>5905</v>
      </c>
      <c r="AN753" s="4" t="s">
        <v>9</v>
      </c>
      <c r="AO753" s="4" t="s">
        <v>9</v>
      </c>
      <c r="AP753" s="4" t="s">
        <v>5902</v>
      </c>
      <c r="AQ753" s="4" t="s">
        <v>9</v>
      </c>
      <c r="AR753" s="4" t="s">
        <v>9</v>
      </c>
      <c r="AS753" s="4" t="s">
        <v>9</v>
      </c>
      <c r="AT753" s="4" t="s">
        <v>9</v>
      </c>
      <c r="AU753" s="4" t="s">
        <v>9</v>
      </c>
      <c r="AV753" s="102"/>
      <c r="AW753" s="4" t="s">
        <v>5902</v>
      </c>
      <c r="AX753" s="4" t="s">
        <v>9</v>
      </c>
      <c r="AY753" s="4" t="s">
        <v>9</v>
      </c>
      <c r="AZ753" s="4" t="s">
        <v>9</v>
      </c>
      <c r="BA753" s="4" t="s">
        <v>9</v>
      </c>
      <c r="BB753" s="103">
        <v>0</v>
      </c>
      <c r="BC753" s="102"/>
      <c r="BD753" s="4" t="s">
        <v>9</v>
      </c>
      <c r="BE753" s="102"/>
      <c r="BF753" s="102"/>
      <c r="BG753" s="4" t="s">
        <v>9</v>
      </c>
      <c r="BH753" s="4" t="s">
        <v>5906</v>
      </c>
      <c r="BI753" s="4" t="s">
        <v>9</v>
      </c>
      <c r="BJ753" s="4" t="s">
        <v>9</v>
      </c>
      <c r="BK753" s="4" t="s">
        <v>9</v>
      </c>
      <c r="BL753" s="4" t="s">
        <v>9</v>
      </c>
      <c r="BM753" s="4" t="s">
        <v>9</v>
      </c>
      <c r="BN753" s="4" t="s">
        <v>5907</v>
      </c>
      <c r="BO753" s="4" t="s">
        <v>5908</v>
      </c>
      <c r="BP753" s="4" t="s">
        <v>9</v>
      </c>
      <c r="BQ753" s="4" t="s">
        <v>9</v>
      </c>
      <c r="BR753" s="4" t="s">
        <v>5902</v>
      </c>
      <c r="BS753" s="4" t="s">
        <v>9</v>
      </c>
      <c r="BT753" s="4" t="s">
        <v>9</v>
      </c>
      <c r="BU753" s="4" t="s">
        <v>9</v>
      </c>
      <c r="BV753" s="4" t="s">
        <v>9</v>
      </c>
      <c r="BW753" s="4" t="s">
        <v>9</v>
      </c>
      <c r="BX753" s="4" t="s">
        <v>5901</v>
      </c>
      <c r="BY753" s="4" t="s">
        <v>9</v>
      </c>
      <c r="BZ753" s="4" t="s">
        <v>9</v>
      </c>
      <c r="CA753" s="4" t="s">
        <v>9</v>
      </c>
      <c r="CB753" s="4" t="s">
        <v>9</v>
      </c>
      <c r="CC753" s="4" t="s">
        <v>9</v>
      </c>
      <c r="CD753" s="4" t="s">
        <v>9</v>
      </c>
      <c r="CE753" s="4" t="s">
        <v>9</v>
      </c>
      <c r="CF753" s="4" t="s">
        <v>5902</v>
      </c>
      <c r="CG753" s="4" t="s">
        <v>9</v>
      </c>
      <c r="CH753" s="4" t="s">
        <v>9</v>
      </c>
      <c r="CI753" s="4" t="s">
        <v>9</v>
      </c>
      <c r="CJ753" s="4" t="s">
        <v>9</v>
      </c>
      <c r="CK753" s="104">
        <v>0.51765046296296002</v>
      </c>
      <c r="CL753" s="104">
        <v>0</v>
      </c>
      <c r="CM753" s="4" t="s">
        <v>9</v>
      </c>
      <c r="CN753" s="4" t="s">
        <v>5902</v>
      </c>
      <c r="CO753" s="4" t="s">
        <v>9</v>
      </c>
      <c r="CP753" s="4" t="s">
        <v>9</v>
      </c>
      <c r="CQ753" s="4" t="s">
        <v>9</v>
      </c>
      <c r="CR753" s="4" t="s">
        <v>9</v>
      </c>
      <c r="CS753" s="4" t="s">
        <v>9</v>
      </c>
      <c r="CT753" s="4" t="s">
        <v>9</v>
      </c>
      <c r="CU753" s="4" t="s">
        <v>9</v>
      </c>
      <c r="CV753" s="4" t="s">
        <v>11</v>
      </c>
      <c r="CW753" s="4" t="s">
        <v>5909</v>
      </c>
      <c r="CX753" s="4" t="s">
        <v>9</v>
      </c>
      <c r="CY753" s="4" t="s">
        <v>9</v>
      </c>
      <c r="CZ753" s="4" t="s">
        <v>9</v>
      </c>
      <c r="DA753" s="4" t="s">
        <v>9</v>
      </c>
      <c r="DB753" s="4" t="s">
        <v>9</v>
      </c>
      <c r="DC753" s="102"/>
      <c r="DE753" s="8" t="str">
        <f t="shared" si="22"/>
        <v>XTP007</v>
      </c>
      <c r="DF753" s="8" t="str">
        <f t="shared" si="23"/>
        <v>Consumables store - store person,</v>
      </c>
    </row>
    <row r="754" spans="1:110">
      <c r="A754" s="4" t="s">
        <v>6659</v>
      </c>
      <c r="B754" s="4" t="s">
        <v>5899</v>
      </c>
      <c r="C754" s="4" t="s">
        <v>4955</v>
      </c>
      <c r="D754" s="4" t="s">
        <v>9</v>
      </c>
      <c r="E754" s="4" t="s">
        <v>5900</v>
      </c>
      <c r="F754" s="102">
        <v>44502</v>
      </c>
      <c r="G754" s="4" t="s">
        <v>9</v>
      </c>
      <c r="H754" s="102"/>
      <c r="I754" s="4" t="s">
        <v>7428</v>
      </c>
      <c r="J754" s="4" t="s">
        <v>9</v>
      </c>
      <c r="K754" s="4" t="s">
        <v>5002</v>
      </c>
      <c r="L754" s="4" t="s">
        <v>9</v>
      </c>
      <c r="M754" s="4" t="s">
        <v>9</v>
      </c>
      <c r="N754" s="4" t="s">
        <v>5002</v>
      </c>
      <c r="O754" s="4" t="s">
        <v>4955</v>
      </c>
      <c r="P754" s="4" t="s">
        <v>5901</v>
      </c>
      <c r="Q754" s="4" t="s">
        <v>9</v>
      </c>
      <c r="R754" s="4" t="s">
        <v>9</v>
      </c>
      <c r="S754" s="4" t="s">
        <v>11</v>
      </c>
      <c r="T754" s="4" t="s">
        <v>1449</v>
      </c>
      <c r="U754" s="4" t="s">
        <v>5902</v>
      </c>
      <c r="V754" s="102"/>
      <c r="W754" s="4" t="s">
        <v>5902</v>
      </c>
      <c r="X754" s="4" t="s">
        <v>9</v>
      </c>
      <c r="Y754" s="4" t="s">
        <v>11</v>
      </c>
      <c r="Z754" s="4" t="s">
        <v>9</v>
      </c>
      <c r="AA754" s="4" t="s">
        <v>9</v>
      </c>
      <c r="AB754" s="102"/>
      <c r="AC754" s="102"/>
      <c r="AD754" s="102"/>
      <c r="AE754" s="102">
        <v>44502</v>
      </c>
      <c r="AF754" s="102"/>
      <c r="AG754" s="102"/>
      <c r="AH754" s="4" t="s">
        <v>5903</v>
      </c>
      <c r="AI754" s="4" t="s">
        <v>9</v>
      </c>
      <c r="AJ754" s="4" t="s">
        <v>9</v>
      </c>
      <c r="AK754" s="4" t="s">
        <v>9</v>
      </c>
      <c r="AL754" s="4" t="s">
        <v>5904</v>
      </c>
      <c r="AM754" s="4" t="s">
        <v>5905</v>
      </c>
      <c r="AN754" s="4" t="s">
        <v>9</v>
      </c>
      <c r="AO754" s="4" t="s">
        <v>9</v>
      </c>
      <c r="AP754" s="4" t="s">
        <v>5902</v>
      </c>
      <c r="AQ754" s="4" t="s">
        <v>9</v>
      </c>
      <c r="AR754" s="4" t="s">
        <v>9</v>
      </c>
      <c r="AS754" s="4" t="s">
        <v>9</v>
      </c>
      <c r="AT754" s="4" t="s">
        <v>9</v>
      </c>
      <c r="AU754" s="4" t="s">
        <v>9</v>
      </c>
      <c r="AV754" s="102"/>
      <c r="AW754" s="4" t="s">
        <v>5902</v>
      </c>
      <c r="AX754" s="4" t="s">
        <v>9</v>
      </c>
      <c r="AY754" s="4" t="s">
        <v>9</v>
      </c>
      <c r="AZ754" s="4" t="s">
        <v>9</v>
      </c>
      <c r="BA754" s="4" t="s">
        <v>9</v>
      </c>
      <c r="BB754" s="103">
        <v>0</v>
      </c>
      <c r="BC754" s="102"/>
      <c r="BD754" s="4" t="s">
        <v>9</v>
      </c>
      <c r="BE754" s="102"/>
      <c r="BF754" s="102"/>
      <c r="BG754" s="4" t="s">
        <v>9</v>
      </c>
      <c r="BH754" s="4" t="s">
        <v>5906</v>
      </c>
      <c r="BI754" s="4" t="s">
        <v>9</v>
      </c>
      <c r="BJ754" s="4" t="s">
        <v>9</v>
      </c>
      <c r="BK754" s="4" t="s">
        <v>9</v>
      </c>
      <c r="BL754" s="4" t="s">
        <v>9</v>
      </c>
      <c r="BM754" s="4" t="s">
        <v>9</v>
      </c>
      <c r="BN754" s="4" t="s">
        <v>5907</v>
      </c>
      <c r="BO754" s="4" t="s">
        <v>5908</v>
      </c>
      <c r="BP754" s="4" t="s">
        <v>9</v>
      </c>
      <c r="BQ754" s="4" t="s">
        <v>9</v>
      </c>
      <c r="BR754" s="4" t="s">
        <v>5902</v>
      </c>
      <c r="BS754" s="4" t="s">
        <v>9</v>
      </c>
      <c r="BT754" s="4" t="s">
        <v>9</v>
      </c>
      <c r="BU754" s="4" t="s">
        <v>9</v>
      </c>
      <c r="BV754" s="4" t="s">
        <v>9</v>
      </c>
      <c r="BW754" s="4" t="s">
        <v>9</v>
      </c>
      <c r="BX754" s="4" t="s">
        <v>5901</v>
      </c>
      <c r="BY754" s="4" t="s">
        <v>9</v>
      </c>
      <c r="BZ754" s="4" t="s">
        <v>9</v>
      </c>
      <c r="CA754" s="4" t="s">
        <v>9</v>
      </c>
      <c r="CB754" s="4" t="s">
        <v>9</v>
      </c>
      <c r="CC754" s="4" t="s">
        <v>9</v>
      </c>
      <c r="CD754" s="4" t="s">
        <v>9</v>
      </c>
      <c r="CE754" s="4" t="s">
        <v>9</v>
      </c>
      <c r="CF754" s="4" t="s">
        <v>5902</v>
      </c>
      <c r="CG754" s="4" t="s">
        <v>9</v>
      </c>
      <c r="CH754" s="4" t="s">
        <v>9</v>
      </c>
      <c r="CI754" s="4" t="s">
        <v>9</v>
      </c>
      <c r="CJ754" s="4" t="s">
        <v>9</v>
      </c>
      <c r="CK754" s="104">
        <v>0.51765046296296002</v>
      </c>
      <c r="CL754" s="104">
        <v>0</v>
      </c>
      <c r="CM754" s="4" t="s">
        <v>9</v>
      </c>
      <c r="CN754" s="4" t="s">
        <v>5902</v>
      </c>
      <c r="CO754" s="4" t="s">
        <v>9</v>
      </c>
      <c r="CP754" s="4" t="s">
        <v>9</v>
      </c>
      <c r="CQ754" s="4" t="s">
        <v>9</v>
      </c>
      <c r="CR754" s="4" t="s">
        <v>9</v>
      </c>
      <c r="CS754" s="4" t="s">
        <v>9</v>
      </c>
      <c r="CT754" s="4" t="s">
        <v>9</v>
      </c>
      <c r="CU754" s="4" t="s">
        <v>9</v>
      </c>
      <c r="CV754" s="4" t="s">
        <v>11</v>
      </c>
      <c r="CW754" s="4" t="s">
        <v>5909</v>
      </c>
      <c r="CX754" s="4" t="s">
        <v>9</v>
      </c>
      <c r="CY754" s="4" t="s">
        <v>9</v>
      </c>
      <c r="CZ754" s="4" t="s">
        <v>9</v>
      </c>
      <c r="DA754" s="4" t="s">
        <v>9</v>
      </c>
      <c r="DB754" s="4" t="s">
        <v>9</v>
      </c>
      <c r="DC754" s="102"/>
      <c r="DE754" s="8" t="str">
        <f t="shared" si="22"/>
        <v>XTP008</v>
      </c>
      <c r="DF754" s="8" t="str">
        <f t="shared" si="23"/>
        <v>Relief Cleaning - until permanent</v>
      </c>
    </row>
    <row r="755" spans="1:110">
      <c r="A755" s="4" t="s">
        <v>6660</v>
      </c>
      <c r="B755" s="4" t="s">
        <v>5899</v>
      </c>
      <c r="C755" s="4" t="s">
        <v>4955</v>
      </c>
      <c r="D755" s="4" t="s">
        <v>9</v>
      </c>
      <c r="E755" s="4" t="s">
        <v>5900</v>
      </c>
      <c r="F755" s="102">
        <v>44502</v>
      </c>
      <c r="G755" s="4" t="s">
        <v>9</v>
      </c>
      <c r="H755" s="102"/>
      <c r="I755" s="4" t="s">
        <v>7429</v>
      </c>
      <c r="J755" s="4" t="s">
        <v>9</v>
      </c>
      <c r="K755" s="4" t="s">
        <v>5002</v>
      </c>
      <c r="L755" s="4" t="s">
        <v>9</v>
      </c>
      <c r="M755" s="4" t="s">
        <v>9</v>
      </c>
      <c r="N755" s="4" t="s">
        <v>5002</v>
      </c>
      <c r="O755" s="4" t="s">
        <v>4955</v>
      </c>
      <c r="P755" s="4" t="s">
        <v>5901</v>
      </c>
      <c r="Q755" s="4" t="s">
        <v>9</v>
      </c>
      <c r="R755" s="4" t="s">
        <v>9</v>
      </c>
      <c r="S755" s="4" t="s">
        <v>11</v>
      </c>
      <c r="T755" s="4" t="s">
        <v>1449</v>
      </c>
      <c r="U755" s="4" t="s">
        <v>5902</v>
      </c>
      <c r="V755" s="102"/>
      <c r="W755" s="4" t="s">
        <v>5902</v>
      </c>
      <c r="X755" s="4" t="s">
        <v>9</v>
      </c>
      <c r="Y755" s="4" t="s">
        <v>11</v>
      </c>
      <c r="Z755" s="4" t="s">
        <v>9</v>
      </c>
      <c r="AA755" s="4" t="s">
        <v>9</v>
      </c>
      <c r="AB755" s="102"/>
      <c r="AC755" s="102"/>
      <c r="AD755" s="102"/>
      <c r="AE755" s="102">
        <v>44502</v>
      </c>
      <c r="AF755" s="102"/>
      <c r="AG755" s="102"/>
      <c r="AH755" s="4" t="s">
        <v>5903</v>
      </c>
      <c r="AI755" s="4" t="s">
        <v>9</v>
      </c>
      <c r="AJ755" s="4" t="s">
        <v>9</v>
      </c>
      <c r="AK755" s="4" t="s">
        <v>9</v>
      </c>
      <c r="AL755" s="4" t="s">
        <v>5904</v>
      </c>
      <c r="AM755" s="4" t="s">
        <v>5905</v>
      </c>
      <c r="AN755" s="4" t="s">
        <v>9</v>
      </c>
      <c r="AO755" s="4" t="s">
        <v>9</v>
      </c>
      <c r="AP755" s="4" t="s">
        <v>5902</v>
      </c>
      <c r="AQ755" s="4" t="s">
        <v>9</v>
      </c>
      <c r="AR755" s="4" t="s">
        <v>9</v>
      </c>
      <c r="AS755" s="4" t="s">
        <v>9</v>
      </c>
      <c r="AT755" s="4" t="s">
        <v>9</v>
      </c>
      <c r="AU755" s="4" t="s">
        <v>9</v>
      </c>
      <c r="AV755" s="102"/>
      <c r="AW755" s="4" t="s">
        <v>5902</v>
      </c>
      <c r="AX755" s="4" t="s">
        <v>9</v>
      </c>
      <c r="AY755" s="4" t="s">
        <v>9</v>
      </c>
      <c r="AZ755" s="4" t="s">
        <v>9</v>
      </c>
      <c r="BA755" s="4" t="s">
        <v>9</v>
      </c>
      <c r="BB755" s="103">
        <v>0</v>
      </c>
      <c r="BC755" s="102"/>
      <c r="BD755" s="4" t="s">
        <v>9</v>
      </c>
      <c r="BE755" s="102"/>
      <c r="BF755" s="102"/>
      <c r="BG755" s="4" t="s">
        <v>9</v>
      </c>
      <c r="BH755" s="4" t="s">
        <v>5906</v>
      </c>
      <c r="BI755" s="4" t="s">
        <v>9</v>
      </c>
      <c r="BJ755" s="4" t="s">
        <v>9</v>
      </c>
      <c r="BK755" s="4" t="s">
        <v>9</v>
      </c>
      <c r="BL755" s="4" t="s">
        <v>9</v>
      </c>
      <c r="BM755" s="4" t="s">
        <v>9</v>
      </c>
      <c r="BN755" s="4" t="s">
        <v>5907</v>
      </c>
      <c r="BO755" s="4" t="s">
        <v>5908</v>
      </c>
      <c r="BP755" s="4" t="s">
        <v>9</v>
      </c>
      <c r="BQ755" s="4" t="s">
        <v>9</v>
      </c>
      <c r="BR755" s="4" t="s">
        <v>5902</v>
      </c>
      <c r="BS755" s="4" t="s">
        <v>9</v>
      </c>
      <c r="BT755" s="4" t="s">
        <v>9</v>
      </c>
      <c r="BU755" s="4" t="s">
        <v>9</v>
      </c>
      <c r="BV755" s="4" t="s">
        <v>9</v>
      </c>
      <c r="BW755" s="4" t="s">
        <v>9</v>
      </c>
      <c r="BX755" s="4" t="s">
        <v>5901</v>
      </c>
      <c r="BY755" s="4" t="s">
        <v>9</v>
      </c>
      <c r="BZ755" s="4" t="s">
        <v>9</v>
      </c>
      <c r="CA755" s="4" t="s">
        <v>9</v>
      </c>
      <c r="CB755" s="4" t="s">
        <v>9</v>
      </c>
      <c r="CC755" s="4" t="s">
        <v>9</v>
      </c>
      <c r="CD755" s="4" t="s">
        <v>9</v>
      </c>
      <c r="CE755" s="4" t="s">
        <v>9</v>
      </c>
      <c r="CF755" s="4" t="s">
        <v>5902</v>
      </c>
      <c r="CG755" s="4" t="s">
        <v>9</v>
      </c>
      <c r="CH755" s="4" t="s">
        <v>9</v>
      </c>
      <c r="CI755" s="4" t="s">
        <v>9</v>
      </c>
      <c r="CJ755" s="4" t="s">
        <v>9</v>
      </c>
      <c r="CK755" s="104">
        <v>0.51765046296296002</v>
      </c>
      <c r="CL755" s="104">
        <v>0</v>
      </c>
      <c r="CM755" s="4" t="s">
        <v>9</v>
      </c>
      <c r="CN755" s="4" t="s">
        <v>5902</v>
      </c>
      <c r="CO755" s="4" t="s">
        <v>9</v>
      </c>
      <c r="CP755" s="4" t="s">
        <v>9</v>
      </c>
      <c r="CQ755" s="4" t="s">
        <v>9</v>
      </c>
      <c r="CR755" s="4" t="s">
        <v>9</v>
      </c>
      <c r="CS755" s="4" t="s">
        <v>9</v>
      </c>
      <c r="CT755" s="4" t="s">
        <v>9</v>
      </c>
      <c r="CU755" s="4" t="s">
        <v>9</v>
      </c>
      <c r="CV755" s="4" t="s">
        <v>11</v>
      </c>
      <c r="CW755" s="4" t="s">
        <v>5909</v>
      </c>
      <c r="CX755" s="4" t="s">
        <v>9</v>
      </c>
      <c r="CY755" s="4" t="s">
        <v>9</v>
      </c>
      <c r="CZ755" s="4" t="s">
        <v>9</v>
      </c>
      <c r="DA755" s="4" t="s">
        <v>9</v>
      </c>
      <c r="DB755" s="4" t="s">
        <v>9</v>
      </c>
      <c r="DC755" s="102"/>
      <c r="DE755" s="8" t="str">
        <f t="shared" si="22"/>
        <v>XTP009</v>
      </c>
      <c r="DF755" s="8" t="str">
        <f t="shared" si="23"/>
        <v>Bug inspector</v>
      </c>
    </row>
    <row r="756" spans="1:110">
      <c r="A756" s="4" t="s">
        <v>6661</v>
      </c>
      <c r="B756" s="4" t="s">
        <v>5899</v>
      </c>
      <c r="C756" s="4" t="s">
        <v>4955</v>
      </c>
      <c r="D756" s="4" t="s">
        <v>9</v>
      </c>
      <c r="E756" s="4" t="s">
        <v>5900</v>
      </c>
      <c r="F756" s="102">
        <v>44502</v>
      </c>
      <c r="G756" s="4" t="s">
        <v>9</v>
      </c>
      <c r="H756" s="102"/>
      <c r="I756" s="4" t="s">
        <v>7430</v>
      </c>
      <c r="J756" s="4" t="s">
        <v>9</v>
      </c>
      <c r="K756" s="4" t="s">
        <v>5002</v>
      </c>
      <c r="L756" s="4" t="s">
        <v>9</v>
      </c>
      <c r="M756" s="4" t="s">
        <v>9</v>
      </c>
      <c r="N756" s="4" t="s">
        <v>5002</v>
      </c>
      <c r="O756" s="4" t="s">
        <v>4955</v>
      </c>
      <c r="P756" s="4" t="s">
        <v>5901</v>
      </c>
      <c r="Q756" s="4" t="s">
        <v>9</v>
      </c>
      <c r="R756" s="4" t="s">
        <v>9</v>
      </c>
      <c r="S756" s="4" t="s">
        <v>11</v>
      </c>
      <c r="T756" s="4" t="s">
        <v>1449</v>
      </c>
      <c r="U756" s="4" t="s">
        <v>5902</v>
      </c>
      <c r="V756" s="102"/>
      <c r="W756" s="4" t="s">
        <v>5902</v>
      </c>
      <c r="X756" s="4" t="s">
        <v>9</v>
      </c>
      <c r="Y756" s="4" t="s">
        <v>11</v>
      </c>
      <c r="Z756" s="4" t="s">
        <v>9</v>
      </c>
      <c r="AA756" s="4" t="s">
        <v>9</v>
      </c>
      <c r="AB756" s="102"/>
      <c r="AC756" s="102"/>
      <c r="AD756" s="102"/>
      <c r="AE756" s="102">
        <v>44502</v>
      </c>
      <c r="AF756" s="102"/>
      <c r="AG756" s="102"/>
      <c r="AH756" s="4" t="s">
        <v>5903</v>
      </c>
      <c r="AI756" s="4" t="s">
        <v>9</v>
      </c>
      <c r="AJ756" s="4" t="s">
        <v>9</v>
      </c>
      <c r="AK756" s="4" t="s">
        <v>9</v>
      </c>
      <c r="AL756" s="4" t="s">
        <v>5904</v>
      </c>
      <c r="AM756" s="4" t="s">
        <v>5905</v>
      </c>
      <c r="AN756" s="4" t="s">
        <v>9</v>
      </c>
      <c r="AO756" s="4" t="s">
        <v>9</v>
      </c>
      <c r="AP756" s="4" t="s">
        <v>5902</v>
      </c>
      <c r="AQ756" s="4" t="s">
        <v>9</v>
      </c>
      <c r="AR756" s="4" t="s">
        <v>9</v>
      </c>
      <c r="AS756" s="4" t="s">
        <v>9</v>
      </c>
      <c r="AT756" s="4" t="s">
        <v>9</v>
      </c>
      <c r="AU756" s="4" t="s">
        <v>9</v>
      </c>
      <c r="AV756" s="102"/>
      <c r="AW756" s="4" t="s">
        <v>5902</v>
      </c>
      <c r="AX756" s="4" t="s">
        <v>9</v>
      </c>
      <c r="AY756" s="4" t="s">
        <v>9</v>
      </c>
      <c r="AZ756" s="4" t="s">
        <v>9</v>
      </c>
      <c r="BA756" s="4" t="s">
        <v>9</v>
      </c>
      <c r="BB756" s="103">
        <v>0</v>
      </c>
      <c r="BC756" s="102"/>
      <c r="BD756" s="4" t="s">
        <v>9</v>
      </c>
      <c r="BE756" s="102"/>
      <c r="BF756" s="102"/>
      <c r="BG756" s="4" t="s">
        <v>9</v>
      </c>
      <c r="BH756" s="4" t="s">
        <v>5906</v>
      </c>
      <c r="BI756" s="4" t="s">
        <v>9</v>
      </c>
      <c r="BJ756" s="4" t="s">
        <v>9</v>
      </c>
      <c r="BK756" s="4" t="s">
        <v>9</v>
      </c>
      <c r="BL756" s="4" t="s">
        <v>9</v>
      </c>
      <c r="BM756" s="4" t="s">
        <v>9</v>
      </c>
      <c r="BN756" s="4" t="s">
        <v>5907</v>
      </c>
      <c r="BO756" s="4" t="s">
        <v>5908</v>
      </c>
      <c r="BP756" s="4" t="s">
        <v>9</v>
      </c>
      <c r="BQ756" s="4" t="s">
        <v>9</v>
      </c>
      <c r="BR756" s="4" t="s">
        <v>5902</v>
      </c>
      <c r="BS756" s="4" t="s">
        <v>9</v>
      </c>
      <c r="BT756" s="4" t="s">
        <v>9</v>
      </c>
      <c r="BU756" s="4" t="s">
        <v>9</v>
      </c>
      <c r="BV756" s="4" t="s">
        <v>9</v>
      </c>
      <c r="BW756" s="4" t="s">
        <v>9</v>
      </c>
      <c r="BX756" s="4" t="s">
        <v>5901</v>
      </c>
      <c r="BY756" s="4" t="s">
        <v>9</v>
      </c>
      <c r="BZ756" s="4" t="s">
        <v>9</v>
      </c>
      <c r="CA756" s="4" t="s">
        <v>9</v>
      </c>
      <c r="CB756" s="4" t="s">
        <v>9</v>
      </c>
      <c r="CC756" s="4" t="s">
        <v>9</v>
      </c>
      <c r="CD756" s="4" t="s">
        <v>9</v>
      </c>
      <c r="CE756" s="4" t="s">
        <v>9</v>
      </c>
      <c r="CF756" s="4" t="s">
        <v>5902</v>
      </c>
      <c r="CG756" s="4" t="s">
        <v>9</v>
      </c>
      <c r="CH756" s="4" t="s">
        <v>9</v>
      </c>
      <c r="CI756" s="4" t="s">
        <v>9</v>
      </c>
      <c r="CJ756" s="4" t="s">
        <v>9</v>
      </c>
      <c r="CK756" s="104">
        <v>0.51765046296296002</v>
      </c>
      <c r="CL756" s="104">
        <v>0</v>
      </c>
      <c r="CM756" s="4" t="s">
        <v>9</v>
      </c>
      <c r="CN756" s="4" t="s">
        <v>5902</v>
      </c>
      <c r="CO756" s="4" t="s">
        <v>9</v>
      </c>
      <c r="CP756" s="4" t="s">
        <v>9</v>
      </c>
      <c r="CQ756" s="4" t="s">
        <v>9</v>
      </c>
      <c r="CR756" s="4" t="s">
        <v>9</v>
      </c>
      <c r="CS756" s="4" t="s">
        <v>9</v>
      </c>
      <c r="CT756" s="4" t="s">
        <v>9</v>
      </c>
      <c r="CU756" s="4" t="s">
        <v>9</v>
      </c>
      <c r="CV756" s="4" t="s">
        <v>11</v>
      </c>
      <c r="CW756" s="4" t="s">
        <v>5909</v>
      </c>
      <c r="CX756" s="4" t="s">
        <v>9</v>
      </c>
      <c r="CY756" s="4" t="s">
        <v>9</v>
      </c>
      <c r="CZ756" s="4" t="s">
        <v>9</v>
      </c>
      <c r="DA756" s="4" t="s">
        <v>9</v>
      </c>
      <c r="DB756" s="4" t="s">
        <v>9</v>
      </c>
      <c r="DC756" s="102"/>
      <c r="DE756" s="8" t="str">
        <f t="shared" si="22"/>
        <v>XTP010</v>
      </c>
      <c r="DF756" s="8" t="str">
        <f t="shared" si="23"/>
        <v>Metal detector staff</v>
      </c>
    </row>
    <row r="757" spans="1:110">
      <c r="A757" s="4" t="s">
        <v>6662</v>
      </c>
      <c r="B757" s="4" t="s">
        <v>5899</v>
      </c>
      <c r="C757" s="4" t="s">
        <v>4955</v>
      </c>
      <c r="D757" s="4" t="s">
        <v>9</v>
      </c>
      <c r="E757" s="4" t="s">
        <v>5900</v>
      </c>
      <c r="F757" s="102">
        <v>44502</v>
      </c>
      <c r="G757" s="4" t="s">
        <v>9</v>
      </c>
      <c r="H757" s="102"/>
      <c r="I757" s="4" t="s">
        <v>7431</v>
      </c>
      <c r="J757" s="4" t="s">
        <v>9</v>
      </c>
      <c r="K757" s="4" t="s">
        <v>5002</v>
      </c>
      <c r="L757" s="4" t="s">
        <v>9</v>
      </c>
      <c r="M757" s="4" t="s">
        <v>9</v>
      </c>
      <c r="N757" s="4" t="s">
        <v>5002</v>
      </c>
      <c r="O757" s="4" t="s">
        <v>4955</v>
      </c>
      <c r="P757" s="4" t="s">
        <v>5901</v>
      </c>
      <c r="Q757" s="4" t="s">
        <v>9</v>
      </c>
      <c r="R757" s="4" t="s">
        <v>9</v>
      </c>
      <c r="S757" s="4" t="s">
        <v>11</v>
      </c>
      <c r="T757" s="4" t="s">
        <v>1449</v>
      </c>
      <c r="U757" s="4" t="s">
        <v>5902</v>
      </c>
      <c r="V757" s="102"/>
      <c r="W757" s="4" t="s">
        <v>5902</v>
      </c>
      <c r="X757" s="4" t="s">
        <v>9</v>
      </c>
      <c r="Y757" s="4" t="s">
        <v>11</v>
      </c>
      <c r="Z757" s="4" t="s">
        <v>9</v>
      </c>
      <c r="AA757" s="4" t="s">
        <v>9</v>
      </c>
      <c r="AB757" s="102"/>
      <c r="AC757" s="102"/>
      <c r="AD757" s="102"/>
      <c r="AE757" s="102">
        <v>44502</v>
      </c>
      <c r="AF757" s="102"/>
      <c r="AG757" s="102"/>
      <c r="AH757" s="4" t="s">
        <v>5903</v>
      </c>
      <c r="AI757" s="4" t="s">
        <v>9</v>
      </c>
      <c r="AJ757" s="4" t="s">
        <v>9</v>
      </c>
      <c r="AK757" s="4" t="s">
        <v>9</v>
      </c>
      <c r="AL757" s="4" t="s">
        <v>5904</v>
      </c>
      <c r="AM757" s="4" t="s">
        <v>5905</v>
      </c>
      <c r="AN757" s="4" t="s">
        <v>9</v>
      </c>
      <c r="AO757" s="4" t="s">
        <v>9</v>
      </c>
      <c r="AP757" s="4" t="s">
        <v>5902</v>
      </c>
      <c r="AQ757" s="4" t="s">
        <v>9</v>
      </c>
      <c r="AR757" s="4" t="s">
        <v>9</v>
      </c>
      <c r="AS757" s="4" t="s">
        <v>9</v>
      </c>
      <c r="AT757" s="4" t="s">
        <v>9</v>
      </c>
      <c r="AU757" s="4" t="s">
        <v>9</v>
      </c>
      <c r="AV757" s="102"/>
      <c r="AW757" s="4" t="s">
        <v>5902</v>
      </c>
      <c r="AX757" s="4" t="s">
        <v>9</v>
      </c>
      <c r="AY757" s="4" t="s">
        <v>9</v>
      </c>
      <c r="AZ757" s="4" t="s">
        <v>9</v>
      </c>
      <c r="BA757" s="4" t="s">
        <v>9</v>
      </c>
      <c r="BB757" s="103">
        <v>0</v>
      </c>
      <c r="BC757" s="102"/>
      <c r="BD757" s="4" t="s">
        <v>9</v>
      </c>
      <c r="BE757" s="102"/>
      <c r="BF757" s="102"/>
      <c r="BG757" s="4" t="s">
        <v>9</v>
      </c>
      <c r="BH757" s="4" t="s">
        <v>5906</v>
      </c>
      <c r="BI757" s="4" t="s">
        <v>9</v>
      </c>
      <c r="BJ757" s="4" t="s">
        <v>9</v>
      </c>
      <c r="BK757" s="4" t="s">
        <v>9</v>
      </c>
      <c r="BL757" s="4" t="s">
        <v>9</v>
      </c>
      <c r="BM757" s="4" t="s">
        <v>9</v>
      </c>
      <c r="BN757" s="4" t="s">
        <v>5907</v>
      </c>
      <c r="BO757" s="4" t="s">
        <v>5908</v>
      </c>
      <c r="BP757" s="4" t="s">
        <v>9</v>
      </c>
      <c r="BQ757" s="4" t="s">
        <v>9</v>
      </c>
      <c r="BR757" s="4" t="s">
        <v>5902</v>
      </c>
      <c r="BS757" s="4" t="s">
        <v>9</v>
      </c>
      <c r="BT757" s="4" t="s">
        <v>9</v>
      </c>
      <c r="BU757" s="4" t="s">
        <v>9</v>
      </c>
      <c r="BV757" s="4" t="s">
        <v>9</v>
      </c>
      <c r="BW757" s="4" t="s">
        <v>9</v>
      </c>
      <c r="BX757" s="4" t="s">
        <v>5901</v>
      </c>
      <c r="BY757" s="4" t="s">
        <v>9</v>
      </c>
      <c r="BZ757" s="4" t="s">
        <v>9</v>
      </c>
      <c r="CA757" s="4" t="s">
        <v>9</v>
      </c>
      <c r="CB757" s="4" t="s">
        <v>9</v>
      </c>
      <c r="CC757" s="4" t="s">
        <v>9</v>
      </c>
      <c r="CD757" s="4" t="s">
        <v>9</v>
      </c>
      <c r="CE757" s="4" t="s">
        <v>9</v>
      </c>
      <c r="CF757" s="4" t="s">
        <v>5902</v>
      </c>
      <c r="CG757" s="4" t="s">
        <v>9</v>
      </c>
      <c r="CH757" s="4" t="s">
        <v>9</v>
      </c>
      <c r="CI757" s="4" t="s">
        <v>9</v>
      </c>
      <c r="CJ757" s="4" t="s">
        <v>9</v>
      </c>
      <c r="CK757" s="104">
        <v>0.51765046296296002</v>
      </c>
      <c r="CL757" s="104">
        <v>0</v>
      </c>
      <c r="CM757" s="4" t="s">
        <v>9</v>
      </c>
      <c r="CN757" s="4" t="s">
        <v>5902</v>
      </c>
      <c r="CO757" s="4" t="s">
        <v>9</v>
      </c>
      <c r="CP757" s="4" t="s">
        <v>9</v>
      </c>
      <c r="CQ757" s="4" t="s">
        <v>9</v>
      </c>
      <c r="CR757" s="4" t="s">
        <v>9</v>
      </c>
      <c r="CS757" s="4" t="s">
        <v>9</v>
      </c>
      <c r="CT757" s="4" t="s">
        <v>9</v>
      </c>
      <c r="CU757" s="4" t="s">
        <v>9</v>
      </c>
      <c r="CV757" s="4" t="s">
        <v>11</v>
      </c>
      <c r="CW757" s="4" t="s">
        <v>5909</v>
      </c>
      <c r="CX757" s="4" t="s">
        <v>9</v>
      </c>
      <c r="CY757" s="4" t="s">
        <v>9</v>
      </c>
      <c r="CZ757" s="4" t="s">
        <v>9</v>
      </c>
      <c r="DA757" s="4" t="s">
        <v>9</v>
      </c>
      <c r="DB757" s="4" t="s">
        <v>9</v>
      </c>
      <c r="DC757" s="102"/>
      <c r="DE757" s="8" t="str">
        <f t="shared" si="22"/>
        <v>XTP011</v>
      </c>
      <c r="DF757" s="8" t="str">
        <f t="shared" si="23"/>
        <v>Can Devanning Staff</v>
      </c>
    </row>
    <row r="758" spans="1:110">
      <c r="A758" s="4" t="s">
        <v>6663</v>
      </c>
      <c r="B758" s="4" t="s">
        <v>5899</v>
      </c>
      <c r="C758" s="4" t="s">
        <v>4955</v>
      </c>
      <c r="D758" s="4" t="s">
        <v>9</v>
      </c>
      <c r="E758" s="4" t="s">
        <v>5900</v>
      </c>
      <c r="F758" s="102">
        <v>44502</v>
      </c>
      <c r="G758" s="4" t="s">
        <v>9</v>
      </c>
      <c r="H758" s="102"/>
      <c r="I758" s="4" t="s">
        <v>7432</v>
      </c>
      <c r="J758" s="4" t="s">
        <v>9</v>
      </c>
      <c r="K758" s="4" t="s">
        <v>5002</v>
      </c>
      <c r="L758" s="4" t="s">
        <v>9</v>
      </c>
      <c r="M758" s="4" t="s">
        <v>9</v>
      </c>
      <c r="N758" s="4" t="s">
        <v>5002</v>
      </c>
      <c r="O758" s="4" t="s">
        <v>4955</v>
      </c>
      <c r="P758" s="4" t="s">
        <v>5901</v>
      </c>
      <c r="Q758" s="4" t="s">
        <v>9</v>
      </c>
      <c r="R758" s="4" t="s">
        <v>9</v>
      </c>
      <c r="S758" s="4" t="s">
        <v>11</v>
      </c>
      <c r="T758" s="4" t="s">
        <v>1449</v>
      </c>
      <c r="U758" s="4" t="s">
        <v>5902</v>
      </c>
      <c r="V758" s="102"/>
      <c r="W758" s="4" t="s">
        <v>5902</v>
      </c>
      <c r="X758" s="4" t="s">
        <v>9</v>
      </c>
      <c r="Y758" s="4" t="s">
        <v>11</v>
      </c>
      <c r="Z758" s="4" t="s">
        <v>9</v>
      </c>
      <c r="AA758" s="4" t="s">
        <v>9</v>
      </c>
      <c r="AB758" s="102"/>
      <c r="AC758" s="102"/>
      <c r="AD758" s="102"/>
      <c r="AE758" s="102">
        <v>44502</v>
      </c>
      <c r="AF758" s="102"/>
      <c r="AG758" s="102"/>
      <c r="AH758" s="4" t="s">
        <v>5903</v>
      </c>
      <c r="AI758" s="4" t="s">
        <v>9</v>
      </c>
      <c r="AJ758" s="4" t="s">
        <v>9</v>
      </c>
      <c r="AK758" s="4" t="s">
        <v>9</v>
      </c>
      <c r="AL758" s="4" t="s">
        <v>5904</v>
      </c>
      <c r="AM758" s="4" t="s">
        <v>5905</v>
      </c>
      <c r="AN758" s="4" t="s">
        <v>9</v>
      </c>
      <c r="AO758" s="4" t="s">
        <v>9</v>
      </c>
      <c r="AP758" s="4" t="s">
        <v>5902</v>
      </c>
      <c r="AQ758" s="4" t="s">
        <v>9</v>
      </c>
      <c r="AR758" s="4" t="s">
        <v>9</v>
      </c>
      <c r="AS758" s="4" t="s">
        <v>9</v>
      </c>
      <c r="AT758" s="4" t="s">
        <v>9</v>
      </c>
      <c r="AU758" s="4" t="s">
        <v>9</v>
      </c>
      <c r="AV758" s="102"/>
      <c r="AW758" s="4" t="s">
        <v>5902</v>
      </c>
      <c r="AX758" s="4" t="s">
        <v>9</v>
      </c>
      <c r="AY758" s="4" t="s">
        <v>9</v>
      </c>
      <c r="AZ758" s="4" t="s">
        <v>9</v>
      </c>
      <c r="BA758" s="4" t="s">
        <v>9</v>
      </c>
      <c r="BB758" s="103">
        <v>0</v>
      </c>
      <c r="BC758" s="102"/>
      <c r="BD758" s="4" t="s">
        <v>9</v>
      </c>
      <c r="BE758" s="102"/>
      <c r="BF758" s="102"/>
      <c r="BG758" s="4" t="s">
        <v>9</v>
      </c>
      <c r="BH758" s="4" t="s">
        <v>5906</v>
      </c>
      <c r="BI758" s="4" t="s">
        <v>9</v>
      </c>
      <c r="BJ758" s="4" t="s">
        <v>9</v>
      </c>
      <c r="BK758" s="4" t="s">
        <v>9</v>
      </c>
      <c r="BL758" s="4" t="s">
        <v>9</v>
      </c>
      <c r="BM758" s="4" t="s">
        <v>9</v>
      </c>
      <c r="BN758" s="4" t="s">
        <v>5907</v>
      </c>
      <c r="BO758" s="4" t="s">
        <v>5908</v>
      </c>
      <c r="BP758" s="4" t="s">
        <v>9</v>
      </c>
      <c r="BQ758" s="4" t="s">
        <v>9</v>
      </c>
      <c r="BR758" s="4" t="s">
        <v>5902</v>
      </c>
      <c r="BS758" s="4" t="s">
        <v>9</v>
      </c>
      <c r="BT758" s="4" t="s">
        <v>9</v>
      </c>
      <c r="BU758" s="4" t="s">
        <v>9</v>
      </c>
      <c r="BV758" s="4" t="s">
        <v>9</v>
      </c>
      <c r="BW758" s="4" t="s">
        <v>9</v>
      </c>
      <c r="BX758" s="4" t="s">
        <v>5901</v>
      </c>
      <c r="BY758" s="4" t="s">
        <v>9</v>
      </c>
      <c r="BZ758" s="4" t="s">
        <v>9</v>
      </c>
      <c r="CA758" s="4" t="s">
        <v>9</v>
      </c>
      <c r="CB758" s="4" t="s">
        <v>9</v>
      </c>
      <c r="CC758" s="4" t="s">
        <v>9</v>
      </c>
      <c r="CD758" s="4" t="s">
        <v>9</v>
      </c>
      <c r="CE758" s="4" t="s">
        <v>9</v>
      </c>
      <c r="CF758" s="4" t="s">
        <v>5902</v>
      </c>
      <c r="CG758" s="4" t="s">
        <v>9</v>
      </c>
      <c r="CH758" s="4" t="s">
        <v>9</v>
      </c>
      <c r="CI758" s="4" t="s">
        <v>9</v>
      </c>
      <c r="CJ758" s="4" t="s">
        <v>9</v>
      </c>
      <c r="CK758" s="104">
        <v>0.51765046296296002</v>
      </c>
      <c r="CL758" s="104">
        <v>0</v>
      </c>
      <c r="CM758" s="4" t="s">
        <v>9</v>
      </c>
      <c r="CN758" s="4" t="s">
        <v>5902</v>
      </c>
      <c r="CO758" s="4" t="s">
        <v>9</v>
      </c>
      <c r="CP758" s="4" t="s">
        <v>9</v>
      </c>
      <c r="CQ758" s="4" t="s">
        <v>9</v>
      </c>
      <c r="CR758" s="4" t="s">
        <v>9</v>
      </c>
      <c r="CS758" s="4" t="s">
        <v>9</v>
      </c>
      <c r="CT758" s="4" t="s">
        <v>9</v>
      </c>
      <c r="CU758" s="4" t="s">
        <v>9</v>
      </c>
      <c r="CV758" s="4" t="s">
        <v>11</v>
      </c>
      <c r="CW758" s="4" t="s">
        <v>5909</v>
      </c>
      <c r="CX758" s="4" t="s">
        <v>9</v>
      </c>
      <c r="CY758" s="4" t="s">
        <v>9</v>
      </c>
      <c r="CZ758" s="4" t="s">
        <v>9</v>
      </c>
      <c r="DA758" s="4" t="s">
        <v>9</v>
      </c>
      <c r="DB758" s="4" t="s">
        <v>9</v>
      </c>
      <c r="DC758" s="102"/>
      <c r="DE758" s="8" t="str">
        <f t="shared" si="22"/>
        <v>XWH001</v>
      </c>
      <c r="DF758" s="8" t="str">
        <f t="shared" si="23"/>
        <v xml:space="preserve"> Warehouse Cleaning (Wet Clean)</v>
      </c>
    </row>
    <row r="759" spans="1:110">
      <c r="A759" s="4" t="s">
        <v>6664</v>
      </c>
      <c r="B759" s="4" t="s">
        <v>5899</v>
      </c>
      <c r="C759" s="4" t="s">
        <v>4955</v>
      </c>
      <c r="D759" s="4" t="s">
        <v>9</v>
      </c>
      <c r="E759" s="4" t="s">
        <v>5900</v>
      </c>
      <c r="F759" s="102">
        <v>44502</v>
      </c>
      <c r="G759" s="4" t="s">
        <v>9</v>
      </c>
      <c r="H759" s="102"/>
      <c r="I759" s="4" t="s">
        <v>7433</v>
      </c>
      <c r="J759" s="4" t="s">
        <v>9</v>
      </c>
      <c r="K759" s="4" t="s">
        <v>5002</v>
      </c>
      <c r="L759" s="4" t="s">
        <v>9</v>
      </c>
      <c r="M759" s="4" t="s">
        <v>9</v>
      </c>
      <c r="N759" s="4" t="s">
        <v>5002</v>
      </c>
      <c r="O759" s="4" t="s">
        <v>4955</v>
      </c>
      <c r="P759" s="4" t="s">
        <v>5901</v>
      </c>
      <c r="Q759" s="4" t="s">
        <v>9</v>
      </c>
      <c r="R759" s="4" t="s">
        <v>9</v>
      </c>
      <c r="S759" s="4" t="s">
        <v>11</v>
      </c>
      <c r="T759" s="4" t="s">
        <v>1449</v>
      </c>
      <c r="U759" s="4" t="s">
        <v>5902</v>
      </c>
      <c r="V759" s="102"/>
      <c r="W759" s="4" t="s">
        <v>5902</v>
      </c>
      <c r="X759" s="4" t="s">
        <v>9</v>
      </c>
      <c r="Y759" s="4" t="s">
        <v>11</v>
      </c>
      <c r="Z759" s="4" t="s">
        <v>9</v>
      </c>
      <c r="AA759" s="4" t="s">
        <v>9</v>
      </c>
      <c r="AB759" s="102"/>
      <c r="AC759" s="102"/>
      <c r="AD759" s="102"/>
      <c r="AE759" s="102">
        <v>44502</v>
      </c>
      <c r="AF759" s="102"/>
      <c r="AG759" s="102"/>
      <c r="AH759" s="4" t="s">
        <v>5903</v>
      </c>
      <c r="AI759" s="4" t="s">
        <v>9</v>
      </c>
      <c r="AJ759" s="4" t="s">
        <v>9</v>
      </c>
      <c r="AK759" s="4" t="s">
        <v>9</v>
      </c>
      <c r="AL759" s="4" t="s">
        <v>5904</v>
      </c>
      <c r="AM759" s="4" t="s">
        <v>5905</v>
      </c>
      <c r="AN759" s="4" t="s">
        <v>9</v>
      </c>
      <c r="AO759" s="4" t="s">
        <v>9</v>
      </c>
      <c r="AP759" s="4" t="s">
        <v>5902</v>
      </c>
      <c r="AQ759" s="4" t="s">
        <v>9</v>
      </c>
      <c r="AR759" s="4" t="s">
        <v>9</v>
      </c>
      <c r="AS759" s="4" t="s">
        <v>9</v>
      </c>
      <c r="AT759" s="4" t="s">
        <v>9</v>
      </c>
      <c r="AU759" s="4" t="s">
        <v>9</v>
      </c>
      <c r="AV759" s="102"/>
      <c r="AW759" s="4" t="s">
        <v>5902</v>
      </c>
      <c r="AX759" s="4" t="s">
        <v>9</v>
      </c>
      <c r="AY759" s="4" t="s">
        <v>9</v>
      </c>
      <c r="AZ759" s="4" t="s">
        <v>9</v>
      </c>
      <c r="BA759" s="4" t="s">
        <v>9</v>
      </c>
      <c r="BB759" s="103">
        <v>0</v>
      </c>
      <c r="BC759" s="102"/>
      <c r="BD759" s="4" t="s">
        <v>9</v>
      </c>
      <c r="BE759" s="102"/>
      <c r="BF759" s="102"/>
      <c r="BG759" s="4" t="s">
        <v>9</v>
      </c>
      <c r="BH759" s="4" t="s">
        <v>5906</v>
      </c>
      <c r="BI759" s="4" t="s">
        <v>9</v>
      </c>
      <c r="BJ759" s="4" t="s">
        <v>9</v>
      </c>
      <c r="BK759" s="4" t="s">
        <v>9</v>
      </c>
      <c r="BL759" s="4" t="s">
        <v>9</v>
      </c>
      <c r="BM759" s="4" t="s">
        <v>9</v>
      </c>
      <c r="BN759" s="4" t="s">
        <v>5907</v>
      </c>
      <c r="BO759" s="4" t="s">
        <v>5908</v>
      </c>
      <c r="BP759" s="4" t="s">
        <v>9</v>
      </c>
      <c r="BQ759" s="4" t="s">
        <v>9</v>
      </c>
      <c r="BR759" s="4" t="s">
        <v>5902</v>
      </c>
      <c r="BS759" s="4" t="s">
        <v>9</v>
      </c>
      <c r="BT759" s="4" t="s">
        <v>9</v>
      </c>
      <c r="BU759" s="4" t="s">
        <v>9</v>
      </c>
      <c r="BV759" s="4" t="s">
        <v>9</v>
      </c>
      <c r="BW759" s="4" t="s">
        <v>9</v>
      </c>
      <c r="BX759" s="4" t="s">
        <v>5901</v>
      </c>
      <c r="BY759" s="4" t="s">
        <v>9</v>
      </c>
      <c r="BZ759" s="4" t="s">
        <v>9</v>
      </c>
      <c r="CA759" s="4" t="s">
        <v>9</v>
      </c>
      <c r="CB759" s="4" t="s">
        <v>9</v>
      </c>
      <c r="CC759" s="4" t="s">
        <v>9</v>
      </c>
      <c r="CD759" s="4" t="s">
        <v>9</v>
      </c>
      <c r="CE759" s="4" t="s">
        <v>9</v>
      </c>
      <c r="CF759" s="4" t="s">
        <v>5902</v>
      </c>
      <c r="CG759" s="4" t="s">
        <v>9</v>
      </c>
      <c r="CH759" s="4" t="s">
        <v>9</v>
      </c>
      <c r="CI759" s="4" t="s">
        <v>9</v>
      </c>
      <c r="CJ759" s="4" t="s">
        <v>9</v>
      </c>
      <c r="CK759" s="104">
        <v>0.51766203703703995</v>
      </c>
      <c r="CL759" s="104">
        <v>0</v>
      </c>
      <c r="CM759" s="4" t="s">
        <v>9</v>
      </c>
      <c r="CN759" s="4" t="s">
        <v>5902</v>
      </c>
      <c r="CO759" s="4" t="s">
        <v>9</v>
      </c>
      <c r="CP759" s="4" t="s">
        <v>9</v>
      </c>
      <c r="CQ759" s="4" t="s">
        <v>9</v>
      </c>
      <c r="CR759" s="4" t="s">
        <v>9</v>
      </c>
      <c r="CS759" s="4" t="s">
        <v>9</v>
      </c>
      <c r="CT759" s="4" t="s">
        <v>9</v>
      </c>
      <c r="CU759" s="4" t="s">
        <v>9</v>
      </c>
      <c r="CV759" s="4" t="s">
        <v>11</v>
      </c>
      <c r="CW759" s="4" t="s">
        <v>5909</v>
      </c>
      <c r="CX759" s="4" t="s">
        <v>9</v>
      </c>
      <c r="CY759" s="4" t="s">
        <v>9</v>
      </c>
      <c r="CZ759" s="4" t="s">
        <v>9</v>
      </c>
      <c r="DA759" s="4" t="s">
        <v>9</v>
      </c>
      <c r="DB759" s="4" t="s">
        <v>9</v>
      </c>
      <c r="DC759" s="102"/>
      <c r="DE759" s="8" t="str">
        <f t="shared" si="22"/>
        <v>XWH002</v>
      </c>
      <c r="DF759" s="8" t="str">
        <f t="shared" si="23"/>
        <v xml:space="preserve"> Cleaning equipment rentals &amp; oth</v>
      </c>
    </row>
    <row r="760" spans="1:110">
      <c r="A760" s="4" t="s">
        <v>6665</v>
      </c>
      <c r="B760" s="4" t="s">
        <v>5899</v>
      </c>
      <c r="C760" s="4" t="s">
        <v>4955</v>
      </c>
      <c r="D760" s="4" t="s">
        <v>9</v>
      </c>
      <c r="E760" s="4" t="s">
        <v>5900</v>
      </c>
      <c r="F760" s="102">
        <v>44502</v>
      </c>
      <c r="G760" s="4" t="s">
        <v>9</v>
      </c>
      <c r="H760" s="102"/>
      <c r="I760" s="4" t="s">
        <v>7434</v>
      </c>
      <c r="J760" s="4" t="s">
        <v>9</v>
      </c>
      <c r="K760" s="4" t="s">
        <v>5002</v>
      </c>
      <c r="L760" s="4" t="s">
        <v>9</v>
      </c>
      <c r="M760" s="4" t="s">
        <v>9</v>
      </c>
      <c r="N760" s="4" t="s">
        <v>5002</v>
      </c>
      <c r="O760" s="4" t="s">
        <v>4955</v>
      </c>
      <c r="P760" s="4" t="s">
        <v>5901</v>
      </c>
      <c r="Q760" s="4" t="s">
        <v>9</v>
      </c>
      <c r="R760" s="4" t="s">
        <v>9</v>
      </c>
      <c r="S760" s="4" t="s">
        <v>11</v>
      </c>
      <c r="T760" s="4" t="s">
        <v>1449</v>
      </c>
      <c r="U760" s="4" t="s">
        <v>5902</v>
      </c>
      <c r="V760" s="102"/>
      <c r="W760" s="4" t="s">
        <v>5902</v>
      </c>
      <c r="X760" s="4" t="s">
        <v>9</v>
      </c>
      <c r="Y760" s="4" t="s">
        <v>11</v>
      </c>
      <c r="Z760" s="4" t="s">
        <v>9</v>
      </c>
      <c r="AA760" s="4" t="s">
        <v>9</v>
      </c>
      <c r="AB760" s="102"/>
      <c r="AC760" s="102"/>
      <c r="AD760" s="102"/>
      <c r="AE760" s="102">
        <v>44502</v>
      </c>
      <c r="AF760" s="102"/>
      <c r="AG760" s="102"/>
      <c r="AH760" s="4" t="s">
        <v>5903</v>
      </c>
      <c r="AI760" s="4" t="s">
        <v>9</v>
      </c>
      <c r="AJ760" s="4" t="s">
        <v>9</v>
      </c>
      <c r="AK760" s="4" t="s">
        <v>9</v>
      </c>
      <c r="AL760" s="4" t="s">
        <v>5904</v>
      </c>
      <c r="AM760" s="4" t="s">
        <v>5905</v>
      </c>
      <c r="AN760" s="4" t="s">
        <v>9</v>
      </c>
      <c r="AO760" s="4" t="s">
        <v>9</v>
      </c>
      <c r="AP760" s="4" t="s">
        <v>5902</v>
      </c>
      <c r="AQ760" s="4" t="s">
        <v>9</v>
      </c>
      <c r="AR760" s="4" t="s">
        <v>9</v>
      </c>
      <c r="AS760" s="4" t="s">
        <v>9</v>
      </c>
      <c r="AT760" s="4" t="s">
        <v>9</v>
      </c>
      <c r="AU760" s="4" t="s">
        <v>9</v>
      </c>
      <c r="AV760" s="102"/>
      <c r="AW760" s="4" t="s">
        <v>5902</v>
      </c>
      <c r="AX760" s="4" t="s">
        <v>9</v>
      </c>
      <c r="AY760" s="4" t="s">
        <v>9</v>
      </c>
      <c r="AZ760" s="4" t="s">
        <v>9</v>
      </c>
      <c r="BA760" s="4" t="s">
        <v>9</v>
      </c>
      <c r="BB760" s="103">
        <v>0</v>
      </c>
      <c r="BC760" s="102"/>
      <c r="BD760" s="4" t="s">
        <v>9</v>
      </c>
      <c r="BE760" s="102"/>
      <c r="BF760" s="102"/>
      <c r="BG760" s="4" t="s">
        <v>9</v>
      </c>
      <c r="BH760" s="4" t="s">
        <v>5906</v>
      </c>
      <c r="BI760" s="4" t="s">
        <v>9</v>
      </c>
      <c r="BJ760" s="4" t="s">
        <v>9</v>
      </c>
      <c r="BK760" s="4" t="s">
        <v>9</v>
      </c>
      <c r="BL760" s="4" t="s">
        <v>9</v>
      </c>
      <c r="BM760" s="4" t="s">
        <v>9</v>
      </c>
      <c r="BN760" s="4" t="s">
        <v>5907</v>
      </c>
      <c r="BO760" s="4" t="s">
        <v>5908</v>
      </c>
      <c r="BP760" s="4" t="s">
        <v>9</v>
      </c>
      <c r="BQ760" s="4" t="s">
        <v>9</v>
      </c>
      <c r="BR760" s="4" t="s">
        <v>5902</v>
      </c>
      <c r="BS760" s="4" t="s">
        <v>9</v>
      </c>
      <c r="BT760" s="4" t="s">
        <v>9</v>
      </c>
      <c r="BU760" s="4" t="s">
        <v>9</v>
      </c>
      <c r="BV760" s="4" t="s">
        <v>9</v>
      </c>
      <c r="BW760" s="4" t="s">
        <v>9</v>
      </c>
      <c r="BX760" s="4" t="s">
        <v>5901</v>
      </c>
      <c r="BY760" s="4" t="s">
        <v>9</v>
      </c>
      <c r="BZ760" s="4" t="s">
        <v>9</v>
      </c>
      <c r="CA760" s="4" t="s">
        <v>9</v>
      </c>
      <c r="CB760" s="4" t="s">
        <v>9</v>
      </c>
      <c r="CC760" s="4" t="s">
        <v>9</v>
      </c>
      <c r="CD760" s="4" t="s">
        <v>9</v>
      </c>
      <c r="CE760" s="4" t="s">
        <v>9</v>
      </c>
      <c r="CF760" s="4" t="s">
        <v>5902</v>
      </c>
      <c r="CG760" s="4" t="s">
        <v>9</v>
      </c>
      <c r="CH760" s="4" t="s">
        <v>9</v>
      </c>
      <c r="CI760" s="4" t="s">
        <v>9</v>
      </c>
      <c r="CJ760" s="4" t="s">
        <v>9</v>
      </c>
      <c r="CK760" s="104">
        <v>0.51766203703703995</v>
      </c>
      <c r="CL760" s="104">
        <v>0</v>
      </c>
      <c r="CM760" s="4" t="s">
        <v>9</v>
      </c>
      <c r="CN760" s="4" t="s">
        <v>5902</v>
      </c>
      <c r="CO760" s="4" t="s">
        <v>9</v>
      </c>
      <c r="CP760" s="4" t="s">
        <v>9</v>
      </c>
      <c r="CQ760" s="4" t="s">
        <v>9</v>
      </c>
      <c r="CR760" s="4" t="s">
        <v>9</v>
      </c>
      <c r="CS760" s="4" t="s">
        <v>9</v>
      </c>
      <c r="CT760" s="4" t="s">
        <v>9</v>
      </c>
      <c r="CU760" s="4" t="s">
        <v>9</v>
      </c>
      <c r="CV760" s="4" t="s">
        <v>11</v>
      </c>
      <c r="CW760" s="4" t="s">
        <v>5909</v>
      </c>
      <c r="CX760" s="4" t="s">
        <v>9</v>
      </c>
      <c r="CY760" s="4" t="s">
        <v>9</v>
      </c>
      <c r="CZ760" s="4" t="s">
        <v>9</v>
      </c>
      <c r="DA760" s="4" t="s">
        <v>9</v>
      </c>
      <c r="DB760" s="4" t="s">
        <v>9</v>
      </c>
      <c r="DC760" s="102"/>
      <c r="DE760" s="8" t="str">
        <f t="shared" si="22"/>
        <v>XWH003</v>
      </c>
      <c r="DF760" s="8" t="str">
        <f t="shared" si="23"/>
        <v xml:space="preserve"> Uniforms and Safety Gear</v>
      </c>
    </row>
    <row r="761" spans="1:110">
      <c r="A761" s="4" t="s">
        <v>6666</v>
      </c>
      <c r="B761" s="4" t="s">
        <v>5899</v>
      </c>
      <c r="C761" s="4" t="s">
        <v>4955</v>
      </c>
      <c r="D761" s="4" t="s">
        <v>9</v>
      </c>
      <c r="E761" s="4" t="s">
        <v>5900</v>
      </c>
      <c r="F761" s="102">
        <v>44502</v>
      </c>
      <c r="G761" s="4" t="s">
        <v>9</v>
      </c>
      <c r="H761" s="102"/>
      <c r="I761" s="4" t="s">
        <v>7435</v>
      </c>
      <c r="J761" s="4" t="s">
        <v>9</v>
      </c>
      <c r="K761" s="4" t="s">
        <v>5002</v>
      </c>
      <c r="L761" s="4" t="s">
        <v>9</v>
      </c>
      <c r="M761" s="4" t="s">
        <v>9</v>
      </c>
      <c r="N761" s="4" t="s">
        <v>5002</v>
      </c>
      <c r="O761" s="4" t="s">
        <v>4955</v>
      </c>
      <c r="P761" s="4" t="s">
        <v>5901</v>
      </c>
      <c r="Q761" s="4" t="s">
        <v>9</v>
      </c>
      <c r="R761" s="4" t="s">
        <v>9</v>
      </c>
      <c r="S761" s="4" t="s">
        <v>11</v>
      </c>
      <c r="T761" s="4" t="s">
        <v>1449</v>
      </c>
      <c r="U761" s="4" t="s">
        <v>5902</v>
      </c>
      <c r="V761" s="102"/>
      <c r="W761" s="4" t="s">
        <v>5902</v>
      </c>
      <c r="X761" s="4" t="s">
        <v>9</v>
      </c>
      <c r="Y761" s="4" t="s">
        <v>11</v>
      </c>
      <c r="Z761" s="4" t="s">
        <v>9</v>
      </c>
      <c r="AA761" s="4" t="s">
        <v>9</v>
      </c>
      <c r="AB761" s="102"/>
      <c r="AC761" s="102"/>
      <c r="AD761" s="102"/>
      <c r="AE761" s="102">
        <v>44502</v>
      </c>
      <c r="AF761" s="102"/>
      <c r="AG761" s="102"/>
      <c r="AH761" s="4" t="s">
        <v>5903</v>
      </c>
      <c r="AI761" s="4" t="s">
        <v>9</v>
      </c>
      <c r="AJ761" s="4" t="s">
        <v>9</v>
      </c>
      <c r="AK761" s="4" t="s">
        <v>9</v>
      </c>
      <c r="AL761" s="4" t="s">
        <v>5904</v>
      </c>
      <c r="AM761" s="4" t="s">
        <v>5905</v>
      </c>
      <c r="AN761" s="4" t="s">
        <v>9</v>
      </c>
      <c r="AO761" s="4" t="s">
        <v>9</v>
      </c>
      <c r="AP761" s="4" t="s">
        <v>5902</v>
      </c>
      <c r="AQ761" s="4" t="s">
        <v>9</v>
      </c>
      <c r="AR761" s="4" t="s">
        <v>9</v>
      </c>
      <c r="AS761" s="4" t="s">
        <v>9</v>
      </c>
      <c r="AT761" s="4" t="s">
        <v>9</v>
      </c>
      <c r="AU761" s="4" t="s">
        <v>9</v>
      </c>
      <c r="AV761" s="102"/>
      <c r="AW761" s="4" t="s">
        <v>5902</v>
      </c>
      <c r="AX761" s="4" t="s">
        <v>9</v>
      </c>
      <c r="AY761" s="4" t="s">
        <v>9</v>
      </c>
      <c r="AZ761" s="4" t="s">
        <v>9</v>
      </c>
      <c r="BA761" s="4" t="s">
        <v>9</v>
      </c>
      <c r="BB761" s="103">
        <v>0</v>
      </c>
      <c r="BC761" s="102"/>
      <c r="BD761" s="4" t="s">
        <v>9</v>
      </c>
      <c r="BE761" s="102"/>
      <c r="BF761" s="102"/>
      <c r="BG761" s="4" t="s">
        <v>9</v>
      </c>
      <c r="BH761" s="4" t="s">
        <v>5906</v>
      </c>
      <c r="BI761" s="4" t="s">
        <v>9</v>
      </c>
      <c r="BJ761" s="4" t="s">
        <v>9</v>
      </c>
      <c r="BK761" s="4" t="s">
        <v>9</v>
      </c>
      <c r="BL761" s="4" t="s">
        <v>9</v>
      </c>
      <c r="BM761" s="4" t="s">
        <v>9</v>
      </c>
      <c r="BN761" s="4" t="s">
        <v>5907</v>
      </c>
      <c r="BO761" s="4" t="s">
        <v>5908</v>
      </c>
      <c r="BP761" s="4" t="s">
        <v>9</v>
      </c>
      <c r="BQ761" s="4" t="s">
        <v>9</v>
      </c>
      <c r="BR761" s="4" t="s">
        <v>5902</v>
      </c>
      <c r="BS761" s="4" t="s">
        <v>9</v>
      </c>
      <c r="BT761" s="4" t="s">
        <v>9</v>
      </c>
      <c r="BU761" s="4" t="s">
        <v>9</v>
      </c>
      <c r="BV761" s="4" t="s">
        <v>9</v>
      </c>
      <c r="BW761" s="4" t="s">
        <v>9</v>
      </c>
      <c r="BX761" s="4" t="s">
        <v>5901</v>
      </c>
      <c r="BY761" s="4" t="s">
        <v>9</v>
      </c>
      <c r="BZ761" s="4" t="s">
        <v>9</v>
      </c>
      <c r="CA761" s="4" t="s">
        <v>9</v>
      </c>
      <c r="CB761" s="4" t="s">
        <v>9</v>
      </c>
      <c r="CC761" s="4" t="s">
        <v>9</v>
      </c>
      <c r="CD761" s="4" t="s">
        <v>9</v>
      </c>
      <c r="CE761" s="4" t="s">
        <v>9</v>
      </c>
      <c r="CF761" s="4" t="s">
        <v>5902</v>
      </c>
      <c r="CG761" s="4" t="s">
        <v>9</v>
      </c>
      <c r="CH761" s="4" t="s">
        <v>9</v>
      </c>
      <c r="CI761" s="4" t="s">
        <v>9</v>
      </c>
      <c r="CJ761" s="4" t="s">
        <v>9</v>
      </c>
      <c r="CK761" s="104">
        <v>0.51766203703703995</v>
      </c>
      <c r="CL761" s="104">
        <v>0</v>
      </c>
      <c r="CM761" s="4" t="s">
        <v>9</v>
      </c>
      <c r="CN761" s="4" t="s">
        <v>5902</v>
      </c>
      <c r="CO761" s="4" t="s">
        <v>9</v>
      </c>
      <c r="CP761" s="4" t="s">
        <v>9</v>
      </c>
      <c r="CQ761" s="4" t="s">
        <v>9</v>
      </c>
      <c r="CR761" s="4" t="s">
        <v>9</v>
      </c>
      <c r="CS761" s="4" t="s">
        <v>9</v>
      </c>
      <c r="CT761" s="4" t="s">
        <v>9</v>
      </c>
      <c r="CU761" s="4" t="s">
        <v>9</v>
      </c>
      <c r="CV761" s="4" t="s">
        <v>11</v>
      </c>
      <c r="CW761" s="4" t="s">
        <v>5909</v>
      </c>
      <c r="CX761" s="4" t="s">
        <v>9</v>
      </c>
      <c r="CY761" s="4" t="s">
        <v>9</v>
      </c>
      <c r="CZ761" s="4" t="s">
        <v>9</v>
      </c>
      <c r="DA761" s="4" t="s">
        <v>9</v>
      </c>
      <c r="DB761" s="4" t="s">
        <v>9</v>
      </c>
      <c r="DC761" s="102"/>
      <c r="DE761" s="8" t="str">
        <f t="shared" si="22"/>
        <v>XWH004</v>
      </c>
      <c r="DF761" s="8" t="str">
        <f t="shared" si="23"/>
        <v xml:space="preserve"> MPI Transitional Facility Licens</v>
      </c>
    </row>
    <row r="762" spans="1:110">
      <c r="A762" s="4" t="s">
        <v>6667</v>
      </c>
      <c r="B762" s="4" t="s">
        <v>5899</v>
      </c>
      <c r="C762" s="4" t="s">
        <v>4955</v>
      </c>
      <c r="D762" s="4" t="s">
        <v>9</v>
      </c>
      <c r="E762" s="4" t="s">
        <v>5900</v>
      </c>
      <c r="F762" s="102">
        <v>44502</v>
      </c>
      <c r="G762" s="4" t="s">
        <v>9</v>
      </c>
      <c r="H762" s="102"/>
      <c r="I762" s="4" t="s">
        <v>7436</v>
      </c>
      <c r="J762" s="4" t="s">
        <v>9</v>
      </c>
      <c r="K762" s="4" t="s">
        <v>5002</v>
      </c>
      <c r="L762" s="4" t="s">
        <v>9</v>
      </c>
      <c r="M762" s="4" t="s">
        <v>9</v>
      </c>
      <c r="N762" s="4" t="s">
        <v>5002</v>
      </c>
      <c r="O762" s="4" t="s">
        <v>4955</v>
      </c>
      <c r="P762" s="4" t="s">
        <v>5901</v>
      </c>
      <c r="Q762" s="4" t="s">
        <v>9</v>
      </c>
      <c r="R762" s="4" t="s">
        <v>9</v>
      </c>
      <c r="S762" s="4" t="s">
        <v>11</v>
      </c>
      <c r="T762" s="4" t="s">
        <v>1449</v>
      </c>
      <c r="U762" s="4" t="s">
        <v>5902</v>
      </c>
      <c r="V762" s="102"/>
      <c r="W762" s="4" t="s">
        <v>5902</v>
      </c>
      <c r="X762" s="4" t="s">
        <v>9</v>
      </c>
      <c r="Y762" s="4" t="s">
        <v>11</v>
      </c>
      <c r="Z762" s="4" t="s">
        <v>9</v>
      </c>
      <c r="AA762" s="4" t="s">
        <v>9</v>
      </c>
      <c r="AB762" s="102"/>
      <c r="AC762" s="102"/>
      <c r="AD762" s="102"/>
      <c r="AE762" s="102">
        <v>44502</v>
      </c>
      <c r="AF762" s="102"/>
      <c r="AG762" s="102"/>
      <c r="AH762" s="4" t="s">
        <v>5903</v>
      </c>
      <c r="AI762" s="4" t="s">
        <v>9</v>
      </c>
      <c r="AJ762" s="4" t="s">
        <v>9</v>
      </c>
      <c r="AK762" s="4" t="s">
        <v>9</v>
      </c>
      <c r="AL762" s="4" t="s">
        <v>5904</v>
      </c>
      <c r="AM762" s="4" t="s">
        <v>5905</v>
      </c>
      <c r="AN762" s="4" t="s">
        <v>9</v>
      </c>
      <c r="AO762" s="4" t="s">
        <v>9</v>
      </c>
      <c r="AP762" s="4" t="s">
        <v>5902</v>
      </c>
      <c r="AQ762" s="4" t="s">
        <v>9</v>
      </c>
      <c r="AR762" s="4" t="s">
        <v>9</v>
      </c>
      <c r="AS762" s="4" t="s">
        <v>9</v>
      </c>
      <c r="AT762" s="4" t="s">
        <v>9</v>
      </c>
      <c r="AU762" s="4" t="s">
        <v>9</v>
      </c>
      <c r="AV762" s="102"/>
      <c r="AW762" s="4" t="s">
        <v>5902</v>
      </c>
      <c r="AX762" s="4" t="s">
        <v>9</v>
      </c>
      <c r="AY762" s="4" t="s">
        <v>9</v>
      </c>
      <c r="AZ762" s="4" t="s">
        <v>9</v>
      </c>
      <c r="BA762" s="4" t="s">
        <v>9</v>
      </c>
      <c r="BB762" s="103">
        <v>0</v>
      </c>
      <c r="BC762" s="102"/>
      <c r="BD762" s="4" t="s">
        <v>9</v>
      </c>
      <c r="BE762" s="102"/>
      <c r="BF762" s="102"/>
      <c r="BG762" s="4" t="s">
        <v>9</v>
      </c>
      <c r="BH762" s="4" t="s">
        <v>5906</v>
      </c>
      <c r="BI762" s="4" t="s">
        <v>9</v>
      </c>
      <c r="BJ762" s="4" t="s">
        <v>9</v>
      </c>
      <c r="BK762" s="4" t="s">
        <v>9</v>
      </c>
      <c r="BL762" s="4" t="s">
        <v>9</v>
      </c>
      <c r="BM762" s="4" t="s">
        <v>9</v>
      </c>
      <c r="BN762" s="4" t="s">
        <v>5907</v>
      </c>
      <c r="BO762" s="4" t="s">
        <v>5908</v>
      </c>
      <c r="BP762" s="4" t="s">
        <v>9</v>
      </c>
      <c r="BQ762" s="4" t="s">
        <v>9</v>
      </c>
      <c r="BR762" s="4" t="s">
        <v>5902</v>
      </c>
      <c r="BS762" s="4" t="s">
        <v>9</v>
      </c>
      <c r="BT762" s="4" t="s">
        <v>9</v>
      </c>
      <c r="BU762" s="4" t="s">
        <v>9</v>
      </c>
      <c r="BV762" s="4" t="s">
        <v>9</v>
      </c>
      <c r="BW762" s="4" t="s">
        <v>9</v>
      </c>
      <c r="BX762" s="4" t="s">
        <v>5901</v>
      </c>
      <c r="BY762" s="4" t="s">
        <v>9</v>
      </c>
      <c r="BZ762" s="4" t="s">
        <v>9</v>
      </c>
      <c r="CA762" s="4" t="s">
        <v>9</v>
      </c>
      <c r="CB762" s="4" t="s">
        <v>9</v>
      </c>
      <c r="CC762" s="4" t="s">
        <v>9</v>
      </c>
      <c r="CD762" s="4" t="s">
        <v>9</v>
      </c>
      <c r="CE762" s="4" t="s">
        <v>9</v>
      </c>
      <c r="CF762" s="4" t="s">
        <v>5902</v>
      </c>
      <c r="CG762" s="4" t="s">
        <v>9</v>
      </c>
      <c r="CH762" s="4" t="s">
        <v>9</v>
      </c>
      <c r="CI762" s="4" t="s">
        <v>9</v>
      </c>
      <c r="CJ762" s="4" t="s">
        <v>9</v>
      </c>
      <c r="CK762" s="104">
        <v>0.51766203703703995</v>
      </c>
      <c r="CL762" s="104">
        <v>0</v>
      </c>
      <c r="CM762" s="4" t="s">
        <v>9</v>
      </c>
      <c r="CN762" s="4" t="s">
        <v>5902</v>
      </c>
      <c r="CO762" s="4" t="s">
        <v>9</v>
      </c>
      <c r="CP762" s="4" t="s">
        <v>9</v>
      </c>
      <c r="CQ762" s="4" t="s">
        <v>9</v>
      </c>
      <c r="CR762" s="4" t="s">
        <v>9</v>
      </c>
      <c r="CS762" s="4" t="s">
        <v>9</v>
      </c>
      <c r="CT762" s="4" t="s">
        <v>9</v>
      </c>
      <c r="CU762" s="4" t="s">
        <v>9</v>
      </c>
      <c r="CV762" s="4" t="s">
        <v>11</v>
      </c>
      <c r="CW762" s="4" t="s">
        <v>5909</v>
      </c>
      <c r="CX762" s="4" t="s">
        <v>9</v>
      </c>
      <c r="CY762" s="4" t="s">
        <v>9</v>
      </c>
      <c r="CZ762" s="4" t="s">
        <v>9</v>
      </c>
      <c r="DA762" s="4" t="s">
        <v>9</v>
      </c>
      <c r="DB762" s="4" t="s">
        <v>9</v>
      </c>
      <c r="DC762" s="102"/>
      <c r="DE762" s="8" t="str">
        <f t="shared" si="22"/>
        <v>XWH005</v>
      </c>
      <c r="DF762" s="8" t="str">
        <f t="shared" si="23"/>
        <v xml:space="preserve"> Hytel System</v>
      </c>
    </row>
    <row r="763" spans="1:110">
      <c r="A763" s="4" t="s">
        <v>6668</v>
      </c>
      <c r="B763" s="4" t="s">
        <v>5899</v>
      </c>
      <c r="C763" s="4" t="s">
        <v>4955</v>
      </c>
      <c r="D763" s="4" t="s">
        <v>9</v>
      </c>
      <c r="E763" s="4" t="s">
        <v>5900</v>
      </c>
      <c r="F763" s="102">
        <v>44502</v>
      </c>
      <c r="G763" s="4" t="s">
        <v>9</v>
      </c>
      <c r="H763" s="102"/>
      <c r="I763" s="4" t="s">
        <v>7437</v>
      </c>
      <c r="J763" s="4" t="s">
        <v>9</v>
      </c>
      <c r="K763" s="4" t="s">
        <v>5002</v>
      </c>
      <c r="L763" s="4" t="s">
        <v>9</v>
      </c>
      <c r="M763" s="4" t="s">
        <v>9</v>
      </c>
      <c r="N763" s="4" t="s">
        <v>5002</v>
      </c>
      <c r="O763" s="4" t="s">
        <v>4955</v>
      </c>
      <c r="P763" s="4" t="s">
        <v>5901</v>
      </c>
      <c r="Q763" s="4" t="s">
        <v>9</v>
      </c>
      <c r="R763" s="4" t="s">
        <v>9</v>
      </c>
      <c r="S763" s="4" t="s">
        <v>11</v>
      </c>
      <c r="T763" s="4" t="s">
        <v>1449</v>
      </c>
      <c r="U763" s="4" t="s">
        <v>5902</v>
      </c>
      <c r="V763" s="102"/>
      <c r="W763" s="4" t="s">
        <v>5902</v>
      </c>
      <c r="X763" s="4" t="s">
        <v>9</v>
      </c>
      <c r="Y763" s="4" t="s">
        <v>11</v>
      </c>
      <c r="Z763" s="4" t="s">
        <v>9</v>
      </c>
      <c r="AA763" s="4" t="s">
        <v>9</v>
      </c>
      <c r="AB763" s="102"/>
      <c r="AC763" s="102"/>
      <c r="AD763" s="102"/>
      <c r="AE763" s="102">
        <v>44502</v>
      </c>
      <c r="AF763" s="102"/>
      <c r="AG763" s="102"/>
      <c r="AH763" s="4" t="s">
        <v>5903</v>
      </c>
      <c r="AI763" s="4" t="s">
        <v>9</v>
      </c>
      <c r="AJ763" s="4" t="s">
        <v>9</v>
      </c>
      <c r="AK763" s="4" t="s">
        <v>9</v>
      </c>
      <c r="AL763" s="4" t="s">
        <v>5904</v>
      </c>
      <c r="AM763" s="4" t="s">
        <v>5905</v>
      </c>
      <c r="AN763" s="4" t="s">
        <v>9</v>
      </c>
      <c r="AO763" s="4" t="s">
        <v>9</v>
      </c>
      <c r="AP763" s="4" t="s">
        <v>5902</v>
      </c>
      <c r="AQ763" s="4" t="s">
        <v>9</v>
      </c>
      <c r="AR763" s="4" t="s">
        <v>9</v>
      </c>
      <c r="AS763" s="4" t="s">
        <v>9</v>
      </c>
      <c r="AT763" s="4" t="s">
        <v>9</v>
      </c>
      <c r="AU763" s="4" t="s">
        <v>9</v>
      </c>
      <c r="AV763" s="102"/>
      <c r="AW763" s="4" t="s">
        <v>5902</v>
      </c>
      <c r="AX763" s="4" t="s">
        <v>9</v>
      </c>
      <c r="AY763" s="4" t="s">
        <v>9</v>
      </c>
      <c r="AZ763" s="4" t="s">
        <v>9</v>
      </c>
      <c r="BA763" s="4" t="s">
        <v>9</v>
      </c>
      <c r="BB763" s="103">
        <v>0</v>
      </c>
      <c r="BC763" s="102"/>
      <c r="BD763" s="4" t="s">
        <v>9</v>
      </c>
      <c r="BE763" s="102"/>
      <c r="BF763" s="102"/>
      <c r="BG763" s="4" t="s">
        <v>9</v>
      </c>
      <c r="BH763" s="4" t="s">
        <v>5906</v>
      </c>
      <c r="BI763" s="4" t="s">
        <v>9</v>
      </c>
      <c r="BJ763" s="4" t="s">
        <v>9</v>
      </c>
      <c r="BK763" s="4" t="s">
        <v>9</v>
      </c>
      <c r="BL763" s="4" t="s">
        <v>9</v>
      </c>
      <c r="BM763" s="4" t="s">
        <v>9</v>
      </c>
      <c r="BN763" s="4" t="s">
        <v>5907</v>
      </c>
      <c r="BO763" s="4" t="s">
        <v>5908</v>
      </c>
      <c r="BP763" s="4" t="s">
        <v>9</v>
      </c>
      <c r="BQ763" s="4" t="s">
        <v>9</v>
      </c>
      <c r="BR763" s="4" t="s">
        <v>5902</v>
      </c>
      <c r="BS763" s="4" t="s">
        <v>9</v>
      </c>
      <c r="BT763" s="4" t="s">
        <v>9</v>
      </c>
      <c r="BU763" s="4" t="s">
        <v>9</v>
      </c>
      <c r="BV763" s="4" t="s">
        <v>9</v>
      </c>
      <c r="BW763" s="4" t="s">
        <v>9</v>
      </c>
      <c r="BX763" s="4" t="s">
        <v>5901</v>
      </c>
      <c r="BY763" s="4" t="s">
        <v>9</v>
      </c>
      <c r="BZ763" s="4" t="s">
        <v>9</v>
      </c>
      <c r="CA763" s="4" t="s">
        <v>9</v>
      </c>
      <c r="CB763" s="4" t="s">
        <v>9</v>
      </c>
      <c r="CC763" s="4" t="s">
        <v>9</v>
      </c>
      <c r="CD763" s="4" t="s">
        <v>9</v>
      </c>
      <c r="CE763" s="4" t="s">
        <v>9</v>
      </c>
      <c r="CF763" s="4" t="s">
        <v>5902</v>
      </c>
      <c r="CG763" s="4" t="s">
        <v>9</v>
      </c>
      <c r="CH763" s="4" t="s">
        <v>9</v>
      </c>
      <c r="CI763" s="4" t="s">
        <v>9</v>
      </c>
      <c r="CJ763" s="4" t="s">
        <v>9</v>
      </c>
      <c r="CK763" s="104">
        <v>0.51766203703703995</v>
      </c>
      <c r="CL763" s="104">
        <v>0</v>
      </c>
      <c r="CM763" s="4" t="s">
        <v>9</v>
      </c>
      <c r="CN763" s="4" t="s">
        <v>5902</v>
      </c>
      <c r="CO763" s="4" t="s">
        <v>9</v>
      </c>
      <c r="CP763" s="4" t="s">
        <v>9</v>
      </c>
      <c r="CQ763" s="4" t="s">
        <v>9</v>
      </c>
      <c r="CR763" s="4" t="s">
        <v>9</v>
      </c>
      <c r="CS763" s="4" t="s">
        <v>9</v>
      </c>
      <c r="CT763" s="4" t="s">
        <v>9</v>
      </c>
      <c r="CU763" s="4" t="s">
        <v>9</v>
      </c>
      <c r="CV763" s="4" t="s">
        <v>11</v>
      </c>
      <c r="CW763" s="4" t="s">
        <v>5909</v>
      </c>
      <c r="CX763" s="4" t="s">
        <v>9</v>
      </c>
      <c r="CY763" s="4" t="s">
        <v>9</v>
      </c>
      <c r="CZ763" s="4" t="s">
        <v>9</v>
      </c>
      <c r="DA763" s="4" t="s">
        <v>9</v>
      </c>
      <c r="DB763" s="4" t="s">
        <v>9</v>
      </c>
      <c r="DC763" s="102"/>
      <c r="DE763" s="8" t="str">
        <f t="shared" si="22"/>
        <v>XWH006</v>
      </c>
      <c r="DF763" s="8" t="str">
        <f t="shared" si="23"/>
        <v xml:space="preserve"> External WH Total Cost excluding</v>
      </c>
    </row>
    <row r="764" spans="1:110">
      <c r="A764" t="s">
        <v>7438</v>
      </c>
      <c r="B764" t="s">
        <v>5899</v>
      </c>
      <c r="C764" t="s">
        <v>4955</v>
      </c>
      <c r="D764" t="s">
        <v>9</v>
      </c>
      <c r="E764" t="s">
        <v>5900</v>
      </c>
      <c r="F764" s="102">
        <v>44502</v>
      </c>
      <c r="G764" t="s">
        <v>9</v>
      </c>
      <c r="I764" t="s">
        <v>7439</v>
      </c>
      <c r="J764" t="s">
        <v>9</v>
      </c>
      <c r="K764" t="s">
        <v>5002</v>
      </c>
      <c r="L764" t="s">
        <v>9</v>
      </c>
      <c r="M764" t="s">
        <v>9</v>
      </c>
      <c r="N764" t="s">
        <v>5002</v>
      </c>
      <c r="O764" t="s">
        <v>4955</v>
      </c>
      <c r="P764" t="s">
        <v>5901</v>
      </c>
      <c r="Q764" t="s">
        <v>9</v>
      </c>
      <c r="R764" t="s">
        <v>9</v>
      </c>
      <c r="S764" t="s">
        <v>11</v>
      </c>
      <c r="T764" t="s">
        <v>1449</v>
      </c>
      <c r="U764" t="s">
        <v>5902</v>
      </c>
      <c r="W764" t="s">
        <v>5902</v>
      </c>
      <c r="X764" t="s">
        <v>9</v>
      </c>
      <c r="Y764" t="s">
        <v>11</v>
      </c>
      <c r="Z764" t="s">
        <v>9</v>
      </c>
      <c r="AA764" t="s">
        <v>9</v>
      </c>
      <c r="AE764">
        <v>44502</v>
      </c>
      <c r="AH764" t="s">
        <v>5903</v>
      </c>
      <c r="AI764" t="s">
        <v>9</v>
      </c>
      <c r="AJ764" t="s">
        <v>9</v>
      </c>
      <c r="AK764" t="s">
        <v>9</v>
      </c>
      <c r="AL764" t="s">
        <v>5904</v>
      </c>
      <c r="AM764" t="s">
        <v>5905</v>
      </c>
      <c r="AN764" t="s">
        <v>9</v>
      </c>
      <c r="AO764" t="s">
        <v>9</v>
      </c>
      <c r="AP764" t="s">
        <v>5902</v>
      </c>
      <c r="AQ764" t="s">
        <v>9</v>
      </c>
      <c r="AR764" t="s">
        <v>9</v>
      </c>
      <c r="AS764" t="s">
        <v>9</v>
      </c>
      <c r="AT764" t="s">
        <v>9</v>
      </c>
      <c r="AU764" t="s">
        <v>9</v>
      </c>
      <c r="AW764" t="s">
        <v>5902</v>
      </c>
      <c r="AX764" t="s">
        <v>9</v>
      </c>
      <c r="AY764" t="s">
        <v>9</v>
      </c>
      <c r="AZ764" t="s">
        <v>9</v>
      </c>
      <c r="BA764" t="s">
        <v>9</v>
      </c>
      <c r="BB764">
        <v>0</v>
      </c>
      <c r="BD764" t="s">
        <v>9</v>
      </c>
      <c r="BG764" t="s">
        <v>9</v>
      </c>
      <c r="BH764" t="s">
        <v>5906</v>
      </c>
      <c r="BI764" t="s">
        <v>9</v>
      </c>
      <c r="BJ764" t="s">
        <v>9</v>
      </c>
      <c r="BK764" t="s">
        <v>9</v>
      </c>
      <c r="BL764" t="s">
        <v>9</v>
      </c>
      <c r="BM764" t="s">
        <v>9</v>
      </c>
      <c r="BN764" t="s">
        <v>5907</v>
      </c>
      <c r="BO764" t="s">
        <v>5908</v>
      </c>
      <c r="BP764" t="s">
        <v>9</v>
      </c>
      <c r="BQ764" t="s">
        <v>9</v>
      </c>
      <c r="BR764" t="s">
        <v>5902</v>
      </c>
      <c r="BS764" t="s">
        <v>9</v>
      </c>
      <c r="BT764" t="s">
        <v>9</v>
      </c>
      <c r="BU764" t="s">
        <v>9</v>
      </c>
      <c r="BV764" t="s">
        <v>9</v>
      </c>
      <c r="BW764" t="s">
        <v>9</v>
      </c>
      <c r="BX764" t="s">
        <v>5901</v>
      </c>
      <c r="BY764" t="s">
        <v>9</v>
      </c>
      <c r="BZ764" t="s">
        <v>9</v>
      </c>
      <c r="CA764" t="s">
        <v>9</v>
      </c>
      <c r="CB764" t="s">
        <v>9</v>
      </c>
      <c r="CC764" t="s">
        <v>9</v>
      </c>
      <c r="CD764" t="s">
        <v>9</v>
      </c>
      <c r="CE764" t="s">
        <v>9</v>
      </c>
      <c r="CF764" t="s">
        <v>5902</v>
      </c>
      <c r="CG764" t="s">
        <v>9</v>
      </c>
      <c r="CH764" t="s">
        <v>9</v>
      </c>
      <c r="CI764" t="s">
        <v>9</v>
      </c>
      <c r="CJ764" t="s">
        <v>9</v>
      </c>
      <c r="CK764">
        <v>0.51766203703703995</v>
      </c>
      <c r="CL764">
        <v>0</v>
      </c>
      <c r="CM764" t="s">
        <v>9</v>
      </c>
      <c r="CN764" t="s">
        <v>5902</v>
      </c>
      <c r="CO764" t="s">
        <v>9</v>
      </c>
      <c r="CP764" t="s">
        <v>9</v>
      </c>
      <c r="CQ764" t="s">
        <v>9</v>
      </c>
      <c r="CR764" t="s">
        <v>9</v>
      </c>
      <c r="CS764" t="s">
        <v>9</v>
      </c>
      <c r="CT764" t="s">
        <v>9</v>
      </c>
      <c r="CU764" t="s">
        <v>9</v>
      </c>
      <c r="CV764" t="s">
        <v>11</v>
      </c>
      <c r="CW764" t="s">
        <v>5909</v>
      </c>
      <c r="CX764" t="s">
        <v>9</v>
      </c>
      <c r="CY764" t="s">
        <v>9</v>
      </c>
      <c r="CZ764" t="s">
        <v>9</v>
      </c>
      <c r="DA764" t="s">
        <v>9</v>
      </c>
      <c r="DB764" t="s">
        <v>9</v>
      </c>
      <c r="DE764" s="8" t="str">
        <f t="shared" si="22"/>
        <v>XWH007</v>
      </c>
      <c r="DF764" s="8" t="str">
        <f t="shared" si="23"/>
        <v xml:space="preserve"> Other Transportation</v>
      </c>
    </row>
    <row r="765" spans="1:110">
      <c r="A765" t="s">
        <v>7440</v>
      </c>
      <c r="B765" t="s">
        <v>5899</v>
      </c>
      <c r="C765" t="s">
        <v>4955</v>
      </c>
      <c r="D765" t="s">
        <v>9</v>
      </c>
      <c r="E765" t="s">
        <v>5900</v>
      </c>
      <c r="F765" s="102">
        <v>44502</v>
      </c>
      <c r="G765" t="s">
        <v>9</v>
      </c>
      <c r="I765" t="s">
        <v>7441</v>
      </c>
      <c r="J765" t="s">
        <v>9</v>
      </c>
      <c r="K765" t="s">
        <v>5002</v>
      </c>
      <c r="L765" t="s">
        <v>9</v>
      </c>
      <c r="M765" t="s">
        <v>9</v>
      </c>
      <c r="N765" t="s">
        <v>5002</v>
      </c>
      <c r="O765" t="s">
        <v>4955</v>
      </c>
      <c r="P765" t="s">
        <v>5901</v>
      </c>
      <c r="Q765" t="s">
        <v>9</v>
      </c>
      <c r="R765" t="s">
        <v>9</v>
      </c>
      <c r="S765" t="s">
        <v>11</v>
      </c>
      <c r="T765" t="s">
        <v>1449</v>
      </c>
      <c r="U765" t="s">
        <v>5902</v>
      </c>
      <c r="W765" t="s">
        <v>5902</v>
      </c>
      <c r="X765" t="s">
        <v>9</v>
      </c>
      <c r="Y765" t="s">
        <v>11</v>
      </c>
      <c r="Z765" t="s">
        <v>9</v>
      </c>
      <c r="AA765" t="s">
        <v>9</v>
      </c>
      <c r="AE765">
        <v>44502</v>
      </c>
      <c r="AH765" t="s">
        <v>5903</v>
      </c>
      <c r="AI765" t="s">
        <v>9</v>
      </c>
      <c r="AJ765" t="s">
        <v>9</v>
      </c>
      <c r="AK765" t="s">
        <v>9</v>
      </c>
      <c r="AL765" t="s">
        <v>5904</v>
      </c>
      <c r="AM765" t="s">
        <v>5905</v>
      </c>
      <c r="AN765" t="s">
        <v>9</v>
      </c>
      <c r="AO765" t="s">
        <v>9</v>
      </c>
      <c r="AP765" t="s">
        <v>5902</v>
      </c>
      <c r="AQ765" t="s">
        <v>9</v>
      </c>
      <c r="AR765" t="s">
        <v>9</v>
      </c>
      <c r="AS765" t="s">
        <v>9</v>
      </c>
      <c r="AT765" t="s">
        <v>9</v>
      </c>
      <c r="AU765" t="s">
        <v>9</v>
      </c>
      <c r="AW765" t="s">
        <v>5902</v>
      </c>
      <c r="AX765" t="s">
        <v>9</v>
      </c>
      <c r="AY765" t="s">
        <v>9</v>
      </c>
      <c r="AZ765" t="s">
        <v>9</v>
      </c>
      <c r="BA765" t="s">
        <v>9</v>
      </c>
      <c r="BB765">
        <v>0</v>
      </c>
      <c r="BD765" t="s">
        <v>9</v>
      </c>
      <c r="BG765" t="s">
        <v>9</v>
      </c>
      <c r="BH765" t="s">
        <v>5906</v>
      </c>
      <c r="BI765" t="s">
        <v>9</v>
      </c>
      <c r="BJ765" t="s">
        <v>9</v>
      </c>
      <c r="BK765" t="s">
        <v>9</v>
      </c>
      <c r="BL765" t="s">
        <v>9</v>
      </c>
      <c r="BM765" t="s">
        <v>9</v>
      </c>
      <c r="BN765" t="s">
        <v>5907</v>
      </c>
      <c r="BO765" t="s">
        <v>5908</v>
      </c>
      <c r="BP765" t="s">
        <v>9</v>
      </c>
      <c r="BQ765" t="s">
        <v>9</v>
      </c>
      <c r="BR765" t="s">
        <v>5902</v>
      </c>
      <c r="BS765" t="s">
        <v>9</v>
      </c>
      <c r="BT765" t="s">
        <v>9</v>
      </c>
      <c r="BU765" t="s">
        <v>9</v>
      </c>
      <c r="BV765" t="s">
        <v>9</v>
      </c>
      <c r="BW765" t="s">
        <v>9</v>
      </c>
      <c r="BX765" t="s">
        <v>5901</v>
      </c>
      <c r="BY765" t="s">
        <v>9</v>
      </c>
      <c r="BZ765" t="s">
        <v>9</v>
      </c>
      <c r="CA765" t="s">
        <v>9</v>
      </c>
      <c r="CB765" t="s">
        <v>9</v>
      </c>
      <c r="CC765" t="s">
        <v>9</v>
      </c>
      <c r="CD765" t="s">
        <v>9</v>
      </c>
      <c r="CE765" t="s">
        <v>9</v>
      </c>
      <c r="CF765" t="s">
        <v>5902</v>
      </c>
      <c r="CG765" t="s">
        <v>9</v>
      </c>
      <c r="CH765" t="s">
        <v>9</v>
      </c>
      <c r="CI765" t="s">
        <v>9</v>
      </c>
      <c r="CJ765" t="s">
        <v>9</v>
      </c>
      <c r="CK765">
        <v>0.51766203703703995</v>
      </c>
      <c r="CL765">
        <v>0</v>
      </c>
      <c r="CM765" t="s">
        <v>9</v>
      </c>
      <c r="CN765" t="s">
        <v>5902</v>
      </c>
      <c r="CO765" t="s">
        <v>9</v>
      </c>
      <c r="CP765" t="s">
        <v>9</v>
      </c>
      <c r="CQ765" t="s">
        <v>9</v>
      </c>
      <c r="CR765" t="s">
        <v>9</v>
      </c>
      <c r="CS765" t="s">
        <v>9</v>
      </c>
      <c r="CT765" t="s">
        <v>9</v>
      </c>
      <c r="CU765" t="s">
        <v>9</v>
      </c>
      <c r="CV765" t="s">
        <v>11</v>
      </c>
      <c r="CW765" t="s">
        <v>5909</v>
      </c>
      <c r="CX765" t="s">
        <v>9</v>
      </c>
      <c r="CY765" t="s">
        <v>9</v>
      </c>
      <c r="CZ765" t="s">
        <v>9</v>
      </c>
      <c r="DA765" t="s">
        <v>9</v>
      </c>
      <c r="DB765" t="s">
        <v>9</v>
      </c>
      <c r="DE765" s="8" t="str">
        <f t="shared" si="22"/>
        <v>XWH008</v>
      </c>
      <c r="DF765" s="8" t="str">
        <f t="shared" si="23"/>
        <v xml:space="preserve"> Envirowaste staff,</v>
      </c>
    </row>
    <row r="766" spans="1:110">
      <c r="A766" t="s">
        <v>7442</v>
      </c>
      <c r="B766" t="s">
        <v>5899</v>
      </c>
      <c r="C766" t="s">
        <v>4955</v>
      </c>
      <c r="D766" t="s">
        <v>9</v>
      </c>
      <c r="E766" t="s">
        <v>5900</v>
      </c>
      <c r="F766" s="102">
        <v>44502</v>
      </c>
      <c r="G766" t="s">
        <v>9</v>
      </c>
      <c r="I766" t="s">
        <v>7443</v>
      </c>
      <c r="J766" t="s">
        <v>9</v>
      </c>
      <c r="K766" t="s">
        <v>5002</v>
      </c>
      <c r="L766" t="s">
        <v>9</v>
      </c>
      <c r="M766" t="s">
        <v>9</v>
      </c>
      <c r="N766" t="s">
        <v>5002</v>
      </c>
      <c r="O766" t="s">
        <v>4955</v>
      </c>
      <c r="P766" t="s">
        <v>5901</v>
      </c>
      <c r="Q766" t="s">
        <v>9</v>
      </c>
      <c r="R766" t="s">
        <v>9</v>
      </c>
      <c r="S766" t="s">
        <v>11</v>
      </c>
      <c r="T766" t="s">
        <v>1449</v>
      </c>
      <c r="U766" t="s">
        <v>5902</v>
      </c>
      <c r="W766" t="s">
        <v>5902</v>
      </c>
      <c r="X766" t="s">
        <v>9</v>
      </c>
      <c r="Y766" t="s">
        <v>11</v>
      </c>
      <c r="Z766" t="s">
        <v>9</v>
      </c>
      <c r="AA766" t="s">
        <v>9</v>
      </c>
      <c r="AE766">
        <v>44502</v>
      </c>
      <c r="AH766" t="s">
        <v>5903</v>
      </c>
      <c r="AI766" t="s">
        <v>9</v>
      </c>
      <c r="AJ766" t="s">
        <v>9</v>
      </c>
      <c r="AK766" t="s">
        <v>9</v>
      </c>
      <c r="AL766" t="s">
        <v>5904</v>
      </c>
      <c r="AM766" t="s">
        <v>5905</v>
      </c>
      <c r="AN766" t="s">
        <v>9</v>
      </c>
      <c r="AO766" t="s">
        <v>9</v>
      </c>
      <c r="AP766" t="s">
        <v>5902</v>
      </c>
      <c r="AQ766" t="s">
        <v>9</v>
      </c>
      <c r="AR766" t="s">
        <v>9</v>
      </c>
      <c r="AS766" t="s">
        <v>9</v>
      </c>
      <c r="AT766" t="s">
        <v>9</v>
      </c>
      <c r="AU766" t="s">
        <v>9</v>
      </c>
      <c r="AW766" t="s">
        <v>5902</v>
      </c>
      <c r="AX766" t="s">
        <v>9</v>
      </c>
      <c r="AY766" t="s">
        <v>9</v>
      </c>
      <c r="AZ766" t="s">
        <v>9</v>
      </c>
      <c r="BA766" t="s">
        <v>9</v>
      </c>
      <c r="BB766">
        <v>0</v>
      </c>
      <c r="BD766" t="s">
        <v>9</v>
      </c>
      <c r="BG766" t="s">
        <v>9</v>
      </c>
      <c r="BH766" t="s">
        <v>5906</v>
      </c>
      <c r="BI766" t="s">
        <v>9</v>
      </c>
      <c r="BJ766" t="s">
        <v>9</v>
      </c>
      <c r="BK766" t="s">
        <v>9</v>
      </c>
      <c r="BL766" t="s">
        <v>9</v>
      </c>
      <c r="BM766" t="s">
        <v>9</v>
      </c>
      <c r="BN766" t="s">
        <v>5907</v>
      </c>
      <c r="BO766" t="s">
        <v>5908</v>
      </c>
      <c r="BP766" t="s">
        <v>9</v>
      </c>
      <c r="BQ766" t="s">
        <v>9</v>
      </c>
      <c r="BR766" t="s">
        <v>5902</v>
      </c>
      <c r="BS766" t="s">
        <v>9</v>
      </c>
      <c r="BT766" t="s">
        <v>9</v>
      </c>
      <c r="BU766" t="s">
        <v>9</v>
      </c>
      <c r="BV766" t="s">
        <v>9</v>
      </c>
      <c r="BW766" t="s">
        <v>9</v>
      </c>
      <c r="BX766" t="s">
        <v>5901</v>
      </c>
      <c r="BY766" t="s">
        <v>9</v>
      </c>
      <c r="BZ766" t="s">
        <v>9</v>
      </c>
      <c r="CA766" t="s">
        <v>9</v>
      </c>
      <c r="CB766" t="s">
        <v>9</v>
      </c>
      <c r="CC766" t="s">
        <v>9</v>
      </c>
      <c r="CD766" t="s">
        <v>9</v>
      </c>
      <c r="CE766" t="s">
        <v>9</v>
      </c>
      <c r="CF766" t="s">
        <v>5902</v>
      </c>
      <c r="CG766" t="s">
        <v>9</v>
      </c>
      <c r="CH766" t="s">
        <v>9</v>
      </c>
      <c r="CI766" t="s">
        <v>9</v>
      </c>
      <c r="CJ766" t="s">
        <v>9</v>
      </c>
      <c r="CK766">
        <v>0.51766203703703995</v>
      </c>
      <c r="CL766">
        <v>0</v>
      </c>
      <c r="CM766" t="s">
        <v>9</v>
      </c>
      <c r="CN766" t="s">
        <v>5902</v>
      </c>
      <c r="CO766" t="s">
        <v>9</v>
      </c>
      <c r="CP766" t="s">
        <v>9</v>
      </c>
      <c r="CQ766" t="s">
        <v>9</v>
      </c>
      <c r="CR766" t="s">
        <v>9</v>
      </c>
      <c r="CS766" t="s">
        <v>9</v>
      </c>
      <c r="CT766" t="s">
        <v>9</v>
      </c>
      <c r="CU766" t="s">
        <v>9</v>
      </c>
      <c r="CV766" t="s">
        <v>11</v>
      </c>
      <c r="CW766" t="s">
        <v>5909</v>
      </c>
      <c r="CX766" t="s">
        <v>9</v>
      </c>
      <c r="CY766" t="s">
        <v>9</v>
      </c>
      <c r="CZ766" t="s">
        <v>9</v>
      </c>
      <c r="DA766" t="s">
        <v>9</v>
      </c>
      <c r="DB766" t="s">
        <v>9</v>
      </c>
      <c r="DE766" s="8" t="str">
        <f t="shared" si="22"/>
        <v>XWH009</v>
      </c>
      <c r="DF766" s="8" t="str">
        <f t="shared" si="23"/>
        <v xml:space="preserve"> Blending &amp; canning waste,</v>
      </c>
    </row>
    <row r="767" spans="1:110">
      <c r="A767" t="s">
        <v>7444</v>
      </c>
      <c r="B767" t="s">
        <v>5899</v>
      </c>
      <c r="C767" t="s">
        <v>4955</v>
      </c>
      <c r="D767" t="s">
        <v>9</v>
      </c>
      <c r="E767" t="s">
        <v>5900</v>
      </c>
      <c r="F767" s="102">
        <v>44502</v>
      </c>
      <c r="G767" t="s">
        <v>9</v>
      </c>
      <c r="I767" t="s">
        <v>7445</v>
      </c>
      <c r="J767" t="s">
        <v>9</v>
      </c>
      <c r="K767" t="s">
        <v>5002</v>
      </c>
      <c r="L767" t="s">
        <v>9</v>
      </c>
      <c r="M767" t="s">
        <v>9</v>
      </c>
      <c r="N767" t="s">
        <v>5002</v>
      </c>
      <c r="O767" t="s">
        <v>4955</v>
      </c>
      <c r="P767" t="s">
        <v>5901</v>
      </c>
      <c r="Q767" t="s">
        <v>9</v>
      </c>
      <c r="R767" t="s">
        <v>9</v>
      </c>
      <c r="S767" t="s">
        <v>11</v>
      </c>
      <c r="T767" t="s">
        <v>1449</v>
      </c>
      <c r="U767" t="s">
        <v>5902</v>
      </c>
      <c r="W767" t="s">
        <v>5902</v>
      </c>
      <c r="X767" t="s">
        <v>9</v>
      </c>
      <c r="Y767" t="s">
        <v>11</v>
      </c>
      <c r="Z767" t="s">
        <v>9</v>
      </c>
      <c r="AA767" t="s">
        <v>9</v>
      </c>
      <c r="AE767">
        <v>44502</v>
      </c>
      <c r="AH767" t="s">
        <v>5903</v>
      </c>
      <c r="AI767" t="s">
        <v>9</v>
      </c>
      <c r="AJ767" t="s">
        <v>9</v>
      </c>
      <c r="AK767" t="s">
        <v>9</v>
      </c>
      <c r="AL767" t="s">
        <v>5904</v>
      </c>
      <c r="AM767" t="s">
        <v>5905</v>
      </c>
      <c r="AN767" t="s">
        <v>9</v>
      </c>
      <c r="AO767" t="s">
        <v>9</v>
      </c>
      <c r="AP767" t="s">
        <v>5902</v>
      </c>
      <c r="AQ767" t="s">
        <v>9</v>
      </c>
      <c r="AR767" t="s">
        <v>9</v>
      </c>
      <c r="AS767" t="s">
        <v>9</v>
      </c>
      <c r="AT767" t="s">
        <v>9</v>
      </c>
      <c r="AU767" t="s">
        <v>9</v>
      </c>
      <c r="AW767" t="s">
        <v>5902</v>
      </c>
      <c r="AX767" t="s">
        <v>9</v>
      </c>
      <c r="AY767" t="s">
        <v>9</v>
      </c>
      <c r="AZ767" t="s">
        <v>9</v>
      </c>
      <c r="BA767" t="s">
        <v>9</v>
      </c>
      <c r="BB767">
        <v>0</v>
      </c>
      <c r="BD767" t="s">
        <v>9</v>
      </c>
      <c r="BG767" t="s">
        <v>9</v>
      </c>
      <c r="BH767" t="s">
        <v>5906</v>
      </c>
      <c r="BI767" t="s">
        <v>9</v>
      </c>
      <c r="BJ767" t="s">
        <v>9</v>
      </c>
      <c r="BK767" t="s">
        <v>9</v>
      </c>
      <c r="BL767" t="s">
        <v>9</v>
      </c>
      <c r="BM767" t="s">
        <v>9</v>
      </c>
      <c r="BN767" t="s">
        <v>5907</v>
      </c>
      <c r="BO767" t="s">
        <v>5908</v>
      </c>
      <c r="BP767" t="s">
        <v>9</v>
      </c>
      <c r="BQ767" t="s">
        <v>9</v>
      </c>
      <c r="BR767" t="s">
        <v>5902</v>
      </c>
      <c r="BS767" t="s">
        <v>9</v>
      </c>
      <c r="BT767" t="s">
        <v>9</v>
      </c>
      <c r="BU767" t="s">
        <v>9</v>
      </c>
      <c r="BV767" t="s">
        <v>9</v>
      </c>
      <c r="BW767" t="s">
        <v>9</v>
      </c>
      <c r="BX767" t="s">
        <v>5901</v>
      </c>
      <c r="BY767" t="s">
        <v>9</v>
      </c>
      <c r="BZ767" t="s">
        <v>9</v>
      </c>
      <c r="CA767" t="s">
        <v>9</v>
      </c>
      <c r="CB767" t="s">
        <v>9</v>
      </c>
      <c r="CC767" t="s">
        <v>9</v>
      </c>
      <c r="CD767" t="s">
        <v>9</v>
      </c>
      <c r="CE767" t="s">
        <v>9</v>
      </c>
      <c r="CF767" t="s">
        <v>5902</v>
      </c>
      <c r="CG767" t="s">
        <v>9</v>
      </c>
      <c r="CH767" t="s">
        <v>9</v>
      </c>
      <c r="CI767" t="s">
        <v>9</v>
      </c>
      <c r="CJ767" t="s">
        <v>9</v>
      </c>
      <c r="CK767">
        <v>0.51766203703703995</v>
      </c>
      <c r="CL767">
        <v>0</v>
      </c>
      <c r="CM767" t="s">
        <v>9</v>
      </c>
      <c r="CN767" t="s">
        <v>5902</v>
      </c>
      <c r="CO767" t="s">
        <v>9</v>
      </c>
      <c r="CP767" t="s">
        <v>9</v>
      </c>
      <c r="CQ767" t="s">
        <v>9</v>
      </c>
      <c r="CR767" t="s">
        <v>9</v>
      </c>
      <c r="CS767" t="s">
        <v>9</v>
      </c>
      <c r="CT767" t="s">
        <v>9</v>
      </c>
      <c r="CU767" t="s">
        <v>9</v>
      </c>
      <c r="CV767" t="s">
        <v>11</v>
      </c>
      <c r="CW767" t="s">
        <v>5909</v>
      </c>
      <c r="CX767" t="s">
        <v>9</v>
      </c>
      <c r="CY767" t="s">
        <v>9</v>
      </c>
      <c r="CZ767" t="s">
        <v>9</v>
      </c>
      <c r="DA767" t="s">
        <v>9</v>
      </c>
      <c r="DB767" t="s">
        <v>9</v>
      </c>
      <c r="DE767" s="8" t="str">
        <f t="shared" si="22"/>
        <v>XWH010</v>
      </c>
      <c r="DF767" s="8" t="str">
        <f t="shared" si="23"/>
        <v xml:space="preserve"> Increase in waste due to Dry sto</v>
      </c>
    </row>
    <row r="768" spans="1:110">
      <c r="A768" t="s">
        <v>7446</v>
      </c>
      <c r="B768" t="s">
        <v>5899</v>
      </c>
      <c r="C768" t="s">
        <v>4955</v>
      </c>
      <c r="D768" t="s">
        <v>9</v>
      </c>
      <c r="E768" t="s">
        <v>5900</v>
      </c>
      <c r="F768" s="102">
        <v>44502</v>
      </c>
      <c r="G768" t="s">
        <v>9</v>
      </c>
      <c r="I768" t="s">
        <v>7447</v>
      </c>
      <c r="J768" t="s">
        <v>9</v>
      </c>
      <c r="K768" t="s">
        <v>5002</v>
      </c>
      <c r="L768" t="s">
        <v>9</v>
      </c>
      <c r="M768" t="s">
        <v>9</v>
      </c>
      <c r="N768" t="s">
        <v>5002</v>
      </c>
      <c r="O768" t="s">
        <v>4955</v>
      </c>
      <c r="P768" t="s">
        <v>5901</v>
      </c>
      <c r="Q768" t="s">
        <v>9</v>
      </c>
      <c r="R768" t="s">
        <v>9</v>
      </c>
      <c r="S768" t="s">
        <v>11</v>
      </c>
      <c r="T768" t="s">
        <v>1449</v>
      </c>
      <c r="U768" t="s">
        <v>5902</v>
      </c>
      <c r="W768" t="s">
        <v>5902</v>
      </c>
      <c r="X768" t="s">
        <v>9</v>
      </c>
      <c r="Y768" t="s">
        <v>11</v>
      </c>
      <c r="Z768" t="s">
        <v>9</v>
      </c>
      <c r="AA768" t="s">
        <v>9</v>
      </c>
      <c r="AE768">
        <v>44502</v>
      </c>
      <c r="AH768" t="s">
        <v>5903</v>
      </c>
      <c r="AI768" t="s">
        <v>9</v>
      </c>
      <c r="AJ768" t="s">
        <v>9</v>
      </c>
      <c r="AK768" t="s">
        <v>9</v>
      </c>
      <c r="AL768" t="s">
        <v>5904</v>
      </c>
      <c r="AM768" t="s">
        <v>5905</v>
      </c>
      <c r="AN768" t="s">
        <v>9</v>
      </c>
      <c r="AO768" t="s">
        <v>9</v>
      </c>
      <c r="AP768" t="s">
        <v>5902</v>
      </c>
      <c r="AQ768" t="s">
        <v>9</v>
      </c>
      <c r="AR768" t="s">
        <v>9</v>
      </c>
      <c r="AS768" t="s">
        <v>9</v>
      </c>
      <c r="AT768" t="s">
        <v>9</v>
      </c>
      <c r="AU768" t="s">
        <v>9</v>
      </c>
      <c r="AW768" t="s">
        <v>5902</v>
      </c>
      <c r="AX768" t="s">
        <v>9</v>
      </c>
      <c r="AY768" t="s">
        <v>9</v>
      </c>
      <c r="AZ768" t="s">
        <v>9</v>
      </c>
      <c r="BA768" t="s">
        <v>9</v>
      </c>
      <c r="BB768">
        <v>0</v>
      </c>
      <c r="BD768" t="s">
        <v>9</v>
      </c>
      <c r="BG768" t="s">
        <v>9</v>
      </c>
      <c r="BH768" t="s">
        <v>5906</v>
      </c>
      <c r="BI768" t="s">
        <v>9</v>
      </c>
      <c r="BJ768" t="s">
        <v>9</v>
      </c>
      <c r="BK768" t="s">
        <v>9</v>
      </c>
      <c r="BL768" t="s">
        <v>9</v>
      </c>
      <c r="BM768" t="s">
        <v>9</v>
      </c>
      <c r="BN768" t="s">
        <v>5907</v>
      </c>
      <c r="BO768" t="s">
        <v>5908</v>
      </c>
      <c r="BP768" t="s">
        <v>9</v>
      </c>
      <c r="BQ768" t="s">
        <v>9</v>
      </c>
      <c r="BR768" t="s">
        <v>5902</v>
      </c>
      <c r="BS768" t="s">
        <v>9</v>
      </c>
      <c r="BT768" t="s">
        <v>9</v>
      </c>
      <c r="BU768" t="s">
        <v>9</v>
      </c>
      <c r="BV768" t="s">
        <v>9</v>
      </c>
      <c r="BW768" t="s">
        <v>9</v>
      </c>
      <c r="BX768" t="s">
        <v>5901</v>
      </c>
      <c r="BY768" t="s">
        <v>9</v>
      </c>
      <c r="BZ768" t="s">
        <v>9</v>
      </c>
      <c r="CA768" t="s">
        <v>9</v>
      </c>
      <c r="CB768" t="s">
        <v>9</v>
      </c>
      <c r="CC768" t="s">
        <v>9</v>
      </c>
      <c r="CD768" t="s">
        <v>9</v>
      </c>
      <c r="CE768" t="s">
        <v>9</v>
      </c>
      <c r="CF768" t="s">
        <v>5902</v>
      </c>
      <c r="CG768" t="s">
        <v>9</v>
      </c>
      <c r="CH768" t="s">
        <v>9</v>
      </c>
      <c r="CI768" t="s">
        <v>9</v>
      </c>
      <c r="CJ768" t="s">
        <v>9</v>
      </c>
      <c r="CK768">
        <v>0.51766203703703995</v>
      </c>
      <c r="CL768">
        <v>0</v>
      </c>
      <c r="CM768" t="s">
        <v>9</v>
      </c>
      <c r="CN768" t="s">
        <v>5902</v>
      </c>
      <c r="CO768" t="s">
        <v>9</v>
      </c>
      <c r="CP768" t="s">
        <v>9</v>
      </c>
      <c r="CQ768" t="s">
        <v>9</v>
      </c>
      <c r="CR768" t="s">
        <v>9</v>
      </c>
      <c r="CS768" t="s">
        <v>9</v>
      </c>
      <c r="CT768" t="s">
        <v>9</v>
      </c>
      <c r="CU768" t="s">
        <v>9</v>
      </c>
      <c r="CV768" t="s">
        <v>11</v>
      </c>
      <c r="CW768" t="s">
        <v>5909</v>
      </c>
      <c r="CX768" t="s">
        <v>9</v>
      </c>
      <c r="CY768" t="s">
        <v>9</v>
      </c>
      <c r="CZ768" t="s">
        <v>9</v>
      </c>
      <c r="DA768" t="s">
        <v>9</v>
      </c>
      <c r="DB768" t="s">
        <v>9</v>
      </c>
      <c r="DE768" s="8" t="str">
        <f t="shared" si="22"/>
        <v>XWH011</v>
      </c>
      <c r="DF768" s="8" t="str">
        <f t="shared" si="23"/>
        <v>Hire and Lease equip - Temp/Pendi</v>
      </c>
    </row>
    <row r="769" spans="1:110">
      <c r="A769" t="s">
        <v>7448</v>
      </c>
      <c r="B769" t="s">
        <v>5899</v>
      </c>
      <c r="C769" t="s">
        <v>4955</v>
      </c>
      <c r="D769" t="s">
        <v>9</v>
      </c>
      <c r="E769" t="s">
        <v>5900</v>
      </c>
      <c r="F769" s="102">
        <v>44502</v>
      </c>
      <c r="G769" t="s">
        <v>9</v>
      </c>
      <c r="I769" t="s">
        <v>7449</v>
      </c>
      <c r="J769" t="s">
        <v>9</v>
      </c>
      <c r="K769" t="s">
        <v>5002</v>
      </c>
      <c r="L769" t="s">
        <v>9</v>
      </c>
      <c r="M769" t="s">
        <v>9</v>
      </c>
      <c r="N769" t="s">
        <v>5002</v>
      </c>
      <c r="O769" t="s">
        <v>4955</v>
      </c>
      <c r="P769" t="s">
        <v>5901</v>
      </c>
      <c r="Q769" t="s">
        <v>9</v>
      </c>
      <c r="R769" t="s">
        <v>9</v>
      </c>
      <c r="S769" t="s">
        <v>11</v>
      </c>
      <c r="T769" t="s">
        <v>1449</v>
      </c>
      <c r="U769" t="s">
        <v>5902</v>
      </c>
      <c r="W769" t="s">
        <v>5902</v>
      </c>
      <c r="X769" t="s">
        <v>9</v>
      </c>
      <c r="Y769" t="s">
        <v>11</v>
      </c>
      <c r="Z769" t="s">
        <v>9</v>
      </c>
      <c r="AA769" t="s">
        <v>9</v>
      </c>
      <c r="AE769">
        <v>44502</v>
      </c>
      <c r="AH769" t="s">
        <v>5903</v>
      </c>
      <c r="AI769" t="s">
        <v>9</v>
      </c>
      <c r="AJ769" t="s">
        <v>9</v>
      </c>
      <c r="AK769" t="s">
        <v>9</v>
      </c>
      <c r="AL769" t="s">
        <v>5904</v>
      </c>
      <c r="AM769" t="s">
        <v>5905</v>
      </c>
      <c r="AN769" t="s">
        <v>9</v>
      </c>
      <c r="AO769" t="s">
        <v>9</v>
      </c>
      <c r="AP769" t="s">
        <v>5902</v>
      </c>
      <c r="AQ769" t="s">
        <v>9</v>
      </c>
      <c r="AR769" t="s">
        <v>9</v>
      </c>
      <c r="AS769" t="s">
        <v>9</v>
      </c>
      <c r="AT769" t="s">
        <v>9</v>
      </c>
      <c r="AU769" t="s">
        <v>9</v>
      </c>
      <c r="AW769" t="s">
        <v>5902</v>
      </c>
      <c r="AX769" t="s">
        <v>9</v>
      </c>
      <c r="AY769" t="s">
        <v>9</v>
      </c>
      <c r="AZ769" t="s">
        <v>9</v>
      </c>
      <c r="BA769" t="s">
        <v>9</v>
      </c>
      <c r="BB769">
        <v>0</v>
      </c>
      <c r="BD769" t="s">
        <v>9</v>
      </c>
      <c r="BG769" t="s">
        <v>9</v>
      </c>
      <c r="BH769" t="s">
        <v>5906</v>
      </c>
      <c r="BI769" t="s">
        <v>9</v>
      </c>
      <c r="BJ769" t="s">
        <v>9</v>
      </c>
      <c r="BK769" t="s">
        <v>9</v>
      </c>
      <c r="BL769" t="s">
        <v>9</v>
      </c>
      <c r="BM769" t="s">
        <v>9</v>
      </c>
      <c r="BN769" t="s">
        <v>5907</v>
      </c>
      <c r="BO769" t="s">
        <v>5908</v>
      </c>
      <c r="BP769" t="s">
        <v>9</v>
      </c>
      <c r="BQ769" t="s">
        <v>9</v>
      </c>
      <c r="BR769" t="s">
        <v>5902</v>
      </c>
      <c r="BS769" t="s">
        <v>9</v>
      </c>
      <c r="BT769" t="s">
        <v>9</v>
      </c>
      <c r="BU769" t="s">
        <v>9</v>
      </c>
      <c r="BV769" t="s">
        <v>9</v>
      </c>
      <c r="BW769" t="s">
        <v>9</v>
      </c>
      <c r="BX769" t="s">
        <v>5901</v>
      </c>
      <c r="BY769" t="s">
        <v>9</v>
      </c>
      <c r="BZ769" t="s">
        <v>9</v>
      </c>
      <c r="CA769" t="s">
        <v>9</v>
      </c>
      <c r="CB769" t="s">
        <v>9</v>
      </c>
      <c r="CC769" t="s">
        <v>9</v>
      </c>
      <c r="CD769" t="s">
        <v>9</v>
      </c>
      <c r="CE769" t="s">
        <v>9</v>
      </c>
      <c r="CF769" t="s">
        <v>5902</v>
      </c>
      <c r="CG769" t="s">
        <v>9</v>
      </c>
      <c r="CH769" t="s">
        <v>9</v>
      </c>
      <c r="CI769" t="s">
        <v>9</v>
      </c>
      <c r="CJ769" t="s">
        <v>9</v>
      </c>
      <c r="CK769">
        <v>0.51766203703703995</v>
      </c>
      <c r="CL769">
        <v>0</v>
      </c>
      <c r="CM769" t="s">
        <v>9</v>
      </c>
      <c r="CN769" t="s">
        <v>5902</v>
      </c>
      <c r="CO769" t="s">
        <v>9</v>
      </c>
      <c r="CP769" t="s">
        <v>9</v>
      </c>
      <c r="CQ769" t="s">
        <v>9</v>
      </c>
      <c r="CR769" t="s">
        <v>9</v>
      </c>
      <c r="CS769" t="s">
        <v>9</v>
      </c>
      <c r="CT769" t="s">
        <v>9</v>
      </c>
      <c r="CU769" t="s">
        <v>9</v>
      </c>
      <c r="CV769" t="s">
        <v>11</v>
      </c>
      <c r="CW769" t="s">
        <v>5909</v>
      </c>
      <c r="CX769" t="s">
        <v>9</v>
      </c>
      <c r="CY769" t="s">
        <v>9</v>
      </c>
      <c r="CZ769" t="s">
        <v>9</v>
      </c>
      <c r="DA769" t="s">
        <v>9</v>
      </c>
      <c r="DB769" t="s">
        <v>9</v>
      </c>
      <c r="DE769" s="8" t="str">
        <f t="shared" si="22"/>
        <v>XXX001</v>
      </c>
      <c r="DF769" s="8" t="str">
        <f t="shared" si="23"/>
        <v>Synlait</v>
      </c>
    </row>
    <row r="770" spans="1:110">
      <c r="A770" t="s">
        <v>7450</v>
      </c>
      <c r="B770" t="s">
        <v>5899</v>
      </c>
      <c r="C770" t="s">
        <v>4955</v>
      </c>
      <c r="D770" t="s">
        <v>9</v>
      </c>
      <c r="E770" t="s">
        <v>5900</v>
      </c>
      <c r="F770" s="102">
        <v>44502</v>
      </c>
      <c r="G770" t="s">
        <v>9</v>
      </c>
      <c r="I770" t="s">
        <v>7451</v>
      </c>
      <c r="J770" t="s">
        <v>9</v>
      </c>
      <c r="K770" t="s">
        <v>5002</v>
      </c>
      <c r="L770" t="s">
        <v>9</v>
      </c>
      <c r="M770" t="s">
        <v>9</v>
      </c>
      <c r="N770" t="s">
        <v>5002</v>
      </c>
      <c r="O770" t="s">
        <v>4955</v>
      </c>
      <c r="P770" t="s">
        <v>5901</v>
      </c>
      <c r="Q770" t="s">
        <v>9</v>
      </c>
      <c r="R770" t="s">
        <v>9</v>
      </c>
      <c r="S770" t="s">
        <v>11</v>
      </c>
      <c r="T770" t="s">
        <v>1449</v>
      </c>
      <c r="U770" t="s">
        <v>5902</v>
      </c>
      <c r="W770" t="s">
        <v>5902</v>
      </c>
      <c r="X770" t="s">
        <v>9</v>
      </c>
      <c r="Y770" t="s">
        <v>11</v>
      </c>
      <c r="Z770" t="s">
        <v>9</v>
      </c>
      <c r="AA770" t="s">
        <v>9</v>
      </c>
      <c r="AE770">
        <v>44502</v>
      </c>
      <c r="AH770" t="s">
        <v>5903</v>
      </c>
      <c r="AI770" t="s">
        <v>9</v>
      </c>
      <c r="AJ770" t="s">
        <v>9</v>
      </c>
      <c r="AK770" t="s">
        <v>9</v>
      </c>
      <c r="AL770" t="s">
        <v>5904</v>
      </c>
      <c r="AM770" t="s">
        <v>5905</v>
      </c>
      <c r="AN770" t="s">
        <v>9</v>
      </c>
      <c r="AO770" t="s">
        <v>9</v>
      </c>
      <c r="AP770" t="s">
        <v>5902</v>
      </c>
      <c r="AQ770" t="s">
        <v>9</v>
      </c>
      <c r="AR770" t="s">
        <v>9</v>
      </c>
      <c r="AS770" t="s">
        <v>9</v>
      </c>
      <c r="AT770" t="s">
        <v>9</v>
      </c>
      <c r="AU770" t="s">
        <v>9</v>
      </c>
      <c r="AW770" t="s">
        <v>5902</v>
      </c>
      <c r="AX770" t="s">
        <v>9</v>
      </c>
      <c r="AY770" t="s">
        <v>9</v>
      </c>
      <c r="AZ770" t="s">
        <v>9</v>
      </c>
      <c r="BA770" t="s">
        <v>9</v>
      </c>
      <c r="BB770">
        <v>0</v>
      </c>
      <c r="BD770" t="s">
        <v>9</v>
      </c>
      <c r="BG770" t="s">
        <v>9</v>
      </c>
      <c r="BH770" t="s">
        <v>5906</v>
      </c>
      <c r="BI770" t="s">
        <v>9</v>
      </c>
      <c r="BJ770" t="s">
        <v>9</v>
      </c>
      <c r="BK770" t="s">
        <v>9</v>
      </c>
      <c r="BL770" t="s">
        <v>9</v>
      </c>
      <c r="BM770" t="s">
        <v>9</v>
      </c>
      <c r="BN770" t="s">
        <v>5907</v>
      </c>
      <c r="BO770" t="s">
        <v>5908</v>
      </c>
      <c r="BP770" t="s">
        <v>9</v>
      </c>
      <c r="BQ770" t="s">
        <v>9</v>
      </c>
      <c r="BR770" t="s">
        <v>5902</v>
      </c>
      <c r="BS770" t="s">
        <v>9</v>
      </c>
      <c r="BT770" t="s">
        <v>9</v>
      </c>
      <c r="BU770" t="s">
        <v>9</v>
      </c>
      <c r="BV770" t="s">
        <v>9</v>
      </c>
      <c r="BW770" t="s">
        <v>9</v>
      </c>
      <c r="BX770" t="s">
        <v>5901</v>
      </c>
      <c r="BY770" t="s">
        <v>9</v>
      </c>
      <c r="BZ770" t="s">
        <v>9</v>
      </c>
      <c r="CA770" t="s">
        <v>9</v>
      </c>
      <c r="CB770" t="s">
        <v>9</v>
      </c>
      <c r="CC770" t="s">
        <v>9</v>
      </c>
      <c r="CD770" t="s">
        <v>9</v>
      </c>
      <c r="CE770" t="s">
        <v>9</v>
      </c>
      <c r="CF770" t="s">
        <v>5902</v>
      </c>
      <c r="CG770" t="s">
        <v>9</v>
      </c>
      <c r="CH770" t="s">
        <v>9</v>
      </c>
      <c r="CI770" t="s">
        <v>9</v>
      </c>
      <c r="CJ770" t="s">
        <v>9</v>
      </c>
      <c r="CK770">
        <v>0.51766203703703995</v>
      </c>
      <c r="CL770">
        <v>0</v>
      </c>
      <c r="CM770" t="s">
        <v>9</v>
      </c>
      <c r="CN770" t="s">
        <v>5902</v>
      </c>
      <c r="CO770" t="s">
        <v>9</v>
      </c>
      <c r="CP770" t="s">
        <v>9</v>
      </c>
      <c r="CQ770" t="s">
        <v>9</v>
      </c>
      <c r="CR770" t="s">
        <v>9</v>
      </c>
      <c r="CS770" t="s">
        <v>9</v>
      </c>
      <c r="CT770" t="s">
        <v>9</v>
      </c>
      <c r="CU770" t="s">
        <v>9</v>
      </c>
      <c r="CV770" t="s">
        <v>11</v>
      </c>
      <c r="CW770" t="s">
        <v>5909</v>
      </c>
      <c r="CX770" t="s">
        <v>9</v>
      </c>
      <c r="CY770" t="s">
        <v>9</v>
      </c>
      <c r="CZ770" t="s">
        <v>9</v>
      </c>
      <c r="DA770" t="s">
        <v>9</v>
      </c>
      <c r="DB770" t="s">
        <v>9</v>
      </c>
      <c r="DE770" s="8" t="str">
        <f t="shared" si="22"/>
        <v>XXX002</v>
      </c>
      <c r="DF770" s="8" t="str">
        <f t="shared" si="23"/>
        <v>DIRA</v>
      </c>
    </row>
    <row r="771" spans="1:110">
      <c r="A771" t="s">
        <v>7452</v>
      </c>
      <c r="B771" t="s">
        <v>5899</v>
      </c>
      <c r="C771" t="s">
        <v>4955</v>
      </c>
      <c r="D771" t="s">
        <v>9</v>
      </c>
      <c r="E771" t="s">
        <v>5900</v>
      </c>
      <c r="F771" s="102">
        <v>44502</v>
      </c>
      <c r="G771" t="s">
        <v>9</v>
      </c>
      <c r="I771" t="s">
        <v>7453</v>
      </c>
      <c r="J771" t="s">
        <v>9</v>
      </c>
      <c r="K771" t="s">
        <v>5002</v>
      </c>
      <c r="L771" t="s">
        <v>9</v>
      </c>
      <c r="M771" t="s">
        <v>9</v>
      </c>
      <c r="N771" t="s">
        <v>5002</v>
      </c>
      <c r="O771" t="s">
        <v>4955</v>
      </c>
      <c r="P771" t="s">
        <v>5901</v>
      </c>
      <c r="Q771" t="s">
        <v>9</v>
      </c>
      <c r="R771" t="s">
        <v>9</v>
      </c>
      <c r="S771" t="s">
        <v>11</v>
      </c>
      <c r="T771" t="s">
        <v>1449</v>
      </c>
      <c r="U771" t="s">
        <v>5902</v>
      </c>
      <c r="W771" t="s">
        <v>5902</v>
      </c>
      <c r="X771" t="s">
        <v>9</v>
      </c>
      <c r="Y771" t="s">
        <v>11</v>
      </c>
      <c r="Z771" t="s">
        <v>9</v>
      </c>
      <c r="AA771" t="s">
        <v>9</v>
      </c>
      <c r="AE771">
        <v>44502</v>
      </c>
      <c r="AH771" t="s">
        <v>5903</v>
      </c>
      <c r="AI771" t="s">
        <v>9</v>
      </c>
      <c r="AJ771" t="s">
        <v>9</v>
      </c>
      <c r="AK771" t="s">
        <v>9</v>
      </c>
      <c r="AL771" t="s">
        <v>5904</v>
      </c>
      <c r="AM771" t="s">
        <v>5905</v>
      </c>
      <c r="AN771" t="s">
        <v>9</v>
      </c>
      <c r="AO771" t="s">
        <v>9</v>
      </c>
      <c r="AP771" t="s">
        <v>5902</v>
      </c>
      <c r="AQ771" t="s">
        <v>9</v>
      </c>
      <c r="AR771" t="s">
        <v>9</v>
      </c>
      <c r="AS771" t="s">
        <v>9</v>
      </c>
      <c r="AT771" t="s">
        <v>9</v>
      </c>
      <c r="AU771" t="s">
        <v>9</v>
      </c>
      <c r="AW771" t="s">
        <v>5902</v>
      </c>
      <c r="AX771" t="s">
        <v>9</v>
      </c>
      <c r="AY771" t="s">
        <v>9</v>
      </c>
      <c r="AZ771" t="s">
        <v>9</v>
      </c>
      <c r="BA771" t="s">
        <v>9</v>
      </c>
      <c r="BB771">
        <v>0</v>
      </c>
      <c r="BD771" t="s">
        <v>9</v>
      </c>
      <c r="BG771" t="s">
        <v>9</v>
      </c>
      <c r="BH771" t="s">
        <v>5906</v>
      </c>
      <c r="BI771" t="s">
        <v>9</v>
      </c>
      <c r="BJ771" t="s">
        <v>9</v>
      </c>
      <c r="BK771" t="s">
        <v>9</v>
      </c>
      <c r="BL771" t="s">
        <v>9</v>
      </c>
      <c r="BM771" t="s">
        <v>9</v>
      </c>
      <c r="BN771" t="s">
        <v>5907</v>
      </c>
      <c r="BO771" t="s">
        <v>5908</v>
      </c>
      <c r="BP771" t="s">
        <v>9</v>
      </c>
      <c r="BQ771" t="s">
        <v>9</v>
      </c>
      <c r="BR771" t="s">
        <v>5902</v>
      </c>
      <c r="BS771" t="s">
        <v>9</v>
      </c>
      <c r="BT771" t="s">
        <v>9</v>
      </c>
      <c r="BU771" t="s">
        <v>9</v>
      </c>
      <c r="BV771" t="s">
        <v>9</v>
      </c>
      <c r="BW771" t="s">
        <v>9</v>
      </c>
      <c r="BX771" t="s">
        <v>5901</v>
      </c>
      <c r="BY771" t="s">
        <v>9</v>
      </c>
      <c r="BZ771" t="s">
        <v>9</v>
      </c>
      <c r="CA771" t="s">
        <v>9</v>
      </c>
      <c r="CB771" t="s">
        <v>9</v>
      </c>
      <c r="CC771" t="s">
        <v>9</v>
      </c>
      <c r="CD771" t="s">
        <v>9</v>
      </c>
      <c r="CE771" t="s">
        <v>9</v>
      </c>
      <c r="CF771" t="s">
        <v>5902</v>
      </c>
      <c r="CG771" t="s">
        <v>9</v>
      </c>
      <c r="CH771" t="s">
        <v>9</v>
      </c>
      <c r="CI771" t="s">
        <v>9</v>
      </c>
      <c r="CJ771" t="s">
        <v>9</v>
      </c>
      <c r="CK771">
        <v>0.51766203703703995</v>
      </c>
      <c r="CL771">
        <v>0</v>
      </c>
      <c r="CM771" t="s">
        <v>9</v>
      </c>
      <c r="CN771" t="s">
        <v>5902</v>
      </c>
      <c r="CO771" t="s">
        <v>9</v>
      </c>
      <c r="CP771" t="s">
        <v>9</v>
      </c>
      <c r="CQ771" t="s">
        <v>9</v>
      </c>
      <c r="CR771" t="s">
        <v>9</v>
      </c>
      <c r="CS771" t="s">
        <v>9</v>
      </c>
      <c r="CT771" t="s">
        <v>9</v>
      </c>
      <c r="CU771" t="s">
        <v>9</v>
      </c>
      <c r="CV771" t="s">
        <v>11</v>
      </c>
      <c r="CW771" t="s">
        <v>5909</v>
      </c>
      <c r="CX771" t="s">
        <v>9</v>
      </c>
      <c r="CY771" t="s">
        <v>9</v>
      </c>
      <c r="CZ771" t="s">
        <v>9</v>
      </c>
      <c r="DA771" t="s">
        <v>9</v>
      </c>
      <c r="DB771" t="s">
        <v>9</v>
      </c>
      <c r="DE771" s="8" t="str">
        <f t="shared" ref="DE771:DE774" si="24">LEFT(I771,6)</f>
        <v>XXX003</v>
      </c>
      <c r="DF771" s="8" t="str">
        <f t="shared" ref="DF771:DF774" si="25">MID(I771,8,100)</f>
        <v>Westland</v>
      </c>
    </row>
    <row r="772" spans="1:110">
      <c r="A772" t="s">
        <v>7454</v>
      </c>
      <c r="B772" t="s">
        <v>5899</v>
      </c>
      <c r="C772" t="s">
        <v>4955</v>
      </c>
      <c r="D772" t="s">
        <v>9</v>
      </c>
      <c r="E772" t="s">
        <v>5900</v>
      </c>
      <c r="F772" s="102">
        <v>44502</v>
      </c>
      <c r="G772" t="s">
        <v>9</v>
      </c>
      <c r="I772" t="s">
        <v>7455</v>
      </c>
      <c r="J772" t="s">
        <v>9</v>
      </c>
      <c r="K772" t="s">
        <v>5002</v>
      </c>
      <c r="L772" t="s">
        <v>9</v>
      </c>
      <c r="M772" t="s">
        <v>9</v>
      </c>
      <c r="N772" t="s">
        <v>5002</v>
      </c>
      <c r="O772" t="s">
        <v>4955</v>
      </c>
      <c r="P772" t="s">
        <v>5901</v>
      </c>
      <c r="Q772" t="s">
        <v>9</v>
      </c>
      <c r="R772" t="s">
        <v>9</v>
      </c>
      <c r="S772" t="s">
        <v>11</v>
      </c>
      <c r="T772" t="s">
        <v>1449</v>
      </c>
      <c r="U772" t="s">
        <v>5902</v>
      </c>
      <c r="W772" t="s">
        <v>5902</v>
      </c>
      <c r="X772" t="s">
        <v>9</v>
      </c>
      <c r="Y772" t="s">
        <v>11</v>
      </c>
      <c r="Z772" t="s">
        <v>9</v>
      </c>
      <c r="AA772" t="s">
        <v>9</v>
      </c>
      <c r="AE772">
        <v>44502</v>
      </c>
      <c r="AH772" t="s">
        <v>5903</v>
      </c>
      <c r="AI772" t="s">
        <v>9</v>
      </c>
      <c r="AJ772" t="s">
        <v>9</v>
      </c>
      <c r="AK772" t="s">
        <v>9</v>
      </c>
      <c r="AL772" t="s">
        <v>5904</v>
      </c>
      <c r="AM772" t="s">
        <v>5905</v>
      </c>
      <c r="AN772" t="s">
        <v>9</v>
      </c>
      <c r="AO772" t="s">
        <v>9</v>
      </c>
      <c r="AP772" t="s">
        <v>5902</v>
      </c>
      <c r="AQ772" t="s">
        <v>9</v>
      </c>
      <c r="AR772" t="s">
        <v>9</v>
      </c>
      <c r="AS772" t="s">
        <v>9</v>
      </c>
      <c r="AT772" t="s">
        <v>9</v>
      </c>
      <c r="AU772" t="s">
        <v>9</v>
      </c>
      <c r="AW772" t="s">
        <v>5902</v>
      </c>
      <c r="AX772" t="s">
        <v>9</v>
      </c>
      <c r="AY772" t="s">
        <v>9</v>
      </c>
      <c r="AZ772" t="s">
        <v>9</v>
      </c>
      <c r="BA772" t="s">
        <v>9</v>
      </c>
      <c r="BB772">
        <v>0</v>
      </c>
      <c r="BD772" t="s">
        <v>9</v>
      </c>
      <c r="BG772" t="s">
        <v>9</v>
      </c>
      <c r="BH772" t="s">
        <v>5906</v>
      </c>
      <c r="BI772" t="s">
        <v>9</v>
      </c>
      <c r="BJ772" t="s">
        <v>9</v>
      </c>
      <c r="BK772" t="s">
        <v>9</v>
      </c>
      <c r="BL772" t="s">
        <v>9</v>
      </c>
      <c r="BM772" t="s">
        <v>9</v>
      </c>
      <c r="BN772" t="s">
        <v>5907</v>
      </c>
      <c r="BO772" t="s">
        <v>5908</v>
      </c>
      <c r="BP772" t="s">
        <v>9</v>
      </c>
      <c r="BQ772" t="s">
        <v>9</v>
      </c>
      <c r="BR772" t="s">
        <v>5902</v>
      </c>
      <c r="BS772" t="s">
        <v>9</v>
      </c>
      <c r="BT772" t="s">
        <v>9</v>
      </c>
      <c r="BU772" t="s">
        <v>9</v>
      </c>
      <c r="BV772" t="s">
        <v>9</v>
      </c>
      <c r="BW772" t="s">
        <v>9</v>
      </c>
      <c r="BX772" t="s">
        <v>5901</v>
      </c>
      <c r="BY772" t="s">
        <v>9</v>
      </c>
      <c r="BZ772" t="s">
        <v>9</v>
      </c>
      <c r="CA772" t="s">
        <v>9</v>
      </c>
      <c r="CB772" t="s">
        <v>9</v>
      </c>
      <c r="CC772" t="s">
        <v>9</v>
      </c>
      <c r="CD772" t="s">
        <v>9</v>
      </c>
      <c r="CE772" t="s">
        <v>9</v>
      </c>
      <c r="CF772" t="s">
        <v>5902</v>
      </c>
      <c r="CG772" t="s">
        <v>9</v>
      </c>
      <c r="CH772" t="s">
        <v>9</v>
      </c>
      <c r="CI772" t="s">
        <v>9</v>
      </c>
      <c r="CJ772" t="s">
        <v>9</v>
      </c>
      <c r="CK772">
        <v>0.51766203703703995</v>
      </c>
      <c r="CL772">
        <v>0</v>
      </c>
      <c r="CM772" t="s">
        <v>9</v>
      </c>
      <c r="CN772" t="s">
        <v>5902</v>
      </c>
      <c r="CO772" t="s">
        <v>9</v>
      </c>
      <c r="CP772" t="s">
        <v>9</v>
      </c>
      <c r="CQ772" t="s">
        <v>9</v>
      </c>
      <c r="CR772" t="s">
        <v>9</v>
      </c>
      <c r="CS772" t="s">
        <v>9</v>
      </c>
      <c r="CT772" t="s">
        <v>9</v>
      </c>
      <c r="CU772" t="s">
        <v>9</v>
      </c>
      <c r="CV772" t="s">
        <v>11</v>
      </c>
      <c r="CW772" t="s">
        <v>5909</v>
      </c>
      <c r="CX772" t="s">
        <v>9</v>
      </c>
      <c r="CY772" t="s">
        <v>9</v>
      </c>
      <c r="CZ772" t="s">
        <v>9</v>
      </c>
      <c r="DA772" t="s">
        <v>9</v>
      </c>
      <c r="DB772" t="s">
        <v>9</v>
      </c>
      <c r="DE772" s="8" t="str">
        <f t="shared" si="24"/>
        <v>XXX004</v>
      </c>
      <c r="DF772" s="8" t="str">
        <f t="shared" si="25"/>
        <v>Oceania</v>
      </c>
    </row>
    <row r="773" spans="1:110">
      <c r="A773" t="s">
        <v>7456</v>
      </c>
      <c r="B773" t="s">
        <v>5899</v>
      </c>
      <c r="C773" t="s">
        <v>4955</v>
      </c>
      <c r="D773" t="s">
        <v>9</v>
      </c>
      <c r="E773" t="s">
        <v>5900</v>
      </c>
      <c r="F773" s="102">
        <v>44502</v>
      </c>
      <c r="G773" t="s">
        <v>9</v>
      </c>
      <c r="I773" t="s">
        <v>7457</v>
      </c>
      <c r="J773" t="s">
        <v>9</v>
      </c>
      <c r="K773" t="s">
        <v>5002</v>
      </c>
      <c r="L773" t="s">
        <v>9</v>
      </c>
      <c r="M773" t="s">
        <v>9</v>
      </c>
      <c r="N773" t="s">
        <v>5002</v>
      </c>
      <c r="O773" t="s">
        <v>4955</v>
      </c>
      <c r="P773" t="s">
        <v>5901</v>
      </c>
      <c r="Q773" t="s">
        <v>9</v>
      </c>
      <c r="R773" t="s">
        <v>9</v>
      </c>
      <c r="S773" t="s">
        <v>11</v>
      </c>
      <c r="T773" t="s">
        <v>1449</v>
      </c>
      <c r="U773" t="s">
        <v>5902</v>
      </c>
      <c r="W773" t="s">
        <v>5902</v>
      </c>
      <c r="X773" t="s">
        <v>9</v>
      </c>
      <c r="Y773" t="s">
        <v>11</v>
      </c>
      <c r="Z773" t="s">
        <v>9</v>
      </c>
      <c r="AA773" t="s">
        <v>9</v>
      </c>
      <c r="AE773">
        <v>44502</v>
      </c>
      <c r="AH773" t="s">
        <v>5903</v>
      </c>
      <c r="AI773" t="s">
        <v>9</v>
      </c>
      <c r="AJ773" t="s">
        <v>9</v>
      </c>
      <c r="AK773" t="s">
        <v>9</v>
      </c>
      <c r="AL773" t="s">
        <v>5904</v>
      </c>
      <c r="AM773" t="s">
        <v>5905</v>
      </c>
      <c r="AN773" t="s">
        <v>9</v>
      </c>
      <c r="AO773" t="s">
        <v>9</v>
      </c>
      <c r="AP773" t="s">
        <v>5902</v>
      </c>
      <c r="AQ773" t="s">
        <v>9</v>
      </c>
      <c r="AR773" t="s">
        <v>9</v>
      </c>
      <c r="AS773" t="s">
        <v>9</v>
      </c>
      <c r="AT773" t="s">
        <v>9</v>
      </c>
      <c r="AU773" t="s">
        <v>9</v>
      </c>
      <c r="AW773" t="s">
        <v>5902</v>
      </c>
      <c r="AX773" t="s">
        <v>9</v>
      </c>
      <c r="AY773" t="s">
        <v>9</v>
      </c>
      <c r="AZ773" t="s">
        <v>9</v>
      </c>
      <c r="BA773" t="s">
        <v>9</v>
      </c>
      <c r="BB773">
        <v>0</v>
      </c>
      <c r="BD773" t="s">
        <v>9</v>
      </c>
      <c r="BG773" t="s">
        <v>9</v>
      </c>
      <c r="BH773" t="s">
        <v>5906</v>
      </c>
      <c r="BI773" t="s">
        <v>9</v>
      </c>
      <c r="BJ773" t="s">
        <v>9</v>
      </c>
      <c r="BK773" t="s">
        <v>9</v>
      </c>
      <c r="BL773" t="s">
        <v>9</v>
      </c>
      <c r="BM773" t="s">
        <v>9</v>
      </c>
      <c r="BN773" t="s">
        <v>5907</v>
      </c>
      <c r="BO773" t="s">
        <v>5908</v>
      </c>
      <c r="BP773" t="s">
        <v>9</v>
      </c>
      <c r="BQ773" t="s">
        <v>9</v>
      </c>
      <c r="BR773" t="s">
        <v>5902</v>
      </c>
      <c r="BS773" t="s">
        <v>9</v>
      </c>
      <c r="BT773" t="s">
        <v>9</v>
      </c>
      <c r="BU773" t="s">
        <v>9</v>
      </c>
      <c r="BV773" t="s">
        <v>9</v>
      </c>
      <c r="BW773" t="s">
        <v>9</v>
      </c>
      <c r="BX773" t="s">
        <v>5901</v>
      </c>
      <c r="BY773" t="s">
        <v>9</v>
      </c>
      <c r="BZ773" t="s">
        <v>9</v>
      </c>
      <c r="CA773" t="s">
        <v>9</v>
      </c>
      <c r="CB773" t="s">
        <v>9</v>
      </c>
      <c r="CC773" t="s">
        <v>9</v>
      </c>
      <c r="CD773" t="s">
        <v>9</v>
      </c>
      <c r="CE773" t="s">
        <v>9</v>
      </c>
      <c r="CF773" t="s">
        <v>5902</v>
      </c>
      <c r="CG773" t="s">
        <v>9</v>
      </c>
      <c r="CH773" t="s">
        <v>9</v>
      </c>
      <c r="CI773" t="s">
        <v>9</v>
      </c>
      <c r="CJ773" t="s">
        <v>9</v>
      </c>
      <c r="CK773">
        <v>0.51766203703703995</v>
      </c>
      <c r="CL773">
        <v>0</v>
      </c>
      <c r="CM773" t="s">
        <v>9</v>
      </c>
      <c r="CN773" t="s">
        <v>5902</v>
      </c>
      <c r="CO773" t="s">
        <v>9</v>
      </c>
      <c r="CP773" t="s">
        <v>9</v>
      </c>
      <c r="CQ773" t="s">
        <v>9</v>
      </c>
      <c r="CR773" t="s">
        <v>9</v>
      </c>
      <c r="CS773" t="s">
        <v>9</v>
      </c>
      <c r="CT773" t="s">
        <v>9</v>
      </c>
      <c r="CU773" t="s">
        <v>9</v>
      </c>
      <c r="CV773" t="s">
        <v>11</v>
      </c>
      <c r="CW773" t="s">
        <v>5909</v>
      </c>
      <c r="CX773" t="s">
        <v>9</v>
      </c>
      <c r="CY773" t="s">
        <v>9</v>
      </c>
      <c r="CZ773" t="s">
        <v>9</v>
      </c>
      <c r="DA773" t="s">
        <v>9</v>
      </c>
      <c r="DB773" t="s">
        <v>9</v>
      </c>
      <c r="DE773" s="8" t="str">
        <f t="shared" si="24"/>
        <v>XXX009</v>
      </c>
      <c r="DF773" s="8" t="str">
        <f t="shared" si="25"/>
        <v>Other</v>
      </c>
    </row>
    <row r="774" spans="1:110">
      <c r="DE774" s="8" t="str">
        <f t="shared" si="24"/>
        <v/>
      </c>
      <c r="DF774" s="8" t="str">
        <f t="shared" si="25"/>
        <v/>
      </c>
    </row>
  </sheetData>
  <autoFilter ref="A1:DC770" xr:uid="{004CDD24-7EFC-43F6-ACF1-4306984EEB9A}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1F02169-550A-4892-B9C9-2B5ADA7789E5}">
  <sheetPr codeName="Sheet11">
    <tabColor theme="7" tint="0.79998168889431442"/>
  </sheetPr>
  <dimension ref="A1:P54"/>
  <sheetViews>
    <sheetView workbookViewId="0">
      <selection activeCell="A49" sqref="A49"/>
    </sheetView>
  </sheetViews>
  <sheetFormatPr defaultRowHeight="15"/>
  <cols>
    <col min="1" max="1" width="12.85546875" customWidth="1"/>
  </cols>
  <sheetData>
    <row r="1" spans="1:16" ht="24" customHeight="1">
      <c r="A1" s="98" t="s">
        <v>5004</v>
      </c>
      <c r="B1" s="97"/>
      <c r="C1" s="97"/>
      <c r="D1" s="97"/>
      <c r="E1" s="97"/>
      <c r="F1" s="97"/>
      <c r="G1" s="97"/>
      <c r="H1" s="97"/>
      <c r="I1" s="97"/>
      <c r="J1" s="97"/>
      <c r="K1" s="97"/>
      <c r="L1" s="97"/>
      <c r="M1" s="97"/>
      <c r="N1" s="97"/>
      <c r="O1" s="97"/>
      <c r="P1" s="97"/>
    </row>
    <row r="3" spans="1:16">
      <c r="A3" s="96">
        <v>1</v>
      </c>
      <c r="B3" t="s">
        <v>7791</v>
      </c>
    </row>
    <row r="4" spans="1:16">
      <c r="A4" s="94">
        <v>2</v>
      </c>
      <c r="B4" t="s">
        <v>5000</v>
      </c>
    </row>
    <row r="5" spans="1:16">
      <c r="A5" s="94">
        <v>3</v>
      </c>
      <c r="B5" t="s">
        <v>5003</v>
      </c>
    </row>
    <row r="6" spans="1:16">
      <c r="A6" s="94">
        <v>4</v>
      </c>
      <c r="B6" t="s">
        <v>7792</v>
      </c>
    </row>
    <row r="7" spans="1:16">
      <c r="A7" s="94">
        <v>5</v>
      </c>
      <c r="B7" t="s">
        <v>7793</v>
      </c>
    </row>
    <row r="8" spans="1:16">
      <c r="A8" s="95"/>
      <c r="B8" t="s">
        <v>7794</v>
      </c>
    </row>
    <row r="9" spans="1:16">
      <c r="A9" s="95">
        <v>6</v>
      </c>
      <c r="B9" t="s">
        <v>5006</v>
      </c>
    </row>
    <row r="10" spans="1:16">
      <c r="A10" s="94"/>
    </row>
    <row r="11" spans="1:16">
      <c r="A11" s="95"/>
    </row>
    <row r="12" spans="1:16">
      <c r="A12" s="94"/>
    </row>
    <row r="14" spans="1:16" ht="24" customHeight="1">
      <c r="A14" s="98" t="s">
        <v>5005</v>
      </c>
      <c r="B14" s="97"/>
      <c r="C14" s="97"/>
      <c r="D14" s="97"/>
      <c r="E14" s="97"/>
      <c r="F14" s="97"/>
      <c r="G14" s="97"/>
      <c r="H14" s="97"/>
      <c r="I14" s="97"/>
      <c r="J14" s="97"/>
      <c r="K14" s="97"/>
      <c r="L14" s="97"/>
      <c r="M14" s="97"/>
      <c r="N14" s="97"/>
      <c r="O14" s="97"/>
      <c r="P14" s="97"/>
    </row>
    <row r="16" spans="1:16">
      <c r="A16" s="94">
        <v>1</v>
      </c>
      <c r="B16" t="s">
        <v>7801</v>
      </c>
    </row>
    <row r="17" spans="1:3">
      <c r="A17" s="94">
        <f>A16+1</f>
        <v>2</v>
      </c>
      <c r="B17" t="s">
        <v>7795</v>
      </c>
    </row>
    <row r="18" spans="1:3">
      <c r="A18" s="94">
        <f t="shared" ref="A18:A21" si="0">A17+1</f>
        <v>3</v>
      </c>
      <c r="B18" t="s">
        <v>5000</v>
      </c>
    </row>
    <row r="19" spans="1:3">
      <c r="A19" s="94">
        <f t="shared" si="0"/>
        <v>4</v>
      </c>
      <c r="B19" t="s">
        <v>5003</v>
      </c>
    </row>
    <row r="20" spans="1:3">
      <c r="A20" s="94">
        <f t="shared" si="0"/>
        <v>5</v>
      </c>
      <c r="B20" t="s">
        <v>7796</v>
      </c>
    </row>
    <row r="21" spans="1:3">
      <c r="A21" s="94">
        <f t="shared" si="0"/>
        <v>6</v>
      </c>
      <c r="B21" t="s">
        <v>7802</v>
      </c>
    </row>
    <row r="22" spans="1:3">
      <c r="A22" s="94"/>
      <c r="B22" s="107" t="s">
        <v>7797</v>
      </c>
    </row>
    <row r="23" spans="1:3">
      <c r="A23" s="94"/>
      <c r="C23" t="s">
        <v>7464</v>
      </c>
    </row>
    <row r="24" spans="1:3">
      <c r="A24" s="94"/>
      <c r="C24" t="s">
        <v>7465</v>
      </c>
    </row>
    <row r="25" spans="1:3">
      <c r="A25" s="94"/>
      <c r="C25" t="s">
        <v>7466</v>
      </c>
    </row>
    <row r="26" spans="1:3">
      <c r="A26" s="94"/>
      <c r="C26" t="s">
        <v>7467</v>
      </c>
    </row>
    <row r="27" spans="1:3">
      <c r="A27" s="94"/>
      <c r="C27" t="s">
        <v>4994</v>
      </c>
    </row>
    <row r="28" spans="1:3">
      <c r="A28" s="94"/>
      <c r="C28" t="s">
        <v>4995</v>
      </c>
    </row>
    <row r="29" spans="1:3">
      <c r="A29" s="94"/>
      <c r="C29" t="s">
        <v>7468</v>
      </c>
    </row>
    <row r="30" spans="1:3">
      <c r="A30" s="94"/>
      <c r="C30" t="s">
        <v>7469</v>
      </c>
    </row>
    <row r="31" spans="1:3">
      <c r="A31" s="94"/>
      <c r="C31" t="s">
        <v>7470</v>
      </c>
    </row>
    <row r="32" spans="1:3">
      <c r="A32" s="94"/>
      <c r="C32" t="s">
        <v>7471</v>
      </c>
    </row>
    <row r="33" spans="1:16">
      <c r="A33" s="94"/>
      <c r="C33" t="s">
        <v>7472</v>
      </c>
    </row>
    <row r="34" spans="1:16">
      <c r="A34" s="94"/>
      <c r="C34" t="s">
        <v>7773</v>
      </c>
    </row>
    <row r="35" spans="1:16">
      <c r="A35" s="94"/>
      <c r="C35" t="s">
        <v>7774</v>
      </c>
    </row>
    <row r="36" spans="1:16">
      <c r="A36" s="94"/>
      <c r="C36" t="s">
        <v>7775</v>
      </c>
    </row>
    <row r="37" spans="1:16">
      <c r="A37" s="94"/>
      <c r="C37" t="s">
        <v>7776</v>
      </c>
    </row>
    <row r="38" spans="1:16">
      <c r="A38" s="94"/>
      <c r="C38" t="s">
        <v>7777</v>
      </c>
    </row>
    <row r="39" spans="1:16">
      <c r="A39" s="94"/>
      <c r="C39" t="s">
        <v>7778</v>
      </c>
    </row>
    <row r="40" spans="1:16">
      <c r="A40" s="94"/>
      <c r="C40" t="s">
        <v>7779</v>
      </c>
    </row>
    <row r="41" spans="1:16">
      <c r="A41" s="94"/>
      <c r="C41" t="s">
        <v>7780</v>
      </c>
    </row>
    <row r="42" spans="1:16">
      <c r="A42" s="94"/>
    </row>
    <row r="43" spans="1:16">
      <c r="A43" s="94">
        <v>7</v>
      </c>
      <c r="B43" t="s">
        <v>7798</v>
      </c>
    </row>
    <row r="44" spans="1:16">
      <c r="A44" s="95"/>
      <c r="B44" t="s">
        <v>7799</v>
      </c>
    </row>
    <row r="45" spans="1:16">
      <c r="A45" s="95">
        <v>8</v>
      </c>
      <c r="B45" t="s">
        <v>5006</v>
      </c>
    </row>
    <row r="46" spans="1:16">
      <c r="A46" s="94"/>
    </row>
    <row r="48" spans="1:16" ht="18.75">
      <c r="A48" s="98" t="s">
        <v>7808</v>
      </c>
      <c r="B48" s="97"/>
      <c r="C48" s="97"/>
      <c r="D48" s="97"/>
      <c r="E48" s="97"/>
      <c r="F48" s="97"/>
      <c r="G48" s="97"/>
      <c r="H48" s="97"/>
      <c r="I48" s="97"/>
      <c r="J48" s="97"/>
      <c r="K48" s="97"/>
      <c r="L48" s="97"/>
      <c r="M48" s="97"/>
      <c r="N48" s="97"/>
      <c r="O48" s="97"/>
      <c r="P48" s="97"/>
    </row>
    <row r="49" spans="1:2">
      <c r="A49" s="94" t="s">
        <v>7805</v>
      </c>
      <c r="B49" t="s">
        <v>7807</v>
      </c>
    </row>
    <row r="50" spans="1:2">
      <c r="A50" s="94" t="s">
        <v>7806</v>
      </c>
      <c r="B50" t="s">
        <v>7809</v>
      </c>
    </row>
    <row r="51" spans="1:2">
      <c r="A51" s="94" t="s">
        <v>4991</v>
      </c>
      <c r="B51" t="s">
        <v>7810</v>
      </c>
    </row>
    <row r="52" spans="1:2">
      <c r="A52" s="107"/>
    </row>
    <row r="54" spans="1:2">
      <c r="A54" s="108"/>
    </row>
  </sheetData>
  <pageMargins left="0.7" right="0.7" top="0.75" bottom="0.75" header="0.3" footer="0.3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43B826E-6BE9-43CA-A683-5B1FA75A36BA}">
  <sheetPr codeName="Sheet13"/>
  <dimension ref="A1:F3"/>
  <sheetViews>
    <sheetView zoomScale="90" zoomScaleNormal="90" workbookViewId="0"/>
  </sheetViews>
  <sheetFormatPr defaultRowHeight="15"/>
  <cols>
    <col min="1" max="1" width="10.7109375" bestFit="1" customWidth="1"/>
    <col min="2" max="2" width="19" bestFit="1" customWidth="1"/>
    <col min="3" max="3" width="10.7109375" bestFit="1" customWidth="1"/>
    <col min="4" max="4" width="21.7109375" bestFit="1" customWidth="1"/>
    <col min="5" max="5" width="7.5703125" bestFit="1" customWidth="1"/>
    <col min="6" max="6" width="11.42578125" bestFit="1" customWidth="1"/>
  </cols>
  <sheetData>
    <row r="1" spans="1:6">
      <c r="A1" t="s">
        <v>4938</v>
      </c>
      <c r="B1" t="s">
        <v>4939</v>
      </c>
      <c r="C1" t="s">
        <v>4946</v>
      </c>
      <c r="D1" t="s">
        <v>4949</v>
      </c>
      <c r="E1" t="s">
        <v>7800</v>
      </c>
      <c r="F1" t="s">
        <v>7783</v>
      </c>
    </row>
    <row r="2" spans="1:6">
      <c r="D2" s="50"/>
      <c r="F2" s="50"/>
    </row>
    <row r="3" spans="1:6">
      <c r="B3" t="s">
        <v>7458</v>
      </c>
      <c r="C3" s="66">
        <f>SUM(GL_table[Amount])</f>
        <v>0</v>
      </c>
      <c r="D3" s="50"/>
      <c r="F3" s="66">
        <f>SUM(GL_table[Column1])</f>
        <v>0</v>
      </c>
    </row>
  </sheetData>
  <pageMargins left="0.7" right="0.7" top="0.75" bottom="0.75" header="0.3" footer="0.3"/>
  <tableParts count="1">
    <tablePart r:id="rId1"/>
  </tableParts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2"/>
  <dimension ref="A1:AQ65"/>
  <sheetViews>
    <sheetView topLeftCell="Q19" workbookViewId="0">
      <selection activeCell="R32" sqref="R32:AJ33"/>
    </sheetView>
  </sheetViews>
  <sheetFormatPr defaultRowHeight="15" outlineLevelCol="1"/>
  <cols>
    <col min="1" max="8" width="8.85546875" hidden="1" customWidth="1" outlineLevel="1"/>
    <col min="9" max="9" width="11.140625" hidden="1" customWidth="1" outlineLevel="1"/>
    <col min="10" max="12" width="8.85546875" hidden="1" customWidth="1" outlineLevel="1"/>
    <col min="13" max="13" width="8.85546875" style="1" hidden="1" customWidth="1" outlineLevel="1"/>
    <col min="14" max="14" width="8.85546875" style="2" hidden="1" customWidth="1" outlineLevel="1"/>
    <col min="15" max="16" width="8.85546875" hidden="1" customWidth="1" outlineLevel="1"/>
    <col min="17" max="17" width="22.28515625" bestFit="1" customWidth="1" collapsed="1"/>
    <col min="18" max="18" width="42.42578125" customWidth="1"/>
    <col min="20" max="20" width="7.140625" customWidth="1"/>
    <col min="21" max="21" width="16.28515625" bestFit="1" customWidth="1"/>
    <col min="22" max="22" width="18.140625" bestFit="1" customWidth="1"/>
    <col min="23" max="23" width="24.28515625" bestFit="1" customWidth="1"/>
    <col min="24" max="24" width="10.5703125" bestFit="1" customWidth="1"/>
    <col min="25" max="25" width="10.140625" bestFit="1" customWidth="1"/>
    <col min="26" max="26" width="23.28515625" bestFit="1" customWidth="1"/>
    <col min="27" max="27" width="12.42578125" customWidth="1"/>
    <col min="28" max="28" width="20.7109375" bestFit="1" customWidth="1"/>
    <col min="35" max="35" width="8" bestFit="1" customWidth="1"/>
    <col min="36" max="36" width="6.28515625" customWidth="1"/>
    <col min="41" max="41" width="8.42578125" bestFit="1" customWidth="1"/>
    <col min="42" max="42" width="15.85546875" bestFit="1" customWidth="1"/>
  </cols>
  <sheetData>
    <row r="1" spans="18:35" ht="36">
      <c r="R1" s="54" t="s">
        <v>4950</v>
      </c>
      <c r="S1" s="4"/>
      <c r="T1" s="4"/>
      <c r="U1" s="4"/>
      <c r="V1" s="4"/>
      <c r="W1" s="4"/>
      <c r="X1" s="4"/>
      <c r="Y1" s="4"/>
      <c r="Z1" s="4"/>
      <c r="AA1" s="4"/>
      <c r="AB1" s="4"/>
      <c r="AC1" s="4"/>
    </row>
    <row r="2" spans="18:35">
      <c r="R2" s="5" t="s">
        <v>4951</v>
      </c>
      <c r="S2" s="4"/>
      <c r="T2" s="4"/>
      <c r="U2" s="4"/>
      <c r="V2" s="4"/>
      <c r="W2" s="4"/>
      <c r="X2" s="4"/>
      <c r="Y2" s="4"/>
      <c r="Z2" s="4"/>
      <c r="AA2" s="4"/>
      <c r="AB2" s="4"/>
      <c r="AC2" s="4"/>
    </row>
    <row r="3" spans="18:35">
      <c r="R3" s="5" t="s">
        <v>4952</v>
      </c>
      <c r="S3" s="4"/>
      <c r="T3" s="4"/>
      <c r="U3" s="4"/>
      <c r="V3" s="4"/>
      <c r="W3" s="4"/>
      <c r="X3" s="4"/>
      <c r="Y3" s="4"/>
      <c r="Z3" s="4"/>
      <c r="AA3" s="4"/>
      <c r="AB3" s="4"/>
      <c r="AC3" s="4"/>
    </row>
    <row r="4" spans="18:35">
      <c r="R4" s="5" t="s">
        <v>4953</v>
      </c>
      <c r="S4" s="4"/>
      <c r="T4" s="4"/>
      <c r="U4" s="4"/>
      <c r="V4" s="4"/>
      <c r="W4" s="4"/>
      <c r="X4" s="4"/>
      <c r="Y4" s="4"/>
      <c r="Z4" s="4"/>
      <c r="AA4" s="4"/>
      <c r="AB4" s="4"/>
      <c r="AC4" s="4"/>
    </row>
    <row r="5" spans="18:35" ht="28.9" customHeight="1">
      <c r="R5" s="55" t="s">
        <v>4954</v>
      </c>
      <c r="S5" s="56"/>
      <c r="T5" s="4"/>
      <c r="U5" s="4"/>
      <c r="V5" s="4"/>
      <c r="W5" s="4"/>
      <c r="X5" s="4"/>
      <c r="Y5" s="4"/>
      <c r="Z5" s="4"/>
      <c r="AA5" s="4"/>
      <c r="AB5" s="4"/>
      <c r="AC5" s="4"/>
    </row>
    <row r="6" spans="18:35" ht="28.9" customHeight="1">
      <c r="R6" s="4"/>
      <c r="S6" s="4"/>
      <c r="T6" s="4"/>
      <c r="U6" s="4"/>
      <c r="V6" s="4"/>
      <c r="W6" s="4"/>
      <c r="X6" s="4"/>
      <c r="Y6" s="4"/>
      <c r="Z6" s="4"/>
      <c r="AA6" s="4"/>
      <c r="AB6" s="4"/>
      <c r="AC6" s="4"/>
    </row>
    <row r="7" spans="18:35">
      <c r="R7" s="4"/>
      <c r="S7" s="4"/>
      <c r="T7" s="4"/>
      <c r="U7" s="4"/>
      <c r="V7" s="4"/>
      <c r="W7" s="4"/>
      <c r="X7" s="4"/>
      <c r="Y7" s="4"/>
      <c r="Z7" s="4"/>
      <c r="AA7" s="4"/>
      <c r="AB7" s="4"/>
      <c r="AC7" s="4"/>
    </row>
    <row r="8" spans="18:35">
      <c r="R8" s="6" t="s">
        <v>4955</v>
      </c>
      <c r="S8" s="6" t="s">
        <v>4956</v>
      </c>
      <c r="T8" s="57"/>
      <c r="U8" s="57"/>
      <c r="V8" s="57"/>
      <c r="W8" s="57"/>
      <c r="X8" s="57"/>
      <c r="Y8" s="57"/>
      <c r="Z8" s="57"/>
      <c r="AA8" s="57"/>
      <c r="AB8" s="57"/>
      <c r="AC8" s="57"/>
    </row>
    <row r="9" spans="18:35">
      <c r="R9" s="4"/>
      <c r="S9" s="58" t="s">
        <v>4957</v>
      </c>
      <c r="T9" s="58" t="s">
        <v>4958</v>
      </c>
      <c r="U9" s="58" t="s">
        <v>4959</v>
      </c>
      <c r="V9" s="58" t="s">
        <v>4960</v>
      </c>
      <c r="W9" s="58" t="s">
        <v>4961</v>
      </c>
      <c r="X9" s="58" t="s">
        <v>4962</v>
      </c>
      <c r="Y9" s="58" t="s">
        <v>4963</v>
      </c>
      <c r="Z9" s="58" t="s">
        <v>4964</v>
      </c>
      <c r="AA9" s="4"/>
      <c r="AB9" s="4"/>
      <c r="AC9" s="4"/>
    </row>
    <row r="10" spans="18:35">
      <c r="R10" s="4"/>
      <c r="S10" s="58" t="s">
        <v>1442</v>
      </c>
      <c r="T10" s="58" t="s">
        <v>4965</v>
      </c>
      <c r="U10" s="58" t="s">
        <v>4966</v>
      </c>
      <c r="V10" s="58" t="s">
        <v>1443</v>
      </c>
      <c r="W10" s="58" t="s">
        <v>1444</v>
      </c>
      <c r="X10" s="58" t="s">
        <v>4967</v>
      </c>
      <c r="Y10" s="58" t="s">
        <v>4968</v>
      </c>
      <c r="Z10" s="58" t="s">
        <v>4969</v>
      </c>
      <c r="AA10" s="4"/>
      <c r="AB10" s="4"/>
      <c r="AC10" s="4"/>
    </row>
    <row r="11" spans="18:35">
      <c r="R11" s="4"/>
      <c r="S11" s="4">
        <v>1000</v>
      </c>
      <c r="T11" s="4" t="str">
        <f>IF(Extract_2!$AK$15=1,VLOOKUP(Extract_2!AN14,Extract_2!$AN$16:$AO$17,2,0),"SA")</f>
        <v>SA</v>
      </c>
      <c r="U11" s="3">
        <f ca="1">NOW()</f>
        <v>44586.660835763891</v>
      </c>
      <c r="V11" s="3">
        <f>DATE</f>
        <v>44560</v>
      </c>
      <c r="W11" s="4" t="str">
        <f>VLOOKUP(Extract_2!AK15,Extract_2!$AK$16:$AL$17,2,0)</f>
        <v>FRAEDOM</v>
      </c>
      <c r="X11" s="4" t="s">
        <v>1449</v>
      </c>
      <c r="Y11" s="4" t="str">
        <f>W11</f>
        <v>FRAEDOM</v>
      </c>
      <c r="Z11" s="4" t="s">
        <v>11</v>
      </c>
      <c r="AA11" s="4"/>
      <c r="AB11" s="4"/>
      <c r="AC11" s="4"/>
    </row>
    <row r="12" spans="18:35">
      <c r="R12" s="4"/>
      <c r="S12" s="4"/>
      <c r="T12" s="4"/>
      <c r="U12" s="4"/>
      <c r="V12" s="4"/>
      <c r="W12" s="4"/>
      <c r="X12" s="4"/>
      <c r="Y12" s="4"/>
      <c r="Z12" s="4"/>
      <c r="AA12" s="4"/>
      <c r="AB12" s="4"/>
      <c r="AC12" s="4"/>
    </row>
    <row r="13" spans="18:35">
      <c r="R13" s="4"/>
      <c r="S13" s="59" t="s">
        <v>4972</v>
      </c>
      <c r="T13" s="60" t="s">
        <v>9</v>
      </c>
      <c r="U13" s="4"/>
      <c r="V13" s="4"/>
      <c r="W13" s="4"/>
      <c r="X13" s="4"/>
      <c r="Y13" s="4"/>
      <c r="Z13" s="4"/>
      <c r="AA13" s="4"/>
      <c r="AB13" s="4"/>
      <c r="AC13" s="4"/>
    </row>
    <row r="14" spans="18:35">
      <c r="R14" s="4"/>
      <c r="S14" s="4"/>
      <c r="T14" s="4"/>
      <c r="U14" s="4"/>
      <c r="V14" s="61" t="s">
        <v>4973</v>
      </c>
      <c r="W14" s="61"/>
      <c r="X14" s="4"/>
      <c r="Y14" s="4"/>
      <c r="Z14" s="4"/>
      <c r="AA14" s="4"/>
      <c r="AB14" s="4"/>
      <c r="AC14" s="4"/>
    </row>
    <row r="15" spans="18:35">
      <c r="R15" s="4"/>
      <c r="S15" s="58" t="s">
        <v>4957</v>
      </c>
      <c r="T15" s="58" t="s">
        <v>4974</v>
      </c>
      <c r="U15" s="58" t="s">
        <v>4975</v>
      </c>
      <c r="V15" s="58" t="s">
        <v>4976</v>
      </c>
      <c r="W15" s="58" t="s">
        <v>4977</v>
      </c>
      <c r="X15" s="58" t="s">
        <v>4978</v>
      </c>
      <c r="Y15" s="58" t="s">
        <v>4979</v>
      </c>
      <c r="Z15" s="161" t="s">
        <v>4980</v>
      </c>
      <c r="AA15" s="161" t="s">
        <v>4981</v>
      </c>
      <c r="AB15" s="161" t="s">
        <v>4982</v>
      </c>
      <c r="AC15" s="161" t="s">
        <v>4983</v>
      </c>
    </row>
    <row r="16" spans="18:35">
      <c r="R16" s="4"/>
      <c r="S16" s="58"/>
      <c r="T16" s="58" t="s">
        <v>4984</v>
      </c>
      <c r="U16" s="58" t="s">
        <v>1445</v>
      </c>
      <c r="V16" s="58" t="s">
        <v>4985</v>
      </c>
      <c r="W16" s="58" t="s">
        <v>4986</v>
      </c>
      <c r="X16" s="58" t="s">
        <v>4996</v>
      </c>
      <c r="Y16" s="58" t="s">
        <v>1446</v>
      </c>
      <c r="Z16" s="161" t="s">
        <v>6671</v>
      </c>
      <c r="AA16" s="161" t="s">
        <v>6672</v>
      </c>
      <c r="AB16" s="161" t="s">
        <v>6673</v>
      </c>
      <c r="AC16" s="161" t="s">
        <v>6674</v>
      </c>
      <c r="AF16" s="51" t="str">
        <f>IF(SUM(AF17:AF1919)&gt;0,"New Code","OK")</f>
        <v>New Code</v>
      </c>
      <c r="AG16" s="47" t="s">
        <v>1447</v>
      </c>
      <c r="AH16" s="51" t="str">
        <f>IF(SUM(AH17:AH1919)&gt;0,"New Code","OK")</f>
        <v>New Code</v>
      </c>
      <c r="AI16" s="47" t="s">
        <v>1448</v>
      </c>
    </row>
    <row r="17" spans="18:43">
      <c r="T17" s="48">
        <f>IF(IFERROR(VALUE(AG17)="",""),"",VALUE(AG17))</f>
        <v>0</v>
      </c>
      <c r="U17" s="48" t="str">
        <f>IF(Q17="","",LEFT(TRIM(Q17),50))</f>
        <v/>
      </c>
      <c r="V17" s="48" t="str">
        <f>IF(N17="","",IF(AND($AK$15=2,N17&gt;0),N17,IF(AND($AK$15=1,M17&gt;0),M17,0)))</f>
        <v/>
      </c>
      <c r="W17" s="48" t="str">
        <f t="shared" ref="W17" si="0">IF(N17="","",IF(AND($AK$15=2,N17&lt;0),-N17,IF(AND($AK$15=1,N17&lt;0),-N17,0)))</f>
        <v/>
      </c>
      <c r="X17" s="14">
        <f>P17</f>
        <v>0</v>
      </c>
      <c r="Y17" s="48">
        <f>AI17</f>
        <v>0</v>
      </c>
      <c r="Z17" s="48" t="str">
        <f>IFERROR(VALUE(LEFT(_xlfn.XLOOKUP(TRIM(H17),'Stat Orders'!DE:DE,'Stat Orders'!A:A,""),12)),"")</f>
        <v/>
      </c>
      <c r="AA17" s="48" t="str">
        <f>_xlfn.XLOOKUP(H17,'SAP CCtr'!J:J,'SAP CCtr'!M:M,"")</f>
        <v/>
      </c>
      <c r="AF17" s="7">
        <f>IF(IFERROR(AG17,1)&gt;1,0,1)</f>
        <v>1</v>
      </c>
      <c r="AG17" s="8">
        <f>IF(D17="",0,IFERROR(VLOOKUP(VALUE(D17),'SAP Acc Number'!$A:$D,4,0),686000))</f>
        <v>0</v>
      </c>
      <c r="AH17" s="7">
        <f>IF(IFERROR(AI17,1)&gt;1,0,1)</f>
        <v>1</v>
      </c>
      <c r="AI17" s="8">
        <f>IF(E17="",0,IFERROR(VLOOKUP(VALUE(E17),'SAP CCtr'!$A:$H,3,0),""))</f>
        <v>0</v>
      </c>
    </row>
    <row r="21" spans="18:43">
      <c r="S21" s="63" t="s">
        <v>4987</v>
      </c>
      <c r="T21" s="64"/>
      <c r="U21" s="64"/>
    </row>
    <row r="26" spans="18:43" ht="15.75" thickBot="1">
      <c r="R26" s="94" t="s">
        <v>4998</v>
      </c>
    </row>
    <row r="27" spans="18:43" ht="75.75" thickBot="1">
      <c r="R27" s="89" t="s">
        <v>4934</v>
      </c>
      <c r="S27" s="89" t="s">
        <v>4936</v>
      </c>
      <c r="T27" s="89" t="s">
        <v>4937</v>
      </c>
      <c r="U27" s="89" t="s">
        <v>4938</v>
      </c>
      <c r="V27" s="89" t="s">
        <v>4939</v>
      </c>
      <c r="W27" s="89" t="s">
        <v>4940</v>
      </c>
      <c r="X27" s="89" t="s">
        <v>4941</v>
      </c>
      <c r="Y27" s="89" t="s">
        <v>4991</v>
      </c>
      <c r="Z27" s="89" t="s">
        <v>4935</v>
      </c>
      <c r="AA27" s="89" t="s">
        <v>4942</v>
      </c>
      <c r="AB27" s="89" t="s">
        <v>4943</v>
      </c>
      <c r="AC27" s="89" t="s">
        <v>4944</v>
      </c>
      <c r="AD27" s="89" t="s">
        <v>4985</v>
      </c>
      <c r="AE27" s="89" t="s">
        <v>4986</v>
      </c>
      <c r="AF27" s="89" t="s">
        <v>4947</v>
      </c>
      <c r="AG27" s="89" t="s">
        <v>4948</v>
      </c>
      <c r="AH27" s="89" t="s">
        <v>4949</v>
      </c>
      <c r="AI27" s="86" t="s">
        <v>11</v>
      </c>
      <c r="AJ27" s="86" t="s">
        <v>7786</v>
      </c>
      <c r="AK27" s="86" t="s">
        <v>4992</v>
      </c>
      <c r="AL27" s="86" t="s">
        <v>4993</v>
      </c>
      <c r="AM27" s="86" t="s">
        <v>4985</v>
      </c>
      <c r="AN27" s="86" t="s">
        <v>4986</v>
      </c>
      <c r="AO27" s="86" t="s">
        <v>4986</v>
      </c>
      <c r="AP27" s="112" t="s">
        <v>7787</v>
      </c>
      <c r="AQ27" s="112" t="s">
        <v>7459</v>
      </c>
    </row>
    <row r="28" spans="18:43">
      <c r="R28" s="91">
        <f t="shared" ref="R28:AC28" si="1">A28</f>
        <v>0</v>
      </c>
      <c r="S28" s="110">
        <f t="shared" si="1"/>
        <v>0</v>
      </c>
      <c r="T28" s="110">
        <f t="shared" si="1"/>
        <v>0</v>
      </c>
      <c r="U28" s="91">
        <f t="shared" si="1"/>
        <v>0</v>
      </c>
      <c r="V28" s="91">
        <f t="shared" si="1"/>
        <v>0</v>
      </c>
      <c r="W28" s="91">
        <f t="shared" si="1"/>
        <v>0</v>
      </c>
      <c r="X28" s="91">
        <f t="shared" si="1"/>
        <v>0</v>
      </c>
      <c r="Y28" s="91">
        <f t="shared" si="1"/>
        <v>0</v>
      </c>
      <c r="Z28" s="91">
        <f t="shared" si="1"/>
        <v>0</v>
      </c>
      <c r="AA28" s="91">
        <f t="shared" si="1"/>
        <v>0</v>
      </c>
      <c r="AB28" s="91">
        <f t="shared" si="1"/>
        <v>0</v>
      </c>
      <c r="AC28" s="91">
        <f t="shared" si="1"/>
        <v>0</v>
      </c>
      <c r="AD28" s="91" t="e">
        <f>AM28</f>
        <v>#VALUE!</v>
      </c>
      <c r="AE28" s="91" t="e">
        <f>IF(Extract_2!$AK$15=2,N28,AO28)</f>
        <v>#VALUE!</v>
      </c>
      <c r="AF28" s="91">
        <f t="shared" ref="AF28" si="2">O28</f>
        <v>0</v>
      </c>
      <c r="AG28" s="91" t="e">
        <f>IF(Extract_2!$AK$15=1,IF(OR(VALUE(AL28)=0,VALUE(AL28)=2),"P1","P0"),"PE")</f>
        <v>#VALUE!</v>
      </c>
      <c r="AH28" s="91" t="str">
        <f>IF(A28="","",LEFT(TRIM(Q28),100))&amp;" "&amp;AQ28</f>
        <v xml:space="preserve"> </v>
      </c>
      <c r="AI28" s="14"/>
      <c r="AJ28" s="48"/>
      <c r="AK28" s="48" t="e">
        <f>_xlfn.CONCAT(MONTH(DATE(LEFT(O28,4),MID(O28,5,2),RIGHT(O28,2))),"_",AQ28,"_",N28)</f>
        <v>#VALUE!</v>
      </c>
      <c r="AL28" s="141" t="e">
        <f>_xlfn.XLOOKUP(AK28,Sheet1!R:R,Sheet1!Q:Q,IF(LEFT(TRIM(Q28),3)="GST",3,0))</f>
        <v>#VALUE!</v>
      </c>
      <c r="AM28" s="85" t="e" cm="1">
        <f t="array" ref="AM28">_xlfn.IFS(VALUE(AL28)=0,0,AND(VALUE(AL28)=1,N28&gt;0),N28,AND(VALUE(AL28)=1,N28&lt;0),0,AND(VALUE(AL28)=2,N28&lt;0),0,AND(VALUE(AL28)=2,N28&gt;0),N28,VALUE(D28)=21270,0,VALUE(AL28)=3,0)</f>
        <v>#VALUE!</v>
      </c>
      <c r="AN28" s="85" t="e" cm="1">
        <f t="array" ref="AN28">_xlfn.IFS(VALUE(AL28)=0,0,AND(VALUE(AL28)=1,N28&gt;0),0,AND(VALUE(AL28)=1,N28&lt;0),N28,AND(VALUE(AL28)=2,N28&lt;0),N28,AND(VALUE(AL28)=2,N28&gt;0),0,VALUE(D28)=21270,0,VALUE(AL28)=3,0)</f>
        <v>#VALUE!</v>
      </c>
      <c r="AO28" s="85" t="e">
        <f t="shared" ref="AO28" si="3">IF(VALUE(D28)=21270,-SUMIF(AQ:AQ,AQ28,AN:AN)-SUMIF(AQ:AQ,AQ28,AM:AM),IF(AN28&lt;0,AN28,0))</f>
        <v>#VALUE!</v>
      </c>
      <c r="AP28" s="131"/>
      <c r="AQ28" s="120" t="str">
        <f>IF(IF(RIGHT(Q28,11)="Credit Card",TRIM(LEFT(Q28,FIND("Credit Card",Q28)-1)),"")&lt;&gt;"",IF(RIGHT(Q28,11)="Credit Card",TRIM(LEFT(Q28,FIND("Credit Card",Q28)-1)),""),IF(IF(RIGHT(Q29,11)="Credit Card",TRIM(LEFT(Q29,FIND("Credit Card",Q29)-1)),"")&lt;&gt;"",IF(RIGHT(Q29,11)="Credit Card",TRIM(LEFT(Q29,FIND("Credit Card",Q29)-1)),""),IF(IF(RIGHT(Q30,11)="Credit Card",TRIM(LEFT(Q30,FIND("Credit Card",Q30)-1)),"")&lt;&gt;"",IF(RIGHT(Q30,11)="Credit Card",TRIM(LEFT(Q30,FIND("Credit Card",Q30)-1)),""),IF(IF(RIGHT(Q31,11)="Credit Card",TRIM(LEFT(Q31,FIND("Credit Card",Q31)-1)),"")&lt;&gt;"",IF(RIGHT(Q31,11)="Credit Card",TRIM(LEFT(Q31,FIND("Credit Card",Q31)-1)),""),IF(IF(RIGHT(Q32,11)="Credit Card",TRIM(LEFT(Q32,FIND("Credit Card",Q32)-1)),"")&lt;&gt;"",IF(RIGHT(Q32,11)="Credit Card",TRIM(LEFT(Q32,FIND("Credit Card",Q32)-1)),""),IF(IF(RIGHT(Q33,11)="Credit Card",TRIM(LEFT(Q33,FIND("Credit Card",Q33)-1)),"")&lt;&gt;"",IF(RIGHT(Q33,11)="Credit Card",TRIM(LEFT(Q33,FIND("Credit Card",Q33)-1)),""),IF(IF(RIGHT(Q34,11)="Credit Card",TRIM(LEFT(Q34,FIND("Credit Card",Q34)-1)),"")&lt;&gt;"",IF(RIGHT(Q34,11)="Credit Card",TRIM(LEFT(Q34,FIND("Credit Card",Q34)-1)),""),IF(IF(RIGHT(Q35,11)="Credit Card",TRIM(LEFT(Q35,FIND("Credit Card",Q35)-1)),"")&lt;&gt;"",IF(RIGHT(Q35,11)="Credit Card",TRIM(LEFT(Q35,FIND("Credit Card",Q35)-1)),""),IF(IF(RIGHT(Q36,11)="Credit Card",TRIM(LEFT(Q36,FIND("Credit Card",Q36)-1)),"")&lt;&gt;"",IF(RIGHT(Q36,11)="Credit Card",TRIM(LEFT(Q36,FIND("Credit Card",Q36)-1)),""),IF(IF(RIGHT(Q37,11)="Credit Card",TRIM(LEFT(Q37,FIND("Credit Card",Q37)-1)),"")&lt;&gt;"",IF(RIGHT(Q37,11)="Credit Card",TRIM(LEFT(Q37,FIND("Credit Card",Q37)-1)),""),IF(IF(RIGHT(Q38,11)="Credit Card",TRIM(LEFT(Q38,FIND("Credit Card",Q38)-1)),"")&lt;&gt;"",IF(RIGHT(Q38,11)="Credit Card",TRIM(LEFT(Q38,FIND("Credit Card",Q38)-1)),""),IF(IF(RIGHT(Q39,11)="Credit Card",TRIM(LEFT(Q39,FIND("Credit Card",Q39)-1)),"")&lt;&gt;"",IF(RIGHT(Q39,11)="Credit Card",TRIM(LEFT(Q39,FIND("Credit Card",Q39)-1)),""),IF(IF(RIGHT(Q40,11)="Credit Card",TRIM(LEFT(Q40,FIND("Credit Card",Q40)-1)),"")&lt;&gt;"",IF(RIGHT(Q40,11)="Credit Card",TRIM(LEFT(Q40,FIND("Credit Card",Q40)-1)),""),IF(IF(RIGHT(Q41,11)="Credit Card",TRIM(LEFT(Q41,FIND("Credit Card",Q41)-1)),"")&lt;&gt;"",IF(RIGHT(Q41,11)="Credit Card",TRIM(LEFT(Q41,FIND("Credit Card",Q41)-1)),""),IF(IF(RIGHT(Q42,11)="Credit Card",TRIM(LEFT(Q42,FIND("Credit Card",Q42)-1)),"")&lt;&gt;"",IF(RIGHT(Q42,11)="Credit Card",TRIM(LEFT(Q42,FIND("Credit Card",Q42)-1)),""),IF(IF(RIGHT(Q43,11)="Credit Card",TRIM(LEFT(Q43,FIND("Credit Card",Q43)-1)),"")&lt;&gt;"",IF(RIGHT(Q43,11)="Credit Card",TRIM(LEFT(Q43,FIND("Credit Card",Q43)-1)),""),IF(IF(RIGHT(Q44,11)="Credit Card",TRIM(LEFT(Q44,FIND("Credit Card",Q44)-1)),"")&lt;&gt;"",IF(RIGHT(Q44,11)="Credit Card",TRIM(LEFT(Q44,FIND("Credit Card",Q44)-1)),""),IF(IF(RIGHT(Q45,11)="Credit Card",TRIM(LEFT(Q45,FIND("Credit Card",Q45)-1)),"")&lt;&gt;"",IF(RIGHT(Q45,11)="Credit Card",TRIM(LEFT(Q45,FIND("Credit Card",Q45)-1)),""),IF(IF(RIGHT(Q46,11)="Credit Card",TRIM(LEFT(Q46,FIND("Credit Card",Q46)-1)),"")&lt;&gt;"",IF(RIGHT(Q46,11)="Credit Card",TRIM(LEFT(Q46,FIND("Credit Card",Q46)-1)),""),IF(IF(RIGHT(Q47,11)="Credit Card",TRIM(LEFT(Q47,FIND("Credit Card",Q47)-1)),"")&lt;&gt;"",IF(RIGHT(Q47,11)="Credit Card",TRIM(LEFT(Q47,FIND("Credit Card",Q47)-1)),""),IF(IF(RIGHT(Q48,11)="Credit Card",TRIM(LEFT(Q48,FIND("Credit Card",Q48)-1)),"")&lt;&gt;"",IF(RIGHT(Q48,11)="Credit Card",TRIM(LEFT(Q48,FIND("Credit Card",Q48)-1)),""),IF(IF(RIGHT(Q49,11)="Credit Card",TRIM(LEFT(Q49,FIND("Credit Card",Q49)-1)),"")&lt;&gt;"",IF(RIGHT(Q49,11)="Credit Card",TRIM(LEFT(Q49,FIND("Credit Card",Q49)-1)),""),IF(IF(RIGHT(Q50,11)="Credit Card",TRIM(LEFT(Q50,FIND("Credit Card",Q50)-1)),"")&lt;&gt;"",IF(RIGHT(Q50,11)="Credit Card",TRIM(LEFT(Q50,FIND("Credit Card",Q50)-1)),""),IF(IF(RIGHT(Q51,11)="Credit Card",TRIM(LEFT(Q51,FIND("Credit Card",Q51)-1)),"")&lt;&gt;"",IF(RIGHT(Q51,11)="Credit Card",TRIM(LEFT(Q51,FIND("Credit Card",Q51)-1)),""),IF(IF(RIGHT(Q52,11)="Credit Card",TRIM(LEFT(Q52,FIND("Credit Card",Q52)-1)),"")&lt;&gt;"",IF(RIGHT(Q52,11)="Credit Card",TRIM(LEFT(Q52,FIND("Credit Card",Q52)-1)),""),IF(IF(RIGHT(Q53,11)="Credit Card",TRIM(LEFT(Q53,FIND("Credit Card",Q53)-1)),"")&lt;&gt;"",IF(RIGHT(Q53,11)="Credit Card",TRIM(LEFT(Q53,FIND("Credit Card",Q53)-1)),""),IF(IF(RIGHT(Q54,11)="Credit Card",TRIM(LEFT(Q54,FIND("Credit Card",Q54)-1)),"")&lt;&gt;"",IF(RIGHT(Q54,11)="Credit Card",TRIM(LEFT(Q54,FIND("Credit Card",Q54)-1)),""),IF(IF(RIGHT(Q55,11)="Credit Card",TRIM(LEFT(Q55,FIND("Credit Card",Q55)-1)),"")&lt;&gt;"",IF(RIGHT(Q55,11)="Credit Card",TRIM(LEFT(Q55,FIND("Credit Card",Q55)-1)),""),IF(IF(RIGHT(Q56,11)="Credit Card",TRIM(LEFT(Q56,FIND("Credit Card",Q56)-1)),"")&lt;&gt;"",IF(RIGHT(Q56,11)="Credit Card",TRIM(LEFT(Q56,FIND("Credit Card",Q56)-1)),""),IF(RIGHT(Q57,11)="Credit Card",TRIM(LEFT(Q57,FIND("Credit Card",Q57)-1)),""))))))))))))))))))))))))))))))</f>
        <v/>
      </c>
    </row>
    <row r="31" spans="18:43">
      <c r="R31" s="94" t="s">
        <v>4997</v>
      </c>
    </row>
    <row r="32" spans="18:43" ht="90">
      <c r="R32" s="116" t="s">
        <v>7464</v>
      </c>
      <c r="S32" s="117" t="s">
        <v>7465</v>
      </c>
      <c r="T32" s="116" t="s">
        <v>7466</v>
      </c>
      <c r="U32" s="116" t="s">
        <v>7467</v>
      </c>
      <c r="V32" s="118" t="s">
        <v>4994</v>
      </c>
      <c r="W32" s="118" t="s">
        <v>4995</v>
      </c>
      <c r="X32" s="118" t="s">
        <v>7468</v>
      </c>
      <c r="Y32" s="119" t="s">
        <v>7469</v>
      </c>
      <c r="Z32" s="119" t="s">
        <v>7470</v>
      </c>
      <c r="AA32" s="119" t="s">
        <v>7471</v>
      </c>
      <c r="AB32" s="118" t="s">
        <v>7472</v>
      </c>
      <c r="AC32" s="118" t="s">
        <v>7773</v>
      </c>
      <c r="AD32" s="118" t="s">
        <v>7774</v>
      </c>
      <c r="AE32" s="118" t="s">
        <v>7775</v>
      </c>
      <c r="AF32" s="118" t="s">
        <v>7776</v>
      </c>
      <c r="AG32" s="118" t="s">
        <v>7777</v>
      </c>
      <c r="AH32" s="118" t="s">
        <v>7778</v>
      </c>
      <c r="AI32" s="118" t="s">
        <v>7779</v>
      </c>
      <c r="AJ32" s="118" t="s">
        <v>7780</v>
      </c>
    </row>
    <row r="45" spans="17:27">
      <c r="W45" s="144">
        <f>_xlfn.XLOOKUP(V47,$T$47:$T$65,$Q$47:$Q$65,0)</f>
        <v>0</v>
      </c>
    </row>
    <row r="46" spans="17:27" ht="15.75" thickBot="1">
      <c r="W46" s="144">
        <f>_xlfn.XLOOKUP(V47,$T$47:$T$65,$R$47:$R$65,0)</f>
        <v>0</v>
      </c>
    </row>
    <row r="47" spans="17:27" ht="15.75" thickBot="1">
      <c r="Q47" s="144">
        <v>1</v>
      </c>
      <c r="R47" t="s">
        <v>7464</v>
      </c>
      <c r="S47" s="144">
        <f>_xlfn.IFNA(MATCH(R47,fraedom_masterdata!$2:$2,),0)</f>
        <v>1</v>
      </c>
      <c r="T47" s="144" t="str">
        <f>IF(Q47=S47,"OK","CHECK")</f>
        <v>OK</v>
      </c>
      <c r="V47" s="145" t="s">
        <v>7788</v>
      </c>
      <c r="W47" s="146" t="str">
        <f>_xlfn.CONCAT(" 'Column ",W45,"' must be '",W46,"' !")</f>
        <v xml:space="preserve"> 'Column 0' must be '0' !</v>
      </c>
      <c r="Z47" t="s">
        <v>7803</v>
      </c>
      <c r="AA47">
        <f>SUBTOTAL(2,journal!$E$16:$E$1048576)</f>
        <v>0</v>
      </c>
    </row>
    <row r="48" spans="17:27">
      <c r="Q48" s="144">
        <v>2</v>
      </c>
      <c r="R48" t="s">
        <v>7465</v>
      </c>
      <c r="S48" s="144">
        <f>_xlfn.IFNA(MATCH(R48,fraedom_masterdata!$2:$2,),0)</f>
        <v>2</v>
      </c>
      <c r="T48" s="144" t="str">
        <f t="shared" ref="T48:T65" si="4">IF(Q48=S48,"OK","CHECK")</f>
        <v>OK</v>
      </c>
      <c r="Z48" t="s">
        <v>7804</v>
      </c>
      <c r="AA48">
        <f>SUBTOTAL(2,journal!$F$16:$F$1048576)</f>
        <v>0</v>
      </c>
    </row>
    <row r="49" spans="17:20">
      <c r="Q49" s="144">
        <v>3</v>
      </c>
      <c r="R49" t="s">
        <v>7466</v>
      </c>
      <c r="S49" s="144">
        <f>_xlfn.IFNA(MATCH(R49,fraedom_masterdata!$2:$2,),0)</f>
        <v>3</v>
      </c>
      <c r="T49" s="144" t="str">
        <f t="shared" si="4"/>
        <v>OK</v>
      </c>
    </row>
    <row r="50" spans="17:20">
      <c r="Q50" s="144">
        <v>4</v>
      </c>
      <c r="R50" t="s">
        <v>7467</v>
      </c>
      <c r="S50" s="144">
        <f>_xlfn.IFNA(MATCH(R50,fraedom_masterdata!$2:$2,),0)</f>
        <v>4</v>
      </c>
      <c r="T50" s="144" t="str">
        <f t="shared" si="4"/>
        <v>OK</v>
      </c>
    </row>
    <row r="51" spans="17:20">
      <c r="Q51" s="144">
        <v>5</v>
      </c>
      <c r="R51" t="s">
        <v>4994</v>
      </c>
      <c r="S51" s="144">
        <f>_xlfn.IFNA(MATCH(R51,fraedom_masterdata!$2:$2,),0)</f>
        <v>5</v>
      </c>
      <c r="T51" s="144" t="str">
        <f t="shared" si="4"/>
        <v>OK</v>
      </c>
    </row>
    <row r="52" spans="17:20">
      <c r="Q52" s="144">
        <v>6</v>
      </c>
      <c r="R52" t="s">
        <v>4995</v>
      </c>
      <c r="S52" s="144">
        <f>_xlfn.IFNA(MATCH(R52,fraedom_masterdata!$2:$2,),0)</f>
        <v>6</v>
      </c>
      <c r="T52" s="144" t="str">
        <f t="shared" si="4"/>
        <v>OK</v>
      </c>
    </row>
    <row r="53" spans="17:20">
      <c r="Q53" s="144">
        <v>7</v>
      </c>
      <c r="R53" t="s">
        <v>7468</v>
      </c>
      <c r="S53" s="144">
        <f>_xlfn.IFNA(MATCH(R53,fraedom_masterdata!$2:$2,),0)</f>
        <v>7</v>
      </c>
      <c r="T53" s="144" t="str">
        <f t="shared" si="4"/>
        <v>OK</v>
      </c>
    </row>
    <row r="54" spans="17:20">
      <c r="Q54" s="144">
        <v>8</v>
      </c>
      <c r="R54" t="s">
        <v>7469</v>
      </c>
      <c r="S54" s="144">
        <f>_xlfn.IFNA(MATCH(R54,fraedom_masterdata!$2:$2,),0)</f>
        <v>8</v>
      </c>
      <c r="T54" s="144" t="str">
        <f t="shared" si="4"/>
        <v>OK</v>
      </c>
    </row>
    <row r="55" spans="17:20">
      <c r="Q55" s="144">
        <v>9</v>
      </c>
      <c r="R55" t="s">
        <v>7470</v>
      </c>
      <c r="S55" s="144">
        <f>_xlfn.IFNA(MATCH(R55,fraedom_masterdata!$2:$2,),0)</f>
        <v>9</v>
      </c>
      <c r="T55" s="144" t="str">
        <f t="shared" si="4"/>
        <v>OK</v>
      </c>
    </row>
    <row r="56" spans="17:20">
      <c r="Q56" s="144">
        <v>10</v>
      </c>
      <c r="R56" t="s">
        <v>7471</v>
      </c>
      <c r="S56" s="144">
        <f>_xlfn.IFNA(MATCH(R56,fraedom_masterdata!$2:$2,),0)</f>
        <v>10</v>
      </c>
      <c r="T56" s="144" t="str">
        <f t="shared" si="4"/>
        <v>OK</v>
      </c>
    </row>
    <row r="57" spans="17:20">
      <c r="Q57" s="144">
        <v>11</v>
      </c>
      <c r="R57" t="s">
        <v>7472</v>
      </c>
      <c r="S57" s="144">
        <f>_xlfn.IFNA(MATCH(R57,fraedom_masterdata!$2:$2,),0)</f>
        <v>11</v>
      </c>
      <c r="T57" s="144" t="str">
        <f t="shared" si="4"/>
        <v>OK</v>
      </c>
    </row>
    <row r="58" spans="17:20">
      <c r="Q58" s="144">
        <v>12</v>
      </c>
      <c r="R58" t="s">
        <v>7773</v>
      </c>
      <c r="S58" s="144">
        <f>_xlfn.IFNA(MATCH(R58,fraedom_masterdata!$2:$2,),0)</f>
        <v>12</v>
      </c>
      <c r="T58" s="144" t="str">
        <f t="shared" si="4"/>
        <v>OK</v>
      </c>
    </row>
    <row r="59" spans="17:20">
      <c r="Q59" s="144">
        <v>13</v>
      </c>
      <c r="R59" t="s">
        <v>7774</v>
      </c>
      <c r="S59" s="144">
        <f>_xlfn.IFNA(MATCH(R59,fraedom_masterdata!$2:$2,),0)</f>
        <v>13</v>
      </c>
      <c r="T59" s="144" t="str">
        <f t="shared" si="4"/>
        <v>OK</v>
      </c>
    </row>
    <row r="60" spans="17:20">
      <c r="Q60" s="144">
        <v>14</v>
      </c>
      <c r="R60" t="s">
        <v>7775</v>
      </c>
      <c r="S60" s="144">
        <f>_xlfn.IFNA(MATCH(R60,fraedom_masterdata!$2:$2,),0)</f>
        <v>14</v>
      </c>
      <c r="T60" s="144" t="str">
        <f t="shared" si="4"/>
        <v>OK</v>
      </c>
    </row>
    <row r="61" spans="17:20">
      <c r="Q61" s="144">
        <v>15</v>
      </c>
      <c r="R61" t="s">
        <v>7776</v>
      </c>
      <c r="S61" s="144">
        <f>_xlfn.IFNA(MATCH(R61,fraedom_masterdata!$2:$2,),0)</f>
        <v>15</v>
      </c>
      <c r="T61" s="144" t="str">
        <f t="shared" si="4"/>
        <v>OK</v>
      </c>
    </row>
    <row r="62" spans="17:20">
      <c r="Q62" s="144">
        <v>16</v>
      </c>
      <c r="R62" t="s">
        <v>7777</v>
      </c>
      <c r="S62" s="144">
        <f>_xlfn.IFNA(MATCH(R62,fraedom_masterdata!$2:$2,),0)</f>
        <v>16</v>
      </c>
      <c r="T62" s="144" t="str">
        <f t="shared" si="4"/>
        <v>OK</v>
      </c>
    </row>
    <row r="63" spans="17:20">
      <c r="Q63" s="144">
        <v>17</v>
      </c>
      <c r="R63" t="s">
        <v>7778</v>
      </c>
      <c r="S63" s="144">
        <f>_xlfn.IFNA(MATCH(R63,fraedom_masterdata!$2:$2,),0)</f>
        <v>17</v>
      </c>
      <c r="T63" s="144" t="str">
        <f t="shared" si="4"/>
        <v>OK</v>
      </c>
    </row>
    <row r="64" spans="17:20">
      <c r="Q64" s="144">
        <v>18</v>
      </c>
      <c r="R64" t="s">
        <v>7779</v>
      </c>
      <c r="S64" s="144">
        <f>_xlfn.IFNA(MATCH(R64,fraedom_masterdata!$2:$2,),0)</f>
        <v>18</v>
      </c>
      <c r="T64" s="144" t="str">
        <f t="shared" si="4"/>
        <v>OK</v>
      </c>
    </row>
    <row r="65" spans="17:20">
      <c r="Q65" s="144">
        <v>19</v>
      </c>
      <c r="R65" t="s">
        <v>7780</v>
      </c>
      <c r="S65" s="144">
        <f>_xlfn.IFNA(MATCH(R65,fraedom_masterdata!$2:$2,),0)</f>
        <v>19</v>
      </c>
      <c r="T65" s="144" t="str">
        <f t="shared" si="4"/>
        <v>OK</v>
      </c>
    </row>
  </sheetData>
  <mergeCells count="8">
    <mergeCell ref="AC16"/>
    <mergeCell ref="AC15"/>
    <mergeCell ref="Z16"/>
    <mergeCell ref="AA16"/>
    <mergeCell ref="Z15"/>
    <mergeCell ref="AA15"/>
    <mergeCell ref="AB15"/>
    <mergeCell ref="AB16"/>
  </mergeCells>
  <conditionalFormatting sqref="AF16 AH16">
    <cfRule type="cellIs" dxfId="28" priority="14" operator="equal">
      <formula>"New Code"</formula>
    </cfRule>
    <cfRule type="cellIs" dxfId="27" priority="15" operator="equal">
      <formula>"New Code"</formula>
    </cfRule>
  </conditionalFormatting>
  <conditionalFormatting sqref="AJ28">
    <cfRule type="cellIs" dxfId="26" priority="3" operator="equal">
      <formula>"Update Names sheet"</formula>
    </cfRule>
  </conditionalFormatting>
  <conditionalFormatting sqref="T47:T65">
    <cfRule type="cellIs" dxfId="25" priority="1" operator="equal">
      <formula>"CHECK"</formula>
    </cfRule>
    <cfRule type="cellIs" dxfId="24" priority="2" operator="equal">
      <formula>"OK"</formula>
    </cfRule>
  </conditionalFormatting>
  <pageMargins left="0.7" right="0.7" top="0.75" bottom="0.75" header="0.3" footer="0.3"/>
  <pageSetup paperSize="9" orientation="portrait" r:id="rId1"/>
  <legacy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3"/>
  <dimension ref="A1:AO1030"/>
  <sheetViews>
    <sheetView zoomScale="80" zoomScaleNormal="80" workbookViewId="0">
      <selection activeCell="R1" sqref="R1:AJ17"/>
    </sheetView>
  </sheetViews>
  <sheetFormatPr defaultRowHeight="15" outlineLevelCol="1"/>
  <cols>
    <col min="1" max="8" width="9.140625" customWidth="1" outlineLevel="1"/>
    <col min="9" max="9" width="6.140625" customWidth="1" outlineLevel="1"/>
    <col min="10" max="10" width="10.140625" customWidth="1" outlineLevel="1"/>
    <col min="11" max="11" width="12.28515625" customWidth="1" outlineLevel="1"/>
    <col min="12" max="12" width="9.140625" customWidth="1" outlineLevel="1"/>
    <col min="13" max="13" width="9.140625" style="1" customWidth="1" outlineLevel="1"/>
    <col min="14" max="14" width="9.140625" style="2" customWidth="1" outlineLevel="1"/>
    <col min="15" max="15" width="9.140625" customWidth="1" outlineLevel="1"/>
    <col min="16" max="16" width="9.28515625" customWidth="1" outlineLevel="1"/>
    <col min="17" max="17" width="18.85546875" style="92" customWidth="1" outlineLevel="1"/>
    <col min="18" max="18" width="12.5703125" customWidth="1"/>
    <col min="19" max="19" width="15.7109375" customWidth="1"/>
    <col min="20" max="20" width="12.42578125" customWidth="1"/>
    <col min="21" max="21" width="32" customWidth="1"/>
    <col min="22" max="22" width="18.140625" bestFit="1" customWidth="1"/>
    <col min="23" max="23" width="12.5703125" customWidth="1"/>
    <col min="24" max="24" width="10.5703125" bestFit="1" customWidth="1"/>
    <col min="25" max="25" width="27.5703125" bestFit="1" customWidth="1"/>
    <col min="26" max="27" width="14.85546875" bestFit="1" customWidth="1"/>
    <col min="28" max="28" width="20.7109375" bestFit="1" customWidth="1"/>
    <col min="29" max="29" width="11.140625" bestFit="1" customWidth="1"/>
    <col min="31" max="31" width="10.5703125" bestFit="1" customWidth="1"/>
    <col min="32" max="33" width="9.140625" customWidth="1" outlineLevel="1"/>
    <col min="34" max="34" width="8.85546875" customWidth="1" outlineLevel="1"/>
    <col min="35" max="35" width="9.140625" customWidth="1" outlineLevel="1"/>
    <col min="36" max="36" width="10.140625" customWidth="1" outlineLevel="1"/>
    <col min="37" max="39" width="9.140625" customWidth="1" outlineLevel="1"/>
  </cols>
  <sheetData>
    <row r="1" spans="18:41" ht="36">
      <c r="R1" s="54" t="s">
        <v>4950</v>
      </c>
      <c r="S1" s="4"/>
      <c r="T1" s="4"/>
      <c r="U1" s="4"/>
      <c r="V1" s="4"/>
      <c r="W1" s="4"/>
      <c r="X1" s="4"/>
      <c r="Y1" s="4"/>
      <c r="Z1" s="4"/>
      <c r="AA1" s="4"/>
      <c r="AB1" s="4"/>
      <c r="AC1" s="4"/>
    </row>
    <row r="2" spans="18:41">
      <c r="R2" s="5" t="s">
        <v>4951</v>
      </c>
      <c r="S2" s="4"/>
      <c r="T2" s="4"/>
      <c r="U2" s="4"/>
      <c r="V2" s="4"/>
      <c r="W2" s="4"/>
      <c r="X2" s="4"/>
      <c r="Y2" s="4"/>
      <c r="Z2" s="4"/>
      <c r="AA2" s="4"/>
      <c r="AB2" s="4"/>
      <c r="AC2" s="4"/>
    </row>
    <row r="3" spans="18:41">
      <c r="R3" s="5" t="s">
        <v>4952</v>
      </c>
      <c r="S3" s="4"/>
      <c r="T3" s="4"/>
      <c r="U3" s="4"/>
      <c r="V3" s="4"/>
      <c r="W3" s="4"/>
      <c r="X3" s="4"/>
      <c r="Y3" s="4"/>
      <c r="Z3" s="4"/>
      <c r="AA3" s="4"/>
      <c r="AB3" s="4"/>
      <c r="AC3" s="4"/>
    </row>
    <row r="4" spans="18:41">
      <c r="R4" s="5" t="s">
        <v>4953</v>
      </c>
      <c r="S4" s="4"/>
      <c r="T4" s="4"/>
      <c r="U4" s="4"/>
      <c r="V4" s="4"/>
      <c r="W4" s="4"/>
      <c r="X4" s="4"/>
      <c r="Y4" s="4"/>
      <c r="Z4" s="4"/>
      <c r="AA4" s="4"/>
      <c r="AB4" s="4"/>
      <c r="AC4" s="4"/>
    </row>
    <row r="5" spans="18:41" ht="17.25" customHeight="1">
      <c r="R5" s="55" t="s">
        <v>4954</v>
      </c>
      <c r="S5" s="56"/>
      <c r="T5" s="4"/>
      <c r="U5" s="4"/>
      <c r="V5" s="4"/>
      <c r="W5" s="4"/>
      <c r="X5" s="4"/>
      <c r="Y5" s="4"/>
      <c r="Z5" s="4"/>
      <c r="AA5" s="4"/>
      <c r="AB5" s="4"/>
      <c r="AC5" s="4"/>
    </row>
    <row r="6" spans="18:41" ht="30.6" customHeight="1">
      <c r="R6" s="4"/>
      <c r="S6" s="4"/>
      <c r="T6" s="4"/>
      <c r="U6" s="4"/>
      <c r="V6" s="4"/>
      <c r="W6" s="4"/>
      <c r="X6" s="4"/>
      <c r="Y6" s="4"/>
      <c r="Z6" s="4"/>
      <c r="AA6" s="4"/>
      <c r="AB6" s="4"/>
      <c r="AC6" s="4"/>
    </row>
    <row r="7" spans="18:41">
      <c r="R7" s="4"/>
      <c r="S7" s="4"/>
      <c r="T7" s="4"/>
      <c r="U7" s="4"/>
      <c r="V7" s="4"/>
      <c r="W7" s="4"/>
      <c r="X7" s="4"/>
      <c r="Y7" s="4"/>
      <c r="Z7" s="4"/>
      <c r="AA7" s="4"/>
      <c r="AB7" s="4"/>
      <c r="AC7" s="4"/>
    </row>
    <row r="8" spans="18:41">
      <c r="R8" s="6" t="s">
        <v>4955</v>
      </c>
      <c r="S8" s="6" t="s">
        <v>4956</v>
      </c>
      <c r="T8" s="57"/>
      <c r="U8" s="57"/>
      <c r="V8" s="57"/>
      <c r="W8" s="57"/>
      <c r="X8" s="57"/>
      <c r="Y8" s="57"/>
      <c r="Z8" s="57"/>
      <c r="AA8" s="57"/>
      <c r="AB8" s="57"/>
      <c r="AC8" s="57"/>
    </row>
    <row r="9" spans="18:41">
      <c r="R9" s="4"/>
      <c r="S9" s="58" t="s">
        <v>4957</v>
      </c>
      <c r="T9" s="58" t="s">
        <v>4958</v>
      </c>
      <c r="U9" s="58" t="s">
        <v>4959</v>
      </c>
      <c r="V9" s="58" t="s">
        <v>4960</v>
      </c>
      <c r="W9" s="58" t="s">
        <v>4961</v>
      </c>
      <c r="X9" s="58" t="s">
        <v>4962</v>
      </c>
      <c r="Y9" s="58" t="s">
        <v>4963</v>
      </c>
      <c r="Z9" s="58" t="s">
        <v>4964</v>
      </c>
      <c r="AA9" s="4"/>
      <c r="AB9" s="4"/>
      <c r="AC9" s="4"/>
    </row>
    <row r="10" spans="18:41">
      <c r="R10" s="4"/>
      <c r="S10" s="58" t="s">
        <v>1442</v>
      </c>
      <c r="T10" s="58" t="s">
        <v>4965</v>
      </c>
      <c r="U10" s="58" t="s">
        <v>4966</v>
      </c>
      <c r="V10" s="58" t="s">
        <v>1443</v>
      </c>
      <c r="W10" s="58" t="s">
        <v>1444</v>
      </c>
      <c r="X10" s="58" t="s">
        <v>4967</v>
      </c>
      <c r="Y10" s="58" t="s">
        <v>4968</v>
      </c>
      <c r="Z10" s="58" t="s">
        <v>4969</v>
      </c>
      <c r="AA10" s="4"/>
      <c r="AB10" s="4"/>
      <c r="AC10" s="4"/>
    </row>
    <row r="11" spans="18:41">
      <c r="R11" s="4"/>
      <c r="S11" s="4">
        <v>1000</v>
      </c>
      <c r="T11" s="4" t="str">
        <f>IF(Extract_2!$AK$15=1,VLOOKUP(Extract_2!AN14,Extract_2!$AN$16:$AO$17,2,0),"SA")</f>
        <v>SA</v>
      </c>
      <c r="U11" s="121">
        <f ca="1">NOW()</f>
        <v>44586.660834027774</v>
      </c>
      <c r="V11" s="121">
        <f>DATE</f>
        <v>44560</v>
      </c>
      <c r="W11" s="4" t="str">
        <f>VLOOKUP(Extract_2!AK15,Extract_2!$AK$16:$AL$17,2,0)</f>
        <v>FRAEDOM</v>
      </c>
      <c r="X11" s="4" t="s">
        <v>1449</v>
      </c>
      <c r="Y11" s="4" t="str">
        <f>W11</f>
        <v>FRAEDOM</v>
      </c>
      <c r="Z11" s="4" t="s">
        <v>11</v>
      </c>
      <c r="AA11" s="4"/>
      <c r="AB11" s="4"/>
      <c r="AC11" s="4"/>
    </row>
    <row r="12" spans="18:41">
      <c r="R12" s="4"/>
      <c r="S12" s="4"/>
      <c r="T12" s="4"/>
      <c r="U12" s="4"/>
      <c r="V12" s="4"/>
      <c r="W12" s="4"/>
      <c r="X12" s="4"/>
      <c r="Y12" s="4"/>
      <c r="Z12" s="4"/>
      <c r="AA12" s="4"/>
      <c r="AB12" s="4"/>
      <c r="AC12" s="4"/>
    </row>
    <row r="13" spans="18:41" ht="15.75" thickBot="1">
      <c r="R13" s="4"/>
      <c r="S13" s="59" t="s">
        <v>4972</v>
      </c>
      <c r="T13" s="60" t="s">
        <v>9</v>
      </c>
      <c r="U13" s="4"/>
      <c r="V13" s="4"/>
      <c r="W13" s="4"/>
      <c r="X13" s="4"/>
      <c r="Y13" s="4"/>
      <c r="Z13" s="4"/>
      <c r="AA13" s="4"/>
      <c r="AB13" s="4"/>
      <c r="AC13" s="4"/>
    </row>
    <row r="14" spans="18:41" ht="15.75" thickBot="1">
      <c r="R14" s="4"/>
      <c r="S14" s="4"/>
      <c r="T14" s="4"/>
      <c r="U14" s="4"/>
      <c r="V14" s="61" t="s">
        <v>4973</v>
      </c>
      <c r="W14" s="61"/>
      <c r="X14" s="4"/>
      <c r="Y14" s="4"/>
      <c r="Z14" s="4"/>
      <c r="AA14" s="4"/>
      <c r="AB14" s="4"/>
      <c r="AC14" s="4"/>
      <c r="AN14" s="111">
        <v>1</v>
      </c>
    </row>
    <row r="15" spans="18:41" ht="15.75" thickBot="1">
      <c r="R15" s="4"/>
      <c r="S15" s="58" t="s">
        <v>4957</v>
      </c>
      <c r="T15" s="58" t="s">
        <v>4974</v>
      </c>
      <c r="U15" s="58" t="s">
        <v>4975</v>
      </c>
      <c r="V15" s="58" t="s">
        <v>4976</v>
      </c>
      <c r="W15" s="58" t="s">
        <v>4977</v>
      </c>
      <c r="X15" s="58" t="s">
        <v>4978</v>
      </c>
      <c r="Y15" s="58" t="s">
        <v>4979</v>
      </c>
      <c r="Z15" s="106" t="s">
        <v>4980</v>
      </c>
      <c r="AA15" s="106" t="s">
        <v>4981</v>
      </c>
      <c r="AB15" s="106" t="s">
        <v>4982</v>
      </c>
      <c r="AC15" s="106" t="s">
        <v>4983</v>
      </c>
      <c r="AK15" s="111">
        <v>1</v>
      </c>
      <c r="AN15" t="s">
        <v>4965</v>
      </c>
    </row>
    <row r="16" spans="18:41">
      <c r="R16" s="4"/>
      <c r="S16" s="58"/>
      <c r="T16" s="58" t="s">
        <v>4984</v>
      </c>
      <c r="U16" s="58" t="s">
        <v>1445</v>
      </c>
      <c r="V16" s="58" t="s">
        <v>4985</v>
      </c>
      <c r="W16" s="58" t="s">
        <v>4986</v>
      </c>
      <c r="X16" s="58" t="s">
        <v>4996</v>
      </c>
      <c r="Y16" s="58" t="s">
        <v>1446</v>
      </c>
      <c r="Z16" s="106" t="s">
        <v>6671</v>
      </c>
      <c r="AA16" s="106" t="s">
        <v>6672</v>
      </c>
      <c r="AB16" s="106" t="s">
        <v>6673</v>
      </c>
      <c r="AC16" s="106" t="s">
        <v>6674</v>
      </c>
      <c r="AF16" s="51" t="str">
        <f>IF(SUM(AF17:AF1919)&gt;0,"New Code","OK")</f>
        <v>New Code</v>
      </c>
      <c r="AG16" s="47" t="s">
        <v>1447</v>
      </c>
      <c r="AH16" s="51" t="str">
        <f>IF(SUM(AH17:AH1919)&gt;0,"New Code","OK")</f>
        <v>New Code</v>
      </c>
      <c r="AI16" s="47" t="s">
        <v>1448</v>
      </c>
      <c r="AK16">
        <v>1</v>
      </c>
      <c r="AL16" t="s">
        <v>4988</v>
      </c>
      <c r="AN16">
        <v>1</v>
      </c>
      <c r="AO16" t="s">
        <v>4970</v>
      </c>
    </row>
    <row r="17" spans="13:41">
      <c r="M17" s="90"/>
      <c r="T17" s="48">
        <f>IF(IFERROR(VALUE(AG17)="",""),"",VALUE(AG17))</f>
        <v>0</v>
      </c>
      <c r="U17" s="48" t="str">
        <f>IF(Q17="","",LEFT(TRIM(Q17),50))</f>
        <v/>
      </c>
      <c r="V17" s="48" t="str">
        <f>IF(N17="","",IF(AND($AK$15=2,N17&gt;0),N17,IF(AND($AK$15=1,M17&gt;0),M17,0)))</f>
        <v/>
      </c>
      <c r="W17" s="48" t="str">
        <f t="shared" ref="W17" si="0">IF(N17="","",IF(AND($AK$15=2,N17&lt;0),-N17,IF(AND($AK$15=1,N17&lt;0),-N17,0)))</f>
        <v/>
      </c>
      <c r="X17" s="14">
        <f>P17</f>
        <v>0</v>
      </c>
      <c r="Y17" s="48">
        <f>AI17</f>
        <v>0</v>
      </c>
      <c r="Z17" s="48" t="str">
        <f>IFERROR(VALUE(LEFT(_xlfn.XLOOKUP(TRIM(H17),'Stat Orders'!DE:DE,'Stat Orders'!A:A,""),12)),"")</f>
        <v/>
      </c>
      <c r="AA17" s="48">
        <f>_xlfn.XLOOKUP(H17,'SAP CCtr'!J:J,'SAP CCtr'!M:M,"")</f>
        <v>0</v>
      </c>
      <c r="AF17" s="7">
        <f>IF(IFERROR(AG17,1)&gt;1,0,1)</f>
        <v>1</v>
      </c>
      <c r="AG17" s="8">
        <f>IF(D17="",0,IFERROR(VLOOKUP(VALUE(D17),'SAP Acc Number'!$A:$D,4,0),686000))</f>
        <v>0</v>
      </c>
      <c r="AH17" s="7">
        <f>IF(IFERROR(AI17,1)&gt;1,0,1)</f>
        <v>1</v>
      </c>
      <c r="AI17" s="8">
        <f>IF(E17="",0,IFERROR(VLOOKUP(VALUE(E17),'SAP CCtr'!$A:$H,3,0),""))</f>
        <v>0</v>
      </c>
      <c r="AK17">
        <v>2</v>
      </c>
      <c r="AL17" t="s">
        <v>4971</v>
      </c>
      <c r="AN17">
        <v>2</v>
      </c>
      <c r="AO17" t="s">
        <v>7789</v>
      </c>
    </row>
    <row r="18" spans="13:41" ht="15" customHeight="1">
      <c r="M18" s="90"/>
      <c r="T18" s="48"/>
      <c r="U18" s="48"/>
      <c r="V18" s="48"/>
      <c r="W18" s="48"/>
      <c r="X18" s="14"/>
      <c r="Y18" s="48"/>
      <c r="Z18" s="48"/>
      <c r="AA18" s="48"/>
      <c r="AF18" s="7"/>
      <c r="AG18" s="8"/>
      <c r="AH18" s="7"/>
      <c r="AI18" s="8"/>
    </row>
    <row r="19" spans="13:41" ht="15" customHeight="1">
      <c r="M19" s="90"/>
      <c r="T19" s="48"/>
      <c r="U19" s="48"/>
      <c r="V19" s="48"/>
      <c r="W19" s="48"/>
      <c r="X19" s="14"/>
      <c r="Y19" s="48"/>
      <c r="Z19" s="48"/>
      <c r="AA19" s="48"/>
      <c r="AF19" s="7"/>
      <c r="AG19" s="8"/>
      <c r="AH19" s="7"/>
      <c r="AI19" s="8"/>
    </row>
    <row r="20" spans="13:41" ht="15" customHeight="1">
      <c r="M20" s="90"/>
      <c r="T20" s="48"/>
      <c r="U20" s="48"/>
      <c r="V20" s="48"/>
      <c r="W20" s="48"/>
      <c r="X20" s="14"/>
      <c r="Y20" s="48"/>
      <c r="Z20" s="48"/>
      <c r="AA20" s="48"/>
      <c r="AF20" s="7"/>
      <c r="AG20" s="8"/>
      <c r="AH20" s="7"/>
      <c r="AI20" s="8"/>
    </row>
    <row r="21" spans="13:41" ht="15" customHeight="1">
      <c r="M21" s="90"/>
      <c r="T21" s="48"/>
      <c r="U21" s="48"/>
      <c r="V21" s="48"/>
      <c r="W21" s="48"/>
      <c r="X21" s="14"/>
      <c r="Y21" s="48"/>
      <c r="Z21" s="48"/>
      <c r="AA21" s="48"/>
      <c r="AF21" s="7"/>
      <c r="AG21" s="8"/>
      <c r="AH21" s="7"/>
      <c r="AI21" s="8"/>
    </row>
    <row r="22" spans="13:41" ht="15" customHeight="1">
      <c r="M22" s="90"/>
      <c r="T22" s="48"/>
      <c r="U22" s="48"/>
      <c r="V22" s="48"/>
      <c r="W22" s="48"/>
      <c r="X22" s="14"/>
      <c r="Y22" s="48"/>
      <c r="Z22" s="48"/>
      <c r="AA22" s="48"/>
      <c r="AF22" s="7"/>
      <c r="AG22" s="8"/>
      <c r="AH22" s="7"/>
      <c r="AI22" s="8"/>
    </row>
    <row r="23" spans="13:41" ht="15" customHeight="1">
      <c r="M23" s="90"/>
      <c r="T23" s="48"/>
      <c r="U23" s="48"/>
      <c r="V23" s="48"/>
      <c r="W23" s="48"/>
      <c r="X23" s="14"/>
      <c r="Y23" s="48"/>
      <c r="Z23" s="48"/>
      <c r="AA23" s="48"/>
      <c r="AF23" s="7"/>
      <c r="AG23" s="8"/>
      <c r="AH23" s="7"/>
      <c r="AI23" s="8"/>
    </row>
    <row r="24" spans="13:41" ht="15" customHeight="1">
      <c r="M24" s="90"/>
      <c r="T24" s="48"/>
      <c r="U24" s="48"/>
      <c r="V24" s="48"/>
      <c r="W24" s="48"/>
      <c r="X24" s="14"/>
      <c r="Y24" s="48"/>
      <c r="Z24" s="48"/>
      <c r="AA24" s="48"/>
      <c r="AF24" s="7"/>
      <c r="AG24" s="8"/>
      <c r="AH24" s="7"/>
      <c r="AI24" s="8"/>
    </row>
    <row r="25" spans="13:41" ht="15" customHeight="1">
      <c r="M25" s="90"/>
      <c r="T25" s="48"/>
      <c r="U25" s="48"/>
      <c r="V25" s="48"/>
      <c r="W25" s="48"/>
      <c r="X25" s="14"/>
      <c r="Y25" s="48"/>
      <c r="Z25" s="48"/>
      <c r="AA25" s="48"/>
      <c r="AF25" s="7"/>
      <c r="AG25" s="8"/>
      <c r="AH25" s="7"/>
      <c r="AI25" s="8"/>
    </row>
    <row r="26" spans="13:41" ht="15" customHeight="1">
      <c r="M26" s="90"/>
      <c r="T26" s="48"/>
      <c r="U26" s="48"/>
      <c r="V26" s="48"/>
      <c r="W26" s="48"/>
      <c r="X26" s="14"/>
      <c r="Y26" s="48"/>
      <c r="Z26" s="48"/>
      <c r="AA26" s="48"/>
      <c r="AF26" s="7"/>
      <c r="AG26" s="8"/>
      <c r="AH26" s="7"/>
      <c r="AI26" s="8"/>
    </row>
    <row r="27" spans="13:41" ht="15" customHeight="1">
      <c r="M27" s="90"/>
      <c r="T27" s="48"/>
      <c r="U27" s="48"/>
      <c r="V27" s="48"/>
      <c r="W27" s="48"/>
      <c r="X27" s="14"/>
      <c r="Y27" s="48"/>
      <c r="Z27" s="48"/>
      <c r="AA27" s="48"/>
      <c r="AF27" s="7"/>
      <c r="AG27" s="8"/>
      <c r="AH27" s="7"/>
      <c r="AI27" s="8"/>
    </row>
    <row r="28" spans="13:41" ht="15" customHeight="1">
      <c r="M28" s="90"/>
      <c r="T28" s="48"/>
      <c r="U28" s="48"/>
      <c r="V28" s="48"/>
      <c r="W28" s="48"/>
      <c r="X28" s="14"/>
      <c r="Y28" s="48"/>
      <c r="Z28" s="48"/>
      <c r="AA28" s="48"/>
      <c r="AF28" s="7"/>
      <c r="AG28" s="8"/>
      <c r="AH28" s="7"/>
      <c r="AI28" s="8"/>
    </row>
    <row r="29" spans="13:41" ht="15" customHeight="1">
      <c r="M29" s="90"/>
      <c r="T29" s="48"/>
      <c r="U29" s="48"/>
      <c r="V29" s="48"/>
      <c r="W29" s="48"/>
      <c r="X29" s="14"/>
      <c r="Y29" s="48"/>
      <c r="Z29" s="48"/>
      <c r="AA29" s="48"/>
      <c r="AF29" s="7"/>
      <c r="AG29" s="8"/>
      <c r="AH29" s="7"/>
      <c r="AI29" s="8"/>
    </row>
    <row r="30" spans="13:41" ht="15" customHeight="1">
      <c r="M30" s="90"/>
      <c r="T30" s="48"/>
      <c r="U30" s="48"/>
      <c r="V30" s="48"/>
      <c r="W30" s="48"/>
      <c r="X30" s="14"/>
      <c r="Y30" s="48"/>
      <c r="Z30" s="48"/>
      <c r="AA30" s="48"/>
      <c r="AF30" s="7"/>
      <c r="AG30" s="8"/>
      <c r="AH30" s="7"/>
      <c r="AI30" s="8"/>
    </row>
    <row r="31" spans="13:41" ht="15" customHeight="1">
      <c r="M31" s="90"/>
      <c r="T31" s="48"/>
      <c r="U31" s="48"/>
      <c r="V31" s="48"/>
      <c r="W31" s="48"/>
      <c r="X31" s="14"/>
      <c r="Y31" s="48"/>
      <c r="Z31" s="48"/>
      <c r="AA31" s="48"/>
      <c r="AF31" s="7"/>
      <c r="AG31" s="8"/>
      <c r="AH31" s="7"/>
      <c r="AI31" s="8"/>
    </row>
    <row r="32" spans="13:41" ht="15" customHeight="1">
      <c r="M32" s="90"/>
      <c r="T32" s="48"/>
      <c r="U32" s="48"/>
      <c r="V32" s="48"/>
      <c r="W32" s="48"/>
      <c r="X32" s="14"/>
      <c r="Y32" s="48"/>
      <c r="Z32" s="48"/>
      <c r="AA32" s="48"/>
      <c r="AF32" s="7"/>
      <c r="AG32" s="8"/>
      <c r="AH32" s="7"/>
      <c r="AI32" s="8"/>
    </row>
    <row r="33" spans="13:35" ht="15" customHeight="1">
      <c r="M33" s="90"/>
      <c r="T33" s="48"/>
      <c r="U33" s="48"/>
      <c r="V33" s="48"/>
      <c r="W33" s="48"/>
      <c r="X33" s="14"/>
      <c r="Y33" s="48"/>
      <c r="Z33" s="48"/>
      <c r="AA33" s="48"/>
      <c r="AF33" s="7"/>
      <c r="AG33" s="8"/>
      <c r="AH33" s="7"/>
      <c r="AI33" s="8"/>
    </row>
    <row r="34" spans="13:35" ht="15" customHeight="1">
      <c r="M34" s="90"/>
      <c r="T34" s="48"/>
      <c r="U34" s="48"/>
      <c r="V34" s="48"/>
      <c r="W34" s="48"/>
      <c r="X34" s="14"/>
      <c r="Y34" s="48"/>
      <c r="Z34" s="48"/>
      <c r="AA34" s="48"/>
      <c r="AF34" s="7"/>
      <c r="AG34" s="8"/>
      <c r="AH34" s="7"/>
      <c r="AI34" s="8"/>
    </row>
    <row r="35" spans="13:35" ht="15" customHeight="1">
      <c r="M35" s="90"/>
      <c r="T35" s="48"/>
      <c r="U35" s="48"/>
      <c r="V35" s="48"/>
      <c r="W35" s="48"/>
      <c r="X35" s="14"/>
      <c r="Y35" s="48"/>
      <c r="Z35" s="48"/>
      <c r="AA35" s="48"/>
      <c r="AF35" s="7"/>
      <c r="AG35" s="8"/>
      <c r="AH35" s="7"/>
      <c r="AI35" s="8"/>
    </row>
    <row r="36" spans="13:35" ht="15" customHeight="1">
      <c r="M36" s="90"/>
      <c r="T36" s="48"/>
      <c r="U36" s="48"/>
      <c r="V36" s="48"/>
      <c r="W36" s="48"/>
      <c r="X36" s="14"/>
      <c r="Y36" s="48"/>
      <c r="Z36" s="48"/>
      <c r="AA36" s="48"/>
      <c r="AF36" s="7"/>
      <c r="AG36" s="8"/>
      <c r="AH36" s="7"/>
      <c r="AI36" s="8"/>
    </row>
    <row r="37" spans="13:35" ht="15" customHeight="1">
      <c r="M37" s="90"/>
      <c r="T37" s="48"/>
      <c r="U37" s="48"/>
      <c r="V37" s="48"/>
      <c r="W37" s="48"/>
      <c r="X37" s="14"/>
      <c r="Y37" s="48"/>
      <c r="Z37" s="48"/>
      <c r="AA37" s="48"/>
      <c r="AF37" s="7"/>
      <c r="AG37" s="8"/>
      <c r="AH37" s="7"/>
      <c r="AI37" s="8"/>
    </row>
    <row r="38" spans="13:35" ht="15" customHeight="1">
      <c r="M38" s="90"/>
      <c r="T38" s="48"/>
      <c r="U38" s="48"/>
      <c r="V38" s="48"/>
      <c r="W38" s="48"/>
      <c r="X38" s="14"/>
      <c r="Y38" s="48"/>
      <c r="Z38" s="48"/>
      <c r="AA38" s="48"/>
      <c r="AF38" s="7"/>
      <c r="AG38" s="8"/>
      <c r="AH38" s="7"/>
      <c r="AI38" s="8"/>
    </row>
    <row r="39" spans="13:35" ht="15" customHeight="1">
      <c r="M39" s="90"/>
      <c r="T39" s="48"/>
      <c r="U39" s="48"/>
      <c r="V39" s="48"/>
      <c r="W39" s="48"/>
      <c r="X39" s="14"/>
      <c r="Y39" s="48"/>
      <c r="Z39" s="48"/>
      <c r="AA39" s="48"/>
      <c r="AF39" s="7"/>
      <c r="AG39" s="8"/>
      <c r="AH39" s="7"/>
      <c r="AI39" s="8"/>
    </row>
    <row r="40" spans="13:35" ht="15" customHeight="1">
      <c r="M40" s="90"/>
      <c r="T40" s="48"/>
      <c r="U40" s="48"/>
      <c r="V40" s="48"/>
      <c r="W40" s="48"/>
      <c r="X40" s="14"/>
      <c r="Y40" s="48"/>
      <c r="Z40" s="48"/>
      <c r="AA40" s="48"/>
      <c r="AF40" s="7"/>
      <c r="AG40" s="8"/>
      <c r="AH40" s="7"/>
      <c r="AI40" s="8"/>
    </row>
    <row r="41" spans="13:35" ht="15" customHeight="1">
      <c r="M41" s="90"/>
      <c r="T41" s="48"/>
      <c r="U41" s="48"/>
      <c r="V41" s="48"/>
      <c r="W41" s="48"/>
      <c r="X41" s="14"/>
      <c r="Y41" s="48"/>
      <c r="Z41" s="48"/>
      <c r="AA41" s="48"/>
      <c r="AF41" s="7"/>
      <c r="AG41" s="8"/>
      <c r="AH41" s="7"/>
      <c r="AI41" s="8"/>
    </row>
    <row r="42" spans="13:35" ht="15" customHeight="1">
      <c r="M42" s="90"/>
      <c r="T42" s="48"/>
      <c r="U42" s="48"/>
      <c r="V42" s="48"/>
      <c r="W42" s="48"/>
      <c r="X42" s="14"/>
      <c r="Y42" s="48"/>
      <c r="Z42" s="48"/>
      <c r="AA42" s="48"/>
      <c r="AF42" s="7"/>
      <c r="AG42" s="8"/>
      <c r="AH42" s="7"/>
      <c r="AI42" s="8"/>
    </row>
    <row r="43" spans="13:35" ht="15" customHeight="1">
      <c r="M43" s="90"/>
      <c r="T43" s="48"/>
      <c r="U43" s="48"/>
      <c r="V43" s="48"/>
      <c r="W43" s="48"/>
      <c r="X43" s="14"/>
      <c r="Y43" s="48"/>
      <c r="Z43" s="48"/>
      <c r="AA43" s="48"/>
      <c r="AF43" s="7"/>
      <c r="AG43" s="8"/>
      <c r="AH43" s="7"/>
      <c r="AI43" s="8"/>
    </row>
    <row r="44" spans="13:35" ht="15" customHeight="1">
      <c r="M44" s="90"/>
      <c r="T44" s="48"/>
      <c r="U44" s="48"/>
      <c r="V44" s="48"/>
      <c r="W44" s="48"/>
      <c r="X44" s="14"/>
      <c r="Y44" s="48"/>
      <c r="Z44" s="48"/>
      <c r="AA44" s="48"/>
      <c r="AF44" s="7"/>
      <c r="AG44" s="8"/>
      <c r="AH44" s="7"/>
      <c r="AI44" s="8"/>
    </row>
    <row r="45" spans="13:35" ht="15" customHeight="1">
      <c r="M45" s="90"/>
      <c r="T45" s="48"/>
      <c r="U45" s="48"/>
      <c r="V45" s="48"/>
      <c r="W45" s="48"/>
      <c r="X45" s="14"/>
      <c r="Y45" s="48"/>
      <c r="Z45" s="48"/>
      <c r="AA45" s="48"/>
      <c r="AF45" s="7"/>
      <c r="AG45" s="8"/>
      <c r="AH45" s="7"/>
      <c r="AI45" s="8"/>
    </row>
    <row r="46" spans="13:35" ht="15" customHeight="1">
      <c r="M46" s="90"/>
      <c r="T46" s="48"/>
      <c r="U46" s="48"/>
      <c r="V46" s="48"/>
      <c r="W46" s="48"/>
      <c r="X46" s="14"/>
      <c r="Y46" s="48"/>
      <c r="Z46" s="48"/>
      <c r="AA46" s="48"/>
      <c r="AF46" s="7"/>
      <c r="AG46" s="8"/>
      <c r="AH46" s="7"/>
      <c r="AI46" s="8"/>
    </row>
    <row r="47" spans="13:35" ht="15" customHeight="1">
      <c r="M47" s="90"/>
      <c r="T47" s="48"/>
      <c r="U47" s="48"/>
      <c r="V47" s="48"/>
      <c r="W47" s="48"/>
      <c r="X47" s="14"/>
      <c r="Y47" s="48"/>
      <c r="Z47" s="48"/>
      <c r="AA47" s="48"/>
      <c r="AF47" s="7"/>
      <c r="AG47" s="8"/>
      <c r="AH47" s="7"/>
      <c r="AI47" s="8"/>
    </row>
    <row r="48" spans="13:35" ht="15" customHeight="1">
      <c r="M48" s="90"/>
      <c r="T48" s="48"/>
      <c r="U48" s="48"/>
      <c r="V48" s="48"/>
      <c r="W48" s="48"/>
      <c r="X48" s="14"/>
      <c r="Y48" s="48"/>
      <c r="Z48" s="48"/>
      <c r="AA48" s="48"/>
      <c r="AF48" s="7"/>
      <c r="AG48" s="8"/>
      <c r="AH48" s="7"/>
      <c r="AI48" s="8"/>
    </row>
    <row r="49" spans="13:35" ht="15" customHeight="1">
      <c r="M49" s="90"/>
      <c r="T49" s="48"/>
      <c r="U49" s="48"/>
      <c r="V49" s="48"/>
      <c r="W49" s="48"/>
      <c r="X49" s="14"/>
      <c r="Y49" s="48"/>
      <c r="Z49" s="48"/>
      <c r="AA49" s="48"/>
      <c r="AF49" s="7"/>
      <c r="AG49" s="8"/>
      <c r="AH49" s="7"/>
      <c r="AI49" s="8"/>
    </row>
    <row r="50" spans="13:35" ht="15" customHeight="1">
      <c r="M50" s="90"/>
      <c r="T50" s="48"/>
      <c r="U50" s="48"/>
      <c r="V50" s="48"/>
      <c r="W50" s="48"/>
      <c r="X50" s="14"/>
      <c r="Y50" s="48"/>
      <c r="Z50" s="48"/>
      <c r="AA50" s="48"/>
      <c r="AF50" s="7"/>
      <c r="AG50" s="8"/>
      <c r="AH50" s="7"/>
      <c r="AI50" s="8"/>
    </row>
    <row r="51" spans="13:35" ht="15" customHeight="1">
      <c r="M51" s="90"/>
      <c r="T51" s="48"/>
      <c r="U51" s="48"/>
      <c r="V51" s="48"/>
      <c r="W51" s="48"/>
      <c r="X51" s="14"/>
      <c r="Y51" s="48"/>
      <c r="Z51" s="48"/>
      <c r="AA51" s="48"/>
      <c r="AF51" s="7"/>
      <c r="AG51" s="8"/>
      <c r="AH51" s="7"/>
      <c r="AI51" s="8"/>
    </row>
    <row r="52" spans="13:35" ht="15" customHeight="1">
      <c r="M52" s="90"/>
      <c r="T52" s="48"/>
      <c r="U52" s="48"/>
      <c r="V52" s="48"/>
      <c r="W52" s="48"/>
      <c r="X52" s="14"/>
      <c r="Y52" s="48"/>
      <c r="Z52" s="48"/>
      <c r="AA52" s="48"/>
      <c r="AF52" s="7"/>
      <c r="AG52" s="8"/>
      <c r="AH52" s="7"/>
      <c r="AI52" s="8"/>
    </row>
    <row r="53" spans="13:35" ht="15" customHeight="1">
      <c r="M53" s="90"/>
      <c r="T53" s="48"/>
      <c r="U53" s="48"/>
      <c r="V53" s="48"/>
      <c r="W53" s="48"/>
      <c r="X53" s="14"/>
      <c r="Y53" s="48"/>
      <c r="Z53" s="48"/>
      <c r="AA53" s="48"/>
      <c r="AF53" s="7"/>
      <c r="AG53" s="8"/>
      <c r="AH53" s="7"/>
      <c r="AI53" s="8"/>
    </row>
    <row r="54" spans="13:35" ht="15" customHeight="1">
      <c r="M54" s="90"/>
      <c r="T54" s="48"/>
      <c r="U54" s="48"/>
      <c r="V54" s="48"/>
      <c r="W54" s="48"/>
      <c r="X54" s="14"/>
      <c r="Y54" s="48"/>
      <c r="Z54" s="48"/>
      <c r="AA54" s="48"/>
      <c r="AF54" s="7"/>
      <c r="AG54" s="8"/>
      <c r="AH54" s="7"/>
      <c r="AI54" s="8"/>
    </row>
    <row r="55" spans="13:35" ht="15" customHeight="1">
      <c r="M55" s="90"/>
      <c r="T55" s="48"/>
      <c r="U55" s="48"/>
      <c r="V55" s="48"/>
      <c r="W55" s="48"/>
      <c r="X55" s="14"/>
      <c r="Y55" s="48"/>
      <c r="Z55" s="48"/>
      <c r="AA55" s="48"/>
      <c r="AF55" s="7"/>
      <c r="AG55" s="8"/>
      <c r="AH55" s="7"/>
      <c r="AI55" s="8"/>
    </row>
    <row r="56" spans="13:35" ht="15" customHeight="1">
      <c r="M56" s="90"/>
      <c r="T56" s="48"/>
      <c r="U56" s="48"/>
      <c r="V56" s="48"/>
      <c r="W56" s="48"/>
      <c r="X56" s="14"/>
      <c r="Y56" s="48"/>
      <c r="Z56" s="48"/>
      <c r="AA56" s="48"/>
      <c r="AF56" s="7"/>
      <c r="AG56" s="8"/>
      <c r="AH56" s="7"/>
      <c r="AI56" s="8"/>
    </row>
    <row r="57" spans="13:35" ht="15" customHeight="1">
      <c r="M57" s="90"/>
      <c r="T57" s="48"/>
      <c r="U57" s="48"/>
      <c r="V57" s="48"/>
      <c r="W57" s="48"/>
      <c r="X57" s="14"/>
      <c r="Y57" s="48"/>
      <c r="Z57" s="48"/>
      <c r="AA57" s="48"/>
      <c r="AF57" s="7"/>
      <c r="AG57" s="8"/>
      <c r="AH57" s="7"/>
      <c r="AI57" s="8"/>
    </row>
    <row r="58" spans="13:35" ht="15" customHeight="1">
      <c r="M58" s="90"/>
      <c r="T58" s="48"/>
      <c r="U58" s="48"/>
      <c r="V58" s="48"/>
      <c r="W58" s="48"/>
      <c r="X58" s="14"/>
      <c r="Y58" s="48"/>
      <c r="Z58" s="48"/>
      <c r="AA58" s="48"/>
      <c r="AF58" s="7"/>
      <c r="AG58" s="8"/>
      <c r="AH58" s="7"/>
      <c r="AI58" s="8"/>
    </row>
    <row r="59" spans="13:35" ht="15" customHeight="1">
      <c r="M59" s="90"/>
      <c r="T59" s="48"/>
      <c r="U59" s="48"/>
      <c r="V59" s="48"/>
      <c r="W59" s="48"/>
      <c r="X59" s="14"/>
      <c r="Y59" s="48"/>
      <c r="Z59" s="48"/>
      <c r="AA59" s="48"/>
      <c r="AF59" s="7"/>
      <c r="AG59" s="8"/>
      <c r="AH59" s="7"/>
      <c r="AI59" s="8"/>
    </row>
    <row r="60" spans="13:35" ht="15" customHeight="1">
      <c r="M60" s="90"/>
      <c r="T60" s="48"/>
      <c r="U60" s="48"/>
      <c r="V60" s="48"/>
      <c r="W60" s="48"/>
      <c r="X60" s="14"/>
      <c r="Y60" s="48"/>
      <c r="Z60" s="48"/>
      <c r="AA60" s="48"/>
      <c r="AF60" s="7"/>
      <c r="AG60" s="8"/>
      <c r="AH60" s="7"/>
      <c r="AI60" s="8"/>
    </row>
    <row r="61" spans="13:35" ht="15" customHeight="1">
      <c r="M61" s="90"/>
      <c r="T61" s="48"/>
      <c r="U61" s="48"/>
      <c r="V61" s="48"/>
      <c r="W61" s="48"/>
      <c r="X61" s="14"/>
      <c r="Y61" s="48"/>
      <c r="Z61" s="48"/>
      <c r="AA61" s="48"/>
      <c r="AF61" s="7"/>
      <c r="AG61" s="8"/>
      <c r="AH61" s="7"/>
      <c r="AI61" s="8"/>
    </row>
    <row r="62" spans="13:35" ht="15" customHeight="1">
      <c r="M62" s="90"/>
      <c r="T62" s="48"/>
      <c r="U62" s="48"/>
      <c r="V62" s="48"/>
      <c r="W62" s="48"/>
      <c r="X62" s="14"/>
      <c r="Y62" s="48"/>
      <c r="Z62" s="48"/>
      <c r="AA62" s="48"/>
      <c r="AF62" s="7"/>
      <c r="AG62" s="8"/>
      <c r="AH62" s="7"/>
      <c r="AI62" s="8"/>
    </row>
    <row r="63" spans="13:35" ht="15" customHeight="1">
      <c r="M63" s="90"/>
      <c r="T63" s="48"/>
      <c r="U63" s="48"/>
      <c r="V63" s="48"/>
      <c r="W63" s="48"/>
      <c r="X63" s="14"/>
      <c r="Y63" s="48"/>
      <c r="Z63" s="48"/>
      <c r="AA63" s="48"/>
      <c r="AF63" s="7"/>
      <c r="AG63" s="8"/>
      <c r="AH63" s="7"/>
      <c r="AI63" s="8"/>
    </row>
    <row r="64" spans="13:35" ht="15" customHeight="1">
      <c r="M64" s="90"/>
      <c r="T64" s="48"/>
      <c r="U64" s="48"/>
      <c r="V64" s="48"/>
      <c r="W64" s="48"/>
      <c r="X64" s="14"/>
      <c r="Y64" s="48"/>
      <c r="Z64" s="48"/>
      <c r="AA64" s="48"/>
      <c r="AF64" s="7"/>
      <c r="AG64" s="8"/>
      <c r="AH64" s="7"/>
      <c r="AI64" s="8"/>
    </row>
    <row r="65" spans="13:35" ht="15" customHeight="1">
      <c r="M65" s="90"/>
      <c r="T65" s="48"/>
      <c r="U65" s="48"/>
      <c r="V65" s="48"/>
      <c r="W65" s="48"/>
      <c r="X65" s="14"/>
      <c r="Y65" s="48"/>
      <c r="Z65" s="48"/>
      <c r="AA65" s="48"/>
      <c r="AF65" s="7"/>
      <c r="AG65" s="8"/>
      <c r="AH65" s="7"/>
      <c r="AI65" s="8"/>
    </row>
    <row r="66" spans="13:35" ht="15" customHeight="1">
      <c r="M66" s="90"/>
      <c r="T66" s="48"/>
      <c r="U66" s="48"/>
      <c r="V66" s="48"/>
      <c r="W66" s="48"/>
      <c r="X66" s="14"/>
      <c r="Y66" s="48"/>
      <c r="Z66" s="48"/>
      <c r="AA66" s="48"/>
      <c r="AF66" s="7"/>
      <c r="AG66" s="8"/>
      <c r="AH66" s="7"/>
      <c r="AI66" s="8"/>
    </row>
    <row r="67" spans="13:35" ht="15" customHeight="1">
      <c r="M67" s="90"/>
      <c r="T67" s="48"/>
      <c r="U67" s="48"/>
      <c r="V67" s="48"/>
      <c r="W67" s="48"/>
      <c r="X67" s="14"/>
      <c r="Y67" s="48"/>
      <c r="Z67" s="48"/>
      <c r="AA67" s="48"/>
      <c r="AF67" s="7"/>
      <c r="AG67" s="8"/>
      <c r="AH67" s="7"/>
      <c r="AI67" s="8"/>
    </row>
    <row r="68" spans="13:35" ht="15" customHeight="1">
      <c r="M68" s="90"/>
      <c r="T68" s="48"/>
      <c r="U68" s="48"/>
      <c r="V68" s="48"/>
      <c r="W68" s="48"/>
      <c r="X68" s="14"/>
      <c r="Y68" s="48"/>
      <c r="Z68" s="48"/>
      <c r="AA68" s="48"/>
      <c r="AF68" s="7"/>
      <c r="AG68" s="8"/>
      <c r="AH68" s="7"/>
      <c r="AI68" s="8"/>
    </row>
    <row r="69" spans="13:35" ht="15" customHeight="1">
      <c r="M69" s="90"/>
      <c r="T69" s="48"/>
      <c r="U69" s="48"/>
      <c r="V69" s="48"/>
      <c r="W69" s="48"/>
      <c r="X69" s="14"/>
      <c r="Y69" s="48"/>
      <c r="Z69" s="48"/>
      <c r="AA69" s="48"/>
      <c r="AF69" s="7"/>
      <c r="AG69" s="8"/>
      <c r="AH69" s="7"/>
      <c r="AI69" s="8"/>
    </row>
    <row r="70" spans="13:35" ht="15" customHeight="1">
      <c r="M70" s="90"/>
      <c r="T70" s="48"/>
      <c r="U70" s="48"/>
      <c r="V70" s="48"/>
      <c r="W70" s="48"/>
      <c r="X70" s="14"/>
      <c r="Y70" s="48"/>
      <c r="Z70" s="48"/>
      <c r="AA70" s="48"/>
      <c r="AF70" s="7"/>
      <c r="AG70" s="8"/>
      <c r="AH70" s="7"/>
      <c r="AI70" s="8"/>
    </row>
    <row r="71" spans="13:35" ht="15" customHeight="1">
      <c r="M71" s="90"/>
      <c r="T71" s="48"/>
      <c r="U71" s="48"/>
      <c r="V71" s="48"/>
      <c r="W71" s="48"/>
      <c r="X71" s="14"/>
      <c r="Y71" s="48"/>
      <c r="Z71" s="48"/>
      <c r="AA71" s="48"/>
      <c r="AF71" s="7"/>
      <c r="AG71" s="8"/>
      <c r="AH71" s="7"/>
      <c r="AI71" s="8"/>
    </row>
    <row r="72" spans="13:35" ht="15" customHeight="1">
      <c r="M72" s="90"/>
      <c r="T72" s="48"/>
      <c r="U72" s="48"/>
      <c r="V72" s="48"/>
      <c r="W72" s="48"/>
      <c r="X72" s="14"/>
      <c r="Y72" s="48"/>
      <c r="Z72" s="48"/>
      <c r="AA72" s="48"/>
      <c r="AF72" s="7"/>
      <c r="AG72" s="8"/>
      <c r="AH72" s="7"/>
      <c r="AI72" s="8"/>
    </row>
    <row r="73" spans="13:35" ht="15" customHeight="1">
      <c r="M73" s="90"/>
      <c r="T73" s="48"/>
      <c r="U73" s="48"/>
      <c r="V73" s="48"/>
      <c r="W73" s="48"/>
      <c r="X73" s="14"/>
      <c r="Y73" s="48"/>
      <c r="Z73" s="48"/>
      <c r="AA73" s="48"/>
      <c r="AF73" s="7"/>
      <c r="AG73" s="8"/>
      <c r="AH73" s="7"/>
      <c r="AI73" s="8"/>
    </row>
    <row r="74" spans="13:35" ht="15" customHeight="1">
      <c r="M74" s="90"/>
      <c r="T74" s="48"/>
      <c r="U74" s="48"/>
      <c r="V74" s="48"/>
      <c r="W74" s="48"/>
      <c r="X74" s="14"/>
      <c r="Y74" s="48"/>
      <c r="Z74" s="48"/>
      <c r="AA74" s="48"/>
      <c r="AF74" s="7"/>
      <c r="AG74" s="8"/>
      <c r="AH74" s="7"/>
      <c r="AI74" s="8"/>
    </row>
    <row r="75" spans="13:35" ht="15" customHeight="1">
      <c r="M75" s="90"/>
      <c r="T75" s="48"/>
      <c r="U75" s="48"/>
      <c r="V75" s="48"/>
      <c r="W75" s="48"/>
      <c r="X75" s="14"/>
      <c r="Y75" s="48"/>
      <c r="Z75" s="48"/>
      <c r="AA75" s="48"/>
      <c r="AF75" s="7"/>
      <c r="AG75" s="8"/>
      <c r="AH75" s="7"/>
      <c r="AI75" s="8"/>
    </row>
    <row r="76" spans="13:35" ht="15" customHeight="1">
      <c r="M76" s="90"/>
      <c r="T76" s="48"/>
      <c r="U76" s="48"/>
      <c r="V76" s="48"/>
      <c r="W76" s="48"/>
      <c r="X76" s="14"/>
      <c r="Y76" s="48"/>
      <c r="Z76" s="48"/>
      <c r="AA76" s="48"/>
      <c r="AF76" s="7"/>
      <c r="AG76" s="8"/>
      <c r="AH76" s="7"/>
      <c r="AI76" s="8"/>
    </row>
    <row r="77" spans="13:35" ht="15" customHeight="1">
      <c r="M77" s="90"/>
      <c r="T77" s="48"/>
      <c r="U77" s="48"/>
      <c r="V77" s="48"/>
      <c r="W77" s="48"/>
      <c r="X77" s="14"/>
      <c r="Y77" s="48"/>
      <c r="Z77" s="48"/>
      <c r="AA77" s="48"/>
      <c r="AF77" s="7"/>
      <c r="AG77" s="8"/>
      <c r="AH77" s="7"/>
      <c r="AI77" s="8"/>
    </row>
    <row r="78" spans="13:35" ht="15" customHeight="1">
      <c r="M78" s="90"/>
      <c r="T78" s="48"/>
      <c r="U78" s="48"/>
      <c r="V78" s="48"/>
      <c r="W78" s="48"/>
      <c r="X78" s="14"/>
      <c r="Y78" s="48"/>
      <c r="Z78" s="48"/>
      <c r="AA78" s="48"/>
      <c r="AF78" s="7"/>
      <c r="AG78" s="8"/>
      <c r="AH78" s="7"/>
      <c r="AI78" s="8"/>
    </row>
    <row r="79" spans="13:35" ht="15" customHeight="1">
      <c r="M79" s="90"/>
      <c r="T79" s="48"/>
      <c r="U79" s="48"/>
      <c r="V79" s="48"/>
      <c r="W79" s="48"/>
      <c r="X79" s="14"/>
      <c r="Y79" s="48"/>
      <c r="Z79" s="48"/>
      <c r="AA79" s="48"/>
      <c r="AF79" s="7"/>
      <c r="AG79" s="8"/>
      <c r="AH79" s="7"/>
      <c r="AI79" s="8"/>
    </row>
    <row r="80" spans="13:35" ht="15" customHeight="1">
      <c r="M80" s="90"/>
      <c r="T80" s="48"/>
      <c r="U80" s="48"/>
      <c r="V80" s="48"/>
      <c r="W80" s="48"/>
      <c r="X80" s="14"/>
      <c r="Y80" s="48"/>
      <c r="Z80" s="48"/>
      <c r="AA80" s="48"/>
      <c r="AF80" s="7"/>
      <c r="AG80" s="8"/>
      <c r="AH80" s="7"/>
      <c r="AI80" s="8"/>
    </row>
    <row r="81" spans="13:35" ht="15" customHeight="1">
      <c r="M81" s="90"/>
      <c r="T81" s="48"/>
      <c r="U81" s="48"/>
      <c r="V81" s="48"/>
      <c r="W81" s="48"/>
      <c r="X81" s="14"/>
      <c r="Y81" s="48"/>
      <c r="Z81" s="48"/>
      <c r="AA81" s="48"/>
      <c r="AF81" s="7"/>
      <c r="AG81" s="8"/>
      <c r="AH81" s="7"/>
      <c r="AI81" s="8"/>
    </row>
    <row r="82" spans="13:35" ht="15" customHeight="1">
      <c r="M82" s="90"/>
      <c r="T82" s="48"/>
      <c r="U82" s="48"/>
      <c r="V82" s="48"/>
      <c r="W82" s="48"/>
      <c r="X82" s="14"/>
      <c r="Y82" s="48"/>
      <c r="Z82" s="48"/>
      <c r="AA82" s="48"/>
      <c r="AF82" s="7"/>
      <c r="AG82" s="8"/>
      <c r="AH82" s="7"/>
      <c r="AI82" s="8"/>
    </row>
    <row r="83" spans="13:35" ht="15" customHeight="1">
      <c r="M83" s="90"/>
      <c r="T83" s="48"/>
      <c r="U83" s="48"/>
      <c r="V83" s="48"/>
      <c r="W83" s="48"/>
      <c r="X83" s="14"/>
      <c r="Y83" s="48"/>
      <c r="Z83" s="48"/>
      <c r="AA83" s="48"/>
      <c r="AF83" s="7"/>
      <c r="AG83" s="8"/>
      <c r="AH83" s="7"/>
      <c r="AI83" s="8"/>
    </row>
    <row r="84" spans="13:35" ht="15" customHeight="1">
      <c r="M84" s="90"/>
      <c r="T84" s="48"/>
      <c r="U84" s="48"/>
      <c r="V84" s="48"/>
      <c r="W84" s="48"/>
      <c r="X84" s="14"/>
      <c r="Y84" s="48"/>
      <c r="Z84" s="48"/>
      <c r="AA84" s="48"/>
      <c r="AF84" s="7"/>
      <c r="AG84" s="8"/>
      <c r="AH84" s="7"/>
      <c r="AI84" s="8"/>
    </row>
    <row r="85" spans="13:35" ht="15" customHeight="1">
      <c r="M85" s="90"/>
      <c r="T85" s="48"/>
      <c r="U85" s="48"/>
      <c r="V85" s="48"/>
      <c r="W85" s="48"/>
      <c r="X85" s="14"/>
      <c r="Y85" s="48"/>
      <c r="Z85" s="48"/>
      <c r="AA85" s="48"/>
      <c r="AF85" s="7"/>
      <c r="AG85" s="8"/>
      <c r="AH85" s="7"/>
      <c r="AI85" s="8"/>
    </row>
    <row r="86" spans="13:35" ht="15" customHeight="1">
      <c r="M86" s="90"/>
      <c r="T86" s="48"/>
      <c r="U86" s="48"/>
      <c r="V86" s="48"/>
      <c r="W86" s="48"/>
      <c r="X86" s="14"/>
      <c r="Y86" s="48"/>
      <c r="Z86" s="48"/>
      <c r="AA86" s="48"/>
      <c r="AF86" s="7"/>
      <c r="AG86" s="8"/>
      <c r="AH86" s="7"/>
      <c r="AI86" s="8"/>
    </row>
    <row r="87" spans="13:35" ht="15" customHeight="1">
      <c r="M87" s="90"/>
      <c r="T87" s="48"/>
      <c r="U87" s="48"/>
      <c r="V87" s="48"/>
      <c r="W87" s="48"/>
      <c r="X87" s="14"/>
      <c r="Y87" s="48"/>
      <c r="Z87" s="48"/>
      <c r="AA87" s="48"/>
      <c r="AF87" s="7"/>
      <c r="AG87" s="8"/>
      <c r="AH87" s="7"/>
      <c r="AI87" s="8"/>
    </row>
    <row r="88" spans="13:35" ht="15" customHeight="1">
      <c r="M88" s="90"/>
      <c r="T88" s="48"/>
      <c r="U88" s="48"/>
      <c r="V88" s="48"/>
      <c r="W88" s="48"/>
      <c r="X88" s="14"/>
      <c r="Y88" s="48"/>
      <c r="Z88" s="48"/>
      <c r="AA88" s="48"/>
      <c r="AF88" s="7"/>
      <c r="AG88" s="8"/>
      <c r="AH88" s="7"/>
      <c r="AI88" s="8"/>
    </row>
    <row r="89" spans="13:35" ht="15" customHeight="1">
      <c r="M89" s="90"/>
      <c r="T89" s="48"/>
      <c r="U89" s="48"/>
      <c r="V89" s="48"/>
      <c r="W89" s="48"/>
      <c r="X89" s="14"/>
      <c r="Y89" s="48"/>
      <c r="Z89" s="48"/>
      <c r="AA89" s="48"/>
      <c r="AF89" s="7"/>
      <c r="AG89" s="8"/>
      <c r="AH89" s="7"/>
      <c r="AI89" s="8"/>
    </row>
    <row r="90" spans="13:35" ht="15" customHeight="1">
      <c r="M90" s="90"/>
      <c r="T90" s="48"/>
      <c r="U90" s="48"/>
      <c r="V90" s="48"/>
      <c r="W90" s="48"/>
      <c r="X90" s="14"/>
      <c r="Y90" s="48"/>
      <c r="Z90" s="48"/>
      <c r="AA90" s="48"/>
      <c r="AF90" s="7"/>
      <c r="AG90" s="8"/>
      <c r="AH90" s="7"/>
      <c r="AI90" s="8"/>
    </row>
    <row r="91" spans="13:35" ht="15" customHeight="1">
      <c r="M91" s="90"/>
      <c r="T91" s="48"/>
      <c r="U91" s="48"/>
      <c r="V91" s="48"/>
      <c r="W91" s="48"/>
      <c r="X91" s="14"/>
      <c r="Y91" s="48"/>
      <c r="Z91" s="48"/>
      <c r="AA91" s="48"/>
      <c r="AF91" s="7"/>
      <c r="AG91" s="8"/>
      <c r="AH91" s="7"/>
      <c r="AI91" s="8"/>
    </row>
    <row r="92" spans="13:35" ht="15" customHeight="1">
      <c r="M92" s="90"/>
      <c r="T92" s="48"/>
      <c r="U92" s="48"/>
      <c r="V92" s="48"/>
      <c r="W92" s="48"/>
      <c r="X92" s="14"/>
      <c r="Y92" s="48"/>
      <c r="Z92" s="48"/>
      <c r="AA92" s="48"/>
      <c r="AF92" s="7"/>
      <c r="AG92" s="8"/>
      <c r="AH92" s="7"/>
      <c r="AI92" s="8"/>
    </row>
    <row r="93" spans="13:35" ht="15" customHeight="1">
      <c r="M93" s="90"/>
      <c r="T93" s="48"/>
      <c r="U93" s="48"/>
      <c r="V93" s="48"/>
      <c r="W93" s="48"/>
      <c r="X93" s="14"/>
      <c r="Y93" s="48"/>
      <c r="Z93" s="48"/>
      <c r="AA93" s="48"/>
      <c r="AF93" s="7"/>
      <c r="AG93" s="8"/>
      <c r="AH93" s="7"/>
      <c r="AI93" s="8"/>
    </row>
    <row r="94" spans="13:35" ht="15" customHeight="1">
      <c r="M94" s="90"/>
      <c r="T94" s="48"/>
      <c r="U94" s="48"/>
      <c r="V94" s="48"/>
      <c r="W94" s="48"/>
      <c r="X94" s="14"/>
      <c r="Y94" s="48"/>
      <c r="Z94" s="48"/>
      <c r="AA94" s="48"/>
      <c r="AF94" s="7"/>
      <c r="AG94" s="8"/>
      <c r="AH94" s="7"/>
      <c r="AI94" s="8"/>
    </row>
    <row r="95" spans="13:35" ht="15" customHeight="1">
      <c r="M95" s="90"/>
      <c r="T95" s="48"/>
      <c r="U95" s="48"/>
      <c r="V95" s="48"/>
      <c r="W95" s="48"/>
      <c r="X95" s="14"/>
      <c r="Y95" s="48"/>
      <c r="Z95" s="48"/>
      <c r="AA95" s="48"/>
      <c r="AF95" s="7"/>
      <c r="AG95" s="8"/>
      <c r="AH95" s="7"/>
      <c r="AI95" s="8"/>
    </row>
    <row r="96" spans="13:35" ht="15" customHeight="1">
      <c r="M96" s="90"/>
      <c r="T96" s="48"/>
      <c r="U96" s="48"/>
      <c r="V96" s="48"/>
      <c r="W96" s="48"/>
      <c r="X96" s="14"/>
      <c r="Y96" s="48"/>
      <c r="Z96" s="48"/>
      <c r="AA96" s="48"/>
      <c r="AF96" s="7"/>
      <c r="AG96" s="8"/>
      <c r="AH96" s="7"/>
      <c r="AI96" s="8"/>
    </row>
    <row r="97" spans="13:35" ht="15" customHeight="1">
      <c r="M97" s="90"/>
      <c r="T97" s="48"/>
      <c r="U97" s="48"/>
      <c r="V97" s="48"/>
      <c r="W97" s="48"/>
      <c r="X97" s="14"/>
      <c r="Y97" s="48"/>
      <c r="Z97" s="48"/>
      <c r="AA97" s="48"/>
      <c r="AF97" s="7"/>
      <c r="AG97" s="8"/>
      <c r="AH97" s="7"/>
      <c r="AI97" s="8"/>
    </row>
    <row r="98" spans="13:35" ht="15" customHeight="1">
      <c r="M98" s="90"/>
      <c r="T98" s="48"/>
      <c r="U98" s="48"/>
      <c r="V98" s="48"/>
      <c r="W98" s="48"/>
      <c r="X98" s="14"/>
      <c r="Y98" s="48"/>
      <c r="Z98" s="48"/>
      <c r="AA98" s="48"/>
      <c r="AF98" s="7"/>
      <c r="AG98" s="8"/>
      <c r="AH98" s="7"/>
      <c r="AI98" s="8"/>
    </row>
    <row r="99" spans="13:35" ht="15" customHeight="1">
      <c r="M99" s="90"/>
      <c r="T99" s="48"/>
      <c r="U99" s="48"/>
      <c r="V99" s="48"/>
      <c r="W99" s="48"/>
      <c r="X99" s="14"/>
      <c r="Y99" s="48"/>
      <c r="Z99" s="48"/>
      <c r="AA99" s="48"/>
      <c r="AF99" s="7"/>
      <c r="AG99" s="8"/>
      <c r="AH99" s="7"/>
      <c r="AI99" s="8"/>
    </row>
    <row r="100" spans="13:35" ht="15" customHeight="1">
      <c r="M100" s="90"/>
      <c r="T100" s="48"/>
      <c r="U100" s="48"/>
      <c r="V100" s="48"/>
      <c r="W100" s="48"/>
      <c r="X100" s="14"/>
      <c r="Y100" s="48"/>
      <c r="Z100" s="48"/>
      <c r="AA100" s="48"/>
      <c r="AF100" s="7"/>
      <c r="AG100" s="8"/>
      <c r="AH100" s="7"/>
      <c r="AI100" s="8"/>
    </row>
    <row r="101" spans="13:35" ht="15" customHeight="1">
      <c r="M101" s="90"/>
      <c r="T101" s="48"/>
      <c r="U101" s="48"/>
      <c r="V101" s="48"/>
      <c r="W101" s="48"/>
      <c r="X101" s="14"/>
      <c r="Y101" s="48"/>
      <c r="Z101" s="48"/>
      <c r="AA101" s="48"/>
      <c r="AF101" s="7"/>
      <c r="AG101" s="8"/>
      <c r="AH101" s="7"/>
      <c r="AI101" s="8"/>
    </row>
    <row r="102" spans="13:35" ht="15" customHeight="1">
      <c r="M102" s="90"/>
      <c r="T102" s="48"/>
      <c r="U102" s="48"/>
      <c r="V102" s="48"/>
      <c r="W102" s="48"/>
      <c r="X102" s="14"/>
      <c r="Y102" s="48"/>
      <c r="Z102" s="48"/>
      <c r="AA102" s="48"/>
      <c r="AF102" s="7"/>
      <c r="AG102" s="8"/>
      <c r="AH102" s="7"/>
      <c r="AI102" s="8"/>
    </row>
    <row r="103" spans="13:35" ht="15" customHeight="1">
      <c r="M103" s="90"/>
      <c r="T103" s="48"/>
      <c r="U103" s="48"/>
      <c r="V103" s="48"/>
      <c r="W103" s="48"/>
      <c r="X103" s="14"/>
      <c r="Y103" s="48"/>
      <c r="Z103" s="48"/>
      <c r="AA103" s="48"/>
      <c r="AF103" s="7"/>
      <c r="AG103" s="8"/>
      <c r="AH103" s="7"/>
      <c r="AI103" s="8"/>
    </row>
    <row r="104" spans="13:35" ht="15" customHeight="1">
      <c r="M104" s="90"/>
      <c r="T104" s="48"/>
      <c r="U104" s="48"/>
      <c r="V104" s="48"/>
      <c r="W104" s="48"/>
      <c r="X104" s="14"/>
      <c r="Y104" s="48"/>
      <c r="Z104" s="48"/>
      <c r="AA104" s="48"/>
      <c r="AF104" s="7"/>
      <c r="AG104" s="8"/>
      <c r="AH104" s="7"/>
      <c r="AI104" s="8"/>
    </row>
    <row r="105" spans="13:35" ht="15" customHeight="1">
      <c r="M105" s="90"/>
      <c r="T105" s="48"/>
      <c r="U105" s="48"/>
      <c r="V105" s="48"/>
      <c r="W105" s="48"/>
      <c r="X105" s="14"/>
      <c r="Y105" s="48"/>
      <c r="Z105" s="48"/>
      <c r="AA105" s="48"/>
      <c r="AF105" s="7"/>
      <c r="AG105" s="8"/>
      <c r="AH105" s="7"/>
      <c r="AI105" s="8"/>
    </row>
    <row r="106" spans="13:35" ht="15" customHeight="1">
      <c r="M106" s="90"/>
      <c r="T106" s="48"/>
      <c r="U106" s="48"/>
      <c r="V106" s="48"/>
      <c r="W106" s="48"/>
      <c r="X106" s="14"/>
      <c r="Y106" s="48"/>
      <c r="Z106" s="48"/>
      <c r="AA106" s="48"/>
      <c r="AF106" s="7"/>
      <c r="AG106" s="8"/>
      <c r="AH106" s="7"/>
      <c r="AI106" s="8"/>
    </row>
    <row r="107" spans="13:35" ht="15" customHeight="1">
      <c r="M107" s="90"/>
      <c r="T107" s="48"/>
      <c r="U107" s="48"/>
      <c r="V107" s="48"/>
      <c r="W107" s="48"/>
      <c r="X107" s="14"/>
      <c r="Y107" s="48"/>
      <c r="Z107" s="48"/>
      <c r="AA107" s="48"/>
      <c r="AF107" s="7"/>
      <c r="AG107" s="8"/>
      <c r="AH107" s="7"/>
      <c r="AI107" s="8"/>
    </row>
    <row r="108" spans="13:35" ht="15" customHeight="1">
      <c r="M108" s="90"/>
      <c r="T108" s="48"/>
      <c r="U108" s="48"/>
      <c r="V108" s="48"/>
      <c r="W108" s="48"/>
      <c r="X108" s="14"/>
      <c r="Y108" s="48"/>
      <c r="Z108" s="48"/>
      <c r="AA108" s="48"/>
      <c r="AF108" s="7"/>
      <c r="AG108" s="8"/>
      <c r="AH108" s="7"/>
      <c r="AI108" s="8"/>
    </row>
    <row r="109" spans="13:35" ht="15" customHeight="1">
      <c r="M109" s="90"/>
      <c r="T109" s="48"/>
      <c r="U109" s="48"/>
      <c r="V109" s="48"/>
      <c r="W109" s="48"/>
      <c r="X109" s="14"/>
      <c r="Y109" s="48"/>
      <c r="Z109" s="48"/>
      <c r="AA109" s="48"/>
      <c r="AF109" s="7"/>
      <c r="AG109" s="8"/>
      <c r="AH109" s="7"/>
      <c r="AI109" s="8"/>
    </row>
    <row r="110" spans="13:35" ht="15" customHeight="1">
      <c r="M110" s="90"/>
      <c r="T110" s="48"/>
      <c r="U110" s="48"/>
      <c r="V110" s="48"/>
      <c r="W110" s="48"/>
      <c r="X110" s="14"/>
      <c r="Y110" s="48"/>
      <c r="Z110" s="48"/>
      <c r="AA110" s="48"/>
      <c r="AF110" s="7"/>
      <c r="AG110" s="8"/>
      <c r="AH110" s="7"/>
      <c r="AI110" s="8"/>
    </row>
    <row r="111" spans="13:35" ht="15" customHeight="1">
      <c r="M111" s="90"/>
      <c r="T111" s="48"/>
      <c r="U111" s="48"/>
      <c r="V111" s="48"/>
      <c r="W111" s="48"/>
      <c r="X111" s="14"/>
      <c r="Y111" s="48"/>
      <c r="Z111" s="48"/>
      <c r="AA111" s="48"/>
      <c r="AF111" s="7"/>
      <c r="AG111" s="8"/>
      <c r="AH111" s="7"/>
      <c r="AI111" s="8"/>
    </row>
    <row r="112" spans="13:35" ht="15" customHeight="1">
      <c r="M112" s="90"/>
      <c r="T112" s="48"/>
      <c r="U112" s="48"/>
      <c r="V112" s="48"/>
      <c r="W112" s="48"/>
      <c r="X112" s="14"/>
      <c r="Y112" s="48"/>
      <c r="Z112" s="48"/>
      <c r="AA112" s="48"/>
      <c r="AF112" s="7"/>
      <c r="AG112" s="8"/>
      <c r="AH112" s="7"/>
      <c r="AI112" s="8"/>
    </row>
    <row r="113" spans="13:35" ht="15" customHeight="1">
      <c r="M113" s="90"/>
      <c r="T113" s="48"/>
      <c r="U113" s="48"/>
      <c r="V113" s="48"/>
      <c r="W113" s="48"/>
      <c r="X113" s="14"/>
      <c r="Y113" s="48"/>
      <c r="Z113" s="48"/>
      <c r="AA113" s="48"/>
      <c r="AF113" s="7"/>
      <c r="AG113" s="8"/>
      <c r="AH113" s="7"/>
      <c r="AI113" s="8"/>
    </row>
    <row r="114" spans="13:35" ht="15" customHeight="1">
      <c r="M114" s="90"/>
      <c r="T114" s="48"/>
      <c r="U114" s="48"/>
      <c r="V114" s="48"/>
      <c r="W114" s="48"/>
      <c r="X114" s="14"/>
      <c r="Y114" s="48"/>
      <c r="Z114" s="48"/>
      <c r="AA114" s="48"/>
      <c r="AF114" s="7"/>
      <c r="AG114" s="8"/>
      <c r="AH114" s="7"/>
      <c r="AI114" s="8"/>
    </row>
    <row r="115" spans="13:35" ht="15" customHeight="1">
      <c r="M115" s="90"/>
      <c r="T115" s="48"/>
      <c r="U115" s="48"/>
      <c r="V115" s="48"/>
      <c r="W115" s="48"/>
      <c r="X115" s="14"/>
      <c r="Y115" s="48"/>
      <c r="Z115" s="48"/>
      <c r="AA115" s="48"/>
      <c r="AF115" s="7"/>
      <c r="AG115" s="8"/>
      <c r="AH115" s="7"/>
      <c r="AI115" s="8"/>
    </row>
    <row r="116" spans="13:35" ht="15" customHeight="1">
      <c r="M116" s="90"/>
      <c r="T116" s="48"/>
      <c r="U116" s="48"/>
      <c r="V116" s="48"/>
      <c r="W116" s="48"/>
      <c r="X116" s="14"/>
      <c r="Y116" s="48"/>
      <c r="Z116" s="48"/>
      <c r="AA116" s="48"/>
      <c r="AF116" s="7"/>
      <c r="AG116" s="8"/>
      <c r="AH116" s="7"/>
      <c r="AI116" s="8"/>
    </row>
    <row r="117" spans="13:35" ht="15" customHeight="1">
      <c r="M117" s="90"/>
      <c r="T117" s="48"/>
      <c r="U117" s="48"/>
      <c r="V117" s="48"/>
      <c r="W117" s="48"/>
      <c r="X117" s="14"/>
      <c r="Y117" s="48"/>
      <c r="Z117" s="48"/>
      <c r="AA117" s="48"/>
      <c r="AF117" s="7"/>
      <c r="AG117" s="8"/>
      <c r="AH117" s="7"/>
      <c r="AI117" s="8"/>
    </row>
    <row r="118" spans="13:35" ht="15" customHeight="1">
      <c r="M118" s="90"/>
      <c r="T118" s="48"/>
      <c r="U118" s="48"/>
      <c r="V118" s="48"/>
      <c r="W118" s="48"/>
      <c r="X118" s="14"/>
      <c r="Y118" s="48"/>
      <c r="Z118" s="48"/>
      <c r="AA118" s="48"/>
      <c r="AF118" s="7"/>
      <c r="AG118" s="8"/>
      <c r="AH118" s="7"/>
      <c r="AI118" s="8"/>
    </row>
    <row r="119" spans="13:35" ht="15" customHeight="1">
      <c r="M119" s="90"/>
      <c r="T119" s="48"/>
      <c r="U119" s="48"/>
      <c r="V119" s="48"/>
      <c r="W119" s="48"/>
      <c r="X119" s="14"/>
      <c r="Y119" s="48"/>
      <c r="Z119" s="48"/>
      <c r="AA119" s="48"/>
      <c r="AF119" s="7"/>
      <c r="AG119" s="8"/>
      <c r="AH119" s="7"/>
      <c r="AI119" s="8"/>
    </row>
    <row r="120" spans="13:35" ht="15" customHeight="1">
      <c r="M120" s="90"/>
      <c r="T120" s="48"/>
      <c r="U120" s="48"/>
      <c r="V120" s="48"/>
      <c r="W120" s="48"/>
      <c r="X120" s="14"/>
      <c r="Y120" s="48"/>
      <c r="Z120" s="48"/>
      <c r="AA120" s="48"/>
      <c r="AF120" s="7"/>
      <c r="AG120" s="8"/>
      <c r="AH120" s="7"/>
      <c r="AI120" s="8"/>
    </row>
    <row r="121" spans="13:35" ht="15" customHeight="1">
      <c r="M121" s="90"/>
      <c r="T121" s="48"/>
      <c r="U121" s="48"/>
      <c r="V121" s="48"/>
      <c r="W121" s="48"/>
      <c r="X121" s="14"/>
      <c r="Y121" s="48"/>
      <c r="Z121" s="48"/>
      <c r="AA121" s="48"/>
      <c r="AF121" s="7"/>
      <c r="AG121" s="8"/>
      <c r="AH121" s="7"/>
      <c r="AI121" s="8"/>
    </row>
    <row r="122" spans="13:35" ht="15" customHeight="1">
      <c r="M122" s="90"/>
      <c r="T122" s="48"/>
      <c r="U122" s="48"/>
      <c r="V122" s="48"/>
      <c r="W122" s="48"/>
      <c r="X122" s="14"/>
      <c r="Y122" s="48"/>
      <c r="Z122" s="48"/>
      <c r="AA122" s="48"/>
      <c r="AF122" s="7"/>
      <c r="AG122" s="8"/>
      <c r="AH122" s="7"/>
      <c r="AI122" s="8"/>
    </row>
    <row r="123" spans="13:35" ht="15" customHeight="1">
      <c r="M123" s="90"/>
      <c r="T123" s="48"/>
      <c r="U123" s="48"/>
      <c r="V123" s="48"/>
      <c r="W123" s="48"/>
      <c r="X123" s="14"/>
      <c r="Y123" s="48"/>
      <c r="Z123" s="48"/>
      <c r="AA123" s="48"/>
      <c r="AF123" s="7"/>
      <c r="AG123" s="8"/>
      <c r="AH123" s="7"/>
      <c r="AI123" s="8"/>
    </row>
    <row r="124" spans="13:35" ht="15" customHeight="1">
      <c r="M124" s="90"/>
      <c r="T124" s="48"/>
      <c r="U124" s="48"/>
      <c r="V124" s="48"/>
      <c r="W124" s="48"/>
      <c r="X124" s="14"/>
      <c r="Y124" s="48"/>
      <c r="Z124" s="48"/>
      <c r="AA124" s="48"/>
      <c r="AF124" s="7"/>
      <c r="AG124" s="8"/>
      <c r="AH124" s="7"/>
      <c r="AI124" s="8"/>
    </row>
    <row r="125" spans="13:35" ht="15" customHeight="1">
      <c r="M125" s="90"/>
      <c r="T125" s="48"/>
      <c r="U125" s="48"/>
      <c r="V125" s="48"/>
      <c r="W125" s="48"/>
      <c r="X125" s="14"/>
      <c r="Y125" s="48"/>
      <c r="Z125" s="48"/>
      <c r="AA125" s="48"/>
      <c r="AF125" s="7"/>
      <c r="AG125" s="8"/>
      <c r="AH125" s="7"/>
      <c r="AI125" s="8"/>
    </row>
    <row r="126" spans="13:35" ht="15" customHeight="1">
      <c r="M126" s="90"/>
      <c r="T126" s="48"/>
      <c r="U126" s="48"/>
      <c r="V126" s="48"/>
      <c r="W126" s="48"/>
      <c r="X126" s="14"/>
      <c r="Y126" s="48"/>
      <c r="Z126" s="48"/>
      <c r="AA126" s="48"/>
      <c r="AF126" s="7"/>
      <c r="AG126" s="8"/>
      <c r="AH126" s="7"/>
      <c r="AI126" s="8"/>
    </row>
    <row r="127" spans="13:35" ht="15" customHeight="1">
      <c r="M127" s="90"/>
      <c r="T127" s="48"/>
      <c r="U127" s="48"/>
      <c r="V127" s="48"/>
      <c r="W127" s="48"/>
      <c r="X127" s="14"/>
      <c r="Y127" s="48"/>
      <c r="Z127" s="48"/>
      <c r="AA127" s="48"/>
      <c r="AF127" s="7"/>
      <c r="AG127" s="8"/>
      <c r="AH127" s="7"/>
      <c r="AI127" s="8"/>
    </row>
    <row r="128" spans="13:35" ht="15" customHeight="1">
      <c r="M128" s="90"/>
      <c r="T128" s="48"/>
      <c r="U128" s="48"/>
      <c r="V128" s="48"/>
      <c r="W128" s="48"/>
      <c r="X128" s="14"/>
      <c r="Y128" s="48"/>
      <c r="Z128" s="48"/>
      <c r="AA128" s="48"/>
      <c r="AF128" s="7"/>
      <c r="AG128" s="8"/>
      <c r="AH128" s="7"/>
      <c r="AI128" s="8"/>
    </row>
    <row r="129" spans="13:35" ht="15" customHeight="1">
      <c r="M129" s="90"/>
      <c r="T129" s="48"/>
      <c r="U129" s="48"/>
      <c r="V129" s="48"/>
      <c r="W129" s="48"/>
      <c r="X129" s="14"/>
      <c r="Y129" s="48"/>
      <c r="Z129" s="48"/>
      <c r="AA129" s="48"/>
      <c r="AF129" s="7"/>
      <c r="AG129" s="8"/>
      <c r="AH129" s="7"/>
      <c r="AI129" s="8"/>
    </row>
    <row r="130" spans="13:35" ht="15" customHeight="1">
      <c r="M130" s="90"/>
      <c r="T130" s="48"/>
      <c r="U130" s="48"/>
      <c r="V130" s="48"/>
      <c r="W130" s="48"/>
      <c r="X130" s="14"/>
      <c r="Y130" s="48"/>
      <c r="Z130" s="48"/>
      <c r="AA130" s="48"/>
      <c r="AF130" s="7"/>
      <c r="AG130" s="8"/>
      <c r="AH130" s="7"/>
      <c r="AI130" s="8"/>
    </row>
    <row r="131" spans="13:35" ht="15" customHeight="1">
      <c r="M131" s="90"/>
      <c r="T131" s="48"/>
      <c r="U131" s="48"/>
      <c r="V131" s="48"/>
      <c r="W131" s="48"/>
      <c r="X131" s="14"/>
      <c r="Y131" s="48"/>
      <c r="Z131" s="48"/>
      <c r="AA131" s="48"/>
      <c r="AF131" s="7"/>
      <c r="AG131" s="8"/>
      <c r="AH131" s="7"/>
      <c r="AI131" s="8"/>
    </row>
    <row r="132" spans="13:35" ht="15" customHeight="1">
      <c r="M132" s="90"/>
      <c r="T132" s="48"/>
      <c r="U132" s="48"/>
      <c r="V132" s="48"/>
      <c r="W132" s="48"/>
      <c r="X132" s="14"/>
      <c r="Y132" s="48"/>
      <c r="Z132" s="48"/>
      <c r="AA132" s="48"/>
      <c r="AF132" s="7"/>
      <c r="AG132" s="8"/>
      <c r="AH132" s="7"/>
      <c r="AI132" s="8"/>
    </row>
    <row r="133" spans="13:35" ht="15" customHeight="1">
      <c r="M133" s="90"/>
      <c r="T133" s="48"/>
      <c r="U133" s="48"/>
      <c r="V133" s="48"/>
      <c r="W133" s="48"/>
      <c r="X133" s="14"/>
      <c r="Y133" s="48"/>
      <c r="Z133" s="48"/>
      <c r="AA133" s="48"/>
      <c r="AF133" s="7"/>
      <c r="AG133" s="8"/>
      <c r="AH133" s="7"/>
      <c r="AI133" s="8"/>
    </row>
    <row r="134" spans="13:35" ht="15" customHeight="1">
      <c r="M134" s="90"/>
      <c r="T134" s="48"/>
      <c r="U134" s="48"/>
      <c r="V134" s="48"/>
      <c r="W134" s="48"/>
      <c r="X134" s="14"/>
      <c r="Y134" s="48"/>
      <c r="Z134" s="48"/>
      <c r="AA134" s="48"/>
      <c r="AF134" s="7"/>
      <c r="AG134" s="8"/>
      <c r="AH134" s="7"/>
      <c r="AI134" s="8"/>
    </row>
    <row r="135" spans="13:35" ht="15" customHeight="1">
      <c r="M135" s="90"/>
      <c r="T135" s="48"/>
      <c r="U135" s="48"/>
      <c r="V135" s="48"/>
      <c r="W135" s="48"/>
      <c r="X135" s="14"/>
      <c r="Y135" s="48"/>
      <c r="Z135" s="48"/>
      <c r="AA135" s="48"/>
      <c r="AF135" s="7"/>
      <c r="AG135" s="8"/>
      <c r="AH135" s="7"/>
      <c r="AI135" s="8"/>
    </row>
    <row r="136" spans="13:35" ht="15" customHeight="1">
      <c r="M136" s="90"/>
      <c r="T136" s="48"/>
      <c r="U136" s="48"/>
      <c r="V136" s="48"/>
      <c r="W136" s="48"/>
      <c r="X136" s="14"/>
      <c r="Y136" s="48"/>
      <c r="Z136" s="48"/>
      <c r="AA136" s="48"/>
      <c r="AF136" s="7"/>
      <c r="AG136" s="8"/>
      <c r="AH136" s="7"/>
      <c r="AI136" s="8"/>
    </row>
    <row r="137" spans="13:35" ht="15" customHeight="1">
      <c r="M137" s="90"/>
      <c r="T137" s="48"/>
      <c r="U137" s="48"/>
      <c r="V137" s="48"/>
      <c r="W137" s="48"/>
      <c r="X137" s="14"/>
      <c r="Y137" s="48"/>
      <c r="Z137" s="48"/>
      <c r="AA137" s="48"/>
      <c r="AF137" s="7"/>
      <c r="AG137" s="8"/>
      <c r="AH137" s="7"/>
      <c r="AI137" s="8"/>
    </row>
    <row r="138" spans="13:35" ht="15" customHeight="1">
      <c r="M138" s="90"/>
      <c r="T138" s="48"/>
      <c r="U138" s="48"/>
      <c r="V138" s="48"/>
      <c r="W138" s="48"/>
      <c r="X138" s="14"/>
      <c r="Y138" s="48"/>
      <c r="Z138" s="48"/>
      <c r="AA138" s="48"/>
      <c r="AF138" s="7"/>
      <c r="AG138" s="8"/>
      <c r="AH138" s="7"/>
      <c r="AI138" s="8"/>
    </row>
    <row r="139" spans="13:35" ht="15" customHeight="1">
      <c r="M139" s="90"/>
      <c r="T139" s="48"/>
      <c r="U139" s="48"/>
      <c r="V139" s="48"/>
      <c r="W139" s="48"/>
      <c r="X139" s="14"/>
      <c r="Y139" s="48"/>
      <c r="Z139" s="48"/>
      <c r="AA139" s="48"/>
      <c r="AF139" s="7"/>
      <c r="AG139" s="8"/>
      <c r="AH139" s="7"/>
      <c r="AI139" s="8"/>
    </row>
    <row r="140" spans="13:35" ht="15" customHeight="1">
      <c r="M140" s="90"/>
      <c r="T140" s="48"/>
      <c r="U140" s="48"/>
      <c r="V140" s="48"/>
      <c r="W140" s="48"/>
      <c r="X140" s="14"/>
      <c r="Y140" s="48"/>
      <c r="Z140" s="48"/>
      <c r="AA140" s="48"/>
      <c r="AF140" s="7"/>
      <c r="AG140" s="8"/>
      <c r="AH140" s="7"/>
      <c r="AI140" s="8"/>
    </row>
    <row r="141" spans="13:35" ht="15" customHeight="1">
      <c r="M141" s="90"/>
      <c r="T141" s="48"/>
      <c r="U141" s="48"/>
      <c r="V141" s="48"/>
      <c r="W141" s="48"/>
      <c r="X141" s="14"/>
      <c r="Y141" s="48"/>
      <c r="Z141" s="48"/>
      <c r="AA141" s="48"/>
      <c r="AF141" s="7"/>
      <c r="AG141" s="8"/>
      <c r="AH141" s="7"/>
      <c r="AI141" s="8"/>
    </row>
    <row r="142" spans="13:35" ht="15" customHeight="1">
      <c r="M142" s="90"/>
      <c r="T142" s="48"/>
      <c r="U142" s="48"/>
      <c r="V142" s="48"/>
      <c r="W142" s="48"/>
      <c r="X142" s="14"/>
      <c r="Y142" s="48"/>
      <c r="Z142" s="48"/>
      <c r="AA142" s="48"/>
      <c r="AF142" s="7"/>
      <c r="AG142" s="8"/>
      <c r="AH142" s="7"/>
      <c r="AI142" s="8"/>
    </row>
    <row r="143" spans="13:35" ht="15" customHeight="1">
      <c r="M143" s="90"/>
      <c r="T143" s="48"/>
      <c r="U143" s="48"/>
      <c r="V143" s="48"/>
      <c r="W143" s="48"/>
      <c r="X143" s="14"/>
      <c r="Y143" s="48"/>
      <c r="Z143" s="48"/>
      <c r="AA143" s="48"/>
      <c r="AF143" s="7"/>
      <c r="AG143" s="8"/>
      <c r="AH143" s="7"/>
      <c r="AI143" s="8"/>
    </row>
    <row r="144" spans="13:35" ht="15" customHeight="1">
      <c r="M144" s="90"/>
      <c r="T144" s="48"/>
      <c r="U144" s="48"/>
      <c r="V144" s="48"/>
      <c r="W144" s="48"/>
      <c r="X144" s="14"/>
      <c r="Y144" s="48"/>
      <c r="Z144" s="48"/>
      <c r="AA144" s="48"/>
      <c r="AF144" s="7"/>
      <c r="AG144" s="8"/>
      <c r="AH144" s="7"/>
      <c r="AI144" s="8"/>
    </row>
    <row r="145" spans="13:35" ht="15" customHeight="1">
      <c r="M145" s="90"/>
      <c r="T145" s="48"/>
      <c r="U145" s="48"/>
      <c r="V145" s="48"/>
      <c r="W145" s="48"/>
      <c r="X145" s="14"/>
      <c r="Y145" s="48"/>
      <c r="Z145" s="48"/>
      <c r="AA145" s="48"/>
      <c r="AF145" s="7"/>
      <c r="AG145" s="8"/>
      <c r="AH145" s="7"/>
      <c r="AI145" s="8"/>
    </row>
    <row r="146" spans="13:35" ht="15" customHeight="1">
      <c r="M146" s="90"/>
      <c r="T146" s="48"/>
      <c r="U146" s="48"/>
      <c r="V146" s="48"/>
      <c r="W146" s="48"/>
      <c r="X146" s="14"/>
      <c r="Y146" s="48"/>
      <c r="Z146" s="48"/>
      <c r="AA146" s="48"/>
      <c r="AF146" s="7"/>
      <c r="AG146" s="8"/>
      <c r="AH146" s="7"/>
      <c r="AI146" s="8"/>
    </row>
    <row r="147" spans="13:35" ht="15" customHeight="1">
      <c r="M147" s="90"/>
      <c r="T147" s="48"/>
      <c r="U147" s="48"/>
      <c r="V147" s="48"/>
      <c r="W147" s="48"/>
      <c r="X147" s="14"/>
      <c r="Y147" s="48"/>
      <c r="Z147" s="48"/>
      <c r="AA147" s="48"/>
      <c r="AF147" s="7"/>
      <c r="AG147" s="8"/>
      <c r="AH147" s="7"/>
      <c r="AI147" s="8"/>
    </row>
    <row r="148" spans="13:35" ht="15" customHeight="1">
      <c r="M148" s="90"/>
      <c r="T148" s="48"/>
      <c r="U148" s="48"/>
      <c r="V148" s="48"/>
      <c r="W148" s="48"/>
      <c r="X148" s="14"/>
      <c r="Y148" s="48"/>
      <c r="Z148" s="48"/>
      <c r="AA148" s="48"/>
      <c r="AF148" s="7"/>
      <c r="AG148" s="8"/>
      <c r="AH148" s="7"/>
      <c r="AI148" s="8"/>
    </row>
    <row r="149" spans="13:35" ht="15" customHeight="1">
      <c r="M149" s="90"/>
      <c r="T149" s="48"/>
      <c r="U149" s="48"/>
      <c r="V149" s="48"/>
      <c r="W149" s="48"/>
      <c r="X149" s="14"/>
      <c r="Y149" s="48"/>
      <c r="Z149" s="48"/>
      <c r="AA149" s="48"/>
      <c r="AF149" s="7"/>
      <c r="AG149" s="8"/>
      <c r="AH149" s="7"/>
      <c r="AI149" s="8"/>
    </row>
    <row r="150" spans="13:35" ht="15" customHeight="1">
      <c r="M150" s="90"/>
      <c r="T150" s="48"/>
      <c r="U150" s="48"/>
      <c r="V150" s="48"/>
      <c r="W150" s="48"/>
      <c r="X150" s="14"/>
      <c r="Y150" s="48"/>
      <c r="Z150" s="48"/>
      <c r="AA150" s="48"/>
      <c r="AF150" s="7"/>
      <c r="AG150" s="8"/>
      <c r="AH150" s="7"/>
      <c r="AI150" s="8"/>
    </row>
    <row r="151" spans="13:35" ht="15" customHeight="1">
      <c r="M151" s="90"/>
      <c r="T151" s="48"/>
      <c r="U151" s="48"/>
      <c r="V151" s="48"/>
      <c r="W151" s="48"/>
      <c r="X151" s="14"/>
      <c r="Y151" s="48"/>
      <c r="Z151" s="48"/>
      <c r="AA151" s="48"/>
      <c r="AF151" s="7"/>
      <c r="AG151" s="8"/>
      <c r="AH151" s="7"/>
      <c r="AI151" s="8"/>
    </row>
    <row r="152" spans="13:35" ht="15" customHeight="1">
      <c r="M152" s="90"/>
      <c r="T152" s="48"/>
      <c r="U152" s="48"/>
      <c r="V152" s="48"/>
      <c r="W152" s="48"/>
      <c r="X152" s="14"/>
      <c r="Y152" s="48"/>
      <c r="Z152" s="48"/>
      <c r="AA152" s="48"/>
      <c r="AF152" s="7"/>
      <c r="AG152" s="8"/>
      <c r="AH152" s="7"/>
      <c r="AI152" s="8"/>
    </row>
    <row r="153" spans="13:35" ht="15" customHeight="1">
      <c r="M153" s="90"/>
      <c r="T153" s="48"/>
      <c r="U153" s="48"/>
      <c r="V153" s="48"/>
      <c r="W153" s="48"/>
      <c r="X153" s="14"/>
      <c r="Y153" s="48"/>
      <c r="Z153" s="48"/>
      <c r="AA153" s="48"/>
      <c r="AF153" s="7"/>
      <c r="AG153" s="8"/>
      <c r="AH153" s="7"/>
      <c r="AI153" s="8"/>
    </row>
    <row r="154" spans="13:35" ht="15" customHeight="1">
      <c r="M154" s="90"/>
      <c r="T154" s="48"/>
      <c r="U154" s="48"/>
      <c r="V154" s="48"/>
      <c r="W154" s="48"/>
      <c r="X154" s="14"/>
      <c r="Y154" s="48"/>
      <c r="Z154" s="48"/>
      <c r="AA154" s="48"/>
      <c r="AF154" s="7"/>
      <c r="AG154" s="8"/>
      <c r="AH154" s="7"/>
      <c r="AI154" s="8"/>
    </row>
    <row r="155" spans="13:35" ht="15" customHeight="1">
      <c r="M155" s="90"/>
      <c r="T155" s="48"/>
      <c r="U155" s="48"/>
      <c r="V155" s="48"/>
      <c r="W155" s="48"/>
      <c r="X155" s="14"/>
      <c r="Y155" s="48"/>
      <c r="Z155" s="48"/>
      <c r="AA155" s="48"/>
      <c r="AF155" s="7"/>
      <c r="AG155" s="8"/>
      <c r="AH155" s="7"/>
      <c r="AI155" s="8"/>
    </row>
    <row r="156" spans="13:35" ht="15" customHeight="1">
      <c r="M156" s="90"/>
      <c r="T156" s="48"/>
      <c r="U156" s="48"/>
      <c r="V156" s="48"/>
      <c r="W156" s="48"/>
      <c r="X156" s="14"/>
      <c r="Y156" s="48"/>
      <c r="Z156" s="48"/>
      <c r="AA156" s="48"/>
      <c r="AF156" s="7"/>
      <c r="AG156" s="8"/>
      <c r="AH156" s="7"/>
      <c r="AI156" s="8"/>
    </row>
    <row r="157" spans="13:35" ht="15" customHeight="1">
      <c r="M157" s="90"/>
      <c r="T157" s="48"/>
      <c r="U157" s="48"/>
      <c r="V157" s="48"/>
      <c r="W157" s="48"/>
      <c r="X157" s="14"/>
      <c r="Y157" s="48"/>
      <c r="Z157" s="48"/>
      <c r="AA157" s="48"/>
      <c r="AF157" s="7"/>
      <c r="AG157" s="8"/>
      <c r="AH157" s="7"/>
      <c r="AI157" s="8"/>
    </row>
    <row r="158" spans="13:35" ht="15" customHeight="1">
      <c r="M158" s="90"/>
      <c r="T158" s="48"/>
      <c r="U158" s="48"/>
      <c r="V158" s="48"/>
      <c r="W158" s="48"/>
      <c r="X158" s="14"/>
      <c r="Y158" s="48"/>
      <c r="Z158" s="48"/>
      <c r="AA158" s="48"/>
      <c r="AF158" s="7"/>
      <c r="AG158" s="8"/>
      <c r="AH158" s="7"/>
      <c r="AI158" s="8"/>
    </row>
    <row r="159" spans="13:35" ht="15" customHeight="1">
      <c r="M159" s="90"/>
      <c r="T159" s="48"/>
      <c r="U159" s="48"/>
      <c r="V159" s="48"/>
      <c r="W159" s="48"/>
      <c r="X159" s="14"/>
      <c r="Y159" s="48"/>
      <c r="Z159" s="48"/>
      <c r="AA159" s="48"/>
      <c r="AF159" s="7"/>
      <c r="AG159" s="8"/>
      <c r="AH159" s="7"/>
      <c r="AI159" s="8"/>
    </row>
    <row r="160" spans="13:35" ht="15" customHeight="1">
      <c r="M160" s="90"/>
      <c r="T160" s="48"/>
      <c r="U160" s="48"/>
      <c r="V160" s="48"/>
      <c r="W160" s="48"/>
      <c r="X160" s="14"/>
      <c r="Y160" s="48"/>
      <c r="Z160" s="48"/>
      <c r="AA160" s="48"/>
      <c r="AF160" s="7"/>
      <c r="AG160" s="8"/>
      <c r="AH160" s="7"/>
      <c r="AI160" s="8"/>
    </row>
    <row r="161" spans="13:35" ht="15" customHeight="1">
      <c r="M161" s="90"/>
      <c r="T161" s="48"/>
      <c r="U161" s="48"/>
      <c r="V161" s="48"/>
      <c r="W161" s="48"/>
      <c r="X161" s="14"/>
      <c r="Y161" s="48"/>
      <c r="Z161" s="48"/>
      <c r="AA161" s="48"/>
      <c r="AF161" s="7"/>
      <c r="AG161" s="8"/>
      <c r="AH161" s="7"/>
      <c r="AI161" s="8"/>
    </row>
    <row r="162" spans="13:35" ht="15" customHeight="1">
      <c r="M162" s="90"/>
      <c r="T162" s="48"/>
      <c r="U162" s="48"/>
      <c r="V162" s="48"/>
      <c r="W162" s="48"/>
      <c r="X162" s="14"/>
      <c r="Y162" s="48"/>
      <c r="Z162" s="48"/>
      <c r="AA162" s="48"/>
      <c r="AF162" s="7"/>
      <c r="AG162" s="8"/>
      <c r="AH162" s="7"/>
      <c r="AI162" s="8"/>
    </row>
    <row r="163" spans="13:35" ht="15" customHeight="1">
      <c r="M163" s="90"/>
      <c r="T163" s="48"/>
      <c r="U163" s="48"/>
      <c r="V163" s="48"/>
      <c r="W163" s="48"/>
      <c r="X163" s="14"/>
      <c r="Y163" s="48"/>
      <c r="Z163" s="48"/>
      <c r="AA163" s="48"/>
      <c r="AF163" s="7"/>
      <c r="AG163" s="8"/>
      <c r="AH163" s="7"/>
      <c r="AI163" s="8"/>
    </row>
    <row r="164" spans="13:35" ht="15" customHeight="1">
      <c r="M164" s="90"/>
      <c r="T164" s="48"/>
      <c r="U164" s="48"/>
      <c r="V164" s="48"/>
      <c r="W164" s="48"/>
      <c r="X164" s="14"/>
      <c r="Y164" s="48"/>
      <c r="Z164" s="48"/>
      <c r="AA164" s="48"/>
      <c r="AF164" s="7"/>
      <c r="AG164" s="8"/>
      <c r="AH164" s="7"/>
      <c r="AI164" s="8"/>
    </row>
    <row r="165" spans="13:35" ht="15" customHeight="1">
      <c r="M165" s="90"/>
      <c r="T165" s="48"/>
      <c r="U165" s="48"/>
      <c r="V165" s="48"/>
      <c r="W165" s="48"/>
      <c r="X165" s="14"/>
      <c r="Y165" s="48"/>
      <c r="Z165" s="48"/>
      <c r="AA165" s="48"/>
      <c r="AF165" s="7"/>
      <c r="AG165" s="8"/>
      <c r="AH165" s="7"/>
      <c r="AI165" s="8"/>
    </row>
    <row r="166" spans="13:35" ht="15" customHeight="1">
      <c r="M166" s="90"/>
      <c r="T166" s="48"/>
      <c r="U166" s="48"/>
      <c r="V166" s="48"/>
      <c r="W166" s="48"/>
      <c r="X166" s="14"/>
      <c r="Y166" s="48"/>
      <c r="Z166" s="48"/>
      <c r="AA166" s="48"/>
      <c r="AF166" s="7"/>
      <c r="AG166" s="8"/>
      <c r="AH166" s="7"/>
      <c r="AI166" s="8"/>
    </row>
    <row r="167" spans="13:35" ht="15" customHeight="1">
      <c r="M167" s="90"/>
      <c r="T167" s="48"/>
      <c r="U167" s="48"/>
      <c r="V167" s="48"/>
      <c r="W167" s="48"/>
      <c r="X167" s="14"/>
      <c r="Y167" s="48"/>
      <c r="Z167" s="48"/>
      <c r="AA167" s="48"/>
      <c r="AF167" s="7"/>
      <c r="AG167" s="8"/>
      <c r="AH167" s="7"/>
      <c r="AI167" s="8"/>
    </row>
    <row r="168" spans="13:35" ht="15" customHeight="1">
      <c r="M168" s="90"/>
      <c r="T168" s="48"/>
      <c r="U168" s="48"/>
      <c r="V168" s="48"/>
      <c r="W168" s="48"/>
      <c r="X168" s="14"/>
      <c r="Y168" s="48"/>
      <c r="Z168" s="48"/>
      <c r="AA168" s="48"/>
      <c r="AF168" s="7"/>
      <c r="AG168" s="8"/>
      <c r="AH168" s="7"/>
      <c r="AI168" s="8"/>
    </row>
    <row r="169" spans="13:35" ht="15" customHeight="1">
      <c r="M169" s="90"/>
      <c r="T169" s="48"/>
      <c r="U169" s="48"/>
      <c r="V169" s="48"/>
      <c r="W169" s="48"/>
      <c r="X169" s="14"/>
      <c r="Y169" s="48"/>
      <c r="Z169" s="48"/>
      <c r="AA169" s="48"/>
      <c r="AF169" s="7"/>
      <c r="AG169" s="8"/>
      <c r="AH169" s="7"/>
      <c r="AI169" s="8"/>
    </row>
    <row r="170" spans="13:35" ht="15" customHeight="1">
      <c r="M170" s="90"/>
      <c r="T170" s="48"/>
      <c r="U170" s="48"/>
      <c r="V170" s="48"/>
      <c r="W170" s="48"/>
      <c r="X170" s="14"/>
      <c r="Y170" s="48"/>
      <c r="Z170" s="48"/>
      <c r="AA170" s="48"/>
      <c r="AF170" s="7"/>
      <c r="AG170" s="8"/>
      <c r="AH170" s="7"/>
      <c r="AI170" s="8"/>
    </row>
    <row r="171" spans="13:35" ht="15" customHeight="1">
      <c r="M171" s="90"/>
      <c r="T171" s="48"/>
      <c r="U171" s="48"/>
      <c r="V171" s="48"/>
      <c r="W171" s="48"/>
      <c r="X171" s="14"/>
      <c r="Y171" s="48"/>
      <c r="Z171" s="48"/>
      <c r="AA171" s="48"/>
      <c r="AF171" s="7"/>
      <c r="AG171" s="8"/>
      <c r="AH171" s="7"/>
      <c r="AI171" s="8"/>
    </row>
    <row r="172" spans="13:35" ht="15" customHeight="1">
      <c r="M172" s="90"/>
      <c r="T172" s="48"/>
      <c r="U172" s="48"/>
      <c r="V172" s="48"/>
      <c r="W172" s="48"/>
      <c r="X172" s="14"/>
      <c r="Y172" s="48"/>
      <c r="Z172" s="48"/>
      <c r="AA172" s="48"/>
      <c r="AF172" s="7"/>
      <c r="AG172" s="8"/>
      <c r="AH172" s="7"/>
      <c r="AI172" s="8"/>
    </row>
    <row r="173" spans="13:35" ht="15" customHeight="1">
      <c r="M173" s="90"/>
      <c r="T173" s="48"/>
      <c r="U173" s="48"/>
      <c r="V173" s="48"/>
      <c r="W173" s="48"/>
      <c r="X173" s="14"/>
      <c r="Y173" s="48"/>
      <c r="Z173" s="48"/>
      <c r="AA173" s="48"/>
      <c r="AF173" s="7"/>
      <c r="AG173" s="8"/>
      <c r="AH173" s="7"/>
      <c r="AI173" s="8"/>
    </row>
    <row r="174" spans="13:35" ht="15" customHeight="1">
      <c r="M174" s="90"/>
      <c r="T174" s="48"/>
      <c r="U174" s="48"/>
      <c r="V174" s="48"/>
      <c r="W174" s="48"/>
      <c r="X174" s="14"/>
      <c r="Y174" s="48"/>
      <c r="Z174" s="48"/>
      <c r="AA174" s="48"/>
      <c r="AF174" s="7"/>
      <c r="AG174" s="8"/>
      <c r="AH174" s="7"/>
      <c r="AI174" s="8"/>
    </row>
    <row r="175" spans="13:35" ht="15" customHeight="1">
      <c r="M175" s="90"/>
      <c r="T175" s="48"/>
      <c r="U175" s="48"/>
      <c r="V175" s="48"/>
      <c r="W175" s="48"/>
      <c r="X175" s="14"/>
      <c r="Y175" s="48"/>
      <c r="Z175" s="48"/>
      <c r="AA175" s="48"/>
      <c r="AF175" s="7"/>
      <c r="AG175" s="8"/>
      <c r="AH175" s="7"/>
      <c r="AI175" s="8"/>
    </row>
    <row r="176" spans="13:35" ht="15" customHeight="1">
      <c r="M176" s="90"/>
      <c r="T176" s="48"/>
      <c r="U176" s="48"/>
      <c r="V176" s="48"/>
      <c r="W176" s="48"/>
      <c r="X176" s="14"/>
      <c r="Y176" s="48"/>
      <c r="Z176" s="48"/>
      <c r="AA176" s="48"/>
      <c r="AF176" s="7"/>
      <c r="AG176" s="8"/>
      <c r="AH176" s="7"/>
      <c r="AI176" s="8"/>
    </row>
    <row r="177" spans="13:35" ht="15" customHeight="1">
      <c r="M177" s="90"/>
      <c r="T177" s="48"/>
      <c r="U177" s="48"/>
      <c r="V177" s="48"/>
      <c r="W177" s="48"/>
      <c r="X177" s="14"/>
      <c r="Y177" s="48"/>
      <c r="Z177" s="48"/>
      <c r="AA177" s="48"/>
      <c r="AF177" s="7"/>
      <c r="AG177" s="8"/>
      <c r="AH177" s="7"/>
      <c r="AI177" s="8"/>
    </row>
    <row r="178" spans="13:35" ht="15" customHeight="1">
      <c r="M178" s="90"/>
      <c r="T178" s="48"/>
      <c r="U178" s="48"/>
      <c r="V178" s="48"/>
      <c r="W178" s="48"/>
      <c r="X178" s="14"/>
      <c r="Y178" s="48"/>
      <c r="Z178" s="48"/>
      <c r="AA178" s="48"/>
      <c r="AF178" s="7"/>
      <c r="AG178" s="8"/>
      <c r="AH178" s="7"/>
      <c r="AI178" s="8"/>
    </row>
    <row r="179" spans="13:35" ht="15" customHeight="1">
      <c r="M179" s="90"/>
      <c r="T179" s="48"/>
      <c r="U179" s="48"/>
      <c r="V179" s="48"/>
      <c r="W179" s="48"/>
      <c r="X179" s="14"/>
      <c r="Y179" s="48"/>
      <c r="Z179" s="48"/>
      <c r="AA179" s="48"/>
      <c r="AF179" s="7"/>
      <c r="AG179" s="8"/>
      <c r="AH179" s="7"/>
      <c r="AI179" s="8"/>
    </row>
    <row r="180" spans="13:35" ht="15" customHeight="1">
      <c r="M180" s="90"/>
      <c r="T180" s="48"/>
      <c r="U180" s="48"/>
      <c r="V180" s="48"/>
      <c r="W180" s="48"/>
      <c r="X180" s="14"/>
      <c r="Y180" s="48"/>
      <c r="Z180" s="48"/>
      <c r="AA180" s="48"/>
      <c r="AF180" s="7"/>
      <c r="AG180" s="8"/>
      <c r="AH180" s="7"/>
      <c r="AI180" s="8"/>
    </row>
    <row r="181" spans="13:35" ht="15" customHeight="1">
      <c r="M181" s="90"/>
      <c r="T181" s="48"/>
      <c r="U181" s="48"/>
      <c r="V181" s="48"/>
      <c r="W181" s="48"/>
      <c r="X181" s="14"/>
      <c r="Y181" s="48"/>
      <c r="Z181" s="48"/>
      <c r="AA181" s="48"/>
      <c r="AF181" s="7"/>
      <c r="AG181" s="8"/>
      <c r="AH181" s="7"/>
      <c r="AI181" s="8"/>
    </row>
    <row r="182" spans="13:35" ht="15" customHeight="1">
      <c r="M182" s="90"/>
      <c r="T182" s="48"/>
      <c r="U182" s="48"/>
      <c r="V182" s="48"/>
      <c r="W182" s="48"/>
      <c r="X182" s="14"/>
      <c r="Y182" s="48"/>
      <c r="Z182" s="48"/>
      <c r="AA182" s="48"/>
      <c r="AF182" s="7"/>
      <c r="AG182" s="8"/>
      <c r="AH182" s="7"/>
      <c r="AI182" s="8"/>
    </row>
    <row r="183" spans="13:35" ht="15" customHeight="1">
      <c r="M183" s="90"/>
      <c r="T183" s="48"/>
      <c r="U183" s="48"/>
      <c r="V183" s="48"/>
      <c r="W183" s="48"/>
      <c r="X183" s="14"/>
      <c r="Y183" s="48"/>
      <c r="Z183" s="48"/>
      <c r="AA183" s="48"/>
      <c r="AF183" s="7"/>
      <c r="AG183" s="8"/>
      <c r="AH183" s="7"/>
      <c r="AI183" s="8"/>
    </row>
    <row r="184" spans="13:35" ht="15" customHeight="1">
      <c r="M184" s="90"/>
      <c r="T184" s="48"/>
      <c r="U184" s="48"/>
      <c r="V184" s="48"/>
      <c r="W184" s="48"/>
      <c r="X184" s="14"/>
      <c r="Y184" s="48"/>
      <c r="Z184" s="48"/>
      <c r="AA184" s="48"/>
      <c r="AF184" s="7"/>
      <c r="AG184" s="8"/>
      <c r="AH184" s="7"/>
      <c r="AI184" s="8"/>
    </row>
    <row r="185" spans="13:35" ht="15" customHeight="1">
      <c r="M185" s="90"/>
      <c r="T185" s="48"/>
      <c r="U185" s="48"/>
      <c r="V185" s="48"/>
      <c r="W185" s="48"/>
      <c r="X185" s="14"/>
      <c r="Y185" s="48"/>
      <c r="Z185" s="48"/>
      <c r="AA185" s="48"/>
      <c r="AF185" s="7"/>
      <c r="AG185" s="8"/>
      <c r="AH185" s="7"/>
      <c r="AI185" s="8"/>
    </row>
    <row r="186" spans="13:35" ht="15" customHeight="1">
      <c r="M186" s="90"/>
      <c r="T186" s="48"/>
      <c r="U186" s="48"/>
      <c r="V186" s="48"/>
      <c r="W186" s="48"/>
      <c r="X186" s="14"/>
      <c r="Y186" s="48"/>
      <c r="Z186" s="48"/>
      <c r="AA186" s="48"/>
      <c r="AF186" s="7"/>
      <c r="AG186" s="8"/>
      <c r="AH186" s="7"/>
      <c r="AI186" s="8"/>
    </row>
    <row r="187" spans="13:35" ht="15" customHeight="1">
      <c r="M187" s="90"/>
      <c r="T187" s="48"/>
      <c r="U187" s="48"/>
      <c r="V187" s="48"/>
      <c r="W187" s="48"/>
      <c r="X187" s="14"/>
      <c r="Y187" s="48"/>
      <c r="Z187" s="48"/>
      <c r="AA187" s="48"/>
      <c r="AF187" s="7"/>
      <c r="AG187" s="8"/>
      <c r="AH187" s="7"/>
      <c r="AI187" s="8"/>
    </row>
    <row r="188" spans="13:35" ht="15" customHeight="1">
      <c r="M188" s="90"/>
      <c r="T188" s="48"/>
      <c r="U188" s="48"/>
      <c r="V188" s="48"/>
      <c r="W188" s="48"/>
      <c r="X188" s="14"/>
      <c r="Y188" s="48"/>
      <c r="Z188" s="48"/>
      <c r="AA188" s="48"/>
      <c r="AF188" s="7"/>
      <c r="AG188" s="8"/>
      <c r="AH188" s="7"/>
      <c r="AI188" s="8"/>
    </row>
    <row r="189" spans="13:35" ht="15" customHeight="1">
      <c r="M189" s="90"/>
      <c r="T189" s="48"/>
      <c r="U189" s="48"/>
      <c r="V189" s="48"/>
      <c r="W189" s="48"/>
      <c r="X189" s="14"/>
      <c r="Y189" s="48"/>
      <c r="Z189" s="48"/>
      <c r="AA189" s="48"/>
      <c r="AF189" s="7"/>
      <c r="AG189" s="8"/>
      <c r="AH189" s="7"/>
      <c r="AI189" s="8"/>
    </row>
    <row r="190" spans="13:35" ht="15" customHeight="1">
      <c r="M190" s="90"/>
      <c r="T190" s="48"/>
      <c r="U190" s="48"/>
      <c r="V190" s="48"/>
      <c r="W190" s="48"/>
      <c r="X190" s="14"/>
      <c r="Y190" s="48"/>
      <c r="Z190" s="48"/>
      <c r="AA190" s="48"/>
      <c r="AF190" s="7"/>
      <c r="AG190" s="8"/>
      <c r="AH190" s="7"/>
      <c r="AI190" s="8"/>
    </row>
    <row r="191" spans="13:35" ht="15" customHeight="1">
      <c r="M191" s="90"/>
      <c r="T191" s="48"/>
      <c r="U191" s="48"/>
      <c r="V191" s="48"/>
      <c r="W191" s="48"/>
      <c r="X191" s="14"/>
      <c r="Y191" s="48"/>
      <c r="Z191" s="48"/>
      <c r="AA191" s="48"/>
      <c r="AF191" s="7"/>
      <c r="AG191" s="8"/>
      <c r="AH191" s="7"/>
      <c r="AI191" s="8"/>
    </row>
    <row r="192" spans="13:35" ht="15" customHeight="1">
      <c r="M192" s="90"/>
      <c r="T192" s="48"/>
      <c r="U192" s="48"/>
      <c r="V192" s="48"/>
      <c r="W192" s="48"/>
      <c r="X192" s="14"/>
      <c r="Y192" s="48"/>
      <c r="Z192" s="48"/>
      <c r="AA192" s="48"/>
      <c r="AF192" s="7"/>
      <c r="AG192" s="8"/>
      <c r="AH192" s="7"/>
      <c r="AI192" s="8"/>
    </row>
    <row r="193" spans="13:35" ht="15" customHeight="1">
      <c r="M193" s="90"/>
      <c r="T193" s="48"/>
      <c r="U193" s="48"/>
      <c r="V193" s="48"/>
      <c r="W193" s="48"/>
      <c r="X193" s="14"/>
      <c r="Y193" s="48"/>
      <c r="Z193" s="48"/>
      <c r="AA193" s="48"/>
      <c r="AF193" s="7"/>
      <c r="AG193" s="8"/>
      <c r="AH193" s="7"/>
      <c r="AI193" s="8"/>
    </row>
    <row r="194" spans="13:35" ht="15" customHeight="1">
      <c r="M194" s="90"/>
      <c r="T194" s="48"/>
      <c r="U194" s="48"/>
      <c r="V194" s="48"/>
      <c r="W194" s="48"/>
      <c r="X194" s="14"/>
      <c r="Y194" s="48"/>
      <c r="Z194" s="48"/>
      <c r="AA194" s="48"/>
      <c r="AF194" s="7"/>
      <c r="AG194" s="8"/>
      <c r="AH194" s="7"/>
      <c r="AI194" s="8"/>
    </row>
    <row r="195" spans="13:35" ht="15" customHeight="1">
      <c r="M195" s="90"/>
      <c r="T195" s="48"/>
      <c r="U195" s="48"/>
      <c r="V195" s="48"/>
      <c r="W195" s="48"/>
      <c r="X195" s="14"/>
      <c r="Y195" s="48"/>
      <c r="Z195" s="48"/>
      <c r="AA195" s="48"/>
      <c r="AF195" s="7"/>
      <c r="AG195" s="8"/>
      <c r="AH195" s="7"/>
      <c r="AI195" s="8"/>
    </row>
    <row r="196" spans="13:35" ht="15" customHeight="1">
      <c r="M196" s="90"/>
      <c r="T196" s="48"/>
      <c r="U196" s="48"/>
      <c r="V196" s="48"/>
      <c r="W196" s="48"/>
      <c r="X196" s="14"/>
      <c r="Y196" s="48"/>
      <c r="Z196" s="48"/>
      <c r="AA196" s="48"/>
      <c r="AF196" s="7"/>
      <c r="AG196" s="8"/>
      <c r="AH196" s="7"/>
      <c r="AI196" s="8"/>
    </row>
    <row r="197" spans="13:35" ht="15" customHeight="1">
      <c r="M197" s="90"/>
      <c r="T197" s="48"/>
      <c r="U197" s="48"/>
      <c r="V197" s="48"/>
      <c r="W197" s="48"/>
      <c r="X197" s="14"/>
      <c r="Y197" s="48"/>
      <c r="Z197" s="48"/>
      <c r="AA197" s="48"/>
      <c r="AF197" s="7"/>
      <c r="AG197" s="8"/>
      <c r="AH197" s="7"/>
      <c r="AI197" s="8"/>
    </row>
    <row r="198" spans="13:35" ht="15" customHeight="1">
      <c r="M198" s="90"/>
      <c r="T198" s="48"/>
      <c r="U198" s="48"/>
      <c r="V198" s="48"/>
      <c r="W198" s="48"/>
      <c r="X198" s="14"/>
      <c r="Y198" s="48"/>
      <c r="Z198" s="48"/>
      <c r="AA198" s="48"/>
      <c r="AF198" s="7"/>
      <c r="AG198" s="8"/>
      <c r="AH198" s="7"/>
      <c r="AI198" s="8"/>
    </row>
    <row r="199" spans="13:35">
      <c r="T199" s="48"/>
      <c r="U199" s="48"/>
      <c r="V199" s="48"/>
      <c r="W199" s="48"/>
      <c r="X199" s="14"/>
      <c r="Y199" s="48"/>
      <c r="Z199" s="48"/>
      <c r="AA199" s="48"/>
      <c r="AF199" s="7"/>
      <c r="AG199" s="8"/>
      <c r="AH199" s="7"/>
      <c r="AI199" s="8"/>
    </row>
    <row r="200" spans="13:35">
      <c r="T200" s="48"/>
      <c r="U200" s="48"/>
      <c r="V200" s="48"/>
      <c r="W200" s="48"/>
      <c r="X200" s="14"/>
      <c r="Y200" s="48"/>
      <c r="Z200" s="48"/>
      <c r="AA200" s="48"/>
      <c r="AF200" s="7"/>
      <c r="AG200" s="8"/>
      <c r="AH200" s="7"/>
      <c r="AI200" s="8"/>
    </row>
    <row r="201" spans="13:35">
      <c r="T201" s="48"/>
      <c r="U201" s="48"/>
      <c r="V201" s="48"/>
      <c r="W201" s="48"/>
      <c r="X201" s="14"/>
      <c r="Y201" s="48"/>
      <c r="Z201" s="48"/>
      <c r="AA201" s="48"/>
      <c r="AF201" s="7"/>
      <c r="AG201" s="8"/>
      <c r="AH201" s="7"/>
      <c r="AI201" s="8"/>
    </row>
    <row r="202" spans="13:35">
      <c r="T202" s="48"/>
      <c r="U202" s="48"/>
      <c r="V202" s="48"/>
      <c r="W202" s="48"/>
      <c r="X202" s="14"/>
      <c r="Y202" s="48"/>
      <c r="Z202" s="48"/>
      <c r="AA202" s="48"/>
      <c r="AF202" s="7"/>
      <c r="AG202" s="8"/>
      <c r="AH202" s="7"/>
      <c r="AI202" s="8"/>
    </row>
    <row r="203" spans="13:35">
      <c r="T203" s="48"/>
      <c r="U203" s="48"/>
      <c r="V203" s="48"/>
      <c r="W203" s="48"/>
      <c r="X203" s="14"/>
      <c r="Y203" s="48"/>
      <c r="Z203" s="48"/>
      <c r="AA203" s="48"/>
      <c r="AF203" s="7"/>
      <c r="AG203" s="8"/>
      <c r="AH203" s="7"/>
      <c r="AI203" s="8"/>
    </row>
    <row r="204" spans="13:35">
      <c r="T204" s="48"/>
      <c r="U204" s="48"/>
      <c r="V204" s="48"/>
      <c r="W204" s="48"/>
      <c r="X204" s="14"/>
      <c r="Y204" s="48"/>
      <c r="Z204" s="48"/>
      <c r="AA204" s="48"/>
      <c r="AF204" s="7"/>
      <c r="AG204" s="8"/>
      <c r="AH204" s="7"/>
      <c r="AI204" s="8"/>
    </row>
    <row r="205" spans="13:35">
      <c r="T205" s="48"/>
      <c r="U205" s="48"/>
      <c r="V205" s="48"/>
      <c r="W205" s="48"/>
      <c r="X205" s="14"/>
      <c r="Y205" s="48"/>
      <c r="Z205" s="48"/>
      <c r="AA205" s="48"/>
      <c r="AF205" s="7"/>
      <c r="AG205" s="8"/>
      <c r="AH205" s="7"/>
      <c r="AI205" s="8"/>
    </row>
    <row r="206" spans="13:35">
      <c r="T206" s="48"/>
      <c r="U206" s="48"/>
      <c r="V206" s="48"/>
      <c r="W206" s="48"/>
      <c r="X206" s="14"/>
      <c r="Y206" s="48"/>
      <c r="Z206" s="48"/>
      <c r="AA206" s="48"/>
      <c r="AF206" s="7"/>
      <c r="AG206" s="8"/>
      <c r="AH206" s="7"/>
      <c r="AI206" s="8"/>
    </row>
    <row r="207" spans="13:35">
      <c r="T207" s="48"/>
      <c r="U207" s="48"/>
      <c r="V207" s="48"/>
      <c r="W207" s="48"/>
      <c r="X207" s="14"/>
      <c r="Y207" s="48"/>
      <c r="Z207" s="48"/>
      <c r="AA207" s="48"/>
      <c r="AF207" s="7"/>
      <c r="AG207" s="8"/>
      <c r="AH207" s="7"/>
      <c r="AI207" s="8"/>
    </row>
    <row r="208" spans="13:35">
      <c r="T208" s="48"/>
      <c r="U208" s="48"/>
      <c r="V208" s="48"/>
      <c r="W208" s="48"/>
      <c r="X208" s="14"/>
      <c r="Y208" s="48"/>
      <c r="Z208" s="48"/>
      <c r="AA208" s="48"/>
      <c r="AF208" s="7"/>
      <c r="AG208" s="8"/>
      <c r="AH208" s="7"/>
      <c r="AI208" s="8"/>
    </row>
    <row r="209" spans="20:35">
      <c r="T209" s="48"/>
      <c r="U209" s="48"/>
      <c r="V209" s="48"/>
      <c r="W209" s="48"/>
      <c r="X209" s="14"/>
      <c r="Y209" s="48"/>
      <c r="Z209" s="48"/>
      <c r="AA209" s="48"/>
      <c r="AF209" s="7"/>
      <c r="AG209" s="8"/>
      <c r="AH209" s="7"/>
      <c r="AI209" s="8"/>
    </row>
    <row r="210" spans="20:35">
      <c r="T210" s="48"/>
      <c r="U210" s="48"/>
      <c r="V210" s="48"/>
      <c r="W210" s="48"/>
      <c r="X210" s="14"/>
      <c r="Y210" s="48"/>
      <c r="Z210" s="48"/>
      <c r="AA210" s="48"/>
      <c r="AF210" s="7"/>
      <c r="AG210" s="8"/>
      <c r="AH210" s="7"/>
      <c r="AI210" s="8"/>
    </row>
    <row r="211" spans="20:35">
      <c r="T211" s="48"/>
      <c r="U211" s="48"/>
      <c r="V211" s="48"/>
      <c r="W211" s="48"/>
      <c r="X211" s="14"/>
      <c r="Y211" s="48"/>
      <c r="Z211" s="48"/>
      <c r="AA211" s="48"/>
      <c r="AF211" s="7"/>
      <c r="AG211" s="8"/>
      <c r="AH211" s="7"/>
      <c r="AI211" s="8"/>
    </row>
    <row r="212" spans="20:35">
      <c r="T212" s="48"/>
      <c r="U212" s="48"/>
      <c r="V212" s="48"/>
      <c r="W212" s="48"/>
      <c r="X212" s="14"/>
      <c r="Y212" s="48"/>
      <c r="Z212" s="48"/>
      <c r="AA212" s="48"/>
      <c r="AF212" s="7"/>
      <c r="AG212" s="8"/>
      <c r="AH212" s="7"/>
      <c r="AI212" s="8"/>
    </row>
    <row r="213" spans="20:35">
      <c r="T213" s="48"/>
      <c r="U213" s="48"/>
      <c r="V213" s="48"/>
      <c r="W213" s="48"/>
      <c r="X213" s="14"/>
      <c r="Y213" s="48"/>
      <c r="Z213" s="48"/>
      <c r="AA213" s="48"/>
      <c r="AF213" s="7"/>
      <c r="AG213" s="8"/>
      <c r="AH213" s="7"/>
      <c r="AI213" s="8"/>
    </row>
    <row r="214" spans="20:35">
      <c r="T214" s="48"/>
      <c r="U214" s="48"/>
      <c r="V214" s="48"/>
      <c r="W214" s="48"/>
      <c r="X214" s="14"/>
      <c r="Y214" s="48"/>
      <c r="Z214" s="48"/>
      <c r="AA214" s="48"/>
      <c r="AF214" s="7"/>
      <c r="AG214" s="8"/>
      <c r="AH214" s="7"/>
      <c r="AI214" s="8"/>
    </row>
    <row r="215" spans="20:35">
      <c r="T215" s="48"/>
      <c r="U215" s="48"/>
      <c r="V215" s="48"/>
      <c r="W215" s="48"/>
      <c r="X215" s="14"/>
      <c r="Y215" s="48"/>
      <c r="Z215" s="48"/>
      <c r="AA215" s="48"/>
      <c r="AF215" s="7"/>
      <c r="AG215" s="8"/>
      <c r="AH215" s="7"/>
      <c r="AI215" s="8"/>
    </row>
    <row r="216" spans="20:35">
      <c r="T216" s="48"/>
      <c r="U216" s="48"/>
      <c r="V216" s="48"/>
      <c r="W216" s="48"/>
      <c r="X216" s="14"/>
      <c r="Y216" s="48"/>
      <c r="Z216" s="48"/>
      <c r="AA216" s="48"/>
      <c r="AF216" s="7"/>
      <c r="AG216" s="8"/>
      <c r="AH216" s="7"/>
      <c r="AI216" s="8"/>
    </row>
    <row r="217" spans="20:35">
      <c r="T217" s="48"/>
      <c r="U217" s="48"/>
      <c r="V217" s="48"/>
      <c r="W217" s="48"/>
      <c r="X217" s="14"/>
      <c r="Y217" s="48"/>
      <c r="Z217" s="48"/>
      <c r="AA217" s="48"/>
      <c r="AF217" s="7"/>
      <c r="AG217" s="8"/>
      <c r="AH217" s="7"/>
      <c r="AI217" s="8"/>
    </row>
    <row r="218" spans="20:35">
      <c r="T218" s="48"/>
      <c r="U218" s="48"/>
      <c r="V218" s="48"/>
      <c r="W218" s="48"/>
      <c r="X218" s="14"/>
      <c r="Y218" s="48"/>
      <c r="Z218" s="48"/>
      <c r="AA218" s="48"/>
      <c r="AF218" s="7"/>
      <c r="AG218" s="8"/>
      <c r="AH218" s="7"/>
      <c r="AI218" s="8"/>
    </row>
    <row r="219" spans="20:35">
      <c r="T219" s="48"/>
      <c r="U219" s="48"/>
      <c r="V219" s="48"/>
      <c r="W219" s="48"/>
      <c r="X219" s="14"/>
      <c r="Y219" s="48"/>
      <c r="Z219" s="48"/>
      <c r="AA219" s="48"/>
      <c r="AF219" s="7"/>
      <c r="AG219" s="8"/>
      <c r="AH219" s="7"/>
      <c r="AI219" s="8"/>
    </row>
    <row r="220" spans="20:35">
      <c r="T220" s="48"/>
      <c r="U220" s="48"/>
      <c r="V220" s="48"/>
      <c r="W220" s="48"/>
      <c r="X220" s="14"/>
      <c r="Y220" s="48"/>
      <c r="Z220" s="48"/>
      <c r="AA220" s="48"/>
      <c r="AF220" s="7"/>
      <c r="AG220" s="8"/>
      <c r="AH220" s="7"/>
      <c r="AI220" s="8"/>
    </row>
    <row r="221" spans="20:35">
      <c r="T221" s="48"/>
      <c r="U221" s="48"/>
      <c r="V221" s="48"/>
      <c r="W221" s="48"/>
      <c r="X221" s="14"/>
      <c r="Y221" s="48"/>
      <c r="Z221" s="48"/>
      <c r="AA221" s="48"/>
      <c r="AF221" s="7"/>
      <c r="AG221" s="8"/>
      <c r="AH221" s="7"/>
      <c r="AI221" s="8"/>
    </row>
    <row r="222" spans="20:35">
      <c r="T222" s="48"/>
      <c r="U222" s="48"/>
      <c r="V222" s="48"/>
      <c r="W222" s="48"/>
      <c r="X222" s="14"/>
      <c r="Y222" s="48"/>
      <c r="Z222" s="48"/>
      <c r="AA222" s="48"/>
      <c r="AF222" s="7"/>
      <c r="AG222" s="8"/>
      <c r="AH222" s="7"/>
      <c r="AI222" s="8"/>
    </row>
    <row r="223" spans="20:35">
      <c r="T223" s="48"/>
      <c r="U223" s="48"/>
      <c r="V223" s="48"/>
      <c r="W223" s="48"/>
      <c r="X223" s="14"/>
      <c r="Y223" s="48"/>
      <c r="Z223" s="48"/>
      <c r="AA223" s="48"/>
      <c r="AF223" s="7"/>
      <c r="AG223" s="8"/>
      <c r="AH223" s="7"/>
      <c r="AI223" s="8"/>
    </row>
    <row r="224" spans="20:35">
      <c r="T224" s="48"/>
      <c r="U224" s="48"/>
      <c r="V224" s="48"/>
      <c r="W224" s="48"/>
      <c r="X224" s="14"/>
      <c r="Y224" s="48"/>
      <c r="Z224" s="48"/>
      <c r="AA224" s="48"/>
      <c r="AF224" s="7"/>
      <c r="AG224" s="8"/>
      <c r="AH224" s="7"/>
      <c r="AI224" s="8"/>
    </row>
    <row r="225" spans="20:35">
      <c r="T225" s="48"/>
      <c r="U225" s="48"/>
      <c r="V225" s="48"/>
      <c r="W225" s="48"/>
      <c r="X225" s="14"/>
      <c r="Y225" s="48"/>
      <c r="Z225" s="48"/>
      <c r="AA225" s="48"/>
      <c r="AF225" s="7"/>
      <c r="AG225" s="8"/>
      <c r="AH225" s="7"/>
      <c r="AI225" s="8"/>
    </row>
    <row r="226" spans="20:35">
      <c r="T226" s="48"/>
      <c r="U226" s="48"/>
      <c r="V226" s="48"/>
      <c r="W226" s="48"/>
      <c r="X226" s="14"/>
      <c r="Y226" s="48"/>
      <c r="Z226" s="48"/>
      <c r="AA226" s="48"/>
      <c r="AF226" s="7"/>
      <c r="AG226" s="8"/>
      <c r="AH226" s="7"/>
      <c r="AI226" s="8"/>
    </row>
    <row r="227" spans="20:35">
      <c r="T227" s="48"/>
      <c r="U227" s="48"/>
      <c r="V227" s="48"/>
      <c r="W227" s="48"/>
      <c r="X227" s="14"/>
      <c r="Y227" s="48"/>
      <c r="Z227" s="48"/>
      <c r="AA227" s="48"/>
      <c r="AF227" s="7"/>
      <c r="AG227" s="8"/>
      <c r="AH227" s="7"/>
      <c r="AI227" s="8"/>
    </row>
    <row r="228" spans="20:35">
      <c r="T228" s="48"/>
      <c r="U228" s="48"/>
      <c r="V228" s="48"/>
      <c r="W228" s="48"/>
      <c r="X228" s="14"/>
      <c r="Y228" s="48"/>
      <c r="Z228" s="48"/>
      <c r="AA228" s="48"/>
      <c r="AF228" s="7"/>
      <c r="AG228" s="8"/>
      <c r="AH228" s="7"/>
      <c r="AI228" s="8"/>
    </row>
    <row r="229" spans="20:35">
      <c r="T229" s="48"/>
      <c r="U229" s="48"/>
      <c r="V229" s="48"/>
      <c r="W229" s="48"/>
      <c r="X229" s="14"/>
      <c r="Y229" s="48"/>
      <c r="Z229" s="48"/>
      <c r="AA229" s="48"/>
      <c r="AF229" s="7"/>
      <c r="AG229" s="8"/>
      <c r="AH229" s="7"/>
      <c r="AI229" s="8"/>
    </row>
    <row r="230" spans="20:35">
      <c r="T230" s="48"/>
      <c r="U230" s="48"/>
      <c r="V230" s="48"/>
      <c r="W230" s="48"/>
      <c r="X230" s="14"/>
      <c r="Y230" s="48"/>
      <c r="Z230" s="48"/>
      <c r="AA230" s="48"/>
      <c r="AF230" s="7"/>
      <c r="AG230" s="8"/>
      <c r="AH230" s="7"/>
      <c r="AI230" s="8"/>
    </row>
    <row r="231" spans="20:35">
      <c r="T231" s="48"/>
      <c r="U231" s="48"/>
      <c r="V231" s="48"/>
      <c r="W231" s="48"/>
      <c r="X231" s="14"/>
      <c r="Y231" s="48"/>
      <c r="Z231" s="48"/>
      <c r="AA231" s="48"/>
      <c r="AF231" s="7"/>
      <c r="AG231" s="8"/>
      <c r="AH231" s="7"/>
      <c r="AI231" s="8"/>
    </row>
    <row r="232" spans="20:35">
      <c r="T232" s="48"/>
      <c r="U232" s="48"/>
      <c r="V232" s="48"/>
      <c r="W232" s="48"/>
      <c r="X232" s="14"/>
      <c r="Y232" s="48"/>
      <c r="Z232" s="48"/>
      <c r="AA232" s="48"/>
      <c r="AF232" s="7"/>
      <c r="AG232" s="8"/>
      <c r="AH232" s="7"/>
      <c r="AI232" s="8"/>
    </row>
    <row r="233" spans="20:35">
      <c r="T233" s="48"/>
      <c r="U233" s="48"/>
      <c r="V233" s="48"/>
      <c r="W233" s="48"/>
      <c r="X233" s="14"/>
      <c r="Y233" s="48"/>
      <c r="Z233" s="48"/>
      <c r="AA233" s="48"/>
      <c r="AF233" s="7"/>
      <c r="AG233" s="8"/>
      <c r="AH233" s="7"/>
      <c r="AI233" s="8"/>
    </row>
    <row r="234" spans="20:35">
      <c r="T234" s="48"/>
      <c r="U234" s="48"/>
      <c r="V234" s="48"/>
      <c r="W234" s="48"/>
      <c r="X234" s="14"/>
      <c r="Y234" s="48"/>
      <c r="Z234" s="48"/>
      <c r="AA234" s="48"/>
      <c r="AF234" s="7"/>
      <c r="AG234" s="8"/>
      <c r="AH234" s="7"/>
      <c r="AI234" s="8"/>
    </row>
    <row r="235" spans="20:35">
      <c r="T235" s="48"/>
      <c r="U235" s="48"/>
      <c r="V235" s="48"/>
      <c r="W235" s="48"/>
      <c r="X235" s="14"/>
      <c r="Y235" s="48"/>
      <c r="Z235" s="48"/>
      <c r="AA235" s="48"/>
      <c r="AF235" s="7"/>
      <c r="AG235" s="8"/>
      <c r="AH235" s="7"/>
      <c r="AI235" s="8"/>
    </row>
    <row r="236" spans="20:35">
      <c r="T236" s="48"/>
      <c r="U236" s="48"/>
      <c r="V236" s="48"/>
      <c r="W236" s="48"/>
      <c r="X236" s="14"/>
      <c r="Y236" s="48"/>
      <c r="Z236" s="48"/>
      <c r="AA236" s="48"/>
      <c r="AF236" s="7"/>
      <c r="AG236" s="8"/>
      <c r="AH236" s="7"/>
      <c r="AI236" s="8"/>
    </row>
    <row r="237" spans="20:35">
      <c r="T237" s="48"/>
      <c r="U237" s="48"/>
      <c r="V237" s="48"/>
      <c r="W237" s="48"/>
      <c r="X237" s="14"/>
      <c r="Y237" s="48"/>
      <c r="Z237" s="48"/>
      <c r="AA237" s="48"/>
      <c r="AF237" s="7"/>
      <c r="AG237" s="8"/>
      <c r="AH237" s="7"/>
      <c r="AI237" s="8"/>
    </row>
    <row r="238" spans="20:35">
      <c r="T238" s="48"/>
      <c r="U238" s="48"/>
      <c r="V238" s="48"/>
      <c r="W238" s="48"/>
      <c r="X238" s="14"/>
      <c r="Y238" s="48"/>
      <c r="Z238" s="48"/>
      <c r="AA238" s="48"/>
      <c r="AF238" s="7"/>
      <c r="AG238" s="8"/>
      <c r="AH238" s="7"/>
      <c r="AI238" s="8"/>
    </row>
    <row r="239" spans="20:35">
      <c r="T239" s="48"/>
      <c r="U239" s="48"/>
      <c r="V239" s="48"/>
      <c r="W239" s="48"/>
      <c r="X239" s="14"/>
      <c r="Y239" s="48"/>
      <c r="Z239" s="48"/>
      <c r="AA239" s="48"/>
      <c r="AF239" s="7"/>
      <c r="AG239" s="8"/>
      <c r="AH239" s="7"/>
      <c r="AI239" s="8"/>
    </row>
    <row r="240" spans="20:35">
      <c r="T240" s="48"/>
      <c r="U240" s="48"/>
      <c r="V240" s="48"/>
      <c r="W240" s="48"/>
      <c r="X240" s="14"/>
      <c r="Y240" s="48"/>
      <c r="Z240" s="48"/>
      <c r="AA240" s="48"/>
      <c r="AF240" s="7"/>
      <c r="AG240" s="8"/>
      <c r="AH240" s="7"/>
      <c r="AI240" s="8"/>
    </row>
    <row r="241" spans="20:35">
      <c r="T241" s="48"/>
      <c r="U241" s="48"/>
      <c r="V241" s="48"/>
      <c r="W241" s="48"/>
      <c r="X241" s="14"/>
      <c r="Y241" s="48"/>
      <c r="Z241" s="48"/>
      <c r="AA241" s="48"/>
      <c r="AF241" s="7"/>
      <c r="AG241" s="8"/>
      <c r="AH241" s="7"/>
      <c r="AI241" s="8"/>
    </row>
    <row r="242" spans="20:35">
      <c r="T242" s="48"/>
      <c r="U242" s="48"/>
      <c r="V242" s="48"/>
      <c r="W242" s="48"/>
      <c r="X242" s="14"/>
      <c r="Y242" s="48"/>
      <c r="Z242" s="48"/>
      <c r="AA242" s="48"/>
      <c r="AF242" s="7"/>
      <c r="AG242" s="8"/>
      <c r="AH242" s="7"/>
      <c r="AI242" s="8"/>
    </row>
    <row r="243" spans="20:35">
      <c r="T243" s="48"/>
      <c r="U243" s="48"/>
      <c r="V243" s="48"/>
      <c r="W243" s="48"/>
      <c r="X243" s="14"/>
      <c r="Y243" s="48"/>
      <c r="Z243" s="48"/>
      <c r="AA243" s="48"/>
      <c r="AF243" s="7"/>
      <c r="AG243" s="8"/>
      <c r="AH243" s="7"/>
      <c r="AI243" s="8"/>
    </row>
    <row r="244" spans="20:35">
      <c r="T244" s="48"/>
      <c r="U244" s="48"/>
      <c r="V244" s="48"/>
      <c r="W244" s="48"/>
      <c r="X244" s="14"/>
      <c r="Y244" s="48"/>
      <c r="Z244" s="48"/>
      <c r="AA244" s="48"/>
      <c r="AF244" s="7"/>
      <c r="AG244" s="8"/>
      <c r="AH244" s="7"/>
      <c r="AI244" s="8"/>
    </row>
    <row r="245" spans="20:35">
      <c r="T245" s="48"/>
      <c r="U245" s="48"/>
      <c r="V245" s="48"/>
      <c r="W245" s="48"/>
      <c r="X245" s="14"/>
      <c r="Y245" s="48"/>
      <c r="Z245" s="48"/>
      <c r="AA245" s="48"/>
      <c r="AF245" s="7"/>
      <c r="AG245" s="8"/>
      <c r="AH245" s="7"/>
      <c r="AI245" s="8"/>
    </row>
    <row r="246" spans="20:35">
      <c r="T246" s="48"/>
      <c r="U246" s="48"/>
      <c r="V246" s="48"/>
      <c r="W246" s="48"/>
      <c r="X246" s="14"/>
      <c r="Y246" s="48"/>
      <c r="Z246" s="48"/>
      <c r="AA246" s="48"/>
      <c r="AF246" s="7"/>
      <c r="AG246" s="8"/>
      <c r="AH246" s="7"/>
      <c r="AI246" s="8"/>
    </row>
    <row r="247" spans="20:35">
      <c r="T247" s="48"/>
      <c r="U247" s="48"/>
      <c r="V247" s="48"/>
      <c r="W247" s="48"/>
      <c r="X247" s="14"/>
      <c r="Y247" s="48"/>
      <c r="Z247" s="48"/>
      <c r="AA247" s="48"/>
      <c r="AF247" s="7"/>
      <c r="AG247" s="8"/>
      <c r="AH247" s="7"/>
      <c r="AI247" s="8"/>
    </row>
    <row r="248" spans="20:35">
      <c r="T248" s="48"/>
      <c r="U248" s="48"/>
      <c r="V248" s="48"/>
      <c r="W248" s="48"/>
      <c r="X248" s="14"/>
      <c r="Y248" s="48"/>
      <c r="Z248" s="48"/>
      <c r="AA248" s="48"/>
      <c r="AF248" s="7"/>
      <c r="AG248" s="8"/>
      <c r="AH248" s="7"/>
      <c r="AI248" s="8"/>
    </row>
    <row r="249" spans="20:35">
      <c r="T249" s="48"/>
      <c r="U249" s="48"/>
      <c r="V249" s="48"/>
      <c r="W249" s="48"/>
      <c r="X249" s="14"/>
      <c r="Y249" s="48"/>
      <c r="Z249" s="48"/>
      <c r="AA249" s="48"/>
      <c r="AF249" s="7"/>
      <c r="AG249" s="8"/>
      <c r="AH249" s="7"/>
      <c r="AI249" s="8"/>
    </row>
    <row r="250" spans="20:35">
      <c r="T250" s="48"/>
      <c r="U250" s="48"/>
      <c r="V250" s="48"/>
      <c r="W250" s="48"/>
      <c r="X250" s="14"/>
      <c r="Y250" s="48"/>
      <c r="Z250" s="48"/>
      <c r="AA250" s="48"/>
      <c r="AF250" s="7"/>
      <c r="AG250" s="8"/>
      <c r="AH250" s="7"/>
      <c r="AI250" s="8"/>
    </row>
    <row r="251" spans="20:35">
      <c r="T251" s="48"/>
      <c r="U251" s="48"/>
      <c r="V251" s="48"/>
      <c r="W251" s="48"/>
      <c r="X251" s="14"/>
      <c r="Y251" s="48"/>
      <c r="Z251" s="48"/>
      <c r="AA251" s="48"/>
      <c r="AF251" s="7"/>
      <c r="AG251" s="8"/>
      <c r="AH251" s="7"/>
      <c r="AI251" s="8"/>
    </row>
    <row r="252" spans="20:35">
      <c r="T252" s="48"/>
      <c r="U252" s="48"/>
      <c r="V252" s="48"/>
      <c r="W252" s="48"/>
      <c r="X252" s="14"/>
      <c r="Y252" s="48"/>
      <c r="Z252" s="48"/>
      <c r="AA252" s="48"/>
      <c r="AF252" s="7"/>
      <c r="AG252" s="8"/>
      <c r="AH252" s="7"/>
      <c r="AI252" s="8"/>
    </row>
    <row r="253" spans="20:35">
      <c r="T253" s="48"/>
      <c r="U253" s="48"/>
      <c r="V253" s="48"/>
      <c r="W253" s="48"/>
      <c r="X253" s="14"/>
      <c r="Y253" s="48"/>
      <c r="Z253" s="48"/>
      <c r="AA253" s="48"/>
      <c r="AF253" s="7"/>
      <c r="AG253" s="8"/>
      <c r="AH253" s="7"/>
      <c r="AI253" s="8"/>
    </row>
    <row r="254" spans="20:35">
      <c r="T254" s="48"/>
      <c r="U254" s="48"/>
      <c r="V254" s="48"/>
      <c r="W254" s="48"/>
      <c r="X254" s="14"/>
      <c r="Y254" s="48"/>
      <c r="Z254" s="48"/>
      <c r="AA254" s="48"/>
      <c r="AF254" s="7"/>
      <c r="AG254" s="8"/>
      <c r="AH254" s="7"/>
      <c r="AI254" s="8"/>
    </row>
    <row r="255" spans="20:35">
      <c r="T255" s="48"/>
      <c r="U255" s="48"/>
      <c r="V255" s="48"/>
      <c r="W255" s="48"/>
      <c r="X255" s="14"/>
      <c r="Y255" s="48"/>
      <c r="Z255" s="48"/>
      <c r="AA255" s="48"/>
      <c r="AF255" s="7"/>
      <c r="AG255" s="8"/>
      <c r="AH255" s="7"/>
      <c r="AI255" s="8"/>
    </row>
    <row r="256" spans="20:35">
      <c r="T256" s="48"/>
      <c r="U256" s="48"/>
      <c r="V256" s="48"/>
      <c r="W256" s="48"/>
      <c r="X256" s="14"/>
      <c r="Y256" s="48"/>
      <c r="Z256" s="48"/>
      <c r="AA256" s="48"/>
      <c r="AF256" s="7"/>
      <c r="AG256" s="8"/>
      <c r="AH256" s="7"/>
      <c r="AI256" s="8"/>
    </row>
    <row r="257" spans="20:35">
      <c r="T257" s="48"/>
      <c r="U257" s="48"/>
      <c r="V257" s="48"/>
      <c r="W257" s="48"/>
      <c r="X257" s="14"/>
      <c r="Y257" s="48"/>
      <c r="Z257" s="48"/>
      <c r="AA257" s="48"/>
      <c r="AF257" s="7"/>
      <c r="AG257" s="8"/>
      <c r="AH257" s="7"/>
      <c r="AI257" s="8"/>
    </row>
    <row r="258" spans="20:35">
      <c r="T258" s="48"/>
      <c r="U258" s="48"/>
      <c r="V258" s="48"/>
      <c r="W258" s="48"/>
      <c r="X258" s="14"/>
      <c r="Y258" s="48"/>
      <c r="Z258" s="48"/>
      <c r="AA258" s="48"/>
      <c r="AF258" s="7"/>
      <c r="AG258" s="8"/>
      <c r="AH258" s="7"/>
      <c r="AI258" s="8"/>
    </row>
    <row r="259" spans="20:35">
      <c r="T259" s="48"/>
      <c r="U259" s="48"/>
      <c r="V259" s="48"/>
      <c r="W259" s="48"/>
      <c r="X259" s="14"/>
      <c r="Y259" s="48"/>
      <c r="Z259" s="48"/>
      <c r="AA259" s="48"/>
      <c r="AF259" s="7"/>
      <c r="AG259" s="8"/>
      <c r="AH259" s="7"/>
      <c r="AI259" s="8"/>
    </row>
    <row r="260" spans="20:35">
      <c r="T260" s="48"/>
      <c r="U260" s="48"/>
      <c r="V260" s="48"/>
      <c r="W260" s="48"/>
      <c r="X260" s="14"/>
      <c r="Y260" s="48"/>
      <c r="Z260" s="48"/>
      <c r="AA260" s="48"/>
      <c r="AF260" s="7"/>
      <c r="AG260" s="8"/>
      <c r="AH260" s="7"/>
      <c r="AI260" s="8"/>
    </row>
    <row r="261" spans="20:35">
      <c r="T261" s="48"/>
      <c r="U261" s="48"/>
      <c r="V261" s="48"/>
      <c r="W261" s="48"/>
      <c r="X261" s="14"/>
      <c r="Y261" s="48"/>
      <c r="Z261" s="48"/>
      <c r="AA261" s="48"/>
      <c r="AF261" s="7"/>
      <c r="AG261" s="8"/>
      <c r="AH261" s="7"/>
      <c r="AI261" s="8"/>
    </row>
    <row r="262" spans="20:35">
      <c r="T262" s="48"/>
      <c r="U262" s="48"/>
      <c r="V262" s="48"/>
      <c r="W262" s="48"/>
      <c r="X262" s="14"/>
      <c r="Y262" s="48"/>
      <c r="Z262" s="48"/>
      <c r="AA262" s="48"/>
      <c r="AF262" s="7"/>
      <c r="AG262" s="8"/>
      <c r="AH262" s="7"/>
      <c r="AI262" s="8"/>
    </row>
    <row r="263" spans="20:35">
      <c r="T263" s="48"/>
      <c r="U263" s="48"/>
      <c r="V263" s="48"/>
      <c r="W263" s="48"/>
      <c r="X263" s="14"/>
      <c r="Y263" s="48"/>
      <c r="Z263" s="48"/>
      <c r="AA263" s="48"/>
      <c r="AF263" s="7"/>
      <c r="AG263" s="8"/>
      <c r="AH263" s="7"/>
      <c r="AI263" s="8"/>
    </row>
    <row r="264" spans="20:35">
      <c r="T264" s="48"/>
      <c r="U264" s="48"/>
      <c r="V264" s="48"/>
      <c r="W264" s="48"/>
      <c r="X264" s="14"/>
      <c r="Y264" s="48"/>
      <c r="Z264" s="48"/>
      <c r="AA264" s="48"/>
      <c r="AF264" s="7"/>
      <c r="AG264" s="8"/>
      <c r="AH264" s="7"/>
      <c r="AI264" s="8"/>
    </row>
    <row r="265" spans="20:35">
      <c r="T265" s="48"/>
      <c r="U265" s="48"/>
      <c r="V265" s="48"/>
      <c r="W265" s="48"/>
      <c r="X265" s="14"/>
      <c r="Y265" s="48"/>
      <c r="Z265" s="48"/>
      <c r="AA265" s="48"/>
      <c r="AF265" s="7"/>
      <c r="AG265" s="8"/>
      <c r="AH265" s="7"/>
      <c r="AI265" s="8"/>
    </row>
    <row r="266" spans="20:35">
      <c r="T266" s="48"/>
      <c r="U266" s="48"/>
      <c r="V266" s="48"/>
      <c r="W266" s="48"/>
      <c r="X266" s="14"/>
      <c r="Y266" s="48"/>
      <c r="Z266" s="48"/>
      <c r="AA266" s="48"/>
      <c r="AF266" s="7"/>
      <c r="AG266" s="8"/>
      <c r="AH266" s="7"/>
      <c r="AI266" s="8"/>
    </row>
    <row r="267" spans="20:35">
      <c r="T267" s="48"/>
      <c r="U267" s="48"/>
      <c r="V267" s="48"/>
      <c r="W267" s="48"/>
      <c r="X267" s="14"/>
      <c r="Y267" s="48"/>
      <c r="Z267" s="48"/>
      <c r="AA267" s="48"/>
      <c r="AF267" s="7"/>
      <c r="AG267" s="8"/>
      <c r="AH267" s="7"/>
      <c r="AI267" s="8"/>
    </row>
    <row r="268" spans="20:35">
      <c r="T268" s="48"/>
      <c r="U268" s="48"/>
      <c r="V268" s="48"/>
      <c r="W268" s="48"/>
      <c r="X268" s="14"/>
      <c r="Y268" s="48"/>
      <c r="Z268" s="48"/>
      <c r="AA268" s="48"/>
      <c r="AF268" s="7"/>
      <c r="AG268" s="8"/>
      <c r="AH268" s="7"/>
      <c r="AI268" s="8"/>
    </row>
    <row r="269" spans="20:35">
      <c r="T269" s="48"/>
      <c r="U269" s="48"/>
      <c r="V269" s="48"/>
      <c r="W269" s="48"/>
      <c r="X269" s="14"/>
      <c r="Y269" s="48"/>
      <c r="Z269" s="48"/>
      <c r="AA269" s="48"/>
      <c r="AF269" s="7"/>
      <c r="AG269" s="8"/>
      <c r="AH269" s="7"/>
      <c r="AI269" s="8"/>
    </row>
    <row r="270" spans="20:35">
      <c r="T270" s="48"/>
      <c r="U270" s="48"/>
      <c r="V270" s="48"/>
      <c r="W270" s="48"/>
      <c r="X270" s="14"/>
      <c r="Y270" s="48"/>
      <c r="Z270" s="48"/>
      <c r="AA270" s="48"/>
      <c r="AF270" s="7"/>
      <c r="AG270" s="8"/>
      <c r="AH270" s="7"/>
      <c r="AI270" s="8"/>
    </row>
    <row r="271" spans="20:35">
      <c r="T271" s="48"/>
      <c r="U271" s="48"/>
      <c r="V271" s="48"/>
      <c r="W271" s="48"/>
      <c r="X271" s="14"/>
      <c r="Y271" s="48"/>
      <c r="Z271" s="48"/>
      <c r="AA271" s="48"/>
      <c r="AF271" s="7"/>
      <c r="AG271" s="8"/>
      <c r="AH271" s="7"/>
      <c r="AI271" s="8"/>
    </row>
    <row r="272" spans="20:35">
      <c r="T272" s="48"/>
      <c r="U272" s="48"/>
      <c r="V272" s="48"/>
      <c r="W272" s="48"/>
      <c r="X272" s="14"/>
      <c r="Y272" s="48"/>
      <c r="Z272" s="48"/>
      <c r="AA272" s="48"/>
      <c r="AF272" s="7"/>
      <c r="AG272" s="8"/>
      <c r="AH272" s="7"/>
      <c r="AI272" s="8"/>
    </row>
    <row r="273" spans="20:35">
      <c r="T273" s="48"/>
      <c r="U273" s="48"/>
      <c r="V273" s="48"/>
      <c r="W273" s="48"/>
      <c r="X273" s="14"/>
      <c r="Y273" s="48"/>
      <c r="Z273" s="48"/>
      <c r="AA273" s="48"/>
      <c r="AF273" s="7"/>
      <c r="AG273" s="8"/>
      <c r="AH273" s="7"/>
      <c r="AI273" s="8"/>
    </row>
    <row r="274" spans="20:35">
      <c r="T274" s="48"/>
      <c r="U274" s="48"/>
      <c r="V274" s="48"/>
      <c r="W274" s="48"/>
      <c r="X274" s="14"/>
      <c r="Y274" s="48"/>
      <c r="Z274" s="48"/>
      <c r="AA274" s="48"/>
      <c r="AF274" s="7"/>
      <c r="AG274" s="8"/>
      <c r="AH274" s="7"/>
      <c r="AI274" s="8"/>
    </row>
    <row r="275" spans="20:35">
      <c r="T275" s="48"/>
      <c r="U275" s="48"/>
      <c r="V275" s="48"/>
      <c r="W275" s="48"/>
      <c r="X275" s="14"/>
      <c r="Y275" s="48"/>
      <c r="Z275" s="48"/>
      <c r="AA275" s="48"/>
      <c r="AF275" s="7"/>
      <c r="AG275" s="8"/>
      <c r="AH275" s="7"/>
      <c r="AI275" s="8"/>
    </row>
    <row r="276" spans="20:35">
      <c r="T276" s="48"/>
      <c r="U276" s="48"/>
      <c r="V276" s="48"/>
      <c r="W276" s="48"/>
      <c r="X276" s="14"/>
      <c r="Y276" s="48"/>
      <c r="Z276" s="48"/>
      <c r="AA276" s="48"/>
      <c r="AF276" s="7"/>
      <c r="AG276" s="8"/>
      <c r="AH276" s="7"/>
      <c r="AI276" s="8"/>
    </row>
    <row r="277" spans="20:35">
      <c r="T277" s="48"/>
      <c r="U277" s="48"/>
      <c r="V277" s="48"/>
      <c r="W277" s="48"/>
      <c r="X277" s="14"/>
      <c r="Y277" s="48"/>
      <c r="Z277" s="48"/>
      <c r="AA277" s="48"/>
      <c r="AF277" s="7"/>
      <c r="AG277" s="8"/>
      <c r="AH277" s="7"/>
      <c r="AI277" s="8"/>
    </row>
    <row r="278" spans="20:35">
      <c r="T278" s="48"/>
      <c r="U278" s="48"/>
      <c r="V278" s="48"/>
      <c r="W278" s="48"/>
      <c r="X278" s="14"/>
      <c r="Y278" s="48"/>
      <c r="Z278" s="48"/>
      <c r="AA278" s="48"/>
      <c r="AF278" s="7"/>
      <c r="AG278" s="8"/>
      <c r="AH278" s="7"/>
      <c r="AI278" s="8"/>
    </row>
    <row r="279" spans="20:35">
      <c r="T279" s="48"/>
      <c r="U279" s="48"/>
      <c r="V279" s="48"/>
      <c r="W279" s="48"/>
      <c r="X279" s="14"/>
      <c r="Y279" s="48"/>
      <c r="Z279" s="48"/>
      <c r="AA279" s="48"/>
      <c r="AF279" s="7"/>
      <c r="AG279" s="8"/>
      <c r="AH279" s="7"/>
      <c r="AI279" s="8"/>
    </row>
    <row r="280" spans="20:35">
      <c r="T280" s="48"/>
      <c r="U280" s="48"/>
      <c r="V280" s="48"/>
      <c r="W280" s="48"/>
      <c r="X280" s="14"/>
      <c r="Y280" s="48"/>
      <c r="Z280" s="48"/>
      <c r="AA280" s="48"/>
      <c r="AF280" s="7"/>
      <c r="AG280" s="8"/>
      <c r="AH280" s="7"/>
      <c r="AI280" s="8"/>
    </row>
    <row r="281" spans="20:35">
      <c r="T281" s="48"/>
      <c r="U281" s="48"/>
      <c r="V281" s="48"/>
      <c r="W281" s="48"/>
      <c r="X281" s="14"/>
      <c r="Y281" s="48"/>
      <c r="Z281" s="48"/>
      <c r="AA281" s="48"/>
      <c r="AF281" s="7"/>
      <c r="AG281" s="8"/>
      <c r="AH281" s="7"/>
      <c r="AI281" s="8"/>
    </row>
    <row r="282" spans="20:35">
      <c r="T282" s="48"/>
      <c r="U282" s="48"/>
      <c r="V282" s="48"/>
      <c r="W282" s="48"/>
      <c r="X282" s="14"/>
      <c r="Y282" s="48"/>
      <c r="Z282" s="48"/>
      <c r="AA282" s="48"/>
      <c r="AF282" s="7"/>
      <c r="AG282" s="8"/>
      <c r="AH282" s="7"/>
      <c r="AI282" s="8"/>
    </row>
    <row r="283" spans="20:35">
      <c r="T283" s="48"/>
      <c r="U283" s="48"/>
      <c r="V283" s="48"/>
      <c r="W283" s="48"/>
      <c r="X283" s="14"/>
      <c r="Y283" s="48"/>
      <c r="Z283" s="48"/>
      <c r="AA283" s="48"/>
      <c r="AF283" s="7"/>
      <c r="AG283" s="8"/>
      <c r="AH283" s="7"/>
      <c r="AI283" s="8"/>
    </row>
    <row r="284" spans="20:35">
      <c r="T284" s="48"/>
      <c r="U284" s="48"/>
      <c r="V284" s="48"/>
      <c r="W284" s="48"/>
      <c r="X284" s="14"/>
      <c r="Y284" s="48"/>
      <c r="Z284" s="48"/>
      <c r="AA284" s="48"/>
      <c r="AF284" s="7"/>
      <c r="AG284" s="8"/>
      <c r="AH284" s="7"/>
      <c r="AI284" s="8"/>
    </row>
    <row r="285" spans="20:35">
      <c r="T285" s="48"/>
      <c r="U285" s="48"/>
      <c r="V285" s="48"/>
      <c r="W285" s="48"/>
      <c r="X285" s="14"/>
      <c r="Y285" s="48"/>
      <c r="Z285" s="48"/>
      <c r="AA285" s="48"/>
      <c r="AF285" s="7"/>
      <c r="AG285" s="8"/>
      <c r="AH285" s="7"/>
      <c r="AI285" s="8"/>
    </row>
    <row r="286" spans="20:35">
      <c r="T286" s="48"/>
      <c r="U286" s="48"/>
      <c r="V286" s="48"/>
      <c r="W286" s="48"/>
      <c r="X286" s="14"/>
      <c r="Y286" s="48"/>
      <c r="Z286" s="48"/>
      <c r="AA286" s="48"/>
      <c r="AF286" s="7"/>
      <c r="AG286" s="8"/>
      <c r="AH286" s="7"/>
      <c r="AI286" s="8"/>
    </row>
    <row r="287" spans="20:35">
      <c r="T287" s="48"/>
      <c r="U287" s="48"/>
      <c r="V287" s="48"/>
      <c r="W287" s="48"/>
      <c r="X287" s="14"/>
      <c r="Y287" s="48"/>
      <c r="Z287" s="48"/>
      <c r="AA287" s="48"/>
      <c r="AF287" s="7"/>
      <c r="AG287" s="8"/>
      <c r="AH287" s="7"/>
      <c r="AI287" s="8"/>
    </row>
    <row r="288" spans="20:35">
      <c r="T288" s="48"/>
      <c r="U288" s="48"/>
      <c r="V288" s="48"/>
      <c r="W288" s="48"/>
      <c r="X288" s="14"/>
      <c r="Y288" s="48"/>
      <c r="Z288" s="48"/>
      <c r="AA288" s="48"/>
      <c r="AF288" s="7"/>
      <c r="AG288" s="8"/>
      <c r="AH288" s="7"/>
      <c r="AI288" s="8"/>
    </row>
    <row r="289" spans="20:35">
      <c r="T289" s="48"/>
      <c r="U289" s="48"/>
      <c r="V289" s="48"/>
      <c r="W289" s="48"/>
      <c r="X289" s="14"/>
      <c r="Y289" s="48"/>
      <c r="Z289" s="48"/>
      <c r="AA289" s="48"/>
      <c r="AF289" s="7"/>
      <c r="AG289" s="8"/>
      <c r="AH289" s="7"/>
      <c r="AI289" s="8"/>
    </row>
    <row r="290" spans="20:35">
      <c r="T290" s="48"/>
      <c r="U290" s="48"/>
      <c r="V290" s="48"/>
      <c r="W290" s="48"/>
      <c r="X290" s="14"/>
      <c r="Y290" s="48"/>
      <c r="Z290" s="48"/>
      <c r="AA290" s="48"/>
      <c r="AF290" s="7"/>
      <c r="AG290" s="8"/>
      <c r="AH290" s="7"/>
      <c r="AI290" s="8"/>
    </row>
    <row r="291" spans="20:35">
      <c r="T291" s="48"/>
      <c r="U291" s="48"/>
      <c r="V291" s="48"/>
      <c r="W291" s="48"/>
      <c r="X291" s="14"/>
      <c r="Y291" s="48"/>
      <c r="Z291" s="48"/>
      <c r="AA291" s="48"/>
      <c r="AF291" s="7"/>
      <c r="AG291" s="8"/>
      <c r="AH291" s="7"/>
      <c r="AI291" s="8"/>
    </row>
    <row r="292" spans="20:35">
      <c r="T292" s="48"/>
      <c r="U292" s="48"/>
      <c r="V292" s="48"/>
      <c r="W292" s="48"/>
      <c r="X292" s="14"/>
      <c r="Y292" s="48"/>
      <c r="Z292" s="48"/>
      <c r="AA292" s="48"/>
      <c r="AF292" s="7"/>
      <c r="AG292" s="8"/>
      <c r="AH292" s="7"/>
      <c r="AI292" s="8"/>
    </row>
    <row r="293" spans="20:35">
      <c r="T293" s="48"/>
      <c r="U293" s="48"/>
      <c r="V293" s="48"/>
      <c r="W293" s="48"/>
      <c r="X293" s="14"/>
      <c r="Y293" s="48"/>
      <c r="Z293" s="48"/>
      <c r="AA293" s="48"/>
      <c r="AF293" s="7"/>
      <c r="AG293" s="8"/>
      <c r="AH293" s="7"/>
      <c r="AI293" s="8"/>
    </row>
    <row r="294" spans="20:35">
      <c r="T294" s="48"/>
      <c r="U294" s="48"/>
      <c r="V294" s="48"/>
      <c r="W294" s="48"/>
      <c r="X294" s="14"/>
      <c r="Y294" s="48"/>
      <c r="Z294" s="48"/>
      <c r="AA294" s="48"/>
      <c r="AF294" s="7"/>
      <c r="AG294" s="8"/>
      <c r="AH294" s="7"/>
      <c r="AI294" s="8"/>
    </row>
    <row r="295" spans="20:35">
      <c r="T295" s="48"/>
      <c r="U295" s="48"/>
      <c r="V295" s="48"/>
      <c r="W295" s="48"/>
      <c r="X295" s="14"/>
      <c r="Y295" s="48"/>
      <c r="Z295" s="48"/>
      <c r="AA295" s="48"/>
      <c r="AF295" s="7"/>
      <c r="AG295" s="8"/>
      <c r="AH295" s="7"/>
      <c r="AI295" s="8"/>
    </row>
    <row r="296" spans="20:35">
      <c r="T296" s="48"/>
      <c r="U296" s="48"/>
      <c r="V296" s="48"/>
      <c r="W296" s="48"/>
      <c r="X296" s="14"/>
      <c r="Y296" s="48"/>
      <c r="Z296" s="48"/>
      <c r="AA296" s="48"/>
      <c r="AF296" s="7"/>
      <c r="AG296" s="8"/>
      <c r="AH296" s="7"/>
      <c r="AI296" s="8"/>
    </row>
    <row r="297" spans="20:35">
      <c r="T297" s="48"/>
      <c r="U297" s="48"/>
      <c r="V297" s="48"/>
      <c r="W297" s="48"/>
      <c r="X297" s="14"/>
      <c r="Y297" s="48"/>
      <c r="Z297" s="48"/>
      <c r="AA297" s="48"/>
      <c r="AF297" s="7"/>
      <c r="AG297" s="8"/>
      <c r="AH297" s="7"/>
      <c r="AI297" s="8"/>
    </row>
    <row r="298" spans="20:35">
      <c r="T298" s="48"/>
      <c r="U298" s="48"/>
      <c r="V298" s="48"/>
      <c r="W298" s="48"/>
      <c r="X298" s="14"/>
      <c r="Y298" s="48"/>
      <c r="Z298" s="48"/>
      <c r="AA298" s="48"/>
      <c r="AF298" s="7"/>
      <c r="AG298" s="8"/>
      <c r="AH298" s="7"/>
      <c r="AI298" s="8"/>
    </row>
    <row r="299" spans="20:35">
      <c r="T299" s="48"/>
      <c r="U299" s="48"/>
      <c r="V299" s="48"/>
      <c r="W299" s="48"/>
      <c r="X299" s="14"/>
      <c r="Y299" s="48"/>
      <c r="Z299" s="48"/>
      <c r="AA299" s="48"/>
      <c r="AF299" s="7"/>
      <c r="AG299" s="8"/>
      <c r="AH299" s="7"/>
      <c r="AI299" s="8"/>
    </row>
    <row r="300" spans="20:35">
      <c r="T300" s="48"/>
      <c r="U300" s="48"/>
      <c r="V300" s="48"/>
      <c r="W300" s="48"/>
      <c r="X300" s="14"/>
      <c r="Y300" s="48"/>
      <c r="Z300" s="48"/>
      <c r="AA300" s="48"/>
      <c r="AF300" s="7"/>
      <c r="AG300" s="8"/>
      <c r="AH300" s="7"/>
      <c r="AI300" s="8"/>
    </row>
    <row r="301" spans="20:35">
      <c r="T301" s="48"/>
      <c r="U301" s="48"/>
      <c r="V301" s="48"/>
      <c r="W301" s="48"/>
      <c r="X301" s="14"/>
      <c r="Y301" s="48"/>
      <c r="Z301" s="48"/>
      <c r="AA301" s="48"/>
      <c r="AF301" s="7"/>
      <c r="AG301" s="8"/>
      <c r="AH301" s="7"/>
      <c r="AI301" s="8"/>
    </row>
    <row r="302" spans="20:35">
      <c r="T302" s="48"/>
      <c r="U302" s="48"/>
      <c r="V302" s="48"/>
      <c r="W302" s="48"/>
      <c r="X302" s="14"/>
      <c r="Y302" s="48"/>
      <c r="Z302" s="48"/>
      <c r="AA302" s="48"/>
      <c r="AF302" s="7"/>
      <c r="AG302" s="8"/>
      <c r="AH302" s="7"/>
      <c r="AI302" s="8"/>
    </row>
    <row r="303" spans="20:35">
      <c r="T303" s="48"/>
      <c r="U303" s="48"/>
      <c r="V303" s="48"/>
      <c r="W303" s="48"/>
      <c r="X303" s="14"/>
      <c r="Y303" s="48"/>
      <c r="Z303" s="48"/>
      <c r="AA303" s="48"/>
      <c r="AF303" s="7"/>
      <c r="AG303" s="8"/>
      <c r="AH303" s="7"/>
      <c r="AI303" s="8"/>
    </row>
    <row r="304" spans="20:35">
      <c r="T304" s="48"/>
      <c r="U304" s="48"/>
      <c r="V304" s="48"/>
      <c r="W304" s="48"/>
      <c r="X304" s="14"/>
      <c r="Y304" s="48"/>
      <c r="Z304" s="48"/>
      <c r="AA304" s="48"/>
      <c r="AF304" s="7"/>
      <c r="AG304" s="8"/>
      <c r="AH304" s="7"/>
      <c r="AI304" s="8"/>
    </row>
    <row r="305" spans="20:35">
      <c r="T305" s="48"/>
      <c r="U305" s="48"/>
      <c r="V305" s="48"/>
      <c r="W305" s="48"/>
      <c r="X305" s="14"/>
      <c r="Y305" s="48"/>
      <c r="Z305" s="48"/>
      <c r="AA305" s="48"/>
      <c r="AF305" s="7"/>
      <c r="AG305" s="8"/>
      <c r="AH305" s="7"/>
      <c r="AI305" s="8"/>
    </row>
    <row r="306" spans="20:35">
      <c r="T306" s="48"/>
      <c r="U306" s="48"/>
      <c r="V306" s="48"/>
      <c r="W306" s="48"/>
      <c r="X306" s="14"/>
      <c r="Y306" s="48"/>
      <c r="Z306" s="48"/>
      <c r="AA306" s="48"/>
      <c r="AF306" s="7"/>
      <c r="AG306" s="8"/>
      <c r="AH306" s="7"/>
      <c r="AI306" s="8"/>
    </row>
    <row r="307" spans="20:35">
      <c r="T307" s="48"/>
      <c r="U307" s="48"/>
      <c r="V307" s="48"/>
      <c r="W307" s="48"/>
      <c r="X307" s="14"/>
      <c r="Y307" s="48"/>
      <c r="Z307" s="48"/>
      <c r="AA307" s="48"/>
      <c r="AF307" s="7"/>
      <c r="AG307" s="8"/>
      <c r="AH307" s="7"/>
      <c r="AI307" s="8"/>
    </row>
    <row r="308" spans="20:35">
      <c r="T308" s="48"/>
      <c r="U308" s="48"/>
      <c r="V308" s="48"/>
      <c r="W308" s="48"/>
      <c r="X308" s="14"/>
      <c r="Y308" s="48"/>
      <c r="Z308" s="48"/>
      <c r="AA308" s="48"/>
      <c r="AF308" s="7"/>
      <c r="AG308" s="8"/>
      <c r="AH308" s="7"/>
      <c r="AI308" s="8"/>
    </row>
    <row r="309" spans="20:35">
      <c r="T309" s="48"/>
      <c r="U309" s="48"/>
      <c r="V309" s="48"/>
      <c r="W309" s="48"/>
      <c r="X309" s="14"/>
      <c r="Y309" s="48"/>
      <c r="Z309" s="48"/>
      <c r="AA309" s="48"/>
      <c r="AF309" s="7"/>
      <c r="AG309" s="8"/>
      <c r="AH309" s="7"/>
      <c r="AI309" s="8"/>
    </row>
    <row r="310" spans="20:35">
      <c r="T310" s="48"/>
      <c r="U310" s="48"/>
      <c r="V310" s="48"/>
      <c r="W310" s="48"/>
      <c r="X310" s="14"/>
      <c r="Y310" s="48"/>
      <c r="Z310" s="48"/>
      <c r="AA310" s="48"/>
      <c r="AF310" s="7"/>
      <c r="AG310" s="8"/>
      <c r="AH310" s="7"/>
      <c r="AI310" s="8"/>
    </row>
    <row r="311" spans="20:35">
      <c r="T311" s="48"/>
      <c r="U311" s="48"/>
      <c r="V311" s="48"/>
      <c r="W311" s="48"/>
      <c r="X311" s="14"/>
      <c r="Y311" s="48"/>
      <c r="Z311" s="48"/>
      <c r="AA311" s="48"/>
      <c r="AF311" s="7"/>
      <c r="AG311" s="8"/>
      <c r="AH311" s="7"/>
      <c r="AI311" s="8"/>
    </row>
    <row r="312" spans="20:35">
      <c r="T312" s="48"/>
      <c r="U312" s="48"/>
      <c r="V312" s="48"/>
      <c r="W312" s="48"/>
      <c r="X312" s="14"/>
      <c r="Y312" s="48"/>
      <c r="Z312" s="48"/>
      <c r="AA312" s="48"/>
      <c r="AF312" s="7"/>
      <c r="AG312" s="8"/>
      <c r="AH312" s="7"/>
      <c r="AI312" s="8"/>
    </row>
    <row r="313" spans="20:35">
      <c r="T313" s="48"/>
      <c r="U313" s="48"/>
      <c r="V313" s="48"/>
      <c r="W313" s="48"/>
      <c r="X313" s="14"/>
      <c r="Y313" s="48"/>
      <c r="Z313" s="48"/>
      <c r="AA313" s="48"/>
      <c r="AF313" s="7"/>
      <c r="AG313" s="8"/>
      <c r="AH313" s="7"/>
      <c r="AI313" s="8"/>
    </row>
    <row r="314" spans="20:35">
      <c r="T314" s="48"/>
      <c r="U314" s="48"/>
      <c r="V314" s="48"/>
      <c r="W314" s="48"/>
      <c r="X314" s="14"/>
      <c r="Y314" s="48"/>
      <c r="Z314" s="48"/>
      <c r="AA314" s="48"/>
      <c r="AF314" s="7"/>
      <c r="AG314" s="8"/>
      <c r="AH314" s="7"/>
      <c r="AI314" s="8"/>
    </row>
    <row r="315" spans="20:35">
      <c r="T315" s="48"/>
      <c r="U315" s="48"/>
      <c r="V315" s="48"/>
      <c r="W315" s="48"/>
      <c r="X315" s="14"/>
      <c r="Y315" s="48"/>
      <c r="Z315" s="48"/>
      <c r="AA315" s="48"/>
      <c r="AF315" s="7"/>
      <c r="AG315" s="8"/>
      <c r="AH315" s="7"/>
      <c r="AI315" s="8"/>
    </row>
    <row r="316" spans="20:35">
      <c r="T316" s="48"/>
      <c r="U316" s="48"/>
      <c r="V316" s="48"/>
      <c r="W316" s="48"/>
      <c r="X316" s="14"/>
      <c r="Y316" s="48"/>
      <c r="Z316" s="48"/>
      <c r="AA316" s="48"/>
      <c r="AF316" s="7"/>
      <c r="AG316" s="8"/>
      <c r="AH316" s="7"/>
      <c r="AI316" s="8"/>
    </row>
    <row r="317" spans="20:35">
      <c r="T317" s="48"/>
      <c r="U317" s="48"/>
      <c r="V317" s="48"/>
      <c r="W317" s="48"/>
      <c r="X317" s="14"/>
      <c r="Y317" s="48"/>
      <c r="Z317" s="48"/>
      <c r="AA317" s="48"/>
      <c r="AF317" s="7"/>
      <c r="AG317" s="8"/>
      <c r="AH317" s="7"/>
      <c r="AI317" s="8"/>
    </row>
    <row r="318" spans="20:35">
      <c r="T318" s="48"/>
      <c r="U318" s="48"/>
      <c r="V318" s="48"/>
      <c r="W318" s="48"/>
      <c r="X318" s="14"/>
      <c r="Y318" s="48"/>
      <c r="Z318" s="48"/>
      <c r="AA318" s="48"/>
      <c r="AF318" s="7"/>
      <c r="AG318" s="8"/>
      <c r="AH318" s="7"/>
      <c r="AI318" s="8"/>
    </row>
    <row r="319" spans="20:35">
      <c r="T319" s="48"/>
      <c r="U319" s="48"/>
      <c r="V319" s="48"/>
      <c r="W319" s="48"/>
      <c r="X319" s="14"/>
      <c r="Y319" s="48"/>
      <c r="Z319" s="48"/>
      <c r="AA319" s="48"/>
      <c r="AF319" s="7"/>
      <c r="AG319" s="8"/>
      <c r="AH319" s="7"/>
      <c r="AI319" s="8"/>
    </row>
    <row r="320" spans="20:35">
      <c r="T320" s="48"/>
      <c r="U320" s="48"/>
      <c r="V320" s="48"/>
      <c r="W320" s="48"/>
      <c r="X320" s="14"/>
      <c r="Y320" s="48"/>
      <c r="Z320" s="48"/>
      <c r="AA320" s="48"/>
      <c r="AF320" s="7"/>
      <c r="AG320" s="8"/>
      <c r="AH320" s="7"/>
      <c r="AI320" s="8"/>
    </row>
    <row r="321" spans="20:35">
      <c r="T321" s="48"/>
      <c r="U321" s="48"/>
      <c r="V321" s="48"/>
      <c r="W321" s="48"/>
      <c r="X321" s="14"/>
      <c r="Y321" s="48"/>
      <c r="Z321" s="48"/>
      <c r="AA321" s="48"/>
      <c r="AF321" s="7"/>
      <c r="AG321" s="8"/>
      <c r="AH321" s="7"/>
      <c r="AI321" s="8"/>
    </row>
    <row r="322" spans="20:35">
      <c r="T322" s="48"/>
      <c r="U322" s="48"/>
      <c r="V322" s="48"/>
      <c r="W322" s="48"/>
      <c r="X322" s="14"/>
      <c r="Y322" s="48"/>
      <c r="Z322" s="48"/>
      <c r="AA322" s="48"/>
      <c r="AF322" s="7"/>
      <c r="AG322" s="8"/>
      <c r="AH322" s="7"/>
      <c r="AI322" s="8"/>
    </row>
    <row r="323" spans="20:35">
      <c r="T323" s="48"/>
      <c r="U323" s="48"/>
      <c r="V323" s="48"/>
      <c r="W323" s="48"/>
      <c r="X323" s="14"/>
      <c r="Y323" s="48"/>
      <c r="Z323" s="48"/>
      <c r="AA323" s="48"/>
      <c r="AF323" s="7"/>
      <c r="AG323" s="8"/>
      <c r="AH323" s="7"/>
      <c r="AI323" s="8"/>
    </row>
    <row r="324" spans="20:35">
      <c r="T324" s="48"/>
      <c r="U324" s="48"/>
      <c r="V324" s="48"/>
      <c r="W324" s="48"/>
      <c r="X324" s="14"/>
      <c r="Y324" s="48"/>
      <c r="Z324" s="48"/>
      <c r="AA324" s="48"/>
      <c r="AF324" s="7"/>
      <c r="AG324" s="8"/>
      <c r="AH324" s="7"/>
      <c r="AI324" s="8"/>
    </row>
    <row r="325" spans="20:35">
      <c r="T325" s="48"/>
      <c r="U325" s="48"/>
      <c r="V325" s="48"/>
      <c r="W325" s="48"/>
      <c r="X325" s="14"/>
      <c r="Y325" s="48"/>
      <c r="Z325" s="48"/>
      <c r="AA325" s="48"/>
      <c r="AF325" s="7"/>
      <c r="AG325" s="8"/>
      <c r="AH325" s="7"/>
      <c r="AI325" s="8"/>
    </row>
    <row r="326" spans="20:35">
      <c r="T326" s="48"/>
      <c r="U326" s="48"/>
      <c r="V326" s="48"/>
      <c r="W326" s="48"/>
      <c r="X326" s="14"/>
      <c r="Y326" s="48"/>
      <c r="Z326" s="48"/>
      <c r="AA326" s="48"/>
      <c r="AF326" s="7"/>
      <c r="AG326" s="8"/>
      <c r="AH326" s="7"/>
      <c r="AI326" s="8"/>
    </row>
    <row r="327" spans="20:35">
      <c r="T327" s="48"/>
      <c r="U327" s="48"/>
      <c r="V327" s="48"/>
      <c r="W327" s="48"/>
      <c r="X327" s="14"/>
      <c r="Y327" s="48"/>
      <c r="Z327" s="48"/>
      <c r="AA327" s="48"/>
      <c r="AF327" s="7"/>
      <c r="AG327" s="8"/>
      <c r="AH327" s="7"/>
      <c r="AI327" s="8"/>
    </row>
    <row r="328" spans="20:35">
      <c r="T328" s="48"/>
      <c r="U328" s="48"/>
      <c r="V328" s="48"/>
      <c r="W328" s="48"/>
      <c r="X328" s="14"/>
      <c r="Y328" s="48"/>
      <c r="Z328" s="48"/>
      <c r="AA328" s="48"/>
      <c r="AF328" s="7"/>
      <c r="AG328" s="8"/>
      <c r="AH328" s="7"/>
      <c r="AI328" s="8"/>
    </row>
    <row r="329" spans="20:35">
      <c r="T329" s="48"/>
      <c r="U329" s="48"/>
      <c r="V329" s="48"/>
      <c r="W329" s="48"/>
      <c r="X329" s="14"/>
      <c r="Y329" s="48"/>
      <c r="Z329" s="48"/>
      <c r="AA329" s="48"/>
      <c r="AF329" s="7"/>
      <c r="AG329" s="8"/>
      <c r="AH329" s="7"/>
      <c r="AI329" s="8"/>
    </row>
    <row r="330" spans="20:35">
      <c r="T330" s="48"/>
      <c r="U330" s="48"/>
      <c r="V330" s="48"/>
      <c r="W330" s="48"/>
      <c r="X330" s="14"/>
      <c r="Y330" s="48"/>
      <c r="Z330" s="48"/>
      <c r="AA330" s="48"/>
      <c r="AF330" s="7"/>
      <c r="AG330" s="8"/>
      <c r="AH330" s="7"/>
      <c r="AI330" s="8"/>
    </row>
    <row r="331" spans="20:35">
      <c r="T331" s="48"/>
      <c r="U331" s="48"/>
      <c r="V331" s="48"/>
      <c r="W331" s="48"/>
      <c r="X331" s="14"/>
      <c r="Y331" s="48"/>
      <c r="Z331" s="48"/>
      <c r="AA331" s="48"/>
      <c r="AF331" s="7"/>
      <c r="AG331" s="8"/>
      <c r="AH331" s="7"/>
      <c r="AI331" s="8"/>
    </row>
    <row r="332" spans="20:35">
      <c r="T332" s="48"/>
      <c r="U332" s="48"/>
      <c r="V332" s="48"/>
      <c r="W332" s="48"/>
      <c r="X332" s="14"/>
      <c r="Y332" s="48"/>
      <c r="Z332" s="48"/>
      <c r="AA332" s="48"/>
      <c r="AF332" s="7"/>
      <c r="AG332" s="8"/>
      <c r="AH332" s="7"/>
      <c r="AI332" s="8"/>
    </row>
    <row r="333" spans="20:35">
      <c r="T333" s="48"/>
      <c r="U333" s="48"/>
      <c r="V333" s="48"/>
      <c r="W333" s="48"/>
      <c r="X333" s="14"/>
      <c r="Y333" s="48"/>
      <c r="Z333" s="48"/>
      <c r="AA333" s="48"/>
      <c r="AF333" s="7"/>
      <c r="AG333" s="8"/>
      <c r="AH333" s="7"/>
      <c r="AI333" s="8"/>
    </row>
    <row r="334" spans="20:35">
      <c r="T334" s="48"/>
      <c r="U334" s="48"/>
      <c r="V334" s="48"/>
      <c r="W334" s="48"/>
      <c r="X334" s="14"/>
      <c r="Y334" s="48"/>
      <c r="Z334" s="48"/>
      <c r="AA334" s="48"/>
      <c r="AF334" s="7"/>
      <c r="AG334" s="8"/>
      <c r="AH334" s="7"/>
      <c r="AI334" s="8"/>
    </row>
    <row r="335" spans="20:35">
      <c r="T335" s="48"/>
      <c r="U335" s="48"/>
      <c r="V335" s="48"/>
      <c r="W335" s="48"/>
      <c r="X335" s="14"/>
      <c r="Y335" s="48"/>
      <c r="Z335" s="48"/>
      <c r="AA335" s="48"/>
      <c r="AF335" s="7"/>
      <c r="AG335" s="8"/>
      <c r="AH335" s="7"/>
      <c r="AI335" s="8"/>
    </row>
    <row r="336" spans="20:35">
      <c r="T336" s="48"/>
      <c r="U336" s="48"/>
      <c r="V336" s="48"/>
      <c r="W336" s="48"/>
      <c r="X336" s="14"/>
      <c r="Y336" s="48"/>
      <c r="Z336" s="48"/>
      <c r="AA336" s="48"/>
      <c r="AF336" s="7"/>
      <c r="AG336" s="8"/>
      <c r="AH336" s="7"/>
      <c r="AI336" s="8"/>
    </row>
    <row r="337" spans="20:35">
      <c r="T337" s="48"/>
      <c r="U337" s="48"/>
      <c r="V337" s="48"/>
      <c r="W337" s="48"/>
      <c r="X337" s="14"/>
      <c r="Y337" s="48"/>
      <c r="Z337" s="48"/>
      <c r="AA337" s="48"/>
      <c r="AF337" s="7"/>
      <c r="AG337" s="8"/>
      <c r="AH337" s="7"/>
      <c r="AI337" s="8"/>
    </row>
    <row r="338" spans="20:35">
      <c r="T338" s="48"/>
      <c r="U338" s="48"/>
      <c r="V338" s="48"/>
      <c r="W338" s="48"/>
      <c r="X338" s="14"/>
      <c r="Y338" s="48"/>
      <c r="Z338" s="48"/>
      <c r="AA338" s="48"/>
      <c r="AF338" s="7"/>
      <c r="AG338" s="8"/>
      <c r="AH338" s="7"/>
      <c r="AI338" s="8"/>
    </row>
    <row r="339" spans="20:35">
      <c r="T339" s="48"/>
      <c r="U339" s="48"/>
      <c r="V339" s="48"/>
      <c r="W339" s="48"/>
      <c r="X339" s="14"/>
      <c r="Y339" s="48"/>
      <c r="Z339" s="48"/>
      <c r="AA339" s="48"/>
      <c r="AF339" s="7"/>
      <c r="AG339" s="8"/>
      <c r="AH339" s="7"/>
      <c r="AI339" s="8"/>
    </row>
    <row r="340" spans="20:35">
      <c r="T340" s="48"/>
      <c r="U340" s="48"/>
      <c r="V340" s="48"/>
      <c r="W340" s="48"/>
      <c r="X340" s="14"/>
      <c r="Y340" s="48"/>
      <c r="Z340" s="48"/>
      <c r="AA340" s="48"/>
      <c r="AF340" s="7"/>
      <c r="AG340" s="8"/>
      <c r="AH340" s="7"/>
      <c r="AI340" s="8"/>
    </row>
    <row r="341" spans="20:35">
      <c r="T341" s="48"/>
      <c r="U341" s="48"/>
      <c r="V341" s="48"/>
      <c r="W341" s="48"/>
      <c r="X341" s="14"/>
      <c r="Y341" s="48"/>
      <c r="Z341" s="48"/>
      <c r="AA341" s="48"/>
      <c r="AF341" s="7"/>
      <c r="AG341" s="8"/>
      <c r="AH341" s="7"/>
      <c r="AI341" s="8"/>
    </row>
    <row r="342" spans="20:35">
      <c r="T342" s="48"/>
      <c r="U342" s="48"/>
      <c r="V342" s="48"/>
      <c r="W342" s="48"/>
      <c r="X342" s="14"/>
      <c r="Y342" s="48"/>
      <c r="Z342" s="48"/>
      <c r="AA342" s="48"/>
      <c r="AF342" s="7"/>
      <c r="AG342" s="8"/>
      <c r="AH342" s="7"/>
      <c r="AI342" s="8"/>
    </row>
    <row r="343" spans="20:35">
      <c r="T343" s="48"/>
      <c r="U343" s="48"/>
      <c r="V343" s="48"/>
      <c r="W343" s="48"/>
      <c r="X343" s="14"/>
      <c r="Y343" s="48"/>
      <c r="Z343" s="48"/>
      <c r="AA343" s="48"/>
      <c r="AF343" s="7"/>
      <c r="AG343" s="8"/>
      <c r="AH343" s="7"/>
      <c r="AI343" s="8"/>
    </row>
    <row r="344" spans="20:35">
      <c r="T344" s="48"/>
      <c r="U344" s="48"/>
      <c r="V344" s="48"/>
      <c r="W344" s="48"/>
      <c r="X344" s="14"/>
      <c r="Y344" s="48"/>
      <c r="Z344" s="48"/>
      <c r="AA344" s="48"/>
      <c r="AF344" s="7"/>
      <c r="AG344" s="8"/>
      <c r="AH344" s="7"/>
      <c r="AI344" s="8"/>
    </row>
    <row r="345" spans="20:35">
      <c r="T345" s="48"/>
      <c r="U345" s="48"/>
      <c r="V345" s="48"/>
      <c r="W345" s="48"/>
      <c r="X345" s="14"/>
      <c r="Y345" s="48"/>
      <c r="Z345" s="48"/>
      <c r="AA345" s="48"/>
      <c r="AF345" s="7"/>
      <c r="AG345" s="8"/>
      <c r="AH345" s="7"/>
      <c r="AI345" s="8"/>
    </row>
    <row r="346" spans="20:35">
      <c r="T346" s="48"/>
      <c r="U346" s="48"/>
      <c r="V346" s="48"/>
      <c r="W346" s="48"/>
      <c r="X346" s="14"/>
      <c r="Y346" s="48"/>
      <c r="Z346" s="48"/>
      <c r="AA346" s="48"/>
      <c r="AF346" s="7"/>
      <c r="AG346" s="8"/>
      <c r="AH346" s="7"/>
      <c r="AI346" s="8"/>
    </row>
    <row r="347" spans="20:35">
      <c r="T347" s="48"/>
      <c r="U347" s="48"/>
      <c r="V347" s="48"/>
      <c r="W347" s="48"/>
      <c r="X347" s="14"/>
      <c r="Y347" s="48"/>
      <c r="Z347" s="48"/>
      <c r="AA347" s="48"/>
      <c r="AF347" s="7"/>
      <c r="AG347" s="8"/>
      <c r="AH347" s="7"/>
      <c r="AI347" s="8"/>
    </row>
    <row r="348" spans="20:35">
      <c r="T348" s="48"/>
      <c r="U348" s="48"/>
      <c r="V348" s="48"/>
      <c r="W348" s="48"/>
      <c r="X348" s="14"/>
      <c r="Y348" s="48"/>
      <c r="Z348" s="48"/>
      <c r="AA348" s="48"/>
      <c r="AF348" s="7"/>
      <c r="AG348" s="8"/>
      <c r="AH348" s="7"/>
      <c r="AI348" s="8"/>
    </row>
    <row r="349" spans="20:35">
      <c r="T349" s="48"/>
      <c r="U349" s="48"/>
      <c r="V349" s="48"/>
      <c r="W349" s="48"/>
      <c r="X349" s="14"/>
      <c r="Y349" s="48"/>
      <c r="Z349" s="48"/>
      <c r="AA349" s="48"/>
      <c r="AF349" s="7"/>
      <c r="AG349" s="8"/>
      <c r="AH349" s="7"/>
      <c r="AI349" s="8"/>
    </row>
    <row r="350" spans="20:35">
      <c r="T350" s="48"/>
      <c r="U350" s="48"/>
      <c r="V350" s="48"/>
      <c r="W350" s="48"/>
      <c r="X350" s="14"/>
      <c r="Y350" s="48"/>
      <c r="Z350" s="48"/>
      <c r="AA350" s="48"/>
      <c r="AF350" s="7"/>
      <c r="AG350" s="8"/>
      <c r="AH350" s="7"/>
      <c r="AI350" s="8"/>
    </row>
    <row r="351" spans="20:35">
      <c r="T351" s="48"/>
      <c r="U351" s="48"/>
      <c r="V351" s="48"/>
      <c r="W351" s="48"/>
      <c r="X351" s="14"/>
      <c r="Y351" s="48"/>
      <c r="Z351" s="48"/>
      <c r="AA351" s="48"/>
      <c r="AF351" s="7"/>
      <c r="AG351" s="8"/>
      <c r="AH351" s="7"/>
      <c r="AI351" s="8"/>
    </row>
    <row r="352" spans="20:35">
      <c r="T352" s="48"/>
      <c r="U352" s="48"/>
      <c r="V352" s="48"/>
      <c r="W352" s="48"/>
      <c r="X352" s="14"/>
      <c r="Y352" s="48"/>
      <c r="Z352" s="48"/>
      <c r="AA352" s="48"/>
      <c r="AF352" s="7"/>
      <c r="AG352" s="8"/>
      <c r="AH352" s="7"/>
      <c r="AI352" s="8"/>
    </row>
    <row r="353" spans="20:35">
      <c r="T353" s="48"/>
      <c r="U353" s="48"/>
      <c r="V353" s="48"/>
      <c r="W353" s="48"/>
      <c r="X353" s="14"/>
      <c r="Y353" s="48"/>
      <c r="Z353" s="48"/>
      <c r="AA353" s="48"/>
      <c r="AF353" s="7"/>
      <c r="AG353" s="8"/>
      <c r="AH353" s="7"/>
      <c r="AI353" s="8"/>
    </row>
    <row r="354" spans="20:35">
      <c r="T354" s="48"/>
      <c r="U354" s="48"/>
      <c r="V354" s="48"/>
      <c r="W354" s="48"/>
      <c r="X354" s="14"/>
      <c r="Y354" s="48"/>
      <c r="Z354" s="48"/>
      <c r="AA354" s="48"/>
      <c r="AF354" s="7"/>
      <c r="AG354" s="8"/>
      <c r="AH354" s="7"/>
      <c r="AI354" s="8"/>
    </row>
    <row r="355" spans="20:35">
      <c r="T355" s="48"/>
      <c r="U355" s="48"/>
      <c r="V355" s="48"/>
      <c r="W355" s="48"/>
      <c r="X355" s="14"/>
      <c r="Y355" s="48"/>
      <c r="Z355" s="48"/>
      <c r="AA355" s="48"/>
      <c r="AF355" s="7"/>
      <c r="AG355" s="8"/>
      <c r="AH355" s="7"/>
      <c r="AI355" s="8"/>
    </row>
    <row r="356" spans="20:35">
      <c r="T356" s="48"/>
      <c r="U356" s="48"/>
      <c r="V356" s="48"/>
      <c r="W356" s="48"/>
      <c r="X356" s="14"/>
      <c r="Y356" s="48"/>
      <c r="Z356" s="48"/>
      <c r="AA356" s="48"/>
      <c r="AF356" s="7"/>
      <c r="AG356" s="8"/>
      <c r="AH356" s="7"/>
      <c r="AI356" s="8"/>
    </row>
    <row r="357" spans="20:35">
      <c r="T357" s="48"/>
      <c r="U357" s="48"/>
      <c r="V357" s="48"/>
      <c r="W357" s="48"/>
      <c r="X357" s="14"/>
      <c r="Y357" s="48"/>
      <c r="Z357" s="48"/>
      <c r="AA357" s="48"/>
      <c r="AF357" s="7"/>
      <c r="AG357" s="8"/>
      <c r="AH357" s="7"/>
      <c r="AI357" s="8"/>
    </row>
    <row r="358" spans="20:35">
      <c r="T358" s="48"/>
      <c r="U358" s="48"/>
      <c r="V358" s="48"/>
      <c r="W358" s="48"/>
      <c r="X358" s="14"/>
      <c r="Y358" s="48"/>
      <c r="Z358" s="48"/>
      <c r="AA358" s="48"/>
      <c r="AF358" s="7"/>
      <c r="AG358" s="8"/>
      <c r="AH358" s="7"/>
      <c r="AI358" s="8"/>
    </row>
    <row r="359" spans="20:35">
      <c r="T359" s="48"/>
      <c r="U359" s="48"/>
      <c r="V359" s="48"/>
      <c r="W359" s="48"/>
      <c r="X359" s="14"/>
      <c r="Y359" s="48"/>
      <c r="Z359" s="48"/>
      <c r="AA359" s="48"/>
      <c r="AF359" s="7"/>
      <c r="AG359" s="8"/>
      <c r="AH359" s="7"/>
      <c r="AI359" s="8"/>
    </row>
    <row r="360" spans="20:35">
      <c r="T360" s="48"/>
      <c r="U360" s="48"/>
      <c r="V360" s="48"/>
      <c r="W360" s="48"/>
      <c r="X360" s="14"/>
      <c r="Y360" s="48"/>
      <c r="Z360" s="48"/>
      <c r="AA360" s="48"/>
      <c r="AF360" s="7"/>
      <c r="AG360" s="8"/>
      <c r="AH360" s="7"/>
      <c r="AI360" s="8"/>
    </row>
    <row r="361" spans="20:35">
      <c r="T361" s="48"/>
      <c r="U361" s="48"/>
      <c r="V361" s="48"/>
      <c r="W361" s="48"/>
      <c r="X361" s="14"/>
      <c r="Y361" s="48"/>
      <c r="Z361" s="48"/>
      <c r="AA361" s="48"/>
      <c r="AF361" s="7"/>
      <c r="AG361" s="8"/>
      <c r="AH361" s="7"/>
      <c r="AI361" s="8"/>
    </row>
    <row r="362" spans="20:35">
      <c r="T362" s="48"/>
      <c r="U362" s="48"/>
      <c r="V362" s="48"/>
      <c r="W362" s="48"/>
      <c r="X362" s="14"/>
      <c r="Y362" s="48"/>
      <c r="Z362" s="48"/>
      <c r="AA362" s="48"/>
      <c r="AF362" s="7"/>
      <c r="AG362" s="8"/>
      <c r="AH362" s="7"/>
      <c r="AI362" s="8"/>
    </row>
    <row r="363" spans="20:35">
      <c r="T363" s="48"/>
      <c r="U363" s="48"/>
      <c r="V363" s="48"/>
      <c r="W363" s="48"/>
      <c r="X363" s="14"/>
      <c r="Y363" s="48"/>
      <c r="Z363" s="48"/>
      <c r="AA363" s="48"/>
      <c r="AF363" s="7"/>
      <c r="AG363" s="8"/>
      <c r="AH363" s="7"/>
      <c r="AI363" s="8"/>
    </row>
    <row r="364" spans="20:35">
      <c r="T364" s="48"/>
      <c r="U364" s="48"/>
      <c r="V364" s="48"/>
      <c r="W364" s="48"/>
      <c r="X364" s="14"/>
      <c r="Y364" s="48"/>
      <c r="Z364" s="48"/>
      <c r="AA364" s="48"/>
      <c r="AF364" s="7"/>
      <c r="AG364" s="8"/>
      <c r="AH364" s="7"/>
      <c r="AI364" s="8"/>
    </row>
    <row r="365" spans="20:35">
      <c r="T365" s="48"/>
      <c r="U365" s="48"/>
      <c r="V365" s="48"/>
      <c r="W365" s="48"/>
      <c r="X365" s="14"/>
      <c r="Y365" s="48"/>
      <c r="Z365" s="48"/>
      <c r="AA365" s="48"/>
      <c r="AF365" s="7"/>
      <c r="AG365" s="8"/>
      <c r="AH365" s="7"/>
      <c r="AI365" s="8"/>
    </row>
    <row r="366" spans="20:35">
      <c r="T366" s="48"/>
      <c r="U366" s="48"/>
      <c r="V366" s="48"/>
      <c r="W366" s="48"/>
      <c r="X366" s="14"/>
      <c r="Y366" s="48"/>
      <c r="Z366" s="48"/>
      <c r="AA366" s="48"/>
      <c r="AF366" s="7"/>
      <c r="AG366" s="8"/>
      <c r="AH366" s="7"/>
      <c r="AI366" s="8"/>
    </row>
    <row r="367" spans="20:35">
      <c r="T367" s="48"/>
      <c r="U367" s="48"/>
      <c r="V367" s="48"/>
      <c r="W367" s="48"/>
      <c r="X367" s="14"/>
      <c r="Y367" s="48"/>
      <c r="Z367" s="48"/>
      <c r="AA367" s="48"/>
      <c r="AF367" s="7"/>
      <c r="AG367" s="8"/>
      <c r="AH367" s="7"/>
      <c r="AI367" s="8"/>
    </row>
    <row r="368" spans="20:35">
      <c r="T368" s="48"/>
      <c r="U368" s="48"/>
      <c r="V368" s="48"/>
      <c r="W368" s="48"/>
      <c r="X368" s="14"/>
      <c r="Y368" s="48"/>
      <c r="Z368" s="48"/>
      <c r="AA368" s="48"/>
      <c r="AF368" s="7"/>
      <c r="AG368" s="8"/>
      <c r="AH368" s="7"/>
      <c r="AI368" s="8"/>
    </row>
    <row r="369" spans="20:35">
      <c r="T369" s="48"/>
      <c r="U369" s="48"/>
      <c r="V369" s="48"/>
      <c r="W369" s="48"/>
      <c r="X369" s="14"/>
      <c r="Y369" s="48"/>
      <c r="Z369" s="48"/>
      <c r="AA369" s="48"/>
      <c r="AF369" s="7"/>
      <c r="AG369" s="8"/>
      <c r="AH369" s="7"/>
      <c r="AI369" s="8"/>
    </row>
    <row r="370" spans="20:35">
      <c r="T370" s="48"/>
      <c r="U370" s="48"/>
      <c r="V370" s="48"/>
      <c r="W370" s="48"/>
      <c r="X370" s="14"/>
      <c r="Y370" s="48"/>
      <c r="Z370" s="48"/>
      <c r="AA370" s="48"/>
      <c r="AF370" s="7"/>
      <c r="AG370" s="8"/>
      <c r="AH370" s="7"/>
      <c r="AI370" s="8"/>
    </row>
    <row r="371" spans="20:35">
      <c r="T371" s="48"/>
      <c r="U371" s="48"/>
      <c r="V371" s="48"/>
      <c r="W371" s="48"/>
      <c r="X371" s="14"/>
      <c r="Y371" s="48"/>
      <c r="Z371" s="48"/>
      <c r="AA371" s="48"/>
      <c r="AF371" s="7"/>
      <c r="AG371" s="8"/>
      <c r="AH371" s="7"/>
      <c r="AI371" s="8"/>
    </row>
    <row r="372" spans="20:35">
      <c r="T372" s="48"/>
      <c r="U372" s="48"/>
      <c r="V372" s="48"/>
      <c r="W372" s="48"/>
      <c r="X372" s="14"/>
      <c r="Y372" s="48"/>
      <c r="Z372" s="48"/>
      <c r="AA372" s="48"/>
      <c r="AF372" s="7"/>
      <c r="AG372" s="8"/>
      <c r="AH372" s="7"/>
      <c r="AI372" s="8"/>
    </row>
    <row r="373" spans="20:35">
      <c r="T373" s="48"/>
      <c r="U373" s="48"/>
      <c r="V373" s="48"/>
      <c r="W373" s="48"/>
      <c r="X373" s="14"/>
      <c r="Y373" s="48"/>
      <c r="Z373" s="48"/>
      <c r="AA373" s="48"/>
      <c r="AF373" s="7"/>
      <c r="AG373" s="8"/>
      <c r="AH373" s="7"/>
      <c r="AI373" s="8"/>
    </row>
    <row r="374" spans="20:35">
      <c r="T374" s="48"/>
      <c r="U374" s="48"/>
      <c r="V374" s="48"/>
      <c r="W374" s="48"/>
      <c r="X374" s="14"/>
      <c r="Y374" s="48"/>
      <c r="Z374" s="48"/>
      <c r="AA374" s="48"/>
      <c r="AF374" s="7"/>
      <c r="AG374" s="8"/>
      <c r="AH374" s="7"/>
      <c r="AI374" s="8"/>
    </row>
    <row r="375" spans="20:35">
      <c r="T375" s="48"/>
      <c r="U375" s="48"/>
      <c r="V375" s="48"/>
      <c r="W375" s="48"/>
      <c r="X375" s="14"/>
      <c r="Y375" s="48"/>
      <c r="Z375" s="48"/>
      <c r="AA375" s="48"/>
      <c r="AF375" s="7"/>
      <c r="AG375" s="8"/>
      <c r="AH375" s="7"/>
      <c r="AI375" s="8"/>
    </row>
    <row r="376" spans="20:35">
      <c r="T376" s="48"/>
      <c r="U376" s="48"/>
      <c r="V376" s="48"/>
      <c r="W376" s="48"/>
      <c r="X376" s="14"/>
      <c r="Y376" s="48"/>
      <c r="Z376" s="48"/>
      <c r="AA376" s="48"/>
      <c r="AF376" s="7"/>
      <c r="AG376" s="8"/>
      <c r="AH376" s="7"/>
      <c r="AI376" s="8"/>
    </row>
    <row r="377" spans="20:35">
      <c r="T377" s="48"/>
      <c r="U377" s="48"/>
      <c r="V377" s="48"/>
      <c r="W377" s="48"/>
      <c r="X377" s="14"/>
      <c r="Y377" s="48"/>
      <c r="Z377" s="48"/>
      <c r="AA377" s="48"/>
      <c r="AF377" s="7"/>
      <c r="AG377" s="8"/>
      <c r="AH377" s="7"/>
      <c r="AI377" s="8"/>
    </row>
    <row r="378" spans="20:35">
      <c r="T378" s="48"/>
      <c r="U378" s="48"/>
      <c r="V378" s="48"/>
      <c r="W378" s="48"/>
      <c r="X378" s="14"/>
      <c r="Y378" s="48"/>
      <c r="Z378" s="48"/>
      <c r="AA378" s="48"/>
      <c r="AF378" s="7"/>
      <c r="AG378" s="8"/>
      <c r="AH378" s="7"/>
      <c r="AI378" s="8"/>
    </row>
    <row r="379" spans="20:35">
      <c r="T379" s="48"/>
      <c r="U379" s="48"/>
      <c r="V379" s="48"/>
      <c r="W379" s="48"/>
      <c r="X379" s="14"/>
      <c r="Y379" s="48"/>
      <c r="Z379" s="48"/>
      <c r="AA379" s="48"/>
      <c r="AF379" s="7"/>
      <c r="AG379" s="8"/>
      <c r="AH379" s="7"/>
      <c r="AI379" s="8"/>
    </row>
    <row r="380" spans="20:35">
      <c r="T380" s="48"/>
      <c r="U380" s="48"/>
      <c r="V380" s="48"/>
      <c r="W380" s="48"/>
      <c r="X380" s="14"/>
      <c r="Y380" s="48"/>
      <c r="Z380" s="48"/>
      <c r="AA380" s="48"/>
      <c r="AF380" s="7"/>
      <c r="AG380" s="8"/>
      <c r="AH380" s="7"/>
      <c r="AI380" s="8"/>
    </row>
    <row r="381" spans="20:35">
      <c r="T381" s="48"/>
      <c r="U381" s="48"/>
      <c r="V381" s="48"/>
      <c r="W381" s="48"/>
      <c r="X381" s="14"/>
      <c r="Y381" s="48"/>
      <c r="Z381" s="48"/>
      <c r="AA381" s="48"/>
      <c r="AF381" s="7"/>
      <c r="AG381" s="8"/>
      <c r="AH381" s="7"/>
      <c r="AI381" s="8"/>
    </row>
    <row r="382" spans="20:35">
      <c r="T382" s="48"/>
      <c r="U382" s="48"/>
      <c r="V382" s="48"/>
      <c r="W382" s="48"/>
      <c r="X382" s="14"/>
      <c r="Y382" s="48"/>
      <c r="Z382" s="48"/>
      <c r="AA382" s="48"/>
      <c r="AF382" s="7"/>
      <c r="AG382" s="8"/>
      <c r="AH382" s="7"/>
      <c r="AI382" s="8"/>
    </row>
    <row r="383" spans="20:35">
      <c r="T383" s="48"/>
      <c r="U383" s="48"/>
      <c r="V383" s="48"/>
      <c r="W383" s="48"/>
      <c r="X383" s="14"/>
      <c r="Y383" s="48"/>
      <c r="Z383" s="48"/>
      <c r="AA383" s="48"/>
      <c r="AF383" s="7"/>
      <c r="AG383" s="8"/>
      <c r="AH383" s="7"/>
      <c r="AI383" s="8"/>
    </row>
    <row r="384" spans="20:35">
      <c r="T384" s="48"/>
      <c r="U384" s="48"/>
      <c r="V384" s="48"/>
      <c r="W384" s="48"/>
      <c r="X384" s="14"/>
      <c r="Y384" s="48"/>
      <c r="Z384" s="48"/>
      <c r="AA384" s="48"/>
      <c r="AF384" s="7"/>
      <c r="AG384" s="8"/>
      <c r="AH384" s="7"/>
      <c r="AI384" s="8"/>
    </row>
    <row r="385" spans="20:35">
      <c r="T385" s="48"/>
      <c r="U385" s="48"/>
      <c r="V385" s="48"/>
      <c r="W385" s="48"/>
      <c r="X385" s="14"/>
      <c r="Y385" s="48"/>
      <c r="Z385" s="48"/>
      <c r="AA385" s="48"/>
      <c r="AF385" s="7"/>
      <c r="AG385" s="8"/>
      <c r="AH385" s="7"/>
      <c r="AI385" s="8"/>
    </row>
    <row r="386" spans="20:35">
      <c r="T386" s="48"/>
      <c r="U386" s="48"/>
      <c r="V386" s="48"/>
      <c r="W386" s="48"/>
      <c r="X386" s="14"/>
      <c r="Y386" s="48"/>
      <c r="Z386" s="48"/>
      <c r="AA386" s="48"/>
      <c r="AF386" s="7"/>
      <c r="AG386" s="8"/>
      <c r="AH386" s="7"/>
      <c r="AI386" s="8"/>
    </row>
    <row r="387" spans="20:35">
      <c r="T387" s="48"/>
      <c r="U387" s="48"/>
      <c r="V387" s="48"/>
      <c r="W387" s="48"/>
      <c r="X387" s="14"/>
      <c r="Y387" s="48"/>
      <c r="Z387" s="48"/>
      <c r="AA387" s="48"/>
      <c r="AF387" s="7"/>
      <c r="AG387" s="8"/>
      <c r="AH387" s="7"/>
      <c r="AI387" s="8"/>
    </row>
    <row r="388" spans="20:35">
      <c r="T388" s="48"/>
      <c r="U388" s="48"/>
      <c r="V388" s="48"/>
      <c r="W388" s="48"/>
      <c r="X388" s="14"/>
      <c r="Y388" s="48"/>
      <c r="Z388" s="48"/>
      <c r="AA388" s="48"/>
      <c r="AF388" s="7"/>
      <c r="AG388" s="8"/>
      <c r="AH388" s="7"/>
      <c r="AI388" s="8"/>
    </row>
    <row r="389" spans="20:35">
      <c r="T389" s="48"/>
      <c r="U389" s="48"/>
      <c r="V389" s="48"/>
      <c r="W389" s="48"/>
      <c r="X389" s="14"/>
      <c r="Y389" s="48"/>
      <c r="Z389" s="48"/>
      <c r="AA389" s="48"/>
      <c r="AF389" s="7"/>
      <c r="AG389" s="8"/>
      <c r="AH389" s="7"/>
      <c r="AI389" s="8"/>
    </row>
    <row r="390" spans="20:35">
      <c r="T390" s="48"/>
      <c r="U390" s="48"/>
      <c r="V390" s="48"/>
      <c r="W390" s="48"/>
      <c r="X390" s="14"/>
      <c r="Y390" s="48"/>
      <c r="Z390" s="48"/>
      <c r="AA390" s="48"/>
      <c r="AF390" s="7"/>
      <c r="AG390" s="8"/>
      <c r="AH390" s="7"/>
      <c r="AI390" s="8"/>
    </row>
    <row r="391" spans="20:35">
      <c r="T391" s="48"/>
      <c r="U391" s="48"/>
      <c r="V391" s="48"/>
      <c r="W391" s="48"/>
      <c r="X391" s="14"/>
      <c r="Y391" s="48"/>
      <c r="Z391" s="48"/>
      <c r="AA391" s="48"/>
      <c r="AF391" s="7"/>
      <c r="AG391" s="8"/>
      <c r="AH391" s="7"/>
      <c r="AI391" s="8"/>
    </row>
    <row r="392" spans="20:35">
      <c r="T392" s="48"/>
      <c r="U392" s="48"/>
      <c r="V392" s="48"/>
      <c r="W392" s="48"/>
      <c r="X392" s="14"/>
      <c r="Y392" s="48"/>
      <c r="Z392" s="48"/>
      <c r="AA392" s="48"/>
      <c r="AF392" s="7"/>
      <c r="AG392" s="8"/>
      <c r="AH392" s="7"/>
      <c r="AI392" s="8"/>
    </row>
    <row r="393" spans="20:35">
      <c r="T393" s="48"/>
      <c r="U393" s="48"/>
      <c r="V393" s="48"/>
      <c r="W393" s="48"/>
      <c r="X393" s="14"/>
      <c r="Y393" s="48"/>
      <c r="Z393" s="48"/>
      <c r="AA393" s="48"/>
      <c r="AF393" s="7"/>
      <c r="AG393" s="8"/>
      <c r="AH393" s="7"/>
      <c r="AI393" s="8"/>
    </row>
    <row r="394" spans="20:35">
      <c r="T394" s="48"/>
      <c r="U394" s="48"/>
      <c r="V394" s="48"/>
      <c r="W394" s="48"/>
      <c r="X394" s="14"/>
      <c r="Y394" s="48"/>
      <c r="Z394" s="48"/>
      <c r="AA394" s="48"/>
      <c r="AF394" s="7"/>
      <c r="AG394" s="8"/>
      <c r="AH394" s="7"/>
      <c r="AI394" s="8"/>
    </row>
    <row r="395" spans="20:35">
      <c r="T395" s="48"/>
      <c r="U395" s="48"/>
      <c r="V395" s="48"/>
      <c r="W395" s="48"/>
      <c r="X395" s="14"/>
      <c r="Y395" s="48"/>
      <c r="Z395" s="48"/>
      <c r="AA395" s="48"/>
      <c r="AF395" s="7"/>
      <c r="AG395" s="8"/>
      <c r="AH395" s="7"/>
      <c r="AI395" s="8"/>
    </row>
    <row r="396" spans="20:35">
      <c r="T396" s="48"/>
      <c r="U396" s="48"/>
      <c r="V396" s="48"/>
      <c r="W396" s="48"/>
      <c r="X396" s="14"/>
      <c r="Y396" s="48"/>
      <c r="Z396" s="48"/>
      <c r="AA396" s="48"/>
      <c r="AF396" s="7"/>
      <c r="AG396" s="8"/>
      <c r="AH396" s="7"/>
      <c r="AI396" s="8"/>
    </row>
    <row r="397" spans="20:35">
      <c r="T397" s="48"/>
      <c r="U397" s="48"/>
      <c r="V397" s="48"/>
      <c r="W397" s="48"/>
      <c r="X397" s="14"/>
      <c r="Y397" s="48"/>
      <c r="Z397" s="48"/>
      <c r="AA397" s="48"/>
      <c r="AF397" s="7"/>
      <c r="AG397" s="8"/>
      <c r="AH397" s="7"/>
      <c r="AI397" s="8"/>
    </row>
    <row r="398" spans="20:35">
      <c r="T398" s="48"/>
      <c r="U398" s="48"/>
      <c r="V398" s="48"/>
      <c r="W398" s="48"/>
      <c r="X398" s="14"/>
      <c r="Y398" s="48"/>
      <c r="Z398" s="48"/>
      <c r="AA398" s="48"/>
      <c r="AF398" s="7"/>
      <c r="AG398" s="8"/>
      <c r="AH398" s="7"/>
      <c r="AI398" s="8"/>
    </row>
    <row r="399" spans="20:35">
      <c r="T399" s="48"/>
      <c r="U399" s="48"/>
      <c r="V399" s="48"/>
      <c r="W399" s="48"/>
      <c r="X399" s="14"/>
      <c r="Y399" s="48"/>
      <c r="Z399" s="48"/>
      <c r="AA399" s="48"/>
      <c r="AF399" s="7"/>
      <c r="AG399" s="8"/>
      <c r="AH399" s="7"/>
      <c r="AI399" s="8"/>
    </row>
    <row r="400" spans="20:35">
      <c r="T400" s="48"/>
      <c r="U400" s="48"/>
      <c r="V400" s="48"/>
      <c r="W400" s="48"/>
      <c r="X400" s="14"/>
      <c r="Y400" s="48"/>
      <c r="Z400" s="48"/>
      <c r="AA400" s="48"/>
      <c r="AF400" s="7"/>
      <c r="AG400" s="8"/>
      <c r="AH400" s="7"/>
      <c r="AI400" s="8"/>
    </row>
    <row r="401" spans="20:35">
      <c r="T401" s="48"/>
      <c r="U401" s="48"/>
      <c r="V401" s="48"/>
      <c r="W401" s="48"/>
      <c r="X401" s="14"/>
      <c r="Y401" s="48"/>
      <c r="Z401" s="48"/>
      <c r="AA401" s="48"/>
      <c r="AF401" s="7"/>
      <c r="AG401" s="8"/>
      <c r="AH401" s="7"/>
      <c r="AI401" s="8"/>
    </row>
    <row r="402" spans="20:35">
      <c r="T402" s="48"/>
      <c r="U402" s="48"/>
      <c r="V402" s="48"/>
      <c r="W402" s="48"/>
      <c r="X402" s="14"/>
      <c r="Y402" s="48"/>
      <c r="Z402" s="48"/>
      <c r="AA402" s="48"/>
      <c r="AF402" s="7"/>
      <c r="AG402" s="8"/>
      <c r="AH402" s="7"/>
      <c r="AI402" s="8"/>
    </row>
    <row r="403" spans="20:35">
      <c r="T403" s="48"/>
      <c r="U403" s="48"/>
      <c r="V403" s="48"/>
      <c r="W403" s="48"/>
      <c r="X403" s="14"/>
      <c r="Y403" s="48"/>
      <c r="Z403" s="48"/>
      <c r="AA403" s="48"/>
      <c r="AF403" s="7"/>
      <c r="AG403" s="8"/>
      <c r="AH403" s="7"/>
      <c r="AI403" s="8"/>
    </row>
    <row r="404" spans="20:35">
      <c r="T404" s="48"/>
      <c r="U404" s="48"/>
      <c r="V404" s="48"/>
      <c r="W404" s="48"/>
      <c r="X404" s="14"/>
      <c r="Y404" s="48"/>
      <c r="Z404" s="48"/>
      <c r="AA404" s="48"/>
      <c r="AF404" s="7"/>
      <c r="AG404" s="8"/>
      <c r="AH404" s="7"/>
      <c r="AI404" s="8"/>
    </row>
    <row r="405" spans="20:35">
      <c r="T405" s="48"/>
      <c r="U405" s="48"/>
      <c r="V405" s="48"/>
      <c r="W405" s="48"/>
      <c r="X405" s="14"/>
      <c r="Y405" s="48"/>
      <c r="Z405" s="48"/>
      <c r="AA405" s="48"/>
      <c r="AF405" s="7"/>
      <c r="AG405" s="8"/>
      <c r="AH405" s="7"/>
      <c r="AI405" s="8"/>
    </row>
    <row r="406" spans="20:35">
      <c r="T406" s="48"/>
      <c r="U406" s="48"/>
      <c r="V406" s="48"/>
      <c r="W406" s="48"/>
      <c r="X406" s="14"/>
      <c r="Y406" s="48"/>
      <c r="Z406" s="48"/>
      <c r="AA406" s="48"/>
      <c r="AF406" s="7"/>
      <c r="AG406" s="8"/>
      <c r="AH406" s="7"/>
      <c r="AI406" s="8"/>
    </row>
    <row r="407" spans="20:35">
      <c r="T407" s="48"/>
      <c r="U407" s="48"/>
      <c r="V407" s="48"/>
      <c r="W407" s="48"/>
      <c r="X407" s="14"/>
      <c r="Y407" s="48"/>
      <c r="Z407" s="48"/>
      <c r="AA407" s="48"/>
      <c r="AF407" s="7"/>
      <c r="AG407" s="8"/>
      <c r="AH407" s="7"/>
      <c r="AI407" s="8"/>
    </row>
    <row r="408" spans="20:35">
      <c r="T408" s="48"/>
      <c r="U408" s="48"/>
      <c r="V408" s="48"/>
      <c r="W408" s="48"/>
      <c r="X408" s="14"/>
      <c r="Y408" s="48"/>
      <c r="Z408" s="48"/>
      <c r="AA408" s="48"/>
      <c r="AF408" s="7"/>
      <c r="AG408" s="8"/>
      <c r="AH408" s="7"/>
      <c r="AI408" s="8"/>
    </row>
    <row r="409" spans="20:35">
      <c r="T409" s="48"/>
      <c r="U409" s="48"/>
      <c r="V409" s="48"/>
      <c r="W409" s="48"/>
      <c r="X409" s="14"/>
      <c r="Y409" s="48"/>
      <c r="Z409" s="48"/>
      <c r="AA409" s="48"/>
      <c r="AF409" s="7"/>
      <c r="AG409" s="8"/>
      <c r="AH409" s="7"/>
      <c r="AI409" s="8"/>
    </row>
    <row r="410" spans="20:35">
      <c r="T410" s="48"/>
      <c r="U410" s="48"/>
      <c r="V410" s="48"/>
      <c r="W410" s="48"/>
      <c r="X410" s="14"/>
      <c r="Y410" s="48"/>
      <c r="Z410" s="48"/>
      <c r="AA410" s="48"/>
      <c r="AF410" s="7"/>
      <c r="AG410" s="8"/>
      <c r="AH410" s="7"/>
      <c r="AI410" s="8"/>
    </row>
    <row r="411" spans="20:35">
      <c r="T411" s="48"/>
      <c r="U411" s="48"/>
      <c r="V411" s="48"/>
      <c r="W411" s="48"/>
      <c r="X411" s="14"/>
      <c r="Y411" s="48"/>
      <c r="Z411" s="48"/>
      <c r="AA411" s="48"/>
      <c r="AF411" s="7"/>
      <c r="AG411" s="8"/>
      <c r="AH411" s="7"/>
      <c r="AI411" s="8"/>
    </row>
    <row r="412" spans="20:35">
      <c r="T412" s="48"/>
      <c r="U412" s="48"/>
      <c r="V412" s="48"/>
      <c r="W412" s="48"/>
      <c r="X412" s="14"/>
      <c r="Y412" s="48"/>
      <c r="Z412" s="48"/>
      <c r="AA412" s="48"/>
      <c r="AF412" s="7"/>
      <c r="AG412" s="8"/>
      <c r="AH412" s="7"/>
      <c r="AI412" s="8"/>
    </row>
    <row r="413" spans="20:35">
      <c r="T413" s="48"/>
      <c r="U413" s="48"/>
      <c r="V413" s="48"/>
      <c r="W413" s="48"/>
      <c r="X413" s="14"/>
      <c r="Y413" s="48"/>
      <c r="Z413" s="48"/>
      <c r="AA413" s="48"/>
      <c r="AF413" s="7"/>
      <c r="AG413" s="8"/>
      <c r="AH413" s="7"/>
      <c r="AI413" s="8"/>
    </row>
    <row r="414" spans="20:35">
      <c r="T414" s="48"/>
      <c r="U414" s="48"/>
      <c r="V414" s="48"/>
      <c r="W414" s="48"/>
      <c r="X414" s="14"/>
      <c r="Y414" s="48"/>
      <c r="Z414" s="48"/>
      <c r="AA414" s="48"/>
      <c r="AF414" s="7"/>
      <c r="AG414" s="8"/>
      <c r="AH414" s="7"/>
      <c r="AI414" s="8"/>
    </row>
    <row r="415" spans="20:35">
      <c r="T415" s="48"/>
      <c r="U415" s="48"/>
      <c r="V415" s="48"/>
      <c r="W415" s="48"/>
      <c r="X415" s="14"/>
      <c r="Y415" s="48"/>
      <c r="Z415" s="48"/>
      <c r="AA415" s="48"/>
      <c r="AF415" s="7"/>
      <c r="AG415" s="8"/>
      <c r="AH415" s="7"/>
      <c r="AI415" s="8"/>
    </row>
    <row r="416" spans="20:35">
      <c r="T416" s="48"/>
      <c r="U416" s="48"/>
      <c r="V416" s="48"/>
      <c r="W416" s="48"/>
      <c r="X416" s="14"/>
      <c r="Y416" s="48"/>
      <c r="Z416" s="48"/>
      <c r="AA416" s="48"/>
      <c r="AF416" s="7"/>
      <c r="AG416" s="8"/>
      <c r="AH416" s="7"/>
      <c r="AI416" s="8"/>
    </row>
    <row r="417" spans="20:35">
      <c r="T417" s="48"/>
      <c r="U417" s="48"/>
      <c r="V417" s="48"/>
      <c r="W417" s="48"/>
      <c r="X417" s="14"/>
      <c r="Y417" s="48"/>
      <c r="Z417" s="48"/>
      <c r="AA417" s="48"/>
      <c r="AF417" s="7"/>
      <c r="AG417" s="8"/>
      <c r="AH417" s="7"/>
      <c r="AI417" s="8"/>
    </row>
    <row r="418" spans="20:35">
      <c r="T418" s="48"/>
      <c r="U418" s="48"/>
      <c r="V418" s="48"/>
      <c r="W418" s="48"/>
      <c r="X418" s="14"/>
      <c r="Y418" s="48"/>
      <c r="Z418" s="48"/>
      <c r="AA418" s="48"/>
      <c r="AF418" s="7"/>
      <c r="AG418" s="8"/>
      <c r="AH418" s="7"/>
      <c r="AI418" s="8"/>
    </row>
    <row r="419" spans="20:35">
      <c r="T419" s="48"/>
      <c r="U419" s="48"/>
      <c r="V419" s="48"/>
      <c r="W419" s="48"/>
      <c r="X419" s="14"/>
      <c r="Y419" s="48"/>
      <c r="Z419" s="48"/>
      <c r="AA419" s="48"/>
      <c r="AF419" s="7"/>
      <c r="AG419" s="8"/>
      <c r="AH419" s="7"/>
      <c r="AI419" s="8"/>
    </row>
    <row r="420" spans="20:35">
      <c r="T420" s="48"/>
      <c r="U420" s="48"/>
      <c r="V420" s="48"/>
      <c r="W420" s="48"/>
      <c r="X420" s="14"/>
      <c r="Y420" s="48"/>
      <c r="Z420" s="48"/>
      <c r="AA420" s="48"/>
      <c r="AF420" s="7"/>
      <c r="AG420" s="8"/>
      <c r="AH420" s="7"/>
      <c r="AI420" s="8"/>
    </row>
    <row r="421" spans="20:35">
      <c r="T421" s="48"/>
      <c r="U421" s="48"/>
      <c r="V421" s="48"/>
      <c r="W421" s="48"/>
      <c r="X421" s="14"/>
      <c r="Y421" s="48"/>
      <c r="Z421" s="48"/>
      <c r="AA421" s="48"/>
      <c r="AF421" s="7"/>
      <c r="AG421" s="8"/>
      <c r="AH421" s="7"/>
      <c r="AI421" s="8"/>
    </row>
    <row r="422" spans="20:35">
      <c r="T422" s="48"/>
      <c r="U422" s="48"/>
      <c r="V422" s="48"/>
      <c r="W422" s="48"/>
      <c r="X422" s="14"/>
      <c r="Y422" s="48"/>
      <c r="Z422" s="48"/>
      <c r="AA422" s="48"/>
      <c r="AF422" s="7"/>
      <c r="AG422" s="8"/>
      <c r="AH422" s="7"/>
      <c r="AI422" s="8"/>
    </row>
    <row r="423" spans="20:35">
      <c r="T423" s="48"/>
      <c r="U423" s="48"/>
      <c r="V423" s="48"/>
      <c r="W423" s="48"/>
      <c r="X423" s="14"/>
      <c r="Y423" s="48"/>
      <c r="Z423" s="48"/>
      <c r="AA423" s="48"/>
      <c r="AF423" s="7"/>
      <c r="AG423" s="8"/>
      <c r="AH423" s="7"/>
      <c r="AI423" s="8"/>
    </row>
    <row r="424" spans="20:35">
      <c r="T424" s="48"/>
      <c r="U424" s="48"/>
      <c r="V424" s="48"/>
      <c r="W424" s="48"/>
      <c r="X424" s="14"/>
      <c r="Y424" s="48"/>
      <c r="Z424" s="48"/>
      <c r="AA424" s="48"/>
      <c r="AF424" s="7"/>
      <c r="AG424" s="8"/>
      <c r="AH424" s="7"/>
      <c r="AI424" s="8"/>
    </row>
    <row r="425" spans="20:35">
      <c r="T425" s="48"/>
      <c r="U425" s="48"/>
      <c r="V425" s="48"/>
      <c r="W425" s="48"/>
      <c r="X425" s="14"/>
      <c r="Y425" s="48"/>
      <c r="Z425" s="48"/>
      <c r="AA425" s="48"/>
      <c r="AF425" s="7"/>
      <c r="AG425" s="8"/>
      <c r="AH425" s="7"/>
      <c r="AI425" s="8"/>
    </row>
    <row r="426" spans="20:35">
      <c r="T426" s="48"/>
      <c r="U426" s="48"/>
      <c r="V426" s="48"/>
      <c r="W426" s="48"/>
      <c r="X426" s="14"/>
      <c r="Y426" s="48"/>
      <c r="Z426" s="48"/>
      <c r="AA426" s="48"/>
      <c r="AF426" s="7"/>
      <c r="AG426" s="8"/>
      <c r="AH426" s="7"/>
      <c r="AI426" s="8"/>
    </row>
    <row r="427" spans="20:35">
      <c r="T427" s="48"/>
      <c r="U427" s="48"/>
      <c r="V427" s="48"/>
      <c r="W427" s="48"/>
      <c r="X427" s="14"/>
      <c r="Y427" s="48"/>
      <c r="Z427" s="48"/>
      <c r="AA427" s="48"/>
      <c r="AF427" s="7"/>
      <c r="AG427" s="8"/>
      <c r="AH427" s="7"/>
      <c r="AI427" s="8"/>
    </row>
    <row r="428" spans="20:35">
      <c r="T428" s="48"/>
      <c r="U428" s="48"/>
      <c r="V428" s="48"/>
      <c r="W428" s="48"/>
      <c r="X428" s="14"/>
      <c r="Y428" s="48"/>
      <c r="Z428" s="48"/>
      <c r="AA428" s="48"/>
      <c r="AF428" s="7"/>
      <c r="AG428" s="8"/>
      <c r="AH428" s="7"/>
      <c r="AI428" s="8"/>
    </row>
    <row r="429" spans="20:35">
      <c r="T429" s="48"/>
      <c r="U429" s="48"/>
      <c r="V429" s="48"/>
      <c r="W429" s="48"/>
      <c r="X429" s="14"/>
      <c r="Y429" s="48"/>
      <c r="Z429" s="48"/>
      <c r="AA429" s="48"/>
      <c r="AF429" s="7"/>
      <c r="AG429" s="8"/>
      <c r="AH429" s="7"/>
      <c r="AI429" s="8"/>
    </row>
    <row r="430" spans="20:35">
      <c r="T430" s="48"/>
      <c r="U430" s="48"/>
      <c r="V430" s="48"/>
      <c r="W430" s="48"/>
      <c r="X430" s="14"/>
      <c r="Y430" s="48"/>
      <c r="Z430" s="48"/>
      <c r="AA430" s="48"/>
      <c r="AF430" s="7"/>
      <c r="AG430" s="8"/>
      <c r="AH430" s="7"/>
      <c r="AI430" s="8"/>
    </row>
    <row r="431" spans="20:35">
      <c r="T431" s="48"/>
      <c r="U431" s="48"/>
      <c r="V431" s="48"/>
      <c r="W431" s="48"/>
      <c r="X431" s="14"/>
      <c r="Y431" s="48"/>
      <c r="Z431" s="48"/>
      <c r="AA431" s="48"/>
      <c r="AF431" s="7"/>
      <c r="AG431" s="8"/>
      <c r="AH431" s="7"/>
      <c r="AI431" s="8"/>
    </row>
    <row r="432" spans="20:35">
      <c r="T432" s="48"/>
      <c r="U432" s="48"/>
      <c r="V432" s="48"/>
      <c r="W432" s="48"/>
      <c r="X432" s="14"/>
      <c r="Y432" s="48"/>
      <c r="Z432" s="48"/>
      <c r="AA432" s="48"/>
      <c r="AF432" s="7"/>
      <c r="AG432" s="8"/>
      <c r="AH432" s="7"/>
      <c r="AI432" s="8"/>
    </row>
    <row r="433" spans="20:35">
      <c r="T433" s="48"/>
      <c r="U433" s="48"/>
      <c r="V433" s="48"/>
      <c r="W433" s="48"/>
      <c r="X433" s="14"/>
      <c r="Y433" s="48"/>
      <c r="Z433" s="48"/>
      <c r="AA433" s="48"/>
      <c r="AF433" s="7"/>
      <c r="AG433" s="8"/>
      <c r="AH433" s="7"/>
      <c r="AI433" s="8"/>
    </row>
    <row r="434" spans="20:35">
      <c r="T434" s="48"/>
      <c r="U434" s="48"/>
      <c r="V434" s="48"/>
      <c r="W434" s="48"/>
      <c r="X434" s="14"/>
      <c r="Y434" s="48"/>
      <c r="Z434" s="48"/>
      <c r="AA434" s="48"/>
      <c r="AF434" s="7"/>
      <c r="AG434" s="8"/>
      <c r="AH434" s="7"/>
      <c r="AI434" s="8"/>
    </row>
    <row r="435" spans="20:35">
      <c r="T435" s="48"/>
      <c r="U435" s="48"/>
      <c r="V435" s="48"/>
      <c r="W435" s="48"/>
      <c r="X435" s="14"/>
      <c r="Y435" s="48"/>
      <c r="Z435" s="48"/>
      <c r="AA435" s="48"/>
      <c r="AF435" s="7"/>
      <c r="AG435" s="8"/>
      <c r="AH435" s="7"/>
      <c r="AI435" s="8"/>
    </row>
    <row r="436" spans="20:35">
      <c r="T436" s="48"/>
      <c r="U436" s="48"/>
      <c r="V436" s="48"/>
      <c r="W436" s="48"/>
      <c r="X436" s="14"/>
      <c r="Y436" s="48"/>
      <c r="Z436" s="48"/>
      <c r="AA436" s="48"/>
      <c r="AF436" s="7"/>
      <c r="AG436" s="8"/>
      <c r="AH436" s="7"/>
      <c r="AI436" s="8"/>
    </row>
    <row r="437" spans="20:35">
      <c r="T437" s="48"/>
      <c r="U437" s="48"/>
      <c r="V437" s="48"/>
      <c r="W437" s="48"/>
      <c r="X437" s="14"/>
      <c r="Y437" s="48"/>
      <c r="Z437" s="48"/>
      <c r="AA437" s="48"/>
      <c r="AF437" s="7"/>
      <c r="AG437" s="8"/>
      <c r="AH437" s="7"/>
      <c r="AI437" s="8"/>
    </row>
    <row r="438" spans="20:35">
      <c r="T438" s="48"/>
      <c r="U438" s="48"/>
      <c r="V438" s="48"/>
      <c r="W438" s="48"/>
      <c r="X438" s="14"/>
      <c r="Y438" s="48"/>
      <c r="Z438" s="48"/>
      <c r="AA438" s="48"/>
      <c r="AF438" s="7"/>
      <c r="AG438" s="8"/>
      <c r="AH438" s="7"/>
      <c r="AI438" s="8"/>
    </row>
    <row r="439" spans="20:35">
      <c r="T439" s="48"/>
      <c r="U439" s="48"/>
      <c r="V439" s="48"/>
      <c r="W439" s="48"/>
      <c r="X439" s="14"/>
      <c r="Y439" s="48"/>
      <c r="Z439" s="48"/>
      <c r="AA439" s="48"/>
      <c r="AF439" s="7"/>
      <c r="AG439" s="8"/>
      <c r="AH439" s="7"/>
      <c r="AI439" s="8"/>
    </row>
    <row r="440" spans="20:35">
      <c r="T440" s="48"/>
      <c r="U440" s="48"/>
      <c r="V440" s="48"/>
      <c r="W440" s="48"/>
      <c r="X440" s="14"/>
      <c r="Y440" s="48"/>
      <c r="Z440" s="48"/>
      <c r="AA440" s="48"/>
      <c r="AF440" s="7"/>
      <c r="AG440" s="8"/>
      <c r="AH440" s="7"/>
      <c r="AI440" s="8"/>
    </row>
    <row r="441" spans="20:35">
      <c r="T441" s="48"/>
      <c r="U441" s="48"/>
      <c r="V441" s="48"/>
      <c r="W441" s="48"/>
      <c r="X441" s="14"/>
      <c r="Y441" s="48"/>
      <c r="Z441" s="48"/>
      <c r="AA441" s="48"/>
      <c r="AF441" s="7"/>
      <c r="AG441" s="8"/>
      <c r="AH441" s="7"/>
      <c r="AI441" s="8"/>
    </row>
    <row r="442" spans="20:35">
      <c r="T442" s="48"/>
      <c r="U442" s="48"/>
      <c r="V442" s="48"/>
      <c r="W442" s="48"/>
      <c r="X442" s="14"/>
      <c r="Y442" s="48"/>
      <c r="Z442" s="48"/>
      <c r="AA442" s="48"/>
      <c r="AF442" s="7"/>
      <c r="AG442" s="8"/>
      <c r="AH442" s="7"/>
      <c r="AI442" s="8"/>
    </row>
    <row r="443" spans="20:35">
      <c r="T443" s="48"/>
      <c r="U443" s="48"/>
      <c r="V443" s="48"/>
      <c r="W443" s="48"/>
      <c r="X443" s="14"/>
      <c r="Y443" s="48"/>
      <c r="Z443" s="48"/>
      <c r="AA443" s="48"/>
      <c r="AF443" s="7"/>
      <c r="AG443" s="8"/>
      <c r="AH443" s="7"/>
      <c r="AI443" s="8"/>
    </row>
    <row r="444" spans="20:35">
      <c r="T444" s="48"/>
      <c r="U444" s="48"/>
      <c r="V444" s="48"/>
      <c r="W444" s="48"/>
      <c r="X444" s="14"/>
      <c r="Y444" s="48"/>
      <c r="Z444" s="48"/>
      <c r="AA444" s="48"/>
      <c r="AF444" s="7"/>
      <c r="AG444" s="8"/>
      <c r="AH444" s="7"/>
      <c r="AI444" s="8"/>
    </row>
    <row r="445" spans="20:35">
      <c r="T445" s="48"/>
      <c r="U445" s="48"/>
      <c r="V445" s="48"/>
      <c r="W445" s="48"/>
      <c r="X445" s="14"/>
      <c r="Y445" s="48"/>
      <c r="Z445" s="48"/>
      <c r="AA445" s="48"/>
      <c r="AF445" s="7"/>
      <c r="AG445" s="8"/>
      <c r="AH445" s="7"/>
      <c r="AI445" s="8"/>
    </row>
    <row r="446" spans="20:35">
      <c r="T446" s="48"/>
      <c r="U446" s="48"/>
      <c r="V446" s="48"/>
      <c r="W446" s="48"/>
      <c r="X446" s="14"/>
      <c r="Y446" s="48"/>
      <c r="Z446" s="48"/>
      <c r="AA446" s="48"/>
      <c r="AF446" s="7"/>
      <c r="AG446" s="8"/>
      <c r="AH446" s="7"/>
      <c r="AI446" s="8"/>
    </row>
    <row r="447" spans="20:35">
      <c r="T447" s="48"/>
      <c r="U447" s="48"/>
      <c r="V447" s="48"/>
      <c r="W447" s="48"/>
      <c r="X447" s="14"/>
      <c r="Y447" s="48"/>
      <c r="Z447" s="48"/>
      <c r="AA447" s="48"/>
      <c r="AF447" s="7"/>
      <c r="AG447" s="8"/>
      <c r="AH447" s="7"/>
      <c r="AI447" s="8"/>
    </row>
    <row r="448" spans="20:35">
      <c r="T448" s="48"/>
      <c r="U448" s="48"/>
      <c r="V448" s="48"/>
      <c r="W448" s="48"/>
      <c r="X448" s="14"/>
      <c r="Y448" s="48"/>
      <c r="Z448" s="48"/>
      <c r="AA448" s="48"/>
      <c r="AF448" s="7"/>
      <c r="AG448" s="8"/>
      <c r="AH448" s="7"/>
      <c r="AI448" s="8"/>
    </row>
    <row r="449" spans="20:35">
      <c r="T449" s="48"/>
      <c r="U449" s="48"/>
      <c r="V449" s="48"/>
      <c r="W449" s="48"/>
      <c r="X449" s="14"/>
      <c r="Y449" s="48"/>
      <c r="Z449" s="48"/>
      <c r="AA449" s="48"/>
      <c r="AF449" s="7"/>
      <c r="AG449" s="8"/>
      <c r="AH449" s="7"/>
      <c r="AI449" s="8"/>
    </row>
    <row r="450" spans="20:35">
      <c r="T450" s="48"/>
      <c r="U450" s="48"/>
      <c r="V450" s="48"/>
      <c r="W450" s="48"/>
      <c r="X450" s="14"/>
      <c r="Y450" s="48"/>
      <c r="Z450" s="48"/>
      <c r="AA450" s="48"/>
      <c r="AF450" s="7"/>
      <c r="AG450" s="8"/>
      <c r="AH450" s="7"/>
      <c r="AI450" s="8"/>
    </row>
    <row r="451" spans="20:35">
      <c r="T451" s="48"/>
      <c r="U451" s="48"/>
      <c r="V451" s="48"/>
      <c r="W451" s="48"/>
      <c r="X451" s="14"/>
      <c r="Y451" s="48"/>
      <c r="Z451" s="48"/>
      <c r="AA451" s="48"/>
      <c r="AF451" s="7"/>
      <c r="AG451" s="8"/>
      <c r="AH451" s="7"/>
      <c r="AI451" s="8"/>
    </row>
    <row r="452" spans="20:35">
      <c r="T452" s="48"/>
      <c r="U452" s="48"/>
      <c r="V452" s="48"/>
      <c r="W452" s="48"/>
      <c r="X452" s="14"/>
      <c r="Y452" s="48"/>
      <c r="Z452" s="48"/>
      <c r="AA452" s="48"/>
      <c r="AF452" s="7"/>
      <c r="AG452" s="8"/>
      <c r="AH452" s="7"/>
      <c r="AI452" s="8"/>
    </row>
    <row r="453" spans="20:35">
      <c r="T453" s="48"/>
      <c r="U453" s="48"/>
      <c r="V453" s="48"/>
      <c r="W453" s="48"/>
      <c r="X453" s="14"/>
      <c r="Y453" s="48"/>
      <c r="Z453" s="48"/>
      <c r="AA453" s="48"/>
      <c r="AF453" s="7"/>
      <c r="AG453" s="8"/>
      <c r="AH453" s="7"/>
      <c r="AI453" s="8"/>
    </row>
    <row r="454" spans="20:35">
      <c r="T454" s="48"/>
      <c r="U454" s="48"/>
      <c r="V454" s="48"/>
      <c r="W454" s="48"/>
      <c r="X454" s="14"/>
      <c r="Y454" s="48"/>
      <c r="Z454" s="48"/>
      <c r="AA454" s="48"/>
      <c r="AF454" s="7"/>
      <c r="AG454" s="8"/>
      <c r="AH454" s="7"/>
      <c r="AI454" s="8"/>
    </row>
    <row r="455" spans="20:35">
      <c r="T455" s="48"/>
      <c r="U455" s="48"/>
      <c r="V455" s="48"/>
      <c r="W455" s="48"/>
      <c r="X455" s="14"/>
      <c r="Y455" s="48"/>
      <c r="Z455" s="48"/>
      <c r="AA455" s="48"/>
      <c r="AF455" s="7"/>
      <c r="AG455" s="8"/>
      <c r="AH455" s="7"/>
      <c r="AI455" s="8"/>
    </row>
    <row r="456" spans="20:35">
      <c r="T456" s="48"/>
      <c r="U456" s="48"/>
      <c r="V456" s="48"/>
      <c r="W456" s="48"/>
      <c r="X456" s="14"/>
      <c r="Y456" s="48"/>
      <c r="Z456" s="48"/>
      <c r="AA456" s="48"/>
      <c r="AF456" s="7"/>
      <c r="AG456" s="8"/>
      <c r="AH456" s="7"/>
      <c r="AI456" s="8"/>
    </row>
    <row r="457" spans="20:35">
      <c r="T457" s="48"/>
      <c r="U457" s="48"/>
      <c r="V457" s="48"/>
      <c r="W457" s="48"/>
      <c r="X457" s="14"/>
      <c r="Y457" s="48"/>
      <c r="Z457" s="48"/>
      <c r="AA457" s="48"/>
      <c r="AF457" s="7"/>
      <c r="AG457" s="8"/>
      <c r="AH457" s="7"/>
      <c r="AI457" s="8"/>
    </row>
    <row r="458" spans="20:35">
      <c r="T458" s="48"/>
      <c r="U458" s="48"/>
      <c r="V458" s="48"/>
      <c r="W458" s="48"/>
      <c r="X458" s="14"/>
      <c r="Y458" s="48"/>
      <c r="Z458" s="48"/>
      <c r="AA458" s="48"/>
      <c r="AF458" s="7"/>
      <c r="AG458" s="8"/>
      <c r="AH458" s="7"/>
      <c r="AI458" s="8"/>
    </row>
    <row r="459" spans="20:35">
      <c r="T459" s="48"/>
      <c r="U459" s="48"/>
      <c r="V459" s="48"/>
      <c r="W459" s="48"/>
      <c r="X459" s="14"/>
      <c r="Y459" s="48"/>
      <c r="Z459" s="48"/>
      <c r="AA459" s="48"/>
      <c r="AF459" s="7"/>
      <c r="AG459" s="8"/>
      <c r="AH459" s="7"/>
      <c r="AI459" s="8"/>
    </row>
    <row r="460" spans="20:35">
      <c r="T460" s="48"/>
      <c r="U460" s="48"/>
      <c r="V460" s="48"/>
      <c r="W460" s="48"/>
      <c r="X460" s="14"/>
      <c r="Y460" s="48"/>
      <c r="Z460" s="48"/>
      <c r="AA460" s="48"/>
      <c r="AF460" s="7"/>
      <c r="AG460" s="8"/>
      <c r="AH460" s="7"/>
      <c r="AI460" s="8"/>
    </row>
    <row r="461" spans="20:35">
      <c r="T461" s="48"/>
      <c r="U461" s="48"/>
      <c r="V461" s="48"/>
      <c r="W461" s="48"/>
      <c r="X461" s="14"/>
      <c r="Y461" s="48"/>
      <c r="Z461" s="48"/>
      <c r="AA461" s="48"/>
      <c r="AF461" s="7"/>
      <c r="AG461" s="8"/>
      <c r="AH461" s="7"/>
      <c r="AI461" s="8"/>
    </row>
    <row r="462" spans="20:35">
      <c r="T462" s="48"/>
      <c r="U462" s="48"/>
      <c r="V462" s="48"/>
      <c r="W462" s="48"/>
      <c r="X462" s="14"/>
      <c r="Y462" s="48"/>
      <c r="Z462" s="48"/>
      <c r="AA462" s="48"/>
      <c r="AF462" s="7"/>
      <c r="AG462" s="8"/>
      <c r="AH462" s="7"/>
      <c r="AI462" s="8"/>
    </row>
    <row r="463" spans="20:35">
      <c r="T463" s="48"/>
      <c r="U463" s="48"/>
      <c r="V463" s="48"/>
      <c r="W463" s="48"/>
      <c r="X463" s="14"/>
      <c r="Y463" s="48"/>
      <c r="Z463" s="48"/>
      <c r="AA463" s="48"/>
      <c r="AF463" s="7"/>
      <c r="AG463" s="8"/>
      <c r="AH463" s="7"/>
      <c r="AI463" s="8"/>
    </row>
    <row r="464" spans="20:35">
      <c r="T464" s="48"/>
      <c r="U464" s="48"/>
      <c r="V464" s="48"/>
      <c r="W464" s="48"/>
      <c r="X464" s="14"/>
      <c r="Y464" s="48"/>
      <c r="Z464" s="48"/>
      <c r="AA464" s="48"/>
      <c r="AF464" s="7"/>
      <c r="AG464" s="8"/>
      <c r="AH464" s="7"/>
      <c r="AI464" s="8"/>
    </row>
    <row r="465" spans="20:35">
      <c r="T465" s="48"/>
      <c r="U465" s="48"/>
      <c r="V465" s="48"/>
      <c r="W465" s="48"/>
      <c r="X465" s="14"/>
      <c r="Y465" s="48"/>
      <c r="Z465" s="48"/>
      <c r="AA465" s="48"/>
      <c r="AF465" s="7"/>
      <c r="AG465" s="8"/>
      <c r="AH465" s="7"/>
      <c r="AI465" s="8"/>
    </row>
    <row r="466" spans="20:35">
      <c r="T466" s="48"/>
      <c r="U466" s="48"/>
      <c r="V466" s="48"/>
      <c r="W466" s="48"/>
      <c r="X466" s="14"/>
      <c r="Y466" s="48"/>
      <c r="Z466" s="48"/>
      <c r="AA466" s="48"/>
      <c r="AF466" s="7"/>
      <c r="AG466" s="8"/>
      <c r="AH466" s="7"/>
      <c r="AI466" s="8"/>
    </row>
    <row r="467" spans="20:35">
      <c r="T467" s="48"/>
      <c r="U467" s="48"/>
      <c r="V467" s="48"/>
      <c r="W467" s="48"/>
      <c r="X467" s="14"/>
      <c r="Y467" s="48"/>
      <c r="Z467" s="48"/>
      <c r="AA467" s="48"/>
      <c r="AF467" s="7"/>
      <c r="AG467" s="8"/>
      <c r="AH467" s="7"/>
      <c r="AI467" s="8"/>
    </row>
    <row r="468" spans="20:35">
      <c r="T468" s="48"/>
      <c r="U468" s="48"/>
      <c r="V468" s="48"/>
      <c r="W468" s="48"/>
      <c r="X468" s="14"/>
      <c r="Y468" s="48"/>
      <c r="Z468" s="48"/>
      <c r="AA468" s="48"/>
      <c r="AF468" s="7"/>
      <c r="AG468" s="8"/>
      <c r="AH468" s="7"/>
      <c r="AI468" s="8"/>
    </row>
    <row r="469" spans="20:35">
      <c r="T469" s="48"/>
      <c r="U469" s="48"/>
      <c r="V469" s="48"/>
      <c r="W469" s="48"/>
      <c r="X469" s="14"/>
      <c r="Y469" s="48"/>
      <c r="Z469" s="48"/>
      <c r="AA469" s="48"/>
      <c r="AF469" s="7"/>
      <c r="AG469" s="8"/>
      <c r="AH469" s="7"/>
      <c r="AI469" s="8"/>
    </row>
    <row r="470" spans="20:35">
      <c r="T470" s="48"/>
      <c r="U470" s="48"/>
      <c r="V470" s="48"/>
      <c r="W470" s="48"/>
      <c r="X470" s="14"/>
      <c r="Y470" s="48"/>
      <c r="Z470" s="48"/>
      <c r="AA470" s="48"/>
      <c r="AF470" s="7"/>
      <c r="AG470" s="8"/>
      <c r="AH470" s="7"/>
      <c r="AI470" s="8"/>
    </row>
    <row r="471" spans="20:35">
      <c r="T471" s="48"/>
      <c r="U471" s="48"/>
      <c r="V471" s="48"/>
      <c r="W471" s="48"/>
      <c r="X471" s="14"/>
      <c r="Y471" s="48"/>
      <c r="Z471" s="48"/>
      <c r="AA471" s="48"/>
      <c r="AF471" s="7"/>
      <c r="AG471" s="8"/>
      <c r="AH471" s="7"/>
      <c r="AI471" s="8"/>
    </row>
    <row r="472" spans="20:35">
      <c r="T472" s="48"/>
      <c r="U472" s="48"/>
      <c r="V472" s="48"/>
      <c r="W472" s="48"/>
      <c r="X472" s="14"/>
      <c r="Y472" s="48"/>
      <c r="Z472" s="48"/>
      <c r="AA472" s="48"/>
      <c r="AF472" s="7"/>
      <c r="AG472" s="8"/>
      <c r="AH472" s="7"/>
      <c r="AI472" s="8"/>
    </row>
    <row r="473" spans="20:35">
      <c r="T473" s="48"/>
      <c r="U473" s="48"/>
      <c r="V473" s="48"/>
      <c r="W473" s="48"/>
      <c r="X473" s="14"/>
      <c r="Y473" s="48"/>
      <c r="Z473" s="48"/>
      <c r="AA473" s="48"/>
      <c r="AF473" s="7"/>
      <c r="AG473" s="8"/>
      <c r="AH473" s="7"/>
      <c r="AI473" s="8"/>
    </row>
    <row r="474" spans="20:35">
      <c r="T474" s="48"/>
      <c r="U474" s="48"/>
      <c r="V474" s="48"/>
      <c r="W474" s="48"/>
      <c r="X474" s="14"/>
      <c r="Y474" s="48"/>
      <c r="Z474" s="48"/>
      <c r="AA474" s="48"/>
      <c r="AF474" s="7"/>
      <c r="AG474" s="8"/>
      <c r="AH474" s="7"/>
      <c r="AI474" s="8"/>
    </row>
    <row r="475" spans="20:35">
      <c r="T475" s="48"/>
      <c r="U475" s="48"/>
      <c r="V475" s="48"/>
      <c r="W475" s="48"/>
      <c r="X475" s="14"/>
      <c r="Y475" s="48"/>
      <c r="Z475" s="48"/>
      <c r="AA475" s="48"/>
      <c r="AF475" s="7"/>
      <c r="AG475" s="8"/>
      <c r="AH475" s="7"/>
      <c r="AI475" s="8"/>
    </row>
    <row r="476" spans="20:35">
      <c r="T476" s="48"/>
      <c r="U476" s="48"/>
      <c r="V476" s="48"/>
      <c r="W476" s="48"/>
      <c r="X476" s="14"/>
      <c r="Y476" s="48"/>
      <c r="Z476" s="48"/>
      <c r="AA476" s="48"/>
      <c r="AF476" s="7"/>
      <c r="AG476" s="8"/>
      <c r="AH476" s="7"/>
      <c r="AI476" s="8"/>
    </row>
    <row r="477" spans="20:35">
      <c r="T477" s="48"/>
      <c r="U477" s="48"/>
      <c r="V477" s="48"/>
      <c r="W477" s="48"/>
      <c r="X477" s="14"/>
      <c r="Y477" s="48"/>
      <c r="Z477" s="48"/>
      <c r="AA477" s="48"/>
      <c r="AF477" s="7"/>
      <c r="AG477" s="8"/>
      <c r="AH477" s="7"/>
      <c r="AI477" s="8"/>
    </row>
    <row r="478" spans="20:35">
      <c r="T478" s="48"/>
      <c r="U478" s="48"/>
      <c r="V478" s="48"/>
      <c r="W478" s="48"/>
      <c r="X478" s="14"/>
      <c r="Y478" s="48"/>
      <c r="Z478" s="48"/>
      <c r="AA478" s="48"/>
      <c r="AF478" s="7"/>
      <c r="AG478" s="8"/>
      <c r="AH478" s="7"/>
      <c r="AI478" s="8"/>
    </row>
    <row r="479" spans="20:35">
      <c r="T479" s="48"/>
      <c r="U479" s="48"/>
      <c r="V479" s="48"/>
      <c r="W479" s="48"/>
      <c r="X479" s="14"/>
      <c r="Y479" s="48"/>
      <c r="Z479" s="48"/>
      <c r="AA479" s="48"/>
      <c r="AF479" s="7"/>
      <c r="AG479" s="8"/>
      <c r="AH479" s="7"/>
      <c r="AI479" s="8"/>
    </row>
    <row r="480" spans="20:35">
      <c r="T480" s="48"/>
      <c r="U480" s="48"/>
      <c r="V480" s="48"/>
      <c r="W480" s="48"/>
      <c r="X480" s="14"/>
      <c r="Y480" s="48"/>
      <c r="Z480" s="48"/>
      <c r="AA480" s="48"/>
      <c r="AF480" s="7"/>
      <c r="AG480" s="8"/>
      <c r="AH480" s="7"/>
      <c r="AI480" s="8"/>
    </row>
    <row r="481" spans="20:35">
      <c r="T481" s="48"/>
      <c r="U481" s="48"/>
      <c r="V481" s="48"/>
      <c r="W481" s="48"/>
      <c r="X481" s="14"/>
      <c r="Y481" s="48"/>
      <c r="Z481" s="48"/>
      <c r="AA481" s="48"/>
      <c r="AF481" s="7"/>
      <c r="AG481" s="8"/>
      <c r="AH481" s="7"/>
      <c r="AI481" s="8"/>
    </row>
    <row r="482" spans="20:35">
      <c r="T482" s="48"/>
      <c r="U482" s="48"/>
      <c r="V482" s="48"/>
      <c r="W482" s="48"/>
      <c r="X482" s="14"/>
      <c r="Y482" s="48"/>
      <c r="Z482" s="48"/>
      <c r="AA482" s="48"/>
      <c r="AF482" s="7"/>
      <c r="AG482" s="8"/>
      <c r="AH482" s="7"/>
      <c r="AI482" s="8"/>
    </row>
    <row r="483" spans="20:35">
      <c r="T483" s="48"/>
      <c r="U483" s="48"/>
      <c r="V483" s="48"/>
      <c r="W483" s="48"/>
      <c r="X483" s="14"/>
      <c r="Y483" s="48"/>
      <c r="Z483" s="48"/>
      <c r="AA483" s="48"/>
      <c r="AF483" s="7"/>
      <c r="AG483" s="8"/>
      <c r="AH483" s="7"/>
      <c r="AI483" s="8"/>
    </row>
    <row r="484" spans="20:35">
      <c r="T484" s="48"/>
      <c r="U484" s="48"/>
      <c r="V484" s="48"/>
      <c r="W484" s="48"/>
      <c r="X484" s="14"/>
      <c r="Y484" s="48"/>
      <c r="Z484" s="48"/>
      <c r="AA484" s="48"/>
      <c r="AF484" s="7"/>
      <c r="AG484" s="8"/>
      <c r="AH484" s="7"/>
      <c r="AI484" s="8"/>
    </row>
    <row r="485" spans="20:35">
      <c r="T485" s="48"/>
      <c r="U485" s="48"/>
      <c r="V485" s="48"/>
      <c r="W485" s="48"/>
      <c r="X485" s="14"/>
      <c r="Y485" s="48"/>
      <c r="Z485" s="48"/>
      <c r="AA485" s="48"/>
      <c r="AF485" s="7"/>
      <c r="AG485" s="8"/>
      <c r="AH485" s="7"/>
      <c r="AI485" s="8"/>
    </row>
    <row r="486" spans="20:35">
      <c r="T486" s="48"/>
      <c r="U486" s="48"/>
      <c r="V486" s="48"/>
      <c r="W486" s="48"/>
      <c r="X486" s="14"/>
      <c r="Y486" s="48"/>
      <c r="Z486" s="48"/>
      <c r="AA486" s="48"/>
      <c r="AF486" s="7"/>
      <c r="AG486" s="8"/>
      <c r="AH486" s="7"/>
      <c r="AI486" s="8"/>
    </row>
    <row r="487" spans="20:35">
      <c r="T487" s="48"/>
      <c r="U487" s="48"/>
      <c r="V487" s="48"/>
      <c r="W487" s="48"/>
      <c r="X487" s="14"/>
      <c r="Y487" s="48"/>
      <c r="Z487" s="48"/>
      <c r="AA487" s="48"/>
      <c r="AF487" s="7"/>
      <c r="AG487" s="8"/>
      <c r="AH487" s="7"/>
      <c r="AI487" s="8"/>
    </row>
    <row r="488" spans="20:35">
      <c r="T488" s="48"/>
      <c r="U488" s="48"/>
      <c r="V488" s="48"/>
      <c r="W488" s="48"/>
      <c r="X488" s="14"/>
      <c r="Y488" s="48"/>
      <c r="Z488" s="48"/>
      <c r="AA488" s="48"/>
      <c r="AF488" s="7"/>
      <c r="AG488" s="8"/>
      <c r="AH488" s="7"/>
      <c r="AI488" s="8"/>
    </row>
    <row r="489" spans="20:35">
      <c r="T489" s="48"/>
      <c r="U489" s="48"/>
      <c r="V489" s="48"/>
      <c r="W489" s="48"/>
      <c r="X489" s="14"/>
      <c r="Y489" s="48"/>
      <c r="Z489" s="48"/>
      <c r="AA489" s="48"/>
      <c r="AF489" s="7"/>
      <c r="AG489" s="8"/>
      <c r="AH489" s="7"/>
      <c r="AI489" s="8"/>
    </row>
    <row r="490" spans="20:35">
      <c r="T490" s="48"/>
      <c r="U490" s="48"/>
      <c r="V490" s="48"/>
      <c r="W490" s="48"/>
      <c r="X490" s="14"/>
      <c r="Y490" s="48"/>
      <c r="Z490" s="48"/>
      <c r="AA490" s="48"/>
      <c r="AF490" s="7"/>
      <c r="AG490" s="8"/>
      <c r="AH490" s="7"/>
      <c r="AI490" s="8"/>
    </row>
    <row r="491" spans="20:35">
      <c r="T491" s="48"/>
      <c r="U491" s="48"/>
      <c r="V491" s="48"/>
      <c r="W491" s="48"/>
      <c r="X491" s="14"/>
      <c r="Y491" s="48"/>
      <c r="Z491" s="48"/>
      <c r="AA491" s="48"/>
      <c r="AF491" s="7"/>
      <c r="AG491" s="8"/>
      <c r="AH491" s="7"/>
      <c r="AI491" s="8"/>
    </row>
    <row r="492" spans="20:35">
      <c r="T492" s="48"/>
      <c r="U492" s="48"/>
      <c r="V492" s="48"/>
      <c r="W492" s="48"/>
      <c r="X492" s="14"/>
      <c r="Y492" s="48"/>
      <c r="Z492" s="48"/>
      <c r="AA492" s="48"/>
      <c r="AF492" s="7"/>
      <c r="AG492" s="8"/>
      <c r="AH492" s="7"/>
      <c r="AI492" s="8"/>
    </row>
    <row r="493" spans="20:35">
      <c r="T493" s="48"/>
      <c r="U493" s="48"/>
      <c r="V493" s="48"/>
      <c r="W493" s="48"/>
      <c r="X493" s="14"/>
      <c r="Y493" s="48"/>
      <c r="Z493" s="48"/>
      <c r="AA493" s="48"/>
      <c r="AF493" s="7"/>
      <c r="AG493" s="8"/>
      <c r="AH493" s="7"/>
      <c r="AI493" s="8"/>
    </row>
    <row r="494" spans="20:35">
      <c r="T494" s="48"/>
      <c r="U494" s="48"/>
      <c r="V494" s="48"/>
      <c r="W494" s="48"/>
      <c r="X494" s="14"/>
      <c r="Y494" s="48"/>
      <c r="Z494" s="48"/>
      <c r="AA494" s="48"/>
      <c r="AF494" s="7"/>
      <c r="AG494" s="8"/>
      <c r="AH494" s="7"/>
      <c r="AI494" s="8"/>
    </row>
    <row r="495" spans="20:35">
      <c r="T495" s="48"/>
      <c r="U495" s="48"/>
      <c r="V495" s="48"/>
      <c r="W495" s="48"/>
      <c r="X495" s="14"/>
      <c r="Y495" s="48"/>
      <c r="Z495" s="48"/>
      <c r="AA495" s="48"/>
      <c r="AF495" s="7"/>
      <c r="AG495" s="8"/>
      <c r="AH495" s="7"/>
      <c r="AI495" s="8"/>
    </row>
    <row r="496" spans="20:35">
      <c r="T496" s="48"/>
      <c r="U496" s="48"/>
      <c r="V496" s="48"/>
      <c r="W496" s="48"/>
      <c r="X496" s="14"/>
      <c r="Y496" s="48"/>
      <c r="Z496" s="48"/>
      <c r="AA496" s="48"/>
      <c r="AF496" s="7"/>
      <c r="AG496" s="8"/>
      <c r="AH496" s="7"/>
      <c r="AI496" s="8"/>
    </row>
    <row r="497" spans="20:35">
      <c r="T497" s="48"/>
      <c r="U497" s="48"/>
      <c r="V497" s="48"/>
      <c r="W497" s="48"/>
      <c r="X497" s="14"/>
      <c r="Y497" s="48"/>
      <c r="Z497" s="48"/>
      <c r="AA497" s="48"/>
      <c r="AF497" s="7"/>
      <c r="AG497" s="8"/>
      <c r="AH497" s="7"/>
      <c r="AI497" s="8"/>
    </row>
    <row r="498" spans="20:35">
      <c r="T498" s="48"/>
      <c r="U498" s="48"/>
      <c r="V498" s="48"/>
      <c r="W498" s="48"/>
      <c r="X498" s="14"/>
      <c r="Y498" s="48"/>
      <c r="Z498" s="48"/>
      <c r="AA498" s="48"/>
      <c r="AF498" s="7"/>
      <c r="AG498" s="8"/>
      <c r="AH498" s="7"/>
      <c r="AI498" s="8"/>
    </row>
    <row r="499" spans="20:35">
      <c r="T499" s="48"/>
      <c r="U499" s="48"/>
      <c r="V499" s="48"/>
      <c r="W499" s="48"/>
      <c r="X499" s="14"/>
      <c r="Y499" s="48"/>
      <c r="Z499" s="48"/>
      <c r="AA499" s="48"/>
      <c r="AF499" s="7"/>
      <c r="AG499" s="8"/>
      <c r="AH499" s="7"/>
      <c r="AI499" s="8"/>
    </row>
    <row r="500" spans="20:35">
      <c r="T500" s="48"/>
      <c r="U500" s="48"/>
      <c r="V500" s="48"/>
      <c r="W500" s="48"/>
      <c r="X500" s="14"/>
      <c r="Y500" s="48"/>
      <c r="Z500" s="48"/>
      <c r="AA500" s="48"/>
      <c r="AF500" s="7"/>
      <c r="AG500" s="8"/>
      <c r="AH500" s="7"/>
      <c r="AI500" s="8"/>
    </row>
    <row r="501" spans="20:35">
      <c r="T501" s="48"/>
      <c r="U501" s="48"/>
      <c r="V501" s="48"/>
      <c r="W501" s="48"/>
      <c r="X501" s="14"/>
      <c r="Y501" s="48"/>
      <c r="Z501" s="48"/>
      <c r="AA501" s="48"/>
      <c r="AF501" s="7"/>
      <c r="AG501" s="8"/>
      <c r="AH501" s="7"/>
      <c r="AI501" s="8"/>
    </row>
    <row r="502" spans="20:35">
      <c r="T502" s="48"/>
      <c r="U502" s="48"/>
      <c r="V502" s="48"/>
      <c r="W502" s="48"/>
      <c r="X502" s="14"/>
      <c r="Y502" s="48"/>
      <c r="Z502" s="48"/>
      <c r="AA502" s="48"/>
      <c r="AF502" s="7"/>
      <c r="AG502" s="8"/>
      <c r="AH502" s="7"/>
      <c r="AI502" s="8"/>
    </row>
    <row r="503" spans="20:35">
      <c r="T503" s="48"/>
      <c r="U503" s="48"/>
      <c r="V503" s="48"/>
      <c r="W503" s="48"/>
      <c r="X503" s="14"/>
      <c r="Y503" s="48"/>
      <c r="Z503" s="48"/>
      <c r="AA503" s="48"/>
      <c r="AF503" s="7"/>
      <c r="AG503" s="8"/>
      <c r="AH503" s="7"/>
      <c r="AI503" s="8"/>
    </row>
    <row r="504" spans="20:35">
      <c r="T504" s="48"/>
      <c r="U504" s="48"/>
      <c r="V504" s="48"/>
      <c r="W504" s="48"/>
      <c r="X504" s="14"/>
      <c r="Y504" s="48"/>
      <c r="Z504" s="48"/>
      <c r="AA504" s="48"/>
      <c r="AF504" s="7"/>
      <c r="AG504" s="8"/>
      <c r="AH504" s="7"/>
      <c r="AI504" s="8"/>
    </row>
    <row r="505" spans="20:35">
      <c r="T505" s="48"/>
      <c r="U505" s="48"/>
      <c r="V505" s="48"/>
      <c r="W505" s="48"/>
      <c r="X505" s="14"/>
      <c r="Y505" s="48"/>
      <c r="Z505" s="48"/>
      <c r="AA505" s="48"/>
      <c r="AF505" s="7"/>
      <c r="AG505" s="8"/>
      <c r="AH505" s="7"/>
      <c r="AI505" s="8"/>
    </row>
    <row r="506" spans="20:35">
      <c r="T506" s="48"/>
      <c r="U506" s="48"/>
      <c r="V506" s="48"/>
      <c r="W506" s="48"/>
      <c r="X506" s="14"/>
      <c r="Y506" s="48"/>
      <c r="Z506" s="48"/>
      <c r="AA506" s="48"/>
      <c r="AF506" s="7"/>
      <c r="AG506" s="8"/>
      <c r="AH506" s="7"/>
      <c r="AI506" s="8"/>
    </row>
    <row r="507" spans="20:35">
      <c r="T507" s="48"/>
      <c r="U507" s="48"/>
      <c r="V507" s="48"/>
      <c r="W507" s="48"/>
      <c r="X507" s="14"/>
      <c r="Y507" s="48"/>
      <c r="Z507" s="48"/>
      <c r="AA507" s="48"/>
      <c r="AF507" s="7"/>
      <c r="AG507" s="8"/>
      <c r="AH507" s="7"/>
      <c r="AI507" s="8"/>
    </row>
    <row r="508" spans="20:35">
      <c r="T508" s="48"/>
      <c r="U508" s="48"/>
      <c r="V508" s="48"/>
      <c r="W508" s="48"/>
      <c r="X508" s="14"/>
      <c r="Y508" s="48"/>
      <c r="Z508" s="48"/>
      <c r="AA508" s="48"/>
      <c r="AF508" s="7"/>
      <c r="AG508" s="8"/>
      <c r="AH508" s="7"/>
      <c r="AI508" s="8"/>
    </row>
    <row r="509" spans="20:35">
      <c r="T509" s="48"/>
      <c r="U509" s="48"/>
      <c r="V509" s="48"/>
      <c r="W509" s="48"/>
      <c r="X509" s="14"/>
      <c r="Y509" s="48"/>
      <c r="Z509" s="48"/>
      <c r="AA509" s="48"/>
      <c r="AF509" s="7"/>
      <c r="AG509" s="8"/>
      <c r="AH509" s="7"/>
      <c r="AI509" s="8"/>
    </row>
    <row r="510" spans="20:35">
      <c r="T510" s="48"/>
      <c r="U510" s="48"/>
      <c r="V510" s="48"/>
      <c r="W510" s="48"/>
      <c r="X510" s="14"/>
      <c r="Y510" s="48"/>
      <c r="Z510" s="48"/>
      <c r="AA510" s="48"/>
      <c r="AF510" s="7"/>
      <c r="AG510" s="8"/>
      <c r="AH510" s="7"/>
      <c r="AI510" s="8"/>
    </row>
    <row r="511" spans="20:35">
      <c r="T511" s="48"/>
      <c r="U511" s="48"/>
      <c r="V511" s="48"/>
      <c r="W511" s="48"/>
      <c r="X511" s="14"/>
      <c r="Y511" s="48"/>
      <c r="Z511" s="48"/>
      <c r="AA511" s="48"/>
      <c r="AF511" s="7"/>
      <c r="AG511" s="8"/>
      <c r="AH511" s="7"/>
      <c r="AI511" s="8"/>
    </row>
    <row r="512" spans="20:35">
      <c r="T512" s="48"/>
      <c r="U512" s="48"/>
      <c r="V512" s="48"/>
      <c r="W512" s="48"/>
      <c r="X512" s="14"/>
      <c r="Y512" s="48"/>
      <c r="Z512" s="48"/>
      <c r="AA512" s="48"/>
      <c r="AF512" s="7"/>
      <c r="AG512" s="8"/>
      <c r="AH512" s="7"/>
      <c r="AI512" s="8"/>
    </row>
    <row r="513" spans="20:35">
      <c r="T513" s="48"/>
      <c r="U513" s="48"/>
      <c r="V513" s="48"/>
      <c r="W513" s="48"/>
      <c r="X513" s="14"/>
      <c r="Y513" s="48"/>
      <c r="Z513" s="48"/>
      <c r="AA513" s="48"/>
      <c r="AF513" s="7"/>
      <c r="AG513" s="8"/>
      <c r="AH513" s="7"/>
      <c r="AI513" s="8"/>
    </row>
    <row r="514" spans="20:35">
      <c r="T514" s="48"/>
      <c r="U514" s="48"/>
      <c r="V514" s="48"/>
      <c r="W514" s="48"/>
      <c r="X514" s="14"/>
      <c r="Y514" s="48"/>
      <c r="Z514" s="48"/>
      <c r="AA514" s="48"/>
      <c r="AF514" s="7"/>
      <c r="AG514" s="8"/>
      <c r="AH514" s="7"/>
      <c r="AI514" s="8"/>
    </row>
    <row r="515" spans="20:35">
      <c r="T515" s="48"/>
      <c r="U515" s="48"/>
      <c r="V515" s="48"/>
      <c r="W515" s="48"/>
      <c r="X515" s="14"/>
      <c r="Y515" s="48"/>
      <c r="Z515" s="48"/>
      <c r="AA515" s="48"/>
      <c r="AF515" s="7"/>
      <c r="AG515" s="8"/>
      <c r="AH515" s="7"/>
      <c r="AI515" s="8"/>
    </row>
    <row r="516" spans="20:35">
      <c r="T516" s="48"/>
      <c r="U516" s="48"/>
      <c r="V516" s="48"/>
      <c r="W516" s="48"/>
      <c r="X516" s="14"/>
      <c r="Y516" s="48"/>
      <c r="Z516" s="48"/>
      <c r="AA516" s="48"/>
      <c r="AF516" s="7"/>
      <c r="AG516" s="8"/>
      <c r="AH516" s="7"/>
      <c r="AI516" s="8"/>
    </row>
    <row r="517" spans="20:35">
      <c r="T517" s="48"/>
      <c r="U517" s="48"/>
      <c r="V517" s="48"/>
      <c r="W517" s="48"/>
      <c r="X517" s="14"/>
      <c r="Y517" s="48"/>
      <c r="Z517" s="48"/>
      <c r="AA517" s="48"/>
      <c r="AF517" s="7"/>
      <c r="AG517" s="8"/>
      <c r="AH517" s="7"/>
      <c r="AI517" s="8"/>
    </row>
    <row r="518" spans="20:35">
      <c r="T518" s="48"/>
      <c r="U518" s="48"/>
      <c r="V518" s="48"/>
      <c r="W518" s="48"/>
      <c r="X518" s="14"/>
      <c r="Y518" s="48"/>
      <c r="Z518" s="48"/>
      <c r="AA518" s="48"/>
      <c r="AF518" s="7"/>
      <c r="AG518" s="8"/>
      <c r="AH518" s="7"/>
      <c r="AI518" s="8"/>
    </row>
    <row r="519" spans="20:35">
      <c r="T519" s="48"/>
      <c r="U519" s="48"/>
      <c r="V519" s="48"/>
      <c r="W519" s="48"/>
      <c r="X519" s="14"/>
      <c r="Y519" s="48"/>
      <c r="Z519" s="48"/>
      <c r="AA519" s="48"/>
      <c r="AF519" s="7"/>
      <c r="AG519" s="8"/>
      <c r="AH519" s="7"/>
      <c r="AI519" s="8"/>
    </row>
    <row r="520" spans="20:35">
      <c r="T520" s="48"/>
      <c r="U520" s="48"/>
      <c r="V520" s="48"/>
      <c r="W520" s="48"/>
      <c r="X520" s="14"/>
      <c r="Y520" s="48"/>
      <c r="Z520" s="48"/>
      <c r="AA520" s="48"/>
      <c r="AF520" s="7"/>
      <c r="AG520" s="8"/>
      <c r="AH520" s="7"/>
      <c r="AI520" s="8"/>
    </row>
    <row r="521" spans="20:35">
      <c r="T521" s="48"/>
      <c r="U521" s="48"/>
      <c r="V521" s="48"/>
      <c r="W521" s="48"/>
      <c r="X521" s="14"/>
      <c r="Y521" s="48"/>
      <c r="Z521" s="48"/>
      <c r="AA521" s="48"/>
      <c r="AF521" s="7"/>
      <c r="AG521" s="8"/>
      <c r="AH521" s="7"/>
      <c r="AI521" s="8"/>
    </row>
    <row r="522" spans="20:35">
      <c r="T522" s="48"/>
      <c r="U522" s="48"/>
      <c r="V522" s="48"/>
      <c r="W522" s="48"/>
      <c r="X522" s="14"/>
      <c r="Y522" s="48"/>
      <c r="Z522" s="48"/>
      <c r="AA522" s="48"/>
      <c r="AF522" s="7"/>
      <c r="AG522" s="8"/>
      <c r="AH522" s="7"/>
      <c r="AI522" s="8"/>
    </row>
    <row r="523" spans="20:35">
      <c r="T523" s="48"/>
      <c r="U523" s="48"/>
      <c r="V523" s="48"/>
      <c r="W523" s="48"/>
      <c r="X523" s="14"/>
      <c r="Y523" s="48"/>
      <c r="Z523" s="48"/>
      <c r="AA523" s="48"/>
      <c r="AF523" s="7"/>
      <c r="AG523" s="8"/>
      <c r="AH523" s="7"/>
      <c r="AI523" s="8"/>
    </row>
    <row r="524" spans="20:35">
      <c r="T524" s="48"/>
      <c r="U524" s="48"/>
      <c r="V524" s="48"/>
      <c r="W524" s="48"/>
      <c r="X524" s="14"/>
      <c r="Y524" s="48"/>
      <c r="Z524" s="48"/>
      <c r="AA524" s="48"/>
      <c r="AF524" s="7"/>
      <c r="AG524" s="8"/>
      <c r="AH524" s="7"/>
      <c r="AI524" s="8"/>
    </row>
    <row r="525" spans="20:35">
      <c r="T525" s="48"/>
      <c r="U525" s="48"/>
      <c r="V525" s="48"/>
      <c r="W525" s="48"/>
      <c r="X525" s="14"/>
      <c r="Y525" s="48"/>
      <c r="Z525" s="48"/>
      <c r="AA525" s="48"/>
      <c r="AF525" s="7"/>
      <c r="AG525" s="8"/>
      <c r="AH525" s="7"/>
      <c r="AI525" s="8"/>
    </row>
    <row r="526" spans="20:35">
      <c r="T526" s="48"/>
      <c r="U526" s="48"/>
      <c r="V526" s="48"/>
      <c r="W526" s="48"/>
      <c r="X526" s="14"/>
      <c r="Y526" s="48"/>
      <c r="Z526" s="48"/>
      <c r="AA526" s="48"/>
      <c r="AF526" s="7"/>
      <c r="AG526" s="8"/>
      <c r="AH526" s="7"/>
      <c r="AI526" s="8"/>
    </row>
    <row r="527" spans="20:35">
      <c r="T527" s="48"/>
      <c r="U527" s="48"/>
      <c r="V527" s="48"/>
      <c r="W527" s="48"/>
      <c r="X527" s="14"/>
      <c r="Y527" s="48"/>
      <c r="Z527" s="48"/>
      <c r="AA527" s="48"/>
      <c r="AF527" s="7"/>
      <c r="AG527" s="8"/>
      <c r="AH527" s="7"/>
      <c r="AI527" s="8"/>
    </row>
    <row r="528" spans="20:35">
      <c r="T528" s="48"/>
      <c r="U528" s="48"/>
      <c r="V528" s="48"/>
      <c r="W528" s="48"/>
      <c r="X528" s="14"/>
      <c r="Y528" s="48"/>
      <c r="Z528" s="48"/>
      <c r="AA528" s="48"/>
      <c r="AF528" s="7"/>
      <c r="AG528" s="8"/>
      <c r="AH528" s="7"/>
      <c r="AI528" s="8"/>
    </row>
    <row r="529" spans="20:35">
      <c r="T529" s="48"/>
      <c r="U529" s="48"/>
      <c r="V529" s="48"/>
      <c r="W529" s="48"/>
      <c r="X529" s="14"/>
      <c r="Y529" s="48"/>
      <c r="Z529" s="48"/>
      <c r="AA529" s="48"/>
      <c r="AF529" s="7"/>
      <c r="AG529" s="8"/>
      <c r="AH529" s="7"/>
      <c r="AI529" s="8"/>
    </row>
    <row r="530" spans="20:35">
      <c r="T530" s="48"/>
      <c r="U530" s="48"/>
      <c r="V530" s="48"/>
      <c r="W530" s="48"/>
      <c r="X530" s="14"/>
      <c r="Y530" s="48"/>
      <c r="Z530" s="48"/>
      <c r="AA530" s="48"/>
      <c r="AF530" s="7"/>
      <c r="AG530" s="8"/>
      <c r="AH530" s="7"/>
      <c r="AI530" s="8"/>
    </row>
    <row r="531" spans="20:35">
      <c r="T531" s="48"/>
      <c r="U531" s="48"/>
      <c r="V531" s="48"/>
      <c r="W531" s="48"/>
      <c r="X531" s="14"/>
      <c r="Y531" s="48"/>
      <c r="Z531" s="48"/>
      <c r="AA531" s="48"/>
      <c r="AF531" s="7"/>
      <c r="AG531" s="8"/>
      <c r="AH531" s="7"/>
      <c r="AI531" s="8"/>
    </row>
    <row r="532" spans="20:35">
      <c r="T532" s="48"/>
      <c r="U532" s="48"/>
      <c r="V532" s="48"/>
      <c r="W532" s="48"/>
      <c r="X532" s="14"/>
      <c r="Y532" s="48"/>
      <c r="Z532" s="48"/>
      <c r="AA532" s="48"/>
      <c r="AF532" s="7"/>
      <c r="AG532" s="8"/>
      <c r="AH532" s="7"/>
      <c r="AI532" s="8"/>
    </row>
    <row r="533" spans="20:35">
      <c r="T533" s="48"/>
      <c r="U533" s="48"/>
      <c r="V533" s="48"/>
      <c r="W533" s="48"/>
      <c r="X533" s="14"/>
      <c r="Y533" s="48"/>
      <c r="Z533" s="48"/>
      <c r="AA533" s="48"/>
      <c r="AF533" s="7"/>
      <c r="AG533" s="8"/>
      <c r="AH533" s="7"/>
      <c r="AI533" s="8"/>
    </row>
    <row r="534" spans="20:35">
      <c r="T534" s="48"/>
      <c r="U534" s="48"/>
      <c r="V534" s="48"/>
      <c r="W534" s="48"/>
      <c r="X534" s="14"/>
      <c r="Y534" s="48"/>
      <c r="Z534" s="48"/>
      <c r="AA534" s="48"/>
      <c r="AF534" s="7"/>
      <c r="AG534" s="8"/>
      <c r="AH534" s="7"/>
      <c r="AI534" s="8"/>
    </row>
    <row r="535" spans="20:35">
      <c r="T535" s="48"/>
      <c r="U535" s="48"/>
      <c r="V535" s="48"/>
      <c r="W535" s="48"/>
      <c r="X535" s="14"/>
      <c r="Y535" s="48"/>
      <c r="Z535" s="48"/>
      <c r="AA535" s="48"/>
      <c r="AF535" s="7"/>
      <c r="AG535" s="8"/>
      <c r="AH535" s="7"/>
      <c r="AI535" s="8"/>
    </row>
    <row r="536" spans="20:35">
      <c r="T536" s="48"/>
      <c r="U536" s="48"/>
      <c r="V536" s="48"/>
      <c r="W536" s="48"/>
      <c r="X536" s="14"/>
      <c r="Y536" s="48"/>
      <c r="Z536" s="48"/>
      <c r="AA536" s="48"/>
      <c r="AF536" s="7"/>
      <c r="AG536" s="8"/>
      <c r="AH536" s="7"/>
      <c r="AI536" s="8"/>
    </row>
    <row r="537" spans="20:35">
      <c r="T537" s="48"/>
      <c r="U537" s="48"/>
      <c r="V537" s="48"/>
      <c r="W537" s="48"/>
      <c r="X537" s="14"/>
      <c r="Y537" s="48"/>
      <c r="Z537" s="48"/>
      <c r="AA537" s="48"/>
      <c r="AF537" s="7"/>
      <c r="AG537" s="8"/>
      <c r="AH537" s="7"/>
      <c r="AI537" s="8"/>
    </row>
    <row r="538" spans="20:35">
      <c r="T538" s="48"/>
      <c r="U538" s="48"/>
      <c r="V538" s="48"/>
      <c r="W538" s="48"/>
      <c r="X538" s="14"/>
      <c r="Y538" s="48"/>
      <c r="Z538" s="48"/>
      <c r="AA538" s="48"/>
      <c r="AF538" s="7"/>
      <c r="AG538" s="8"/>
      <c r="AH538" s="7"/>
      <c r="AI538" s="8"/>
    </row>
    <row r="539" spans="20:35">
      <c r="T539" s="48"/>
      <c r="U539" s="48"/>
      <c r="V539" s="48"/>
      <c r="W539" s="48"/>
      <c r="X539" s="14"/>
      <c r="Y539" s="48"/>
      <c r="Z539" s="48"/>
      <c r="AA539" s="48"/>
      <c r="AF539" s="7"/>
      <c r="AG539" s="8"/>
      <c r="AH539" s="7"/>
      <c r="AI539" s="8"/>
    </row>
    <row r="540" spans="20:35">
      <c r="T540" s="48"/>
      <c r="U540" s="48"/>
      <c r="V540" s="48"/>
      <c r="W540" s="48"/>
      <c r="X540" s="14"/>
      <c r="Y540" s="48"/>
      <c r="Z540" s="48"/>
      <c r="AA540" s="48"/>
      <c r="AF540" s="7"/>
      <c r="AG540" s="8"/>
      <c r="AH540" s="7"/>
      <c r="AI540" s="8"/>
    </row>
    <row r="541" spans="20:35">
      <c r="T541" s="48"/>
      <c r="U541" s="48"/>
      <c r="V541" s="48"/>
      <c r="W541" s="48"/>
      <c r="X541" s="14"/>
      <c r="Y541" s="48"/>
      <c r="Z541" s="48"/>
      <c r="AA541" s="48"/>
      <c r="AF541" s="7"/>
      <c r="AG541" s="8"/>
      <c r="AH541" s="7"/>
      <c r="AI541" s="8"/>
    </row>
    <row r="542" spans="20:35">
      <c r="T542" s="48"/>
      <c r="U542" s="48"/>
      <c r="V542" s="48"/>
      <c r="W542" s="48"/>
      <c r="X542" s="14"/>
      <c r="Y542" s="48"/>
      <c r="Z542" s="48"/>
      <c r="AA542" s="48"/>
      <c r="AF542" s="7"/>
      <c r="AG542" s="8"/>
      <c r="AH542" s="7"/>
      <c r="AI542" s="8"/>
    </row>
    <row r="543" spans="20:35">
      <c r="T543" s="48"/>
      <c r="U543" s="48"/>
      <c r="V543" s="48"/>
      <c r="W543" s="48"/>
      <c r="X543" s="14"/>
      <c r="Y543" s="48"/>
      <c r="Z543" s="48"/>
      <c r="AA543" s="48"/>
      <c r="AF543" s="7"/>
      <c r="AG543" s="8"/>
      <c r="AH543" s="7"/>
      <c r="AI543" s="8"/>
    </row>
    <row r="544" spans="20:35">
      <c r="T544" s="48"/>
      <c r="U544" s="48"/>
      <c r="V544" s="48"/>
      <c r="W544" s="48"/>
      <c r="X544" s="14"/>
      <c r="Y544" s="48"/>
      <c r="Z544" s="48"/>
      <c r="AA544" s="48"/>
      <c r="AF544" s="7"/>
      <c r="AG544" s="8"/>
      <c r="AH544" s="7"/>
      <c r="AI544" s="8"/>
    </row>
    <row r="545" spans="20:35">
      <c r="T545" s="48"/>
      <c r="U545" s="48"/>
      <c r="V545" s="48"/>
      <c r="W545" s="48"/>
      <c r="X545" s="14"/>
      <c r="Y545" s="48"/>
      <c r="Z545" s="48"/>
      <c r="AA545" s="48"/>
      <c r="AF545" s="7"/>
      <c r="AG545" s="8"/>
      <c r="AH545" s="7"/>
      <c r="AI545" s="8"/>
    </row>
    <row r="546" spans="20:35">
      <c r="T546" s="48"/>
      <c r="U546" s="48"/>
      <c r="V546" s="48"/>
      <c r="W546" s="48"/>
      <c r="X546" s="14"/>
      <c r="Y546" s="48"/>
      <c r="Z546" s="48"/>
      <c r="AA546" s="48"/>
      <c r="AF546" s="7"/>
      <c r="AG546" s="8"/>
      <c r="AH546" s="7"/>
      <c r="AI546" s="8"/>
    </row>
    <row r="547" spans="20:35">
      <c r="T547" s="48"/>
      <c r="U547" s="48"/>
      <c r="V547" s="48"/>
      <c r="W547" s="48"/>
      <c r="X547" s="14"/>
      <c r="Y547" s="48"/>
      <c r="Z547" s="48"/>
      <c r="AA547" s="48"/>
      <c r="AF547" s="7"/>
      <c r="AG547" s="8"/>
      <c r="AH547" s="7"/>
      <c r="AI547" s="8"/>
    </row>
    <row r="548" spans="20:35">
      <c r="T548" s="48"/>
      <c r="U548" s="48"/>
      <c r="V548" s="48"/>
      <c r="W548" s="48"/>
      <c r="X548" s="14"/>
      <c r="Y548" s="48"/>
      <c r="Z548" s="48"/>
      <c r="AA548" s="48"/>
      <c r="AF548" s="7"/>
      <c r="AG548" s="8"/>
      <c r="AH548" s="7"/>
      <c r="AI548" s="8"/>
    </row>
    <row r="549" spans="20:35">
      <c r="T549" s="48"/>
      <c r="U549" s="48"/>
      <c r="V549" s="48"/>
      <c r="W549" s="48"/>
      <c r="X549" s="14"/>
      <c r="Y549" s="48"/>
      <c r="Z549" s="48"/>
      <c r="AA549" s="48"/>
      <c r="AF549" s="7"/>
      <c r="AG549" s="8"/>
      <c r="AH549" s="7"/>
      <c r="AI549" s="8"/>
    </row>
    <row r="550" spans="20:35">
      <c r="T550" s="48"/>
      <c r="U550" s="48"/>
      <c r="V550" s="48"/>
      <c r="W550" s="48"/>
      <c r="X550" s="14"/>
      <c r="Y550" s="48"/>
      <c r="Z550" s="48"/>
      <c r="AA550" s="48"/>
      <c r="AF550" s="7"/>
      <c r="AG550" s="8"/>
      <c r="AH550" s="7"/>
      <c r="AI550" s="8"/>
    </row>
    <row r="551" spans="20:35">
      <c r="T551" s="48"/>
      <c r="U551" s="48"/>
      <c r="V551" s="48"/>
      <c r="W551" s="48"/>
      <c r="X551" s="14"/>
      <c r="Y551" s="48"/>
      <c r="Z551" s="48"/>
      <c r="AA551" s="48"/>
      <c r="AF551" s="7"/>
      <c r="AG551" s="8"/>
      <c r="AH551" s="7"/>
      <c r="AI551" s="8"/>
    </row>
    <row r="552" spans="20:35">
      <c r="T552" s="48"/>
      <c r="U552" s="48"/>
      <c r="V552" s="48"/>
      <c r="W552" s="48"/>
      <c r="X552" s="14"/>
      <c r="Y552" s="48"/>
      <c r="Z552" s="48"/>
      <c r="AA552" s="48"/>
      <c r="AF552" s="7"/>
      <c r="AG552" s="8"/>
      <c r="AH552" s="7"/>
      <c r="AI552" s="8"/>
    </row>
    <row r="553" spans="20:35">
      <c r="T553" s="48"/>
      <c r="U553" s="48"/>
      <c r="V553" s="48"/>
      <c r="W553" s="48"/>
      <c r="X553" s="14"/>
      <c r="Y553" s="48"/>
      <c r="Z553" s="48"/>
      <c r="AA553" s="48"/>
      <c r="AF553" s="7"/>
      <c r="AG553" s="8"/>
      <c r="AH553" s="7"/>
      <c r="AI553" s="8"/>
    </row>
    <row r="554" spans="20:35">
      <c r="T554" s="48"/>
      <c r="U554" s="48"/>
      <c r="V554" s="48"/>
      <c r="W554" s="48"/>
      <c r="X554" s="14"/>
      <c r="Y554" s="48"/>
      <c r="Z554" s="48"/>
      <c r="AA554" s="48"/>
      <c r="AF554" s="7"/>
      <c r="AG554" s="8"/>
      <c r="AH554" s="7"/>
      <c r="AI554" s="8"/>
    </row>
    <row r="555" spans="20:35">
      <c r="T555" s="48"/>
      <c r="U555" s="48"/>
      <c r="V555" s="48"/>
      <c r="W555" s="48"/>
      <c r="X555" s="14"/>
      <c r="Y555" s="48"/>
      <c r="Z555" s="48"/>
      <c r="AA555" s="48"/>
      <c r="AF555" s="7"/>
      <c r="AG555" s="8"/>
      <c r="AH555" s="7"/>
      <c r="AI555" s="8"/>
    </row>
    <row r="556" spans="20:35">
      <c r="T556" s="48"/>
      <c r="U556" s="48"/>
      <c r="V556" s="48"/>
      <c r="W556" s="48"/>
      <c r="X556" s="14"/>
      <c r="Y556" s="48"/>
      <c r="Z556" s="48"/>
      <c r="AA556" s="48"/>
      <c r="AF556" s="7"/>
      <c r="AG556" s="8"/>
      <c r="AH556" s="7"/>
      <c r="AI556" s="8"/>
    </row>
    <row r="557" spans="20:35">
      <c r="T557" s="48"/>
      <c r="U557" s="48"/>
      <c r="V557" s="48"/>
      <c r="W557" s="48"/>
      <c r="X557" s="14"/>
      <c r="Y557" s="48"/>
      <c r="Z557" s="48"/>
      <c r="AA557" s="48"/>
      <c r="AF557" s="7"/>
      <c r="AG557" s="8"/>
      <c r="AH557" s="7"/>
      <c r="AI557" s="8"/>
    </row>
    <row r="558" spans="20:35">
      <c r="T558" s="48"/>
      <c r="U558" s="48"/>
      <c r="V558" s="48"/>
      <c r="W558" s="48"/>
      <c r="X558" s="14"/>
      <c r="Y558" s="48"/>
      <c r="Z558" s="48"/>
      <c r="AA558" s="48"/>
      <c r="AF558" s="7"/>
      <c r="AG558" s="8"/>
      <c r="AH558" s="7"/>
      <c r="AI558" s="8"/>
    </row>
    <row r="559" spans="20:35">
      <c r="T559" s="48"/>
      <c r="U559" s="48"/>
      <c r="V559" s="48"/>
      <c r="W559" s="48"/>
      <c r="X559" s="14"/>
      <c r="Y559" s="48"/>
      <c r="Z559" s="48"/>
      <c r="AA559" s="48"/>
      <c r="AF559" s="7"/>
      <c r="AG559" s="8"/>
      <c r="AH559" s="7"/>
      <c r="AI559" s="8"/>
    </row>
    <row r="560" spans="20:35">
      <c r="T560" s="48"/>
      <c r="U560" s="48"/>
      <c r="V560" s="48"/>
      <c r="W560" s="48"/>
      <c r="X560" s="14"/>
      <c r="Y560" s="48"/>
      <c r="Z560" s="48"/>
      <c r="AA560" s="48"/>
      <c r="AF560" s="7"/>
      <c r="AG560" s="8"/>
      <c r="AH560" s="7"/>
      <c r="AI560" s="8"/>
    </row>
    <row r="561" spans="20:35">
      <c r="T561" s="48"/>
      <c r="U561" s="48"/>
      <c r="V561" s="48"/>
      <c r="W561" s="48"/>
      <c r="X561" s="14"/>
      <c r="Y561" s="48"/>
      <c r="Z561" s="48"/>
      <c r="AA561" s="48"/>
      <c r="AF561" s="7"/>
      <c r="AG561" s="8"/>
      <c r="AH561" s="7"/>
      <c r="AI561" s="8"/>
    </row>
    <row r="562" spans="20:35">
      <c r="T562" s="48"/>
      <c r="U562" s="48"/>
      <c r="V562" s="48"/>
      <c r="W562" s="48"/>
      <c r="X562" s="14"/>
      <c r="Y562" s="48"/>
      <c r="Z562" s="48"/>
      <c r="AA562" s="48"/>
      <c r="AF562" s="7"/>
      <c r="AG562" s="8"/>
      <c r="AH562" s="7"/>
      <c r="AI562" s="8"/>
    </row>
    <row r="563" spans="20:35">
      <c r="T563" s="48"/>
      <c r="U563" s="48"/>
      <c r="V563" s="48"/>
      <c r="W563" s="48"/>
      <c r="X563" s="14"/>
      <c r="Y563" s="48"/>
      <c r="Z563" s="48"/>
      <c r="AA563" s="48"/>
      <c r="AF563" s="7"/>
      <c r="AG563" s="8"/>
      <c r="AH563" s="7"/>
      <c r="AI563" s="8"/>
    </row>
    <row r="564" spans="20:35">
      <c r="T564" s="48"/>
      <c r="U564" s="48"/>
      <c r="V564" s="48"/>
      <c r="W564" s="48"/>
      <c r="X564" s="14"/>
      <c r="Y564" s="48"/>
      <c r="Z564" s="48"/>
      <c r="AA564" s="48"/>
      <c r="AF564" s="7"/>
      <c r="AG564" s="8"/>
      <c r="AH564" s="7"/>
      <c r="AI564" s="8"/>
    </row>
    <row r="565" spans="20:35">
      <c r="T565" s="48"/>
      <c r="U565" s="48"/>
      <c r="V565" s="48"/>
      <c r="W565" s="48"/>
      <c r="X565" s="14"/>
      <c r="Y565" s="48"/>
      <c r="Z565" s="48"/>
      <c r="AA565" s="48"/>
      <c r="AF565" s="7"/>
      <c r="AG565" s="8"/>
      <c r="AH565" s="7"/>
      <c r="AI565" s="8"/>
    </row>
    <row r="566" spans="20:35">
      <c r="T566" s="48"/>
      <c r="U566" s="48"/>
      <c r="V566" s="48"/>
      <c r="W566" s="48"/>
      <c r="X566" s="14"/>
      <c r="Y566" s="48"/>
      <c r="Z566" s="48"/>
      <c r="AA566" s="48"/>
      <c r="AF566" s="7"/>
      <c r="AG566" s="8"/>
      <c r="AH566" s="7"/>
      <c r="AI566" s="8"/>
    </row>
    <row r="567" spans="20:35">
      <c r="T567" s="48"/>
      <c r="U567" s="48"/>
      <c r="V567" s="48"/>
      <c r="W567" s="48"/>
      <c r="X567" s="14"/>
      <c r="Y567" s="48"/>
      <c r="Z567" s="48"/>
      <c r="AA567" s="48"/>
      <c r="AF567" s="7"/>
      <c r="AG567" s="8"/>
      <c r="AH567" s="7"/>
      <c r="AI567" s="8"/>
    </row>
    <row r="568" spans="20:35">
      <c r="T568" s="48"/>
      <c r="U568" s="48"/>
      <c r="V568" s="48"/>
      <c r="W568" s="48"/>
      <c r="X568" s="14"/>
      <c r="Y568" s="48"/>
      <c r="Z568" s="48"/>
      <c r="AA568" s="48"/>
      <c r="AF568" s="7"/>
      <c r="AG568" s="8"/>
      <c r="AH568" s="7"/>
      <c r="AI568" s="8"/>
    </row>
    <row r="569" spans="20:35">
      <c r="T569" s="48"/>
      <c r="U569" s="48"/>
      <c r="V569" s="48"/>
      <c r="W569" s="48"/>
      <c r="X569" s="14"/>
      <c r="Y569" s="48"/>
      <c r="Z569" s="48"/>
      <c r="AA569" s="48"/>
      <c r="AF569" s="7"/>
      <c r="AG569" s="8"/>
      <c r="AH569" s="7"/>
      <c r="AI569" s="8"/>
    </row>
    <row r="570" spans="20:35">
      <c r="T570" s="48"/>
      <c r="U570" s="48"/>
      <c r="V570" s="48"/>
      <c r="W570" s="48"/>
      <c r="X570" s="14"/>
      <c r="Y570" s="48"/>
      <c r="Z570" s="48"/>
      <c r="AA570" s="48"/>
      <c r="AF570" s="7"/>
      <c r="AG570" s="8"/>
      <c r="AH570" s="7"/>
      <c r="AI570" s="8"/>
    </row>
    <row r="571" spans="20:35">
      <c r="T571" s="48"/>
      <c r="U571" s="48"/>
      <c r="V571" s="48"/>
      <c r="W571" s="48"/>
      <c r="X571" s="14"/>
      <c r="Y571" s="48"/>
      <c r="Z571" s="48"/>
      <c r="AA571" s="48"/>
      <c r="AF571" s="7"/>
      <c r="AG571" s="8"/>
      <c r="AH571" s="7"/>
      <c r="AI571" s="8"/>
    </row>
    <row r="572" spans="20:35">
      <c r="T572" s="48"/>
      <c r="U572" s="48"/>
      <c r="V572" s="48"/>
      <c r="W572" s="48"/>
      <c r="X572" s="14"/>
      <c r="Y572" s="48"/>
      <c r="Z572" s="48"/>
      <c r="AA572" s="48"/>
      <c r="AF572" s="7"/>
      <c r="AG572" s="8"/>
      <c r="AH572" s="7"/>
      <c r="AI572" s="8"/>
    </row>
    <row r="573" spans="20:35">
      <c r="T573" s="48"/>
      <c r="U573" s="48"/>
      <c r="V573" s="48"/>
      <c r="W573" s="48"/>
      <c r="X573" s="14"/>
      <c r="Y573" s="48"/>
      <c r="Z573" s="48"/>
      <c r="AA573" s="48"/>
      <c r="AF573" s="7"/>
      <c r="AG573" s="8"/>
      <c r="AH573" s="7"/>
      <c r="AI573" s="8"/>
    </row>
    <row r="574" spans="20:35">
      <c r="T574" s="48"/>
      <c r="U574" s="48"/>
      <c r="V574" s="48"/>
      <c r="W574" s="48"/>
      <c r="X574" s="14"/>
      <c r="Y574" s="48"/>
      <c r="Z574" s="48"/>
      <c r="AA574" s="48"/>
      <c r="AF574" s="7"/>
      <c r="AG574" s="8"/>
      <c r="AH574" s="7"/>
      <c r="AI574" s="8"/>
    </row>
    <row r="575" spans="20:35">
      <c r="T575" s="48"/>
      <c r="U575" s="48"/>
      <c r="V575" s="48"/>
      <c r="W575" s="48"/>
      <c r="X575" s="14"/>
      <c r="Y575" s="48"/>
      <c r="Z575" s="48"/>
      <c r="AA575" s="48"/>
      <c r="AF575" s="7"/>
      <c r="AG575" s="8"/>
      <c r="AH575" s="7"/>
      <c r="AI575" s="8"/>
    </row>
    <row r="576" spans="20:35">
      <c r="T576" s="48"/>
      <c r="U576" s="48"/>
      <c r="V576" s="48"/>
      <c r="W576" s="48"/>
      <c r="X576" s="14"/>
      <c r="Y576" s="48"/>
      <c r="Z576" s="48"/>
      <c r="AA576" s="48"/>
      <c r="AF576" s="7"/>
      <c r="AG576" s="8"/>
      <c r="AH576" s="7"/>
      <c r="AI576" s="8"/>
    </row>
    <row r="577" spans="20:35">
      <c r="T577" s="48"/>
      <c r="U577" s="48"/>
      <c r="V577" s="48"/>
      <c r="W577" s="48"/>
      <c r="X577" s="14"/>
      <c r="Y577" s="48"/>
      <c r="Z577" s="48"/>
      <c r="AA577" s="48"/>
      <c r="AF577" s="7"/>
      <c r="AG577" s="8"/>
      <c r="AH577" s="7"/>
      <c r="AI577" s="8"/>
    </row>
    <row r="578" spans="20:35">
      <c r="T578" s="48"/>
      <c r="U578" s="48"/>
      <c r="V578" s="48"/>
      <c r="W578" s="48"/>
      <c r="X578" s="14"/>
      <c r="Y578" s="48"/>
      <c r="Z578" s="48"/>
      <c r="AA578" s="48"/>
      <c r="AF578" s="7"/>
      <c r="AG578" s="8"/>
      <c r="AH578" s="7"/>
      <c r="AI578" s="8"/>
    </row>
    <row r="579" spans="20:35">
      <c r="T579" s="48"/>
      <c r="U579" s="48"/>
      <c r="V579" s="48"/>
      <c r="W579" s="48"/>
      <c r="X579" s="14"/>
      <c r="Y579" s="48"/>
      <c r="Z579" s="48"/>
      <c r="AA579" s="48"/>
      <c r="AF579" s="7"/>
      <c r="AG579" s="8"/>
      <c r="AH579" s="7"/>
      <c r="AI579" s="8"/>
    </row>
    <row r="580" spans="20:35">
      <c r="T580" s="48"/>
      <c r="U580" s="48"/>
      <c r="V580" s="48"/>
      <c r="W580" s="48"/>
      <c r="X580" s="14"/>
      <c r="Y580" s="48"/>
      <c r="Z580" s="48"/>
      <c r="AA580" s="48"/>
      <c r="AF580" s="7"/>
      <c r="AG580" s="8"/>
      <c r="AH580" s="7"/>
      <c r="AI580" s="8"/>
    </row>
    <row r="581" spans="20:35">
      <c r="T581" s="48"/>
      <c r="U581" s="48"/>
      <c r="V581" s="48"/>
      <c r="W581" s="48"/>
      <c r="X581" s="14"/>
      <c r="Y581" s="48"/>
      <c r="Z581" s="48"/>
      <c r="AA581" s="48"/>
      <c r="AF581" s="7"/>
      <c r="AG581" s="8"/>
      <c r="AH581" s="7"/>
      <c r="AI581" s="8"/>
    </row>
    <row r="582" spans="20:35">
      <c r="T582" s="48"/>
      <c r="U582" s="48"/>
      <c r="V582" s="48"/>
      <c r="W582" s="48"/>
      <c r="X582" s="14"/>
      <c r="Y582" s="48"/>
      <c r="Z582" s="48"/>
      <c r="AA582" s="48"/>
      <c r="AF582" s="7"/>
      <c r="AG582" s="8"/>
      <c r="AH582" s="7"/>
      <c r="AI582" s="8"/>
    </row>
    <row r="583" spans="20:35">
      <c r="T583" s="48"/>
      <c r="U583" s="48"/>
      <c r="V583" s="48"/>
      <c r="W583" s="48"/>
      <c r="X583" s="14"/>
      <c r="Y583" s="48"/>
      <c r="Z583" s="48"/>
      <c r="AA583" s="48"/>
      <c r="AF583" s="7"/>
      <c r="AG583" s="8"/>
      <c r="AH583" s="7"/>
      <c r="AI583" s="8"/>
    </row>
    <row r="584" spans="20:35">
      <c r="T584" s="48"/>
      <c r="U584" s="48"/>
      <c r="V584" s="48"/>
      <c r="W584" s="48"/>
      <c r="X584" s="14"/>
      <c r="Y584" s="48"/>
      <c r="Z584" s="48"/>
      <c r="AA584" s="48"/>
      <c r="AF584" s="7"/>
      <c r="AG584" s="8"/>
      <c r="AH584" s="7"/>
      <c r="AI584" s="8"/>
    </row>
    <row r="585" spans="20:35">
      <c r="T585" s="48"/>
      <c r="U585" s="48"/>
      <c r="V585" s="48"/>
      <c r="W585" s="48"/>
      <c r="X585" s="14"/>
      <c r="Y585" s="48"/>
      <c r="Z585" s="48"/>
      <c r="AA585" s="48"/>
      <c r="AF585" s="7"/>
      <c r="AG585" s="8"/>
      <c r="AH585" s="7"/>
      <c r="AI585" s="8"/>
    </row>
    <row r="586" spans="20:35">
      <c r="T586" s="48"/>
      <c r="U586" s="48"/>
      <c r="V586" s="48"/>
      <c r="W586" s="48"/>
      <c r="X586" s="14"/>
      <c r="Y586" s="48"/>
      <c r="Z586" s="48"/>
      <c r="AA586" s="48"/>
      <c r="AF586" s="7"/>
      <c r="AG586" s="8"/>
      <c r="AH586" s="7"/>
      <c r="AI586" s="8"/>
    </row>
    <row r="587" spans="20:35">
      <c r="T587" s="48"/>
      <c r="U587" s="48"/>
      <c r="V587" s="48"/>
      <c r="W587" s="48"/>
      <c r="X587" s="14"/>
      <c r="Y587" s="48"/>
      <c r="Z587" s="48"/>
      <c r="AA587" s="48"/>
      <c r="AF587" s="7"/>
      <c r="AG587" s="8"/>
      <c r="AH587" s="7"/>
      <c r="AI587" s="8"/>
    </row>
    <row r="588" spans="20:35">
      <c r="T588" s="48"/>
      <c r="U588" s="48"/>
      <c r="V588" s="48"/>
      <c r="W588" s="48"/>
      <c r="X588" s="14"/>
      <c r="Y588" s="48"/>
      <c r="Z588" s="48"/>
      <c r="AA588" s="48"/>
      <c r="AF588" s="7"/>
      <c r="AG588" s="8"/>
      <c r="AH588" s="7"/>
      <c r="AI588" s="8"/>
    </row>
    <row r="589" spans="20:35">
      <c r="T589" s="48"/>
      <c r="U589" s="48"/>
      <c r="V589" s="48"/>
      <c r="W589" s="48"/>
      <c r="X589" s="14"/>
      <c r="Y589" s="48"/>
      <c r="Z589" s="48"/>
      <c r="AA589" s="48"/>
      <c r="AF589" s="7"/>
      <c r="AG589" s="8"/>
      <c r="AH589" s="7"/>
      <c r="AI589" s="8"/>
    </row>
    <row r="590" spans="20:35">
      <c r="T590" s="48"/>
      <c r="U590" s="48"/>
      <c r="V590" s="48"/>
      <c r="W590" s="48"/>
      <c r="X590" s="14"/>
      <c r="Y590" s="48"/>
      <c r="Z590" s="48"/>
      <c r="AA590" s="48"/>
      <c r="AF590" s="7"/>
      <c r="AG590" s="8"/>
      <c r="AH590" s="7"/>
      <c r="AI590" s="8"/>
    </row>
    <row r="591" spans="20:35">
      <c r="T591" s="48"/>
      <c r="U591" s="48"/>
      <c r="V591" s="48"/>
      <c r="W591" s="48"/>
      <c r="X591" s="14"/>
      <c r="Y591" s="48"/>
      <c r="Z591" s="48"/>
      <c r="AA591" s="48"/>
      <c r="AF591" s="7"/>
      <c r="AG591" s="8"/>
      <c r="AH591" s="7"/>
      <c r="AI591" s="8"/>
    </row>
    <row r="592" spans="20:35">
      <c r="T592" s="48"/>
      <c r="U592" s="48"/>
      <c r="V592" s="48"/>
      <c r="W592" s="48"/>
      <c r="X592" s="14"/>
      <c r="Y592" s="48"/>
      <c r="Z592" s="48"/>
      <c r="AA592" s="48"/>
      <c r="AF592" s="7"/>
      <c r="AG592" s="8"/>
      <c r="AH592" s="7"/>
      <c r="AI592" s="8"/>
    </row>
    <row r="593" spans="20:35">
      <c r="T593" s="48"/>
      <c r="U593" s="48"/>
      <c r="V593" s="48"/>
      <c r="W593" s="48"/>
      <c r="X593" s="14"/>
      <c r="Y593" s="48"/>
      <c r="Z593" s="48"/>
      <c r="AA593" s="48"/>
      <c r="AF593" s="7"/>
      <c r="AG593" s="8"/>
      <c r="AH593" s="7"/>
      <c r="AI593" s="8"/>
    </row>
    <row r="594" spans="20:35">
      <c r="T594" s="48"/>
      <c r="U594" s="48"/>
      <c r="V594" s="48"/>
      <c r="W594" s="48"/>
      <c r="X594" s="14"/>
      <c r="Y594" s="48"/>
      <c r="Z594" s="48"/>
      <c r="AA594" s="48"/>
      <c r="AF594" s="7"/>
      <c r="AG594" s="8"/>
      <c r="AH594" s="7"/>
      <c r="AI594" s="8"/>
    </row>
    <row r="595" spans="20:35">
      <c r="T595" s="48"/>
      <c r="U595" s="48"/>
      <c r="V595" s="48"/>
      <c r="W595" s="48"/>
      <c r="X595" s="14"/>
      <c r="Y595" s="48"/>
      <c r="Z595" s="48"/>
      <c r="AA595" s="48"/>
      <c r="AF595" s="7"/>
      <c r="AG595" s="8"/>
      <c r="AH595" s="7"/>
      <c r="AI595" s="8"/>
    </row>
    <row r="596" spans="20:35">
      <c r="T596" s="48"/>
      <c r="U596" s="48"/>
      <c r="V596" s="48"/>
      <c r="W596" s="48"/>
      <c r="X596" s="14"/>
      <c r="Y596" s="48"/>
      <c r="Z596" s="48"/>
      <c r="AA596" s="48"/>
      <c r="AF596" s="7"/>
      <c r="AG596" s="8"/>
      <c r="AH596" s="7"/>
      <c r="AI596" s="8"/>
    </row>
    <row r="597" spans="20:35">
      <c r="T597" s="48"/>
      <c r="U597" s="48"/>
      <c r="V597" s="48"/>
      <c r="W597" s="48"/>
      <c r="X597" s="14"/>
      <c r="Y597" s="48"/>
      <c r="Z597" s="48"/>
      <c r="AA597" s="48"/>
      <c r="AF597" s="7"/>
      <c r="AG597" s="8"/>
      <c r="AH597" s="7"/>
      <c r="AI597" s="8"/>
    </row>
    <row r="598" spans="20:35">
      <c r="T598" s="48"/>
      <c r="U598" s="48"/>
      <c r="V598" s="48"/>
      <c r="W598" s="48"/>
      <c r="X598" s="14"/>
      <c r="Y598" s="48"/>
      <c r="Z598" s="48"/>
      <c r="AA598" s="48"/>
      <c r="AF598" s="7"/>
      <c r="AG598" s="8"/>
      <c r="AH598" s="7"/>
      <c r="AI598" s="8"/>
    </row>
    <row r="599" spans="20:35">
      <c r="T599" s="48"/>
      <c r="U599" s="48"/>
      <c r="V599" s="48"/>
      <c r="W599" s="48"/>
      <c r="X599" s="14"/>
      <c r="Y599" s="48"/>
      <c r="Z599" s="48"/>
      <c r="AA599" s="48"/>
      <c r="AF599" s="7"/>
      <c r="AG599" s="8"/>
      <c r="AH599" s="7"/>
      <c r="AI599" s="8"/>
    </row>
    <row r="600" spans="20:35">
      <c r="T600" s="48"/>
      <c r="U600" s="48"/>
      <c r="V600" s="48"/>
      <c r="W600" s="48"/>
      <c r="X600" s="14"/>
      <c r="Y600" s="48"/>
      <c r="Z600" s="48"/>
      <c r="AA600" s="48"/>
      <c r="AF600" s="7"/>
      <c r="AG600" s="8"/>
      <c r="AH600" s="7"/>
      <c r="AI600" s="8"/>
    </row>
    <row r="601" spans="20:35">
      <c r="T601" s="48"/>
      <c r="U601" s="48"/>
      <c r="V601" s="48"/>
      <c r="W601" s="48"/>
      <c r="X601" s="14"/>
      <c r="Y601" s="48"/>
      <c r="Z601" s="48"/>
      <c r="AA601" s="48"/>
      <c r="AF601" s="7"/>
      <c r="AG601" s="8"/>
      <c r="AH601" s="7"/>
      <c r="AI601" s="8"/>
    </row>
    <row r="602" spans="20:35">
      <c r="T602" s="48"/>
      <c r="U602" s="48"/>
      <c r="V602" s="48"/>
      <c r="W602" s="48"/>
      <c r="X602" s="14"/>
      <c r="Y602" s="48"/>
      <c r="Z602" s="48"/>
      <c r="AA602" s="48"/>
      <c r="AF602" s="7"/>
      <c r="AG602" s="8"/>
      <c r="AH602" s="7"/>
      <c r="AI602" s="8"/>
    </row>
    <row r="603" spans="20:35">
      <c r="T603" s="48"/>
      <c r="U603" s="48"/>
      <c r="V603" s="48"/>
      <c r="W603" s="48"/>
      <c r="X603" s="14"/>
      <c r="Y603" s="48"/>
      <c r="Z603" s="48"/>
      <c r="AA603" s="48"/>
      <c r="AF603" s="7"/>
      <c r="AG603" s="8"/>
      <c r="AH603" s="7"/>
      <c r="AI603" s="8"/>
    </row>
    <row r="604" spans="20:35">
      <c r="T604" s="48"/>
      <c r="U604" s="48"/>
      <c r="V604" s="48"/>
      <c r="W604" s="48"/>
      <c r="X604" s="14"/>
      <c r="Y604" s="48"/>
      <c r="Z604" s="48"/>
      <c r="AA604" s="48"/>
      <c r="AF604" s="7"/>
      <c r="AG604" s="8"/>
      <c r="AH604" s="7"/>
      <c r="AI604" s="8"/>
    </row>
    <row r="605" spans="20:35">
      <c r="T605" s="48"/>
      <c r="U605" s="48"/>
      <c r="V605" s="48"/>
      <c r="W605" s="48"/>
      <c r="X605" s="14"/>
      <c r="Y605" s="48"/>
      <c r="Z605" s="48"/>
      <c r="AA605" s="48"/>
      <c r="AF605" s="7"/>
      <c r="AG605" s="8"/>
      <c r="AH605" s="7"/>
      <c r="AI605" s="8"/>
    </row>
    <row r="606" spans="20:35">
      <c r="T606" s="48"/>
      <c r="U606" s="48"/>
      <c r="V606" s="48"/>
      <c r="W606" s="48"/>
      <c r="X606" s="14"/>
      <c r="Y606" s="48"/>
      <c r="Z606" s="48"/>
      <c r="AA606" s="48"/>
      <c r="AF606" s="7"/>
      <c r="AG606" s="8"/>
      <c r="AH606" s="7"/>
      <c r="AI606" s="8"/>
    </row>
    <row r="607" spans="20:35">
      <c r="T607" s="48"/>
      <c r="U607" s="48"/>
      <c r="V607" s="48"/>
      <c r="W607" s="48"/>
      <c r="X607" s="14"/>
      <c r="Y607" s="48"/>
      <c r="Z607" s="48"/>
      <c r="AA607" s="48"/>
      <c r="AF607" s="7"/>
      <c r="AG607" s="8"/>
      <c r="AH607" s="7"/>
      <c r="AI607" s="8"/>
    </row>
    <row r="608" spans="20:35">
      <c r="T608" s="48"/>
      <c r="U608" s="48"/>
      <c r="V608" s="48"/>
      <c r="W608" s="48"/>
      <c r="X608" s="14"/>
      <c r="Y608" s="48"/>
      <c r="Z608" s="48"/>
      <c r="AA608" s="48"/>
      <c r="AF608" s="7"/>
      <c r="AG608" s="8"/>
      <c r="AH608" s="7"/>
      <c r="AI608" s="8"/>
    </row>
    <row r="609" spans="20:35">
      <c r="T609" s="48"/>
      <c r="U609" s="48"/>
      <c r="V609" s="48"/>
      <c r="W609" s="48"/>
      <c r="X609" s="14"/>
      <c r="Y609" s="48"/>
      <c r="Z609" s="48"/>
      <c r="AA609" s="48"/>
      <c r="AF609" s="7"/>
      <c r="AG609" s="8"/>
      <c r="AH609" s="7"/>
      <c r="AI609" s="8"/>
    </row>
    <row r="610" spans="20:35">
      <c r="T610" s="48"/>
      <c r="U610" s="48"/>
      <c r="V610" s="48"/>
      <c r="W610" s="48"/>
      <c r="X610" s="14"/>
      <c r="Y610" s="48"/>
      <c r="Z610" s="48"/>
      <c r="AA610" s="48"/>
      <c r="AF610" s="7"/>
      <c r="AG610" s="8"/>
      <c r="AH610" s="7"/>
      <c r="AI610" s="8"/>
    </row>
    <row r="611" spans="20:35">
      <c r="T611" s="48"/>
      <c r="U611" s="48"/>
      <c r="V611" s="48"/>
      <c r="W611" s="48"/>
      <c r="X611" s="14"/>
      <c r="Y611" s="48"/>
      <c r="Z611" s="48"/>
      <c r="AA611" s="48"/>
      <c r="AF611" s="7"/>
      <c r="AG611" s="8"/>
      <c r="AH611" s="7"/>
      <c r="AI611" s="8"/>
    </row>
    <row r="612" spans="20:35">
      <c r="T612" s="48"/>
      <c r="U612" s="48"/>
      <c r="V612" s="48"/>
      <c r="W612" s="48"/>
      <c r="X612" s="14"/>
      <c r="Y612" s="48"/>
      <c r="Z612" s="48"/>
      <c r="AA612" s="48"/>
      <c r="AF612" s="7"/>
      <c r="AG612" s="8"/>
      <c r="AH612" s="7"/>
      <c r="AI612" s="8"/>
    </row>
    <row r="613" spans="20:35">
      <c r="T613" s="48"/>
      <c r="U613" s="48"/>
      <c r="V613" s="48"/>
      <c r="W613" s="48"/>
      <c r="X613" s="14"/>
      <c r="Y613" s="48"/>
      <c r="Z613" s="48"/>
      <c r="AA613" s="48"/>
      <c r="AF613" s="7"/>
      <c r="AG613" s="8"/>
      <c r="AH613" s="7"/>
      <c r="AI613" s="8"/>
    </row>
    <row r="614" spans="20:35">
      <c r="T614" s="48"/>
      <c r="U614" s="48"/>
      <c r="V614" s="48"/>
      <c r="W614" s="48"/>
      <c r="X614" s="14"/>
      <c r="Y614" s="48"/>
      <c r="Z614" s="48"/>
      <c r="AA614" s="48"/>
      <c r="AF614" s="7"/>
      <c r="AG614" s="8"/>
      <c r="AH614" s="7"/>
      <c r="AI614" s="8"/>
    </row>
    <row r="615" spans="20:35">
      <c r="T615" s="48"/>
      <c r="U615" s="48"/>
      <c r="V615" s="48"/>
      <c r="W615" s="48"/>
      <c r="X615" s="14"/>
      <c r="Y615" s="48"/>
      <c r="Z615" s="48"/>
      <c r="AA615" s="48"/>
      <c r="AF615" s="7"/>
      <c r="AG615" s="8"/>
      <c r="AH615" s="7"/>
      <c r="AI615" s="8"/>
    </row>
    <row r="616" spans="20:35">
      <c r="T616" s="48"/>
      <c r="U616" s="48"/>
      <c r="V616" s="48"/>
      <c r="W616" s="48"/>
      <c r="X616" s="14"/>
      <c r="Y616" s="48"/>
      <c r="Z616" s="48"/>
      <c r="AA616" s="48"/>
      <c r="AF616" s="7"/>
      <c r="AG616" s="8"/>
      <c r="AH616" s="7"/>
      <c r="AI616" s="8"/>
    </row>
    <row r="617" spans="20:35">
      <c r="T617" s="48"/>
      <c r="U617" s="48"/>
      <c r="V617" s="48"/>
      <c r="W617" s="48"/>
      <c r="X617" s="14"/>
      <c r="Y617" s="48"/>
      <c r="Z617" s="48"/>
      <c r="AA617" s="48"/>
      <c r="AF617" s="7"/>
      <c r="AG617" s="8"/>
      <c r="AH617" s="7"/>
      <c r="AI617" s="8"/>
    </row>
    <row r="618" spans="20:35">
      <c r="T618" s="48"/>
      <c r="U618" s="48"/>
      <c r="V618" s="48"/>
      <c r="W618" s="48"/>
      <c r="X618" s="14"/>
      <c r="Y618" s="48"/>
      <c r="Z618" s="48"/>
      <c r="AA618" s="48"/>
      <c r="AF618" s="7"/>
      <c r="AG618" s="8"/>
      <c r="AH618" s="7"/>
      <c r="AI618" s="8"/>
    </row>
    <row r="619" spans="20:35">
      <c r="T619" s="48"/>
      <c r="U619" s="48"/>
      <c r="V619" s="48"/>
      <c r="W619" s="48"/>
      <c r="X619" s="14"/>
      <c r="Y619" s="48"/>
      <c r="Z619" s="48"/>
      <c r="AA619" s="48"/>
      <c r="AF619" s="7"/>
      <c r="AG619" s="8"/>
      <c r="AH619" s="7"/>
      <c r="AI619" s="8"/>
    </row>
    <row r="620" spans="20:35">
      <c r="T620" s="48"/>
      <c r="U620" s="48"/>
      <c r="V620" s="48"/>
      <c r="W620" s="48"/>
      <c r="X620" s="14"/>
      <c r="Y620" s="48"/>
      <c r="Z620" s="48"/>
      <c r="AA620" s="48"/>
      <c r="AF620" s="7"/>
      <c r="AG620" s="8"/>
      <c r="AH620" s="7"/>
      <c r="AI620" s="8"/>
    </row>
    <row r="621" spans="20:35">
      <c r="T621" s="48"/>
      <c r="U621" s="48"/>
      <c r="V621" s="48"/>
      <c r="W621" s="48"/>
      <c r="X621" s="14"/>
      <c r="Y621" s="48"/>
      <c r="Z621" s="48"/>
      <c r="AA621" s="48"/>
      <c r="AF621" s="7"/>
      <c r="AG621" s="8"/>
      <c r="AH621" s="7"/>
      <c r="AI621" s="8"/>
    </row>
    <row r="622" spans="20:35">
      <c r="T622" s="48"/>
      <c r="U622" s="48"/>
      <c r="V622" s="48"/>
      <c r="W622" s="48"/>
      <c r="X622" s="14"/>
      <c r="Y622" s="48"/>
      <c r="Z622" s="48"/>
      <c r="AA622" s="48"/>
      <c r="AF622" s="7"/>
      <c r="AG622" s="8"/>
      <c r="AH622" s="7"/>
      <c r="AI622" s="8"/>
    </row>
    <row r="623" spans="20:35">
      <c r="T623" s="48"/>
      <c r="U623" s="48"/>
      <c r="V623" s="48"/>
      <c r="W623" s="48"/>
      <c r="X623" s="14"/>
      <c r="Y623" s="48"/>
      <c r="Z623" s="48"/>
      <c r="AA623" s="48"/>
      <c r="AF623" s="7"/>
      <c r="AG623" s="8"/>
      <c r="AH623" s="7"/>
      <c r="AI623" s="8"/>
    </row>
    <row r="624" spans="20:35">
      <c r="T624" s="48"/>
      <c r="U624" s="48"/>
      <c r="V624" s="48"/>
      <c r="W624" s="48"/>
      <c r="X624" s="14"/>
      <c r="Y624" s="48"/>
      <c r="Z624" s="48"/>
      <c r="AA624" s="48"/>
      <c r="AF624" s="7"/>
      <c r="AG624" s="8"/>
      <c r="AH624" s="7"/>
      <c r="AI624" s="8"/>
    </row>
    <row r="625" spans="20:35">
      <c r="T625" s="48"/>
      <c r="U625" s="48"/>
      <c r="V625" s="48"/>
      <c r="W625" s="48"/>
      <c r="X625" s="14"/>
      <c r="Y625" s="48"/>
      <c r="Z625" s="48"/>
      <c r="AA625" s="48"/>
      <c r="AF625" s="7"/>
      <c r="AG625" s="8"/>
      <c r="AH625" s="7"/>
      <c r="AI625" s="8"/>
    </row>
    <row r="626" spans="20:35">
      <c r="T626" s="48"/>
      <c r="U626" s="48"/>
      <c r="V626" s="48"/>
      <c r="W626" s="48"/>
      <c r="X626" s="14"/>
      <c r="Y626" s="48"/>
      <c r="Z626" s="48"/>
      <c r="AA626" s="48"/>
      <c r="AF626" s="7"/>
      <c r="AG626" s="8"/>
      <c r="AH626" s="7"/>
      <c r="AI626" s="8"/>
    </row>
    <row r="627" spans="20:35">
      <c r="T627" s="48"/>
      <c r="U627" s="48"/>
      <c r="V627" s="48"/>
      <c r="W627" s="48"/>
      <c r="X627" s="14"/>
      <c r="Y627" s="48"/>
      <c r="Z627" s="48"/>
      <c r="AA627" s="48"/>
      <c r="AF627" s="7"/>
      <c r="AG627" s="8"/>
      <c r="AH627" s="7"/>
      <c r="AI627" s="8"/>
    </row>
    <row r="628" spans="20:35">
      <c r="T628" s="48"/>
      <c r="U628" s="48"/>
      <c r="V628" s="48"/>
      <c r="W628" s="48"/>
      <c r="X628" s="14"/>
      <c r="Y628" s="48"/>
      <c r="Z628" s="48"/>
      <c r="AA628" s="48"/>
      <c r="AF628" s="7"/>
      <c r="AG628" s="8"/>
      <c r="AH628" s="7"/>
      <c r="AI628" s="8"/>
    </row>
    <row r="629" spans="20:35">
      <c r="T629" s="48"/>
      <c r="U629" s="48"/>
      <c r="V629" s="48"/>
      <c r="W629" s="48"/>
      <c r="X629" s="14"/>
      <c r="Y629" s="48"/>
      <c r="Z629" s="48"/>
      <c r="AA629" s="48"/>
      <c r="AF629" s="7"/>
      <c r="AG629" s="8"/>
      <c r="AH629" s="7"/>
      <c r="AI629" s="8"/>
    </row>
    <row r="630" spans="20:35">
      <c r="T630" s="48"/>
      <c r="U630" s="48"/>
      <c r="V630" s="48"/>
      <c r="W630" s="48"/>
      <c r="X630" s="14"/>
      <c r="Y630" s="48"/>
      <c r="Z630" s="48"/>
      <c r="AA630" s="48"/>
      <c r="AF630" s="7"/>
      <c r="AG630" s="8"/>
      <c r="AH630" s="7"/>
      <c r="AI630" s="8"/>
    </row>
    <row r="631" spans="20:35">
      <c r="T631" s="48"/>
      <c r="U631" s="48"/>
      <c r="V631" s="48"/>
      <c r="W631" s="48"/>
      <c r="X631" s="14"/>
      <c r="Y631" s="48"/>
      <c r="Z631" s="48"/>
      <c r="AA631" s="48"/>
      <c r="AF631" s="7"/>
      <c r="AG631" s="8"/>
      <c r="AH631" s="7"/>
      <c r="AI631" s="8"/>
    </row>
    <row r="632" spans="20:35">
      <c r="T632" s="48"/>
      <c r="U632" s="48"/>
      <c r="V632" s="48"/>
      <c r="W632" s="48"/>
      <c r="X632" s="14"/>
      <c r="Y632" s="48"/>
      <c r="Z632" s="48"/>
      <c r="AA632" s="48"/>
      <c r="AF632" s="7"/>
      <c r="AG632" s="8"/>
      <c r="AH632" s="7"/>
      <c r="AI632" s="8"/>
    </row>
    <row r="633" spans="20:35">
      <c r="T633" s="48"/>
      <c r="U633" s="48"/>
      <c r="V633" s="48"/>
      <c r="W633" s="48"/>
      <c r="X633" s="14"/>
      <c r="Y633" s="48"/>
      <c r="Z633" s="48"/>
      <c r="AA633" s="48"/>
      <c r="AF633" s="7"/>
      <c r="AG633" s="8"/>
      <c r="AH633" s="7"/>
      <c r="AI633" s="8"/>
    </row>
    <row r="634" spans="20:35">
      <c r="T634" s="48"/>
      <c r="U634" s="48"/>
      <c r="V634" s="48"/>
      <c r="W634" s="48"/>
      <c r="X634" s="14"/>
      <c r="Y634" s="48"/>
      <c r="Z634" s="48"/>
      <c r="AA634" s="48"/>
      <c r="AF634" s="7"/>
      <c r="AG634" s="8"/>
      <c r="AH634" s="7"/>
      <c r="AI634" s="8"/>
    </row>
    <row r="635" spans="20:35">
      <c r="T635" s="48"/>
      <c r="U635" s="48"/>
      <c r="V635" s="48"/>
      <c r="W635" s="48"/>
      <c r="X635" s="14"/>
      <c r="Y635" s="48"/>
      <c r="Z635" s="48"/>
      <c r="AA635" s="48"/>
      <c r="AF635" s="7"/>
      <c r="AG635" s="8"/>
      <c r="AH635" s="7"/>
      <c r="AI635" s="8"/>
    </row>
    <row r="636" spans="20:35">
      <c r="T636" s="48"/>
      <c r="U636" s="48"/>
      <c r="V636" s="48"/>
      <c r="W636" s="48"/>
      <c r="X636" s="14"/>
      <c r="Y636" s="48"/>
      <c r="Z636" s="48"/>
      <c r="AA636" s="48"/>
      <c r="AF636" s="7"/>
      <c r="AG636" s="8"/>
      <c r="AH636" s="7"/>
      <c r="AI636" s="8"/>
    </row>
    <row r="637" spans="20:35">
      <c r="T637" s="48"/>
      <c r="U637" s="48"/>
      <c r="V637" s="48"/>
      <c r="W637" s="48"/>
      <c r="X637" s="14"/>
      <c r="Y637" s="48"/>
      <c r="Z637" s="48"/>
      <c r="AA637" s="48"/>
      <c r="AF637" s="7"/>
      <c r="AG637" s="8"/>
      <c r="AH637" s="7"/>
      <c r="AI637" s="8"/>
    </row>
    <row r="638" spans="20:35">
      <c r="T638" s="48"/>
      <c r="U638" s="48"/>
      <c r="V638" s="48"/>
      <c r="W638" s="48"/>
      <c r="X638" s="14"/>
      <c r="Y638" s="48"/>
      <c r="Z638" s="48"/>
      <c r="AA638" s="48"/>
      <c r="AF638" s="7"/>
      <c r="AG638" s="8"/>
      <c r="AH638" s="7"/>
      <c r="AI638" s="8"/>
    </row>
    <row r="639" spans="20:35">
      <c r="T639" s="48"/>
      <c r="U639" s="48"/>
      <c r="V639" s="48"/>
      <c r="W639" s="48"/>
      <c r="X639" s="14"/>
      <c r="Y639" s="48"/>
      <c r="Z639" s="48"/>
      <c r="AA639" s="48"/>
      <c r="AF639" s="7"/>
      <c r="AG639" s="8"/>
      <c r="AH639" s="7"/>
      <c r="AI639" s="8"/>
    </row>
    <row r="640" spans="20:35">
      <c r="T640" s="48"/>
      <c r="U640" s="48"/>
      <c r="V640" s="48"/>
      <c r="W640" s="48"/>
      <c r="X640" s="14"/>
      <c r="Y640" s="48"/>
      <c r="Z640" s="48"/>
      <c r="AA640" s="48"/>
      <c r="AF640" s="7"/>
      <c r="AG640" s="8"/>
      <c r="AH640" s="7"/>
      <c r="AI640" s="8"/>
    </row>
    <row r="641" spans="20:35">
      <c r="T641" s="48"/>
      <c r="U641" s="48"/>
      <c r="V641" s="48"/>
      <c r="W641" s="48"/>
      <c r="X641" s="14"/>
      <c r="Y641" s="48"/>
      <c r="Z641" s="48"/>
      <c r="AA641" s="48"/>
      <c r="AF641" s="7"/>
      <c r="AG641" s="8"/>
      <c r="AH641" s="7"/>
      <c r="AI641" s="8"/>
    </row>
    <row r="642" spans="20:35">
      <c r="T642" s="48"/>
      <c r="U642" s="48"/>
      <c r="V642" s="48"/>
      <c r="W642" s="48"/>
      <c r="X642" s="14"/>
      <c r="Y642" s="48"/>
      <c r="Z642" s="48"/>
      <c r="AA642" s="48"/>
      <c r="AF642" s="7"/>
      <c r="AG642" s="8"/>
      <c r="AH642" s="7"/>
      <c r="AI642" s="8"/>
    </row>
    <row r="643" spans="20:35">
      <c r="T643" s="48"/>
      <c r="U643" s="48"/>
      <c r="V643" s="48"/>
      <c r="W643" s="48"/>
      <c r="X643" s="14"/>
      <c r="Y643" s="48"/>
      <c r="Z643" s="48"/>
      <c r="AA643" s="48"/>
      <c r="AF643" s="7"/>
      <c r="AG643" s="8"/>
      <c r="AH643" s="7"/>
      <c r="AI643" s="8"/>
    </row>
    <row r="644" spans="20:35">
      <c r="T644" s="48"/>
      <c r="U644" s="48"/>
      <c r="V644" s="48"/>
      <c r="W644" s="48"/>
      <c r="X644" s="14"/>
      <c r="Y644" s="48"/>
      <c r="Z644" s="48"/>
      <c r="AA644" s="48"/>
      <c r="AF644" s="7"/>
      <c r="AG644" s="8"/>
      <c r="AH644" s="7"/>
      <c r="AI644" s="8"/>
    </row>
    <row r="645" spans="20:35">
      <c r="T645" s="48"/>
      <c r="U645" s="48"/>
      <c r="V645" s="48"/>
      <c r="W645" s="48"/>
      <c r="X645" s="14"/>
      <c r="Y645" s="48"/>
      <c r="Z645" s="48"/>
      <c r="AA645" s="48"/>
      <c r="AF645" s="7"/>
      <c r="AG645" s="8"/>
      <c r="AH645" s="7"/>
      <c r="AI645" s="8"/>
    </row>
    <row r="646" spans="20:35">
      <c r="T646" s="48"/>
      <c r="U646" s="48"/>
      <c r="V646" s="48"/>
      <c r="W646" s="48"/>
      <c r="X646" s="14"/>
      <c r="Y646" s="48"/>
      <c r="Z646" s="48"/>
      <c r="AA646" s="48"/>
      <c r="AF646" s="7"/>
      <c r="AG646" s="8"/>
      <c r="AH646" s="7"/>
      <c r="AI646" s="8"/>
    </row>
    <row r="647" spans="20:35">
      <c r="T647" s="48"/>
      <c r="U647" s="48"/>
      <c r="V647" s="48"/>
      <c r="W647" s="48"/>
      <c r="X647" s="14"/>
      <c r="Y647" s="48"/>
      <c r="Z647" s="48"/>
      <c r="AA647" s="48"/>
      <c r="AF647" s="7"/>
      <c r="AG647" s="8"/>
      <c r="AH647" s="7"/>
      <c r="AI647" s="8"/>
    </row>
    <row r="648" spans="20:35">
      <c r="T648" s="48"/>
      <c r="U648" s="48"/>
      <c r="V648" s="48"/>
      <c r="W648" s="48"/>
      <c r="X648" s="14"/>
      <c r="Y648" s="48"/>
      <c r="Z648" s="48"/>
      <c r="AA648" s="48"/>
      <c r="AF648" s="7"/>
      <c r="AG648" s="8"/>
      <c r="AH648" s="7"/>
      <c r="AI648" s="8"/>
    </row>
    <row r="649" spans="20:35">
      <c r="T649" s="48"/>
      <c r="U649" s="48"/>
      <c r="V649" s="48"/>
      <c r="W649" s="48"/>
      <c r="X649" s="14"/>
      <c r="Y649" s="48"/>
      <c r="Z649" s="48"/>
      <c r="AA649" s="48"/>
      <c r="AF649" s="7"/>
      <c r="AG649" s="8"/>
      <c r="AH649" s="7"/>
      <c r="AI649" s="8"/>
    </row>
    <row r="650" spans="20:35">
      <c r="T650" s="48"/>
      <c r="U650" s="48"/>
      <c r="V650" s="48"/>
      <c r="W650" s="48"/>
      <c r="X650" s="14"/>
      <c r="Y650" s="48"/>
      <c r="Z650" s="48"/>
      <c r="AA650" s="48"/>
      <c r="AF650" s="7"/>
      <c r="AG650" s="8"/>
      <c r="AH650" s="7"/>
      <c r="AI650" s="8"/>
    </row>
    <row r="651" spans="20:35">
      <c r="T651" s="48"/>
      <c r="U651" s="48"/>
      <c r="V651" s="48"/>
      <c r="W651" s="48"/>
      <c r="X651" s="14"/>
      <c r="Y651" s="48"/>
      <c r="Z651" s="48"/>
      <c r="AA651" s="48"/>
      <c r="AF651" s="7"/>
      <c r="AG651" s="8"/>
      <c r="AH651" s="7"/>
      <c r="AI651" s="8"/>
    </row>
    <row r="652" spans="20:35">
      <c r="T652" s="48"/>
      <c r="U652" s="48"/>
      <c r="V652" s="48"/>
      <c r="W652" s="48"/>
      <c r="X652" s="14"/>
      <c r="Y652" s="48"/>
      <c r="Z652" s="48"/>
      <c r="AA652" s="48"/>
      <c r="AF652" s="7"/>
      <c r="AG652" s="8"/>
      <c r="AH652" s="7"/>
      <c r="AI652" s="8"/>
    </row>
    <row r="653" spans="20:35">
      <c r="T653" s="48"/>
      <c r="U653" s="48"/>
      <c r="V653" s="48"/>
      <c r="W653" s="48"/>
      <c r="X653" s="14"/>
      <c r="Y653" s="48"/>
      <c r="Z653" s="48"/>
      <c r="AA653" s="48"/>
      <c r="AF653" s="7"/>
      <c r="AG653" s="8"/>
      <c r="AH653" s="7"/>
      <c r="AI653" s="8"/>
    </row>
    <row r="654" spans="20:35">
      <c r="T654" s="48"/>
      <c r="U654" s="48"/>
      <c r="V654" s="48"/>
      <c r="W654" s="48"/>
      <c r="X654" s="14"/>
      <c r="Y654" s="48"/>
      <c r="Z654" s="48"/>
      <c r="AA654" s="48"/>
      <c r="AF654" s="7"/>
      <c r="AG654" s="8"/>
      <c r="AH654" s="7"/>
      <c r="AI654" s="8"/>
    </row>
    <row r="655" spans="20:35">
      <c r="T655" s="48"/>
      <c r="U655" s="48"/>
      <c r="V655" s="48"/>
      <c r="W655" s="48"/>
      <c r="X655" s="14"/>
      <c r="Y655" s="48"/>
      <c r="Z655" s="48"/>
      <c r="AA655" s="48"/>
      <c r="AF655" s="7"/>
      <c r="AG655" s="8"/>
      <c r="AH655" s="7"/>
      <c r="AI655" s="8"/>
    </row>
    <row r="656" spans="20:35">
      <c r="T656" s="48"/>
      <c r="U656" s="48"/>
      <c r="V656" s="48"/>
      <c r="W656" s="48"/>
      <c r="X656" s="14"/>
      <c r="Y656" s="48"/>
      <c r="Z656" s="48"/>
      <c r="AA656" s="48"/>
      <c r="AF656" s="7"/>
      <c r="AG656" s="8"/>
      <c r="AH656" s="7"/>
      <c r="AI656" s="8"/>
    </row>
    <row r="657" spans="20:35">
      <c r="T657" s="48"/>
      <c r="U657" s="48"/>
      <c r="V657" s="48"/>
      <c r="W657" s="48"/>
      <c r="X657" s="14"/>
      <c r="Y657" s="48"/>
      <c r="Z657" s="48"/>
      <c r="AA657" s="48"/>
      <c r="AF657" s="7"/>
      <c r="AG657" s="8"/>
      <c r="AH657" s="7"/>
      <c r="AI657" s="8"/>
    </row>
    <row r="658" spans="20:35">
      <c r="T658" s="48"/>
      <c r="U658" s="48"/>
      <c r="V658" s="48"/>
      <c r="W658" s="48"/>
      <c r="X658" s="14"/>
      <c r="Y658" s="48"/>
      <c r="Z658" s="48"/>
      <c r="AA658" s="48"/>
      <c r="AF658" s="7"/>
      <c r="AG658" s="8"/>
      <c r="AH658" s="7"/>
      <c r="AI658" s="8"/>
    </row>
    <row r="659" spans="20:35">
      <c r="T659" s="48"/>
      <c r="U659" s="48"/>
      <c r="V659" s="48"/>
      <c r="W659" s="48"/>
      <c r="X659" s="14"/>
      <c r="Y659" s="48"/>
      <c r="Z659" s="48"/>
      <c r="AA659" s="48"/>
      <c r="AF659" s="7"/>
      <c r="AG659" s="8"/>
      <c r="AH659" s="7"/>
      <c r="AI659" s="8"/>
    </row>
    <row r="660" spans="20:35">
      <c r="T660" s="48"/>
      <c r="U660" s="48"/>
      <c r="V660" s="48"/>
      <c r="W660" s="48"/>
      <c r="X660" s="14"/>
      <c r="Y660" s="48"/>
      <c r="Z660" s="48"/>
      <c r="AA660" s="48"/>
      <c r="AF660" s="7"/>
      <c r="AG660" s="8"/>
      <c r="AH660" s="7"/>
      <c r="AI660" s="8"/>
    </row>
    <row r="661" spans="20:35">
      <c r="T661" s="48"/>
      <c r="U661" s="48"/>
      <c r="V661" s="48"/>
      <c r="W661" s="48"/>
      <c r="X661" s="14"/>
      <c r="Y661" s="48"/>
      <c r="Z661" s="48"/>
      <c r="AA661" s="48"/>
      <c r="AF661" s="7"/>
      <c r="AG661" s="8"/>
      <c r="AH661" s="7"/>
      <c r="AI661" s="8"/>
    </row>
    <row r="662" spans="20:35">
      <c r="T662" s="48"/>
      <c r="U662" s="48"/>
      <c r="V662" s="48"/>
      <c r="W662" s="48"/>
      <c r="X662" s="14"/>
      <c r="Y662" s="48"/>
      <c r="Z662" s="48"/>
      <c r="AA662" s="48"/>
      <c r="AF662" s="7"/>
      <c r="AG662" s="8"/>
      <c r="AH662" s="7"/>
      <c r="AI662" s="8"/>
    </row>
    <row r="663" spans="20:35">
      <c r="T663" s="48"/>
      <c r="U663" s="48"/>
      <c r="V663" s="48"/>
      <c r="W663" s="48"/>
      <c r="X663" s="14"/>
      <c r="Y663" s="48"/>
      <c r="Z663" s="48"/>
      <c r="AA663" s="48"/>
      <c r="AF663" s="7"/>
      <c r="AG663" s="8"/>
      <c r="AH663" s="7"/>
      <c r="AI663" s="8"/>
    </row>
    <row r="664" spans="20:35">
      <c r="T664" s="48"/>
      <c r="U664" s="48"/>
      <c r="V664" s="48"/>
      <c r="W664" s="48"/>
      <c r="X664" s="14"/>
      <c r="Y664" s="48"/>
      <c r="Z664" s="48"/>
      <c r="AA664" s="48"/>
      <c r="AF664" s="7"/>
      <c r="AG664" s="8"/>
      <c r="AH664" s="7"/>
      <c r="AI664" s="8"/>
    </row>
    <row r="665" spans="20:35">
      <c r="T665" s="48"/>
      <c r="U665" s="48"/>
      <c r="V665" s="48"/>
      <c r="W665" s="48"/>
      <c r="X665" s="14"/>
      <c r="Y665" s="48"/>
      <c r="Z665" s="48"/>
      <c r="AA665" s="48"/>
      <c r="AF665" s="7"/>
      <c r="AG665" s="8"/>
      <c r="AH665" s="7"/>
      <c r="AI665" s="8"/>
    </row>
    <row r="666" spans="20:35">
      <c r="T666" s="48"/>
      <c r="U666" s="48"/>
      <c r="V666" s="48"/>
      <c r="W666" s="48"/>
      <c r="X666" s="14"/>
      <c r="Y666" s="48"/>
      <c r="Z666" s="48"/>
      <c r="AA666" s="48"/>
      <c r="AF666" s="7"/>
      <c r="AG666" s="8"/>
      <c r="AH666" s="7"/>
      <c r="AI666" s="8"/>
    </row>
    <row r="667" spans="20:35">
      <c r="T667" s="48"/>
      <c r="U667" s="48"/>
      <c r="V667" s="48"/>
      <c r="W667" s="48"/>
      <c r="X667" s="14"/>
      <c r="Y667" s="48"/>
      <c r="Z667" s="48"/>
      <c r="AA667" s="48"/>
      <c r="AF667" s="7"/>
      <c r="AG667" s="8"/>
      <c r="AH667" s="7"/>
      <c r="AI667" s="8"/>
    </row>
    <row r="668" spans="20:35">
      <c r="T668" s="48"/>
      <c r="U668" s="48"/>
      <c r="V668" s="48"/>
      <c r="W668" s="48"/>
      <c r="X668" s="14"/>
      <c r="Y668" s="48"/>
      <c r="Z668" s="48"/>
      <c r="AA668" s="48"/>
      <c r="AF668" s="7"/>
      <c r="AG668" s="8"/>
      <c r="AH668" s="7"/>
      <c r="AI668" s="8"/>
    </row>
    <row r="669" spans="20:35">
      <c r="T669" s="48"/>
      <c r="U669" s="48"/>
      <c r="V669" s="48"/>
      <c r="W669" s="48"/>
      <c r="X669" s="14"/>
      <c r="Y669" s="48"/>
      <c r="Z669" s="48"/>
      <c r="AA669" s="48"/>
      <c r="AF669" s="7"/>
      <c r="AG669" s="8"/>
      <c r="AH669" s="7"/>
      <c r="AI669" s="8"/>
    </row>
    <row r="670" spans="20:35">
      <c r="T670" s="48"/>
      <c r="U670" s="48"/>
      <c r="V670" s="48"/>
      <c r="W670" s="48"/>
      <c r="X670" s="14"/>
      <c r="Y670" s="48"/>
      <c r="Z670" s="48"/>
      <c r="AA670" s="48"/>
      <c r="AF670" s="7"/>
      <c r="AG670" s="8"/>
      <c r="AH670" s="7"/>
      <c r="AI670" s="8"/>
    </row>
    <row r="671" spans="20:35">
      <c r="T671" s="48"/>
      <c r="U671" s="48"/>
      <c r="V671" s="48"/>
      <c r="W671" s="48"/>
      <c r="X671" s="14"/>
      <c r="Y671" s="48"/>
      <c r="Z671" s="48"/>
      <c r="AA671" s="48"/>
      <c r="AF671" s="7"/>
      <c r="AG671" s="8"/>
      <c r="AH671" s="7"/>
      <c r="AI671" s="8"/>
    </row>
    <row r="672" spans="20:35">
      <c r="T672" s="48"/>
      <c r="U672" s="48"/>
      <c r="V672" s="48"/>
      <c r="W672" s="48"/>
      <c r="X672" s="14"/>
      <c r="Y672" s="48"/>
      <c r="Z672" s="48"/>
      <c r="AA672" s="48"/>
      <c r="AF672" s="7"/>
      <c r="AG672" s="8"/>
      <c r="AH672" s="7"/>
      <c r="AI672" s="8"/>
    </row>
    <row r="673" spans="20:35">
      <c r="T673" s="48"/>
      <c r="U673" s="48"/>
      <c r="V673" s="48"/>
      <c r="W673" s="48"/>
      <c r="X673" s="14"/>
      <c r="Y673" s="48"/>
      <c r="Z673" s="48"/>
      <c r="AA673" s="48"/>
      <c r="AF673" s="7"/>
      <c r="AG673" s="8"/>
      <c r="AH673" s="7"/>
      <c r="AI673" s="8"/>
    </row>
    <row r="674" spans="20:35">
      <c r="T674" s="48"/>
      <c r="U674" s="48"/>
      <c r="V674" s="48"/>
      <c r="W674" s="48"/>
      <c r="X674" s="14"/>
      <c r="Y674" s="48"/>
      <c r="Z674" s="48"/>
      <c r="AA674" s="48"/>
      <c r="AF674" s="7"/>
      <c r="AG674" s="8"/>
      <c r="AH674" s="7"/>
      <c r="AI674" s="8"/>
    </row>
    <row r="675" spans="20:35">
      <c r="T675" s="48"/>
      <c r="U675" s="48"/>
      <c r="V675" s="48"/>
      <c r="W675" s="48"/>
      <c r="X675" s="14"/>
      <c r="Y675" s="48"/>
      <c r="Z675" s="48"/>
      <c r="AA675" s="48"/>
      <c r="AF675" s="7"/>
      <c r="AG675" s="8"/>
      <c r="AH675" s="7"/>
      <c r="AI675" s="8"/>
    </row>
    <row r="676" spans="20:35">
      <c r="T676" s="48"/>
      <c r="U676" s="48"/>
      <c r="V676" s="48"/>
      <c r="W676" s="48"/>
      <c r="X676" s="14"/>
      <c r="Y676" s="48"/>
      <c r="Z676" s="48"/>
      <c r="AA676" s="48"/>
      <c r="AF676" s="7"/>
      <c r="AG676" s="8"/>
      <c r="AH676" s="7"/>
      <c r="AI676" s="8"/>
    </row>
    <row r="677" spans="20:35">
      <c r="T677" s="48"/>
      <c r="U677" s="48"/>
      <c r="V677" s="48"/>
      <c r="W677" s="48"/>
      <c r="X677" s="14"/>
      <c r="Y677" s="48"/>
      <c r="Z677" s="48"/>
      <c r="AA677" s="48"/>
      <c r="AF677" s="7"/>
      <c r="AG677" s="8"/>
      <c r="AH677" s="7"/>
      <c r="AI677" s="8"/>
    </row>
    <row r="678" spans="20:35">
      <c r="T678" s="48"/>
      <c r="U678" s="48"/>
      <c r="V678" s="48"/>
      <c r="W678" s="48"/>
      <c r="X678" s="14"/>
      <c r="Y678" s="48"/>
      <c r="Z678" s="48"/>
      <c r="AA678" s="48"/>
      <c r="AF678" s="7"/>
      <c r="AG678" s="8"/>
      <c r="AH678" s="7"/>
      <c r="AI678" s="8"/>
    </row>
    <row r="679" spans="20:35">
      <c r="T679" s="48"/>
      <c r="U679" s="48"/>
      <c r="V679" s="48"/>
      <c r="W679" s="48"/>
      <c r="X679" s="14"/>
      <c r="Y679" s="48"/>
      <c r="Z679" s="48"/>
      <c r="AA679" s="48"/>
      <c r="AF679" s="7"/>
      <c r="AG679" s="8"/>
      <c r="AH679" s="7"/>
      <c r="AI679" s="8"/>
    </row>
    <row r="680" spans="20:35">
      <c r="T680" s="48"/>
      <c r="U680" s="48"/>
      <c r="V680" s="48"/>
      <c r="W680" s="48"/>
      <c r="X680" s="14"/>
      <c r="Y680" s="48"/>
      <c r="Z680" s="48"/>
      <c r="AA680" s="48"/>
      <c r="AF680" s="7"/>
      <c r="AG680" s="8"/>
      <c r="AH680" s="7"/>
      <c r="AI680" s="8"/>
    </row>
    <row r="681" spans="20:35">
      <c r="T681" s="48"/>
      <c r="U681" s="48"/>
      <c r="V681" s="48"/>
      <c r="W681" s="48"/>
      <c r="X681" s="14"/>
      <c r="Y681" s="48"/>
      <c r="Z681" s="48"/>
      <c r="AA681" s="48"/>
      <c r="AF681" s="7"/>
      <c r="AG681" s="8"/>
      <c r="AH681" s="7"/>
      <c r="AI681" s="8"/>
    </row>
    <row r="682" spans="20:35">
      <c r="T682" s="48"/>
      <c r="U682" s="48"/>
      <c r="V682" s="48"/>
      <c r="W682" s="48"/>
      <c r="X682" s="14"/>
      <c r="Y682" s="48"/>
      <c r="Z682" s="48"/>
      <c r="AA682" s="48"/>
      <c r="AF682" s="7"/>
      <c r="AG682" s="8"/>
      <c r="AH682" s="7"/>
      <c r="AI682" s="8"/>
    </row>
    <row r="683" spans="20:35">
      <c r="T683" s="48"/>
      <c r="U683" s="48"/>
      <c r="V683" s="48"/>
      <c r="W683" s="48"/>
      <c r="X683" s="14"/>
      <c r="Y683" s="48"/>
      <c r="Z683" s="48"/>
      <c r="AA683" s="48"/>
      <c r="AF683" s="7"/>
      <c r="AG683" s="8"/>
      <c r="AH683" s="7"/>
      <c r="AI683" s="8"/>
    </row>
    <row r="684" spans="20:35">
      <c r="T684" s="48"/>
      <c r="U684" s="48"/>
      <c r="V684" s="48"/>
      <c r="W684" s="48"/>
      <c r="X684" s="14"/>
      <c r="Y684" s="48"/>
      <c r="Z684" s="48"/>
      <c r="AA684" s="48"/>
      <c r="AF684" s="7"/>
      <c r="AG684" s="8"/>
      <c r="AH684" s="7"/>
      <c r="AI684" s="8"/>
    </row>
    <row r="685" spans="20:35">
      <c r="T685" s="48"/>
      <c r="U685" s="48"/>
      <c r="V685" s="48"/>
      <c r="W685" s="48"/>
      <c r="X685" s="14"/>
      <c r="Y685" s="48"/>
      <c r="Z685" s="48"/>
      <c r="AA685" s="48"/>
      <c r="AF685" s="7"/>
      <c r="AG685" s="8"/>
      <c r="AH685" s="7"/>
      <c r="AI685" s="8"/>
    </row>
    <row r="686" spans="20:35">
      <c r="T686" s="48"/>
      <c r="U686" s="48"/>
      <c r="V686" s="48"/>
      <c r="W686" s="48"/>
      <c r="X686" s="14"/>
      <c r="Y686" s="48"/>
      <c r="Z686" s="48"/>
      <c r="AA686" s="48"/>
      <c r="AF686" s="7"/>
      <c r="AG686" s="8"/>
      <c r="AH686" s="7"/>
      <c r="AI686" s="8"/>
    </row>
    <row r="687" spans="20:35">
      <c r="T687" s="48"/>
      <c r="U687" s="48"/>
      <c r="V687" s="48"/>
      <c r="W687" s="48"/>
      <c r="X687" s="14"/>
      <c r="Y687" s="48"/>
      <c r="Z687" s="48"/>
      <c r="AA687" s="48"/>
      <c r="AF687" s="7"/>
      <c r="AG687" s="8"/>
      <c r="AH687" s="7"/>
      <c r="AI687" s="8"/>
    </row>
    <row r="688" spans="20:35">
      <c r="T688" s="48"/>
      <c r="U688" s="48"/>
      <c r="V688" s="48"/>
      <c r="W688" s="48"/>
      <c r="X688" s="14"/>
      <c r="Y688" s="48"/>
      <c r="Z688" s="48"/>
      <c r="AA688" s="48"/>
      <c r="AF688" s="7"/>
      <c r="AG688" s="8"/>
      <c r="AH688" s="7"/>
      <c r="AI688" s="8"/>
    </row>
    <row r="689" spans="20:35">
      <c r="T689" s="48"/>
      <c r="U689" s="48"/>
      <c r="V689" s="48"/>
      <c r="W689" s="48"/>
      <c r="X689" s="14"/>
      <c r="Y689" s="48"/>
      <c r="Z689" s="48"/>
      <c r="AA689" s="48"/>
      <c r="AF689" s="7"/>
      <c r="AG689" s="8"/>
      <c r="AH689" s="7"/>
      <c r="AI689" s="8"/>
    </row>
    <row r="690" spans="20:35">
      <c r="T690" s="48"/>
      <c r="U690" s="48"/>
      <c r="V690" s="48"/>
      <c r="W690" s="48"/>
      <c r="X690" s="14"/>
      <c r="Y690" s="48"/>
      <c r="Z690" s="48"/>
      <c r="AA690" s="48"/>
      <c r="AF690" s="7"/>
      <c r="AG690" s="8"/>
      <c r="AH690" s="7"/>
      <c r="AI690" s="8"/>
    </row>
    <row r="691" spans="20:35">
      <c r="T691" s="48"/>
      <c r="U691" s="48"/>
      <c r="V691" s="48"/>
      <c r="W691" s="48"/>
      <c r="X691" s="14"/>
      <c r="Y691" s="48"/>
      <c r="Z691" s="48"/>
      <c r="AA691" s="48"/>
      <c r="AF691" s="7"/>
      <c r="AG691" s="8"/>
      <c r="AH691" s="7"/>
      <c r="AI691" s="8"/>
    </row>
    <row r="692" spans="20:35">
      <c r="T692" s="48"/>
      <c r="U692" s="48"/>
      <c r="V692" s="48"/>
      <c r="W692" s="48"/>
      <c r="X692" s="14"/>
      <c r="Y692" s="48"/>
      <c r="Z692" s="48"/>
      <c r="AA692" s="48"/>
      <c r="AF692" s="7"/>
      <c r="AG692" s="8"/>
      <c r="AH692" s="7"/>
      <c r="AI692" s="8"/>
    </row>
    <row r="693" spans="20:35">
      <c r="T693" s="48"/>
      <c r="U693" s="48"/>
      <c r="V693" s="48"/>
      <c r="W693" s="48"/>
      <c r="X693" s="14"/>
      <c r="Y693" s="48"/>
      <c r="Z693" s="48"/>
      <c r="AA693" s="48"/>
      <c r="AF693" s="7"/>
      <c r="AG693" s="8"/>
      <c r="AH693" s="7"/>
      <c r="AI693" s="8"/>
    </row>
    <row r="694" spans="20:35">
      <c r="T694" s="48"/>
      <c r="U694" s="48"/>
      <c r="V694" s="48"/>
      <c r="W694" s="48"/>
      <c r="X694" s="14"/>
      <c r="Y694" s="48"/>
      <c r="Z694" s="48"/>
      <c r="AA694" s="48"/>
      <c r="AF694" s="7"/>
      <c r="AG694" s="8"/>
      <c r="AH694" s="7"/>
      <c r="AI694" s="8"/>
    </row>
    <row r="695" spans="20:35">
      <c r="T695" s="48"/>
      <c r="U695" s="48"/>
      <c r="V695" s="48"/>
      <c r="W695" s="48"/>
      <c r="X695" s="14"/>
      <c r="Y695" s="48"/>
      <c r="Z695" s="48"/>
      <c r="AA695" s="48"/>
      <c r="AF695" s="7"/>
      <c r="AG695" s="8"/>
      <c r="AH695" s="7"/>
      <c r="AI695" s="8"/>
    </row>
    <row r="696" spans="20:35">
      <c r="T696" s="48"/>
      <c r="U696" s="48"/>
      <c r="V696" s="48"/>
      <c r="W696" s="48"/>
      <c r="X696" s="14"/>
      <c r="Y696" s="48"/>
      <c r="Z696" s="48"/>
      <c r="AA696" s="48"/>
      <c r="AF696" s="7"/>
      <c r="AG696" s="8"/>
      <c r="AH696" s="7"/>
      <c r="AI696" s="8"/>
    </row>
    <row r="697" spans="20:35">
      <c r="T697" s="48"/>
      <c r="U697" s="48"/>
      <c r="V697" s="48"/>
      <c r="W697" s="48"/>
      <c r="X697" s="14"/>
      <c r="Y697" s="48"/>
      <c r="Z697" s="48"/>
      <c r="AA697" s="48"/>
      <c r="AF697" s="7"/>
      <c r="AG697" s="8"/>
      <c r="AH697" s="7"/>
      <c r="AI697" s="8"/>
    </row>
    <row r="698" spans="20:35">
      <c r="T698" s="48"/>
      <c r="U698" s="48"/>
      <c r="V698" s="48"/>
      <c r="W698" s="48"/>
      <c r="X698" s="14"/>
      <c r="Y698" s="48"/>
      <c r="Z698" s="48"/>
      <c r="AA698" s="48"/>
      <c r="AF698" s="7"/>
      <c r="AG698" s="8"/>
      <c r="AH698" s="7"/>
      <c r="AI698" s="8"/>
    </row>
    <row r="699" spans="20:35">
      <c r="T699" s="48"/>
      <c r="U699" s="48"/>
      <c r="V699" s="48"/>
      <c r="W699" s="48"/>
      <c r="X699" s="14"/>
      <c r="Y699" s="48"/>
      <c r="Z699" s="48"/>
      <c r="AA699" s="48"/>
      <c r="AF699" s="7"/>
      <c r="AG699" s="8"/>
      <c r="AH699" s="7"/>
      <c r="AI699" s="8"/>
    </row>
    <row r="700" spans="20:35">
      <c r="T700" s="48"/>
      <c r="U700" s="48"/>
      <c r="V700" s="48"/>
      <c r="W700" s="48"/>
      <c r="X700" s="14"/>
      <c r="Y700" s="48"/>
      <c r="Z700" s="48"/>
      <c r="AA700" s="48"/>
      <c r="AF700" s="7"/>
      <c r="AG700" s="8"/>
      <c r="AH700" s="7"/>
      <c r="AI700" s="8"/>
    </row>
    <row r="701" spans="20:35">
      <c r="T701" s="48"/>
      <c r="U701" s="48"/>
      <c r="V701" s="48"/>
      <c r="W701" s="48"/>
      <c r="X701" s="14"/>
      <c r="Y701" s="48"/>
      <c r="Z701" s="48"/>
      <c r="AA701" s="48"/>
      <c r="AF701" s="7"/>
      <c r="AG701" s="8"/>
      <c r="AH701" s="7"/>
      <c r="AI701" s="8"/>
    </row>
    <row r="702" spans="20:35">
      <c r="T702" s="48"/>
      <c r="U702" s="48"/>
      <c r="V702" s="48"/>
      <c r="W702" s="48"/>
      <c r="X702" s="14"/>
      <c r="Y702" s="48"/>
      <c r="Z702" s="48"/>
      <c r="AA702" s="48"/>
      <c r="AF702" s="7"/>
      <c r="AG702" s="8"/>
      <c r="AH702" s="7"/>
      <c r="AI702" s="8"/>
    </row>
    <row r="703" spans="20:35">
      <c r="T703" s="48"/>
      <c r="U703" s="48"/>
      <c r="V703" s="48"/>
      <c r="W703" s="48"/>
      <c r="X703" s="14"/>
      <c r="Y703" s="48"/>
      <c r="Z703" s="48"/>
      <c r="AA703" s="48"/>
      <c r="AF703" s="7"/>
      <c r="AG703" s="8"/>
      <c r="AH703" s="7"/>
      <c r="AI703" s="8"/>
    </row>
    <row r="704" spans="20:35">
      <c r="T704" s="48"/>
      <c r="U704" s="48"/>
      <c r="V704" s="48"/>
      <c r="W704" s="48"/>
      <c r="X704" s="14"/>
      <c r="Y704" s="48"/>
      <c r="Z704" s="48"/>
      <c r="AA704" s="48"/>
      <c r="AF704" s="7"/>
      <c r="AG704" s="8"/>
      <c r="AH704" s="7"/>
      <c r="AI704" s="8"/>
    </row>
    <row r="705" spans="20:35">
      <c r="T705" s="48"/>
      <c r="U705" s="48"/>
      <c r="V705" s="48"/>
      <c r="W705" s="48"/>
      <c r="X705" s="14"/>
      <c r="Y705" s="48"/>
      <c r="Z705" s="48"/>
      <c r="AA705" s="48"/>
      <c r="AF705" s="7"/>
      <c r="AG705" s="8"/>
      <c r="AH705" s="7"/>
      <c r="AI705" s="8"/>
    </row>
    <row r="706" spans="20:35">
      <c r="T706" s="48"/>
      <c r="U706" s="48"/>
      <c r="V706" s="48"/>
      <c r="W706" s="48"/>
      <c r="X706" s="14"/>
      <c r="Y706" s="48"/>
      <c r="Z706" s="48"/>
      <c r="AA706" s="48"/>
      <c r="AF706" s="7"/>
      <c r="AG706" s="8"/>
      <c r="AH706" s="7"/>
      <c r="AI706" s="8"/>
    </row>
    <row r="707" spans="20:35">
      <c r="T707" s="48"/>
      <c r="U707" s="48"/>
      <c r="V707" s="48"/>
      <c r="W707" s="48"/>
      <c r="X707" s="14"/>
      <c r="Y707" s="48"/>
      <c r="Z707" s="48"/>
      <c r="AA707" s="48"/>
      <c r="AF707" s="7"/>
      <c r="AG707" s="8"/>
      <c r="AH707" s="7"/>
      <c r="AI707" s="8"/>
    </row>
    <row r="708" spans="20:35">
      <c r="T708" s="48"/>
      <c r="U708" s="48"/>
      <c r="V708" s="48"/>
      <c r="W708" s="48"/>
      <c r="X708" s="14"/>
      <c r="Y708" s="48"/>
      <c r="Z708" s="48"/>
      <c r="AA708" s="48"/>
      <c r="AF708" s="7"/>
      <c r="AG708" s="8"/>
      <c r="AH708" s="7"/>
      <c r="AI708" s="8"/>
    </row>
    <row r="709" spans="20:35">
      <c r="T709" s="48"/>
      <c r="U709" s="48"/>
      <c r="V709" s="48"/>
      <c r="W709" s="48"/>
      <c r="X709" s="14"/>
      <c r="Y709" s="48"/>
      <c r="Z709" s="48"/>
      <c r="AA709" s="48"/>
      <c r="AF709" s="7"/>
      <c r="AG709" s="8"/>
      <c r="AH709" s="7"/>
      <c r="AI709" s="8"/>
    </row>
    <row r="710" spans="20:35">
      <c r="T710" s="48"/>
      <c r="U710" s="48"/>
      <c r="V710" s="48"/>
      <c r="W710" s="48"/>
      <c r="X710" s="14"/>
      <c r="Y710" s="48"/>
      <c r="Z710" s="48"/>
      <c r="AA710" s="48"/>
      <c r="AF710" s="7"/>
      <c r="AG710" s="8"/>
      <c r="AH710" s="7"/>
      <c r="AI710" s="8"/>
    </row>
    <row r="711" spans="20:35">
      <c r="T711" s="48"/>
      <c r="U711" s="48"/>
      <c r="V711" s="48"/>
      <c r="W711" s="48"/>
      <c r="X711" s="14"/>
      <c r="Y711" s="48"/>
      <c r="Z711" s="48"/>
      <c r="AA711" s="48"/>
      <c r="AF711" s="7"/>
      <c r="AG711" s="8"/>
      <c r="AH711" s="7"/>
      <c r="AI711" s="8"/>
    </row>
    <row r="712" spans="20:35">
      <c r="T712" s="48"/>
      <c r="U712" s="48"/>
      <c r="V712" s="48"/>
      <c r="W712" s="48"/>
      <c r="X712" s="14"/>
      <c r="Y712" s="48"/>
      <c r="Z712" s="48"/>
      <c r="AA712" s="48"/>
      <c r="AF712" s="7"/>
      <c r="AG712" s="8"/>
      <c r="AH712" s="7"/>
      <c r="AI712" s="8"/>
    </row>
    <row r="713" spans="20:35">
      <c r="T713" s="48"/>
      <c r="U713" s="48"/>
      <c r="V713" s="48"/>
      <c r="W713" s="48"/>
      <c r="X713" s="14"/>
      <c r="Y713" s="48"/>
      <c r="Z713" s="48"/>
      <c r="AA713" s="48"/>
      <c r="AF713" s="7"/>
      <c r="AG713" s="8"/>
      <c r="AH713" s="7"/>
      <c r="AI713" s="8"/>
    </row>
    <row r="714" spans="20:35">
      <c r="T714" s="48"/>
      <c r="U714" s="48"/>
      <c r="V714" s="48"/>
      <c r="W714" s="48"/>
      <c r="X714" s="14"/>
      <c r="Y714" s="48"/>
      <c r="Z714" s="48"/>
      <c r="AA714" s="48"/>
      <c r="AF714" s="7"/>
      <c r="AG714" s="8"/>
      <c r="AH714" s="7"/>
      <c r="AI714" s="8"/>
    </row>
    <row r="715" spans="20:35">
      <c r="T715" s="48"/>
      <c r="U715" s="48"/>
      <c r="V715" s="48"/>
      <c r="W715" s="48"/>
      <c r="X715" s="14"/>
      <c r="Y715" s="48"/>
      <c r="Z715" s="48"/>
      <c r="AA715" s="48"/>
      <c r="AF715" s="7"/>
      <c r="AG715" s="8"/>
      <c r="AH715" s="7"/>
      <c r="AI715" s="8"/>
    </row>
    <row r="716" spans="20:35">
      <c r="T716" s="48"/>
      <c r="U716" s="48"/>
      <c r="V716" s="48"/>
      <c r="W716" s="48"/>
      <c r="X716" s="14"/>
      <c r="Y716" s="48"/>
      <c r="Z716" s="48"/>
      <c r="AA716" s="48"/>
      <c r="AF716" s="7"/>
      <c r="AG716" s="8"/>
      <c r="AH716" s="7"/>
      <c r="AI716" s="8"/>
    </row>
    <row r="717" spans="20:35">
      <c r="T717" s="48"/>
      <c r="U717" s="48"/>
      <c r="V717" s="48"/>
      <c r="W717" s="48"/>
      <c r="X717" s="14"/>
      <c r="Y717" s="48"/>
      <c r="Z717" s="48"/>
      <c r="AA717" s="48"/>
      <c r="AF717" s="7"/>
      <c r="AG717" s="8"/>
      <c r="AH717" s="7"/>
      <c r="AI717" s="8"/>
    </row>
    <row r="718" spans="20:35">
      <c r="T718" s="48"/>
      <c r="U718" s="48"/>
      <c r="V718" s="48"/>
      <c r="W718" s="48"/>
      <c r="X718" s="14"/>
      <c r="Y718" s="48"/>
      <c r="Z718" s="48"/>
      <c r="AA718" s="48"/>
      <c r="AF718" s="7"/>
      <c r="AG718" s="8"/>
      <c r="AH718" s="7"/>
      <c r="AI718" s="8"/>
    </row>
    <row r="719" spans="20:35">
      <c r="T719" s="48"/>
      <c r="U719" s="48"/>
      <c r="V719" s="48"/>
      <c r="W719" s="48"/>
      <c r="X719" s="14"/>
      <c r="Y719" s="48"/>
      <c r="Z719" s="48"/>
      <c r="AA719" s="48"/>
      <c r="AF719" s="7"/>
      <c r="AG719" s="8"/>
      <c r="AH719" s="7"/>
      <c r="AI719" s="8"/>
    </row>
    <row r="720" spans="20:35">
      <c r="T720" s="48"/>
      <c r="U720" s="48"/>
      <c r="V720" s="48"/>
      <c r="W720" s="48"/>
      <c r="X720" s="14"/>
      <c r="Y720" s="48"/>
      <c r="Z720" s="48"/>
      <c r="AA720" s="48"/>
      <c r="AF720" s="7"/>
      <c r="AG720" s="8"/>
      <c r="AH720" s="7"/>
      <c r="AI720" s="8"/>
    </row>
    <row r="721" spans="20:35">
      <c r="T721" s="48"/>
      <c r="U721" s="48"/>
      <c r="V721" s="48"/>
      <c r="W721" s="48"/>
      <c r="X721" s="14"/>
      <c r="Y721" s="48"/>
      <c r="Z721" s="48"/>
      <c r="AA721" s="48"/>
      <c r="AF721" s="7"/>
      <c r="AG721" s="8"/>
      <c r="AH721" s="7"/>
      <c r="AI721" s="8"/>
    </row>
    <row r="722" spans="20:35">
      <c r="T722" s="48"/>
      <c r="U722" s="48"/>
      <c r="V722" s="48"/>
      <c r="W722" s="48"/>
      <c r="X722" s="14"/>
      <c r="Y722" s="48"/>
      <c r="Z722" s="48"/>
      <c r="AA722" s="48"/>
      <c r="AF722" s="7"/>
      <c r="AG722" s="8"/>
      <c r="AH722" s="7"/>
      <c r="AI722" s="8"/>
    </row>
    <row r="723" spans="20:35">
      <c r="T723" s="48"/>
      <c r="U723" s="48"/>
      <c r="V723" s="48"/>
      <c r="W723" s="48"/>
      <c r="X723" s="14"/>
      <c r="Y723" s="48"/>
      <c r="Z723" s="48"/>
      <c r="AA723" s="48"/>
      <c r="AF723" s="7"/>
      <c r="AG723" s="8"/>
      <c r="AH723" s="7"/>
      <c r="AI723" s="8"/>
    </row>
    <row r="724" spans="20:35">
      <c r="T724" s="48"/>
      <c r="U724" s="48"/>
      <c r="V724" s="48"/>
      <c r="W724" s="48"/>
      <c r="X724" s="14"/>
      <c r="Y724" s="48"/>
      <c r="Z724" s="48"/>
      <c r="AA724" s="48"/>
      <c r="AF724" s="7"/>
      <c r="AG724" s="8"/>
      <c r="AH724" s="7"/>
      <c r="AI724" s="8"/>
    </row>
    <row r="725" spans="20:35">
      <c r="T725" s="48"/>
      <c r="U725" s="48"/>
      <c r="V725" s="48"/>
      <c r="W725" s="48"/>
      <c r="X725" s="14"/>
      <c r="Y725" s="48"/>
      <c r="Z725" s="48"/>
      <c r="AA725" s="48"/>
      <c r="AF725" s="7"/>
      <c r="AG725" s="8"/>
      <c r="AH725" s="7"/>
      <c r="AI725" s="8"/>
    </row>
    <row r="726" spans="20:35">
      <c r="T726" s="48"/>
      <c r="U726" s="48"/>
      <c r="V726" s="48"/>
      <c r="W726" s="48"/>
      <c r="X726" s="14"/>
      <c r="Y726" s="48"/>
      <c r="Z726" s="48"/>
      <c r="AA726" s="48"/>
      <c r="AF726" s="7"/>
      <c r="AG726" s="8"/>
      <c r="AH726" s="7"/>
      <c r="AI726" s="8"/>
    </row>
    <row r="727" spans="20:35">
      <c r="T727" s="48"/>
      <c r="U727" s="48"/>
      <c r="V727" s="48"/>
      <c r="W727" s="48"/>
      <c r="X727" s="14"/>
      <c r="Y727" s="48"/>
      <c r="Z727" s="48"/>
      <c r="AA727" s="48"/>
      <c r="AF727" s="7"/>
      <c r="AG727" s="8"/>
      <c r="AH727" s="7"/>
      <c r="AI727" s="8"/>
    </row>
    <row r="728" spans="20:35">
      <c r="T728" s="48"/>
      <c r="U728" s="48"/>
      <c r="V728" s="48"/>
      <c r="W728" s="48"/>
      <c r="X728" s="14"/>
      <c r="Y728" s="48"/>
      <c r="Z728" s="48"/>
      <c r="AA728" s="48"/>
      <c r="AF728" s="7"/>
      <c r="AG728" s="8"/>
      <c r="AH728" s="7"/>
      <c r="AI728" s="8"/>
    </row>
    <row r="729" spans="20:35">
      <c r="T729" s="48"/>
      <c r="U729" s="48"/>
      <c r="V729" s="48"/>
      <c r="W729" s="48"/>
      <c r="X729" s="14"/>
      <c r="Y729" s="48"/>
      <c r="Z729" s="48"/>
      <c r="AA729" s="48"/>
      <c r="AF729" s="7"/>
      <c r="AG729" s="8"/>
      <c r="AH729" s="7"/>
      <c r="AI729" s="8"/>
    </row>
    <row r="730" spans="20:35">
      <c r="T730" s="48"/>
      <c r="U730" s="48"/>
      <c r="V730" s="48"/>
      <c r="W730" s="48"/>
      <c r="X730" s="14"/>
      <c r="Y730" s="48"/>
      <c r="Z730" s="48"/>
      <c r="AA730" s="48"/>
      <c r="AF730" s="7"/>
      <c r="AG730" s="8"/>
      <c r="AH730" s="7"/>
      <c r="AI730" s="8"/>
    </row>
    <row r="731" spans="20:35">
      <c r="T731" s="48"/>
      <c r="U731" s="48"/>
      <c r="V731" s="48"/>
      <c r="W731" s="48"/>
      <c r="X731" s="14"/>
      <c r="Y731" s="48"/>
      <c r="Z731" s="48"/>
      <c r="AA731" s="48"/>
      <c r="AF731" s="7"/>
      <c r="AG731" s="8"/>
      <c r="AH731" s="7"/>
      <c r="AI731" s="8"/>
    </row>
    <row r="732" spans="20:35">
      <c r="T732" s="48"/>
      <c r="U732" s="48"/>
      <c r="V732" s="48"/>
      <c r="W732" s="48"/>
      <c r="X732" s="14"/>
      <c r="Y732" s="48"/>
      <c r="Z732" s="48"/>
      <c r="AA732" s="48"/>
      <c r="AF732" s="7"/>
      <c r="AG732" s="8"/>
      <c r="AH732" s="7"/>
      <c r="AI732" s="8"/>
    </row>
    <row r="733" spans="20:35">
      <c r="T733" s="48"/>
      <c r="U733" s="48"/>
      <c r="V733" s="48"/>
      <c r="W733" s="48"/>
      <c r="X733" s="14"/>
      <c r="Y733" s="48"/>
      <c r="Z733" s="48"/>
      <c r="AA733" s="48"/>
      <c r="AF733" s="7"/>
      <c r="AG733" s="8"/>
      <c r="AH733" s="7"/>
      <c r="AI733" s="8"/>
    </row>
    <row r="734" spans="20:35">
      <c r="T734" s="48"/>
      <c r="U734" s="48"/>
      <c r="V734" s="48"/>
      <c r="W734" s="48"/>
      <c r="X734" s="14"/>
      <c r="Y734" s="48"/>
      <c r="Z734" s="48"/>
      <c r="AA734" s="48"/>
      <c r="AF734" s="7"/>
      <c r="AG734" s="8"/>
      <c r="AH734" s="7"/>
      <c r="AI734" s="8"/>
    </row>
    <row r="735" spans="20:35">
      <c r="T735" s="48"/>
      <c r="U735" s="48"/>
      <c r="V735" s="48"/>
      <c r="W735" s="48"/>
      <c r="X735" s="14"/>
      <c r="Y735" s="48"/>
      <c r="Z735" s="48"/>
      <c r="AA735" s="48"/>
      <c r="AF735" s="7"/>
      <c r="AG735" s="8"/>
      <c r="AH735" s="7"/>
      <c r="AI735" s="8"/>
    </row>
    <row r="736" spans="20:35">
      <c r="T736" s="48"/>
      <c r="U736" s="48"/>
      <c r="V736" s="48"/>
      <c r="W736" s="48"/>
      <c r="X736" s="14"/>
      <c r="Y736" s="48"/>
      <c r="Z736" s="48"/>
      <c r="AA736" s="48"/>
      <c r="AF736" s="7"/>
      <c r="AG736" s="8"/>
      <c r="AH736" s="7"/>
      <c r="AI736" s="8"/>
    </row>
    <row r="737" spans="20:35">
      <c r="T737" s="48"/>
      <c r="U737" s="48"/>
      <c r="V737" s="48"/>
      <c r="W737" s="48"/>
      <c r="X737" s="14"/>
      <c r="Y737" s="48"/>
      <c r="Z737" s="48"/>
      <c r="AA737" s="48"/>
      <c r="AF737" s="7"/>
      <c r="AG737" s="8"/>
      <c r="AH737" s="7"/>
      <c r="AI737" s="8"/>
    </row>
    <row r="738" spans="20:35">
      <c r="T738" s="48"/>
      <c r="U738" s="48"/>
      <c r="V738" s="48"/>
      <c r="W738" s="48"/>
      <c r="X738" s="14"/>
      <c r="Y738" s="48"/>
      <c r="Z738" s="48"/>
      <c r="AA738" s="48"/>
      <c r="AF738" s="7"/>
      <c r="AG738" s="8"/>
      <c r="AH738" s="7"/>
      <c r="AI738" s="8"/>
    </row>
    <row r="739" spans="20:35">
      <c r="T739" s="48"/>
      <c r="U739" s="48"/>
      <c r="V739" s="48"/>
      <c r="W739" s="48"/>
      <c r="X739" s="14"/>
      <c r="Y739" s="48"/>
      <c r="Z739" s="48"/>
      <c r="AA739" s="48"/>
      <c r="AF739" s="7"/>
      <c r="AG739" s="8"/>
      <c r="AH739" s="7"/>
      <c r="AI739" s="8"/>
    </row>
    <row r="740" spans="20:35">
      <c r="T740" s="48"/>
      <c r="U740" s="48"/>
      <c r="V740" s="48"/>
      <c r="W740" s="48"/>
      <c r="X740" s="14"/>
      <c r="Y740" s="48"/>
      <c r="Z740" s="48"/>
      <c r="AA740" s="48"/>
      <c r="AF740" s="7"/>
      <c r="AG740" s="8"/>
      <c r="AH740" s="7"/>
      <c r="AI740" s="8"/>
    </row>
    <row r="741" spans="20:35">
      <c r="T741" s="48"/>
      <c r="U741" s="48"/>
      <c r="V741" s="48"/>
      <c r="W741" s="48"/>
      <c r="X741" s="14"/>
      <c r="Y741" s="48"/>
      <c r="Z741" s="48"/>
      <c r="AA741" s="48"/>
      <c r="AF741" s="7"/>
      <c r="AG741" s="8"/>
      <c r="AH741" s="7"/>
      <c r="AI741" s="8"/>
    </row>
    <row r="742" spans="20:35">
      <c r="T742" s="48"/>
      <c r="U742" s="48"/>
      <c r="V742" s="48"/>
      <c r="W742" s="48"/>
      <c r="X742" s="14"/>
      <c r="Y742" s="48"/>
      <c r="Z742" s="48"/>
      <c r="AA742" s="48"/>
      <c r="AF742" s="7"/>
      <c r="AG742" s="8"/>
      <c r="AH742" s="7"/>
      <c r="AI742" s="8"/>
    </row>
    <row r="743" spans="20:35">
      <c r="T743" s="48"/>
      <c r="U743" s="48"/>
      <c r="V743" s="48"/>
      <c r="W743" s="48"/>
      <c r="X743" s="14"/>
      <c r="Y743" s="48"/>
      <c r="Z743" s="48"/>
      <c r="AA743" s="48"/>
      <c r="AF743" s="7"/>
      <c r="AG743" s="8"/>
      <c r="AH743" s="7"/>
      <c r="AI743" s="8"/>
    </row>
    <row r="744" spans="20:35">
      <c r="T744" s="48"/>
      <c r="U744" s="48"/>
      <c r="V744" s="48"/>
      <c r="W744" s="48"/>
      <c r="X744" s="14"/>
      <c r="Y744" s="48"/>
      <c r="Z744" s="48"/>
      <c r="AA744" s="48"/>
      <c r="AF744" s="7"/>
      <c r="AG744" s="8"/>
      <c r="AH744" s="7"/>
      <c r="AI744" s="8"/>
    </row>
    <row r="745" spans="20:35">
      <c r="T745" s="48"/>
      <c r="U745" s="48"/>
      <c r="V745" s="48"/>
      <c r="W745" s="48"/>
      <c r="X745" s="14"/>
      <c r="Y745" s="48"/>
      <c r="Z745" s="48"/>
      <c r="AA745" s="48"/>
      <c r="AF745" s="7"/>
      <c r="AG745" s="8"/>
      <c r="AH745" s="7"/>
      <c r="AI745" s="8"/>
    </row>
    <row r="746" spans="20:35">
      <c r="T746" s="48"/>
      <c r="U746" s="48"/>
      <c r="V746" s="48"/>
      <c r="W746" s="48"/>
      <c r="X746" s="14"/>
      <c r="Y746" s="48"/>
      <c r="Z746" s="48"/>
      <c r="AA746" s="48"/>
      <c r="AF746" s="7"/>
      <c r="AG746" s="8"/>
      <c r="AH746" s="7"/>
      <c r="AI746" s="8"/>
    </row>
    <row r="747" spans="20:35">
      <c r="T747" s="48"/>
      <c r="U747" s="48"/>
      <c r="V747" s="48"/>
      <c r="W747" s="48"/>
      <c r="X747" s="14"/>
      <c r="Y747" s="48"/>
      <c r="Z747" s="48"/>
      <c r="AA747" s="48"/>
      <c r="AF747" s="7"/>
      <c r="AG747" s="8"/>
      <c r="AH747" s="7"/>
      <c r="AI747" s="8"/>
    </row>
    <row r="748" spans="20:35">
      <c r="T748" s="48"/>
      <c r="U748" s="48"/>
      <c r="V748" s="48"/>
      <c r="W748" s="48"/>
      <c r="X748" s="14"/>
      <c r="Y748" s="48"/>
      <c r="Z748" s="48"/>
      <c r="AA748" s="48"/>
      <c r="AF748" s="7"/>
      <c r="AG748" s="8"/>
      <c r="AH748" s="7"/>
      <c r="AI748" s="8"/>
    </row>
    <row r="749" spans="20:35">
      <c r="T749" s="48"/>
      <c r="U749" s="48"/>
      <c r="V749" s="48"/>
      <c r="W749" s="48"/>
      <c r="X749" s="14"/>
      <c r="Y749" s="48"/>
      <c r="Z749" s="48"/>
      <c r="AA749" s="48"/>
      <c r="AF749" s="7"/>
      <c r="AG749" s="8"/>
      <c r="AH749" s="7"/>
      <c r="AI749" s="8"/>
    </row>
    <row r="750" spans="20:35">
      <c r="T750" s="48"/>
      <c r="U750" s="48"/>
      <c r="V750" s="48"/>
      <c r="W750" s="48"/>
      <c r="X750" s="14"/>
      <c r="Y750" s="48"/>
      <c r="Z750" s="48"/>
      <c r="AA750" s="48"/>
      <c r="AF750" s="7"/>
      <c r="AG750" s="8"/>
      <c r="AH750" s="7"/>
      <c r="AI750" s="8"/>
    </row>
    <row r="751" spans="20:35">
      <c r="T751" s="48"/>
      <c r="U751" s="48"/>
      <c r="V751" s="48"/>
      <c r="W751" s="48"/>
      <c r="X751" s="14"/>
      <c r="Y751" s="48"/>
      <c r="Z751" s="48"/>
      <c r="AA751" s="48"/>
      <c r="AF751" s="7"/>
      <c r="AG751" s="8"/>
      <c r="AH751" s="7"/>
      <c r="AI751" s="8"/>
    </row>
    <row r="752" spans="20:35">
      <c r="T752" s="48"/>
      <c r="U752" s="48"/>
      <c r="V752" s="48"/>
      <c r="W752" s="48"/>
      <c r="X752" s="14"/>
      <c r="Y752" s="48"/>
      <c r="Z752" s="48"/>
      <c r="AA752" s="48"/>
      <c r="AF752" s="7"/>
      <c r="AG752" s="8"/>
      <c r="AH752" s="7"/>
      <c r="AI752" s="8"/>
    </row>
    <row r="753" spans="20:35">
      <c r="T753" s="48"/>
      <c r="U753" s="48"/>
      <c r="V753" s="48"/>
      <c r="W753" s="48"/>
      <c r="X753" s="14"/>
      <c r="Y753" s="48"/>
      <c r="Z753" s="48"/>
      <c r="AA753" s="48"/>
      <c r="AF753" s="7"/>
      <c r="AG753" s="8"/>
      <c r="AH753" s="7"/>
      <c r="AI753" s="8"/>
    </row>
    <row r="754" spans="20:35">
      <c r="T754" s="48"/>
      <c r="U754" s="48"/>
      <c r="V754" s="48"/>
      <c r="W754" s="48"/>
      <c r="X754" s="14"/>
      <c r="Y754" s="48"/>
      <c r="Z754" s="48"/>
      <c r="AA754" s="48"/>
      <c r="AF754" s="7"/>
      <c r="AG754" s="8"/>
      <c r="AH754" s="7"/>
      <c r="AI754" s="8"/>
    </row>
    <row r="755" spans="20:35">
      <c r="T755" s="48"/>
      <c r="U755" s="48"/>
      <c r="V755" s="48"/>
      <c r="W755" s="48"/>
      <c r="X755" s="14"/>
      <c r="Y755" s="48"/>
      <c r="Z755" s="48"/>
      <c r="AA755" s="48"/>
      <c r="AF755" s="7"/>
      <c r="AG755" s="8"/>
      <c r="AH755" s="7"/>
      <c r="AI755" s="8"/>
    </row>
    <row r="756" spans="20:35">
      <c r="T756" s="48"/>
      <c r="U756" s="48"/>
      <c r="V756" s="48"/>
      <c r="W756" s="48"/>
      <c r="X756" s="14"/>
      <c r="Y756" s="48"/>
      <c r="Z756" s="48"/>
      <c r="AA756" s="48"/>
      <c r="AF756" s="7"/>
      <c r="AG756" s="8"/>
      <c r="AH756" s="7"/>
      <c r="AI756" s="8"/>
    </row>
    <row r="757" spans="20:35">
      <c r="T757" s="48"/>
      <c r="U757" s="48"/>
      <c r="V757" s="48"/>
      <c r="W757" s="48"/>
      <c r="X757" s="14"/>
      <c r="Y757" s="48"/>
      <c r="Z757" s="48"/>
      <c r="AA757" s="48"/>
      <c r="AF757" s="7"/>
      <c r="AG757" s="8"/>
      <c r="AH757" s="7"/>
      <c r="AI757" s="8"/>
    </row>
    <row r="758" spans="20:35">
      <c r="T758" s="48"/>
      <c r="U758" s="48"/>
      <c r="V758" s="48"/>
      <c r="W758" s="48"/>
      <c r="X758" s="14"/>
      <c r="Y758" s="48"/>
      <c r="Z758" s="48"/>
      <c r="AA758" s="48"/>
      <c r="AF758" s="7"/>
      <c r="AG758" s="8"/>
      <c r="AH758" s="7"/>
      <c r="AI758" s="8"/>
    </row>
    <row r="759" spans="20:35">
      <c r="T759" s="48"/>
      <c r="U759" s="48"/>
      <c r="V759" s="48"/>
      <c r="W759" s="48"/>
      <c r="X759" s="14"/>
      <c r="Y759" s="48"/>
      <c r="Z759" s="48"/>
      <c r="AA759" s="48"/>
      <c r="AF759" s="7"/>
      <c r="AG759" s="8"/>
      <c r="AH759" s="7"/>
      <c r="AI759" s="8"/>
    </row>
    <row r="760" spans="20:35">
      <c r="T760" s="48"/>
      <c r="U760" s="48"/>
      <c r="V760" s="48"/>
      <c r="W760" s="48"/>
      <c r="X760" s="14"/>
      <c r="Y760" s="48"/>
      <c r="Z760" s="48"/>
      <c r="AA760" s="48"/>
      <c r="AF760" s="7"/>
      <c r="AG760" s="8"/>
      <c r="AH760" s="7"/>
      <c r="AI760" s="8"/>
    </row>
    <row r="761" spans="20:35">
      <c r="T761" s="48"/>
      <c r="U761" s="48"/>
      <c r="V761" s="48"/>
      <c r="W761" s="48"/>
      <c r="X761" s="14"/>
      <c r="Y761" s="48"/>
      <c r="Z761" s="48"/>
      <c r="AA761" s="48"/>
      <c r="AF761" s="7"/>
      <c r="AG761" s="8"/>
      <c r="AH761" s="7"/>
      <c r="AI761" s="8"/>
    </row>
    <row r="762" spans="20:35">
      <c r="T762" s="48"/>
      <c r="U762" s="48"/>
      <c r="V762" s="48"/>
      <c r="W762" s="48"/>
      <c r="X762" s="14"/>
      <c r="Y762" s="48"/>
      <c r="Z762" s="48"/>
      <c r="AA762" s="48"/>
      <c r="AF762" s="7"/>
      <c r="AG762" s="8"/>
      <c r="AH762" s="7"/>
      <c r="AI762" s="8"/>
    </row>
    <row r="763" spans="20:35">
      <c r="T763" s="48"/>
      <c r="U763" s="48"/>
      <c r="V763" s="48"/>
      <c r="W763" s="48"/>
      <c r="X763" s="14"/>
      <c r="Y763" s="48"/>
      <c r="Z763" s="48"/>
      <c r="AA763" s="48"/>
      <c r="AF763" s="7"/>
      <c r="AG763" s="8"/>
      <c r="AH763" s="7"/>
      <c r="AI763" s="8"/>
    </row>
    <row r="764" spans="20:35">
      <c r="T764" s="48"/>
      <c r="U764" s="48"/>
      <c r="V764" s="48"/>
      <c r="W764" s="48"/>
      <c r="X764" s="14"/>
      <c r="Y764" s="48"/>
      <c r="Z764" s="48"/>
      <c r="AA764" s="48"/>
      <c r="AF764" s="7"/>
      <c r="AG764" s="8"/>
      <c r="AH764" s="7"/>
      <c r="AI764" s="8"/>
    </row>
    <row r="765" spans="20:35">
      <c r="T765" s="48"/>
      <c r="U765" s="48"/>
      <c r="V765" s="48"/>
      <c r="W765" s="48"/>
      <c r="X765" s="14"/>
      <c r="Y765" s="48"/>
      <c r="Z765" s="48"/>
      <c r="AA765" s="48"/>
      <c r="AF765" s="7"/>
      <c r="AG765" s="8"/>
      <c r="AH765" s="7"/>
      <c r="AI765" s="8"/>
    </row>
    <row r="766" spans="20:35">
      <c r="T766" s="48"/>
      <c r="U766" s="48"/>
      <c r="V766" s="48"/>
      <c r="W766" s="48"/>
      <c r="X766" s="14"/>
      <c r="Y766" s="48"/>
      <c r="Z766" s="48"/>
      <c r="AA766" s="48"/>
      <c r="AF766" s="7"/>
      <c r="AG766" s="8"/>
      <c r="AH766" s="7"/>
      <c r="AI766" s="8"/>
    </row>
    <row r="767" spans="20:35">
      <c r="T767" s="48"/>
      <c r="U767" s="48"/>
      <c r="V767" s="48"/>
      <c r="W767" s="48"/>
      <c r="X767" s="14"/>
      <c r="Y767" s="48"/>
      <c r="Z767" s="48"/>
      <c r="AA767" s="48"/>
      <c r="AF767" s="7"/>
      <c r="AG767" s="8"/>
      <c r="AH767" s="7"/>
      <c r="AI767" s="8"/>
    </row>
    <row r="768" spans="20:35">
      <c r="T768" s="48"/>
      <c r="U768" s="48"/>
      <c r="V768" s="48"/>
      <c r="W768" s="48"/>
      <c r="X768" s="14"/>
      <c r="Y768" s="48"/>
      <c r="Z768" s="48"/>
      <c r="AA768" s="48"/>
      <c r="AF768" s="7"/>
      <c r="AG768" s="8"/>
      <c r="AH768" s="7"/>
      <c r="AI768" s="8"/>
    </row>
    <row r="769" spans="20:35">
      <c r="T769" s="48"/>
      <c r="U769" s="48"/>
      <c r="V769" s="48"/>
      <c r="W769" s="48"/>
      <c r="X769" s="14"/>
      <c r="Y769" s="48"/>
      <c r="Z769" s="48"/>
      <c r="AA769" s="48"/>
      <c r="AF769" s="7"/>
      <c r="AG769" s="8"/>
      <c r="AH769" s="7"/>
      <c r="AI769" s="8"/>
    </row>
    <row r="770" spans="20:35">
      <c r="T770" s="48"/>
      <c r="U770" s="48"/>
      <c r="V770" s="48"/>
      <c r="W770" s="48"/>
      <c r="X770" s="14"/>
      <c r="Y770" s="48"/>
      <c r="Z770" s="48"/>
      <c r="AA770" s="48"/>
      <c r="AF770" s="7"/>
      <c r="AG770" s="8"/>
      <c r="AH770" s="7"/>
      <c r="AI770" s="8"/>
    </row>
    <row r="771" spans="20:35">
      <c r="T771" s="48"/>
      <c r="U771" s="48"/>
      <c r="V771" s="48"/>
      <c r="W771" s="48"/>
      <c r="X771" s="14"/>
      <c r="Y771" s="48"/>
      <c r="Z771" s="48"/>
      <c r="AA771" s="48"/>
      <c r="AF771" s="7"/>
      <c r="AG771" s="8"/>
      <c r="AH771" s="7"/>
      <c r="AI771" s="8"/>
    </row>
    <row r="772" spans="20:35">
      <c r="T772" s="48"/>
      <c r="U772" s="48"/>
      <c r="V772" s="48"/>
      <c r="W772" s="48"/>
      <c r="X772" s="14"/>
      <c r="Y772" s="48"/>
      <c r="Z772" s="48"/>
      <c r="AA772" s="48"/>
      <c r="AF772" s="7"/>
      <c r="AG772" s="8"/>
      <c r="AH772" s="7"/>
      <c r="AI772" s="8"/>
    </row>
    <row r="773" spans="20:35">
      <c r="T773" s="48"/>
      <c r="U773" s="48"/>
      <c r="V773" s="48"/>
      <c r="W773" s="48"/>
      <c r="X773" s="14"/>
      <c r="Y773" s="48"/>
      <c r="Z773" s="48"/>
      <c r="AA773" s="48"/>
      <c r="AF773" s="7"/>
      <c r="AG773" s="8"/>
      <c r="AH773" s="7"/>
      <c r="AI773" s="8"/>
    </row>
    <row r="774" spans="20:35">
      <c r="T774" s="48"/>
      <c r="U774" s="48"/>
      <c r="V774" s="48"/>
      <c r="W774" s="48"/>
      <c r="X774" s="14"/>
      <c r="Y774" s="48"/>
      <c r="Z774" s="48"/>
      <c r="AA774" s="48"/>
      <c r="AF774" s="7"/>
      <c r="AG774" s="8"/>
      <c r="AH774" s="7"/>
      <c r="AI774" s="8"/>
    </row>
    <row r="775" spans="20:35">
      <c r="T775" s="48"/>
      <c r="U775" s="48"/>
      <c r="V775" s="48"/>
      <c r="W775" s="48"/>
      <c r="X775" s="14"/>
      <c r="Y775" s="48"/>
      <c r="Z775" s="48"/>
      <c r="AA775" s="48"/>
      <c r="AF775" s="7"/>
      <c r="AG775" s="8"/>
      <c r="AH775" s="7"/>
      <c r="AI775" s="8"/>
    </row>
    <row r="776" spans="20:35">
      <c r="T776" s="48"/>
      <c r="U776" s="48"/>
      <c r="V776" s="48"/>
      <c r="W776" s="48"/>
      <c r="X776" s="14"/>
      <c r="Y776" s="48"/>
      <c r="Z776" s="48"/>
      <c r="AA776" s="48"/>
      <c r="AF776" s="7"/>
      <c r="AG776" s="8"/>
      <c r="AH776" s="7"/>
      <c r="AI776" s="8"/>
    </row>
    <row r="777" spans="20:35">
      <c r="T777" s="48"/>
      <c r="U777" s="48"/>
      <c r="V777" s="48"/>
      <c r="W777" s="48"/>
      <c r="X777" s="14"/>
      <c r="Y777" s="48"/>
      <c r="Z777" s="48"/>
      <c r="AA777" s="48"/>
      <c r="AF777" s="7"/>
      <c r="AG777" s="8"/>
      <c r="AH777" s="7"/>
      <c r="AI777" s="8"/>
    </row>
    <row r="778" spans="20:35">
      <c r="T778" s="48"/>
      <c r="U778" s="48"/>
      <c r="V778" s="48"/>
      <c r="W778" s="48"/>
      <c r="X778" s="14"/>
      <c r="Y778" s="48"/>
      <c r="Z778" s="48"/>
      <c r="AA778" s="48"/>
      <c r="AF778" s="7"/>
      <c r="AG778" s="8"/>
      <c r="AH778" s="7"/>
      <c r="AI778" s="8"/>
    </row>
    <row r="779" spans="20:35">
      <c r="T779" s="48"/>
      <c r="U779" s="48"/>
      <c r="V779" s="48"/>
      <c r="W779" s="48"/>
      <c r="X779" s="14"/>
      <c r="Y779" s="48"/>
      <c r="Z779" s="48"/>
      <c r="AA779" s="48"/>
      <c r="AF779" s="7"/>
      <c r="AG779" s="8"/>
      <c r="AH779" s="7"/>
      <c r="AI779" s="8"/>
    </row>
    <row r="780" spans="20:35">
      <c r="T780" s="48"/>
      <c r="U780" s="48"/>
      <c r="V780" s="48"/>
      <c r="W780" s="48"/>
      <c r="X780" s="14"/>
      <c r="Y780" s="48"/>
      <c r="Z780" s="48"/>
      <c r="AA780" s="48"/>
      <c r="AF780" s="7"/>
      <c r="AG780" s="8"/>
      <c r="AH780" s="7"/>
      <c r="AI780" s="8"/>
    </row>
    <row r="781" spans="20:35">
      <c r="T781" s="48"/>
      <c r="U781" s="48"/>
      <c r="V781" s="48"/>
      <c r="W781" s="48"/>
      <c r="X781" s="14"/>
      <c r="Y781" s="48"/>
      <c r="Z781" s="48"/>
      <c r="AA781" s="48"/>
      <c r="AF781" s="7"/>
      <c r="AG781" s="8"/>
      <c r="AH781" s="7"/>
      <c r="AI781" s="8"/>
    </row>
    <row r="782" spans="20:35">
      <c r="T782" s="48"/>
      <c r="U782" s="48"/>
      <c r="V782" s="48"/>
      <c r="W782" s="48"/>
      <c r="X782" s="14"/>
      <c r="Y782" s="48"/>
      <c r="Z782" s="48"/>
      <c r="AA782" s="48"/>
      <c r="AF782" s="7"/>
      <c r="AG782" s="8"/>
      <c r="AH782" s="7"/>
      <c r="AI782" s="8"/>
    </row>
    <row r="783" spans="20:35">
      <c r="T783" s="48"/>
      <c r="U783" s="48"/>
      <c r="V783" s="48"/>
      <c r="W783" s="48"/>
      <c r="X783" s="14"/>
      <c r="Y783" s="48"/>
      <c r="Z783" s="48"/>
      <c r="AA783" s="48"/>
      <c r="AF783" s="7"/>
      <c r="AG783" s="8"/>
      <c r="AH783" s="7"/>
      <c r="AI783" s="8"/>
    </row>
    <row r="784" spans="20:35">
      <c r="T784" s="48"/>
      <c r="U784" s="48"/>
      <c r="V784" s="48"/>
      <c r="W784" s="48"/>
      <c r="X784" s="14"/>
      <c r="Y784" s="48"/>
      <c r="Z784" s="48"/>
      <c r="AA784" s="48"/>
      <c r="AF784" s="7"/>
      <c r="AG784" s="8"/>
      <c r="AH784" s="7"/>
      <c r="AI784" s="8"/>
    </row>
    <row r="785" spans="20:35">
      <c r="T785" s="48"/>
      <c r="U785" s="48"/>
      <c r="V785" s="48"/>
      <c r="W785" s="48"/>
      <c r="X785" s="14"/>
      <c r="Y785" s="48"/>
      <c r="Z785" s="48"/>
      <c r="AA785" s="48"/>
      <c r="AF785" s="7"/>
      <c r="AG785" s="8"/>
      <c r="AH785" s="7"/>
      <c r="AI785" s="8"/>
    </row>
    <row r="786" spans="20:35">
      <c r="T786" s="48"/>
      <c r="U786" s="48"/>
      <c r="V786" s="48"/>
      <c r="W786" s="48"/>
      <c r="X786" s="14"/>
      <c r="Y786" s="48"/>
      <c r="Z786" s="48"/>
      <c r="AA786" s="48"/>
      <c r="AF786" s="7"/>
      <c r="AG786" s="8"/>
      <c r="AH786" s="7"/>
      <c r="AI786" s="8"/>
    </row>
    <row r="787" spans="20:35">
      <c r="T787" s="48"/>
      <c r="U787" s="48"/>
      <c r="V787" s="48"/>
      <c r="W787" s="48"/>
      <c r="X787" s="14"/>
      <c r="Y787" s="48"/>
      <c r="Z787" s="48"/>
      <c r="AA787" s="48"/>
      <c r="AF787" s="7"/>
      <c r="AG787" s="8"/>
      <c r="AH787" s="7"/>
      <c r="AI787" s="8"/>
    </row>
    <row r="788" spans="20:35">
      <c r="T788" s="48"/>
      <c r="U788" s="48"/>
      <c r="V788" s="48"/>
      <c r="W788" s="48"/>
      <c r="X788" s="14"/>
      <c r="Y788" s="48"/>
      <c r="Z788" s="48"/>
      <c r="AA788" s="48"/>
      <c r="AF788" s="7"/>
      <c r="AG788" s="8"/>
      <c r="AH788" s="7"/>
      <c r="AI788" s="8"/>
    </row>
    <row r="789" spans="20:35">
      <c r="T789" s="48"/>
      <c r="U789" s="48"/>
      <c r="V789" s="48"/>
      <c r="W789" s="48"/>
      <c r="X789" s="14"/>
      <c r="Y789" s="48"/>
      <c r="Z789" s="48"/>
      <c r="AA789" s="48"/>
      <c r="AF789" s="7"/>
      <c r="AG789" s="8"/>
      <c r="AH789" s="7"/>
      <c r="AI789" s="8"/>
    </row>
    <row r="790" spans="20:35">
      <c r="T790" s="48"/>
      <c r="U790" s="48"/>
      <c r="V790" s="48"/>
      <c r="W790" s="48"/>
      <c r="X790" s="14"/>
      <c r="Y790" s="48"/>
      <c r="Z790" s="48"/>
      <c r="AA790" s="48"/>
      <c r="AF790" s="7"/>
      <c r="AG790" s="8"/>
      <c r="AH790" s="7"/>
      <c r="AI790" s="8"/>
    </row>
    <row r="791" spans="20:35">
      <c r="T791" s="48"/>
      <c r="U791" s="48"/>
      <c r="V791" s="48"/>
      <c r="W791" s="48"/>
      <c r="X791" s="14"/>
      <c r="Y791" s="48"/>
      <c r="Z791" s="48"/>
      <c r="AA791" s="48"/>
      <c r="AF791" s="7"/>
      <c r="AG791" s="8"/>
      <c r="AH791" s="7"/>
      <c r="AI791" s="8"/>
    </row>
    <row r="792" spans="20:35">
      <c r="T792" s="48"/>
      <c r="U792" s="48"/>
      <c r="V792" s="48"/>
      <c r="W792" s="48"/>
      <c r="X792" s="14"/>
      <c r="Y792" s="48"/>
      <c r="Z792" s="48"/>
      <c r="AA792" s="48"/>
      <c r="AF792" s="7"/>
      <c r="AG792" s="8"/>
      <c r="AH792" s="7"/>
      <c r="AI792" s="8"/>
    </row>
    <row r="793" spans="20:35">
      <c r="T793" s="48"/>
      <c r="U793" s="48"/>
      <c r="V793" s="48"/>
      <c r="W793" s="48"/>
      <c r="X793" s="14"/>
      <c r="Y793" s="48"/>
      <c r="Z793" s="48"/>
      <c r="AA793" s="48"/>
      <c r="AF793" s="7"/>
      <c r="AG793" s="8"/>
      <c r="AH793" s="7"/>
      <c r="AI793" s="8"/>
    </row>
    <row r="794" spans="20:35">
      <c r="T794" s="48"/>
      <c r="U794" s="48"/>
      <c r="V794" s="48"/>
      <c r="W794" s="48"/>
      <c r="X794" s="14"/>
      <c r="Y794" s="48"/>
      <c r="Z794" s="48"/>
      <c r="AA794" s="48"/>
      <c r="AF794" s="7"/>
      <c r="AG794" s="8"/>
      <c r="AH794" s="7"/>
      <c r="AI794" s="8"/>
    </row>
    <row r="795" spans="20:35">
      <c r="T795" s="48"/>
      <c r="U795" s="48"/>
      <c r="V795" s="48"/>
      <c r="W795" s="48"/>
      <c r="X795" s="14"/>
      <c r="Y795" s="48"/>
      <c r="Z795" s="48"/>
      <c r="AA795" s="48"/>
      <c r="AF795" s="7"/>
      <c r="AG795" s="8"/>
      <c r="AH795" s="7"/>
      <c r="AI795" s="8"/>
    </row>
    <row r="796" spans="20:35">
      <c r="T796" s="48"/>
      <c r="U796" s="48"/>
      <c r="V796" s="48"/>
      <c r="W796" s="48"/>
      <c r="X796" s="14"/>
      <c r="Y796" s="48"/>
      <c r="Z796" s="48"/>
      <c r="AA796" s="48"/>
      <c r="AF796" s="7"/>
      <c r="AG796" s="8"/>
      <c r="AH796" s="7"/>
      <c r="AI796" s="8"/>
    </row>
    <row r="797" spans="20:35">
      <c r="T797" s="48"/>
      <c r="U797" s="48"/>
      <c r="V797" s="48"/>
      <c r="W797" s="48"/>
      <c r="X797" s="14"/>
      <c r="Y797" s="48"/>
      <c r="Z797" s="48"/>
      <c r="AA797" s="48"/>
      <c r="AF797" s="7"/>
      <c r="AG797" s="8"/>
      <c r="AH797" s="7"/>
      <c r="AI797" s="8"/>
    </row>
    <row r="798" spans="20:35">
      <c r="T798" s="48"/>
      <c r="U798" s="48"/>
      <c r="V798" s="48"/>
      <c r="W798" s="48"/>
      <c r="X798" s="14"/>
      <c r="Y798" s="48"/>
      <c r="Z798" s="48"/>
      <c r="AA798" s="48"/>
      <c r="AF798" s="7"/>
      <c r="AG798" s="8"/>
      <c r="AH798" s="7"/>
      <c r="AI798" s="8"/>
    </row>
    <row r="799" spans="20:35">
      <c r="T799" s="48"/>
      <c r="U799" s="48"/>
      <c r="V799" s="48"/>
      <c r="W799" s="48"/>
      <c r="X799" s="14"/>
      <c r="Y799" s="48"/>
      <c r="Z799" s="48"/>
      <c r="AA799" s="48"/>
      <c r="AF799" s="7"/>
      <c r="AG799" s="8"/>
      <c r="AH799" s="7"/>
      <c r="AI799" s="8"/>
    </row>
    <row r="800" spans="20:35">
      <c r="T800" s="48"/>
      <c r="U800" s="48"/>
      <c r="V800" s="48"/>
      <c r="W800" s="48"/>
      <c r="X800" s="14"/>
      <c r="Y800" s="48"/>
      <c r="Z800" s="48"/>
      <c r="AA800" s="48"/>
      <c r="AF800" s="7"/>
      <c r="AG800" s="8"/>
      <c r="AH800" s="7"/>
      <c r="AI800" s="8"/>
    </row>
    <row r="801" spans="20:35">
      <c r="T801" s="48"/>
      <c r="U801" s="48"/>
      <c r="V801" s="48"/>
      <c r="W801" s="48"/>
      <c r="X801" s="14"/>
      <c r="Y801" s="48"/>
      <c r="Z801" s="48"/>
      <c r="AA801" s="48"/>
      <c r="AF801" s="7"/>
      <c r="AG801" s="8"/>
      <c r="AH801" s="7"/>
      <c r="AI801" s="8"/>
    </row>
    <row r="802" spans="20:35">
      <c r="T802" s="48"/>
      <c r="U802" s="48"/>
      <c r="V802" s="48"/>
      <c r="W802" s="48"/>
      <c r="X802" s="14"/>
      <c r="Y802" s="48"/>
      <c r="Z802" s="48"/>
      <c r="AA802" s="48"/>
      <c r="AF802" s="7"/>
      <c r="AG802" s="8"/>
      <c r="AH802" s="7"/>
      <c r="AI802" s="8"/>
    </row>
    <row r="803" spans="20:35">
      <c r="T803" s="48"/>
      <c r="U803" s="48"/>
      <c r="V803" s="48"/>
      <c r="W803" s="48"/>
      <c r="X803" s="14"/>
      <c r="Y803" s="48"/>
      <c r="Z803" s="48"/>
      <c r="AA803" s="48"/>
      <c r="AF803" s="7"/>
      <c r="AG803" s="8"/>
      <c r="AH803" s="7"/>
      <c r="AI803" s="8"/>
    </row>
    <row r="804" spans="20:35">
      <c r="T804" s="48"/>
      <c r="U804" s="48"/>
      <c r="V804" s="48"/>
      <c r="W804" s="48"/>
      <c r="X804" s="14"/>
      <c r="Y804" s="48"/>
      <c r="Z804" s="48"/>
      <c r="AA804" s="48"/>
      <c r="AF804" s="7"/>
      <c r="AG804" s="8"/>
      <c r="AH804" s="7"/>
      <c r="AI804" s="8"/>
    </row>
    <row r="805" spans="20:35">
      <c r="T805" s="48"/>
      <c r="U805" s="48"/>
      <c r="V805" s="48"/>
      <c r="W805" s="48"/>
      <c r="X805" s="14"/>
      <c r="Y805" s="48"/>
      <c r="Z805" s="48"/>
      <c r="AA805" s="48"/>
      <c r="AF805" s="7"/>
      <c r="AG805" s="8"/>
      <c r="AH805" s="7"/>
      <c r="AI805" s="8"/>
    </row>
    <row r="806" spans="20:35">
      <c r="T806" s="48"/>
      <c r="U806" s="48"/>
      <c r="V806" s="48"/>
      <c r="W806" s="48"/>
      <c r="X806" s="14"/>
      <c r="Y806" s="48"/>
      <c r="Z806" s="48"/>
      <c r="AA806" s="48"/>
      <c r="AF806" s="7"/>
      <c r="AG806" s="8"/>
      <c r="AH806" s="7"/>
      <c r="AI806" s="8"/>
    </row>
    <row r="807" spans="20:35">
      <c r="T807" s="48"/>
      <c r="U807" s="48"/>
      <c r="V807" s="48"/>
      <c r="W807" s="48"/>
      <c r="X807" s="14"/>
      <c r="Y807" s="48"/>
      <c r="Z807" s="48"/>
      <c r="AA807" s="48"/>
      <c r="AF807" s="7"/>
      <c r="AG807" s="8"/>
      <c r="AH807" s="7"/>
      <c r="AI807" s="8"/>
    </row>
    <row r="808" spans="20:35">
      <c r="T808" s="48"/>
      <c r="U808" s="48"/>
      <c r="V808" s="48"/>
      <c r="W808" s="48"/>
      <c r="X808" s="14"/>
      <c r="Y808" s="48"/>
      <c r="Z808" s="48"/>
      <c r="AA808" s="48"/>
      <c r="AF808" s="7"/>
      <c r="AG808" s="8"/>
      <c r="AH808" s="7"/>
      <c r="AI808" s="8"/>
    </row>
    <row r="809" spans="20:35">
      <c r="T809" s="48"/>
      <c r="U809" s="48"/>
      <c r="V809" s="48"/>
      <c r="W809" s="48"/>
      <c r="X809" s="14"/>
      <c r="Y809" s="48"/>
      <c r="Z809" s="48"/>
      <c r="AA809" s="48"/>
      <c r="AF809" s="7"/>
      <c r="AG809" s="8"/>
      <c r="AH809" s="7"/>
      <c r="AI809" s="8"/>
    </row>
    <row r="810" spans="20:35">
      <c r="T810" s="48"/>
      <c r="U810" s="48"/>
      <c r="V810" s="48"/>
      <c r="W810" s="48"/>
      <c r="X810" s="14"/>
      <c r="Y810" s="48"/>
      <c r="Z810" s="48"/>
      <c r="AA810" s="48"/>
      <c r="AF810" s="7"/>
      <c r="AG810" s="8"/>
      <c r="AH810" s="7"/>
      <c r="AI810" s="8"/>
    </row>
    <row r="811" spans="20:35">
      <c r="T811" s="48"/>
      <c r="U811" s="48"/>
      <c r="V811" s="48"/>
      <c r="W811" s="48"/>
      <c r="X811" s="14"/>
      <c r="Y811" s="48"/>
      <c r="Z811" s="48"/>
      <c r="AA811" s="48"/>
      <c r="AF811" s="7"/>
      <c r="AG811" s="8"/>
      <c r="AH811" s="7"/>
      <c r="AI811" s="8"/>
    </row>
    <row r="812" spans="20:35">
      <c r="T812" s="48"/>
      <c r="U812" s="48"/>
      <c r="V812" s="48"/>
      <c r="W812" s="48"/>
      <c r="X812" s="14"/>
      <c r="Y812" s="48"/>
      <c r="Z812" s="48"/>
      <c r="AA812" s="48"/>
      <c r="AF812" s="7"/>
      <c r="AG812" s="8"/>
      <c r="AH812" s="7"/>
      <c r="AI812" s="8"/>
    </row>
    <row r="813" spans="20:35">
      <c r="T813" s="48"/>
      <c r="U813" s="48"/>
      <c r="V813" s="48"/>
      <c r="W813" s="48"/>
      <c r="X813" s="14"/>
      <c r="Y813" s="48"/>
      <c r="Z813" s="48"/>
      <c r="AA813" s="48"/>
      <c r="AF813" s="7"/>
      <c r="AG813" s="8"/>
      <c r="AH813" s="7"/>
      <c r="AI813" s="8"/>
    </row>
    <row r="814" spans="20:35">
      <c r="T814" s="48"/>
      <c r="U814" s="48"/>
      <c r="V814" s="48"/>
      <c r="W814" s="48"/>
      <c r="X814" s="14"/>
      <c r="Y814" s="48"/>
      <c r="Z814" s="48"/>
      <c r="AA814" s="48"/>
      <c r="AF814" s="7"/>
      <c r="AG814" s="8"/>
      <c r="AH814" s="7"/>
      <c r="AI814" s="8"/>
    </row>
    <row r="815" spans="20:35">
      <c r="T815" s="48"/>
      <c r="U815" s="48"/>
      <c r="V815" s="48"/>
      <c r="W815" s="48"/>
      <c r="X815" s="14"/>
      <c r="Y815" s="48"/>
      <c r="Z815" s="48"/>
      <c r="AA815" s="48"/>
      <c r="AF815" s="7"/>
      <c r="AG815" s="8"/>
      <c r="AH815" s="7"/>
      <c r="AI815" s="8"/>
    </row>
    <row r="816" spans="20:35">
      <c r="T816" s="48"/>
      <c r="U816" s="48"/>
      <c r="V816" s="48"/>
      <c r="W816" s="48"/>
      <c r="X816" s="14"/>
      <c r="Y816" s="48"/>
      <c r="Z816" s="48"/>
      <c r="AA816" s="48"/>
      <c r="AF816" s="7"/>
      <c r="AG816" s="8"/>
      <c r="AH816" s="7"/>
      <c r="AI816" s="8"/>
    </row>
    <row r="817" spans="20:35">
      <c r="T817" s="48"/>
      <c r="U817" s="48"/>
      <c r="V817" s="48"/>
      <c r="W817" s="48"/>
      <c r="X817" s="14"/>
      <c r="Y817" s="48"/>
      <c r="Z817" s="48"/>
      <c r="AA817" s="48"/>
      <c r="AF817" s="7"/>
      <c r="AG817" s="8"/>
      <c r="AH817" s="7"/>
      <c r="AI817" s="8"/>
    </row>
    <row r="818" spans="20:35">
      <c r="T818" s="48"/>
      <c r="U818" s="48"/>
      <c r="V818" s="48"/>
      <c r="W818" s="48"/>
      <c r="X818" s="14"/>
      <c r="Y818" s="48"/>
      <c r="Z818" s="48"/>
      <c r="AA818" s="48"/>
      <c r="AF818" s="7"/>
      <c r="AG818" s="8"/>
      <c r="AH818" s="7"/>
      <c r="AI818" s="8"/>
    </row>
    <row r="819" spans="20:35">
      <c r="T819" s="48"/>
      <c r="U819" s="48"/>
      <c r="V819" s="48"/>
      <c r="W819" s="48"/>
      <c r="X819" s="14"/>
      <c r="Y819" s="48"/>
      <c r="Z819" s="48"/>
      <c r="AA819" s="48"/>
      <c r="AF819" s="7"/>
      <c r="AG819" s="8"/>
      <c r="AH819" s="7"/>
      <c r="AI819" s="8"/>
    </row>
    <row r="820" spans="20:35">
      <c r="T820" s="48"/>
      <c r="U820" s="48"/>
      <c r="V820" s="48"/>
      <c r="W820" s="48"/>
      <c r="X820" s="14"/>
      <c r="Y820" s="48"/>
      <c r="Z820" s="48"/>
      <c r="AA820" s="48"/>
      <c r="AF820" s="7"/>
      <c r="AG820" s="8"/>
      <c r="AH820" s="7"/>
      <c r="AI820" s="8"/>
    </row>
    <row r="821" spans="20:35">
      <c r="T821" s="48"/>
      <c r="U821" s="48"/>
      <c r="V821" s="48"/>
      <c r="W821" s="48"/>
      <c r="X821" s="14"/>
      <c r="Y821" s="48"/>
      <c r="Z821" s="48"/>
      <c r="AA821" s="48"/>
      <c r="AF821" s="7"/>
      <c r="AG821" s="8"/>
      <c r="AH821" s="7"/>
      <c r="AI821" s="8"/>
    </row>
    <row r="822" spans="20:35">
      <c r="T822" s="48"/>
      <c r="U822" s="48"/>
      <c r="V822" s="48"/>
      <c r="W822" s="48"/>
      <c r="X822" s="14"/>
      <c r="Y822" s="48"/>
      <c r="Z822" s="48"/>
      <c r="AA822" s="48"/>
      <c r="AF822" s="7"/>
      <c r="AG822" s="8"/>
      <c r="AH822" s="7"/>
      <c r="AI822" s="8"/>
    </row>
    <row r="823" spans="20:35">
      <c r="T823" s="48"/>
      <c r="U823" s="48"/>
      <c r="V823" s="48"/>
      <c r="W823" s="48"/>
      <c r="X823" s="14"/>
      <c r="Y823" s="48"/>
      <c r="Z823" s="48"/>
      <c r="AA823" s="48"/>
      <c r="AF823" s="7"/>
      <c r="AG823" s="8"/>
      <c r="AH823" s="7"/>
      <c r="AI823" s="8"/>
    </row>
    <row r="824" spans="20:35">
      <c r="T824" s="48"/>
      <c r="U824" s="48"/>
      <c r="V824" s="48"/>
      <c r="W824" s="48"/>
      <c r="X824" s="14"/>
      <c r="Y824" s="48"/>
      <c r="Z824" s="48"/>
      <c r="AA824" s="48"/>
      <c r="AF824" s="7"/>
      <c r="AG824" s="8"/>
      <c r="AH824" s="7"/>
      <c r="AI824" s="8"/>
    </row>
    <row r="825" spans="20:35">
      <c r="T825" s="48"/>
      <c r="U825" s="48"/>
      <c r="V825" s="48"/>
      <c r="W825" s="48"/>
      <c r="X825" s="14"/>
      <c r="Y825" s="48"/>
      <c r="Z825" s="48"/>
      <c r="AA825" s="48"/>
      <c r="AF825" s="7"/>
      <c r="AG825" s="8"/>
      <c r="AH825" s="7"/>
      <c r="AI825" s="8"/>
    </row>
    <row r="826" spans="20:35">
      <c r="T826" s="48"/>
      <c r="U826" s="48"/>
      <c r="V826" s="48"/>
      <c r="W826" s="48"/>
      <c r="X826" s="14"/>
      <c r="Y826" s="48"/>
      <c r="Z826" s="48"/>
      <c r="AA826" s="48"/>
      <c r="AF826" s="7"/>
      <c r="AG826" s="8"/>
      <c r="AH826" s="7"/>
      <c r="AI826" s="8"/>
    </row>
    <row r="827" spans="20:35">
      <c r="T827" s="48"/>
      <c r="U827" s="48"/>
      <c r="V827" s="48"/>
      <c r="W827" s="48"/>
      <c r="X827" s="14"/>
      <c r="Y827" s="48"/>
      <c r="Z827" s="48"/>
      <c r="AA827" s="48"/>
      <c r="AF827" s="7"/>
      <c r="AG827" s="8"/>
      <c r="AH827" s="7"/>
      <c r="AI827" s="8"/>
    </row>
    <row r="828" spans="20:35">
      <c r="T828" s="48"/>
      <c r="U828" s="48"/>
      <c r="V828" s="48"/>
      <c r="W828" s="48"/>
      <c r="X828" s="14"/>
      <c r="Y828" s="48"/>
      <c r="Z828" s="48"/>
      <c r="AA828" s="48"/>
      <c r="AF828" s="7"/>
      <c r="AG828" s="8"/>
      <c r="AH828" s="7"/>
      <c r="AI828" s="8"/>
    </row>
    <row r="829" spans="20:35">
      <c r="T829" s="48"/>
      <c r="U829" s="48"/>
      <c r="V829" s="48"/>
      <c r="W829" s="48"/>
      <c r="X829" s="14"/>
      <c r="Y829" s="48"/>
      <c r="Z829" s="48"/>
      <c r="AA829" s="48"/>
      <c r="AF829" s="7"/>
      <c r="AG829" s="8"/>
      <c r="AH829" s="7"/>
      <c r="AI829" s="8"/>
    </row>
    <row r="830" spans="20:35">
      <c r="T830" s="48"/>
      <c r="U830" s="48"/>
      <c r="V830" s="48"/>
      <c r="W830" s="48"/>
      <c r="X830" s="14"/>
      <c r="Y830" s="48"/>
      <c r="Z830" s="48"/>
      <c r="AA830" s="48"/>
      <c r="AF830" s="7"/>
      <c r="AG830" s="8"/>
      <c r="AH830" s="7"/>
      <c r="AI830" s="8"/>
    </row>
    <row r="831" spans="20:35">
      <c r="T831" s="48"/>
      <c r="U831" s="48"/>
      <c r="V831" s="48"/>
      <c r="W831" s="48"/>
      <c r="X831" s="14"/>
      <c r="Y831" s="48"/>
      <c r="Z831" s="48"/>
      <c r="AA831" s="48"/>
      <c r="AF831" s="7"/>
      <c r="AG831" s="8"/>
      <c r="AH831" s="7"/>
      <c r="AI831" s="8"/>
    </row>
    <row r="832" spans="20:35">
      <c r="T832" s="48"/>
      <c r="U832" s="48"/>
      <c r="V832" s="48"/>
      <c r="W832" s="48"/>
      <c r="X832" s="14"/>
      <c r="Y832" s="48"/>
      <c r="Z832" s="48"/>
      <c r="AA832" s="48"/>
      <c r="AF832" s="7"/>
      <c r="AG832" s="8"/>
      <c r="AH832" s="7"/>
      <c r="AI832" s="8"/>
    </row>
    <row r="833" spans="20:35">
      <c r="T833" s="48"/>
      <c r="U833" s="48"/>
      <c r="V833" s="48"/>
      <c r="W833" s="48"/>
      <c r="X833" s="14"/>
      <c r="Y833" s="48"/>
      <c r="Z833" s="48"/>
      <c r="AA833" s="48"/>
      <c r="AF833" s="7"/>
      <c r="AG833" s="8"/>
      <c r="AH833" s="7"/>
      <c r="AI833" s="8"/>
    </row>
    <row r="834" spans="20:35">
      <c r="T834" s="48"/>
      <c r="U834" s="48"/>
      <c r="V834" s="48"/>
      <c r="W834" s="48"/>
      <c r="X834" s="14"/>
      <c r="Y834" s="48"/>
      <c r="Z834" s="48"/>
      <c r="AA834" s="48"/>
      <c r="AF834" s="7"/>
      <c r="AG834" s="8"/>
      <c r="AH834" s="7"/>
      <c r="AI834" s="8"/>
    </row>
    <row r="835" spans="20:35">
      <c r="T835" s="48"/>
      <c r="U835" s="48"/>
      <c r="V835" s="48"/>
      <c r="W835" s="48"/>
      <c r="X835" s="14"/>
      <c r="Y835" s="48"/>
      <c r="Z835" s="48"/>
      <c r="AA835" s="48"/>
      <c r="AF835" s="7"/>
      <c r="AG835" s="8"/>
      <c r="AH835" s="7"/>
      <c r="AI835" s="8"/>
    </row>
    <row r="836" spans="20:35">
      <c r="T836" s="48"/>
      <c r="U836" s="48"/>
      <c r="V836" s="48"/>
      <c r="W836" s="48"/>
      <c r="X836" s="14"/>
      <c r="Y836" s="48"/>
      <c r="Z836" s="48"/>
      <c r="AA836" s="48"/>
      <c r="AF836" s="7"/>
      <c r="AG836" s="8"/>
      <c r="AH836" s="7"/>
      <c r="AI836" s="8"/>
    </row>
    <row r="837" spans="20:35">
      <c r="T837" s="48"/>
      <c r="U837" s="48"/>
      <c r="V837" s="48"/>
      <c r="W837" s="48"/>
      <c r="X837" s="14"/>
      <c r="Y837" s="48"/>
      <c r="Z837" s="48"/>
      <c r="AA837" s="48"/>
      <c r="AF837" s="7"/>
      <c r="AG837" s="8"/>
      <c r="AH837" s="7"/>
      <c r="AI837" s="8"/>
    </row>
    <row r="838" spans="20:35">
      <c r="T838" s="48"/>
      <c r="U838" s="48"/>
      <c r="V838" s="48"/>
      <c r="W838" s="48"/>
      <c r="X838" s="14"/>
      <c r="Y838" s="48"/>
      <c r="Z838" s="48"/>
      <c r="AA838" s="48"/>
      <c r="AF838" s="7"/>
      <c r="AG838" s="8"/>
      <c r="AH838" s="7"/>
      <c r="AI838" s="8"/>
    </row>
    <row r="839" spans="20:35">
      <c r="T839" s="48"/>
      <c r="U839" s="48"/>
      <c r="V839" s="48"/>
      <c r="W839" s="48"/>
      <c r="X839" s="14"/>
      <c r="Y839" s="48"/>
      <c r="Z839" s="48"/>
      <c r="AA839" s="48"/>
      <c r="AF839" s="7"/>
      <c r="AG839" s="8"/>
      <c r="AH839" s="7"/>
      <c r="AI839" s="8"/>
    </row>
    <row r="840" spans="20:35">
      <c r="T840" s="48"/>
      <c r="U840" s="48"/>
      <c r="V840" s="48"/>
      <c r="W840" s="48"/>
      <c r="X840" s="14"/>
      <c r="Y840" s="48"/>
      <c r="Z840" s="48"/>
      <c r="AA840" s="48"/>
      <c r="AF840" s="7"/>
      <c r="AG840" s="8"/>
      <c r="AH840" s="7"/>
      <c r="AI840" s="8"/>
    </row>
    <row r="841" spans="20:35">
      <c r="T841" s="48"/>
      <c r="U841" s="48"/>
      <c r="V841" s="48"/>
      <c r="W841" s="48"/>
      <c r="X841" s="14"/>
      <c r="Y841" s="48"/>
      <c r="Z841" s="48"/>
      <c r="AA841" s="48"/>
      <c r="AF841" s="7"/>
      <c r="AG841" s="8"/>
      <c r="AH841" s="7"/>
      <c r="AI841" s="8"/>
    </row>
    <row r="842" spans="20:35">
      <c r="T842" s="48"/>
      <c r="U842" s="48"/>
      <c r="V842" s="48"/>
      <c r="W842" s="48"/>
      <c r="X842" s="14"/>
      <c r="Y842" s="48"/>
      <c r="Z842" s="48"/>
      <c r="AA842" s="48"/>
      <c r="AF842" s="7"/>
      <c r="AG842" s="8"/>
      <c r="AH842" s="7"/>
      <c r="AI842" s="8"/>
    </row>
    <row r="843" spans="20:35">
      <c r="T843" s="48"/>
      <c r="U843" s="48"/>
      <c r="V843" s="48"/>
      <c r="W843" s="48"/>
      <c r="X843" s="14"/>
      <c r="Y843" s="48"/>
      <c r="Z843" s="48"/>
      <c r="AA843" s="48"/>
      <c r="AF843" s="7"/>
      <c r="AG843" s="8"/>
      <c r="AH843" s="7"/>
      <c r="AI843" s="8"/>
    </row>
    <row r="844" spans="20:35">
      <c r="T844" s="48"/>
      <c r="U844" s="48"/>
      <c r="V844" s="48"/>
      <c r="W844" s="48"/>
      <c r="X844" s="14"/>
      <c r="Y844" s="48"/>
      <c r="Z844" s="48"/>
      <c r="AA844" s="48"/>
      <c r="AF844" s="7"/>
      <c r="AG844" s="8"/>
      <c r="AH844" s="7"/>
      <c r="AI844" s="8"/>
    </row>
    <row r="845" spans="20:35">
      <c r="T845" s="48"/>
      <c r="U845" s="48"/>
      <c r="V845" s="48"/>
      <c r="W845" s="48"/>
      <c r="X845" s="14"/>
      <c r="Y845" s="48"/>
      <c r="Z845" s="48"/>
      <c r="AA845" s="48"/>
      <c r="AF845" s="7"/>
      <c r="AG845" s="8"/>
      <c r="AH845" s="7"/>
      <c r="AI845" s="8"/>
    </row>
    <row r="846" spans="20:35">
      <c r="T846" s="48"/>
      <c r="U846" s="48"/>
      <c r="V846" s="48"/>
      <c r="W846" s="48"/>
      <c r="X846" s="14"/>
      <c r="Y846" s="48"/>
      <c r="Z846" s="48"/>
      <c r="AA846" s="48"/>
      <c r="AF846" s="7"/>
      <c r="AG846" s="8"/>
      <c r="AH846" s="7"/>
      <c r="AI846" s="8"/>
    </row>
    <row r="847" spans="20:35">
      <c r="T847" s="48"/>
      <c r="U847" s="48"/>
      <c r="V847" s="48"/>
      <c r="W847" s="48"/>
      <c r="X847" s="14"/>
      <c r="Y847" s="48"/>
      <c r="Z847" s="48"/>
      <c r="AA847" s="48"/>
      <c r="AF847" s="7"/>
      <c r="AG847" s="8"/>
      <c r="AH847" s="7"/>
      <c r="AI847" s="8"/>
    </row>
    <row r="848" spans="20:35">
      <c r="T848" s="48"/>
      <c r="U848" s="48"/>
      <c r="V848" s="48"/>
      <c r="W848" s="48"/>
      <c r="X848" s="14"/>
      <c r="Y848" s="48"/>
      <c r="Z848" s="48"/>
      <c r="AA848" s="48"/>
      <c r="AF848" s="7"/>
      <c r="AG848" s="8"/>
      <c r="AH848" s="7"/>
      <c r="AI848" s="8"/>
    </row>
    <row r="849" spans="20:35">
      <c r="T849" s="48"/>
      <c r="U849" s="48"/>
      <c r="V849" s="48"/>
      <c r="W849" s="48"/>
      <c r="X849" s="14"/>
      <c r="Y849" s="48"/>
      <c r="Z849" s="48"/>
      <c r="AA849" s="48"/>
      <c r="AF849" s="7"/>
      <c r="AG849" s="8"/>
      <c r="AH849" s="7"/>
      <c r="AI849" s="8"/>
    </row>
    <row r="850" spans="20:35">
      <c r="T850" s="48"/>
      <c r="U850" s="48"/>
      <c r="V850" s="48"/>
      <c r="W850" s="48"/>
      <c r="X850" s="14"/>
      <c r="Y850" s="48"/>
      <c r="Z850" s="48"/>
      <c r="AA850" s="48"/>
      <c r="AF850" s="7"/>
      <c r="AG850" s="8"/>
      <c r="AH850" s="7"/>
      <c r="AI850" s="8"/>
    </row>
    <row r="851" spans="20:35">
      <c r="T851" s="48"/>
      <c r="U851" s="48"/>
      <c r="V851" s="48"/>
      <c r="W851" s="48"/>
      <c r="X851" s="14"/>
      <c r="Y851" s="48"/>
      <c r="Z851" s="48"/>
      <c r="AA851" s="48"/>
      <c r="AF851" s="7"/>
      <c r="AG851" s="8"/>
      <c r="AH851" s="7"/>
      <c r="AI851" s="8"/>
    </row>
    <row r="852" spans="20:35">
      <c r="T852" s="48"/>
      <c r="U852" s="48"/>
      <c r="V852" s="48"/>
      <c r="W852" s="48"/>
      <c r="X852" s="14"/>
      <c r="Y852" s="48"/>
      <c r="Z852" s="48"/>
      <c r="AA852" s="48"/>
      <c r="AF852" s="7"/>
      <c r="AG852" s="8"/>
      <c r="AH852" s="7"/>
      <c r="AI852" s="8"/>
    </row>
    <row r="853" spans="20:35">
      <c r="T853" s="48"/>
      <c r="U853" s="48"/>
      <c r="V853" s="48"/>
      <c r="W853" s="48"/>
      <c r="X853" s="14"/>
      <c r="Y853" s="48"/>
      <c r="Z853" s="48"/>
      <c r="AA853" s="48"/>
      <c r="AF853" s="7"/>
      <c r="AG853" s="8"/>
      <c r="AH853" s="7"/>
      <c r="AI853" s="8"/>
    </row>
    <row r="854" spans="20:35">
      <c r="T854" s="48"/>
      <c r="U854" s="48"/>
      <c r="V854" s="48"/>
      <c r="W854" s="48"/>
      <c r="X854" s="14"/>
      <c r="Y854" s="48"/>
      <c r="Z854" s="48"/>
      <c r="AA854" s="48"/>
      <c r="AF854" s="7"/>
      <c r="AG854" s="8"/>
      <c r="AH854" s="7"/>
      <c r="AI854" s="8"/>
    </row>
    <row r="855" spans="20:35">
      <c r="T855" s="48"/>
      <c r="U855" s="48"/>
      <c r="V855" s="48"/>
      <c r="W855" s="48"/>
      <c r="X855" s="14"/>
      <c r="Y855" s="48"/>
      <c r="Z855" s="48"/>
      <c r="AA855" s="48"/>
      <c r="AF855" s="7"/>
      <c r="AG855" s="8"/>
      <c r="AH855" s="7"/>
      <c r="AI855" s="8"/>
    </row>
    <row r="856" spans="20:35">
      <c r="T856" s="48"/>
      <c r="U856" s="48"/>
      <c r="V856" s="48"/>
      <c r="W856" s="48"/>
      <c r="X856" s="14"/>
      <c r="Y856" s="48"/>
      <c r="Z856" s="48"/>
      <c r="AA856" s="48"/>
      <c r="AF856" s="7"/>
      <c r="AG856" s="8"/>
      <c r="AH856" s="7"/>
      <c r="AI856" s="8"/>
    </row>
    <row r="857" spans="20:35">
      <c r="T857" s="48"/>
      <c r="U857" s="48"/>
      <c r="V857" s="48"/>
      <c r="W857" s="48"/>
      <c r="X857" s="14"/>
      <c r="Y857" s="48"/>
      <c r="Z857" s="48"/>
      <c r="AA857" s="48"/>
      <c r="AF857" s="7"/>
      <c r="AG857" s="8"/>
      <c r="AH857" s="7"/>
      <c r="AI857" s="8"/>
    </row>
    <row r="858" spans="20:35">
      <c r="T858" s="48"/>
      <c r="U858" s="48"/>
      <c r="V858" s="48"/>
      <c r="W858" s="48"/>
      <c r="X858" s="14"/>
      <c r="Y858" s="48"/>
      <c r="Z858" s="48"/>
      <c r="AA858" s="48"/>
      <c r="AF858" s="7"/>
      <c r="AG858" s="8"/>
      <c r="AH858" s="7"/>
      <c r="AI858" s="8"/>
    </row>
    <row r="859" spans="20:35">
      <c r="T859" s="48"/>
      <c r="U859" s="48"/>
      <c r="V859" s="48"/>
      <c r="W859" s="48"/>
      <c r="X859" s="14"/>
      <c r="Y859" s="48"/>
      <c r="Z859" s="48"/>
      <c r="AA859" s="48"/>
      <c r="AF859" s="7"/>
      <c r="AG859" s="8"/>
      <c r="AH859" s="7"/>
      <c r="AI859" s="8"/>
    </row>
    <row r="860" spans="20:35">
      <c r="T860" s="48"/>
      <c r="U860" s="48"/>
      <c r="V860" s="48"/>
      <c r="W860" s="48"/>
      <c r="X860" s="14"/>
      <c r="Y860" s="48"/>
      <c r="Z860" s="48"/>
      <c r="AA860" s="48"/>
      <c r="AF860" s="7"/>
      <c r="AG860" s="8"/>
      <c r="AH860" s="7"/>
      <c r="AI860" s="8"/>
    </row>
    <row r="861" spans="20:35">
      <c r="T861" s="48"/>
      <c r="U861" s="48"/>
      <c r="V861" s="48"/>
      <c r="W861" s="48"/>
      <c r="X861" s="14"/>
      <c r="Y861" s="48"/>
      <c r="Z861" s="48"/>
      <c r="AA861" s="48"/>
      <c r="AF861" s="7"/>
      <c r="AG861" s="8"/>
      <c r="AH861" s="7"/>
      <c r="AI861" s="8"/>
    </row>
    <row r="862" spans="20:35">
      <c r="T862" s="48"/>
      <c r="U862" s="48"/>
      <c r="V862" s="48"/>
      <c r="W862" s="48"/>
      <c r="X862" s="14"/>
      <c r="Y862" s="48"/>
      <c r="Z862" s="48"/>
      <c r="AA862" s="48"/>
      <c r="AF862" s="7"/>
      <c r="AG862" s="8"/>
      <c r="AH862" s="7"/>
      <c r="AI862" s="8"/>
    </row>
    <row r="863" spans="20:35">
      <c r="T863" s="48"/>
      <c r="U863" s="48"/>
      <c r="V863" s="48"/>
      <c r="W863" s="48"/>
      <c r="X863" s="14"/>
      <c r="Y863" s="48"/>
      <c r="Z863" s="48"/>
      <c r="AA863" s="48"/>
      <c r="AF863" s="7"/>
      <c r="AG863" s="8"/>
      <c r="AH863" s="7"/>
      <c r="AI863" s="8"/>
    </row>
    <row r="864" spans="20:35">
      <c r="T864" s="48"/>
      <c r="U864" s="48"/>
      <c r="V864" s="48"/>
      <c r="W864" s="48"/>
      <c r="X864" s="14"/>
      <c r="Y864" s="48"/>
      <c r="Z864" s="48"/>
      <c r="AA864" s="48"/>
      <c r="AF864" s="7"/>
      <c r="AG864" s="8"/>
      <c r="AH864" s="7"/>
      <c r="AI864" s="8"/>
    </row>
    <row r="865" spans="20:35">
      <c r="T865" s="48"/>
      <c r="U865" s="48"/>
      <c r="V865" s="48"/>
      <c r="W865" s="48"/>
      <c r="X865" s="14"/>
      <c r="Y865" s="48"/>
      <c r="Z865" s="48"/>
      <c r="AA865" s="48"/>
      <c r="AF865" s="7"/>
      <c r="AG865" s="8"/>
      <c r="AH865" s="7"/>
      <c r="AI865" s="8"/>
    </row>
    <row r="866" spans="20:35">
      <c r="T866" s="48"/>
      <c r="U866" s="48"/>
      <c r="V866" s="48"/>
      <c r="W866" s="48"/>
      <c r="X866" s="14"/>
      <c r="Y866" s="48"/>
      <c r="Z866" s="48"/>
      <c r="AA866" s="48"/>
      <c r="AF866" s="7"/>
      <c r="AG866" s="8"/>
      <c r="AH866" s="7"/>
      <c r="AI866" s="8"/>
    </row>
    <row r="867" spans="20:35">
      <c r="T867" s="48"/>
      <c r="U867" s="48"/>
      <c r="V867" s="48"/>
      <c r="W867" s="48"/>
      <c r="X867" s="14"/>
      <c r="Y867" s="48"/>
      <c r="Z867" s="48"/>
      <c r="AA867" s="48"/>
      <c r="AF867" s="7"/>
      <c r="AG867" s="8"/>
      <c r="AH867" s="7"/>
      <c r="AI867" s="8"/>
    </row>
    <row r="868" spans="20:35">
      <c r="T868" s="48"/>
      <c r="U868" s="48"/>
      <c r="V868" s="48"/>
      <c r="W868" s="48"/>
      <c r="X868" s="14"/>
      <c r="Y868" s="48"/>
      <c r="Z868" s="48"/>
      <c r="AA868" s="48"/>
      <c r="AF868" s="7"/>
      <c r="AG868" s="8"/>
      <c r="AH868" s="7"/>
      <c r="AI868" s="8"/>
    </row>
    <row r="869" spans="20:35">
      <c r="T869" s="48"/>
      <c r="U869" s="48"/>
      <c r="V869" s="48"/>
      <c r="W869" s="48"/>
      <c r="X869" s="14"/>
      <c r="Y869" s="48"/>
      <c r="Z869" s="48"/>
      <c r="AA869" s="48"/>
      <c r="AF869" s="7"/>
      <c r="AG869" s="8"/>
      <c r="AH869" s="7"/>
      <c r="AI869" s="8"/>
    </row>
    <row r="870" spans="20:35">
      <c r="T870" s="48"/>
      <c r="U870" s="48"/>
      <c r="V870" s="48"/>
      <c r="W870" s="48"/>
      <c r="X870" s="14"/>
      <c r="Y870" s="48"/>
      <c r="Z870" s="48"/>
      <c r="AA870" s="48"/>
      <c r="AF870" s="7"/>
      <c r="AG870" s="8"/>
      <c r="AH870" s="7"/>
      <c r="AI870" s="8"/>
    </row>
    <row r="871" spans="20:35">
      <c r="T871" s="48"/>
      <c r="U871" s="48"/>
      <c r="V871" s="48"/>
      <c r="W871" s="48"/>
      <c r="X871" s="14"/>
      <c r="Y871" s="48"/>
      <c r="Z871" s="48"/>
      <c r="AA871" s="48"/>
      <c r="AF871" s="7"/>
      <c r="AG871" s="8"/>
      <c r="AH871" s="7"/>
      <c r="AI871" s="8"/>
    </row>
    <row r="872" spans="20:35">
      <c r="T872" s="48"/>
      <c r="U872" s="48"/>
      <c r="V872" s="48"/>
      <c r="W872" s="48"/>
      <c r="X872" s="14"/>
      <c r="Y872" s="48"/>
      <c r="Z872" s="48"/>
      <c r="AA872" s="48"/>
      <c r="AF872" s="7"/>
      <c r="AG872" s="8"/>
      <c r="AH872" s="7"/>
      <c r="AI872" s="8"/>
    </row>
    <row r="873" spans="20:35">
      <c r="T873" s="48"/>
      <c r="U873" s="48"/>
      <c r="V873" s="48"/>
      <c r="W873" s="48"/>
      <c r="X873" s="14"/>
      <c r="Y873" s="48"/>
      <c r="Z873" s="48"/>
      <c r="AA873" s="48"/>
      <c r="AF873" s="7"/>
      <c r="AG873" s="8"/>
      <c r="AH873" s="7"/>
      <c r="AI873" s="8"/>
    </row>
    <row r="874" spans="20:35">
      <c r="T874" s="48"/>
      <c r="U874" s="48"/>
      <c r="V874" s="48"/>
      <c r="W874" s="48"/>
      <c r="X874" s="14"/>
      <c r="Y874" s="48"/>
      <c r="Z874" s="48"/>
      <c r="AA874" s="48"/>
      <c r="AF874" s="7"/>
      <c r="AG874" s="8"/>
      <c r="AH874" s="7"/>
      <c r="AI874" s="8"/>
    </row>
    <row r="875" spans="20:35">
      <c r="T875" s="48"/>
      <c r="U875" s="48"/>
      <c r="V875" s="48"/>
      <c r="W875" s="48"/>
      <c r="X875" s="14"/>
      <c r="Y875" s="48"/>
      <c r="Z875" s="48"/>
      <c r="AA875" s="48"/>
      <c r="AF875" s="7"/>
      <c r="AG875" s="8"/>
      <c r="AH875" s="7"/>
      <c r="AI875" s="8"/>
    </row>
    <row r="876" spans="20:35">
      <c r="T876" s="48"/>
      <c r="U876" s="48"/>
      <c r="V876" s="48"/>
      <c r="W876" s="48"/>
      <c r="X876" s="14"/>
      <c r="Y876" s="48"/>
      <c r="Z876" s="48"/>
      <c r="AA876" s="48"/>
      <c r="AF876" s="7"/>
      <c r="AG876" s="8"/>
      <c r="AH876" s="7"/>
      <c r="AI876" s="8"/>
    </row>
    <row r="877" spans="20:35">
      <c r="T877" s="48"/>
      <c r="U877" s="48"/>
      <c r="V877" s="48"/>
      <c r="W877" s="48"/>
      <c r="X877" s="14"/>
      <c r="Y877" s="48"/>
      <c r="Z877" s="48"/>
      <c r="AA877" s="48"/>
      <c r="AF877" s="7"/>
      <c r="AG877" s="8"/>
      <c r="AH877" s="7"/>
      <c r="AI877" s="8"/>
    </row>
    <row r="878" spans="20:35">
      <c r="T878" s="48"/>
      <c r="U878" s="48"/>
      <c r="V878" s="48"/>
      <c r="W878" s="48"/>
      <c r="X878" s="14"/>
      <c r="Y878" s="48"/>
      <c r="Z878" s="48"/>
      <c r="AA878" s="48"/>
      <c r="AF878" s="7"/>
      <c r="AG878" s="8"/>
      <c r="AH878" s="7"/>
      <c r="AI878" s="8"/>
    </row>
    <row r="879" spans="20:35">
      <c r="T879" s="48"/>
      <c r="U879" s="48"/>
      <c r="V879" s="48"/>
      <c r="W879" s="48"/>
      <c r="X879" s="14"/>
      <c r="Y879" s="48"/>
      <c r="Z879" s="48"/>
      <c r="AA879" s="48"/>
      <c r="AF879" s="7"/>
      <c r="AG879" s="8"/>
      <c r="AH879" s="7"/>
      <c r="AI879" s="8"/>
    </row>
    <row r="880" spans="20:35">
      <c r="T880" s="48"/>
      <c r="U880" s="48"/>
      <c r="V880" s="48"/>
      <c r="W880" s="48"/>
      <c r="X880" s="14"/>
      <c r="Y880" s="48"/>
      <c r="Z880" s="48"/>
      <c r="AA880" s="48"/>
      <c r="AF880" s="7"/>
      <c r="AG880" s="8"/>
      <c r="AH880" s="7"/>
      <c r="AI880" s="8"/>
    </row>
    <row r="881" spans="20:35">
      <c r="T881" s="48"/>
      <c r="U881" s="48"/>
      <c r="V881" s="48"/>
      <c r="W881" s="48"/>
      <c r="X881" s="14"/>
      <c r="Y881" s="48"/>
      <c r="Z881" s="48"/>
      <c r="AA881" s="48"/>
      <c r="AF881" s="7"/>
      <c r="AG881" s="8"/>
      <c r="AH881" s="7"/>
      <c r="AI881" s="8"/>
    </row>
    <row r="882" spans="20:35">
      <c r="T882" s="48"/>
      <c r="U882" s="48"/>
      <c r="V882" s="48"/>
      <c r="W882" s="48"/>
      <c r="X882" s="14"/>
      <c r="Y882" s="48"/>
      <c r="Z882" s="48"/>
      <c r="AA882" s="48"/>
      <c r="AF882" s="7"/>
      <c r="AG882" s="8"/>
      <c r="AH882" s="7"/>
      <c r="AI882" s="8"/>
    </row>
    <row r="883" spans="20:35">
      <c r="T883" s="48"/>
      <c r="U883" s="48"/>
      <c r="V883" s="48"/>
      <c r="W883" s="48"/>
      <c r="X883" s="14"/>
      <c r="Y883" s="48"/>
      <c r="Z883" s="48"/>
      <c r="AA883" s="48"/>
      <c r="AF883" s="7"/>
      <c r="AG883" s="8"/>
      <c r="AH883" s="7"/>
      <c r="AI883" s="8"/>
    </row>
    <row r="884" spans="20:35">
      <c r="T884" s="48"/>
      <c r="U884" s="48"/>
      <c r="V884" s="48"/>
      <c r="W884" s="48"/>
      <c r="X884" s="14"/>
      <c r="Y884" s="48"/>
      <c r="Z884" s="48"/>
      <c r="AA884" s="48"/>
      <c r="AF884" s="7"/>
      <c r="AG884" s="8"/>
      <c r="AH884" s="7"/>
      <c r="AI884" s="8"/>
    </row>
    <row r="885" spans="20:35">
      <c r="T885" s="48"/>
      <c r="U885" s="48"/>
      <c r="V885" s="48"/>
      <c r="W885" s="48"/>
      <c r="X885" s="14"/>
      <c r="Y885" s="48"/>
      <c r="Z885" s="48"/>
      <c r="AA885" s="48"/>
      <c r="AF885" s="7"/>
      <c r="AG885" s="8"/>
      <c r="AH885" s="7"/>
      <c r="AI885" s="8"/>
    </row>
    <row r="886" spans="20:35">
      <c r="T886" s="48"/>
      <c r="U886" s="48"/>
      <c r="V886" s="48"/>
      <c r="W886" s="48"/>
      <c r="X886" s="14"/>
      <c r="Y886" s="48"/>
      <c r="Z886" s="48"/>
      <c r="AA886" s="48"/>
      <c r="AF886" s="7"/>
      <c r="AG886" s="8"/>
      <c r="AH886" s="7"/>
      <c r="AI886" s="8"/>
    </row>
    <row r="887" spans="20:35">
      <c r="T887" s="48"/>
      <c r="U887" s="48"/>
      <c r="V887" s="48"/>
      <c r="W887" s="48"/>
      <c r="X887" s="14"/>
      <c r="Y887" s="48"/>
      <c r="Z887" s="48"/>
      <c r="AA887" s="48"/>
      <c r="AF887" s="7"/>
      <c r="AG887" s="8"/>
      <c r="AH887" s="7"/>
      <c r="AI887" s="8"/>
    </row>
    <row r="888" spans="20:35">
      <c r="T888" s="48"/>
      <c r="U888" s="48"/>
      <c r="V888" s="48"/>
      <c r="W888" s="48"/>
      <c r="X888" s="14"/>
      <c r="Y888" s="48"/>
      <c r="Z888" s="48"/>
      <c r="AA888" s="48"/>
      <c r="AF888" s="7"/>
      <c r="AG888" s="8"/>
      <c r="AH888" s="7"/>
      <c r="AI888" s="8"/>
    </row>
    <row r="889" spans="20:35">
      <c r="T889" s="48"/>
      <c r="U889" s="48"/>
      <c r="V889" s="48"/>
      <c r="W889" s="48"/>
      <c r="X889" s="14"/>
      <c r="Y889" s="48"/>
      <c r="Z889" s="48"/>
      <c r="AA889" s="48"/>
      <c r="AF889" s="7"/>
      <c r="AG889" s="8"/>
      <c r="AH889" s="7"/>
      <c r="AI889" s="8"/>
    </row>
    <row r="890" spans="20:35">
      <c r="T890" s="48"/>
      <c r="U890" s="48"/>
      <c r="V890" s="48"/>
      <c r="W890" s="48"/>
      <c r="X890" s="14"/>
      <c r="Y890" s="48"/>
      <c r="Z890" s="48"/>
      <c r="AA890" s="48"/>
      <c r="AF890" s="7"/>
      <c r="AG890" s="8"/>
      <c r="AH890" s="7"/>
      <c r="AI890" s="8"/>
    </row>
    <row r="891" spans="20:35">
      <c r="T891" s="48"/>
      <c r="U891" s="48"/>
      <c r="V891" s="48"/>
      <c r="W891" s="48"/>
      <c r="X891" s="14"/>
      <c r="Y891" s="48"/>
      <c r="Z891" s="48"/>
      <c r="AA891" s="48"/>
      <c r="AF891" s="7"/>
      <c r="AG891" s="8"/>
      <c r="AH891" s="7"/>
      <c r="AI891" s="8"/>
    </row>
    <row r="892" spans="20:35">
      <c r="T892" s="48"/>
      <c r="U892" s="48"/>
      <c r="V892" s="48"/>
      <c r="W892" s="48"/>
      <c r="X892" s="14"/>
      <c r="Y892" s="48"/>
      <c r="Z892" s="48"/>
      <c r="AA892" s="48"/>
      <c r="AF892" s="7"/>
      <c r="AG892" s="8"/>
      <c r="AH892" s="7"/>
      <c r="AI892" s="8"/>
    </row>
    <row r="893" spans="20:35">
      <c r="T893" s="48"/>
      <c r="U893" s="48"/>
      <c r="V893" s="48"/>
      <c r="W893" s="48"/>
      <c r="X893" s="14"/>
      <c r="Y893" s="48"/>
      <c r="Z893" s="48"/>
      <c r="AA893" s="48"/>
      <c r="AF893" s="7"/>
      <c r="AG893" s="8"/>
      <c r="AH893" s="7"/>
      <c r="AI893" s="8"/>
    </row>
    <row r="894" spans="20:35">
      <c r="T894" s="48"/>
      <c r="U894" s="48"/>
      <c r="V894" s="48"/>
      <c r="W894" s="48"/>
      <c r="X894" s="14"/>
      <c r="Y894" s="48"/>
      <c r="Z894" s="48"/>
      <c r="AA894" s="48"/>
      <c r="AF894" s="7"/>
      <c r="AG894" s="8"/>
      <c r="AH894" s="7"/>
      <c r="AI894" s="8"/>
    </row>
    <row r="895" spans="20:35">
      <c r="T895" s="48"/>
      <c r="U895" s="48"/>
      <c r="V895" s="48"/>
      <c r="W895" s="48"/>
      <c r="X895" s="14"/>
      <c r="Y895" s="48"/>
      <c r="Z895" s="48"/>
      <c r="AA895" s="48"/>
      <c r="AF895" s="7"/>
      <c r="AG895" s="8"/>
      <c r="AH895" s="7"/>
      <c r="AI895" s="8"/>
    </row>
    <row r="896" spans="20:35">
      <c r="T896" s="48"/>
      <c r="U896" s="48"/>
      <c r="V896" s="48"/>
      <c r="W896" s="48"/>
      <c r="X896" s="14"/>
      <c r="Y896" s="48"/>
      <c r="Z896" s="48"/>
      <c r="AA896" s="48"/>
      <c r="AF896" s="7"/>
      <c r="AG896" s="8"/>
      <c r="AH896" s="7"/>
      <c r="AI896" s="8"/>
    </row>
    <row r="897" spans="20:35">
      <c r="T897" s="48"/>
      <c r="U897" s="48"/>
      <c r="V897" s="48"/>
      <c r="W897" s="48"/>
      <c r="X897" s="14"/>
      <c r="Y897" s="48"/>
      <c r="Z897" s="48"/>
      <c r="AA897" s="48"/>
      <c r="AF897" s="7"/>
      <c r="AG897" s="8"/>
      <c r="AH897" s="7"/>
      <c r="AI897" s="8"/>
    </row>
    <row r="898" spans="20:35">
      <c r="T898" s="48"/>
      <c r="U898" s="48"/>
      <c r="V898" s="48"/>
      <c r="W898" s="48"/>
      <c r="X898" s="14"/>
      <c r="Y898" s="48"/>
      <c r="Z898" s="48"/>
      <c r="AA898" s="48"/>
      <c r="AF898" s="7"/>
      <c r="AG898" s="8"/>
      <c r="AH898" s="7"/>
      <c r="AI898" s="8"/>
    </row>
    <row r="899" spans="20:35">
      <c r="T899" s="48"/>
      <c r="U899" s="48"/>
      <c r="V899" s="48"/>
      <c r="W899" s="48"/>
      <c r="X899" s="14"/>
      <c r="Y899" s="48"/>
      <c r="Z899" s="48"/>
      <c r="AA899" s="48"/>
      <c r="AF899" s="7"/>
      <c r="AG899" s="8"/>
      <c r="AH899" s="7"/>
      <c r="AI899" s="8"/>
    </row>
    <row r="900" spans="20:35">
      <c r="T900" s="48"/>
      <c r="U900" s="48"/>
      <c r="V900" s="48"/>
      <c r="W900" s="48"/>
      <c r="X900" s="14"/>
      <c r="Y900" s="48"/>
      <c r="Z900" s="48"/>
      <c r="AA900" s="48"/>
      <c r="AF900" s="7"/>
      <c r="AG900" s="8"/>
      <c r="AH900" s="7"/>
      <c r="AI900" s="8"/>
    </row>
    <row r="901" spans="20:35">
      <c r="T901" s="48"/>
      <c r="U901" s="48"/>
      <c r="V901" s="48"/>
      <c r="W901" s="48"/>
      <c r="X901" s="14"/>
      <c r="Y901" s="48"/>
      <c r="Z901" s="48"/>
      <c r="AA901" s="48"/>
      <c r="AF901" s="7"/>
      <c r="AG901" s="8"/>
      <c r="AH901" s="7"/>
      <c r="AI901" s="8"/>
    </row>
    <row r="902" spans="20:35">
      <c r="T902" s="48"/>
      <c r="U902" s="48"/>
      <c r="V902" s="48"/>
      <c r="W902" s="48"/>
      <c r="X902" s="14"/>
      <c r="Y902" s="48"/>
      <c r="Z902" s="48"/>
      <c r="AA902" s="48"/>
      <c r="AF902" s="7"/>
      <c r="AG902" s="8"/>
      <c r="AH902" s="7"/>
      <c r="AI902" s="8"/>
    </row>
    <row r="903" spans="20:35">
      <c r="T903" s="48"/>
      <c r="U903" s="48"/>
      <c r="V903" s="48"/>
      <c r="W903" s="48"/>
      <c r="X903" s="14"/>
      <c r="Y903" s="48"/>
      <c r="Z903" s="48"/>
      <c r="AA903" s="48"/>
      <c r="AF903" s="7"/>
      <c r="AG903" s="8"/>
      <c r="AH903" s="7"/>
      <c r="AI903" s="8"/>
    </row>
    <row r="904" spans="20:35">
      <c r="T904" s="48"/>
      <c r="U904" s="48"/>
      <c r="V904" s="48"/>
      <c r="W904" s="48"/>
      <c r="X904" s="14"/>
      <c r="Y904" s="48"/>
      <c r="Z904" s="48"/>
      <c r="AA904" s="48"/>
      <c r="AF904" s="7"/>
      <c r="AG904" s="8"/>
      <c r="AH904" s="7"/>
      <c r="AI904" s="8"/>
    </row>
    <row r="905" spans="20:35">
      <c r="T905" s="48"/>
      <c r="U905" s="48"/>
      <c r="V905" s="48"/>
      <c r="W905" s="48"/>
      <c r="X905" s="14"/>
      <c r="Y905" s="48"/>
      <c r="Z905" s="48"/>
      <c r="AA905" s="48"/>
      <c r="AF905" s="7"/>
      <c r="AG905" s="8"/>
      <c r="AH905" s="7"/>
      <c r="AI905" s="8"/>
    </row>
    <row r="906" spans="20:35">
      <c r="T906" s="48"/>
      <c r="U906" s="48"/>
      <c r="V906" s="48"/>
      <c r="W906" s="48"/>
      <c r="X906" s="14"/>
      <c r="Y906" s="48"/>
      <c r="Z906" s="48"/>
      <c r="AA906" s="48"/>
      <c r="AF906" s="7"/>
      <c r="AG906" s="8"/>
      <c r="AH906" s="7"/>
      <c r="AI906" s="8"/>
    </row>
    <row r="907" spans="20:35">
      <c r="T907" s="48"/>
      <c r="U907" s="48"/>
      <c r="V907" s="48"/>
      <c r="W907" s="48"/>
      <c r="X907" s="14"/>
      <c r="Y907" s="48"/>
      <c r="Z907" s="48"/>
      <c r="AA907" s="48"/>
      <c r="AF907" s="7"/>
      <c r="AG907" s="8"/>
      <c r="AH907" s="7"/>
      <c r="AI907" s="8"/>
    </row>
    <row r="908" spans="20:35">
      <c r="T908" s="48"/>
      <c r="U908" s="48"/>
      <c r="V908" s="48"/>
      <c r="W908" s="48"/>
      <c r="X908" s="14"/>
      <c r="Y908" s="48"/>
      <c r="Z908" s="48"/>
      <c r="AA908" s="48"/>
      <c r="AF908" s="7"/>
      <c r="AG908" s="8"/>
      <c r="AH908" s="7"/>
      <c r="AI908" s="8"/>
    </row>
    <row r="909" spans="20:35">
      <c r="T909" s="48"/>
      <c r="U909" s="48"/>
      <c r="V909" s="48"/>
      <c r="W909" s="48"/>
      <c r="X909" s="14"/>
      <c r="Y909" s="48"/>
      <c r="Z909" s="48"/>
      <c r="AA909" s="48"/>
      <c r="AF909" s="7"/>
      <c r="AG909" s="8"/>
      <c r="AH909" s="7"/>
      <c r="AI909" s="8"/>
    </row>
    <row r="910" spans="20:35">
      <c r="T910" s="48"/>
      <c r="U910" s="48"/>
      <c r="V910" s="48"/>
      <c r="W910" s="48"/>
      <c r="X910" s="14"/>
      <c r="Y910" s="48"/>
      <c r="Z910" s="48"/>
      <c r="AA910" s="48"/>
      <c r="AF910" s="7"/>
      <c r="AG910" s="8"/>
      <c r="AH910" s="7"/>
      <c r="AI910" s="8"/>
    </row>
    <row r="911" spans="20:35">
      <c r="T911" s="48"/>
      <c r="U911" s="48"/>
      <c r="V911" s="48"/>
      <c r="W911" s="48"/>
      <c r="X911" s="14"/>
      <c r="Y911" s="48"/>
      <c r="Z911" s="48"/>
      <c r="AA911" s="48"/>
      <c r="AF911" s="7"/>
      <c r="AG911" s="8"/>
      <c r="AH911" s="7"/>
      <c r="AI911" s="8"/>
    </row>
    <row r="912" spans="20:35">
      <c r="T912" s="48"/>
      <c r="U912" s="48"/>
      <c r="V912" s="48"/>
      <c r="W912" s="48"/>
      <c r="X912" s="14"/>
      <c r="Y912" s="48"/>
      <c r="Z912" s="48"/>
      <c r="AA912" s="48"/>
      <c r="AF912" s="7"/>
      <c r="AG912" s="8"/>
      <c r="AH912" s="7"/>
      <c r="AI912" s="8"/>
    </row>
    <row r="913" spans="20:35">
      <c r="T913" s="48"/>
      <c r="U913" s="48"/>
      <c r="V913" s="48"/>
      <c r="W913" s="48"/>
      <c r="X913" s="14"/>
      <c r="Y913" s="48"/>
      <c r="Z913" s="48"/>
      <c r="AA913" s="48"/>
      <c r="AF913" s="7"/>
      <c r="AG913" s="8"/>
      <c r="AH913" s="7"/>
      <c r="AI913" s="8"/>
    </row>
    <row r="914" spans="20:35">
      <c r="T914" s="48"/>
      <c r="U914" s="48"/>
      <c r="V914" s="48"/>
      <c r="W914" s="48"/>
      <c r="X914" s="14"/>
      <c r="Y914" s="48"/>
      <c r="Z914" s="48"/>
      <c r="AA914" s="48"/>
      <c r="AF914" s="7"/>
      <c r="AG914" s="8"/>
      <c r="AH914" s="7"/>
      <c r="AI914" s="8"/>
    </row>
    <row r="915" spans="20:35">
      <c r="T915" s="48"/>
      <c r="U915" s="48"/>
      <c r="V915" s="48"/>
      <c r="W915" s="48"/>
      <c r="X915" s="14"/>
      <c r="Y915" s="48"/>
      <c r="Z915" s="48"/>
      <c r="AA915" s="48"/>
      <c r="AF915" s="7"/>
      <c r="AG915" s="8"/>
      <c r="AH915" s="7"/>
      <c r="AI915" s="8"/>
    </row>
    <row r="916" spans="20:35">
      <c r="T916" s="48"/>
      <c r="U916" s="48"/>
      <c r="V916" s="48"/>
      <c r="W916" s="48"/>
      <c r="X916" s="14"/>
      <c r="Y916" s="48"/>
      <c r="Z916" s="48"/>
      <c r="AA916" s="48"/>
      <c r="AF916" s="7"/>
      <c r="AG916" s="8"/>
      <c r="AH916" s="7"/>
      <c r="AI916" s="8"/>
    </row>
    <row r="917" spans="20:35">
      <c r="T917" s="48"/>
      <c r="U917" s="48"/>
      <c r="V917" s="48"/>
      <c r="W917" s="48"/>
      <c r="X917" s="14"/>
      <c r="Y917" s="48"/>
      <c r="Z917" s="48"/>
      <c r="AA917" s="48"/>
      <c r="AF917" s="7"/>
      <c r="AG917" s="8"/>
      <c r="AH917" s="7"/>
      <c r="AI917" s="8"/>
    </row>
    <row r="918" spans="20:35">
      <c r="T918" s="48"/>
      <c r="U918" s="48"/>
      <c r="V918" s="48"/>
      <c r="W918" s="48"/>
      <c r="X918" s="14"/>
      <c r="Y918" s="48"/>
      <c r="Z918" s="48"/>
      <c r="AA918" s="48"/>
      <c r="AF918" s="7"/>
      <c r="AG918" s="8"/>
      <c r="AH918" s="7"/>
      <c r="AI918" s="8"/>
    </row>
    <row r="919" spans="20:35">
      <c r="T919" s="48"/>
      <c r="U919" s="48"/>
      <c r="V919" s="48"/>
      <c r="W919" s="48"/>
      <c r="X919" s="14"/>
      <c r="Y919" s="48"/>
      <c r="Z919" s="48"/>
      <c r="AA919" s="48"/>
      <c r="AF919" s="7"/>
      <c r="AG919" s="8"/>
      <c r="AH919" s="7"/>
      <c r="AI919" s="8"/>
    </row>
    <row r="920" spans="20:35">
      <c r="T920" s="48"/>
      <c r="U920" s="48"/>
      <c r="V920" s="48"/>
      <c r="W920" s="48"/>
      <c r="X920" s="14"/>
      <c r="Y920" s="48"/>
      <c r="Z920" s="48"/>
      <c r="AA920" s="48"/>
      <c r="AF920" s="7"/>
      <c r="AG920" s="8"/>
      <c r="AH920" s="7"/>
      <c r="AI920" s="8"/>
    </row>
    <row r="921" spans="20:35">
      <c r="T921" s="48"/>
      <c r="U921" s="48"/>
      <c r="V921" s="48"/>
      <c r="W921" s="48"/>
      <c r="X921" s="14"/>
      <c r="Y921" s="48"/>
      <c r="Z921" s="48"/>
      <c r="AA921" s="48"/>
      <c r="AF921" s="7"/>
      <c r="AG921" s="8"/>
      <c r="AH921" s="7"/>
      <c r="AI921" s="8"/>
    </row>
    <row r="922" spans="20:35">
      <c r="T922" s="48"/>
      <c r="U922" s="48"/>
      <c r="V922" s="48"/>
      <c r="W922" s="48"/>
      <c r="X922" s="14"/>
      <c r="Y922" s="48"/>
      <c r="Z922" s="48"/>
      <c r="AA922" s="48"/>
      <c r="AF922" s="7"/>
      <c r="AG922" s="8"/>
      <c r="AH922" s="7"/>
      <c r="AI922" s="8"/>
    </row>
    <row r="923" spans="20:35">
      <c r="T923" s="48"/>
      <c r="U923" s="48"/>
      <c r="V923" s="48"/>
      <c r="W923" s="48"/>
      <c r="X923" s="14"/>
      <c r="Y923" s="48"/>
      <c r="Z923" s="48"/>
      <c r="AA923" s="48"/>
      <c r="AF923" s="7"/>
      <c r="AG923" s="8"/>
      <c r="AH923" s="7"/>
      <c r="AI923" s="8"/>
    </row>
    <row r="924" spans="20:35">
      <c r="T924" s="48"/>
      <c r="U924" s="48"/>
      <c r="V924" s="48"/>
      <c r="W924" s="48"/>
      <c r="X924" s="14"/>
      <c r="Y924" s="48"/>
      <c r="Z924" s="48"/>
      <c r="AA924" s="48"/>
      <c r="AF924" s="7"/>
      <c r="AG924" s="8"/>
      <c r="AH924" s="7"/>
      <c r="AI924" s="8"/>
    </row>
    <row r="925" spans="20:35">
      <c r="T925" s="48"/>
      <c r="U925" s="48"/>
      <c r="V925" s="48"/>
      <c r="W925" s="48"/>
      <c r="X925" s="14"/>
      <c r="Y925" s="48"/>
      <c r="Z925" s="48"/>
      <c r="AA925" s="48"/>
      <c r="AF925" s="7"/>
      <c r="AG925" s="8"/>
      <c r="AH925" s="7"/>
      <c r="AI925" s="8"/>
    </row>
    <row r="926" spans="20:35">
      <c r="T926" s="48"/>
      <c r="U926" s="48"/>
      <c r="V926" s="48"/>
      <c r="W926" s="48"/>
      <c r="X926" s="14"/>
      <c r="Y926" s="48"/>
      <c r="Z926" s="48"/>
      <c r="AA926" s="48"/>
      <c r="AF926" s="7"/>
      <c r="AG926" s="8"/>
      <c r="AH926" s="7"/>
      <c r="AI926" s="8"/>
    </row>
    <row r="927" spans="20:35">
      <c r="T927" s="48"/>
      <c r="U927" s="48"/>
      <c r="V927" s="48"/>
      <c r="W927" s="48"/>
      <c r="X927" s="14"/>
      <c r="Y927" s="48"/>
      <c r="Z927" s="48"/>
      <c r="AA927" s="48"/>
      <c r="AF927" s="7"/>
      <c r="AG927" s="8"/>
      <c r="AH927" s="7"/>
      <c r="AI927" s="8"/>
    </row>
    <row r="928" spans="20:35">
      <c r="T928" s="48"/>
      <c r="U928" s="48"/>
      <c r="V928" s="48"/>
      <c r="W928" s="48"/>
      <c r="X928" s="14"/>
      <c r="Y928" s="48"/>
      <c r="Z928" s="48"/>
      <c r="AA928" s="48"/>
      <c r="AF928" s="7"/>
      <c r="AG928" s="8"/>
      <c r="AH928" s="7"/>
      <c r="AI928" s="8"/>
    </row>
    <row r="929" spans="20:35">
      <c r="T929" s="48"/>
      <c r="U929" s="48"/>
      <c r="V929" s="48"/>
      <c r="W929" s="48"/>
      <c r="X929" s="14"/>
      <c r="Y929" s="48"/>
      <c r="Z929" s="48"/>
      <c r="AA929" s="48"/>
      <c r="AF929" s="7"/>
      <c r="AG929" s="8"/>
      <c r="AH929" s="7"/>
      <c r="AI929" s="8"/>
    </row>
    <row r="930" spans="20:35">
      <c r="T930" s="48"/>
      <c r="U930" s="48"/>
      <c r="V930" s="48"/>
      <c r="W930" s="48"/>
      <c r="X930" s="14"/>
      <c r="Y930" s="48"/>
      <c r="Z930" s="48"/>
      <c r="AA930" s="48"/>
      <c r="AF930" s="7"/>
      <c r="AG930" s="8"/>
      <c r="AH930" s="7"/>
      <c r="AI930" s="8"/>
    </row>
    <row r="931" spans="20:35">
      <c r="T931" s="48"/>
      <c r="U931" s="48"/>
      <c r="V931" s="48"/>
      <c r="W931" s="48"/>
      <c r="X931" s="14"/>
      <c r="Y931" s="48"/>
      <c r="Z931" s="48"/>
      <c r="AA931" s="48"/>
      <c r="AF931" s="7"/>
      <c r="AG931" s="8"/>
      <c r="AH931" s="7"/>
      <c r="AI931" s="8"/>
    </row>
    <row r="932" spans="20:35">
      <c r="T932" s="48"/>
      <c r="U932" s="48"/>
      <c r="V932" s="48"/>
      <c r="W932" s="48"/>
      <c r="X932" s="14"/>
      <c r="Y932" s="48"/>
      <c r="Z932" s="48"/>
      <c r="AA932" s="48"/>
      <c r="AF932" s="7"/>
      <c r="AG932" s="8"/>
      <c r="AH932" s="7"/>
      <c r="AI932" s="8"/>
    </row>
    <row r="933" spans="20:35">
      <c r="T933" s="48"/>
      <c r="U933" s="48"/>
      <c r="V933" s="48"/>
      <c r="W933" s="48"/>
      <c r="X933" s="14"/>
      <c r="Y933" s="48"/>
      <c r="Z933" s="48"/>
      <c r="AA933" s="48"/>
      <c r="AF933" s="7"/>
      <c r="AG933" s="8"/>
      <c r="AH933" s="7"/>
      <c r="AI933" s="8"/>
    </row>
    <row r="934" spans="20:35">
      <c r="T934" s="48"/>
      <c r="U934" s="48"/>
      <c r="V934" s="48"/>
      <c r="W934" s="48"/>
      <c r="X934" s="14"/>
      <c r="Y934" s="48"/>
      <c r="Z934" s="48"/>
      <c r="AA934" s="48"/>
      <c r="AF934" s="7"/>
      <c r="AG934" s="8"/>
      <c r="AH934" s="7"/>
      <c r="AI934" s="8"/>
    </row>
    <row r="935" spans="20:35">
      <c r="T935" s="48"/>
      <c r="U935" s="48"/>
      <c r="V935" s="48"/>
      <c r="W935" s="48"/>
      <c r="X935" s="14"/>
      <c r="Y935" s="48"/>
      <c r="Z935" s="48"/>
      <c r="AA935" s="48"/>
      <c r="AF935" s="7"/>
      <c r="AG935" s="8"/>
      <c r="AH935" s="7"/>
      <c r="AI935" s="8"/>
    </row>
    <row r="936" spans="20:35">
      <c r="T936" s="48"/>
      <c r="U936" s="48"/>
      <c r="V936" s="48"/>
      <c r="W936" s="48"/>
      <c r="X936" s="14"/>
      <c r="Y936" s="48"/>
      <c r="Z936" s="48"/>
      <c r="AA936" s="48"/>
      <c r="AF936" s="7"/>
      <c r="AG936" s="8"/>
      <c r="AH936" s="7"/>
      <c r="AI936" s="8"/>
    </row>
    <row r="937" spans="20:35">
      <c r="T937" s="48"/>
      <c r="U937" s="48"/>
      <c r="V937" s="48"/>
      <c r="W937" s="48"/>
      <c r="X937" s="14"/>
      <c r="Y937" s="48"/>
      <c r="Z937" s="48"/>
      <c r="AA937" s="48"/>
      <c r="AF937" s="7"/>
      <c r="AG937" s="8"/>
      <c r="AH937" s="7"/>
      <c r="AI937" s="8"/>
    </row>
    <row r="938" spans="20:35">
      <c r="T938" s="48"/>
      <c r="U938" s="48"/>
      <c r="V938" s="48"/>
      <c r="W938" s="48"/>
      <c r="X938" s="14"/>
      <c r="Y938" s="48"/>
      <c r="Z938" s="48"/>
      <c r="AA938" s="48"/>
      <c r="AF938" s="7"/>
      <c r="AG938" s="8"/>
      <c r="AH938" s="7"/>
      <c r="AI938" s="8"/>
    </row>
    <row r="939" spans="20:35">
      <c r="T939" s="48"/>
      <c r="U939" s="48"/>
      <c r="V939" s="48"/>
      <c r="W939" s="48"/>
      <c r="X939" s="14"/>
      <c r="Y939" s="48"/>
      <c r="Z939" s="48"/>
      <c r="AA939" s="48"/>
      <c r="AF939" s="7"/>
      <c r="AG939" s="8"/>
      <c r="AH939" s="7"/>
      <c r="AI939" s="8"/>
    </row>
    <row r="940" spans="20:35">
      <c r="T940" s="48"/>
      <c r="U940" s="48"/>
      <c r="V940" s="48"/>
      <c r="W940" s="48"/>
      <c r="X940" s="14"/>
      <c r="Y940" s="48"/>
      <c r="Z940" s="48"/>
      <c r="AA940" s="48"/>
      <c r="AF940" s="7"/>
      <c r="AG940" s="8"/>
      <c r="AH940" s="7"/>
      <c r="AI940" s="8"/>
    </row>
    <row r="941" spans="20:35">
      <c r="T941" s="48"/>
      <c r="U941" s="48"/>
      <c r="V941" s="48"/>
      <c r="W941" s="48"/>
      <c r="X941" s="14"/>
      <c r="Y941" s="48"/>
      <c r="Z941" s="48"/>
      <c r="AA941" s="48"/>
      <c r="AF941" s="7"/>
      <c r="AG941" s="8"/>
      <c r="AH941" s="7"/>
      <c r="AI941" s="8"/>
    </row>
    <row r="942" spans="20:35">
      <c r="T942" s="48"/>
      <c r="U942" s="48"/>
      <c r="V942" s="48"/>
      <c r="W942" s="48"/>
      <c r="X942" s="14"/>
      <c r="Y942" s="48"/>
      <c r="Z942" s="48"/>
      <c r="AA942" s="48"/>
      <c r="AF942" s="7"/>
      <c r="AG942" s="8"/>
      <c r="AH942" s="7"/>
      <c r="AI942" s="8"/>
    </row>
    <row r="943" spans="20:35">
      <c r="T943" s="48"/>
      <c r="U943" s="48"/>
      <c r="V943" s="48"/>
      <c r="W943" s="48"/>
      <c r="X943" s="14"/>
      <c r="Y943" s="48"/>
      <c r="Z943" s="48"/>
      <c r="AA943" s="48"/>
      <c r="AF943" s="7"/>
      <c r="AG943" s="8"/>
      <c r="AH943" s="7"/>
      <c r="AI943" s="8"/>
    </row>
    <row r="944" spans="20:35">
      <c r="T944" s="48"/>
      <c r="U944" s="48"/>
      <c r="V944" s="48"/>
      <c r="W944" s="48"/>
      <c r="X944" s="14"/>
      <c r="Y944" s="48"/>
      <c r="Z944" s="48"/>
      <c r="AA944" s="48"/>
      <c r="AF944" s="7"/>
      <c r="AG944" s="8"/>
      <c r="AH944" s="7"/>
      <c r="AI944" s="8"/>
    </row>
    <row r="945" spans="20:35">
      <c r="T945" s="48"/>
      <c r="U945" s="48"/>
      <c r="V945" s="48"/>
      <c r="W945" s="48"/>
      <c r="X945" s="14"/>
      <c r="Y945" s="48"/>
      <c r="Z945" s="48"/>
      <c r="AA945" s="48"/>
      <c r="AF945" s="7"/>
      <c r="AG945" s="8"/>
      <c r="AH945" s="7"/>
      <c r="AI945" s="8"/>
    </row>
    <row r="946" spans="20:35">
      <c r="T946" s="48"/>
      <c r="U946" s="48"/>
      <c r="V946" s="48"/>
      <c r="W946" s="48"/>
      <c r="X946" s="14"/>
      <c r="Y946" s="48"/>
      <c r="Z946" s="48"/>
      <c r="AA946" s="48"/>
      <c r="AF946" s="7"/>
      <c r="AG946" s="8"/>
      <c r="AH946" s="7"/>
      <c r="AI946" s="8"/>
    </row>
    <row r="947" spans="20:35">
      <c r="T947" s="48"/>
      <c r="U947" s="48"/>
      <c r="V947" s="48"/>
      <c r="W947" s="48"/>
      <c r="X947" s="14"/>
      <c r="Y947" s="48"/>
      <c r="Z947" s="48"/>
      <c r="AA947" s="48"/>
      <c r="AF947" s="7"/>
      <c r="AG947" s="8"/>
      <c r="AH947" s="7"/>
      <c r="AI947" s="8"/>
    </row>
    <row r="948" spans="20:35">
      <c r="T948" s="48"/>
      <c r="U948" s="48"/>
      <c r="V948" s="48"/>
      <c r="W948" s="48"/>
      <c r="X948" s="14"/>
      <c r="Y948" s="48"/>
      <c r="Z948" s="48"/>
      <c r="AA948" s="48"/>
      <c r="AF948" s="7"/>
      <c r="AG948" s="8"/>
      <c r="AH948" s="7"/>
      <c r="AI948" s="8"/>
    </row>
    <row r="949" spans="20:35">
      <c r="T949" s="48"/>
      <c r="U949" s="48"/>
      <c r="V949" s="48"/>
      <c r="W949" s="48"/>
      <c r="X949" s="14"/>
      <c r="Y949" s="48"/>
      <c r="Z949" s="48"/>
      <c r="AA949" s="48"/>
      <c r="AF949" s="7"/>
      <c r="AG949" s="8"/>
      <c r="AH949" s="7"/>
      <c r="AI949" s="8"/>
    </row>
    <row r="950" spans="20:35">
      <c r="T950" s="48"/>
      <c r="U950" s="48"/>
      <c r="V950" s="48"/>
      <c r="W950" s="48"/>
      <c r="X950" s="14"/>
      <c r="Y950" s="48"/>
      <c r="Z950" s="48"/>
      <c r="AA950" s="48"/>
      <c r="AF950" s="7"/>
      <c r="AG950" s="8"/>
      <c r="AH950" s="7"/>
      <c r="AI950" s="8"/>
    </row>
    <row r="951" spans="20:35">
      <c r="T951" s="48"/>
      <c r="U951" s="48"/>
      <c r="V951" s="48"/>
      <c r="W951" s="48"/>
      <c r="X951" s="14"/>
      <c r="Y951" s="48"/>
      <c r="Z951" s="48"/>
      <c r="AA951" s="48"/>
      <c r="AF951" s="7"/>
      <c r="AG951" s="8"/>
      <c r="AH951" s="7"/>
      <c r="AI951" s="8"/>
    </row>
    <row r="952" spans="20:35">
      <c r="T952" s="48"/>
      <c r="U952" s="48"/>
      <c r="V952" s="48"/>
      <c r="W952" s="48"/>
      <c r="X952" s="14"/>
      <c r="Y952" s="48"/>
      <c r="Z952" s="48"/>
      <c r="AA952" s="48"/>
      <c r="AF952" s="7"/>
      <c r="AG952" s="8"/>
      <c r="AH952" s="7"/>
      <c r="AI952" s="8"/>
    </row>
    <row r="953" spans="20:35">
      <c r="T953" s="48"/>
      <c r="U953" s="48"/>
      <c r="V953" s="48"/>
      <c r="W953" s="48"/>
      <c r="X953" s="14"/>
      <c r="Y953" s="48"/>
      <c r="Z953" s="48"/>
      <c r="AA953" s="48"/>
      <c r="AF953" s="7"/>
      <c r="AG953" s="8"/>
      <c r="AH953" s="7"/>
      <c r="AI953" s="8"/>
    </row>
    <row r="954" spans="20:35">
      <c r="T954" s="48"/>
      <c r="U954" s="48"/>
      <c r="V954" s="48"/>
      <c r="W954" s="48"/>
      <c r="X954" s="14"/>
      <c r="Y954" s="48"/>
      <c r="Z954" s="48"/>
      <c r="AA954" s="48"/>
      <c r="AF954" s="7"/>
      <c r="AG954" s="8"/>
      <c r="AH954" s="7"/>
      <c r="AI954" s="8"/>
    </row>
    <row r="955" spans="20:35">
      <c r="T955" s="48"/>
      <c r="U955" s="48"/>
      <c r="V955" s="48"/>
      <c r="W955" s="48"/>
      <c r="X955" s="14"/>
      <c r="Y955" s="48"/>
      <c r="Z955" s="48"/>
      <c r="AA955" s="48"/>
      <c r="AF955" s="7"/>
      <c r="AG955" s="8"/>
      <c r="AH955" s="7"/>
      <c r="AI955" s="8"/>
    </row>
    <row r="956" spans="20:35">
      <c r="T956" s="48"/>
      <c r="U956" s="48"/>
      <c r="V956" s="48"/>
      <c r="W956" s="48"/>
      <c r="X956" s="14"/>
      <c r="Y956" s="48"/>
      <c r="Z956" s="48"/>
      <c r="AA956" s="48"/>
      <c r="AF956" s="7"/>
      <c r="AG956" s="8"/>
      <c r="AH956" s="7"/>
      <c r="AI956" s="8"/>
    </row>
    <row r="957" spans="20:35">
      <c r="T957" s="48"/>
      <c r="U957" s="48"/>
      <c r="V957" s="48"/>
      <c r="W957" s="48"/>
      <c r="X957" s="14"/>
      <c r="Y957" s="48"/>
      <c r="Z957" s="48"/>
      <c r="AA957" s="48"/>
      <c r="AF957" s="7"/>
      <c r="AG957" s="8"/>
      <c r="AH957" s="7"/>
      <c r="AI957" s="8"/>
    </row>
    <row r="958" spans="20:35">
      <c r="T958" s="48"/>
      <c r="U958" s="48"/>
      <c r="V958" s="48"/>
      <c r="W958" s="48"/>
      <c r="X958" s="14"/>
      <c r="Y958" s="48"/>
      <c r="Z958" s="48"/>
      <c r="AA958" s="48"/>
      <c r="AF958" s="7"/>
      <c r="AG958" s="8"/>
      <c r="AH958" s="7"/>
      <c r="AI958" s="8"/>
    </row>
    <row r="959" spans="20:35">
      <c r="T959" s="48"/>
      <c r="U959" s="48"/>
      <c r="V959" s="48"/>
      <c r="W959" s="48"/>
      <c r="X959" s="14"/>
      <c r="Y959" s="48"/>
      <c r="Z959" s="48"/>
      <c r="AA959" s="48"/>
      <c r="AF959" s="7"/>
      <c r="AG959" s="8"/>
      <c r="AH959" s="7"/>
      <c r="AI959" s="8"/>
    </row>
    <row r="960" spans="20:35">
      <c r="T960" s="48"/>
      <c r="U960" s="48"/>
      <c r="V960" s="48"/>
      <c r="W960" s="48"/>
      <c r="X960" s="14"/>
      <c r="Y960" s="48"/>
      <c r="Z960" s="48"/>
      <c r="AA960" s="48"/>
      <c r="AF960" s="7"/>
      <c r="AG960" s="8"/>
      <c r="AH960" s="7"/>
      <c r="AI960" s="8"/>
    </row>
    <row r="961" spans="20:35">
      <c r="T961" s="48"/>
      <c r="U961" s="48"/>
      <c r="V961" s="48"/>
      <c r="W961" s="48"/>
      <c r="X961" s="14"/>
      <c r="Y961" s="48"/>
      <c r="Z961" s="48"/>
      <c r="AA961" s="48"/>
      <c r="AF961" s="7"/>
      <c r="AG961" s="8"/>
      <c r="AH961" s="7"/>
      <c r="AI961" s="8"/>
    </row>
    <row r="962" spans="20:35">
      <c r="T962" s="48"/>
      <c r="U962" s="48"/>
      <c r="V962" s="48"/>
      <c r="W962" s="48"/>
      <c r="X962" s="14"/>
      <c r="Y962" s="48"/>
      <c r="Z962" s="48"/>
      <c r="AA962" s="48"/>
      <c r="AF962" s="7"/>
      <c r="AG962" s="8"/>
      <c r="AH962" s="7"/>
      <c r="AI962" s="8"/>
    </row>
    <row r="963" spans="20:35">
      <c r="T963" s="48"/>
      <c r="U963" s="48"/>
      <c r="V963" s="48"/>
      <c r="W963" s="48"/>
      <c r="X963" s="14"/>
      <c r="Y963" s="48"/>
      <c r="Z963" s="48"/>
      <c r="AA963" s="48"/>
      <c r="AF963" s="7"/>
      <c r="AG963" s="8"/>
      <c r="AH963" s="7"/>
      <c r="AI963" s="8"/>
    </row>
    <row r="964" spans="20:35">
      <c r="T964" s="48"/>
      <c r="U964" s="48"/>
      <c r="V964" s="48"/>
      <c r="W964" s="48"/>
      <c r="X964" s="14"/>
      <c r="Y964" s="48"/>
      <c r="Z964" s="48"/>
      <c r="AA964" s="48"/>
      <c r="AF964" s="7"/>
      <c r="AG964" s="8"/>
      <c r="AH964" s="7"/>
      <c r="AI964" s="8"/>
    </row>
    <row r="965" spans="20:35">
      <c r="T965" s="48"/>
      <c r="U965" s="48"/>
      <c r="V965" s="48"/>
      <c r="W965" s="48"/>
      <c r="X965" s="14"/>
      <c r="Y965" s="48"/>
      <c r="Z965" s="48"/>
      <c r="AA965" s="48"/>
      <c r="AF965" s="7"/>
      <c r="AG965" s="8"/>
      <c r="AH965" s="7"/>
      <c r="AI965" s="8"/>
    </row>
    <row r="966" spans="20:35">
      <c r="T966" s="48"/>
      <c r="U966" s="48"/>
      <c r="V966" s="48"/>
      <c r="W966" s="48"/>
      <c r="X966" s="14"/>
      <c r="Y966" s="48"/>
      <c r="Z966" s="48"/>
      <c r="AA966" s="48"/>
      <c r="AF966" s="7"/>
      <c r="AG966" s="8"/>
      <c r="AH966" s="7"/>
      <c r="AI966" s="8"/>
    </row>
    <row r="967" spans="20:35">
      <c r="T967" s="48"/>
      <c r="U967" s="48"/>
      <c r="V967" s="48"/>
      <c r="W967" s="48"/>
      <c r="X967" s="14"/>
      <c r="Y967" s="48"/>
      <c r="Z967" s="48"/>
      <c r="AA967" s="48"/>
      <c r="AF967" s="7"/>
      <c r="AG967" s="8"/>
      <c r="AH967" s="7"/>
      <c r="AI967" s="8"/>
    </row>
    <row r="968" spans="20:35">
      <c r="T968" s="48"/>
      <c r="U968" s="48"/>
      <c r="V968" s="48"/>
      <c r="W968" s="48"/>
      <c r="X968" s="14"/>
      <c r="Y968" s="48"/>
      <c r="Z968" s="48"/>
      <c r="AA968" s="48"/>
      <c r="AF968" s="7"/>
      <c r="AG968" s="8"/>
      <c r="AH968" s="7"/>
      <c r="AI968" s="8"/>
    </row>
    <row r="969" spans="20:35">
      <c r="T969" s="48"/>
      <c r="U969" s="48"/>
      <c r="V969" s="48"/>
      <c r="W969" s="48"/>
      <c r="X969" s="14"/>
      <c r="Y969" s="48"/>
      <c r="Z969" s="48"/>
      <c r="AA969" s="48"/>
      <c r="AF969" s="7"/>
      <c r="AG969" s="8"/>
      <c r="AH969" s="7"/>
      <c r="AI969" s="8"/>
    </row>
    <row r="970" spans="20:35">
      <c r="T970" s="48"/>
      <c r="U970" s="48"/>
      <c r="V970" s="48"/>
      <c r="W970" s="48"/>
      <c r="X970" s="14"/>
      <c r="Y970" s="48"/>
      <c r="Z970" s="48"/>
      <c r="AA970" s="48"/>
      <c r="AF970" s="7"/>
      <c r="AG970" s="8"/>
      <c r="AH970" s="7"/>
      <c r="AI970" s="8"/>
    </row>
    <row r="971" spans="20:35">
      <c r="T971" s="48"/>
      <c r="U971" s="48"/>
      <c r="V971" s="48"/>
      <c r="W971" s="48"/>
      <c r="X971" s="14"/>
      <c r="Y971" s="48"/>
      <c r="Z971" s="48"/>
      <c r="AA971" s="48"/>
      <c r="AF971" s="7"/>
      <c r="AG971" s="8"/>
      <c r="AH971" s="7"/>
      <c r="AI971" s="8"/>
    </row>
    <row r="972" spans="20:35">
      <c r="T972" s="48"/>
      <c r="U972" s="48"/>
      <c r="V972" s="48"/>
      <c r="W972" s="48"/>
      <c r="X972" s="14"/>
      <c r="Y972" s="48"/>
      <c r="Z972" s="48"/>
      <c r="AA972" s="48"/>
      <c r="AF972" s="7"/>
      <c r="AG972" s="8"/>
      <c r="AH972" s="7"/>
      <c r="AI972" s="8"/>
    </row>
    <row r="973" spans="20:35">
      <c r="T973" s="48"/>
      <c r="U973" s="48"/>
      <c r="V973" s="48"/>
      <c r="W973" s="48"/>
      <c r="X973" s="14"/>
      <c r="Y973" s="48"/>
      <c r="Z973" s="48"/>
      <c r="AA973" s="48"/>
      <c r="AF973" s="7"/>
      <c r="AG973" s="8"/>
      <c r="AH973" s="7"/>
      <c r="AI973" s="8"/>
    </row>
    <row r="974" spans="20:35">
      <c r="T974" s="48"/>
      <c r="U974" s="48"/>
      <c r="V974" s="48"/>
      <c r="W974" s="48"/>
      <c r="X974" s="14"/>
      <c r="Y974" s="48"/>
      <c r="Z974" s="48"/>
      <c r="AA974" s="48"/>
      <c r="AF974" s="7"/>
      <c r="AG974" s="8"/>
      <c r="AH974" s="7"/>
      <c r="AI974" s="8"/>
    </row>
    <row r="975" spans="20:35">
      <c r="T975" s="48"/>
      <c r="U975" s="48"/>
      <c r="V975" s="48"/>
      <c r="W975" s="48"/>
      <c r="X975" s="14"/>
      <c r="Y975" s="48"/>
      <c r="Z975" s="48"/>
      <c r="AA975" s="48"/>
      <c r="AF975" s="7"/>
      <c r="AG975" s="8"/>
      <c r="AH975" s="7"/>
      <c r="AI975" s="8"/>
    </row>
    <row r="976" spans="20:35">
      <c r="T976" s="48"/>
      <c r="U976" s="48"/>
      <c r="V976" s="48"/>
      <c r="W976" s="48"/>
      <c r="X976" s="14"/>
      <c r="Y976" s="48"/>
      <c r="Z976" s="48"/>
      <c r="AA976" s="48"/>
      <c r="AF976" s="7"/>
      <c r="AG976" s="8"/>
      <c r="AH976" s="7"/>
      <c r="AI976" s="8"/>
    </row>
    <row r="977" spans="20:35">
      <c r="T977" s="48"/>
      <c r="U977" s="48"/>
      <c r="V977" s="48"/>
      <c r="W977" s="48"/>
      <c r="X977" s="14"/>
      <c r="Y977" s="48"/>
      <c r="Z977" s="48"/>
      <c r="AA977" s="48"/>
      <c r="AF977" s="7"/>
      <c r="AG977" s="8"/>
      <c r="AH977" s="7"/>
      <c r="AI977" s="8"/>
    </row>
    <row r="978" spans="20:35">
      <c r="T978" s="48"/>
      <c r="U978" s="48"/>
      <c r="V978" s="48"/>
      <c r="W978" s="48"/>
      <c r="X978" s="14"/>
      <c r="Y978" s="48"/>
      <c r="Z978" s="48"/>
      <c r="AA978" s="48"/>
      <c r="AF978" s="7"/>
      <c r="AG978" s="8"/>
      <c r="AH978" s="7"/>
      <c r="AI978" s="8"/>
    </row>
    <row r="979" spans="20:35">
      <c r="T979" s="48"/>
      <c r="U979" s="48"/>
      <c r="V979" s="48"/>
      <c r="W979" s="48"/>
      <c r="X979" s="14"/>
      <c r="Y979" s="48"/>
      <c r="Z979" s="48"/>
      <c r="AA979" s="48"/>
      <c r="AF979" s="7"/>
      <c r="AG979" s="8"/>
      <c r="AH979" s="7"/>
      <c r="AI979" s="8"/>
    </row>
    <row r="980" spans="20:35">
      <c r="T980" s="48"/>
      <c r="U980" s="48"/>
      <c r="V980" s="48"/>
      <c r="W980" s="48"/>
      <c r="X980" s="14"/>
      <c r="Y980" s="48"/>
      <c r="Z980" s="48"/>
      <c r="AA980" s="48"/>
      <c r="AF980" s="7"/>
      <c r="AG980" s="8"/>
      <c r="AH980" s="7"/>
      <c r="AI980" s="8"/>
    </row>
    <row r="981" spans="20:35">
      <c r="T981" s="48"/>
      <c r="U981" s="48"/>
      <c r="V981" s="48"/>
      <c r="W981" s="48"/>
      <c r="X981" s="14"/>
      <c r="Y981" s="48"/>
      <c r="Z981" s="48"/>
      <c r="AA981" s="48"/>
      <c r="AF981" s="7"/>
      <c r="AG981" s="8"/>
      <c r="AH981" s="7"/>
      <c r="AI981" s="8"/>
    </row>
    <row r="982" spans="20:35">
      <c r="T982" s="48"/>
      <c r="U982" s="48"/>
      <c r="V982" s="48"/>
      <c r="W982" s="48"/>
      <c r="X982" s="14"/>
      <c r="Y982" s="48"/>
      <c r="Z982" s="48"/>
      <c r="AA982" s="48"/>
      <c r="AF982" s="7"/>
      <c r="AG982" s="8"/>
      <c r="AH982" s="7"/>
      <c r="AI982" s="8"/>
    </row>
    <row r="983" spans="20:35">
      <c r="T983" s="48"/>
      <c r="U983" s="48"/>
      <c r="V983" s="48"/>
      <c r="W983" s="48"/>
      <c r="X983" s="14"/>
      <c r="Y983" s="48"/>
      <c r="Z983" s="48"/>
      <c r="AA983" s="48"/>
      <c r="AF983" s="7"/>
      <c r="AG983" s="8"/>
      <c r="AH983" s="7"/>
      <c r="AI983" s="8"/>
    </row>
    <row r="984" spans="20:35">
      <c r="T984" s="48"/>
      <c r="U984" s="48"/>
      <c r="V984" s="48"/>
      <c r="W984" s="48"/>
      <c r="X984" s="14"/>
      <c r="Y984" s="48"/>
      <c r="Z984" s="48"/>
      <c r="AA984" s="48"/>
      <c r="AF984" s="7"/>
      <c r="AG984" s="8"/>
      <c r="AH984" s="7"/>
      <c r="AI984" s="8"/>
    </row>
    <row r="985" spans="20:35">
      <c r="T985" s="48"/>
      <c r="U985" s="48"/>
      <c r="V985" s="48"/>
      <c r="W985" s="48"/>
      <c r="X985" s="14"/>
      <c r="Y985" s="48"/>
      <c r="Z985" s="48"/>
      <c r="AA985" s="48"/>
      <c r="AF985" s="7"/>
      <c r="AG985" s="8"/>
      <c r="AH985" s="7"/>
      <c r="AI985" s="8"/>
    </row>
    <row r="986" spans="20:35">
      <c r="T986" s="48"/>
      <c r="U986" s="48"/>
      <c r="V986" s="48"/>
      <c r="W986" s="48"/>
      <c r="X986" s="14"/>
      <c r="Y986" s="48"/>
      <c r="Z986" s="48"/>
      <c r="AA986" s="48"/>
      <c r="AF986" s="7"/>
      <c r="AG986" s="8"/>
      <c r="AH986" s="7"/>
      <c r="AI986" s="8"/>
    </row>
    <row r="987" spans="20:35">
      <c r="T987" s="48"/>
      <c r="U987" s="48"/>
      <c r="V987" s="48"/>
      <c r="W987" s="48"/>
      <c r="X987" s="14"/>
      <c r="Y987" s="48"/>
      <c r="Z987" s="48"/>
      <c r="AA987" s="48"/>
      <c r="AF987" s="7"/>
      <c r="AG987" s="8"/>
      <c r="AH987" s="7"/>
      <c r="AI987" s="8"/>
    </row>
    <row r="988" spans="20:35">
      <c r="T988" s="48"/>
      <c r="U988" s="48"/>
      <c r="V988" s="48"/>
      <c r="W988" s="48"/>
      <c r="X988" s="14"/>
      <c r="Y988" s="48"/>
      <c r="Z988" s="48"/>
      <c r="AA988" s="48"/>
      <c r="AF988" s="7"/>
      <c r="AG988" s="8"/>
      <c r="AH988" s="7"/>
      <c r="AI988" s="8"/>
    </row>
    <row r="989" spans="20:35">
      <c r="T989" s="48"/>
      <c r="U989" s="48"/>
      <c r="V989" s="48"/>
      <c r="W989" s="48"/>
      <c r="X989" s="14"/>
      <c r="Y989" s="48"/>
      <c r="Z989" s="48"/>
      <c r="AA989" s="48"/>
      <c r="AF989" s="7"/>
      <c r="AG989" s="8"/>
      <c r="AH989" s="7"/>
      <c r="AI989" s="8"/>
    </row>
    <row r="990" spans="20:35">
      <c r="T990" s="48"/>
      <c r="U990" s="48"/>
      <c r="V990" s="48"/>
      <c r="W990" s="48"/>
      <c r="X990" s="14"/>
      <c r="Y990" s="48"/>
      <c r="Z990" s="48"/>
      <c r="AA990" s="48"/>
      <c r="AF990" s="7"/>
      <c r="AG990" s="8"/>
      <c r="AH990" s="7"/>
      <c r="AI990" s="8"/>
    </row>
    <row r="991" spans="20:35">
      <c r="T991" s="48"/>
      <c r="U991" s="48"/>
      <c r="V991" s="48"/>
      <c r="W991" s="48"/>
      <c r="X991" s="14"/>
      <c r="Y991" s="48"/>
      <c r="Z991" s="48"/>
      <c r="AA991" s="48"/>
      <c r="AF991" s="7"/>
      <c r="AG991" s="8"/>
      <c r="AH991" s="7"/>
      <c r="AI991" s="8"/>
    </row>
    <row r="992" spans="20:35">
      <c r="T992" s="48"/>
      <c r="U992" s="48"/>
      <c r="V992" s="48"/>
      <c r="W992" s="48"/>
      <c r="X992" s="14"/>
      <c r="Y992" s="48"/>
      <c r="Z992" s="48"/>
      <c r="AA992" s="48"/>
      <c r="AF992" s="7"/>
      <c r="AG992" s="8"/>
      <c r="AH992" s="7"/>
      <c r="AI992" s="8"/>
    </row>
    <row r="993" spans="20:35">
      <c r="T993" s="48"/>
      <c r="U993" s="48"/>
      <c r="V993" s="48"/>
      <c r="W993" s="48"/>
      <c r="X993" s="14"/>
      <c r="Y993" s="48"/>
      <c r="Z993" s="48"/>
      <c r="AA993" s="48"/>
      <c r="AF993" s="7"/>
      <c r="AG993" s="8"/>
      <c r="AH993" s="7"/>
      <c r="AI993" s="8"/>
    </row>
    <row r="994" spans="20:35">
      <c r="T994" s="48"/>
      <c r="U994" s="48"/>
      <c r="V994" s="48"/>
      <c r="W994" s="48"/>
      <c r="X994" s="14"/>
      <c r="Y994" s="48"/>
      <c r="Z994" s="48"/>
      <c r="AA994" s="48"/>
      <c r="AF994" s="7"/>
      <c r="AG994" s="8"/>
      <c r="AH994" s="7"/>
      <c r="AI994" s="8"/>
    </row>
    <row r="995" spans="20:35">
      <c r="T995" s="48"/>
      <c r="U995" s="48"/>
      <c r="V995" s="48"/>
      <c r="W995" s="48"/>
      <c r="X995" s="14"/>
      <c r="Y995" s="48"/>
      <c r="Z995" s="48"/>
      <c r="AA995" s="48"/>
      <c r="AF995" s="7"/>
      <c r="AG995" s="8"/>
      <c r="AH995" s="7"/>
      <c r="AI995" s="8"/>
    </row>
    <row r="996" spans="20:35">
      <c r="T996" s="48"/>
      <c r="U996" s="48"/>
      <c r="V996" s="48"/>
      <c r="W996" s="48"/>
      <c r="X996" s="14"/>
      <c r="Y996" s="48"/>
      <c r="Z996" s="48"/>
      <c r="AA996" s="48"/>
      <c r="AF996" s="7"/>
      <c r="AG996" s="8"/>
      <c r="AH996" s="7"/>
      <c r="AI996" s="8"/>
    </row>
    <row r="997" spans="20:35">
      <c r="T997" s="48"/>
      <c r="U997" s="48"/>
      <c r="V997" s="48"/>
      <c r="W997" s="48"/>
      <c r="X997" s="14"/>
      <c r="Y997" s="48"/>
      <c r="Z997" s="48"/>
      <c r="AA997" s="48"/>
      <c r="AF997" s="7"/>
      <c r="AG997" s="8"/>
      <c r="AH997" s="7"/>
      <c r="AI997" s="8"/>
    </row>
    <row r="998" spans="20:35">
      <c r="T998" s="48"/>
      <c r="U998" s="48"/>
      <c r="V998" s="48"/>
      <c r="W998" s="48"/>
      <c r="X998" s="14"/>
      <c r="Y998" s="48"/>
      <c r="Z998" s="48"/>
      <c r="AA998" s="48"/>
      <c r="AF998" s="7"/>
      <c r="AG998" s="8"/>
      <c r="AH998" s="7"/>
      <c r="AI998" s="8"/>
    </row>
    <row r="999" spans="20:35">
      <c r="T999" s="48"/>
      <c r="U999" s="48"/>
      <c r="V999" s="48"/>
      <c r="W999" s="48"/>
      <c r="X999" s="14"/>
      <c r="Y999" s="48"/>
      <c r="Z999" s="48"/>
      <c r="AA999" s="48"/>
      <c r="AF999" s="7"/>
      <c r="AG999" s="8"/>
      <c r="AH999" s="7"/>
      <c r="AI999" s="8"/>
    </row>
    <row r="1000" spans="20:35">
      <c r="T1000" s="48"/>
      <c r="U1000" s="48"/>
      <c r="V1000" s="48"/>
      <c r="W1000" s="48"/>
      <c r="X1000" s="14"/>
      <c r="Y1000" s="48"/>
      <c r="Z1000" s="48"/>
      <c r="AA1000" s="48"/>
      <c r="AF1000" s="7"/>
      <c r="AG1000" s="8"/>
      <c r="AH1000" s="7"/>
      <c r="AI1000" s="8"/>
    </row>
    <row r="1001" spans="20:35">
      <c r="T1001" s="48"/>
      <c r="U1001" s="48"/>
      <c r="V1001" s="48"/>
      <c r="W1001" s="48"/>
      <c r="X1001" s="14"/>
      <c r="Y1001" s="48"/>
      <c r="Z1001" s="48"/>
      <c r="AA1001" s="48"/>
      <c r="AF1001" s="7"/>
      <c r="AG1001" s="8"/>
      <c r="AH1001" s="7"/>
      <c r="AI1001" s="8"/>
    </row>
    <row r="1002" spans="20:35">
      <c r="T1002" s="48"/>
      <c r="U1002" s="48"/>
      <c r="V1002" s="48"/>
      <c r="W1002" s="48"/>
      <c r="X1002" s="14"/>
      <c r="Y1002" s="48"/>
      <c r="Z1002" s="48"/>
      <c r="AA1002" s="48"/>
      <c r="AF1002" s="7"/>
      <c r="AG1002" s="8"/>
      <c r="AH1002" s="7"/>
      <c r="AI1002" s="8"/>
    </row>
    <row r="1003" spans="20:35">
      <c r="T1003" s="48"/>
      <c r="U1003" s="48"/>
      <c r="V1003" s="48"/>
      <c r="W1003" s="48"/>
      <c r="X1003" s="14"/>
      <c r="Y1003" s="48"/>
      <c r="Z1003" s="48"/>
      <c r="AA1003" s="48"/>
      <c r="AF1003" s="7"/>
      <c r="AG1003" s="8"/>
      <c r="AH1003" s="7"/>
      <c r="AI1003" s="8"/>
    </row>
    <row r="1004" spans="20:35">
      <c r="T1004" s="48"/>
      <c r="U1004" s="48"/>
      <c r="V1004" s="48"/>
      <c r="W1004" s="48"/>
      <c r="X1004" s="14"/>
      <c r="Y1004" s="48"/>
      <c r="Z1004" s="48"/>
      <c r="AA1004" s="48"/>
      <c r="AF1004" s="7"/>
      <c r="AG1004" s="8"/>
      <c r="AH1004" s="7"/>
      <c r="AI1004" s="8"/>
    </row>
    <row r="1005" spans="20:35">
      <c r="T1005" s="48"/>
      <c r="U1005" s="48"/>
      <c r="V1005" s="48"/>
      <c r="W1005" s="48"/>
      <c r="X1005" s="14"/>
      <c r="Y1005" s="48"/>
      <c r="Z1005" s="48"/>
      <c r="AA1005" s="48"/>
      <c r="AF1005" s="7"/>
      <c r="AG1005" s="8"/>
      <c r="AH1005" s="7"/>
      <c r="AI1005" s="8"/>
    </row>
    <row r="1006" spans="20:35">
      <c r="T1006" s="48"/>
      <c r="U1006" s="48"/>
      <c r="V1006" s="48"/>
      <c r="W1006" s="48"/>
      <c r="X1006" s="14"/>
      <c r="Y1006" s="48"/>
      <c r="Z1006" s="48"/>
      <c r="AA1006" s="48"/>
      <c r="AF1006" s="7"/>
      <c r="AG1006" s="8"/>
      <c r="AH1006" s="7"/>
      <c r="AI1006" s="8"/>
    </row>
    <row r="1007" spans="20:35">
      <c r="T1007" s="48"/>
      <c r="U1007" s="48"/>
      <c r="V1007" s="48"/>
      <c r="W1007" s="48"/>
      <c r="X1007" s="14"/>
      <c r="Y1007" s="48"/>
      <c r="Z1007" s="48"/>
      <c r="AA1007" s="48"/>
      <c r="AF1007" s="7"/>
      <c r="AG1007" s="8"/>
      <c r="AH1007" s="7"/>
      <c r="AI1007" s="8"/>
    </row>
    <row r="1008" spans="20:35">
      <c r="T1008" s="48"/>
      <c r="U1008" s="48"/>
      <c r="V1008" s="48"/>
      <c r="W1008" s="48"/>
      <c r="X1008" s="14"/>
      <c r="Y1008" s="48"/>
      <c r="Z1008" s="48"/>
      <c r="AA1008" s="48"/>
      <c r="AF1008" s="7"/>
      <c r="AG1008" s="8"/>
      <c r="AH1008" s="7"/>
      <c r="AI1008" s="8"/>
    </row>
    <row r="1009" spans="20:35">
      <c r="T1009" s="48"/>
      <c r="U1009" s="48"/>
      <c r="V1009" s="48"/>
      <c r="W1009" s="48"/>
      <c r="X1009" s="14"/>
      <c r="Y1009" s="48"/>
      <c r="Z1009" s="48"/>
      <c r="AA1009" s="48"/>
      <c r="AF1009" s="7"/>
      <c r="AG1009" s="8"/>
      <c r="AH1009" s="7"/>
      <c r="AI1009" s="8"/>
    </row>
    <row r="1010" spans="20:35">
      <c r="T1010" s="48"/>
      <c r="U1010" s="48"/>
      <c r="V1010" s="48"/>
      <c r="W1010" s="48"/>
      <c r="X1010" s="14"/>
      <c r="Y1010" s="48"/>
      <c r="Z1010" s="48"/>
      <c r="AA1010" s="48"/>
      <c r="AF1010" s="7"/>
      <c r="AG1010" s="8"/>
      <c r="AH1010" s="7"/>
      <c r="AI1010" s="8"/>
    </row>
    <row r="1011" spans="20:35">
      <c r="T1011" s="48"/>
      <c r="U1011" s="48"/>
      <c r="V1011" s="48"/>
      <c r="W1011" s="48"/>
      <c r="X1011" s="14"/>
      <c r="Y1011" s="48"/>
      <c r="Z1011" s="48"/>
      <c r="AA1011" s="48"/>
      <c r="AF1011" s="7"/>
      <c r="AG1011" s="8"/>
      <c r="AH1011" s="7"/>
      <c r="AI1011" s="8"/>
    </row>
    <row r="1012" spans="20:35">
      <c r="T1012" s="48"/>
      <c r="U1012" s="48"/>
      <c r="V1012" s="48"/>
      <c r="W1012" s="48"/>
      <c r="X1012" s="14"/>
      <c r="Y1012" s="48"/>
      <c r="Z1012" s="48"/>
      <c r="AA1012" s="48"/>
      <c r="AF1012" s="7"/>
      <c r="AG1012" s="8"/>
      <c r="AH1012" s="7"/>
      <c r="AI1012" s="8"/>
    </row>
    <row r="1013" spans="20:35">
      <c r="T1013" s="48"/>
      <c r="U1013" s="48"/>
      <c r="V1013" s="48"/>
      <c r="W1013" s="48"/>
      <c r="X1013" s="14"/>
      <c r="Y1013" s="48"/>
      <c r="Z1013" s="48"/>
      <c r="AA1013" s="48"/>
      <c r="AF1013" s="7"/>
      <c r="AG1013" s="8"/>
      <c r="AH1013" s="7"/>
      <c r="AI1013" s="8"/>
    </row>
    <row r="1014" spans="20:35">
      <c r="T1014" s="48"/>
      <c r="U1014" s="48"/>
      <c r="V1014" s="48"/>
      <c r="W1014" s="48"/>
      <c r="X1014" s="14"/>
      <c r="Y1014" s="48"/>
      <c r="Z1014" s="48"/>
      <c r="AA1014" s="48"/>
      <c r="AF1014" s="7"/>
      <c r="AG1014" s="8"/>
      <c r="AH1014" s="7"/>
      <c r="AI1014" s="8"/>
    </row>
    <row r="1015" spans="20:35">
      <c r="T1015" s="48"/>
      <c r="U1015" s="48"/>
      <c r="V1015" s="48"/>
      <c r="W1015" s="48"/>
      <c r="X1015" s="14"/>
      <c r="Y1015" s="48"/>
      <c r="Z1015" s="48"/>
      <c r="AA1015" s="48"/>
      <c r="AF1015" s="7"/>
      <c r="AG1015" s="8"/>
      <c r="AH1015" s="7"/>
      <c r="AI1015" s="8"/>
    </row>
    <row r="1016" spans="20:35">
      <c r="T1016" s="48"/>
      <c r="U1016" s="48"/>
      <c r="V1016" s="48"/>
      <c r="W1016" s="48"/>
      <c r="X1016" s="14"/>
      <c r="Y1016" s="48"/>
      <c r="Z1016" s="48"/>
      <c r="AA1016" s="48"/>
      <c r="AF1016" s="7"/>
      <c r="AG1016" s="8"/>
      <c r="AH1016" s="7"/>
      <c r="AI1016" s="8"/>
    </row>
    <row r="1017" spans="20:35">
      <c r="T1017" s="48"/>
      <c r="U1017" s="48"/>
      <c r="V1017" s="48"/>
      <c r="W1017" s="48"/>
      <c r="X1017" s="14"/>
      <c r="Y1017" s="48"/>
      <c r="Z1017" s="48"/>
      <c r="AA1017" s="48"/>
      <c r="AF1017" s="7"/>
      <c r="AG1017" s="8"/>
      <c r="AH1017" s="7"/>
      <c r="AI1017" s="8"/>
    </row>
    <row r="1018" spans="20:35">
      <c r="T1018" s="48"/>
      <c r="U1018" s="48"/>
      <c r="V1018" s="48"/>
      <c r="W1018" s="48"/>
      <c r="X1018" s="14"/>
      <c r="Y1018" s="48"/>
      <c r="Z1018" s="48"/>
      <c r="AA1018" s="48"/>
      <c r="AF1018" s="7"/>
      <c r="AG1018" s="8"/>
      <c r="AH1018" s="7"/>
      <c r="AI1018" s="8"/>
    </row>
    <row r="1019" spans="20:35">
      <c r="T1019" s="48"/>
      <c r="U1019" s="48"/>
      <c r="V1019" s="48"/>
      <c r="W1019" s="48"/>
      <c r="X1019" s="14"/>
      <c r="Y1019" s="48"/>
      <c r="Z1019" s="48"/>
      <c r="AA1019" s="48"/>
      <c r="AF1019" s="7"/>
      <c r="AG1019" s="8"/>
      <c r="AH1019" s="7"/>
      <c r="AI1019" s="8"/>
    </row>
    <row r="1020" spans="20:35">
      <c r="T1020" s="48"/>
      <c r="U1020" s="48"/>
      <c r="V1020" s="48"/>
      <c r="W1020" s="48"/>
      <c r="X1020" s="14"/>
      <c r="Y1020" s="48"/>
      <c r="Z1020" s="48"/>
      <c r="AA1020" s="48"/>
      <c r="AF1020" s="7"/>
      <c r="AG1020" s="8"/>
      <c r="AH1020" s="7"/>
      <c r="AI1020" s="8"/>
    </row>
    <row r="1021" spans="20:35">
      <c r="T1021" s="48"/>
      <c r="U1021" s="48"/>
      <c r="V1021" s="48"/>
      <c r="W1021" s="48"/>
      <c r="X1021" s="14"/>
      <c r="Y1021" s="48"/>
      <c r="Z1021" s="48"/>
      <c r="AA1021" s="48"/>
      <c r="AF1021" s="7"/>
      <c r="AG1021" s="8"/>
      <c r="AH1021" s="7"/>
      <c r="AI1021" s="8"/>
    </row>
    <row r="1022" spans="20:35">
      <c r="T1022" s="48"/>
      <c r="U1022" s="48"/>
      <c r="V1022" s="48"/>
      <c r="W1022" s="48"/>
      <c r="X1022" s="14"/>
      <c r="Y1022" s="48"/>
      <c r="Z1022" s="48"/>
      <c r="AA1022" s="48"/>
      <c r="AF1022" s="7"/>
      <c r="AG1022" s="8"/>
      <c r="AH1022" s="7"/>
      <c r="AI1022" s="8"/>
    </row>
    <row r="1023" spans="20:35">
      <c r="T1023" s="48"/>
      <c r="U1023" s="48"/>
      <c r="V1023" s="48"/>
      <c r="W1023" s="48"/>
      <c r="X1023" s="14"/>
      <c r="Y1023" s="48"/>
      <c r="Z1023" s="48"/>
      <c r="AA1023" s="48"/>
      <c r="AF1023" s="7"/>
      <c r="AG1023" s="8"/>
      <c r="AH1023" s="7"/>
      <c r="AI1023" s="8"/>
    </row>
    <row r="1024" spans="20:35">
      <c r="T1024" s="48"/>
      <c r="U1024" s="48"/>
      <c r="V1024" s="48"/>
      <c r="W1024" s="48"/>
      <c r="X1024" s="14"/>
      <c r="Y1024" s="48"/>
      <c r="Z1024" s="48"/>
      <c r="AA1024" s="48"/>
      <c r="AF1024" s="7"/>
      <c r="AG1024" s="8"/>
      <c r="AH1024" s="7"/>
      <c r="AI1024" s="8"/>
    </row>
    <row r="1025" spans="20:35">
      <c r="T1025" s="48"/>
      <c r="U1025" s="48"/>
      <c r="V1025" s="48"/>
      <c r="W1025" s="48"/>
      <c r="X1025" s="14"/>
      <c r="Y1025" s="48"/>
      <c r="Z1025" s="48"/>
      <c r="AA1025" s="48"/>
      <c r="AF1025" s="7"/>
      <c r="AG1025" s="8"/>
      <c r="AH1025" s="7"/>
      <c r="AI1025" s="8"/>
    </row>
    <row r="1026" spans="20:35">
      <c r="T1026" s="48"/>
      <c r="U1026" s="48"/>
      <c r="V1026" s="48"/>
      <c r="W1026" s="48"/>
      <c r="X1026" s="14"/>
      <c r="Y1026" s="48"/>
      <c r="Z1026" s="48"/>
      <c r="AA1026" s="48"/>
      <c r="AF1026" s="7"/>
      <c r="AG1026" s="8"/>
      <c r="AH1026" s="7"/>
      <c r="AI1026" s="8"/>
    </row>
    <row r="1027" spans="20:35">
      <c r="T1027" s="48"/>
      <c r="U1027" s="48"/>
      <c r="V1027" s="48"/>
      <c r="W1027" s="48"/>
      <c r="X1027" s="14"/>
      <c r="Y1027" s="48"/>
      <c r="Z1027" s="48"/>
      <c r="AA1027" s="48"/>
      <c r="AF1027" s="7"/>
      <c r="AG1027" s="8"/>
      <c r="AH1027" s="7"/>
      <c r="AI1027" s="8"/>
    </row>
    <row r="1028" spans="20:35">
      <c r="T1028" s="48"/>
      <c r="U1028" s="48"/>
      <c r="V1028" s="48"/>
      <c r="W1028" s="48"/>
      <c r="X1028" s="14"/>
      <c r="Y1028" s="48"/>
      <c r="Z1028" s="48"/>
      <c r="AA1028" s="48"/>
      <c r="AF1028" s="7"/>
      <c r="AG1028" s="8"/>
      <c r="AH1028" s="7"/>
      <c r="AI1028" s="8"/>
    </row>
    <row r="1029" spans="20:35">
      <c r="T1029" s="48"/>
      <c r="U1029" s="48"/>
      <c r="V1029" s="48"/>
      <c r="W1029" s="48"/>
      <c r="X1029" s="14"/>
      <c r="Y1029" s="48"/>
      <c r="Z1029" s="48"/>
      <c r="AA1029" s="48"/>
      <c r="AF1029" s="7"/>
      <c r="AG1029" s="8"/>
      <c r="AH1029" s="7"/>
      <c r="AI1029" s="8"/>
    </row>
    <row r="1030" spans="20:35">
      <c r="T1030" s="48"/>
      <c r="U1030" s="48"/>
      <c r="V1030" s="48"/>
      <c r="W1030" s="48"/>
      <c r="X1030" s="14"/>
      <c r="Y1030" s="48"/>
      <c r="Z1030" s="48"/>
      <c r="AA1030" s="48"/>
      <c r="AF1030" s="7"/>
      <c r="AG1030" s="8"/>
      <c r="AH1030" s="7"/>
      <c r="AI1030" s="8"/>
    </row>
  </sheetData>
  <phoneticPr fontId="24" type="noConversion"/>
  <conditionalFormatting sqref="AF16 AH16">
    <cfRule type="cellIs" dxfId="23" priority="3" operator="equal">
      <formula>"New Code"</formula>
    </cfRule>
    <cfRule type="cellIs" dxfId="22" priority="4" operator="equal">
      <formula>"New Code"</formula>
    </cfRule>
  </conditionalFormatting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6492912-EA22-4F7F-A8F0-79916A919136}">
  <sheetPr codeName="Sheet10"/>
  <dimension ref="A1:AT1015"/>
  <sheetViews>
    <sheetView zoomScale="80" zoomScaleNormal="80" workbookViewId="0">
      <selection activeCell="R1" sqref="R1:AQ2"/>
    </sheetView>
  </sheetViews>
  <sheetFormatPr defaultRowHeight="15" outlineLevelCol="1"/>
  <cols>
    <col min="3" max="3" width="11.28515625" customWidth="1"/>
    <col min="4" max="4" width="8.28515625" bestFit="1" customWidth="1"/>
    <col min="5" max="7" width="8.85546875" customWidth="1"/>
    <col min="8" max="8" width="9.28515625" bestFit="1" customWidth="1"/>
    <col min="9" max="11" width="9.28515625" customWidth="1"/>
    <col min="12" max="12" width="8.140625" customWidth="1"/>
    <col min="13" max="13" width="9.28515625" customWidth="1"/>
    <col min="14" max="14" width="8.140625" bestFit="1" customWidth="1"/>
    <col min="15" max="15" width="10" customWidth="1"/>
    <col min="16" max="16" width="6.5703125" customWidth="1"/>
    <col min="17" max="17" width="60.5703125" customWidth="1"/>
    <col min="18" max="33" width="11.85546875" customWidth="1" outlineLevel="1"/>
    <col min="34" max="34" width="84.42578125" customWidth="1" outlineLevel="1"/>
    <col min="35" max="35" width="3.140625" customWidth="1" outlineLevel="1"/>
    <col min="36" max="36" width="4.7109375" customWidth="1" outlineLevel="1"/>
    <col min="37" max="37" width="32" customWidth="1" outlineLevel="1"/>
    <col min="38" max="38" width="8.85546875" bestFit="1" customWidth="1" outlineLevel="1"/>
    <col min="39" max="40" width="14.7109375" customWidth="1" outlineLevel="1"/>
    <col min="41" max="41" width="14.7109375" customWidth="1"/>
    <col min="42" max="42" width="5" bestFit="1" customWidth="1"/>
    <col min="43" max="43" width="25.7109375" customWidth="1"/>
    <col min="44" max="44" width="17.85546875" customWidth="1"/>
    <col min="45" max="45" width="14.85546875" bestFit="1" customWidth="1"/>
  </cols>
  <sheetData>
    <row r="1" spans="1:46" ht="45.75" thickBot="1">
      <c r="A1" s="82"/>
      <c r="B1" s="82"/>
      <c r="C1" s="83"/>
      <c r="D1" s="84"/>
      <c r="E1" s="82"/>
      <c r="F1" s="82"/>
      <c r="G1" s="84"/>
      <c r="H1" s="82"/>
      <c r="I1" s="84"/>
      <c r="J1" s="84"/>
      <c r="K1" s="84"/>
      <c r="L1" s="84"/>
      <c r="M1" s="83"/>
      <c r="N1" s="83"/>
      <c r="O1" s="82"/>
      <c r="P1" s="82"/>
      <c r="Q1" s="83"/>
      <c r="R1" s="89" t="s">
        <v>4934</v>
      </c>
      <c r="S1" s="89" t="s">
        <v>4936</v>
      </c>
      <c r="T1" s="89" t="s">
        <v>4937</v>
      </c>
      <c r="U1" s="89" t="s">
        <v>4938</v>
      </c>
      <c r="V1" s="89" t="s">
        <v>4939</v>
      </c>
      <c r="W1" s="89" t="s">
        <v>4940</v>
      </c>
      <c r="X1" s="89" t="s">
        <v>4941</v>
      </c>
      <c r="Y1" s="89" t="s">
        <v>4991</v>
      </c>
      <c r="Z1" s="89" t="s">
        <v>4935</v>
      </c>
      <c r="AA1" s="89" t="s">
        <v>4942</v>
      </c>
      <c r="AB1" s="89" t="s">
        <v>4943</v>
      </c>
      <c r="AC1" s="89" t="s">
        <v>4944</v>
      </c>
      <c r="AD1" s="89" t="s">
        <v>4985</v>
      </c>
      <c r="AE1" s="89" t="s">
        <v>4986</v>
      </c>
      <c r="AF1" s="89" t="s">
        <v>4947</v>
      </c>
      <c r="AG1" s="89" t="s">
        <v>4948</v>
      </c>
      <c r="AH1" s="89" t="s">
        <v>4949</v>
      </c>
      <c r="AI1" s="86" t="s">
        <v>11</v>
      </c>
      <c r="AJ1" s="86" t="s">
        <v>7786</v>
      </c>
      <c r="AK1" s="86" t="s">
        <v>4992</v>
      </c>
      <c r="AL1" s="86" t="s">
        <v>4993</v>
      </c>
      <c r="AM1" s="86" t="s">
        <v>4985</v>
      </c>
      <c r="AN1" s="86" t="s">
        <v>4986</v>
      </c>
      <c r="AO1" s="86" t="s">
        <v>4986</v>
      </c>
      <c r="AP1" s="112" t="s">
        <v>7787</v>
      </c>
      <c r="AQ1" s="112" t="s">
        <v>7459</v>
      </c>
    </row>
    <row r="2" spans="1:46">
      <c r="R2" s="91">
        <f t="shared" ref="R2:AC2" si="0">A2</f>
        <v>0</v>
      </c>
      <c r="S2" s="110">
        <f t="shared" si="0"/>
        <v>0</v>
      </c>
      <c r="T2" s="110">
        <f t="shared" si="0"/>
        <v>0</v>
      </c>
      <c r="U2" s="91">
        <f t="shared" si="0"/>
        <v>0</v>
      </c>
      <c r="V2" s="91">
        <f t="shared" si="0"/>
        <v>0</v>
      </c>
      <c r="W2" s="91">
        <f t="shared" si="0"/>
        <v>0</v>
      </c>
      <c r="X2" s="91">
        <f t="shared" si="0"/>
        <v>0</v>
      </c>
      <c r="Y2" s="91">
        <f t="shared" si="0"/>
        <v>0</v>
      </c>
      <c r="Z2" s="91">
        <f t="shared" si="0"/>
        <v>0</v>
      </c>
      <c r="AA2" s="91">
        <f t="shared" si="0"/>
        <v>0</v>
      </c>
      <c r="AB2" s="91">
        <f t="shared" si="0"/>
        <v>0</v>
      </c>
      <c r="AC2" s="91">
        <f t="shared" si="0"/>
        <v>0</v>
      </c>
      <c r="AD2" s="91" t="e">
        <f>AM2</f>
        <v>#VALUE!</v>
      </c>
      <c r="AE2" s="91" t="e">
        <f>IF(Extract_2!$AK$15=2,N2,AO2)</f>
        <v>#VALUE!</v>
      </c>
      <c r="AF2" s="91">
        <f t="shared" ref="AF2" si="1">O2</f>
        <v>0</v>
      </c>
      <c r="AG2" s="91" t="e">
        <f>IF(Extract_2!$AK$15=1,IF(OR(VALUE(AL2)=0,VALUE(AL2)=2),"P1","P0"),"PE")</f>
        <v>#VALUE!</v>
      </c>
      <c r="AH2" s="91" t="str">
        <f>IF(A2="","",LEFT(TRIM(Q2),100))&amp;" "&amp;AQ2</f>
        <v xml:space="preserve"> </v>
      </c>
      <c r="AI2" s="14"/>
      <c r="AJ2" s="48"/>
      <c r="AK2" s="48" t="e">
        <f>_xlfn.CONCAT(MONTH(DATE(LEFT(O2,4),MID(O2,5,2),RIGHT(O2,2))),"_",AQ2,"_",N2)</f>
        <v>#VALUE!</v>
      </c>
      <c r="AL2" s="141" t="e">
        <f>_xlfn.XLOOKUP(AK2,Sheet1!R:R,Sheet1!Q:Q,IF(LEFT(TRIM(Q2),3)="GST",3,0))</f>
        <v>#VALUE!</v>
      </c>
      <c r="AM2" s="85" t="e" cm="1">
        <f t="array" ref="AM2">_xlfn.IFS(VALUE(AL2)=0,0,AND(VALUE(AL2)=1,N2&gt;0),N2,AND(VALUE(AL2)=1,N2&lt;0),0,AND(VALUE(AL2)=2,N2&lt;0),0,AND(VALUE(AL2)=2,N2&gt;0),N2,VALUE(D2)=21270,0,VALUE(AL2)=3,0)</f>
        <v>#VALUE!</v>
      </c>
      <c r="AN2" s="85" t="e" cm="1">
        <f t="array" ref="AN2">_xlfn.IFS(VALUE(AL2)=0,0,AND(VALUE(AL2)=1,N2&gt;0),0,AND(VALUE(AL2)=1,N2&lt;0),N2,AND(VALUE(AL2)=2,N2&lt;0),N2,AND(VALUE(AL2)=2,N2&gt;0),0,VALUE(D2)=21270,0,VALUE(AL2)=3,0)</f>
        <v>#VALUE!</v>
      </c>
      <c r="AO2" s="85" t="e">
        <f t="shared" ref="AO2" si="2">IF(VALUE(D2)=21270,-SUMIF(AQ:AQ,AQ2,AN:AN)-SUMIF(AQ:AQ,AQ2,AM:AM),IF(AN2&lt;0,AN2,0))</f>
        <v>#VALUE!</v>
      </c>
      <c r="AP2" s="131"/>
      <c r="AQ2" s="120" t="str">
        <f>IF(IF(RIGHT(Q2,11)="Credit Card",TRIM(LEFT(Q2,FIND("Credit Card",Q2)-1)),"")&lt;&gt;"",IF(RIGHT(Q2,11)="Credit Card",TRIM(LEFT(Q2,FIND("Credit Card",Q2)-1)),""),IF(IF(RIGHT(Q3,11)="Credit Card",TRIM(LEFT(Q3,FIND("Credit Card",Q3)-1)),"")&lt;&gt;"",IF(RIGHT(Q3,11)="Credit Card",TRIM(LEFT(Q3,FIND("Credit Card",Q3)-1)),""),IF(IF(RIGHT(Q4,11)="Credit Card",TRIM(LEFT(Q4,FIND("Credit Card",Q4)-1)),"")&lt;&gt;"",IF(RIGHT(Q4,11)="Credit Card",TRIM(LEFT(Q4,FIND("Credit Card",Q4)-1)),""),IF(IF(RIGHT(Q5,11)="Credit Card",TRIM(LEFT(Q5,FIND("Credit Card",Q5)-1)),"")&lt;&gt;"",IF(RIGHT(Q5,11)="Credit Card",TRIM(LEFT(Q5,FIND("Credit Card",Q5)-1)),""),IF(IF(RIGHT(Q6,11)="Credit Card",TRIM(LEFT(Q6,FIND("Credit Card",Q6)-1)),"")&lt;&gt;"",IF(RIGHT(Q6,11)="Credit Card",TRIM(LEFT(Q6,FIND("Credit Card",Q6)-1)),""),IF(IF(RIGHT(Q7,11)="Credit Card",TRIM(LEFT(Q7,FIND("Credit Card",Q7)-1)),"")&lt;&gt;"",IF(RIGHT(Q7,11)="Credit Card",TRIM(LEFT(Q7,FIND("Credit Card",Q7)-1)),""),IF(IF(RIGHT(Q8,11)="Credit Card",TRIM(LEFT(Q8,FIND("Credit Card",Q8)-1)),"")&lt;&gt;"",IF(RIGHT(Q8,11)="Credit Card",TRIM(LEFT(Q8,FIND("Credit Card",Q8)-1)),""),IF(IF(RIGHT(Q9,11)="Credit Card",TRIM(LEFT(Q9,FIND("Credit Card",Q9)-1)),"")&lt;&gt;"",IF(RIGHT(Q9,11)="Credit Card",TRIM(LEFT(Q9,FIND("Credit Card",Q9)-1)),""),IF(IF(RIGHT(Q10,11)="Credit Card",TRIM(LEFT(Q10,FIND("Credit Card",Q10)-1)),"")&lt;&gt;"",IF(RIGHT(Q10,11)="Credit Card",TRIM(LEFT(Q10,FIND("Credit Card",Q10)-1)),""),IF(IF(RIGHT(Q11,11)="Credit Card",TRIM(LEFT(Q11,FIND("Credit Card",Q11)-1)),"")&lt;&gt;"",IF(RIGHT(Q11,11)="Credit Card",TRIM(LEFT(Q11,FIND("Credit Card",Q11)-1)),""),IF(IF(RIGHT(Q12,11)="Credit Card",TRIM(LEFT(Q12,FIND("Credit Card",Q12)-1)),"")&lt;&gt;"",IF(RIGHT(Q12,11)="Credit Card",TRIM(LEFT(Q12,FIND("Credit Card",Q12)-1)),""),IF(IF(RIGHT(Q13,11)="Credit Card",TRIM(LEFT(Q13,FIND("Credit Card",Q13)-1)),"")&lt;&gt;"",IF(RIGHT(Q13,11)="Credit Card",TRIM(LEFT(Q13,FIND("Credit Card",Q13)-1)),""),IF(IF(RIGHT(Q14,11)="Credit Card",TRIM(LEFT(Q14,FIND("Credit Card",Q14)-1)),"")&lt;&gt;"",IF(RIGHT(Q14,11)="Credit Card",TRIM(LEFT(Q14,FIND("Credit Card",Q14)-1)),""),IF(IF(RIGHT(Q15,11)="Credit Card",TRIM(LEFT(Q15,FIND("Credit Card",Q15)-1)),"")&lt;&gt;"",IF(RIGHT(Q15,11)="Credit Card",TRIM(LEFT(Q15,FIND("Credit Card",Q15)-1)),""),IF(IF(RIGHT(Q16,11)="Credit Card",TRIM(LEFT(Q16,FIND("Credit Card",Q16)-1)),"")&lt;&gt;"",IF(RIGHT(Q16,11)="Credit Card",TRIM(LEFT(Q16,FIND("Credit Card",Q16)-1)),""),IF(IF(RIGHT(Q17,11)="Credit Card",TRIM(LEFT(Q17,FIND("Credit Card",Q17)-1)),"")&lt;&gt;"",IF(RIGHT(Q17,11)="Credit Card",TRIM(LEFT(Q17,FIND("Credit Card",Q17)-1)),""),IF(IF(RIGHT(Q18,11)="Credit Card",TRIM(LEFT(Q18,FIND("Credit Card",Q18)-1)),"")&lt;&gt;"",IF(RIGHT(Q18,11)="Credit Card",TRIM(LEFT(Q18,FIND("Credit Card",Q18)-1)),""),IF(IF(RIGHT(Q19,11)="Credit Card",TRIM(LEFT(Q19,FIND("Credit Card",Q19)-1)),"")&lt;&gt;"",IF(RIGHT(Q19,11)="Credit Card",TRIM(LEFT(Q19,FIND("Credit Card",Q19)-1)),""),IF(IF(RIGHT(Q20,11)="Credit Card",TRIM(LEFT(Q20,FIND("Credit Card",Q20)-1)),"")&lt;&gt;"",IF(RIGHT(Q20,11)="Credit Card",TRIM(LEFT(Q20,FIND("Credit Card",Q20)-1)),""),IF(IF(RIGHT(Q21,11)="Credit Card",TRIM(LEFT(Q21,FIND("Credit Card",Q21)-1)),"")&lt;&gt;"",IF(RIGHT(Q21,11)="Credit Card",TRIM(LEFT(Q21,FIND("Credit Card",Q21)-1)),""),IF(IF(RIGHT(Q22,11)="Credit Card",TRIM(LEFT(Q22,FIND("Credit Card",Q22)-1)),"")&lt;&gt;"",IF(RIGHT(Q22,11)="Credit Card",TRIM(LEFT(Q22,FIND("Credit Card",Q22)-1)),""),IF(IF(RIGHT(Q23,11)="Credit Card",TRIM(LEFT(Q23,FIND("Credit Card",Q23)-1)),"")&lt;&gt;"",IF(RIGHT(Q23,11)="Credit Card",TRIM(LEFT(Q23,FIND("Credit Card",Q23)-1)),""),IF(IF(RIGHT(Q24,11)="Credit Card",TRIM(LEFT(Q24,FIND("Credit Card",Q24)-1)),"")&lt;&gt;"",IF(RIGHT(Q24,11)="Credit Card",TRIM(LEFT(Q24,FIND("Credit Card",Q24)-1)),""),IF(IF(RIGHT(Q25,11)="Credit Card",TRIM(LEFT(Q25,FIND("Credit Card",Q25)-1)),"")&lt;&gt;"",IF(RIGHT(Q25,11)="Credit Card",TRIM(LEFT(Q25,FIND("Credit Card",Q25)-1)),""),IF(IF(RIGHT(Q26,11)="Credit Card",TRIM(LEFT(Q26,FIND("Credit Card",Q26)-1)),"")&lt;&gt;"",IF(RIGHT(Q26,11)="Credit Card",TRIM(LEFT(Q26,FIND("Credit Card",Q26)-1)),""),IF(IF(RIGHT(Q27,11)="Credit Card",TRIM(LEFT(Q27,FIND("Credit Card",Q27)-1)),"")&lt;&gt;"",IF(RIGHT(Q27,11)="Credit Card",TRIM(LEFT(Q27,FIND("Credit Card",Q27)-1)),""),IF(IF(RIGHT(Q28,11)="Credit Card",TRIM(LEFT(Q28,FIND("Credit Card",Q28)-1)),"")&lt;&gt;"",IF(RIGHT(Q28,11)="Credit Card",TRIM(LEFT(Q28,FIND("Credit Card",Q28)-1)),""),IF(IF(RIGHT(Q29,11)="Credit Card",TRIM(LEFT(Q29,FIND("Credit Card",Q29)-1)),"")&lt;&gt;"",IF(RIGHT(Q29,11)="Credit Card",TRIM(LEFT(Q29,FIND("Credit Card",Q29)-1)),""),IF(IF(RIGHT(Q30,11)="Credit Card",TRIM(LEFT(Q30,FIND("Credit Card",Q30)-1)),"")&lt;&gt;"",IF(RIGHT(Q30,11)="Credit Card",TRIM(LEFT(Q30,FIND("Credit Card",Q30)-1)),""),IF(RIGHT(Q31,11)="Credit Card",TRIM(LEFT(Q31,FIND("Credit Card",Q31)-1)),""))))))))))))))))))))))))))))))</f>
        <v/>
      </c>
      <c r="AT2" t="str">
        <f>IF(IF(RIGHT(Q2,11)="Credit Card",TRIM(LEFT(Q2,FIND("Credit Card",Q2)-1)),"")&lt;&gt;"",IF(RIGHT(Q2,11)="Credit Card",TRIM(LEFT(Q2,FIND("Credit Card",Q2)-1)),""),IF(IF(RIGHT(Q3,11)="Credit Card",TRIM(LEFT(Q3,FIND("Credit Card",Q3)-1)),"")&lt;&gt;"",IF(RIGHT(Q3,11)="Credit Card",TRIM(LEFT(Q3,FIND("Credit Card",Q3)-1)),""),IF(IF(RIGHT(Q4,11)="Credit Card",TRIM(LEFT(Q4,FIND("Credit Card",Q4)-1)),"")&lt;&gt;"",IF(RIGHT(Q4,11)="Credit Card",TRIM(LEFT(Q4,FIND("Credit Card",Q4)-1)),""),IF(IF(RIGHT(Q5,11)="Credit Card",TRIM(LEFT(Q5,FIND("Credit Card",Q5)-1)),"")&lt;&gt;"",IF(RIGHT(Q5,11)="Credit Card",TRIM(LEFT(Q5,FIND("Credit Card",Q5)-1)),""),IF(IF(RIGHT(Q6,11)="Credit Card",TRIM(LEFT(Q6,FIND("Credit Card",Q6)-1)),"")&lt;&gt;"",IF(RIGHT(Q6,11)="Credit Card",TRIM(LEFT(Q6,FIND("Credit Card",Q6)-1)),""),IF(IF(RIGHT(Q7,11)="Credit Card",TRIM(LEFT(Q7,FIND("Credit Card",Q7)-1)),"")&lt;&gt;"",IF(RIGHT(Q7,11)="Credit Card",TRIM(LEFT(Q7,FIND("Credit Card",Q7)-1)),""),IF(IF(RIGHT(Q8,11)="Credit Card",TRIM(LEFT(Q8,FIND("Credit Card",Q8)-1)),"")&lt;&gt;"",IF(RIGHT(Q8,11)="Credit Card",TRIM(LEFT(Q8,FIND("Credit Card",Q8)-1)),""),IF(IF(RIGHT(Q9,11)="Credit Card",TRIM(LEFT(Q9,FIND("Credit Card",Q9)-1)),"")&lt;&gt;"",IF(RIGHT(Q9,11)="Credit Card",TRIM(LEFT(Q9,FIND("Credit Card",Q9)-1)),""),IF(IF(RIGHT(Q10,11)="Credit Card",TRIM(LEFT(Q10,FIND("Credit Card",Q10)-1)),"")&lt;&gt;"",IF(RIGHT(Q10,11)="Credit Card",TRIM(LEFT(Q10,FIND("Credit Card",Q10)-1)),""),IF(IF(RIGHT(Q11,11)="Credit Card",TRIM(LEFT(Q11,FIND("Credit Card",Q11)-1)),"")&lt;&gt;"",IF(RIGHT(Q11,11)="Credit Card",TRIM(LEFT(Q11,FIND("Credit Card",Q11)-1)),""),IF(IF(RIGHT(Q12,11)="Credit Card",TRIM(LEFT(Q12,FIND("Credit Card",Q12)-1)),"")&lt;&gt;"",IF(RIGHT(Q12,11)="Credit Card",TRIM(LEFT(Q12,FIND("Credit Card",Q12)-1)),""),IF(IF(RIGHT(Q13,11)="Credit Card",TRIM(LEFT(Q13,FIND("Credit Card",Q13)-1)),"")&lt;&gt;"",IF(RIGHT(Q13,11)="Credit Card",TRIM(LEFT(Q13,FIND("Credit Card",Q13)-1)),""),IF(IF(RIGHT(Q14,11)="Credit Card",TRIM(LEFT(Q14,FIND("Credit Card",Q14)-1)),"")&lt;&gt;"",IF(RIGHT(Q14,11)="Credit Card",TRIM(LEFT(Q14,FIND("Credit Card",Q14)-1)),""),IF(IF(RIGHT(Q15,11)="Credit Card",TRIM(LEFT(Q15,FIND("Credit Card",Q15)-1)),"")&lt;&gt;"",IF(RIGHT(Q15,11)="Credit Card",TRIM(LEFT(Q15,FIND("Credit Card",Q15)-1)),""),IF(IF(RIGHT(Q16,11)="Credit Card",TRIM(LEFT(Q16,FIND("Credit Card",Q16)-1)),"")&lt;&gt;"",IF(RIGHT(Q16,11)="Credit Card",TRIM(LEFT(Q16,FIND("Credit Card",Q16)-1)),""),IF(IF(RIGHT(Q17,11)="Credit Card",TRIM(LEFT(Q17,FIND("Credit Card",Q17)-1)),"")&lt;&gt;"",IF(RIGHT(Q17,11)="Credit Card",TRIM(LEFT(Q17,FIND("Credit Card",Q17)-1)),""),IF(IF(RIGHT(Q18,11)="Credit Card",TRIM(LEFT(Q18,FIND("Credit Card",Q18)-1)),"")&lt;&gt;"",IF(RIGHT(Q18,11)="Credit Card",TRIM(LEFT(Q18,FIND("Credit Card",Q18)-1)),""),IF(IF(RIGHT(Q19,11)="Credit Card",TRIM(LEFT(Q19,FIND("Credit Card",Q19)-1)),"")&lt;&gt;"",IF(RIGHT(Q19,11)="Credit Card",TRIM(LEFT(Q19,FIND("Credit Card",Q19)-1)),""),IF(IF(RIGHT(Q20,11)="Credit Card",TRIM(LEFT(Q20,FIND("Credit Card",Q20)-1)),"")&lt;&gt;"",IF(RIGHT(Q20,11)="Credit Card",TRIM(LEFT(Q20,FIND("Credit Card",Q20)-1)),""),IF(IF(RIGHT(Q21,11)="Credit Card",TRIM(LEFT(Q21,FIND("Credit Card",Q21)-1)),"")&lt;&gt;"",IF(RIGHT(Q21,11)="Credit Card",TRIM(LEFT(Q21,FIND("Credit Card",Q21)-1)),""),IF(IF(RIGHT(Q22,11)="Credit Card",TRIM(LEFT(Q22,FIND("Credit Card",Q22)-1)),"")&lt;&gt;"",IF(RIGHT(Q22,11)="Credit Card",TRIM(LEFT(Q22,FIND("Credit Card",Q22)-1)),""),IF(IF(RIGHT(Q23,11)="Credit Card",TRIM(LEFT(Q23,FIND("Credit Card",Q23)-1)),"")&lt;&gt;"",IF(RIGHT(Q23,11)="Credit Card",TRIM(LEFT(Q23,FIND("Credit Card",Q23)-1)),""),IF(IF(RIGHT(Q24,11)="Credit Card",TRIM(LEFT(Q24,FIND("Credit Card",Q24)-1)),"")&lt;&gt;"",IF(RIGHT(Q24,11)="Credit Card",TRIM(LEFT(Q24,FIND("Credit Card",Q24)-1)),""),IF(IF(RIGHT(Q25,11)="Credit Card",TRIM(LEFT(Q25,FIND("Credit Card",Q25)-1)),"")&lt;&gt;"",IF(RIGHT(Q25,11)="Credit Card",TRIM(LEFT(Q25,FIND("Credit Card",Q25)-1)),""),IF(IF(RIGHT(Q26,11)="Credit Card",TRIM(LEFT(Q26,FIND("Credit Card",Q26)-1)),"")&lt;&gt;"",IF(RIGHT(Q26,11)="Credit Card",TRIM(LEFT(Q26,FIND("Credit Card",Q26)-1)),""),IF(IF(RIGHT(Q27,11)="Credit Card",TRIM(LEFT(Q27,FIND("Credit Card",Q27)-1)),"")&lt;&gt;"",IF(RIGHT(Q27,11)="Credit Card",TRIM(LEFT(Q27,FIND("Credit Card",Q27)-1)),""),IF(IF(RIGHT(Q28,11)="Credit Card",TRIM(LEFT(Q28,FIND("Credit Card",Q28)-1)),"")&lt;&gt;"",IF(RIGHT(Q28,11)="Credit Card",TRIM(LEFT(Q28,FIND("Credit Card",Q28)-1)),""),IF(IF(RIGHT(Q29,11)="Credit Card",TRIM(LEFT(Q29,FIND("Credit Card",Q29)-1)),"")&lt;&gt;"",IF(RIGHT(Q29,11)="Credit Card",TRIM(LEFT(Q29,FIND("Credit Card",Q29)-1)),""),IF(IF(RIGHT(Q30,11)="Credit Card",TRIM(LEFT(Q30,FIND("Credit Card",Q30)-1)),"")&lt;&gt;"",IF(RIGHT(Q30,11)="Credit Card",TRIM(LEFT(Q30,FIND("Credit Card",Q30)-1)),""),IF(RIGHT(Q31,11)="Credit Card",TRIM(LEFT(Q31,FIND("Credit Card",Q31)-1)),""))))))))))))))))))))))))))))))</f>
        <v/>
      </c>
    </row>
    <row r="3" spans="1:46">
      <c r="R3" s="91"/>
      <c r="S3" s="110"/>
      <c r="T3" s="110"/>
      <c r="U3" s="91"/>
      <c r="V3" s="91"/>
      <c r="W3" s="91"/>
      <c r="X3" s="91"/>
      <c r="Y3" s="91"/>
      <c r="Z3" s="91"/>
      <c r="AA3" s="91"/>
      <c r="AB3" s="91"/>
      <c r="AC3" s="91"/>
      <c r="AD3" s="91"/>
      <c r="AE3" s="91"/>
      <c r="AF3" s="91"/>
      <c r="AG3" s="91"/>
      <c r="AH3" s="91"/>
      <c r="AI3" s="14"/>
      <c r="AJ3" s="48"/>
      <c r="AK3" s="48"/>
      <c r="AL3" s="141"/>
      <c r="AM3" s="85"/>
      <c r="AN3" s="85"/>
      <c r="AO3" s="85"/>
      <c r="AP3" s="131"/>
      <c r="AQ3" s="120"/>
    </row>
    <row r="4" spans="1:46">
      <c r="R4" s="91"/>
      <c r="S4" s="110"/>
      <c r="T4" s="110"/>
      <c r="U4" s="91"/>
      <c r="V4" s="91"/>
      <c r="W4" s="91"/>
      <c r="X4" s="91"/>
      <c r="Y4" s="91"/>
      <c r="Z4" s="91"/>
      <c r="AA4" s="91"/>
      <c r="AB4" s="91"/>
      <c r="AC4" s="91"/>
      <c r="AD4" s="91"/>
      <c r="AE4" s="91"/>
      <c r="AF4" s="91"/>
      <c r="AG4" s="91"/>
      <c r="AH4" s="91"/>
      <c r="AI4" s="14"/>
      <c r="AJ4" s="48"/>
      <c r="AK4" s="48"/>
      <c r="AL4" s="141"/>
      <c r="AM4" s="85"/>
      <c r="AN4" s="85"/>
      <c r="AO4" s="85"/>
      <c r="AP4" s="131"/>
      <c r="AQ4" s="120"/>
    </row>
    <row r="5" spans="1:46">
      <c r="R5" s="91"/>
      <c r="S5" s="110"/>
      <c r="T5" s="110"/>
      <c r="U5" s="91"/>
      <c r="V5" s="91"/>
      <c r="W5" s="91"/>
      <c r="X5" s="91"/>
      <c r="Y5" s="91"/>
      <c r="Z5" s="91"/>
      <c r="AA5" s="91"/>
      <c r="AB5" s="91"/>
      <c r="AC5" s="91"/>
      <c r="AD5" s="91"/>
      <c r="AE5" s="91"/>
      <c r="AF5" s="91"/>
      <c r="AG5" s="91"/>
      <c r="AH5" s="91"/>
      <c r="AI5" s="14"/>
      <c r="AJ5" s="48"/>
      <c r="AK5" s="48"/>
      <c r="AL5" s="141"/>
      <c r="AM5" s="85"/>
      <c r="AN5" s="85"/>
      <c r="AO5" s="85"/>
      <c r="AP5" s="131"/>
      <c r="AQ5" s="120"/>
    </row>
    <row r="6" spans="1:46">
      <c r="R6" s="91"/>
      <c r="S6" s="110"/>
      <c r="T6" s="110"/>
      <c r="U6" s="91"/>
      <c r="V6" s="91"/>
      <c r="W6" s="91"/>
      <c r="X6" s="91"/>
      <c r="Y6" s="91"/>
      <c r="Z6" s="91"/>
      <c r="AA6" s="91"/>
      <c r="AB6" s="91"/>
      <c r="AC6" s="91"/>
      <c r="AD6" s="91"/>
      <c r="AE6" s="91"/>
      <c r="AF6" s="91"/>
      <c r="AG6" s="91"/>
      <c r="AH6" s="91"/>
      <c r="AI6" s="14"/>
      <c r="AJ6" s="48"/>
      <c r="AK6" s="48"/>
      <c r="AL6" s="141"/>
      <c r="AM6" s="85"/>
      <c r="AN6" s="85"/>
      <c r="AO6" s="85"/>
      <c r="AP6" s="131"/>
      <c r="AQ6" s="120"/>
    </row>
    <row r="7" spans="1:46">
      <c r="R7" s="91"/>
      <c r="S7" s="110"/>
      <c r="T7" s="110"/>
      <c r="U7" s="91"/>
      <c r="V7" s="91"/>
      <c r="W7" s="91"/>
      <c r="X7" s="91"/>
      <c r="Y7" s="91"/>
      <c r="Z7" s="91"/>
      <c r="AA7" s="91"/>
      <c r="AB7" s="91"/>
      <c r="AC7" s="91"/>
      <c r="AD7" s="91"/>
      <c r="AE7" s="91"/>
      <c r="AF7" s="91"/>
      <c r="AG7" s="91"/>
      <c r="AH7" s="91"/>
      <c r="AI7" s="14"/>
      <c r="AJ7" s="48"/>
      <c r="AK7" s="48"/>
      <c r="AL7" s="141"/>
      <c r="AM7" s="85"/>
      <c r="AN7" s="85"/>
      <c r="AO7" s="85"/>
      <c r="AP7" s="131"/>
      <c r="AQ7" s="120"/>
    </row>
    <row r="8" spans="1:46">
      <c r="R8" s="91"/>
      <c r="S8" s="110"/>
      <c r="T8" s="110"/>
      <c r="U8" s="91"/>
      <c r="V8" s="91"/>
      <c r="W8" s="91"/>
      <c r="X8" s="91"/>
      <c r="Y8" s="91"/>
      <c r="Z8" s="91"/>
      <c r="AA8" s="91"/>
      <c r="AB8" s="91"/>
      <c r="AC8" s="91"/>
      <c r="AD8" s="91"/>
      <c r="AE8" s="91"/>
      <c r="AF8" s="91"/>
      <c r="AG8" s="91"/>
      <c r="AH8" s="91"/>
      <c r="AI8" s="14"/>
      <c r="AJ8" s="48"/>
      <c r="AK8" s="48"/>
      <c r="AL8" s="141"/>
      <c r="AM8" s="85"/>
      <c r="AN8" s="85"/>
      <c r="AO8" s="85"/>
      <c r="AP8" s="131"/>
      <c r="AQ8" s="120"/>
    </row>
    <row r="9" spans="1:46">
      <c r="R9" s="91"/>
      <c r="S9" s="110"/>
      <c r="T9" s="110"/>
      <c r="U9" s="91"/>
      <c r="V9" s="91"/>
      <c r="W9" s="91"/>
      <c r="X9" s="91"/>
      <c r="Y9" s="91"/>
      <c r="Z9" s="91"/>
      <c r="AA9" s="91"/>
      <c r="AB9" s="91"/>
      <c r="AC9" s="91"/>
      <c r="AD9" s="91"/>
      <c r="AE9" s="91"/>
      <c r="AF9" s="91"/>
      <c r="AG9" s="91"/>
      <c r="AH9" s="91"/>
      <c r="AI9" s="14"/>
      <c r="AJ9" s="48"/>
      <c r="AK9" s="48"/>
      <c r="AL9" s="141"/>
      <c r="AM9" s="85"/>
      <c r="AN9" s="85"/>
      <c r="AO9" s="85"/>
      <c r="AP9" s="131"/>
      <c r="AQ9" s="120"/>
    </row>
    <row r="10" spans="1:46">
      <c r="R10" s="91"/>
      <c r="S10" s="110"/>
      <c r="T10" s="110"/>
      <c r="U10" s="91"/>
      <c r="V10" s="91"/>
      <c r="W10" s="91"/>
      <c r="X10" s="91"/>
      <c r="Y10" s="91"/>
      <c r="Z10" s="91"/>
      <c r="AA10" s="91"/>
      <c r="AB10" s="91"/>
      <c r="AC10" s="91"/>
      <c r="AD10" s="91"/>
      <c r="AE10" s="91"/>
      <c r="AF10" s="91"/>
      <c r="AG10" s="91"/>
      <c r="AH10" s="91"/>
      <c r="AI10" s="14"/>
      <c r="AJ10" s="48"/>
      <c r="AK10" s="48"/>
      <c r="AL10" s="141"/>
      <c r="AM10" s="85"/>
      <c r="AN10" s="85"/>
      <c r="AO10" s="85"/>
      <c r="AP10" s="131"/>
      <c r="AQ10" s="120"/>
    </row>
    <row r="11" spans="1:46">
      <c r="R11" s="91"/>
      <c r="S11" s="110"/>
      <c r="T11" s="110"/>
      <c r="U11" s="91"/>
      <c r="V11" s="91"/>
      <c r="W11" s="91"/>
      <c r="X11" s="91"/>
      <c r="Y11" s="91"/>
      <c r="Z11" s="91"/>
      <c r="AA11" s="91"/>
      <c r="AB11" s="91"/>
      <c r="AC11" s="91"/>
      <c r="AD11" s="91"/>
      <c r="AE11" s="91"/>
      <c r="AF11" s="91"/>
      <c r="AG11" s="91"/>
      <c r="AH11" s="91"/>
      <c r="AI11" s="14"/>
      <c r="AJ11" s="48"/>
      <c r="AK11" s="48"/>
      <c r="AL11" s="141"/>
      <c r="AM11" s="85"/>
      <c r="AN11" s="85"/>
      <c r="AO11" s="85"/>
      <c r="AP11" s="131"/>
      <c r="AQ11" s="120"/>
    </row>
    <row r="12" spans="1:46">
      <c r="R12" s="91"/>
      <c r="S12" s="110"/>
      <c r="T12" s="110"/>
      <c r="U12" s="91"/>
      <c r="V12" s="91"/>
      <c r="W12" s="91"/>
      <c r="X12" s="91"/>
      <c r="Y12" s="91"/>
      <c r="Z12" s="91"/>
      <c r="AA12" s="91"/>
      <c r="AB12" s="91"/>
      <c r="AC12" s="91"/>
      <c r="AD12" s="91"/>
      <c r="AE12" s="91"/>
      <c r="AF12" s="91"/>
      <c r="AG12" s="91"/>
      <c r="AH12" s="91"/>
      <c r="AI12" s="14"/>
      <c r="AJ12" s="48"/>
      <c r="AK12" s="48"/>
      <c r="AL12" s="141"/>
      <c r="AM12" s="85"/>
      <c r="AN12" s="85"/>
      <c r="AO12" s="85"/>
      <c r="AP12" s="131"/>
      <c r="AQ12" s="120"/>
    </row>
    <row r="13" spans="1:46">
      <c r="R13" s="91"/>
      <c r="S13" s="110"/>
      <c r="T13" s="110"/>
      <c r="U13" s="91"/>
      <c r="V13" s="91"/>
      <c r="W13" s="91"/>
      <c r="X13" s="91"/>
      <c r="Y13" s="91"/>
      <c r="Z13" s="91"/>
      <c r="AA13" s="91"/>
      <c r="AB13" s="91"/>
      <c r="AC13" s="91"/>
      <c r="AD13" s="91"/>
      <c r="AE13" s="91"/>
      <c r="AF13" s="91"/>
      <c r="AG13" s="91"/>
      <c r="AH13" s="91"/>
      <c r="AI13" s="14"/>
      <c r="AJ13" s="48"/>
      <c r="AK13" s="48"/>
      <c r="AL13" s="141"/>
      <c r="AM13" s="85"/>
      <c r="AN13" s="85"/>
      <c r="AO13" s="85"/>
      <c r="AP13" s="131"/>
      <c r="AQ13" s="120"/>
    </row>
    <row r="14" spans="1:46">
      <c r="R14" s="91"/>
      <c r="S14" s="110"/>
      <c r="T14" s="110"/>
      <c r="U14" s="91"/>
      <c r="V14" s="91"/>
      <c r="W14" s="91"/>
      <c r="X14" s="91"/>
      <c r="Y14" s="91"/>
      <c r="Z14" s="91"/>
      <c r="AA14" s="91"/>
      <c r="AB14" s="91"/>
      <c r="AC14" s="91"/>
      <c r="AD14" s="91"/>
      <c r="AE14" s="91"/>
      <c r="AF14" s="91"/>
      <c r="AG14" s="91"/>
      <c r="AH14" s="91"/>
      <c r="AI14" s="14"/>
      <c r="AJ14" s="48"/>
      <c r="AK14" s="48"/>
      <c r="AL14" s="141"/>
      <c r="AM14" s="85"/>
      <c r="AN14" s="85"/>
      <c r="AO14" s="85"/>
      <c r="AP14" s="131"/>
      <c r="AQ14" s="120"/>
    </row>
    <row r="15" spans="1:46">
      <c r="R15" s="91"/>
      <c r="S15" s="110"/>
      <c r="T15" s="110"/>
      <c r="U15" s="91"/>
      <c r="V15" s="91"/>
      <c r="W15" s="91"/>
      <c r="X15" s="91"/>
      <c r="Y15" s="91"/>
      <c r="Z15" s="91"/>
      <c r="AA15" s="91"/>
      <c r="AB15" s="91"/>
      <c r="AC15" s="91"/>
      <c r="AD15" s="91"/>
      <c r="AE15" s="91"/>
      <c r="AF15" s="91"/>
      <c r="AG15" s="91"/>
      <c r="AH15" s="91"/>
      <c r="AI15" s="14"/>
      <c r="AJ15" s="48"/>
      <c r="AK15" s="48"/>
      <c r="AL15" s="141"/>
      <c r="AM15" s="85"/>
      <c r="AN15" s="85"/>
      <c r="AO15" s="85"/>
      <c r="AP15" s="131"/>
      <c r="AQ15" s="120"/>
    </row>
    <row r="16" spans="1:46">
      <c r="R16" s="91"/>
      <c r="S16" s="110"/>
      <c r="T16" s="110"/>
      <c r="U16" s="91"/>
      <c r="V16" s="91"/>
      <c r="W16" s="91"/>
      <c r="X16" s="91"/>
      <c r="Y16" s="91"/>
      <c r="Z16" s="91"/>
      <c r="AA16" s="91"/>
      <c r="AB16" s="91"/>
      <c r="AC16" s="91"/>
      <c r="AD16" s="91"/>
      <c r="AE16" s="91"/>
      <c r="AF16" s="91"/>
      <c r="AG16" s="91"/>
      <c r="AH16" s="91"/>
      <c r="AI16" s="14"/>
      <c r="AJ16" s="48"/>
      <c r="AK16" s="48"/>
      <c r="AL16" s="141"/>
      <c r="AM16" s="85"/>
      <c r="AN16" s="85"/>
      <c r="AO16" s="85"/>
      <c r="AP16" s="131"/>
      <c r="AQ16" s="120"/>
    </row>
    <row r="17" spans="18:43">
      <c r="R17" s="91"/>
      <c r="S17" s="110"/>
      <c r="T17" s="110"/>
      <c r="U17" s="91"/>
      <c r="V17" s="91"/>
      <c r="W17" s="91"/>
      <c r="X17" s="91"/>
      <c r="Y17" s="91"/>
      <c r="Z17" s="91"/>
      <c r="AA17" s="91"/>
      <c r="AB17" s="91"/>
      <c r="AC17" s="91"/>
      <c r="AD17" s="91"/>
      <c r="AE17" s="91"/>
      <c r="AF17" s="91"/>
      <c r="AG17" s="91"/>
      <c r="AH17" s="91"/>
      <c r="AI17" s="14"/>
      <c r="AJ17" s="48"/>
      <c r="AK17" s="48"/>
      <c r="AL17" s="141"/>
      <c r="AM17" s="85"/>
      <c r="AN17" s="85"/>
      <c r="AO17" s="85"/>
      <c r="AP17" s="131"/>
      <c r="AQ17" s="120"/>
    </row>
    <row r="18" spans="18:43">
      <c r="R18" s="91"/>
      <c r="S18" s="110"/>
      <c r="T18" s="110"/>
      <c r="U18" s="91"/>
      <c r="V18" s="91"/>
      <c r="W18" s="91"/>
      <c r="X18" s="91"/>
      <c r="Y18" s="91"/>
      <c r="Z18" s="91"/>
      <c r="AA18" s="91"/>
      <c r="AB18" s="91"/>
      <c r="AC18" s="91"/>
      <c r="AD18" s="91"/>
      <c r="AE18" s="91"/>
      <c r="AF18" s="91"/>
      <c r="AG18" s="91"/>
      <c r="AH18" s="91"/>
      <c r="AI18" s="14"/>
      <c r="AJ18" s="48"/>
      <c r="AK18" s="48"/>
      <c r="AL18" s="141"/>
      <c r="AM18" s="85"/>
      <c r="AN18" s="85"/>
      <c r="AO18" s="85"/>
      <c r="AP18" s="131"/>
      <c r="AQ18" s="120"/>
    </row>
    <row r="19" spans="18:43">
      <c r="R19" s="91"/>
      <c r="S19" s="110"/>
      <c r="T19" s="110"/>
      <c r="U19" s="91"/>
      <c r="V19" s="91"/>
      <c r="W19" s="91"/>
      <c r="X19" s="91"/>
      <c r="Y19" s="91"/>
      <c r="Z19" s="91"/>
      <c r="AA19" s="91"/>
      <c r="AB19" s="91"/>
      <c r="AC19" s="91"/>
      <c r="AD19" s="91"/>
      <c r="AE19" s="91"/>
      <c r="AF19" s="91"/>
      <c r="AG19" s="91"/>
      <c r="AH19" s="91"/>
      <c r="AI19" s="14"/>
      <c r="AJ19" s="48"/>
      <c r="AK19" s="48"/>
      <c r="AL19" s="141"/>
      <c r="AM19" s="85"/>
      <c r="AN19" s="85"/>
      <c r="AO19" s="85"/>
      <c r="AP19" s="131"/>
      <c r="AQ19" s="120"/>
    </row>
    <row r="20" spans="18:43">
      <c r="R20" s="91"/>
      <c r="S20" s="110"/>
      <c r="T20" s="110"/>
      <c r="U20" s="91"/>
      <c r="V20" s="91"/>
      <c r="W20" s="91"/>
      <c r="X20" s="91"/>
      <c r="Y20" s="91"/>
      <c r="Z20" s="91"/>
      <c r="AA20" s="91"/>
      <c r="AB20" s="91"/>
      <c r="AC20" s="91"/>
      <c r="AD20" s="91"/>
      <c r="AE20" s="91"/>
      <c r="AF20" s="91"/>
      <c r="AG20" s="91"/>
      <c r="AH20" s="91"/>
      <c r="AI20" s="14"/>
      <c r="AJ20" s="48"/>
      <c r="AK20" s="48"/>
      <c r="AL20" s="141"/>
      <c r="AM20" s="85"/>
      <c r="AN20" s="85"/>
      <c r="AO20" s="85"/>
      <c r="AP20" s="131"/>
      <c r="AQ20" s="120"/>
    </row>
    <row r="21" spans="18:43">
      <c r="R21" s="91"/>
      <c r="S21" s="110"/>
      <c r="T21" s="110"/>
      <c r="U21" s="91"/>
      <c r="V21" s="91"/>
      <c r="W21" s="91"/>
      <c r="X21" s="91"/>
      <c r="Y21" s="91"/>
      <c r="Z21" s="91"/>
      <c r="AA21" s="91"/>
      <c r="AB21" s="91"/>
      <c r="AC21" s="91"/>
      <c r="AD21" s="91"/>
      <c r="AE21" s="91"/>
      <c r="AF21" s="91"/>
      <c r="AG21" s="91"/>
      <c r="AH21" s="91"/>
      <c r="AI21" s="14"/>
      <c r="AJ21" s="48"/>
      <c r="AK21" s="48"/>
      <c r="AL21" s="141"/>
      <c r="AM21" s="85"/>
      <c r="AN21" s="85"/>
      <c r="AO21" s="85"/>
      <c r="AP21" s="131"/>
      <c r="AQ21" s="120"/>
    </row>
    <row r="22" spans="18:43">
      <c r="R22" s="91"/>
      <c r="S22" s="110"/>
      <c r="T22" s="110"/>
      <c r="U22" s="91"/>
      <c r="V22" s="91"/>
      <c r="W22" s="91"/>
      <c r="X22" s="91"/>
      <c r="Y22" s="91"/>
      <c r="Z22" s="91"/>
      <c r="AA22" s="91"/>
      <c r="AB22" s="91"/>
      <c r="AC22" s="91"/>
      <c r="AD22" s="91"/>
      <c r="AE22" s="91"/>
      <c r="AF22" s="91"/>
      <c r="AG22" s="91"/>
      <c r="AH22" s="91"/>
      <c r="AI22" s="14"/>
      <c r="AJ22" s="48"/>
      <c r="AK22" s="48"/>
      <c r="AL22" s="141"/>
      <c r="AM22" s="85"/>
      <c r="AN22" s="85"/>
      <c r="AO22" s="85"/>
      <c r="AP22" s="131"/>
      <c r="AQ22" s="120"/>
    </row>
    <row r="23" spans="18:43">
      <c r="R23" s="91"/>
      <c r="S23" s="110"/>
      <c r="T23" s="110"/>
      <c r="U23" s="91"/>
      <c r="V23" s="91"/>
      <c r="W23" s="91"/>
      <c r="X23" s="91"/>
      <c r="Y23" s="91"/>
      <c r="Z23" s="91"/>
      <c r="AA23" s="91"/>
      <c r="AB23" s="91"/>
      <c r="AC23" s="91"/>
      <c r="AD23" s="91"/>
      <c r="AE23" s="91"/>
      <c r="AF23" s="91"/>
      <c r="AG23" s="91"/>
      <c r="AH23" s="91"/>
      <c r="AI23" s="14"/>
      <c r="AJ23" s="48"/>
      <c r="AK23" s="48"/>
      <c r="AL23" s="141"/>
      <c r="AM23" s="85"/>
      <c r="AN23" s="85"/>
      <c r="AO23" s="85"/>
      <c r="AP23" s="131"/>
      <c r="AQ23" s="120"/>
    </row>
    <row r="24" spans="18:43">
      <c r="R24" s="91"/>
      <c r="S24" s="110"/>
      <c r="T24" s="110"/>
      <c r="U24" s="91"/>
      <c r="V24" s="91"/>
      <c r="W24" s="91"/>
      <c r="X24" s="91"/>
      <c r="Y24" s="91"/>
      <c r="Z24" s="91"/>
      <c r="AA24" s="91"/>
      <c r="AB24" s="91"/>
      <c r="AC24" s="91"/>
      <c r="AD24" s="91"/>
      <c r="AE24" s="91"/>
      <c r="AF24" s="91"/>
      <c r="AG24" s="91"/>
      <c r="AH24" s="91"/>
      <c r="AI24" s="14"/>
      <c r="AJ24" s="48"/>
      <c r="AK24" s="48"/>
      <c r="AL24" s="141"/>
      <c r="AM24" s="85"/>
      <c r="AN24" s="85"/>
      <c r="AO24" s="85"/>
      <c r="AP24" s="131"/>
      <c r="AQ24" s="120"/>
    </row>
    <row r="25" spans="18:43">
      <c r="R25" s="91"/>
      <c r="S25" s="110"/>
      <c r="T25" s="110"/>
      <c r="U25" s="91"/>
      <c r="V25" s="91"/>
      <c r="W25" s="91"/>
      <c r="X25" s="91"/>
      <c r="Y25" s="91"/>
      <c r="Z25" s="91"/>
      <c r="AA25" s="91"/>
      <c r="AB25" s="91"/>
      <c r="AC25" s="91"/>
      <c r="AD25" s="91"/>
      <c r="AE25" s="91"/>
      <c r="AF25" s="91"/>
      <c r="AG25" s="91"/>
      <c r="AH25" s="91"/>
      <c r="AI25" s="14"/>
      <c r="AJ25" s="48"/>
      <c r="AK25" s="48"/>
      <c r="AL25" s="141"/>
      <c r="AM25" s="85"/>
      <c r="AN25" s="85"/>
      <c r="AO25" s="85"/>
      <c r="AP25" s="131"/>
      <c r="AQ25" s="120"/>
    </row>
    <row r="26" spans="18:43">
      <c r="R26" s="91"/>
      <c r="S26" s="110"/>
      <c r="T26" s="110"/>
      <c r="U26" s="91"/>
      <c r="V26" s="91"/>
      <c r="W26" s="91"/>
      <c r="X26" s="91"/>
      <c r="Y26" s="91"/>
      <c r="Z26" s="91"/>
      <c r="AA26" s="91"/>
      <c r="AB26" s="91"/>
      <c r="AC26" s="91"/>
      <c r="AD26" s="91"/>
      <c r="AE26" s="91"/>
      <c r="AF26" s="91"/>
      <c r="AG26" s="91"/>
      <c r="AH26" s="91"/>
      <c r="AI26" s="14"/>
      <c r="AJ26" s="48"/>
      <c r="AK26" s="48"/>
      <c r="AL26" s="141"/>
      <c r="AM26" s="85"/>
      <c r="AN26" s="85"/>
      <c r="AO26" s="85"/>
      <c r="AP26" s="131"/>
      <c r="AQ26" s="120"/>
    </row>
    <row r="27" spans="18:43">
      <c r="R27" s="91"/>
      <c r="S27" s="110"/>
      <c r="T27" s="110"/>
      <c r="U27" s="91"/>
      <c r="V27" s="91"/>
      <c r="W27" s="91"/>
      <c r="X27" s="91"/>
      <c r="Y27" s="91"/>
      <c r="Z27" s="91"/>
      <c r="AA27" s="91"/>
      <c r="AB27" s="91"/>
      <c r="AC27" s="91"/>
      <c r="AD27" s="91"/>
      <c r="AE27" s="91"/>
      <c r="AF27" s="91"/>
      <c r="AG27" s="91"/>
      <c r="AH27" s="91"/>
      <c r="AI27" s="14"/>
      <c r="AJ27" s="48"/>
      <c r="AK27" s="48"/>
      <c r="AL27" s="141"/>
      <c r="AM27" s="85"/>
      <c r="AN27" s="85"/>
      <c r="AO27" s="85"/>
      <c r="AP27" s="131"/>
      <c r="AQ27" s="120"/>
    </row>
    <row r="28" spans="18:43">
      <c r="R28" s="91"/>
      <c r="S28" s="110"/>
      <c r="T28" s="110"/>
      <c r="U28" s="91"/>
      <c r="V28" s="91"/>
      <c r="W28" s="91"/>
      <c r="X28" s="91"/>
      <c r="Y28" s="91"/>
      <c r="Z28" s="91"/>
      <c r="AA28" s="91"/>
      <c r="AB28" s="91"/>
      <c r="AC28" s="91"/>
      <c r="AD28" s="91"/>
      <c r="AE28" s="91"/>
      <c r="AF28" s="91"/>
      <c r="AG28" s="91"/>
      <c r="AH28" s="91"/>
      <c r="AI28" s="14"/>
      <c r="AJ28" s="48"/>
      <c r="AK28" s="48"/>
      <c r="AL28" s="141"/>
      <c r="AM28" s="85"/>
      <c r="AN28" s="85"/>
      <c r="AO28" s="85"/>
      <c r="AP28" s="131"/>
      <c r="AQ28" s="120"/>
    </row>
    <row r="29" spans="18:43">
      <c r="R29" s="91"/>
      <c r="S29" s="110"/>
      <c r="T29" s="110"/>
      <c r="U29" s="91"/>
      <c r="V29" s="91"/>
      <c r="W29" s="91"/>
      <c r="X29" s="91"/>
      <c r="Y29" s="91"/>
      <c r="Z29" s="91"/>
      <c r="AA29" s="91"/>
      <c r="AB29" s="91"/>
      <c r="AC29" s="91"/>
      <c r="AD29" s="91"/>
      <c r="AE29" s="91"/>
      <c r="AF29" s="91"/>
      <c r="AG29" s="91"/>
      <c r="AH29" s="91"/>
      <c r="AI29" s="14"/>
      <c r="AJ29" s="48"/>
      <c r="AK29" s="48"/>
      <c r="AL29" s="141"/>
      <c r="AM29" s="85"/>
      <c r="AN29" s="85"/>
      <c r="AO29" s="85"/>
      <c r="AP29" s="131"/>
      <c r="AQ29" s="120"/>
    </row>
    <row r="30" spans="18:43">
      <c r="R30" s="91"/>
      <c r="S30" s="110"/>
      <c r="T30" s="110"/>
      <c r="U30" s="91"/>
      <c r="V30" s="91"/>
      <c r="W30" s="91"/>
      <c r="X30" s="91"/>
      <c r="Y30" s="91"/>
      <c r="Z30" s="91"/>
      <c r="AA30" s="91"/>
      <c r="AB30" s="91"/>
      <c r="AC30" s="91"/>
      <c r="AD30" s="91"/>
      <c r="AE30" s="91"/>
      <c r="AF30" s="91"/>
      <c r="AG30" s="91"/>
      <c r="AH30" s="91"/>
      <c r="AI30" s="14"/>
      <c r="AJ30" s="48"/>
      <c r="AK30" s="48"/>
      <c r="AL30" s="141"/>
      <c r="AM30" s="85"/>
      <c r="AN30" s="85"/>
      <c r="AO30" s="85"/>
      <c r="AP30" s="131"/>
      <c r="AQ30" s="120"/>
    </row>
    <row r="31" spans="18:43">
      <c r="R31" s="91"/>
      <c r="S31" s="110"/>
      <c r="T31" s="110"/>
      <c r="U31" s="91"/>
      <c r="V31" s="91"/>
      <c r="W31" s="91"/>
      <c r="X31" s="91"/>
      <c r="Y31" s="91"/>
      <c r="Z31" s="91"/>
      <c r="AA31" s="91"/>
      <c r="AB31" s="91"/>
      <c r="AC31" s="91"/>
      <c r="AD31" s="91"/>
      <c r="AE31" s="91"/>
      <c r="AF31" s="91"/>
      <c r="AG31" s="91"/>
      <c r="AH31" s="91"/>
      <c r="AI31" s="14"/>
      <c r="AJ31" s="48"/>
      <c r="AK31" s="48"/>
      <c r="AL31" s="141"/>
      <c r="AM31" s="85"/>
      <c r="AN31" s="85"/>
      <c r="AO31" s="85"/>
      <c r="AP31" s="131"/>
      <c r="AQ31" s="120"/>
    </row>
    <row r="32" spans="18:43">
      <c r="R32" s="91"/>
      <c r="S32" s="110"/>
      <c r="T32" s="110"/>
      <c r="U32" s="91"/>
      <c r="V32" s="91"/>
      <c r="W32" s="91"/>
      <c r="X32" s="91"/>
      <c r="Y32" s="91"/>
      <c r="Z32" s="91"/>
      <c r="AA32" s="91"/>
      <c r="AB32" s="91"/>
      <c r="AC32" s="91"/>
      <c r="AD32" s="91"/>
      <c r="AE32" s="91"/>
      <c r="AF32" s="91"/>
      <c r="AG32" s="91"/>
      <c r="AH32" s="91"/>
      <c r="AI32" s="14"/>
      <c r="AJ32" s="48"/>
      <c r="AK32" s="48"/>
      <c r="AL32" s="141"/>
      <c r="AM32" s="85"/>
      <c r="AN32" s="85"/>
      <c r="AO32" s="85"/>
      <c r="AP32" s="131"/>
      <c r="AQ32" s="120"/>
    </row>
    <row r="33" spans="18:43">
      <c r="R33" s="91"/>
      <c r="S33" s="110"/>
      <c r="T33" s="110"/>
      <c r="U33" s="91"/>
      <c r="V33" s="91"/>
      <c r="W33" s="91"/>
      <c r="X33" s="91"/>
      <c r="Y33" s="91"/>
      <c r="Z33" s="91"/>
      <c r="AA33" s="91"/>
      <c r="AB33" s="91"/>
      <c r="AC33" s="91"/>
      <c r="AD33" s="91"/>
      <c r="AE33" s="91"/>
      <c r="AF33" s="91"/>
      <c r="AG33" s="91"/>
      <c r="AH33" s="91"/>
      <c r="AI33" s="14"/>
      <c r="AJ33" s="48"/>
      <c r="AK33" s="48"/>
      <c r="AL33" s="141"/>
      <c r="AM33" s="85"/>
      <c r="AN33" s="85"/>
      <c r="AO33" s="85"/>
      <c r="AP33" s="131"/>
      <c r="AQ33" s="120"/>
    </row>
    <row r="34" spans="18:43">
      <c r="R34" s="91"/>
      <c r="S34" s="110"/>
      <c r="T34" s="110"/>
      <c r="U34" s="91"/>
      <c r="V34" s="91"/>
      <c r="W34" s="91"/>
      <c r="X34" s="91"/>
      <c r="Y34" s="91"/>
      <c r="Z34" s="91"/>
      <c r="AA34" s="91"/>
      <c r="AB34" s="91"/>
      <c r="AC34" s="91"/>
      <c r="AD34" s="91"/>
      <c r="AE34" s="91"/>
      <c r="AF34" s="91"/>
      <c r="AG34" s="91"/>
      <c r="AH34" s="91"/>
      <c r="AI34" s="14"/>
      <c r="AJ34" s="48"/>
      <c r="AK34" s="48"/>
      <c r="AL34" s="141"/>
      <c r="AM34" s="85"/>
      <c r="AN34" s="85"/>
      <c r="AO34" s="85"/>
      <c r="AP34" s="131"/>
      <c r="AQ34" s="120"/>
    </row>
    <row r="35" spans="18:43">
      <c r="R35" s="91"/>
      <c r="S35" s="110"/>
      <c r="T35" s="110"/>
      <c r="U35" s="91"/>
      <c r="V35" s="91"/>
      <c r="W35" s="91"/>
      <c r="X35" s="91"/>
      <c r="Y35" s="91"/>
      <c r="Z35" s="91"/>
      <c r="AA35" s="91"/>
      <c r="AB35" s="91"/>
      <c r="AC35" s="91"/>
      <c r="AD35" s="91"/>
      <c r="AE35" s="91"/>
      <c r="AF35" s="91"/>
      <c r="AG35" s="91"/>
      <c r="AH35" s="91"/>
      <c r="AI35" s="14"/>
      <c r="AJ35" s="48"/>
      <c r="AK35" s="48"/>
      <c r="AL35" s="141"/>
      <c r="AM35" s="85"/>
      <c r="AN35" s="85"/>
      <c r="AO35" s="85"/>
      <c r="AP35" s="131"/>
      <c r="AQ35" s="120"/>
    </row>
    <row r="36" spans="18:43">
      <c r="R36" s="91"/>
      <c r="S36" s="110"/>
      <c r="T36" s="110"/>
      <c r="U36" s="91"/>
      <c r="V36" s="91"/>
      <c r="W36" s="91"/>
      <c r="X36" s="91"/>
      <c r="Y36" s="91"/>
      <c r="Z36" s="91"/>
      <c r="AA36" s="91"/>
      <c r="AB36" s="91"/>
      <c r="AC36" s="91"/>
      <c r="AD36" s="91"/>
      <c r="AE36" s="91"/>
      <c r="AF36" s="91"/>
      <c r="AG36" s="91"/>
      <c r="AH36" s="91"/>
      <c r="AI36" s="14"/>
      <c r="AJ36" s="48"/>
      <c r="AK36" s="48"/>
      <c r="AL36" s="141"/>
      <c r="AM36" s="85"/>
      <c r="AN36" s="85"/>
      <c r="AO36" s="85"/>
      <c r="AP36" s="131"/>
      <c r="AQ36" s="120"/>
    </row>
    <row r="37" spans="18:43">
      <c r="R37" s="91"/>
      <c r="S37" s="110"/>
      <c r="T37" s="110"/>
      <c r="U37" s="91"/>
      <c r="V37" s="91"/>
      <c r="W37" s="91"/>
      <c r="X37" s="91"/>
      <c r="Y37" s="91"/>
      <c r="Z37" s="91"/>
      <c r="AA37" s="91"/>
      <c r="AB37" s="91"/>
      <c r="AC37" s="91"/>
      <c r="AD37" s="91"/>
      <c r="AE37" s="91"/>
      <c r="AF37" s="91"/>
      <c r="AG37" s="91"/>
      <c r="AH37" s="91"/>
      <c r="AI37" s="14"/>
      <c r="AJ37" s="48"/>
      <c r="AK37" s="48"/>
      <c r="AL37" s="141"/>
      <c r="AM37" s="85"/>
      <c r="AN37" s="85"/>
      <c r="AO37" s="85"/>
      <c r="AP37" s="131"/>
      <c r="AQ37" s="120"/>
    </row>
    <row r="38" spans="18:43">
      <c r="R38" s="91"/>
      <c r="S38" s="110"/>
      <c r="T38" s="110"/>
      <c r="U38" s="91"/>
      <c r="V38" s="91"/>
      <c r="W38" s="91"/>
      <c r="X38" s="91"/>
      <c r="Y38" s="91"/>
      <c r="Z38" s="91"/>
      <c r="AA38" s="91"/>
      <c r="AB38" s="91"/>
      <c r="AC38" s="91"/>
      <c r="AD38" s="91"/>
      <c r="AE38" s="91"/>
      <c r="AF38" s="91"/>
      <c r="AG38" s="91"/>
      <c r="AH38" s="91"/>
      <c r="AI38" s="14"/>
      <c r="AJ38" s="48"/>
      <c r="AK38" s="48"/>
      <c r="AL38" s="141"/>
      <c r="AM38" s="85"/>
      <c r="AN38" s="85"/>
      <c r="AO38" s="85"/>
      <c r="AP38" s="131"/>
      <c r="AQ38" s="120"/>
    </row>
    <row r="39" spans="18:43">
      <c r="R39" s="91"/>
      <c r="S39" s="110"/>
      <c r="T39" s="110"/>
      <c r="U39" s="91"/>
      <c r="V39" s="91"/>
      <c r="W39" s="91"/>
      <c r="X39" s="91"/>
      <c r="Y39" s="91"/>
      <c r="Z39" s="91"/>
      <c r="AA39" s="91"/>
      <c r="AB39" s="91"/>
      <c r="AC39" s="91"/>
      <c r="AD39" s="91"/>
      <c r="AE39" s="91"/>
      <c r="AF39" s="91"/>
      <c r="AG39" s="91"/>
      <c r="AH39" s="91"/>
      <c r="AI39" s="14"/>
      <c r="AJ39" s="48"/>
      <c r="AK39" s="48"/>
      <c r="AL39" s="141"/>
      <c r="AM39" s="85"/>
      <c r="AN39" s="85"/>
      <c r="AO39" s="85"/>
      <c r="AP39" s="131"/>
      <c r="AQ39" s="120"/>
    </row>
    <row r="40" spans="18:43">
      <c r="R40" s="91"/>
      <c r="S40" s="110"/>
      <c r="T40" s="110"/>
      <c r="U40" s="91"/>
      <c r="V40" s="91"/>
      <c r="W40" s="91"/>
      <c r="X40" s="91"/>
      <c r="Y40" s="91"/>
      <c r="Z40" s="91"/>
      <c r="AA40" s="91"/>
      <c r="AB40" s="91"/>
      <c r="AC40" s="91"/>
      <c r="AD40" s="91"/>
      <c r="AE40" s="91"/>
      <c r="AF40" s="91"/>
      <c r="AG40" s="91"/>
      <c r="AH40" s="91"/>
      <c r="AI40" s="14"/>
      <c r="AJ40" s="48"/>
      <c r="AK40" s="48"/>
      <c r="AL40" s="141"/>
      <c r="AM40" s="85"/>
      <c r="AN40" s="85"/>
      <c r="AO40" s="85"/>
      <c r="AP40" s="131"/>
      <c r="AQ40" s="120"/>
    </row>
    <row r="41" spans="18:43">
      <c r="R41" s="91"/>
      <c r="S41" s="110"/>
      <c r="T41" s="110"/>
      <c r="U41" s="91"/>
      <c r="V41" s="91"/>
      <c r="W41" s="91"/>
      <c r="X41" s="91"/>
      <c r="Y41" s="91"/>
      <c r="Z41" s="91"/>
      <c r="AA41" s="91"/>
      <c r="AB41" s="91"/>
      <c r="AC41" s="91"/>
      <c r="AD41" s="91"/>
      <c r="AE41" s="91"/>
      <c r="AF41" s="91"/>
      <c r="AG41" s="91"/>
      <c r="AH41" s="91"/>
      <c r="AI41" s="14"/>
      <c r="AJ41" s="48"/>
      <c r="AK41" s="48"/>
      <c r="AL41" s="141"/>
      <c r="AM41" s="85"/>
      <c r="AN41" s="85"/>
      <c r="AO41" s="85"/>
      <c r="AP41" s="131"/>
      <c r="AQ41" s="120"/>
    </row>
    <row r="42" spans="18:43">
      <c r="R42" s="91"/>
      <c r="S42" s="110"/>
      <c r="T42" s="110"/>
      <c r="U42" s="91"/>
      <c r="V42" s="91"/>
      <c r="W42" s="91"/>
      <c r="X42" s="91"/>
      <c r="Y42" s="91"/>
      <c r="Z42" s="91"/>
      <c r="AA42" s="91"/>
      <c r="AB42" s="91"/>
      <c r="AC42" s="91"/>
      <c r="AD42" s="91"/>
      <c r="AE42" s="91"/>
      <c r="AF42" s="91"/>
      <c r="AG42" s="91"/>
      <c r="AH42" s="91"/>
      <c r="AI42" s="14"/>
      <c r="AJ42" s="48"/>
      <c r="AK42" s="48"/>
      <c r="AL42" s="141"/>
      <c r="AM42" s="85"/>
      <c r="AN42" s="85"/>
      <c r="AO42" s="85"/>
      <c r="AP42" s="131"/>
      <c r="AQ42" s="120"/>
    </row>
    <row r="43" spans="18:43">
      <c r="R43" s="91"/>
      <c r="S43" s="110"/>
      <c r="T43" s="110"/>
      <c r="U43" s="91"/>
      <c r="V43" s="91"/>
      <c r="W43" s="91"/>
      <c r="X43" s="91"/>
      <c r="Y43" s="91"/>
      <c r="Z43" s="91"/>
      <c r="AA43" s="91"/>
      <c r="AB43" s="91"/>
      <c r="AC43" s="91"/>
      <c r="AD43" s="91"/>
      <c r="AE43" s="91"/>
      <c r="AF43" s="91"/>
      <c r="AG43" s="91"/>
      <c r="AH43" s="91"/>
      <c r="AI43" s="14"/>
      <c r="AJ43" s="48"/>
      <c r="AK43" s="48"/>
      <c r="AL43" s="141"/>
      <c r="AM43" s="85"/>
      <c r="AN43" s="85"/>
      <c r="AO43" s="85"/>
      <c r="AP43" s="131"/>
      <c r="AQ43" s="120"/>
    </row>
    <row r="44" spans="18:43">
      <c r="R44" s="91"/>
      <c r="S44" s="110"/>
      <c r="T44" s="110"/>
      <c r="U44" s="91"/>
      <c r="V44" s="91"/>
      <c r="W44" s="91"/>
      <c r="X44" s="91"/>
      <c r="Y44" s="91"/>
      <c r="Z44" s="91"/>
      <c r="AA44" s="91"/>
      <c r="AB44" s="91"/>
      <c r="AC44" s="91"/>
      <c r="AD44" s="91"/>
      <c r="AE44" s="91"/>
      <c r="AF44" s="91"/>
      <c r="AG44" s="91"/>
      <c r="AH44" s="91"/>
      <c r="AI44" s="14"/>
      <c r="AJ44" s="48"/>
      <c r="AK44" s="48"/>
      <c r="AL44" s="141"/>
      <c r="AM44" s="85"/>
      <c r="AN44" s="85"/>
      <c r="AO44" s="85"/>
      <c r="AP44" s="131"/>
      <c r="AQ44" s="120"/>
    </row>
    <row r="45" spans="18:43">
      <c r="R45" s="91"/>
      <c r="S45" s="110"/>
      <c r="T45" s="110"/>
      <c r="U45" s="91"/>
      <c r="V45" s="91"/>
      <c r="W45" s="91"/>
      <c r="X45" s="91"/>
      <c r="Y45" s="91"/>
      <c r="Z45" s="91"/>
      <c r="AA45" s="91"/>
      <c r="AB45" s="91"/>
      <c r="AC45" s="91"/>
      <c r="AD45" s="91"/>
      <c r="AE45" s="91"/>
      <c r="AF45" s="91"/>
      <c r="AG45" s="91"/>
      <c r="AH45" s="91"/>
      <c r="AI45" s="14"/>
      <c r="AJ45" s="48"/>
      <c r="AK45" s="48"/>
      <c r="AL45" s="141"/>
      <c r="AM45" s="85"/>
      <c r="AN45" s="85"/>
      <c r="AO45" s="85"/>
      <c r="AP45" s="131"/>
      <c r="AQ45" s="120"/>
    </row>
    <row r="46" spans="18:43">
      <c r="R46" s="91"/>
      <c r="S46" s="110"/>
      <c r="T46" s="110"/>
      <c r="U46" s="91"/>
      <c r="V46" s="91"/>
      <c r="W46" s="91"/>
      <c r="X46" s="91"/>
      <c r="Y46" s="91"/>
      <c r="Z46" s="91"/>
      <c r="AA46" s="91"/>
      <c r="AB46" s="91"/>
      <c r="AC46" s="91"/>
      <c r="AD46" s="91"/>
      <c r="AE46" s="91"/>
      <c r="AF46" s="91"/>
      <c r="AG46" s="91"/>
      <c r="AH46" s="91"/>
      <c r="AI46" s="14"/>
      <c r="AJ46" s="48"/>
      <c r="AK46" s="48"/>
      <c r="AL46" s="141"/>
      <c r="AM46" s="85"/>
      <c r="AN46" s="85"/>
      <c r="AO46" s="85"/>
      <c r="AP46" s="131"/>
      <c r="AQ46" s="120"/>
    </row>
    <row r="47" spans="18:43">
      <c r="R47" s="91"/>
      <c r="S47" s="110"/>
      <c r="T47" s="110"/>
      <c r="U47" s="91"/>
      <c r="V47" s="91"/>
      <c r="W47" s="91"/>
      <c r="X47" s="91"/>
      <c r="Y47" s="91"/>
      <c r="Z47" s="91"/>
      <c r="AA47" s="91"/>
      <c r="AB47" s="91"/>
      <c r="AC47" s="91"/>
      <c r="AD47" s="91"/>
      <c r="AE47" s="91"/>
      <c r="AF47" s="91"/>
      <c r="AG47" s="91"/>
      <c r="AH47" s="91"/>
      <c r="AI47" s="14"/>
      <c r="AJ47" s="48"/>
      <c r="AK47" s="48"/>
      <c r="AL47" s="141"/>
      <c r="AM47" s="85"/>
      <c r="AN47" s="85"/>
      <c r="AO47" s="85"/>
      <c r="AP47" s="131"/>
      <c r="AQ47" s="120"/>
    </row>
    <row r="48" spans="18:43">
      <c r="R48" s="91"/>
      <c r="S48" s="110"/>
      <c r="T48" s="110"/>
      <c r="U48" s="91"/>
      <c r="V48" s="91"/>
      <c r="W48" s="91"/>
      <c r="X48" s="91"/>
      <c r="Y48" s="91"/>
      <c r="Z48" s="91"/>
      <c r="AA48" s="91"/>
      <c r="AB48" s="91"/>
      <c r="AC48" s="91"/>
      <c r="AD48" s="91"/>
      <c r="AE48" s="91"/>
      <c r="AF48" s="91"/>
      <c r="AG48" s="91"/>
      <c r="AH48" s="91"/>
      <c r="AI48" s="14"/>
      <c r="AJ48" s="48"/>
      <c r="AK48" s="48"/>
      <c r="AL48" s="141"/>
      <c r="AM48" s="85"/>
      <c r="AN48" s="85"/>
      <c r="AO48" s="85"/>
      <c r="AP48" s="131"/>
      <c r="AQ48" s="120"/>
    </row>
    <row r="49" spans="18:43">
      <c r="R49" s="91"/>
      <c r="S49" s="110"/>
      <c r="T49" s="110"/>
      <c r="U49" s="91"/>
      <c r="V49" s="91"/>
      <c r="W49" s="91"/>
      <c r="X49" s="91"/>
      <c r="Y49" s="91"/>
      <c r="Z49" s="91"/>
      <c r="AA49" s="91"/>
      <c r="AB49" s="91"/>
      <c r="AC49" s="91"/>
      <c r="AD49" s="91"/>
      <c r="AE49" s="91"/>
      <c r="AF49" s="91"/>
      <c r="AG49" s="91"/>
      <c r="AH49" s="91"/>
      <c r="AI49" s="14"/>
      <c r="AJ49" s="48"/>
      <c r="AK49" s="48"/>
      <c r="AL49" s="141"/>
      <c r="AM49" s="85"/>
      <c r="AN49" s="85"/>
      <c r="AO49" s="85"/>
      <c r="AP49" s="131"/>
      <c r="AQ49" s="120"/>
    </row>
    <row r="50" spans="18:43">
      <c r="R50" s="91"/>
      <c r="S50" s="110"/>
      <c r="T50" s="110"/>
      <c r="U50" s="91"/>
      <c r="V50" s="91"/>
      <c r="W50" s="91"/>
      <c r="X50" s="91"/>
      <c r="Y50" s="91"/>
      <c r="Z50" s="91"/>
      <c r="AA50" s="91"/>
      <c r="AB50" s="91"/>
      <c r="AC50" s="91"/>
      <c r="AD50" s="91"/>
      <c r="AE50" s="91"/>
      <c r="AF50" s="91"/>
      <c r="AG50" s="91"/>
      <c r="AH50" s="91"/>
      <c r="AI50" s="14"/>
      <c r="AJ50" s="48"/>
      <c r="AK50" s="48"/>
      <c r="AL50" s="141"/>
      <c r="AM50" s="85"/>
      <c r="AN50" s="85"/>
      <c r="AO50" s="85"/>
      <c r="AP50" s="131"/>
      <c r="AQ50" s="120"/>
    </row>
    <row r="51" spans="18:43">
      <c r="R51" s="91"/>
      <c r="S51" s="110"/>
      <c r="T51" s="110"/>
      <c r="U51" s="91"/>
      <c r="V51" s="91"/>
      <c r="W51" s="91"/>
      <c r="X51" s="91"/>
      <c r="Y51" s="91"/>
      <c r="Z51" s="91"/>
      <c r="AA51" s="91"/>
      <c r="AB51" s="91"/>
      <c r="AC51" s="91"/>
      <c r="AD51" s="91"/>
      <c r="AE51" s="91"/>
      <c r="AF51" s="91"/>
      <c r="AG51" s="91"/>
      <c r="AH51" s="91"/>
      <c r="AI51" s="14"/>
      <c r="AJ51" s="48"/>
      <c r="AK51" s="48"/>
      <c r="AL51" s="141"/>
      <c r="AM51" s="85"/>
      <c r="AN51" s="85"/>
      <c r="AO51" s="85"/>
      <c r="AP51" s="131"/>
      <c r="AQ51" s="120"/>
    </row>
    <row r="52" spans="18:43">
      <c r="R52" s="91"/>
      <c r="S52" s="110"/>
      <c r="T52" s="110"/>
      <c r="U52" s="91"/>
      <c r="V52" s="91"/>
      <c r="W52" s="91"/>
      <c r="X52" s="91"/>
      <c r="Y52" s="91"/>
      <c r="Z52" s="91"/>
      <c r="AA52" s="91"/>
      <c r="AB52" s="91"/>
      <c r="AC52" s="91"/>
      <c r="AD52" s="91"/>
      <c r="AE52" s="91"/>
      <c r="AF52" s="91"/>
      <c r="AG52" s="91"/>
      <c r="AH52" s="91"/>
      <c r="AI52" s="14"/>
      <c r="AJ52" s="48"/>
      <c r="AK52" s="48"/>
      <c r="AL52" s="141"/>
      <c r="AM52" s="85"/>
      <c r="AN52" s="85"/>
      <c r="AO52" s="85"/>
      <c r="AP52" s="131"/>
      <c r="AQ52" s="120"/>
    </row>
    <row r="53" spans="18:43">
      <c r="R53" s="91"/>
      <c r="S53" s="110"/>
      <c r="T53" s="110"/>
      <c r="U53" s="91"/>
      <c r="V53" s="91"/>
      <c r="W53" s="91"/>
      <c r="X53" s="91"/>
      <c r="Y53" s="91"/>
      <c r="Z53" s="91"/>
      <c r="AA53" s="91"/>
      <c r="AB53" s="91"/>
      <c r="AC53" s="91"/>
      <c r="AD53" s="91"/>
      <c r="AE53" s="91"/>
      <c r="AF53" s="91"/>
      <c r="AG53" s="91"/>
      <c r="AH53" s="91"/>
      <c r="AI53" s="14"/>
      <c r="AJ53" s="48"/>
      <c r="AK53" s="48"/>
      <c r="AL53" s="141"/>
      <c r="AM53" s="85"/>
      <c r="AN53" s="85"/>
      <c r="AO53" s="85"/>
      <c r="AP53" s="131"/>
      <c r="AQ53" s="120"/>
    </row>
    <row r="54" spans="18:43">
      <c r="R54" s="91"/>
      <c r="S54" s="110"/>
      <c r="T54" s="110"/>
      <c r="U54" s="91"/>
      <c r="V54" s="91"/>
      <c r="W54" s="91"/>
      <c r="X54" s="91"/>
      <c r="Y54" s="91"/>
      <c r="Z54" s="91"/>
      <c r="AA54" s="91"/>
      <c r="AB54" s="91"/>
      <c r="AC54" s="91"/>
      <c r="AD54" s="91"/>
      <c r="AE54" s="91"/>
      <c r="AF54" s="91"/>
      <c r="AG54" s="91"/>
      <c r="AH54" s="91"/>
      <c r="AI54" s="14"/>
      <c r="AJ54" s="48"/>
      <c r="AK54" s="48"/>
      <c r="AL54" s="141"/>
      <c r="AM54" s="85"/>
      <c r="AN54" s="85"/>
      <c r="AO54" s="85"/>
      <c r="AP54" s="131"/>
      <c r="AQ54" s="120"/>
    </row>
    <row r="55" spans="18:43">
      <c r="R55" s="91"/>
      <c r="S55" s="110"/>
      <c r="T55" s="110"/>
      <c r="U55" s="91"/>
      <c r="V55" s="91"/>
      <c r="W55" s="91"/>
      <c r="X55" s="91"/>
      <c r="Y55" s="91"/>
      <c r="Z55" s="91"/>
      <c r="AA55" s="91"/>
      <c r="AB55" s="91"/>
      <c r="AC55" s="91"/>
      <c r="AD55" s="91"/>
      <c r="AE55" s="91"/>
      <c r="AF55" s="91"/>
      <c r="AG55" s="91"/>
      <c r="AH55" s="91"/>
      <c r="AI55" s="14"/>
      <c r="AJ55" s="48"/>
      <c r="AK55" s="48"/>
      <c r="AL55" s="141"/>
      <c r="AM55" s="85"/>
      <c r="AN55" s="85"/>
      <c r="AO55" s="85"/>
      <c r="AP55" s="131"/>
      <c r="AQ55" s="120"/>
    </row>
    <row r="56" spans="18:43">
      <c r="R56" s="91"/>
      <c r="S56" s="110"/>
      <c r="T56" s="110"/>
      <c r="U56" s="91"/>
      <c r="V56" s="91"/>
      <c r="W56" s="91"/>
      <c r="X56" s="91"/>
      <c r="Y56" s="91"/>
      <c r="Z56" s="91"/>
      <c r="AA56" s="91"/>
      <c r="AB56" s="91"/>
      <c r="AC56" s="91"/>
      <c r="AD56" s="91"/>
      <c r="AE56" s="91"/>
      <c r="AF56" s="91"/>
      <c r="AG56" s="91"/>
      <c r="AH56" s="91"/>
      <c r="AI56" s="14"/>
      <c r="AJ56" s="48"/>
      <c r="AK56" s="48"/>
      <c r="AL56" s="141"/>
      <c r="AM56" s="85"/>
      <c r="AN56" s="85"/>
      <c r="AO56" s="85"/>
      <c r="AP56" s="131"/>
      <c r="AQ56" s="120"/>
    </row>
    <row r="57" spans="18:43">
      <c r="R57" s="91"/>
      <c r="S57" s="110"/>
      <c r="T57" s="110"/>
      <c r="U57" s="91"/>
      <c r="V57" s="91"/>
      <c r="W57" s="91"/>
      <c r="X57" s="91"/>
      <c r="Y57" s="91"/>
      <c r="Z57" s="91"/>
      <c r="AA57" s="91"/>
      <c r="AB57" s="91"/>
      <c r="AC57" s="91"/>
      <c r="AD57" s="91"/>
      <c r="AE57" s="91"/>
      <c r="AF57" s="91"/>
      <c r="AG57" s="91"/>
      <c r="AH57" s="91"/>
      <c r="AI57" s="14"/>
      <c r="AJ57" s="48"/>
      <c r="AK57" s="48"/>
      <c r="AL57" s="141"/>
      <c r="AM57" s="85"/>
      <c r="AN57" s="85"/>
      <c r="AO57" s="85"/>
      <c r="AP57" s="131"/>
      <c r="AQ57" s="120"/>
    </row>
    <row r="58" spans="18:43">
      <c r="R58" s="91"/>
      <c r="S58" s="110"/>
      <c r="T58" s="110"/>
      <c r="U58" s="91"/>
      <c r="V58" s="91"/>
      <c r="W58" s="91"/>
      <c r="X58" s="91"/>
      <c r="Y58" s="91"/>
      <c r="Z58" s="91"/>
      <c r="AA58" s="91"/>
      <c r="AB58" s="91"/>
      <c r="AC58" s="91"/>
      <c r="AD58" s="91"/>
      <c r="AE58" s="91"/>
      <c r="AF58" s="91"/>
      <c r="AG58" s="91"/>
      <c r="AH58" s="91"/>
      <c r="AI58" s="14"/>
      <c r="AJ58" s="48"/>
      <c r="AK58" s="48"/>
      <c r="AL58" s="141"/>
      <c r="AM58" s="85"/>
      <c r="AN58" s="85"/>
      <c r="AO58" s="85"/>
      <c r="AP58" s="131"/>
      <c r="AQ58" s="120"/>
    </row>
    <row r="59" spans="18:43">
      <c r="R59" s="91"/>
      <c r="S59" s="110"/>
      <c r="T59" s="110"/>
      <c r="U59" s="91"/>
      <c r="V59" s="91"/>
      <c r="W59" s="91"/>
      <c r="X59" s="91"/>
      <c r="Y59" s="91"/>
      <c r="Z59" s="91"/>
      <c r="AA59" s="91"/>
      <c r="AB59" s="91"/>
      <c r="AC59" s="91"/>
      <c r="AD59" s="91"/>
      <c r="AE59" s="91"/>
      <c r="AF59" s="91"/>
      <c r="AG59" s="91"/>
      <c r="AH59" s="91"/>
      <c r="AI59" s="14"/>
      <c r="AJ59" s="48"/>
      <c r="AK59" s="48"/>
      <c r="AL59" s="141"/>
      <c r="AM59" s="85"/>
      <c r="AN59" s="85"/>
      <c r="AO59" s="85"/>
      <c r="AP59" s="131"/>
      <c r="AQ59" s="120"/>
    </row>
    <row r="60" spans="18:43">
      <c r="R60" s="91"/>
      <c r="S60" s="110"/>
      <c r="T60" s="110"/>
      <c r="U60" s="91"/>
      <c r="V60" s="91"/>
      <c r="W60" s="91"/>
      <c r="X60" s="91"/>
      <c r="Y60" s="91"/>
      <c r="Z60" s="91"/>
      <c r="AA60" s="91"/>
      <c r="AB60" s="91"/>
      <c r="AC60" s="91"/>
      <c r="AD60" s="91"/>
      <c r="AE60" s="91"/>
      <c r="AF60" s="91"/>
      <c r="AG60" s="91"/>
      <c r="AH60" s="91"/>
      <c r="AI60" s="14"/>
      <c r="AJ60" s="48"/>
      <c r="AK60" s="48"/>
      <c r="AL60" s="141"/>
      <c r="AM60" s="85"/>
      <c r="AN60" s="85"/>
      <c r="AO60" s="85"/>
      <c r="AP60" s="131"/>
      <c r="AQ60" s="120"/>
    </row>
    <row r="61" spans="18:43">
      <c r="R61" s="91"/>
      <c r="S61" s="110"/>
      <c r="T61" s="110"/>
      <c r="U61" s="91"/>
      <c r="V61" s="91"/>
      <c r="W61" s="91"/>
      <c r="X61" s="91"/>
      <c r="Y61" s="91"/>
      <c r="Z61" s="91"/>
      <c r="AA61" s="91"/>
      <c r="AB61" s="91"/>
      <c r="AC61" s="91"/>
      <c r="AD61" s="91"/>
      <c r="AE61" s="91"/>
      <c r="AF61" s="91"/>
      <c r="AG61" s="91"/>
      <c r="AH61" s="91"/>
      <c r="AI61" s="14"/>
      <c r="AJ61" s="48"/>
      <c r="AK61" s="48"/>
      <c r="AL61" s="141"/>
      <c r="AM61" s="85"/>
      <c r="AN61" s="85"/>
      <c r="AO61" s="85"/>
      <c r="AP61" s="131"/>
      <c r="AQ61" s="120"/>
    </row>
    <row r="62" spans="18:43">
      <c r="R62" s="91"/>
      <c r="S62" s="110"/>
      <c r="T62" s="110"/>
      <c r="U62" s="91"/>
      <c r="V62" s="91"/>
      <c r="W62" s="91"/>
      <c r="X62" s="91"/>
      <c r="Y62" s="91"/>
      <c r="Z62" s="91"/>
      <c r="AA62" s="91"/>
      <c r="AB62" s="91"/>
      <c r="AC62" s="91"/>
      <c r="AD62" s="91"/>
      <c r="AE62" s="91"/>
      <c r="AF62" s="91"/>
      <c r="AG62" s="91"/>
      <c r="AH62" s="91"/>
      <c r="AI62" s="14"/>
      <c r="AJ62" s="48"/>
      <c r="AK62" s="48"/>
      <c r="AL62" s="141"/>
      <c r="AM62" s="85"/>
      <c r="AN62" s="85"/>
      <c r="AO62" s="85"/>
      <c r="AP62" s="131"/>
      <c r="AQ62" s="120"/>
    </row>
    <row r="63" spans="18:43">
      <c r="R63" s="91"/>
      <c r="S63" s="110"/>
      <c r="T63" s="110"/>
      <c r="U63" s="91"/>
      <c r="V63" s="91"/>
      <c r="W63" s="91"/>
      <c r="X63" s="91"/>
      <c r="Y63" s="91"/>
      <c r="Z63" s="91"/>
      <c r="AA63" s="91"/>
      <c r="AB63" s="91"/>
      <c r="AC63" s="91"/>
      <c r="AD63" s="91"/>
      <c r="AE63" s="91"/>
      <c r="AF63" s="91"/>
      <c r="AG63" s="91"/>
      <c r="AH63" s="91"/>
      <c r="AI63" s="14"/>
      <c r="AJ63" s="48"/>
      <c r="AK63" s="48"/>
      <c r="AL63" s="141"/>
      <c r="AM63" s="85"/>
      <c r="AN63" s="85"/>
      <c r="AO63" s="85"/>
      <c r="AP63" s="131"/>
      <c r="AQ63" s="120"/>
    </row>
    <row r="64" spans="18:43">
      <c r="R64" s="91"/>
      <c r="S64" s="110"/>
      <c r="T64" s="110"/>
      <c r="U64" s="91"/>
      <c r="V64" s="91"/>
      <c r="W64" s="91"/>
      <c r="X64" s="91"/>
      <c r="Y64" s="91"/>
      <c r="Z64" s="91"/>
      <c r="AA64" s="91"/>
      <c r="AB64" s="91"/>
      <c r="AC64" s="91"/>
      <c r="AD64" s="91"/>
      <c r="AE64" s="91"/>
      <c r="AF64" s="91"/>
      <c r="AG64" s="91"/>
      <c r="AH64" s="91"/>
      <c r="AI64" s="14"/>
      <c r="AJ64" s="48"/>
      <c r="AK64" s="48"/>
      <c r="AL64" s="141"/>
      <c r="AM64" s="85"/>
      <c r="AN64" s="85"/>
      <c r="AO64" s="85"/>
      <c r="AP64" s="131"/>
      <c r="AQ64" s="120"/>
    </row>
    <row r="65" spans="18:43">
      <c r="R65" s="91"/>
      <c r="S65" s="110"/>
      <c r="T65" s="110"/>
      <c r="U65" s="91"/>
      <c r="V65" s="91"/>
      <c r="W65" s="91"/>
      <c r="X65" s="91"/>
      <c r="Y65" s="91"/>
      <c r="Z65" s="91"/>
      <c r="AA65" s="91"/>
      <c r="AB65" s="91"/>
      <c r="AC65" s="91"/>
      <c r="AD65" s="91"/>
      <c r="AE65" s="91"/>
      <c r="AF65" s="91"/>
      <c r="AG65" s="91"/>
      <c r="AH65" s="91"/>
      <c r="AI65" s="14"/>
      <c r="AJ65" s="48"/>
      <c r="AK65" s="48"/>
      <c r="AL65" s="141"/>
      <c r="AM65" s="85"/>
      <c r="AN65" s="85"/>
      <c r="AO65" s="85"/>
      <c r="AP65" s="131"/>
      <c r="AQ65" s="120"/>
    </row>
    <row r="66" spans="18:43">
      <c r="R66" s="91"/>
      <c r="S66" s="110"/>
      <c r="T66" s="110"/>
      <c r="U66" s="91"/>
      <c r="V66" s="91"/>
      <c r="W66" s="91"/>
      <c r="X66" s="91"/>
      <c r="Y66" s="91"/>
      <c r="Z66" s="91"/>
      <c r="AA66" s="91"/>
      <c r="AB66" s="91"/>
      <c r="AC66" s="91"/>
      <c r="AD66" s="91"/>
      <c r="AE66" s="91"/>
      <c r="AF66" s="91"/>
      <c r="AG66" s="91"/>
      <c r="AH66" s="91"/>
      <c r="AI66" s="14"/>
      <c r="AJ66" s="48"/>
      <c r="AK66" s="48"/>
      <c r="AL66" s="141"/>
      <c r="AM66" s="85"/>
      <c r="AN66" s="85"/>
      <c r="AO66" s="85"/>
      <c r="AP66" s="131"/>
      <c r="AQ66" s="120"/>
    </row>
    <row r="67" spans="18:43">
      <c r="R67" s="91"/>
      <c r="S67" s="110"/>
      <c r="T67" s="110"/>
      <c r="U67" s="91"/>
      <c r="V67" s="91"/>
      <c r="W67" s="91"/>
      <c r="X67" s="91"/>
      <c r="Y67" s="91"/>
      <c r="Z67" s="91"/>
      <c r="AA67" s="91"/>
      <c r="AB67" s="91"/>
      <c r="AC67" s="91"/>
      <c r="AD67" s="91"/>
      <c r="AE67" s="91"/>
      <c r="AF67" s="91"/>
      <c r="AG67" s="91"/>
      <c r="AH67" s="91"/>
      <c r="AI67" s="14"/>
      <c r="AJ67" s="48"/>
      <c r="AK67" s="48"/>
      <c r="AL67" s="141"/>
      <c r="AM67" s="85"/>
      <c r="AN67" s="85"/>
      <c r="AO67" s="85"/>
      <c r="AP67" s="131"/>
      <c r="AQ67" s="120"/>
    </row>
    <row r="68" spans="18:43">
      <c r="R68" s="91"/>
      <c r="S68" s="110"/>
      <c r="T68" s="110"/>
      <c r="U68" s="91"/>
      <c r="V68" s="91"/>
      <c r="W68" s="91"/>
      <c r="X68" s="91"/>
      <c r="Y68" s="91"/>
      <c r="Z68" s="91"/>
      <c r="AA68" s="91"/>
      <c r="AB68" s="91"/>
      <c r="AC68" s="91"/>
      <c r="AD68" s="91"/>
      <c r="AE68" s="91"/>
      <c r="AF68" s="91"/>
      <c r="AG68" s="91"/>
      <c r="AH68" s="91"/>
      <c r="AI68" s="14"/>
      <c r="AJ68" s="48"/>
      <c r="AK68" s="48"/>
      <c r="AL68" s="141"/>
      <c r="AM68" s="85"/>
      <c r="AN68" s="85"/>
      <c r="AO68" s="85"/>
      <c r="AP68" s="131"/>
      <c r="AQ68" s="120"/>
    </row>
    <row r="69" spans="18:43">
      <c r="R69" s="91"/>
      <c r="S69" s="110"/>
      <c r="T69" s="110"/>
      <c r="U69" s="91"/>
      <c r="V69" s="91"/>
      <c r="W69" s="91"/>
      <c r="X69" s="91"/>
      <c r="Y69" s="91"/>
      <c r="Z69" s="91"/>
      <c r="AA69" s="91"/>
      <c r="AB69" s="91"/>
      <c r="AC69" s="91"/>
      <c r="AD69" s="91"/>
      <c r="AE69" s="91"/>
      <c r="AF69" s="91"/>
      <c r="AG69" s="91"/>
      <c r="AH69" s="91"/>
      <c r="AI69" s="14"/>
      <c r="AJ69" s="48"/>
      <c r="AK69" s="48"/>
      <c r="AL69" s="141"/>
      <c r="AM69" s="85"/>
      <c r="AN69" s="85"/>
      <c r="AO69" s="85"/>
      <c r="AP69" s="131"/>
      <c r="AQ69" s="120"/>
    </row>
    <row r="70" spans="18:43">
      <c r="R70" s="91"/>
      <c r="S70" s="110"/>
      <c r="T70" s="110"/>
      <c r="U70" s="91"/>
      <c r="V70" s="91"/>
      <c r="W70" s="91"/>
      <c r="X70" s="91"/>
      <c r="Y70" s="91"/>
      <c r="Z70" s="91"/>
      <c r="AA70" s="91"/>
      <c r="AB70" s="91"/>
      <c r="AC70" s="91"/>
      <c r="AD70" s="91"/>
      <c r="AE70" s="91"/>
      <c r="AF70" s="91"/>
      <c r="AG70" s="91"/>
      <c r="AH70" s="91"/>
      <c r="AI70" s="14"/>
      <c r="AJ70" s="48"/>
      <c r="AK70" s="48"/>
      <c r="AL70" s="141"/>
      <c r="AM70" s="85"/>
      <c r="AN70" s="85"/>
      <c r="AO70" s="85"/>
      <c r="AP70" s="131"/>
      <c r="AQ70" s="120"/>
    </row>
    <row r="71" spans="18:43">
      <c r="R71" s="91"/>
      <c r="S71" s="110"/>
      <c r="T71" s="110"/>
      <c r="U71" s="91"/>
      <c r="V71" s="91"/>
      <c r="W71" s="91"/>
      <c r="X71" s="91"/>
      <c r="Y71" s="91"/>
      <c r="Z71" s="91"/>
      <c r="AA71" s="91"/>
      <c r="AB71" s="91"/>
      <c r="AC71" s="91"/>
      <c r="AD71" s="91"/>
      <c r="AE71" s="91"/>
      <c r="AF71" s="91"/>
      <c r="AG71" s="91"/>
      <c r="AH71" s="91"/>
      <c r="AI71" s="14"/>
      <c r="AJ71" s="48"/>
      <c r="AK71" s="48"/>
      <c r="AL71" s="141"/>
      <c r="AM71" s="85"/>
      <c r="AN71" s="85"/>
      <c r="AO71" s="85"/>
      <c r="AP71" s="131"/>
      <c r="AQ71" s="120"/>
    </row>
    <row r="72" spans="18:43">
      <c r="R72" s="91"/>
      <c r="S72" s="110"/>
      <c r="T72" s="110"/>
      <c r="U72" s="91"/>
      <c r="V72" s="91"/>
      <c r="W72" s="91"/>
      <c r="X72" s="91"/>
      <c r="Y72" s="91"/>
      <c r="Z72" s="91"/>
      <c r="AA72" s="91"/>
      <c r="AB72" s="91"/>
      <c r="AC72" s="91"/>
      <c r="AD72" s="91"/>
      <c r="AE72" s="91"/>
      <c r="AF72" s="91"/>
      <c r="AG72" s="91"/>
      <c r="AH72" s="91"/>
      <c r="AI72" s="14"/>
      <c r="AJ72" s="48"/>
      <c r="AK72" s="48"/>
      <c r="AL72" s="141"/>
      <c r="AM72" s="85"/>
      <c r="AN72" s="85"/>
      <c r="AO72" s="85"/>
      <c r="AP72" s="131"/>
      <c r="AQ72" s="120"/>
    </row>
    <row r="73" spans="18:43">
      <c r="R73" s="91"/>
      <c r="S73" s="110"/>
      <c r="T73" s="110"/>
      <c r="U73" s="91"/>
      <c r="V73" s="91"/>
      <c r="W73" s="91"/>
      <c r="X73" s="91"/>
      <c r="Y73" s="91"/>
      <c r="Z73" s="91"/>
      <c r="AA73" s="91"/>
      <c r="AB73" s="91"/>
      <c r="AC73" s="91"/>
      <c r="AD73" s="91"/>
      <c r="AE73" s="91"/>
      <c r="AF73" s="91"/>
      <c r="AG73" s="91"/>
      <c r="AH73" s="91"/>
      <c r="AI73" s="14"/>
      <c r="AJ73" s="48"/>
      <c r="AK73" s="48"/>
      <c r="AL73" s="141"/>
      <c r="AM73" s="85"/>
      <c r="AN73" s="85"/>
      <c r="AO73" s="85"/>
      <c r="AP73" s="131"/>
      <c r="AQ73" s="120"/>
    </row>
    <row r="74" spans="18:43">
      <c r="R74" s="91"/>
      <c r="S74" s="110"/>
      <c r="T74" s="110"/>
      <c r="U74" s="91"/>
      <c r="V74" s="91"/>
      <c r="W74" s="91"/>
      <c r="X74" s="91"/>
      <c r="Y74" s="91"/>
      <c r="Z74" s="91"/>
      <c r="AA74" s="91"/>
      <c r="AB74" s="91"/>
      <c r="AC74" s="91"/>
      <c r="AD74" s="91"/>
      <c r="AE74" s="91"/>
      <c r="AF74" s="91"/>
      <c r="AG74" s="91"/>
      <c r="AH74" s="91"/>
      <c r="AI74" s="14"/>
      <c r="AJ74" s="48"/>
      <c r="AK74" s="48"/>
      <c r="AL74" s="141"/>
      <c r="AM74" s="85"/>
      <c r="AN74" s="85"/>
      <c r="AO74" s="85"/>
      <c r="AP74" s="131"/>
      <c r="AQ74" s="120"/>
    </row>
    <row r="75" spans="18:43">
      <c r="R75" s="91"/>
      <c r="S75" s="110"/>
      <c r="T75" s="110"/>
      <c r="U75" s="91"/>
      <c r="V75" s="91"/>
      <c r="W75" s="91"/>
      <c r="X75" s="91"/>
      <c r="Y75" s="91"/>
      <c r="Z75" s="91"/>
      <c r="AA75" s="91"/>
      <c r="AB75" s="91"/>
      <c r="AC75" s="91"/>
      <c r="AD75" s="91"/>
      <c r="AE75" s="91"/>
      <c r="AF75" s="91"/>
      <c r="AG75" s="91"/>
      <c r="AH75" s="91"/>
      <c r="AI75" s="14"/>
      <c r="AJ75" s="48"/>
      <c r="AK75" s="48"/>
      <c r="AL75" s="141"/>
      <c r="AM75" s="85"/>
      <c r="AN75" s="85"/>
      <c r="AO75" s="85"/>
      <c r="AP75" s="131"/>
      <c r="AQ75" s="120"/>
    </row>
    <row r="76" spans="18:43">
      <c r="R76" s="91"/>
      <c r="S76" s="110"/>
      <c r="T76" s="110"/>
      <c r="U76" s="91"/>
      <c r="V76" s="91"/>
      <c r="W76" s="91"/>
      <c r="X76" s="91"/>
      <c r="Y76" s="91"/>
      <c r="Z76" s="91"/>
      <c r="AA76" s="91"/>
      <c r="AB76" s="91"/>
      <c r="AC76" s="91"/>
      <c r="AD76" s="91"/>
      <c r="AE76" s="91"/>
      <c r="AF76" s="91"/>
      <c r="AG76" s="91"/>
      <c r="AH76" s="91"/>
      <c r="AI76" s="14"/>
      <c r="AJ76" s="48"/>
      <c r="AK76" s="48"/>
      <c r="AL76" s="141"/>
      <c r="AM76" s="85"/>
      <c r="AN76" s="85"/>
      <c r="AO76" s="85"/>
      <c r="AP76" s="131"/>
      <c r="AQ76" s="120"/>
    </row>
    <row r="77" spans="18:43">
      <c r="R77" s="91"/>
      <c r="S77" s="110"/>
      <c r="T77" s="110"/>
      <c r="U77" s="91"/>
      <c r="V77" s="91"/>
      <c r="W77" s="91"/>
      <c r="X77" s="91"/>
      <c r="Y77" s="91"/>
      <c r="Z77" s="91"/>
      <c r="AA77" s="91"/>
      <c r="AB77" s="91"/>
      <c r="AC77" s="91"/>
      <c r="AD77" s="91"/>
      <c r="AE77" s="91"/>
      <c r="AF77" s="91"/>
      <c r="AG77" s="91"/>
      <c r="AH77" s="91"/>
      <c r="AI77" s="14"/>
      <c r="AJ77" s="48"/>
      <c r="AK77" s="48"/>
      <c r="AL77" s="141"/>
      <c r="AM77" s="85"/>
      <c r="AN77" s="85"/>
      <c r="AO77" s="85"/>
      <c r="AP77" s="131"/>
      <c r="AQ77" s="120"/>
    </row>
    <row r="78" spans="18:43">
      <c r="R78" s="91"/>
      <c r="S78" s="110"/>
      <c r="T78" s="110"/>
      <c r="U78" s="91"/>
      <c r="V78" s="91"/>
      <c r="W78" s="91"/>
      <c r="X78" s="91"/>
      <c r="Y78" s="91"/>
      <c r="Z78" s="91"/>
      <c r="AA78" s="91"/>
      <c r="AB78" s="91"/>
      <c r="AC78" s="91"/>
      <c r="AD78" s="91"/>
      <c r="AE78" s="91"/>
      <c r="AF78" s="91"/>
      <c r="AG78" s="91"/>
      <c r="AH78" s="91"/>
      <c r="AI78" s="14"/>
      <c r="AJ78" s="48"/>
      <c r="AK78" s="48"/>
      <c r="AL78" s="141"/>
      <c r="AM78" s="85"/>
      <c r="AN78" s="85"/>
      <c r="AO78" s="85"/>
      <c r="AP78" s="131"/>
      <c r="AQ78" s="120"/>
    </row>
    <row r="79" spans="18:43">
      <c r="R79" s="91"/>
      <c r="S79" s="110"/>
      <c r="T79" s="110"/>
      <c r="U79" s="91"/>
      <c r="V79" s="91"/>
      <c r="W79" s="91"/>
      <c r="X79" s="91"/>
      <c r="Y79" s="91"/>
      <c r="Z79" s="91"/>
      <c r="AA79" s="91"/>
      <c r="AB79" s="91"/>
      <c r="AC79" s="91"/>
      <c r="AD79" s="91"/>
      <c r="AE79" s="91"/>
      <c r="AF79" s="91"/>
      <c r="AG79" s="91"/>
      <c r="AH79" s="91"/>
      <c r="AI79" s="14"/>
      <c r="AJ79" s="48"/>
      <c r="AK79" s="48"/>
      <c r="AL79" s="141"/>
      <c r="AM79" s="85"/>
      <c r="AN79" s="85"/>
      <c r="AO79" s="85"/>
      <c r="AP79" s="131"/>
      <c r="AQ79" s="120"/>
    </row>
    <row r="80" spans="18:43">
      <c r="R80" s="91"/>
      <c r="S80" s="110"/>
      <c r="T80" s="110"/>
      <c r="U80" s="91"/>
      <c r="V80" s="91"/>
      <c r="W80" s="91"/>
      <c r="X80" s="91"/>
      <c r="Y80" s="91"/>
      <c r="Z80" s="91"/>
      <c r="AA80" s="91"/>
      <c r="AB80" s="91"/>
      <c r="AC80" s="91"/>
      <c r="AD80" s="91"/>
      <c r="AE80" s="91"/>
      <c r="AF80" s="91"/>
      <c r="AG80" s="91"/>
      <c r="AH80" s="91"/>
      <c r="AI80" s="14"/>
      <c r="AJ80" s="48"/>
      <c r="AK80" s="48"/>
      <c r="AL80" s="141"/>
      <c r="AM80" s="85"/>
      <c r="AN80" s="85"/>
      <c r="AO80" s="85"/>
      <c r="AP80" s="131"/>
      <c r="AQ80" s="120"/>
    </row>
    <row r="81" spans="18:43">
      <c r="R81" s="91"/>
      <c r="S81" s="110"/>
      <c r="T81" s="110"/>
      <c r="U81" s="91"/>
      <c r="V81" s="91"/>
      <c r="W81" s="91"/>
      <c r="X81" s="91"/>
      <c r="Y81" s="91"/>
      <c r="Z81" s="91"/>
      <c r="AA81" s="91"/>
      <c r="AB81" s="91"/>
      <c r="AC81" s="91"/>
      <c r="AD81" s="91"/>
      <c r="AE81" s="91"/>
      <c r="AF81" s="91"/>
      <c r="AG81" s="91"/>
      <c r="AH81" s="91"/>
      <c r="AI81" s="14"/>
      <c r="AJ81" s="48"/>
      <c r="AK81" s="48"/>
      <c r="AL81" s="141"/>
      <c r="AM81" s="85"/>
      <c r="AN81" s="85"/>
      <c r="AO81" s="85"/>
      <c r="AP81" s="131"/>
      <c r="AQ81" s="120"/>
    </row>
    <row r="82" spans="18:43">
      <c r="R82" s="91"/>
      <c r="S82" s="110"/>
      <c r="T82" s="110"/>
      <c r="U82" s="91"/>
      <c r="V82" s="91"/>
      <c r="W82" s="91"/>
      <c r="X82" s="91"/>
      <c r="Y82" s="91"/>
      <c r="Z82" s="91"/>
      <c r="AA82" s="91"/>
      <c r="AB82" s="91"/>
      <c r="AC82" s="91"/>
      <c r="AD82" s="91"/>
      <c r="AE82" s="91"/>
      <c r="AF82" s="91"/>
      <c r="AG82" s="91"/>
      <c r="AH82" s="91"/>
      <c r="AI82" s="14"/>
      <c r="AJ82" s="48"/>
      <c r="AK82" s="48"/>
      <c r="AL82" s="141"/>
      <c r="AM82" s="85"/>
      <c r="AN82" s="85"/>
      <c r="AO82" s="85"/>
      <c r="AP82" s="131"/>
      <c r="AQ82" s="120"/>
    </row>
    <row r="83" spans="18:43">
      <c r="R83" s="91"/>
      <c r="S83" s="110"/>
      <c r="T83" s="110"/>
      <c r="U83" s="91"/>
      <c r="V83" s="91"/>
      <c r="W83" s="91"/>
      <c r="X83" s="91"/>
      <c r="Y83" s="91"/>
      <c r="Z83" s="91"/>
      <c r="AA83" s="91"/>
      <c r="AB83" s="91"/>
      <c r="AC83" s="91"/>
      <c r="AD83" s="91"/>
      <c r="AE83" s="91"/>
      <c r="AF83" s="91"/>
      <c r="AG83" s="91"/>
      <c r="AH83" s="91"/>
      <c r="AI83" s="14"/>
      <c r="AJ83" s="48"/>
      <c r="AK83" s="48"/>
      <c r="AL83" s="141"/>
      <c r="AM83" s="85"/>
      <c r="AN83" s="85"/>
      <c r="AO83" s="85"/>
      <c r="AP83" s="131"/>
      <c r="AQ83" s="120"/>
    </row>
    <row r="84" spans="18:43">
      <c r="R84" s="91"/>
      <c r="S84" s="110"/>
      <c r="T84" s="110"/>
      <c r="U84" s="91"/>
      <c r="V84" s="91"/>
      <c r="W84" s="91"/>
      <c r="X84" s="91"/>
      <c r="Y84" s="91"/>
      <c r="Z84" s="91"/>
      <c r="AA84" s="91"/>
      <c r="AB84" s="91"/>
      <c r="AC84" s="91"/>
      <c r="AD84" s="91"/>
      <c r="AE84" s="91"/>
      <c r="AF84" s="91"/>
      <c r="AG84" s="91"/>
      <c r="AH84" s="91"/>
      <c r="AI84" s="14"/>
      <c r="AJ84" s="48"/>
      <c r="AK84" s="48"/>
      <c r="AL84" s="141"/>
      <c r="AM84" s="85"/>
      <c r="AN84" s="85"/>
      <c r="AO84" s="85"/>
      <c r="AP84" s="131"/>
      <c r="AQ84" s="120"/>
    </row>
    <row r="85" spans="18:43">
      <c r="R85" s="91"/>
      <c r="S85" s="110"/>
      <c r="T85" s="110"/>
      <c r="U85" s="91"/>
      <c r="V85" s="91"/>
      <c r="W85" s="91"/>
      <c r="X85" s="91"/>
      <c r="Y85" s="91"/>
      <c r="Z85" s="91"/>
      <c r="AA85" s="91"/>
      <c r="AB85" s="91"/>
      <c r="AC85" s="91"/>
      <c r="AD85" s="91"/>
      <c r="AE85" s="91"/>
      <c r="AF85" s="91"/>
      <c r="AG85" s="91"/>
      <c r="AH85" s="91"/>
      <c r="AI85" s="14"/>
      <c r="AJ85" s="48"/>
      <c r="AK85" s="48"/>
      <c r="AL85" s="141"/>
      <c r="AM85" s="85"/>
      <c r="AN85" s="85"/>
      <c r="AO85" s="85"/>
      <c r="AP85" s="131"/>
      <c r="AQ85" s="120"/>
    </row>
    <row r="86" spans="18:43">
      <c r="R86" s="91"/>
      <c r="S86" s="110"/>
      <c r="T86" s="110"/>
      <c r="U86" s="91"/>
      <c r="V86" s="91"/>
      <c r="W86" s="91"/>
      <c r="X86" s="91"/>
      <c r="Y86" s="91"/>
      <c r="Z86" s="91"/>
      <c r="AA86" s="91"/>
      <c r="AB86" s="91"/>
      <c r="AC86" s="91"/>
      <c r="AD86" s="91"/>
      <c r="AE86" s="91"/>
      <c r="AF86" s="91"/>
      <c r="AG86" s="91"/>
      <c r="AH86" s="91"/>
      <c r="AI86" s="14"/>
      <c r="AJ86" s="48"/>
      <c r="AK86" s="48"/>
      <c r="AL86" s="141"/>
      <c r="AM86" s="85"/>
      <c r="AN86" s="85"/>
      <c r="AO86" s="85"/>
      <c r="AP86" s="131"/>
      <c r="AQ86" s="120"/>
    </row>
    <row r="87" spans="18:43">
      <c r="R87" s="91"/>
      <c r="S87" s="110"/>
      <c r="T87" s="110"/>
      <c r="U87" s="91"/>
      <c r="V87" s="91"/>
      <c r="W87" s="91"/>
      <c r="X87" s="91"/>
      <c r="Y87" s="91"/>
      <c r="Z87" s="91"/>
      <c r="AA87" s="91"/>
      <c r="AB87" s="91"/>
      <c r="AC87" s="91"/>
      <c r="AD87" s="91"/>
      <c r="AE87" s="91"/>
      <c r="AF87" s="91"/>
      <c r="AG87" s="91"/>
      <c r="AH87" s="91"/>
      <c r="AI87" s="14"/>
      <c r="AJ87" s="48"/>
      <c r="AK87" s="48"/>
      <c r="AL87" s="141"/>
      <c r="AM87" s="85"/>
      <c r="AN87" s="85"/>
      <c r="AO87" s="85"/>
      <c r="AP87" s="131"/>
      <c r="AQ87" s="120"/>
    </row>
    <row r="88" spans="18:43">
      <c r="R88" s="91"/>
      <c r="S88" s="110"/>
      <c r="T88" s="110"/>
      <c r="U88" s="91"/>
      <c r="V88" s="91"/>
      <c r="W88" s="91"/>
      <c r="X88" s="91"/>
      <c r="Y88" s="91"/>
      <c r="Z88" s="91"/>
      <c r="AA88" s="91"/>
      <c r="AB88" s="91"/>
      <c r="AC88" s="91"/>
      <c r="AD88" s="91"/>
      <c r="AE88" s="91"/>
      <c r="AF88" s="91"/>
      <c r="AG88" s="91"/>
      <c r="AH88" s="91"/>
      <c r="AI88" s="14"/>
      <c r="AJ88" s="48"/>
      <c r="AK88" s="48"/>
      <c r="AL88" s="141"/>
      <c r="AM88" s="85"/>
      <c r="AN88" s="85"/>
      <c r="AO88" s="85"/>
      <c r="AP88" s="131"/>
      <c r="AQ88" s="120"/>
    </row>
    <row r="89" spans="18:43">
      <c r="R89" s="91"/>
      <c r="S89" s="110"/>
      <c r="T89" s="110"/>
      <c r="U89" s="91"/>
      <c r="V89" s="91"/>
      <c r="W89" s="91"/>
      <c r="X89" s="91"/>
      <c r="Y89" s="91"/>
      <c r="Z89" s="91"/>
      <c r="AA89" s="91"/>
      <c r="AB89" s="91"/>
      <c r="AC89" s="91"/>
      <c r="AD89" s="91"/>
      <c r="AE89" s="91"/>
      <c r="AF89" s="91"/>
      <c r="AG89" s="91"/>
      <c r="AH89" s="91"/>
      <c r="AI89" s="14"/>
      <c r="AJ89" s="48"/>
      <c r="AK89" s="48"/>
      <c r="AL89" s="141"/>
      <c r="AM89" s="85"/>
      <c r="AN89" s="85"/>
      <c r="AO89" s="85"/>
      <c r="AP89" s="131"/>
      <c r="AQ89" s="120"/>
    </row>
    <row r="90" spans="18:43">
      <c r="R90" s="91"/>
      <c r="S90" s="110"/>
      <c r="T90" s="110"/>
      <c r="U90" s="91"/>
      <c r="V90" s="91"/>
      <c r="W90" s="91"/>
      <c r="X90" s="91"/>
      <c r="Y90" s="91"/>
      <c r="Z90" s="91"/>
      <c r="AA90" s="91"/>
      <c r="AB90" s="91"/>
      <c r="AC90" s="91"/>
      <c r="AD90" s="91"/>
      <c r="AE90" s="91"/>
      <c r="AF90" s="91"/>
      <c r="AG90" s="91"/>
      <c r="AH90" s="91"/>
      <c r="AI90" s="14"/>
      <c r="AJ90" s="48"/>
      <c r="AK90" s="48"/>
      <c r="AL90" s="141"/>
      <c r="AM90" s="85"/>
      <c r="AN90" s="85"/>
      <c r="AO90" s="85"/>
      <c r="AP90" s="131"/>
      <c r="AQ90" s="120"/>
    </row>
    <row r="91" spans="18:43">
      <c r="R91" s="91"/>
      <c r="S91" s="110"/>
      <c r="T91" s="110"/>
      <c r="U91" s="91"/>
      <c r="V91" s="91"/>
      <c r="W91" s="91"/>
      <c r="X91" s="91"/>
      <c r="Y91" s="91"/>
      <c r="Z91" s="91"/>
      <c r="AA91" s="91"/>
      <c r="AB91" s="91"/>
      <c r="AC91" s="91"/>
      <c r="AD91" s="91"/>
      <c r="AE91" s="91"/>
      <c r="AF91" s="91"/>
      <c r="AG91" s="91"/>
      <c r="AH91" s="91"/>
      <c r="AI91" s="14"/>
      <c r="AJ91" s="48"/>
      <c r="AK91" s="48"/>
      <c r="AL91" s="141"/>
      <c r="AM91" s="85"/>
      <c r="AN91" s="85"/>
      <c r="AO91" s="85"/>
      <c r="AP91" s="131"/>
      <c r="AQ91" s="120"/>
    </row>
    <row r="92" spans="18:43">
      <c r="R92" s="91"/>
      <c r="S92" s="110"/>
      <c r="T92" s="110"/>
      <c r="U92" s="91"/>
      <c r="V92" s="91"/>
      <c r="W92" s="91"/>
      <c r="X92" s="91"/>
      <c r="Y92" s="91"/>
      <c r="Z92" s="91"/>
      <c r="AA92" s="91"/>
      <c r="AB92" s="91"/>
      <c r="AC92" s="91"/>
      <c r="AD92" s="91"/>
      <c r="AE92" s="91"/>
      <c r="AF92" s="91"/>
      <c r="AG92" s="91"/>
      <c r="AH92" s="91"/>
      <c r="AI92" s="14"/>
      <c r="AJ92" s="48"/>
      <c r="AK92" s="48"/>
      <c r="AL92" s="141"/>
      <c r="AM92" s="85"/>
      <c r="AN92" s="85"/>
      <c r="AO92" s="85"/>
      <c r="AP92" s="131"/>
      <c r="AQ92" s="120"/>
    </row>
    <row r="93" spans="18:43">
      <c r="R93" s="91"/>
      <c r="S93" s="110"/>
      <c r="T93" s="110"/>
      <c r="U93" s="91"/>
      <c r="V93" s="91"/>
      <c r="W93" s="91"/>
      <c r="X93" s="91"/>
      <c r="Y93" s="91"/>
      <c r="Z93" s="91"/>
      <c r="AA93" s="91"/>
      <c r="AB93" s="91"/>
      <c r="AC93" s="91"/>
      <c r="AD93" s="91"/>
      <c r="AE93" s="91"/>
      <c r="AF93" s="91"/>
      <c r="AG93" s="91"/>
      <c r="AH93" s="91"/>
      <c r="AI93" s="14"/>
      <c r="AJ93" s="48"/>
      <c r="AK93" s="48"/>
      <c r="AL93" s="141"/>
      <c r="AM93" s="85"/>
      <c r="AN93" s="85"/>
      <c r="AO93" s="85"/>
      <c r="AP93" s="131"/>
      <c r="AQ93" s="120"/>
    </row>
    <row r="94" spans="18:43">
      <c r="R94" s="91"/>
      <c r="S94" s="110"/>
      <c r="T94" s="110"/>
      <c r="U94" s="91"/>
      <c r="V94" s="91"/>
      <c r="W94" s="91"/>
      <c r="X94" s="91"/>
      <c r="Y94" s="91"/>
      <c r="Z94" s="91"/>
      <c r="AA94" s="91"/>
      <c r="AB94" s="91"/>
      <c r="AC94" s="91"/>
      <c r="AD94" s="91"/>
      <c r="AE94" s="91"/>
      <c r="AF94" s="91"/>
      <c r="AG94" s="91"/>
      <c r="AH94" s="91"/>
      <c r="AI94" s="14"/>
      <c r="AJ94" s="48"/>
      <c r="AK94" s="48"/>
      <c r="AL94" s="141"/>
      <c r="AM94" s="85"/>
      <c r="AN94" s="85"/>
      <c r="AO94" s="85"/>
      <c r="AP94" s="131"/>
      <c r="AQ94" s="120"/>
    </row>
    <row r="95" spans="18:43">
      <c r="R95" s="91"/>
      <c r="S95" s="110"/>
      <c r="T95" s="110"/>
      <c r="U95" s="91"/>
      <c r="V95" s="91"/>
      <c r="W95" s="91"/>
      <c r="X95" s="91"/>
      <c r="Y95" s="91"/>
      <c r="Z95" s="91"/>
      <c r="AA95" s="91"/>
      <c r="AB95" s="91"/>
      <c r="AC95" s="91"/>
      <c r="AD95" s="91"/>
      <c r="AE95" s="91"/>
      <c r="AF95" s="91"/>
      <c r="AG95" s="91"/>
      <c r="AH95" s="91"/>
      <c r="AI95" s="14"/>
      <c r="AJ95" s="48"/>
      <c r="AK95" s="48"/>
      <c r="AL95" s="141"/>
      <c r="AM95" s="85"/>
      <c r="AN95" s="85"/>
      <c r="AO95" s="85"/>
      <c r="AP95" s="131"/>
      <c r="AQ95" s="120"/>
    </row>
    <row r="96" spans="18:43">
      <c r="R96" s="91"/>
      <c r="S96" s="110"/>
      <c r="T96" s="110"/>
      <c r="U96" s="91"/>
      <c r="V96" s="91"/>
      <c r="W96" s="91"/>
      <c r="X96" s="91"/>
      <c r="Y96" s="91"/>
      <c r="Z96" s="91"/>
      <c r="AA96" s="91"/>
      <c r="AB96" s="91"/>
      <c r="AC96" s="91"/>
      <c r="AD96" s="91"/>
      <c r="AE96" s="91"/>
      <c r="AF96" s="91"/>
      <c r="AG96" s="91"/>
      <c r="AH96" s="91"/>
      <c r="AI96" s="14"/>
      <c r="AJ96" s="48"/>
      <c r="AK96" s="48"/>
      <c r="AL96" s="141"/>
      <c r="AM96" s="85"/>
      <c r="AN96" s="85"/>
      <c r="AO96" s="85"/>
      <c r="AP96" s="131"/>
      <c r="AQ96" s="120"/>
    </row>
    <row r="97" spans="18:43">
      <c r="R97" s="91"/>
      <c r="S97" s="110"/>
      <c r="T97" s="110"/>
      <c r="U97" s="91"/>
      <c r="V97" s="91"/>
      <c r="W97" s="91"/>
      <c r="X97" s="91"/>
      <c r="Y97" s="91"/>
      <c r="Z97" s="91"/>
      <c r="AA97" s="91"/>
      <c r="AB97" s="91"/>
      <c r="AC97" s="91"/>
      <c r="AD97" s="91"/>
      <c r="AE97" s="91"/>
      <c r="AF97" s="91"/>
      <c r="AG97" s="91"/>
      <c r="AH97" s="91"/>
      <c r="AI97" s="14"/>
      <c r="AJ97" s="48"/>
      <c r="AK97" s="48"/>
      <c r="AL97" s="141"/>
      <c r="AM97" s="85"/>
      <c r="AN97" s="85"/>
      <c r="AO97" s="85"/>
      <c r="AP97" s="131"/>
      <c r="AQ97" s="120"/>
    </row>
    <row r="98" spans="18:43">
      <c r="R98" s="91"/>
      <c r="S98" s="110"/>
      <c r="T98" s="110"/>
      <c r="U98" s="91"/>
      <c r="V98" s="91"/>
      <c r="W98" s="91"/>
      <c r="X98" s="91"/>
      <c r="Y98" s="91"/>
      <c r="Z98" s="91"/>
      <c r="AA98" s="91"/>
      <c r="AB98" s="91"/>
      <c r="AC98" s="91"/>
      <c r="AD98" s="91"/>
      <c r="AE98" s="91"/>
      <c r="AF98" s="91"/>
      <c r="AG98" s="91"/>
      <c r="AH98" s="91"/>
      <c r="AI98" s="14"/>
      <c r="AJ98" s="48"/>
      <c r="AK98" s="48"/>
      <c r="AL98" s="141"/>
      <c r="AM98" s="85"/>
      <c r="AN98" s="85"/>
      <c r="AO98" s="85"/>
      <c r="AP98" s="131"/>
      <c r="AQ98" s="120"/>
    </row>
    <row r="99" spans="18:43">
      <c r="R99" s="91"/>
      <c r="S99" s="110"/>
      <c r="T99" s="110"/>
      <c r="U99" s="91"/>
      <c r="V99" s="91"/>
      <c r="W99" s="91"/>
      <c r="X99" s="91"/>
      <c r="Y99" s="91"/>
      <c r="Z99" s="91"/>
      <c r="AA99" s="91"/>
      <c r="AB99" s="91"/>
      <c r="AC99" s="91"/>
      <c r="AD99" s="91"/>
      <c r="AE99" s="91"/>
      <c r="AF99" s="91"/>
      <c r="AG99" s="91"/>
      <c r="AH99" s="91"/>
      <c r="AI99" s="14"/>
      <c r="AJ99" s="48"/>
      <c r="AK99" s="48"/>
      <c r="AL99" s="141"/>
      <c r="AM99" s="85"/>
      <c r="AN99" s="85"/>
      <c r="AO99" s="85"/>
      <c r="AP99" s="131"/>
      <c r="AQ99" s="120"/>
    </row>
    <row r="100" spans="18:43">
      <c r="R100" s="91"/>
      <c r="S100" s="110"/>
      <c r="T100" s="110"/>
      <c r="U100" s="91"/>
      <c r="V100" s="91"/>
      <c r="W100" s="91"/>
      <c r="X100" s="91"/>
      <c r="Y100" s="91"/>
      <c r="Z100" s="91"/>
      <c r="AA100" s="91"/>
      <c r="AB100" s="91"/>
      <c r="AC100" s="91"/>
      <c r="AD100" s="91"/>
      <c r="AE100" s="91"/>
      <c r="AF100" s="91"/>
      <c r="AG100" s="91"/>
      <c r="AH100" s="91"/>
      <c r="AI100" s="14"/>
      <c r="AJ100" s="48"/>
      <c r="AK100" s="48"/>
      <c r="AL100" s="141"/>
      <c r="AM100" s="85"/>
      <c r="AN100" s="85"/>
      <c r="AO100" s="85"/>
      <c r="AP100" s="131"/>
      <c r="AQ100" s="120"/>
    </row>
    <row r="101" spans="18:43">
      <c r="R101" s="91"/>
      <c r="S101" s="110"/>
      <c r="T101" s="110"/>
      <c r="U101" s="91"/>
      <c r="V101" s="91"/>
      <c r="W101" s="91"/>
      <c r="X101" s="91"/>
      <c r="Y101" s="91"/>
      <c r="Z101" s="91"/>
      <c r="AA101" s="91"/>
      <c r="AB101" s="91"/>
      <c r="AC101" s="91"/>
      <c r="AD101" s="91"/>
      <c r="AE101" s="91"/>
      <c r="AF101" s="91"/>
      <c r="AG101" s="91"/>
      <c r="AH101" s="91"/>
      <c r="AI101" s="14"/>
      <c r="AJ101" s="48"/>
      <c r="AK101" s="48"/>
      <c r="AL101" s="141"/>
      <c r="AM101" s="85"/>
      <c r="AN101" s="85"/>
      <c r="AO101" s="85"/>
      <c r="AP101" s="131"/>
      <c r="AQ101" s="120"/>
    </row>
    <row r="102" spans="18:43">
      <c r="R102" s="91"/>
      <c r="S102" s="110"/>
      <c r="T102" s="110"/>
      <c r="U102" s="91"/>
      <c r="V102" s="91"/>
      <c r="W102" s="91"/>
      <c r="X102" s="91"/>
      <c r="Y102" s="91"/>
      <c r="Z102" s="91"/>
      <c r="AA102" s="91"/>
      <c r="AB102" s="91"/>
      <c r="AC102" s="91"/>
      <c r="AD102" s="91"/>
      <c r="AE102" s="91"/>
      <c r="AF102" s="91"/>
      <c r="AG102" s="91"/>
      <c r="AH102" s="91"/>
      <c r="AI102" s="14"/>
      <c r="AJ102" s="48"/>
      <c r="AK102" s="48"/>
      <c r="AL102" s="141"/>
      <c r="AM102" s="85"/>
      <c r="AN102" s="85"/>
      <c r="AO102" s="85"/>
      <c r="AP102" s="131"/>
      <c r="AQ102" s="120"/>
    </row>
    <row r="103" spans="18:43">
      <c r="R103" s="91"/>
      <c r="S103" s="110"/>
      <c r="T103" s="110"/>
      <c r="U103" s="91"/>
      <c r="V103" s="91"/>
      <c r="W103" s="91"/>
      <c r="X103" s="91"/>
      <c r="Y103" s="91"/>
      <c r="Z103" s="91"/>
      <c r="AA103" s="91"/>
      <c r="AB103" s="91"/>
      <c r="AC103" s="91"/>
      <c r="AD103" s="91"/>
      <c r="AE103" s="91"/>
      <c r="AF103" s="91"/>
      <c r="AG103" s="91"/>
      <c r="AH103" s="91"/>
      <c r="AI103" s="14"/>
      <c r="AJ103" s="48"/>
      <c r="AK103" s="48"/>
      <c r="AL103" s="141"/>
      <c r="AM103" s="85"/>
      <c r="AN103" s="85"/>
      <c r="AO103" s="85"/>
      <c r="AP103" s="131"/>
      <c r="AQ103" s="120"/>
    </row>
    <row r="104" spans="18:43">
      <c r="R104" s="91"/>
      <c r="S104" s="110"/>
      <c r="T104" s="110"/>
      <c r="U104" s="91"/>
      <c r="V104" s="91"/>
      <c r="W104" s="91"/>
      <c r="X104" s="91"/>
      <c r="Y104" s="91"/>
      <c r="Z104" s="91"/>
      <c r="AA104" s="91"/>
      <c r="AB104" s="91"/>
      <c r="AC104" s="91"/>
      <c r="AD104" s="91"/>
      <c r="AE104" s="91"/>
      <c r="AF104" s="91"/>
      <c r="AG104" s="91"/>
      <c r="AH104" s="91"/>
      <c r="AI104" s="14"/>
      <c r="AJ104" s="48"/>
      <c r="AK104" s="48"/>
      <c r="AL104" s="141"/>
      <c r="AM104" s="85"/>
      <c r="AN104" s="85"/>
      <c r="AO104" s="85"/>
      <c r="AP104" s="131"/>
      <c r="AQ104" s="120"/>
    </row>
    <row r="105" spans="18:43">
      <c r="R105" s="91"/>
      <c r="S105" s="110"/>
      <c r="T105" s="110"/>
      <c r="U105" s="91"/>
      <c r="V105" s="91"/>
      <c r="W105" s="91"/>
      <c r="X105" s="91"/>
      <c r="Y105" s="91"/>
      <c r="Z105" s="91"/>
      <c r="AA105" s="91"/>
      <c r="AB105" s="91"/>
      <c r="AC105" s="91"/>
      <c r="AD105" s="91"/>
      <c r="AE105" s="91"/>
      <c r="AF105" s="91"/>
      <c r="AG105" s="91"/>
      <c r="AH105" s="91"/>
      <c r="AI105" s="14"/>
      <c r="AJ105" s="48"/>
      <c r="AK105" s="48"/>
      <c r="AL105" s="141"/>
      <c r="AM105" s="85"/>
      <c r="AN105" s="85"/>
      <c r="AO105" s="85"/>
      <c r="AP105" s="131"/>
      <c r="AQ105" s="120"/>
    </row>
    <row r="106" spans="18:43">
      <c r="R106" s="91"/>
      <c r="S106" s="110"/>
      <c r="T106" s="110"/>
      <c r="U106" s="91"/>
      <c r="V106" s="91"/>
      <c r="W106" s="91"/>
      <c r="X106" s="91"/>
      <c r="Y106" s="91"/>
      <c r="Z106" s="91"/>
      <c r="AA106" s="91"/>
      <c r="AB106" s="91"/>
      <c r="AC106" s="91"/>
      <c r="AD106" s="91"/>
      <c r="AE106" s="91"/>
      <c r="AF106" s="91"/>
      <c r="AG106" s="91"/>
      <c r="AH106" s="91"/>
      <c r="AI106" s="14"/>
      <c r="AJ106" s="48"/>
      <c r="AK106" s="48"/>
      <c r="AL106" s="141"/>
      <c r="AM106" s="85"/>
      <c r="AN106" s="85"/>
      <c r="AO106" s="85"/>
      <c r="AP106" s="131"/>
      <c r="AQ106" s="120"/>
    </row>
    <row r="107" spans="18:43">
      <c r="R107" s="91"/>
      <c r="S107" s="110"/>
      <c r="T107" s="110"/>
      <c r="U107" s="91"/>
      <c r="V107" s="91"/>
      <c r="W107" s="91"/>
      <c r="X107" s="91"/>
      <c r="Y107" s="91"/>
      <c r="Z107" s="91"/>
      <c r="AA107" s="91"/>
      <c r="AB107" s="91"/>
      <c r="AC107" s="91"/>
      <c r="AD107" s="91"/>
      <c r="AE107" s="91"/>
      <c r="AF107" s="91"/>
      <c r="AG107" s="91"/>
      <c r="AH107" s="91"/>
      <c r="AI107" s="14"/>
      <c r="AJ107" s="48"/>
      <c r="AK107" s="48"/>
      <c r="AL107" s="141"/>
      <c r="AM107" s="85"/>
      <c r="AN107" s="85"/>
      <c r="AO107" s="85"/>
      <c r="AP107" s="131"/>
      <c r="AQ107" s="120"/>
    </row>
    <row r="108" spans="18:43">
      <c r="R108" s="91"/>
      <c r="S108" s="110"/>
      <c r="T108" s="110"/>
      <c r="U108" s="91"/>
      <c r="V108" s="91"/>
      <c r="W108" s="91"/>
      <c r="X108" s="91"/>
      <c r="Y108" s="91"/>
      <c r="Z108" s="91"/>
      <c r="AA108" s="91"/>
      <c r="AB108" s="91"/>
      <c r="AC108" s="91"/>
      <c r="AD108" s="91"/>
      <c r="AE108" s="91"/>
      <c r="AF108" s="91"/>
      <c r="AG108" s="91"/>
      <c r="AH108" s="91"/>
      <c r="AI108" s="14"/>
      <c r="AJ108" s="48"/>
      <c r="AK108" s="48"/>
      <c r="AL108" s="141"/>
      <c r="AM108" s="85"/>
      <c r="AN108" s="85"/>
      <c r="AO108" s="85"/>
      <c r="AP108" s="131"/>
      <c r="AQ108" s="120"/>
    </row>
    <row r="109" spans="18:43">
      <c r="R109" s="91"/>
      <c r="S109" s="110"/>
      <c r="T109" s="110"/>
      <c r="U109" s="91"/>
      <c r="V109" s="91"/>
      <c r="W109" s="91"/>
      <c r="X109" s="91"/>
      <c r="Y109" s="91"/>
      <c r="Z109" s="91"/>
      <c r="AA109" s="91"/>
      <c r="AB109" s="91"/>
      <c r="AC109" s="91"/>
      <c r="AD109" s="91"/>
      <c r="AE109" s="91"/>
      <c r="AF109" s="91"/>
      <c r="AG109" s="91"/>
      <c r="AH109" s="91"/>
      <c r="AI109" s="14"/>
      <c r="AJ109" s="48"/>
      <c r="AK109" s="48"/>
      <c r="AL109" s="141"/>
      <c r="AM109" s="85"/>
      <c r="AN109" s="85"/>
      <c r="AO109" s="85"/>
      <c r="AP109" s="131"/>
      <c r="AQ109" s="120"/>
    </row>
    <row r="110" spans="18:43">
      <c r="R110" s="91"/>
      <c r="S110" s="110"/>
      <c r="T110" s="110"/>
      <c r="U110" s="91"/>
      <c r="V110" s="91"/>
      <c r="W110" s="91"/>
      <c r="X110" s="91"/>
      <c r="Y110" s="91"/>
      <c r="Z110" s="91"/>
      <c r="AA110" s="91"/>
      <c r="AB110" s="91"/>
      <c r="AC110" s="91"/>
      <c r="AD110" s="91"/>
      <c r="AE110" s="91"/>
      <c r="AF110" s="91"/>
      <c r="AG110" s="91"/>
      <c r="AH110" s="91"/>
      <c r="AI110" s="14"/>
      <c r="AJ110" s="48"/>
      <c r="AK110" s="48"/>
      <c r="AL110" s="141"/>
      <c r="AM110" s="85"/>
      <c r="AN110" s="85"/>
      <c r="AO110" s="85"/>
      <c r="AP110" s="131"/>
      <c r="AQ110" s="120"/>
    </row>
    <row r="111" spans="18:43">
      <c r="R111" s="91"/>
      <c r="S111" s="110"/>
      <c r="T111" s="110"/>
      <c r="U111" s="91"/>
      <c r="V111" s="91"/>
      <c r="W111" s="91"/>
      <c r="X111" s="91"/>
      <c r="Y111" s="91"/>
      <c r="Z111" s="91"/>
      <c r="AA111" s="91"/>
      <c r="AB111" s="91"/>
      <c r="AC111" s="91"/>
      <c r="AD111" s="91"/>
      <c r="AE111" s="91"/>
      <c r="AF111" s="91"/>
      <c r="AG111" s="91"/>
      <c r="AH111" s="91"/>
      <c r="AI111" s="14"/>
      <c r="AJ111" s="48"/>
      <c r="AK111" s="48"/>
      <c r="AL111" s="141"/>
      <c r="AM111" s="85"/>
      <c r="AN111" s="85"/>
      <c r="AO111" s="85"/>
      <c r="AP111" s="131"/>
      <c r="AQ111" s="120"/>
    </row>
    <row r="112" spans="18:43">
      <c r="R112" s="91"/>
      <c r="S112" s="110"/>
      <c r="T112" s="110"/>
      <c r="U112" s="91"/>
      <c r="V112" s="91"/>
      <c r="W112" s="91"/>
      <c r="X112" s="91"/>
      <c r="Y112" s="91"/>
      <c r="Z112" s="91"/>
      <c r="AA112" s="91"/>
      <c r="AB112" s="91"/>
      <c r="AC112" s="91"/>
      <c r="AD112" s="91"/>
      <c r="AE112" s="91"/>
      <c r="AF112" s="91"/>
      <c r="AG112" s="91"/>
      <c r="AH112" s="91"/>
      <c r="AI112" s="14"/>
      <c r="AJ112" s="48"/>
      <c r="AK112" s="48"/>
      <c r="AL112" s="141"/>
      <c r="AM112" s="85"/>
      <c r="AN112" s="85"/>
      <c r="AO112" s="85"/>
      <c r="AP112" s="131"/>
      <c r="AQ112" s="120"/>
    </row>
    <row r="113" spans="18:43">
      <c r="R113" s="91"/>
      <c r="S113" s="110"/>
      <c r="T113" s="110"/>
      <c r="U113" s="91"/>
      <c r="V113" s="91"/>
      <c r="W113" s="91"/>
      <c r="X113" s="91"/>
      <c r="Y113" s="91"/>
      <c r="Z113" s="91"/>
      <c r="AA113" s="91"/>
      <c r="AB113" s="91"/>
      <c r="AC113" s="91"/>
      <c r="AD113" s="91"/>
      <c r="AE113" s="91"/>
      <c r="AF113" s="91"/>
      <c r="AG113" s="91"/>
      <c r="AH113" s="91"/>
      <c r="AI113" s="14"/>
      <c r="AJ113" s="48"/>
      <c r="AK113" s="48"/>
      <c r="AL113" s="141"/>
      <c r="AM113" s="85"/>
      <c r="AN113" s="85"/>
      <c r="AO113" s="85"/>
      <c r="AP113" s="131"/>
      <c r="AQ113" s="120"/>
    </row>
    <row r="114" spans="18:43">
      <c r="R114" s="91"/>
      <c r="S114" s="110"/>
      <c r="T114" s="110"/>
      <c r="U114" s="91"/>
      <c r="V114" s="91"/>
      <c r="W114" s="91"/>
      <c r="X114" s="91"/>
      <c r="Y114" s="91"/>
      <c r="Z114" s="91"/>
      <c r="AA114" s="91"/>
      <c r="AB114" s="91"/>
      <c r="AC114" s="91"/>
      <c r="AD114" s="91"/>
      <c r="AE114" s="91"/>
      <c r="AF114" s="91"/>
      <c r="AG114" s="91"/>
      <c r="AH114" s="91"/>
      <c r="AI114" s="14"/>
      <c r="AJ114" s="48"/>
      <c r="AK114" s="48"/>
      <c r="AL114" s="141"/>
      <c r="AM114" s="85"/>
      <c r="AN114" s="85"/>
      <c r="AO114" s="85"/>
      <c r="AP114" s="131"/>
      <c r="AQ114" s="120"/>
    </row>
    <row r="115" spans="18:43">
      <c r="R115" s="91"/>
      <c r="S115" s="110"/>
      <c r="T115" s="110"/>
      <c r="U115" s="91"/>
      <c r="V115" s="91"/>
      <c r="W115" s="91"/>
      <c r="X115" s="91"/>
      <c r="Y115" s="91"/>
      <c r="Z115" s="91"/>
      <c r="AA115" s="91"/>
      <c r="AB115" s="91"/>
      <c r="AC115" s="91"/>
      <c r="AD115" s="91"/>
      <c r="AE115" s="91"/>
      <c r="AF115" s="91"/>
      <c r="AG115" s="91"/>
      <c r="AH115" s="91"/>
      <c r="AI115" s="14"/>
      <c r="AJ115" s="48"/>
      <c r="AK115" s="48"/>
      <c r="AL115" s="141"/>
      <c r="AM115" s="85"/>
      <c r="AN115" s="85"/>
      <c r="AO115" s="85"/>
      <c r="AP115" s="131"/>
      <c r="AQ115" s="120"/>
    </row>
    <row r="116" spans="18:43">
      <c r="R116" s="91"/>
      <c r="S116" s="110"/>
      <c r="T116" s="110"/>
      <c r="U116" s="91"/>
      <c r="V116" s="91"/>
      <c r="W116" s="91"/>
      <c r="X116" s="91"/>
      <c r="Y116" s="91"/>
      <c r="Z116" s="91"/>
      <c r="AA116" s="91"/>
      <c r="AB116" s="91"/>
      <c r="AC116" s="91"/>
      <c r="AD116" s="91"/>
      <c r="AE116" s="91"/>
      <c r="AF116" s="91"/>
      <c r="AG116" s="91"/>
      <c r="AH116" s="91"/>
      <c r="AI116" s="14"/>
      <c r="AJ116" s="48"/>
      <c r="AK116" s="48"/>
      <c r="AL116" s="141"/>
      <c r="AM116" s="85"/>
      <c r="AN116" s="85"/>
      <c r="AO116" s="85"/>
      <c r="AP116" s="131"/>
      <c r="AQ116" s="120"/>
    </row>
    <row r="117" spans="18:43">
      <c r="R117" s="91"/>
      <c r="S117" s="110"/>
      <c r="T117" s="110"/>
      <c r="U117" s="91"/>
      <c r="V117" s="91"/>
      <c r="W117" s="91"/>
      <c r="X117" s="91"/>
      <c r="Y117" s="91"/>
      <c r="Z117" s="91"/>
      <c r="AA117" s="91"/>
      <c r="AB117" s="91"/>
      <c r="AC117" s="91"/>
      <c r="AD117" s="91"/>
      <c r="AE117" s="91"/>
      <c r="AF117" s="91"/>
      <c r="AG117" s="91"/>
      <c r="AH117" s="91"/>
      <c r="AI117" s="14"/>
      <c r="AJ117" s="48"/>
      <c r="AK117" s="48"/>
      <c r="AL117" s="141"/>
      <c r="AM117" s="85"/>
      <c r="AN117" s="85"/>
      <c r="AO117" s="85"/>
      <c r="AP117" s="131"/>
      <c r="AQ117" s="120"/>
    </row>
    <row r="118" spans="18:43">
      <c r="R118" s="91"/>
      <c r="S118" s="110"/>
      <c r="T118" s="110"/>
      <c r="U118" s="91"/>
      <c r="V118" s="91"/>
      <c r="W118" s="91"/>
      <c r="X118" s="91"/>
      <c r="Y118" s="91"/>
      <c r="Z118" s="91"/>
      <c r="AA118" s="91"/>
      <c r="AB118" s="91"/>
      <c r="AC118" s="91"/>
      <c r="AD118" s="91"/>
      <c r="AE118" s="91"/>
      <c r="AF118" s="91"/>
      <c r="AG118" s="91"/>
      <c r="AH118" s="91"/>
      <c r="AI118" s="14"/>
      <c r="AJ118" s="48"/>
      <c r="AK118" s="48"/>
      <c r="AL118" s="141"/>
      <c r="AM118" s="85"/>
      <c r="AN118" s="85"/>
      <c r="AO118" s="85"/>
      <c r="AP118" s="131"/>
      <c r="AQ118" s="120"/>
    </row>
    <row r="119" spans="18:43">
      <c r="R119" s="91"/>
      <c r="S119" s="110"/>
      <c r="T119" s="110"/>
      <c r="U119" s="91"/>
      <c r="V119" s="91"/>
      <c r="W119" s="91"/>
      <c r="X119" s="91"/>
      <c r="Y119" s="91"/>
      <c r="Z119" s="91"/>
      <c r="AA119" s="91"/>
      <c r="AB119" s="91"/>
      <c r="AC119" s="91"/>
      <c r="AD119" s="91"/>
      <c r="AE119" s="91"/>
      <c r="AF119" s="91"/>
      <c r="AG119" s="91"/>
      <c r="AH119" s="91"/>
      <c r="AI119" s="14"/>
      <c r="AJ119" s="48"/>
      <c r="AK119" s="48"/>
      <c r="AL119" s="141"/>
      <c r="AM119" s="85"/>
      <c r="AN119" s="85"/>
      <c r="AO119" s="85"/>
      <c r="AP119" s="131"/>
      <c r="AQ119" s="120"/>
    </row>
    <row r="120" spans="18:43">
      <c r="R120" s="91"/>
      <c r="S120" s="110"/>
      <c r="T120" s="110"/>
      <c r="U120" s="91"/>
      <c r="V120" s="91"/>
      <c r="W120" s="91"/>
      <c r="X120" s="91"/>
      <c r="Y120" s="91"/>
      <c r="Z120" s="91"/>
      <c r="AA120" s="91"/>
      <c r="AB120" s="91"/>
      <c r="AC120" s="91"/>
      <c r="AD120" s="91"/>
      <c r="AE120" s="91"/>
      <c r="AF120" s="91"/>
      <c r="AG120" s="91"/>
      <c r="AH120" s="91"/>
      <c r="AI120" s="14"/>
      <c r="AJ120" s="48"/>
      <c r="AK120" s="48"/>
      <c r="AL120" s="141"/>
      <c r="AM120" s="85"/>
      <c r="AN120" s="85"/>
      <c r="AO120" s="85"/>
      <c r="AP120" s="131"/>
      <c r="AQ120" s="120"/>
    </row>
    <row r="121" spans="18:43">
      <c r="R121" s="91"/>
      <c r="S121" s="110"/>
      <c r="T121" s="110"/>
      <c r="U121" s="91"/>
      <c r="V121" s="91"/>
      <c r="W121" s="91"/>
      <c r="X121" s="91"/>
      <c r="Y121" s="91"/>
      <c r="Z121" s="91"/>
      <c r="AA121" s="91"/>
      <c r="AB121" s="91"/>
      <c r="AC121" s="91"/>
      <c r="AD121" s="91"/>
      <c r="AE121" s="91"/>
      <c r="AF121" s="91"/>
      <c r="AG121" s="91"/>
      <c r="AH121" s="91"/>
      <c r="AI121" s="14"/>
      <c r="AJ121" s="48"/>
      <c r="AK121" s="48"/>
      <c r="AL121" s="141"/>
      <c r="AM121" s="85"/>
      <c r="AN121" s="85"/>
      <c r="AO121" s="85"/>
      <c r="AP121" s="131"/>
      <c r="AQ121" s="120"/>
    </row>
    <row r="122" spans="18:43">
      <c r="R122" s="91"/>
      <c r="S122" s="110"/>
      <c r="T122" s="110"/>
      <c r="U122" s="91"/>
      <c r="V122" s="91"/>
      <c r="W122" s="91"/>
      <c r="X122" s="91"/>
      <c r="Y122" s="91"/>
      <c r="Z122" s="91"/>
      <c r="AA122" s="91"/>
      <c r="AB122" s="91"/>
      <c r="AC122" s="91"/>
      <c r="AD122" s="91"/>
      <c r="AE122" s="91"/>
      <c r="AF122" s="91"/>
      <c r="AG122" s="91"/>
      <c r="AH122" s="91"/>
      <c r="AI122" s="14"/>
      <c r="AJ122" s="48"/>
      <c r="AK122" s="48"/>
      <c r="AL122" s="141"/>
      <c r="AM122" s="85"/>
      <c r="AN122" s="85"/>
      <c r="AO122" s="85"/>
      <c r="AP122" s="131"/>
      <c r="AQ122" s="120"/>
    </row>
    <row r="123" spans="18:43">
      <c r="R123" s="91"/>
      <c r="S123" s="110"/>
      <c r="T123" s="110"/>
      <c r="U123" s="91"/>
      <c r="V123" s="91"/>
      <c r="W123" s="91"/>
      <c r="X123" s="91"/>
      <c r="Y123" s="91"/>
      <c r="Z123" s="91"/>
      <c r="AA123" s="91"/>
      <c r="AB123" s="91"/>
      <c r="AC123" s="91"/>
      <c r="AD123" s="91"/>
      <c r="AE123" s="91"/>
      <c r="AF123" s="91"/>
      <c r="AG123" s="91"/>
      <c r="AH123" s="91"/>
      <c r="AI123" s="14"/>
      <c r="AJ123" s="48"/>
      <c r="AK123" s="48"/>
      <c r="AL123" s="141"/>
      <c r="AM123" s="85"/>
      <c r="AN123" s="85"/>
      <c r="AO123" s="85"/>
      <c r="AP123" s="131"/>
      <c r="AQ123" s="120"/>
    </row>
    <row r="124" spans="18:43">
      <c r="R124" s="91"/>
      <c r="S124" s="110"/>
      <c r="T124" s="110"/>
      <c r="U124" s="91"/>
      <c r="V124" s="91"/>
      <c r="W124" s="91"/>
      <c r="X124" s="91"/>
      <c r="Y124" s="91"/>
      <c r="Z124" s="91"/>
      <c r="AA124" s="91"/>
      <c r="AB124" s="91"/>
      <c r="AC124" s="91"/>
      <c r="AD124" s="91"/>
      <c r="AE124" s="91"/>
      <c r="AF124" s="91"/>
      <c r="AG124" s="91"/>
      <c r="AH124" s="91"/>
      <c r="AI124" s="14"/>
      <c r="AJ124" s="48"/>
      <c r="AK124" s="48"/>
      <c r="AL124" s="141"/>
      <c r="AM124" s="85"/>
      <c r="AN124" s="85"/>
      <c r="AO124" s="85"/>
      <c r="AP124" s="131"/>
      <c r="AQ124" s="120"/>
    </row>
    <row r="125" spans="18:43">
      <c r="R125" s="91"/>
      <c r="S125" s="110"/>
      <c r="T125" s="110"/>
      <c r="U125" s="91"/>
      <c r="V125" s="91"/>
      <c r="W125" s="91"/>
      <c r="X125" s="91"/>
      <c r="Y125" s="91"/>
      <c r="Z125" s="91"/>
      <c r="AA125" s="91"/>
      <c r="AB125" s="91"/>
      <c r="AC125" s="91"/>
      <c r="AD125" s="91"/>
      <c r="AE125" s="91"/>
      <c r="AF125" s="91"/>
      <c r="AG125" s="91"/>
      <c r="AH125" s="91"/>
      <c r="AI125" s="14"/>
      <c r="AJ125" s="48"/>
      <c r="AK125" s="48"/>
      <c r="AL125" s="141"/>
      <c r="AM125" s="85"/>
      <c r="AN125" s="85"/>
      <c r="AO125" s="85"/>
      <c r="AP125" s="131"/>
      <c r="AQ125" s="120"/>
    </row>
    <row r="126" spans="18:43">
      <c r="R126" s="91"/>
      <c r="S126" s="110"/>
      <c r="T126" s="110"/>
      <c r="U126" s="91"/>
      <c r="V126" s="91"/>
      <c r="W126" s="91"/>
      <c r="X126" s="91"/>
      <c r="Y126" s="91"/>
      <c r="Z126" s="91"/>
      <c r="AA126" s="91"/>
      <c r="AB126" s="91"/>
      <c r="AC126" s="91"/>
      <c r="AD126" s="91"/>
      <c r="AE126" s="91"/>
      <c r="AF126" s="91"/>
      <c r="AG126" s="91"/>
      <c r="AH126" s="91"/>
      <c r="AI126" s="14"/>
      <c r="AJ126" s="48"/>
      <c r="AK126" s="48"/>
      <c r="AL126" s="141"/>
      <c r="AM126" s="85"/>
      <c r="AN126" s="85"/>
      <c r="AO126" s="85"/>
      <c r="AP126" s="131"/>
      <c r="AQ126" s="120"/>
    </row>
    <row r="127" spans="18:43">
      <c r="R127" s="91"/>
      <c r="S127" s="110"/>
      <c r="T127" s="110"/>
      <c r="U127" s="91"/>
      <c r="V127" s="91"/>
      <c r="W127" s="91"/>
      <c r="X127" s="91"/>
      <c r="Y127" s="91"/>
      <c r="Z127" s="91"/>
      <c r="AA127" s="91"/>
      <c r="AB127" s="91"/>
      <c r="AC127" s="91"/>
      <c r="AD127" s="91"/>
      <c r="AE127" s="91"/>
      <c r="AF127" s="91"/>
      <c r="AG127" s="91"/>
      <c r="AH127" s="91"/>
      <c r="AI127" s="14"/>
      <c r="AJ127" s="48"/>
      <c r="AK127" s="48"/>
      <c r="AL127" s="141"/>
      <c r="AM127" s="85"/>
      <c r="AN127" s="85"/>
      <c r="AO127" s="85"/>
      <c r="AP127" s="131"/>
      <c r="AQ127" s="120"/>
    </row>
    <row r="128" spans="18:43">
      <c r="R128" s="91"/>
      <c r="S128" s="110"/>
      <c r="T128" s="110"/>
      <c r="U128" s="91"/>
      <c r="V128" s="91"/>
      <c r="W128" s="91"/>
      <c r="X128" s="91"/>
      <c r="Y128" s="91"/>
      <c r="Z128" s="91"/>
      <c r="AA128" s="91"/>
      <c r="AB128" s="91"/>
      <c r="AC128" s="91"/>
      <c r="AD128" s="91"/>
      <c r="AE128" s="91"/>
      <c r="AF128" s="91"/>
      <c r="AG128" s="91"/>
      <c r="AH128" s="91"/>
      <c r="AI128" s="14"/>
      <c r="AJ128" s="48"/>
      <c r="AK128" s="48"/>
      <c r="AL128" s="141"/>
      <c r="AM128" s="85"/>
      <c r="AN128" s="85"/>
      <c r="AO128" s="85"/>
      <c r="AP128" s="131"/>
      <c r="AQ128" s="120"/>
    </row>
    <row r="129" spans="18:43">
      <c r="R129" s="91"/>
      <c r="S129" s="110"/>
      <c r="T129" s="110"/>
      <c r="U129" s="91"/>
      <c r="V129" s="91"/>
      <c r="W129" s="91"/>
      <c r="X129" s="91"/>
      <c r="Y129" s="91"/>
      <c r="Z129" s="91"/>
      <c r="AA129" s="91"/>
      <c r="AB129" s="91"/>
      <c r="AC129" s="91"/>
      <c r="AD129" s="91"/>
      <c r="AE129" s="91"/>
      <c r="AF129" s="91"/>
      <c r="AG129" s="91"/>
      <c r="AH129" s="91"/>
      <c r="AI129" s="14"/>
      <c r="AJ129" s="48"/>
      <c r="AK129" s="48"/>
      <c r="AL129" s="141"/>
      <c r="AM129" s="85"/>
      <c r="AN129" s="85"/>
      <c r="AO129" s="85"/>
      <c r="AP129" s="131"/>
      <c r="AQ129" s="120"/>
    </row>
    <row r="130" spans="18:43">
      <c r="R130" s="91"/>
      <c r="S130" s="110"/>
      <c r="T130" s="110"/>
      <c r="U130" s="91"/>
      <c r="V130" s="91"/>
      <c r="W130" s="91"/>
      <c r="X130" s="91"/>
      <c r="Y130" s="91"/>
      <c r="Z130" s="91"/>
      <c r="AA130" s="91"/>
      <c r="AB130" s="91"/>
      <c r="AC130" s="91"/>
      <c r="AD130" s="91"/>
      <c r="AE130" s="91"/>
      <c r="AF130" s="91"/>
      <c r="AG130" s="91"/>
      <c r="AH130" s="91"/>
      <c r="AI130" s="14"/>
      <c r="AJ130" s="48"/>
      <c r="AK130" s="48"/>
      <c r="AL130" s="141"/>
      <c r="AM130" s="85"/>
      <c r="AN130" s="85"/>
      <c r="AO130" s="85"/>
      <c r="AP130" s="131"/>
      <c r="AQ130" s="120"/>
    </row>
    <row r="131" spans="18:43">
      <c r="R131" s="91"/>
      <c r="S131" s="110"/>
      <c r="T131" s="110"/>
      <c r="U131" s="91"/>
      <c r="V131" s="91"/>
      <c r="W131" s="91"/>
      <c r="X131" s="91"/>
      <c r="Y131" s="91"/>
      <c r="Z131" s="91"/>
      <c r="AA131" s="91"/>
      <c r="AB131" s="91"/>
      <c r="AC131" s="91"/>
      <c r="AD131" s="91"/>
      <c r="AE131" s="91"/>
      <c r="AF131" s="91"/>
      <c r="AG131" s="91"/>
      <c r="AH131" s="91"/>
      <c r="AI131" s="14"/>
      <c r="AJ131" s="48"/>
      <c r="AK131" s="48"/>
      <c r="AL131" s="141"/>
      <c r="AM131" s="85"/>
      <c r="AN131" s="85"/>
      <c r="AO131" s="85"/>
      <c r="AP131" s="131"/>
      <c r="AQ131" s="120"/>
    </row>
    <row r="132" spans="18:43">
      <c r="R132" s="91"/>
      <c r="S132" s="110"/>
      <c r="T132" s="110"/>
      <c r="U132" s="91"/>
      <c r="V132" s="91"/>
      <c r="W132" s="91"/>
      <c r="X132" s="91"/>
      <c r="Y132" s="91"/>
      <c r="Z132" s="91"/>
      <c r="AA132" s="91"/>
      <c r="AB132" s="91"/>
      <c r="AC132" s="91"/>
      <c r="AD132" s="91"/>
      <c r="AE132" s="91"/>
      <c r="AF132" s="91"/>
      <c r="AG132" s="91"/>
      <c r="AH132" s="91"/>
      <c r="AI132" s="14"/>
      <c r="AJ132" s="48"/>
      <c r="AK132" s="48"/>
      <c r="AL132" s="141"/>
      <c r="AM132" s="85"/>
      <c r="AN132" s="85"/>
      <c r="AO132" s="85"/>
      <c r="AP132" s="131"/>
      <c r="AQ132" s="120"/>
    </row>
    <row r="133" spans="18:43">
      <c r="R133" s="91"/>
      <c r="S133" s="110"/>
      <c r="T133" s="110"/>
      <c r="U133" s="91"/>
      <c r="V133" s="91"/>
      <c r="W133" s="91"/>
      <c r="X133" s="91"/>
      <c r="Y133" s="91"/>
      <c r="Z133" s="91"/>
      <c r="AA133" s="91"/>
      <c r="AB133" s="91"/>
      <c r="AC133" s="91"/>
      <c r="AD133" s="91"/>
      <c r="AE133" s="91"/>
      <c r="AF133" s="91"/>
      <c r="AG133" s="91"/>
      <c r="AH133" s="91"/>
      <c r="AI133" s="14"/>
      <c r="AJ133" s="48"/>
      <c r="AK133" s="48"/>
      <c r="AL133" s="141"/>
      <c r="AM133" s="85"/>
      <c r="AN133" s="85"/>
      <c r="AO133" s="85"/>
      <c r="AP133" s="131"/>
      <c r="AQ133" s="120"/>
    </row>
    <row r="134" spans="18:43">
      <c r="R134" s="91"/>
      <c r="S134" s="110"/>
      <c r="T134" s="110"/>
      <c r="U134" s="91"/>
      <c r="V134" s="91"/>
      <c r="W134" s="91"/>
      <c r="X134" s="91"/>
      <c r="Y134" s="91"/>
      <c r="Z134" s="91"/>
      <c r="AA134" s="91"/>
      <c r="AB134" s="91"/>
      <c r="AC134" s="91"/>
      <c r="AD134" s="91"/>
      <c r="AE134" s="91"/>
      <c r="AF134" s="91"/>
      <c r="AG134" s="91"/>
      <c r="AH134" s="91"/>
      <c r="AI134" s="14"/>
      <c r="AJ134" s="48"/>
      <c r="AK134" s="48"/>
      <c r="AL134" s="141"/>
      <c r="AM134" s="85"/>
      <c r="AN134" s="85"/>
      <c r="AO134" s="85"/>
      <c r="AP134" s="131"/>
      <c r="AQ134" s="120"/>
    </row>
    <row r="135" spans="18:43">
      <c r="R135" s="91"/>
      <c r="S135" s="110"/>
      <c r="T135" s="110"/>
      <c r="U135" s="91"/>
      <c r="V135" s="91"/>
      <c r="W135" s="91"/>
      <c r="X135" s="91"/>
      <c r="Y135" s="91"/>
      <c r="Z135" s="91"/>
      <c r="AA135" s="91"/>
      <c r="AB135" s="91"/>
      <c r="AC135" s="91"/>
      <c r="AD135" s="91"/>
      <c r="AE135" s="91"/>
      <c r="AF135" s="91"/>
      <c r="AG135" s="91"/>
      <c r="AH135" s="91"/>
      <c r="AI135" s="14"/>
      <c r="AJ135" s="48"/>
      <c r="AK135" s="48"/>
      <c r="AL135" s="141"/>
      <c r="AM135" s="85"/>
      <c r="AN135" s="85"/>
      <c r="AO135" s="85"/>
      <c r="AP135" s="131"/>
      <c r="AQ135" s="120"/>
    </row>
    <row r="136" spans="18:43">
      <c r="R136" s="91"/>
      <c r="S136" s="110"/>
      <c r="T136" s="110"/>
      <c r="U136" s="91"/>
      <c r="V136" s="91"/>
      <c r="W136" s="91"/>
      <c r="X136" s="91"/>
      <c r="Y136" s="91"/>
      <c r="Z136" s="91"/>
      <c r="AA136" s="91"/>
      <c r="AB136" s="91"/>
      <c r="AC136" s="91"/>
      <c r="AD136" s="91"/>
      <c r="AE136" s="91"/>
      <c r="AF136" s="91"/>
      <c r="AG136" s="91"/>
      <c r="AH136" s="91"/>
      <c r="AI136" s="14"/>
      <c r="AJ136" s="48"/>
      <c r="AK136" s="48"/>
      <c r="AL136" s="141"/>
      <c r="AM136" s="85"/>
      <c r="AN136" s="85"/>
      <c r="AO136" s="85"/>
      <c r="AP136" s="131"/>
      <c r="AQ136" s="120"/>
    </row>
    <row r="137" spans="18:43">
      <c r="R137" s="91"/>
      <c r="S137" s="110"/>
      <c r="T137" s="110"/>
      <c r="U137" s="91"/>
      <c r="V137" s="91"/>
      <c r="W137" s="91"/>
      <c r="X137" s="91"/>
      <c r="Y137" s="91"/>
      <c r="Z137" s="91"/>
      <c r="AA137" s="91"/>
      <c r="AB137" s="91"/>
      <c r="AC137" s="91"/>
      <c r="AD137" s="91"/>
      <c r="AE137" s="91"/>
      <c r="AF137" s="91"/>
      <c r="AG137" s="91"/>
      <c r="AH137" s="91"/>
      <c r="AI137" s="14"/>
      <c r="AJ137" s="48"/>
      <c r="AK137" s="48"/>
      <c r="AL137" s="141"/>
      <c r="AM137" s="85"/>
      <c r="AN137" s="85"/>
      <c r="AO137" s="85"/>
      <c r="AP137" s="131"/>
      <c r="AQ137" s="120"/>
    </row>
    <row r="138" spans="18:43">
      <c r="R138" s="91"/>
      <c r="S138" s="110"/>
      <c r="T138" s="110"/>
      <c r="U138" s="91"/>
      <c r="V138" s="91"/>
      <c r="W138" s="91"/>
      <c r="X138" s="91"/>
      <c r="Y138" s="91"/>
      <c r="Z138" s="91"/>
      <c r="AA138" s="91"/>
      <c r="AB138" s="91"/>
      <c r="AC138" s="91"/>
      <c r="AD138" s="91"/>
      <c r="AE138" s="91"/>
      <c r="AF138" s="91"/>
      <c r="AG138" s="91"/>
      <c r="AH138" s="91"/>
      <c r="AI138" s="14"/>
      <c r="AJ138" s="48"/>
      <c r="AK138" s="48"/>
      <c r="AL138" s="141"/>
      <c r="AM138" s="85"/>
      <c r="AN138" s="85"/>
      <c r="AO138" s="85"/>
      <c r="AP138" s="131"/>
      <c r="AQ138" s="120"/>
    </row>
    <row r="139" spans="18:43">
      <c r="R139" s="91"/>
      <c r="S139" s="110"/>
      <c r="T139" s="110"/>
      <c r="U139" s="91"/>
      <c r="V139" s="91"/>
      <c r="W139" s="91"/>
      <c r="X139" s="91"/>
      <c r="Y139" s="91"/>
      <c r="Z139" s="91"/>
      <c r="AA139" s="91"/>
      <c r="AB139" s="91"/>
      <c r="AC139" s="91"/>
      <c r="AD139" s="91"/>
      <c r="AE139" s="91"/>
      <c r="AF139" s="91"/>
      <c r="AG139" s="91"/>
      <c r="AH139" s="91"/>
      <c r="AI139" s="14"/>
      <c r="AJ139" s="48"/>
      <c r="AK139" s="48"/>
      <c r="AL139" s="141"/>
      <c r="AM139" s="85"/>
      <c r="AN139" s="85"/>
      <c r="AO139" s="85"/>
      <c r="AP139" s="131"/>
      <c r="AQ139" s="120"/>
    </row>
    <row r="140" spans="18:43">
      <c r="R140" s="91"/>
      <c r="S140" s="110"/>
      <c r="T140" s="110"/>
      <c r="U140" s="91"/>
      <c r="V140" s="91"/>
      <c r="W140" s="91"/>
      <c r="X140" s="91"/>
      <c r="Y140" s="91"/>
      <c r="Z140" s="91"/>
      <c r="AA140" s="91"/>
      <c r="AB140" s="91"/>
      <c r="AC140" s="91"/>
      <c r="AD140" s="91"/>
      <c r="AE140" s="91"/>
      <c r="AF140" s="91"/>
      <c r="AG140" s="91"/>
      <c r="AH140" s="91"/>
      <c r="AI140" s="14"/>
      <c r="AJ140" s="48"/>
      <c r="AK140" s="48"/>
      <c r="AL140" s="141"/>
      <c r="AM140" s="85"/>
      <c r="AN140" s="85"/>
      <c r="AO140" s="85"/>
      <c r="AP140" s="131"/>
      <c r="AQ140" s="120"/>
    </row>
    <row r="141" spans="18:43">
      <c r="R141" s="91"/>
      <c r="S141" s="110"/>
      <c r="T141" s="110"/>
      <c r="U141" s="91"/>
      <c r="V141" s="91"/>
      <c r="W141" s="91"/>
      <c r="X141" s="91"/>
      <c r="Y141" s="91"/>
      <c r="Z141" s="91"/>
      <c r="AA141" s="91"/>
      <c r="AB141" s="91"/>
      <c r="AC141" s="91"/>
      <c r="AD141" s="91"/>
      <c r="AE141" s="91"/>
      <c r="AF141" s="91"/>
      <c r="AG141" s="91"/>
      <c r="AH141" s="91"/>
      <c r="AI141" s="14"/>
      <c r="AJ141" s="48"/>
      <c r="AK141" s="48"/>
      <c r="AL141" s="141"/>
      <c r="AM141" s="85"/>
      <c r="AN141" s="85"/>
      <c r="AO141" s="85"/>
      <c r="AP141" s="131"/>
      <c r="AQ141" s="120"/>
    </row>
    <row r="142" spans="18:43">
      <c r="R142" s="91"/>
      <c r="S142" s="110"/>
      <c r="T142" s="110"/>
      <c r="U142" s="91"/>
      <c r="V142" s="91"/>
      <c r="W142" s="91"/>
      <c r="X142" s="91"/>
      <c r="Y142" s="91"/>
      <c r="Z142" s="91"/>
      <c r="AA142" s="91"/>
      <c r="AB142" s="91"/>
      <c r="AC142" s="91"/>
      <c r="AD142" s="91"/>
      <c r="AE142" s="91"/>
      <c r="AF142" s="91"/>
      <c r="AG142" s="91"/>
      <c r="AH142" s="91"/>
      <c r="AI142" s="14"/>
      <c r="AJ142" s="48"/>
      <c r="AK142" s="48"/>
      <c r="AL142" s="141"/>
      <c r="AM142" s="85"/>
      <c r="AN142" s="85"/>
      <c r="AO142" s="85"/>
      <c r="AP142" s="131"/>
      <c r="AQ142" s="120"/>
    </row>
    <row r="143" spans="18:43">
      <c r="R143" s="91"/>
      <c r="S143" s="110"/>
      <c r="T143" s="110"/>
      <c r="U143" s="91"/>
      <c r="V143" s="91"/>
      <c r="W143" s="91"/>
      <c r="X143" s="91"/>
      <c r="Y143" s="91"/>
      <c r="Z143" s="91"/>
      <c r="AA143" s="91"/>
      <c r="AB143" s="91"/>
      <c r="AC143" s="91"/>
      <c r="AD143" s="91"/>
      <c r="AE143" s="91"/>
      <c r="AF143" s="91"/>
      <c r="AG143" s="91"/>
      <c r="AH143" s="91"/>
      <c r="AI143" s="14"/>
      <c r="AJ143" s="48"/>
      <c r="AK143" s="48"/>
      <c r="AL143" s="141"/>
      <c r="AM143" s="85"/>
      <c r="AN143" s="85"/>
      <c r="AO143" s="85"/>
      <c r="AP143" s="131"/>
      <c r="AQ143" s="120"/>
    </row>
    <row r="144" spans="18:43">
      <c r="R144" s="91"/>
      <c r="S144" s="110"/>
      <c r="T144" s="110"/>
      <c r="U144" s="91"/>
      <c r="V144" s="91"/>
      <c r="W144" s="91"/>
      <c r="X144" s="91"/>
      <c r="Y144" s="91"/>
      <c r="Z144" s="91"/>
      <c r="AA144" s="91"/>
      <c r="AB144" s="91"/>
      <c r="AC144" s="91"/>
      <c r="AD144" s="91"/>
      <c r="AE144" s="91"/>
      <c r="AF144" s="91"/>
      <c r="AG144" s="91"/>
      <c r="AH144" s="91"/>
      <c r="AI144" s="14"/>
      <c r="AJ144" s="48"/>
      <c r="AK144" s="48"/>
      <c r="AL144" s="141"/>
      <c r="AM144" s="85"/>
      <c r="AN144" s="85"/>
      <c r="AO144" s="85"/>
      <c r="AP144" s="131"/>
      <c r="AQ144" s="120"/>
    </row>
    <row r="145" spans="18:43">
      <c r="R145" s="91"/>
      <c r="S145" s="110"/>
      <c r="T145" s="110"/>
      <c r="U145" s="91"/>
      <c r="V145" s="91"/>
      <c r="W145" s="91"/>
      <c r="X145" s="91"/>
      <c r="Y145" s="91"/>
      <c r="Z145" s="91"/>
      <c r="AA145" s="91"/>
      <c r="AB145" s="91"/>
      <c r="AC145" s="91"/>
      <c r="AD145" s="91"/>
      <c r="AE145" s="91"/>
      <c r="AF145" s="91"/>
      <c r="AG145" s="91"/>
      <c r="AH145" s="91"/>
      <c r="AI145" s="14"/>
      <c r="AJ145" s="48"/>
      <c r="AK145" s="48"/>
      <c r="AL145" s="141"/>
      <c r="AM145" s="85"/>
      <c r="AN145" s="85"/>
      <c r="AO145" s="85"/>
      <c r="AP145" s="131"/>
      <c r="AQ145" s="120"/>
    </row>
    <row r="146" spans="18:43">
      <c r="R146" s="91"/>
      <c r="S146" s="110"/>
      <c r="T146" s="110"/>
      <c r="U146" s="91"/>
      <c r="V146" s="91"/>
      <c r="W146" s="91"/>
      <c r="X146" s="91"/>
      <c r="Y146" s="91"/>
      <c r="Z146" s="91"/>
      <c r="AA146" s="91"/>
      <c r="AB146" s="91"/>
      <c r="AC146" s="91"/>
      <c r="AD146" s="91"/>
      <c r="AE146" s="91"/>
      <c r="AF146" s="91"/>
      <c r="AG146" s="91"/>
      <c r="AH146" s="91"/>
      <c r="AI146" s="14"/>
      <c r="AJ146" s="48"/>
      <c r="AK146" s="48"/>
      <c r="AL146" s="141"/>
      <c r="AM146" s="85"/>
      <c r="AN146" s="85"/>
      <c r="AO146" s="85"/>
      <c r="AP146" s="131"/>
      <c r="AQ146" s="120"/>
    </row>
    <row r="147" spans="18:43">
      <c r="R147" s="91"/>
      <c r="S147" s="110"/>
      <c r="T147" s="110"/>
      <c r="U147" s="91"/>
      <c r="V147" s="91"/>
      <c r="W147" s="91"/>
      <c r="X147" s="91"/>
      <c r="Y147" s="91"/>
      <c r="Z147" s="91"/>
      <c r="AA147" s="91"/>
      <c r="AB147" s="91"/>
      <c r="AC147" s="91"/>
      <c r="AD147" s="91"/>
      <c r="AE147" s="91"/>
      <c r="AF147" s="91"/>
      <c r="AG147" s="91"/>
      <c r="AH147" s="91"/>
      <c r="AI147" s="14"/>
      <c r="AJ147" s="48"/>
      <c r="AK147" s="48"/>
      <c r="AL147" s="141"/>
      <c r="AM147" s="85"/>
      <c r="AN147" s="85"/>
      <c r="AO147" s="85"/>
      <c r="AP147" s="131"/>
      <c r="AQ147" s="120"/>
    </row>
    <row r="148" spans="18:43">
      <c r="R148" s="91"/>
      <c r="S148" s="110"/>
      <c r="T148" s="110"/>
      <c r="U148" s="91"/>
      <c r="V148" s="91"/>
      <c r="W148" s="91"/>
      <c r="X148" s="91"/>
      <c r="Y148" s="91"/>
      <c r="Z148" s="91"/>
      <c r="AA148" s="91"/>
      <c r="AB148" s="91"/>
      <c r="AC148" s="91"/>
      <c r="AD148" s="91"/>
      <c r="AE148" s="91"/>
      <c r="AF148" s="91"/>
      <c r="AG148" s="91"/>
      <c r="AH148" s="91"/>
      <c r="AI148" s="14"/>
      <c r="AJ148" s="48"/>
      <c r="AK148" s="48"/>
      <c r="AL148" s="141"/>
      <c r="AM148" s="85"/>
      <c r="AN148" s="85"/>
      <c r="AO148" s="85"/>
      <c r="AP148" s="131"/>
      <c r="AQ148" s="120"/>
    </row>
    <row r="149" spans="18:43">
      <c r="R149" s="91"/>
      <c r="S149" s="110"/>
      <c r="T149" s="110"/>
      <c r="U149" s="91"/>
      <c r="V149" s="91"/>
      <c r="W149" s="91"/>
      <c r="X149" s="91"/>
      <c r="Y149" s="91"/>
      <c r="Z149" s="91"/>
      <c r="AA149" s="91"/>
      <c r="AB149" s="91"/>
      <c r="AC149" s="91"/>
      <c r="AD149" s="91"/>
      <c r="AE149" s="91"/>
      <c r="AF149" s="91"/>
      <c r="AG149" s="91"/>
      <c r="AH149" s="91"/>
      <c r="AI149" s="14"/>
      <c r="AJ149" s="48"/>
      <c r="AK149" s="48"/>
      <c r="AL149" s="141"/>
      <c r="AM149" s="85"/>
      <c r="AN149" s="85"/>
      <c r="AO149" s="85"/>
      <c r="AP149" s="131"/>
      <c r="AQ149" s="120"/>
    </row>
    <row r="150" spans="18:43">
      <c r="R150" s="91"/>
      <c r="S150" s="110"/>
      <c r="T150" s="110"/>
      <c r="U150" s="91"/>
      <c r="V150" s="91"/>
      <c r="W150" s="91"/>
      <c r="X150" s="91"/>
      <c r="Y150" s="91"/>
      <c r="Z150" s="91"/>
      <c r="AA150" s="91"/>
      <c r="AB150" s="91"/>
      <c r="AC150" s="91"/>
      <c r="AD150" s="91"/>
      <c r="AE150" s="91"/>
      <c r="AF150" s="91"/>
      <c r="AG150" s="91"/>
      <c r="AH150" s="91"/>
      <c r="AI150" s="14"/>
      <c r="AJ150" s="48"/>
      <c r="AK150" s="48"/>
      <c r="AL150" s="141"/>
      <c r="AM150" s="85"/>
      <c r="AN150" s="85"/>
      <c r="AO150" s="85"/>
      <c r="AP150" s="131"/>
      <c r="AQ150" s="120"/>
    </row>
    <row r="151" spans="18:43">
      <c r="R151" s="91"/>
      <c r="S151" s="110"/>
      <c r="T151" s="110"/>
      <c r="U151" s="91"/>
      <c r="V151" s="91"/>
      <c r="W151" s="91"/>
      <c r="X151" s="91"/>
      <c r="Y151" s="91"/>
      <c r="Z151" s="91"/>
      <c r="AA151" s="91"/>
      <c r="AB151" s="91"/>
      <c r="AC151" s="91"/>
      <c r="AD151" s="91"/>
      <c r="AE151" s="91"/>
      <c r="AF151" s="91"/>
      <c r="AG151" s="91"/>
      <c r="AH151" s="91"/>
      <c r="AI151" s="14"/>
      <c r="AJ151" s="48"/>
      <c r="AK151" s="48"/>
      <c r="AL151" s="141"/>
      <c r="AM151" s="85"/>
      <c r="AN151" s="85"/>
      <c r="AO151" s="85"/>
      <c r="AP151" s="131"/>
      <c r="AQ151" s="120"/>
    </row>
    <row r="152" spans="18:43">
      <c r="R152" s="91"/>
      <c r="S152" s="110"/>
      <c r="T152" s="110"/>
      <c r="U152" s="91"/>
      <c r="V152" s="91"/>
      <c r="W152" s="91"/>
      <c r="X152" s="91"/>
      <c r="Y152" s="91"/>
      <c r="Z152" s="91"/>
      <c r="AA152" s="91"/>
      <c r="AB152" s="91"/>
      <c r="AC152" s="91"/>
      <c r="AD152" s="91"/>
      <c r="AE152" s="91"/>
      <c r="AF152" s="91"/>
      <c r="AG152" s="91"/>
      <c r="AH152" s="91"/>
      <c r="AI152" s="14"/>
      <c r="AJ152" s="48"/>
      <c r="AK152" s="48"/>
      <c r="AL152" s="141"/>
      <c r="AM152" s="85"/>
      <c r="AN152" s="85"/>
      <c r="AO152" s="85"/>
      <c r="AP152" s="131"/>
      <c r="AQ152" s="120"/>
    </row>
    <row r="153" spans="18:43">
      <c r="R153" s="91"/>
      <c r="S153" s="110"/>
      <c r="T153" s="110"/>
      <c r="U153" s="91"/>
      <c r="V153" s="91"/>
      <c r="W153" s="91"/>
      <c r="X153" s="91"/>
      <c r="Y153" s="91"/>
      <c r="Z153" s="91"/>
      <c r="AA153" s="91"/>
      <c r="AB153" s="91"/>
      <c r="AC153" s="91"/>
      <c r="AD153" s="91"/>
      <c r="AE153" s="91"/>
      <c r="AF153" s="91"/>
      <c r="AG153" s="91"/>
      <c r="AH153" s="91"/>
      <c r="AI153" s="14"/>
      <c r="AJ153" s="48"/>
      <c r="AK153" s="48"/>
      <c r="AL153" s="141"/>
      <c r="AM153" s="85"/>
      <c r="AN153" s="85"/>
      <c r="AO153" s="85"/>
      <c r="AP153" s="131"/>
      <c r="AQ153" s="120"/>
    </row>
    <row r="154" spans="18:43">
      <c r="R154" s="91"/>
      <c r="S154" s="110"/>
      <c r="T154" s="110"/>
      <c r="U154" s="91"/>
      <c r="V154" s="91"/>
      <c r="W154" s="91"/>
      <c r="X154" s="91"/>
      <c r="Y154" s="91"/>
      <c r="Z154" s="91"/>
      <c r="AA154" s="91"/>
      <c r="AB154" s="91"/>
      <c r="AC154" s="91"/>
      <c r="AD154" s="91"/>
      <c r="AE154" s="91"/>
      <c r="AF154" s="91"/>
      <c r="AG154" s="91"/>
      <c r="AH154" s="91"/>
      <c r="AI154" s="14"/>
      <c r="AJ154" s="48"/>
      <c r="AK154" s="48"/>
      <c r="AL154" s="141"/>
      <c r="AM154" s="85"/>
      <c r="AN154" s="85"/>
      <c r="AO154" s="85"/>
      <c r="AP154" s="131"/>
      <c r="AQ154" s="120"/>
    </row>
    <row r="155" spans="18:43">
      <c r="R155" s="91"/>
      <c r="S155" s="110"/>
      <c r="T155" s="110"/>
      <c r="U155" s="91"/>
      <c r="V155" s="91"/>
      <c r="W155" s="91"/>
      <c r="X155" s="91"/>
      <c r="Y155" s="91"/>
      <c r="Z155" s="91"/>
      <c r="AA155" s="91"/>
      <c r="AB155" s="91"/>
      <c r="AC155" s="91"/>
      <c r="AD155" s="91"/>
      <c r="AE155" s="91"/>
      <c r="AF155" s="91"/>
      <c r="AG155" s="91"/>
      <c r="AH155" s="91"/>
      <c r="AI155" s="14"/>
      <c r="AJ155" s="48"/>
      <c r="AK155" s="48"/>
      <c r="AL155" s="141"/>
      <c r="AM155" s="85"/>
      <c r="AN155" s="85"/>
      <c r="AO155" s="85"/>
      <c r="AP155" s="131"/>
      <c r="AQ155" s="120"/>
    </row>
    <row r="156" spans="18:43">
      <c r="R156" s="91"/>
      <c r="S156" s="110"/>
      <c r="T156" s="110"/>
      <c r="U156" s="91"/>
      <c r="V156" s="91"/>
      <c r="W156" s="91"/>
      <c r="X156" s="91"/>
      <c r="Y156" s="91"/>
      <c r="Z156" s="91"/>
      <c r="AA156" s="91"/>
      <c r="AB156" s="91"/>
      <c r="AC156" s="91"/>
      <c r="AD156" s="91"/>
      <c r="AE156" s="91"/>
      <c r="AF156" s="91"/>
      <c r="AG156" s="91"/>
      <c r="AH156" s="91"/>
      <c r="AI156" s="14"/>
      <c r="AJ156" s="48"/>
      <c r="AK156" s="48"/>
      <c r="AL156" s="141"/>
      <c r="AM156" s="85"/>
      <c r="AN156" s="85"/>
      <c r="AO156" s="85"/>
      <c r="AP156" s="131"/>
      <c r="AQ156" s="120"/>
    </row>
    <row r="157" spans="18:43">
      <c r="R157" s="91"/>
      <c r="S157" s="110"/>
      <c r="T157" s="110"/>
      <c r="U157" s="91"/>
      <c r="V157" s="91"/>
      <c r="W157" s="91"/>
      <c r="X157" s="91"/>
      <c r="Y157" s="91"/>
      <c r="Z157" s="91"/>
      <c r="AA157" s="91"/>
      <c r="AB157" s="91"/>
      <c r="AC157" s="91"/>
      <c r="AD157" s="91"/>
      <c r="AE157" s="91"/>
      <c r="AF157" s="91"/>
      <c r="AG157" s="91"/>
      <c r="AH157" s="91"/>
      <c r="AI157" s="14"/>
      <c r="AJ157" s="48"/>
      <c r="AK157" s="48"/>
      <c r="AL157" s="141"/>
      <c r="AM157" s="85"/>
      <c r="AN157" s="85"/>
      <c r="AO157" s="85"/>
      <c r="AP157" s="131"/>
      <c r="AQ157" s="120"/>
    </row>
    <row r="158" spans="18:43">
      <c r="R158" s="91"/>
      <c r="S158" s="110"/>
      <c r="T158" s="110"/>
      <c r="U158" s="91"/>
      <c r="V158" s="91"/>
      <c r="W158" s="91"/>
      <c r="X158" s="91"/>
      <c r="Y158" s="91"/>
      <c r="Z158" s="91"/>
      <c r="AA158" s="91"/>
      <c r="AB158" s="91"/>
      <c r="AC158" s="91"/>
      <c r="AD158" s="91"/>
      <c r="AE158" s="91"/>
      <c r="AF158" s="91"/>
      <c r="AG158" s="91"/>
      <c r="AH158" s="91"/>
      <c r="AI158" s="14"/>
      <c r="AJ158" s="48"/>
      <c r="AK158" s="48"/>
      <c r="AL158" s="141"/>
      <c r="AM158" s="85"/>
      <c r="AN158" s="85"/>
      <c r="AO158" s="85"/>
      <c r="AP158" s="131"/>
      <c r="AQ158" s="120"/>
    </row>
    <row r="159" spans="18:43">
      <c r="R159" s="91"/>
      <c r="S159" s="110"/>
      <c r="T159" s="110"/>
      <c r="U159" s="91"/>
      <c r="V159" s="91"/>
      <c r="W159" s="91"/>
      <c r="X159" s="91"/>
      <c r="Y159" s="91"/>
      <c r="Z159" s="91"/>
      <c r="AA159" s="91"/>
      <c r="AB159" s="91"/>
      <c r="AC159" s="91"/>
      <c r="AD159" s="91"/>
      <c r="AE159" s="91"/>
      <c r="AF159" s="91"/>
      <c r="AG159" s="91"/>
      <c r="AH159" s="91"/>
      <c r="AI159" s="14"/>
      <c r="AJ159" s="48"/>
      <c r="AK159" s="48"/>
      <c r="AL159" s="141"/>
      <c r="AM159" s="85"/>
      <c r="AN159" s="85"/>
      <c r="AO159" s="85"/>
      <c r="AP159" s="131"/>
      <c r="AQ159" s="120"/>
    </row>
    <row r="160" spans="18:43">
      <c r="R160" s="91"/>
      <c r="S160" s="110"/>
      <c r="T160" s="110"/>
      <c r="U160" s="91"/>
      <c r="V160" s="91"/>
      <c r="W160" s="91"/>
      <c r="X160" s="91"/>
      <c r="Y160" s="91"/>
      <c r="Z160" s="91"/>
      <c r="AA160" s="91"/>
      <c r="AB160" s="91"/>
      <c r="AC160" s="91"/>
      <c r="AD160" s="91"/>
      <c r="AE160" s="91"/>
      <c r="AF160" s="91"/>
      <c r="AG160" s="91"/>
      <c r="AH160" s="91"/>
      <c r="AI160" s="14"/>
      <c r="AJ160" s="48"/>
      <c r="AK160" s="48"/>
      <c r="AL160" s="141"/>
      <c r="AM160" s="85"/>
      <c r="AN160" s="85"/>
      <c r="AO160" s="85"/>
      <c r="AP160" s="131"/>
      <c r="AQ160" s="120"/>
    </row>
    <row r="161" spans="18:43">
      <c r="R161" s="91"/>
      <c r="S161" s="110"/>
      <c r="T161" s="110"/>
      <c r="U161" s="91"/>
      <c r="V161" s="91"/>
      <c r="W161" s="91"/>
      <c r="X161" s="91"/>
      <c r="Y161" s="91"/>
      <c r="Z161" s="91"/>
      <c r="AA161" s="91"/>
      <c r="AB161" s="91"/>
      <c r="AC161" s="91"/>
      <c r="AD161" s="91"/>
      <c r="AE161" s="91"/>
      <c r="AF161" s="91"/>
      <c r="AG161" s="91"/>
      <c r="AH161" s="91"/>
      <c r="AI161" s="14"/>
      <c r="AJ161" s="48"/>
      <c r="AK161" s="48"/>
      <c r="AL161" s="141"/>
      <c r="AM161" s="85"/>
      <c r="AN161" s="85"/>
      <c r="AO161" s="85"/>
      <c r="AP161" s="131"/>
      <c r="AQ161" s="120"/>
    </row>
    <row r="162" spans="18:43">
      <c r="R162" s="91"/>
      <c r="S162" s="110"/>
      <c r="T162" s="110"/>
      <c r="U162" s="91"/>
      <c r="V162" s="91"/>
      <c r="W162" s="91"/>
      <c r="X162" s="91"/>
      <c r="Y162" s="91"/>
      <c r="Z162" s="91"/>
      <c r="AA162" s="91"/>
      <c r="AB162" s="91"/>
      <c r="AC162" s="91"/>
      <c r="AD162" s="91"/>
      <c r="AE162" s="91"/>
      <c r="AF162" s="91"/>
      <c r="AG162" s="91"/>
      <c r="AH162" s="91"/>
      <c r="AI162" s="14"/>
      <c r="AJ162" s="48"/>
      <c r="AK162" s="48"/>
      <c r="AL162" s="141"/>
      <c r="AM162" s="85"/>
      <c r="AN162" s="85"/>
      <c r="AO162" s="85"/>
      <c r="AP162" s="131"/>
      <c r="AQ162" s="120"/>
    </row>
    <row r="163" spans="18:43">
      <c r="R163" s="91"/>
      <c r="S163" s="110"/>
      <c r="T163" s="110"/>
      <c r="U163" s="91"/>
      <c r="V163" s="91"/>
      <c r="W163" s="91"/>
      <c r="X163" s="91"/>
      <c r="Y163" s="91"/>
      <c r="Z163" s="91"/>
      <c r="AA163" s="91"/>
      <c r="AB163" s="91"/>
      <c r="AC163" s="91"/>
      <c r="AD163" s="91"/>
      <c r="AE163" s="91"/>
      <c r="AF163" s="91"/>
      <c r="AG163" s="91"/>
      <c r="AH163" s="91"/>
      <c r="AI163" s="14"/>
      <c r="AJ163" s="48"/>
      <c r="AK163" s="48"/>
      <c r="AL163" s="141"/>
      <c r="AM163" s="85"/>
      <c r="AN163" s="85"/>
      <c r="AO163" s="85"/>
      <c r="AP163" s="131"/>
      <c r="AQ163" s="120"/>
    </row>
    <row r="164" spans="18:43">
      <c r="R164" s="91"/>
      <c r="S164" s="110"/>
      <c r="T164" s="110"/>
      <c r="U164" s="91"/>
      <c r="V164" s="91"/>
      <c r="W164" s="91"/>
      <c r="X164" s="91"/>
      <c r="Y164" s="91"/>
      <c r="Z164" s="91"/>
      <c r="AA164" s="91"/>
      <c r="AB164" s="91"/>
      <c r="AC164" s="91"/>
      <c r="AD164" s="91"/>
      <c r="AE164" s="91"/>
      <c r="AF164" s="91"/>
      <c r="AG164" s="91"/>
      <c r="AH164" s="91"/>
      <c r="AI164" s="14"/>
      <c r="AJ164" s="48"/>
      <c r="AK164" s="48"/>
      <c r="AL164" s="141"/>
      <c r="AM164" s="85"/>
      <c r="AN164" s="85"/>
      <c r="AO164" s="85"/>
      <c r="AP164" s="131"/>
      <c r="AQ164" s="120"/>
    </row>
    <row r="165" spans="18:43">
      <c r="R165" s="91"/>
      <c r="S165" s="110"/>
      <c r="T165" s="110"/>
      <c r="U165" s="91"/>
      <c r="V165" s="91"/>
      <c r="W165" s="91"/>
      <c r="X165" s="91"/>
      <c r="Y165" s="91"/>
      <c r="Z165" s="91"/>
      <c r="AA165" s="91"/>
      <c r="AB165" s="91"/>
      <c r="AC165" s="91"/>
      <c r="AD165" s="91"/>
      <c r="AE165" s="91"/>
      <c r="AF165" s="91"/>
      <c r="AG165" s="91"/>
      <c r="AH165" s="91"/>
      <c r="AI165" s="14"/>
      <c r="AJ165" s="48"/>
      <c r="AK165" s="48"/>
      <c r="AL165" s="141"/>
      <c r="AM165" s="85"/>
      <c r="AN165" s="85"/>
      <c r="AO165" s="85"/>
      <c r="AP165" s="131"/>
      <c r="AQ165" s="120"/>
    </row>
    <row r="166" spans="18:43">
      <c r="R166" s="91"/>
      <c r="S166" s="110"/>
      <c r="T166" s="110"/>
      <c r="U166" s="91"/>
      <c r="V166" s="91"/>
      <c r="W166" s="91"/>
      <c r="X166" s="91"/>
      <c r="Y166" s="91"/>
      <c r="Z166" s="91"/>
      <c r="AA166" s="91"/>
      <c r="AB166" s="91"/>
      <c r="AC166" s="91"/>
      <c r="AD166" s="91"/>
      <c r="AE166" s="91"/>
      <c r="AF166" s="91"/>
      <c r="AG166" s="91"/>
      <c r="AH166" s="91"/>
      <c r="AI166" s="14"/>
      <c r="AJ166" s="48"/>
      <c r="AK166" s="48"/>
      <c r="AL166" s="141"/>
      <c r="AM166" s="85"/>
      <c r="AN166" s="85"/>
      <c r="AO166" s="85"/>
      <c r="AP166" s="131"/>
      <c r="AQ166" s="120"/>
    </row>
    <row r="167" spans="18:43">
      <c r="R167" s="91"/>
      <c r="S167" s="110"/>
      <c r="T167" s="110"/>
      <c r="U167" s="91"/>
      <c r="V167" s="91"/>
      <c r="W167" s="91"/>
      <c r="X167" s="91"/>
      <c r="Y167" s="91"/>
      <c r="Z167" s="91"/>
      <c r="AA167" s="91"/>
      <c r="AB167" s="91"/>
      <c r="AC167" s="91"/>
      <c r="AD167" s="91"/>
      <c r="AE167" s="91"/>
      <c r="AF167" s="91"/>
      <c r="AG167" s="91"/>
      <c r="AH167" s="91"/>
      <c r="AI167" s="14"/>
      <c r="AJ167" s="48"/>
      <c r="AK167" s="48"/>
      <c r="AL167" s="141"/>
      <c r="AM167" s="85"/>
      <c r="AN167" s="85"/>
      <c r="AO167" s="85"/>
      <c r="AP167" s="131"/>
      <c r="AQ167" s="120"/>
    </row>
    <row r="168" spans="18:43">
      <c r="R168" s="91"/>
      <c r="S168" s="110"/>
      <c r="T168" s="110"/>
      <c r="U168" s="91"/>
      <c r="V168" s="91"/>
      <c r="W168" s="91"/>
      <c r="X168" s="91"/>
      <c r="Y168" s="91"/>
      <c r="Z168" s="91"/>
      <c r="AA168" s="91"/>
      <c r="AB168" s="91"/>
      <c r="AC168" s="91"/>
      <c r="AD168" s="91"/>
      <c r="AE168" s="91"/>
      <c r="AF168" s="91"/>
      <c r="AG168" s="91"/>
      <c r="AH168" s="91"/>
      <c r="AI168" s="14"/>
      <c r="AJ168" s="48"/>
      <c r="AK168" s="48"/>
      <c r="AL168" s="141"/>
      <c r="AM168" s="85"/>
      <c r="AN168" s="85"/>
      <c r="AO168" s="85"/>
      <c r="AP168" s="131"/>
      <c r="AQ168" s="120"/>
    </row>
    <row r="169" spans="18:43">
      <c r="R169" s="91"/>
      <c r="S169" s="110"/>
      <c r="T169" s="110"/>
      <c r="U169" s="91"/>
      <c r="V169" s="91"/>
      <c r="W169" s="91"/>
      <c r="X169" s="91"/>
      <c r="Y169" s="91"/>
      <c r="Z169" s="91"/>
      <c r="AA169" s="91"/>
      <c r="AB169" s="91"/>
      <c r="AC169" s="91"/>
      <c r="AD169" s="91"/>
      <c r="AE169" s="91"/>
      <c r="AF169" s="91"/>
      <c r="AG169" s="91"/>
      <c r="AH169" s="91"/>
      <c r="AI169" s="14"/>
      <c r="AJ169" s="48"/>
      <c r="AK169" s="48"/>
      <c r="AL169" s="141"/>
      <c r="AM169" s="85"/>
      <c r="AN169" s="85"/>
      <c r="AO169" s="85"/>
      <c r="AP169" s="131"/>
      <c r="AQ169" s="120"/>
    </row>
    <row r="170" spans="18:43">
      <c r="R170" s="91"/>
      <c r="S170" s="110"/>
      <c r="T170" s="110"/>
      <c r="U170" s="91"/>
      <c r="V170" s="91"/>
      <c r="W170" s="91"/>
      <c r="X170" s="91"/>
      <c r="Y170" s="91"/>
      <c r="Z170" s="91"/>
      <c r="AA170" s="91"/>
      <c r="AB170" s="91"/>
      <c r="AC170" s="91"/>
      <c r="AD170" s="91"/>
      <c r="AE170" s="91"/>
      <c r="AF170" s="91"/>
      <c r="AG170" s="91"/>
      <c r="AH170" s="91"/>
      <c r="AI170" s="14"/>
      <c r="AJ170" s="48"/>
      <c r="AK170" s="48"/>
      <c r="AL170" s="141"/>
      <c r="AM170" s="85"/>
      <c r="AN170" s="85"/>
      <c r="AO170" s="85"/>
      <c r="AP170" s="131"/>
      <c r="AQ170" s="120"/>
    </row>
    <row r="171" spans="18:43">
      <c r="R171" s="91"/>
      <c r="S171" s="110"/>
      <c r="T171" s="110"/>
      <c r="U171" s="91"/>
      <c r="V171" s="91"/>
      <c r="W171" s="91"/>
      <c r="X171" s="91"/>
      <c r="Y171" s="91"/>
      <c r="Z171" s="91"/>
      <c r="AA171" s="91"/>
      <c r="AB171" s="91"/>
      <c r="AC171" s="91"/>
      <c r="AD171" s="91"/>
      <c r="AE171" s="91"/>
      <c r="AF171" s="91"/>
      <c r="AG171" s="91"/>
      <c r="AH171" s="91"/>
      <c r="AI171" s="14"/>
      <c r="AJ171" s="48"/>
      <c r="AK171" s="48"/>
      <c r="AL171" s="141"/>
      <c r="AM171" s="85"/>
      <c r="AN171" s="85"/>
      <c r="AO171" s="85"/>
      <c r="AP171" s="131"/>
      <c r="AQ171" s="120"/>
    </row>
    <row r="172" spans="18:43">
      <c r="R172" s="91"/>
      <c r="S172" s="110"/>
      <c r="T172" s="110"/>
      <c r="U172" s="91"/>
      <c r="V172" s="91"/>
      <c r="W172" s="91"/>
      <c r="X172" s="91"/>
      <c r="Y172" s="91"/>
      <c r="Z172" s="91"/>
      <c r="AA172" s="91"/>
      <c r="AB172" s="91"/>
      <c r="AC172" s="91"/>
      <c r="AD172" s="91"/>
      <c r="AE172" s="91"/>
      <c r="AF172" s="91"/>
      <c r="AG172" s="91"/>
      <c r="AH172" s="91"/>
      <c r="AI172" s="14"/>
      <c r="AJ172" s="48"/>
      <c r="AK172" s="48"/>
      <c r="AL172" s="141"/>
      <c r="AM172" s="85"/>
      <c r="AN172" s="85"/>
      <c r="AO172" s="85"/>
      <c r="AP172" s="131"/>
      <c r="AQ172" s="120"/>
    </row>
    <row r="173" spans="18:43">
      <c r="R173" s="91"/>
      <c r="S173" s="110"/>
      <c r="T173" s="110"/>
      <c r="U173" s="91"/>
      <c r="V173" s="91"/>
      <c r="W173" s="91"/>
      <c r="X173" s="91"/>
      <c r="Y173" s="91"/>
      <c r="Z173" s="91"/>
      <c r="AA173" s="91"/>
      <c r="AB173" s="91"/>
      <c r="AC173" s="91"/>
      <c r="AD173" s="91"/>
      <c r="AE173" s="91"/>
      <c r="AF173" s="91"/>
      <c r="AG173" s="91"/>
      <c r="AH173" s="91"/>
      <c r="AI173" s="14"/>
      <c r="AJ173" s="48"/>
      <c r="AK173" s="48"/>
      <c r="AL173" s="141"/>
      <c r="AM173" s="85"/>
      <c r="AN173" s="85"/>
      <c r="AO173" s="85"/>
      <c r="AP173" s="131"/>
      <c r="AQ173" s="120"/>
    </row>
    <row r="174" spans="18:43">
      <c r="R174" s="91"/>
      <c r="S174" s="110"/>
      <c r="T174" s="110"/>
      <c r="U174" s="91"/>
      <c r="V174" s="91"/>
      <c r="W174" s="91"/>
      <c r="X174" s="91"/>
      <c r="Y174" s="91"/>
      <c r="Z174" s="91"/>
      <c r="AA174" s="91"/>
      <c r="AB174" s="91"/>
      <c r="AC174" s="91"/>
      <c r="AD174" s="91"/>
      <c r="AE174" s="91"/>
      <c r="AF174" s="91"/>
      <c r="AG174" s="91"/>
      <c r="AH174" s="91"/>
      <c r="AI174" s="14"/>
      <c r="AJ174" s="48"/>
      <c r="AK174" s="48"/>
      <c r="AL174" s="141"/>
      <c r="AM174" s="85"/>
      <c r="AN174" s="85"/>
      <c r="AO174" s="85"/>
      <c r="AP174" s="131"/>
      <c r="AQ174" s="120"/>
    </row>
    <row r="175" spans="18:43">
      <c r="R175" s="91"/>
      <c r="S175" s="110"/>
      <c r="T175" s="110"/>
      <c r="U175" s="91"/>
      <c r="V175" s="91"/>
      <c r="W175" s="91"/>
      <c r="X175" s="91"/>
      <c r="Y175" s="91"/>
      <c r="Z175" s="91"/>
      <c r="AA175" s="91"/>
      <c r="AB175" s="91"/>
      <c r="AC175" s="91"/>
      <c r="AD175" s="91"/>
      <c r="AE175" s="91"/>
      <c r="AF175" s="91"/>
      <c r="AG175" s="91"/>
      <c r="AH175" s="91"/>
      <c r="AI175" s="14"/>
      <c r="AJ175" s="48"/>
      <c r="AK175" s="48"/>
      <c r="AL175" s="141"/>
      <c r="AM175" s="85"/>
      <c r="AN175" s="85"/>
      <c r="AO175" s="85"/>
      <c r="AP175" s="131"/>
      <c r="AQ175" s="120"/>
    </row>
    <row r="176" spans="18:43">
      <c r="R176" s="91"/>
      <c r="S176" s="110"/>
      <c r="T176" s="110"/>
      <c r="U176" s="91"/>
      <c r="V176" s="91"/>
      <c r="W176" s="91"/>
      <c r="X176" s="91"/>
      <c r="Y176" s="91"/>
      <c r="Z176" s="91"/>
      <c r="AA176" s="91"/>
      <c r="AB176" s="91"/>
      <c r="AC176" s="91"/>
      <c r="AD176" s="91"/>
      <c r="AE176" s="91"/>
      <c r="AF176" s="91"/>
      <c r="AG176" s="91"/>
      <c r="AH176" s="91"/>
      <c r="AI176" s="14"/>
      <c r="AJ176" s="48"/>
      <c r="AK176" s="48"/>
      <c r="AL176" s="141"/>
      <c r="AM176" s="85"/>
      <c r="AN176" s="85"/>
      <c r="AO176" s="85"/>
      <c r="AP176" s="131"/>
      <c r="AQ176" s="120"/>
    </row>
    <row r="177" spans="18:43">
      <c r="R177" s="91"/>
      <c r="S177" s="110"/>
      <c r="T177" s="110"/>
      <c r="U177" s="91"/>
      <c r="V177" s="91"/>
      <c r="W177" s="91"/>
      <c r="X177" s="91"/>
      <c r="Y177" s="91"/>
      <c r="Z177" s="91"/>
      <c r="AA177" s="91"/>
      <c r="AB177" s="91"/>
      <c r="AC177" s="91"/>
      <c r="AD177" s="91"/>
      <c r="AE177" s="91"/>
      <c r="AF177" s="91"/>
      <c r="AG177" s="91"/>
      <c r="AH177" s="91"/>
      <c r="AI177" s="14"/>
      <c r="AJ177" s="48"/>
      <c r="AK177" s="48"/>
      <c r="AL177" s="141"/>
      <c r="AM177" s="85"/>
      <c r="AN177" s="85"/>
      <c r="AO177" s="85"/>
      <c r="AP177" s="131"/>
      <c r="AQ177" s="120"/>
    </row>
    <row r="178" spans="18:43">
      <c r="R178" s="91"/>
      <c r="S178" s="110"/>
      <c r="T178" s="110"/>
      <c r="U178" s="91"/>
      <c r="V178" s="91"/>
      <c r="W178" s="91"/>
      <c r="X178" s="91"/>
      <c r="Y178" s="91"/>
      <c r="Z178" s="91"/>
      <c r="AA178" s="91"/>
      <c r="AB178" s="91"/>
      <c r="AC178" s="91"/>
      <c r="AD178" s="91"/>
      <c r="AE178" s="91"/>
      <c r="AF178" s="91"/>
      <c r="AG178" s="91"/>
      <c r="AH178" s="91"/>
      <c r="AI178" s="14"/>
      <c r="AJ178" s="48"/>
      <c r="AK178" s="48"/>
      <c r="AL178" s="141"/>
      <c r="AM178" s="85"/>
      <c r="AN178" s="85"/>
      <c r="AO178" s="85"/>
      <c r="AP178" s="131"/>
      <c r="AQ178" s="120"/>
    </row>
    <row r="179" spans="18:43">
      <c r="R179" s="91"/>
      <c r="S179" s="110"/>
      <c r="T179" s="110"/>
      <c r="U179" s="91"/>
      <c r="V179" s="91"/>
      <c r="W179" s="91"/>
      <c r="X179" s="91"/>
      <c r="Y179" s="91"/>
      <c r="Z179" s="91"/>
      <c r="AA179" s="91"/>
      <c r="AB179" s="91"/>
      <c r="AC179" s="91"/>
      <c r="AD179" s="91"/>
      <c r="AE179" s="91"/>
      <c r="AF179" s="91"/>
      <c r="AG179" s="91"/>
      <c r="AH179" s="91"/>
      <c r="AI179" s="14"/>
      <c r="AJ179" s="48"/>
      <c r="AK179" s="48"/>
      <c r="AL179" s="141"/>
      <c r="AM179" s="85"/>
      <c r="AN179" s="85"/>
      <c r="AO179" s="85"/>
      <c r="AP179" s="131"/>
      <c r="AQ179" s="120"/>
    </row>
    <row r="180" spans="18:43">
      <c r="R180" s="91"/>
      <c r="S180" s="110"/>
      <c r="T180" s="110"/>
      <c r="U180" s="91"/>
      <c r="V180" s="91"/>
      <c r="W180" s="91"/>
      <c r="X180" s="91"/>
      <c r="Y180" s="91"/>
      <c r="Z180" s="91"/>
      <c r="AA180" s="91"/>
      <c r="AB180" s="91"/>
      <c r="AC180" s="91"/>
      <c r="AD180" s="91"/>
      <c r="AE180" s="91"/>
      <c r="AF180" s="91"/>
      <c r="AG180" s="91"/>
      <c r="AH180" s="91"/>
      <c r="AI180" s="14"/>
      <c r="AJ180" s="48"/>
      <c r="AK180" s="48"/>
      <c r="AL180" s="141"/>
      <c r="AM180" s="85"/>
      <c r="AN180" s="85"/>
      <c r="AO180" s="85"/>
      <c r="AP180" s="131"/>
      <c r="AQ180" s="120"/>
    </row>
    <row r="181" spans="18:43">
      <c r="R181" s="91"/>
      <c r="S181" s="110"/>
      <c r="T181" s="110"/>
      <c r="U181" s="91"/>
      <c r="V181" s="91"/>
      <c r="W181" s="91"/>
      <c r="X181" s="91"/>
      <c r="Y181" s="91"/>
      <c r="Z181" s="91"/>
      <c r="AA181" s="91"/>
      <c r="AB181" s="91"/>
      <c r="AC181" s="91"/>
      <c r="AD181" s="91"/>
      <c r="AE181" s="91"/>
      <c r="AF181" s="91"/>
      <c r="AG181" s="91"/>
      <c r="AH181" s="91"/>
      <c r="AI181" s="14"/>
      <c r="AJ181" s="48"/>
      <c r="AK181" s="48"/>
      <c r="AL181" s="141"/>
      <c r="AM181" s="85"/>
      <c r="AN181" s="85"/>
      <c r="AO181" s="85"/>
      <c r="AP181" s="131"/>
      <c r="AQ181" s="120"/>
    </row>
    <row r="182" spans="18:43">
      <c r="R182" s="91"/>
      <c r="S182" s="110"/>
      <c r="T182" s="110"/>
      <c r="U182" s="91"/>
      <c r="V182" s="91"/>
      <c r="W182" s="91"/>
      <c r="X182" s="91"/>
      <c r="Y182" s="91"/>
      <c r="Z182" s="91"/>
      <c r="AA182" s="91"/>
      <c r="AB182" s="91"/>
      <c r="AC182" s="91"/>
      <c r="AD182" s="91"/>
      <c r="AE182" s="91"/>
      <c r="AF182" s="91"/>
      <c r="AG182" s="91"/>
      <c r="AH182" s="91"/>
      <c r="AI182" s="14"/>
      <c r="AJ182" s="48"/>
      <c r="AK182" s="48"/>
      <c r="AL182" s="141"/>
      <c r="AM182" s="85"/>
      <c r="AN182" s="85"/>
      <c r="AO182" s="85"/>
      <c r="AP182" s="131"/>
      <c r="AQ182" s="120"/>
    </row>
    <row r="183" spans="18:43">
      <c r="R183" s="91"/>
      <c r="S183" s="110"/>
      <c r="T183" s="110"/>
      <c r="U183" s="91"/>
      <c r="V183" s="91"/>
      <c r="W183" s="91"/>
      <c r="X183" s="91"/>
      <c r="Y183" s="91"/>
      <c r="Z183" s="91"/>
      <c r="AA183" s="91"/>
      <c r="AB183" s="91"/>
      <c r="AC183" s="91"/>
      <c r="AD183" s="91"/>
      <c r="AE183" s="91"/>
      <c r="AF183" s="91"/>
      <c r="AG183" s="91"/>
      <c r="AH183" s="91"/>
      <c r="AI183" s="14"/>
      <c r="AJ183" s="48"/>
      <c r="AK183" s="48"/>
      <c r="AL183" s="141"/>
      <c r="AM183" s="85"/>
      <c r="AN183" s="85"/>
      <c r="AO183" s="85"/>
      <c r="AP183" s="131"/>
      <c r="AQ183" s="120"/>
    </row>
    <row r="184" spans="18:43">
      <c r="R184" s="91"/>
      <c r="S184" s="110"/>
      <c r="T184" s="110"/>
      <c r="U184" s="91"/>
      <c r="V184" s="91"/>
      <c r="W184" s="91"/>
      <c r="X184" s="91"/>
      <c r="Y184" s="91"/>
      <c r="Z184" s="91"/>
      <c r="AA184" s="91"/>
      <c r="AB184" s="91"/>
      <c r="AC184" s="91"/>
      <c r="AD184" s="91"/>
      <c r="AE184" s="91"/>
      <c r="AF184" s="91"/>
      <c r="AG184" s="91"/>
      <c r="AH184" s="91"/>
      <c r="AI184" s="14"/>
      <c r="AJ184" s="48"/>
      <c r="AK184" s="48"/>
      <c r="AL184" s="141"/>
      <c r="AM184" s="85"/>
      <c r="AN184" s="85"/>
      <c r="AO184" s="85"/>
      <c r="AP184" s="131"/>
      <c r="AQ184" s="120"/>
    </row>
    <row r="185" spans="18:43">
      <c r="R185" s="91"/>
      <c r="S185" s="110"/>
      <c r="T185" s="110"/>
      <c r="U185" s="91"/>
      <c r="V185" s="91"/>
      <c r="W185" s="91"/>
      <c r="X185" s="91"/>
      <c r="Y185" s="91"/>
      <c r="Z185" s="91"/>
      <c r="AA185" s="91"/>
      <c r="AB185" s="91"/>
      <c r="AC185" s="91"/>
      <c r="AD185" s="91"/>
      <c r="AE185" s="91"/>
      <c r="AF185" s="91"/>
      <c r="AG185" s="91"/>
      <c r="AH185" s="91"/>
      <c r="AI185" s="14"/>
      <c r="AJ185" s="48"/>
      <c r="AK185" s="48"/>
      <c r="AL185" s="141"/>
      <c r="AM185" s="85"/>
      <c r="AN185" s="85"/>
      <c r="AO185" s="85"/>
      <c r="AP185" s="131"/>
      <c r="AQ185" s="120"/>
    </row>
    <row r="186" spans="18:43">
      <c r="R186" s="91"/>
      <c r="S186" s="110"/>
      <c r="T186" s="110"/>
      <c r="U186" s="91"/>
      <c r="V186" s="91"/>
      <c r="W186" s="91"/>
      <c r="X186" s="91"/>
      <c r="Y186" s="91"/>
      <c r="Z186" s="91"/>
      <c r="AA186" s="91"/>
      <c r="AB186" s="91"/>
      <c r="AC186" s="91"/>
      <c r="AD186" s="91"/>
      <c r="AE186" s="91"/>
      <c r="AF186" s="91"/>
      <c r="AG186" s="91"/>
      <c r="AH186" s="91"/>
      <c r="AI186" s="14"/>
      <c r="AJ186" s="48"/>
      <c r="AK186" s="48"/>
      <c r="AL186" s="141"/>
      <c r="AM186" s="85"/>
      <c r="AN186" s="85"/>
      <c r="AO186" s="85"/>
      <c r="AP186" s="131"/>
      <c r="AQ186" s="120"/>
    </row>
    <row r="187" spans="18:43">
      <c r="R187" s="91"/>
      <c r="S187" s="110"/>
      <c r="T187" s="110"/>
      <c r="U187" s="91"/>
      <c r="V187" s="91"/>
      <c r="W187" s="91"/>
      <c r="X187" s="91"/>
      <c r="Y187" s="91"/>
      <c r="Z187" s="91"/>
      <c r="AA187" s="91"/>
      <c r="AB187" s="91"/>
      <c r="AC187" s="91"/>
      <c r="AD187" s="91"/>
      <c r="AE187" s="91"/>
      <c r="AF187" s="91"/>
      <c r="AG187" s="91"/>
      <c r="AH187" s="91"/>
      <c r="AI187" s="14"/>
      <c r="AJ187" s="48"/>
      <c r="AK187" s="48"/>
      <c r="AL187" s="141"/>
      <c r="AM187" s="85"/>
      <c r="AN187" s="85"/>
      <c r="AO187" s="85"/>
      <c r="AP187" s="131"/>
      <c r="AQ187" s="120"/>
    </row>
    <row r="188" spans="18:43">
      <c r="R188" s="91"/>
      <c r="S188" s="110"/>
      <c r="T188" s="110"/>
      <c r="U188" s="91"/>
      <c r="V188" s="91"/>
      <c r="W188" s="91"/>
      <c r="X188" s="91"/>
      <c r="Y188" s="91"/>
      <c r="Z188" s="91"/>
      <c r="AA188" s="91"/>
      <c r="AB188" s="91"/>
      <c r="AC188" s="91"/>
      <c r="AD188" s="91"/>
      <c r="AE188" s="91"/>
      <c r="AF188" s="91"/>
      <c r="AG188" s="91"/>
      <c r="AH188" s="91"/>
      <c r="AI188" s="14"/>
      <c r="AJ188" s="48"/>
      <c r="AK188" s="48"/>
      <c r="AL188" s="141"/>
      <c r="AM188" s="85"/>
      <c r="AN188" s="85"/>
      <c r="AO188" s="85"/>
      <c r="AP188" s="131"/>
      <c r="AQ188" s="120"/>
    </row>
    <row r="189" spans="18:43">
      <c r="R189" s="91"/>
      <c r="S189" s="110"/>
      <c r="T189" s="110"/>
      <c r="U189" s="91"/>
      <c r="V189" s="91"/>
      <c r="W189" s="91"/>
      <c r="X189" s="91"/>
      <c r="Y189" s="91"/>
      <c r="Z189" s="91"/>
      <c r="AA189" s="91"/>
      <c r="AB189" s="91"/>
      <c r="AC189" s="91"/>
      <c r="AD189" s="91"/>
      <c r="AE189" s="91"/>
      <c r="AF189" s="91"/>
      <c r="AG189" s="91"/>
      <c r="AH189" s="91"/>
      <c r="AI189" s="14"/>
      <c r="AJ189" s="48"/>
      <c r="AK189" s="48"/>
      <c r="AL189" s="141"/>
      <c r="AM189" s="85"/>
      <c r="AN189" s="85"/>
      <c r="AO189" s="85"/>
      <c r="AP189" s="131"/>
      <c r="AQ189" s="120"/>
    </row>
    <row r="190" spans="18:43">
      <c r="R190" s="91"/>
      <c r="S190" s="110"/>
      <c r="T190" s="110"/>
      <c r="U190" s="91"/>
      <c r="V190" s="91"/>
      <c r="W190" s="91"/>
      <c r="X190" s="91"/>
      <c r="Y190" s="91"/>
      <c r="Z190" s="91"/>
      <c r="AA190" s="91"/>
      <c r="AB190" s="91"/>
      <c r="AC190" s="91"/>
      <c r="AD190" s="91"/>
      <c r="AE190" s="91"/>
      <c r="AF190" s="91"/>
      <c r="AG190" s="91"/>
      <c r="AH190" s="91"/>
      <c r="AI190" s="14"/>
      <c r="AJ190" s="48"/>
      <c r="AK190" s="48"/>
      <c r="AL190" s="141"/>
      <c r="AM190" s="85"/>
      <c r="AN190" s="85"/>
      <c r="AO190" s="85"/>
      <c r="AP190" s="131"/>
      <c r="AQ190" s="120"/>
    </row>
    <row r="191" spans="18:43">
      <c r="R191" s="91"/>
      <c r="S191" s="110"/>
      <c r="T191" s="110"/>
      <c r="U191" s="91"/>
      <c r="V191" s="91"/>
      <c r="W191" s="91"/>
      <c r="X191" s="91"/>
      <c r="Y191" s="91"/>
      <c r="Z191" s="91"/>
      <c r="AA191" s="91"/>
      <c r="AB191" s="91"/>
      <c r="AC191" s="91"/>
      <c r="AD191" s="91"/>
      <c r="AE191" s="91"/>
      <c r="AF191" s="91"/>
      <c r="AG191" s="91"/>
      <c r="AH191" s="91"/>
      <c r="AI191" s="14"/>
      <c r="AJ191" s="48"/>
      <c r="AK191" s="48"/>
      <c r="AL191" s="141"/>
      <c r="AM191" s="85"/>
      <c r="AN191" s="85"/>
      <c r="AO191" s="85"/>
      <c r="AP191" s="131"/>
      <c r="AQ191" s="120"/>
    </row>
    <row r="192" spans="18:43">
      <c r="R192" s="91"/>
      <c r="S192" s="110"/>
      <c r="T192" s="110"/>
      <c r="U192" s="91"/>
      <c r="V192" s="91"/>
      <c r="W192" s="91"/>
      <c r="X192" s="91"/>
      <c r="Y192" s="91"/>
      <c r="Z192" s="91"/>
      <c r="AA192" s="91"/>
      <c r="AB192" s="91"/>
      <c r="AC192" s="91"/>
      <c r="AD192" s="91"/>
      <c r="AE192" s="91"/>
      <c r="AF192" s="91"/>
      <c r="AG192" s="91"/>
      <c r="AH192" s="91"/>
      <c r="AI192" s="14"/>
      <c r="AJ192" s="48"/>
      <c r="AK192" s="48"/>
      <c r="AL192" s="141"/>
      <c r="AM192" s="85"/>
      <c r="AN192" s="85"/>
      <c r="AO192" s="85"/>
      <c r="AP192" s="131"/>
      <c r="AQ192" s="120"/>
    </row>
    <row r="193" spans="18:43">
      <c r="R193" s="91"/>
      <c r="S193" s="110"/>
      <c r="T193" s="110"/>
      <c r="U193" s="91"/>
      <c r="V193" s="91"/>
      <c r="W193" s="91"/>
      <c r="X193" s="91"/>
      <c r="Y193" s="91"/>
      <c r="Z193" s="91"/>
      <c r="AA193" s="91"/>
      <c r="AB193" s="91"/>
      <c r="AC193" s="91"/>
      <c r="AD193" s="91"/>
      <c r="AE193" s="91"/>
      <c r="AF193" s="91"/>
      <c r="AG193" s="91"/>
      <c r="AH193" s="91"/>
      <c r="AI193" s="14"/>
      <c r="AJ193" s="48"/>
      <c r="AK193" s="48"/>
      <c r="AL193" s="141"/>
      <c r="AM193" s="85"/>
      <c r="AN193" s="85"/>
      <c r="AO193" s="85"/>
      <c r="AP193" s="131"/>
      <c r="AQ193" s="120"/>
    </row>
    <row r="194" spans="18:43">
      <c r="R194" s="91"/>
      <c r="S194" s="110"/>
      <c r="T194" s="110"/>
      <c r="U194" s="91"/>
      <c r="V194" s="91"/>
      <c r="W194" s="91"/>
      <c r="X194" s="91"/>
      <c r="Y194" s="91"/>
      <c r="Z194" s="91"/>
      <c r="AA194" s="91"/>
      <c r="AB194" s="91"/>
      <c r="AC194" s="91"/>
      <c r="AD194" s="91"/>
      <c r="AE194" s="91"/>
      <c r="AF194" s="91"/>
      <c r="AG194" s="91"/>
      <c r="AH194" s="91"/>
      <c r="AI194" s="14"/>
      <c r="AJ194" s="48"/>
      <c r="AK194" s="48"/>
      <c r="AL194" s="141"/>
      <c r="AM194" s="85"/>
      <c r="AN194" s="85"/>
      <c r="AO194" s="85"/>
      <c r="AP194" s="131"/>
      <c r="AQ194" s="120"/>
    </row>
    <row r="195" spans="18:43">
      <c r="R195" s="91"/>
      <c r="S195" s="110"/>
      <c r="T195" s="110"/>
      <c r="U195" s="91"/>
      <c r="V195" s="91"/>
      <c r="W195" s="91"/>
      <c r="X195" s="91"/>
      <c r="Y195" s="91"/>
      <c r="Z195" s="91"/>
      <c r="AA195" s="91"/>
      <c r="AB195" s="91"/>
      <c r="AC195" s="91"/>
      <c r="AD195" s="91"/>
      <c r="AE195" s="91"/>
      <c r="AF195" s="91"/>
      <c r="AG195" s="91"/>
      <c r="AH195" s="91"/>
      <c r="AI195" s="14"/>
      <c r="AJ195" s="48"/>
      <c r="AK195" s="48"/>
      <c r="AL195" s="141"/>
      <c r="AM195" s="85"/>
      <c r="AN195" s="85"/>
      <c r="AO195" s="85"/>
      <c r="AP195" s="131"/>
      <c r="AQ195" s="120"/>
    </row>
    <row r="196" spans="18:43">
      <c r="R196" s="91"/>
      <c r="S196" s="110"/>
      <c r="T196" s="110"/>
      <c r="U196" s="91"/>
      <c r="V196" s="91"/>
      <c r="W196" s="91"/>
      <c r="X196" s="91"/>
      <c r="Y196" s="91"/>
      <c r="Z196" s="91"/>
      <c r="AA196" s="91"/>
      <c r="AB196" s="91"/>
      <c r="AC196" s="91"/>
      <c r="AD196" s="91"/>
      <c r="AE196" s="91"/>
      <c r="AF196" s="91"/>
      <c r="AG196" s="91"/>
      <c r="AH196" s="91"/>
      <c r="AI196" s="14"/>
      <c r="AJ196" s="48"/>
      <c r="AK196" s="48"/>
      <c r="AL196" s="141"/>
      <c r="AM196" s="85"/>
      <c r="AN196" s="85"/>
      <c r="AO196" s="85"/>
      <c r="AP196" s="131"/>
      <c r="AQ196" s="120"/>
    </row>
    <row r="197" spans="18:43">
      <c r="R197" s="91"/>
      <c r="S197" s="110"/>
      <c r="T197" s="110"/>
      <c r="U197" s="91"/>
      <c r="V197" s="91"/>
      <c r="W197" s="91"/>
      <c r="X197" s="91"/>
      <c r="Y197" s="91"/>
      <c r="Z197" s="91"/>
      <c r="AA197" s="91"/>
      <c r="AB197" s="91"/>
      <c r="AC197" s="91"/>
      <c r="AD197" s="91"/>
      <c r="AE197" s="91"/>
      <c r="AF197" s="91"/>
      <c r="AG197" s="91"/>
      <c r="AH197" s="91"/>
      <c r="AI197" s="14"/>
      <c r="AJ197" s="48"/>
      <c r="AK197" s="48"/>
      <c r="AL197" s="141"/>
      <c r="AM197" s="85"/>
      <c r="AN197" s="85"/>
      <c r="AO197" s="85"/>
      <c r="AP197" s="131"/>
      <c r="AQ197" s="120"/>
    </row>
    <row r="198" spans="18:43">
      <c r="R198" s="91"/>
      <c r="S198" s="110"/>
      <c r="T198" s="110"/>
      <c r="U198" s="91"/>
      <c r="V198" s="91"/>
      <c r="W198" s="91"/>
      <c r="X198" s="91"/>
      <c r="Y198" s="91"/>
      <c r="Z198" s="91"/>
      <c r="AA198" s="91"/>
      <c r="AB198" s="91"/>
      <c r="AC198" s="91"/>
      <c r="AD198" s="91"/>
      <c r="AE198" s="91"/>
      <c r="AF198" s="91"/>
      <c r="AG198" s="91"/>
      <c r="AH198" s="91"/>
      <c r="AI198" s="14"/>
      <c r="AJ198" s="48"/>
      <c r="AK198" s="48"/>
      <c r="AL198" s="141"/>
      <c r="AM198" s="85"/>
      <c r="AN198" s="85"/>
      <c r="AO198" s="85"/>
      <c r="AP198" s="131"/>
      <c r="AQ198" s="120"/>
    </row>
    <row r="199" spans="18:43">
      <c r="R199" s="91"/>
      <c r="S199" s="110"/>
      <c r="T199" s="110"/>
      <c r="U199" s="91"/>
      <c r="V199" s="91"/>
      <c r="W199" s="91"/>
      <c r="X199" s="91"/>
      <c r="Y199" s="91"/>
      <c r="Z199" s="91"/>
      <c r="AA199" s="91"/>
      <c r="AB199" s="91"/>
      <c r="AC199" s="91"/>
      <c r="AD199" s="91"/>
      <c r="AE199" s="91"/>
      <c r="AF199" s="91"/>
      <c r="AG199" s="91"/>
      <c r="AH199" s="91"/>
      <c r="AI199" s="14"/>
      <c r="AJ199" s="48"/>
      <c r="AK199" s="48"/>
      <c r="AL199" s="141"/>
      <c r="AM199" s="85"/>
      <c r="AN199" s="85"/>
      <c r="AO199" s="85"/>
      <c r="AP199" s="131"/>
      <c r="AQ199" s="120"/>
    </row>
    <row r="200" spans="18:43">
      <c r="R200" s="91"/>
      <c r="S200" s="110"/>
      <c r="T200" s="110"/>
      <c r="U200" s="91"/>
      <c r="V200" s="91"/>
      <c r="W200" s="91"/>
      <c r="X200" s="91"/>
      <c r="Y200" s="91"/>
      <c r="Z200" s="91"/>
      <c r="AA200" s="91"/>
      <c r="AB200" s="91"/>
      <c r="AC200" s="91"/>
      <c r="AD200" s="91"/>
      <c r="AE200" s="91"/>
      <c r="AF200" s="91"/>
      <c r="AG200" s="91"/>
      <c r="AH200" s="91"/>
      <c r="AI200" s="14"/>
      <c r="AJ200" s="48"/>
      <c r="AK200" s="48"/>
      <c r="AL200" s="141"/>
      <c r="AM200" s="85"/>
      <c r="AN200" s="85"/>
      <c r="AO200" s="85"/>
      <c r="AP200" s="131"/>
      <c r="AQ200" s="120"/>
    </row>
    <row r="201" spans="18:43">
      <c r="R201" s="91"/>
      <c r="S201" s="110"/>
      <c r="T201" s="110"/>
      <c r="U201" s="91"/>
      <c r="V201" s="91"/>
      <c r="W201" s="91"/>
      <c r="X201" s="91"/>
      <c r="Y201" s="91"/>
      <c r="Z201" s="91"/>
      <c r="AA201" s="91"/>
      <c r="AB201" s="91"/>
      <c r="AC201" s="91"/>
      <c r="AD201" s="91"/>
      <c r="AE201" s="91"/>
      <c r="AF201" s="91"/>
      <c r="AG201" s="91"/>
      <c r="AH201" s="91"/>
      <c r="AI201" s="14"/>
      <c r="AJ201" s="48"/>
      <c r="AK201" s="48"/>
      <c r="AL201" s="141"/>
      <c r="AM201" s="85"/>
      <c r="AN201" s="85"/>
      <c r="AO201" s="85"/>
      <c r="AP201" s="131"/>
      <c r="AQ201" s="120"/>
    </row>
    <row r="202" spans="18:43">
      <c r="R202" s="91"/>
      <c r="S202" s="110"/>
      <c r="T202" s="110"/>
      <c r="U202" s="91"/>
      <c r="V202" s="91"/>
      <c r="W202" s="91"/>
      <c r="X202" s="91"/>
      <c r="Y202" s="91"/>
      <c r="Z202" s="91"/>
      <c r="AA202" s="91"/>
      <c r="AB202" s="91"/>
      <c r="AC202" s="91"/>
      <c r="AD202" s="91"/>
      <c r="AE202" s="91"/>
      <c r="AF202" s="91"/>
      <c r="AG202" s="91"/>
      <c r="AH202" s="91"/>
      <c r="AI202" s="14"/>
      <c r="AJ202" s="48"/>
      <c r="AK202" s="48"/>
      <c r="AL202" s="141"/>
      <c r="AM202" s="85"/>
      <c r="AN202" s="85"/>
      <c r="AO202" s="85"/>
      <c r="AP202" s="131"/>
      <c r="AQ202" s="120"/>
    </row>
    <row r="203" spans="18:43">
      <c r="R203" s="91"/>
      <c r="S203" s="110"/>
      <c r="T203" s="110"/>
      <c r="U203" s="91"/>
      <c r="V203" s="91"/>
      <c r="W203" s="91"/>
      <c r="X203" s="91"/>
      <c r="Y203" s="91"/>
      <c r="Z203" s="91"/>
      <c r="AA203" s="91"/>
      <c r="AB203" s="91"/>
      <c r="AC203" s="91"/>
      <c r="AD203" s="91"/>
      <c r="AE203" s="91"/>
      <c r="AF203" s="91"/>
      <c r="AG203" s="91"/>
      <c r="AH203" s="91"/>
      <c r="AI203" s="14"/>
      <c r="AJ203" s="48"/>
      <c r="AK203" s="48"/>
      <c r="AL203" s="141"/>
      <c r="AM203" s="85"/>
      <c r="AN203" s="85"/>
      <c r="AO203" s="85"/>
      <c r="AP203" s="131"/>
      <c r="AQ203" s="120"/>
    </row>
    <row r="204" spans="18:43">
      <c r="R204" s="91"/>
      <c r="S204" s="110"/>
      <c r="T204" s="110"/>
      <c r="U204" s="91"/>
      <c r="V204" s="91"/>
      <c r="W204" s="91"/>
      <c r="X204" s="91"/>
      <c r="Y204" s="91"/>
      <c r="Z204" s="91"/>
      <c r="AA204" s="91"/>
      <c r="AB204" s="91"/>
      <c r="AC204" s="91"/>
      <c r="AD204" s="91"/>
      <c r="AE204" s="91"/>
      <c r="AF204" s="91"/>
      <c r="AG204" s="91"/>
      <c r="AH204" s="91"/>
      <c r="AI204" s="14"/>
      <c r="AJ204" s="48"/>
      <c r="AK204" s="48"/>
      <c r="AL204" s="141"/>
      <c r="AM204" s="85"/>
      <c r="AN204" s="85"/>
      <c r="AO204" s="85"/>
      <c r="AP204" s="131"/>
      <c r="AQ204" s="120"/>
    </row>
    <row r="205" spans="18:43">
      <c r="R205" s="91"/>
      <c r="S205" s="110"/>
      <c r="T205" s="110"/>
      <c r="U205" s="91"/>
      <c r="V205" s="91"/>
      <c r="W205" s="91"/>
      <c r="X205" s="91"/>
      <c r="Y205" s="91"/>
      <c r="Z205" s="91"/>
      <c r="AA205" s="91"/>
      <c r="AB205" s="91"/>
      <c r="AC205" s="91"/>
      <c r="AD205" s="91"/>
      <c r="AE205" s="91"/>
      <c r="AF205" s="91"/>
      <c r="AG205" s="91"/>
      <c r="AH205" s="91"/>
      <c r="AI205" s="14"/>
      <c r="AJ205" s="48"/>
      <c r="AK205" s="48"/>
      <c r="AL205" s="141"/>
      <c r="AM205" s="85"/>
      <c r="AN205" s="85"/>
      <c r="AO205" s="85"/>
      <c r="AP205" s="131"/>
      <c r="AQ205" s="120"/>
    </row>
    <row r="206" spans="18:43">
      <c r="R206" s="91"/>
      <c r="S206" s="110"/>
      <c r="T206" s="110"/>
      <c r="U206" s="91"/>
      <c r="V206" s="91"/>
      <c r="W206" s="91"/>
      <c r="X206" s="91"/>
      <c r="Y206" s="91"/>
      <c r="Z206" s="91"/>
      <c r="AA206" s="91"/>
      <c r="AB206" s="91"/>
      <c r="AC206" s="91"/>
      <c r="AD206" s="91"/>
      <c r="AE206" s="91"/>
      <c r="AF206" s="91"/>
      <c r="AG206" s="91"/>
      <c r="AH206" s="91"/>
      <c r="AI206" s="14"/>
      <c r="AJ206" s="48"/>
      <c r="AK206" s="48"/>
      <c r="AL206" s="141"/>
      <c r="AM206" s="85"/>
      <c r="AN206" s="85"/>
      <c r="AO206" s="85"/>
      <c r="AP206" s="131"/>
      <c r="AQ206" s="120"/>
    </row>
    <row r="207" spans="18:43">
      <c r="R207" s="91"/>
      <c r="S207" s="110"/>
      <c r="T207" s="110"/>
      <c r="U207" s="91"/>
      <c r="V207" s="91"/>
      <c r="W207" s="91"/>
      <c r="X207" s="91"/>
      <c r="Y207" s="91"/>
      <c r="Z207" s="91"/>
      <c r="AA207" s="91"/>
      <c r="AB207" s="91"/>
      <c r="AC207" s="91"/>
      <c r="AD207" s="91"/>
      <c r="AE207" s="91"/>
      <c r="AF207" s="91"/>
      <c r="AG207" s="91"/>
      <c r="AH207" s="91"/>
      <c r="AI207" s="14"/>
      <c r="AJ207" s="48"/>
      <c r="AK207" s="48"/>
      <c r="AL207" s="141"/>
      <c r="AM207" s="85"/>
      <c r="AN207" s="85"/>
      <c r="AO207" s="85"/>
      <c r="AP207" s="131"/>
      <c r="AQ207" s="120"/>
    </row>
    <row r="208" spans="18:43">
      <c r="R208" s="91"/>
      <c r="S208" s="110"/>
      <c r="T208" s="110"/>
      <c r="U208" s="91"/>
      <c r="V208" s="91"/>
      <c r="W208" s="91"/>
      <c r="X208" s="91"/>
      <c r="Y208" s="91"/>
      <c r="Z208" s="91"/>
      <c r="AA208" s="91"/>
      <c r="AB208" s="91"/>
      <c r="AC208" s="91"/>
      <c r="AD208" s="91"/>
      <c r="AE208" s="91"/>
      <c r="AF208" s="91"/>
      <c r="AG208" s="91"/>
      <c r="AH208" s="91"/>
      <c r="AI208" s="14"/>
      <c r="AJ208" s="48"/>
      <c r="AK208" s="48"/>
      <c r="AL208" s="141"/>
      <c r="AM208" s="85"/>
      <c r="AN208" s="85"/>
      <c r="AO208" s="85"/>
      <c r="AP208" s="131"/>
      <c r="AQ208" s="120"/>
    </row>
    <row r="209" spans="18:43">
      <c r="R209" s="91"/>
      <c r="S209" s="110"/>
      <c r="T209" s="110"/>
      <c r="U209" s="91"/>
      <c r="V209" s="91"/>
      <c r="W209" s="91"/>
      <c r="X209" s="91"/>
      <c r="Y209" s="91"/>
      <c r="Z209" s="91"/>
      <c r="AA209" s="91"/>
      <c r="AB209" s="91"/>
      <c r="AC209" s="91"/>
      <c r="AD209" s="91"/>
      <c r="AE209" s="91"/>
      <c r="AF209" s="91"/>
      <c r="AG209" s="91"/>
      <c r="AH209" s="91"/>
      <c r="AI209" s="14"/>
      <c r="AJ209" s="48"/>
      <c r="AK209" s="48"/>
      <c r="AL209" s="141"/>
      <c r="AM209" s="85"/>
      <c r="AN209" s="85"/>
      <c r="AO209" s="85"/>
      <c r="AP209" s="131"/>
      <c r="AQ209" s="120"/>
    </row>
    <row r="210" spans="18:43">
      <c r="R210" s="91"/>
      <c r="S210" s="110"/>
      <c r="T210" s="110"/>
      <c r="U210" s="91"/>
      <c r="V210" s="91"/>
      <c r="W210" s="91"/>
      <c r="X210" s="91"/>
      <c r="Y210" s="91"/>
      <c r="Z210" s="91"/>
      <c r="AA210" s="91"/>
      <c r="AB210" s="91"/>
      <c r="AC210" s="91"/>
      <c r="AD210" s="91"/>
      <c r="AE210" s="91"/>
      <c r="AF210" s="91"/>
      <c r="AG210" s="91"/>
      <c r="AH210" s="91"/>
      <c r="AI210" s="14"/>
      <c r="AJ210" s="48"/>
      <c r="AK210" s="48"/>
      <c r="AL210" s="141"/>
      <c r="AM210" s="85"/>
      <c r="AN210" s="85"/>
      <c r="AO210" s="85"/>
      <c r="AP210" s="131"/>
      <c r="AQ210" s="120"/>
    </row>
    <row r="211" spans="18:43">
      <c r="R211" s="91"/>
      <c r="S211" s="110"/>
      <c r="T211" s="110"/>
      <c r="U211" s="91"/>
      <c r="V211" s="91"/>
      <c r="W211" s="91"/>
      <c r="X211" s="91"/>
      <c r="Y211" s="91"/>
      <c r="Z211" s="91"/>
      <c r="AA211" s="91"/>
      <c r="AB211" s="91"/>
      <c r="AC211" s="91"/>
      <c r="AD211" s="91"/>
      <c r="AE211" s="91"/>
      <c r="AF211" s="91"/>
      <c r="AG211" s="91"/>
      <c r="AH211" s="91"/>
      <c r="AI211" s="14"/>
      <c r="AJ211" s="48"/>
      <c r="AK211" s="48"/>
      <c r="AL211" s="141"/>
      <c r="AM211" s="85"/>
      <c r="AN211" s="85"/>
      <c r="AO211" s="85"/>
      <c r="AP211" s="131"/>
      <c r="AQ211" s="120"/>
    </row>
    <row r="212" spans="18:43">
      <c r="R212" s="91"/>
      <c r="S212" s="110"/>
      <c r="T212" s="110"/>
      <c r="U212" s="91"/>
      <c r="V212" s="91"/>
      <c r="W212" s="91"/>
      <c r="X212" s="91"/>
      <c r="Y212" s="91"/>
      <c r="Z212" s="91"/>
      <c r="AA212" s="91"/>
      <c r="AB212" s="91"/>
      <c r="AC212" s="91"/>
      <c r="AD212" s="91"/>
      <c r="AE212" s="91"/>
      <c r="AF212" s="91"/>
      <c r="AG212" s="91"/>
      <c r="AH212" s="91"/>
      <c r="AI212" s="14"/>
      <c r="AJ212" s="48"/>
      <c r="AK212" s="48"/>
      <c r="AL212" s="141"/>
      <c r="AM212" s="85"/>
      <c r="AN212" s="85"/>
      <c r="AO212" s="85"/>
      <c r="AP212" s="131"/>
      <c r="AQ212" s="120"/>
    </row>
    <row r="213" spans="18:43">
      <c r="R213" s="91"/>
      <c r="S213" s="110"/>
      <c r="T213" s="110"/>
      <c r="U213" s="91"/>
      <c r="V213" s="91"/>
      <c r="W213" s="91"/>
      <c r="X213" s="91"/>
      <c r="Y213" s="91"/>
      <c r="Z213" s="91"/>
      <c r="AA213" s="91"/>
      <c r="AB213" s="91"/>
      <c r="AC213" s="91"/>
      <c r="AD213" s="91"/>
      <c r="AE213" s="91"/>
      <c r="AF213" s="91"/>
      <c r="AG213" s="91"/>
      <c r="AH213" s="91"/>
      <c r="AI213" s="14"/>
      <c r="AJ213" s="48"/>
      <c r="AK213" s="48"/>
      <c r="AL213" s="141"/>
      <c r="AM213" s="85"/>
      <c r="AN213" s="85"/>
      <c r="AO213" s="85"/>
      <c r="AP213" s="131"/>
      <c r="AQ213" s="120"/>
    </row>
    <row r="214" spans="18:43">
      <c r="R214" s="91"/>
      <c r="S214" s="110"/>
      <c r="T214" s="110"/>
      <c r="U214" s="91"/>
      <c r="V214" s="91"/>
      <c r="W214" s="91"/>
      <c r="X214" s="91"/>
      <c r="Y214" s="91"/>
      <c r="Z214" s="91"/>
      <c r="AA214" s="91"/>
      <c r="AB214" s="91"/>
      <c r="AC214" s="91"/>
      <c r="AD214" s="91"/>
      <c r="AE214" s="91"/>
      <c r="AF214" s="91"/>
      <c r="AG214" s="91"/>
      <c r="AH214" s="91"/>
      <c r="AI214" s="14"/>
      <c r="AJ214" s="48"/>
      <c r="AK214" s="48"/>
      <c r="AL214" s="141"/>
      <c r="AM214" s="85"/>
      <c r="AN214" s="85"/>
      <c r="AO214" s="85"/>
      <c r="AP214" s="131"/>
      <c r="AQ214" s="120"/>
    </row>
    <row r="215" spans="18:43">
      <c r="R215" s="91"/>
      <c r="S215" s="110"/>
      <c r="T215" s="110"/>
      <c r="U215" s="91"/>
      <c r="V215" s="91"/>
      <c r="W215" s="91"/>
      <c r="X215" s="91"/>
      <c r="Y215" s="91"/>
      <c r="Z215" s="91"/>
      <c r="AA215" s="91"/>
      <c r="AB215" s="91"/>
      <c r="AC215" s="91"/>
      <c r="AD215" s="91"/>
      <c r="AE215" s="91"/>
      <c r="AF215" s="91"/>
      <c r="AG215" s="91"/>
      <c r="AH215" s="91"/>
      <c r="AI215" s="14"/>
      <c r="AJ215" s="48"/>
      <c r="AK215" s="48"/>
      <c r="AL215" s="141"/>
      <c r="AM215" s="85"/>
      <c r="AN215" s="85"/>
      <c r="AO215" s="85"/>
      <c r="AP215" s="131"/>
      <c r="AQ215" s="120"/>
    </row>
    <row r="216" spans="18:43">
      <c r="R216" s="91"/>
      <c r="S216" s="110"/>
      <c r="T216" s="110"/>
      <c r="U216" s="91"/>
      <c r="V216" s="91"/>
      <c r="W216" s="91"/>
      <c r="X216" s="91"/>
      <c r="Y216" s="91"/>
      <c r="Z216" s="91"/>
      <c r="AA216" s="91"/>
      <c r="AB216" s="91"/>
      <c r="AC216" s="91"/>
      <c r="AD216" s="91"/>
      <c r="AE216" s="91"/>
      <c r="AF216" s="91"/>
      <c r="AG216" s="91"/>
      <c r="AH216" s="91"/>
      <c r="AI216" s="14"/>
      <c r="AJ216" s="48"/>
      <c r="AK216" s="48"/>
      <c r="AL216" s="141"/>
      <c r="AM216" s="85"/>
      <c r="AN216" s="85"/>
      <c r="AO216" s="85"/>
      <c r="AP216" s="131"/>
      <c r="AQ216" s="120"/>
    </row>
    <row r="217" spans="18:43">
      <c r="R217" s="91"/>
      <c r="S217" s="110"/>
      <c r="T217" s="110"/>
      <c r="U217" s="91"/>
      <c r="V217" s="91"/>
      <c r="W217" s="91"/>
      <c r="X217" s="91"/>
      <c r="Y217" s="91"/>
      <c r="Z217" s="91"/>
      <c r="AA217" s="91"/>
      <c r="AB217" s="91"/>
      <c r="AC217" s="91"/>
      <c r="AD217" s="91"/>
      <c r="AE217" s="91"/>
      <c r="AF217" s="91"/>
      <c r="AG217" s="91"/>
      <c r="AH217" s="91"/>
      <c r="AI217" s="14"/>
      <c r="AJ217" s="48"/>
      <c r="AK217" s="48"/>
      <c r="AL217" s="141"/>
      <c r="AM217" s="85"/>
      <c r="AN217" s="85"/>
      <c r="AO217" s="85"/>
      <c r="AP217" s="131"/>
      <c r="AQ217" s="120"/>
    </row>
    <row r="218" spans="18:43">
      <c r="R218" s="91"/>
      <c r="S218" s="110"/>
      <c r="T218" s="110"/>
      <c r="U218" s="91"/>
      <c r="V218" s="91"/>
      <c r="W218" s="91"/>
      <c r="X218" s="91"/>
      <c r="Y218" s="91"/>
      <c r="Z218" s="91"/>
      <c r="AA218" s="91"/>
      <c r="AB218" s="91"/>
      <c r="AC218" s="91"/>
      <c r="AD218" s="91"/>
      <c r="AE218" s="91"/>
      <c r="AF218" s="91"/>
      <c r="AG218" s="91"/>
      <c r="AH218" s="91"/>
      <c r="AI218" s="14"/>
      <c r="AJ218" s="48"/>
      <c r="AK218" s="48"/>
      <c r="AL218" s="141"/>
      <c r="AM218" s="85"/>
      <c r="AN218" s="85"/>
      <c r="AO218" s="85"/>
      <c r="AP218" s="131"/>
      <c r="AQ218" s="120"/>
    </row>
    <row r="219" spans="18:43">
      <c r="R219" s="91"/>
      <c r="S219" s="110"/>
      <c r="T219" s="110"/>
      <c r="U219" s="91"/>
      <c r="V219" s="91"/>
      <c r="W219" s="91"/>
      <c r="X219" s="91"/>
      <c r="Y219" s="91"/>
      <c r="Z219" s="91"/>
      <c r="AA219" s="91"/>
      <c r="AB219" s="91"/>
      <c r="AC219" s="91"/>
      <c r="AD219" s="91"/>
      <c r="AE219" s="91"/>
      <c r="AF219" s="91"/>
      <c r="AG219" s="91"/>
      <c r="AH219" s="91"/>
      <c r="AI219" s="14"/>
      <c r="AJ219" s="48"/>
      <c r="AK219" s="48"/>
      <c r="AL219" s="141"/>
      <c r="AM219" s="85"/>
      <c r="AN219" s="85"/>
      <c r="AO219" s="85"/>
      <c r="AP219" s="131"/>
      <c r="AQ219" s="120"/>
    </row>
    <row r="220" spans="18:43">
      <c r="R220" s="91"/>
      <c r="S220" s="110"/>
      <c r="T220" s="110"/>
      <c r="U220" s="91"/>
      <c r="V220" s="91"/>
      <c r="W220" s="91"/>
      <c r="X220" s="91"/>
      <c r="Y220" s="91"/>
      <c r="Z220" s="91"/>
      <c r="AA220" s="91"/>
      <c r="AB220" s="91"/>
      <c r="AC220" s="91"/>
      <c r="AD220" s="91"/>
      <c r="AE220" s="91"/>
      <c r="AF220" s="91"/>
      <c r="AG220" s="91"/>
      <c r="AH220" s="91"/>
      <c r="AI220" s="14"/>
      <c r="AJ220" s="48"/>
      <c r="AK220" s="48"/>
      <c r="AL220" s="141"/>
      <c r="AM220" s="85"/>
      <c r="AN220" s="85"/>
      <c r="AO220" s="85"/>
      <c r="AP220" s="131"/>
      <c r="AQ220" s="120"/>
    </row>
    <row r="221" spans="18:43">
      <c r="R221" s="91"/>
      <c r="S221" s="110"/>
      <c r="T221" s="110"/>
      <c r="U221" s="91"/>
      <c r="V221" s="91"/>
      <c r="W221" s="91"/>
      <c r="X221" s="91"/>
      <c r="Y221" s="91"/>
      <c r="Z221" s="91"/>
      <c r="AA221" s="91"/>
      <c r="AB221" s="91"/>
      <c r="AC221" s="91"/>
      <c r="AD221" s="91"/>
      <c r="AE221" s="91"/>
      <c r="AF221" s="91"/>
      <c r="AG221" s="91"/>
      <c r="AH221" s="91"/>
      <c r="AI221" s="14"/>
      <c r="AJ221" s="48"/>
      <c r="AK221" s="48"/>
      <c r="AL221" s="141"/>
      <c r="AM221" s="85"/>
      <c r="AN221" s="85"/>
      <c r="AO221" s="85"/>
      <c r="AP221" s="131"/>
      <c r="AQ221" s="120"/>
    </row>
    <row r="222" spans="18:43">
      <c r="R222" s="91"/>
      <c r="S222" s="110"/>
      <c r="T222" s="110"/>
      <c r="U222" s="91"/>
      <c r="V222" s="91"/>
      <c r="W222" s="91"/>
      <c r="X222" s="91"/>
      <c r="Y222" s="91"/>
      <c r="Z222" s="91"/>
      <c r="AA222" s="91"/>
      <c r="AB222" s="91"/>
      <c r="AC222" s="91"/>
      <c r="AD222" s="91"/>
      <c r="AE222" s="91"/>
      <c r="AF222" s="91"/>
      <c r="AG222" s="91"/>
      <c r="AH222" s="91"/>
      <c r="AI222" s="14"/>
      <c r="AJ222" s="48"/>
      <c r="AK222" s="48"/>
      <c r="AL222" s="141"/>
      <c r="AM222" s="85"/>
      <c r="AN222" s="85"/>
      <c r="AO222" s="85"/>
      <c r="AP222" s="131"/>
      <c r="AQ222" s="120"/>
    </row>
    <row r="223" spans="18:43">
      <c r="R223" s="91"/>
      <c r="S223" s="110"/>
      <c r="T223" s="110"/>
      <c r="U223" s="91"/>
      <c r="V223" s="91"/>
      <c r="W223" s="91"/>
      <c r="X223" s="91"/>
      <c r="Y223" s="91"/>
      <c r="Z223" s="91"/>
      <c r="AA223" s="91"/>
      <c r="AB223" s="91"/>
      <c r="AC223" s="91"/>
      <c r="AD223" s="91"/>
      <c r="AE223" s="91"/>
      <c r="AF223" s="91"/>
      <c r="AG223" s="91"/>
      <c r="AH223" s="91"/>
      <c r="AI223" s="14"/>
      <c r="AJ223" s="48"/>
      <c r="AK223" s="48"/>
      <c r="AL223" s="141"/>
      <c r="AM223" s="85"/>
      <c r="AN223" s="85"/>
      <c r="AO223" s="85"/>
      <c r="AP223" s="131"/>
      <c r="AQ223" s="120"/>
    </row>
    <row r="224" spans="18:43">
      <c r="R224" s="91"/>
      <c r="S224" s="110"/>
      <c r="T224" s="110"/>
      <c r="U224" s="91"/>
      <c r="V224" s="91"/>
      <c r="W224" s="91"/>
      <c r="X224" s="91"/>
      <c r="Y224" s="91"/>
      <c r="Z224" s="91"/>
      <c r="AA224" s="91"/>
      <c r="AB224" s="91"/>
      <c r="AC224" s="91"/>
      <c r="AD224" s="91"/>
      <c r="AE224" s="91"/>
      <c r="AF224" s="91"/>
      <c r="AG224" s="91"/>
      <c r="AH224" s="91"/>
      <c r="AI224" s="14"/>
      <c r="AJ224" s="48"/>
      <c r="AK224" s="48"/>
      <c r="AL224" s="141"/>
      <c r="AM224" s="85"/>
      <c r="AN224" s="85"/>
      <c r="AO224" s="85"/>
      <c r="AP224" s="131"/>
      <c r="AQ224" s="120"/>
    </row>
    <row r="225" spans="18:43">
      <c r="R225" s="91"/>
      <c r="S225" s="110"/>
      <c r="T225" s="110"/>
      <c r="U225" s="91"/>
      <c r="V225" s="91"/>
      <c r="W225" s="91"/>
      <c r="X225" s="91"/>
      <c r="Y225" s="91"/>
      <c r="Z225" s="91"/>
      <c r="AA225" s="91"/>
      <c r="AB225" s="91"/>
      <c r="AC225" s="91"/>
      <c r="AD225" s="91"/>
      <c r="AE225" s="91"/>
      <c r="AF225" s="91"/>
      <c r="AG225" s="91"/>
      <c r="AH225" s="91"/>
      <c r="AI225" s="14"/>
      <c r="AJ225" s="48"/>
      <c r="AK225" s="48"/>
      <c r="AL225" s="141"/>
      <c r="AM225" s="85"/>
      <c r="AN225" s="85"/>
      <c r="AO225" s="85"/>
      <c r="AP225" s="131"/>
      <c r="AQ225" s="120"/>
    </row>
    <row r="226" spans="18:43">
      <c r="R226" s="91"/>
      <c r="S226" s="110"/>
      <c r="T226" s="110"/>
      <c r="U226" s="91"/>
      <c r="V226" s="91"/>
      <c r="W226" s="91"/>
      <c r="X226" s="91"/>
      <c r="Y226" s="91"/>
      <c r="Z226" s="91"/>
      <c r="AA226" s="91"/>
      <c r="AB226" s="91"/>
      <c r="AC226" s="91"/>
      <c r="AD226" s="91"/>
      <c r="AE226" s="91"/>
      <c r="AF226" s="91"/>
      <c r="AG226" s="91"/>
      <c r="AH226" s="91"/>
      <c r="AI226" s="14"/>
      <c r="AJ226" s="48"/>
      <c r="AK226" s="48"/>
      <c r="AL226" s="141"/>
      <c r="AM226" s="85"/>
      <c r="AN226" s="85"/>
      <c r="AO226" s="85"/>
      <c r="AP226" s="131"/>
      <c r="AQ226" s="120"/>
    </row>
    <row r="227" spans="18:43">
      <c r="R227" s="91"/>
      <c r="S227" s="110"/>
      <c r="T227" s="110"/>
      <c r="U227" s="91"/>
      <c r="V227" s="91"/>
      <c r="W227" s="91"/>
      <c r="X227" s="91"/>
      <c r="Y227" s="91"/>
      <c r="Z227" s="91"/>
      <c r="AA227" s="91"/>
      <c r="AB227" s="91"/>
      <c r="AC227" s="91"/>
      <c r="AD227" s="91"/>
      <c r="AE227" s="91"/>
      <c r="AF227" s="91"/>
      <c r="AG227" s="91"/>
      <c r="AH227" s="91"/>
      <c r="AI227" s="14"/>
      <c r="AJ227" s="48"/>
      <c r="AK227" s="48"/>
      <c r="AL227" s="141"/>
      <c r="AM227" s="85"/>
      <c r="AN227" s="85"/>
      <c r="AO227" s="85"/>
      <c r="AP227" s="131"/>
      <c r="AQ227" s="120"/>
    </row>
    <row r="228" spans="18:43">
      <c r="R228" s="91"/>
      <c r="S228" s="110"/>
      <c r="T228" s="110"/>
      <c r="U228" s="91"/>
      <c r="V228" s="91"/>
      <c r="W228" s="91"/>
      <c r="X228" s="91"/>
      <c r="Y228" s="91"/>
      <c r="Z228" s="91"/>
      <c r="AA228" s="91"/>
      <c r="AB228" s="91"/>
      <c r="AC228" s="91"/>
      <c r="AD228" s="91"/>
      <c r="AE228" s="91"/>
      <c r="AF228" s="91"/>
      <c r="AG228" s="91"/>
      <c r="AH228" s="91"/>
      <c r="AI228" s="14"/>
      <c r="AJ228" s="48"/>
      <c r="AK228" s="48"/>
      <c r="AL228" s="141"/>
      <c r="AM228" s="85"/>
      <c r="AN228" s="85"/>
      <c r="AO228" s="85"/>
      <c r="AP228" s="131"/>
      <c r="AQ228" s="120"/>
    </row>
    <row r="229" spans="18:43">
      <c r="R229" s="91"/>
      <c r="S229" s="110"/>
      <c r="T229" s="110"/>
      <c r="U229" s="91"/>
      <c r="V229" s="91"/>
      <c r="W229" s="91"/>
      <c r="X229" s="91"/>
      <c r="Y229" s="91"/>
      <c r="Z229" s="91"/>
      <c r="AA229" s="91"/>
      <c r="AB229" s="91"/>
      <c r="AC229" s="91"/>
      <c r="AD229" s="91"/>
      <c r="AE229" s="91"/>
      <c r="AF229" s="91"/>
      <c r="AG229" s="91"/>
      <c r="AH229" s="91"/>
      <c r="AI229" s="14"/>
      <c r="AJ229" s="48"/>
      <c r="AK229" s="48"/>
      <c r="AL229" s="141"/>
      <c r="AM229" s="85"/>
      <c r="AN229" s="85"/>
      <c r="AO229" s="85"/>
      <c r="AP229" s="131"/>
      <c r="AQ229" s="120"/>
    </row>
    <row r="230" spans="18:43">
      <c r="R230" s="91"/>
      <c r="S230" s="110"/>
      <c r="T230" s="110"/>
      <c r="U230" s="91"/>
      <c r="V230" s="91"/>
      <c r="W230" s="91"/>
      <c r="X230" s="91"/>
      <c r="Y230" s="91"/>
      <c r="Z230" s="91"/>
      <c r="AA230" s="91"/>
      <c r="AB230" s="91"/>
      <c r="AC230" s="91"/>
      <c r="AD230" s="91"/>
      <c r="AE230" s="91"/>
      <c r="AF230" s="91"/>
      <c r="AG230" s="91"/>
      <c r="AH230" s="91"/>
      <c r="AI230" s="14"/>
      <c r="AJ230" s="48"/>
      <c r="AK230" s="48"/>
      <c r="AL230" s="141"/>
      <c r="AM230" s="85"/>
      <c r="AN230" s="85"/>
      <c r="AO230" s="85"/>
      <c r="AP230" s="131"/>
      <c r="AQ230" s="120"/>
    </row>
    <row r="231" spans="18:43">
      <c r="R231" s="91"/>
      <c r="S231" s="110"/>
      <c r="T231" s="110"/>
      <c r="U231" s="91"/>
      <c r="V231" s="91"/>
      <c r="W231" s="91"/>
      <c r="X231" s="91"/>
      <c r="Y231" s="91"/>
      <c r="Z231" s="91"/>
      <c r="AA231" s="91"/>
      <c r="AB231" s="91"/>
      <c r="AC231" s="91"/>
      <c r="AD231" s="91"/>
      <c r="AE231" s="91"/>
      <c r="AF231" s="91"/>
      <c r="AG231" s="91"/>
      <c r="AH231" s="91"/>
      <c r="AI231" s="14"/>
      <c r="AJ231" s="48"/>
      <c r="AK231" s="48"/>
      <c r="AL231" s="141"/>
      <c r="AM231" s="85"/>
      <c r="AN231" s="85"/>
      <c r="AO231" s="85"/>
      <c r="AP231" s="131"/>
      <c r="AQ231" s="120"/>
    </row>
    <row r="232" spans="18:43">
      <c r="R232" s="91"/>
      <c r="S232" s="110"/>
      <c r="T232" s="110"/>
      <c r="U232" s="91"/>
      <c r="V232" s="91"/>
      <c r="W232" s="91"/>
      <c r="X232" s="91"/>
      <c r="Y232" s="91"/>
      <c r="Z232" s="91"/>
      <c r="AA232" s="91"/>
      <c r="AB232" s="91"/>
      <c r="AC232" s="91"/>
      <c r="AD232" s="91"/>
      <c r="AE232" s="91"/>
      <c r="AF232" s="91"/>
      <c r="AG232" s="91"/>
      <c r="AH232" s="91"/>
      <c r="AI232" s="14"/>
      <c r="AJ232" s="48"/>
      <c r="AK232" s="48"/>
      <c r="AL232" s="141"/>
      <c r="AM232" s="85"/>
      <c r="AN232" s="85"/>
      <c r="AO232" s="85"/>
      <c r="AP232" s="131"/>
      <c r="AQ232" s="120"/>
    </row>
    <row r="233" spans="18:43">
      <c r="R233" s="91"/>
      <c r="S233" s="110"/>
      <c r="T233" s="110"/>
      <c r="U233" s="91"/>
      <c r="V233" s="91"/>
      <c r="W233" s="91"/>
      <c r="X233" s="91"/>
      <c r="Y233" s="91"/>
      <c r="Z233" s="91"/>
      <c r="AA233" s="91"/>
      <c r="AB233" s="91"/>
      <c r="AC233" s="91"/>
      <c r="AD233" s="91"/>
      <c r="AE233" s="91"/>
      <c r="AF233" s="91"/>
      <c r="AG233" s="91"/>
      <c r="AH233" s="91"/>
      <c r="AI233" s="14"/>
      <c r="AJ233" s="48"/>
      <c r="AK233" s="48"/>
      <c r="AL233" s="141"/>
      <c r="AM233" s="85"/>
      <c r="AN233" s="85"/>
      <c r="AO233" s="85"/>
      <c r="AP233" s="131"/>
      <c r="AQ233" s="120"/>
    </row>
    <row r="234" spans="18:43">
      <c r="R234" s="91"/>
      <c r="S234" s="110"/>
      <c r="T234" s="110"/>
      <c r="U234" s="91"/>
      <c r="V234" s="91"/>
      <c r="W234" s="91"/>
      <c r="X234" s="91"/>
      <c r="Y234" s="91"/>
      <c r="Z234" s="91"/>
      <c r="AA234" s="91"/>
      <c r="AB234" s="91"/>
      <c r="AC234" s="91"/>
      <c r="AD234" s="91"/>
      <c r="AE234" s="91"/>
      <c r="AF234" s="91"/>
      <c r="AG234" s="91"/>
      <c r="AH234" s="91"/>
      <c r="AI234" s="14"/>
      <c r="AJ234" s="48"/>
      <c r="AK234" s="48"/>
      <c r="AL234" s="141"/>
      <c r="AM234" s="85"/>
      <c r="AN234" s="85"/>
      <c r="AO234" s="85"/>
      <c r="AP234" s="131"/>
      <c r="AQ234" s="120"/>
    </row>
    <row r="235" spans="18:43">
      <c r="R235" s="91"/>
      <c r="S235" s="110"/>
      <c r="T235" s="110"/>
      <c r="U235" s="91"/>
      <c r="V235" s="91"/>
      <c r="W235" s="91"/>
      <c r="X235" s="91"/>
      <c r="Y235" s="91"/>
      <c r="Z235" s="91"/>
      <c r="AA235" s="91"/>
      <c r="AB235" s="91"/>
      <c r="AC235" s="91"/>
      <c r="AD235" s="91"/>
      <c r="AE235" s="91"/>
      <c r="AF235" s="91"/>
      <c r="AG235" s="91"/>
      <c r="AH235" s="91"/>
      <c r="AI235" s="14"/>
      <c r="AJ235" s="48"/>
      <c r="AK235" s="48"/>
      <c r="AL235" s="141"/>
      <c r="AM235" s="85"/>
      <c r="AN235" s="85"/>
      <c r="AO235" s="85"/>
      <c r="AP235" s="131"/>
      <c r="AQ235" s="120"/>
    </row>
    <row r="236" spans="18:43">
      <c r="R236" s="91"/>
      <c r="S236" s="110"/>
      <c r="T236" s="110"/>
      <c r="U236" s="91"/>
      <c r="V236" s="91"/>
      <c r="W236" s="91"/>
      <c r="X236" s="91"/>
      <c r="Y236" s="91"/>
      <c r="Z236" s="91"/>
      <c r="AA236" s="91"/>
      <c r="AB236" s="91"/>
      <c r="AC236" s="91"/>
      <c r="AD236" s="91"/>
      <c r="AE236" s="91"/>
      <c r="AF236" s="91"/>
      <c r="AG236" s="91"/>
      <c r="AH236" s="91"/>
      <c r="AI236" s="14"/>
      <c r="AJ236" s="48"/>
      <c r="AK236" s="48"/>
      <c r="AL236" s="141"/>
      <c r="AM236" s="85"/>
      <c r="AN236" s="85"/>
      <c r="AO236" s="85"/>
      <c r="AP236" s="131"/>
      <c r="AQ236" s="120"/>
    </row>
    <row r="237" spans="18:43">
      <c r="R237" s="91"/>
      <c r="S237" s="110"/>
      <c r="T237" s="110"/>
      <c r="U237" s="91"/>
      <c r="V237" s="91"/>
      <c r="W237" s="91"/>
      <c r="X237" s="91"/>
      <c r="Y237" s="91"/>
      <c r="Z237" s="91"/>
      <c r="AA237" s="91"/>
      <c r="AB237" s="91"/>
      <c r="AC237" s="91"/>
      <c r="AD237" s="91"/>
      <c r="AE237" s="91"/>
      <c r="AF237" s="91"/>
      <c r="AG237" s="91"/>
      <c r="AH237" s="91"/>
      <c r="AI237" s="14"/>
      <c r="AJ237" s="48"/>
      <c r="AK237" s="48"/>
      <c r="AL237" s="141"/>
      <c r="AM237" s="85"/>
      <c r="AN237" s="85"/>
      <c r="AO237" s="85"/>
      <c r="AP237" s="131"/>
      <c r="AQ237" s="120"/>
    </row>
    <row r="238" spans="18:43">
      <c r="R238" s="91"/>
      <c r="S238" s="110"/>
      <c r="T238" s="110"/>
      <c r="U238" s="91"/>
      <c r="V238" s="91"/>
      <c r="W238" s="91"/>
      <c r="X238" s="91"/>
      <c r="Y238" s="91"/>
      <c r="Z238" s="91"/>
      <c r="AA238" s="91"/>
      <c r="AB238" s="91"/>
      <c r="AC238" s="91"/>
      <c r="AD238" s="91"/>
      <c r="AE238" s="91"/>
      <c r="AF238" s="91"/>
      <c r="AG238" s="91"/>
      <c r="AH238" s="91"/>
      <c r="AI238" s="14"/>
      <c r="AJ238" s="48"/>
      <c r="AK238" s="48"/>
      <c r="AL238" s="141"/>
      <c r="AM238" s="85"/>
      <c r="AN238" s="85"/>
      <c r="AO238" s="85"/>
      <c r="AP238" s="131"/>
      <c r="AQ238" s="120"/>
    </row>
    <row r="239" spans="18:43">
      <c r="R239" s="91"/>
      <c r="S239" s="110"/>
      <c r="T239" s="110"/>
      <c r="U239" s="91"/>
      <c r="V239" s="91"/>
      <c r="W239" s="91"/>
      <c r="X239" s="91"/>
      <c r="Y239" s="91"/>
      <c r="Z239" s="91"/>
      <c r="AA239" s="91"/>
      <c r="AB239" s="91"/>
      <c r="AC239" s="91"/>
      <c r="AD239" s="91"/>
      <c r="AE239" s="91"/>
      <c r="AF239" s="91"/>
      <c r="AG239" s="91"/>
      <c r="AH239" s="91"/>
      <c r="AI239" s="14"/>
      <c r="AJ239" s="48"/>
      <c r="AK239" s="48"/>
      <c r="AL239" s="141"/>
      <c r="AM239" s="85"/>
      <c r="AN239" s="85"/>
      <c r="AO239" s="85"/>
      <c r="AP239" s="131"/>
      <c r="AQ239" s="120"/>
    </row>
    <row r="240" spans="18:43">
      <c r="R240" s="91"/>
      <c r="S240" s="110"/>
      <c r="T240" s="110"/>
      <c r="U240" s="91"/>
      <c r="V240" s="91"/>
      <c r="W240" s="91"/>
      <c r="X240" s="91"/>
      <c r="Y240" s="91"/>
      <c r="Z240" s="91"/>
      <c r="AA240" s="91"/>
      <c r="AB240" s="91"/>
      <c r="AC240" s="91"/>
      <c r="AD240" s="91"/>
      <c r="AE240" s="91"/>
      <c r="AF240" s="91"/>
      <c r="AG240" s="91"/>
      <c r="AH240" s="91"/>
      <c r="AI240" s="14"/>
      <c r="AJ240" s="48"/>
      <c r="AK240" s="48"/>
      <c r="AL240" s="141"/>
      <c r="AM240" s="85"/>
      <c r="AN240" s="85"/>
      <c r="AO240" s="85"/>
      <c r="AP240" s="131"/>
      <c r="AQ240" s="120"/>
    </row>
    <row r="241" spans="18:43">
      <c r="R241" s="91"/>
      <c r="S241" s="110"/>
      <c r="T241" s="110"/>
      <c r="U241" s="91"/>
      <c r="V241" s="91"/>
      <c r="W241" s="91"/>
      <c r="X241" s="91"/>
      <c r="Y241" s="91"/>
      <c r="Z241" s="91"/>
      <c r="AA241" s="91"/>
      <c r="AB241" s="91"/>
      <c r="AC241" s="91"/>
      <c r="AD241" s="91"/>
      <c r="AE241" s="91"/>
      <c r="AF241" s="91"/>
      <c r="AG241" s="91"/>
      <c r="AH241" s="91"/>
      <c r="AI241" s="14"/>
      <c r="AJ241" s="48"/>
      <c r="AK241" s="48"/>
      <c r="AL241" s="141"/>
      <c r="AM241" s="85"/>
      <c r="AN241" s="85"/>
      <c r="AO241" s="85"/>
      <c r="AP241" s="131"/>
      <c r="AQ241" s="120"/>
    </row>
    <row r="242" spans="18:43">
      <c r="R242" s="91"/>
      <c r="S242" s="110"/>
      <c r="T242" s="110"/>
      <c r="U242" s="91"/>
      <c r="V242" s="91"/>
      <c r="W242" s="91"/>
      <c r="X242" s="91"/>
      <c r="Y242" s="91"/>
      <c r="Z242" s="91"/>
      <c r="AA242" s="91"/>
      <c r="AB242" s="91"/>
      <c r="AC242" s="91"/>
      <c r="AD242" s="91"/>
      <c r="AE242" s="91"/>
      <c r="AF242" s="91"/>
      <c r="AG242" s="91"/>
      <c r="AH242" s="91"/>
      <c r="AI242" s="14"/>
      <c r="AJ242" s="48"/>
      <c r="AK242" s="48"/>
      <c r="AL242" s="141"/>
      <c r="AM242" s="85"/>
      <c r="AN242" s="85"/>
      <c r="AO242" s="85"/>
      <c r="AP242" s="131"/>
      <c r="AQ242" s="120"/>
    </row>
    <row r="243" spans="18:43">
      <c r="R243" s="91"/>
      <c r="S243" s="110"/>
      <c r="T243" s="110"/>
      <c r="U243" s="91"/>
      <c r="V243" s="91"/>
      <c r="W243" s="91"/>
      <c r="X243" s="91"/>
      <c r="Y243" s="91"/>
      <c r="Z243" s="91"/>
      <c r="AA243" s="91"/>
      <c r="AB243" s="91"/>
      <c r="AC243" s="91"/>
      <c r="AD243" s="91"/>
      <c r="AE243" s="91"/>
      <c r="AF243" s="91"/>
      <c r="AG243" s="91"/>
      <c r="AH243" s="91"/>
      <c r="AI243" s="14"/>
      <c r="AJ243" s="48"/>
      <c r="AK243" s="48"/>
      <c r="AL243" s="141"/>
      <c r="AM243" s="85"/>
      <c r="AN243" s="85"/>
      <c r="AO243" s="85"/>
      <c r="AP243" s="131"/>
      <c r="AQ243" s="120"/>
    </row>
    <row r="244" spans="18:43">
      <c r="R244" s="91"/>
      <c r="S244" s="110"/>
      <c r="T244" s="110"/>
      <c r="U244" s="91"/>
      <c r="V244" s="91"/>
      <c r="W244" s="91"/>
      <c r="X244" s="91"/>
      <c r="Y244" s="91"/>
      <c r="Z244" s="91"/>
      <c r="AA244" s="91"/>
      <c r="AB244" s="91"/>
      <c r="AC244" s="91"/>
      <c r="AD244" s="91"/>
      <c r="AE244" s="91"/>
      <c r="AF244" s="91"/>
      <c r="AG244" s="91"/>
      <c r="AH244" s="91"/>
      <c r="AI244" s="14"/>
      <c r="AJ244" s="48"/>
      <c r="AK244" s="48"/>
      <c r="AL244" s="141"/>
      <c r="AM244" s="85"/>
      <c r="AN244" s="85"/>
      <c r="AO244" s="85"/>
      <c r="AP244" s="131"/>
      <c r="AQ244" s="120"/>
    </row>
    <row r="245" spans="18:43">
      <c r="R245" s="91"/>
      <c r="S245" s="110"/>
      <c r="T245" s="110"/>
      <c r="U245" s="91"/>
      <c r="V245" s="91"/>
      <c r="W245" s="91"/>
      <c r="X245" s="91"/>
      <c r="Y245" s="91"/>
      <c r="Z245" s="91"/>
      <c r="AA245" s="91"/>
      <c r="AB245" s="91"/>
      <c r="AC245" s="91"/>
      <c r="AD245" s="91"/>
      <c r="AE245" s="91"/>
      <c r="AF245" s="91"/>
      <c r="AG245" s="91"/>
      <c r="AH245" s="91"/>
      <c r="AI245" s="14"/>
      <c r="AJ245" s="48"/>
      <c r="AK245" s="48"/>
      <c r="AL245" s="141"/>
      <c r="AM245" s="85"/>
      <c r="AN245" s="85"/>
      <c r="AO245" s="85"/>
      <c r="AP245" s="131"/>
      <c r="AQ245" s="120"/>
    </row>
    <row r="246" spans="18:43">
      <c r="R246" s="91"/>
      <c r="S246" s="110"/>
      <c r="T246" s="110"/>
      <c r="U246" s="91"/>
      <c r="V246" s="91"/>
      <c r="W246" s="91"/>
      <c r="X246" s="91"/>
      <c r="Y246" s="91"/>
      <c r="Z246" s="91"/>
      <c r="AA246" s="91"/>
      <c r="AB246" s="91"/>
      <c r="AC246" s="91"/>
      <c r="AD246" s="91"/>
      <c r="AE246" s="91"/>
      <c r="AF246" s="91"/>
      <c r="AG246" s="91"/>
      <c r="AH246" s="91"/>
      <c r="AI246" s="14"/>
      <c r="AJ246" s="48"/>
      <c r="AK246" s="48"/>
      <c r="AL246" s="141"/>
      <c r="AM246" s="85"/>
      <c r="AN246" s="85"/>
      <c r="AO246" s="85"/>
      <c r="AP246" s="131"/>
      <c r="AQ246" s="120"/>
    </row>
    <row r="247" spans="18:43">
      <c r="R247" s="91"/>
      <c r="S247" s="110"/>
      <c r="T247" s="110"/>
      <c r="U247" s="91"/>
      <c r="V247" s="91"/>
      <c r="W247" s="91"/>
      <c r="X247" s="91"/>
      <c r="Y247" s="91"/>
      <c r="Z247" s="91"/>
      <c r="AA247" s="91"/>
      <c r="AB247" s="91"/>
      <c r="AC247" s="91"/>
      <c r="AD247" s="91"/>
      <c r="AE247" s="91"/>
      <c r="AF247" s="91"/>
      <c r="AG247" s="91"/>
      <c r="AH247" s="91"/>
      <c r="AI247" s="14"/>
      <c r="AJ247" s="48"/>
      <c r="AK247" s="48"/>
      <c r="AL247" s="141"/>
      <c r="AM247" s="85"/>
      <c r="AN247" s="85"/>
      <c r="AO247" s="85"/>
      <c r="AP247" s="131"/>
      <c r="AQ247" s="120"/>
    </row>
    <row r="248" spans="18:43">
      <c r="R248" s="91"/>
      <c r="S248" s="110"/>
      <c r="T248" s="110"/>
      <c r="U248" s="91"/>
      <c r="V248" s="91"/>
      <c r="W248" s="91"/>
      <c r="X248" s="91"/>
      <c r="Y248" s="91"/>
      <c r="Z248" s="91"/>
      <c r="AA248" s="91"/>
      <c r="AB248" s="91"/>
      <c r="AC248" s="91"/>
      <c r="AD248" s="91"/>
      <c r="AE248" s="91"/>
      <c r="AF248" s="91"/>
      <c r="AG248" s="91"/>
      <c r="AH248" s="91"/>
      <c r="AI248" s="14"/>
      <c r="AJ248" s="48"/>
      <c r="AK248" s="48"/>
      <c r="AL248" s="141"/>
      <c r="AM248" s="85"/>
      <c r="AN248" s="85"/>
      <c r="AO248" s="85"/>
      <c r="AP248" s="131"/>
      <c r="AQ248" s="120"/>
    </row>
    <row r="249" spans="18:43">
      <c r="R249" s="91"/>
      <c r="S249" s="110"/>
      <c r="T249" s="110"/>
      <c r="U249" s="91"/>
      <c r="V249" s="91"/>
      <c r="W249" s="91"/>
      <c r="X249" s="91"/>
      <c r="Y249" s="91"/>
      <c r="Z249" s="91"/>
      <c r="AA249" s="91"/>
      <c r="AB249" s="91"/>
      <c r="AC249" s="91"/>
      <c r="AD249" s="91"/>
      <c r="AE249" s="91"/>
      <c r="AF249" s="91"/>
      <c r="AG249" s="91"/>
      <c r="AH249" s="91"/>
      <c r="AI249" s="14"/>
      <c r="AJ249" s="48"/>
      <c r="AK249" s="48"/>
      <c r="AL249" s="141"/>
      <c r="AM249" s="85"/>
      <c r="AN249" s="85"/>
      <c r="AO249" s="85"/>
      <c r="AP249" s="131"/>
      <c r="AQ249" s="120"/>
    </row>
    <row r="250" spans="18:43">
      <c r="R250" s="91"/>
      <c r="S250" s="110"/>
      <c r="T250" s="110"/>
      <c r="U250" s="91"/>
      <c r="V250" s="91"/>
      <c r="W250" s="91"/>
      <c r="X250" s="91"/>
      <c r="Y250" s="91"/>
      <c r="Z250" s="91"/>
      <c r="AA250" s="91"/>
      <c r="AB250" s="91"/>
      <c r="AC250" s="91"/>
      <c r="AD250" s="91"/>
      <c r="AE250" s="91"/>
      <c r="AF250" s="91"/>
      <c r="AG250" s="91"/>
      <c r="AH250" s="91"/>
      <c r="AI250" s="14"/>
      <c r="AJ250" s="48"/>
      <c r="AK250" s="48"/>
      <c r="AL250" s="141"/>
      <c r="AM250" s="85"/>
      <c r="AN250" s="85"/>
      <c r="AO250" s="85"/>
      <c r="AP250" s="131"/>
      <c r="AQ250" s="120"/>
    </row>
    <row r="251" spans="18:43">
      <c r="R251" s="91"/>
      <c r="S251" s="110"/>
      <c r="T251" s="110"/>
      <c r="U251" s="91"/>
      <c r="V251" s="91"/>
      <c r="W251" s="91"/>
      <c r="X251" s="91"/>
      <c r="Y251" s="91"/>
      <c r="Z251" s="91"/>
      <c r="AA251" s="91"/>
      <c r="AB251" s="91"/>
      <c r="AC251" s="91"/>
      <c r="AD251" s="91"/>
      <c r="AE251" s="91"/>
      <c r="AF251" s="91"/>
      <c r="AG251" s="91"/>
      <c r="AH251" s="91"/>
      <c r="AI251" s="14"/>
      <c r="AJ251" s="48"/>
      <c r="AK251" s="48"/>
      <c r="AL251" s="141"/>
      <c r="AM251" s="85"/>
      <c r="AN251" s="85"/>
      <c r="AO251" s="85"/>
      <c r="AP251" s="131"/>
      <c r="AQ251" s="120"/>
    </row>
    <row r="252" spans="18:43">
      <c r="R252" s="91"/>
      <c r="S252" s="110"/>
      <c r="T252" s="110"/>
      <c r="U252" s="91"/>
      <c r="V252" s="91"/>
      <c r="W252" s="91"/>
      <c r="X252" s="91"/>
      <c r="Y252" s="91"/>
      <c r="Z252" s="91"/>
      <c r="AA252" s="91"/>
      <c r="AB252" s="91"/>
      <c r="AC252" s="91"/>
      <c r="AD252" s="91"/>
      <c r="AE252" s="91"/>
      <c r="AF252" s="91"/>
      <c r="AG252" s="91"/>
      <c r="AH252" s="91"/>
      <c r="AI252" s="14"/>
      <c r="AJ252" s="48"/>
      <c r="AK252" s="48"/>
      <c r="AL252" s="141"/>
      <c r="AM252" s="85"/>
      <c r="AN252" s="85"/>
      <c r="AO252" s="85"/>
      <c r="AP252" s="131"/>
      <c r="AQ252" s="120"/>
    </row>
    <row r="253" spans="18:43">
      <c r="R253" s="91"/>
      <c r="S253" s="110"/>
      <c r="T253" s="110"/>
      <c r="U253" s="91"/>
      <c r="V253" s="91"/>
      <c r="W253" s="91"/>
      <c r="X253" s="91"/>
      <c r="Y253" s="91"/>
      <c r="Z253" s="91"/>
      <c r="AA253" s="91"/>
      <c r="AB253" s="91"/>
      <c r="AC253" s="91"/>
      <c r="AD253" s="91"/>
      <c r="AE253" s="91"/>
      <c r="AF253" s="91"/>
      <c r="AG253" s="91"/>
      <c r="AH253" s="91"/>
      <c r="AI253" s="14"/>
      <c r="AJ253" s="48"/>
      <c r="AK253" s="48"/>
      <c r="AL253" s="141"/>
      <c r="AM253" s="85"/>
      <c r="AN253" s="85"/>
      <c r="AO253" s="85"/>
      <c r="AP253" s="131"/>
      <c r="AQ253" s="120"/>
    </row>
    <row r="254" spans="18:43">
      <c r="R254" s="91"/>
      <c r="S254" s="110"/>
      <c r="T254" s="110"/>
      <c r="U254" s="91"/>
      <c r="V254" s="91"/>
      <c r="W254" s="91"/>
      <c r="X254" s="91"/>
      <c r="Y254" s="91"/>
      <c r="Z254" s="91"/>
      <c r="AA254" s="91"/>
      <c r="AB254" s="91"/>
      <c r="AC254" s="91"/>
      <c r="AD254" s="91"/>
      <c r="AE254" s="91"/>
      <c r="AF254" s="91"/>
      <c r="AG254" s="91"/>
      <c r="AH254" s="91"/>
      <c r="AI254" s="14"/>
      <c r="AJ254" s="48"/>
      <c r="AK254" s="48"/>
      <c r="AL254" s="141"/>
      <c r="AM254" s="85"/>
      <c r="AN254" s="85"/>
      <c r="AO254" s="85"/>
      <c r="AP254" s="131"/>
      <c r="AQ254" s="120"/>
    </row>
    <row r="255" spans="18:43">
      <c r="R255" s="91"/>
      <c r="S255" s="110"/>
      <c r="T255" s="110"/>
      <c r="U255" s="91"/>
      <c r="V255" s="91"/>
      <c r="W255" s="91"/>
      <c r="X255" s="91"/>
      <c r="Y255" s="91"/>
      <c r="Z255" s="91"/>
      <c r="AA255" s="91"/>
      <c r="AB255" s="91"/>
      <c r="AC255" s="91"/>
      <c r="AD255" s="91"/>
      <c r="AE255" s="91"/>
      <c r="AF255" s="91"/>
      <c r="AG255" s="91"/>
      <c r="AH255" s="91"/>
      <c r="AI255" s="14"/>
      <c r="AJ255" s="48"/>
      <c r="AK255" s="48"/>
      <c r="AL255" s="141"/>
      <c r="AM255" s="85"/>
      <c r="AN255" s="85"/>
      <c r="AO255" s="85"/>
      <c r="AP255" s="131"/>
      <c r="AQ255" s="120"/>
    </row>
    <row r="256" spans="18:43">
      <c r="R256" s="91"/>
      <c r="S256" s="110"/>
      <c r="T256" s="110"/>
      <c r="U256" s="91"/>
      <c r="V256" s="91"/>
      <c r="W256" s="91"/>
      <c r="X256" s="91"/>
      <c r="Y256" s="91"/>
      <c r="Z256" s="91"/>
      <c r="AA256" s="91"/>
      <c r="AB256" s="91"/>
      <c r="AC256" s="91"/>
      <c r="AD256" s="91"/>
      <c r="AE256" s="91"/>
      <c r="AF256" s="91"/>
      <c r="AG256" s="91"/>
      <c r="AH256" s="91"/>
      <c r="AI256" s="14"/>
      <c r="AJ256" s="48"/>
      <c r="AK256" s="48"/>
      <c r="AL256" s="141"/>
      <c r="AM256" s="85"/>
      <c r="AN256" s="85"/>
      <c r="AO256" s="85"/>
      <c r="AP256" s="131"/>
      <c r="AQ256" s="120"/>
    </row>
    <row r="257" spans="18:43">
      <c r="R257" s="91"/>
      <c r="S257" s="110"/>
      <c r="T257" s="110"/>
      <c r="U257" s="91"/>
      <c r="V257" s="91"/>
      <c r="W257" s="91"/>
      <c r="X257" s="91"/>
      <c r="Y257" s="91"/>
      <c r="Z257" s="91"/>
      <c r="AA257" s="91"/>
      <c r="AB257" s="91"/>
      <c r="AC257" s="91"/>
      <c r="AD257" s="91"/>
      <c r="AE257" s="91"/>
      <c r="AF257" s="91"/>
      <c r="AG257" s="91"/>
      <c r="AH257" s="91"/>
      <c r="AI257" s="14"/>
      <c r="AJ257" s="48"/>
      <c r="AK257" s="48"/>
      <c r="AL257" s="141"/>
      <c r="AM257" s="85"/>
      <c r="AN257" s="85"/>
      <c r="AO257" s="85"/>
      <c r="AP257" s="131"/>
      <c r="AQ257" s="120"/>
    </row>
    <row r="258" spans="18:43">
      <c r="R258" s="91"/>
      <c r="S258" s="110"/>
      <c r="T258" s="110"/>
      <c r="U258" s="91"/>
      <c r="V258" s="91"/>
      <c r="W258" s="91"/>
      <c r="X258" s="91"/>
      <c r="Y258" s="91"/>
      <c r="Z258" s="91"/>
      <c r="AA258" s="91"/>
      <c r="AB258" s="91"/>
      <c r="AC258" s="91"/>
      <c r="AD258" s="91"/>
      <c r="AE258" s="91"/>
      <c r="AF258" s="91"/>
      <c r="AG258" s="91"/>
      <c r="AH258" s="91"/>
      <c r="AI258" s="14"/>
      <c r="AJ258" s="48"/>
      <c r="AK258" s="48"/>
      <c r="AL258" s="141"/>
      <c r="AM258" s="85"/>
      <c r="AN258" s="85"/>
      <c r="AO258" s="85"/>
      <c r="AP258" s="131"/>
      <c r="AQ258" s="120"/>
    </row>
    <row r="259" spans="18:43">
      <c r="R259" s="91"/>
      <c r="S259" s="110"/>
      <c r="T259" s="110"/>
      <c r="U259" s="91"/>
      <c r="V259" s="91"/>
      <c r="W259" s="91"/>
      <c r="X259" s="91"/>
      <c r="Y259" s="91"/>
      <c r="Z259" s="91"/>
      <c r="AA259" s="91"/>
      <c r="AB259" s="91"/>
      <c r="AC259" s="91"/>
      <c r="AD259" s="91"/>
      <c r="AE259" s="91"/>
      <c r="AF259" s="91"/>
      <c r="AG259" s="91"/>
      <c r="AH259" s="91"/>
      <c r="AI259" s="14"/>
      <c r="AJ259" s="48"/>
      <c r="AK259" s="48"/>
      <c r="AL259" s="141"/>
      <c r="AM259" s="85"/>
      <c r="AN259" s="85"/>
      <c r="AO259" s="85"/>
      <c r="AP259" s="131"/>
      <c r="AQ259" s="120"/>
    </row>
    <row r="260" spans="18:43">
      <c r="R260" s="91"/>
      <c r="S260" s="110"/>
      <c r="T260" s="110"/>
      <c r="U260" s="91"/>
      <c r="V260" s="91"/>
      <c r="W260" s="91"/>
      <c r="X260" s="91"/>
      <c r="Y260" s="91"/>
      <c r="Z260" s="91"/>
      <c r="AA260" s="91"/>
      <c r="AB260" s="91"/>
      <c r="AC260" s="91"/>
      <c r="AD260" s="91"/>
      <c r="AE260" s="91"/>
      <c r="AF260" s="91"/>
      <c r="AG260" s="91"/>
      <c r="AH260" s="91"/>
      <c r="AI260" s="14"/>
      <c r="AJ260" s="48"/>
      <c r="AK260" s="48"/>
      <c r="AL260" s="141"/>
      <c r="AM260" s="85"/>
      <c r="AN260" s="85"/>
      <c r="AO260" s="85"/>
      <c r="AP260" s="131"/>
      <c r="AQ260" s="120"/>
    </row>
    <row r="261" spans="18:43">
      <c r="R261" s="91"/>
      <c r="S261" s="110"/>
      <c r="T261" s="110"/>
      <c r="U261" s="91"/>
      <c r="V261" s="91"/>
      <c r="W261" s="91"/>
      <c r="X261" s="91"/>
      <c r="Y261" s="91"/>
      <c r="Z261" s="91"/>
      <c r="AA261" s="91"/>
      <c r="AB261" s="91"/>
      <c r="AC261" s="91"/>
      <c r="AD261" s="91"/>
      <c r="AE261" s="91"/>
      <c r="AF261" s="91"/>
      <c r="AG261" s="91"/>
      <c r="AH261" s="91"/>
      <c r="AI261" s="14"/>
      <c r="AJ261" s="48"/>
      <c r="AK261" s="48"/>
      <c r="AL261" s="141"/>
      <c r="AM261" s="85"/>
      <c r="AN261" s="85"/>
      <c r="AO261" s="85"/>
      <c r="AP261" s="131"/>
      <c r="AQ261" s="120"/>
    </row>
    <row r="262" spans="18:43">
      <c r="R262" s="91"/>
      <c r="S262" s="110"/>
      <c r="T262" s="110"/>
      <c r="U262" s="91"/>
      <c r="V262" s="91"/>
      <c r="W262" s="91"/>
      <c r="X262" s="91"/>
      <c r="Y262" s="91"/>
      <c r="Z262" s="91"/>
      <c r="AA262" s="91"/>
      <c r="AB262" s="91"/>
      <c r="AC262" s="91"/>
      <c r="AD262" s="91"/>
      <c r="AE262" s="91"/>
      <c r="AF262" s="91"/>
      <c r="AG262" s="91"/>
      <c r="AH262" s="91"/>
      <c r="AI262" s="14"/>
      <c r="AJ262" s="48"/>
      <c r="AK262" s="48"/>
      <c r="AL262" s="141"/>
      <c r="AM262" s="85"/>
      <c r="AN262" s="85"/>
      <c r="AO262" s="85"/>
      <c r="AP262" s="131"/>
      <c r="AQ262" s="120"/>
    </row>
    <row r="263" spans="18:43">
      <c r="R263" s="91"/>
      <c r="S263" s="110"/>
      <c r="T263" s="110"/>
      <c r="U263" s="91"/>
      <c r="V263" s="91"/>
      <c r="W263" s="91"/>
      <c r="X263" s="91"/>
      <c r="Y263" s="91"/>
      <c r="Z263" s="91"/>
      <c r="AA263" s="91"/>
      <c r="AB263" s="91"/>
      <c r="AC263" s="91"/>
      <c r="AD263" s="91"/>
      <c r="AE263" s="91"/>
      <c r="AF263" s="91"/>
      <c r="AG263" s="91"/>
      <c r="AH263" s="91"/>
      <c r="AI263" s="14"/>
      <c r="AJ263" s="48"/>
      <c r="AK263" s="48"/>
      <c r="AL263" s="141"/>
      <c r="AM263" s="85"/>
      <c r="AN263" s="85"/>
      <c r="AO263" s="85"/>
      <c r="AP263" s="131"/>
      <c r="AQ263" s="120"/>
    </row>
    <row r="264" spans="18:43">
      <c r="R264" s="91"/>
      <c r="S264" s="110"/>
      <c r="T264" s="110"/>
      <c r="U264" s="91"/>
      <c r="V264" s="91"/>
      <c r="W264" s="91"/>
      <c r="X264" s="91"/>
      <c r="Y264" s="91"/>
      <c r="Z264" s="91"/>
      <c r="AA264" s="91"/>
      <c r="AB264" s="91"/>
      <c r="AC264" s="91"/>
      <c r="AD264" s="91"/>
      <c r="AE264" s="91"/>
      <c r="AF264" s="91"/>
      <c r="AG264" s="91"/>
      <c r="AH264" s="91"/>
      <c r="AI264" s="14"/>
      <c r="AJ264" s="48"/>
      <c r="AK264" s="48"/>
      <c r="AL264" s="141"/>
      <c r="AM264" s="85"/>
      <c r="AN264" s="85"/>
      <c r="AO264" s="85"/>
      <c r="AP264" s="131"/>
      <c r="AQ264" s="120"/>
    </row>
    <row r="265" spans="18:43">
      <c r="R265" s="91"/>
      <c r="S265" s="110"/>
      <c r="T265" s="110"/>
      <c r="U265" s="91"/>
      <c r="V265" s="91"/>
      <c r="W265" s="91"/>
      <c r="X265" s="91"/>
      <c r="Y265" s="91"/>
      <c r="Z265" s="91"/>
      <c r="AA265" s="91"/>
      <c r="AB265" s="91"/>
      <c r="AC265" s="91"/>
      <c r="AD265" s="91"/>
      <c r="AE265" s="91"/>
      <c r="AF265" s="91"/>
      <c r="AG265" s="91"/>
      <c r="AH265" s="91"/>
      <c r="AI265" s="14"/>
      <c r="AJ265" s="48"/>
      <c r="AK265" s="48"/>
      <c r="AL265" s="141"/>
      <c r="AM265" s="85"/>
      <c r="AN265" s="85"/>
      <c r="AO265" s="85"/>
      <c r="AP265" s="131"/>
      <c r="AQ265" s="120"/>
    </row>
    <row r="266" spans="18:43">
      <c r="R266" s="91"/>
      <c r="S266" s="110"/>
      <c r="T266" s="110"/>
      <c r="U266" s="91"/>
      <c r="V266" s="91"/>
      <c r="W266" s="91"/>
      <c r="X266" s="91"/>
      <c r="Y266" s="91"/>
      <c r="Z266" s="91"/>
      <c r="AA266" s="91"/>
      <c r="AB266" s="91"/>
      <c r="AC266" s="91"/>
      <c r="AD266" s="91"/>
      <c r="AE266" s="91"/>
      <c r="AF266" s="91"/>
      <c r="AG266" s="91"/>
      <c r="AH266" s="91"/>
      <c r="AI266" s="14"/>
      <c r="AJ266" s="48"/>
      <c r="AK266" s="48"/>
      <c r="AL266" s="141"/>
      <c r="AM266" s="85"/>
      <c r="AN266" s="85"/>
      <c r="AO266" s="85"/>
      <c r="AP266" s="131"/>
      <c r="AQ266" s="120"/>
    </row>
    <row r="267" spans="18:43">
      <c r="R267" s="91"/>
      <c r="S267" s="110"/>
      <c r="T267" s="110"/>
      <c r="U267" s="91"/>
      <c r="V267" s="91"/>
      <c r="W267" s="91"/>
      <c r="X267" s="91"/>
      <c r="Y267" s="91"/>
      <c r="Z267" s="91"/>
      <c r="AA267" s="91"/>
      <c r="AB267" s="91"/>
      <c r="AC267" s="91"/>
      <c r="AD267" s="91"/>
      <c r="AE267" s="91"/>
      <c r="AF267" s="91"/>
      <c r="AG267" s="91"/>
      <c r="AH267" s="91"/>
      <c r="AI267" s="14"/>
      <c r="AJ267" s="48"/>
      <c r="AK267" s="48"/>
      <c r="AL267" s="141"/>
      <c r="AM267" s="85"/>
      <c r="AN267" s="85"/>
      <c r="AO267" s="85"/>
      <c r="AP267" s="131"/>
      <c r="AQ267" s="120"/>
    </row>
    <row r="268" spans="18:43">
      <c r="R268" s="91"/>
      <c r="S268" s="110"/>
      <c r="T268" s="110"/>
      <c r="U268" s="91"/>
      <c r="V268" s="91"/>
      <c r="W268" s="91"/>
      <c r="X268" s="91"/>
      <c r="Y268" s="91"/>
      <c r="Z268" s="91"/>
      <c r="AA268" s="91"/>
      <c r="AB268" s="91"/>
      <c r="AC268" s="91"/>
      <c r="AD268" s="91"/>
      <c r="AE268" s="91"/>
      <c r="AF268" s="91"/>
      <c r="AG268" s="91"/>
      <c r="AH268" s="91"/>
      <c r="AI268" s="14"/>
      <c r="AJ268" s="48"/>
      <c r="AK268" s="48"/>
      <c r="AL268" s="141"/>
      <c r="AM268" s="85"/>
      <c r="AN268" s="85"/>
      <c r="AO268" s="85"/>
      <c r="AP268" s="131"/>
      <c r="AQ268" s="120"/>
    </row>
    <row r="269" spans="18:43">
      <c r="R269" s="91"/>
      <c r="S269" s="110"/>
      <c r="T269" s="110"/>
      <c r="U269" s="91"/>
      <c r="V269" s="91"/>
      <c r="W269" s="91"/>
      <c r="X269" s="91"/>
      <c r="Y269" s="91"/>
      <c r="Z269" s="91"/>
      <c r="AA269" s="91"/>
      <c r="AB269" s="91"/>
      <c r="AC269" s="91"/>
      <c r="AD269" s="91"/>
      <c r="AE269" s="91"/>
      <c r="AF269" s="91"/>
      <c r="AG269" s="91"/>
      <c r="AH269" s="91"/>
      <c r="AI269" s="14"/>
      <c r="AJ269" s="48"/>
      <c r="AK269" s="48"/>
      <c r="AL269" s="141"/>
      <c r="AM269" s="85"/>
      <c r="AN269" s="85"/>
      <c r="AO269" s="85"/>
      <c r="AP269" s="131"/>
      <c r="AQ269" s="120"/>
    </row>
    <row r="270" spans="18:43">
      <c r="R270" s="91"/>
      <c r="S270" s="110"/>
      <c r="T270" s="110"/>
      <c r="U270" s="91"/>
      <c r="V270" s="91"/>
      <c r="W270" s="91"/>
      <c r="X270" s="91"/>
      <c r="Y270" s="91"/>
      <c r="Z270" s="91"/>
      <c r="AA270" s="91"/>
      <c r="AB270" s="91"/>
      <c r="AC270" s="91"/>
      <c r="AD270" s="91"/>
      <c r="AE270" s="91"/>
      <c r="AF270" s="91"/>
      <c r="AG270" s="91"/>
      <c r="AH270" s="91"/>
      <c r="AI270" s="14"/>
      <c r="AJ270" s="48"/>
      <c r="AK270" s="48"/>
      <c r="AL270" s="141"/>
      <c r="AM270" s="85"/>
      <c r="AN270" s="85"/>
      <c r="AO270" s="85"/>
      <c r="AP270" s="131"/>
      <c r="AQ270" s="120"/>
    </row>
    <row r="271" spans="18:43">
      <c r="R271" s="91"/>
      <c r="S271" s="110"/>
      <c r="T271" s="110"/>
      <c r="U271" s="91"/>
      <c r="V271" s="91"/>
      <c r="W271" s="91"/>
      <c r="X271" s="91"/>
      <c r="Y271" s="91"/>
      <c r="Z271" s="91"/>
      <c r="AA271" s="91"/>
      <c r="AB271" s="91"/>
      <c r="AC271" s="91"/>
      <c r="AD271" s="91"/>
      <c r="AE271" s="91"/>
      <c r="AF271" s="91"/>
      <c r="AG271" s="91"/>
      <c r="AH271" s="91"/>
      <c r="AI271" s="14"/>
      <c r="AJ271" s="48"/>
      <c r="AK271" s="48"/>
      <c r="AL271" s="141"/>
      <c r="AM271" s="85"/>
      <c r="AN271" s="85"/>
      <c r="AO271" s="85"/>
      <c r="AP271" s="131"/>
      <c r="AQ271" s="120"/>
    </row>
    <row r="272" spans="18:43">
      <c r="R272" s="91"/>
      <c r="S272" s="110"/>
      <c r="T272" s="110"/>
      <c r="U272" s="91"/>
      <c r="V272" s="91"/>
      <c r="W272" s="91"/>
      <c r="X272" s="91"/>
      <c r="Y272" s="91"/>
      <c r="Z272" s="91"/>
      <c r="AA272" s="91"/>
      <c r="AB272" s="91"/>
      <c r="AC272" s="91"/>
      <c r="AD272" s="91"/>
      <c r="AE272" s="91"/>
      <c r="AF272" s="91"/>
      <c r="AG272" s="91"/>
      <c r="AH272" s="91"/>
      <c r="AI272" s="14"/>
      <c r="AJ272" s="48"/>
      <c r="AK272" s="48"/>
      <c r="AL272" s="141"/>
      <c r="AM272" s="85"/>
      <c r="AN272" s="85"/>
      <c r="AO272" s="85"/>
      <c r="AP272" s="131"/>
      <c r="AQ272" s="120"/>
    </row>
    <row r="273" spans="18:43">
      <c r="R273" s="91"/>
      <c r="S273" s="110"/>
      <c r="T273" s="110"/>
      <c r="U273" s="91"/>
      <c r="V273" s="91"/>
      <c r="W273" s="91"/>
      <c r="X273" s="91"/>
      <c r="Y273" s="91"/>
      <c r="Z273" s="91"/>
      <c r="AA273" s="91"/>
      <c r="AB273" s="91"/>
      <c r="AC273" s="91"/>
      <c r="AD273" s="91"/>
      <c r="AE273" s="91"/>
      <c r="AF273" s="91"/>
      <c r="AG273" s="91"/>
      <c r="AH273" s="91"/>
      <c r="AI273" s="14"/>
      <c r="AJ273" s="48"/>
      <c r="AK273" s="48"/>
      <c r="AL273" s="141"/>
      <c r="AM273" s="85"/>
      <c r="AN273" s="85"/>
      <c r="AO273" s="85"/>
      <c r="AP273" s="131"/>
      <c r="AQ273" s="120"/>
    </row>
    <row r="274" spans="18:43">
      <c r="R274" s="91"/>
      <c r="S274" s="110"/>
      <c r="T274" s="110"/>
      <c r="U274" s="91"/>
      <c r="V274" s="91"/>
      <c r="W274" s="91"/>
      <c r="X274" s="91"/>
      <c r="Y274" s="91"/>
      <c r="Z274" s="91"/>
      <c r="AA274" s="91"/>
      <c r="AB274" s="91"/>
      <c r="AC274" s="91"/>
      <c r="AD274" s="91"/>
      <c r="AE274" s="91"/>
      <c r="AF274" s="91"/>
      <c r="AG274" s="91"/>
      <c r="AH274" s="91"/>
      <c r="AI274" s="14"/>
      <c r="AJ274" s="48"/>
      <c r="AK274" s="48"/>
      <c r="AL274" s="141"/>
      <c r="AM274" s="85"/>
      <c r="AN274" s="85"/>
      <c r="AO274" s="85"/>
      <c r="AP274" s="131"/>
      <c r="AQ274" s="120"/>
    </row>
    <row r="275" spans="18:43">
      <c r="R275" s="91"/>
      <c r="S275" s="110"/>
      <c r="T275" s="110"/>
      <c r="U275" s="91"/>
      <c r="V275" s="91"/>
      <c r="W275" s="91"/>
      <c r="X275" s="91"/>
      <c r="Y275" s="91"/>
      <c r="Z275" s="91"/>
      <c r="AA275" s="91"/>
      <c r="AB275" s="91"/>
      <c r="AC275" s="91"/>
      <c r="AD275" s="91"/>
      <c r="AE275" s="91"/>
      <c r="AF275" s="91"/>
      <c r="AG275" s="91"/>
      <c r="AH275" s="91"/>
      <c r="AI275" s="14"/>
      <c r="AJ275" s="48"/>
      <c r="AK275" s="48"/>
      <c r="AL275" s="141"/>
      <c r="AM275" s="85"/>
      <c r="AN275" s="85"/>
      <c r="AO275" s="85"/>
      <c r="AP275" s="131"/>
      <c r="AQ275" s="120"/>
    </row>
    <row r="276" spans="18:43">
      <c r="R276" s="91"/>
      <c r="S276" s="110"/>
      <c r="T276" s="110"/>
      <c r="U276" s="91"/>
      <c r="V276" s="91"/>
      <c r="W276" s="91"/>
      <c r="X276" s="91"/>
      <c r="Y276" s="91"/>
      <c r="Z276" s="91"/>
      <c r="AA276" s="91"/>
      <c r="AB276" s="91"/>
      <c r="AC276" s="91"/>
      <c r="AD276" s="91"/>
      <c r="AE276" s="91"/>
      <c r="AF276" s="91"/>
      <c r="AG276" s="91"/>
      <c r="AH276" s="91"/>
      <c r="AI276" s="14"/>
      <c r="AJ276" s="48"/>
      <c r="AK276" s="48"/>
      <c r="AL276" s="141"/>
      <c r="AM276" s="85"/>
      <c r="AN276" s="85"/>
      <c r="AO276" s="85"/>
      <c r="AP276" s="131"/>
      <c r="AQ276" s="120"/>
    </row>
    <row r="277" spans="18:43">
      <c r="R277" s="91"/>
      <c r="S277" s="110"/>
      <c r="T277" s="110"/>
      <c r="U277" s="91"/>
      <c r="V277" s="91"/>
      <c r="W277" s="91"/>
      <c r="X277" s="91"/>
      <c r="Y277" s="91"/>
      <c r="Z277" s="91"/>
      <c r="AA277" s="91"/>
      <c r="AB277" s="91"/>
      <c r="AC277" s="91"/>
      <c r="AD277" s="91"/>
      <c r="AE277" s="91"/>
      <c r="AF277" s="91"/>
      <c r="AG277" s="91"/>
      <c r="AH277" s="91"/>
      <c r="AI277" s="14"/>
      <c r="AJ277" s="48"/>
      <c r="AK277" s="48"/>
      <c r="AL277" s="141"/>
      <c r="AM277" s="85"/>
      <c r="AN277" s="85"/>
      <c r="AO277" s="85"/>
      <c r="AP277" s="131"/>
      <c r="AQ277" s="120"/>
    </row>
    <row r="278" spans="18:43">
      <c r="R278" s="91"/>
      <c r="S278" s="110"/>
      <c r="T278" s="110"/>
      <c r="U278" s="91"/>
      <c r="V278" s="91"/>
      <c r="W278" s="91"/>
      <c r="X278" s="91"/>
      <c r="Y278" s="91"/>
      <c r="Z278" s="91"/>
      <c r="AA278" s="91"/>
      <c r="AB278" s="91"/>
      <c r="AC278" s="91"/>
      <c r="AD278" s="91"/>
      <c r="AE278" s="91"/>
      <c r="AF278" s="91"/>
      <c r="AG278" s="91"/>
      <c r="AH278" s="91"/>
      <c r="AI278" s="14"/>
      <c r="AJ278" s="48"/>
      <c r="AK278" s="48"/>
      <c r="AL278" s="141"/>
      <c r="AM278" s="85"/>
      <c r="AN278" s="85"/>
      <c r="AO278" s="85"/>
      <c r="AP278" s="131"/>
      <c r="AQ278" s="120"/>
    </row>
    <row r="279" spans="18:43">
      <c r="R279" s="91"/>
      <c r="S279" s="110"/>
      <c r="T279" s="110"/>
      <c r="U279" s="91"/>
      <c r="V279" s="91"/>
      <c r="W279" s="91"/>
      <c r="X279" s="91"/>
      <c r="Y279" s="91"/>
      <c r="Z279" s="91"/>
      <c r="AA279" s="91"/>
      <c r="AB279" s="91"/>
      <c r="AC279" s="91"/>
      <c r="AD279" s="91"/>
      <c r="AE279" s="91"/>
      <c r="AF279" s="91"/>
      <c r="AG279" s="91"/>
      <c r="AH279" s="91"/>
      <c r="AI279" s="14"/>
      <c r="AJ279" s="48"/>
      <c r="AK279" s="48"/>
      <c r="AL279" s="141"/>
      <c r="AM279" s="85"/>
      <c r="AN279" s="85"/>
      <c r="AO279" s="85"/>
      <c r="AP279" s="131"/>
      <c r="AQ279" s="120"/>
    </row>
    <row r="280" spans="18:43">
      <c r="R280" s="91"/>
      <c r="S280" s="110"/>
      <c r="T280" s="110"/>
      <c r="U280" s="91"/>
      <c r="V280" s="91"/>
      <c r="W280" s="91"/>
      <c r="X280" s="91"/>
      <c r="Y280" s="91"/>
      <c r="Z280" s="91"/>
      <c r="AA280" s="91"/>
      <c r="AB280" s="91"/>
      <c r="AC280" s="91"/>
      <c r="AD280" s="91"/>
      <c r="AE280" s="91"/>
      <c r="AF280" s="91"/>
      <c r="AG280" s="91"/>
      <c r="AH280" s="91"/>
      <c r="AI280" s="14"/>
      <c r="AJ280" s="48"/>
      <c r="AK280" s="48"/>
      <c r="AL280" s="141"/>
      <c r="AM280" s="85"/>
      <c r="AN280" s="85"/>
      <c r="AO280" s="85"/>
      <c r="AP280" s="131"/>
      <c r="AQ280" s="120"/>
    </row>
    <row r="281" spans="18:43">
      <c r="R281" s="91"/>
      <c r="S281" s="110"/>
      <c r="T281" s="110"/>
      <c r="U281" s="91"/>
      <c r="V281" s="91"/>
      <c r="W281" s="91"/>
      <c r="X281" s="91"/>
      <c r="Y281" s="91"/>
      <c r="Z281" s="91"/>
      <c r="AA281" s="91"/>
      <c r="AB281" s="91"/>
      <c r="AC281" s="91"/>
      <c r="AD281" s="91"/>
      <c r="AE281" s="91"/>
      <c r="AF281" s="91"/>
      <c r="AG281" s="91"/>
      <c r="AH281" s="91"/>
      <c r="AI281" s="14"/>
      <c r="AJ281" s="48"/>
      <c r="AK281" s="48"/>
      <c r="AL281" s="141"/>
      <c r="AM281" s="85"/>
      <c r="AN281" s="85"/>
      <c r="AO281" s="85"/>
      <c r="AP281" s="131"/>
      <c r="AQ281" s="120"/>
    </row>
    <row r="282" spans="18:43">
      <c r="R282" s="91"/>
      <c r="S282" s="110"/>
      <c r="T282" s="110"/>
      <c r="U282" s="91"/>
      <c r="V282" s="91"/>
      <c r="W282" s="91"/>
      <c r="X282" s="91"/>
      <c r="Y282" s="91"/>
      <c r="Z282" s="91"/>
      <c r="AA282" s="91"/>
      <c r="AB282" s="91"/>
      <c r="AC282" s="91"/>
      <c r="AD282" s="91"/>
      <c r="AE282" s="91"/>
      <c r="AF282" s="91"/>
      <c r="AG282" s="91"/>
      <c r="AH282" s="91"/>
      <c r="AI282" s="14"/>
      <c r="AJ282" s="48"/>
      <c r="AK282" s="48"/>
      <c r="AL282" s="141"/>
      <c r="AM282" s="85"/>
      <c r="AN282" s="85"/>
      <c r="AO282" s="85"/>
      <c r="AP282" s="131"/>
      <c r="AQ282" s="120"/>
    </row>
    <row r="283" spans="18:43">
      <c r="R283" s="91"/>
      <c r="S283" s="110"/>
      <c r="T283" s="110"/>
      <c r="U283" s="91"/>
      <c r="V283" s="91"/>
      <c r="W283" s="91"/>
      <c r="X283" s="91"/>
      <c r="Y283" s="91"/>
      <c r="Z283" s="91"/>
      <c r="AA283" s="91"/>
      <c r="AB283" s="91"/>
      <c r="AC283" s="91"/>
      <c r="AD283" s="91"/>
      <c r="AE283" s="91"/>
      <c r="AF283" s="91"/>
      <c r="AG283" s="91"/>
      <c r="AH283" s="91"/>
      <c r="AI283" s="14"/>
      <c r="AJ283" s="48"/>
      <c r="AK283" s="48"/>
      <c r="AL283" s="141"/>
      <c r="AM283" s="85"/>
      <c r="AN283" s="85"/>
      <c r="AO283" s="85"/>
      <c r="AP283" s="131"/>
      <c r="AQ283" s="120"/>
    </row>
    <row r="284" spans="18:43">
      <c r="R284" s="91"/>
      <c r="S284" s="110"/>
      <c r="T284" s="110"/>
      <c r="U284" s="91"/>
      <c r="V284" s="91"/>
      <c r="W284" s="91"/>
      <c r="X284" s="91"/>
      <c r="Y284" s="91"/>
      <c r="Z284" s="91"/>
      <c r="AA284" s="91"/>
      <c r="AB284" s="91"/>
      <c r="AC284" s="91"/>
      <c r="AD284" s="91"/>
      <c r="AE284" s="91"/>
      <c r="AF284" s="91"/>
      <c r="AG284" s="91"/>
      <c r="AH284" s="91"/>
      <c r="AI284" s="14"/>
      <c r="AJ284" s="48"/>
      <c r="AK284" s="48"/>
      <c r="AL284" s="141"/>
      <c r="AM284" s="85"/>
      <c r="AN284" s="85"/>
      <c r="AO284" s="85"/>
      <c r="AP284" s="131"/>
      <c r="AQ284" s="120"/>
    </row>
    <row r="285" spans="18:43">
      <c r="R285" s="91"/>
      <c r="S285" s="110"/>
      <c r="T285" s="110"/>
      <c r="U285" s="91"/>
      <c r="V285" s="91"/>
      <c r="W285" s="91"/>
      <c r="X285" s="91"/>
      <c r="Y285" s="91"/>
      <c r="Z285" s="91"/>
      <c r="AA285" s="91"/>
      <c r="AB285" s="91"/>
      <c r="AC285" s="91"/>
      <c r="AD285" s="91"/>
      <c r="AE285" s="91"/>
      <c r="AF285" s="91"/>
      <c r="AG285" s="91"/>
      <c r="AH285" s="91"/>
      <c r="AI285" s="14"/>
      <c r="AJ285" s="48"/>
      <c r="AK285" s="48"/>
      <c r="AL285" s="141"/>
      <c r="AM285" s="85"/>
      <c r="AN285" s="85"/>
      <c r="AO285" s="85"/>
      <c r="AP285" s="131"/>
      <c r="AQ285" s="120"/>
    </row>
    <row r="286" spans="18:43">
      <c r="R286" s="91"/>
      <c r="S286" s="110"/>
      <c r="T286" s="110"/>
      <c r="U286" s="91"/>
      <c r="V286" s="91"/>
      <c r="W286" s="91"/>
      <c r="X286" s="91"/>
      <c r="Y286" s="91"/>
      <c r="Z286" s="91"/>
      <c r="AA286" s="91"/>
      <c r="AB286" s="91"/>
      <c r="AC286" s="91"/>
      <c r="AD286" s="91"/>
      <c r="AE286" s="91"/>
      <c r="AF286" s="91"/>
      <c r="AG286" s="91"/>
      <c r="AH286" s="91"/>
      <c r="AI286" s="14"/>
      <c r="AJ286" s="48"/>
      <c r="AK286" s="48"/>
      <c r="AL286" s="141"/>
      <c r="AM286" s="85"/>
      <c r="AN286" s="85"/>
      <c r="AO286" s="85"/>
      <c r="AP286" s="131"/>
      <c r="AQ286" s="120"/>
    </row>
    <row r="287" spans="18:43">
      <c r="R287" s="91"/>
      <c r="S287" s="110"/>
      <c r="T287" s="110"/>
      <c r="U287" s="91"/>
      <c r="V287" s="91"/>
      <c r="W287" s="91"/>
      <c r="X287" s="91"/>
      <c r="Y287" s="91"/>
      <c r="Z287" s="91"/>
      <c r="AA287" s="91"/>
      <c r="AB287" s="91"/>
      <c r="AC287" s="91"/>
      <c r="AD287" s="91"/>
      <c r="AE287" s="91"/>
      <c r="AF287" s="91"/>
      <c r="AG287" s="91"/>
      <c r="AH287" s="91"/>
      <c r="AI287" s="14"/>
      <c r="AJ287" s="48"/>
      <c r="AK287" s="48"/>
      <c r="AL287" s="141"/>
      <c r="AM287" s="85"/>
      <c r="AN287" s="85"/>
      <c r="AO287" s="85"/>
      <c r="AP287" s="131"/>
      <c r="AQ287" s="120"/>
    </row>
    <row r="288" spans="18:43">
      <c r="R288" s="91"/>
      <c r="S288" s="110"/>
      <c r="T288" s="110"/>
      <c r="U288" s="91"/>
      <c r="V288" s="91"/>
      <c r="W288" s="91"/>
      <c r="X288" s="91"/>
      <c r="Y288" s="91"/>
      <c r="Z288" s="91"/>
      <c r="AA288" s="91"/>
      <c r="AB288" s="91"/>
      <c r="AC288" s="91"/>
      <c r="AD288" s="91"/>
      <c r="AE288" s="91"/>
      <c r="AF288" s="91"/>
      <c r="AG288" s="91"/>
      <c r="AH288" s="91"/>
      <c r="AI288" s="14"/>
      <c r="AJ288" s="48"/>
      <c r="AK288" s="48"/>
      <c r="AL288" s="141"/>
      <c r="AM288" s="85"/>
      <c r="AN288" s="85"/>
      <c r="AO288" s="85"/>
      <c r="AP288" s="131"/>
      <c r="AQ288" s="120"/>
    </row>
    <row r="289" spans="18:43">
      <c r="R289" s="91"/>
      <c r="S289" s="110"/>
      <c r="T289" s="110"/>
      <c r="U289" s="91"/>
      <c r="V289" s="91"/>
      <c r="W289" s="91"/>
      <c r="X289" s="91"/>
      <c r="Y289" s="91"/>
      <c r="Z289" s="91"/>
      <c r="AA289" s="91"/>
      <c r="AB289" s="91"/>
      <c r="AC289" s="91"/>
      <c r="AD289" s="91"/>
      <c r="AE289" s="91"/>
      <c r="AF289" s="91"/>
      <c r="AG289" s="91"/>
      <c r="AH289" s="91"/>
      <c r="AI289" s="14"/>
      <c r="AJ289" s="48"/>
      <c r="AK289" s="48"/>
      <c r="AL289" s="141"/>
      <c r="AM289" s="85"/>
      <c r="AN289" s="85"/>
      <c r="AO289" s="85"/>
      <c r="AP289" s="131"/>
      <c r="AQ289" s="120"/>
    </row>
    <row r="290" spans="18:43">
      <c r="R290" s="91"/>
      <c r="S290" s="110"/>
      <c r="T290" s="110"/>
      <c r="U290" s="91"/>
      <c r="V290" s="91"/>
      <c r="W290" s="91"/>
      <c r="X290" s="91"/>
      <c r="Y290" s="91"/>
      <c r="Z290" s="91"/>
      <c r="AA290" s="91"/>
      <c r="AB290" s="91"/>
      <c r="AC290" s="91"/>
      <c r="AD290" s="91"/>
      <c r="AE290" s="91"/>
      <c r="AF290" s="91"/>
      <c r="AG290" s="91"/>
      <c r="AH290" s="91"/>
      <c r="AI290" s="14"/>
      <c r="AJ290" s="48"/>
      <c r="AK290" s="48"/>
      <c r="AL290" s="141"/>
      <c r="AM290" s="85"/>
      <c r="AN290" s="85"/>
      <c r="AO290" s="85"/>
      <c r="AP290" s="131"/>
      <c r="AQ290" s="120"/>
    </row>
    <row r="291" spans="18:43">
      <c r="R291" s="91"/>
      <c r="S291" s="110"/>
      <c r="T291" s="110"/>
      <c r="U291" s="91"/>
      <c r="V291" s="91"/>
      <c r="W291" s="91"/>
      <c r="X291" s="91"/>
      <c r="Y291" s="91"/>
      <c r="Z291" s="91"/>
      <c r="AA291" s="91"/>
      <c r="AB291" s="91"/>
      <c r="AC291" s="91"/>
      <c r="AD291" s="91"/>
      <c r="AE291" s="91"/>
      <c r="AF291" s="91"/>
      <c r="AG291" s="91"/>
      <c r="AH291" s="91"/>
      <c r="AI291" s="14"/>
      <c r="AJ291" s="48"/>
      <c r="AK291" s="48"/>
      <c r="AL291" s="141"/>
      <c r="AM291" s="85"/>
      <c r="AN291" s="85"/>
      <c r="AO291" s="85"/>
      <c r="AP291" s="131"/>
      <c r="AQ291" s="120"/>
    </row>
    <row r="292" spans="18:43">
      <c r="R292" s="91"/>
      <c r="S292" s="110"/>
      <c r="T292" s="110"/>
      <c r="U292" s="91"/>
      <c r="V292" s="91"/>
      <c r="W292" s="91"/>
      <c r="X292" s="91"/>
      <c r="Y292" s="91"/>
      <c r="Z292" s="91"/>
      <c r="AA292" s="91"/>
      <c r="AB292" s="91"/>
      <c r="AC292" s="91"/>
      <c r="AD292" s="91"/>
      <c r="AE292" s="91"/>
      <c r="AF292" s="91"/>
      <c r="AG292" s="91"/>
      <c r="AH292" s="91"/>
      <c r="AI292" s="14"/>
      <c r="AJ292" s="48"/>
      <c r="AK292" s="48"/>
      <c r="AL292" s="141"/>
      <c r="AM292" s="85"/>
      <c r="AN292" s="85"/>
      <c r="AO292" s="85"/>
      <c r="AP292" s="131"/>
      <c r="AQ292" s="120"/>
    </row>
    <row r="293" spans="18:43">
      <c r="R293" s="91"/>
      <c r="S293" s="110"/>
      <c r="T293" s="110"/>
      <c r="U293" s="91"/>
      <c r="V293" s="91"/>
      <c r="W293" s="91"/>
      <c r="X293" s="91"/>
      <c r="Y293" s="91"/>
      <c r="Z293" s="91"/>
      <c r="AA293" s="91"/>
      <c r="AB293" s="91"/>
      <c r="AC293" s="91"/>
      <c r="AD293" s="91"/>
      <c r="AE293" s="91"/>
      <c r="AF293" s="91"/>
      <c r="AG293" s="91"/>
      <c r="AH293" s="91"/>
      <c r="AI293" s="14"/>
      <c r="AJ293" s="48"/>
      <c r="AK293" s="48"/>
      <c r="AL293" s="141"/>
      <c r="AM293" s="85"/>
      <c r="AN293" s="85"/>
      <c r="AO293" s="85"/>
      <c r="AP293" s="131"/>
      <c r="AQ293" s="120"/>
    </row>
    <row r="294" spans="18:43">
      <c r="R294" s="91"/>
      <c r="S294" s="110"/>
      <c r="T294" s="110"/>
      <c r="U294" s="91"/>
      <c r="V294" s="91"/>
      <c r="W294" s="91"/>
      <c r="X294" s="91"/>
      <c r="Y294" s="91"/>
      <c r="Z294" s="91"/>
      <c r="AA294" s="91"/>
      <c r="AB294" s="91"/>
      <c r="AC294" s="91"/>
      <c r="AD294" s="91"/>
      <c r="AE294" s="91"/>
      <c r="AF294" s="91"/>
      <c r="AG294" s="91"/>
      <c r="AH294" s="91"/>
      <c r="AI294" s="14"/>
      <c r="AJ294" s="48"/>
      <c r="AK294" s="48"/>
      <c r="AL294" s="141"/>
      <c r="AM294" s="85"/>
      <c r="AN294" s="85"/>
      <c r="AO294" s="85"/>
      <c r="AP294" s="131"/>
      <c r="AQ294" s="120"/>
    </row>
    <row r="295" spans="18:43">
      <c r="R295" s="91"/>
      <c r="S295" s="110"/>
      <c r="T295" s="110"/>
      <c r="U295" s="91"/>
      <c r="V295" s="91"/>
      <c r="W295" s="91"/>
      <c r="X295" s="91"/>
      <c r="Y295" s="91"/>
      <c r="Z295" s="91"/>
      <c r="AA295" s="91"/>
      <c r="AB295" s="91"/>
      <c r="AC295" s="91"/>
      <c r="AD295" s="91"/>
      <c r="AE295" s="91"/>
      <c r="AF295" s="91"/>
      <c r="AG295" s="91"/>
      <c r="AH295" s="91"/>
      <c r="AI295" s="14"/>
      <c r="AJ295" s="48"/>
      <c r="AK295" s="48"/>
      <c r="AL295" s="141"/>
      <c r="AM295" s="85"/>
      <c r="AN295" s="85"/>
      <c r="AO295" s="85"/>
      <c r="AP295" s="131"/>
      <c r="AQ295" s="120"/>
    </row>
    <row r="296" spans="18:43">
      <c r="R296" s="91"/>
      <c r="S296" s="110"/>
      <c r="T296" s="110"/>
      <c r="U296" s="91"/>
      <c r="V296" s="91"/>
      <c r="W296" s="91"/>
      <c r="X296" s="91"/>
      <c r="Y296" s="91"/>
      <c r="Z296" s="91"/>
      <c r="AA296" s="91"/>
      <c r="AB296" s="91"/>
      <c r="AC296" s="91"/>
      <c r="AD296" s="91"/>
      <c r="AE296" s="91"/>
      <c r="AF296" s="91"/>
      <c r="AG296" s="91"/>
      <c r="AH296" s="91"/>
      <c r="AI296" s="14"/>
      <c r="AJ296" s="48"/>
      <c r="AK296" s="48"/>
      <c r="AL296" s="141"/>
      <c r="AM296" s="85"/>
      <c r="AN296" s="85"/>
      <c r="AO296" s="85"/>
      <c r="AP296" s="131"/>
      <c r="AQ296" s="120"/>
    </row>
    <row r="297" spans="18:43">
      <c r="R297" s="91"/>
      <c r="S297" s="110"/>
      <c r="T297" s="110"/>
      <c r="U297" s="91"/>
      <c r="V297" s="91"/>
      <c r="W297" s="91"/>
      <c r="X297" s="91"/>
      <c r="Y297" s="91"/>
      <c r="Z297" s="91"/>
      <c r="AA297" s="91"/>
      <c r="AB297" s="91"/>
      <c r="AC297" s="91"/>
      <c r="AD297" s="91"/>
      <c r="AE297" s="91"/>
      <c r="AF297" s="91"/>
      <c r="AG297" s="91"/>
      <c r="AH297" s="91"/>
      <c r="AI297" s="14"/>
      <c r="AJ297" s="48"/>
      <c r="AK297" s="48"/>
      <c r="AL297" s="141"/>
      <c r="AM297" s="85"/>
      <c r="AN297" s="85"/>
      <c r="AO297" s="85"/>
      <c r="AP297" s="131"/>
      <c r="AQ297" s="120"/>
    </row>
    <row r="298" spans="18:43">
      <c r="R298" s="91"/>
      <c r="S298" s="110"/>
      <c r="T298" s="110"/>
      <c r="U298" s="91"/>
      <c r="V298" s="91"/>
      <c r="W298" s="91"/>
      <c r="X298" s="91"/>
      <c r="Y298" s="91"/>
      <c r="Z298" s="91"/>
      <c r="AA298" s="91"/>
      <c r="AB298" s="91"/>
      <c r="AC298" s="91"/>
      <c r="AD298" s="91"/>
      <c r="AE298" s="91"/>
      <c r="AF298" s="91"/>
      <c r="AG298" s="91"/>
      <c r="AH298" s="91"/>
      <c r="AI298" s="14"/>
      <c r="AJ298" s="48"/>
      <c r="AK298" s="48"/>
      <c r="AL298" s="141"/>
      <c r="AM298" s="85"/>
      <c r="AN298" s="85"/>
      <c r="AO298" s="85"/>
      <c r="AP298" s="131"/>
      <c r="AQ298" s="120"/>
    </row>
    <row r="299" spans="18:43">
      <c r="R299" s="91"/>
      <c r="S299" s="110"/>
      <c r="T299" s="110"/>
      <c r="U299" s="91"/>
      <c r="V299" s="91"/>
      <c r="W299" s="91"/>
      <c r="X299" s="91"/>
      <c r="Y299" s="91"/>
      <c r="Z299" s="91"/>
      <c r="AA299" s="91"/>
      <c r="AB299" s="91"/>
      <c r="AC299" s="91"/>
      <c r="AD299" s="91"/>
      <c r="AE299" s="91"/>
      <c r="AF299" s="91"/>
      <c r="AG299" s="91"/>
      <c r="AH299" s="91"/>
      <c r="AI299" s="14"/>
      <c r="AJ299" s="48"/>
      <c r="AK299" s="48"/>
      <c r="AL299" s="141"/>
      <c r="AM299" s="85"/>
      <c r="AN299" s="85"/>
      <c r="AO299" s="85"/>
      <c r="AP299" s="131"/>
      <c r="AQ299" s="120"/>
    </row>
    <row r="300" spans="18:43">
      <c r="R300" s="91"/>
      <c r="S300" s="110"/>
      <c r="T300" s="110"/>
      <c r="U300" s="91"/>
      <c r="V300" s="91"/>
      <c r="W300" s="91"/>
      <c r="X300" s="91"/>
      <c r="Y300" s="91"/>
      <c r="Z300" s="91"/>
      <c r="AA300" s="91"/>
      <c r="AB300" s="91"/>
      <c r="AC300" s="91"/>
      <c r="AD300" s="91"/>
      <c r="AE300" s="91"/>
      <c r="AF300" s="91"/>
      <c r="AG300" s="91"/>
      <c r="AH300" s="91"/>
      <c r="AI300" s="14"/>
      <c r="AJ300" s="48"/>
      <c r="AK300" s="48"/>
      <c r="AL300" s="141"/>
      <c r="AM300" s="85"/>
      <c r="AN300" s="85"/>
      <c r="AO300" s="85"/>
      <c r="AP300" s="131"/>
      <c r="AQ300" s="120"/>
    </row>
    <row r="301" spans="18:43">
      <c r="R301" s="91"/>
      <c r="S301" s="110"/>
      <c r="T301" s="110"/>
      <c r="U301" s="91"/>
      <c r="V301" s="91"/>
      <c r="W301" s="91"/>
      <c r="X301" s="91"/>
      <c r="Y301" s="91"/>
      <c r="Z301" s="91"/>
      <c r="AA301" s="91"/>
      <c r="AB301" s="91"/>
      <c r="AC301" s="91"/>
      <c r="AD301" s="91"/>
      <c r="AE301" s="91"/>
      <c r="AF301" s="91"/>
      <c r="AG301" s="91"/>
      <c r="AH301" s="91"/>
      <c r="AI301" s="14"/>
      <c r="AJ301" s="48"/>
      <c r="AK301" s="48"/>
      <c r="AL301" s="141"/>
      <c r="AM301" s="85"/>
      <c r="AN301" s="85"/>
      <c r="AO301" s="85"/>
      <c r="AP301" s="131"/>
      <c r="AQ301" s="120"/>
    </row>
    <row r="302" spans="18:43">
      <c r="R302" s="91"/>
      <c r="S302" s="110"/>
      <c r="T302" s="110"/>
      <c r="U302" s="91"/>
      <c r="V302" s="91"/>
      <c r="W302" s="91"/>
      <c r="X302" s="91"/>
      <c r="Y302" s="91"/>
      <c r="Z302" s="91"/>
      <c r="AA302" s="91"/>
      <c r="AB302" s="91"/>
      <c r="AC302" s="91"/>
      <c r="AD302" s="91"/>
      <c r="AE302" s="91"/>
      <c r="AF302" s="91"/>
      <c r="AG302" s="91"/>
      <c r="AH302" s="91"/>
      <c r="AI302" s="14"/>
      <c r="AJ302" s="48"/>
      <c r="AK302" s="48"/>
      <c r="AL302" s="141"/>
      <c r="AM302" s="85"/>
      <c r="AN302" s="85"/>
      <c r="AO302" s="85"/>
      <c r="AP302" s="131"/>
      <c r="AQ302" s="120"/>
    </row>
    <row r="303" spans="18:43">
      <c r="R303" s="91"/>
      <c r="S303" s="110"/>
      <c r="T303" s="110"/>
      <c r="U303" s="91"/>
      <c r="V303" s="91"/>
      <c r="W303" s="91"/>
      <c r="X303" s="91"/>
      <c r="Y303" s="91"/>
      <c r="Z303" s="91"/>
      <c r="AA303" s="91"/>
      <c r="AB303" s="91"/>
      <c r="AC303" s="91"/>
      <c r="AD303" s="91"/>
      <c r="AE303" s="91"/>
      <c r="AF303" s="91"/>
      <c r="AG303" s="91"/>
      <c r="AH303" s="91"/>
      <c r="AI303" s="14"/>
      <c r="AJ303" s="48"/>
      <c r="AK303" s="48"/>
      <c r="AL303" s="141"/>
      <c r="AM303" s="85"/>
      <c r="AN303" s="85"/>
      <c r="AO303" s="85"/>
      <c r="AP303" s="131"/>
      <c r="AQ303" s="120"/>
    </row>
    <row r="304" spans="18:43">
      <c r="R304" s="91"/>
      <c r="S304" s="110"/>
      <c r="T304" s="110"/>
      <c r="U304" s="91"/>
      <c r="V304" s="91"/>
      <c r="W304" s="91"/>
      <c r="X304" s="91"/>
      <c r="Y304" s="91"/>
      <c r="Z304" s="91"/>
      <c r="AA304" s="91"/>
      <c r="AB304" s="91"/>
      <c r="AC304" s="91"/>
      <c r="AD304" s="91"/>
      <c r="AE304" s="91"/>
      <c r="AF304" s="91"/>
      <c r="AG304" s="91"/>
      <c r="AH304" s="91"/>
      <c r="AI304" s="14"/>
      <c r="AJ304" s="48"/>
      <c r="AK304" s="48"/>
      <c r="AL304" s="141"/>
      <c r="AM304" s="85"/>
      <c r="AN304" s="85"/>
      <c r="AO304" s="85"/>
      <c r="AP304" s="131"/>
      <c r="AQ304" s="120"/>
    </row>
    <row r="305" spans="18:43">
      <c r="R305" s="91"/>
      <c r="S305" s="110"/>
      <c r="T305" s="110"/>
      <c r="U305" s="91"/>
      <c r="V305" s="91"/>
      <c r="W305" s="91"/>
      <c r="X305" s="91"/>
      <c r="Y305" s="91"/>
      <c r="Z305" s="91"/>
      <c r="AA305" s="91"/>
      <c r="AB305" s="91"/>
      <c r="AC305" s="91"/>
      <c r="AD305" s="91"/>
      <c r="AE305" s="91"/>
      <c r="AF305" s="91"/>
      <c r="AG305" s="91"/>
      <c r="AH305" s="91"/>
      <c r="AI305" s="14"/>
      <c r="AJ305" s="48"/>
      <c r="AK305" s="48"/>
      <c r="AL305" s="141"/>
      <c r="AM305" s="85"/>
      <c r="AN305" s="85"/>
      <c r="AO305" s="85"/>
      <c r="AP305" s="131"/>
      <c r="AQ305" s="120"/>
    </row>
    <row r="306" spans="18:43">
      <c r="R306" s="91"/>
      <c r="S306" s="110"/>
      <c r="T306" s="110"/>
      <c r="U306" s="91"/>
      <c r="V306" s="91"/>
      <c r="W306" s="91"/>
      <c r="X306" s="91"/>
      <c r="Y306" s="91"/>
      <c r="Z306" s="91"/>
      <c r="AA306" s="91"/>
      <c r="AB306" s="91"/>
      <c r="AC306" s="91"/>
      <c r="AD306" s="91"/>
      <c r="AE306" s="91"/>
      <c r="AF306" s="91"/>
      <c r="AG306" s="91"/>
      <c r="AH306" s="91"/>
      <c r="AI306" s="14"/>
      <c r="AJ306" s="48"/>
      <c r="AK306" s="48"/>
      <c r="AL306" s="141"/>
      <c r="AM306" s="85"/>
      <c r="AN306" s="85"/>
      <c r="AO306" s="85"/>
      <c r="AP306" s="131"/>
      <c r="AQ306" s="120"/>
    </row>
    <row r="307" spans="18:43">
      <c r="R307" s="91"/>
      <c r="S307" s="110"/>
      <c r="T307" s="110"/>
      <c r="U307" s="91"/>
      <c r="V307" s="91"/>
      <c r="W307" s="91"/>
      <c r="X307" s="91"/>
      <c r="Y307" s="91"/>
      <c r="Z307" s="91"/>
      <c r="AA307" s="91"/>
      <c r="AB307" s="91"/>
      <c r="AC307" s="91"/>
      <c r="AD307" s="91"/>
      <c r="AE307" s="91"/>
      <c r="AF307" s="91"/>
      <c r="AG307" s="91"/>
      <c r="AH307" s="91"/>
      <c r="AI307" s="14"/>
      <c r="AJ307" s="48"/>
      <c r="AK307" s="48"/>
      <c r="AL307" s="141"/>
      <c r="AM307" s="85"/>
      <c r="AN307" s="85"/>
      <c r="AO307" s="85"/>
      <c r="AP307" s="131"/>
      <c r="AQ307" s="120"/>
    </row>
    <row r="308" spans="18:43">
      <c r="R308" s="91"/>
      <c r="S308" s="110"/>
      <c r="T308" s="110"/>
      <c r="U308" s="91"/>
      <c r="V308" s="91"/>
      <c r="W308" s="91"/>
      <c r="X308" s="91"/>
      <c r="Y308" s="91"/>
      <c r="Z308" s="91"/>
      <c r="AA308" s="91"/>
      <c r="AB308" s="91"/>
      <c r="AC308" s="91"/>
      <c r="AD308" s="91"/>
      <c r="AE308" s="91"/>
      <c r="AF308" s="91"/>
      <c r="AG308" s="91"/>
      <c r="AH308" s="91"/>
      <c r="AI308" s="14"/>
      <c r="AJ308" s="48"/>
      <c r="AK308" s="48"/>
      <c r="AL308" s="141"/>
      <c r="AM308" s="85"/>
      <c r="AN308" s="85"/>
      <c r="AO308" s="85"/>
      <c r="AP308" s="131"/>
      <c r="AQ308" s="120"/>
    </row>
    <row r="309" spans="18:43">
      <c r="R309" s="91"/>
      <c r="S309" s="110"/>
      <c r="T309" s="110"/>
      <c r="U309" s="91"/>
      <c r="V309" s="91"/>
      <c r="W309" s="91"/>
      <c r="X309" s="91"/>
      <c r="Y309" s="91"/>
      <c r="Z309" s="91"/>
      <c r="AA309" s="91"/>
      <c r="AB309" s="91"/>
      <c r="AC309" s="91"/>
      <c r="AD309" s="91"/>
      <c r="AE309" s="91"/>
      <c r="AF309" s="91"/>
      <c r="AG309" s="91"/>
      <c r="AH309" s="91"/>
      <c r="AI309" s="14"/>
      <c r="AJ309" s="48"/>
      <c r="AK309" s="48"/>
      <c r="AL309" s="141"/>
      <c r="AM309" s="85"/>
      <c r="AN309" s="85"/>
      <c r="AO309" s="85"/>
      <c r="AP309" s="131"/>
      <c r="AQ309" s="120"/>
    </row>
    <row r="310" spans="18:43">
      <c r="R310" s="91"/>
      <c r="S310" s="110"/>
      <c r="T310" s="110"/>
      <c r="U310" s="91"/>
      <c r="V310" s="91"/>
      <c r="W310" s="91"/>
      <c r="X310" s="91"/>
      <c r="Y310" s="91"/>
      <c r="Z310" s="91"/>
      <c r="AA310" s="91"/>
      <c r="AB310" s="91"/>
      <c r="AC310" s="91"/>
      <c r="AD310" s="91"/>
      <c r="AE310" s="91"/>
      <c r="AF310" s="91"/>
      <c r="AG310" s="91"/>
      <c r="AH310" s="91"/>
      <c r="AI310" s="14"/>
      <c r="AJ310" s="48"/>
      <c r="AK310" s="48"/>
      <c r="AL310" s="141"/>
      <c r="AM310" s="85"/>
      <c r="AN310" s="85"/>
      <c r="AO310" s="85"/>
      <c r="AP310" s="131"/>
      <c r="AQ310" s="120"/>
    </row>
    <row r="311" spans="18:43">
      <c r="R311" s="91"/>
      <c r="S311" s="110"/>
      <c r="T311" s="110"/>
      <c r="U311" s="91"/>
      <c r="V311" s="91"/>
      <c r="W311" s="91"/>
      <c r="X311" s="91"/>
      <c r="Y311" s="91"/>
      <c r="Z311" s="91"/>
      <c r="AA311" s="91"/>
      <c r="AB311" s="91"/>
      <c r="AC311" s="91"/>
      <c r="AD311" s="91"/>
      <c r="AE311" s="91"/>
      <c r="AF311" s="91"/>
      <c r="AG311" s="91"/>
      <c r="AH311" s="91"/>
      <c r="AI311" s="14"/>
      <c r="AJ311" s="48"/>
      <c r="AK311" s="48"/>
      <c r="AL311" s="141"/>
      <c r="AM311" s="85"/>
      <c r="AN311" s="85"/>
      <c r="AO311" s="85"/>
      <c r="AP311" s="131"/>
      <c r="AQ311" s="120"/>
    </row>
    <row r="312" spans="18:43">
      <c r="R312" s="91"/>
      <c r="S312" s="110"/>
      <c r="T312" s="110"/>
      <c r="U312" s="91"/>
      <c r="V312" s="91"/>
      <c r="W312" s="91"/>
      <c r="X312" s="91"/>
      <c r="Y312" s="91"/>
      <c r="Z312" s="91"/>
      <c r="AA312" s="91"/>
      <c r="AB312" s="91"/>
      <c r="AC312" s="91"/>
      <c r="AD312" s="91"/>
      <c r="AE312" s="91"/>
      <c r="AF312" s="91"/>
      <c r="AG312" s="91"/>
      <c r="AH312" s="91"/>
      <c r="AI312" s="14"/>
      <c r="AJ312" s="48"/>
      <c r="AK312" s="48"/>
      <c r="AL312" s="141"/>
      <c r="AM312" s="85"/>
      <c r="AN312" s="85"/>
      <c r="AO312" s="85"/>
      <c r="AP312" s="131"/>
      <c r="AQ312" s="120"/>
    </row>
    <row r="313" spans="18:43">
      <c r="R313" s="91"/>
      <c r="S313" s="110"/>
      <c r="T313" s="110"/>
      <c r="U313" s="91"/>
      <c r="V313" s="91"/>
      <c r="W313" s="91"/>
      <c r="X313" s="91"/>
      <c r="Y313" s="91"/>
      <c r="Z313" s="91"/>
      <c r="AA313" s="91"/>
      <c r="AB313" s="91"/>
      <c r="AC313" s="91"/>
      <c r="AD313" s="91"/>
      <c r="AE313" s="91"/>
      <c r="AF313" s="91"/>
      <c r="AG313" s="91"/>
      <c r="AH313" s="91"/>
      <c r="AI313" s="14"/>
      <c r="AJ313" s="48"/>
      <c r="AK313" s="48"/>
      <c r="AL313" s="141"/>
      <c r="AM313" s="85"/>
      <c r="AN313" s="85"/>
      <c r="AO313" s="85"/>
      <c r="AP313" s="131"/>
      <c r="AQ313" s="120"/>
    </row>
    <row r="314" spans="18:43">
      <c r="R314" s="91"/>
      <c r="S314" s="110"/>
      <c r="T314" s="110"/>
      <c r="U314" s="91"/>
      <c r="V314" s="91"/>
      <c r="W314" s="91"/>
      <c r="X314" s="91"/>
      <c r="Y314" s="91"/>
      <c r="Z314" s="91"/>
      <c r="AA314" s="91"/>
      <c r="AB314" s="91"/>
      <c r="AC314" s="91"/>
      <c r="AD314" s="91"/>
      <c r="AE314" s="91"/>
      <c r="AF314" s="91"/>
      <c r="AG314" s="91"/>
      <c r="AH314" s="91"/>
      <c r="AI314" s="14"/>
      <c r="AJ314" s="48"/>
      <c r="AK314" s="48"/>
      <c r="AL314" s="141"/>
      <c r="AM314" s="85"/>
      <c r="AN314" s="85"/>
      <c r="AO314" s="85"/>
      <c r="AP314" s="131"/>
      <c r="AQ314" s="120"/>
    </row>
    <row r="315" spans="18:43">
      <c r="R315" s="91"/>
      <c r="S315" s="110"/>
      <c r="T315" s="110"/>
      <c r="U315" s="91"/>
      <c r="V315" s="91"/>
      <c r="W315" s="91"/>
      <c r="X315" s="91"/>
      <c r="Y315" s="91"/>
      <c r="Z315" s="91"/>
      <c r="AA315" s="91"/>
      <c r="AB315" s="91"/>
      <c r="AC315" s="91"/>
      <c r="AD315" s="91"/>
      <c r="AE315" s="91"/>
      <c r="AF315" s="91"/>
      <c r="AG315" s="91"/>
      <c r="AH315" s="91"/>
      <c r="AI315" s="14"/>
      <c r="AJ315" s="48"/>
      <c r="AK315" s="48"/>
      <c r="AL315" s="141"/>
      <c r="AM315" s="85"/>
      <c r="AN315" s="85"/>
      <c r="AO315" s="85"/>
      <c r="AP315" s="131"/>
      <c r="AQ315" s="120"/>
    </row>
    <row r="316" spans="18:43">
      <c r="R316" s="91"/>
      <c r="S316" s="110"/>
      <c r="T316" s="110"/>
      <c r="U316" s="91"/>
      <c r="V316" s="91"/>
      <c r="W316" s="91"/>
      <c r="X316" s="91"/>
      <c r="Y316" s="91"/>
      <c r="Z316" s="91"/>
      <c r="AA316" s="91"/>
      <c r="AB316" s="91"/>
      <c r="AC316" s="91"/>
      <c r="AD316" s="91"/>
      <c r="AE316" s="91"/>
      <c r="AF316" s="91"/>
      <c r="AG316" s="91"/>
      <c r="AH316" s="91"/>
      <c r="AI316" s="14"/>
      <c r="AJ316" s="48"/>
      <c r="AK316" s="48"/>
      <c r="AL316" s="141"/>
      <c r="AM316" s="85"/>
      <c r="AN316" s="85"/>
      <c r="AO316" s="85"/>
      <c r="AP316" s="131"/>
      <c r="AQ316" s="120"/>
    </row>
    <row r="317" spans="18:43">
      <c r="R317" s="91"/>
      <c r="S317" s="110"/>
      <c r="T317" s="110"/>
      <c r="U317" s="91"/>
      <c r="V317" s="91"/>
      <c r="W317" s="91"/>
      <c r="X317" s="91"/>
      <c r="Y317" s="91"/>
      <c r="Z317" s="91"/>
      <c r="AA317" s="91"/>
      <c r="AB317" s="91"/>
      <c r="AC317" s="91"/>
      <c r="AD317" s="91"/>
      <c r="AE317" s="91"/>
      <c r="AF317" s="91"/>
      <c r="AG317" s="91"/>
      <c r="AH317" s="91"/>
      <c r="AI317" s="14"/>
      <c r="AJ317" s="48"/>
      <c r="AK317" s="48"/>
      <c r="AL317" s="141"/>
      <c r="AM317" s="85"/>
      <c r="AN317" s="85"/>
      <c r="AO317" s="85"/>
      <c r="AP317" s="131"/>
      <c r="AQ317" s="120"/>
    </row>
    <row r="318" spans="18:43">
      <c r="R318" s="91"/>
      <c r="S318" s="110"/>
      <c r="T318" s="110"/>
      <c r="U318" s="91"/>
      <c r="V318" s="91"/>
      <c r="W318" s="91"/>
      <c r="X318" s="91"/>
      <c r="Y318" s="91"/>
      <c r="Z318" s="91"/>
      <c r="AA318" s="91"/>
      <c r="AB318" s="91"/>
      <c r="AC318" s="91"/>
      <c r="AD318" s="91"/>
      <c r="AE318" s="91"/>
      <c r="AF318" s="91"/>
      <c r="AG318" s="91"/>
      <c r="AH318" s="91"/>
      <c r="AI318" s="14"/>
      <c r="AJ318" s="48"/>
      <c r="AK318" s="48"/>
      <c r="AL318" s="141"/>
      <c r="AM318" s="85"/>
      <c r="AN318" s="85"/>
      <c r="AO318" s="85"/>
      <c r="AP318" s="131"/>
      <c r="AQ318" s="120"/>
    </row>
    <row r="319" spans="18:43">
      <c r="R319" s="91"/>
      <c r="S319" s="110"/>
      <c r="T319" s="110"/>
      <c r="U319" s="91"/>
      <c r="V319" s="91"/>
      <c r="W319" s="91"/>
      <c r="X319" s="91"/>
      <c r="Y319" s="91"/>
      <c r="Z319" s="91"/>
      <c r="AA319" s="91"/>
      <c r="AB319" s="91"/>
      <c r="AC319" s="91"/>
      <c r="AD319" s="91"/>
      <c r="AE319" s="91"/>
      <c r="AF319" s="91"/>
      <c r="AG319" s="91"/>
      <c r="AH319" s="91"/>
      <c r="AI319" s="14"/>
      <c r="AJ319" s="48"/>
      <c r="AK319" s="48"/>
      <c r="AL319" s="141"/>
      <c r="AM319" s="85"/>
      <c r="AN319" s="85"/>
      <c r="AO319" s="85"/>
      <c r="AP319" s="131"/>
      <c r="AQ319" s="120"/>
    </row>
    <row r="320" spans="18:43">
      <c r="R320" s="91"/>
      <c r="S320" s="110"/>
      <c r="T320" s="110"/>
      <c r="U320" s="91"/>
      <c r="V320" s="91"/>
      <c r="W320" s="91"/>
      <c r="X320" s="91"/>
      <c r="Y320" s="91"/>
      <c r="Z320" s="91"/>
      <c r="AA320" s="91"/>
      <c r="AB320" s="91"/>
      <c r="AC320" s="91"/>
      <c r="AD320" s="91"/>
      <c r="AE320" s="91"/>
      <c r="AF320" s="91"/>
      <c r="AG320" s="91"/>
      <c r="AH320" s="91"/>
      <c r="AI320" s="14"/>
      <c r="AJ320" s="48"/>
      <c r="AK320" s="48"/>
      <c r="AL320" s="141"/>
      <c r="AM320" s="85"/>
      <c r="AN320" s="85"/>
      <c r="AO320" s="85"/>
      <c r="AP320" s="131"/>
      <c r="AQ320" s="120"/>
    </row>
    <row r="321" spans="18:43">
      <c r="R321" s="91"/>
      <c r="S321" s="110"/>
      <c r="T321" s="110"/>
      <c r="U321" s="91"/>
      <c r="V321" s="91"/>
      <c r="W321" s="91"/>
      <c r="X321" s="91"/>
      <c r="Y321" s="91"/>
      <c r="Z321" s="91"/>
      <c r="AA321" s="91"/>
      <c r="AB321" s="91"/>
      <c r="AC321" s="91"/>
      <c r="AD321" s="91"/>
      <c r="AE321" s="91"/>
      <c r="AF321" s="91"/>
      <c r="AG321" s="91"/>
      <c r="AH321" s="91"/>
      <c r="AI321" s="14"/>
      <c r="AJ321" s="48"/>
      <c r="AK321" s="48"/>
      <c r="AL321" s="141"/>
      <c r="AM321" s="85"/>
      <c r="AN321" s="85"/>
      <c r="AO321" s="85"/>
      <c r="AP321" s="131"/>
      <c r="AQ321" s="120"/>
    </row>
    <row r="322" spans="18:43">
      <c r="R322" s="91"/>
      <c r="S322" s="110"/>
      <c r="T322" s="110"/>
      <c r="U322" s="91"/>
      <c r="V322" s="91"/>
      <c r="W322" s="91"/>
      <c r="X322" s="91"/>
      <c r="Y322" s="91"/>
      <c r="Z322" s="91"/>
      <c r="AA322" s="91"/>
      <c r="AB322" s="91"/>
      <c r="AC322" s="91"/>
      <c r="AD322" s="91"/>
      <c r="AE322" s="91"/>
      <c r="AF322" s="91"/>
      <c r="AG322" s="91"/>
      <c r="AH322" s="91"/>
      <c r="AI322" s="14"/>
      <c r="AJ322" s="48"/>
      <c r="AK322" s="48"/>
      <c r="AL322" s="141"/>
      <c r="AM322" s="85"/>
      <c r="AN322" s="85"/>
      <c r="AO322" s="85"/>
      <c r="AP322" s="131"/>
      <c r="AQ322" s="120"/>
    </row>
    <row r="323" spans="18:43">
      <c r="R323" s="91"/>
      <c r="S323" s="110"/>
      <c r="T323" s="110"/>
      <c r="U323" s="91"/>
      <c r="V323" s="91"/>
      <c r="W323" s="91"/>
      <c r="X323" s="91"/>
      <c r="Y323" s="91"/>
      <c r="Z323" s="91"/>
      <c r="AA323" s="91"/>
      <c r="AB323" s="91"/>
      <c r="AC323" s="91"/>
      <c r="AD323" s="91"/>
      <c r="AE323" s="91"/>
      <c r="AF323" s="91"/>
      <c r="AG323" s="91"/>
      <c r="AH323" s="91"/>
      <c r="AI323" s="14"/>
      <c r="AJ323" s="48"/>
      <c r="AK323" s="48"/>
      <c r="AL323" s="141"/>
      <c r="AM323" s="85"/>
      <c r="AN323" s="85"/>
      <c r="AO323" s="85"/>
      <c r="AP323" s="131"/>
      <c r="AQ323" s="120"/>
    </row>
    <row r="324" spans="18:43">
      <c r="R324" s="91"/>
      <c r="S324" s="110"/>
      <c r="T324" s="110"/>
      <c r="U324" s="91"/>
      <c r="V324" s="91"/>
      <c r="W324" s="91"/>
      <c r="X324" s="91"/>
      <c r="Y324" s="91"/>
      <c r="Z324" s="91"/>
      <c r="AA324" s="91"/>
      <c r="AB324" s="91"/>
      <c r="AC324" s="91"/>
      <c r="AD324" s="91"/>
      <c r="AE324" s="91"/>
      <c r="AF324" s="91"/>
      <c r="AG324" s="91"/>
      <c r="AH324" s="91"/>
      <c r="AI324" s="14"/>
      <c r="AJ324" s="48"/>
      <c r="AK324" s="48"/>
      <c r="AL324" s="141"/>
      <c r="AM324" s="85"/>
      <c r="AN324" s="85"/>
      <c r="AO324" s="85"/>
      <c r="AP324" s="131"/>
      <c r="AQ324" s="120"/>
    </row>
    <row r="325" spans="18:43">
      <c r="R325" s="91"/>
      <c r="S325" s="110"/>
      <c r="T325" s="110"/>
      <c r="U325" s="91"/>
      <c r="V325" s="91"/>
      <c r="W325" s="91"/>
      <c r="X325" s="91"/>
      <c r="Y325" s="91"/>
      <c r="Z325" s="91"/>
      <c r="AA325" s="91"/>
      <c r="AB325" s="91"/>
      <c r="AC325" s="91"/>
      <c r="AD325" s="91"/>
      <c r="AE325" s="91"/>
      <c r="AF325" s="91"/>
      <c r="AG325" s="91"/>
      <c r="AH325" s="91"/>
      <c r="AI325" s="14"/>
      <c r="AJ325" s="48"/>
      <c r="AK325" s="48"/>
      <c r="AL325" s="141"/>
      <c r="AM325" s="85"/>
      <c r="AN325" s="85"/>
      <c r="AO325" s="85"/>
      <c r="AP325" s="131"/>
      <c r="AQ325" s="120"/>
    </row>
    <row r="326" spans="18:43">
      <c r="R326" s="91"/>
      <c r="S326" s="110"/>
      <c r="T326" s="110"/>
      <c r="U326" s="91"/>
      <c r="V326" s="91"/>
      <c r="W326" s="91"/>
      <c r="X326" s="91"/>
      <c r="Y326" s="91"/>
      <c r="Z326" s="91"/>
      <c r="AA326" s="91"/>
      <c r="AB326" s="91"/>
      <c r="AC326" s="91"/>
      <c r="AD326" s="91"/>
      <c r="AE326" s="91"/>
      <c r="AF326" s="91"/>
      <c r="AG326" s="91"/>
      <c r="AH326" s="91"/>
      <c r="AI326" s="14"/>
      <c r="AJ326" s="48"/>
      <c r="AK326" s="48"/>
      <c r="AL326" s="141"/>
      <c r="AM326" s="85"/>
      <c r="AN326" s="85"/>
      <c r="AO326" s="85"/>
      <c r="AP326" s="131"/>
      <c r="AQ326" s="120"/>
    </row>
    <row r="327" spans="18:43">
      <c r="R327" s="91"/>
      <c r="S327" s="110"/>
      <c r="T327" s="110"/>
      <c r="U327" s="91"/>
      <c r="V327" s="91"/>
      <c r="W327" s="91"/>
      <c r="X327" s="91"/>
      <c r="Y327" s="91"/>
      <c r="Z327" s="91"/>
      <c r="AA327" s="91"/>
      <c r="AB327" s="91"/>
      <c r="AC327" s="91"/>
      <c r="AD327" s="91"/>
      <c r="AE327" s="91"/>
      <c r="AF327" s="91"/>
      <c r="AG327" s="91"/>
      <c r="AH327" s="91"/>
      <c r="AI327" s="14"/>
      <c r="AJ327" s="48"/>
      <c r="AK327" s="48"/>
      <c r="AL327" s="141"/>
      <c r="AM327" s="85"/>
      <c r="AN327" s="85"/>
      <c r="AO327" s="85"/>
      <c r="AP327" s="131"/>
      <c r="AQ327" s="120"/>
    </row>
    <row r="328" spans="18:43">
      <c r="R328" s="91"/>
      <c r="S328" s="110"/>
      <c r="T328" s="110"/>
      <c r="U328" s="91"/>
      <c r="V328" s="91"/>
      <c r="W328" s="91"/>
      <c r="X328" s="91"/>
      <c r="Y328" s="91"/>
      <c r="Z328" s="91"/>
      <c r="AA328" s="91"/>
      <c r="AB328" s="91"/>
      <c r="AC328" s="91"/>
      <c r="AD328" s="91"/>
      <c r="AE328" s="91"/>
      <c r="AF328" s="91"/>
      <c r="AG328" s="91"/>
      <c r="AH328" s="91"/>
      <c r="AI328" s="14"/>
      <c r="AJ328" s="48"/>
      <c r="AK328" s="48"/>
      <c r="AL328" s="141"/>
      <c r="AM328" s="85"/>
      <c r="AN328" s="85"/>
      <c r="AO328" s="85"/>
      <c r="AP328" s="131"/>
      <c r="AQ328" s="120"/>
    </row>
    <row r="329" spans="18:43">
      <c r="R329" s="91"/>
      <c r="S329" s="110"/>
      <c r="T329" s="110"/>
      <c r="U329" s="91"/>
      <c r="V329" s="91"/>
      <c r="W329" s="91"/>
      <c r="X329" s="91"/>
      <c r="Y329" s="91"/>
      <c r="Z329" s="91"/>
      <c r="AA329" s="91"/>
      <c r="AB329" s="91"/>
      <c r="AC329" s="91"/>
      <c r="AD329" s="91"/>
      <c r="AE329" s="91"/>
      <c r="AF329" s="91"/>
      <c r="AG329" s="91"/>
      <c r="AH329" s="91"/>
      <c r="AI329" s="14"/>
      <c r="AJ329" s="48"/>
      <c r="AK329" s="48"/>
      <c r="AL329" s="141"/>
      <c r="AM329" s="85"/>
      <c r="AN329" s="85"/>
      <c r="AO329" s="85"/>
      <c r="AP329" s="131"/>
      <c r="AQ329" s="120"/>
    </row>
    <row r="330" spans="18:43">
      <c r="R330" s="91"/>
      <c r="S330" s="110"/>
      <c r="T330" s="110"/>
      <c r="U330" s="91"/>
      <c r="V330" s="91"/>
      <c r="W330" s="91"/>
      <c r="X330" s="91"/>
      <c r="Y330" s="91"/>
      <c r="Z330" s="91"/>
      <c r="AA330" s="91"/>
      <c r="AB330" s="91"/>
      <c r="AC330" s="91"/>
      <c r="AD330" s="91"/>
      <c r="AE330" s="91"/>
      <c r="AF330" s="91"/>
      <c r="AG330" s="91"/>
      <c r="AH330" s="91"/>
      <c r="AI330" s="14"/>
      <c r="AJ330" s="48"/>
      <c r="AK330" s="48"/>
      <c r="AL330" s="141"/>
      <c r="AM330" s="85"/>
      <c r="AN330" s="85"/>
      <c r="AO330" s="85"/>
      <c r="AP330" s="131"/>
      <c r="AQ330" s="120"/>
    </row>
    <row r="331" spans="18:43">
      <c r="R331" s="91"/>
      <c r="S331" s="110"/>
      <c r="T331" s="110"/>
      <c r="U331" s="91"/>
      <c r="V331" s="91"/>
      <c r="W331" s="91"/>
      <c r="X331" s="91"/>
      <c r="Y331" s="91"/>
      <c r="Z331" s="91"/>
      <c r="AA331" s="91"/>
      <c r="AB331" s="91"/>
      <c r="AC331" s="91"/>
      <c r="AD331" s="91"/>
      <c r="AE331" s="91"/>
      <c r="AF331" s="91"/>
      <c r="AG331" s="91"/>
      <c r="AH331" s="91"/>
      <c r="AI331" s="14"/>
      <c r="AJ331" s="48"/>
      <c r="AK331" s="48"/>
      <c r="AL331" s="141"/>
      <c r="AM331" s="85"/>
      <c r="AN331" s="85"/>
      <c r="AO331" s="85"/>
      <c r="AP331" s="131"/>
      <c r="AQ331" s="120"/>
    </row>
    <row r="332" spans="18:43">
      <c r="R332" s="91"/>
      <c r="S332" s="110"/>
      <c r="T332" s="110"/>
      <c r="U332" s="91"/>
      <c r="V332" s="91"/>
      <c r="W332" s="91"/>
      <c r="X332" s="91"/>
      <c r="Y332" s="91"/>
      <c r="Z332" s="91"/>
      <c r="AA332" s="91"/>
      <c r="AB332" s="91"/>
      <c r="AC332" s="91"/>
      <c r="AD332" s="91"/>
      <c r="AE332" s="91"/>
      <c r="AF332" s="91"/>
      <c r="AG332" s="91"/>
      <c r="AH332" s="91"/>
      <c r="AI332" s="14"/>
      <c r="AJ332" s="48"/>
      <c r="AK332" s="48"/>
      <c r="AL332" s="141"/>
      <c r="AM332" s="85"/>
      <c r="AN332" s="85"/>
      <c r="AO332" s="85"/>
      <c r="AP332" s="131"/>
      <c r="AQ332" s="120"/>
    </row>
    <row r="333" spans="18:43">
      <c r="R333" s="91"/>
      <c r="S333" s="110"/>
      <c r="T333" s="110"/>
      <c r="U333" s="91"/>
      <c r="V333" s="91"/>
      <c r="W333" s="91"/>
      <c r="X333" s="91"/>
      <c r="Y333" s="91"/>
      <c r="Z333" s="91"/>
      <c r="AA333" s="91"/>
      <c r="AB333" s="91"/>
      <c r="AC333" s="91"/>
      <c r="AD333" s="91"/>
      <c r="AE333" s="91"/>
      <c r="AF333" s="91"/>
      <c r="AG333" s="91"/>
      <c r="AH333" s="91"/>
      <c r="AI333" s="14"/>
      <c r="AJ333" s="48"/>
      <c r="AK333" s="48"/>
      <c r="AL333" s="141"/>
      <c r="AM333" s="85"/>
      <c r="AN333" s="85"/>
      <c r="AO333" s="85"/>
      <c r="AP333" s="131"/>
      <c r="AQ333" s="120"/>
    </row>
    <row r="334" spans="18:43">
      <c r="R334" s="91"/>
      <c r="S334" s="110"/>
      <c r="T334" s="110"/>
      <c r="U334" s="91"/>
      <c r="V334" s="91"/>
      <c r="W334" s="91"/>
      <c r="X334" s="91"/>
      <c r="Y334" s="91"/>
      <c r="Z334" s="91"/>
      <c r="AA334" s="91"/>
      <c r="AB334" s="91"/>
      <c r="AC334" s="91"/>
      <c r="AD334" s="91"/>
      <c r="AE334" s="91"/>
      <c r="AF334" s="91"/>
      <c r="AG334" s="91"/>
      <c r="AH334" s="91"/>
      <c r="AI334" s="14"/>
      <c r="AJ334" s="48"/>
      <c r="AK334" s="48"/>
      <c r="AL334" s="141"/>
      <c r="AM334" s="85"/>
      <c r="AN334" s="85"/>
      <c r="AO334" s="85"/>
      <c r="AP334" s="131"/>
      <c r="AQ334" s="120"/>
    </row>
    <row r="335" spans="18:43">
      <c r="R335" s="91"/>
      <c r="S335" s="110"/>
      <c r="T335" s="110"/>
      <c r="U335" s="91"/>
      <c r="V335" s="91"/>
      <c r="W335" s="91"/>
      <c r="X335" s="91"/>
      <c r="Y335" s="91"/>
      <c r="Z335" s="91"/>
      <c r="AA335" s="91"/>
      <c r="AB335" s="91"/>
      <c r="AC335" s="91"/>
      <c r="AD335" s="91"/>
      <c r="AE335" s="91"/>
      <c r="AF335" s="91"/>
      <c r="AG335" s="91"/>
      <c r="AH335" s="91"/>
      <c r="AI335" s="14"/>
      <c r="AJ335" s="48"/>
      <c r="AK335" s="48"/>
      <c r="AL335" s="141"/>
      <c r="AM335" s="85"/>
      <c r="AN335" s="85"/>
      <c r="AO335" s="85"/>
      <c r="AP335" s="131"/>
      <c r="AQ335" s="120"/>
    </row>
    <row r="336" spans="18:43">
      <c r="R336" s="91"/>
      <c r="S336" s="110"/>
      <c r="T336" s="110"/>
      <c r="U336" s="91"/>
      <c r="V336" s="91"/>
      <c r="W336" s="91"/>
      <c r="X336" s="91"/>
      <c r="Y336" s="91"/>
      <c r="Z336" s="91"/>
      <c r="AA336" s="91"/>
      <c r="AB336" s="91"/>
      <c r="AC336" s="91"/>
      <c r="AD336" s="91"/>
      <c r="AE336" s="91"/>
      <c r="AF336" s="91"/>
      <c r="AG336" s="91"/>
      <c r="AH336" s="91"/>
      <c r="AI336" s="14"/>
      <c r="AJ336" s="48"/>
      <c r="AK336" s="48"/>
      <c r="AL336" s="141"/>
      <c r="AM336" s="85"/>
      <c r="AN336" s="85"/>
      <c r="AO336" s="85"/>
      <c r="AP336" s="131"/>
      <c r="AQ336" s="120"/>
    </row>
    <row r="337" spans="18:43">
      <c r="R337" s="91"/>
      <c r="S337" s="110"/>
      <c r="T337" s="110"/>
      <c r="U337" s="91"/>
      <c r="V337" s="91"/>
      <c r="W337" s="91"/>
      <c r="X337" s="91"/>
      <c r="Y337" s="91"/>
      <c r="Z337" s="91"/>
      <c r="AA337" s="91"/>
      <c r="AB337" s="91"/>
      <c r="AC337" s="91"/>
      <c r="AD337" s="91"/>
      <c r="AE337" s="91"/>
      <c r="AF337" s="91"/>
      <c r="AG337" s="91"/>
      <c r="AH337" s="91"/>
      <c r="AI337" s="14"/>
      <c r="AJ337" s="48"/>
      <c r="AK337" s="48"/>
      <c r="AL337" s="141"/>
      <c r="AM337" s="85"/>
      <c r="AN337" s="85"/>
      <c r="AO337" s="85"/>
      <c r="AP337" s="131"/>
      <c r="AQ337" s="120"/>
    </row>
    <row r="338" spans="18:43">
      <c r="R338" s="91"/>
      <c r="S338" s="110"/>
      <c r="T338" s="110"/>
      <c r="U338" s="91"/>
      <c r="V338" s="91"/>
      <c r="W338" s="91"/>
      <c r="X338" s="91"/>
      <c r="Y338" s="91"/>
      <c r="Z338" s="91"/>
      <c r="AA338" s="91"/>
      <c r="AB338" s="91"/>
      <c r="AC338" s="91"/>
      <c r="AD338" s="91"/>
      <c r="AE338" s="91"/>
      <c r="AF338" s="91"/>
      <c r="AG338" s="91"/>
      <c r="AH338" s="91"/>
      <c r="AI338" s="14"/>
      <c r="AJ338" s="48"/>
      <c r="AK338" s="48"/>
      <c r="AL338" s="141"/>
      <c r="AM338" s="85"/>
      <c r="AN338" s="85"/>
      <c r="AO338" s="85"/>
      <c r="AP338" s="131"/>
      <c r="AQ338" s="120"/>
    </row>
    <row r="339" spans="18:43">
      <c r="R339" s="91"/>
      <c r="S339" s="110"/>
      <c r="T339" s="110"/>
      <c r="U339" s="91"/>
      <c r="V339" s="91"/>
      <c r="W339" s="91"/>
      <c r="X339" s="91"/>
      <c r="Y339" s="91"/>
      <c r="Z339" s="91"/>
      <c r="AA339" s="91"/>
      <c r="AB339" s="91"/>
      <c r="AC339" s="91"/>
      <c r="AD339" s="91"/>
      <c r="AE339" s="91"/>
      <c r="AF339" s="91"/>
      <c r="AG339" s="91"/>
      <c r="AH339" s="91"/>
      <c r="AI339" s="14"/>
      <c r="AJ339" s="48"/>
      <c r="AK339" s="48"/>
      <c r="AL339" s="141"/>
      <c r="AM339" s="85"/>
      <c r="AN339" s="85"/>
      <c r="AO339" s="85"/>
      <c r="AP339" s="131"/>
      <c r="AQ339" s="120"/>
    </row>
    <row r="340" spans="18:43">
      <c r="R340" s="91"/>
      <c r="S340" s="110"/>
      <c r="T340" s="110"/>
      <c r="U340" s="91"/>
      <c r="V340" s="91"/>
      <c r="W340" s="91"/>
      <c r="X340" s="91"/>
      <c r="Y340" s="91"/>
      <c r="Z340" s="91"/>
      <c r="AA340" s="91"/>
      <c r="AB340" s="91"/>
      <c r="AC340" s="91"/>
      <c r="AD340" s="91"/>
      <c r="AE340" s="91"/>
      <c r="AF340" s="91"/>
      <c r="AG340" s="91"/>
      <c r="AH340" s="91"/>
      <c r="AI340" s="14"/>
      <c r="AJ340" s="48"/>
      <c r="AK340" s="48"/>
      <c r="AL340" s="141"/>
      <c r="AM340" s="85"/>
      <c r="AN340" s="85"/>
      <c r="AO340" s="85"/>
      <c r="AP340" s="131"/>
      <c r="AQ340" s="120"/>
    </row>
    <row r="341" spans="18:43">
      <c r="R341" s="91"/>
      <c r="S341" s="110"/>
      <c r="T341" s="110"/>
      <c r="U341" s="91"/>
      <c r="V341" s="91"/>
      <c r="W341" s="91"/>
      <c r="X341" s="91"/>
      <c r="Y341" s="91"/>
      <c r="Z341" s="91"/>
      <c r="AA341" s="91"/>
      <c r="AB341" s="91"/>
      <c r="AC341" s="91"/>
      <c r="AD341" s="91"/>
      <c r="AE341" s="91"/>
      <c r="AF341" s="91"/>
      <c r="AG341" s="91"/>
      <c r="AH341" s="91"/>
      <c r="AI341" s="14"/>
      <c r="AJ341" s="48"/>
      <c r="AK341" s="48"/>
      <c r="AL341" s="141"/>
      <c r="AM341" s="85"/>
      <c r="AN341" s="85"/>
      <c r="AO341" s="85"/>
      <c r="AP341" s="131"/>
      <c r="AQ341" s="120"/>
    </row>
    <row r="342" spans="18:43">
      <c r="R342" s="91"/>
      <c r="S342" s="110"/>
      <c r="T342" s="110"/>
      <c r="U342" s="91"/>
      <c r="V342" s="91"/>
      <c r="W342" s="91"/>
      <c r="X342" s="91"/>
      <c r="Y342" s="91"/>
      <c r="Z342" s="91"/>
      <c r="AA342" s="91"/>
      <c r="AB342" s="91"/>
      <c r="AC342" s="91"/>
      <c r="AD342" s="91"/>
      <c r="AE342" s="91"/>
      <c r="AF342" s="91"/>
      <c r="AG342" s="91"/>
      <c r="AH342" s="91"/>
      <c r="AI342" s="14"/>
      <c r="AJ342" s="48"/>
      <c r="AK342" s="48"/>
      <c r="AL342" s="141"/>
      <c r="AM342" s="85"/>
      <c r="AN342" s="85"/>
      <c r="AO342" s="85"/>
      <c r="AP342" s="131"/>
      <c r="AQ342" s="120"/>
    </row>
    <row r="343" spans="18:43">
      <c r="R343" s="91"/>
      <c r="S343" s="110"/>
      <c r="T343" s="110"/>
      <c r="U343" s="91"/>
      <c r="V343" s="91"/>
      <c r="W343" s="91"/>
      <c r="X343" s="91"/>
      <c r="Y343" s="91"/>
      <c r="Z343" s="91"/>
      <c r="AA343" s="91"/>
      <c r="AB343" s="91"/>
      <c r="AC343" s="91"/>
      <c r="AD343" s="91"/>
      <c r="AE343" s="91"/>
      <c r="AF343" s="91"/>
      <c r="AG343" s="91"/>
      <c r="AH343" s="91"/>
      <c r="AI343" s="14"/>
      <c r="AJ343" s="48"/>
      <c r="AK343" s="48"/>
      <c r="AL343" s="141"/>
      <c r="AM343" s="85"/>
      <c r="AN343" s="85"/>
      <c r="AO343" s="85"/>
      <c r="AP343" s="131"/>
      <c r="AQ343" s="120"/>
    </row>
    <row r="344" spans="18:43">
      <c r="R344" s="91"/>
      <c r="S344" s="110"/>
      <c r="T344" s="110"/>
      <c r="U344" s="91"/>
      <c r="V344" s="91"/>
      <c r="W344" s="91"/>
      <c r="X344" s="91"/>
      <c r="Y344" s="91"/>
      <c r="Z344" s="91"/>
      <c r="AA344" s="91"/>
      <c r="AB344" s="91"/>
      <c r="AC344" s="91"/>
      <c r="AD344" s="91"/>
      <c r="AE344" s="91"/>
      <c r="AF344" s="91"/>
      <c r="AG344" s="91"/>
      <c r="AH344" s="91"/>
      <c r="AI344" s="14"/>
      <c r="AJ344" s="48"/>
      <c r="AK344" s="48"/>
      <c r="AL344" s="141"/>
      <c r="AM344" s="85"/>
      <c r="AN344" s="85"/>
      <c r="AO344" s="85"/>
      <c r="AP344" s="131"/>
      <c r="AQ344" s="120"/>
    </row>
    <row r="345" spans="18:43">
      <c r="R345" s="91"/>
      <c r="S345" s="110"/>
      <c r="T345" s="110"/>
      <c r="U345" s="91"/>
      <c r="V345" s="91"/>
      <c r="W345" s="91"/>
      <c r="X345" s="91"/>
      <c r="Y345" s="91"/>
      <c r="Z345" s="91"/>
      <c r="AA345" s="91"/>
      <c r="AB345" s="91"/>
      <c r="AC345" s="91"/>
      <c r="AD345" s="91"/>
      <c r="AE345" s="91"/>
      <c r="AF345" s="91"/>
      <c r="AG345" s="91"/>
      <c r="AH345" s="91"/>
      <c r="AI345" s="14"/>
      <c r="AJ345" s="48"/>
      <c r="AK345" s="48"/>
      <c r="AL345" s="141"/>
      <c r="AM345" s="85"/>
      <c r="AN345" s="85"/>
      <c r="AO345" s="85"/>
      <c r="AP345" s="131"/>
      <c r="AQ345" s="120"/>
    </row>
    <row r="346" spans="18:43">
      <c r="R346" s="91"/>
      <c r="S346" s="110"/>
      <c r="T346" s="110"/>
      <c r="U346" s="91"/>
      <c r="V346" s="91"/>
      <c r="W346" s="91"/>
      <c r="X346" s="91"/>
      <c r="Y346" s="91"/>
      <c r="Z346" s="91"/>
      <c r="AA346" s="91"/>
      <c r="AB346" s="91"/>
      <c r="AC346" s="91"/>
      <c r="AD346" s="91"/>
      <c r="AE346" s="91"/>
      <c r="AF346" s="91"/>
      <c r="AG346" s="91"/>
      <c r="AH346" s="91"/>
      <c r="AI346" s="14"/>
      <c r="AJ346" s="48"/>
      <c r="AK346" s="48"/>
      <c r="AL346" s="141"/>
      <c r="AM346" s="85"/>
      <c r="AN346" s="85"/>
      <c r="AO346" s="85"/>
      <c r="AP346" s="131"/>
      <c r="AQ346" s="120"/>
    </row>
    <row r="347" spans="18:43">
      <c r="R347" s="91"/>
      <c r="S347" s="110"/>
      <c r="T347" s="110"/>
      <c r="U347" s="91"/>
      <c r="V347" s="91"/>
      <c r="W347" s="91"/>
      <c r="X347" s="91"/>
      <c r="Y347" s="91"/>
      <c r="Z347" s="91"/>
      <c r="AA347" s="91"/>
      <c r="AB347" s="91"/>
      <c r="AC347" s="91"/>
      <c r="AD347" s="91"/>
      <c r="AE347" s="91"/>
      <c r="AF347" s="91"/>
      <c r="AG347" s="91"/>
      <c r="AH347" s="91"/>
      <c r="AI347" s="14"/>
      <c r="AJ347" s="48"/>
      <c r="AK347" s="48"/>
      <c r="AL347" s="141"/>
      <c r="AM347" s="85"/>
      <c r="AN347" s="85"/>
      <c r="AO347" s="85"/>
      <c r="AP347" s="131"/>
      <c r="AQ347" s="120"/>
    </row>
    <row r="348" spans="18:43">
      <c r="R348" s="91"/>
      <c r="S348" s="110"/>
      <c r="T348" s="110"/>
      <c r="U348" s="91"/>
      <c r="V348" s="91"/>
      <c r="W348" s="91"/>
      <c r="X348" s="91"/>
      <c r="Y348" s="91"/>
      <c r="Z348" s="91"/>
      <c r="AA348" s="91"/>
      <c r="AB348" s="91"/>
      <c r="AC348" s="91"/>
      <c r="AD348" s="91"/>
      <c r="AE348" s="91"/>
      <c r="AF348" s="91"/>
      <c r="AG348" s="91"/>
      <c r="AH348" s="91"/>
      <c r="AI348" s="14"/>
      <c r="AJ348" s="48"/>
      <c r="AK348" s="48"/>
      <c r="AL348" s="141"/>
      <c r="AM348" s="85"/>
      <c r="AN348" s="85"/>
      <c r="AO348" s="85"/>
      <c r="AP348" s="131"/>
      <c r="AQ348" s="120"/>
    </row>
    <row r="349" spans="18:43">
      <c r="R349" s="91"/>
      <c r="S349" s="110"/>
      <c r="T349" s="110"/>
      <c r="U349" s="91"/>
      <c r="V349" s="91"/>
      <c r="W349" s="91"/>
      <c r="X349" s="91"/>
      <c r="Y349" s="91"/>
      <c r="Z349" s="91"/>
      <c r="AA349" s="91"/>
      <c r="AB349" s="91"/>
      <c r="AC349" s="91"/>
      <c r="AD349" s="91"/>
      <c r="AE349" s="91"/>
      <c r="AF349" s="91"/>
      <c r="AG349" s="91"/>
      <c r="AH349" s="91"/>
      <c r="AI349" s="14"/>
      <c r="AJ349" s="48"/>
      <c r="AK349" s="48"/>
      <c r="AL349" s="141"/>
      <c r="AM349" s="85"/>
      <c r="AN349" s="85"/>
      <c r="AO349" s="85"/>
      <c r="AP349" s="131"/>
      <c r="AQ349" s="120"/>
    </row>
    <row r="350" spans="18:43">
      <c r="R350" s="91"/>
      <c r="S350" s="110"/>
      <c r="T350" s="110"/>
      <c r="U350" s="91"/>
      <c r="V350" s="91"/>
      <c r="W350" s="91"/>
      <c r="X350" s="91"/>
      <c r="Y350" s="91"/>
      <c r="Z350" s="91"/>
      <c r="AA350" s="91"/>
      <c r="AB350" s="91"/>
      <c r="AC350" s="91"/>
      <c r="AD350" s="91"/>
      <c r="AE350" s="91"/>
      <c r="AF350" s="91"/>
      <c r="AG350" s="91"/>
      <c r="AH350" s="91"/>
      <c r="AI350" s="14"/>
      <c r="AJ350" s="48"/>
      <c r="AK350" s="48"/>
      <c r="AL350" s="141"/>
      <c r="AM350" s="85"/>
      <c r="AN350" s="85"/>
      <c r="AO350" s="85"/>
      <c r="AP350" s="131"/>
      <c r="AQ350" s="120"/>
    </row>
    <row r="351" spans="18:43">
      <c r="R351" s="91"/>
      <c r="S351" s="110"/>
      <c r="T351" s="110"/>
      <c r="U351" s="91"/>
      <c r="V351" s="91"/>
      <c r="W351" s="91"/>
      <c r="X351" s="91"/>
      <c r="Y351" s="91"/>
      <c r="Z351" s="91"/>
      <c r="AA351" s="91"/>
      <c r="AB351" s="91"/>
      <c r="AC351" s="91"/>
      <c r="AD351" s="91"/>
      <c r="AE351" s="91"/>
      <c r="AF351" s="91"/>
      <c r="AG351" s="91"/>
      <c r="AH351" s="91"/>
      <c r="AI351" s="14"/>
      <c r="AJ351" s="48"/>
      <c r="AK351" s="48"/>
      <c r="AL351" s="141"/>
      <c r="AM351" s="85"/>
      <c r="AN351" s="85"/>
      <c r="AO351" s="85"/>
      <c r="AP351" s="131"/>
      <c r="AQ351" s="120"/>
    </row>
    <row r="352" spans="18:43">
      <c r="R352" s="91"/>
      <c r="S352" s="110"/>
      <c r="T352" s="110"/>
      <c r="U352" s="91"/>
      <c r="V352" s="91"/>
      <c r="W352" s="91"/>
      <c r="X352" s="91"/>
      <c r="Y352" s="91"/>
      <c r="Z352" s="91"/>
      <c r="AA352" s="91"/>
      <c r="AB352" s="91"/>
      <c r="AC352" s="91"/>
      <c r="AD352" s="91"/>
      <c r="AE352" s="91"/>
      <c r="AF352" s="91"/>
      <c r="AG352" s="91"/>
      <c r="AH352" s="91"/>
      <c r="AI352" s="14"/>
      <c r="AJ352" s="48"/>
      <c r="AK352" s="48"/>
      <c r="AL352" s="141"/>
      <c r="AM352" s="85"/>
      <c r="AN352" s="85"/>
      <c r="AO352" s="85"/>
      <c r="AP352" s="131"/>
      <c r="AQ352" s="120"/>
    </row>
    <row r="353" spans="18:43">
      <c r="R353" s="91"/>
      <c r="S353" s="110"/>
      <c r="T353" s="110"/>
      <c r="U353" s="91"/>
      <c r="V353" s="91"/>
      <c r="W353" s="91"/>
      <c r="X353" s="91"/>
      <c r="Y353" s="91"/>
      <c r="Z353" s="91"/>
      <c r="AA353" s="91"/>
      <c r="AB353" s="91"/>
      <c r="AC353" s="91"/>
      <c r="AD353" s="91"/>
      <c r="AE353" s="91"/>
      <c r="AF353" s="91"/>
      <c r="AG353" s="91"/>
      <c r="AH353" s="91"/>
      <c r="AI353" s="14"/>
      <c r="AJ353" s="48"/>
      <c r="AK353" s="48"/>
      <c r="AL353" s="141"/>
      <c r="AM353" s="85"/>
      <c r="AN353" s="85"/>
      <c r="AO353" s="85"/>
      <c r="AP353" s="131"/>
      <c r="AQ353" s="120"/>
    </row>
    <row r="354" spans="18:43">
      <c r="R354" s="91"/>
      <c r="S354" s="110"/>
      <c r="T354" s="110"/>
      <c r="U354" s="91"/>
      <c r="V354" s="91"/>
      <c r="W354" s="91"/>
      <c r="X354" s="91"/>
      <c r="Y354" s="91"/>
      <c r="Z354" s="91"/>
      <c r="AA354" s="91"/>
      <c r="AB354" s="91"/>
      <c r="AC354" s="91"/>
      <c r="AD354" s="91"/>
      <c r="AE354" s="91"/>
      <c r="AF354" s="91"/>
      <c r="AG354" s="91"/>
      <c r="AH354" s="91"/>
      <c r="AI354" s="14"/>
      <c r="AJ354" s="48"/>
      <c r="AK354" s="48"/>
      <c r="AL354" s="141"/>
      <c r="AM354" s="85"/>
      <c r="AN354" s="85"/>
      <c r="AO354" s="85"/>
      <c r="AP354" s="131"/>
      <c r="AQ354" s="120"/>
    </row>
    <row r="355" spans="18:43">
      <c r="R355" s="91"/>
      <c r="S355" s="110"/>
      <c r="T355" s="110"/>
      <c r="U355" s="91"/>
      <c r="V355" s="91"/>
      <c r="W355" s="91"/>
      <c r="X355" s="91"/>
      <c r="Y355" s="91"/>
      <c r="Z355" s="91"/>
      <c r="AA355" s="91"/>
      <c r="AB355" s="91"/>
      <c r="AC355" s="91"/>
      <c r="AD355" s="91"/>
      <c r="AE355" s="91"/>
      <c r="AF355" s="91"/>
      <c r="AG355" s="91"/>
      <c r="AH355" s="91"/>
      <c r="AI355" s="14"/>
      <c r="AJ355" s="48"/>
      <c r="AK355" s="48"/>
      <c r="AL355" s="141"/>
      <c r="AM355" s="85"/>
      <c r="AN355" s="85"/>
      <c r="AO355" s="85"/>
      <c r="AP355" s="131"/>
      <c r="AQ355" s="120"/>
    </row>
    <row r="356" spans="18:43">
      <c r="R356" s="91"/>
      <c r="S356" s="110"/>
      <c r="T356" s="110"/>
      <c r="U356" s="91"/>
      <c r="V356" s="91"/>
      <c r="W356" s="91"/>
      <c r="X356" s="91"/>
      <c r="Y356" s="91"/>
      <c r="Z356" s="91"/>
      <c r="AA356" s="91"/>
      <c r="AB356" s="91"/>
      <c r="AC356" s="91"/>
      <c r="AD356" s="91"/>
      <c r="AE356" s="91"/>
      <c r="AF356" s="91"/>
      <c r="AG356" s="91"/>
      <c r="AH356" s="91"/>
      <c r="AI356" s="14"/>
      <c r="AJ356" s="48"/>
      <c r="AK356" s="48"/>
      <c r="AL356" s="141"/>
      <c r="AM356" s="85"/>
      <c r="AN356" s="85"/>
      <c r="AO356" s="85"/>
      <c r="AP356" s="131"/>
      <c r="AQ356" s="120"/>
    </row>
    <row r="357" spans="18:43">
      <c r="R357" s="91"/>
      <c r="S357" s="110"/>
      <c r="T357" s="110"/>
      <c r="U357" s="91"/>
      <c r="V357" s="91"/>
      <c r="W357" s="91"/>
      <c r="X357" s="91"/>
      <c r="Y357" s="91"/>
      <c r="Z357" s="91"/>
      <c r="AA357" s="91"/>
      <c r="AB357" s="91"/>
      <c r="AC357" s="91"/>
      <c r="AD357" s="91"/>
      <c r="AE357" s="91"/>
      <c r="AF357" s="91"/>
      <c r="AG357" s="91"/>
      <c r="AH357" s="91"/>
      <c r="AI357" s="14"/>
      <c r="AJ357" s="48"/>
      <c r="AK357" s="48"/>
      <c r="AL357" s="141"/>
      <c r="AM357" s="85"/>
      <c r="AN357" s="85"/>
      <c r="AO357" s="85"/>
      <c r="AP357" s="131"/>
      <c r="AQ357" s="120"/>
    </row>
    <row r="358" spans="18:43">
      <c r="R358" s="91"/>
      <c r="S358" s="110"/>
      <c r="T358" s="110"/>
      <c r="U358" s="91"/>
      <c r="V358" s="91"/>
      <c r="W358" s="91"/>
      <c r="X358" s="91"/>
      <c r="Y358" s="91"/>
      <c r="Z358" s="91"/>
      <c r="AA358" s="91"/>
      <c r="AB358" s="91"/>
      <c r="AC358" s="91"/>
      <c r="AD358" s="91"/>
      <c r="AE358" s="91"/>
      <c r="AF358" s="91"/>
      <c r="AG358" s="91"/>
      <c r="AH358" s="91"/>
      <c r="AI358" s="14"/>
      <c r="AJ358" s="48"/>
      <c r="AK358" s="48"/>
      <c r="AL358" s="141"/>
      <c r="AM358" s="85"/>
      <c r="AN358" s="85"/>
      <c r="AO358" s="85"/>
      <c r="AP358" s="131"/>
      <c r="AQ358" s="120"/>
    </row>
    <row r="359" spans="18:43">
      <c r="R359" s="91"/>
      <c r="S359" s="110"/>
      <c r="T359" s="110"/>
      <c r="U359" s="91"/>
      <c r="V359" s="91"/>
      <c r="W359" s="91"/>
      <c r="X359" s="91"/>
      <c r="Y359" s="91"/>
      <c r="Z359" s="91"/>
      <c r="AA359" s="91"/>
      <c r="AB359" s="91"/>
      <c r="AC359" s="91"/>
      <c r="AD359" s="91"/>
      <c r="AE359" s="91"/>
      <c r="AF359" s="91"/>
      <c r="AG359" s="91"/>
      <c r="AH359" s="91"/>
      <c r="AI359" s="14"/>
      <c r="AJ359" s="48"/>
      <c r="AK359" s="48"/>
      <c r="AL359" s="141"/>
      <c r="AM359" s="85"/>
      <c r="AN359" s="85"/>
      <c r="AO359" s="85"/>
      <c r="AP359" s="131"/>
      <c r="AQ359" s="120"/>
    </row>
    <row r="360" spans="18:43">
      <c r="R360" s="91"/>
      <c r="S360" s="110"/>
      <c r="T360" s="110"/>
      <c r="U360" s="91"/>
      <c r="V360" s="91"/>
      <c r="W360" s="91"/>
      <c r="X360" s="91"/>
      <c r="Y360" s="91"/>
      <c r="Z360" s="91"/>
      <c r="AA360" s="91"/>
      <c r="AB360" s="91"/>
      <c r="AC360" s="91"/>
      <c r="AD360" s="91"/>
      <c r="AE360" s="91"/>
      <c r="AF360" s="91"/>
      <c r="AG360" s="91"/>
      <c r="AH360" s="91"/>
      <c r="AI360" s="14"/>
      <c r="AJ360" s="48"/>
      <c r="AK360" s="48"/>
      <c r="AL360" s="141"/>
      <c r="AM360" s="85"/>
      <c r="AN360" s="85"/>
      <c r="AO360" s="85"/>
      <c r="AP360" s="131"/>
      <c r="AQ360" s="120"/>
    </row>
    <row r="361" spans="18:43">
      <c r="R361" s="91"/>
      <c r="S361" s="110"/>
      <c r="T361" s="110"/>
      <c r="U361" s="91"/>
      <c r="V361" s="91"/>
      <c r="W361" s="91"/>
      <c r="X361" s="91"/>
      <c r="Y361" s="91"/>
      <c r="Z361" s="91"/>
      <c r="AA361" s="91"/>
      <c r="AB361" s="91"/>
      <c r="AC361" s="91"/>
      <c r="AD361" s="91"/>
      <c r="AE361" s="91"/>
      <c r="AF361" s="91"/>
      <c r="AG361" s="91"/>
      <c r="AH361" s="91"/>
      <c r="AI361" s="14"/>
      <c r="AJ361" s="48"/>
      <c r="AK361" s="48"/>
      <c r="AL361" s="141"/>
      <c r="AM361" s="85"/>
      <c r="AN361" s="85"/>
      <c r="AO361" s="85"/>
      <c r="AP361" s="131"/>
      <c r="AQ361" s="120"/>
    </row>
    <row r="362" spans="18:43">
      <c r="R362" s="91"/>
      <c r="S362" s="110"/>
      <c r="T362" s="110"/>
      <c r="U362" s="91"/>
      <c r="V362" s="91"/>
      <c r="W362" s="91"/>
      <c r="X362" s="91"/>
      <c r="Y362" s="91"/>
      <c r="Z362" s="91"/>
      <c r="AA362" s="91"/>
      <c r="AB362" s="91"/>
      <c r="AC362" s="91"/>
      <c r="AD362" s="91"/>
      <c r="AE362" s="91"/>
      <c r="AF362" s="91"/>
      <c r="AG362" s="91"/>
      <c r="AH362" s="91"/>
      <c r="AI362" s="14"/>
      <c r="AJ362" s="48"/>
      <c r="AK362" s="48"/>
      <c r="AL362" s="141"/>
      <c r="AM362" s="85"/>
      <c r="AN362" s="85"/>
      <c r="AO362" s="85"/>
      <c r="AP362" s="131"/>
      <c r="AQ362" s="120"/>
    </row>
    <row r="363" spans="18:43">
      <c r="R363" s="91"/>
      <c r="S363" s="110"/>
      <c r="T363" s="110"/>
      <c r="U363" s="91"/>
      <c r="V363" s="91"/>
      <c r="W363" s="91"/>
      <c r="X363" s="91"/>
      <c r="Y363" s="91"/>
      <c r="Z363" s="91"/>
      <c r="AA363" s="91"/>
      <c r="AB363" s="91"/>
      <c r="AC363" s="91"/>
      <c r="AD363" s="91"/>
      <c r="AE363" s="91"/>
      <c r="AF363" s="91"/>
      <c r="AG363" s="91"/>
      <c r="AH363" s="91"/>
      <c r="AI363" s="14"/>
      <c r="AJ363" s="48"/>
      <c r="AK363" s="48"/>
      <c r="AL363" s="141"/>
      <c r="AM363" s="85"/>
      <c r="AN363" s="85"/>
      <c r="AO363" s="85"/>
      <c r="AP363" s="131"/>
      <c r="AQ363" s="120"/>
    </row>
    <row r="364" spans="18:43">
      <c r="R364" s="91"/>
      <c r="S364" s="110"/>
      <c r="T364" s="110"/>
      <c r="U364" s="91"/>
      <c r="V364" s="91"/>
      <c r="W364" s="91"/>
      <c r="X364" s="91"/>
      <c r="Y364" s="91"/>
      <c r="Z364" s="91"/>
      <c r="AA364" s="91"/>
      <c r="AB364" s="91"/>
      <c r="AC364" s="91"/>
      <c r="AD364" s="91"/>
      <c r="AE364" s="91"/>
      <c r="AF364" s="91"/>
      <c r="AG364" s="91"/>
      <c r="AH364" s="91"/>
      <c r="AI364" s="14"/>
      <c r="AJ364" s="48"/>
      <c r="AK364" s="48"/>
      <c r="AL364" s="141"/>
      <c r="AM364" s="85"/>
      <c r="AN364" s="85"/>
      <c r="AO364" s="85"/>
      <c r="AP364" s="131"/>
      <c r="AQ364" s="120"/>
    </row>
    <row r="365" spans="18:43">
      <c r="R365" s="91"/>
      <c r="S365" s="110"/>
      <c r="T365" s="110"/>
      <c r="U365" s="91"/>
      <c r="V365" s="91"/>
      <c r="W365" s="91"/>
      <c r="X365" s="91"/>
      <c r="Y365" s="91"/>
      <c r="Z365" s="91"/>
      <c r="AA365" s="91"/>
      <c r="AB365" s="91"/>
      <c r="AC365" s="91"/>
      <c r="AD365" s="91"/>
      <c r="AE365" s="91"/>
      <c r="AF365" s="91"/>
      <c r="AG365" s="91"/>
      <c r="AH365" s="91"/>
      <c r="AI365" s="14"/>
      <c r="AJ365" s="48"/>
      <c r="AK365" s="48"/>
      <c r="AL365" s="141"/>
      <c r="AM365" s="85"/>
      <c r="AN365" s="85"/>
      <c r="AO365" s="85"/>
      <c r="AP365" s="131"/>
      <c r="AQ365" s="120"/>
    </row>
    <row r="366" spans="18:43">
      <c r="R366" s="91"/>
      <c r="S366" s="110"/>
      <c r="T366" s="110"/>
      <c r="U366" s="91"/>
      <c r="V366" s="91"/>
      <c r="W366" s="91"/>
      <c r="X366" s="91"/>
      <c r="Y366" s="91"/>
      <c r="Z366" s="91"/>
      <c r="AA366" s="91"/>
      <c r="AB366" s="91"/>
      <c r="AC366" s="91"/>
      <c r="AD366" s="91"/>
      <c r="AE366" s="91"/>
      <c r="AF366" s="91"/>
      <c r="AG366" s="91"/>
      <c r="AH366" s="91"/>
      <c r="AI366" s="14"/>
      <c r="AJ366" s="48"/>
      <c r="AK366" s="48"/>
      <c r="AL366" s="141"/>
      <c r="AM366" s="85"/>
      <c r="AN366" s="85"/>
      <c r="AO366" s="85"/>
      <c r="AP366" s="131"/>
      <c r="AQ366" s="120"/>
    </row>
    <row r="367" spans="18:43">
      <c r="R367" s="91"/>
      <c r="S367" s="110"/>
      <c r="T367" s="110"/>
      <c r="U367" s="91"/>
      <c r="V367" s="91"/>
      <c r="W367" s="91"/>
      <c r="X367" s="91"/>
      <c r="Y367" s="91"/>
      <c r="Z367" s="91"/>
      <c r="AA367" s="91"/>
      <c r="AB367" s="91"/>
      <c r="AC367" s="91"/>
      <c r="AD367" s="91"/>
      <c r="AE367" s="91"/>
      <c r="AF367" s="91"/>
      <c r="AG367" s="91"/>
      <c r="AH367" s="91"/>
      <c r="AI367" s="14"/>
      <c r="AJ367" s="48"/>
      <c r="AK367" s="48"/>
      <c r="AL367" s="141"/>
      <c r="AM367" s="85"/>
      <c r="AN367" s="85"/>
      <c r="AO367" s="85"/>
      <c r="AP367" s="131"/>
      <c r="AQ367" s="120"/>
    </row>
    <row r="368" spans="18:43">
      <c r="R368" s="91"/>
      <c r="S368" s="110"/>
      <c r="T368" s="110"/>
      <c r="U368" s="91"/>
      <c r="V368" s="91"/>
      <c r="W368" s="91"/>
      <c r="X368" s="91"/>
      <c r="Y368" s="91"/>
      <c r="Z368" s="91"/>
      <c r="AA368" s="91"/>
      <c r="AB368" s="91"/>
      <c r="AC368" s="91"/>
      <c r="AD368" s="91"/>
      <c r="AE368" s="91"/>
      <c r="AF368" s="91"/>
      <c r="AG368" s="91"/>
      <c r="AH368" s="91"/>
      <c r="AI368" s="14"/>
      <c r="AJ368" s="48"/>
      <c r="AK368" s="48"/>
      <c r="AL368" s="141"/>
      <c r="AM368" s="85"/>
      <c r="AN368" s="85"/>
      <c r="AO368" s="85"/>
      <c r="AP368" s="131"/>
      <c r="AQ368" s="120"/>
    </row>
    <row r="369" spans="18:43">
      <c r="R369" s="91"/>
      <c r="S369" s="110"/>
      <c r="T369" s="110"/>
      <c r="U369" s="91"/>
      <c r="V369" s="91"/>
      <c r="W369" s="91"/>
      <c r="X369" s="91"/>
      <c r="Y369" s="91"/>
      <c r="Z369" s="91"/>
      <c r="AA369" s="91"/>
      <c r="AB369" s="91"/>
      <c r="AC369" s="91"/>
      <c r="AD369" s="91"/>
      <c r="AE369" s="91"/>
      <c r="AF369" s="91"/>
      <c r="AG369" s="91"/>
      <c r="AH369" s="91"/>
      <c r="AI369" s="14"/>
      <c r="AJ369" s="48"/>
      <c r="AK369" s="48"/>
      <c r="AL369" s="141"/>
      <c r="AM369" s="85"/>
      <c r="AN369" s="85"/>
      <c r="AO369" s="85"/>
      <c r="AP369" s="131"/>
      <c r="AQ369" s="120"/>
    </row>
    <row r="370" spans="18:43">
      <c r="R370" s="91"/>
      <c r="S370" s="110"/>
      <c r="T370" s="110"/>
      <c r="U370" s="91"/>
      <c r="V370" s="91"/>
      <c r="W370" s="91"/>
      <c r="X370" s="91"/>
      <c r="Y370" s="91"/>
      <c r="Z370" s="91"/>
      <c r="AA370" s="91"/>
      <c r="AB370" s="91"/>
      <c r="AC370" s="91"/>
      <c r="AD370" s="91"/>
      <c r="AE370" s="91"/>
      <c r="AF370" s="91"/>
      <c r="AG370" s="91"/>
      <c r="AH370" s="91"/>
      <c r="AI370" s="14"/>
      <c r="AJ370" s="48"/>
      <c r="AK370" s="48"/>
      <c r="AL370" s="141"/>
      <c r="AM370" s="85"/>
      <c r="AN370" s="85"/>
      <c r="AO370" s="85"/>
      <c r="AP370" s="131"/>
      <c r="AQ370" s="120"/>
    </row>
    <row r="371" spans="18:43">
      <c r="R371" s="91"/>
      <c r="S371" s="110"/>
      <c r="T371" s="110"/>
      <c r="U371" s="91"/>
      <c r="V371" s="91"/>
      <c r="W371" s="91"/>
      <c r="X371" s="91"/>
      <c r="Y371" s="91"/>
      <c r="Z371" s="91"/>
      <c r="AA371" s="91"/>
      <c r="AB371" s="91"/>
      <c r="AC371" s="91"/>
      <c r="AD371" s="91"/>
      <c r="AE371" s="91"/>
      <c r="AF371" s="91"/>
      <c r="AG371" s="91"/>
      <c r="AH371" s="91"/>
      <c r="AI371" s="14"/>
      <c r="AJ371" s="48"/>
      <c r="AK371" s="48"/>
      <c r="AL371" s="141"/>
      <c r="AM371" s="85"/>
      <c r="AN371" s="85"/>
      <c r="AO371" s="85"/>
      <c r="AP371" s="131"/>
      <c r="AQ371" s="120"/>
    </row>
    <row r="372" spans="18:43">
      <c r="R372" s="91"/>
      <c r="S372" s="110"/>
      <c r="T372" s="110"/>
      <c r="U372" s="91"/>
      <c r="V372" s="91"/>
      <c r="W372" s="91"/>
      <c r="X372" s="91"/>
      <c r="Y372" s="91"/>
      <c r="Z372" s="91"/>
      <c r="AA372" s="91"/>
      <c r="AB372" s="91"/>
      <c r="AC372" s="91"/>
      <c r="AD372" s="91"/>
      <c r="AE372" s="91"/>
      <c r="AF372" s="91"/>
      <c r="AG372" s="91"/>
      <c r="AH372" s="91"/>
      <c r="AI372" s="14"/>
      <c r="AJ372" s="48"/>
      <c r="AK372" s="48"/>
      <c r="AL372" s="141"/>
      <c r="AM372" s="85"/>
      <c r="AN372" s="85"/>
      <c r="AO372" s="85"/>
      <c r="AP372" s="131"/>
      <c r="AQ372" s="120"/>
    </row>
    <row r="373" spans="18:43">
      <c r="R373" s="91"/>
      <c r="S373" s="110"/>
      <c r="T373" s="110"/>
      <c r="U373" s="91"/>
      <c r="V373" s="91"/>
      <c r="W373" s="91"/>
      <c r="X373" s="91"/>
      <c r="Y373" s="91"/>
      <c r="Z373" s="91"/>
      <c r="AA373" s="91"/>
      <c r="AB373" s="91"/>
      <c r="AC373" s="91"/>
      <c r="AD373" s="91"/>
      <c r="AE373" s="91"/>
      <c r="AF373" s="91"/>
      <c r="AG373" s="91"/>
      <c r="AH373" s="91"/>
      <c r="AI373" s="14"/>
      <c r="AJ373" s="48"/>
      <c r="AK373" s="48"/>
      <c r="AL373" s="141"/>
      <c r="AM373" s="85"/>
      <c r="AN373" s="85"/>
      <c r="AO373" s="85"/>
      <c r="AP373" s="131"/>
      <c r="AQ373" s="120"/>
    </row>
    <row r="374" spans="18:43">
      <c r="R374" s="91"/>
      <c r="S374" s="110"/>
      <c r="T374" s="110"/>
      <c r="U374" s="91"/>
      <c r="V374" s="91"/>
      <c r="W374" s="91"/>
      <c r="X374" s="91"/>
      <c r="Y374" s="91"/>
      <c r="Z374" s="91"/>
      <c r="AA374" s="91"/>
      <c r="AB374" s="91"/>
      <c r="AC374" s="91"/>
      <c r="AD374" s="91"/>
      <c r="AE374" s="91"/>
      <c r="AF374" s="91"/>
      <c r="AG374" s="91"/>
      <c r="AH374" s="91"/>
      <c r="AI374" s="14"/>
      <c r="AJ374" s="48"/>
      <c r="AK374" s="48"/>
      <c r="AL374" s="141"/>
      <c r="AM374" s="85"/>
      <c r="AN374" s="85"/>
      <c r="AO374" s="85"/>
      <c r="AP374" s="131"/>
      <c r="AQ374" s="120"/>
    </row>
    <row r="375" spans="18:43">
      <c r="R375" s="91"/>
      <c r="S375" s="110"/>
      <c r="T375" s="110"/>
      <c r="U375" s="91"/>
      <c r="V375" s="91"/>
      <c r="W375" s="91"/>
      <c r="X375" s="91"/>
      <c r="Y375" s="91"/>
      <c r="Z375" s="91"/>
      <c r="AA375" s="91"/>
      <c r="AB375" s="91"/>
      <c r="AC375" s="91"/>
      <c r="AD375" s="91"/>
      <c r="AE375" s="91"/>
      <c r="AF375" s="91"/>
      <c r="AG375" s="91"/>
      <c r="AH375" s="91"/>
      <c r="AI375" s="14"/>
      <c r="AJ375" s="48"/>
      <c r="AK375" s="48"/>
      <c r="AL375" s="141"/>
      <c r="AM375" s="85"/>
      <c r="AN375" s="85"/>
      <c r="AO375" s="85"/>
      <c r="AP375" s="131"/>
      <c r="AQ375" s="120"/>
    </row>
    <row r="376" spans="18:43">
      <c r="R376" s="91"/>
      <c r="S376" s="110"/>
      <c r="T376" s="110"/>
      <c r="U376" s="91"/>
      <c r="V376" s="91"/>
      <c r="W376" s="91"/>
      <c r="X376" s="91"/>
      <c r="Y376" s="91"/>
      <c r="Z376" s="91"/>
      <c r="AA376" s="91"/>
      <c r="AB376" s="91"/>
      <c r="AC376" s="91"/>
      <c r="AD376" s="91"/>
      <c r="AE376" s="91"/>
      <c r="AF376" s="91"/>
      <c r="AG376" s="91"/>
      <c r="AH376" s="91"/>
      <c r="AI376" s="14"/>
      <c r="AJ376" s="48"/>
      <c r="AK376" s="48"/>
      <c r="AL376" s="141"/>
      <c r="AM376" s="85"/>
      <c r="AN376" s="85"/>
      <c r="AO376" s="85"/>
      <c r="AP376" s="131"/>
      <c r="AQ376" s="120"/>
    </row>
    <row r="377" spans="18:43">
      <c r="R377" s="91"/>
      <c r="S377" s="110"/>
      <c r="T377" s="110"/>
      <c r="U377" s="91"/>
      <c r="V377" s="91"/>
      <c r="W377" s="91"/>
      <c r="X377" s="91"/>
      <c r="Y377" s="91"/>
      <c r="Z377" s="91"/>
      <c r="AA377" s="91"/>
      <c r="AB377" s="91"/>
      <c r="AC377" s="91"/>
      <c r="AD377" s="91"/>
      <c r="AE377" s="91"/>
      <c r="AF377" s="91"/>
      <c r="AG377" s="91"/>
      <c r="AH377" s="91"/>
      <c r="AI377" s="14"/>
      <c r="AJ377" s="48"/>
      <c r="AK377" s="48"/>
      <c r="AL377" s="141"/>
      <c r="AM377" s="85"/>
      <c r="AN377" s="85"/>
      <c r="AO377" s="85"/>
      <c r="AP377" s="131"/>
      <c r="AQ377" s="120"/>
    </row>
    <row r="378" spans="18:43">
      <c r="R378" s="91"/>
      <c r="S378" s="110"/>
      <c r="T378" s="110"/>
      <c r="U378" s="91"/>
      <c r="V378" s="91"/>
      <c r="W378" s="91"/>
      <c r="X378" s="91"/>
      <c r="Y378" s="91"/>
      <c r="Z378" s="91"/>
      <c r="AA378" s="91"/>
      <c r="AB378" s="91"/>
      <c r="AC378" s="91"/>
      <c r="AD378" s="91"/>
      <c r="AE378" s="91"/>
      <c r="AF378" s="91"/>
      <c r="AG378" s="91"/>
      <c r="AH378" s="91"/>
      <c r="AI378" s="14"/>
      <c r="AJ378" s="48"/>
      <c r="AK378" s="48"/>
      <c r="AL378" s="141"/>
      <c r="AM378" s="85"/>
      <c r="AN378" s="85"/>
      <c r="AO378" s="85"/>
      <c r="AP378" s="131"/>
      <c r="AQ378" s="120"/>
    </row>
    <row r="379" spans="18:43">
      <c r="R379" s="91"/>
      <c r="S379" s="110"/>
      <c r="T379" s="110"/>
      <c r="U379" s="91"/>
      <c r="V379" s="91"/>
      <c r="W379" s="91"/>
      <c r="X379" s="91"/>
      <c r="Y379" s="91"/>
      <c r="Z379" s="91"/>
      <c r="AA379" s="91"/>
      <c r="AB379" s="91"/>
      <c r="AC379" s="91"/>
      <c r="AD379" s="91"/>
      <c r="AE379" s="91"/>
      <c r="AF379" s="91"/>
      <c r="AG379" s="91"/>
      <c r="AH379" s="91"/>
      <c r="AI379" s="14"/>
      <c r="AJ379" s="48"/>
      <c r="AK379" s="48"/>
      <c r="AL379" s="141"/>
      <c r="AM379" s="85"/>
      <c r="AN379" s="85"/>
      <c r="AO379" s="85"/>
      <c r="AP379" s="131"/>
      <c r="AQ379" s="120"/>
    </row>
    <row r="380" spans="18:43">
      <c r="R380" s="91"/>
      <c r="S380" s="110"/>
      <c r="T380" s="110"/>
      <c r="U380" s="91"/>
      <c r="V380" s="91"/>
      <c r="W380" s="91"/>
      <c r="X380" s="91"/>
      <c r="Y380" s="91"/>
      <c r="Z380" s="91"/>
      <c r="AA380" s="91"/>
      <c r="AB380" s="91"/>
      <c r="AC380" s="91"/>
      <c r="AD380" s="91"/>
      <c r="AE380" s="91"/>
      <c r="AF380" s="91"/>
      <c r="AG380" s="91"/>
      <c r="AH380" s="91"/>
      <c r="AI380" s="14"/>
      <c r="AJ380" s="48"/>
      <c r="AK380" s="48"/>
      <c r="AL380" s="141"/>
      <c r="AM380" s="85"/>
      <c r="AN380" s="85"/>
      <c r="AO380" s="85"/>
      <c r="AP380" s="131"/>
      <c r="AQ380" s="120"/>
    </row>
    <row r="381" spans="18:43">
      <c r="R381" s="91"/>
      <c r="S381" s="110"/>
      <c r="T381" s="110"/>
      <c r="U381" s="91"/>
      <c r="V381" s="91"/>
      <c r="W381" s="91"/>
      <c r="X381" s="91"/>
      <c r="Y381" s="91"/>
      <c r="Z381" s="91"/>
      <c r="AA381" s="91"/>
      <c r="AB381" s="91"/>
      <c r="AC381" s="91"/>
      <c r="AD381" s="91"/>
      <c r="AE381" s="91"/>
      <c r="AF381" s="91"/>
      <c r="AG381" s="91"/>
      <c r="AH381" s="91"/>
      <c r="AI381" s="14"/>
      <c r="AJ381" s="48"/>
      <c r="AK381" s="48"/>
      <c r="AL381" s="141"/>
      <c r="AM381" s="85"/>
      <c r="AN381" s="85"/>
      <c r="AO381" s="85"/>
      <c r="AP381" s="131"/>
      <c r="AQ381" s="120"/>
    </row>
    <row r="382" spans="18:43">
      <c r="R382" s="91"/>
      <c r="S382" s="110"/>
      <c r="T382" s="110"/>
      <c r="U382" s="91"/>
      <c r="V382" s="91"/>
      <c r="W382" s="91"/>
      <c r="X382" s="91"/>
      <c r="Y382" s="91"/>
      <c r="Z382" s="91"/>
      <c r="AA382" s="91"/>
      <c r="AB382" s="91"/>
      <c r="AC382" s="91"/>
      <c r="AD382" s="91"/>
      <c r="AE382" s="91"/>
      <c r="AF382" s="91"/>
      <c r="AG382" s="91"/>
      <c r="AH382" s="91"/>
      <c r="AI382" s="14"/>
      <c r="AJ382" s="48"/>
      <c r="AK382" s="48"/>
      <c r="AL382" s="141"/>
      <c r="AM382" s="85"/>
      <c r="AN382" s="85"/>
      <c r="AO382" s="85"/>
      <c r="AP382" s="131"/>
      <c r="AQ382" s="120"/>
    </row>
    <row r="383" spans="18:43">
      <c r="R383" s="91"/>
      <c r="S383" s="110"/>
      <c r="T383" s="110"/>
      <c r="U383" s="91"/>
      <c r="V383" s="91"/>
      <c r="W383" s="91"/>
      <c r="X383" s="91"/>
      <c r="Y383" s="91"/>
      <c r="Z383" s="91"/>
      <c r="AA383" s="91"/>
      <c r="AB383" s="91"/>
      <c r="AC383" s="91"/>
      <c r="AD383" s="91"/>
      <c r="AE383" s="91"/>
      <c r="AF383" s="91"/>
      <c r="AG383" s="91"/>
      <c r="AH383" s="91"/>
      <c r="AI383" s="14"/>
      <c r="AJ383" s="48"/>
      <c r="AK383" s="48"/>
      <c r="AL383" s="141"/>
      <c r="AM383" s="85"/>
      <c r="AN383" s="85"/>
      <c r="AO383" s="85"/>
      <c r="AP383" s="131"/>
      <c r="AQ383" s="120"/>
    </row>
    <row r="384" spans="18:43">
      <c r="R384" s="91"/>
      <c r="S384" s="110"/>
      <c r="T384" s="110"/>
      <c r="U384" s="91"/>
      <c r="V384" s="91"/>
      <c r="W384" s="91"/>
      <c r="X384" s="91"/>
      <c r="Y384" s="91"/>
      <c r="Z384" s="91"/>
      <c r="AA384" s="91"/>
      <c r="AB384" s="91"/>
      <c r="AC384" s="91"/>
      <c r="AD384" s="91"/>
      <c r="AE384" s="91"/>
      <c r="AF384" s="91"/>
      <c r="AG384" s="91"/>
      <c r="AH384" s="91"/>
      <c r="AI384" s="14"/>
      <c r="AJ384" s="48"/>
      <c r="AK384" s="48"/>
      <c r="AL384" s="141"/>
      <c r="AM384" s="85"/>
      <c r="AN384" s="85"/>
      <c r="AO384" s="85"/>
      <c r="AP384" s="131"/>
      <c r="AQ384" s="120"/>
    </row>
    <row r="385" spans="18:43">
      <c r="R385" s="91"/>
      <c r="S385" s="110"/>
      <c r="T385" s="110"/>
      <c r="U385" s="91"/>
      <c r="V385" s="91"/>
      <c r="W385" s="91"/>
      <c r="X385" s="91"/>
      <c r="Y385" s="91"/>
      <c r="Z385" s="91"/>
      <c r="AA385" s="91"/>
      <c r="AB385" s="91"/>
      <c r="AC385" s="91"/>
      <c r="AD385" s="91"/>
      <c r="AE385" s="91"/>
      <c r="AF385" s="91"/>
      <c r="AG385" s="91"/>
      <c r="AH385" s="91"/>
      <c r="AI385" s="14"/>
      <c r="AJ385" s="48"/>
      <c r="AK385" s="48"/>
      <c r="AL385" s="141"/>
      <c r="AM385" s="85"/>
      <c r="AN385" s="85"/>
      <c r="AO385" s="85"/>
      <c r="AP385" s="131"/>
      <c r="AQ385" s="120"/>
    </row>
    <row r="386" spans="18:43">
      <c r="R386" s="91"/>
      <c r="S386" s="110"/>
      <c r="T386" s="110"/>
      <c r="U386" s="91"/>
      <c r="V386" s="91"/>
      <c r="W386" s="91"/>
      <c r="X386" s="91"/>
      <c r="Y386" s="91"/>
      <c r="Z386" s="91"/>
      <c r="AA386" s="91"/>
      <c r="AB386" s="91"/>
      <c r="AC386" s="91"/>
      <c r="AD386" s="91"/>
      <c r="AE386" s="91"/>
      <c r="AF386" s="91"/>
      <c r="AG386" s="91"/>
      <c r="AH386" s="91"/>
      <c r="AI386" s="14"/>
      <c r="AJ386" s="48"/>
      <c r="AK386" s="48"/>
      <c r="AL386" s="141"/>
      <c r="AM386" s="85"/>
      <c r="AN386" s="85"/>
      <c r="AO386" s="85"/>
      <c r="AP386" s="131"/>
      <c r="AQ386" s="120"/>
    </row>
    <row r="387" spans="18:43">
      <c r="R387" s="91"/>
      <c r="S387" s="110"/>
      <c r="T387" s="110"/>
      <c r="U387" s="91"/>
      <c r="V387" s="91"/>
      <c r="W387" s="91"/>
      <c r="X387" s="91"/>
      <c r="Y387" s="91"/>
      <c r="Z387" s="91"/>
      <c r="AA387" s="91"/>
      <c r="AB387" s="91"/>
      <c r="AC387" s="91"/>
      <c r="AD387" s="91"/>
      <c r="AE387" s="91"/>
      <c r="AF387" s="91"/>
      <c r="AG387" s="91"/>
      <c r="AH387" s="91"/>
      <c r="AI387" s="14"/>
      <c r="AJ387" s="48"/>
      <c r="AK387" s="48"/>
      <c r="AL387" s="141"/>
      <c r="AM387" s="85"/>
      <c r="AN387" s="85"/>
      <c r="AO387" s="85"/>
      <c r="AP387" s="131"/>
      <c r="AQ387" s="120"/>
    </row>
    <row r="388" spans="18:43">
      <c r="R388" s="91"/>
      <c r="S388" s="110"/>
      <c r="T388" s="110"/>
      <c r="U388" s="91"/>
      <c r="V388" s="91"/>
      <c r="W388" s="91"/>
      <c r="X388" s="91"/>
      <c r="Y388" s="91"/>
      <c r="Z388" s="91"/>
      <c r="AA388" s="91"/>
      <c r="AB388" s="91"/>
      <c r="AC388" s="91"/>
      <c r="AD388" s="91"/>
      <c r="AE388" s="91"/>
      <c r="AF388" s="91"/>
      <c r="AG388" s="91"/>
      <c r="AH388" s="91"/>
      <c r="AI388" s="14"/>
      <c r="AJ388" s="48"/>
      <c r="AK388" s="48"/>
      <c r="AL388" s="141"/>
      <c r="AM388" s="85"/>
      <c r="AN388" s="85"/>
      <c r="AO388" s="85"/>
      <c r="AP388" s="131"/>
      <c r="AQ388" s="120"/>
    </row>
    <row r="389" spans="18:43">
      <c r="R389" s="91"/>
      <c r="S389" s="110"/>
      <c r="T389" s="110"/>
      <c r="U389" s="91"/>
      <c r="V389" s="91"/>
      <c r="W389" s="91"/>
      <c r="X389" s="91"/>
      <c r="Y389" s="91"/>
      <c r="Z389" s="91"/>
      <c r="AA389" s="91"/>
      <c r="AB389" s="91"/>
      <c r="AC389" s="91"/>
      <c r="AD389" s="91"/>
      <c r="AE389" s="91"/>
      <c r="AF389" s="91"/>
      <c r="AG389" s="91"/>
      <c r="AH389" s="91"/>
      <c r="AI389" s="14"/>
      <c r="AJ389" s="48"/>
      <c r="AK389" s="48"/>
      <c r="AL389" s="141"/>
      <c r="AM389" s="85"/>
      <c r="AN389" s="85"/>
      <c r="AO389" s="85"/>
      <c r="AP389" s="131"/>
      <c r="AQ389" s="120"/>
    </row>
    <row r="390" spans="18:43">
      <c r="R390" s="91"/>
      <c r="S390" s="110"/>
      <c r="T390" s="110"/>
      <c r="U390" s="91"/>
      <c r="V390" s="91"/>
      <c r="W390" s="91"/>
      <c r="X390" s="91"/>
      <c r="Y390" s="91"/>
      <c r="Z390" s="91"/>
      <c r="AA390" s="91"/>
      <c r="AB390" s="91"/>
      <c r="AC390" s="91"/>
      <c r="AD390" s="91"/>
      <c r="AE390" s="91"/>
      <c r="AF390" s="91"/>
      <c r="AG390" s="91"/>
      <c r="AH390" s="91"/>
      <c r="AI390" s="14"/>
      <c r="AJ390" s="48"/>
      <c r="AK390" s="48"/>
      <c r="AL390" s="141"/>
      <c r="AM390" s="85"/>
      <c r="AN390" s="85"/>
      <c r="AO390" s="85"/>
      <c r="AP390" s="131"/>
      <c r="AQ390" s="120"/>
    </row>
    <row r="391" spans="18:43">
      <c r="R391" s="91"/>
      <c r="S391" s="110"/>
      <c r="T391" s="110"/>
      <c r="U391" s="91"/>
      <c r="V391" s="91"/>
      <c r="W391" s="91"/>
      <c r="X391" s="91"/>
      <c r="Y391" s="91"/>
      <c r="Z391" s="91"/>
      <c r="AA391" s="91"/>
      <c r="AB391" s="91"/>
      <c r="AC391" s="91"/>
      <c r="AD391" s="91"/>
      <c r="AE391" s="91"/>
      <c r="AF391" s="91"/>
      <c r="AG391" s="91"/>
      <c r="AH391" s="91"/>
      <c r="AI391" s="14"/>
      <c r="AJ391" s="48"/>
      <c r="AK391" s="48"/>
      <c r="AL391" s="141"/>
      <c r="AM391" s="85"/>
      <c r="AN391" s="85"/>
      <c r="AO391" s="85"/>
      <c r="AP391" s="131"/>
      <c r="AQ391" s="120"/>
    </row>
    <row r="392" spans="18:43">
      <c r="R392" s="91"/>
      <c r="S392" s="110"/>
      <c r="T392" s="110"/>
      <c r="U392" s="91"/>
      <c r="V392" s="91"/>
      <c r="W392" s="91"/>
      <c r="X392" s="91"/>
      <c r="Y392" s="91"/>
      <c r="Z392" s="91"/>
      <c r="AA392" s="91"/>
      <c r="AB392" s="91"/>
      <c r="AC392" s="91"/>
      <c r="AD392" s="91"/>
      <c r="AE392" s="91"/>
      <c r="AF392" s="91"/>
      <c r="AG392" s="91"/>
      <c r="AH392" s="91"/>
      <c r="AI392" s="14"/>
      <c r="AJ392" s="48"/>
      <c r="AK392" s="48"/>
      <c r="AL392" s="141"/>
      <c r="AM392" s="85"/>
      <c r="AN392" s="85"/>
      <c r="AO392" s="85"/>
      <c r="AP392" s="131"/>
      <c r="AQ392" s="120"/>
    </row>
    <row r="393" spans="18:43">
      <c r="R393" s="91"/>
      <c r="S393" s="110"/>
      <c r="T393" s="110"/>
      <c r="U393" s="91"/>
      <c r="V393" s="91"/>
      <c r="W393" s="91"/>
      <c r="X393" s="91"/>
      <c r="Y393" s="91"/>
      <c r="Z393" s="91"/>
      <c r="AA393" s="91"/>
      <c r="AB393" s="91"/>
      <c r="AC393" s="91"/>
      <c r="AD393" s="91"/>
      <c r="AE393" s="91"/>
      <c r="AF393" s="91"/>
      <c r="AG393" s="91"/>
      <c r="AH393" s="91"/>
      <c r="AI393" s="14"/>
      <c r="AJ393" s="48"/>
      <c r="AK393" s="48"/>
      <c r="AL393" s="141"/>
      <c r="AM393" s="85"/>
      <c r="AN393" s="85"/>
      <c r="AO393" s="85"/>
      <c r="AP393" s="131"/>
      <c r="AQ393" s="120"/>
    </row>
    <row r="394" spans="18:43">
      <c r="R394" s="91"/>
      <c r="S394" s="110"/>
      <c r="T394" s="110"/>
      <c r="U394" s="91"/>
      <c r="V394" s="91"/>
      <c r="W394" s="91"/>
      <c r="X394" s="91"/>
      <c r="Y394" s="91"/>
      <c r="Z394" s="91"/>
      <c r="AA394" s="91"/>
      <c r="AB394" s="91"/>
      <c r="AC394" s="91"/>
      <c r="AD394" s="91"/>
      <c r="AE394" s="91"/>
      <c r="AF394" s="91"/>
      <c r="AG394" s="91"/>
      <c r="AH394" s="91"/>
      <c r="AI394" s="14"/>
      <c r="AJ394" s="48"/>
      <c r="AK394" s="48"/>
      <c r="AL394" s="141"/>
      <c r="AM394" s="85"/>
      <c r="AN394" s="85"/>
      <c r="AO394" s="85"/>
      <c r="AP394" s="131"/>
      <c r="AQ394" s="120"/>
    </row>
    <row r="395" spans="18:43">
      <c r="R395" s="91"/>
      <c r="S395" s="110"/>
      <c r="T395" s="110"/>
      <c r="U395" s="91"/>
      <c r="V395" s="91"/>
      <c r="W395" s="91"/>
      <c r="X395" s="91"/>
      <c r="Y395" s="91"/>
      <c r="Z395" s="91"/>
      <c r="AA395" s="91"/>
      <c r="AB395" s="91"/>
      <c r="AC395" s="91"/>
      <c r="AD395" s="91"/>
      <c r="AE395" s="91"/>
      <c r="AF395" s="91"/>
      <c r="AG395" s="91"/>
      <c r="AH395" s="91"/>
      <c r="AI395" s="14"/>
      <c r="AJ395" s="48"/>
      <c r="AK395" s="48"/>
      <c r="AL395" s="141"/>
      <c r="AM395" s="85"/>
      <c r="AN395" s="85"/>
      <c r="AO395" s="85"/>
      <c r="AP395" s="131"/>
      <c r="AQ395" s="120"/>
    </row>
    <row r="396" spans="18:43">
      <c r="R396" s="91"/>
      <c r="S396" s="110"/>
      <c r="T396" s="110"/>
      <c r="U396" s="91"/>
      <c r="V396" s="91"/>
      <c r="W396" s="91"/>
      <c r="X396" s="91"/>
      <c r="Y396" s="91"/>
      <c r="Z396" s="91"/>
      <c r="AA396" s="91"/>
      <c r="AB396" s="91"/>
      <c r="AC396" s="91"/>
      <c r="AD396" s="91"/>
      <c r="AE396" s="91"/>
      <c r="AF396" s="91"/>
      <c r="AG396" s="91"/>
      <c r="AH396" s="91"/>
      <c r="AI396" s="14"/>
      <c r="AJ396" s="48"/>
      <c r="AK396" s="48"/>
      <c r="AL396" s="141"/>
      <c r="AM396" s="85"/>
      <c r="AN396" s="85"/>
      <c r="AO396" s="85"/>
      <c r="AP396" s="131"/>
      <c r="AQ396" s="120"/>
    </row>
    <row r="397" spans="18:43">
      <c r="R397" s="91"/>
      <c r="S397" s="110"/>
      <c r="T397" s="110"/>
      <c r="U397" s="91"/>
      <c r="V397" s="91"/>
      <c r="W397" s="91"/>
      <c r="X397" s="91"/>
      <c r="Y397" s="91"/>
      <c r="Z397" s="91"/>
      <c r="AA397" s="91"/>
      <c r="AB397" s="91"/>
      <c r="AC397" s="91"/>
      <c r="AD397" s="91"/>
      <c r="AE397" s="91"/>
      <c r="AF397" s="91"/>
      <c r="AG397" s="91"/>
      <c r="AH397" s="91"/>
      <c r="AI397" s="14"/>
      <c r="AJ397" s="48"/>
      <c r="AK397" s="48"/>
      <c r="AL397" s="141"/>
      <c r="AM397" s="85"/>
      <c r="AN397" s="85"/>
      <c r="AO397" s="85"/>
      <c r="AP397" s="131"/>
      <c r="AQ397" s="120"/>
    </row>
    <row r="398" spans="18:43">
      <c r="R398" s="91"/>
      <c r="S398" s="110"/>
      <c r="T398" s="110"/>
      <c r="U398" s="91"/>
      <c r="V398" s="91"/>
      <c r="W398" s="91"/>
      <c r="X398" s="91"/>
      <c r="Y398" s="91"/>
      <c r="Z398" s="91"/>
      <c r="AA398" s="91"/>
      <c r="AB398" s="91"/>
      <c r="AC398" s="91"/>
      <c r="AD398" s="91"/>
      <c r="AE398" s="91"/>
      <c r="AF398" s="91"/>
      <c r="AG398" s="91"/>
      <c r="AH398" s="91"/>
      <c r="AI398" s="14"/>
      <c r="AJ398" s="48"/>
      <c r="AK398" s="48"/>
      <c r="AL398" s="141"/>
      <c r="AM398" s="85"/>
      <c r="AN398" s="85"/>
      <c r="AO398" s="85"/>
      <c r="AP398" s="131"/>
      <c r="AQ398" s="120"/>
    </row>
    <row r="399" spans="18:43">
      <c r="R399" s="91"/>
      <c r="S399" s="110"/>
      <c r="T399" s="110"/>
      <c r="U399" s="91"/>
      <c r="V399" s="91"/>
      <c r="W399" s="91"/>
      <c r="X399" s="91"/>
      <c r="Y399" s="91"/>
      <c r="Z399" s="91"/>
      <c r="AA399" s="91"/>
      <c r="AB399" s="91"/>
      <c r="AC399" s="91"/>
      <c r="AD399" s="91"/>
      <c r="AE399" s="91"/>
      <c r="AF399" s="91"/>
      <c r="AG399" s="91"/>
      <c r="AH399" s="91"/>
      <c r="AI399" s="14"/>
      <c r="AJ399" s="48"/>
      <c r="AK399" s="48"/>
      <c r="AL399" s="141"/>
      <c r="AM399" s="85"/>
      <c r="AN399" s="85"/>
      <c r="AO399" s="85"/>
      <c r="AP399" s="131"/>
      <c r="AQ399" s="120"/>
    </row>
    <row r="400" spans="18:43">
      <c r="R400" s="91"/>
      <c r="S400" s="110"/>
      <c r="T400" s="110"/>
      <c r="U400" s="91"/>
      <c r="V400" s="91"/>
      <c r="W400" s="91"/>
      <c r="X400" s="91"/>
      <c r="Y400" s="91"/>
      <c r="Z400" s="91"/>
      <c r="AA400" s="91"/>
      <c r="AB400" s="91"/>
      <c r="AC400" s="91"/>
      <c r="AD400" s="91"/>
      <c r="AE400" s="91"/>
      <c r="AF400" s="91"/>
      <c r="AG400" s="91"/>
      <c r="AH400" s="91"/>
      <c r="AI400" s="14"/>
      <c r="AJ400" s="48"/>
      <c r="AK400" s="48"/>
      <c r="AL400" s="141"/>
      <c r="AM400" s="85"/>
      <c r="AN400" s="85"/>
      <c r="AO400" s="85"/>
      <c r="AP400" s="131"/>
      <c r="AQ400" s="120"/>
    </row>
    <row r="401" spans="18:43">
      <c r="R401" s="91"/>
      <c r="S401" s="110"/>
      <c r="T401" s="110"/>
      <c r="U401" s="91"/>
      <c r="V401" s="91"/>
      <c r="W401" s="91"/>
      <c r="X401" s="91"/>
      <c r="Y401" s="91"/>
      <c r="Z401" s="91"/>
      <c r="AA401" s="91"/>
      <c r="AB401" s="91"/>
      <c r="AC401" s="91"/>
      <c r="AD401" s="91"/>
      <c r="AE401" s="91"/>
      <c r="AF401" s="91"/>
      <c r="AG401" s="91"/>
      <c r="AH401" s="91"/>
      <c r="AI401" s="14"/>
      <c r="AJ401" s="48"/>
      <c r="AK401" s="48"/>
      <c r="AL401" s="141"/>
      <c r="AM401" s="85"/>
      <c r="AN401" s="85"/>
      <c r="AO401" s="85"/>
      <c r="AP401" s="131"/>
      <c r="AQ401" s="120"/>
    </row>
    <row r="402" spans="18:43">
      <c r="R402" s="91"/>
      <c r="S402" s="110"/>
      <c r="T402" s="110"/>
      <c r="U402" s="91"/>
      <c r="V402" s="91"/>
      <c r="W402" s="91"/>
      <c r="X402" s="91"/>
      <c r="Y402" s="91"/>
      <c r="Z402" s="91"/>
      <c r="AA402" s="91"/>
      <c r="AB402" s="91"/>
      <c r="AC402" s="91"/>
      <c r="AD402" s="91"/>
      <c r="AE402" s="91"/>
      <c r="AF402" s="91"/>
      <c r="AG402" s="91"/>
      <c r="AH402" s="91"/>
      <c r="AI402" s="14"/>
      <c r="AJ402" s="48"/>
      <c r="AK402" s="48"/>
      <c r="AL402" s="141"/>
      <c r="AM402" s="85"/>
      <c r="AN402" s="85"/>
      <c r="AO402" s="85"/>
      <c r="AP402" s="131"/>
      <c r="AQ402" s="120"/>
    </row>
    <row r="403" spans="18:43">
      <c r="R403" s="91"/>
      <c r="S403" s="110"/>
      <c r="T403" s="110"/>
      <c r="U403" s="91"/>
      <c r="V403" s="91"/>
      <c r="W403" s="91"/>
      <c r="X403" s="91"/>
      <c r="Y403" s="91"/>
      <c r="Z403" s="91"/>
      <c r="AA403" s="91"/>
      <c r="AB403" s="91"/>
      <c r="AC403" s="91"/>
      <c r="AD403" s="91"/>
      <c r="AE403" s="91"/>
      <c r="AF403" s="91"/>
      <c r="AG403" s="91"/>
      <c r="AH403" s="91"/>
      <c r="AI403" s="14"/>
      <c r="AJ403" s="48"/>
      <c r="AK403" s="48"/>
      <c r="AL403" s="141"/>
      <c r="AM403" s="85"/>
      <c r="AN403" s="85"/>
      <c r="AO403" s="85"/>
      <c r="AP403" s="131"/>
      <c r="AQ403" s="120"/>
    </row>
    <row r="404" spans="18:43">
      <c r="R404" s="91"/>
      <c r="S404" s="110"/>
      <c r="T404" s="110"/>
      <c r="U404" s="91"/>
      <c r="V404" s="91"/>
      <c r="W404" s="91"/>
      <c r="X404" s="91"/>
      <c r="Y404" s="91"/>
      <c r="Z404" s="91"/>
      <c r="AA404" s="91"/>
      <c r="AB404" s="91"/>
      <c r="AC404" s="91"/>
      <c r="AD404" s="91"/>
      <c r="AE404" s="91"/>
      <c r="AF404" s="91"/>
      <c r="AG404" s="91"/>
      <c r="AH404" s="91"/>
      <c r="AI404" s="14"/>
      <c r="AJ404" s="48"/>
      <c r="AK404" s="48"/>
      <c r="AL404" s="141"/>
      <c r="AM404" s="85"/>
      <c r="AN404" s="85"/>
      <c r="AO404" s="85"/>
      <c r="AP404" s="131"/>
      <c r="AQ404" s="120"/>
    </row>
    <row r="405" spans="18:43">
      <c r="R405" s="91"/>
      <c r="S405" s="110"/>
      <c r="T405" s="110"/>
      <c r="U405" s="91"/>
      <c r="V405" s="91"/>
      <c r="W405" s="91"/>
      <c r="X405" s="91"/>
      <c r="Y405" s="91"/>
      <c r="Z405" s="91"/>
      <c r="AA405" s="91"/>
      <c r="AB405" s="91"/>
      <c r="AC405" s="91"/>
      <c r="AD405" s="91"/>
      <c r="AE405" s="91"/>
      <c r="AF405" s="91"/>
      <c r="AG405" s="91"/>
      <c r="AH405" s="91"/>
      <c r="AI405" s="14"/>
      <c r="AJ405" s="48"/>
      <c r="AK405" s="48"/>
      <c r="AL405" s="141"/>
      <c r="AM405" s="85"/>
      <c r="AN405" s="85"/>
      <c r="AO405" s="85"/>
      <c r="AP405" s="131"/>
      <c r="AQ405" s="120"/>
    </row>
    <row r="406" spans="18:43">
      <c r="R406" s="91"/>
      <c r="S406" s="110"/>
      <c r="T406" s="110"/>
      <c r="U406" s="91"/>
      <c r="V406" s="91"/>
      <c r="W406" s="91"/>
      <c r="X406" s="91"/>
      <c r="Y406" s="91"/>
      <c r="Z406" s="91"/>
      <c r="AA406" s="91"/>
      <c r="AB406" s="91"/>
      <c r="AC406" s="91"/>
      <c r="AD406" s="91"/>
      <c r="AE406" s="91"/>
      <c r="AF406" s="91"/>
      <c r="AG406" s="91"/>
      <c r="AH406" s="91"/>
      <c r="AI406" s="14"/>
      <c r="AJ406" s="48"/>
      <c r="AK406" s="48"/>
      <c r="AL406" s="141"/>
      <c r="AM406" s="85"/>
      <c r="AN406" s="85"/>
      <c r="AO406" s="85"/>
      <c r="AP406" s="131"/>
      <c r="AQ406" s="120"/>
    </row>
    <row r="407" spans="18:43">
      <c r="R407" s="91"/>
      <c r="S407" s="110"/>
      <c r="T407" s="110"/>
      <c r="U407" s="91"/>
      <c r="V407" s="91"/>
      <c r="W407" s="91"/>
      <c r="X407" s="91"/>
      <c r="Y407" s="91"/>
      <c r="Z407" s="91"/>
      <c r="AA407" s="91"/>
      <c r="AB407" s="91"/>
      <c r="AC407" s="91"/>
      <c r="AD407" s="91"/>
      <c r="AE407" s="91"/>
      <c r="AF407" s="91"/>
      <c r="AG407" s="91"/>
      <c r="AH407" s="91"/>
      <c r="AI407" s="14"/>
      <c r="AJ407" s="48"/>
      <c r="AK407" s="48"/>
      <c r="AL407" s="141"/>
      <c r="AM407" s="85"/>
      <c r="AN407" s="85"/>
      <c r="AO407" s="85"/>
      <c r="AP407" s="131"/>
      <c r="AQ407" s="120"/>
    </row>
    <row r="408" spans="18:43">
      <c r="R408" s="91"/>
      <c r="S408" s="110"/>
      <c r="T408" s="110"/>
      <c r="U408" s="91"/>
      <c r="V408" s="91"/>
      <c r="W408" s="91"/>
      <c r="X408" s="91"/>
      <c r="Y408" s="91"/>
      <c r="Z408" s="91"/>
      <c r="AA408" s="91"/>
      <c r="AB408" s="91"/>
      <c r="AC408" s="91"/>
      <c r="AD408" s="91"/>
      <c r="AE408" s="91"/>
      <c r="AF408" s="91"/>
      <c r="AG408" s="91"/>
      <c r="AH408" s="91"/>
      <c r="AI408" s="14"/>
      <c r="AJ408" s="48"/>
      <c r="AK408" s="48"/>
      <c r="AL408" s="141"/>
      <c r="AM408" s="85"/>
      <c r="AN408" s="85"/>
      <c r="AO408" s="85"/>
      <c r="AP408" s="131"/>
      <c r="AQ408" s="120"/>
    </row>
    <row r="409" spans="18:43">
      <c r="R409" s="91"/>
      <c r="S409" s="110"/>
      <c r="T409" s="110"/>
      <c r="U409" s="91"/>
      <c r="V409" s="91"/>
      <c r="W409" s="91"/>
      <c r="X409" s="91"/>
      <c r="Y409" s="91"/>
      <c r="Z409" s="91"/>
      <c r="AA409" s="91"/>
      <c r="AB409" s="91"/>
      <c r="AC409" s="91"/>
      <c r="AD409" s="91"/>
      <c r="AE409" s="91"/>
      <c r="AF409" s="91"/>
      <c r="AG409" s="91"/>
      <c r="AH409" s="91"/>
      <c r="AI409" s="14"/>
      <c r="AJ409" s="48"/>
      <c r="AK409" s="48"/>
      <c r="AL409" s="141"/>
      <c r="AM409" s="85"/>
      <c r="AN409" s="85"/>
      <c r="AO409" s="85"/>
      <c r="AP409" s="131"/>
      <c r="AQ409" s="120"/>
    </row>
    <row r="410" spans="18:43">
      <c r="R410" s="91"/>
      <c r="S410" s="110"/>
      <c r="T410" s="110"/>
      <c r="U410" s="91"/>
      <c r="V410" s="91"/>
      <c r="W410" s="91"/>
      <c r="X410" s="91"/>
      <c r="Y410" s="91"/>
      <c r="Z410" s="91"/>
      <c r="AA410" s="91"/>
      <c r="AB410" s="91"/>
      <c r="AC410" s="91"/>
      <c r="AD410" s="91"/>
      <c r="AE410" s="91"/>
      <c r="AF410" s="91"/>
      <c r="AG410" s="91"/>
      <c r="AH410" s="91"/>
      <c r="AI410" s="14"/>
      <c r="AJ410" s="48"/>
      <c r="AK410" s="48"/>
      <c r="AL410" s="141"/>
      <c r="AM410" s="85"/>
      <c r="AN410" s="85"/>
      <c r="AO410" s="85"/>
      <c r="AP410" s="131"/>
      <c r="AQ410" s="120"/>
    </row>
    <row r="411" spans="18:43">
      <c r="R411" s="91"/>
      <c r="S411" s="110"/>
      <c r="T411" s="110"/>
      <c r="U411" s="91"/>
      <c r="V411" s="91"/>
      <c r="W411" s="91"/>
      <c r="X411" s="91"/>
      <c r="Y411" s="91"/>
      <c r="Z411" s="91"/>
      <c r="AA411" s="91"/>
      <c r="AB411" s="91"/>
      <c r="AC411" s="91"/>
      <c r="AD411" s="91"/>
      <c r="AE411" s="91"/>
      <c r="AF411" s="91"/>
      <c r="AG411" s="91"/>
      <c r="AH411" s="91"/>
      <c r="AI411" s="14"/>
      <c r="AJ411" s="48"/>
      <c r="AK411" s="48"/>
      <c r="AL411" s="141"/>
      <c r="AM411" s="85"/>
      <c r="AN411" s="85"/>
      <c r="AO411" s="85"/>
      <c r="AP411" s="131"/>
      <c r="AQ411" s="120"/>
    </row>
    <row r="412" spans="18:43">
      <c r="R412" s="91"/>
      <c r="S412" s="110"/>
      <c r="T412" s="110"/>
      <c r="U412" s="91"/>
      <c r="V412" s="91"/>
      <c r="W412" s="91"/>
      <c r="X412" s="91"/>
      <c r="Y412" s="91"/>
      <c r="Z412" s="91"/>
      <c r="AA412" s="91"/>
      <c r="AB412" s="91"/>
      <c r="AC412" s="91"/>
      <c r="AD412" s="91"/>
      <c r="AE412" s="91"/>
      <c r="AF412" s="91"/>
      <c r="AG412" s="91"/>
      <c r="AH412" s="91"/>
      <c r="AI412" s="14"/>
      <c r="AJ412" s="48"/>
      <c r="AK412" s="48"/>
      <c r="AL412" s="141"/>
      <c r="AM412" s="85"/>
      <c r="AN412" s="85"/>
      <c r="AO412" s="85"/>
      <c r="AP412" s="131"/>
      <c r="AQ412" s="120"/>
    </row>
    <row r="413" spans="18:43">
      <c r="R413" s="91"/>
      <c r="S413" s="110"/>
      <c r="T413" s="110"/>
      <c r="U413" s="91"/>
      <c r="V413" s="91"/>
      <c r="W413" s="91"/>
      <c r="X413" s="91"/>
      <c r="Y413" s="91"/>
      <c r="Z413" s="91"/>
      <c r="AA413" s="91"/>
      <c r="AB413" s="91"/>
      <c r="AC413" s="91"/>
      <c r="AD413" s="91"/>
      <c r="AE413" s="91"/>
      <c r="AF413" s="91"/>
      <c r="AG413" s="91"/>
      <c r="AH413" s="91"/>
      <c r="AI413" s="14"/>
      <c r="AJ413" s="48"/>
      <c r="AK413" s="48"/>
      <c r="AL413" s="141"/>
      <c r="AM413" s="85"/>
      <c r="AN413" s="85"/>
      <c r="AO413" s="85"/>
      <c r="AP413" s="131"/>
      <c r="AQ413" s="120"/>
    </row>
    <row r="414" spans="18:43">
      <c r="R414" s="91"/>
      <c r="S414" s="110"/>
      <c r="T414" s="110"/>
      <c r="U414" s="91"/>
      <c r="V414" s="91"/>
      <c r="W414" s="91"/>
      <c r="X414" s="91"/>
      <c r="Y414" s="91"/>
      <c r="Z414" s="91"/>
      <c r="AA414" s="91"/>
      <c r="AB414" s="91"/>
      <c r="AC414" s="91"/>
      <c r="AD414" s="91"/>
      <c r="AE414" s="91"/>
      <c r="AF414" s="91"/>
      <c r="AG414" s="91"/>
      <c r="AH414" s="91"/>
      <c r="AI414" s="14"/>
      <c r="AJ414" s="48"/>
      <c r="AK414" s="48"/>
      <c r="AL414" s="141"/>
      <c r="AM414" s="85"/>
      <c r="AN414" s="85"/>
      <c r="AO414" s="85"/>
      <c r="AP414" s="131"/>
      <c r="AQ414" s="120"/>
    </row>
    <row r="415" spans="18:43">
      <c r="R415" s="91"/>
      <c r="S415" s="110"/>
      <c r="T415" s="110"/>
      <c r="U415" s="91"/>
      <c r="V415" s="91"/>
      <c r="W415" s="91"/>
      <c r="X415" s="91"/>
      <c r="Y415" s="91"/>
      <c r="Z415" s="91"/>
      <c r="AA415" s="91"/>
      <c r="AB415" s="91"/>
      <c r="AC415" s="91"/>
      <c r="AD415" s="91"/>
      <c r="AE415" s="91"/>
      <c r="AF415" s="91"/>
      <c r="AG415" s="91"/>
      <c r="AH415" s="91"/>
      <c r="AI415" s="14"/>
      <c r="AJ415" s="48"/>
      <c r="AK415" s="48"/>
      <c r="AL415" s="141"/>
      <c r="AM415" s="85"/>
      <c r="AN415" s="85"/>
      <c r="AO415" s="85"/>
      <c r="AP415" s="131"/>
      <c r="AQ415" s="120"/>
    </row>
    <row r="416" spans="18:43">
      <c r="R416" s="91"/>
      <c r="S416" s="110"/>
      <c r="T416" s="110"/>
      <c r="U416" s="91"/>
      <c r="V416" s="91"/>
      <c r="W416" s="91"/>
      <c r="X416" s="91"/>
      <c r="Y416" s="91"/>
      <c r="Z416" s="91"/>
      <c r="AA416" s="91"/>
      <c r="AB416" s="91"/>
      <c r="AC416" s="91"/>
      <c r="AD416" s="91"/>
      <c r="AE416" s="91"/>
      <c r="AF416" s="91"/>
      <c r="AG416" s="91"/>
      <c r="AH416" s="91"/>
      <c r="AI416" s="14"/>
      <c r="AJ416" s="48"/>
      <c r="AK416" s="48"/>
      <c r="AL416" s="141"/>
      <c r="AM416" s="85"/>
      <c r="AN416" s="85"/>
      <c r="AO416" s="85"/>
      <c r="AP416" s="131"/>
      <c r="AQ416" s="120"/>
    </row>
    <row r="417" spans="18:43">
      <c r="R417" s="91"/>
      <c r="S417" s="110"/>
      <c r="T417" s="110"/>
      <c r="U417" s="91"/>
      <c r="V417" s="91"/>
      <c r="W417" s="91"/>
      <c r="X417" s="91"/>
      <c r="Y417" s="91"/>
      <c r="Z417" s="91"/>
      <c r="AA417" s="91"/>
      <c r="AB417" s="91"/>
      <c r="AC417" s="91"/>
      <c r="AD417" s="91"/>
      <c r="AE417" s="91"/>
      <c r="AF417" s="91"/>
      <c r="AG417" s="91"/>
      <c r="AH417" s="91"/>
      <c r="AI417" s="14"/>
      <c r="AJ417" s="48"/>
      <c r="AK417" s="48"/>
      <c r="AL417" s="141"/>
      <c r="AM417" s="85"/>
      <c r="AN417" s="85"/>
      <c r="AO417" s="85"/>
      <c r="AP417" s="131"/>
      <c r="AQ417" s="120"/>
    </row>
    <row r="418" spans="18:43">
      <c r="R418" s="91"/>
      <c r="S418" s="110"/>
      <c r="T418" s="110"/>
      <c r="U418" s="91"/>
      <c r="V418" s="91"/>
      <c r="W418" s="91"/>
      <c r="X418" s="91"/>
      <c r="Y418" s="91"/>
      <c r="Z418" s="91"/>
      <c r="AA418" s="91"/>
      <c r="AB418" s="91"/>
      <c r="AC418" s="91"/>
      <c r="AD418" s="91"/>
      <c r="AE418" s="91"/>
      <c r="AF418" s="91"/>
      <c r="AG418" s="91"/>
      <c r="AH418" s="91"/>
      <c r="AI418" s="14"/>
      <c r="AJ418" s="48"/>
      <c r="AK418" s="48"/>
      <c r="AL418" s="141"/>
      <c r="AM418" s="85"/>
      <c r="AN418" s="85"/>
      <c r="AO418" s="85"/>
      <c r="AP418" s="131"/>
      <c r="AQ418" s="120"/>
    </row>
    <row r="419" spans="18:43">
      <c r="R419" s="91"/>
      <c r="S419" s="110"/>
      <c r="T419" s="110"/>
      <c r="U419" s="91"/>
      <c r="V419" s="91"/>
      <c r="W419" s="91"/>
      <c r="X419" s="91"/>
      <c r="Y419" s="91"/>
      <c r="Z419" s="91"/>
      <c r="AA419" s="91"/>
      <c r="AB419" s="91"/>
      <c r="AC419" s="91"/>
      <c r="AD419" s="91"/>
      <c r="AE419" s="91"/>
      <c r="AF419" s="91"/>
      <c r="AG419" s="91"/>
      <c r="AH419" s="91"/>
      <c r="AI419" s="14"/>
      <c r="AJ419" s="48"/>
      <c r="AK419" s="48"/>
      <c r="AL419" s="141"/>
      <c r="AM419" s="85"/>
      <c r="AN419" s="85"/>
      <c r="AO419" s="85"/>
      <c r="AP419" s="131"/>
      <c r="AQ419" s="120"/>
    </row>
    <row r="420" spans="18:43">
      <c r="R420" s="91"/>
      <c r="S420" s="110"/>
      <c r="T420" s="110"/>
      <c r="U420" s="91"/>
      <c r="V420" s="91"/>
      <c r="W420" s="91"/>
      <c r="X420" s="91"/>
      <c r="Y420" s="91"/>
      <c r="Z420" s="91"/>
      <c r="AA420" s="91"/>
      <c r="AB420" s="91"/>
      <c r="AC420" s="91"/>
      <c r="AD420" s="91"/>
      <c r="AE420" s="91"/>
      <c r="AF420" s="91"/>
      <c r="AG420" s="91"/>
      <c r="AH420" s="91"/>
      <c r="AI420" s="14"/>
      <c r="AJ420" s="48"/>
      <c r="AK420" s="48"/>
      <c r="AL420" s="141"/>
      <c r="AM420" s="85"/>
      <c r="AN420" s="85"/>
      <c r="AO420" s="85"/>
      <c r="AP420" s="131"/>
      <c r="AQ420" s="120"/>
    </row>
    <row r="421" spans="18:43">
      <c r="R421" s="91"/>
      <c r="S421" s="110"/>
      <c r="T421" s="110"/>
      <c r="U421" s="91"/>
      <c r="V421" s="91"/>
      <c r="W421" s="91"/>
      <c r="X421" s="91"/>
      <c r="Y421" s="91"/>
      <c r="Z421" s="91"/>
      <c r="AA421" s="91"/>
      <c r="AB421" s="91"/>
      <c r="AC421" s="91"/>
      <c r="AD421" s="91"/>
      <c r="AE421" s="91"/>
      <c r="AF421" s="91"/>
      <c r="AG421" s="91"/>
      <c r="AH421" s="91"/>
      <c r="AI421" s="14"/>
      <c r="AJ421" s="48"/>
      <c r="AK421" s="48"/>
      <c r="AL421" s="141"/>
      <c r="AM421" s="85"/>
      <c r="AN421" s="85"/>
      <c r="AO421" s="85"/>
      <c r="AP421" s="131"/>
      <c r="AQ421" s="120"/>
    </row>
    <row r="422" spans="18:43">
      <c r="R422" s="91"/>
      <c r="S422" s="110"/>
      <c r="T422" s="110"/>
      <c r="U422" s="91"/>
      <c r="V422" s="91"/>
      <c r="W422" s="91"/>
      <c r="X422" s="91"/>
      <c r="Y422" s="91"/>
      <c r="Z422" s="91"/>
      <c r="AA422" s="91"/>
      <c r="AB422" s="91"/>
      <c r="AC422" s="91"/>
      <c r="AD422" s="91"/>
      <c r="AE422" s="91"/>
      <c r="AF422" s="91"/>
      <c r="AG422" s="91"/>
      <c r="AH422" s="91"/>
      <c r="AI422" s="14"/>
      <c r="AJ422" s="48"/>
      <c r="AK422" s="48"/>
      <c r="AL422" s="141"/>
      <c r="AM422" s="85"/>
      <c r="AN422" s="85"/>
      <c r="AO422" s="85"/>
      <c r="AP422" s="131"/>
      <c r="AQ422" s="120"/>
    </row>
    <row r="423" spans="18:43">
      <c r="R423" s="91"/>
      <c r="S423" s="110"/>
      <c r="T423" s="110"/>
      <c r="U423" s="91"/>
      <c r="V423" s="91"/>
      <c r="W423" s="91"/>
      <c r="X423" s="91"/>
      <c r="Y423" s="91"/>
      <c r="Z423" s="91"/>
      <c r="AA423" s="91"/>
      <c r="AB423" s="91"/>
      <c r="AC423" s="91"/>
      <c r="AD423" s="91"/>
      <c r="AE423" s="91"/>
      <c r="AF423" s="91"/>
      <c r="AG423" s="91"/>
      <c r="AH423" s="91"/>
      <c r="AI423" s="14"/>
      <c r="AJ423" s="48"/>
      <c r="AK423" s="48"/>
      <c r="AL423" s="141"/>
      <c r="AM423" s="85"/>
      <c r="AN423" s="85"/>
      <c r="AO423" s="85"/>
      <c r="AP423" s="131"/>
      <c r="AQ423" s="120"/>
    </row>
    <row r="424" spans="18:43">
      <c r="R424" s="91"/>
      <c r="S424" s="110"/>
      <c r="T424" s="110"/>
      <c r="U424" s="91"/>
      <c r="V424" s="91"/>
      <c r="W424" s="91"/>
      <c r="X424" s="91"/>
      <c r="Y424" s="91"/>
      <c r="Z424" s="91"/>
      <c r="AA424" s="91"/>
      <c r="AB424" s="91"/>
      <c r="AC424" s="91"/>
      <c r="AD424" s="91"/>
      <c r="AE424" s="91"/>
      <c r="AF424" s="91"/>
      <c r="AG424" s="91"/>
      <c r="AH424" s="91"/>
      <c r="AI424" s="14"/>
      <c r="AJ424" s="48"/>
      <c r="AK424" s="48"/>
      <c r="AL424" s="141"/>
      <c r="AM424" s="85"/>
      <c r="AN424" s="85"/>
      <c r="AO424" s="85"/>
      <c r="AP424" s="131"/>
      <c r="AQ424" s="120"/>
    </row>
    <row r="425" spans="18:43">
      <c r="R425" s="91"/>
      <c r="S425" s="110"/>
      <c r="T425" s="110"/>
      <c r="U425" s="91"/>
      <c r="V425" s="91"/>
      <c r="W425" s="91"/>
      <c r="X425" s="91"/>
      <c r="Y425" s="91"/>
      <c r="Z425" s="91"/>
      <c r="AA425" s="91"/>
      <c r="AB425" s="91"/>
      <c r="AC425" s="91"/>
      <c r="AD425" s="91"/>
      <c r="AE425" s="91"/>
      <c r="AF425" s="91"/>
      <c r="AG425" s="91"/>
      <c r="AH425" s="91"/>
      <c r="AI425" s="14"/>
      <c r="AJ425" s="48"/>
      <c r="AK425" s="48"/>
      <c r="AL425" s="141"/>
      <c r="AM425" s="85"/>
      <c r="AN425" s="85"/>
      <c r="AO425" s="85"/>
      <c r="AP425" s="131"/>
      <c r="AQ425" s="120"/>
    </row>
    <row r="426" spans="18:43">
      <c r="R426" s="91"/>
      <c r="S426" s="110"/>
      <c r="T426" s="110"/>
      <c r="U426" s="91"/>
      <c r="V426" s="91"/>
      <c r="W426" s="91"/>
      <c r="X426" s="91"/>
      <c r="Y426" s="91"/>
      <c r="Z426" s="91"/>
      <c r="AA426" s="91"/>
      <c r="AB426" s="91"/>
      <c r="AC426" s="91"/>
      <c r="AD426" s="91"/>
      <c r="AE426" s="91"/>
      <c r="AF426" s="91"/>
      <c r="AG426" s="91"/>
      <c r="AH426" s="91"/>
      <c r="AI426" s="14"/>
      <c r="AJ426" s="48"/>
      <c r="AK426" s="48"/>
      <c r="AL426" s="141"/>
      <c r="AM426" s="85"/>
      <c r="AN426" s="85"/>
      <c r="AO426" s="85"/>
      <c r="AP426" s="131"/>
      <c r="AQ426" s="120"/>
    </row>
    <row r="427" spans="18:43">
      <c r="R427" s="91"/>
      <c r="S427" s="110"/>
      <c r="T427" s="110"/>
      <c r="U427" s="91"/>
      <c r="V427" s="91"/>
      <c r="W427" s="91"/>
      <c r="X427" s="91"/>
      <c r="Y427" s="91"/>
      <c r="Z427" s="91"/>
      <c r="AA427" s="91"/>
      <c r="AB427" s="91"/>
      <c r="AC427" s="91"/>
      <c r="AD427" s="91"/>
      <c r="AE427" s="91"/>
      <c r="AF427" s="91"/>
      <c r="AG427" s="91"/>
      <c r="AH427" s="91"/>
      <c r="AI427" s="14"/>
      <c r="AJ427" s="48"/>
      <c r="AK427" s="48"/>
      <c r="AL427" s="141"/>
      <c r="AM427" s="85"/>
      <c r="AN427" s="85"/>
      <c r="AO427" s="85"/>
      <c r="AP427" s="131"/>
      <c r="AQ427" s="120"/>
    </row>
    <row r="428" spans="18:43">
      <c r="R428" s="91"/>
      <c r="S428" s="110"/>
      <c r="T428" s="110"/>
      <c r="U428" s="91"/>
      <c r="V428" s="91"/>
      <c r="W428" s="91"/>
      <c r="X428" s="91"/>
      <c r="Y428" s="91"/>
      <c r="Z428" s="91"/>
      <c r="AA428" s="91"/>
      <c r="AB428" s="91"/>
      <c r="AC428" s="91"/>
      <c r="AD428" s="91"/>
      <c r="AE428" s="91"/>
      <c r="AF428" s="91"/>
      <c r="AG428" s="91"/>
      <c r="AH428" s="91"/>
      <c r="AI428" s="14"/>
      <c r="AJ428" s="48"/>
      <c r="AK428" s="48"/>
      <c r="AL428" s="141"/>
      <c r="AM428" s="85"/>
      <c r="AN428" s="85"/>
      <c r="AO428" s="85"/>
      <c r="AP428" s="131"/>
      <c r="AQ428" s="120"/>
    </row>
    <row r="429" spans="18:43">
      <c r="R429" s="91"/>
      <c r="S429" s="110"/>
      <c r="T429" s="110"/>
      <c r="U429" s="91"/>
      <c r="V429" s="91"/>
      <c r="W429" s="91"/>
      <c r="X429" s="91"/>
      <c r="Y429" s="91"/>
      <c r="Z429" s="91"/>
      <c r="AA429" s="91"/>
      <c r="AB429" s="91"/>
      <c r="AC429" s="91"/>
      <c r="AD429" s="91"/>
      <c r="AE429" s="91"/>
      <c r="AF429" s="91"/>
      <c r="AG429" s="91"/>
      <c r="AH429" s="91"/>
      <c r="AI429" s="14"/>
      <c r="AJ429" s="48"/>
      <c r="AK429" s="48"/>
      <c r="AL429" s="141"/>
      <c r="AM429" s="85"/>
      <c r="AN429" s="85"/>
      <c r="AO429" s="85"/>
      <c r="AP429" s="131"/>
      <c r="AQ429" s="120"/>
    </row>
    <row r="430" spans="18:43">
      <c r="R430" s="91"/>
      <c r="S430" s="110"/>
      <c r="T430" s="110"/>
      <c r="U430" s="91"/>
      <c r="V430" s="91"/>
      <c r="W430" s="91"/>
      <c r="X430" s="91"/>
      <c r="Y430" s="91"/>
      <c r="Z430" s="91"/>
      <c r="AA430" s="91"/>
      <c r="AB430" s="91"/>
      <c r="AC430" s="91"/>
      <c r="AD430" s="91"/>
      <c r="AE430" s="91"/>
      <c r="AF430" s="91"/>
      <c r="AG430" s="91"/>
      <c r="AH430" s="91"/>
      <c r="AI430" s="14"/>
      <c r="AJ430" s="48"/>
      <c r="AK430" s="48"/>
      <c r="AL430" s="141"/>
      <c r="AM430" s="85"/>
      <c r="AN430" s="85"/>
      <c r="AO430" s="85"/>
      <c r="AP430" s="131"/>
      <c r="AQ430" s="120"/>
    </row>
    <row r="431" spans="18:43">
      <c r="R431" s="91"/>
      <c r="S431" s="110"/>
      <c r="T431" s="110"/>
      <c r="U431" s="91"/>
      <c r="V431" s="91"/>
      <c r="W431" s="91"/>
      <c r="X431" s="91"/>
      <c r="Y431" s="91"/>
      <c r="Z431" s="91"/>
      <c r="AA431" s="91"/>
      <c r="AB431" s="91"/>
      <c r="AC431" s="91"/>
      <c r="AD431" s="91"/>
      <c r="AE431" s="91"/>
      <c r="AF431" s="91"/>
      <c r="AG431" s="91"/>
      <c r="AH431" s="91"/>
      <c r="AI431" s="14"/>
      <c r="AJ431" s="48"/>
      <c r="AK431" s="48"/>
      <c r="AL431" s="141"/>
      <c r="AM431" s="85"/>
      <c r="AN431" s="85"/>
      <c r="AO431" s="85"/>
      <c r="AP431" s="131"/>
      <c r="AQ431" s="120"/>
    </row>
    <row r="432" spans="18:43">
      <c r="R432" s="91"/>
      <c r="S432" s="110"/>
      <c r="T432" s="110"/>
      <c r="U432" s="91"/>
      <c r="V432" s="91"/>
      <c r="W432" s="91"/>
      <c r="X432" s="91"/>
      <c r="Y432" s="91"/>
      <c r="Z432" s="91"/>
      <c r="AA432" s="91"/>
      <c r="AB432" s="91"/>
      <c r="AC432" s="91"/>
      <c r="AD432" s="91"/>
      <c r="AE432" s="91"/>
      <c r="AF432" s="91"/>
      <c r="AG432" s="91"/>
      <c r="AH432" s="91"/>
      <c r="AI432" s="14"/>
      <c r="AJ432" s="48"/>
      <c r="AK432" s="48"/>
      <c r="AL432" s="141"/>
      <c r="AM432" s="85"/>
      <c r="AN432" s="85"/>
      <c r="AO432" s="85"/>
      <c r="AP432" s="131"/>
      <c r="AQ432" s="120"/>
    </row>
    <row r="433" spans="18:43">
      <c r="R433" s="91"/>
      <c r="S433" s="110"/>
      <c r="T433" s="110"/>
      <c r="U433" s="91"/>
      <c r="V433" s="91"/>
      <c r="W433" s="91"/>
      <c r="X433" s="91"/>
      <c r="Y433" s="91"/>
      <c r="Z433" s="91"/>
      <c r="AA433" s="91"/>
      <c r="AB433" s="91"/>
      <c r="AC433" s="91"/>
      <c r="AD433" s="91"/>
      <c r="AE433" s="91"/>
      <c r="AF433" s="91"/>
      <c r="AG433" s="91"/>
      <c r="AH433" s="91"/>
      <c r="AI433" s="14"/>
      <c r="AJ433" s="48"/>
      <c r="AK433" s="48"/>
      <c r="AL433" s="141"/>
      <c r="AM433" s="85"/>
      <c r="AN433" s="85"/>
      <c r="AO433" s="85"/>
      <c r="AP433" s="131"/>
      <c r="AQ433" s="120"/>
    </row>
    <row r="434" spans="18:43">
      <c r="R434" s="91"/>
      <c r="S434" s="110"/>
      <c r="T434" s="110"/>
      <c r="U434" s="91"/>
      <c r="V434" s="91"/>
      <c r="W434" s="91"/>
      <c r="X434" s="91"/>
      <c r="Y434" s="91"/>
      <c r="Z434" s="91"/>
      <c r="AA434" s="91"/>
      <c r="AB434" s="91"/>
      <c r="AC434" s="91"/>
      <c r="AD434" s="91"/>
      <c r="AE434" s="91"/>
      <c r="AF434" s="91"/>
      <c r="AG434" s="91"/>
      <c r="AH434" s="91"/>
      <c r="AI434" s="14"/>
      <c r="AJ434" s="48"/>
      <c r="AK434" s="48"/>
      <c r="AL434" s="141"/>
      <c r="AM434" s="85"/>
      <c r="AN434" s="85"/>
      <c r="AO434" s="85"/>
      <c r="AP434" s="131"/>
      <c r="AQ434" s="120"/>
    </row>
    <row r="435" spans="18:43">
      <c r="R435" s="91"/>
      <c r="S435" s="110"/>
      <c r="T435" s="110"/>
      <c r="U435" s="91"/>
      <c r="V435" s="91"/>
      <c r="W435" s="91"/>
      <c r="X435" s="91"/>
      <c r="Y435" s="91"/>
      <c r="Z435" s="91"/>
      <c r="AA435" s="91"/>
      <c r="AB435" s="91"/>
      <c r="AC435" s="91"/>
      <c r="AD435" s="91"/>
      <c r="AE435" s="91"/>
      <c r="AF435" s="91"/>
      <c r="AG435" s="91"/>
      <c r="AH435" s="91"/>
      <c r="AI435" s="14"/>
      <c r="AJ435" s="48"/>
      <c r="AK435" s="48"/>
      <c r="AL435" s="141"/>
      <c r="AM435" s="85"/>
      <c r="AN435" s="85"/>
      <c r="AO435" s="85"/>
      <c r="AP435" s="131"/>
      <c r="AQ435" s="120"/>
    </row>
    <row r="436" spans="18:43">
      <c r="R436" s="91"/>
      <c r="S436" s="110"/>
      <c r="T436" s="110"/>
      <c r="U436" s="91"/>
      <c r="V436" s="91"/>
      <c r="W436" s="91"/>
      <c r="X436" s="91"/>
      <c r="Y436" s="91"/>
      <c r="Z436" s="91"/>
      <c r="AA436" s="91"/>
      <c r="AB436" s="91"/>
      <c r="AC436" s="91"/>
      <c r="AD436" s="91"/>
      <c r="AE436" s="91"/>
      <c r="AF436" s="91"/>
      <c r="AG436" s="91"/>
      <c r="AH436" s="91"/>
      <c r="AI436" s="14"/>
      <c r="AJ436" s="48"/>
      <c r="AK436" s="48"/>
      <c r="AL436" s="141"/>
      <c r="AM436" s="85"/>
      <c r="AN436" s="85"/>
      <c r="AO436" s="85"/>
      <c r="AP436" s="131"/>
      <c r="AQ436" s="120"/>
    </row>
    <row r="437" spans="18:43">
      <c r="R437" s="91"/>
      <c r="S437" s="110"/>
      <c r="T437" s="110"/>
      <c r="U437" s="91"/>
      <c r="V437" s="91"/>
      <c r="W437" s="91"/>
      <c r="X437" s="91"/>
      <c r="Y437" s="91"/>
      <c r="Z437" s="91"/>
      <c r="AA437" s="91"/>
      <c r="AB437" s="91"/>
      <c r="AC437" s="91"/>
      <c r="AD437" s="91"/>
      <c r="AE437" s="91"/>
      <c r="AF437" s="91"/>
      <c r="AG437" s="91"/>
      <c r="AH437" s="91"/>
      <c r="AI437" s="14"/>
      <c r="AJ437" s="48"/>
      <c r="AK437" s="48"/>
      <c r="AL437" s="141"/>
      <c r="AM437" s="85"/>
      <c r="AN437" s="85"/>
      <c r="AO437" s="85"/>
      <c r="AP437" s="131"/>
      <c r="AQ437" s="120"/>
    </row>
    <row r="438" spans="18:43">
      <c r="R438" s="91"/>
      <c r="S438" s="110"/>
      <c r="T438" s="110"/>
      <c r="U438" s="91"/>
      <c r="V438" s="91"/>
      <c r="W438" s="91"/>
      <c r="X438" s="91"/>
      <c r="Y438" s="91"/>
      <c r="Z438" s="91"/>
      <c r="AA438" s="91"/>
      <c r="AB438" s="91"/>
      <c r="AC438" s="91"/>
      <c r="AD438" s="91"/>
      <c r="AE438" s="91"/>
      <c r="AF438" s="91"/>
      <c r="AG438" s="91"/>
      <c r="AH438" s="91"/>
      <c r="AI438" s="14"/>
      <c r="AJ438" s="48"/>
      <c r="AK438" s="48"/>
      <c r="AL438" s="141"/>
      <c r="AM438" s="85"/>
      <c r="AN438" s="85"/>
      <c r="AO438" s="85"/>
      <c r="AP438" s="131"/>
      <c r="AQ438" s="120"/>
    </row>
    <row r="439" spans="18:43">
      <c r="R439" s="91"/>
      <c r="S439" s="110"/>
      <c r="T439" s="110"/>
      <c r="U439" s="91"/>
      <c r="V439" s="91"/>
      <c r="W439" s="91"/>
      <c r="X439" s="91"/>
      <c r="Y439" s="91"/>
      <c r="Z439" s="91"/>
      <c r="AA439" s="91"/>
      <c r="AB439" s="91"/>
      <c r="AC439" s="91"/>
      <c r="AD439" s="91"/>
      <c r="AE439" s="91"/>
      <c r="AF439" s="91"/>
      <c r="AG439" s="91"/>
      <c r="AH439" s="91"/>
      <c r="AI439" s="14"/>
      <c r="AJ439" s="48"/>
      <c r="AK439" s="48"/>
      <c r="AL439" s="141"/>
      <c r="AM439" s="85"/>
      <c r="AN439" s="85"/>
      <c r="AO439" s="85"/>
      <c r="AP439" s="131"/>
      <c r="AQ439" s="120"/>
    </row>
    <row r="440" spans="18:43">
      <c r="R440" s="91"/>
      <c r="S440" s="110"/>
      <c r="T440" s="110"/>
      <c r="U440" s="91"/>
      <c r="V440" s="91"/>
      <c r="W440" s="91"/>
      <c r="X440" s="91"/>
      <c r="Y440" s="91"/>
      <c r="Z440" s="91"/>
      <c r="AA440" s="91"/>
      <c r="AB440" s="91"/>
      <c r="AC440" s="91"/>
      <c r="AD440" s="91"/>
      <c r="AE440" s="91"/>
      <c r="AF440" s="91"/>
      <c r="AG440" s="91"/>
      <c r="AH440" s="91"/>
      <c r="AI440" s="14"/>
      <c r="AJ440" s="48"/>
      <c r="AK440" s="48"/>
      <c r="AL440" s="141"/>
      <c r="AM440" s="85"/>
      <c r="AN440" s="85"/>
      <c r="AO440" s="85"/>
      <c r="AP440" s="131"/>
      <c r="AQ440" s="120"/>
    </row>
    <row r="441" spans="18:43">
      <c r="R441" s="91"/>
      <c r="S441" s="110"/>
      <c r="T441" s="110"/>
      <c r="U441" s="91"/>
      <c r="V441" s="91"/>
      <c r="W441" s="91"/>
      <c r="X441" s="91"/>
      <c r="Y441" s="91"/>
      <c r="Z441" s="91"/>
      <c r="AA441" s="91"/>
      <c r="AB441" s="91"/>
      <c r="AC441" s="91"/>
      <c r="AD441" s="91"/>
      <c r="AE441" s="91"/>
      <c r="AF441" s="91"/>
      <c r="AG441" s="91"/>
      <c r="AH441" s="91"/>
      <c r="AI441" s="14"/>
      <c r="AJ441" s="48"/>
      <c r="AK441" s="48"/>
      <c r="AL441" s="141"/>
      <c r="AM441" s="85"/>
      <c r="AN441" s="85"/>
      <c r="AO441" s="85"/>
      <c r="AP441" s="131"/>
      <c r="AQ441" s="120"/>
    </row>
    <row r="442" spans="18:43">
      <c r="R442" s="91"/>
      <c r="S442" s="110"/>
      <c r="T442" s="110"/>
      <c r="U442" s="91"/>
      <c r="V442" s="91"/>
      <c r="W442" s="91"/>
      <c r="X442" s="91"/>
      <c r="Y442" s="91"/>
      <c r="Z442" s="91"/>
      <c r="AA442" s="91"/>
      <c r="AB442" s="91"/>
      <c r="AC442" s="91"/>
      <c r="AD442" s="91"/>
      <c r="AE442" s="91"/>
      <c r="AF442" s="91"/>
      <c r="AG442" s="91"/>
      <c r="AH442" s="91"/>
      <c r="AI442" s="14"/>
      <c r="AJ442" s="48"/>
      <c r="AK442" s="48"/>
      <c r="AL442" s="141"/>
      <c r="AM442" s="85"/>
      <c r="AN442" s="85"/>
      <c r="AO442" s="85"/>
      <c r="AP442" s="131"/>
      <c r="AQ442" s="120"/>
    </row>
    <row r="443" spans="18:43">
      <c r="R443" s="91"/>
      <c r="S443" s="110"/>
      <c r="T443" s="110"/>
      <c r="U443" s="91"/>
      <c r="V443" s="91"/>
      <c r="W443" s="91"/>
      <c r="X443" s="91"/>
      <c r="Y443" s="91"/>
      <c r="Z443" s="91"/>
      <c r="AA443" s="91"/>
      <c r="AB443" s="91"/>
      <c r="AC443" s="91"/>
      <c r="AD443" s="91"/>
      <c r="AE443" s="91"/>
      <c r="AF443" s="91"/>
      <c r="AG443" s="91"/>
      <c r="AH443" s="91"/>
      <c r="AI443" s="14"/>
      <c r="AJ443" s="48"/>
      <c r="AK443" s="48"/>
      <c r="AL443" s="141"/>
      <c r="AM443" s="85"/>
      <c r="AN443" s="85"/>
      <c r="AO443" s="85"/>
      <c r="AP443" s="131"/>
      <c r="AQ443" s="120"/>
    </row>
    <row r="444" spans="18:43">
      <c r="R444" s="91"/>
      <c r="S444" s="110"/>
      <c r="T444" s="110"/>
      <c r="U444" s="91"/>
      <c r="V444" s="91"/>
      <c r="W444" s="91"/>
      <c r="X444" s="91"/>
      <c r="Y444" s="91"/>
      <c r="Z444" s="91"/>
      <c r="AA444" s="91"/>
      <c r="AB444" s="91"/>
      <c r="AC444" s="91"/>
      <c r="AD444" s="91"/>
      <c r="AE444" s="91"/>
      <c r="AF444" s="91"/>
      <c r="AG444" s="91"/>
      <c r="AH444" s="91"/>
      <c r="AI444" s="14"/>
      <c r="AJ444" s="48"/>
      <c r="AK444" s="48"/>
      <c r="AL444" s="141"/>
      <c r="AM444" s="85"/>
      <c r="AN444" s="85"/>
      <c r="AO444" s="85"/>
      <c r="AP444" s="131"/>
      <c r="AQ444" s="120"/>
    </row>
    <row r="445" spans="18:43">
      <c r="R445" s="91"/>
      <c r="S445" s="110"/>
      <c r="T445" s="110"/>
      <c r="U445" s="91"/>
      <c r="V445" s="91"/>
      <c r="W445" s="91"/>
      <c r="X445" s="91"/>
      <c r="Y445" s="91"/>
      <c r="Z445" s="91"/>
      <c r="AA445" s="91"/>
      <c r="AB445" s="91"/>
      <c r="AC445" s="91"/>
      <c r="AD445" s="91"/>
      <c r="AE445" s="91"/>
      <c r="AF445" s="91"/>
      <c r="AG445" s="91"/>
      <c r="AH445" s="91"/>
      <c r="AI445" s="14"/>
      <c r="AJ445" s="48"/>
      <c r="AK445" s="48"/>
      <c r="AL445" s="141"/>
      <c r="AM445" s="85"/>
      <c r="AN445" s="85"/>
      <c r="AO445" s="85"/>
      <c r="AP445" s="131"/>
      <c r="AQ445" s="120"/>
    </row>
    <row r="446" spans="18:43">
      <c r="R446" s="91"/>
      <c r="S446" s="110"/>
      <c r="T446" s="110"/>
      <c r="U446" s="91"/>
      <c r="V446" s="91"/>
      <c r="W446" s="91"/>
      <c r="X446" s="91"/>
      <c r="Y446" s="91"/>
      <c r="Z446" s="91"/>
      <c r="AA446" s="91"/>
      <c r="AB446" s="91"/>
      <c r="AC446" s="91"/>
      <c r="AD446" s="91"/>
      <c r="AE446" s="91"/>
      <c r="AF446" s="91"/>
      <c r="AG446" s="91"/>
      <c r="AH446" s="91"/>
      <c r="AI446" s="14"/>
      <c r="AJ446" s="48"/>
      <c r="AK446" s="48"/>
      <c r="AL446" s="141"/>
      <c r="AM446" s="85"/>
      <c r="AN446" s="85"/>
      <c r="AO446" s="85"/>
      <c r="AP446" s="131"/>
      <c r="AQ446" s="120"/>
    </row>
    <row r="447" spans="18:43">
      <c r="R447" s="91"/>
      <c r="S447" s="110"/>
      <c r="T447" s="110"/>
      <c r="U447" s="91"/>
      <c r="V447" s="91"/>
      <c r="W447" s="91"/>
      <c r="X447" s="91"/>
      <c r="Y447" s="91"/>
      <c r="Z447" s="91"/>
      <c r="AA447" s="91"/>
      <c r="AB447" s="91"/>
      <c r="AC447" s="91"/>
      <c r="AD447" s="91"/>
      <c r="AE447" s="91"/>
      <c r="AF447" s="91"/>
      <c r="AG447" s="91"/>
      <c r="AH447" s="91"/>
      <c r="AI447" s="14"/>
      <c r="AJ447" s="48"/>
      <c r="AK447" s="48"/>
      <c r="AL447" s="141"/>
      <c r="AM447" s="85"/>
      <c r="AN447" s="85"/>
      <c r="AO447" s="85"/>
      <c r="AP447" s="131"/>
      <c r="AQ447" s="120"/>
    </row>
    <row r="448" spans="18:43">
      <c r="R448" s="91"/>
      <c r="S448" s="110"/>
      <c r="T448" s="110"/>
      <c r="U448" s="91"/>
      <c r="V448" s="91"/>
      <c r="W448" s="91"/>
      <c r="X448" s="91"/>
      <c r="Y448" s="91"/>
      <c r="Z448" s="91"/>
      <c r="AA448" s="91"/>
      <c r="AB448" s="91"/>
      <c r="AC448" s="91"/>
      <c r="AD448" s="91"/>
      <c r="AE448" s="91"/>
      <c r="AF448" s="91"/>
      <c r="AG448" s="91"/>
      <c r="AH448" s="91"/>
      <c r="AI448" s="14"/>
      <c r="AJ448" s="48"/>
      <c r="AK448" s="48"/>
      <c r="AL448" s="141"/>
      <c r="AM448" s="85"/>
      <c r="AN448" s="85"/>
      <c r="AO448" s="85"/>
      <c r="AP448" s="131"/>
      <c r="AQ448" s="120"/>
    </row>
    <row r="449" spans="18:43">
      <c r="R449" s="91"/>
      <c r="S449" s="110"/>
      <c r="T449" s="110"/>
      <c r="U449" s="91"/>
      <c r="V449" s="91"/>
      <c r="W449" s="91"/>
      <c r="X449" s="91"/>
      <c r="Y449" s="91"/>
      <c r="Z449" s="91"/>
      <c r="AA449" s="91"/>
      <c r="AB449" s="91"/>
      <c r="AC449" s="91"/>
      <c r="AD449" s="91"/>
      <c r="AE449" s="91"/>
      <c r="AF449" s="91"/>
      <c r="AG449" s="91"/>
      <c r="AH449" s="91"/>
      <c r="AI449" s="14"/>
      <c r="AJ449" s="48"/>
      <c r="AK449" s="48"/>
      <c r="AL449" s="141"/>
      <c r="AM449" s="85"/>
      <c r="AN449" s="85"/>
      <c r="AO449" s="85"/>
      <c r="AP449" s="131"/>
      <c r="AQ449" s="120"/>
    </row>
    <row r="450" spans="18:43">
      <c r="R450" s="91"/>
      <c r="S450" s="110"/>
      <c r="T450" s="110"/>
      <c r="U450" s="91"/>
      <c r="V450" s="91"/>
      <c r="W450" s="91"/>
      <c r="X450" s="91"/>
      <c r="Y450" s="91"/>
      <c r="Z450" s="91"/>
      <c r="AA450" s="91"/>
      <c r="AB450" s="91"/>
      <c r="AC450" s="91"/>
      <c r="AD450" s="91"/>
      <c r="AE450" s="91"/>
      <c r="AF450" s="91"/>
      <c r="AG450" s="91"/>
      <c r="AH450" s="91"/>
      <c r="AI450" s="14"/>
      <c r="AJ450" s="48"/>
      <c r="AK450" s="48"/>
      <c r="AL450" s="141"/>
      <c r="AM450" s="85"/>
      <c r="AN450" s="85"/>
      <c r="AO450" s="85"/>
      <c r="AP450" s="131"/>
      <c r="AQ450" s="120"/>
    </row>
    <row r="451" spans="18:43">
      <c r="R451" s="91"/>
      <c r="S451" s="110"/>
      <c r="T451" s="110"/>
      <c r="U451" s="91"/>
      <c r="V451" s="91"/>
      <c r="W451" s="91"/>
      <c r="X451" s="91"/>
      <c r="Y451" s="91"/>
      <c r="Z451" s="91"/>
      <c r="AA451" s="91"/>
      <c r="AB451" s="91"/>
      <c r="AC451" s="91"/>
      <c r="AD451" s="91"/>
      <c r="AE451" s="91"/>
      <c r="AF451" s="91"/>
      <c r="AG451" s="91"/>
      <c r="AH451" s="91"/>
      <c r="AI451" s="14"/>
      <c r="AJ451" s="48"/>
      <c r="AK451" s="48"/>
      <c r="AL451" s="141"/>
      <c r="AM451" s="85"/>
      <c r="AN451" s="85"/>
      <c r="AO451" s="85"/>
      <c r="AP451" s="131"/>
      <c r="AQ451" s="120"/>
    </row>
    <row r="452" spans="18:43">
      <c r="R452" s="91"/>
      <c r="S452" s="110"/>
      <c r="T452" s="110"/>
      <c r="U452" s="91"/>
      <c r="V452" s="91"/>
      <c r="W452" s="91"/>
      <c r="X452" s="91"/>
      <c r="Y452" s="91"/>
      <c r="Z452" s="91"/>
      <c r="AA452" s="91"/>
      <c r="AB452" s="91"/>
      <c r="AC452" s="91"/>
      <c r="AD452" s="91"/>
      <c r="AE452" s="91"/>
      <c r="AF452" s="91"/>
      <c r="AG452" s="91"/>
      <c r="AH452" s="91"/>
      <c r="AI452" s="14"/>
      <c r="AJ452" s="48"/>
      <c r="AK452" s="48"/>
      <c r="AL452" s="141"/>
      <c r="AM452" s="85"/>
      <c r="AN452" s="85"/>
      <c r="AO452" s="85"/>
      <c r="AP452" s="131"/>
      <c r="AQ452" s="120"/>
    </row>
    <row r="453" spans="18:43">
      <c r="R453" s="91"/>
      <c r="S453" s="110"/>
      <c r="T453" s="110"/>
      <c r="U453" s="91"/>
      <c r="V453" s="91"/>
      <c r="W453" s="91"/>
      <c r="X453" s="91"/>
      <c r="Y453" s="91"/>
      <c r="Z453" s="91"/>
      <c r="AA453" s="91"/>
      <c r="AB453" s="91"/>
      <c r="AC453" s="91"/>
      <c r="AD453" s="91"/>
      <c r="AE453" s="91"/>
      <c r="AF453" s="91"/>
      <c r="AG453" s="91"/>
      <c r="AH453" s="91"/>
      <c r="AI453" s="14"/>
      <c r="AJ453" s="48"/>
      <c r="AK453" s="48"/>
      <c r="AL453" s="141"/>
      <c r="AM453" s="85"/>
      <c r="AN453" s="85"/>
      <c r="AO453" s="85"/>
      <c r="AP453" s="131"/>
      <c r="AQ453" s="120"/>
    </row>
    <row r="454" spans="18:43">
      <c r="R454" s="91"/>
      <c r="S454" s="110"/>
      <c r="T454" s="110"/>
      <c r="U454" s="91"/>
      <c r="V454" s="91"/>
      <c r="W454" s="91"/>
      <c r="X454" s="91"/>
      <c r="Y454" s="91"/>
      <c r="Z454" s="91"/>
      <c r="AA454" s="91"/>
      <c r="AB454" s="91"/>
      <c r="AC454" s="91"/>
      <c r="AD454" s="91"/>
      <c r="AE454" s="91"/>
      <c r="AF454" s="91"/>
      <c r="AG454" s="91"/>
      <c r="AH454" s="91"/>
      <c r="AI454" s="14"/>
      <c r="AJ454" s="48"/>
      <c r="AK454" s="48"/>
      <c r="AL454" s="141"/>
      <c r="AM454" s="85"/>
      <c r="AN454" s="85"/>
      <c r="AO454" s="85"/>
      <c r="AP454" s="131"/>
      <c r="AQ454" s="120"/>
    </row>
    <row r="455" spans="18:43">
      <c r="R455" s="91"/>
      <c r="S455" s="110"/>
      <c r="T455" s="110"/>
      <c r="U455" s="91"/>
      <c r="V455" s="91"/>
      <c r="W455" s="91"/>
      <c r="X455" s="91"/>
      <c r="Y455" s="91"/>
      <c r="Z455" s="91"/>
      <c r="AA455" s="91"/>
      <c r="AB455" s="91"/>
      <c r="AC455" s="91"/>
      <c r="AD455" s="91"/>
      <c r="AE455" s="91"/>
      <c r="AF455" s="91"/>
      <c r="AG455" s="91"/>
      <c r="AH455" s="91"/>
      <c r="AI455" s="14"/>
      <c r="AJ455" s="48"/>
      <c r="AK455" s="48"/>
      <c r="AL455" s="141"/>
      <c r="AM455" s="85"/>
      <c r="AN455" s="85"/>
      <c r="AO455" s="85"/>
      <c r="AP455" s="131"/>
      <c r="AQ455" s="120"/>
    </row>
    <row r="456" spans="18:43">
      <c r="R456" s="91"/>
      <c r="S456" s="110"/>
      <c r="T456" s="110"/>
      <c r="U456" s="91"/>
      <c r="V456" s="91"/>
      <c r="W456" s="91"/>
      <c r="X456" s="91"/>
      <c r="Y456" s="91"/>
      <c r="Z456" s="91"/>
      <c r="AA456" s="91"/>
      <c r="AB456" s="91"/>
      <c r="AC456" s="91"/>
      <c r="AD456" s="91"/>
      <c r="AE456" s="91"/>
      <c r="AF456" s="91"/>
      <c r="AG456" s="91"/>
      <c r="AH456" s="91"/>
      <c r="AI456" s="14"/>
      <c r="AJ456" s="48"/>
      <c r="AK456" s="48"/>
      <c r="AL456" s="141"/>
      <c r="AM456" s="85"/>
      <c r="AN456" s="85"/>
      <c r="AO456" s="85"/>
      <c r="AP456" s="131"/>
      <c r="AQ456" s="120"/>
    </row>
    <row r="457" spans="18:43">
      <c r="R457" s="91"/>
      <c r="S457" s="110"/>
      <c r="T457" s="110"/>
      <c r="U457" s="91"/>
      <c r="V457" s="91"/>
      <c r="W457" s="91"/>
      <c r="X457" s="91"/>
      <c r="Y457" s="91"/>
      <c r="Z457" s="91"/>
      <c r="AA457" s="91"/>
      <c r="AB457" s="91"/>
      <c r="AC457" s="91"/>
      <c r="AD457" s="91"/>
      <c r="AE457" s="91"/>
      <c r="AF457" s="91"/>
      <c r="AG457" s="91"/>
      <c r="AH457" s="91"/>
      <c r="AI457" s="14"/>
      <c r="AJ457" s="48"/>
      <c r="AK457" s="48"/>
      <c r="AL457" s="141"/>
      <c r="AM457" s="85"/>
      <c r="AN457" s="85"/>
      <c r="AO457" s="85"/>
      <c r="AP457" s="131"/>
      <c r="AQ457" s="120"/>
    </row>
    <row r="458" spans="18:43">
      <c r="R458" s="91"/>
      <c r="S458" s="110"/>
      <c r="T458" s="110"/>
      <c r="U458" s="91"/>
      <c r="V458" s="91"/>
      <c r="W458" s="91"/>
      <c r="X458" s="91"/>
      <c r="Y458" s="91"/>
      <c r="Z458" s="91"/>
      <c r="AA458" s="91"/>
      <c r="AB458" s="91"/>
      <c r="AC458" s="91"/>
      <c r="AD458" s="91"/>
      <c r="AE458" s="91"/>
      <c r="AF458" s="91"/>
      <c r="AG458" s="91"/>
      <c r="AH458" s="91"/>
      <c r="AI458" s="14"/>
      <c r="AJ458" s="48"/>
      <c r="AK458" s="48"/>
      <c r="AL458" s="141"/>
      <c r="AM458" s="85"/>
      <c r="AN458" s="85"/>
      <c r="AO458" s="85"/>
      <c r="AP458" s="131"/>
      <c r="AQ458" s="120"/>
    </row>
    <row r="459" spans="18:43">
      <c r="R459" s="91"/>
      <c r="S459" s="110"/>
      <c r="T459" s="110"/>
      <c r="U459" s="91"/>
      <c r="V459" s="91"/>
      <c r="W459" s="91"/>
      <c r="X459" s="91"/>
      <c r="Y459" s="91"/>
      <c r="Z459" s="91"/>
      <c r="AA459" s="91"/>
      <c r="AB459" s="91"/>
      <c r="AC459" s="91"/>
      <c r="AD459" s="91"/>
      <c r="AE459" s="91"/>
      <c r="AF459" s="91"/>
      <c r="AG459" s="91"/>
      <c r="AH459" s="91"/>
      <c r="AI459" s="14"/>
      <c r="AJ459" s="48"/>
      <c r="AK459" s="48"/>
      <c r="AL459" s="141"/>
      <c r="AM459" s="85"/>
      <c r="AN459" s="85"/>
      <c r="AO459" s="85"/>
      <c r="AP459" s="131"/>
      <c r="AQ459" s="120"/>
    </row>
    <row r="460" spans="18:43">
      <c r="R460" s="91"/>
      <c r="S460" s="110"/>
      <c r="T460" s="110"/>
      <c r="U460" s="91"/>
      <c r="V460" s="91"/>
      <c r="W460" s="91"/>
      <c r="X460" s="91"/>
      <c r="Y460" s="91"/>
      <c r="Z460" s="91"/>
      <c r="AA460" s="91"/>
      <c r="AB460" s="91"/>
      <c r="AC460" s="91"/>
      <c r="AD460" s="91"/>
      <c r="AE460" s="91"/>
      <c r="AF460" s="91"/>
      <c r="AG460" s="91"/>
      <c r="AH460" s="91"/>
      <c r="AI460" s="14"/>
      <c r="AJ460" s="48"/>
      <c r="AK460" s="48"/>
      <c r="AL460" s="141"/>
      <c r="AM460" s="85"/>
      <c r="AN460" s="85"/>
      <c r="AO460" s="85"/>
      <c r="AP460" s="131"/>
      <c r="AQ460" s="120"/>
    </row>
    <row r="461" spans="18:43">
      <c r="R461" s="91"/>
      <c r="S461" s="110"/>
      <c r="T461" s="110"/>
      <c r="U461" s="91"/>
      <c r="V461" s="91"/>
      <c r="W461" s="91"/>
      <c r="X461" s="91"/>
      <c r="Y461" s="91"/>
      <c r="Z461" s="91"/>
      <c r="AA461" s="91"/>
      <c r="AB461" s="91"/>
      <c r="AC461" s="91"/>
      <c r="AD461" s="91"/>
      <c r="AE461" s="91"/>
      <c r="AF461" s="91"/>
      <c r="AG461" s="91"/>
      <c r="AH461" s="91"/>
      <c r="AI461" s="14"/>
      <c r="AJ461" s="48"/>
      <c r="AK461" s="48"/>
      <c r="AL461" s="141"/>
      <c r="AM461" s="85"/>
      <c r="AN461" s="85"/>
      <c r="AO461" s="85"/>
      <c r="AP461" s="131"/>
      <c r="AQ461" s="120"/>
    </row>
    <row r="462" spans="18:43">
      <c r="R462" s="91"/>
      <c r="S462" s="110"/>
      <c r="T462" s="110"/>
      <c r="U462" s="91"/>
      <c r="V462" s="91"/>
      <c r="W462" s="91"/>
      <c r="X462" s="91"/>
      <c r="Y462" s="91"/>
      <c r="Z462" s="91"/>
      <c r="AA462" s="91"/>
      <c r="AB462" s="91"/>
      <c r="AC462" s="91"/>
      <c r="AD462" s="91"/>
      <c r="AE462" s="91"/>
      <c r="AF462" s="91"/>
      <c r="AG462" s="91"/>
      <c r="AH462" s="91"/>
      <c r="AI462" s="14"/>
      <c r="AJ462" s="48"/>
      <c r="AK462" s="48"/>
      <c r="AL462" s="141"/>
      <c r="AM462" s="85"/>
      <c r="AN462" s="85"/>
      <c r="AO462" s="85"/>
      <c r="AP462" s="131"/>
      <c r="AQ462" s="120"/>
    </row>
    <row r="463" spans="18:43">
      <c r="R463" s="91"/>
      <c r="S463" s="110"/>
      <c r="T463" s="110"/>
      <c r="U463" s="91"/>
      <c r="V463" s="91"/>
      <c r="W463" s="91"/>
      <c r="X463" s="91"/>
      <c r="Y463" s="91"/>
      <c r="Z463" s="91"/>
      <c r="AA463" s="91"/>
      <c r="AB463" s="91"/>
      <c r="AC463" s="91"/>
      <c r="AD463" s="91"/>
      <c r="AE463" s="91"/>
      <c r="AF463" s="91"/>
      <c r="AG463" s="91"/>
      <c r="AH463" s="91"/>
      <c r="AI463" s="14"/>
      <c r="AJ463" s="48"/>
      <c r="AK463" s="48"/>
      <c r="AL463" s="141"/>
      <c r="AM463" s="85"/>
      <c r="AN463" s="85"/>
      <c r="AO463" s="85"/>
      <c r="AP463" s="131"/>
      <c r="AQ463" s="120"/>
    </row>
    <row r="464" spans="18:43">
      <c r="R464" s="91"/>
      <c r="S464" s="110"/>
      <c r="T464" s="110"/>
      <c r="U464" s="91"/>
      <c r="V464" s="91"/>
      <c r="W464" s="91"/>
      <c r="X464" s="91"/>
      <c r="Y464" s="91"/>
      <c r="Z464" s="91"/>
      <c r="AA464" s="91"/>
      <c r="AB464" s="91"/>
      <c r="AC464" s="91"/>
      <c r="AD464" s="91"/>
      <c r="AE464" s="91"/>
      <c r="AF464" s="91"/>
      <c r="AG464" s="91"/>
      <c r="AH464" s="91"/>
      <c r="AI464" s="14"/>
      <c r="AJ464" s="48"/>
      <c r="AK464" s="48"/>
      <c r="AL464" s="141"/>
      <c r="AM464" s="85"/>
      <c r="AN464" s="85"/>
      <c r="AO464" s="85"/>
      <c r="AP464" s="131"/>
      <c r="AQ464" s="120"/>
    </row>
    <row r="465" spans="18:43">
      <c r="R465" s="91"/>
      <c r="S465" s="110"/>
      <c r="T465" s="110"/>
      <c r="U465" s="91"/>
      <c r="V465" s="91"/>
      <c r="W465" s="91"/>
      <c r="X465" s="91"/>
      <c r="Y465" s="91"/>
      <c r="Z465" s="91"/>
      <c r="AA465" s="91"/>
      <c r="AB465" s="91"/>
      <c r="AC465" s="91"/>
      <c r="AD465" s="91"/>
      <c r="AE465" s="91"/>
      <c r="AF465" s="91"/>
      <c r="AG465" s="91"/>
      <c r="AH465" s="91"/>
      <c r="AI465" s="14"/>
      <c r="AJ465" s="48"/>
      <c r="AK465" s="48"/>
      <c r="AL465" s="141"/>
      <c r="AM465" s="85"/>
      <c r="AN465" s="85"/>
      <c r="AO465" s="85"/>
      <c r="AP465" s="131"/>
      <c r="AQ465" s="120"/>
    </row>
    <row r="466" spans="18:43">
      <c r="R466" s="91"/>
      <c r="S466" s="110"/>
      <c r="T466" s="110"/>
      <c r="U466" s="91"/>
      <c r="V466" s="91"/>
      <c r="W466" s="91"/>
      <c r="X466" s="91"/>
      <c r="Y466" s="91"/>
      <c r="Z466" s="91"/>
      <c r="AA466" s="91"/>
      <c r="AB466" s="91"/>
      <c r="AC466" s="91"/>
      <c r="AD466" s="91"/>
      <c r="AE466" s="91"/>
      <c r="AF466" s="91"/>
      <c r="AG466" s="91"/>
      <c r="AH466" s="91"/>
      <c r="AI466" s="14"/>
      <c r="AJ466" s="48"/>
      <c r="AK466" s="48"/>
      <c r="AL466" s="141"/>
      <c r="AM466" s="85"/>
      <c r="AN466" s="85"/>
      <c r="AO466" s="85"/>
      <c r="AP466" s="131"/>
      <c r="AQ466" s="120"/>
    </row>
    <row r="467" spans="18:43">
      <c r="R467" s="91"/>
      <c r="S467" s="110"/>
      <c r="T467" s="110"/>
      <c r="U467" s="91"/>
      <c r="V467" s="91"/>
      <c r="W467" s="91"/>
      <c r="X467" s="91"/>
      <c r="Y467" s="91"/>
      <c r="Z467" s="91"/>
      <c r="AA467" s="91"/>
      <c r="AB467" s="91"/>
      <c r="AC467" s="91"/>
      <c r="AD467" s="91"/>
      <c r="AE467" s="91"/>
      <c r="AF467" s="91"/>
      <c r="AG467" s="91"/>
      <c r="AH467" s="91"/>
      <c r="AI467" s="14"/>
      <c r="AJ467" s="48"/>
      <c r="AK467" s="48"/>
      <c r="AL467" s="141"/>
      <c r="AM467" s="85"/>
      <c r="AN467" s="85"/>
      <c r="AO467" s="85"/>
      <c r="AP467" s="131"/>
      <c r="AQ467" s="120"/>
    </row>
    <row r="468" spans="18:43">
      <c r="R468" s="91"/>
      <c r="S468" s="110"/>
      <c r="T468" s="110"/>
      <c r="U468" s="91"/>
      <c r="V468" s="91"/>
      <c r="W468" s="91"/>
      <c r="X468" s="91"/>
      <c r="Y468" s="91"/>
      <c r="Z468" s="91"/>
      <c r="AA468" s="91"/>
      <c r="AB468" s="91"/>
      <c r="AC468" s="91"/>
      <c r="AD468" s="91"/>
      <c r="AE468" s="91"/>
      <c r="AF468" s="91"/>
      <c r="AG468" s="91"/>
      <c r="AH468" s="91"/>
      <c r="AI468" s="14"/>
      <c r="AJ468" s="48"/>
      <c r="AK468" s="48"/>
      <c r="AL468" s="141"/>
      <c r="AM468" s="85"/>
      <c r="AN468" s="85"/>
      <c r="AO468" s="85"/>
      <c r="AP468" s="131"/>
      <c r="AQ468" s="120"/>
    </row>
    <row r="469" spans="18:43">
      <c r="R469" s="91"/>
      <c r="S469" s="110"/>
      <c r="T469" s="110"/>
      <c r="U469" s="91"/>
      <c r="V469" s="91"/>
      <c r="W469" s="91"/>
      <c r="X469" s="91"/>
      <c r="Y469" s="91"/>
      <c r="Z469" s="91"/>
      <c r="AA469" s="91"/>
      <c r="AB469" s="91"/>
      <c r="AC469" s="91"/>
      <c r="AD469" s="91"/>
      <c r="AE469" s="91"/>
      <c r="AF469" s="91"/>
      <c r="AG469" s="91"/>
      <c r="AH469" s="91"/>
      <c r="AI469" s="14"/>
      <c r="AJ469" s="48"/>
      <c r="AK469" s="48"/>
      <c r="AL469" s="141"/>
      <c r="AM469" s="85"/>
      <c r="AN469" s="85"/>
      <c r="AO469" s="85"/>
      <c r="AP469" s="131"/>
      <c r="AQ469" s="120"/>
    </row>
    <row r="470" spans="18:43">
      <c r="R470" s="91"/>
      <c r="S470" s="110"/>
      <c r="T470" s="110"/>
      <c r="U470" s="91"/>
      <c r="V470" s="91"/>
      <c r="W470" s="91"/>
      <c r="X470" s="91"/>
      <c r="Y470" s="91"/>
      <c r="Z470" s="91"/>
      <c r="AA470" s="91"/>
      <c r="AB470" s="91"/>
      <c r="AC470" s="91"/>
      <c r="AD470" s="91"/>
      <c r="AE470" s="91"/>
      <c r="AF470" s="91"/>
      <c r="AG470" s="91"/>
      <c r="AH470" s="91"/>
      <c r="AI470" s="14"/>
      <c r="AJ470" s="48"/>
      <c r="AK470" s="48"/>
      <c r="AL470" s="141"/>
      <c r="AM470" s="85"/>
      <c r="AN470" s="85"/>
      <c r="AO470" s="85"/>
      <c r="AP470" s="131"/>
      <c r="AQ470" s="120"/>
    </row>
    <row r="471" spans="18:43">
      <c r="R471" s="91"/>
      <c r="S471" s="110"/>
      <c r="T471" s="110"/>
      <c r="U471" s="91"/>
      <c r="V471" s="91"/>
      <c r="W471" s="91"/>
      <c r="X471" s="91"/>
      <c r="Y471" s="91"/>
      <c r="Z471" s="91"/>
      <c r="AA471" s="91"/>
      <c r="AB471" s="91"/>
      <c r="AC471" s="91"/>
      <c r="AD471" s="91"/>
      <c r="AE471" s="91"/>
      <c r="AF471" s="91"/>
      <c r="AG471" s="91"/>
      <c r="AH471" s="91"/>
      <c r="AI471" s="14"/>
      <c r="AJ471" s="48"/>
      <c r="AK471" s="48"/>
      <c r="AL471" s="141"/>
      <c r="AM471" s="85"/>
      <c r="AN471" s="85"/>
      <c r="AO471" s="85"/>
      <c r="AP471" s="131"/>
      <c r="AQ471" s="120"/>
    </row>
    <row r="472" spans="18:43">
      <c r="R472" s="91"/>
      <c r="S472" s="110"/>
      <c r="T472" s="110"/>
      <c r="U472" s="91"/>
      <c r="V472" s="91"/>
      <c r="W472" s="91"/>
      <c r="X472" s="91"/>
      <c r="Y472" s="91"/>
      <c r="Z472" s="91"/>
      <c r="AA472" s="91"/>
      <c r="AB472" s="91"/>
      <c r="AC472" s="91"/>
      <c r="AD472" s="91"/>
      <c r="AE472" s="91"/>
      <c r="AF472" s="91"/>
      <c r="AG472" s="91"/>
      <c r="AH472" s="91"/>
      <c r="AI472" s="14"/>
      <c r="AJ472" s="48"/>
      <c r="AK472" s="48"/>
      <c r="AL472" s="141"/>
      <c r="AM472" s="85"/>
      <c r="AN472" s="85"/>
      <c r="AO472" s="85"/>
      <c r="AP472" s="131"/>
      <c r="AQ472" s="120"/>
    </row>
    <row r="473" spans="18:43">
      <c r="R473" s="91"/>
      <c r="S473" s="110"/>
      <c r="T473" s="110"/>
      <c r="U473" s="91"/>
      <c r="V473" s="91"/>
      <c r="W473" s="91"/>
      <c r="X473" s="91"/>
      <c r="Y473" s="91"/>
      <c r="Z473" s="91"/>
      <c r="AA473" s="91"/>
      <c r="AB473" s="91"/>
      <c r="AC473" s="91"/>
      <c r="AD473" s="91"/>
      <c r="AE473" s="91"/>
      <c r="AF473" s="91"/>
      <c r="AG473" s="91"/>
      <c r="AH473" s="91"/>
      <c r="AI473" s="14"/>
      <c r="AJ473" s="48"/>
      <c r="AK473" s="48"/>
      <c r="AL473" s="141"/>
      <c r="AM473" s="85"/>
      <c r="AN473" s="85"/>
      <c r="AO473" s="85"/>
      <c r="AP473" s="131"/>
      <c r="AQ473" s="120"/>
    </row>
    <row r="474" spans="18:43">
      <c r="R474" s="91"/>
      <c r="S474" s="110"/>
      <c r="T474" s="110"/>
      <c r="U474" s="91"/>
      <c r="V474" s="91"/>
      <c r="W474" s="91"/>
      <c r="X474" s="91"/>
      <c r="Y474" s="91"/>
      <c r="Z474" s="91"/>
      <c r="AA474" s="91"/>
      <c r="AB474" s="91"/>
      <c r="AC474" s="91"/>
      <c r="AD474" s="91"/>
      <c r="AE474" s="91"/>
      <c r="AF474" s="91"/>
      <c r="AG474" s="91"/>
      <c r="AH474" s="91"/>
      <c r="AI474" s="14"/>
      <c r="AJ474" s="48"/>
      <c r="AK474" s="48"/>
      <c r="AL474" s="141"/>
      <c r="AM474" s="85"/>
      <c r="AN474" s="85"/>
      <c r="AO474" s="85"/>
      <c r="AP474" s="131"/>
      <c r="AQ474" s="120"/>
    </row>
    <row r="475" spans="18:43">
      <c r="R475" s="91"/>
      <c r="S475" s="110"/>
      <c r="T475" s="110"/>
      <c r="U475" s="91"/>
      <c r="V475" s="91"/>
      <c r="W475" s="91"/>
      <c r="X475" s="91"/>
      <c r="Y475" s="91"/>
      <c r="Z475" s="91"/>
      <c r="AA475" s="91"/>
      <c r="AB475" s="91"/>
      <c r="AC475" s="91"/>
      <c r="AD475" s="91"/>
      <c r="AE475" s="91"/>
      <c r="AF475" s="91"/>
      <c r="AG475" s="91"/>
      <c r="AH475" s="91"/>
      <c r="AI475" s="14"/>
      <c r="AJ475" s="48"/>
      <c r="AK475" s="48"/>
      <c r="AL475" s="141"/>
      <c r="AM475" s="85"/>
      <c r="AN475" s="85"/>
      <c r="AO475" s="85"/>
      <c r="AP475" s="131"/>
      <c r="AQ475" s="120"/>
    </row>
    <row r="476" spans="18:43">
      <c r="R476" s="91"/>
      <c r="S476" s="110"/>
      <c r="T476" s="110"/>
      <c r="U476" s="91"/>
      <c r="V476" s="91"/>
      <c r="W476" s="91"/>
      <c r="X476" s="91"/>
      <c r="Y476" s="91"/>
      <c r="Z476" s="91"/>
      <c r="AA476" s="91"/>
      <c r="AB476" s="91"/>
      <c r="AC476" s="91"/>
      <c r="AD476" s="91"/>
      <c r="AE476" s="91"/>
      <c r="AF476" s="91"/>
      <c r="AG476" s="91"/>
      <c r="AH476" s="91"/>
      <c r="AI476" s="14"/>
      <c r="AJ476" s="48"/>
      <c r="AK476" s="48"/>
      <c r="AL476" s="141"/>
      <c r="AM476" s="85"/>
      <c r="AN476" s="85"/>
      <c r="AO476" s="85"/>
      <c r="AP476" s="131"/>
      <c r="AQ476" s="120"/>
    </row>
    <row r="477" spans="18:43">
      <c r="R477" s="91"/>
      <c r="S477" s="110"/>
      <c r="T477" s="110"/>
      <c r="U477" s="91"/>
      <c r="V477" s="91"/>
      <c r="W477" s="91"/>
      <c r="X477" s="91"/>
      <c r="Y477" s="91"/>
      <c r="Z477" s="91"/>
      <c r="AA477" s="91"/>
      <c r="AB477" s="91"/>
      <c r="AC477" s="91"/>
      <c r="AD477" s="91"/>
      <c r="AE477" s="91"/>
      <c r="AF477" s="91"/>
      <c r="AG477" s="91"/>
      <c r="AH477" s="91"/>
      <c r="AI477" s="14"/>
      <c r="AJ477" s="48"/>
      <c r="AK477" s="48"/>
      <c r="AL477" s="141"/>
      <c r="AM477" s="85"/>
      <c r="AN477" s="85"/>
      <c r="AO477" s="85"/>
      <c r="AP477" s="131"/>
      <c r="AQ477" s="120"/>
    </row>
    <row r="478" spans="18:43">
      <c r="R478" s="91"/>
      <c r="S478" s="110"/>
      <c r="T478" s="110"/>
      <c r="U478" s="91"/>
      <c r="V478" s="91"/>
      <c r="W478" s="91"/>
      <c r="X478" s="91"/>
      <c r="Y478" s="91"/>
      <c r="Z478" s="91"/>
      <c r="AA478" s="91"/>
      <c r="AB478" s="91"/>
      <c r="AC478" s="91"/>
      <c r="AD478" s="91"/>
      <c r="AE478" s="91"/>
      <c r="AF478" s="91"/>
      <c r="AG478" s="91"/>
      <c r="AH478" s="91"/>
      <c r="AI478" s="14"/>
      <c r="AJ478" s="48"/>
      <c r="AK478" s="48"/>
      <c r="AL478" s="141"/>
      <c r="AM478" s="85"/>
      <c r="AN478" s="85"/>
      <c r="AO478" s="85"/>
      <c r="AP478" s="131"/>
      <c r="AQ478" s="120"/>
    </row>
    <row r="479" spans="18:43">
      <c r="R479" s="91"/>
      <c r="S479" s="110"/>
      <c r="T479" s="110"/>
      <c r="U479" s="91"/>
      <c r="V479" s="91"/>
      <c r="W479" s="91"/>
      <c r="X479" s="91"/>
      <c r="Y479" s="91"/>
      <c r="Z479" s="91"/>
      <c r="AA479" s="91"/>
      <c r="AB479" s="91"/>
      <c r="AC479" s="91"/>
      <c r="AD479" s="91"/>
      <c r="AE479" s="91"/>
      <c r="AF479" s="91"/>
      <c r="AG479" s="91"/>
      <c r="AH479" s="91"/>
      <c r="AI479" s="14"/>
      <c r="AJ479" s="48"/>
      <c r="AK479" s="48"/>
      <c r="AL479" s="141"/>
      <c r="AM479" s="85"/>
      <c r="AN479" s="85"/>
      <c r="AO479" s="85"/>
      <c r="AP479" s="131"/>
      <c r="AQ479" s="120"/>
    </row>
    <row r="480" spans="18:43">
      <c r="R480" s="91"/>
      <c r="S480" s="110"/>
      <c r="T480" s="110"/>
      <c r="U480" s="91"/>
      <c r="V480" s="91"/>
      <c r="W480" s="91"/>
      <c r="X480" s="91"/>
      <c r="Y480" s="91"/>
      <c r="Z480" s="91"/>
      <c r="AA480" s="91"/>
      <c r="AB480" s="91"/>
      <c r="AC480" s="91"/>
      <c r="AD480" s="91"/>
      <c r="AE480" s="91"/>
      <c r="AF480" s="91"/>
      <c r="AG480" s="91"/>
      <c r="AH480" s="91"/>
      <c r="AI480" s="14"/>
      <c r="AJ480" s="48"/>
      <c r="AK480" s="48"/>
      <c r="AL480" s="141"/>
      <c r="AM480" s="85"/>
      <c r="AN480" s="85"/>
      <c r="AO480" s="85"/>
      <c r="AP480" s="131"/>
      <c r="AQ480" s="120"/>
    </row>
    <row r="481" spans="18:43">
      <c r="R481" s="91"/>
      <c r="S481" s="110"/>
      <c r="T481" s="110"/>
      <c r="U481" s="91"/>
      <c r="V481" s="91"/>
      <c r="W481" s="91"/>
      <c r="X481" s="91"/>
      <c r="Y481" s="91"/>
      <c r="Z481" s="91"/>
      <c r="AA481" s="91"/>
      <c r="AB481" s="91"/>
      <c r="AC481" s="91"/>
      <c r="AD481" s="91"/>
      <c r="AE481" s="91"/>
      <c r="AF481" s="91"/>
      <c r="AG481" s="91"/>
      <c r="AH481" s="91"/>
      <c r="AI481" s="14"/>
      <c r="AJ481" s="48"/>
      <c r="AK481" s="48"/>
      <c r="AL481" s="141"/>
      <c r="AM481" s="85"/>
      <c r="AN481" s="85"/>
      <c r="AO481" s="85"/>
      <c r="AP481" s="131"/>
      <c r="AQ481" s="120"/>
    </row>
    <row r="482" spans="18:43">
      <c r="R482" s="91"/>
      <c r="S482" s="110"/>
      <c r="T482" s="110"/>
      <c r="U482" s="91"/>
      <c r="V482" s="91"/>
      <c r="W482" s="91"/>
      <c r="X482" s="91"/>
      <c r="Y482" s="91"/>
      <c r="Z482" s="91"/>
      <c r="AA482" s="91"/>
      <c r="AB482" s="91"/>
      <c r="AC482" s="91"/>
      <c r="AD482" s="91"/>
      <c r="AE482" s="91"/>
      <c r="AF482" s="91"/>
      <c r="AG482" s="91"/>
      <c r="AH482" s="91"/>
      <c r="AI482" s="14"/>
      <c r="AJ482" s="48"/>
      <c r="AK482" s="48"/>
      <c r="AL482" s="141"/>
      <c r="AM482" s="85"/>
      <c r="AN482" s="85"/>
      <c r="AO482" s="85"/>
      <c r="AP482" s="131"/>
      <c r="AQ482" s="120"/>
    </row>
    <row r="483" spans="18:43">
      <c r="R483" s="91"/>
      <c r="S483" s="110"/>
      <c r="T483" s="110"/>
      <c r="U483" s="91"/>
      <c r="V483" s="91"/>
      <c r="W483" s="91"/>
      <c r="X483" s="91"/>
      <c r="Y483" s="91"/>
      <c r="Z483" s="91"/>
      <c r="AA483" s="91"/>
      <c r="AB483" s="91"/>
      <c r="AC483" s="91"/>
      <c r="AD483" s="91"/>
      <c r="AE483" s="91"/>
      <c r="AF483" s="91"/>
      <c r="AG483" s="91"/>
      <c r="AH483" s="91"/>
      <c r="AI483" s="14"/>
      <c r="AJ483" s="48"/>
      <c r="AK483" s="48"/>
      <c r="AL483" s="141"/>
      <c r="AM483" s="85"/>
      <c r="AN483" s="85"/>
      <c r="AO483" s="85"/>
      <c r="AP483" s="131"/>
      <c r="AQ483" s="120"/>
    </row>
    <row r="484" spans="18:43">
      <c r="R484" s="91"/>
      <c r="S484" s="110"/>
      <c r="T484" s="110"/>
      <c r="U484" s="91"/>
      <c r="V484" s="91"/>
      <c r="W484" s="91"/>
      <c r="X484" s="91"/>
      <c r="Y484" s="91"/>
      <c r="Z484" s="91"/>
      <c r="AA484" s="91"/>
      <c r="AB484" s="91"/>
      <c r="AC484" s="91"/>
      <c r="AD484" s="91"/>
      <c r="AE484" s="91"/>
      <c r="AF484" s="91"/>
      <c r="AG484" s="91"/>
      <c r="AH484" s="91"/>
      <c r="AI484" s="14"/>
      <c r="AJ484" s="48"/>
      <c r="AK484" s="48"/>
      <c r="AL484" s="141"/>
      <c r="AM484" s="85"/>
      <c r="AN484" s="85"/>
      <c r="AO484" s="85"/>
      <c r="AP484" s="131"/>
      <c r="AQ484" s="120"/>
    </row>
    <row r="485" spans="18:43">
      <c r="R485" s="91"/>
      <c r="S485" s="110"/>
      <c r="T485" s="110"/>
      <c r="U485" s="91"/>
      <c r="V485" s="91"/>
      <c r="W485" s="91"/>
      <c r="X485" s="91"/>
      <c r="Y485" s="91"/>
      <c r="Z485" s="91"/>
      <c r="AA485" s="91"/>
      <c r="AB485" s="91"/>
      <c r="AC485" s="91"/>
      <c r="AD485" s="91"/>
      <c r="AE485" s="91"/>
      <c r="AF485" s="91"/>
      <c r="AG485" s="91"/>
      <c r="AH485" s="91"/>
      <c r="AI485" s="14"/>
      <c r="AJ485" s="48"/>
      <c r="AK485" s="48"/>
      <c r="AL485" s="141"/>
      <c r="AM485" s="85"/>
      <c r="AN485" s="85"/>
      <c r="AO485" s="85"/>
      <c r="AP485" s="131"/>
      <c r="AQ485" s="120"/>
    </row>
    <row r="486" spans="18:43">
      <c r="R486" s="91"/>
      <c r="S486" s="110"/>
      <c r="T486" s="110"/>
      <c r="U486" s="91"/>
      <c r="V486" s="91"/>
      <c r="W486" s="91"/>
      <c r="X486" s="91"/>
      <c r="Y486" s="91"/>
      <c r="Z486" s="91"/>
      <c r="AA486" s="91"/>
      <c r="AB486" s="91"/>
      <c r="AC486" s="91"/>
      <c r="AD486" s="91"/>
      <c r="AE486" s="91"/>
      <c r="AF486" s="91"/>
      <c r="AG486" s="91"/>
      <c r="AH486" s="91"/>
      <c r="AI486" s="14"/>
      <c r="AJ486" s="48"/>
      <c r="AK486" s="48"/>
      <c r="AL486" s="141"/>
      <c r="AM486" s="85"/>
      <c r="AN486" s="85"/>
      <c r="AO486" s="85"/>
      <c r="AP486" s="131"/>
      <c r="AQ486" s="120"/>
    </row>
    <row r="487" spans="18:43">
      <c r="R487" s="91"/>
      <c r="S487" s="110"/>
      <c r="T487" s="110"/>
      <c r="U487" s="91"/>
      <c r="V487" s="91"/>
      <c r="W487" s="91"/>
      <c r="X487" s="91"/>
      <c r="Y487" s="91"/>
      <c r="Z487" s="91"/>
      <c r="AA487" s="91"/>
      <c r="AB487" s="91"/>
      <c r="AC487" s="91"/>
      <c r="AD487" s="91"/>
      <c r="AE487" s="91"/>
      <c r="AF487" s="91"/>
      <c r="AG487" s="91"/>
      <c r="AH487" s="91"/>
      <c r="AI487" s="14"/>
      <c r="AJ487" s="48"/>
      <c r="AK487" s="48"/>
      <c r="AL487" s="141"/>
      <c r="AM487" s="85"/>
      <c r="AN487" s="85"/>
      <c r="AO487" s="85"/>
      <c r="AP487" s="131"/>
      <c r="AQ487" s="120"/>
    </row>
    <row r="488" spans="18:43">
      <c r="R488" s="91"/>
      <c r="S488" s="110"/>
      <c r="T488" s="110"/>
      <c r="U488" s="91"/>
      <c r="V488" s="91"/>
      <c r="W488" s="91"/>
      <c r="X488" s="91"/>
      <c r="Y488" s="91"/>
      <c r="Z488" s="91"/>
      <c r="AA488" s="91"/>
      <c r="AB488" s="91"/>
      <c r="AC488" s="91"/>
      <c r="AD488" s="91"/>
      <c r="AE488" s="91"/>
      <c r="AF488" s="91"/>
      <c r="AG488" s="91"/>
      <c r="AH488" s="91"/>
      <c r="AI488" s="14"/>
      <c r="AJ488" s="48"/>
      <c r="AK488" s="48"/>
      <c r="AL488" s="141"/>
      <c r="AM488" s="85"/>
      <c r="AN488" s="85"/>
      <c r="AO488" s="85"/>
      <c r="AP488" s="131"/>
      <c r="AQ488" s="120"/>
    </row>
    <row r="489" spans="18:43">
      <c r="R489" s="91"/>
      <c r="S489" s="110"/>
      <c r="T489" s="110"/>
      <c r="U489" s="91"/>
      <c r="V489" s="91"/>
      <c r="W489" s="91"/>
      <c r="X489" s="91"/>
      <c r="Y489" s="91"/>
      <c r="Z489" s="91"/>
      <c r="AA489" s="91"/>
      <c r="AB489" s="91"/>
      <c r="AC489" s="91"/>
      <c r="AD489" s="91"/>
      <c r="AE489" s="91"/>
      <c r="AF489" s="91"/>
      <c r="AG489" s="91"/>
      <c r="AH489" s="91"/>
      <c r="AI489" s="14"/>
      <c r="AJ489" s="48"/>
      <c r="AK489" s="48"/>
      <c r="AL489" s="141"/>
      <c r="AM489" s="85"/>
      <c r="AN489" s="85"/>
      <c r="AO489" s="85"/>
      <c r="AP489" s="131"/>
      <c r="AQ489" s="120"/>
    </row>
    <row r="490" spans="18:43">
      <c r="R490" s="91"/>
      <c r="S490" s="110"/>
      <c r="T490" s="110"/>
      <c r="U490" s="91"/>
      <c r="V490" s="91"/>
      <c r="W490" s="91"/>
      <c r="X490" s="91"/>
      <c r="Y490" s="91"/>
      <c r="Z490" s="91"/>
      <c r="AA490" s="91"/>
      <c r="AB490" s="91"/>
      <c r="AC490" s="91"/>
      <c r="AD490" s="91"/>
      <c r="AE490" s="91"/>
      <c r="AF490" s="91"/>
      <c r="AG490" s="91"/>
      <c r="AH490" s="91"/>
      <c r="AI490" s="14"/>
      <c r="AJ490" s="48"/>
      <c r="AK490" s="48"/>
      <c r="AL490" s="141"/>
      <c r="AM490" s="85"/>
      <c r="AN490" s="85"/>
      <c r="AO490" s="85"/>
      <c r="AP490" s="131"/>
      <c r="AQ490" s="120"/>
    </row>
    <row r="491" spans="18:43">
      <c r="R491" s="91"/>
      <c r="S491" s="110"/>
      <c r="T491" s="110"/>
      <c r="U491" s="91"/>
      <c r="V491" s="91"/>
      <c r="W491" s="91"/>
      <c r="X491" s="91"/>
      <c r="Y491" s="91"/>
      <c r="Z491" s="91"/>
      <c r="AA491" s="91"/>
      <c r="AB491" s="91"/>
      <c r="AC491" s="91"/>
      <c r="AD491" s="91"/>
      <c r="AE491" s="91"/>
      <c r="AF491" s="91"/>
      <c r="AG491" s="91"/>
      <c r="AH491" s="91"/>
      <c r="AI491" s="14"/>
      <c r="AJ491" s="48"/>
      <c r="AK491" s="48"/>
      <c r="AL491" s="141"/>
      <c r="AM491" s="85"/>
      <c r="AN491" s="85"/>
      <c r="AO491" s="85"/>
      <c r="AP491" s="131"/>
      <c r="AQ491" s="120"/>
    </row>
    <row r="492" spans="18:43">
      <c r="R492" s="91"/>
      <c r="S492" s="110"/>
      <c r="T492" s="110"/>
      <c r="U492" s="91"/>
      <c r="V492" s="91"/>
      <c r="W492" s="91"/>
      <c r="X492" s="91"/>
      <c r="Y492" s="91"/>
      <c r="Z492" s="91"/>
      <c r="AA492" s="91"/>
      <c r="AB492" s="91"/>
      <c r="AC492" s="91"/>
      <c r="AD492" s="91"/>
      <c r="AE492" s="91"/>
      <c r="AF492" s="91"/>
      <c r="AG492" s="91"/>
      <c r="AH492" s="91"/>
      <c r="AI492" s="14"/>
      <c r="AJ492" s="48"/>
      <c r="AK492" s="48"/>
      <c r="AL492" s="141"/>
      <c r="AM492" s="85"/>
      <c r="AN492" s="85"/>
      <c r="AO492" s="85"/>
      <c r="AP492" s="131"/>
      <c r="AQ492" s="120"/>
    </row>
    <row r="493" spans="18:43">
      <c r="R493" s="91"/>
      <c r="S493" s="110"/>
      <c r="T493" s="110"/>
      <c r="U493" s="91"/>
      <c r="V493" s="91"/>
      <c r="W493" s="91"/>
      <c r="X493" s="91"/>
      <c r="Y493" s="91"/>
      <c r="Z493" s="91"/>
      <c r="AA493" s="91"/>
      <c r="AB493" s="91"/>
      <c r="AC493" s="91"/>
      <c r="AD493" s="91"/>
      <c r="AE493" s="91"/>
      <c r="AF493" s="91"/>
      <c r="AG493" s="91"/>
      <c r="AH493" s="91"/>
      <c r="AI493" s="14"/>
      <c r="AJ493" s="48"/>
      <c r="AK493" s="48"/>
      <c r="AL493" s="141"/>
      <c r="AM493" s="85"/>
      <c r="AN493" s="85"/>
      <c r="AO493" s="85"/>
      <c r="AP493" s="131"/>
      <c r="AQ493" s="120"/>
    </row>
    <row r="494" spans="18:43">
      <c r="R494" s="91"/>
      <c r="S494" s="110"/>
      <c r="T494" s="110"/>
      <c r="U494" s="91"/>
      <c r="V494" s="91"/>
      <c r="W494" s="91"/>
      <c r="X494" s="91"/>
      <c r="Y494" s="91"/>
      <c r="Z494" s="91"/>
      <c r="AA494" s="91"/>
      <c r="AB494" s="91"/>
      <c r="AC494" s="91"/>
      <c r="AD494" s="91"/>
      <c r="AE494" s="91"/>
      <c r="AF494" s="91"/>
      <c r="AG494" s="91"/>
      <c r="AH494" s="91"/>
      <c r="AI494" s="14"/>
      <c r="AJ494" s="48"/>
      <c r="AK494" s="48"/>
      <c r="AL494" s="141"/>
      <c r="AM494" s="85"/>
      <c r="AN494" s="85"/>
      <c r="AO494" s="85"/>
      <c r="AP494" s="131"/>
      <c r="AQ494" s="120"/>
    </row>
    <row r="495" spans="18:43">
      <c r="R495" s="91"/>
      <c r="S495" s="110"/>
      <c r="T495" s="110"/>
      <c r="U495" s="91"/>
      <c r="V495" s="91"/>
      <c r="W495" s="91"/>
      <c r="X495" s="91"/>
      <c r="Y495" s="91"/>
      <c r="Z495" s="91"/>
      <c r="AA495" s="91"/>
      <c r="AB495" s="91"/>
      <c r="AC495" s="91"/>
      <c r="AD495" s="91"/>
      <c r="AE495" s="91"/>
      <c r="AF495" s="91"/>
      <c r="AG495" s="91"/>
      <c r="AH495" s="91"/>
      <c r="AI495" s="14"/>
      <c r="AJ495" s="48"/>
      <c r="AK495" s="48"/>
      <c r="AL495" s="141"/>
      <c r="AM495" s="85"/>
      <c r="AN495" s="85"/>
      <c r="AO495" s="85"/>
      <c r="AP495" s="131"/>
      <c r="AQ495" s="120"/>
    </row>
    <row r="496" spans="18:43">
      <c r="R496" s="91"/>
      <c r="S496" s="110"/>
      <c r="T496" s="110"/>
      <c r="U496" s="91"/>
      <c r="V496" s="91"/>
      <c r="W496" s="91"/>
      <c r="X496" s="91"/>
      <c r="Y496" s="91"/>
      <c r="Z496" s="91"/>
      <c r="AA496" s="91"/>
      <c r="AB496" s="91"/>
      <c r="AC496" s="91"/>
      <c r="AD496" s="91"/>
      <c r="AE496" s="91"/>
      <c r="AF496" s="91"/>
      <c r="AG496" s="91"/>
      <c r="AH496" s="91"/>
      <c r="AI496" s="14"/>
      <c r="AJ496" s="48"/>
      <c r="AK496" s="48"/>
      <c r="AL496" s="141"/>
      <c r="AM496" s="85"/>
      <c r="AN496" s="85"/>
      <c r="AO496" s="85"/>
      <c r="AP496" s="131"/>
      <c r="AQ496" s="120"/>
    </row>
    <row r="497" spans="18:43">
      <c r="R497" s="91"/>
      <c r="S497" s="110"/>
      <c r="T497" s="110"/>
      <c r="U497" s="91"/>
      <c r="V497" s="91"/>
      <c r="W497" s="91"/>
      <c r="X497" s="91"/>
      <c r="Y497" s="91"/>
      <c r="Z497" s="91"/>
      <c r="AA497" s="91"/>
      <c r="AB497" s="91"/>
      <c r="AC497" s="91"/>
      <c r="AD497" s="91"/>
      <c r="AE497" s="91"/>
      <c r="AF497" s="91"/>
      <c r="AG497" s="91"/>
      <c r="AH497" s="91"/>
      <c r="AI497" s="14"/>
      <c r="AJ497" s="48"/>
      <c r="AK497" s="48"/>
      <c r="AL497" s="141"/>
      <c r="AM497" s="85"/>
      <c r="AN497" s="85"/>
      <c r="AO497" s="85"/>
      <c r="AP497" s="131"/>
      <c r="AQ497" s="120"/>
    </row>
    <row r="498" spans="18:43">
      <c r="R498" s="91"/>
      <c r="S498" s="110"/>
      <c r="T498" s="110"/>
      <c r="U498" s="91"/>
      <c r="V498" s="91"/>
      <c r="W498" s="91"/>
      <c r="X498" s="91"/>
      <c r="Y498" s="91"/>
      <c r="Z498" s="91"/>
      <c r="AA498" s="91"/>
      <c r="AB498" s="91"/>
      <c r="AC498" s="91"/>
      <c r="AD498" s="91"/>
      <c r="AE498" s="91"/>
      <c r="AF498" s="91"/>
      <c r="AG498" s="91"/>
      <c r="AH498" s="91"/>
      <c r="AI498" s="14"/>
      <c r="AJ498" s="48"/>
      <c r="AK498" s="48"/>
      <c r="AL498" s="141"/>
      <c r="AM498" s="85"/>
      <c r="AN498" s="85"/>
      <c r="AO498" s="85"/>
      <c r="AP498" s="131"/>
      <c r="AQ498" s="120"/>
    </row>
    <row r="499" spans="18:43">
      <c r="R499" s="91"/>
      <c r="S499" s="110"/>
      <c r="T499" s="110"/>
      <c r="U499" s="91"/>
      <c r="V499" s="91"/>
      <c r="W499" s="91"/>
      <c r="X499" s="91"/>
      <c r="Y499" s="91"/>
      <c r="Z499" s="91"/>
      <c r="AA499" s="91"/>
      <c r="AB499" s="91"/>
      <c r="AC499" s="91"/>
      <c r="AD499" s="91"/>
      <c r="AE499" s="91"/>
      <c r="AF499" s="91"/>
      <c r="AG499" s="91"/>
      <c r="AH499" s="91"/>
      <c r="AI499" s="14"/>
      <c r="AJ499" s="48"/>
      <c r="AK499" s="48"/>
      <c r="AL499" s="141"/>
      <c r="AM499" s="85"/>
      <c r="AN499" s="85"/>
      <c r="AO499" s="85"/>
      <c r="AP499" s="131"/>
      <c r="AQ499" s="120"/>
    </row>
    <row r="500" spans="18:43">
      <c r="R500" s="91"/>
      <c r="S500" s="110"/>
      <c r="T500" s="110"/>
      <c r="U500" s="91"/>
      <c r="V500" s="91"/>
      <c r="W500" s="91"/>
      <c r="X500" s="91"/>
      <c r="Y500" s="91"/>
      <c r="Z500" s="91"/>
      <c r="AA500" s="91"/>
      <c r="AB500" s="91"/>
      <c r="AC500" s="91"/>
      <c r="AD500" s="91"/>
      <c r="AE500" s="91"/>
      <c r="AF500" s="91"/>
      <c r="AG500" s="91"/>
      <c r="AH500" s="91"/>
      <c r="AI500" s="14"/>
      <c r="AJ500" s="48"/>
      <c r="AK500" s="48"/>
      <c r="AL500" s="141"/>
      <c r="AM500" s="85"/>
      <c r="AN500" s="85"/>
      <c r="AO500" s="85"/>
      <c r="AP500" s="131"/>
      <c r="AQ500" s="120"/>
    </row>
    <row r="501" spans="18:43">
      <c r="R501" s="91"/>
      <c r="S501" s="110"/>
      <c r="T501" s="110"/>
      <c r="U501" s="91"/>
      <c r="V501" s="91"/>
      <c r="W501" s="91"/>
      <c r="X501" s="91"/>
      <c r="Y501" s="91"/>
      <c r="Z501" s="91"/>
      <c r="AA501" s="91"/>
      <c r="AB501" s="91"/>
      <c r="AC501" s="91"/>
      <c r="AD501" s="91"/>
      <c r="AE501" s="91"/>
      <c r="AF501" s="91"/>
      <c r="AG501" s="91"/>
      <c r="AH501" s="91"/>
      <c r="AI501" s="14"/>
      <c r="AJ501" s="48"/>
      <c r="AK501" s="48"/>
      <c r="AL501" s="141"/>
      <c r="AM501" s="85"/>
      <c r="AN501" s="85"/>
      <c r="AO501" s="85"/>
      <c r="AP501" s="131"/>
      <c r="AQ501" s="120"/>
    </row>
    <row r="502" spans="18:43">
      <c r="R502" s="91"/>
      <c r="S502" s="110"/>
      <c r="T502" s="110"/>
      <c r="U502" s="91"/>
      <c r="V502" s="91"/>
      <c r="W502" s="91"/>
      <c r="X502" s="91"/>
      <c r="Y502" s="91"/>
      <c r="Z502" s="91"/>
      <c r="AA502" s="91"/>
      <c r="AB502" s="91"/>
      <c r="AC502" s="91"/>
      <c r="AD502" s="91"/>
      <c r="AE502" s="91"/>
      <c r="AF502" s="91"/>
      <c r="AG502" s="91"/>
      <c r="AH502" s="91"/>
      <c r="AI502" s="14"/>
      <c r="AJ502" s="48"/>
      <c r="AK502" s="48"/>
      <c r="AL502" s="141"/>
      <c r="AM502" s="85"/>
      <c r="AN502" s="85"/>
      <c r="AO502" s="85"/>
      <c r="AP502" s="131"/>
      <c r="AQ502" s="120"/>
    </row>
    <row r="503" spans="18:43">
      <c r="R503" s="91"/>
      <c r="S503" s="110"/>
      <c r="T503" s="110"/>
      <c r="U503" s="91"/>
      <c r="V503" s="91"/>
      <c r="W503" s="91"/>
      <c r="X503" s="91"/>
      <c r="Y503" s="91"/>
      <c r="Z503" s="91"/>
      <c r="AA503" s="91"/>
      <c r="AB503" s="91"/>
      <c r="AC503" s="91"/>
      <c r="AD503" s="91"/>
      <c r="AE503" s="91"/>
      <c r="AF503" s="91"/>
      <c r="AG503" s="91"/>
      <c r="AH503" s="91"/>
      <c r="AI503" s="14"/>
      <c r="AJ503" s="48"/>
      <c r="AK503" s="48"/>
      <c r="AL503" s="141"/>
      <c r="AM503" s="85"/>
      <c r="AN503" s="85"/>
      <c r="AO503" s="85"/>
      <c r="AP503" s="131"/>
      <c r="AQ503" s="120"/>
    </row>
    <row r="504" spans="18:43">
      <c r="R504" s="91"/>
      <c r="S504" s="110"/>
      <c r="T504" s="110"/>
      <c r="U504" s="91"/>
      <c r="V504" s="91"/>
      <c r="W504" s="91"/>
      <c r="X504" s="91"/>
      <c r="Y504" s="91"/>
      <c r="Z504" s="91"/>
      <c r="AA504" s="91"/>
      <c r="AB504" s="91"/>
      <c r="AC504" s="91"/>
      <c r="AD504" s="91"/>
      <c r="AE504" s="91"/>
      <c r="AF504" s="91"/>
      <c r="AG504" s="91"/>
      <c r="AH504" s="91"/>
      <c r="AI504" s="14"/>
      <c r="AJ504" s="48"/>
      <c r="AK504" s="48"/>
      <c r="AL504" s="141"/>
      <c r="AM504" s="85"/>
      <c r="AN504" s="85"/>
      <c r="AO504" s="85"/>
      <c r="AP504" s="131"/>
      <c r="AQ504" s="120"/>
    </row>
    <row r="505" spans="18:43">
      <c r="R505" s="91"/>
      <c r="S505" s="110"/>
      <c r="T505" s="110"/>
      <c r="U505" s="91"/>
      <c r="V505" s="91"/>
      <c r="W505" s="91"/>
      <c r="X505" s="91"/>
      <c r="Y505" s="91"/>
      <c r="Z505" s="91"/>
      <c r="AA505" s="91"/>
      <c r="AB505" s="91"/>
      <c r="AC505" s="91"/>
      <c r="AD505" s="91"/>
      <c r="AE505" s="91"/>
      <c r="AF505" s="91"/>
      <c r="AG505" s="91"/>
      <c r="AH505" s="91"/>
      <c r="AI505" s="14"/>
      <c r="AJ505" s="48"/>
      <c r="AK505" s="48"/>
      <c r="AL505" s="141"/>
      <c r="AM505" s="85"/>
      <c r="AN505" s="85"/>
      <c r="AO505" s="85"/>
      <c r="AP505" s="131"/>
      <c r="AQ505" s="120"/>
    </row>
    <row r="506" spans="18:43">
      <c r="R506" s="91"/>
      <c r="S506" s="110"/>
      <c r="T506" s="110"/>
      <c r="U506" s="91"/>
      <c r="V506" s="91"/>
      <c r="W506" s="91"/>
      <c r="X506" s="91"/>
      <c r="Y506" s="91"/>
      <c r="Z506" s="91"/>
      <c r="AA506" s="91"/>
      <c r="AB506" s="91"/>
      <c r="AC506" s="91"/>
      <c r="AD506" s="91"/>
      <c r="AE506" s="91"/>
      <c r="AF506" s="91"/>
      <c r="AG506" s="91"/>
      <c r="AH506" s="91"/>
      <c r="AI506" s="14"/>
      <c r="AJ506" s="48"/>
      <c r="AK506" s="48"/>
      <c r="AL506" s="141"/>
      <c r="AM506" s="85"/>
      <c r="AN506" s="85"/>
      <c r="AO506" s="85"/>
      <c r="AP506" s="131"/>
      <c r="AQ506" s="120"/>
    </row>
    <row r="507" spans="18:43">
      <c r="R507" s="91"/>
      <c r="S507" s="110"/>
      <c r="T507" s="110"/>
      <c r="U507" s="91"/>
      <c r="V507" s="91"/>
      <c r="W507" s="91"/>
      <c r="X507" s="91"/>
      <c r="Y507" s="91"/>
      <c r="Z507" s="91"/>
      <c r="AA507" s="91"/>
      <c r="AB507" s="91"/>
      <c r="AC507" s="91"/>
      <c r="AD507" s="91"/>
      <c r="AE507" s="91"/>
      <c r="AF507" s="91"/>
      <c r="AG507" s="91"/>
      <c r="AH507" s="91"/>
      <c r="AI507" s="14"/>
      <c r="AJ507" s="48"/>
      <c r="AK507" s="48"/>
      <c r="AL507" s="141"/>
      <c r="AM507" s="85"/>
      <c r="AN507" s="85"/>
      <c r="AO507" s="85"/>
      <c r="AP507" s="131"/>
      <c r="AQ507" s="120"/>
    </row>
    <row r="508" spans="18:43">
      <c r="R508" s="91"/>
      <c r="S508" s="110"/>
      <c r="T508" s="110"/>
      <c r="U508" s="91"/>
      <c r="V508" s="91"/>
      <c r="W508" s="91"/>
      <c r="X508" s="91"/>
      <c r="Y508" s="91"/>
      <c r="Z508" s="91"/>
      <c r="AA508" s="91"/>
      <c r="AB508" s="91"/>
      <c r="AC508" s="91"/>
      <c r="AD508" s="91"/>
      <c r="AE508" s="91"/>
      <c r="AF508" s="91"/>
      <c r="AG508" s="91"/>
      <c r="AH508" s="91"/>
      <c r="AI508" s="14"/>
      <c r="AJ508" s="48"/>
      <c r="AK508" s="48"/>
      <c r="AL508" s="141"/>
      <c r="AM508" s="85"/>
      <c r="AN508" s="85"/>
      <c r="AO508" s="85"/>
      <c r="AP508" s="131"/>
      <c r="AQ508" s="120"/>
    </row>
    <row r="509" spans="18:43">
      <c r="R509" s="91"/>
      <c r="S509" s="110"/>
      <c r="T509" s="110"/>
      <c r="U509" s="91"/>
      <c r="V509" s="91"/>
      <c r="W509" s="91"/>
      <c r="X509" s="91"/>
      <c r="Y509" s="91"/>
      <c r="Z509" s="91"/>
      <c r="AA509" s="91"/>
      <c r="AB509" s="91"/>
      <c r="AC509" s="91"/>
      <c r="AD509" s="91"/>
      <c r="AE509" s="91"/>
      <c r="AF509" s="91"/>
      <c r="AG509" s="91"/>
      <c r="AH509" s="91"/>
      <c r="AI509" s="14"/>
      <c r="AJ509" s="48"/>
      <c r="AK509" s="48"/>
      <c r="AL509" s="141"/>
      <c r="AM509" s="85"/>
      <c r="AN509" s="85"/>
      <c r="AO509" s="85"/>
      <c r="AP509" s="131"/>
      <c r="AQ509" s="120"/>
    </row>
    <row r="510" spans="18:43">
      <c r="R510" s="91"/>
      <c r="S510" s="110"/>
      <c r="T510" s="110"/>
      <c r="U510" s="91"/>
      <c r="V510" s="91"/>
      <c r="W510" s="91"/>
      <c r="X510" s="91"/>
      <c r="Y510" s="91"/>
      <c r="Z510" s="91"/>
      <c r="AA510" s="91"/>
      <c r="AB510" s="91"/>
      <c r="AC510" s="91"/>
      <c r="AD510" s="91"/>
      <c r="AE510" s="91"/>
      <c r="AF510" s="91"/>
      <c r="AG510" s="91"/>
      <c r="AH510" s="91"/>
      <c r="AI510" s="14"/>
      <c r="AJ510" s="48"/>
      <c r="AK510" s="48"/>
      <c r="AL510" s="141"/>
      <c r="AM510" s="85"/>
      <c r="AN510" s="85"/>
      <c r="AO510" s="85"/>
      <c r="AP510" s="131"/>
      <c r="AQ510" s="120"/>
    </row>
    <row r="511" spans="18:43">
      <c r="R511" s="91"/>
      <c r="S511" s="110"/>
      <c r="T511" s="110"/>
      <c r="U511" s="91"/>
      <c r="V511" s="91"/>
      <c r="W511" s="91"/>
      <c r="X511" s="91"/>
      <c r="Y511" s="91"/>
      <c r="Z511" s="91"/>
      <c r="AA511" s="91"/>
      <c r="AB511" s="91"/>
      <c r="AC511" s="91"/>
      <c r="AD511" s="91"/>
      <c r="AE511" s="91"/>
      <c r="AF511" s="91"/>
      <c r="AG511" s="91"/>
      <c r="AH511" s="91"/>
      <c r="AI511" s="14"/>
      <c r="AJ511" s="48"/>
      <c r="AK511" s="48"/>
      <c r="AL511" s="141"/>
      <c r="AM511" s="85"/>
      <c r="AN511" s="85"/>
      <c r="AO511" s="85"/>
      <c r="AP511" s="131"/>
      <c r="AQ511" s="120"/>
    </row>
    <row r="512" spans="18:43">
      <c r="R512" s="91"/>
      <c r="S512" s="110"/>
      <c r="T512" s="110"/>
      <c r="U512" s="91"/>
      <c r="V512" s="91"/>
      <c r="W512" s="91"/>
      <c r="X512" s="91"/>
      <c r="Y512" s="91"/>
      <c r="Z512" s="91"/>
      <c r="AA512" s="91"/>
      <c r="AB512" s="91"/>
      <c r="AC512" s="91"/>
      <c r="AD512" s="91"/>
      <c r="AE512" s="91"/>
      <c r="AF512" s="91"/>
      <c r="AG512" s="91"/>
      <c r="AH512" s="91"/>
      <c r="AI512" s="14"/>
      <c r="AJ512" s="48"/>
      <c r="AK512" s="48"/>
      <c r="AL512" s="141"/>
      <c r="AM512" s="85"/>
      <c r="AN512" s="85"/>
      <c r="AO512" s="85"/>
      <c r="AP512" s="131"/>
      <c r="AQ512" s="120"/>
    </row>
    <row r="513" spans="18:43">
      <c r="R513" s="91"/>
      <c r="S513" s="110"/>
      <c r="T513" s="110"/>
      <c r="U513" s="91"/>
      <c r="V513" s="91"/>
      <c r="W513" s="91"/>
      <c r="X513" s="91"/>
      <c r="Y513" s="91"/>
      <c r="Z513" s="91"/>
      <c r="AA513" s="91"/>
      <c r="AB513" s="91"/>
      <c r="AC513" s="91"/>
      <c r="AD513" s="91"/>
      <c r="AE513" s="91"/>
      <c r="AF513" s="91"/>
      <c r="AG513" s="91"/>
      <c r="AH513" s="91"/>
      <c r="AI513" s="14"/>
      <c r="AJ513" s="48"/>
      <c r="AK513" s="48"/>
      <c r="AL513" s="141"/>
      <c r="AM513" s="85"/>
      <c r="AN513" s="85"/>
      <c r="AO513" s="85"/>
      <c r="AP513" s="131"/>
      <c r="AQ513" s="120"/>
    </row>
    <row r="514" spans="18:43">
      <c r="R514" s="91"/>
      <c r="S514" s="110"/>
      <c r="T514" s="110"/>
      <c r="U514" s="91"/>
      <c r="V514" s="91"/>
      <c r="W514" s="91"/>
      <c r="X514" s="91"/>
      <c r="Y514" s="91"/>
      <c r="Z514" s="91"/>
      <c r="AA514" s="91"/>
      <c r="AB514" s="91"/>
      <c r="AC514" s="91"/>
      <c r="AD514" s="91"/>
      <c r="AE514" s="91"/>
      <c r="AF514" s="91"/>
      <c r="AG514" s="91"/>
      <c r="AH514" s="91"/>
      <c r="AI514" s="14"/>
      <c r="AJ514" s="48"/>
      <c r="AK514" s="48"/>
      <c r="AL514" s="141"/>
      <c r="AM514" s="85"/>
      <c r="AN514" s="85"/>
      <c r="AO514" s="85"/>
      <c r="AP514" s="131"/>
      <c r="AQ514" s="120"/>
    </row>
    <row r="515" spans="18:43">
      <c r="R515" s="91"/>
      <c r="S515" s="110"/>
      <c r="T515" s="110"/>
      <c r="U515" s="91"/>
      <c r="V515" s="91"/>
      <c r="W515" s="91"/>
      <c r="X515" s="91"/>
      <c r="Y515" s="91"/>
      <c r="Z515" s="91"/>
      <c r="AA515" s="91"/>
      <c r="AB515" s="91"/>
      <c r="AC515" s="91"/>
      <c r="AD515" s="91"/>
      <c r="AE515" s="91"/>
      <c r="AF515" s="91"/>
      <c r="AG515" s="91"/>
      <c r="AH515" s="91"/>
      <c r="AI515" s="14"/>
      <c r="AJ515" s="48"/>
      <c r="AK515" s="48"/>
      <c r="AL515" s="141"/>
      <c r="AM515" s="85"/>
      <c r="AN515" s="85"/>
      <c r="AO515" s="85"/>
      <c r="AP515" s="131"/>
      <c r="AQ515" s="120"/>
    </row>
    <row r="516" spans="18:43">
      <c r="R516" s="91"/>
      <c r="S516" s="110"/>
      <c r="T516" s="110"/>
      <c r="U516" s="91"/>
      <c r="V516" s="91"/>
      <c r="W516" s="91"/>
      <c r="X516" s="91"/>
      <c r="Y516" s="91"/>
      <c r="Z516" s="91"/>
      <c r="AA516" s="91"/>
      <c r="AB516" s="91"/>
      <c r="AC516" s="91"/>
      <c r="AD516" s="91"/>
      <c r="AE516" s="91"/>
      <c r="AF516" s="91"/>
      <c r="AG516" s="91"/>
      <c r="AH516" s="91"/>
      <c r="AI516" s="14"/>
      <c r="AJ516" s="48"/>
      <c r="AK516" s="48"/>
      <c r="AL516" s="141"/>
      <c r="AM516" s="85"/>
      <c r="AN516" s="85"/>
      <c r="AO516" s="85"/>
      <c r="AP516" s="131"/>
      <c r="AQ516" s="120"/>
    </row>
    <row r="517" spans="18:43">
      <c r="R517" s="91"/>
      <c r="S517" s="110"/>
      <c r="T517" s="110"/>
      <c r="U517" s="91"/>
      <c r="V517" s="91"/>
      <c r="W517" s="91"/>
      <c r="X517" s="91"/>
      <c r="Y517" s="91"/>
      <c r="Z517" s="91"/>
      <c r="AA517" s="91"/>
      <c r="AB517" s="91"/>
      <c r="AC517" s="91"/>
      <c r="AD517" s="91"/>
      <c r="AE517" s="91"/>
      <c r="AF517" s="91"/>
      <c r="AG517" s="91"/>
      <c r="AH517" s="91"/>
      <c r="AI517" s="14"/>
      <c r="AJ517" s="48"/>
      <c r="AK517" s="48"/>
      <c r="AL517" s="141"/>
      <c r="AM517" s="85"/>
      <c r="AN517" s="85"/>
      <c r="AO517" s="85"/>
      <c r="AP517" s="131"/>
      <c r="AQ517" s="120"/>
    </row>
    <row r="518" spans="18:43">
      <c r="R518" s="91"/>
      <c r="S518" s="110"/>
      <c r="T518" s="110"/>
      <c r="U518" s="91"/>
      <c r="V518" s="91"/>
      <c r="W518" s="91"/>
      <c r="X518" s="91"/>
      <c r="Y518" s="91"/>
      <c r="Z518" s="91"/>
      <c r="AA518" s="91"/>
      <c r="AB518" s="91"/>
      <c r="AC518" s="91"/>
      <c r="AD518" s="91"/>
      <c r="AE518" s="91"/>
      <c r="AF518" s="91"/>
      <c r="AG518" s="91"/>
      <c r="AH518" s="91"/>
      <c r="AI518" s="14"/>
      <c r="AJ518" s="48"/>
      <c r="AK518" s="48"/>
      <c r="AL518" s="141"/>
      <c r="AM518" s="85"/>
      <c r="AN518" s="85"/>
      <c r="AO518" s="85"/>
      <c r="AP518" s="131"/>
      <c r="AQ518" s="120"/>
    </row>
    <row r="519" spans="18:43">
      <c r="R519" s="91"/>
      <c r="S519" s="110"/>
      <c r="T519" s="110"/>
      <c r="U519" s="91"/>
      <c r="V519" s="91"/>
      <c r="W519" s="91"/>
      <c r="X519" s="91"/>
      <c r="Y519" s="91"/>
      <c r="Z519" s="91"/>
      <c r="AA519" s="91"/>
      <c r="AB519" s="91"/>
      <c r="AC519" s="91"/>
      <c r="AD519" s="91"/>
      <c r="AE519" s="91"/>
      <c r="AF519" s="91"/>
      <c r="AG519" s="91"/>
      <c r="AH519" s="91"/>
      <c r="AI519" s="14"/>
      <c r="AJ519" s="48"/>
      <c r="AK519" s="48"/>
      <c r="AL519" s="141"/>
      <c r="AM519" s="85"/>
      <c r="AN519" s="85"/>
      <c r="AO519" s="85"/>
      <c r="AP519" s="131"/>
      <c r="AQ519" s="120"/>
    </row>
    <row r="520" spans="18:43">
      <c r="R520" s="91"/>
      <c r="S520" s="110"/>
      <c r="T520" s="110"/>
      <c r="U520" s="91"/>
      <c r="V520" s="91"/>
      <c r="W520" s="91"/>
      <c r="X520" s="91"/>
      <c r="Y520" s="91"/>
      <c r="Z520" s="91"/>
      <c r="AA520" s="91"/>
      <c r="AB520" s="91"/>
      <c r="AC520" s="91"/>
      <c r="AD520" s="91"/>
      <c r="AE520" s="91"/>
      <c r="AF520" s="91"/>
      <c r="AG520" s="91"/>
      <c r="AH520" s="91"/>
      <c r="AI520" s="14"/>
      <c r="AJ520" s="48"/>
      <c r="AK520" s="48"/>
      <c r="AL520" s="141"/>
      <c r="AM520" s="85"/>
      <c r="AN520" s="85"/>
      <c r="AO520" s="85"/>
      <c r="AP520" s="131"/>
      <c r="AQ520" s="120"/>
    </row>
    <row r="521" spans="18:43">
      <c r="R521" s="91"/>
      <c r="S521" s="110"/>
      <c r="T521" s="110"/>
      <c r="U521" s="91"/>
      <c r="V521" s="91"/>
      <c r="W521" s="91"/>
      <c r="X521" s="91"/>
      <c r="Y521" s="91"/>
      <c r="Z521" s="91"/>
      <c r="AA521" s="91"/>
      <c r="AB521" s="91"/>
      <c r="AC521" s="91"/>
      <c r="AD521" s="91"/>
      <c r="AE521" s="91"/>
      <c r="AF521" s="91"/>
      <c r="AG521" s="91"/>
      <c r="AH521" s="91"/>
      <c r="AI521" s="14"/>
      <c r="AJ521" s="48"/>
      <c r="AK521" s="48"/>
      <c r="AL521" s="141"/>
      <c r="AM521" s="85"/>
      <c r="AN521" s="85"/>
      <c r="AO521" s="85"/>
      <c r="AP521" s="131"/>
      <c r="AQ521" s="120"/>
    </row>
    <row r="522" spans="18:43">
      <c r="R522" s="91"/>
      <c r="S522" s="110"/>
      <c r="T522" s="110"/>
      <c r="U522" s="91"/>
      <c r="V522" s="91"/>
      <c r="W522" s="91"/>
      <c r="X522" s="91"/>
      <c r="Y522" s="91"/>
      <c r="Z522" s="91"/>
      <c r="AA522" s="91"/>
      <c r="AB522" s="91"/>
      <c r="AC522" s="91"/>
      <c r="AD522" s="91"/>
      <c r="AE522" s="91"/>
      <c r="AF522" s="91"/>
      <c r="AG522" s="91"/>
      <c r="AH522" s="91"/>
      <c r="AI522" s="14"/>
      <c r="AJ522" s="48"/>
      <c r="AK522" s="48"/>
      <c r="AL522" s="141"/>
      <c r="AM522" s="85"/>
      <c r="AN522" s="85"/>
      <c r="AO522" s="85"/>
      <c r="AP522" s="131"/>
      <c r="AQ522" s="120"/>
    </row>
    <row r="523" spans="18:43">
      <c r="R523" s="91"/>
      <c r="S523" s="110"/>
      <c r="T523" s="110"/>
      <c r="U523" s="91"/>
      <c r="V523" s="91"/>
      <c r="W523" s="91"/>
      <c r="X523" s="91"/>
      <c r="Y523" s="91"/>
      <c r="Z523" s="91"/>
      <c r="AA523" s="91"/>
      <c r="AB523" s="91"/>
      <c r="AC523" s="91"/>
      <c r="AD523" s="91"/>
      <c r="AE523" s="91"/>
      <c r="AF523" s="91"/>
      <c r="AG523" s="91"/>
      <c r="AH523" s="91"/>
      <c r="AI523" s="14"/>
      <c r="AJ523" s="48"/>
      <c r="AK523" s="48"/>
      <c r="AL523" s="141"/>
      <c r="AM523" s="85"/>
      <c r="AN523" s="85"/>
      <c r="AO523" s="85"/>
      <c r="AP523" s="131"/>
      <c r="AQ523" s="120"/>
    </row>
    <row r="524" spans="18:43">
      <c r="R524" s="91"/>
      <c r="S524" s="110"/>
      <c r="T524" s="110"/>
      <c r="U524" s="91"/>
      <c r="V524" s="91"/>
      <c r="W524" s="91"/>
      <c r="X524" s="91"/>
      <c r="Y524" s="91"/>
      <c r="Z524" s="91"/>
      <c r="AA524" s="91"/>
      <c r="AB524" s="91"/>
      <c r="AC524" s="91"/>
      <c r="AD524" s="91"/>
      <c r="AE524" s="91"/>
      <c r="AF524" s="91"/>
      <c r="AG524" s="91"/>
      <c r="AH524" s="91"/>
      <c r="AI524" s="14"/>
      <c r="AJ524" s="48"/>
      <c r="AK524" s="48"/>
      <c r="AL524" s="141"/>
      <c r="AM524" s="85"/>
      <c r="AN524" s="85"/>
      <c r="AO524" s="85"/>
      <c r="AP524" s="131"/>
      <c r="AQ524" s="120"/>
    </row>
    <row r="525" spans="18:43">
      <c r="R525" s="91"/>
      <c r="S525" s="110"/>
      <c r="T525" s="110"/>
      <c r="U525" s="91"/>
      <c r="V525" s="91"/>
      <c r="W525" s="91"/>
      <c r="X525" s="91"/>
      <c r="Y525" s="91"/>
      <c r="Z525" s="91"/>
      <c r="AA525" s="91"/>
      <c r="AB525" s="91"/>
      <c r="AC525" s="91"/>
      <c r="AD525" s="91"/>
      <c r="AE525" s="91"/>
      <c r="AF525" s="91"/>
      <c r="AG525" s="91"/>
      <c r="AH525" s="91"/>
      <c r="AI525" s="14"/>
      <c r="AJ525" s="48"/>
      <c r="AK525" s="48"/>
      <c r="AL525" s="141"/>
      <c r="AM525" s="85"/>
      <c r="AN525" s="85"/>
      <c r="AO525" s="85"/>
      <c r="AP525" s="131"/>
      <c r="AQ525" s="120"/>
    </row>
    <row r="526" spans="18:43">
      <c r="R526" s="91"/>
      <c r="S526" s="110"/>
      <c r="T526" s="110"/>
      <c r="U526" s="91"/>
      <c r="V526" s="91"/>
      <c r="W526" s="91"/>
      <c r="X526" s="91"/>
      <c r="Y526" s="91"/>
      <c r="Z526" s="91"/>
      <c r="AA526" s="91"/>
      <c r="AB526" s="91"/>
      <c r="AC526" s="91"/>
      <c r="AD526" s="91"/>
      <c r="AE526" s="91"/>
      <c r="AF526" s="91"/>
      <c r="AG526" s="91"/>
      <c r="AH526" s="91"/>
      <c r="AI526" s="14"/>
      <c r="AJ526" s="48"/>
      <c r="AK526" s="48"/>
      <c r="AL526" s="141"/>
      <c r="AM526" s="85"/>
      <c r="AN526" s="85"/>
      <c r="AO526" s="85"/>
      <c r="AP526" s="131"/>
      <c r="AQ526" s="120"/>
    </row>
    <row r="527" spans="18:43">
      <c r="R527" s="91"/>
      <c r="S527" s="110"/>
      <c r="T527" s="110"/>
      <c r="U527" s="91"/>
      <c r="V527" s="91"/>
      <c r="W527" s="91"/>
      <c r="X527" s="91"/>
      <c r="Y527" s="91"/>
      <c r="Z527" s="91"/>
      <c r="AA527" s="91"/>
      <c r="AB527" s="91"/>
      <c r="AC527" s="91"/>
      <c r="AD527" s="91"/>
      <c r="AE527" s="91"/>
      <c r="AF527" s="91"/>
      <c r="AG527" s="91"/>
      <c r="AH527" s="91"/>
      <c r="AI527" s="14"/>
      <c r="AJ527" s="48"/>
      <c r="AK527" s="48"/>
      <c r="AL527" s="141"/>
      <c r="AM527" s="85"/>
      <c r="AN527" s="85"/>
      <c r="AO527" s="85"/>
      <c r="AP527" s="131"/>
      <c r="AQ527" s="120"/>
    </row>
    <row r="528" spans="18:43">
      <c r="R528" s="91"/>
      <c r="S528" s="110"/>
      <c r="T528" s="110"/>
      <c r="U528" s="91"/>
      <c r="V528" s="91"/>
      <c r="W528" s="91"/>
      <c r="X528" s="91"/>
      <c r="Y528" s="91"/>
      <c r="Z528" s="91"/>
      <c r="AA528" s="91"/>
      <c r="AB528" s="91"/>
      <c r="AC528" s="91"/>
      <c r="AD528" s="91"/>
      <c r="AE528" s="91"/>
      <c r="AF528" s="91"/>
      <c r="AG528" s="91"/>
      <c r="AH528" s="91"/>
      <c r="AI528" s="14"/>
      <c r="AJ528" s="48"/>
      <c r="AK528" s="48"/>
      <c r="AL528" s="141"/>
      <c r="AM528" s="85"/>
      <c r="AN528" s="85"/>
      <c r="AO528" s="85"/>
      <c r="AP528" s="131"/>
      <c r="AQ528" s="120"/>
    </row>
    <row r="529" spans="18:43">
      <c r="R529" s="91"/>
      <c r="S529" s="110"/>
      <c r="T529" s="110"/>
      <c r="U529" s="91"/>
      <c r="V529" s="91"/>
      <c r="W529" s="91"/>
      <c r="X529" s="91"/>
      <c r="Y529" s="91"/>
      <c r="Z529" s="91"/>
      <c r="AA529" s="91"/>
      <c r="AB529" s="91"/>
      <c r="AC529" s="91"/>
      <c r="AD529" s="91"/>
      <c r="AE529" s="91"/>
      <c r="AF529" s="91"/>
      <c r="AG529" s="91"/>
      <c r="AH529" s="91"/>
      <c r="AI529" s="14"/>
      <c r="AJ529" s="48"/>
      <c r="AK529" s="48"/>
      <c r="AL529" s="141"/>
      <c r="AM529" s="85"/>
      <c r="AN529" s="85"/>
      <c r="AO529" s="85"/>
      <c r="AP529" s="131"/>
      <c r="AQ529" s="120"/>
    </row>
    <row r="530" spans="18:43">
      <c r="R530" s="91"/>
      <c r="S530" s="110"/>
      <c r="T530" s="110"/>
      <c r="U530" s="91"/>
      <c r="V530" s="91"/>
      <c r="W530" s="91"/>
      <c r="X530" s="91"/>
      <c r="Y530" s="91"/>
      <c r="Z530" s="91"/>
      <c r="AA530" s="91"/>
      <c r="AB530" s="91"/>
      <c r="AC530" s="91"/>
      <c r="AD530" s="91"/>
      <c r="AE530" s="91"/>
      <c r="AF530" s="91"/>
      <c r="AG530" s="91"/>
      <c r="AH530" s="91"/>
      <c r="AI530" s="14"/>
      <c r="AJ530" s="48"/>
      <c r="AK530" s="48"/>
      <c r="AL530" s="141"/>
      <c r="AM530" s="85"/>
      <c r="AN530" s="85"/>
      <c r="AO530" s="85"/>
      <c r="AP530" s="131"/>
      <c r="AQ530" s="120"/>
    </row>
    <row r="531" spans="18:43">
      <c r="R531" s="91"/>
      <c r="S531" s="110"/>
      <c r="T531" s="110"/>
      <c r="U531" s="91"/>
      <c r="V531" s="91"/>
      <c r="W531" s="91"/>
      <c r="X531" s="91"/>
      <c r="Y531" s="91"/>
      <c r="Z531" s="91"/>
      <c r="AA531" s="91"/>
      <c r="AB531" s="91"/>
      <c r="AC531" s="91"/>
      <c r="AD531" s="91"/>
      <c r="AE531" s="91"/>
      <c r="AF531" s="91"/>
      <c r="AG531" s="91"/>
      <c r="AH531" s="91"/>
      <c r="AI531" s="14"/>
      <c r="AJ531" s="48"/>
      <c r="AK531" s="48"/>
      <c r="AL531" s="141"/>
      <c r="AM531" s="85"/>
      <c r="AN531" s="85"/>
      <c r="AO531" s="85"/>
      <c r="AP531" s="131"/>
      <c r="AQ531" s="120"/>
    </row>
    <row r="532" spans="18:43">
      <c r="R532" s="91"/>
      <c r="S532" s="110"/>
      <c r="T532" s="110"/>
      <c r="U532" s="91"/>
      <c r="V532" s="91"/>
      <c r="W532" s="91"/>
      <c r="X532" s="91"/>
      <c r="Y532" s="91"/>
      <c r="Z532" s="91"/>
      <c r="AA532" s="91"/>
      <c r="AB532" s="91"/>
      <c r="AC532" s="91"/>
      <c r="AD532" s="91"/>
      <c r="AE532" s="91"/>
      <c r="AF532" s="91"/>
      <c r="AG532" s="91"/>
      <c r="AH532" s="91"/>
      <c r="AI532" s="14"/>
      <c r="AJ532" s="48"/>
      <c r="AK532" s="48"/>
      <c r="AL532" s="141"/>
      <c r="AM532" s="85"/>
      <c r="AN532" s="85"/>
      <c r="AO532" s="85"/>
      <c r="AP532" s="131"/>
      <c r="AQ532" s="120"/>
    </row>
    <row r="533" spans="18:43">
      <c r="R533" s="91"/>
      <c r="S533" s="110"/>
      <c r="T533" s="110"/>
      <c r="U533" s="91"/>
      <c r="V533" s="91"/>
      <c r="W533" s="91"/>
      <c r="X533" s="91"/>
      <c r="Y533" s="91"/>
      <c r="Z533" s="91"/>
      <c r="AA533" s="91"/>
      <c r="AB533" s="91"/>
      <c r="AC533" s="91"/>
      <c r="AD533" s="91"/>
      <c r="AE533" s="91"/>
      <c r="AF533" s="91"/>
      <c r="AG533" s="91"/>
      <c r="AH533" s="91"/>
      <c r="AI533" s="14"/>
      <c r="AJ533" s="48"/>
      <c r="AK533" s="48"/>
      <c r="AL533" s="141"/>
      <c r="AM533" s="85"/>
      <c r="AN533" s="85"/>
      <c r="AO533" s="85"/>
      <c r="AP533" s="131"/>
      <c r="AQ533" s="120"/>
    </row>
    <row r="534" spans="18:43">
      <c r="R534" s="91"/>
      <c r="S534" s="110"/>
      <c r="T534" s="110"/>
      <c r="U534" s="91"/>
      <c r="V534" s="91"/>
      <c r="W534" s="91"/>
      <c r="X534" s="91"/>
      <c r="Y534" s="91"/>
      <c r="Z534" s="91"/>
      <c r="AA534" s="91"/>
      <c r="AB534" s="91"/>
      <c r="AC534" s="91"/>
      <c r="AD534" s="91"/>
      <c r="AE534" s="91"/>
      <c r="AF534" s="91"/>
      <c r="AG534" s="91"/>
      <c r="AH534" s="91"/>
      <c r="AI534" s="14"/>
      <c r="AJ534" s="48"/>
      <c r="AK534" s="48"/>
      <c r="AL534" s="141"/>
      <c r="AM534" s="85"/>
      <c r="AN534" s="85"/>
      <c r="AO534" s="85"/>
      <c r="AP534" s="131"/>
      <c r="AQ534" s="120"/>
    </row>
    <row r="535" spans="18:43">
      <c r="R535" s="91"/>
      <c r="S535" s="110"/>
      <c r="T535" s="110"/>
      <c r="U535" s="91"/>
      <c r="V535" s="91"/>
      <c r="W535" s="91"/>
      <c r="X535" s="91"/>
      <c r="Y535" s="91"/>
      <c r="Z535" s="91"/>
      <c r="AA535" s="91"/>
      <c r="AB535" s="91"/>
      <c r="AC535" s="91"/>
      <c r="AD535" s="91"/>
      <c r="AE535" s="91"/>
      <c r="AF535" s="91"/>
      <c r="AG535" s="91"/>
      <c r="AH535" s="91"/>
      <c r="AI535" s="14"/>
      <c r="AJ535" s="48"/>
      <c r="AK535" s="48"/>
      <c r="AL535" s="141"/>
      <c r="AM535" s="85"/>
      <c r="AN535" s="85"/>
      <c r="AO535" s="85"/>
      <c r="AP535" s="131"/>
      <c r="AQ535" s="120"/>
    </row>
    <row r="536" spans="18:43">
      <c r="R536" s="91"/>
      <c r="S536" s="110"/>
      <c r="T536" s="110"/>
      <c r="U536" s="91"/>
      <c r="V536" s="91"/>
      <c r="W536" s="91"/>
      <c r="X536" s="91"/>
      <c r="Y536" s="91"/>
      <c r="Z536" s="91"/>
      <c r="AA536" s="91"/>
      <c r="AB536" s="91"/>
      <c r="AC536" s="91"/>
      <c r="AD536" s="91"/>
      <c r="AE536" s="91"/>
      <c r="AF536" s="91"/>
      <c r="AG536" s="91"/>
      <c r="AH536" s="91"/>
      <c r="AI536" s="14"/>
      <c r="AJ536" s="48"/>
      <c r="AK536" s="48"/>
      <c r="AL536" s="141"/>
      <c r="AM536" s="85"/>
      <c r="AN536" s="85"/>
      <c r="AO536" s="85"/>
      <c r="AP536" s="131"/>
      <c r="AQ536" s="120"/>
    </row>
    <row r="537" spans="18:43">
      <c r="R537" s="91"/>
      <c r="S537" s="110"/>
      <c r="T537" s="110"/>
      <c r="U537" s="91"/>
      <c r="V537" s="91"/>
      <c r="W537" s="91"/>
      <c r="X537" s="91"/>
      <c r="Y537" s="91"/>
      <c r="Z537" s="91"/>
      <c r="AA537" s="91"/>
      <c r="AB537" s="91"/>
      <c r="AC537" s="91"/>
      <c r="AD537" s="91"/>
      <c r="AE537" s="91"/>
      <c r="AF537" s="91"/>
      <c r="AG537" s="91"/>
      <c r="AH537" s="91"/>
      <c r="AI537" s="14"/>
      <c r="AJ537" s="48"/>
      <c r="AK537" s="48"/>
      <c r="AL537" s="141"/>
      <c r="AM537" s="85"/>
      <c r="AN537" s="85"/>
      <c r="AO537" s="85"/>
      <c r="AP537" s="131"/>
      <c r="AQ537" s="120"/>
    </row>
    <row r="538" spans="18:43">
      <c r="R538" s="91"/>
      <c r="S538" s="110"/>
      <c r="T538" s="110"/>
      <c r="U538" s="91"/>
      <c r="V538" s="91"/>
      <c r="W538" s="91"/>
      <c r="X538" s="91"/>
      <c r="Y538" s="91"/>
      <c r="Z538" s="91"/>
      <c r="AA538" s="91"/>
      <c r="AB538" s="91"/>
      <c r="AC538" s="91"/>
      <c r="AD538" s="91"/>
      <c r="AE538" s="91"/>
      <c r="AF538" s="91"/>
      <c r="AG538" s="91"/>
      <c r="AH538" s="91"/>
      <c r="AI538" s="14"/>
      <c r="AJ538" s="48"/>
      <c r="AK538" s="48"/>
      <c r="AL538" s="141"/>
      <c r="AM538" s="85"/>
      <c r="AN538" s="85"/>
      <c r="AO538" s="85"/>
      <c r="AP538" s="131"/>
      <c r="AQ538" s="120"/>
    </row>
    <row r="539" spans="18:43">
      <c r="R539" s="91"/>
      <c r="S539" s="110"/>
      <c r="T539" s="110"/>
      <c r="U539" s="91"/>
      <c r="V539" s="91"/>
      <c r="W539" s="91"/>
      <c r="X539" s="91"/>
      <c r="Y539" s="91"/>
      <c r="Z539" s="91"/>
      <c r="AA539" s="91"/>
      <c r="AB539" s="91"/>
      <c r="AC539" s="91"/>
      <c r="AD539" s="91"/>
      <c r="AE539" s="91"/>
      <c r="AF539" s="91"/>
      <c r="AG539" s="91"/>
      <c r="AH539" s="91"/>
      <c r="AI539" s="14"/>
      <c r="AJ539" s="48"/>
      <c r="AK539" s="48"/>
      <c r="AL539" s="141"/>
      <c r="AM539" s="85"/>
      <c r="AN539" s="85"/>
      <c r="AO539" s="85"/>
      <c r="AP539" s="131"/>
      <c r="AQ539" s="120"/>
    </row>
    <row r="540" spans="18:43">
      <c r="R540" s="91"/>
      <c r="S540" s="110"/>
      <c r="T540" s="110"/>
      <c r="U540" s="91"/>
      <c r="V540" s="91"/>
      <c r="W540" s="91"/>
      <c r="X540" s="91"/>
      <c r="Y540" s="91"/>
      <c r="Z540" s="91"/>
      <c r="AA540" s="91"/>
      <c r="AB540" s="91"/>
      <c r="AC540" s="91"/>
      <c r="AD540" s="91"/>
      <c r="AE540" s="91"/>
      <c r="AF540" s="91"/>
      <c r="AG540" s="91"/>
      <c r="AH540" s="91"/>
      <c r="AI540" s="14"/>
      <c r="AJ540" s="48"/>
      <c r="AK540" s="48"/>
      <c r="AL540" s="141"/>
      <c r="AM540" s="85"/>
      <c r="AN540" s="85"/>
      <c r="AO540" s="85"/>
      <c r="AP540" s="131"/>
      <c r="AQ540" s="120"/>
    </row>
    <row r="541" spans="18:43">
      <c r="R541" s="91"/>
      <c r="S541" s="110"/>
      <c r="T541" s="110"/>
      <c r="U541" s="91"/>
      <c r="V541" s="91"/>
      <c r="W541" s="91"/>
      <c r="X541" s="91"/>
      <c r="Y541" s="91"/>
      <c r="Z541" s="91"/>
      <c r="AA541" s="91"/>
      <c r="AB541" s="91"/>
      <c r="AC541" s="91"/>
      <c r="AD541" s="91"/>
      <c r="AE541" s="91"/>
      <c r="AF541" s="91"/>
      <c r="AG541" s="91"/>
      <c r="AH541" s="91"/>
      <c r="AI541" s="14"/>
      <c r="AJ541" s="48"/>
      <c r="AK541" s="48"/>
      <c r="AL541" s="141"/>
      <c r="AM541" s="85"/>
      <c r="AN541" s="85"/>
      <c r="AO541" s="85"/>
      <c r="AP541" s="131"/>
      <c r="AQ541" s="120"/>
    </row>
    <row r="542" spans="18:43">
      <c r="R542" s="91"/>
      <c r="S542" s="110"/>
      <c r="T542" s="110"/>
      <c r="U542" s="91"/>
      <c r="V542" s="91"/>
      <c r="W542" s="91"/>
      <c r="X542" s="91"/>
      <c r="Y542" s="91"/>
      <c r="Z542" s="91"/>
      <c r="AA542" s="91"/>
      <c r="AB542" s="91"/>
      <c r="AC542" s="91"/>
      <c r="AD542" s="91"/>
      <c r="AE542" s="91"/>
      <c r="AF542" s="91"/>
      <c r="AG542" s="91"/>
      <c r="AH542" s="91"/>
      <c r="AI542" s="14"/>
      <c r="AJ542" s="48"/>
      <c r="AK542" s="48"/>
      <c r="AL542" s="141"/>
      <c r="AM542" s="85"/>
      <c r="AN542" s="85"/>
      <c r="AO542" s="85"/>
      <c r="AP542" s="131"/>
      <c r="AQ542" s="120"/>
    </row>
    <row r="543" spans="18:43">
      <c r="R543" s="91"/>
      <c r="S543" s="110"/>
      <c r="T543" s="110"/>
      <c r="U543" s="91"/>
      <c r="V543" s="91"/>
      <c r="W543" s="91"/>
      <c r="X543" s="91"/>
      <c r="Y543" s="91"/>
      <c r="Z543" s="91"/>
      <c r="AA543" s="91"/>
      <c r="AB543" s="91"/>
      <c r="AC543" s="91"/>
      <c r="AD543" s="91"/>
      <c r="AE543" s="91"/>
      <c r="AF543" s="91"/>
      <c r="AG543" s="91"/>
      <c r="AH543" s="91"/>
      <c r="AI543" s="14"/>
      <c r="AJ543" s="48"/>
      <c r="AK543" s="48"/>
      <c r="AL543" s="141"/>
      <c r="AM543" s="85"/>
      <c r="AN543" s="85"/>
      <c r="AO543" s="85"/>
      <c r="AP543" s="131"/>
      <c r="AQ543" s="120"/>
    </row>
    <row r="544" spans="18:43">
      <c r="R544" s="91"/>
      <c r="S544" s="110"/>
      <c r="T544" s="110"/>
      <c r="U544" s="91"/>
      <c r="V544" s="91"/>
      <c r="W544" s="91"/>
      <c r="X544" s="91"/>
      <c r="Y544" s="91"/>
      <c r="Z544" s="91"/>
      <c r="AA544" s="91"/>
      <c r="AB544" s="91"/>
      <c r="AC544" s="91"/>
      <c r="AD544" s="91"/>
      <c r="AE544" s="91"/>
      <c r="AF544" s="91"/>
      <c r="AG544" s="91"/>
      <c r="AH544" s="91"/>
      <c r="AI544" s="14"/>
      <c r="AJ544" s="48"/>
      <c r="AK544" s="48"/>
      <c r="AL544" s="141"/>
      <c r="AM544" s="85"/>
      <c r="AN544" s="85"/>
      <c r="AO544" s="85"/>
      <c r="AP544" s="131"/>
      <c r="AQ544" s="120"/>
    </row>
    <row r="545" spans="18:43">
      <c r="R545" s="91"/>
      <c r="S545" s="110"/>
      <c r="T545" s="110"/>
      <c r="U545" s="91"/>
      <c r="V545" s="91"/>
      <c r="W545" s="91"/>
      <c r="X545" s="91"/>
      <c r="Y545" s="91"/>
      <c r="Z545" s="91"/>
      <c r="AA545" s="91"/>
      <c r="AB545" s="91"/>
      <c r="AC545" s="91"/>
      <c r="AD545" s="91"/>
      <c r="AE545" s="91"/>
      <c r="AF545" s="91"/>
      <c r="AG545" s="91"/>
      <c r="AH545" s="91"/>
      <c r="AI545" s="14"/>
      <c r="AJ545" s="48"/>
      <c r="AK545" s="48"/>
      <c r="AL545" s="141"/>
      <c r="AM545" s="85"/>
      <c r="AN545" s="85"/>
      <c r="AO545" s="85"/>
      <c r="AP545" s="131"/>
      <c r="AQ545" s="120"/>
    </row>
    <row r="546" spans="18:43">
      <c r="R546" s="91"/>
      <c r="S546" s="110"/>
      <c r="T546" s="110"/>
      <c r="U546" s="91"/>
      <c r="V546" s="91"/>
      <c r="W546" s="91"/>
      <c r="X546" s="91"/>
      <c r="Y546" s="91"/>
      <c r="Z546" s="91"/>
      <c r="AA546" s="91"/>
      <c r="AB546" s="91"/>
      <c r="AC546" s="91"/>
      <c r="AD546" s="91"/>
      <c r="AE546" s="91"/>
      <c r="AF546" s="91"/>
      <c r="AG546" s="91"/>
      <c r="AH546" s="91"/>
      <c r="AI546" s="14"/>
      <c r="AJ546" s="48"/>
      <c r="AK546" s="48"/>
      <c r="AL546" s="141"/>
      <c r="AM546" s="85"/>
      <c r="AN546" s="85"/>
      <c r="AO546" s="85"/>
      <c r="AP546" s="131"/>
      <c r="AQ546" s="120"/>
    </row>
    <row r="547" spans="18:43">
      <c r="R547" s="91"/>
      <c r="S547" s="110"/>
      <c r="T547" s="110"/>
      <c r="U547" s="91"/>
      <c r="V547" s="91"/>
      <c r="W547" s="91"/>
      <c r="X547" s="91"/>
      <c r="Y547" s="91"/>
      <c r="Z547" s="91"/>
      <c r="AA547" s="91"/>
      <c r="AB547" s="91"/>
      <c r="AC547" s="91"/>
      <c r="AD547" s="91"/>
      <c r="AE547" s="91"/>
      <c r="AF547" s="91"/>
      <c r="AG547" s="91"/>
      <c r="AH547" s="91"/>
      <c r="AI547" s="14"/>
      <c r="AJ547" s="48"/>
      <c r="AK547" s="48"/>
      <c r="AL547" s="141"/>
      <c r="AM547" s="85"/>
      <c r="AN547" s="85"/>
      <c r="AO547" s="85"/>
      <c r="AP547" s="131"/>
      <c r="AQ547" s="120"/>
    </row>
    <row r="548" spans="18:43">
      <c r="R548" s="91"/>
      <c r="S548" s="110"/>
      <c r="T548" s="110"/>
      <c r="U548" s="91"/>
      <c r="V548" s="91"/>
      <c r="W548" s="91"/>
      <c r="X548" s="91"/>
      <c r="Y548" s="91"/>
      <c r="Z548" s="91"/>
      <c r="AA548" s="91"/>
      <c r="AB548" s="91"/>
      <c r="AC548" s="91"/>
      <c r="AD548" s="91"/>
      <c r="AE548" s="91"/>
      <c r="AF548" s="91"/>
      <c r="AG548" s="91"/>
      <c r="AH548" s="91"/>
      <c r="AI548" s="14"/>
      <c r="AJ548" s="48"/>
      <c r="AK548" s="48"/>
      <c r="AL548" s="141"/>
      <c r="AM548" s="85"/>
      <c r="AN548" s="85"/>
      <c r="AO548" s="85"/>
      <c r="AP548" s="131"/>
      <c r="AQ548" s="120"/>
    </row>
    <row r="549" spans="18:43">
      <c r="R549" s="91"/>
      <c r="S549" s="110"/>
      <c r="T549" s="110"/>
      <c r="U549" s="91"/>
      <c r="V549" s="91"/>
      <c r="W549" s="91"/>
      <c r="X549" s="91"/>
      <c r="Y549" s="91"/>
      <c r="Z549" s="91"/>
      <c r="AA549" s="91"/>
      <c r="AB549" s="91"/>
      <c r="AC549" s="91"/>
      <c r="AD549" s="91"/>
      <c r="AE549" s="91"/>
      <c r="AF549" s="91"/>
      <c r="AG549" s="91"/>
      <c r="AH549" s="91"/>
      <c r="AI549" s="14"/>
      <c r="AJ549" s="48"/>
      <c r="AK549" s="48"/>
      <c r="AL549" s="141"/>
      <c r="AM549" s="85"/>
      <c r="AN549" s="85"/>
      <c r="AO549" s="85"/>
      <c r="AP549" s="131"/>
      <c r="AQ549" s="120"/>
    </row>
    <row r="550" spans="18:43">
      <c r="R550" s="91"/>
      <c r="S550" s="110"/>
      <c r="T550" s="110"/>
      <c r="U550" s="91"/>
      <c r="V550" s="91"/>
      <c r="W550" s="91"/>
      <c r="X550" s="91"/>
      <c r="Y550" s="91"/>
      <c r="Z550" s="91"/>
      <c r="AA550" s="91"/>
      <c r="AB550" s="91"/>
      <c r="AC550" s="91"/>
      <c r="AD550" s="91"/>
      <c r="AE550" s="91"/>
      <c r="AF550" s="91"/>
      <c r="AG550" s="91"/>
      <c r="AH550" s="91"/>
      <c r="AI550" s="14"/>
      <c r="AJ550" s="48"/>
      <c r="AK550" s="48"/>
      <c r="AL550" s="141"/>
      <c r="AM550" s="85"/>
      <c r="AN550" s="85"/>
      <c r="AO550" s="85"/>
      <c r="AP550" s="131"/>
      <c r="AQ550" s="120"/>
    </row>
    <row r="551" spans="18:43">
      <c r="R551" s="91"/>
      <c r="S551" s="110"/>
      <c r="T551" s="110"/>
      <c r="U551" s="91"/>
      <c r="V551" s="91"/>
      <c r="W551" s="91"/>
      <c r="X551" s="91"/>
      <c r="Y551" s="91"/>
      <c r="Z551" s="91"/>
      <c r="AA551" s="91"/>
      <c r="AB551" s="91"/>
      <c r="AC551" s="91"/>
      <c r="AD551" s="91"/>
      <c r="AE551" s="91"/>
      <c r="AF551" s="91"/>
      <c r="AG551" s="91"/>
      <c r="AH551" s="91"/>
      <c r="AI551" s="14"/>
      <c r="AJ551" s="48"/>
      <c r="AK551" s="48"/>
      <c r="AL551" s="141"/>
      <c r="AM551" s="85"/>
      <c r="AN551" s="85"/>
      <c r="AO551" s="85"/>
      <c r="AP551" s="131"/>
      <c r="AQ551" s="120"/>
    </row>
    <row r="552" spans="18:43">
      <c r="R552" s="91"/>
      <c r="S552" s="110"/>
      <c r="T552" s="110"/>
      <c r="U552" s="91"/>
      <c r="V552" s="91"/>
      <c r="W552" s="91"/>
      <c r="X552" s="91"/>
      <c r="Y552" s="91"/>
      <c r="Z552" s="91"/>
      <c r="AA552" s="91"/>
      <c r="AB552" s="91"/>
      <c r="AC552" s="91"/>
      <c r="AD552" s="91"/>
      <c r="AE552" s="91"/>
      <c r="AF552" s="91"/>
      <c r="AG552" s="91"/>
      <c r="AH552" s="91"/>
      <c r="AI552" s="14"/>
      <c r="AJ552" s="48"/>
      <c r="AK552" s="48"/>
      <c r="AL552" s="141"/>
      <c r="AM552" s="85"/>
      <c r="AN552" s="85"/>
      <c r="AO552" s="85"/>
      <c r="AP552" s="131"/>
      <c r="AQ552" s="120"/>
    </row>
    <row r="553" spans="18:43">
      <c r="R553" s="91"/>
      <c r="S553" s="110"/>
      <c r="T553" s="110"/>
      <c r="U553" s="91"/>
      <c r="V553" s="91"/>
      <c r="W553" s="91"/>
      <c r="X553" s="91"/>
      <c r="Y553" s="91"/>
      <c r="Z553" s="91"/>
      <c r="AA553" s="91"/>
      <c r="AB553" s="91"/>
      <c r="AC553" s="91"/>
      <c r="AD553" s="91"/>
      <c r="AE553" s="91"/>
      <c r="AF553" s="91"/>
      <c r="AG553" s="91"/>
      <c r="AH553" s="91"/>
      <c r="AI553" s="14"/>
      <c r="AJ553" s="48"/>
      <c r="AK553" s="48"/>
      <c r="AL553" s="141"/>
      <c r="AM553" s="85"/>
      <c r="AN553" s="85"/>
      <c r="AO553" s="85"/>
      <c r="AP553" s="131"/>
      <c r="AQ553" s="120"/>
    </row>
    <row r="554" spans="18:43">
      <c r="R554" s="91"/>
      <c r="S554" s="110"/>
      <c r="T554" s="110"/>
      <c r="U554" s="91"/>
      <c r="V554" s="91"/>
      <c r="W554" s="91"/>
      <c r="X554" s="91"/>
      <c r="Y554" s="91"/>
      <c r="Z554" s="91"/>
      <c r="AA554" s="91"/>
      <c r="AB554" s="91"/>
      <c r="AC554" s="91"/>
      <c r="AD554" s="91"/>
      <c r="AE554" s="91"/>
      <c r="AF554" s="91"/>
      <c r="AG554" s="91"/>
      <c r="AH554" s="91"/>
      <c r="AI554" s="14"/>
      <c r="AJ554" s="48"/>
      <c r="AK554" s="48"/>
      <c r="AL554" s="141"/>
      <c r="AM554" s="85"/>
      <c r="AN554" s="85"/>
      <c r="AO554" s="85"/>
      <c r="AP554" s="131"/>
      <c r="AQ554" s="120"/>
    </row>
    <row r="555" spans="18:43">
      <c r="R555" s="91"/>
      <c r="S555" s="110"/>
      <c r="T555" s="110"/>
      <c r="U555" s="91"/>
      <c r="V555" s="91"/>
      <c r="W555" s="91"/>
      <c r="X555" s="91"/>
      <c r="Y555" s="91"/>
      <c r="Z555" s="91"/>
      <c r="AA555" s="91"/>
      <c r="AB555" s="91"/>
      <c r="AC555" s="91"/>
      <c r="AD555" s="91"/>
      <c r="AE555" s="91"/>
      <c r="AF555" s="91"/>
      <c r="AG555" s="91"/>
      <c r="AH555" s="91"/>
      <c r="AI555" s="14"/>
      <c r="AJ555" s="48"/>
      <c r="AK555" s="48"/>
      <c r="AL555" s="141"/>
      <c r="AM555" s="85"/>
      <c r="AN555" s="85"/>
      <c r="AO555" s="85"/>
      <c r="AP555" s="131"/>
      <c r="AQ555" s="120"/>
    </row>
    <row r="556" spans="18:43">
      <c r="R556" s="91"/>
      <c r="S556" s="110"/>
      <c r="T556" s="110"/>
      <c r="U556" s="91"/>
      <c r="V556" s="91"/>
      <c r="W556" s="91"/>
      <c r="X556" s="91"/>
      <c r="Y556" s="91"/>
      <c r="Z556" s="91"/>
      <c r="AA556" s="91"/>
      <c r="AB556" s="91"/>
      <c r="AC556" s="91"/>
      <c r="AD556" s="91"/>
      <c r="AE556" s="91"/>
      <c r="AF556" s="91"/>
      <c r="AG556" s="91"/>
      <c r="AH556" s="91"/>
      <c r="AI556" s="14"/>
      <c r="AJ556" s="48"/>
      <c r="AK556" s="48"/>
      <c r="AL556" s="141"/>
      <c r="AM556" s="85"/>
      <c r="AN556" s="85"/>
      <c r="AO556" s="85"/>
      <c r="AP556" s="131"/>
      <c r="AQ556" s="120"/>
    </row>
    <row r="557" spans="18:43">
      <c r="R557" s="91"/>
      <c r="S557" s="110"/>
      <c r="T557" s="110"/>
      <c r="U557" s="91"/>
      <c r="V557" s="91"/>
      <c r="W557" s="91"/>
      <c r="X557" s="91"/>
      <c r="Y557" s="91"/>
      <c r="Z557" s="91"/>
      <c r="AA557" s="91"/>
      <c r="AB557" s="91"/>
      <c r="AC557" s="91"/>
      <c r="AD557" s="91"/>
      <c r="AE557" s="91"/>
      <c r="AF557" s="91"/>
      <c r="AG557" s="91"/>
      <c r="AH557" s="91"/>
      <c r="AI557" s="14"/>
      <c r="AJ557" s="48"/>
      <c r="AK557" s="48"/>
      <c r="AL557" s="141"/>
      <c r="AM557" s="85"/>
      <c r="AN557" s="85"/>
      <c r="AO557" s="85"/>
      <c r="AP557" s="131"/>
      <c r="AQ557" s="120"/>
    </row>
    <row r="558" spans="18:43">
      <c r="R558" s="91"/>
      <c r="S558" s="110"/>
      <c r="T558" s="110"/>
      <c r="U558" s="91"/>
      <c r="V558" s="91"/>
      <c r="W558" s="91"/>
      <c r="X558" s="91"/>
      <c r="Y558" s="91"/>
      <c r="Z558" s="91"/>
      <c r="AA558" s="91"/>
      <c r="AB558" s="91"/>
      <c r="AC558" s="91"/>
      <c r="AD558" s="91"/>
      <c r="AE558" s="91"/>
      <c r="AF558" s="91"/>
      <c r="AG558" s="91"/>
      <c r="AH558" s="91"/>
      <c r="AI558" s="14"/>
      <c r="AJ558" s="48"/>
      <c r="AK558" s="48"/>
      <c r="AL558" s="141"/>
      <c r="AM558" s="85"/>
      <c r="AN558" s="85"/>
      <c r="AO558" s="85"/>
      <c r="AP558" s="131"/>
      <c r="AQ558" s="120"/>
    </row>
    <row r="559" spans="18:43">
      <c r="R559" s="91"/>
      <c r="S559" s="110"/>
      <c r="T559" s="110"/>
      <c r="U559" s="91"/>
      <c r="V559" s="91"/>
      <c r="W559" s="91"/>
      <c r="X559" s="91"/>
      <c r="Y559" s="91"/>
      <c r="Z559" s="91"/>
      <c r="AA559" s="91"/>
      <c r="AB559" s="91"/>
      <c r="AC559" s="91"/>
      <c r="AD559" s="91"/>
      <c r="AE559" s="91"/>
      <c r="AF559" s="91"/>
      <c r="AG559" s="91"/>
      <c r="AH559" s="91"/>
      <c r="AI559" s="14"/>
      <c r="AJ559" s="48"/>
      <c r="AK559" s="48"/>
      <c r="AL559" s="141"/>
      <c r="AM559" s="85"/>
      <c r="AN559" s="85"/>
      <c r="AO559" s="85"/>
      <c r="AP559" s="131"/>
      <c r="AQ559" s="120"/>
    </row>
    <row r="560" spans="18:43">
      <c r="R560" s="91"/>
      <c r="S560" s="110"/>
      <c r="T560" s="110"/>
      <c r="U560" s="91"/>
      <c r="V560" s="91"/>
      <c r="W560" s="91"/>
      <c r="X560" s="91"/>
      <c r="Y560" s="91"/>
      <c r="Z560" s="91"/>
      <c r="AA560" s="91"/>
      <c r="AB560" s="91"/>
      <c r="AC560" s="91"/>
      <c r="AD560" s="91"/>
      <c r="AE560" s="91"/>
      <c r="AF560" s="91"/>
      <c r="AG560" s="91"/>
      <c r="AH560" s="91"/>
      <c r="AI560" s="14"/>
      <c r="AJ560" s="48"/>
      <c r="AK560" s="48"/>
      <c r="AL560" s="141"/>
      <c r="AM560" s="85"/>
      <c r="AN560" s="85"/>
      <c r="AO560" s="85"/>
      <c r="AP560" s="131"/>
      <c r="AQ560" s="120"/>
    </row>
    <row r="561" spans="18:43">
      <c r="R561" s="91"/>
      <c r="S561" s="110"/>
      <c r="T561" s="110"/>
      <c r="U561" s="91"/>
      <c r="V561" s="91"/>
      <c r="W561" s="91"/>
      <c r="X561" s="91"/>
      <c r="Y561" s="91"/>
      <c r="Z561" s="91"/>
      <c r="AA561" s="91"/>
      <c r="AB561" s="91"/>
      <c r="AC561" s="91"/>
      <c r="AD561" s="91"/>
      <c r="AE561" s="91"/>
      <c r="AF561" s="91"/>
      <c r="AG561" s="91"/>
      <c r="AH561" s="91"/>
      <c r="AI561" s="14"/>
      <c r="AJ561" s="48"/>
      <c r="AK561" s="48"/>
      <c r="AL561" s="141"/>
      <c r="AM561" s="85"/>
      <c r="AN561" s="85"/>
      <c r="AO561" s="85"/>
      <c r="AP561" s="131"/>
      <c r="AQ561" s="120"/>
    </row>
    <row r="562" spans="18:43">
      <c r="R562" s="91"/>
      <c r="S562" s="110"/>
      <c r="T562" s="110"/>
      <c r="U562" s="91"/>
      <c r="V562" s="91"/>
      <c r="W562" s="91"/>
      <c r="X562" s="91"/>
      <c r="Y562" s="91"/>
      <c r="Z562" s="91"/>
      <c r="AA562" s="91"/>
      <c r="AB562" s="91"/>
      <c r="AC562" s="91"/>
      <c r="AD562" s="91"/>
      <c r="AE562" s="91"/>
      <c r="AF562" s="91"/>
      <c r="AG562" s="91"/>
      <c r="AH562" s="91"/>
      <c r="AI562" s="14"/>
      <c r="AJ562" s="48"/>
      <c r="AK562" s="48"/>
      <c r="AL562" s="141"/>
      <c r="AM562" s="85"/>
      <c r="AN562" s="85"/>
      <c r="AO562" s="85"/>
      <c r="AP562" s="131"/>
      <c r="AQ562" s="120"/>
    </row>
    <row r="563" spans="18:43">
      <c r="R563" s="91"/>
      <c r="S563" s="110"/>
      <c r="T563" s="110"/>
      <c r="U563" s="91"/>
      <c r="V563" s="91"/>
      <c r="W563" s="91"/>
      <c r="X563" s="91"/>
      <c r="Y563" s="91"/>
      <c r="Z563" s="91"/>
      <c r="AA563" s="91"/>
      <c r="AB563" s="91"/>
      <c r="AC563" s="91"/>
      <c r="AD563" s="91"/>
      <c r="AE563" s="91"/>
      <c r="AF563" s="91"/>
      <c r="AG563" s="91"/>
      <c r="AH563" s="91"/>
      <c r="AI563" s="14"/>
      <c r="AJ563" s="48"/>
      <c r="AK563" s="48"/>
      <c r="AL563" s="141"/>
      <c r="AM563" s="85"/>
      <c r="AN563" s="85"/>
      <c r="AO563" s="85"/>
      <c r="AP563" s="131"/>
      <c r="AQ563" s="120"/>
    </row>
    <row r="564" spans="18:43">
      <c r="R564" s="91"/>
      <c r="S564" s="110"/>
      <c r="T564" s="110"/>
      <c r="U564" s="91"/>
      <c r="V564" s="91"/>
      <c r="W564" s="91"/>
      <c r="X564" s="91"/>
      <c r="Y564" s="91"/>
      <c r="Z564" s="91"/>
      <c r="AA564" s="91"/>
      <c r="AB564" s="91"/>
      <c r="AC564" s="91"/>
      <c r="AD564" s="91"/>
      <c r="AE564" s="91"/>
      <c r="AF564" s="91"/>
      <c r="AG564" s="91"/>
      <c r="AH564" s="91"/>
      <c r="AI564" s="14"/>
      <c r="AJ564" s="48"/>
      <c r="AK564" s="48"/>
      <c r="AL564" s="141"/>
      <c r="AM564" s="85"/>
      <c r="AN564" s="85"/>
      <c r="AO564" s="85"/>
      <c r="AP564" s="131"/>
      <c r="AQ564" s="120"/>
    </row>
    <row r="565" spans="18:43">
      <c r="R565" s="91"/>
      <c r="S565" s="110"/>
      <c r="T565" s="110"/>
      <c r="U565" s="91"/>
      <c r="V565" s="91"/>
      <c r="W565" s="91"/>
      <c r="X565" s="91"/>
      <c r="Y565" s="91"/>
      <c r="Z565" s="91"/>
      <c r="AA565" s="91"/>
      <c r="AB565" s="91"/>
      <c r="AC565" s="91"/>
      <c r="AD565" s="91"/>
      <c r="AE565" s="91"/>
      <c r="AF565" s="91"/>
      <c r="AG565" s="91"/>
      <c r="AH565" s="91"/>
      <c r="AI565" s="14"/>
      <c r="AJ565" s="48"/>
      <c r="AK565" s="48"/>
      <c r="AL565" s="141"/>
      <c r="AM565" s="85"/>
      <c r="AN565" s="85"/>
      <c r="AO565" s="85"/>
      <c r="AP565" s="131"/>
      <c r="AQ565" s="120"/>
    </row>
    <row r="566" spans="18:43">
      <c r="R566" s="91"/>
      <c r="S566" s="110"/>
      <c r="T566" s="110"/>
      <c r="U566" s="91"/>
      <c r="V566" s="91"/>
      <c r="W566" s="91"/>
      <c r="X566" s="91"/>
      <c r="Y566" s="91"/>
      <c r="Z566" s="91"/>
      <c r="AA566" s="91"/>
      <c r="AB566" s="91"/>
      <c r="AC566" s="91"/>
      <c r="AD566" s="91"/>
      <c r="AE566" s="91"/>
      <c r="AF566" s="91"/>
      <c r="AG566" s="91"/>
      <c r="AH566" s="91"/>
      <c r="AI566" s="14"/>
      <c r="AJ566" s="48"/>
      <c r="AK566" s="48"/>
      <c r="AL566" s="141"/>
      <c r="AM566" s="85"/>
      <c r="AN566" s="85"/>
      <c r="AO566" s="85"/>
      <c r="AP566" s="131"/>
      <c r="AQ566" s="120"/>
    </row>
    <row r="567" spans="18:43">
      <c r="R567" s="91"/>
      <c r="S567" s="110"/>
      <c r="T567" s="110"/>
      <c r="U567" s="91"/>
      <c r="V567" s="91"/>
      <c r="W567" s="91"/>
      <c r="X567" s="91"/>
      <c r="Y567" s="91"/>
      <c r="Z567" s="91"/>
      <c r="AA567" s="91"/>
      <c r="AB567" s="91"/>
      <c r="AC567" s="91"/>
      <c r="AD567" s="91"/>
      <c r="AE567" s="91"/>
      <c r="AF567" s="91"/>
      <c r="AG567" s="91"/>
      <c r="AH567" s="91"/>
      <c r="AI567" s="14"/>
      <c r="AJ567" s="48"/>
      <c r="AK567" s="48"/>
      <c r="AL567" s="141"/>
      <c r="AM567" s="85"/>
      <c r="AN567" s="85"/>
      <c r="AO567" s="85"/>
      <c r="AP567" s="131"/>
      <c r="AQ567" s="120"/>
    </row>
    <row r="568" spans="18:43">
      <c r="R568" s="91"/>
      <c r="S568" s="110"/>
      <c r="T568" s="110"/>
      <c r="U568" s="91"/>
      <c r="V568" s="91"/>
      <c r="W568" s="91"/>
      <c r="X568" s="91"/>
      <c r="Y568" s="91"/>
      <c r="Z568" s="91"/>
      <c r="AA568" s="91"/>
      <c r="AB568" s="91"/>
      <c r="AC568" s="91"/>
      <c r="AD568" s="91"/>
      <c r="AE568" s="91"/>
      <c r="AF568" s="91"/>
      <c r="AG568" s="91"/>
      <c r="AH568" s="91"/>
      <c r="AI568" s="14"/>
      <c r="AJ568" s="48"/>
      <c r="AK568" s="48"/>
      <c r="AL568" s="141"/>
      <c r="AM568" s="85"/>
      <c r="AN568" s="85"/>
      <c r="AO568" s="85"/>
      <c r="AP568" s="131"/>
      <c r="AQ568" s="120"/>
    </row>
    <row r="569" spans="18:43">
      <c r="R569" s="91"/>
      <c r="S569" s="110"/>
      <c r="T569" s="110"/>
      <c r="U569" s="91"/>
      <c r="V569" s="91"/>
      <c r="W569" s="91"/>
      <c r="X569" s="91"/>
      <c r="Y569" s="91"/>
      <c r="Z569" s="91"/>
      <c r="AA569" s="91"/>
      <c r="AB569" s="91"/>
      <c r="AC569" s="91"/>
      <c r="AD569" s="91"/>
      <c r="AE569" s="91"/>
      <c r="AF569" s="91"/>
      <c r="AG569" s="91"/>
      <c r="AH569" s="91"/>
      <c r="AI569" s="14"/>
      <c r="AJ569" s="48"/>
      <c r="AK569" s="48"/>
      <c r="AL569" s="141"/>
      <c r="AM569" s="85"/>
      <c r="AN569" s="85"/>
      <c r="AO569" s="85"/>
      <c r="AP569" s="131"/>
      <c r="AQ569" s="120"/>
    </row>
    <row r="570" spans="18:43">
      <c r="R570" s="91"/>
      <c r="S570" s="110"/>
      <c r="T570" s="110"/>
      <c r="U570" s="91"/>
      <c r="V570" s="91"/>
      <c r="W570" s="91"/>
      <c r="X570" s="91"/>
      <c r="Y570" s="91"/>
      <c r="Z570" s="91"/>
      <c r="AA570" s="91"/>
      <c r="AB570" s="91"/>
      <c r="AC570" s="91"/>
      <c r="AD570" s="91"/>
      <c r="AE570" s="91"/>
      <c r="AF570" s="91"/>
      <c r="AG570" s="91"/>
      <c r="AH570" s="91"/>
      <c r="AI570" s="14"/>
      <c r="AJ570" s="48"/>
      <c r="AK570" s="48"/>
      <c r="AL570" s="141"/>
      <c r="AM570" s="85"/>
      <c r="AN570" s="85"/>
      <c r="AO570" s="85"/>
      <c r="AP570" s="131"/>
      <c r="AQ570" s="120"/>
    </row>
    <row r="571" spans="18:43">
      <c r="R571" s="91"/>
      <c r="S571" s="110"/>
      <c r="T571" s="110"/>
      <c r="U571" s="91"/>
      <c r="V571" s="91"/>
      <c r="W571" s="91"/>
      <c r="X571" s="91"/>
      <c r="Y571" s="91"/>
      <c r="Z571" s="91"/>
      <c r="AA571" s="91"/>
      <c r="AB571" s="91"/>
      <c r="AC571" s="91"/>
      <c r="AD571" s="91"/>
      <c r="AE571" s="91"/>
      <c r="AF571" s="91"/>
      <c r="AG571" s="91"/>
      <c r="AH571" s="91"/>
      <c r="AI571" s="14"/>
      <c r="AJ571" s="48"/>
      <c r="AK571" s="48"/>
      <c r="AL571" s="141"/>
      <c r="AM571" s="85"/>
      <c r="AN571" s="85"/>
      <c r="AO571" s="85"/>
      <c r="AP571" s="131"/>
      <c r="AQ571" s="120"/>
    </row>
    <row r="572" spans="18:43">
      <c r="R572" s="91"/>
      <c r="S572" s="110"/>
      <c r="T572" s="110"/>
      <c r="U572" s="91"/>
      <c r="V572" s="91"/>
      <c r="W572" s="91"/>
      <c r="X572" s="91"/>
      <c r="Y572" s="91"/>
      <c r="Z572" s="91"/>
      <c r="AA572" s="91"/>
      <c r="AB572" s="91"/>
      <c r="AC572" s="91"/>
      <c r="AD572" s="91"/>
      <c r="AE572" s="91"/>
      <c r="AF572" s="91"/>
      <c r="AG572" s="91"/>
      <c r="AH572" s="91"/>
      <c r="AI572" s="14"/>
      <c r="AJ572" s="48"/>
      <c r="AK572" s="48"/>
      <c r="AL572" s="141"/>
      <c r="AM572" s="85"/>
      <c r="AN572" s="85"/>
      <c r="AO572" s="85"/>
      <c r="AP572" s="131"/>
      <c r="AQ572" s="120"/>
    </row>
    <row r="573" spans="18:43">
      <c r="R573" s="91"/>
      <c r="S573" s="110"/>
      <c r="T573" s="110"/>
      <c r="U573" s="91"/>
      <c r="V573" s="91"/>
      <c r="W573" s="91"/>
      <c r="X573" s="91"/>
      <c r="Y573" s="91"/>
      <c r="Z573" s="91"/>
      <c r="AA573" s="91"/>
      <c r="AB573" s="91"/>
      <c r="AC573" s="91"/>
      <c r="AD573" s="91"/>
      <c r="AE573" s="91"/>
      <c r="AF573" s="91"/>
      <c r="AG573" s="91"/>
      <c r="AH573" s="91"/>
      <c r="AI573" s="14"/>
      <c r="AJ573" s="48"/>
      <c r="AK573" s="48"/>
      <c r="AL573" s="141"/>
      <c r="AM573" s="85"/>
      <c r="AN573" s="85"/>
      <c r="AO573" s="85"/>
      <c r="AP573" s="131"/>
      <c r="AQ573" s="120"/>
    </row>
    <row r="574" spans="18:43">
      <c r="R574" s="91"/>
      <c r="S574" s="110"/>
      <c r="T574" s="110"/>
      <c r="U574" s="91"/>
      <c r="V574" s="91"/>
      <c r="W574" s="91"/>
      <c r="X574" s="91"/>
      <c r="Y574" s="91"/>
      <c r="Z574" s="91"/>
      <c r="AA574" s="91"/>
      <c r="AB574" s="91"/>
      <c r="AC574" s="91"/>
      <c r="AD574" s="91"/>
      <c r="AE574" s="91"/>
      <c r="AF574" s="91"/>
      <c r="AG574" s="91"/>
      <c r="AH574" s="91"/>
      <c r="AI574" s="14"/>
      <c r="AJ574" s="48"/>
      <c r="AK574" s="48"/>
      <c r="AL574" s="141"/>
      <c r="AM574" s="85"/>
      <c r="AN574" s="85"/>
      <c r="AO574" s="85"/>
      <c r="AP574" s="131"/>
      <c r="AQ574" s="120"/>
    </row>
    <row r="575" spans="18:43">
      <c r="R575" s="91"/>
      <c r="S575" s="110"/>
      <c r="T575" s="110"/>
      <c r="U575" s="91"/>
      <c r="V575" s="91"/>
      <c r="W575" s="91"/>
      <c r="X575" s="91"/>
      <c r="Y575" s="91"/>
      <c r="Z575" s="91"/>
      <c r="AA575" s="91"/>
      <c r="AB575" s="91"/>
      <c r="AC575" s="91"/>
      <c r="AD575" s="91"/>
      <c r="AE575" s="91"/>
      <c r="AF575" s="91"/>
      <c r="AG575" s="91"/>
      <c r="AH575" s="91"/>
      <c r="AI575" s="14"/>
      <c r="AJ575" s="48"/>
      <c r="AK575" s="48"/>
      <c r="AL575" s="141"/>
      <c r="AM575" s="85"/>
      <c r="AN575" s="85"/>
      <c r="AO575" s="85"/>
      <c r="AP575" s="131"/>
      <c r="AQ575" s="120"/>
    </row>
    <row r="576" spans="18:43">
      <c r="R576" s="91"/>
      <c r="S576" s="110"/>
      <c r="T576" s="110"/>
      <c r="U576" s="91"/>
      <c r="V576" s="91"/>
      <c r="W576" s="91"/>
      <c r="X576" s="91"/>
      <c r="Y576" s="91"/>
      <c r="Z576" s="91"/>
      <c r="AA576" s="91"/>
      <c r="AB576" s="91"/>
      <c r="AC576" s="91"/>
      <c r="AD576" s="91"/>
      <c r="AE576" s="91"/>
      <c r="AF576" s="91"/>
      <c r="AG576" s="91"/>
      <c r="AH576" s="91"/>
      <c r="AI576" s="14"/>
      <c r="AJ576" s="48"/>
      <c r="AK576" s="48"/>
      <c r="AL576" s="141"/>
      <c r="AM576" s="85"/>
      <c r="AN576" s="85"/>
      <c r="AO576" s="85"/>
      <c r="AP576" s="131"/>
      <c r="AQ576" s="120"/>
    </row>
    <row r="577" spans="18:43">
      <c r="R577" s="91"/>
      <c r="S577" s="110"/>
      <c r="T577" s="110"/>
      <c r="U577" s="91"/>
      <c r="V577" s="91"/>
      <c r="W577" s="91"/>
      <c r="X577" s="91"/>
      <c r="Y577" s="91"/>
      <c r="Z577" s="91"/>
      <c r="AA577" s="91"/>
      <c r="AB577" s="91"/>
      <c r="AC577" s="91"/>
      <c r="AD577" s="91"/>
      <c r="AE577" s="91"/>
      <c r="AF577" s="91"/>
      <c r="AG577" s="91"/>
      <c r="AH577" s="91"/>
      <c r="AI577" s="14"/>
      <c r="AJ577" s="48"/>
      <c r="AK577" s="48"/>
      <c r="AL577" s="141"/>
      <c r="AM577" s="85"/>
      <c r="AN577" s="85"/>
      <c r="AO577" s="85"/>
      <c r="AP577" s="131"/>
      <c r="AQ577" s="120"/>
    </row>
    <row r="578" spans="18:43">
      <c r="R578" s="91"/>
      <c r="S578" s="110"/>
      <c r="T578" s="110"/>
      <c r="U578" s="91"/>
      <c r="V578" s="91"/>
      <c r="W578" s="91"/>
      <c r="X578" s="91"/>
      <c r="Y578" s="91"/>
      <c r="Z578" s="91"/>
      <c r="AA578" s="91"/>
      <c r="AB578" s="91"/>
      <c r="AC578" s="91"/>
      <c r="AD578" s="91"/>
      <c r="AE578" s="91"/>
      <c r="AF578" s="91"/>
      <c r="AG578" s="91"/>
      <c r="AH578" s="91"/>
      <c r="AI578" s="14"/>
      <c r="AJ578" s="48"/>
      <c r="AK578" s="48"/>
      <c r="AL578" s="141"/>
      <c r="AM578" s="85"/>
      <c r="AN578" s="85"/>
      <c r="AO578" s="85"/>
      <c r="AP578" s="131"/>
      <c r="AQ578" s="120"/>
    </row>
    <row r="579" spans="18:43">
      <c r="R579" s="91"/>
      <c r="S579" s="110"/>
      <c r="T579" s="110"/>
      <c r="U579" s="91"/>
      <c r="V579" s="91"/>
      <c r="W579" s="91"/>
      <c r="X579" s="91"/>
      <c r="Y579" s="91"/>
      <c r="Z579" s="91"/>
      <c r="AA579" s="91"/>
      <c r="AB579" s="91"/>
      <c r="AC579" s="91"/>
      <c r="AD579" s="91"/>
      <c r="AE579" s="91"/>
      <c r="AF579" s="91"/>
      <c r="AG579" s="91"/>
      <c r="AH579" s="91"/>
      <c r="AI579" s="14"/>
      <c r="AJ579" s="48"/>
      <c r="AK579" s="48"/>
      <c r="AL579" s="141"/>
      <c r="AM579" s="85"/>
      <c r="AN579" s="85"/>
      <c r="AO579" s="85"/>
      <c r="AP579" s="131"/>
      <c r="AQ579" s="120"/>
    </row>
    <row r="580" spans="18:43">
      <c r="R580" s="91"/>
      <c r="S580" s="110"/>
      <c r="T580" s="110"/>
      <c r="U580" s="91"/>
      <c r="V580" s="91"/>
      <c r="W580" s="91"/>
      <c r="X580" s="91"/>
      <c r="Y580" s="91"/>
      <c r="Z580" s="91"/>
      <c r="AA580" s="91"/>
      <c r="AB580" s="91"/>
      <c r="AC580" s="91"/>
      <c r="AD580" s="91"/>
      <c r="AE580" s="91"/>
      <c r="AF580" s="91"/>
      <c r="AG580" s="91"/>
      <c r="AH580" s="91"/>
      <c r="AI580" s="14"/>
      <c r="AJ580" s="48"/>
      <c r="AK580" s="48"/>
      <c r="AL580" s="141"/>
      <c r="AM580" s="85"/>
      <c r="AN580" s="85"/>
      <c r="AO580" s="85"/>
      <c r="AP580" s="131"/>
      <c r="AQ580" s="120"/>
    </row>
    <row r="581" spans="18:43">
      <c r="R581" s="91"/>
      <c r="S581" s="110"/>
      <c r="T581" s="110"/>
      <c r="U581" s="91"/>
      <c r="V581" s="91"/>
      <c r="W581" s="91"/>
      <c r="X581" s="91"/>
      <c r="Y581" s="91"/>
      <c r="Z581" s="91"/>
      <c r="AA581" s="91"/>
      <c r="AB581" s="91"/>
      <c r="AC581" s="91"/>
      <c r="AD581" s="91"/>
      <c r="AE581" s="91"/>
      <c r="AF581" s="91"/>
      <c r="AG581" s="91"/>
      <c r="AH581" s="91"/>
      <c r="AI581" s="14"/>
      <c r="AJ581" s="48"/>
      <c r="AK581" s="48"/>
      <c r="AL581" s="141"/>
      <c r="AM581" s="85"/>
      <c r="AN581" s="85"/>
      <c r="AO581" s="85"/>
      <c r="AP581" s="131"/>
      <c r="AQ581" s="120"/>
    </row>
    <row r="582" spans="18:43">
      <c r="R582" s="91"/>
      <c r="S582" s="110"/>
      <c r="T582" s="110"/>
      <c r="U582" s="91"/>
      <c r="V582" s="91"/>
      <c r="W582" s="91"/>
      <c r="X582" s="91"/>
      <c r="Y582" s="91"/>
      <c r="Z582" s="91"/>
      <c r="AA582" s="91"/>
      <c r="AB582" s="91"/>
      <c r="AC582" s="91"/>
      <c r="AD582" s="91"/>
      <c r="AE582" s="91"/>
      <c r="AF582" s="91"/>
      <c r="AG582" s="91"/>
      <c r="AH582" s="91"/>
      <c r="AI582" s="14"/>
      <c r="AJ582" s="48"/>
      <c r="AK582" s="48"/>
      <c r="AL582" s="141"/>
      <c r="AM582" s="85"/>
      <c r="AN582" s="85"/>
      <c r="AO582" s="85"/>
      <c r="AP582" s="131"/>
      <c r="AQ582" s="120"/>
    </row>
    <row r="583" spans="18:43">
      <c r="R583" s="91"/>
      <c r="S583" s="110"/>
      <c r="T583" s="110"/>
      <c r="U583" s="91"/>
      <c r="V583" s="91"/>
      <c r="W583" s="91"/>
      <c r="X583" s="91"/>
      <c r="Y583" s="91"/>
      <c r="Z583" s="91"/>
      <c r="AA583" s="91"/>
      <c r="AB583" s="91"/>
      <c r="AC583" s="91"/>
      <c r="AD583" s="91"/>
      <c r="AE583" s="91"/>
      <c r="AF583" s="91"/>
      <c r="AG583" s="91"/>
      <c r="AH583" s="91"/>
      <c r="AI583" s="14"/>
      <c r="AJ583" s="48"/>
      <c r="AK583" s="48"/>
      <c r="AL583" s="141"/>
      <c r="AM583" s="85"/>
      <c r="AN583" s="85"/>
      <c r="AO583" s="85"/>
      <c r="AP583" s="131"/>
      <c r="AQ583" s="120"/>
    </row>
    <row r="584" spans="18:43">
      <c r="R584" s="91"/>
      <c r="S584" s="110"/>
      <c r="T584" s="110"/>
      <c r="U584" s="91"/>
      <c r="V584" s="91"/>
      <c r="W584" s="91"/>
      <c r="X584" s="91"/>
      <c r="Y584" s="91"/>
      <c r="Z584" s="91"/>
      <c r="AA584" s="91"/>
      <c r="AB584" s="91"/>
      <c r="AC584" s="91"/>
      <c r="AD584" s="91"/>
      <c r="AE584" s="91"/>
      <c r="AF584" s="91"/>
      <c r="AG584" s="91"/>
      <c r="AH584" s="91"/>
      <c r="AI584" s="14"/>
      <c r="AJ584" s="48"/>
      <c r="AK584" s="48"/>
      <c r="AL584" s="141"/>
      <c r="AM584" s="85"/>
      <c r="AN584" s="85"/>
      <c r="AO584" s="85"/>
      <c r="AP584" s="131"/>
      <c r="AQ584" s="120"/>
    </row>
    <row r="585" spans="18:43">
      <c r="R585" s="91"/>
      <c r="S585" s="110"/>
      <c r="T585" s="110"/>
      <c r="U585" s="91"/>
      <c r="V585" s="91"/>
      <c r="W585" s="91"/>
      <c r="X585" s="91"/>
      <c r="Y585" s="91"/>
      <c r="Z585" s="91"/>
      <c r="AA585" s="91"/>
      <c r="AB585" s="91"/>
      <c r="AC585" s="91"/>
      <c r="AD585" s="91"/>
      <c r="AE585" s="91"/>
      <c r="AF585" s="91"/>
      <c r="AG585" s="91"/>
      <c r="AH585" s="91"/>
      <c r="AI585" s="14"/>
      <c r="AJ585" s="48"/>
      <c r="AK585" s="48"/>
      <c r="AL585" s="141"/>
      <c r="AM585" s="85"/>
      <c r="AN585" s="85"/>
      <c r="AO585" s="85"/>
      <c r="AP585" s="131"/>
      <c r="AQ585" s="120"/>
    </row>
    <row r="586" spans="18:43">
      <c r="R586" s="91"/>
      <c r="S586" s="110"/>
      <c r="T586" s="110"/>
      <c r="U586" s="91"/>
      <c r="V586" s="91"/>
      <c r="W586" s="91"/>
      <c r="X586" s="91"/>
      <c r="Y586" s="91"/>
      <c r="Z586" s="91"/>
      <c r="AA586" s="91"/>
      <c r="AB586" s="91"/>
      <c r="AC586" s="91"/>
      <c r="AD586" s="91"/>
      <c r="AE586" s="91"/>
      <c r="AF586" s="91"/>
      <c r="AG586" s="91"/>
      <c r="AH586" s="91"/>
      <c r="AI586" s="14"/>
      <c r="AJ586" s="48"/>
      <c r="AK586" s="48"/>
      <c r="AL586" s="141"/>
      <c r="AM586" s="85"/>
      <c r="AN586" s="85"/>
      <c r="AO586" s="85"/>
      <c r="AP586" s="131"/>
      <c r="AQ586" s="120"/>
    </row>
    <row r="587" spans="18:43">
      <c r="R587" s="91"/>
      <c r="S587" s="110"/>
      <c r="T587" s="110"/>
      <c r="U587" s="91"/>
      <c r="V587" s="91"/>
      <c r="W587" s="91"/>
      <c r="X587" s="91"/>
      <c r="Y587" s="91"/>
      <c r="Z587" s="91"/>
      <c r="AA587" s="91"/>
      <c r="AB587" s="91"/>
      <c r="AC587" s="91"/>
      <c r="AD587" s="91"/>
      <c r="AE587" s="91"/>
      <c r="AF587" s="91"/>
      <c r="AG587" s="91"/>
      <c r="AH587" s="91"/>
      <c r="AI587" s="14"/>
      <c r="AJ587" s="48"/>
      <c r="AK587" s="48"/>
      <c r="AL587" s="141"/>
      <c r="AM587" s="85"/>
      <c r="AN587" s="85"/>
      <c r="AO587" s="85"/>
      <c r="AP587" s="131"/>
      <c r="AQ587" s="120"/>
    </row>
    <row r="588" spans="18:43">
      <c r="R588" s="91"/>
      <c r="S588" s="110"/>
      <c r="T588" s="110"/>
      <c r="U588" s="91"/>
      <c r="V588" s="91"/>
      <c r="W588" s="91"/>
      <c r="X588" s="91"/>
      <c r="Y588" s="91"/>
      <c r="Z588" s="91"/>
      <c r="AA588" s="91"/>
      <c r="AB588" s="91"/>
      <c r="AC588" s="91"/>
      <c r="AD588" s="91"/>
      <c r="AE588" s="91"/>
      <c r="AF588" s="91"/>
      <c r="AG588" s="91"/>
      <c r="AH588" s="91"/>
      <c r="AI588" s="14"/>
      <c r="AJ588" s="48"/>
      <c r="AK588" s="48"/>
      <c r="AL588" s="141"/>
      <c r="AM588" s="85"/>
      <c r="AN588" s="85"/>
      <c r="AO588" s="85"/>
      <c r="AP588" s="131"/>
      <c r="AQ588" s="120"/>
    </row>
    <row r="589" spans="18:43">
      <c r="R589" s="91"/>
      <c r="S589" s="110"/>
      <c r="T589" s="110"/>
      <c r="U589" s="91"/>
      <c r="V589" s="91"/>
      <c r="W589" s="91"/>
      <c r="X589" s="91"/>
      <c r="Y589" s="91"/>
      <c r="Z589" s="91"/>
      <c r="AA589" s="91"/>
      <c r="AB589" s="91"/>
      <c r="AC589" s="91"/>
      <c r="AD589" s="91"/>
      <c r="AE589" s="91"/>
      <c r="AF589" s="91"/>
      <c r="AG589" s="91"/>
      <c r="AH589" s="91"/>
      <c r="AI589" s="14"/>
      <c r="AJ589" s="48"/>
      <c r="AK589" s="48"/>
      <c r="AL589" s="141"/>
      <c r="AM589" s="85"/>
      <c r="AN589" s="85"/>
      <c r="AO589" s="85"/>
      <c r="AP589" s="131"/>
      <c r="AQ589" s="120"/>
    </row>
    <row r="590" spans="18:43">
      <c r="R590" s="91"/>
      <c r="S590" s="110"/>
      <c r="T590" s="110"/>
      <c r="U590" s="91"/>
      <c r="V590" s="91"/>
      <c r="W590" s="91"/>
      <c r="X590" s="91"/>
      <c r="Y590" s="91"/>
      <c r="Z590" s="91"/>
      <c r="AA590" s="91"/>
      <c r="AB590" s="91"/>
      <c r="AC590" s="91"/>
      <c r="AD590" s="91"/>
      <c r="AE590" s="91"/>
      <c r="AF590" s="91"/>
      <c r="AG590" s="91"/>
      <c r="AH590" s="91"/>
      <c r="AI590" s="14"/>
      <c r="AJ590" s="48"/>
      <c r="AK590" s="48"/>
      <c r="AL590" s="141"/>
      <c r="AM590" s="85"/>
      <c r="AN590" s="85"/>
      <c r="AO590" s="85"/>
      <c r="AP590" s="131"/>
      <c r="AQ590" s="120"/>
    </row>
    <row r="591" spans="18:43">
      <c r="R591" s="91"/>
      <c r="S591" s="110"/>
      <c r="T591" s="110"/>
      <c r="U591" s="91"/>
      <c r="V591" s="91"/>
      <c r="W591" s="91"/>
      <c r="X591" s="91"/>
      <c r="Y591" s="91"/>
      <c r="Z591" s="91"/>
      <c r="AA591" s="91"/>
      <c r="AB591" s="91"/>
      <c r="AC591" s="91"/>
      <c r="AD591" s="91"/>
      <c r="AE591" s="91"/>
      <c r="AF591" s="91"/>
      <c r="AG591" s="91"/>
      <c r="AH591" s="91"/>
      <c r="AI591" s="14"/>
      <c r="AJ591" s="48"/>
      <c r="AK591" s="48"/>
      <c r="AL591" s="141"/>
      <c r="AM591" s="85"/>
      <c r="AN591" s="85"/>
      <c r="AO591" s="85"/>
      <c r="AP591" s="131"/>
      <c r="AQ591" s="120"/>
    </row>
    <row r="592" spans="18:43">
      <c r="R592" s="91"/>
      <c r="S592" s="110"/>
      <c r="T592" s="110"/>
      <c r="U592" s="91"/>
      <c r="V592" s="91"/>
      <c r="W592" s="91"/>
      <c r="X592" s="91"/>
      <c r="Y592" s="91"/>
      <c r="Z592" s="91"/>
      <c r="AA592" s="91"/>
      <c r="AB592" s="91"/>
      <c r="AC592" s="91"/>
      <c r="AD592" s="91"/>
      <c r="AE592" s="91"/>
      <c r="AF592" s="91"/>
      <c r="AG592" s="91"/>
      <c r="AH592" s="91"/>
      <c r="AI592" s="14"/>
      <c r="AJ592" s="48"/>
      <c r="AK592" s="48"/>
      <c r="AL592" s="141"/>
      <c r="AM592" s="85"/>
      <c r="AN592" s="85"/>
      <c r="AO592" s="85"/>
      <c r="AP592" s="131"/>
      <c r="AQ592" s="120"/>
    </row>
    <row r="593" spans="18:43">
      <c r="R593" s="91"/>
      <c r="S593" s="110"/>
      <c r="T593" s="110"/>
      <c r="U593" s="91"/>
      <c r="V593" s="91"/>
      <c r="W593" s="91"/>
      <c r="X593" s="91"/>
      <c r="Y593" s="91"/>
      <c r="Z593" s="91"/>
      <c r="AA593" s="91"/>
      <c r="AB593" s="91"/>
      <c r="AC593" s="91"/>
      <c r="AD593" s="91"/>
      <c r="AE593" s="91"/>
      <c r="AF593" s="91"/>
      <c r="AG593" s="91"/>
      <c r="AH593" s="91"/>
      <c r="AI593" s="14"/>
      <c r="AJ593" s="48"/>
      <c r="AK593" s="48"/>
      <c r="AL593" s="141"/>
      <c r="AM593" s="85"/>
      <c r="AN593" s="85"/>
      <c r="AO593" s="85"/>
      <c r="AP593" s="131"/>
      <c r="AQ593" s="120"/>
    </row>
    <row r="594" spans="18:43">
      <c r="R594" s="91"/>
      <c r="S594" s="110"/>
      <c r="T594" s="110"/>
      <c r="U594" s="91"/>
      <c r="V594" s="91"/>
      <c r="W594" s="91"/>
      <c r="X594" s="91"/>
      <c r="Y594" s="91"/>
      <c r="Z594" s="91"/>
      <c r="AA594" s="91"/>
      <c r="AB594" s="91"/>
      <c r="AC594" s="91"/>
      <c r="AD594" s="91"/>
      <c r="AE594" s="91"/>
      <c r="AF594" s="91"/>
      <c r="AG594" s="91"/>
      <c r="AH594" s="91"/>
      <c r="AI594" s="14"/>
      <c r="AJ594" s="48"/>
      <c r="AK594" s="48"/>
      <c r="AL594" s="141"/>
      <c r="AM594" s="85"/>
      <c r="AN594" s="85"/>
      <c r="AO594" s="85"/>
      <c r="AP594" s="131"/>
      <c r="AQ594" s="120"/>
    </row>
    <row r="595" spans="18:43">
      <c r="R595" s="91"/>
      <c r="S595" s="110"/>
      <c r="T595" s="110"/>
      <c r="U595" s="91"/>
      <c r="V595" s="91"/>
      <c r="W595" s="91"/>
      <c r="X595" s="91"/>
      <c r="Y595" s="91"/>
      <c r="Z595" s="91"/>
      <c r="AA595" s="91"/>
      <c r="AB595" s="91"/>
      <c r="AC595" s="91"/>
      <c r="AD595" s="91"/>
      <c r="AE595" s="91"/>
      <c r="AF595" s="91"/>
      <c r="AG595" s="91"/>
      <c r="AH595" s="91"/>
      <c r="AI595" s="14"/>
      <c r="AJ595" s="48"/>
      <c r="AK595" s="48"/>
      <c r="AL595" s="141"/>
      <c r="AM595" s="85"/>
      <c r="AN595" s="85"/>
      <c r="AO595" s="85"/>
      <c r="AP595" s="131"/>
      <c r="AQ595" s="120"/>
    </row>
    <row r="596" spans="18:43">
      <c r="R596" s="91"/>
      <c r="S596" s="110"/>
      <c r="T596" s="110"/>
      <c r="U596" s="91"/>
      <c r="V596" s="91"/>
      <c r="W596" s="91"/>
      <c r="X596" s="91"/>
      <c r="Y596" s="91"/>
      <c r="Z596" s="91"/>
      <c r="AA596" s="91"/>
      <c r="AB596" s="91"/>
      <c r="AC596" s="91"/>
      <c r="AD596" s="91"/>
      <c r="AE596" s="91"/>
      <c r="AF596" s="91"/>
      <c r="AG596" s="91"/>
      <c r="AH596" s="91"/>
      <c r="AI596" s="14"/>
      <c r="AJ596" s="48"/>
      <c r="AK596" s="48"/>
      <c r="AL596" s="141"/>
      <c r="AM596" s="85"/>
      <c r="AN596" s="85"/>
      <c r="AO596" s="85"/>
      <c r="AP596" s="131"/>
      <c r="AQ596" s="120"/>
    </row>
    <row r="597" spans="18:43">
      <c r="R597" s="91"/>
      <c r="S597" s="110"/>
      <c r="T597" s="110"/>
      <c r="U597" s="91"/>
      <c r="V597" s="91"/>
      <c r="W597" s="91"/>
      <c r="X597" s="91"/>
      <c r="Y597" s="91"/>
      <c r="Z597" s="91"/>
      <c r="AA597" s="91"/>
      <c r="AB597" s="91"/>
      <c r="AC597" s="91"/>
      <c r="AD597" s="91"/>
      <c r="AE597" s="91"/>
      <c r="AF597" s="91"/>
      <c r="AG597" s="91"/>
      <c r="AH597" s="91"/>
      <c r="AI597" s="14"/>
      <c r="AJ597" s="48"/>
      <c r="AK597" s="48"/>
      <c r="AL597" s="141"/>
      <c r="AM597" s="85"/>
      <c r="AN597" s="85"/>
      <c r="AO597" s="85"/>
      <c r="AP597" s="131"/>
      <c r="AQ597" s="120"/>
    </row>
    <row r="598" spans="18:43">
      <c r="R598" s="91"/>
      <c r="S598" s="110"/>
      <c r="T598" s="110"/>
      <c r="U598" s="91"/>
      <c r="V598" s="91"/>
      <c r="W598" s="91"/>
      <c r="X598" s="91"/>
      <c r="Y598" s="91"/>
      <c r="Z598" s="91"/>
      <c r="AA598" s="91"/>
      <c r="AB598" s="91"/>
      <c r="AC598" s="91"/>
      <c r="AD598" s="91"/>
      <c r="AE598" s="91"/>
      <c r="AF598" s="91"/>
      <c r="AG598" s="91"/>
      <c r="AH598" s="91"/>
      <c r="AI598" s="14"/>
      <c r="AJ598" s="48"/>
      <c r="AK598" s="48"/>
      <c r="AL598" s="141"/>
      <c r="AM598" s="85"/>
      <c r="AN598" s="85"/>
      <c r="AO598" s="85"/>
      <c r="AP598" s="131"/>
      <c r="AQ598" s="120"/>
    </row>
    <row r="599" spans="18:43">
      <c r="R599" s="91"/>
      <c r="S599" s="110"/>
      <c r="T599" s="110"/>
      <c r="U599" s="91"/>
      <c r="V599" s="91"/>
      <c r="W599" s="91"/>
      <c r="X599" s="91"/>
      <c r="Y599" s="91"/>
      <c r="Z599" s="91"/>
      <c r="AA599" s="91"/>
      <c r="AB599" s="91"/>
      <c r="AC599" s="91"/>
      <c r="AD599" s="91"/>
      <c r="AE599" s="91"/>
      <c r="AF599" s="91"/>
      <c r="AG599" s="91"/>
      <c r="AH599" s="91"/>
      <c r="AI599" s="14"/>
      <c r="AJ599" s="48"/>
      <c r="AK599" s="48"/>
      <c r="AL599" s="141"/>
      <c r="AM599" s="85"/>
      <c r="AN599" s="85"/>
      <c r="AO599" s="85"/>
      <c r="AP599" s="131"/>
      <c r="AQ599" s="120"/>
    </row>
    <row r="600" spans="18:43">
      <c r="R600" s="91"/>
      <c r="S600" s="110"/>
      <c r="T600" s="110"/>
      <c r="U600" s="91"/>
      <c r="V600" s="91"/>
      <c r="W600" s="91"/>
      <c r="X600" s="91"/>
      <c r="Y600" s="91"/>
      <c r="Z600" s="91"/>
      <c r="AA600" s="91"/>
      <c r="AB600" s="91"/>
      <c r="AC600" s="91"/>
      <c r="AD600" s="91"/>
      <c r="AE600" s="91"/>
      <c r="AF600" s="91"/>
      <c r="AG600" s="91"/>
      <c r="AH600" s="91"/>
      <c r="AI600" s="14"/>
      <c r="AJ600" s="48"/>
      <c r="AK600" s="48"/>
      <c r="AL600" s="141"/>
      <c r="AM600" s="85"/>
      <c r="AN600" s="85"/>
      <c r="AO600" s="85"/>
      <c r="AP600" s="131"/>
      <c r="AQ600" s="120"/>
    </row>
    <row r="601" spans="18:43">
      <c r="R601" s="91"/>
      <c r="S601" s="110"/>
      <c r="T601" s="110"/>
      <c r="U601" s="91"/>
      <c r="V601" s="91"/>
      <c r="W601" s="91"/>
      <c r="X601" s="91"/>
      <c r="Y601" s="91"/>
      <c r="Z601" s="91"/>
      <c r="AA601" s="91"/>
      <c r="AB601" s="91"/>
      <c r="AC601" s="91"/>
      <c r="AD601" s="91"/>
      <c r="AE601" s="91"/>
      <c r="AF601" s="91"/>
      <c r="AG601" s="91"/>
      <c r="AH601" s="91"/>
      <c r="AI601" s="14"/>
      <c r="AJ601" s="48"/>
      <c r="AK601" s="48"/>
      <c r="AL601" s="141"/>
      <c r="AM601" s="85"/>
      <c r="AN601" s="85"/>
      <c r="AO601" s="85"/>
      <c r="AP601" s="131"/>
      <c r="AQ601" s="120"/>
    </row>
    <row r="602" spans="18:43">
      <c r="R602" s="91"/>
      <c r="S602" s="110"/>
      <c r="T602" s="110"/>
      <c r="U602" s="91"/>
      <c r="V602" s="91"/>
      <c r="W602" s="91"/>
      <c r="X602" s="91"/>
      <c r="Y602" s="91"/>
      <c r="Z602" s="91"/>
      <c r="AA602" s="91"/>
      <c r="AB602" s="91"/>
      <c r="AC602" s="91"/>
      <c r="AD602" s="91"/>
      <c r="AE602" s="91"/>
      <c r="AF602" s="91"/>
      <c r="AG602" s="91"/>
      <c r="AH602" s="91"/>
      <c r="AI602" s="14"/>
      <c r="AJ602" s="48"/>
      <c r="AK602" s="48"/>
      <c r="AL602" s="141"/>
      <c r="AM602" s="85"/>
      <c r="AN602" s="85"/>
      <c r="AO602" s="85"/>
      <c r="AP602" s="131"/>
      <c r="AQ602" s="120"/>
    </row>
    <row r="603" spans="18:43">
      <c r="R603" s="91"/>
      <c r="S603" s="110"/>
      <c r="T603" s="110"/>
      <c r="U603" s="91"/>
      <c r="V603" s="91"/>
      <c r="W603" s="91"/>
      <c r="X603" s="91"/>
      <c r="Y603" s="91"/>
      <c r="Z603" s="91"/>
      <c r="AA603" s="91"/>
      <c r="AB603" s="91"/>
      <c r="AC603" s="91"/>
      <c r="AD603" s="91"/>
      <c r="AE603" s="91"/>
      <c r="AF603" s="91"/>
      <c r="AG603" s="91"/>
      <c r="AH603" s="91"/>
      <c r="AI603" s="14"/>
      <c r="AJ603" s="48"/>
      <c r="AK603" s="48"/>
      <c r="AL603" s="141"/>
      <c r="AM603" s="85"/>
      <c r="AN603" s="85"/>
      <c r="AO603" s="85"/>
      <c r="AP603" s="131"/>
      <c r="AQ603" s="120"/>
    </row>
    <row r="604" spans="18:43">
      <c r="R604" s="91"/>
      <c r="S604" s="110"/>
      <c r="T604" s="110"/>
      <c r="U604" s="91"/>
      <c r="V604" s="91"/>
      <c r="W604" s="91"/>
      <c r="X604" s="91"/>
      <c r="Y604" s="91"/>
      <c r="Z604" s="91"/>
      <c r="AA604" s="91"/>
      <c r="AB604" s="91"/>
      <c r="AC604" s="91"/>
      <c r="AD604" s="91"/>
      <c r="AE604" s="91"/>
      <c r="AF604" s="91"/>
      <c r="AG604" s="91"/>
      <c r="AH604" s="91"/>
      <c r="AI604" s="14"/>
      <c r="AJ604" s="48"/>
      <c r="AK604" s="48"/>
      <c r="AL604" s="141"/>
      <c r="AM604" s="85"/>
      <c r="AN604" s="85"/>
      <c r="AO604" s="85"/>
      <c r="AP604" s="131"/>
      <c r="AQ604" s="120"/>
    </row>
    <row r="605" spans="18:43">
      <c r="R605" s="91"/>
      <c r="S605" s="110"/>
      <c r="T605" s="110"/>
      <c r="U605" s="91"/>
      <c r="V605" s="91"/>
      <c r="W605" s="91"/>
      <c r="X605" s="91"/>
      <c r="Y605" s="91"/>
      <c r="Z605" s="91"/>
      <c r="AA605" s="91"/>
      <c r="AB605" s="91"/>
      <c r="AC605" s="91"/>
      <c r="AD605" s="91"/>
      <c r="AE605" s="91"/>
      <c r="AF605" s="91"/>
      <c r="AG605" s="91"/>
      <c r="AH605" s="91"/>
      <c r="AI605" s="14"/>
      <c r="AJ605" s="48"/>
      <c r="AK605" s="48"/>
      <c r="AL605" s="141"/>
      <c r="AM605" s="85"/>
      <c r="AN605" s="85"/>
      <c r="AO605" s="85"/>
      <c r="AP605" s="131"/>
      <c r="AQ605" s="120"/>
    </row>
    <row r="606" spans="18:43">
      <c r="R606" s="91"/>
      <c r="S606" s="110"/>
      <c r="T606" s="110"/>
      <c r="U606" s="91"/>
      <c r="V606" s="91"/>
      <c r="W606" s="91"/>
      <c r="X606" s="91"/>
      <c r="Y606" s="91"/>
      <c r="Z606" s="91"/>
      <c r="AA606" s="91"/>
      <c r="AB606" s="91"/>
      <c r="AC606" s="91"/>
      <c r="AD606" s="91"/>
      <c r="AE606" s="91"/>
      <c r="AF606" s="91"/>
      <c r="AG606" s="91"/>
      <c r="AH606" s="91"/>
      <c r="AI606" s="14"/>
      <c r="AJ606" s="48"/>
      <c r="AK606" s="48"/>
      <c r="AL606" s="141"/>
      <c r="AM606" s="85"/>
      <c r="AN606" s="85"/>
      <c r="AO606" s="85"/>
      <c r="AP606" s="131"/>
      <c r="AQ606" s="120"/>
    </row>
    <row r="607" spans="18:43">
      <c r="R607" s="91"/>
      <c r="S607" s="110"/>
      <c r="T607" s="110"/>
      <c r="U607" s="91"/>
      <c r="V607" s="91"/>
      <c r="W607" s="91"/>
      <c r="X607" s="91"/>
      <c r="Y607" s="91"/>
      <c r="Z607" s="91"/>
      <c r="AA607" s="91"/>
      <c r="AB607" s="91"/>
      <c r="AC607" s="91"/>
      <c r="AD607" s="91"/>
      <c r="AE607" s="91"/>
      <c r="AF607" s="91"/>
      <c r="AG607" s="91"/>
      <c r="AH607" s="91"/>
      <c r="AI607" s="14"/>
      <c r="AJ607" s="48"/>
      <c r="AK607" s="48"/>
      <c r="AL607" s="141"/>
      <c r="AM607" s="85"/>
      <c r="AN607" s="85"/>
      <c r="AO607" s="85"/>
      <c r="AP607" s="131"/>
      <c r="AQ607" s="120"/>
    </row>
    <row r="608" spans="18:43">
      <c r="R608" s="91"/>
      <c r="S608" s="110"/>
      <c r="T608" s="110"/>
      <c r="U608" s="91"/>
      <c r="V608" s="91"/>
      <c r="W608" s="91"/>
      <c r="X608" s="91"/>
      <c r="Y608" s="91"/>
      <c r="Z608" s="91"/>
      <c r="AA608" s="91"/>
      <c r="AB608" s="91"/>
      <c r="AC608" s="91"/>
      <c r="AD608" s="91"/>
      <c r="AE608" s="91"/>
      <c r="AF608" s="91"/>
      <c r="AG608" s="91"/>
      <c r="AH608" s="91"/>
      <c r="AI608" s="14"/>
      <c r="AJ608" s="48"/>
      <c r="AK608" s="48"/>
      <c r="AL608" s="141"/>
      <c r="AM608" s="85"/>
      <c r="AN608" s="85"/>
      <c r="AO608" s="85"/>
      <c r="AP608" s="131"/>
      <c r="AQ608" s="120"/>
    </row>
    <row r="609" spans="18:43">
      <c r="R609" s="91"/>
      <c r="S609" s="110"/>
      <c r="T609" s="110"/>
      <c r="U609" s="91"/>
      <c r="V609" s="91"/>
      <c r="W609" s="91"/>
      <c r="X609" s="91"/>
      <c r="Y609" s="91"/>
      <c r="Z609" s="91"/>
      <c r="AA609" s="91"/>
      <c r="AB609" s="91"/>
      <c r="AC609" s="91"/>
      <c r="AD609" s="91"/>
      <c r="AE609" s="91"/>
      <c r="AF609" s="91"/>
      <c r="AG609" s="91"/>
      <c r="AH609" s="91"/>
      <c r="AI609" s="14"/>
      <c r="AJ609" s="48"/>
      <c r="AK609" s="48"/>
      <c r="AL609" s="141"/>
      <c r="AM609" s="85"/>
      <c r="AN609" s="85"/>
      <c r="AO609" s="85"/>
      <c r="AP609" s="131"/>
      <c r="AQ609" s="120"/>
    </row>
    <row r="610" spans="18:43">
      <c r="R610" s="91"/>
      <c r="S610" s="110"/>
      <c r="T610" s="110"/>
      <c r="U610" s="91"/>
      <c r="V610" s="91"/>
      <c r="W610" s="91"/>
      <c r="X610" s="91"/>
      <c r="Y610" s="91"/>
      <c r="Z610" s="91"/>
      <c r="AA610" s="91"/>
      <c r="AB610" s="91"/>
      <c r="AC610" s="91"/>
      <c r="AD610" s="91"/>
      <c r="AE610" s="91"/>
      <c r="AF610" s="91"/>
      <c r="AG610" s="91"/>
      <c r="AH610" s="91"/>
      <c r="AI610" s="14"/>
      <c r="AJ610" s="48"/>
      <c r="AK610" s="48"/>
      <c r="AL610" s="141"/>
      <c r="AM610" s="85"/>
      <c r="AN610" s="85"/>
      <c r="AO610" s="85"/>
      <c r="AP610" s="131"/>
      <c r="AQ610" s="120"/>
    </row>
    <row r="611" spans="18:43">
      <c r="R611" s="91"/>
      <c r="S611" s="110"/>
      <c r="T611" s="110"/>
      <c r="U611" s="91"/>
      <c r="V611" s="91"/>
      <c r="W611" s="91"/>
      <c r="X611" s="91"/>
      <c r="Y611" s="91"/>
      <c r="Z611" s="91"/>
      <c r="AA611" s="91"/>
      <c r="AB611" s="91"/>
      <c r="AC611" s="91"/>
      <c r="AD611" s="91"/>
      <c r="AE611" s="91"/>
      <c r="AF611" s="91"/>
      <c r="AG611" s="91"/>
      <c r="AH611" s="91"/>
      <c r="AI611" s="14"/>
      <c r="AJ611" s="48"/>
      <c r="AK611" s="48"/>
      <c r="AL611" s="141"/>
      <c r="AM611" s="85"/>
      <c r="AN611" s="85"/>
      <c r="AO611" s="85"/>
      <c r="AP611" s="131"/>
      <c r="AQ611" s="120"/>
    </row>
    <row r="612" spans="18:43">
      <c r="R612" s="91"/>
      <c r="S612" s="110"/>
      <c r="T612" s="110"/>
      <c r="U612" s="91"/>
      <c r="V612" s="91"/>
      <c r="W612" s="91"/>
      <c r="X612" s="91"/>
      <c r="Y612" s="91"/>
      <c r="Z612" s="91"/>
      <c r="AA612" s="91"/>
      <c r="AB612" s="91"/>
      <c r="AC612" s="91"/>
      <c r="AD612" s="91"/>
      <c r="AE612" s="91"/>
      <c r="AF612" s="91"/>
      <c r="AG612" s="91"/>
      <c r="AH612" s="91"/>
      <c r="AI612" s="14"/>
      <c r="AJ612" s="48"/>
      <c r="AK612" s="48"/>
      <c r="AL612" s="141"/>
      <c r="AM612" s="85"/>
      <c r="AN612" s="85"/>
      <c r="AO612" s="85"/>
      <c r="AP612" s="131"/>
      <c r="AQ612" s="120"/>
    </row>
    <row r="613" spans="18:43">
      <c r="R613" s="91"/>
      <c r="S613" s="110"/>
      <c r="T613" s="110"/>
      <c r="U613" s="91"/>
      <c r="V613" s="91"/>
      <c r="W613" s="91"/>
      <c r="X613" s="91"/>
      <c r="Y613" s="91"/>
      <c r="Z613" s="91"/>
      <c r="AA613" s="91"/>
      <c r="AB613" s="91"/>
      <c r="AC613" s="91"/>
      <c r="AD613" s="91"/>
      <c r="AE613" s="91"/>
      <c r="AF613" s="91"/>
      <c r="AG613" s="91"/>
      <c r="AH613" s="91"/>
      <c r="AI613" s="14"/>
      <c r="AJ613" s="48"/>
      <c r="AK613" s="48"/>
      <c r="AL613" s="141"/>
      <c r="AM613" s="85"/>
      <c r="AN613" s="85"/>
      <c r="AO613" s="85"/>
      <c r="AP613" s="131"/>
      <c r="AQ613" s="120"/>
    </row>
    <row r="614" spans="18:43">
      <c r="R614" s="91"/>
      <c r="S614" s="110"/>
      <c r="T614" s="110"/>
      <c r="U614" s="91"/>
      <c r="V614" s="91"/>
      <c r="W614" s="91"/>
      <c r="X614" s="91"/>
      <c r="Y614" s="91"/>
      <c r="Z614" s="91"/>
      <c r="AA614" s="91"/>
      <c r="AB614" s="91"/>
      <c r="AC614" s="91"/>
      <c r="AD614" s="91"/>
      <c r="AE614" s="91"/>
      <c r="AF614" s="91"/>
      <c r="AG614" s="91"/>
      <c r="AH614" s="91"/>
      <c r="AI614" s="14"/>
      <c r="AJ614" s="48"/>
      <c r="AK614" s="48"/>
      <c r="AL614" s="141"/>
      <c r="AM614" s="85"/>
      <c r="AN614" s="85"/>
      <c r="AO614" s="85"/>
      <c r="AP614" s="131"/>
      <c r="AQ614" s="120"/>
    </row>
    <row r="615" spans="18:43">
      <c r="R615" s="91"/>
      <c r="S615" s="110"/>
      <c r="T615" s="110"/>
      <c r="U615" s="91"/>
      <c r="V615" s="91"/>
      <c r="W615" s="91"/>
      <c r="X615" s="91"/>
      <c r="Y615" s="91"/>
      <c r="Z615" s="91"/>
      <c r="AA615" s="91"/>
      <c r="AB615" s="91"/>
      <c r="AC615" s="91"/>
      <c r="AD615" s="91"/>
      <c r="AE615" s="91"/>
      <c r="AF615" s="91"/>
      <c r="AG615" s="91"/>
      <c r="AH615" s="91"/>
      <c r="AI615" s="14"/>
      <c r="AJ615" s="48"/>
      <c r="AK615" s="48"/>
      <c r="AL615" s="141"/>
      <c r="AM615" s="85"/>
      <c r="AN615" s="85"/>
      <c r="AO615" s="85"/>
      <c r="AP615" s="131"/>
      <c r="AQ615" s="120"/>
    </row>
    <row r="616" spans="18:43">
      <c r="R616" s="91"/>
      <c r="S616" s="110"/>
      <c r="T616" s="110"/>
      <c r="U616" s="91"/>
      <c r="V616" s="91"/>
      <c r="W616" s="91"/>
      <c r="X616" s="91"/>
      <c r="Y616" s="91"/>
      <c r="Z616" s="91"/>
      <c r="AA616" s="91"/>
      <c r="AB616" s="91"/>
      <c r="AC616" s="91"/>
      <c r="AD616" s="91"/>
      <c r="AE616" s="91"/>
      <c r="AF616" s="91"/>
      <c r="AG616" s="91"/>
      <c r="AH616" s="91"/>
      <c r="AI616" s="14"/>
      <c r="AJ616" s="48"/>
      <c r="AK616" s="48"/>
      <c r="AL616" s="141"/>
      <c r="AM616" s="85"/>
      <c r="AN616" s="85"/>
      <c r="AO616" s="85"/>
      <c r="AP616" s="131"/>
      <c r="AQ616" s="120"/>
    </row>
    <row r="617" spans="18:43">
      <c r="R617" s="91"/>
      <c r="S617" s="110"/>
      <c r="T617" s="110"/>
      <c r="U617" s="91"/>
      <c r="V617" s="91"/>
      <c r="W617" s="91"/>
      <c r="X617" s="91"/>
      <c r="Y617" s="91"/>
      <c r="Z617" s="91"/>
      <c r="AA617" s="91"/>
      <c r="AB617" s="91"/>
      <c r="AC617" s="91"/>
      <c r="AD617" s="91"/>
      <c r="AE617" s="91"/>
      <c r="AF617" s="91"/>
      <c r="AG617" s="91"/>
      <c r="AH617" s="91"/>
      <c r="AI617" s="14"/>
      <c r="AJ617" s="48"/>
      <c r="AK617" s="48"/>
      <c r="AL617" s="141"/>
      <c r="AM617" s="85"/>
      <c r="AN617" s="85"/>
      <c r="AO617" s="85"/>
      <c r="AP617" s="131"/>
      <c r="AQ617" s="120"/>
    </row>
    <row r="618" spans="18:43">
      <c r="R618" s="91"/>
      <c r="S618" s="110"/>
      <c r="T618" s="110"/>
      <c r="U618" s="91"/>
      <c r="V618" s="91"/>
      <c r="W618" s="91"/>
      <c r="X618" s="91"/>
      <c r="Y618" s="91"/>
      <c r="Z618" s="91"/>
      <c r="AA618" s="91"/>
      <c r="AB618" s="91"/>
      <c r="AC618" s="91"/>
      <c r="AD618" s="91"/>
      <c r="AE618" s="91"/>
      <c r="AF618" s="91"/>
      <c r="AG618" s="91"/>
      <c r="AH618" s="91"/>
      <c r="AI618" s="14"/>
      <c r="AJ618" s="48"/>
      <c r="AK618" s="48"/>
      <c r="AL618" s="141"/>
      <c r="AM618" s="85"/>
      <c r="AN618" s="85"/>
      <c r="AO618" s="85"/>
      <c r="AP618" s="131"/>
      <c r="AQ618" s="120"/>
    </row>
    <row r="619" spans="18:43">
      <c r="R619" s="91"/>
      <c r="S619" s="110"/>
      <c r="T619" s="110"/>
      <c r="U619" s="91"/>
      <c r="V619" s="91"/>
      <c r="W619" s="91"/>
      <c r="X619" s="91"/>
      <c r="Y619" s="91"/>
      <c r="Z619" s="91"/>
      <c r="AA619" s="91"/>
      <c r="AB619" s="91"/>
      <c r="AC619" s="91"/>
      <c r="AD619" s="91"/>
      <c r="AE619" s="91"/>
      <c r="AF619" s="91"/>
      <c r="AG619" s="91"/>
      <c r="AH619" s="91"/>
      <c r="AI619" s="14"/>
      <c r="AJ619" s="48"/>
      <c r="AK619" s="48"/>
      <c r="AL619" s="141"/>
      <c r="AM619" s="85"/>
      <c r="AN619" s="85"/>
      <c r="AO619" s="85"/>
      <c r="AP619" s="131"/>
      <c r="AQ619" s="120"/>
    </row>
    <row r="620" spans="18:43">
      <c r="R620" s="91"/>
      <c r="S620" s="110"/>
      <c r="T620" s="110"/>
      <c r="U620" s="91"/>
      <c r="V620" s="91"/>
      <c r="W620" s="91"/>
      <c r="X620" s="91"/>
      <c r="Y620" s="91"/>
      <c r="Z620" s="91"/>
      <c r="AA620" s="91"/>
      <c r="AB620" s="91"/>
      <c r="AC620" s="91"/>
      <c r="AD620" s="91"/>
      <c r="AE620" s="91"/>
      <c r="AF620" s="91"/>
      <c r="AG620" s="91"/>
      <c r="AH620" s="91"/>
      <c r="AI620" s="14"/>
      <c r="AJ620" s="48"/>
      <c r="AK620" s="48"/>
      <c r="AL620" s="141"/>
      <c r="AM620" s="85"/>
      <c r="AN620" s="85"/>
      <c r="AO620" s="85"/>
      <c r="AP620" s="131"/>
      <c r="AQ620" s="120"/>
    </row>
    <row r="621" spans="18:43">
      <c r="R621" s="91"/>
      <c r="S621" s="110"/>
      <c r="T621" s="110"/>
      <c r="U621" s="91"/>
      <c r="V621" s="91"/>
      <c r="W621" s="91"/>
      <c r="X621" s="91"/>
      <c r="Y621" s="91"/>
      <c r="Z621" s="91"/>
      <c r="AA621" s="91"/>
      <c r="AB621" s="91"/>
      <c r="AC621" s="91"/>
      <c r="AD621" s="91"/>
      <c r="AE621" s="91"/>
      <c r="AF621" s="91"/>
      <c r="AG621" s="91"/>
      <c r="AH621" s="91"/>
      <c r="AI621" s="14"/>
      <c r="AJ621" s="48"/>
      <c r="AK621" s="48"/>
      <c r="AL621" s="141"/>
      <c r="AM621" s="85"/>
      <c r="AN621" s="85"/>
      <c r="AO621" s="85"/>
      <c r="AP621" s="131"/>
      <c r="AQ621" s="120"/>
    </row>
    <row r="622" spans="18:43">
      <c r="R622" s="91"/>
      <c r="S622" s="110"/>
      <c r="T622" s="110"/>
      <c r="U622" s="91"/>
      <c r="V622" s="91"/>
      <c r="W622" s="91"/>
      <c r="X622" s="91"/>
      <c r="Y622" s="91"/>
      <c r="Z622" s="91"/>
      <c r="AA622" s="91"/>
      <c r="AB622" s="91"/>
      <c r="AC622" s="91"/>
      <c r="AD622" s="91"/>
      <c r="AE622" s="91"/>
      <c r="AF622" s="91"/>
      <c r="AG622" s="91"/>
      <c r="AH622" s="91"/>
      <c r="AI622" s="14"/>
      <c r="AJ622" s="48"/>
      <c r="AK622" s="48"/>
      <c r="AL622" s="141"/>
      <c r="AM622" s="85"/>
      <c r="AN622" s="85"/>
      <c r="AO622" s="85"/>
      <c r="AP622" s="131"/>
      <c r="AQ622" s="120"/>
    </row>
    <row r="623" spans="18:43">
      <c r="R623" s="91"/>
      <c r="S623" s="110"/>
      <c r="T623" s="110"/>
      <c r="U623" s="91"/>
      <c r="V623" s="91"/>
      <c r="W623" s="91"/>
      <c r="X623" s="91"/>
      <c r="Y623" s="91"/>
      <c r="Z623" s="91"/>
      <c r="AA623" s="91"/>
      <c r="AB623" s="91"/>
      <c r="AC623" s="91"/>
      <c r="AD623" s="91"/>
      <c r="AE623" s="91"/>
      <c r="AF623" s="91"/>
      <c r="AG623" s="91"/>
      <c r="AH623" s="91"/>
      <c r="AI623" s="14"/>
      <c r="AJ623" s="48"/>
      <c r="AK623" s="48"/>
      <c r="AL623" s="141"/>
      <c r="AM623" s="85"/>
      <c r="AN623" s="85"/>
      <c r="AO623" s="85"/>
      <c r="AP623" s="131"/>
      <c r="AQ623" s="120"/>
    </row>
    <row r="624" spans="18:43">
      <c r="R624" s="91"/>
      <c r="S624" s="110"/>
      <c r="T624" s="110"/>
      <c r="U624" s="91"/>
      <c r="V624" s="91"/>
      <c r="W624" s="91"/>
      <c r="X624" s="91"/>
      <c r="Y624" s="91"/>
      <c r="Z624" s="91"/>
      <c r="AA624" s="91"/>
      <c r="AB624" s="91"/>
      <c r="AC624" s="91"/>
      <c r="AD624" s="91"/>
      <c r="AE624" s="91"/>
      <c r="AF624" s="91"/>
      <c r="AG624" s="91"/>
      <c r="AH624" s="91"/>
      <c r="AI624" s="14"/>
      <c r="AJ624" s="48"/>
      <c r="AK624" s="48"/>
      <c r="AL624" s="141"/>
      <c r="AM624" s="85"/>
      <c r="AN624" s="85"/>
      <c r="AO624" s="85"/>
      <c r="AP624" s="131"/>
      <c r="AQ624" s="120"/>
    </row>
    <row r="625" spans="18:43">
      <c r="R625" s="91"/>
      <c r="S625" s="110"/>
      <c r="T625" s="110"/>
      <c r="U625" s="91"/>
      <c r="V625" s="91"/>
      <c r="W625" s="91"/>
      <c r="X625" s="91"/>
      <c r="Y625" s="91"/>
      <c r="Z625" s="91"/>
      <c r="AA625" s="91"/>
      <c r="AB625" s="91"/>
      <c r="AC625" s="91"/>
      <c r="AD625" s="91"/>
      <c r="AE625" s="91"/>
      <c r="AF625" s="91"/>
      <c r="AG625" s="91"/>
      <c r="AH625" s="91"/>
      <c r="AI625" s="14"/>
      <c r="AJ625" s="48"/>
      <c r="AK625" s="48"/>
      <c r="AL625" s="141"/>
      <c r="AM625" s="85"/>
      <c r="AN625" s="85"/>
      <c r="AO625" s="85"/>
      <c r="AP625" s="131"/>
      <c r="AQ625" s="120"/>
    </row>
    <row r="626" spans="18:43">
      <c r="R626" s="91"/>
      <c r="S626" s="110"/>
      <c r="T626" s="110"/>
      <c r="U626" s="91"/>
      <c r="V626" s="91"/>
      <c r="W626" s="91"/>
      <c r="X626" s="91"/>
      <c r="Y626" s="91"/>
      <c r="Z626" s="91"/>
      <c r="AA626" s="91"/>
      <c r="AB626" s="91"/>
      <c r="AC626" s="91"/>
      <c r="AD626" s="91"/>
      <c r="AE626" s="91"/>
      <c r="AF626" s="91"/>
      <c r="AG626" s="91"/>
      <c r="AH626" s="91"/>
      <c r="AI626" s="14"/>
      <c r="AJ626" s="48"/>
      <c r="AK626" s="48"/>
      <c r="AL626" s="141"/>
      <c r="AM626" s="85"/>
      <c r="AN626" s="85"/>
      <c r="AO626" s="85"/>
      <c r="AP626" s="131"/>
      <c r="AQ626" s="120"/>
    </row>
    <row r="627" spans="18:43">
      <c r="R627" s="91"/>
      <c r="S627" s="110"/>
      <c r="T627" s="110"/>
      <c r="U627" s="91"/>
      <c r="V627" s="91"/>
      <c r="W627" s="91"/>
      <c r="X627" s="91"/>
      <c r="Y627" s="91"/>
      <c r="Z627" s="91"/>
      <c r="AA627" s="91"/>
      <c r="AB627" s="91"/>
      <c r="AC627" s="91"/>
      <c r="AD627" s="91"/>
      <c r="AE627" s="91"/>
      <c r="AF627" s="91"/>
      <c r="AG627" s="91"/>
      <c r="AH627" s="91"/>
      <c r="AI627" s="14"/>
      <c r="AJ627" s="48"/>
      <c r="AK627" s="48"/>
      <c r="AL627" s="141"/>
      <c r="AM627" s="85"/>
      <c r="AN627" s="85"/>
      <c r="AO627" s="85"/>
      <c r="AP627" s="131"/>
      <c r="AQ627" s="120"/>
    </row>
    <row r="628" spans="18:43">
      <c r="R628" s="91"/>
      <c r="S628" s="110"/>
      <c r="T628" s="110"/>
      <c r="U628" s="91"/>
      <c r="V628" s="91"/>
      <c r="W628" s="91"/>
      <c r="X628" s="91"/>
      <c r="Y628" s="91"/>
      <c r="Z628" s="91"/>
      <c r="AA628" s="91"/>
      <c r="AB628" s="91"/>
      <c r="AC628" s="91"/>
      <c r="AD628" s="91"/>
      <c r="AE628" s="91"/>
      <c r="AF628" s="91"/>
      <c r="AG628" s="91"/>
      <c r="AH628" s="91"/>
      <c r="AI628" s="14"/>
      <c r="AJ628" s="48"/>
      <c r="AK628" s="48"/>
      <c r="AL628" s="141"/>
      <c r="AM628" s="85"/>
      <c r="AN628" s="85"/>
      <c r="AO628" s="85"/>
      <c r="AP628" s="131"/>
      <c r="AQ628" s="120"/>
    </row>
    <row r="629" spans="18:43">
      <c r="R629" s="91"/>
      <c r="S629" s="110"/>
      <c r="T629" s="110"/>
      <c r="U629" s="91"/>
      <c r="V629" s="91"/>
      <c r="W629" s="91"/>
      <c r="X629" s="91"/>
      <c r="Y629" s="91"/>
      <c r="Z629" s="91"/>
      <c r="AA629" s="91"/>
      <c r="AB629" s="91"/>
      <c r="AC629" s="91"/>
      <c r="AD629" s="91"/>
      <c r="AE629" s="91"/>
      <c r="AF629" s="91"/>
      <c r="AG629" s="91"/>
      <c r="AH629" s="91"/>
      <c r="AI629" s="14"/>
      <c r="AJ629" s="48"/>
      <c r="AK629" s="48"/>
      <c r="AL629" s="141"/>
      <c r="AM629" s="85"/>
      <c r="AN629" s="85"/>
      <c r="AO629" s="85"/>
      <c r="AP629" s="131"/>
      <c r="AQ629" s="120"/>
    </row>
    <row r="630" spans="18:43">
      <c r="R630" s="91"/>
      <c r="S630" s="110"/>
      <c r="T630" s="110"/>
      <c r="U630" s="91"/>
      <c r="V630" s="91"/>
      <c r="W630" s="91"/>
      <c r="X630" s="91"/>
      <c r="Y630" s="91"/>
      <c r="Z630" s="91"/>
      <c r="AA630" s="91"/>
      <c r="AB630" s="91"/>
      <c r="AC630" s="91"/>
      <c r="AD630" s="91"/>
      <c r="AE630" s="91"/>
      <c r="AF630" s="91"/>
      <c r="AG630" s="91"/>
      <c r="AH630" s="91"/>
      <c r="AI630" s="14"/>
      <c r="AJ630" s="48"/>
      <c r="AK630" s="48"/>
      <c r="AL630" s="141"/>
      <c r="AM630" s="85"/>
      <c r="AN630" s="85"/>
      <c r="AO630" s="85"/>
      <c r="AP630" s="131"/>
      <c r="AQ630" s="120"/>
    </row>
    <row r="631" spans="18:43">
      <c r="R631" s="91"/>
      <c r="S631" s="110"/>
      <c r="T631" s="110"/>
      <c r="U631" s="91"/>
      <c r="V631" s="91"/>
      <c r="W631" s="91"/>
      <c r="X631" s="91"/>
      <c r="Y631" s="91"/>
      <c r="Z631" s="91"/>
      <c r="AA631" s="91"/>
      <c r="AB631" s="91"/>
      <c r="AC631" s="91"/>
      <c r="AD631" s="91"/>
      <c r="AE631" s="91"/>
      <c r="AF631" s="91"/>
      <c r="AG631" s="91"/>
      <c r="AH631" s="91"/>
      <c r="AI631" s="14"/>
      <c r="AJ631" s="48"/>
      <c r="AK631" s="48"/>
      <c r="AL631" s="141"/>
      <c r="AM631" s="85"/>
      <c r="AN631" s="85"/>
      <c r="AO631" s="85"/>
      <c r="AP631" s="131"/>
      <c r="AQ631" s="120"/>
    </row>
    <row r="632" spans="18:43">
      <c r="R632" s="91"/>
      <c r="S632" s="110"/>
      <c r="T632" s="110"/>
      <c r="U632" s="91"/>
      <c r="V632" s="91"/>
      <c r="W632" s="91"/>
      <c r="X632" s="91"/>
      <c r="Y632" s="91"/>
      <c r="Z632" s="91"/>
      <c r="AA632" s="91"/>
      <c r="AB632" s="91"/>
      <c r="AC632" s="91"/>
      <c r="AD632" s="91"/>
      <c r="AE632" s="91"/>
      <c r="AF632" s="91"/>
      <c r="AG632" s="91"/>
      <c r="AH632" s="91"/>
      <c r="AI632" s="14"/>
      <c r="AJ632" s="48"/>
      <c r="AK632" s="48"/>
      <c r="AL632" s="141"/>
      <c r="AM632" s="85"/>
      <c r="AN632" s="85"/>
      <c r="AO632" s="85"/>
      <c r="AP632" s="131"/>
      <c r="AQ632" s="120"/>
    </row>
    <row r="633" spans="18:43">
      <c r="R633" s="91"/>
      <c r="S633" s="110"/>
      <c r="T633" s="110"/>
      <c r="U633" s="91"/>
      <c r="V633" s="91"/>
      <c r="W633" s="91"/>
      <c r="X633" s="91"/>
      <c r="Y633" s="91"/>
      <c r="Z633" s="91"/>
      <c r="AA633" s="91"/>
      <c r="AB633" s="91"/>
      <c r="AC633" s="91"/>
      <c r="AD633" s="91"/>
      <c r="AE633" s="91"/>
      <c r="AF633" s="91"/>
      <c r="AG633" s="91"/>
      <c r="AH633" s="91"/>
      <c r="AI633" s="14"/>
      <c r="AJ633" s="48"/>
      <c r="AK633" s="48"/>
      <c r="AL633" s="141"/>
      <c r="AM633" s="85"/>
      <c r="AN633" s="85"/>
      <c r="AO633" s="85"/>
      <c r="AP633" s="131"/>
      <c r="AQ633" s="120"/>
    </row>
    <row r="634" spans="18:43">
      <c r="R634" s="91"/>
      <c r="S634" s="110"/>
      <c r="T634" s="110"/>
      <c r="U634" s="91"/>
      <c r="V634" s="91"/>
      <c r="W634" s="91"/>
      <c r="X634" s="91"/>
      <c r="Y634" s="91"/>
      <c r="Z634" s="91"/>
      <c r="AA634" s="91"/>
      <c r="AB634" s="91"/>
      <c r="AC634" s="91"/>
      <c r="AD634" s="91"/>
      <c r="AE634" s="91"/>
      <c r="AF634" s="91"/>
      <c r="AG634" s="91"/>
      <c r="AH634" s="91"/>
      <c r="AI634" s="14"/>
      <c r="AJ634" s="48"/>
      <c r="AK634" s="48"/>
      <c r="AL634" s="141"/>
      <c r="AM634" s="85"/>
      <c r="AN634" s="85"/>
      <c r="AO634" s="85"/>
      <c r="AP634" s="131"/>
      <c r="AQ634" s="120"/>
    </row>
    <row r="635" spans="18:43">
      <c r="R635" s="91"/>
      <c r="S635" s="110"/>
      <c r="T635" s="110"/>
      <c r="U635" s="91"/>
      <c r="V635" s="91"/>
      <c r="W635" s="91"/>
      <c r="X635" s="91"/>
      <c r="Y635" s="91"/>
      <c r="Z635" s="91"/>
      <c r="AA635" s="91"/>
      <c r="AB635" s="91"/>
      <c r="AC635" s="91"/>
      <c r="AD635" s="91"/>
      <c r="AE635" s="91"/>
      <c r="AF635" s="91"/>
      <c r="AG635" s="91"/>
      <c r="AH635" s="91"/>
      <c r="AI635" s="14"/>
      <c r="AJ635" s="48"/>
      <c r="AK635" s="48"/>
      <c r="AL635" s="141"/>
      <c r="AM635" s="85"/>
      <c r="AN635" s="85"/>
      <c r="AO635" s="85"/>
      <c r="AP635" s="131"/>
      <c r="AQ635" s="120"/>
    </row>
    <row r="636" spans="18:43">
      <c r="R636" s="91"/>
      <c r="S636" s="110"/>
      <c r="T636" s="110"/>
      <c r="U636" s="91"/>
      <c r="V636" s="91"/>
      <c r="W636" s="91"/>
      <c r="X636" s="91"/>
      <c r="Y636" s="91"/>
      <c r="Z636" s="91"/>
      <c r="AA636" s="91"/>
      <c r="AB636" s="91"/>
      <c r="AC636" s="91"/>
      <c r="AD636" s="91"/>
      <c r="AE636" s="91"/>
      <c r="AF636" s="91"/>
      <c r="AG636" s="91"/>
      <c r="AH636" s="91"/>
      <c r="AI636" s="14"/>
      <c r="AJ636" s="48"/>
      <c r="AK636" s="48"/>
      <c r="AL636" s="141"/>
      <c r="AM636" s="85"/>
      <c r="AN636" s="85"/>
      <c r="AO636" s="85"/>
      <c r="AP636" s="131"/>
      <c r="AQ636" s="120"/>
    </row>
    <row r="637" spans="18:43">
      <c r="R637" s="91"/>
      <c r="S637" s="110"/>
      <c r="T637" s="110"/>
      <c r="U637" s="91"/>
      <c r="V637" s="91"/>
      <c r="W637" s="91"/>
      <c r="X637" s="91"/>
      <c r="Y637" s="91"/>
      <c r="Z637" s="91"/>
      <c r="AA637" s="91"/>
      <c r="AB637" s="91"/>
      <c r="AC637" s="91"/>
      <c r="AD637" s="91"/>
      <c r="AE637" s="91"/>
      <c r="AF637" s="91"/>
      <c r="AG637" s="91"/>
      <c r="AH637" s="91"/>
      <c r="AI637" s="14"/>
      <c r="AJ637" s="48"/>
      <c r="AK637" s="48"/>
      <c r="AL637" s="141"/>
      <c r="AM637" s="85"/>
      <c r="AN637" s="85"/>
      <c r="AO637" s="85"/>
      <c r="AP637" s="131"/>
      <c r="AQ637" s="120"/>
    </row>
    <row r="638" spans="18:43">
      <c r="R638" s="91"/>
      <c r="S638" s="110"/>
      <c r="T638" s="110"/>
      <c r="U638" s="91"/>
      <c r="V638" s="91"/>
      <c r="W638" s="91"/>
      <c r="X638" s="91"/>
      <c r="Y638" s="91"/>
      <c r="Z638" s="91"/>
      <c r="AA638" s="91"/>
      <c r="AB638" s="91"/>
      <c r="AC638" s="91"/>
      <c r="AD638" s="91"/>
      <c r="AE638" s="91"/>
      <c r="AF638" s="91"/>
      <c r="AG638" s="91"/>
      <c r="AH638" s="91"/>
      <c r="AI638" s="14"/>
      <c r="AJ638" s="48"/>
      <c r="AK638" s="48"/>
      <c r="AL638" s="141"/>
      <c r="AM638" s="85"/>
      <c r="AN638" s="85"/>
      <c r="AO638" s="85"/>
      <c r="AP638" s="131"/>
      <c r="AQ638" s="120"/>
    </row>
    <row r="639" spans="18:43">
      <c r="R639" s="91"/>
      <c r="S639" s="110"/>
      <c r="T639" s="110"/>
      <c r="U639" s="91"/>
      <c r="V639" s="91"/>
      <c r="W639" s="91"/>
      <c r="X639" s="91"/>
      <c r="Y639" s="91"/>
      <c r="Z639" s="91"/>
      <c r="AA639" s="91"/>
      <c r="AB639" s="91"/>
      <c r="AC639" s="91"/>
      <c r="AD639" s="91"/>
      <c r="AE639" s="91"/>
      <c r="AF639" s="91"/>
      <c r="AG639" s="91"/>
      <c r="AH639" s="91"/>
      <c r="AI639" s="14"/>
      <c r="AJ639" s="48"/>
      <c r="AK639" s="48"/>
      <c r="AL639" s="141"/>
      <c r="AM639" s="85"/>
      <c r="AN639" s="85"/>
      <c r="AO639" s="85"/>
      <c r="AP639" s="131"/>
      <c r="AQ639" s="120"/>
    </row>
    <row r="640" spans="18:43">
      <c r="R640" s="91"/>
      <c r="S640" s="110"/>
      <c r="T640" s="110"/>
      <c r="U640" s="91"/>
      <c r="V640" s="91"/>
      <c r="W640" s="91"/>
      <c r="X640" s="91"/>
      <c r="Y640" s="91"/>
      <c r="Z640" s="91"/>
      <c r="AA640" s="91"/>
      <c r="AB640" s="91"/>
      <c r="AC640" s="91"/>
      <c r="AD640" s="91"/>
      <c r="AE640" s="91"/>
      <c r="AF640" s="91"/>
      <c r="AG640" s="91"/>
      <c r="AH640" s="91"/>
      <c r="AI640" s="14"/>
      <c r="AJ640" s="48"/>
      <c r="AK640" s="48"/>
      <c r="AL640" s="141"/>
      <c r="AM640" s="85"/>
      <c r="AN640" s="85"/>
      <c r="AO640" s="85"/>
      <c r="AP640" s="131"/>
      <c r="AQ640" s="120"/>
    </row>
    <row r="641" spans="18:43">
      <c r="R641" s="91"/>
      <c r="S641" s="110"/>
      <c r="T641" s="110"/>
      <c r="U641" s="91"/>
      <c r="V641" s="91"/>
      <c r="W641" s="91"/>
      <c r="X641" s="91"/>
      <c r="Y641" s="91"/>
      <c r="Z641" s="91"/>
      <c r="AA641" s="91"/>
      <c r="AB641" s="91"/>
      <c r="AC641" s="91"/>
      <c r="AD641" s="91"/>
      <c r="AE641" s="91"/>
      <c r="AF641" s="91"/>
      <c r="AG641" s="91"/>
      <c r="AH641" s="91"/>
      <c r="AI641" s="14"/>
      <c r="AJ641" s="48"/>
      <c r="AK641" s="48"/>
      <c r="AL641" s="141"/>
      <c r="AM641" s="85"/>
      <c r="AN641" s="85"/>
      <c r="AO641" s="85"/>
      <c r="AP641" s="131"/>
      <c r="AQ641" s="120"/>
    </row>
    <row r="642" spans="18:43">
      <c r="R642" s="91"/>
      <c r="S642" s="110"/>
      <c r="T642" s="110"/>
      <c r="U642" s="91"/>
      <c r="V642" s="91"/>
      <c r="W642" s="91"/>
      <c r="X642" s="91"/>
      <c r="Y642" s="91"/>
      <c r="Z642" s="91"/>
      <c r="AA642" s="91"/>
      <c r="AB642" s="91"/>
      <c r="AC642" s="91"/>
      <c r="AD642" s="91"/>
      <c r="AE642" s="91"/>
      <c r="AF642" s="91"/>
      <c r="AG642" s="91"/>
      <c r="AH642" s="91"/>
      <c r="AI642" s="14"/>
      <c r="AJ642" s="48"/>
      <c r="AK642" s="48"/>
      <c r="AL642" s="141"/>
      <c r="AM642" s="85"/>
      <c r="AN642" s="85"/>
      <c r="AO642" s="85"/>
      <c r="AP642" s="131"/>
      <c r="AQ642" s="120"/>
    </row>
    <row r="643" spans="18:43">
      <c r="R643" s="91"/>
      <c r="S643" s="110"/>
      <c r="T643" s="110"/>
      <c r="U643" s="91"/>
      <c r="V643" s="91"/>
      <c r="W643" s="91"/>
      <c r="X643" s="91"/>
      <c r="Y643" s="91"/>
      <c r="Z643" s="91"/>
      <c r="AA643" s="91"/>
      <c r="AB643" s="91"/>
      <c r="AC643" s="91"/>
      <c r="AD643" s="91"/>
      <c r="AE643" s="91"/>
      <c r="AF643" s="91"/>
      <c r="AG643" s="91"/>
      <c r="AH643" s="91"/>
      <c r="AI643" s="14"/>
      <c r="AJ643" s="48"/>
      <c r="AK643" s="48"/>
      <c r="AL643" s="141"/>
      <c r="AM643" s="85"/>
      <c r="AN643" s="85"/>
      <c r="AO643" s="85"/>
      <c r="AP643" s="131"/>
      <c r="AQ643" s="120"/>
    </row>
    <row r="644" spans="18:43">
      <c r="R644" s="91"/>
      <c r="S644" s="110"/>
      <c r="T644" s="110"/>
      <c r="U644" s="91"/>
      <c r="V644" s="91"/>
      <c r="W644" s="91"/>
      <c r="X644" s="91"/>
      <c r="Y644" s="91"/>
      <c r="Z644" s="91"/>
      <c r="AA644" s="91"/>
      <c r="AB644" s="91"/>
      <c r="AC644" s="91"/>
      <c r="AD644" s="91"/>
      <c r="AE644" s="91"/>
      <c r="AF644" s="91"/>
      <c r="AG644" s="91"/>
      <c r="AH644" s="91"/>
      <c r="AI644" s="14"/>
      <c r="AJ644" s="48"/>
      <c r="AK644" s="48"/>
      <c r="AL644" s="141"/>
      <c r="AM644" s="85"/>
      <c r="AN644" s="85"/>
      <c r="AO644" s="85"/>
      <c r="AP644" s="131"/>
      <c r="AQ644" s="120"/>
    </row>
    <row r="645" spans="18:43">
      <c r="R645" s="91"/>
      <c r="S645" s="110"/>
      <c r="T645" s="110"/>
      <c r="U645" s="91"/>
      <c r="V645" s="91"/>
      <c r="W645" s="91"/>
      <c r="X645" s="91"/>
      <c r="Y645" s="91"/>
      <c r="Z645" s="91"/>
      <c r="AA645" s="91"/>
      <c r="AB645" s="91"/>
      <c r="AC645" s="91"/>
      <c r="AD645" s="91"/>
      <c r="AE645" s="91"/>
      <c r="AF645" s="91"/>
      <c r="AG645" s="91"/>
      <c r="AH645" s="91"/>
      <c r="AI645" s="14"/>
      <c r="AJ645" s="48"/>
      <c r="AK645" s="48"/>
      <c r="AL645" s="141"/>
      <c r="AM645" s="85"/>
      <c r="AN645" s="85"/>
      <c r="AO645" s="85"/>
      <c r="AP645" s="131"/>
      <c r="AQ645" s="120"/>
    </row>
    <row r="646" spans="18:43">
      <c r="R646" s="91"/>
      <c r="S646" s="110"/>
      <c r="T646" s="110"/>
      <c r="U646" s="91"/>
      <c r="V646" s="91"/>
      <c r="W646" s="91"/>
      <c r="X646" s="91"/>
      <c r="Y646" s="91"/>
      <c r="Z646" s="91"/>
      <c r="AA646" s="91"/>
      <c r="AB646" s="91"/>
      <c r="AC646" s="91"/>
      <c r="AD646" s="91"/>
      <c r="AE646" s="91"/>
      <c r="AF646" s="91"/>
      <c r="AG646" s="91"/>
      <c r="AH646" s="91"/>
      <c r="AI646" s="14"/>
      <c r="AJ646" s="48"/>
      <c r="AK646" s="48"/>
      <c r="AL646" s="141"/>
      <c r="AM646" s="85"/>
      <c r="AN646" s="85"/>
      <c r="AO646" s="85"/>
      <c r="AP646" s="131"/>
      <c r="AQ646" s="120"/>
    </row>
    <row r="647" spans="18:43">
      <c r="R647" s="91"/>
      <c r="S647" s="110"/>
      <c r="T647" s="110"/>
      <c r="U647" s="91"/>
      <c r="V647" s="91"/>
      <c r="W647" s="91"/>
      <c r="X647" s="91"/>
      <c r="Y647" s="91"/>
      <c r="Z647" s="91"/>
      <c r="AA647" s="91"/>
      <c r="AB647" s="91"/>
      <c r="AC647" s="91"/>
      <c r="AD647" s="91"/>
      <c r="AE647" s="91"/>
      <c r="AF647" s="91"/>
      <c r="AG647" s="91"/>
      <c r="AH647" s="91"/>
      <c r="AI647" s="14"/>
      <c r="AJ647" s="48"/>
      <c r="AK647" s="48"/>
      <c r="AL647" s="141"/>
      <c r="AM647" s="85"/>
      <c r="AN647" s="85"/>
      <c r="AO647" s="85"/>
      <c r="AP647" s="131"/>
      <c r="AQ647" s="120"/>
    </row>
    <row r="648" spans="18:43">
      <c r="R648" s="91"/>
      <c r="S648" s="110"/>
      <c r="T648" s="110"/>
      <c r="U648" s="91"/>
      <c r="V648" s="91"/>
      <c r="W648" s="91"/>
      <c r="X648" s="91"/>
      <c r="Y648" s="91"/>
      <c r="Z648" s="91"/>
      <c r="AA648" s="91"/>
      <c r="AB648" s="91"/>
      <c r="AC648" s="91"/>
      <c r="AD648" s="91"/>
      <c r="AE648" s="91"/>
      <c r="AF648" s="91"/>
      <c r="AG648" s="91"/>
      <c r="AH648" s="91"/>
      <c r="AI648" s="14"/>
      <c r="AJ648" s="48"/>
      <c r="AK648" s="48"/>
      <c r="AL648" s="141"/>
      <c r="AM648" s="85"/>
      <c r="AN648" s="85"/>
      <c r="AO648" s="85"/>
      <c r="AP648" s="131"/>
      <c r="AQ648" s="120"/>
    </row>
    <row r="649" spans="18:43">
      <c r="R649" s="91"/>
      <c r="S649" s="110"/>
      <c r="T649" s="110"/>
      <c r="U649" s="91"/>
      <c r="V649" s="91"/>
      <c r="W649" s="91"/>
      <c r="X649" s="91"/>
      <c r="Y649" s="91"/>
      <c r="Z649" s="91"/>
      <c r="AA649" s="91"/>
      <c r="AB649" s="91"/>
      <c r="AC649" s="91"/>
      <c r="AD649" s="91"/>
      <c r="AE649" s="91"/>
      <c r="AF649" s="91"/>
      <c r="AG649" s="91"/>
      <c r="AH649" s="91"/>
      <c r="AI649" s="14"/>
      <c r="AJ649" s="48"/>
      <c r="AK649" s="48"/>
      <c r="AL649" s="141"/>
      <c r="AM649" s="85"/>
      <c r="AN649" s="85"/>
      <c r="AO649" s="85"/>
      <c r="AP649" s="131"/>
      <c r="AQ649" s="120"/>
    </row>
    <row r="650" spans="18:43">
      <c r="R650" s="91"/>
      <c r="S650" s="110"/>
      <c r="T650" s="110"/>
      <c r="U650" s="91"/>
      <c r="V650" s="91"/>
      <c r="W650" s="91"/>
      <c r="X650" s="91"/>
      <c r="Y650" s="91"/>
      <c r="Z650" s="91"/>
      <c r="AA650" s="91"/>
      <c r="AB650" s="91"/>
      <c r="AC650" s="91"/>
      <c r="AD650" s="91"/>
      <c r="AE650" s="91"/>
      <c r="AF650" s="91"/>
      <c r="AG650" s="91"/>
      <c r="AH650" s="91"/>
      <c r="AI650" s="14"/>
      <c r="AJ650" s="48"/>
      <c r="AK650" s="48"/>
      <c r="AL650" s="141"/>
      <c r="AM650" s="85"/>
      <c r="AN650" s="85"/>
      <c r="AO650" s="85"/>
      <c r="AP650" s="131"/>
      <c r="AQ650" s="120"/>
    </row>
    <row r="651" spans="18:43">
      <c r="R651" s="91"/>
      <c r="S651" s="110"/>
      <c r="T651" s="110"/>
      <c r="U651" s="91"/>
      <c r="V651" s="91"/>
      <c r="W651" s="91"/>
      <c r="X651" s="91"/>
      <c r="Y651" s="91"/>
      <c r="Z651" s="91"/>
      <c r="AA651" s="91"/>
      <c r="AB651" s="91"/>
      <c r="AC651" s="91"/>
      <c r="AD651" s="91"/>
      <c r="AE651" s="91"/>
      <c r="AF651" s="91"/>
      <c r="AG651" s="91"/>
      <c r="AH651" s="91"/>
      <c r="AI651" s="14"/>
      <c r="AJ651" s="48"/>
      <c r="AK651" s="48"/>
      <c r="AL651" s="141"/>
      <c r="AM651" s="85"/>
      <c r="AN651" s="85"/>
      <c r="AO651" s="85"/>
      <c r="AP651" s="131"/>
      <c r="AQ651" s="120"/>
    </row>
    <row r="652" spans="18:43">
      <c r="R652" s="91"/>
      <c r="S652" s="110"/>
      <c r="T652" s="110"/>
      <c r="U652" s="91"/>
      <c r="V652" s="91"/>
      <c r="W652" s="91"/>
      <c r="X652" s="91"/>
      <c r="Y652" s="91"/>
      <c r="Z652" s="91"/>
      <c r="AA652" s="91"/>
      <c r="AB652" s="91"/>
      <c r="AC652" s="91"/>
      <c r="AD652" s="91"/>
      <c r="AE652" s="91"/>
      <c r="AF652" s="91"/>
      <c r="AG652" s="91"/>
      <c r="AH652" s="91"/>
      <c r="AI652" s="14"/>
      <c r="AJ652" s="48"/>
      <c r="AK652" s="48"/>
      <c r="AL652" s="141"/>
      <c r="AM652" s="85"/>
      <c r="AN652" s="85"/>
      <c r="AO652" s="85"/>
      <c r="AP652" s="131"/>
      <c r="AQ652" s="120"/>
    </row>
    <row r="653" spans="18:43">
      <c r="R653" s="91"/>
      <c r="S653" s="110"/>
      <c r="T653" s="110"/>
      <c r="U653" s="91"/>
      <c r="V653" s="91"/>
      <c r="W653" s="91"/>
      <c r="X653" s="91"/>
      <c r="Y653" s="91"/>
      <c r="Z653" s="91"/>
      <c r="AA653" s="91"/>
      <c r="AB653" s="91"/>
      <c r="AC653" s="91"/>
      <c r="AD653" s="91"/>
      <c r="AE653" s="91"/>
      <c r="AF653" s="91"/>
      <c r="AG653" s="91"/>
      <c r="AH653" s="91"/>
      <c r="AI653" s="14"/>
      <c r="AJ653" s="48"/>
      <c r="AK653" s="48"/>
      <c r="AL653" s="141"/>
      <c r="AM653" s="85"/>
      <c r="AN653" s="85"/>
      <c r="AO653" s="85"/>
      <c r="AP653" s="131"/>
      <c r="AQ653" s="120"/>
    </row>
    <row r="654" spans="18:43">
      <c r="R654" s="91"/>
      <c r="S654" s="110"/>
      <c r="T654" s="110"/>
      <c r="U654" s="91"/>
      <c r="V654" s="91"/>
      <c r="W654" s="91"/>
      <c r="X654" s="91"/>
      <c r="Y654" s="91"/>
      <c r="Z654" s="91"/>
      <c r="AA654" s="91"/>
      <c r="AB654" s="91"/>
      <c r="AC654" s="91"/>
      <c r="AD654" s="91"/>
      <c r="AE654" s="91"/>
      <c r="AF654" s="91"/>
      <c r="AG654" s="91"/>
      <c r="AH654" s="91"/>
      <c r="AI654" s="14"/>
      <c r="AJ654" s="48"/>
      <c r="AK654" s="48"/>
      <c r="AL654" s="141"/>
      <c r="AM654" s="85"/>
      <c r="AN654" s="85"/>
      <c r="AO654" s="85"/>
      <c r="AP654" s="131"/>
      <c r="AQ654" s="120"/>
    </row>
    <row r="655" spans="18:43">
      <c r="R655" s="91"/>
      <c r="S655" s="110"/>
      <c r="T655" s="110"/>
      <c r="U655" s="91"/>
      <c r="V655" s="91"/>
      <c r="W655" s="91"/>
      <c r="X655" s="91"/>
      <c r="Y655" s="91"/>
      <c r="Z655" s="91"/>
      <c r="AA655" s="91"/>
      <c r="AB655" s="91"/>
      <c r="AC655" s="91"/>
      <c r="AD655" s="91"/>
      <c r="AE655" s="91"/>
      <c r="AF655" s="91"/>
      <c r="AG655" s="91"/>
      <c r="AH655" s="91"/>
      <c r="AI655" s="14"/>
      <c r="AJ655" s="48"/>
      <c r="AK655" s="48"/>
      <c r="AL655" s="141"/>
      <c r="AM655" s="85"/>
      <c r="AN655" s="85"/>
      <c r="AO655" s="85"/>
      <c r="AP655" s="131"/>
      <c r="AQ655" s="120"/>
    </row>
    <row r="656" spans="18:43">
      <c r="R656" s="91"/>
      <c r="S656" s="110"/>
      <c r="T656" s="110"/>
      <c r="U656" s="91"/>
      <c r="V656" s="91"/>
      <c r="W656" s="91"/>
      <c r="X656" s="91"/>
      <c r="Y656" s="91"/>
      <c r="Z656" s="91"/>
      <c r="AA656" s="91"/>
      <c r="AB656" s="91"/>
      <c r="AC656" s="91"/>
      <c r="AD656" s="91"/>
      <c r="AE656" s="91"/>
      <c r="AF656" s="91"/>
      <c r="AG656" s="91"/>
      <c r="AH656" s="91"/>
      <c r="AI656" s="14"/>
      <c r="AJ656" s="48"/>
      <c r="AK656" s="48"/>
      <c r="AL656" s="141"/>
      <c r="AM656" s="85"/>
      <c r="AN656" s="85"/>
      <c r="AO656" s="85"/>
      <c r="AP656" s="131"/>
      <c r="AQ656" s="120"/>
    </row>
    <row r="657" spans="18:43">
      <c r="R657" s="91"/>
      <c r="S657" s="110"/>
      <c r="T657" s="110"/>
      <c r="U657" s="91"/>
      <c r="V657" s="91"/>
      <c r="W657" s="91"/>
      <c r="X657" s="91"/>
      <c r="Y657" s="91"/>
      <c r="Z657" s="91"/>
      <c r="AA657" s="91"/>
      <c r="AB657" s="91"/>
      <c r="AC657" s="91"/>
      <c r="AD657" s="91"/>
      <c r="AE657" s="91"/>
      <c r="AF657" s="91"/>
      <c r="AG657" s="91"/>
      <c r="AH657" s="91"/>
      <c r="AI657" s="14"/>
      <c r="AJ657" s="48"/>
      <c r="AK657" s="48"/>
      <c r="AL657" s="141"/>
      <c r="AM657" s="85"/>
      <c r="AN657" s="85"/>
      <c r="AO657" s="85"/>
      <c r="AP657" s="131"/>
      <c r="AQ657" s="120"/>
    </row>
    <row r="658" spans="18:43">
      <c r="R658" s="91"/>
      <c r="S658" s="110"/>
      <c r="T658" s="110"/>
      <c r="U658" s="91"/>
      <c r="V658" s="91"/>
      <c r="W658" s="91"/>
      <c r="X658" s="91"/>
      <c r="Y658" s="91"/>
      <c r="Z658" s="91"/>
      <c r="AA658" s="91"/>
      <c r="AB658" s="91"/>
      <c r="AC658" s="91"/>
      <c r="AD658" s="91"/>
      <c r="AE658" s="91"/>
      <c r="AF658" s="91"/>
      <c r="AG658" s="91"/>
      <c r="AH658" s="91"/>
      <c r="AI658" s="14"/>
      <c r="AJ658" s="48"/>
      <c r="AK658" s="48"/>
      <c r="AL658" s="141"/>
      <c r="AM658" s="85"/>
      <c r="AN658" s="85"/>
      <c r="AO658" s="85"/>
      <c r="AP658" s="131"/>
      <c r="AQ658" s="120"/>
    </row>
    <row r="659" spans="18:43">
      <c r="R659" s="91"/>
      <c r="S659" s="110"/>
      <c r="T659" s="110"/>
      <c r="U659" s="91"/>
      <c r="V659" s="91"/>
      <c r="W659" s="91"/>
      <c r="X659" s="91"/>
      <c r="Y659" s="91"/>
      <c r="Z659" s="91"/>
      <c r="AA659" s="91"/>
      <c r="AB659" s="91"/>
      <c r="AC659" s="91"/>
      <c r="AD659" s="91"/>
      <c r="AE659" s="91"/>
      <c r="AF659" s="91"/>
      <c r="AG659" s="91"/>
      <c r="AH659" s="91"/>
      <c r="AI659" s="14"/>
      <c r="AJ659" s="48"/>
      <c r="AK659" s="48"/>
      <c r="AL659" s="141"/>
      <c r="AM659" s="85"/>
      <c r="AN659" s="85"/>
      <c r="AO659" s="85"/>
      <c r="AP659" s="131"/>
      <c r="AQ659" s="120"/>
    </row>
    <row r="660" spans="18:43">
      <c r="R660" s="91"/>
      <c r="S660" s="110"/>
      <c r="T660" s="110"/>
      <c r="U660" s="91"/>
      <c r="V660" s="91"/>
      <c r="W660" s="91"/>
      <c r="X660" s="91"/>
      <c r="Y660" s="91"/>
      <c r="Z660" s="91"/>
      <c r="AA660" s="91"/>
      <c r="AB660" s="91"/>
      <c r="AC660" s="91"/>
      <c r="AD660" s="91"/>
      <c r="AE660" s="91"/>
      <c r="AF660" s="91"/>
      <c r="AG660" s="91"/>
      <c r="AH660" s="91"/>
      <c r="AI660" s="14"/>
      <c r="AJ660" s="48"/>
      <c r="AK660" s="48"/>
      <c r="AL660" s="141"/>
      <c r="AM660" s="85"/>
      <c r="AN660" s="85"/>
      <c r="AO660" s="85"/>
      <c r="AP660" s="131"/>
      <c r="AQ660" s="120"/>
    </row>
    <row r="661" spans="18:43">
      <c r="R661" s="91"/>
      <c r="S661" s="110"/>
      <c r="T661" s="110"/>
      <c r="U661" s="91"/>
      <c r="V661" s="91"/>
      <c r="W661" s="91"/>
      <c r="X661" s="91"/>
      <c r="Y661" s="91"/>
      <c r="Z661" s="91"/>
      <c r="AA661" s="91"/>
      <c r="AB661" s="91"/>
      <c r="AC661" s="91"/>
      <c r="AD661" s="91"/>
      <c r="AE661" s="91"/>
      <c r="AF661" s="91"/>
      <c r="AG661" s="91"/>
      <c r="AH661" s="91"/>
      <c r="AI661" s="14"/>
      <c r="AJ661" s="48"/>
      <c r="AK661" s="48"/>
      <c r="AL661" s="141"/>
      <c r="AM661" s="85"/>
      <c r="AN661" s="85"/>
      <c r="AO661" s="85"/>
      <c r="AP661" s="131"/>
      <c r="AQ661" s="120"/>
    </row>
    <row r="662" spans="18:43">
      <c r="R662" s="91"/>
      <c r="S662" s="110"/>
      <c r="T662" s="110"/>
      <c r="U662" s="91"/>
      <c r="V662" s="91"/>
      <c r="W662" s="91"/>
      <c r="X662" s="91"/>
      <c r="Y662" s="91"/>
      <c r="Z662" s="91"/>
      <c r="AA662" s="91"/>
      <c r="AB662" s="91"/>
      <c r="AC662" s="91"/>
      <c r="AD662" s="91"/>
      <c r="AE662" s="91"/>
      <c r="AF662" s="91"/>
      <c r="AG662" s="91"/>
      <c r="AH662" s="91"/>
      <c r="AI662" s="14"/>
      <c r="AJ662" s="48"/>
      <c r="AK662" s="48"/>
      <c r="AL662" s="141"/>
      <c r="AM662" s="85"/>
      <c r="AN662" s="85"/>
      <c r="AO662" s="85"/>
      <c r="AP662" s="131"/>
      <c r="AQ662" s="120"/>
    </row>
    <row r="663" spans="18:43">
      <c r="R663" s="91"/>
      <c r="S663" s="110"/>
      <c r="T663" s="110"/>
      <c r="U663" s="91"/>
      <c r="V663" s="91"/>
      <c r="W663" s="91"/>
      <c r="X663" s="91"/>
      <c r="Y663" s="91"/>
      <c r="Z663" s="91"/>
      <c r="AA663" s="91"/>
      <c r="AB663" s="91"/>
      <c r="AC663" s="91"/>
      <c r="AD663" s="91"/>
      <c r="AE663" s="91"/>
      <c r="AF663" s="91"/>
      <c r="AG663" s="91"/>
      <c r="AH663" s="91"/>
      <c r="AI663" s="14"/>
      <c r="AJ663" s="48"/>
      <c r="AK663" s="48"/>
      <c r="AL663" s="141"/>
      <c r="AM663" s="85"/>
      <c r="AN663" s="85"/>
      <c r="AO663" s="85"/>
      <c r="AP663" s="131"/>
      <c r="AQ663" s="120"/>
    </row>
    <row r="664" spans="18:43">
      <c r="R664" s="91"/>
      <c r="S664" s="110"/>
      <c r="T664" s="110"/>
      <c r="U664" s="91"/>
      <c r="V664" s="91"/>
      <c r="W664" s="91"/>
      <c r="X664" s="91"/>
      <c r="Y664" s="91"/>
      <c r="Z664" s="91"/>
      <c r="AA664" s="91"/>
      <c r="AB664" s="91"/>
      <c r="AC664" s="91"/>
      <c r="AD664" s="91"/>
      <c r="AE664" s="91"/>
      <c r="AF664" s="91"/>
      <c r="AG664" s="91"/>
      <c r="AH664" s="91"/>
      <c r="AI664" s="14"/>
      <c r="AJ664" s="48"/>
      <c r="AK664" s="48"/>
      <c r="AL664" s="141"/>
      <c r="AM664" s="85"/>
      <c r="AN664" s="85"/>
      <c r="AO664" s="85"/>
      <c r="AP664" s="131"/>
      <c r="AQ664" s="120"/>
    </row>
    <row r="665" spans="18:43">
      <c r="R665" s="91"/>
      <c r="S665" s="110"/>
      <c r="T665" s="110"/>
      <c r="U665" s="91"/>
      <c r="V665" s="91"/>
      <c r="W665" s="91"/>
      <c r="X665" s="91"/>
      <c r="Y665" s="91"/>
      <c r="Z665" s="91"/>
      <c r="AA665" s="91"/>
      <c r="AB665" s="91"/>
      <c r="AC665" s="91"/>
      <c r="AD665" s="91"/>
      <c r="AE665" s="91"/>
      <c r="AF665" s="91"/>
      <c r="AG665" s="91"/>
      <c r="AH665" s="91"/>
      <c r="AI665" s="14"/>
      <c r="AJ665" s="48"/>
      <c r="AK665" s="48"/>
      <c r="AL665" s="141"/>
      <c r="AM665" s="85"/>
      <c r="AN665" s="85"/>
      <c r="AO665" s="85"/>
      <c r="AP665" s="131"/>
      <c r="AQ665" s="120"/>
    </row>
    <row r="666" spans="18:43">
      <c r="R666" s="91"/>
      <c r="S666" s="110"/>
      <c r="T666" s="110"/>
      <c r="U666" s="91"/>
      <c r="V666" s="91"/>
      <c r="W666" s="91"/>
      <c r="X666" s="91"/>
      <c r="Y666" s="91"/>
      <c r="Z666" s="91"/>
      <c r="AA666" s="91"/>
      <c r="AB666" s="91"/>
      <c r="AC666" s="91"/>
      <c r="AD666" s="91"/>
      <c r="AE666" s="91"/>
      <c r="AF666" s="91"/>
      <c r="AG666" s="91"/>
      <c r="AH666" s="91"/>
      <c r="AI666" s="14"/>
      <c r="AJ666" s="48"/>
      <c r="AK666" s="48"/>
      <c r="AL666" s="141"/>
      <c r="AM666" s="85"/>
      <c r="AN666" s="85"/>
      <c r="AO666" s="85"/>
      <c r="AP666" s="131"/>
      <c r="AQ666" s="120"/>
    </row>
    <row r="667" spans="18:43">
      <c r="R667" s="91"/>
      <c r="S667" s="110"/>
      <c r="T667" s="110"/>
      <c r="U667" s="91"/>
      <c r="V667" s="91"/>
      <c r="W667" s="91"/>
      <c r="X667" s="91"/>
      <c r="Y667" s="91"/>
      <c r="Z667" s="91"/>
      <c r="AA667" s="91"/>
      <c r="AB667" s="91"/>
      <c r="AC667" s="91"/>
      <c r="AD667" s="91"/>
      <c r="AE667" s="91"/>
      <c r="AF667" s="91"/>
      <c r="AG667" s="91"/>
      <c r="AH667" s="91"/>
      <c r="AI667" s="14"/>
      <c r="AJ667" s="48"/>
      <c r="AK667" s="48"/>
      <c r="AL667" s="141"/>
      <c r="AM667" s="85"/>
      <c r="AN667" s="85"/>
      <c r="AO667" s="85"/>
      <c r="AP667" s="131"/>
      <c r="AQ667" s="120"/>
    </row>
    <row r="668" spans="18:43">
      <c r="R668" s="91"/>
      <c r="S668" s="110"/>
      <c r="T668" s="110"/>
      <c r="U668" s="91"/>
      <c r="V668" s="91"/>
      <c r="W668" s="91"/>
      <c r="X668" s="91"/>
      <c r="Y668" s="91"/>
      <c r="Z668" s="91"/>
      <c r="AA668" s="91"/>
      <c r="AB668" s="91"/>
      <c r="AC668" s="91"/>
      <c r="AD668" s="91"/>
      <c r="AE668" s="91"/>
      <c r="AF668" s="91"/>
      <c r="AG668" s="91"/>
      <c r="AH668" s="91"/>
      <c r="AI668" s="14"/>
      <c r="AJ668" s="48"/>
      <c r="AK668" s="48"/>
      <c r="AL668" s="141"/>
      <c r="AM668" s="85"/>
      <c r="AN668" s="85"/>
      <c r="AO668" s="85"/>
      <c r="AP668" s="131"/>
      <c r="AQ668" s="120"/>
    </row>
    <row r="669" spans="18:43">
      <c r="R669" s="91"/>
      <c r="S669" s="110"/>
      <c r="T669" s="110"/>
      <c r="U669" s="91"/>
      <c r="V669" s="91"/>
      <c r="W669" s="91"/>
      <c r="X669" s="91"/>
      <c r="Y669" s="91"/>
      <c r="Z669" s="91"/>
      <c r="AA669" s="91"/>
      <c r="AB669" s="91"/>
      <c r="AC669" s="91"/>
      <c r="AD669" s="91"/>
      <c r="AE669" s="91"/>
      <c r="AF669" s="91"/>
      <c r="AG669" s="91"/>
      <c r="AH669" s="91"/>
      <c r="AI669" s="14"/>
      <c r="AJ669" s="48"/>
      <c r="AK669" s="48"/>
      <c r="AL669" s="141"/>
      <c r="AM669" s="85"/>
      <c r="AN669" s="85"/>
      <c r="AO669" s="85"/>
      <c r="AP669" s="131"/>
      <c r="AQ669" s="120"/>
    </row>
    <row r="670" spans="18:43">
      <c r="R670" s="91"/>
      <c r="S670" s="110"/>
      <c r="T670" s="110"/>
      <c r="U670" s="91"/>
      <c r="V670" s="91"/>
      <c r="W670" s="91"/>
      <c r="X670" s="91"/>
      <c r="Y670" s="91"/>
      <c r="Z670" s="91"/>
      <c r="AA670" s="91"/>
      <c r="AB670" s="91"/>
      <c r="AC670" s="91"/>
      <c r="AD670" s="91"/>
      <c r="AE670" s="91"/>
      <c r="AF670" s="91"/>
      <c r="AG670" s="91"/>
      <c r="AH670" s="91"/>
      <c r="AI670" s="14"/>
      <c r="AJ670" s="48"/>
      <c r="AK670" s="48"/>
      <c r="AL670" s="141"/>
      <c r="AM670" s="85"/>
      <c r="AN670" s="85"/>
      <c r="AO670" s="85"/>
      <c r="AP670" s="131"/>
      <c r="AQ670" s="120"/>
    </row>
    <row r="671" spans="18:43">
      <c r="R671" s="91"/>
      <c r="S671" s="110"/>
      <c r="T671" s="110"/>
      <c r="U671" s="91"/>
      <c r="V671" s="91"/>
      <c r="W671" s="91"/>
      <c r="X671" s="91"/>
      <c r="Y671" s="91"/>
      <c r="Z671" s="91"/>
      <c r="AA671" s="91"/>
      <c r="AB671" s="91"/>
      <c r="AC671" s="91"/>
      <c r="AD671" s="91"/>
      <c r="AE671" s="91"/>
      <c r="AF671" s="91"/>
      <c r="AG671" s="91"/>
      <c r="AH671" s="91"/>
      <c r="AI671" s="14"/>
      <c r="AJ671" s="48"/>
      <c r="AK671" s="48"/>
      <c r="AL671" s="141"/>
      <c r="AM671" s="85"/>
      <c r="AN671" s="85"/>
      <c r="AO671" s="85"/>
      <c r="AP671" s="131"/>
      <c r="AQ671" s="120"/>
    </row>
    <row r="672" spans="18:43">
      <c r="R672" s="91"/>
      <c r="S672" s="110"/>
      <c r="T672" s="110"/>
      <c r="U672" s="91"/>
      <c r="V672" s="91"/>
      <c r="W672" s="91"/>
      <c r="X672" s="91"/>
      <c r="Y672" s="91"/>
      <c r="Z672" s="91"/>
      <c r="AA672" s="91"/>
      <c r="AB672" s="91"/>
      <c r="AC672" s="91"/>
      <c r="AD672" s="91"/>
      <c r="AE672" s="91"/>
      <c r="AF672" s="91"/>
      <c r="AG672" s="91"/>
      <c r="AH672" s="91"/>
      <c r="AI672" s="14"/>
      <c r="AJ672" s="48"/>
      <c r="AK672" s="48"/>
      <c r="AL672" s="141"/>
      <c r="AM672" s="85"/>
      <c r="AN672" s="85"/>
      <c r="AO672" s="85"/>
      <c r="AP672" s="131"/>
      <c r="AQ672" s="120"/>
    </row>
    <row r="673" spans="18:43">
      <c r="R673" s="91"/>
      <c r="S673" s="110"/>
      <c r="T673" s="110"/>
      <c r="U673" s="91"/>
      <c r="V673" s="91"/>
      <c r="W673" s="91"/>
      <c r="X673" s="91"/>
      <c r="Y673" s="91"/>
      <c r="Z673" s="91"/>
      <c r="AA673" s="91"/>
      <c r="AB673" s="91"/>
      <c r="AC673" s="91"/>
      <c r="AD673" s="91"/>
      <c r="AE673" s="91"/>
      <c r="AF673" s="91"/>
      <c r="AG673" s="91"/>
      <c r="AH673" s="91"/>
      <c r="AI673" s="14"/>
      <c r="AJ673" s="48"/>
      <c r="AK673" s="48"/>
      <c r="AL673" s="141"/>
      <c r="AM673" s="85"/>
      <c r="AN673" s="85"/>
      <c r="AO673" s="85"/>
      <c r="AP673" s="131"/>
      <c r="AQ673" s="120"/>
    </row>
    <row r="674" spans="18:43">
      <c r="R674" s="91"/>
      <c r="S674" s="110"/>
      <c r="T674" s="110"/>
      <c r="U674" s="91"/>
      <c r="V674" s="91"/>
      <c r="W674" s="91"/>
      <c r="X674" s="91"/>
      <c r="Y674" s="91"/>
      <c r="Z674" s="91"/>
      <c r="AA674" s="91"/>
      <c r="AB674" s="91"/>
      <c r="AC674" s="91"/>
      <c r="AD674" s="91"/>
      <c r="AE674" s="91"/>
      <c r="AF674" s="91"/>
      <c r="AG674" s="91"/>
      <c r="AH674" s="91"/>
      <c r="AI674" s="14"/>
      <c r="AJ674" s="48"/>
      <c r="AK674" s="48"/>
      <c r="AL674" s="141"/>
      <c r="AM674" s="85"/>
      <c r="AN674" s="85"/>
      <c r="AO674" s="85"/>
      <c r="AP674" s="131"/>
      <c r="AQ674" s="120"/>
    </row>
    <row r="675" spans="18:43">
      <c r="R675" s="91"/>
      <c r="S675" s="110"/>
      <c r="T675" s="110"/>
      <c r="U675" s="91"/>
      <c r="V675" s="91"/>
      <c r="W675" s="91"/>
      <c r="X675" s="91"/>
      <c r="Y675" s="91"/>
      <c r="Z675" s="91"/>
      <c r="AA675" s="91"/>
      <c r="AB675" s="91"/>
      <c r="AC675" s="91"/>
      <c r="AD675" s="91"/>
      <c r="AE675" s="91"/>
      <c r="AF675" s="91"/>
      <c r="AG675" s="91"/>
      <c r="AH675" s="91"/>
      <c r="AI675" s="14"/>
      <c r="AJ675" s="48"/>
      <c r="AK675" s="48"/>
      <c r="AL675" s="141"/>
      <c r="AM675" s="85"/>
      <c r="AN675" s="85"/>
      <c r="AO675" s="85"/>
      <c r="AP675" s="131"/>
      <c r="AQ675" s="120"/>
    </row>
    <row r="676" spans="18:43">
      <c r="R676" s="91"/>
      <c r="S676" s="110"/>
      <c r="T676" s="110"/>
      <c r="U676" s="91"/>
      <c r="V676" s="91"/>
      <c r="W676" s="91"/>
      <c r="X676" s="91"/>
      <c r="Y676" s="91"/>
      <c r="Z676" s="91"/>
      <c r="AA676" s="91"/>
      <c r="AB676" s="91"/>
      <c r="AC676" s="91"/>
      <c r="AD676" s="91"/>
      <c r="AE676" s="91"/>
      <c r="AF676" s="91"/>
      <c r="AG676" s="91"/>
      <c r="AH676" s="91"/>
      <c r="AI676" s="14"/>
      <c r="AJ676" s="48"/>
      <c r="AK676" s="48"/>
      <c r="AL676" s="141"/>
      <c r="AM676" s="85"/>
      <c r="AN676" s="85"/>
      <c r="AO676" s="85"/>
      <c r="AP676" s="131"/>
      <c r="AQ676" s="120"/>
    </row>
    <row r="677" spans="18:43">
      <c r="R677" s="91"/>
      <c r="S677" s="110"/>
      <c r="T677" s="110"/>
      <c r="U677" s="91"/>
      <c r="V677" s="91"/>
      <c r="W677" s="91"/>
      <c r="X677" s="91"/>
      <c r="Y677" s="91"/>
      <c r="Z677" s="91"/>
      <c r="AA677" s="91"/>
      <c r="AB677" s="91"/>
      <c r="AC677" s="91"/>
      <c r="AD677" s="91"/>
      <c r="AE677" s="91"/>
      <c r="AF677" s="91"/>
      <c r="AG677" s="91"/>
      <c r="AH677" s="91"/>
      <c r="AI677" s="14"/>
      <c r="AJ677" s="48"/>
      <c r="AK677" s="48"/>
      <c r="AL677" s="141"/>
      <c r="AM677" s="85"/>
      <c r="AN677" s="85"/>
      <c r="AO677" s="85"/>
      <c r="AP677" s="131"/>
      <c r="AQ677" s="120"/>
    </row>
    <row r="678" spans="18:43">
      <c r="R678" s="91"/>
      <c r="S678" s="110"/>
      <c r="T678" s="110"/>
      <c r="U678" s="91"/>
      <c r="V678" s="91"/>
      <c r="W678" s="91"/>
      <c r="X678" s="91"/>
      <c r="Y678" s="91"/>
      <c r="Z678" s="91"/>
      <c r="AA678" s="91"/>
      <c r="AB678" s="91"/>
      <c r="AC678" s="91"/>
      <c r="AD678" s="91"/>
      <c r="AE678" s="91"/>
      <c r="AF678" s="91"/>
      <c r="AG678" s="91"/>
      <c r="AH678" s="91"/>
      <c r="AI678" s="14"/>
      <c r="AJ678" s="48"/>
      <c r="AK678" s="48"/>
      <c r="AL678" s="141"/>
      <c r="AM678" s="85"/>
      <c r="AN678" s="85"/>
      <c r="AO678" s="85"/>
      <c r="AP678" s="131"/>
      <c r="AQ678" s="120"/>
    </row>
    <row r="679" spans="18:43">
      <c r="R679" s="91"/>
      <c r="S679" s="110"/>
      <c r="T679" s="110"/>
      <c r="U679" s="91"/>
      <c r="V679" s="91"/>
      <c r="W679" s="91"/>
      <c r="X679" s="91"/>
      <c r="Y679" s="91"/>
      <c r="Z679" s="91"/>
      <c r="AA679" s="91"/>
      <c r="AB679" s="91"/>
      <c r="AC679" s="91"/>
      <c r="AD679" s="91"/>
      <c r="AE679" s="91"/>
      <c r="AF679" s="91"/>
      <c r="AG679" s="91"/>
      <c r="AH679" s="91"/>
      <c r="AI679" s="14"/>
      <c r="AJ679" s="48"/>
      <c r="AK679" s="48"/>
      <c r="AL679" s="141"/>
      <c r="AM679" s="85"/>
      <c r="AN679" s="85"/>
      <c r="AO679" s="85"/>
      <c r="AP679" s="131"/>
      <c r="AQ679" s="120"/>
    </row>
    <row r="680" spans="18:43">
      <c r="R680" s="91"/>
      <c r="S680" s="110"/>
      <c r="T680" s="110"/>
      <c r="U680" s="91"/>
      <c r="V680" s="91"/>
      <c r="W680" s="91"/>
      <c r="X680" s="91"/>
      <c r="Y680" s="91"/>
      <c r="Z680" s="91"/>
      <c r="AA680" s="91"/>
      <c r="AB680" s="91"/>
      <c r="AC680" s="91"/>
      <c r="AD680" s="91"/>
      <c r="AE680" s="91"/>
      <c r="AF680" s="91"/>
      <c r="AG680" s="91"/>
      <c r="AH680" s="91"/>
      <c r="AI680" s="14"/>
      <c r="AJ680" s="48"/>
      <c r="AK680" s="48"/>
      <c r="AL680" s="141"/>
      <c r="AM680" s="85"/>
      <c r="AN680" s="85"/>
      <c r="AO680" s="85"/>
      <c r="AP680" s="131"/>
      <c r="AQ680" s="120"/>
    </row>
    <row r="681" spans="18:43">
      <c r="R681" s="91"/>
      <c r="S681" s="110"/>
      <c r="T681" s="110"/>
      <c r="U681" s="91"/>
      <c r="V681" s="91"/>
      <c r="W681" s="91"/>
      <c r="X681" s="91"/>
      <c r="Y681" s="91"/>
      <c r="Z681" s="91"/>
      <c r="AA681" s="91"/>
      <c r="AB681" s="91"/>
      <c r="AC681" s="91"/>
      <c r="AD681" s="91"/>
      <c r="AE681" s="91"/>
      <c r="AF681" s="91"/>
      <c r="AG681" s="91"/>
      <c r="AH681" s="91"/>
      <c r="AI681" s="14"/>
      <c r="AJ681" s="48"/>
      <c r="AK681" s="48"/>
      <c r="AL681" s="141"/>
      <c r="AM681" s="85"/>
      <c r="AN681" s="85"/>
      <c r="AO681" s="85"/>
      <c r="AP681" s="131"/>
      <c r="AQ681" s="120"/>
    </row>
    <row r="682" spans="18:43">
      <c r="R682" s="91"/>
      <c r="S682" s="110"/>
      <c r="T682" s="110"/>
      <c r="U682" s="91"/>
      <c r="V682" s="91"/>
      <c r="W682" s="91"/>
      <c r="X682" s="91"/>
      <c r="Y682" s="91"/>
      <c r="Z682" s="91"/>
      <c r="AA682" s="91"/>
      <c r="AB682" s="91"/>
      <c r="AC682" s="91"/>
      <c r="AD682" s="91"/>
      <c r="AE682" s="91"/>
      <c r="AF682" s="91"/>
      <c r="AG682" s="91"/>
      <c r="AH682" s="91"/>
      <c r="AI682" s="14"/>
      <c r="AJ682" s="48"/>
      <c r="AK682" s="48"/>
      <c r="AL682" s="141"/>
      <c r="AM682" s="85"/>
      <c r="AN682" s="85"/>
      <c r="AO682" s="85"/>
      <c r="AP682" s="131"/>
      <c r="AQ682" s="120"/>
    </row>
    <row r="683" spans="18:43">
      <c r="R683" s="91"/>
      <c r="S683" s="110"/>
      <c r="T683" s="110"/>
      <c r="U683" s="91"/>
      <c r="V683" s="91"/>
      <c r="W683" s="91"/>
      <c r="X683" s="91"/>
      <c r="Y683" s="91"/>
      <c r="Z683" s="91"/>
      <c r="AA683" s="91"/>
      <c r="AB683" s="91"/>
      <c r="AC683" s="91"/>
      <c r="AD683" s="91"/>
      <c r="AE683" s="91"/>
      <c r="AF683" s="91"/>
      <c r="AG683" s="91"/>
      <c r="AH683" s="91"/>
      <c r="AI683" s="14"/>
      <c r="AJ683" s="48"/>
      <c r="AK683" s="48"/>
      <c r="AL683" s="141"/>
      <c r="AM683" s="85"/>
      <c r="AN683" s="85"/>
      <c r="AO683" s="85"/>
      <c r="AP683" s="131"/>
      <c r="AQ683" s="120"/>
    </row>
    <row r="684" spans="18:43">
      <c r="R684" s="91"/>
      <c r="S684" s="110"/>
      <c r="T684" s="110"/>
      <c r="U684" s="91"/>
      <c r="V684" s="91"/>
      <c r="W684" s="91"/>
      <c r="X684" s="91"/>
      <c r="Y684" s="91"/>
      <c r="Z684" s="91"/>
      <c r="AA684" s="91"/>
      <c r="AB684" s="91"/>
      <c r="AC684" s="91"/>
      <c r="AD684" s="91"/>
      <c r="AE684" s="91"/>
      <c r="AF684" s="91"/>
      <c r="AG684" s="91"/>
      <c r="AH684" s="91"/>
      <c r="AI684" s="14"/>
      <c r="AJ684" s="48"/>
      <c r="AK684" s="48"/>
      <c r="AL684" s="141"/>
      <c r="AM684" s="85"/>
      <c r="AN684" s="85"/>
      <c r="AO684" s="85"/>
      <c r="AP684" s="131"/>
      <c r="AQ684" s="120"/>
    </row>
    <row r="685" spans="18:43">
      <c r="R685" s="91"/>
      <c r="S685" s="110"/>
      <c r="T685" s="110"/>
      <c r="U685" s="91"/>
      <c r="V685" s="91"/>
      <c r="W685" s="91"/>
      <c r="X685" s="91"/>
      <c r="Y685" s="91"/>
      <c r="Z685" s="91"/>
      <c r="AA685" s="91"/>
      <c r="AB685" s="91"/>
      <c r="AC685" s="91"/>
      <c r="AD685" s="91"/>
      <c r="AE685" s="91"/>
      <c r="AF685" s="91"/>
      <c r="AG685" s="91"/>
      <c r="AH685" s="91"/>
      <c r="AI685" s="14"/>
      <c r="AJ685" s="48"/>
      <c r="AK685" s="48"/>
      <c r="AL685" s="141"/>
      <c r="AM685" s="85"/>
      <c r="AN685" s="85"/>
      <c r="AO685" s="85"/>
      <c r="AP685" s="131"/>
      <c r="AQ685" s="120"/>
    </row>
    <row r="686" spans="18:43">
      <c r="R686" s="91"/>
      <c r="S686" s="110"/>
      <c r="T686" s="110"/>
      <c r="U686" s="91"/>
      <c r="V686" s="91"/>
      <c r="W686" s="91"/>
      <c r="X686" s="91"/>
      <c r="Y686" s="91"/>
      <c r="Z686" s="91"/>
      <c r="AA686" s="91"/>
      <c r="AB686" s="91"/>
      <c r="AC686" s="91"/>
      <c r="AD686" s="91"/>
      <c r="AE686" s="91"/>
      <c r="AF686" s="91"/>
      <c r="AG686" s="91"/>
      <c r="AH686" s="91"/>
      <c r="AI686" s="14"/>
      <c r="AJ686" s="48"/>
      <c r="AK686" s="48"/>
      <c r="AL686" s="141"/>
      <c r="AM686" s="85"/>
      <c r="AN686" s="85"/>
      <c r="AO686" s="85"/>
      <c r="AP686" s="131"/>
      <c r="AQ686" s="120"/>
    </row>
    <row r="687" spans="18:43">
      <c r="R687" s="91"/>
      <c r="S687" s="110"/>
      <c r="T687" s="110"/>
      <c r="U687" s="91"/>
      <c r="V687" s="91"/>
      <c r="W687" s="91"/>
      <c r="X687" s="91"/>
      <c r="Y687" s="91"/>
      <c r="Z687" s="91"/>
      <c r="AA687" s="91"/>
      <c r="AB687" s="91"/>
      <c r="AC687" s="91"/>
      <c r="AD687" s="91"/>
      <c r="AE687" s="91"/>
      <c r="AF687" s="91"/>
      <c r="AG687" s="91"/>
      <c r="AH687" s="91"/>
      <c r="AI687" s="14"/>
      <c r="AJ687" s="48"/>
      <c r="AK687" s="48"/>
      <c r="AL687" s="141"/>
      <c r="AM687" s="85"/>
      <c r="AN687" s="85"/>
      <c r="AO687" s="85"/>
      <c r="AP687" s="131"/>
      <c r="AQ687" s="120"/>
    </row>
    <row r="688" spans="18:43">
      <c r="R688" s="91"/>
      <c r="S688" s="110"/>
      <c r="T688" s="110"/>
      <c r="U688" s="91"/>
      <c r="V688" s="91"/>
      <c r="W688" s="91"/>
      <c r="X688" s="91"/>
      <c r="Y688" s="91"/>
      <c r="Z688" s="91"/>
      <c r="AA688" s="91"/>
      <c r="AB688" s="91"/>
      <c r="AC688" s="91"/>
      <c r="AD688" s="91"/>
      <c r="AE688" s="91"/>
      <c r="AF688" s="91"/>
      <c r="AG688" s="91"/>
      <c r="AH688" s="91"/>
      <c r="AI688" s="14"/>
      <c r="AJ688" s="48"/>
      <c r="AK688" s="48"/>
      <c r="AL688" s="141"/>
      <c r="AM688" s="85"/>
      <c r="AN688" s="85"/>
      <c r="AO688" s="85"/>
      <c r="AP688" s="131"/>
      <c r="AQ688" s="120"/>
    </row>
    <row r="689" spans="18:43">
      <c r="R689" s="91"/>
      <c r="S689" s="110"/>
      <c r="T689" s="110"/>
      <c r="U689" s="91"/>
      <c r="V689" s="91"/>
      <c r="W689" s="91"/>
      <c r="X689" s="91"/>
      <c r="Y689" s="91"/>
      <c r="Z689" s="91"/>
      <c r="AA689" s="91"/>
      <c r="AB689" s="91"/>
      <c r="AC689" s="91"/>
      <c r="AD689" s="91"/>
      <c r="AE689" s="91"/>
      <c r="AF689" s="91"/>
      <c r="AG689" s="91"/>
      <c r="AH689" s="91"/>
      <c r="AI689" s="14"/>
      <c r="AJ689" s="48"/>
      <c r="AK689" s="48"/>
      <c r="AL689" s="141"/>
      <c r="AM689" s="85"/>
      <c r="AN689" s="85"/>
      <c r="AO689" s="85"/>
      <c r="AP689" s="131"/>
      <c r="AQ689" s="120"/>
    </row>
    <row r="690" spans="18:43">
      <c r="R690" s="91"/>
      <c r="S690" s="110"/>
      <c r="T690" s="110"/>
      <c r="U690" s="91"/>
      <c r="V690" s="91"/>
      <c r="W690" s="91"/>
      <c r="X690" s="91"/>
      <c r="Y690" s="91"/>
      <c r="Z690" s="91"/>
      <c r="AA690" s="91"/>
      <c r="AB690" s="91"/>
      <c r="AC690" s="91"/>
      <c r="AD690" s="91"/>
      <c r="AE690" s="91"/>
      <c r="AF690" s="91"/>
      <c r="AG690" s="91"/>
      <c r="AH690" s="91"/>
      <c r="AI690" s="14"/>
      <c r="AJ690" s="48"/>
      <c r="AK690" s="48"/>
      <c r="AL690" s="141"/>
      <c r="AM690" s="85"/>
      <c r="AN690" s="85"/>
      <c r="AO690" s="85"/>
      <c r="AP690" s="131"/>
      <c r="AQ690" s="120"/>
    </row>
    <row r="691" spans="18:43">
      <c r="R691" s="91"/>
      <c r="S691" s="110"/>
      <c r="T691" s="110"/>
      <c r="U691" s="91"/>
      <c r="V691" s="91"/>
      <c r="W691" s="91"/>
      <c r="X691" s="91"/>
      <c r="Y691" s="91"/>
      <c r="Z691" s="91"/>
      <c r="AA691" s="91"/>
      <c r="AB691" s="91"/>
      <c r="AC691" s="91"/>
      <c r="AD691" s="91"/>
      <c r="AE691" s="91"/>
      <c r="AF691" s="91"/>
      <c r="AG691" s="91"/>
      <c r="AH691" s="91"/>
      <c r="AI691" s="14"/>
      <c r="AJ691" s="48"/>
      <c r="AK691" s="48"/>
      <c r="AL691" s="141"/>
      <c r="AM691" s="85"/>
      <c r="AN691" s="85"/>
      <c r="AO691" s="85"/>
      <c r="AP691" s="131"/>
      <c r="AQ691" s="120"/>
    </row>
    <row r="692" spans="18:43">
      <c r="R692" s="91"/>
      <c r="S692" s="110"/>
      <c r="T692" s="110"/>
      <c r="U692" s="91"/>
      <c r="V692" s="91"/>
      <c r="W692" s="91"/>
      <c r="X692" s="91"/>
      <c r="Y692" s="91"/>
      <c r="Z692" s="91"/>
      <c r="AA692" s="91"/>
      <c r="AB692" s="91"/>
      <c r="AC692" s="91"/>
      <c r="AD692" s="91"/>
      <c r="AE692" s="91"/>
      <c r="AF692" s="91"/>
      <c r="AG692" s="91"/>
      <c r="AH692" s="91"/>
      <c r="AI692" s="14"/>
      <c r="AJ692" s="48"/>
      <c r="AK692" s="48"/>
      <c r="AL692" s="141"/>
      <c r="AM692" s="85"/>
      <c r="AN692" s="85"/>
      <c r="AO692" s="85"/>
      <c r="AP692" s="131"/>
      <c r="AQ692" s="120"/>
    </row>
    <row r="693" spans="18:43">
      <c r="R693" s="91"/>
      <c r="S693" s="110"/>
      <c r="T693" s="110"/>
      <c r="U693" s="91"/>
      <c r="V693" s="91"/>
      <c r="W693" s="91"/>
      <c r="X693" s="91"/>
      <c r="Y693" s="91"/>
      <c r="Z693" s="91"/>
      <c r="AA693" s="91"/>
      <c r="AB693" s="91"/>
      <c r="AC693" s="91"/>
      <c r="AD693" s="91"/>
      <c r="AE693" s="91"/>
      <c r="AF693" s="91"/>
      <c r="AG693" s="91"/>
      <c r="AH693" s="91"/>
      <c r="AI693" s="14"/>
      <c r="AJ693" s="48"/>
      <c r="AK693" s="48"/>
      <c r="AL693" s="141"/>
      <c r="AM693" s="85"/>
      <c r="AN693" s="85"/>
      <c r="AO693" s="85"/>
      <c r="AP693" s="131"/>
      <c r="AQ693" s="120"/>
    </row>
    <row r="694" spans="18:43">
      <c r="R694" s="91"/>
      <c r="S694" s="110"/>
      <c r="T694" s="110"/>
      <c r="U694" s="91"/>
      <c r="V694" s="91"/>
      <c r="W694" s="91"/>
      <c r="X694" s="91"/>
      <c r="Y694" s="91"/>
      <c r="Z694" s="91"/>
      <c r="AA694" s="91"/>
      <c r="AB694" s="91"/>
      <c r="AC694" s="91"/>
      <c r="AD694" s="91"/>
      <c r="AE694" s="91"/>
      <c r="AF694" s="91"/>
      <c r="AG694" s="91"/>
      <c r="AH694" s="91"/>
      <c r="AI694" s="14"/>
      <c r="AJ694" s="48"/>
      <c r="AK694" s="48"/>
      <c r="AL694" s="141"/>
      <c r="AM694" s="85"/>
      <c r="AN694" s="85"/>
      <c r="AO694" s="85"/>
      <c r="AP694" s="131"/>
      <c r="AQ694" s="120"/>
    </row>
    <row r="695" spans="18:43">
      <c r="R695" s="91"/>
      <c r="S695" s="110"/>
      <c r="T695" s="110"/>
      <c r="U695" s="91"/>
      <c r="V695" s="91"/>
      <c r="W695" s="91"/>
      <c r="X695" s="91"/>
      <c r="Y695" s="91"/>
      <c r="Z695" s="91"/>
      <c r="AA695" s="91"/>
      <c r="AB695" s="91"/>
      <c r="AC695" s="91"/>
      <c r="AD695" s="91"/>
      <c r="AE695" s="91"/>
      <c r="AF695" s="91"/>
      <c r="AG695" s="91"/>
      <c r="AH695" s="91"/>
      <c r="AI695" s="14"/>
      <c r="AJ695" s="48"/>
      <c r="AK695" s="48"/>
      <c r="AL695" s="141"/>
      <c r="AM695" s="85"/>
      <c r="AN695" s="85"/>
      <c r="AO695" s="85"/>
      <c r="AP695" s="131"/>
      <c r="AQ695" s="120"/>
    </row>
    <row r="696" spans="18:43">
      <c r="R696" s="91"/>
      <c r="S696" s="110"/>
      <c r="T696" s="110"/>
      <c r="U696" s="91"/>
      <c r="V696" s="91"/>
      <c r="W696" s="91"/>
      <c r="X696" s="91"/>
      <c r="Y696" s="91"/>
      <c r="Z696" s="91"/>
      <c r="AA696" s="91"/>
      <c r="AB696" s="91"/>
      <c r="AC696" s="91"/>
      <c r="AD696" s="91"/>
      <c r="AE696" s="91"/>
      <c r="AF696" s="91"/>
      <c r="AG696" s="91"/>
      <c r="AH696" s="91"/>
      <c r="AI696" s="14"/>
      <c r="AJ696" s="48"/>
      <c r="AK696" s="48"/>
      <c r="AL696" s="141"/>
      <c r="AM696" s="85"/>
      <c r="AN696" s="85"/>
      <c r="AO696" s="85"/>
      <c r="AP696" s="131"/>
      <c r="AQ696" s="120"/>
    </row>
    <row r="697" spans="18:43">
      <c r="R697" s="91"/>
      <c r="S697" s="110"/>
      <c r="T697" s="110"/>
      <c r="U697" s="91"/>
      <c r="V697" s="91"/>
      <c r="W697" s="91"/>
      <c r="X697" s="91"/>
      <c r="Y697" s="91"/>
      <c r="Z697" s="91"/>
      <c r="AA697" s="91"/>
      <c r="AB697" s="91"/>
      <c r="AC697" s="91"/>
      <c r="AD697" s="91"/>
      <c r="AE697" s="91"/>
      <c r="AF697" s="91"/>
      <c r="AG697" s="91"/>
      <c r="AH697" s="91"/>
      <c r="AI697" s="14"/>
      <c r="AJ697" s="48"/>
      <c r="AK697" s="48"/>
      <c r="AL697" s="141"/>
      <c r="AM697" s="85"/>
      <c r="AN697" s="85"/>
      <c r="AO697" s="85"/>
      <c r="AP697" s="131"/>
      <c r="AQ697" s="120"/>
    </row>
    <row r="698" spans="18:43">
      <c r="R698" s="91"/>
      <c r="S698" s="110"/>
      <c r="T698" s="110"/>
      <c r="U698" s="91"/>
      <c r="V698" s="91"/>
      <c r="W698" s="91"/>
      <c r="X698" s="91"/>
      <c r="Y698" s="91"/>
      <c r="Z698" s="91"/>
      <c r="AA698" s="91"/>
      <c r="AB698" s="91"/>
      <c r="AC698" s="91"/>
      <c r="AD698" s="91"/>
      <c r="AE698" s="91"/>
      <c r="AF698" s="91"/>
      <c r="AG698" s="91"/>
      <c r="AH698" s="91"/>
      <c r="AI698" s="14"/>
      <c r="AJ698" s="48"/>
      <c r="AK698" s="48"/>
      <c r="AL698" s="141"/>
      <c r="AM698" s="85"/>
      <c r="AN698" s="85"/>
      <c r="AO698" s="85"/>
      <c r="AP698" s="131"/>
      <c r="AQ698" s="120"/>
    </row>
    <row r="699" spans="18:43">
      <c r="R699" s="91"/>
      <c r="S699" s="110"/>
      <c r="T699" s="110"/>
      <c r="U699" s="91"/>
      <c r="V699" s="91"/>
      <c r="W699" s="91"/>
      <c r="X699" s="91"/>
      <c r="Y699" s="91"/>
      <c r="Z699" s="91"/>
      <c r="AA699" s="91"/>
      <c r="AB699" s="91"/>
      <c r="AC699" s="91"/>
      <c r="AD699" s="91"/>
      <c r="AE699" s="91"/>
      <c r="AF699" s="91"/>
      <c r="AG699" s="91"/>
      <c r="AH699" s="91"/>
      <c r="AI699" s="14"/>
      <c r="AJ699" s="48"/>
      <c r="AK699" s="48"/>
      <c r="AL699" s="141"/>
      <c r="AM699" s="85"/>
      <c r="AN699" s="85"/>
      <c r="AO699" s="85"/>
      <c r="AP699" s="131"/>
      <c r="AQ699" s="120"/>
    </row>
    <row r="700" spans="18:43">
      <c r="R700" s="91"/>
      <c r="S700" s="110"/>
      <c r="T700" s="110"/>
      <c r="U700" s="91"/>
      <c r="V700" s="91"/>
      <c r="W700" s="91"/>
      <c r="X700" s="91"/>
      <c r="Y700" s="91"/>
      <c r="Z700" s="91"/>
      <c r="AA700" s="91"/>
      <c r="AB700" s="91"/>
      <c r="AC700" s="91"/>
      <c r="AD700" s="91"/>
      <c r="AE700" s="91"/>
      <c r="AF700" s="91"/>
      <c r="AG700" s="91"/>
      <c r="AH700" s="91"/>
      <c r="AI700" s="14"/>
      <c r="AJ700" s="48"/>
      <c r="AK700" s="48"/>
      <c r="AL700" s="141"/>
      <c r="AM700" s="85"/>
      <c r="AN700" s="85"/>
      <c r="AO700" s="85"/>
      <c r="AP700" s="131"/>
      <c r="AQ700" s="120"/>
    </row>
    <row r="701" spans="18:43">
      <c r="R701" s="91"/>
      <c r="S701" s="110"/>
      <c r="T701" s="110"/>
      <c r="U701" s="91"/>
      <c r="V701" s="91"/>
      <c r="W701" s="91"/>
      <c r="X701" s="91"/>
      <c r="Y701" s="91"/>
      <c r="Z701" s="91"/>
      <c r="AA701" s="91"/>
      <c r="AB701" s="91"/>
      <c r="AC701" s="91"/>
      <c r="AD701" s="91"/>
      <c r="AE701" s="91"/>
      <c r="AF701" s="91"/>
      <c r="AG701" s="91"/>
      <c r="AH701" s="91"/>
      <c r="AI701" s="14"/>
      <c r="AJ701" s="48"/>
      <c r="AK701" s="48"/>
      <c r="AL701" s="141"/>
      <c r="AM701" s="85"/>
      <c r="AN701" s="85"/>
      <c r="AO701" s="85"/>
      <c r="AP701" s="131"/>
      <c r="AQ701" s="120"/>
    </row>
    <row r="702" spans="18:43">
      <c r="R702" s="91"/>
      <c r="S702" s="110"/>
      <c r="T702" s="110"/>
      <c r="U702" s="91"/>
      <c r="V702" s="91"/>
      <c r="W702" s="91"/>
      <c r="X702" s="91"/>
      <c r="Y702" s="91"/>
      <c r="Z702" s="91"/>
      <c r="AA702" s="91"/>
      <c r="AB702" s="91"/>
      <c r="AC702" s="91"/>
      <c r="AD702" s="91"/>
      <c r="AE702" s="91"/>
      <c r="AF702" s="91"/>
      <c r="AG702" s="91"/>
      <c r="AH702" s="91"/>
      <c r="AI702" s="14"/>
      <c r="AJ702" s="48"/>
      <c r="AK702" s="48"/>
      <c r="AL702" s="141"/>
      <c r="AM702" s="85"/>
      <c r="AN702" s="85"/>
      <c r="AO702" s="85"/>
      <c r="AP702" s="131"/>
      <c r="AQ702" s="120"/>
    </row>
    <row r="703" spans="18:43">
      <c r="R703" s="91"/>
      <c r="S703" s="110"/>
      <c r="T703" s="110"/>
      <c r="U703" s="91"/>
      <c r="V703" s="91"/>
      <c r="W703" s="91"/>
      <c r="X703" s="91"/>
      <c r="Y703" s="91"/>
      <c r="Z703" s="91"/>
      <c r="AA703" s="91"/>
      <c r="AB703" s="91"/>
      <c r="AC703" s="91"/>
      <c r="AD703" s="91"/>
      <c r="AE703" s="91"/>
      <c r="AF703" s="91"/>
      <c r="AG703" s="91"/>
      <c r="AH703" s="91"/>
      <c r="AI703" s="14"/>
      <c r="AJ703" s="48"/>
      <c r="AK703" s="48"/>
      <c r="AL703" s="141"/>
      <c r="AM703" s="85"/>
      <c r="AN703" s="85"/>
      <c r="AO703" s="85"/>
      <c r="AP703" s="131"/>
      <c r="AQ703" s="120"/>
    </row>
    <row r="704" spans="18:43">
      <c r="R704" s="91"/>
      <c r="S704" s="110"/>
      <c r="T704" s="110"/>
      <c r="U704" s="91"/>
      <c r="V704" s="91"/>
      <c r="W704" s="91"/>
      <c r="X704" s="91"/>
      <c r="Y704" s="91"/>
      <c r="Z704" s="91"/>
      <c r="AA704" s="91"/>
      <c r="AB704" s="91"/>
      <c r="AC704" s="91"/>
      <c r="AD704" s="91"/>
      <c r="AE704" s="91"/>
      <c r="AF704" s="91"/>
      <c r="AG704" s="91"/>
      <c r="AH704" s="91"/>
      <c r="AI704" s="14"/>
      <c r="AJ704" s="48"/>
      <c r="AK704" s="48"/>
      <c r="AL704" s="141"/>
      <c r="AM704" s="85"/>
      <c r="AN704" s="85"/>
      <c r="AO704" s="85"/>
      <c r="AP704" s="131"/>
      <c r="AQ704" s="120"/>
    </row>
    <row r="705" spans="18:43">
      <c r="R705" s="91"/>
      <c r="S705" s="110"/>
      <c r="T705" s="110"/>
      <c r="U705" s="91"/>
      <c r="V705" s="91"/>
      <c r="W705" s="91"/>
      <c r="X705" s="91"/>
      <c r="Y705" s="91"/>
      <c r="Z705" s="91"/>
      <c r="AA705" s="91"/>
      <c r="AB705" s="91"/>
      <c r="AC705" s="91"/>
      <c r="AD705" s="91"/>
      <c r="AE705" s="91"/>
      <c r="AF705" s="91"/>
      <c r="AG705" s="91"/>
      <c r="AH705" s="91"/>
      <c r="AI705" s="14"/>
      <c r="AJ705" s="48"/>
      <c r="AK705" s="48"/>
      <c r="AL705" s="141"/>
      <c r="AM705" s="85"/>
      <c r="AN705" s="85"/>
      <c r="AO705" s="85"/>
      <c r="AP705" s="131"/>
      <c r="AQ705" s="120"/>
    </row>
    <row r="706" spans="18:43">
      <c r="R706" s="91"/>
      <c r="S706" s="110"/>
      <c r="T706" s="110"/>
      <c r="U706" s="91"/>
      <c r="V706" s="91"/>
      <c r="W706" s="91"/>
      <c r="X706" s="91"/>
      <c r="Y706" s="91"/>
      <c r="Z706" s="91"/>
      <c r="AA706" s="91"/>
      <c r="AB706" s="91"/>
      <c r="AC706" s="91"/>
      <c r="AD706" s="91"/>
      <c r="AE706" s="91"/>
      <c r="AF706" s="91"/>
      <c r="AG706" s="91"/>
      <c r="AH706" s="91"/>
      <c r="AI706" s="14"/>
      <c r="AJ706" s="48"/>
      <c r="AK706" s="48"/>
      <c r="AL706" s="141"/>
      <c r="AM706" s="85"/>
      <c r="AN706" s="85"/>
      <c r="AO706" s="85"/>
      <c r="AP706" s="131"/>
      <c r="AQ706" s="120"/>
    </row>
    <row r="707" spans="18:43">
      <c r="R707" s="91"/>
      <c r="S707" s="110"/>
      <c r="T707" s="110"/>
      <c r="U707" s="91"/>
      <c r="V707" s="91"/>
      <c r="W707" s="91"/>
      <c r="X707" s="91"/>
      <c r="Y707" s="91"/>
      <c r="Z707" s="91"/>
      <c r="AA707" s="91"/>
      <c r="AB707" s="91"/>
      <c r="AC707" s="91"/>
      <c r="AD707" s="91"/>
      <c r="AE707" s="91"/>
      <c r="AF707" s="91"/>
      <c r="AG707" s="91"/>
      <c r="AH707" s="91"/>
      <c r="AI707" s="14"/>
      <c r="AJ707" s="48"/>
      <c r="AK707" s="48"/>
      <c r="AL707" s="141"/>
      <c r="AM707" s="85"/>
      <c r="AN707" s="85"/>
      <c r="AO707" s="85"/>
      <c r="AP707" s="131"/>
      <c r="AQ707" s="120"/>
    </row>
    <row r="708" spans="18:43">
      <c r="R708" s="91"/>
      <c r="S708" s="110"/>
      <c r="T708" s="110"/>
      <c r="U708" s="91"/>
      <c r="V708" s="91"/>
      <c r="W708" s="91"/>
      <c r="X708" s="91"/>
      <c r="Y708" s="91"/>
      <c r="Z708" s="91"/>
      <c r="AA708" s="91"/>
      <c r="AB708" s="91"/>
      <c r="AC708" s="91"/>
      <c r="AD708" s="91"/>
      <c r="AE708" s="91"/>
      <c r="AF708" s="91"/>
      <c r="AG708" s="91"/>
      <c r="AH708" s="91"/>
      <c r="AI708" s="14"/>
      <c r="AJ708" s="48"/>
      <c r="AK708" s="48"/>
      <c r="AL708" s="141"/>
      <c r="AM708" s="85"/>
      <c r="AN708" s="85"/>
      <c r="AO708" s="85"/>
      <c r="AP708" s="131"/>
      <c r="AQ708" s="120"/>
    </row>
    <row r="709" spans="18:43">
      <c r="R709" s="91"/>
      <c r="S709" s="110"/>
      <c r="T709" s="110"/>
      <c r="U709" s="91"/>
      <c r="V709" s="91"/>
      <c r="W709" s="91"/>
      <c r="X709" s="91"/>
      <c r="Y709" s="91"/>
      <c r="Z709" s="91"/>
      <c r="AA709" s="91"/>
      <c r="AB709" s="91"/>
      <c r="AC709" s="91"/>
      <c r="AD709" s="91"/>
      <c r="AE709" s="91"/>
      <c r="AF709" s="91"/>
      <c r="AG709" s="91"/>
      <c r="AH709" s="91"/>
      <c r="AI709" s="14"/>
      <c r="AJ709" s="48"/>
      <c r="AK709" s="48"/>
      <c r="AL709" s="141"/>
      <c r="AM709" s="85"/>
      <c r="AN709" s="85"/>
      <c r="AO709" s="85"/>
      <c r="AP709" s="131"/>
      <c r="AQ709" s="120"/>
    </row>
    <row r="710" spans="18:43">
      <c r="R710" s="91"/>
      <c r="S710" s="110"/>
      <c r="T710" s="110"/>
      <c r="U710" s="91"/>
      <c r="V710" s="91"/>
      <c r="W710" s="91"/>
      <c r="X710" s="91"/>
      <c r="Y710" s="91"/>
      <c r="Z710" s="91"/>
      <c r="AA710" s="91"/>
      <c r="AB710" s="91"/>
      <c r="AC710" s="91"/>
      <c r="AD710" s="91"/>
      <c r="AE710" s="91"/>
      <c r="AF710" s="91"/>
      <c r="AG710" s="91"/>
      <c r="AH710" s="91"/>
      <c r="AI710" s="14"/>
      <c r="AJ710" s="48"/>
      <c r="AK710" s="48"/>
      <c r="AL710" s="141"/>
      <c r="AM710" s="85"/>
      <c r="AN710" s="85"/>
      <c r="AO710" s="85"/>
      <c r="AP710" s="131"/>
      <c r="AQ710" s="120"/>
    </row>
    <row r="711" spans="18:43">
      <c r="R711" s="91"/>
      <c r="S711" s="110"/>
      <c r="T711" s="110"/>
      <c r="U711" s="91"/>
      <c r="V711" s="91"/>
      <c r="W711" s="91"/>
      <c r="X711" s="91"/>
      <c r="Y711" s="91"/>
      <c r="Z711" s="91"/>
      <c r="AA711" s="91"/>
      <c r="AB711" s="91"/>
      <c r="AC711" s="91"/>
      <c r="AD711" s="91"/>
      <c r="AE711" s="91"/>
      <c r="AF711" s="91"/>
      <c r="AG711" s="91"/>
      <c r="AH711" s="91"/>
      <c r="AI711" s="14"/>
      <c r="AJ711" s="48"/>
      <c r="AK711" s="48"/>
      <c r="AL711" s="141"/>
      <c r="AM711" s="85"/>
      <c r="AN711" s="85"/>
      <c r="AO711" s="85"/>
      <c r="AP711" s="131"/>
      <c r="AQ711" s="120"/>
    </row>
    <row r="712" spans="18:43">
      <c r="R712" s="91"/>
      <c r="S712" s="110"/>
      <c r="T712" s="110"/>
      <c r="U712" s="91"/>
      <c r="V712" s="91"/>
      <c r="W712" s="91"/>
      <c r="X712" s="91"/>
      <c r="Y712" s="91"/>
      <c r="Z712" s="91"/>
      <c r="AA712" s="91"/>
      <c r="AB712" s="91"/>
      <c r="AC712" s="91"/>
      <c r="AD712" s="91"/>
      <c r="AE712" s="91"/>
      <c r="AF712" s="91"/>
      <c r="AG712" s="91"/>
      <c r="AH712" s="91"/>
      <c r="AI712" s="14"/>
      <c r="AJ712" s="48"/>
      <c r="AK712" s="48"/>
      <c r="AL712" s="141"/>
      <c r="AM712" s="85"/>
      <c r="AN712" s="85"/>
      <c r="AO712" s="85"/>
      <c r="AP712" s="131"/>
      <c r="AQ712" s="120"/>
    </row>
    <row r="713" spans="18:43">
      <c r="R713" s="91"/>
      <c r="S713" s="110"/>
      <c r="T713" s="110"/>
      <c r="U713" s="91"/>
      <c r="V713" s="91"/>
      <c r="W713" s="91"/>
      <c r="X713" s="91"/>
      <c r="Y713" s="91"/>
      <c r="Z713" s="91"/>
      <c r="AA713" s="91"/>
      <c r="AB713" s="91"/>
      <c r="AC713" s="91"/>
      <c r="AD713" s="91"/>
      <c r="AE713" s="91"/>
      <c r="AF713" s="91"/>
      <c r="AG713" s="91"/>
      <c r="AH713" s="91"/>
      <c r="AI713" s="14"/>
      <c r="AJ713" s="48"/>
      <c r="AK713" s="48"/>
      <c r="AL713" s="141"/>
      <c r="AM713" s="85"/>
      <c r="AN713" s="85"/>
      <c r="AO713" s="85"/>
      <c r="AP713" s="131"/>
      <c r="AQ713" s="120"/>
    </row>
    <row r="714" spans="18:43">
      <c r="R714" s="91"/>
      <c r="S714" s="110"/>
      <c r="T714" s="110"/>
      <c r="U714" s="91"/>
      <c r="V714" s="91"/>
      <c r="W714" s="91"/>
      <c r="X714" s="91"/>
      <c r="Y714" s="91"/>
      <c r="Z714" s="91"/>
      <c r="AA714" s="91"/>
      <c r="AB714" s="91"/>
      <c r="AC714" s="91"/>
      <c r="AD714" s="91"/>
      <c r="AE714" s="91"/>
      <c r="AF714" s="91"/>
      <c r="AG714" s="91"/>
      <c r="AH714" s="91"/>
      <c r="AI714" s="14"/>
      <c r="AJ714" s="48"/>
      <c r="AK714" s="48"/>
      <c r="AL714" s="141"/>
      <c r="AM714" s="85"/>
      <c r="AN714" s="85"/>
      <c r="AO714" s="85"/>
      <c r="AP714" s="131"/>
      <c r="AQ714" s="120"/>
    </row>
    <row r="715" spans="18:43">
      <c r="R715" s="91"/>
      <c r="S715" s="110"/>
      <c r="T715" s="110"/>
      <c r="U715" s="91"/>
      <c r="V715" s="91"/>
      <c r="W715" s="91"/>
      <c r="X715" s="91"/>
      <c r="Y715" s="91"/>
      <c r="Z715" s="91"/>
      <c r="AA715" s="91"/>
      <c r="AB715" s="91"/>
      <c r="AC715" s="91"/>
      <c r="AD715" s="91"/>
      <c r="AE715" s="91"/>
      <c r="AF715" s="91"/>
      <c r="AG715" s="91"/>
      <c r="AH715" s="91"/>
      <c r="AI715" s="14"/>
      <c r="AJ715" s="48"/>
      <c r="AK715" s="48"/>
      <c r="AL715" s="141"/>
      <c r="AM715" s="85"/>
      <c r="AN715" s="85"/>
      <c r="AO715" s="85"/>
      <c r="AP715" s="131"/>
      <c r="AQ715" s="120"/>
    </row>
    <row r="716" spans="18:43">
      <c r="R716" s="91"/>
      <c r="S716" s="110"/>
      <c r="T716" s="110"/>
      <c r="U716" s="91"/>
      <c r="V716" s="91"/>
      <c r="W716" s="91"/>
      <c r="X716" s="91"/>
      <c r="Y716" s="91"/>
      <c r="Z716" s="91"/>
      <c r="AA716" s="91"/>
      <c r="AB716" s="91"/>
      <c r="AC716" s="91"/>
      <c r="AD716" s="91"/>
      <c r="AE716" s="91"/>
      <c r="AF716" s="91"/>
      <c r="AG716" s="91"/>
      <c r="AH716" s="91"/>
      <c r="AI716" s="14"/>
      <c r="AJ716" s="48"/>
      <c r="AK716" s="48"/>
      <c r="AL716" s="141"/>
      <c r="AM716" s="85"/>
      <c r="AN716" s="85"/>
      <c r="AO716" s="85"/>
      <c r="AP716" s="131"/>
      <c r="AQ716" s="120"/>
    </row>
    <row r="717" spans="18:43">
      <c r="R717" s="91"/>
      <c r="S717" s="110"/>
      <c r="T717" s="110"/>
      <c r="U717" s="91"/>
      <c r="V717" s="91"/>
      <c r="W717" s="91"/>
      <c r="X717" s="91"/>
      <c r="Y717" s="91"/>
      <c r="Z717" s="91"/>
      <c r="AA717" s="91"/>
      <c r="AB717" s="91"/>
      <c r="AC717" s="91"/>
      <c r="AD717" s="91"/>
      <c r="AE717" s="91"/>
      <c r="AF717" s="91"/>
      <c r="AG717" s="91"/>
      <c r="AH717" s="91"/>
      <c r="AI717" s="14"/>
      <c r="AJ717" s="48"/>
      <c r="AK717" s="48"/>
      <c r="AL717" s="141"/>
      <c r="AM717" s="85"/>
      <c r="AN717" s="85"/>
      <c r="AO717" s="85"/>
      <c r="AP717" s="131"/>
      <c r="AQ717" s="120"/>
    </row>
    <row r="718" spans="18:43">
      <c r="R718" s="91"/>
      <c r="S718" s="110"/>
      <c r="T718" s="110"/>
      <c r="U718" s="91"/>
      <c r="V718" s="91"/>
      <c r="W718" s="91"/>
      <c r="X718" s="91"/>
      <c r="Y718" s="91"/>
      <c r="Z718" s="91"/>
      <c r="AA718" s="91"/>
      <c r="AB718" s="91"/>
      <c r="AC718" s="91"/>
      <c r="AD718" s="91"/>
      <c r="AE718" s="91"/>
      <c r="AF718" s="91"/>
      <c r="AG718" s="91"/>
      <c r="AH718" s="91"/>
      <c r="AI718" s="14"/>
      <c r="AJ718" s="48"/>
      <c r="AK718" s="48"/>
      <c r="AL718" s="141"/>
      <c r="AM718" s="85"/>
      <c r="AN718" s="85"/>
      <c r="AO718" s="85"/>
      <c r="AP718" s="131"/>
      <c r="AQ718" s="120"/>
    </row>
    <row r="719" spans="18:43">
      <c r="R719" s="91"/>
      <c r="S719" s="110"/>
      <c r="T719" s="110"/>
      <c r="U719" s="91"/>
      <c r="V719" s="91"/>
      <c r="W719" s="91"/>
      <c r="X719" s="91"/>
      <c r="Y719" s="91"/>
      <c r="Z719" s="91"/>
      <c r="AA719" s="91"/>
      <c r="AB719" s="91"/>
      <c r="AC719" s="91"/>
      <c r="AD719" s="91"/>
      <c r="AE719" s="91"/>
      <c r="AF719" s="91"/>
      <c r="AG719" s="91"/>
      <c r="AH719" s="91"/>
      <c r="AI719" s="14"/>
      <c r="AJ719" s="48"/>
      <c r="AK719" s="48"/>
      <c r="AL719" s="141"/>
      <c r="AM719" s="85"/>
      <c r="AN719" s="85"/>
      <c r="AO719" s="85"/>
      <c r="AP719" s="131"/>
      <c r="AQ719" s="120"/>
    </row>
    <row r="720" spans="18:43">
      <c r="R720" s="91"/>
      <c r="S720" s="110"/>
      <c r="T720" s="110"/>
      <c r="U720" s="91"/>
      <c r="V720" s="91"/>
      <c r="W720" s="91"/>
      <c r="X720" s="91"/>
      <c r="Y720" s="91"/>
      <c r="Z720" s="91"/>
      <c r="AA720" s="91"/>
      <c r="AB720" s="91"/>
      <c r="AC720" s="91"/>
      <c r="AD720" s="91"/>
      <c r="AE720" s="91"/>
      <c r="AF720" s="91"/>
      <c r="AG720" s="91"/>
      <c r="AH720" s="91"/>
      <c r="AI720" s="14"/>
      <c r="AJ720" s="48"/>
      <c r="AK720" s="48"/>
      <c r="AL720" s="141"/>
      <c r="AM720" s="85"/>
      <c r="AN720" s="85"/>
      <c r="AO720" s="85"/>
      <c r="AP720" s="131"/>
      <c r="AQ720" s="120"/>
    </row>
    <row r="721" spans="18:43">
      <c r="R721" s="91"/>
      <c r="S721" s="110"/>
      <c r="T721" s="110"/>
      <c r="U721" s="91"/>
      <c r="V721" s="91"/>
      <c r="W721" s="91"/>
      <c r="X721" s="91"/>
      <c r="Y721" s="91"/>
      <c r="Z721" s="91"/>
      <c r="AA721" s="91"/>
      <c r="AB721" s="91"/>
      <c r="AC721" s="91"/>
      <c r="AD721" s="91"/>
      <c r="AE721" s="91"/>
      <c r="AF721" s="91"/>
      <c r="AG721" s="91"/>
      <c r="AH721" s="91"/>
      <c r="AI721" s="14"/>
      <c r="AJ721" s="48"/>
      <c r="AK721" s="48"/>
      <c r="AL721" s="141"/>
      <c r="AM721" s="85"/>
      <c r="AN721" s="85"/>
      <c r="AO721" s="85"/>
      <c r="AP721" s="131"/>
      <c r="AQ721" s="120"/>
    </row>
    <row r="722" spans="18:43">
      <c r="R722" s="91"/>
      <c r="S722" s="110"/>
      <c r="T722" s="110"/>
      <c r="U722" s="91"/>
      <c r="V722" s="91"/>
      <c r="W722" s="91"/>
      <c r="X722" s="91"/>
      <c r="Y722" s="91"/>
      <c r="Z722" s="91"/>
      <c r="AA722" s="91"/>
      <c r="AB722" s="91"/>
      <c r="AC722" s="91"/>
      <c r="AD722" s="91"/>
      <c r="AE722" s="91"/>
      <c r="AF722" s="91"/>
      <c r="AG722" s="91"/>
      <c r="AH722" s="91"/>
      <c r="AI722" s="14"/>
      <c r="AJ722" s="48"/>
      <c r="AK722" s="48"/>
      <c r="AL722" s="141"/>
      <c r="AM722" s="85"/>
      <c r="AN722" s="85"/>
      <c r="AO722" s="85"/>
      <c r="AP722" s="131"/>
      <c r="AQ722" s="120"/>
    </row>
    <row r="723" spans="18:43">
      <c r="R723" s="91"/>
      <c r="S723" s="110"/>
      <c r="T723" s="110"/>
      <c r="U723" s="91"/>
      <c r="V723" s="91"/>
      <c r="W723" s="91"/>
      <c r="X723" s="91"/>
      <c r="Y723" s="91"/>
      <c r="Z723" s="91"/>
      <c r="AA723" s="91"/>
      <c r="AB723" s="91"/>
      <c r="AC723" s="91"/>
      <c r="AD723" s="91"/>
      <c r="AE723" s="91"/>
      <c r="AF723" s="91"/>
      <c r="AG723" s="91"/>
      <c r="AH723" s="91"/>
      <c r="AI723" s="14"/>
      <c r="AJ723" s="48"/>
      <c r="AK723" s="48"/>
      <c r="AL723" s="141"/>
      <c r="AM723" s="85"/>
      <c r="AN723" s="85"/>
      <c r="AO723" s="85"/>
      <c r="AP723" s="131"/>
      <c r="AQ723" s="120"/>
    </row>
    <row r="724" spans="18:43">
      <c r="R724" s="91"/>
      <c r="S724" s="110"/>
      <c r="T724" s="110"/>
      <c r="U724" s="91"/>
      <c r="V724" s="91"/>
      <c r="W724" s="91"/>
      <c r="X724" s="91"/>
      <c r="Y724" s="91"/>
      <c r="Z724" s="91"/>
      <c r="AA724" s="91"/>
      <c r="AB724" s="91"/>
      <c r="AC724" s="91"/>
      <c r="AD724" s="91"/>
      <c r="AE724" s="91"/>
      <c r="AF724" s="91"/>
      <c r="AG724" s="91"/>
      <c r="AH724" s="91"/>
      <c r="AI724" s="14"/>
      <c r="AJ724" s="48"/>
      <c r="AK724" s="48"/>
      <c r="AL724" s="141"/>
      <c r="AM724" s="85"/>
      <c r="AN724" s="85"/>
      <c r="AO724" s="85"/>
      <c r="AP724" s="131"/>
      <c r="AQ724" s="120"/>
    </row>
    <row r="725" spans="18:43">
      <c r="R725" s="91"/>
      <c r="S725" s="110"/>
      <c r="T725" s="110"/>
      <c r="U725" s="91"/>
      <c r="V725" s="91"/>
      <c r="W725" s="91"/>
      <c r="X725" s="91"/>
      <c r="Y725" s="91"/>
      <c r="Z725" s="91"/>
      <c r="AA725" s="91"/>
      <c r="AB725" s="91"/>
      <c r="AC725" s="91"/>
      <c r="AD725" s="91"/>
      <c r="AE725" s="91"/>
      <c r="AF725" s="91"/>
      <c r="AG725" s="91"/>
      <c r="AH725" s="91"/>
      <c r="AI725" s="14"/>
      <c r="AJ725" s="48"/>
      <c r="AK725" s="48"/>
      <c r="AL725" s="141"/>
      <c r="AM725" s="85"/>
      <c r="AN725" s="85"/>
      <c r="AO725" s="85"/>
      <c r="AP725" s="131"/>
      <c r="AQ725" s="120"/>
    </row>
    <row r="726" spans="18:43">
      <c r="R726" s="91"/>
      <c r="S726" s="110"/>
      <c r="T726" s="110"/>
      <c r="U726" s="91"/>
      <c r="V726" s="91"/>
      <c r="W726" s="91"/>
      <c r="X726" s="91"/>
      <c r="Y726" s="91"/>
      <c r="Z726" s="91"/>
      <c r="AA726" s="91"/>
      <c r="AB726" s="91"/>
      <c r="AC726" s="91"/>
      <c r="AD726" s="91"/>
      <c r="AE726" s="91"/>
      <c r="AF726" s="91"/>
      <c r="AG726" s="91"/>
      <c r="AH726" s="91"/>
      <c r="AI726" s="14"/>
      <c r="AJ726" s="48"/>
      <c r="AK726" s="48"/>
      <c r="AL726" s="141"/>
      <c r="AM726" s="85"/>
      <c r="AN726" s="85"/>
      <c r="AO726" s="85"/>
      <c r="AP726" s="131"/>
      <c r="AQ726" s="120"/>
    </row>
    <row r="727" spans="18:43">
      <c r="R727" s="91"/>
      <c r="S727" s="110"/>
      <c r="T727" s="110"/>
      <c r="U727" s="91"/>
      <c r="V727" s="91"/>
      <c r="W727" s="91"/>
      <c r="X727" s="91"/>
      <c r="Y727" s="91"/>
      <c r="Z727" s="91"/>
      <c r="AA727" s="91"/>
      <c r="AB727" s="91"/>
      <c r="AC727" s="91"/>
      <c r="AD727" s="91"/>
      <c r="AE727" s="91"/>
      <c r="AF727" s="91"/>
      <c r="AG727" s="91"/>
      <c r="AH727" s="91"/>
      <c r="AI727" s="14"/>
      <c r="AJ727" s="48"/>
      <c r="AK727" s="48"/>
      <c r="AL727" s="141"/>
      <c r="AM727" s="85"/>
      <c r="AN727" s="85"/>
      <c r="AO727" s="85"/>
      <c r="AP727" s="131"/>
      <c r="AQ727" s="120"/>
    </row>
    <row r="728" spans="18:43">
      <c r="R728" s="91"/>
      <c r="S728" s="110"/>
      <c r="T728" s="110"/>
      <c r="U728" s="91"/>
      <c r="V728" s="91"/>
      <c r="W728" s="91"/>
      <c r="X728" s="91"/>
      <c r="Y728" s="91"/>
      <c r="Z728" s="91"/>
      <c r="AA728" s="91"/>
      <c r="AB728" s="91"/>
      <c r="AC728" s="91"/>
      <c r="AD728" s="91"/>
      <c r="AE728" s="91"/>
      <c r="AF728" s="91"/>
      <c r="AG728" s="91"/>
      <c r="AH728" s="91"/>
      <c r="AI728" s="14"/>
      <c r="AJ728" s="48"/>
      <c r="AK728" s="48"/>
      <c r="AL728" s="141"/>
      <c r="AM728" s="85"/>
      <c r="AN728" s="85"/>
      <c r="AO728" s="85"/>
      <c r="AP728" s="131"/>
      <c r="AQ728" s="120"/>
    </row>
    <row r="729" spans="18:43">
      <c r="R729" s="91"/>
      <c r="S729" s="110"/>
      <c r="T729" s="110"/>
      <c r="U729" s="91"/>
      <c r="V729" s="91"/>
      <c r="W729" s="91"/>
      <c r="X729" s="91"/>
      <c r="Y729" s="91"/>
      <c r="Z729" s="91"/>
      <c r="AA729" s="91"/>
      <c r="AB729" s="91"/>
      <c r="AC729" s="91"/>
      <c r="AD729" s="91"/>
      <c r="AE729" s="91"/>
      <c r="AF729" s="91"/>
      <c r="AG729" s="91"/>
      <c r="AH729" s="91"/>
      <c r="AI729" s="14"/>
      <c r="AJ729" s="48"/>
      <c r="AK729" s="48"/>
      <c r="AL729" s="141"/>
      <c r="AM729" s="85"/>
      <c r="AN729" s="85"/>
      <c r="AO729" s="85"/>
      <c r="AP729" s="131"/>
      <c r="AQ729" s="120"/>
    </row>
    <row r="730" spans="18:43">
      <c r="R730" s="91"/>
      <c r="S730" s="110"/>
      <c r="T730" s="110"/>
      <c r="U730" s="91"/>
      <c r="V730" s="91"/>
      <c r="W730" s="91"/>
      <c r="X730" s="91"/>
      <c r="Y730" s="91"/>
      <c r="Z730" s="91"/>
      <c r="AA730" s="91"/>
      <c r="AB730" s="91"/>
      <c r="AC730" s="91"/>
      <c r="AD730" s="91"/>
      <c r="AE730" s="91"/>
      <c r="AF730" s="91"/>
      <c r="AG730" s="91"/>
      <c r="AH730" s="91"/>
      <c r="AI730" s="14"/>
      <c r="AJ730" s="48"/>
      <c r="AK730" s="48"/>
      <c r="AL730" s="141"/>
      <c r="AM730" s="85"/>
      <c r="AN730" s="85"/>
      <c r="AO730" s="85"/>
      <c r="AP730" s="131"/>
      <c r="AQ730" s="120"/>
    </row>
    <row r="731" spans="18:43">
      <c r="R731" s="91"/>
      <c r="S731" s="110"/>
      <c r="T731" s="110"/>
      <c r="U731" s="91"/>
      <c r="V731" s="91"/>
      <c r="W731" s="91"/>
      <c r="X731" s="91"/>
      <c r="Y731" s="91"/>
      <c r="Z731" s="91"/>
      <c r="AA731" s="91"/>
      <c r="AB731" s="91"/>
      <c r="AC731" s="91"/>
      <c r="AD731" s="91"/>
      <c r="AE731" s="91"/>
      <c r="AF731" s="91"/>
      <c r="AG731" s="91"/>
      <c r="AH731" s="91"/>
      <c r="AI731" s="14"/>
      <c r="AJ731" s="48"/>
      <c r="AK731" s="48"/>
      <c r="AL731" s="141"/>
      <c r="AM731" s="85"/>
      <c r="AN731" s="85"/>
      <c r="AO731" s="85"/>
      <c r="AP731" s="131"/>
      <c r="AQ731" s="120"/>
    </row>
    <row r="732" spans="18:43">
      <c r="R732" s="91"/>
      <c r="S732" s="110"/>
      <c r="T732" s="110"/>
      <c r="U732" s="91"/>
      <c r="V732" s="91"/>
      <c r="W732" s="91"/>
      <c r="X732" s="91"/>
      <c r="Y732" s="91"/>
      <c r="Z732" s="91"/>
      <c r="AA732" s="91"/>
      <c r="AB732" s="91"/>
      <c r="AC732" s="91"/>
      <c r="AD732" s="91"/>
      <c r="AE732" s="91"/>
      <c r="AF732" s="91"/>
      <c r="AG732" s="91"/>
      <c r="AH732" s="91"/>
      <c r="AI732" s="14"/>
      <c r="AJ732" s="48"/>
      <c r="AK732" s="48"/>
      <c r="AL732" s="141"/>
      <c r="AM732" s="85"/>
      <c r="AN732" s="85"/>
      <c r="AO732" s="85"/>
      <c r="AP732" s="131"/>
      <c r="AQ732" s="120"/>
    </row>
    <row r="733" spans="18:43">
      <c r="R733" s="91"/>
      <c r="S733" s="110"/>
      <c r="T733" s="110"/>
      <c r="U733" s="91"/>
      <c r="V733" s="91"/>
      <c r="W733" s="91"/>
      <c r="X733" s="91"/>
      <c r="Y733" s="91"/>
      <c r="Z733" s="91"/>
      <c r="AA733" s="91"/>
      <c r="AB733" s="91"/>
      <c r="AC733" s="91"/>
      <c r="AD733" s="91"/>
      <c r="AE733" s="91"/>
      <c r="AF733" s="91"/>
      <c r="AG733" s="91"/>
      <c r="AH733" s="91"/>
      <c r="AI733" s="14"/>
      <c r="AJ733" s="48"/>
      <c r="AK733" s="48"/>
      <c r="AL733" s="141"/>
      <c r="AM733" s="85"/>
      <c r="AN733" s="85"/>
      <c r="AO733" s="85"/>
      <c r="AP733" s="131"/>
      <c r="AQ733" s="120"/>
    </row>
    <row r="734" spans="18:43">
      <c r="R734" s="91"/>
      <c r="S734" s="110"/>
      <c r="T734" s="110"/>
      <c r="U734" s="91"/>
      <c r="V734" s="91"/>
      <c r="W734" s="91"/>
      <c r="X734" s="91"/>
      <c r="Y734" s="91"/>
      <c r="Z734" s="91"/>
      <c r="AA734" s="91"/>
      <c r="AB734" s="91"/>
      <c r="AC734" s="91"/>
      <c r="AD734" s="91"/>
      <c r="AE734" s="91"/>
      <c r="AF734" s="91"/>
      <c r="AG734" s="91"/>
      <c r="AH734" s="91"/>
      <c r="AI734" s="14"/>
      <c r="AJ734" s="48"/>
      <c r="AK734" s="48"/>
      <c r="AL734" s="141"/>
      <c r="AM734" s="85"/>
      <c r="AN734" s="85"/>
      <c r="AO734" s="85"/>
      <c r="AP734" s="131"/>
      <c r="AQ734" s="120"/>
    </row>
    <row r="735" spans="18:43">
      <c r="R735" s="91"/>
      <c r="S735" s="110"/>
      <c r="T735" s="110"/>
      <c r="U735" s="91"/>
      <c r="V735" s="91"/>
      <c r="W735" s="91"/>
      <c r="X735" s="91"/>
      <c r="Y735" s="91"/>
      <c r="Z735" s="91"/>
      <c r="AA735" s="91"/>
      <c r="AB735" s="91"/>
      <c r="AC735" s="91"/>
      <c r="AD735" s="91"/>
      <c r="AE735" s="91"/>
      <c r="AF735" s="91"/>
      <c r="AG735" s="91"/>
      <c r="AH735" s="91"/>
      <c r="AI735" s="14"/>
      <c r="AJ735" s="48"/>
      <c r="AK735" s="48"/>
      <c r="AL735" s="141"/>
      <c r="AM735" s="85"/>
      <c r="AN735" s="85"/>
      <c r="AO735" s="85"/>
      <c r="AP735" s="131"/>
      <c r="AQ735" s="120"/>
    </row>
    <row r="736" spans="18:43">
      <c r="R736" s="91"/>
      <c r="S736" s="110"/>
      <c r="T736" s="110"/>
      <c r="U736" s="91"/>
      <c r="V736" s="91"/>
      <c r="W736" s="91"/>
      <c r="X736" s="91"/>
      <c r="Y736" s="91"/>
      <c r="Z736" s="91"/>
      <c r="AA736" s="91"/>
      <c r="AB736" s="91"/>
      <c r="AC736" s="91"/>
      <c r="AD736" s="91"/>
      <c r="AE736" s="91"/>
      <c r="AF736" s="91"/>
      <c r="AG736" s="91"/>
      <c r="AH736" s="91"/>
      <c r="AI736" s="14"/>
      <c r="AJ736" s="48"/>
      <c r="AK736" s="48"/>
      <c r="AL736" s="141"/>
      <c r="AM736" s="85"/>
      <c r="AN736" s="85"/>
      <c r="AO736" s="85"/>
      <c r="AP736" s="131"/>
      <c r="AQ736" s="120"/>
    </row>
    <row r="737" spans="18:43">
      <c r="R737" s="91"/>
      <c r="S737" s="110"/>
      <c r="T737" s="110"/>
      <c r="U737" s="91"/>
      <c r="V737" s="91"/>
      <c r="W737" s="91"/>
      <c r="X737" s="91"/>
      <c r="Y737" s="91"/>
      <c r="Z737" s="91"/>
      <c r="AA737" s="91"/>
      <c r="AB737" s="91"/>
      <c r="AC737" s="91"/>
      <c r="AD737" s="91"/>
      <c r="AE737" s="91"/>
      <c r="AF737" s="91"/>
      <c r="AG737" s="91"/>
      <c r="AH737" s="91"/>
      <c r="AI737" s="14"/>
      <c r="AJ737" s="48"/>
      <c r="AK737" s="48"/>
      <c r="AL737" s="141"/>
      <c r="AM737" s="85"/>
      <c r="AN737" s="85"/>
      <c r="AO737" s="85"/>
      <c r="AP737" s="131"/>
      <c r="AQ737" s="120"/>
    </row>
    <row r="738" spans="18:43">
      <c r="R738" s="91"/>
      <c r="S738" s="110"/>
      <c r="T738" s="110"/>
      <c r="U738" s="91"/>
      <c r="V738" s="91"/>
      <c r="W738" s="91"/>
      <c r="X738" s="91"/>
      <c r="Y738" s="91"/>
      <c r="Z738" s="91"/>
      <c r="AA738" s="91"/>
      <c r="AB738" s="91"/>
      <c r="AC738" s="91"/>
      <c r="AD738" s="91"/>
      <c r="AE738" s="91"/>
      <c r="AF738" s="91"/>
      <c r="AG738" s="91"/>
      <c r="AH738" s="91"/>
      <c r="AI738" s="14"/>
      <c r="AJ738" s="48"/>
      <c r="AK738" s="48"/>
      <c r="AL738" s="141"/>
      <c r="AM738" s="85"/>
      <c r="AN738" s="85"/>
      <c r="AO738" s="85"/>
      <c r="AP738" s="131"/>
      <c r="AQ738" s="120"/>
    </row>
    <row r="739" spans="18:43">
      <c r="R739" s="91"/>
      <c r="S739" s="110"/>
      <c r="T739" s="110"/>
      <c r="U739" s="91"/>
      <c r="V739" s="91"/>
      <c r="W739" s="91"/>
      <c r="X739" s="91"/>
      <c r="Y739" s="91"/>
      <c r="Z739" s="91"/>
      <c r="AA739" s="91"/>
      <c r="AB739" s="91"/>
      <c r="AC739" s="91"/>
      <c r="AD739" s="91"/>
      <c r="AE739" s="91"/>
      <c r="AF739" s="91"/>
      <c r="AG739" s="91"/>
      <c r="AH739" s="91"/>
      <c r="AI739" s="14"/>
      <c r="AJ739" s="48"/>
      <c r="AK739" s="48"/>
      <c r="AL739" s="141"/>
      <c r="AM739" s="85"/>
      <c r="AN739" s="85"/>
      <c r="AO739" s="85"/>
      <c r="AP739" s="131"/>
      <c r="AQ739" s="120"/>
    </row>
    <row r="740" spans="18:43">
      <c r="R740" s="91"/>
      <c r="S740" s="110"/>
      <c r="T740" s="110"/>
      <c r="U740" s="91"/>
      <c r="V740" s="91"/>
      <c r="W740" s="91"/>
      <c r="X740" s="91"/>
      <c r="Y740" s="91"/>
      <c r="Z740" s="91"/>
      <c r="AA740" s="91"/>
      <c r="AB740" s="91"/>
      <c r="AC740" s="91"/>
      <c r="AD740" s="91"/>
      <c r="AE740" s="91"/>
      <c r="AF740" s="91"/>
      <c r="AG740" s="91"/>
      <c r="AH740" s="91"/>
      <c r="AI740" s="14"/>
      <c r="AJ740" s="48"/>
      <c r="AK740" s="48"/>
      <c r="AL740" s="141"/>
      <c r="AM740" s="85"/>
      <c r="AN740" s="85"/>
      <c r="AO740" s="85"/>
      <c r="AP740" s="131"/>
      <c r="AQ740" s="120"/>
    </row>
    <row r="741" spans="18:43">
      <c r="R741" s="91"/>
      <c r="S741" s="110"/>
      <c r="T741" s="110"/>
      <c r="U741" s="91"/>
      <c r="V741" s="91"/>
      <c r="W741" s="91"/>
      <c r="X741" s="91"/>
      <c r="Y741" s="91"/>
      <c r="Z741" s="91"/>
      <c r="AA741" s="91"/>
      <c r="AB741" s="91"/>
      <c r="AC741" s="91"/>
      <c r="AD741" s="91"/>
      <c r="AE741" s="91"/>
      <c r="AF741" s="91"/>
      <c r="AG741" s="91"/>
      <c r="AH741" s="91"/>
      <c r="AI741" s="14"/>
      <c r="AJ741" s="48"/>
      <c r="AK741" s="48"/>
      <c r="AL741" s="141"/>
      <c r="AM741" s="85"/>
      <c r="AN741" s="85"/>
      <c r="AO741" s="85"/>
      <c r="AP741" s="131"/>
      <c r="AQ741" s="120"/>
    </row>
    <row r="742" spans="18:43">
      <c r="R742" s="91"/>
      <c r="S742" s="110"/>
      <c r="T742" s="110"/>
      <c r="U742" s="91"/>
      <c r="V742" s="91"/>
      <c r="W742" s="91"/>
      <c r="X742" s="91"/>
      <c r="Y742" s="91"/>
      <c r="Z742" s="91"/>
      <c r="AA742" s="91"/>
      <c r="AB742" s="91"/>
      <c r="AC742" s="91"/>
      <c r="AD742" s="91"/>
      <c r="AE742" s="91"/>
      <c r="AF742" s="91"/>
      <c r="AG742" s="91"/>
      <c r="AH742" s="91"/>
      <c r="AI742" s="14"/>
      <c r="AJ742" s="48"/>
      <c r="AK742" s="48"/>
      <c r="AL742" s="141"/>
      <c r="AM742" s="85"/>
      <c r="AN742" s="85"/>
      <c r="AO742" s="85"/>
      <c r="AP742" s="131"/>
      <c r="AQ742" s="120"/>
    </row>
    <row r="743" spans="18:43">
      <c r="R743" s="91"/>
      <c r="S743" s="110"/>
      <c r="T743" s="110"/>
      <c r="U743" s="91"/>
      <c r="V743" s="91"/>
      <c r="W743" s="91"/>
      <c r="X743" s="91"/>
      <c r="Y743" s="91"/>
      <c r="Z743" s="91"/>
      <c r="AA743" s="91"/>
      <c r="AB743" s="91"/>
      <c r="AC743" s="91"/>
      <c r="AD743" s="91"/>
      <c r="AE743" s="91"/>
      <c r="AF743" s="91"/>
      <c r="AG743" s="91"/>
      <c r="AH743" s="91"/>
      <c r="AI743" s="14"/>
      <c r="AJ743" s="48"/>
      <c r="AK743" s="48"/>
      <c r="AL743" s="141"/>
      <c r="AM743" s="85"/>
      <c r="AN743" s="85"/>
      <c r="AO743" s="85"/>
      <c r="AP743" s="131"/>
      <c r="AQ743" s="120"/>
    </row>
    <row r="744" spans="18:43">
      <c r="R744" s="91"/>
      <c r="S744" s="110"/>
      <c r="T744" s="110"/>
      <c r="U744" s="91"/>
      <c r="V744" s="91"/>
      <c r="W744" s="91"/>
      <c r="X744" s="91"/>
      <c r="Y744" s="91"/>
      <c r="Z744" s="91"/>
      <c r="AA744" s="91"/>
      <c r="AB744" s="91"/>
      <c r="AC744" s="91"/>
      <c r="AD744" s="91"/>
      <c r="AE744" s="91"/>
      <c r="AF744" s="91"/>
      <c r="AG744" s="91"/>
      <c r="AH744" s="91"/>
      <c r="AI744" s="14"/>
      <c r="AJ744" s="48"/>
      <c r="AK744" s="48"/>
      <c r="AL744" s="141"/>
      <c r="AM744" s="85"/>
      <c r="AN744" s="85"/>
      <c r="AO744" s="85"/>
      <c r="AP744" s="131"/>
      <c r="AQ744" s="120"/>
    </row>
    <row r="745" spans="18:43">
      <c r="R745" s="91"/>
      <c r="S745" s="110"/>
      <c r="T745" s="110"/>
      <c r="U745" s="91"/>
      <c r="V745" s="91"/>
      <c r="W745" s="91"/>
      <c r="X745" s="91"/>
      <c r="Y745" s="91"/>
      <c r="Z745" s="91"/>
      <c r="AA745" s="91"/>
      <c r="AB745" s="91"/>
      <c r="AC745" s="91"/>
      <c r="AD745" s="91"/>
      <c r="AE745" s="91"/>
      <c r="AF745" s="91"/>
      <c r="AG745" s="91"/>
      <c r="AH745" s="91"/>
      <c r="AI745" s="14"/>
      <c r="AJ745" s="48"/>
      <c r="AK745" s="48"/>
      <c r="AL745" s="141"/>
      <c r="AM745" s="85"/>
      <c r="AN745" s="85"/>
      <c r="AO745" s="85"/>
      <c r="AP745" s="131"/>
      <c r="AQ745" s="120"/>
    </row>
    <row r="746" spans="18:43">
      <c r="R746" s="91"/>
      <c r="S746" s="110"/>
      <c r="T746" s="110"/>
      <c r="U746" s="91"/>
      <c r="V746" s="91"/>
      <c r="W746" s="91"/>
      <c r="X746" s="91"/>
      <c r="Y746" s="91"/>
      <c r="Z746" s="91"/>
      <c r="AA746" s="91"/>
      <c r="AB746" s="91"/>
      <c r="AC746" s="91"/>
      <c r="AD746" s="91"/>
      <c r="AE746" s="91"/>
      <c r="AF746" s="91"/>
      <c r="AG746" s="91"/>
      <c r="AH746" s="91"/>
      <c r="AI746" s="14"/>
      <c r="AJ746" s="48"/>
      <c r="AK746" s="48"/>
      <c r="AL746" s="141"/>
      <c r="AM746" s="85"/>
      <c r="AN746" s="85"/>
      <c r="AO746" s="85"/>
      <c r="AP746" s="131"/>
      <c r="AQ746" s="120"/>
    </row>
    <row r="747" spans="18:43">
      <c r="R747" s="91"/>
      <c r="S747" s="110"/>
      <c r="T747" s="110"/>
      <c r="U747" s="91"/>
      <c r="V747" s="91"/>
      <c r="W747" s="91"/>
      <c r="X747" s="91"/>
      <c r="Y747" s="91"/>
      <c r="Z747" s="91"/>
      <c r="AA747" s="91"/>
      <c r="AB747" s="91"/>
      <c r="AC747" s="91"/>
      <c r="AD747" s="91"/>
      <c r="AE747" s="91"/>
      <c r="AF747" s="91"/>
      <c r="AG747" s="91"/>
      <c r="AH747" s="91"/>
      <c r="AI747" s="14"/>
      <c r="AJ747" s="48"/>
      <c r="AK747" s="48"/>
      <c r="AL747" s="141"/>
      <c r="AM747" s="85"/>
      <c r="AN747" s="85"/>
      <c r="AO747" s="85"/>
      <c r="AP747" s="131"/>
      <c r="AQ747" s="120"/>
    </row>
    <row r="748" spans="18:43">
      <c r="R748" s="91"/>
      <c r="S748" s="110"/>
      <c r="T748" s="110"/>
      <c r="U748" s="91"/>
      <c r="V748" s="91"/>
      <c r="W748" s="91"/>
      <c r="X748" s="91"/>
      <c r="Y748" s="91"/>
      <c r="Z748" s="91"/>
      <c r="AA748" s="91"/>
      <c r="AB748" s="91"/>
      <c r="AC748" s="91"/>
      <c r="AD748" s="91"/>
      <c r="AE748" s="91"/>
      <c r="AF748" s="91"/>
      <c r="AG748" s="91"/>
      <c r="AH748" s="91"/>
      <c r="AI748" s="14"/>
      <c r="AJ748" s="48"/>
      <c r="AK748" s="48"/>
      <c r="AL748" s="141"/>
      <c r="AM748" s="85"/>
      <c r="AN748" s="85"/>
      <c r="AO748" s="85"/>
      <c r="AP748" s="131"/>
      <c r="AQ748" s="120"/>
    </row>
    <row r="749" spans="18:43">
      <c r="R749" s="91"/>
      <c r="S749" s="110"/>
      <c r="T749" s="110"/>
      <c r="U749" s="91"/>
      <c r="V749" s="91"/>
      <c r="W749" s="91"/>
      <c r="X749" s="91"/>
      <c r="Y749" s="91"/>
      <c r="Z749" s="91"/>
      <c r="AA749" s="91"/>
      <c r="AB749" s="91"/>
      <c r="AC749" s="91"/>
      <c r="AD749" s="91"/>
      <c r="AE749" s="91"/>
      <c r="AF749" s="91"/>
      <c r="AG749" s="91"/>
      <c r="AH749" s="91"/>
      <c r="AI749" s="14"/>
      <c r="AJ749" s="48"/>
      <c r="AK749" s="48"/>
      <c r="AL749" s="141"/>
      <c r="AM749" s="85"/>
      <c r="AN749" s="85"/>
      <c r="AO749" s="85"/>
      <c r="AP749" s="131"/>
      <c r="AQ749" s="120"/>
    </row>
    <row r="750" spans="18:43">
      <c r="R750" s="91"/>
      <c r="S750" s="110"/>
      <c r="T750" s="110"/>
      <c r="U750" s="91"/>
      <c r="V750" s="91"/>
      <c r="W750" s="91"/>
      <c r="X750" s="91"/>
      <c r="Y750" s="91"/>
      <c r="Z750" s="91"/>
      <c r="AA750" s="91"/>
      <c r="AB750" s="91"/>
      <c r="AC750" s="91"/>
      <c r="AD750" s="91"/>
      <c r="AE750" s="91"/>
      <c r="AF750" s="91"/>
      <c r="AG750" s="91"/>
      <c r="AH750" s="91"/>
      <c r="AI750" s="14"/>
      <c r="AJ750" s="48"/>
      <c r="AK750" s="48"/>
      <c r="AL750" s="141"/>
      <c r="AM750" s="85"/>
      <c r="AN750" s="85"/>
      <c r="AO750" s="85"/>
      <c r="AP750" s="131"/>
      <c r="AQ750" s="120"/>
    </row>
    <row r="751" spans="18:43">
      <c r="R751" s="91"/>
      <c r="S751" s="110"/>
      <c r="T751" s="110"/>
      <c r="U751" s="91"/>
      <c r="V751" s="91"/>
      <c r="W751" s="91"/>
      <c r="X751" s="91"/>
      <c r="Y751" s="91"/>
      <c r="Z751" s="91"/>
      <c r="AA751" s="91"/>
      <c r="AB751" s="91"/>
      <c r="AC751" s="91"/>
      <c r="AD751" s="91"/>
      <c r="AE751" s="91"/>
      <c r="AF751" s="91"/>
      <c r="AG751" s="91"/>
      <c r="AH751" s="91"/>
      <c r="AI751" s="14"/>
      <c r="AJ751" s="48"/>
      <c r="AK751" s="48"/>
      <c r="AL751" s="141"/>
      <c r="AM751" s="85"/>
      <c r="AN751" s="85"/>
      <c r="AO751" s="85"/>
      <c r="AP751" s="131"/>
      <c r="AQ751" s="120"/>
    </row>
    <row r="752" spans="18:43">
      <c r="R752" s="91"/>
      <c r="S752" s="110"/>
      <c r="T752" s="110"/>
      <c r="U752" s="91"/>
      <c r="V752" s="91"/>
      <c r="W752" s="91"/>
      <c r="X752" s="91"/>
      <c r="Y752" s="91"/>
      <c r="Z752" s="91"/>
      <c r="AA752" s="91"/>
      <c r="AB752" s="91"/>
      <c r="AC752" s="91"/>
      <c r="AD752" s="91"/>
      <c r="AE752" s="91"/>
      <c r="AF752" s="91"/>
      <c r="AG752" s="91"/>
      <c r="AH752" s="91"/>
      <c r="AI752" s="14"/>
      <c r="AJ752" s="48"/>
      <c r="AK752" s="48"/>
      <c r="AL752" s="141"/>
      <c r="AM752" s="85"/>
      <c r="AN752" s="85"/>
      <c r="AO752" s="85"/>
      <c r="AP752" s="131"/>
      <c r="AQ752" s="120"/>
    </row>
    <row r="753" spans="18:43">
      <c r="R753" s="91"/>
      <c r="S753" s="110"/>
      <c r="T753" s="110"/>
      <c r="U753" s="91"/>
      <c r="V753" s="91"/>
      <c r="W753" s="91"/>
      <c r="X753" s="91"/>
      <c r="Y753" s="91"/>
      <c r="Z753" s="91"/>
      <c r="AA753" s="91"/>
      <c r="AB753" s="91"/>
      <c r="AC753" s="91"/>
      <c r="AD753" s="91"/>
      <c r="AE753" s="91"/>
      <c r="AF753" s="91"/>
      <c r="AG753" s="91"/>
      <c r="AH753" s="91"/>
      <c r="AI753" s="14"/>
      <c r="AJ753" s="48"/>
      <c r="AK753" s="48"/>
      <c r="AL753" s="141"/>
      <c r="AM753" s="85"/>
      <c r="AN753" s="85"/>
      <c r="AO753" s="85"/>
      <c r="AP753" s="131"/>
      <c r="AQ753" s="120"/>
    </row>
    <row r="754" spans="18:43">
      <c r="R754" s="91"/>
      <c r="S754" s="110"/>
      <c r="T754" s="110"/>
      <c r="U754" s="91"/>
      <c r="V754" s="91"/>
      <c r="W754" s="91"/>
      <c r="X754" s="91"/>
      <c r="Y754" s="91"/>
      <c r="Z754" s="91"/>
      <c r="AA754" s="91"/>
      <c r="AB754" s="91"/>
      <c r="AC754" s="91"/>
      <c r="AD754" s="91"/>
      <c r="AE754" s="91"/>
      <c r="AF754" s="91"/>
      <c r="AG754" s="91"/>
      <c r="AH754" s="91"/>
      <c r="AI754" s="14"/>
      <c r="AJ754" s="48"/>
      <c r="AK754" s="48"/>
      <c r="AL754" s="141"/>
      <c r="AM754" s="85"/>
      <c r="AN754" s="85"/>
      <c r="AO754" s="85"/>
      <c r="AP754" s="131"/>
      <c r="AQ754" s="120"/>
    </row>
    <row r="755" spans="18:43">
      <c r="R755" s="91"/>
      <c r="S755" s="110"/>
      <c r="T755" s="110"/>
      <c r="U755" s="91"/>
      <c r="V755" s="91"/>
      <c r="W755" s="91"/>
      <c r="X755" s="91"/>
      <c r="Y755" s="91"/>
      <c r="Z755" s="91"/>
      <c r="AA755" s="91"/>
      <c r="AB755" s="91"/>
      <c r="AC755" s="91"/>
      <c r="AD755" s="91"/>
      <c r="AE755" s="91"/>
      <c r="AF755" s="91"/>
      <c r="AG755" s="91"/>
      <c r="AH755" s="91"/>
      <c r="AI755" s="14"/>
      <c r="AJ755" s="48"/>
      <c r="AK755" s="48"/>
      <c r="AL755" s="141"/>
      <c r="AM755" s="85"/>
      <c r="AN755" s="85"/>
      <c r="AO755" s="85"/>
      <c r="AP755" s="131"/>
      <c r="AQ755" s="120"/>
    </row>
    <row r="756" spans="18:43">
      <c r="R756" s="91"/>
      <c r="S756" s="110"/>
      <c r="T756" s="110"/>
      <c r="U756" s="91"/>
      <c r="V756" s="91"/>
      <c r="W756" s="91"/>
      <c r="X756" s="91"/>
      <c r="Y756" s="91"/>
      <c r="Z756" s="91"/>
      <c r="AA756" s="91"/>
      <c r="AB756" s="91"/>
      <c r="AC756" s="91"/>
      <c r="AD756" s="91"/>
      <c r="AE756" s="91"/>
      <c r="AF756" s="91"/>
      <c r="AG756" s="91"/>
      <c r="AH756" s="91"/>
      <c r="AI756" s="14"/>
      <c r="AJ756" s="48"/>
      <c r="AK756" s="48"/>
      <c r="AL756" s="141"/>
      <c r="AM756" s="85"/>
      <c r="AN756" s="85"/>
      <c r="AO756" s="85"/>
      <c r="AP756" s="131"/>
      <c r="AQ756" s="120"/>
    </row>
    <row r="757" spans="18:43">
      <c r="R757" s="91"/>
      <c r="S757" s="110"/>
      <c r="T757" s="110"/>
      <c r="U757" s="91"/>
      <c r="V757" s="91"/>
      <c r="W757" s="91"/>
      <c r="X757" s="91"/>
      <c r="Y757" s="91"/>
      <c r="Z757" s="91"/>
      <c r="AA757" s="91"/>
      <c r="AB757" s="91"/>
      <c r="AC757" s="91"/>
      <c r="AD757" s="91"/>
      <c r="AE757" s="91"/>
      <c r="AF757" s="91"/>
      <c r="AG757" s="91"/>
      <c r="AH757" s="91"/>
      <c r="AI757" s="14"/>
      <c r="AJ757" s="48"/>
      <c r="AK757" s="48"/>
      <c r="AL757" s="141"/>
      <c r="AM757" s="85"/>
      <c r="AN757" s="85"/>
      <c r="AO757" s="85"/>
      <c r="AP757" s="131"/>
      <c r="AQ757" s="120"/>
    </row>
    <row r="758" spans="18:43">
      <c r="R758" s="91"/>
      <c r="S758" s="110"/>
      <c r="T758" s="110"/>
      <c r="U758" s="91"/>
      <c r="V758" s="91"/>
      <c r="W758" s="91"/>
      <c r="X758" s="91"/>
      <c r="Y758" s="91"/>
      <c r="Z758" s="91"/>
      <c r="AA758" s="91"/>
      <c r="AB758" s="91"/>
      <c r="AC758" s="91"/>
      <c r="AD758" s="91"/>
      <c r="AE758" s="91"/>
      <c r="AF758" s="91"/>
      <c r="AG758" s="91"/>
      <c r="AH758" s="91"/>
      <c r="AI758" s="14"/>
      <c r="AJ758" s="48"/>
      <c r="AK758" s="48"/>
      <c r="AL758" s="141"/>
      <c r="AM758" s="85"/>
      <c r="AN758" s="85"/>
      <c r="AO758" s="85"/>
      <c r="AP758" s="131"/>
      <c r="AQ758" s="120"/>
    </row>
    <row r="759" spans="18:43">
      <c r="R759" s="91"/>
      <c r="S759" s="110"/>
      <c r="T759" s="110"/>
      <c r="U759" s="91"/>
      <c r="V759" s="91"/>
      <c r="W759" s="91"/>
      <c r="X759" s="91"/>
      <c r="Y759" s="91"/>
      <c r="Z759" s="91"/>
      <c r="AA759" s="91"/>
      <c r="AB759" s="91"/>
      <c r="AC759" s="91"/>
      <c r="AD759" s="91"/>
      <c r="AE759" s="91"/>
      <c r="AF759" s="91"/>
      <c r="AG759" s="91"/>
      <c r="AH759" s="91"/>
      <c r="AI759" s="14"/>
      <c r="AJ759" s="48"/>
      <c r="AK759" s="48"/>
      <c r="AL759" s="141"/>
      <c r="AM759" s="85"/>
      <c r="AN759" s="85"/>
      <c r="AO759" s="85"/>
      <c r="AP759" s="131"/>
      <c r="AQ759" s="120"/>
    </row>
    <row r="760" spans="18:43">
      <c r="R760" s="91"/>
      <c r="S760" s="110"/>
      <c r="T760" s="110"/>
      <c r="U760" s="91"/>
      <c r="V760" s="91"/>
      <c r="W760" s="91"/>
      <c r="X760" s="91"/>
      <c r="Y760" s="91"/>
      <c r="Z760" s="91"/>
      <c r="AA760" s="91"/>
      <c r="AB760" s="91"/>
      <c r="AC760" s="91"/>
      <c r="AD760" s="91"/>
      <c r="AE760" s="91"/>
      <c r="AF760" s="91"/>
      <c r="AG760" s="91"/>
      <c r="AH760" s="91"/>
      <c r="AI760" s="14"/>
      <c r="AJ760" s="48"/>
      <c r="AK760" s="48"/>
      <c r="AL760" s="141"/>
      <c r="AM760" s="85"/>
      <c r="AN760" s="85"/>
      <c r="AO760" s="85"/>
      <c r="AP760" s="131"/>
      <c r="AQ760" s="120"/>
    </row>
    <row r="761" spans="18:43">
      <c r="R761" s="91"/>
      <c r="S761" s="110"/>
      <c r="T761" s="110"/>
      <c r="U761" s="91"/>
      <c r="V761" s="91"/>
      <c r="W761" s="91"/>
      <c r="X761" s="91"/>
      <c r="Y761" s="91"/>
      <c r="Z761" s="91"/>
      <c r="AA761" s="91"/>
      <c r="AB761" s="91"/>
      <c r="AC761" s="91"/>
      <c r="AD761" s="91"/>
      <c r="AE761" s="91"/>
      <c r="AF761" s="91"/>
      <c r="AG761" s="91"/>
      <c r="AH761" s="91"/>
      <c r="AI761" s="14"/>
      <c r="AJ761" s="48"/>
      <c r="AK761" s="48"/>
      <c r="AL761" s="141"/>
      <c r="AM761" s="85"/>
      <c r="AN761" s="85"/>
      <c r="AO761" s="85"/>
      <c r="AP761" s="131"/>
      <c r="AQ761" s="120"/>
    </row>
    <row r="762" spans="18:43">
      <c r="R762" s="91"/>
      <c r="S762" s="110"/>
      <c r="T762" s="110"/>
      <c r="U762" s="91"/>
      <c r="V762" s="91"/>
      <c r="W762" s="91"/>
      <c r="X762" s="91"/>
      <c r="Y762" s="91"/>
      <c r="Z762" s="91"/>
      <c r="AA762" s="91"/>
      <c r="AB762" s="91"/>
      <c r="AC762" s="91"/>
      <c r="AD762" s="91"/>
      <c r="AE762" s="91"/>
      <c r="AF762" s="91"/>
      <c r="AG762" s="91"/>
      <c r="AH762" s="91"/>
      <c r="AI762" s="14"/>
      <c r="AJ762" s="48"/>
      <c r="AK762" s="48"/>
      <c r="AL762" s="141"/>
      <c r="AM762" s="85"/>
      <c r="AN762" s="85"/>
      <c r="AO762" s="85"/>
      <c r="AP762" s="131"/>
      <c r="AQ762" s="120"/>
    </row>
    <row r="763" spans="18:43">
      <c r="R763" s="91"/>
      <c r="S763" s="110"/>
      <c r="T763" s="110"/>
      <c r="U763" s="91"/>
      <c r="V763" s="91"/>
      <c r="W763" s="91"/>
      <c r="X763" s="91"/>
      <c r="Y763" s="91"/>
      <c r="Z763" s="91"/>
      <c r="AA763" s="91"/>
      <c r="AB763" s="91"/>
      <c r="AC763" s="91"/>
      <c r="AD763" s="91"/>
      <c r="AE763" s="91"/>
      <c r="AF763" s="91"/>
      <c r="AG763" s="91"/>
      <c r="AH763" s="91"/>
      <c r="AI763" s="14"/>
      <c r="AJ763" s="48"/>
      <c r="AK763" s="48"/>
      <c r="AL763" s="141"/>
      <c r="AM763" s="85"/>
      <c r="AN763" s="85"/>
      <c r="AO763" s="85"/>
      <c r="AP763" s="131"/>
      <c r="AQ763" s="120"/>
    </row>
    <row r="764" spans="18:43">
      <c r="R764" s="91"/>
      <c r="S764" s="110"/>
      <c r="T764" s="110"/>
      <c r="U764" s="91"/>
      <c r="V764" s="91"/>
      <c r="W764" s="91"/>
      <c r="X764" s="91"/>
      <c r="Y764" s="91"/>
      <c r="Z764" s="91"/>
      <c r="AA764" s="91"/>
      <c r="AB764" s="91"/>
      <c r="AC764" s="91"/>
      <c r="AD764" s="91"/>
      <c r="AE764" s="91"/>
      <c r="AF764" s="91"/>
      <c r="AG764" s="91"/>
      <c r="AH764" s="91"/>
      <c r="AI764" s="14"/>
      <c r="AJ764" s="48"/>
      <c r="AK764" s="48"/>
      <c r="AL764" s="141"/>
      <c r="AM764" s="85"/>
      <c r="AN764" s="85"/>
      <c r="AO764" s="85"/>
      <c r="AP764" s="131"/>
      <c r="AQ764" s="120"/>
    </row>
    <row r="765" spans="18:43">
      <c r="R765" s="91"/>
      <c r="S765" s="110"/>
      <c r="T765" s="110"/>
      <c r="U765" s="91"/>
      <c r="V765" s="91"/>
      <c r="W765" s="91"/>
      <c r="X765" s="91"/>
      <c r="Y765" s="91"/>
      <c r="Z765" s="91"/>
      <c r="AA765" s="91"/>
      <c r="AB765" s="91"/>
      <c r="AC765" s="91"/>
      <c r="AD765" s="91"/>
      <c r="AE765" s="91"/>
      <c r="AF765" s="91"/>
      <c r="AG765" s="91"/>
      <c r="AH765" s="91"/>
      <c r="AI765" s="14"/>
      <c r="AJ765" s="48"/>
      <c r="AK765" s="48"/>
      <c r="AL765" s="141"/>
      <c r="AM765" s="85"/>
      <c r="AN765" s="85"/>
      <c r="AO765" s="85"/>
      <c r="AP765" s="131"/>
      <c r="AQ765" s="120"/>
    </row>
    <row r="766" spans="18:43">
      <c r="R766" s="91"/>
      <c r="S766" s="110"/>
      <c r="T766" s="110"/>
      <c r="U766" s="91"/>
      <c r="V766" s="91"/>
      <c r="W766" s="91"/>
      <c r="X766" s="91"/>
      <c r="Y766" s="91"/>
      <c r="Z766" s="91"/>
      <c r="AA766" s="91"/>
      <c r="AB766" s="91"/>
      <c r="AC766" s="91"/>
      <c r="AD766" s="91"/>
      <c r="AE766" s="91"/>
      <c r="AF766" s="91"/>
      <c r="AG766" s="91"/>
      <c r="AH766" s="91"/>
      <c r="AI766" s="14"/>
      <c r="AJ766" s="48"/>
      <c r="AK766" s="48"/>
      <c r="AL766" s="141"/>
      <c r="AM766" s="85"/>
      <c r="AN766" s="85"/>
      <c r="AO766" s="85"/>
      <c r="AP766" s="131"/>
      <c r="AQ766" s="120"/>
    </row>
    <row r="767" spans="18:43">
      <c r="R767" s="91"/>
      <c r="S767" s="110"/>
      <c r="T767" s="110"/>
      <c r="U767" s="91"/>
      <c r="V767" s="91"/>
      <c r="W767" s="91"/>
      <c r="X767" s="91"/>
      <c r="Y767" s="91"/>
      <c r="Z767" s="91"/>
      <c r="AA767" s="91"/>
      <c r="AB767" s="91"/>
      <c r="AC767" s="91"/>
      <c r="AD767" s="91"/>
      <c r="AE767" s="91"/>
      <c r="AF767" s="91"/>
      <c r="AG767" s="91"/>
      <c r="AH767" s="91"/>
      <c r="AI767" s="14"/>
      <c r="AJ767" s="48"/>
      <c r="AK767" s="48"/>
      <c r="AL767" s="141"/>
      <c r="AM767" s="85"/>
      <c r="AN767" s="85"/>
      <c r="AO767" s="85"/>
      <c r="AP767" s="131"/>
      <c r="AQ767" s="120"/>
    </row>
    <row r="768" spans="18:43">
      <c r="R768" s="91"/>
      <c r="S768" s="110"/>
      <c r="T768" s="110"/>
      <c r="U768" s="91"/>
      <c r="V768" s="91"/>
      <c r="W768" s="91"/>
      <c r="X768" s="91"/>
      <c r="Y768" s="91"/>
      <c r="Z768" s="91"/>
      <c r="AA768" s="91"/>
      <c r="AB768" s="91"/>
      <c r="AC768" s="91"/>
      <c r="AD768" s="91"/>
      <c r="AE768" s="91"/>
      <c r="AF768" s="91"/>
      <c r="AG768" s="91"/>
      <c r="AH768" s="91"/>
      <c r="AI768" s="14"/>
      <c r="AJ768" s="48"/>
      <c r="AK768" s="48"/>
      <c r="AL768" s="141"/>
      <c r="AM768" s="85"/>
      <c r="AN768" s="85"/>
      <c r="AO768" s="85"/>
      <c r="AP768" s="131"/>
      <c r="AQ768" s="120"/>
    </row>
    <row r="769" spans="18:43">
      <c r="R769" s="91"/>
      <c r="S769" s="110"/>
      <c r="T769" s="110"/>
      <c r="U769" s="91"/>
      <c r="V769" s="91"/>
      <c r="W769" s="91"/>
      <c r="X769" s="91"/>
      <c r="Y769" s="91"/>
      <c r="Z769" s="91"/>
      <c r="AA769" s="91"/>
      <c r="AB769" s="91"/>
      <c r="AC769" s="91"/>
      <c r="AD769" s="91"/>
      <c r="AE769" s="91"/>
      <c r="AF769" s="91"/>
      <c r="AG769" s="91"/>
      <c r="AH769" s="91"/>
      <c r="AI769" s="14"/>
      <c r="AJ769" s="48"/>
      <c r="AK769" s="48"/>
      <c r="AL769" s="141"/>
      <c r="AM769" s="85"/>
      <c r="AN769" s="85"/>
      <c r="AO769" s="85"/>
      <c r="AP769" s="131"/>
      <c r="AQ769" s="120"/>
    </row>
    <row r="770" spans="18:43">
      <c r="R770" s="91"/>
      <c r="S770" s="110"/>
      <c r="T770" s="110"/>
      <c r="U770" s="91"/>
      <c r="V770" s="91"/>
      <c r="W770" s="91"/>
      <c r="X770" s="91"/>
      <c r="Y770" s="91"/>
      <c r="Z770" s="91"/>
      <c r="AA770" s="91"/>
      <c r="AB770" s="91"/>
      <c r="AC770" s="91"/>
      <c r="AD770" s="91"/>
      <c r="AE770" s="91"/>
      <c r="AF770" s="91"/>
      <c r="AG770" s="91"/>
      <c r="AH770" s="91"/>
      <c r="AI770" s="14"/>
      <c r="AJ770" s="48"/>
      <c r="AK770" s="48"/>
      <c r="AL770" s="141"/>
      <c r="AM770" s="85"/>
      <c r="AN770" s="85"/>
      <c r="AO770" s="85"/>
      <c r="AP770" s="131"/>
      <c r="AQ770" s="120"/>
    </row>
    <row r="771" spans="18:43">
      <c r="R771" s="91"/>
      <c r="S771" s="110"/>
      <c r="T771" s="110"/>
      <c r="U771" s="91"/>
      <c r="V771" s="91"/>
      <c r="W771" s="91"/>
      <c r="X771" s="91"/>
      <c r="Y771" s="91"/>
      <c r="Z771" s="91"/>
      <c r="AA771" s="91"/>
      <c r="AB771" s="91"/>
      <c r="AC771" s="91"/>
      <c r="AD771" s="91"/>
      <c r="AE771" s="91"/>
      <c r="AF771" s="91"/>
      <c r="AG771" s="91"/>
      <c r="AH771" s="91"/>
      <c r="AI771" s="14"/>
      <c r="AJ771" s="48"/>
      <c r="AK771" s="48"/>
      <c r="AL771" s="141"/>
      <c r="AM771" s="85"/>
      <c r="AN771" s="85"/>
      <c r="AO771" s="85"/>
      <c r="AP771" s="131"/>
      <c r="AQ771" s="120"/>
    </row>
    <row r="772" spans="18:43">
      <c r="R772" s="91"/>
      <c r="S772" s="110"/>
      <c r="T772" s="110"/>
      <c r="U772" s="91"/>
      <c r="V772" s="91"/>
      <c r="W772" s="91"/>
      <c r="X772" s="91"/>
      <c r="Y772" s="91"/>
      <c r="Z772" s="91"/>
      <c r="AA772" s="91"/>
      <c r="AB772" s="91"/>
      <c r="AC772" s="91"/>
      <c r="AD772" s="91"/>
      <c r="AE772" s="91"/>
      <c r="AF772" s="91"/>
      <c r="AG772" s="91"/>
      <c r="AH772" s="91"/>
      <c r="AI772" s="14"/>
      <c r="AJ772" s="48"/>
      <c r="AK772" s="48"/>
      <c r="AL772" s="141"/>
      <c r="AM772" s="85"/>
      <c r="AN772" s="85"/>
      <c r="AO772" s="85"/>
      <c r="AP772" s="131"/>
      <c r="AQ772" s="120"/>
    </row>
    <row r="773" spans="18:43">
      <c r="R773" s="91"/>
      <c r="S773" s="110"/>
      <c r="T773" s="110"/>
      <c r="U773" s="91"/>
      <c r="V773" s="91"/>
      <c r="W773" s="91"/>
      <c r="X773" s="91"/>
      <c r="Y773" s="91"/>
      <c r="Z773" s="91"/>
      <c r="AA773" s="91"/>
      <c r="AB773" s="91"/>
      <c r="AC773" s="91"/>
      <c r="AD773" s="91"/>
      <c r="AE773" s="91"/>
      <c r="AF773" s="91"/>
      <c r="AG773" s="91"/>
      <c r="AH773" s="91"/>
      <c r="AI773" s="14"/>
      <c r="AJ773" s="48"/>
      <c r="AK773" s="48"/>
      <c r="AL773" s="141"/>
      <c r="AM773" s="85"/>
      <c r="AN773" s="85"/>
      <c r="AO773" s="85"/>
      <c r="AP773" s="131"/>
      <c r="AQ773" s="120"/>
    </row>
    <row r="774" spans="18:43">
      <c r="R774" s="91"/>
      <c r="S774" s="110"/>
      <c r="T774" s="110"/>
      <c r="U774" s="91"/>
      <c r="V774" s="91"/>
      <c r="W774" s="91"/>
      <c r="X774" s="91"/>
      <c r="Y774" s="91"/>
      <c r="Z774" s="91"/>
      <c r="AA774" s="91"/>
      <c r="AB774" s="91"/>
      <c r="AC774" s="91"/>
      <c r="AD774" s="91"/>
      <c r="AE774" s="91"/>
      <c r="AF774" s="91"/>
      <c r="AG774" s="91"/>
      <c r="AH774" s="91"/>
      <c r="AI774" s="14"/>
      <c r="AJ774" s="48"/>
      <c r="AK774" s="48"/>
      <c r="AL774" s="141"/>
      <c r="AM774" s="85"/>
      <c r="AN774" s="85"/>
      <c r="AO774" s="85"/>
      <c r="AP774" s="131"/>
      <c r="AQ774" s="120"/>
    </row>
    <row r="775" spans="18:43">
      <c r="R775" s="91"/>
      <c r="S775" s="110"/>
      <c r="T775" s="110"/>
      <c r="U775" s="91"/>
      <c r="V775" s="91"/>
      <c r="W775" s="91"/>
      <c r="X775" s="91"/>
      <c r="Y775" s="91"/>
      <c r="Z775" s="91"/>
      <c r="AA775" s="91"/>
      <c r="AB775" s="91"/>
      <c r="AC775" s="91"/>
      <c r="AD775" s="91"/>
      <c r="AE775" s="91"/>
      <c r="AF775" s="91"/>
      <c r="AG775" s="91"/>
      <c r="AH775" s="91"/>
      <c r="AI775" s="14"/>
      <c r="AJ775" s="48"/>
      <c r="AK775" s="48"/>
      <c r="AL775" s="141"/>
      <c r="AM775" s="85"/>
      <c r="AN775" s="85"/>
      <c r="AO775" s="85"/>
      <c r="AP775" s="131"/>
      <c r="AQ775" s="120"/>
    </row>
    <row r="776" spans="18:43">
      <c r="R776" s="91"/>
      <c r="S776" s="110"/>
      <c r="T776" s="110"/>
      <c r="U776" s="91"/>
      <c r="V776" s="91"/>
      <c r="W776" s="91"/>
      <c r="X776" s="91"/>
      <c r="Y776" s="91"/>
      <c r="Z776" s="91"/>
      <c r="AA776" s="91"/>
      <c r="AB776" s="91"/>
      <c r="AC776" s="91"/>
      <c r="AD776" s="91"/>
      <c r="AE776" s="91"/>
      <c r="AF776" s="91"/>
      <c r="AG776" s="91"/>
      <c r="AH776" s="91"/>
      <c r="AI776" s="14"/>
      <c r="AJ776" s="48"/>
      <c r="AK776" s="48"/>
      <c r="AL776" s="141"/>
      <c r="AM776" s="85"/>
      <c r="AN776" s="85"/>
      <c r="AO776" s="85"/>
      <c r="AP776" s="131"/>
      <c r="AQ776" s="120"/>
    </row>
    <row r="777" spans="18:43">
      <c r="R777" s="91"/>
      <c r="S777" s="110"/>
      <c r="T777" s="110"/>
      <c r="U777" s="91"/>
      <c r="V777" s="91"/>
      <c r="W777" s="91"/>
      <c r="X777" s="91"/>
      <c r="Y777" s="91"/>
      <c r="Z777" s="91"/>
      <c r="AA777" s="91"/>
      <c r="AB777" s="91"/>
      <c r="AC777" s="91"/>
      <c r="AD777" s="91"/>
      <c r="AE777" s="91"/>
      <c r="AF777" s="91"/>
      <c r="AG777" s="91"/>
      <c r="AH777" s="91"/>
      <c r="AI777" s="14"/>
      <c r="AJ777" s="48"/>
      <c r="AK777" s="48"/>
      <c r="AL777" s="141"/>
      <c r="AM777" s="85"/>
      <c r="AN777" s="85"/>
      <c r="AO777" s="85"/>
      <c r="AP777" s="131"/>
      <c r="AQ777" s="120"/>
    </row>
    <row r="778" spans="18:43">
      <c r="R778" s="91"/>
      <c r="S778" s="110"/>
      <c r="T778" s="110"/>
      <c r="U778" s="91"/>
      <c r="V778" s="91"/>
      <c r="W778" s="91"/>
      <c r="X778" s="91"/>
      <c r="Y778" s="91"/>
      <c r="Z778" s="91"/>
      <c r="AA778" s="91"/>
      <c r="AB778" s="91"/>
      <c r="AC778" s="91"/>
      <c r="AD778" s="91"/>
      <c r="AE778" s="91"/>
      <c r="AF778" s="91"/>
      <c r="AG778" s="91"/>
      <c r="AH778" s="91"/>
      <c r="AI778" s="14"/>
      <c r="AJ778" s="48"/>
      <c r="AK778" s="48"/>
      <c r="AL778" s="141"/>
      <c r="AM778" s="85"/>
      <c r="AN778" s="85"/>
      <c r="AO778" s="85"/>
      <c r="AP778" s="131"/>
      <c r="AQ778" s="120"/>
    </row>
    <row r="779" spans="18:43">
      <c r="R779" s="91"/>
      <c r="S779" s="110"/>
      <c r="T779" s="110"/>
      <c r="U779" s="91"/>
      <c r="V779" s="91"/>
      <c r="W779" s="91"/>
      <c r="X779" s="91"/>
      <c r="Y779" s="91"/>
      <c r="Z779" s="91"/>
      <c r="AA779" s="91"/>
      <c r="AB779" s="91"/>
      <c r="AC779" s="91"/>
      <c r="AD779" s="91"/>
      <c r="AE779" s="91"/>
      <c r="AF779" s="91"/>
      <c r="AG779" s="91"/>
      <c r="AH779" s="91"/>
      <c r="AI779" s="14"/>
      <c r="AJ779" s="48"/>
      <c r="AK779" s="48"/>
      <c r="AL779" s="141"/>
      <c r="AM779" s="85"/>
      <c r="AN779" s="85"/>
      <c r="AO779" s="85"/>
      <c r="AP779" s="131"/>
      <c r="AQ779" s="120"/>
    </row>
    <row r="780" spans="18:43">
      <c r="R780" s="91"/>
      <c r="S780" s="110"/>
      <c r="T780" s="110"/>
      <c r="U780" s="91"/>
      <c r="V780" s="91"/>
      <c r="W780" s="91"/>
      <c r="X780" s="91"/>
      <c r="Y780" s="91"/>
      <c r="Z780" s="91"/>
      <c r="AA780" s="91"/>
      <c r="AB780" s="91"/>
      <c r="AC780" s="91"/>
      <c r="AD780" s="91"/>
      <c r="AE780" s="91"/>
      <c r="AF780" s="91"/>
      <c r="AG780" s="91"/>
      <c r="AH780" s="91"/>
      <c r="AI780" s="14"/>
      <c r="AJ780" s="48"/>
      <c r="AK780" s="48"/>
      <c r="AL780" s="141"/>
      <c r="AM780" s="85"/>
      <c r="AN780" s="85"/>
      <c r="AO780" s="85"/>
      <c r="AP780" s="131"/>
      <c r="AQ780" s="120"/>
    </row>
    <row r="781" spans="18:43">
      <c r="R781" s="91"/>
      <c r="S781" s="110"/>
      <c r="T781" s="110"/>
      <c r="U781" s="91"/>
      <c r="V781" s="91"/>
      <c r="W781" s="91"/>
      <c r="X781" s="91"/>
      <c r="Y781" s="91"/>
      <c r="Z781" s="91"/>
      <c r="AA781" s="91"/>
      <c r="AB781" s="91"/>
      <c r="AC781" s="91"/>
      <c r="AD781" s="91"/>
      <c r="AE781" s="91"/>
      <c r="AF781" s="91"/>
      <c r="AG781" s="91"/>
      <c r="AH781" s="91"/>
      <c r="AI781" s="14"/>
      <c r="AJ781" s="48"/>
      <c r="AK781" s="48"/>
      <c r="AL781" s="141"/>
      <c r="AM781" s="85"/>
      <c r="AN781" s="85"/>
      <c r="AO781" s="85"/>
      <c r="AP781" s="131"/>
      <c r="AQ781" s="120"/>
    </row>
    <row r="782" spans="18:43">
      <c r="R782" s="91"/>
      <c r="S782" s="110"/>
      <c r="T782" s="110"/>
      <c r="U782" s="91"/>
      <c r="V782" s="91"/>
      <c r="W782" s="91"/>
      <c r="X782" s="91"/>
      <c r="Y782" s="91"/>
      <c r="Z782" s="91"/>
      <c r="AA782" s="91"/>
      <c r="AB782" s="91"/>
      <c r="AC782" s="91"/>
      <c r="AD782" s="91"/>
      <c r="AE782" s="91"/>
      <c r="AF782" s="91"/>
      <c r="AG782" s="91"/>
      <c r="AH782" s="91"/>
      <c r="AI782" s="14"/>
      <c r="AJ782" s="48"/>
      <c r="AK782" s="48"/>
      <c r="AL782" s="141"/>
      <c r="AM782" s="85"/>
      <c r="AN782" s="85"/>
      <c r="AO782" s="85"/>
      <c r="AP782" s="131"/>
      <c r="AQ782" s="120"/>
    </row>
    <row r="783" spans="18:43">
      <c r="R783" s="91"/>
      <c r="S783" s="110"/>
      <c r="T783" s="110"/>
      <c r="U783" s="91"/>
      <c r="V783" s="91"/>
      <c r="W783" s="91"/>
      <c r="X783" s="91"/>
      <c r="Y783" s="91"/>
      <c r="Z783" s="91"/>
      <c r="AA783" s="91"/>
      <c r="AB783" s="91"/>
      <c r="AC783" s="91"/>
      <c r="AD783" s="91"/>
      <c r="AE783" s="91"/>
      <c r="AF783" s="91"/>
      <c r="AG783" s="91"/>
      <c r="AH783" s="91"/>
      <c r="AI783" s="14"/>
      <c r="AJ783" s="48"/>
      <c r="AK783" s="48"/>
      <c r="AL783" s="141"/>
      <c r="AM783" s="85"/>
      <c r="AN783" s="85"/>
      <c r="AO783" s="85"/>
      <c r="AP783" s="131"/>
      <c r="AQ783" s="120"/>
    </row>
    <row r="784" spans="18:43">
      <c r="R784" s="91"/>
      <c r="S784" s="110"/>
      <c r="T784" s="110"/>
      <c r="U784" s="91"/>
      <c r="V784" s="91"/>
      <c r="W784" s="91"/>
      <c r="X784" s="91"/>
      <c r="Y784" s="91"/>
      <c r="Z784" s="91"/>
      <c r="AA784" s="91"/>
      <c r="AB784" s="91"/>
      <c r="AC784" s="91"/>
      <c r="AD784" s="91"/>
      <c r="AE784" s="91"/>
      <c r="AF784" s="91"/>
      <c r="AG784" s="91"/>
      <c r="AH784" s="91"/>
      <c r="AI784" s="14"/>
      <c r="AJ784" s="48"/>
      <c r="AK784" s="48"/>
      <c r="AL784" s="141"/>
      <c r="AM784" s="85"/>
      <c r="AN784" s="85"/>
      <c r="AO784" s="85"/>
      <c r="AP784" s="131"/>
      <c r="AQ784" s="120"/>
    </row>
    <row r="785" spans="18:43">
      <c r="R785" s="91"/>
      <c r="S785" s="110"/>
      <c r="T785" s="110"/>
      <c r="U785" s="91"/>
      <c r="V785" s="91"/>
      <c r="W785" s="91"/>
      <c r="X785" s="91"/>
      <c r="Y785" s="91"/>
      <c r="Z785" s="91"/>
      <c r="AA785" s="91"/>
      <c r="AB785" s="91"/>
      <c r="AC785" s="91"/>
      <c r="AD785" s="91"/>
      <c r="AE785" s="91"/>
      <c r="AF785" s="91"/>
      <c r="AG785" s="91"/>
      <c r="AH785" s="91"/>
      <c r="AI785" s="14"/>
      <c r="AJ785" s="48"/>
      <c r="AK785" s="48"/>
      <c r="AL785" s="141"/>
      <c r="AM785" s="85"/>
      <c r="AN785" s="85"/>
      <c r="AO785" s="85"/>
      <c r="AP785" s="131"/>
      <c r="AQ785" s="120"/>
    </row>
    <row r="786" spans="18:43">
      <c r="R786" s="91"/>
      <c r="S786" s="110"/>
      <c r="T786" s="110"/>
      <c r="U786" s="91"/>
      <c r="V786" s="91"/>
      <c r="W786" s="91"/>
      <c r="X786" s="91"/>
      <c r="Y786" s="91"/>
      <c r="Z786" s="91"/>
      <c r="AA786" s="91"/>
      <c r="AB786" s="91"/>
      <c r="AC786" s="91"/>
      <c r="AD786" s="91"/>
      <c r="AE786" s="91"/>
      <c r="AF786" s="91"/>
      <c r="AG786" s="91"/>
      <c r="AH786" s="91"/>
      <c r="AI786" s="14"/>
      <c r="AJ786" s="48"/>
      <c r="AK786" s="48"/>
      <c r="AL786" s="141"/>
      <c r="AM786" s="85"/>
      <c r="AN786" s="85"/>
      <c r="AO786" s="85"/>
      <c r="AP786" s="131"/>
      <c r="AQ786" s="120"/>
    </row>
    <row r="787" spans="18:43">
      <c r="R787" s="91"/>
      <c r="S787" s="110"/>
      <c r="T787" s="110"/>
      <c r="U787" s="91"/>
      <c r="V787" s="91"/>
      <c r="W787" s="91"/>
      <c r="X787" s="91"/>
      <c r="Y787" s="91"/>
      <c r="Z787" s="91"/>
      <c r="AA787" s="91"/>
      <c r="AB787" s="91"/>
      <c r="AC787" s="91"/>
      <c r="AD787" s="91"/>
      <c r="AE787" s="91"/>
      <c r="AF787" s="91"/>
      <c r="AG787" s="91"/>
      <c r="AH787" s="91"/>
      <c r="AI787" s="14"/>
      <c r="AJ787" s="48"/>
      <c r="AK787" s="48"/>
      <c r="AL787" s="141"/>
      <c r="AM787" s="85"/>
      <c r="AN787" s="85"/>
      <c r="AO787" s="85"/>
      <c r="AP787" s="131"/>
      <c r="AQ787" s="120"/>
    </row>
    <row r="788" spans="18:43">
      <c r="R788" s="91"/>
      <c r="S788" s="110"/>
      <c r="T788" s="110"/>
      <c r="U788" s="91"/>
      <c r="V788" s="91"/>
      <c r="W788" s="91"/>
      <c r="X788" s="91"/>
      <c r="Y788" s="91"/>
      <c r="Z788" s="91"/>
      <c r="AA788" s="91"/>
      <c r="AB788" s="91"/>
      <c r="AC788" s="91"/>
      <c r="AD788" s="91"/>
      <c r="AE788" s="91"/>
      <c r="AF788" s="91"/>
      <c r="AG788" s="91"/>
      <c r="AH788" s="91"/>
      <c r="AI788" s="14"/>
      <c r="AJ788" s="48"/>
      <c r="AK788" s="48"/>
      <c r="AL788" s="141"/>
      <c r="AM788" s="85"/>
      <c r="AN788" s="85"/>
      <c r="AO788" s="85"/>
      <c r="AP788" s="131"/>
      <c r="AQ788" s="120"/>
    </row>
    <row r="789" spans="18:43">
      <c r="R789" s="91"/>
      <c r="S789" s="110"/>
      <c r="T789" s="110"/>
      <c r="U789" s="91"/>
      <c r="V789" s="91"/>
      <c r="W789" s="91"/>
      <c r="X789" s="91"/>
      <c r="Y789" s="91"/>
      <c r="Z789" s="91"/>
      <c r="AA789" s="91"/>
      <c r="AB789" s="91"/>
      <c r="AC789" s="91"/>
      <c r="AD789" s="91"/>
      <c r="AE789" s="91"/>
      <c r="AF789" s="91"/>
      <c r="AG789" s="91"/>
      <c r="AH789" s="91"/>
      <c r="AI789" s="14"/>
      <c r="AJ789" s="48"/>
      <c r="AK789" s="48"/>
      <c r="AL789" s="141"/>
      <c r="AM789" s="85"/>
      <c r="AN789" s="85"/>
      <c r="AO789" s="85"/>
      <c r="AP789" s="131"/>
      <c r="AQ789" s="120"/>
    </row>
    <row r="790" spans="18:43">
      <c r="R790" s="91"/>
      <c r="S790" s="110"/>
      <c r="T790" s="110"/>
      <c r="U790" s="91"/>
      <c r="V790" s="91"/>
      <c r="W790" s="91"/>
      <c r="X790" s="91"/>
      <c r="Y790" s="91"/>
      <c r="Z790" s="91"/>
      <c r="AA790" s="91"/>
      <c r="AB790" s="91"/>
      <c r="AC790" s="91"/>
      <c r="AD790" s="91"/>
      <c r="AE790" s="91"/>
      <c r="AF790" s="91"/>
      <c r="AG790" s="91"/>
      <c r="AH790" s="91"/>
      <c r="AI790" s="14"/>
      <c r="AJ790" s="48"/>
      <c r="AK790" s="48"/>
      <c r="AL790" s="141"/>
      <c r="AM790" s="85"/>
      <c r="AN790" s="85"/>
      <c r="AO790" s="85"/>
      <c r="AP790" s="131"/>
      <c r="AQ790" s="120"/>
    </row>
    <row r="791" spans="18:43">
      <c r="R791" s="91"/>
      <c r="S791" s="110"/>
      <c r="T791" s="110"/>
      <c r="U791" s="91"/>
      <c r="V791" s="91"/>
      <c r="W791" s="91"/>
      <c r="X791" s="91"/>
      <c r="Y791" s="91"/>
      <c r="Z791" s="91"/>
      <c r="AA791" s="91"/>
      <c r="AB791" s="91"/>
      <c r="AC791" s="91"/>
      <c r="AD791" s="91"/>
      <c r="AE791" s="91"/>
      <c r="AF791" s="91"/>
      <c r="AG791" s="91"/>
      <c r="AH791" s="91"/>
      <c r="AI791" s="14"/>
      <c r="AJ791" s="48"/>
      <c r="AK791" s="48"/>
      <c r="AL791" s="141"/>
      <c r="AM791" s="85"/>
      <c r="AN791" s="85"/>
      <c r="AO791" s="85"/>
      <c r="AP791" s="131"/>
      <c r="AQ791" s="120"/>
    </row>
    <row r="792" spans="18:43">
      <c r="R792" s="91"/>
      <c r="S792" s="110"/>
      <c r="T792" s="110"/>
      <c r="U792" s="91"/>
      <c r="V792" s="91"/>
      <c r="W792" s="91"/>
      <c r="X792" s="91"/>
      <c r="Y792" s="91"/>
      <c r="Z792" s="91"/>
      <c r="AA792" s="91"/>
      <c r="AB792" s="91"/>
      <c r="AC792" s="91"/>
      <c r="AD792" s="91"/>
      <c r="AE792" s="91"/>
      <c r="AF792" s="91"/>
      <c r="AG792" s="91"/>
      <c r="AH792" s="91"/>
      <c r="AI792" s="14"/>
      <c r="AJ792" s="48"/>
      <c r="AK792" s="48"/>
      <c r="AL792" s="141"/>
      <c r="AM792" s="85"/>
      <c r="AN792" s="85"/>
      <c r="AO792" s="85"/>
      <c r="AP792" s="131"/>
      <c r="AQ792" s="120"/>
    </row>
    <row r="793" spans="18:43">
      <c r="R793" s="91"/>
      <c r="S793" s="110"/>
      <c r="T793" s="110"/>
      <c r="U793" s="91"/>
      <c r="V793" s="91"/>
      <c r="W793" s="91"/>
      <c r="X793" s="91"/>
      <c r="Y793" s="91"/>
      <c r="Z793" s="91"/>
      <c r="AA793" s="91"/>
      <c r="AB793" s="91"/>
      <c r="AC793" s="91"/>
      <c r="AD793" s="91"/>
      <c r="AE793" s="91"/>
      <c r="AF793" s="91"/>
      <c r="AG793" s="91"/>
      <c r="AH793" s="91"/>
      <c r="AI793" s="14"/>
      <c r="AJ793" s="48"/>
      <c r="AK793" s="48"/>
      <c r="AL793" s="141"/>
      <c r="AM793" s="85"/>
      <c r="AN793" s="85"/>
      <c r="AO793" s="85"/>
      <c r="AP793" s="131"/>
      <c r="AQ793" s="120"/>
    </row>
    <row r="794" spans="18:43">
      <c r="R794" s="91"/>
      <c r="S794" s="110"/>
      <c r="T794" s="110"/>
      <c r="U794" s="91"/>
      <c r="V794" s="91"/>
      <c r="W794" s="91"/>
      <c r="X794" s="91"/>
      <c r="Y794" s="91"/>
      <c r="Z794" s="91"/>
      <c r="AA794" s="91"/>
      <c r="AB794" s="91"/>
      <c r="AC794" s="91"/>
      <c r="AD794" s="91"/>
      <c r="AE794" s="91"/>
      <c r="AF794" s="91"/>
      <c r="AG794" s="91"/>
      <c r="AH794" s="91"/>
      <c r="AI794" s="14"/>
      <c r="AJ794" s="48"/>
      <c r="AK794" s="48"/>
      <c r="AL794" s="141"/>
      <c r="AM794" s="85"/>
      <c r="AN794" s="85"/>
      <c r="AO794" s="85"/>
      <c r="AP794" s="131"/>
      <c r="AQ794" s="120"/>
    </row>
    <row r="795" spans="18:43">
      <c r="R795" s="91"/>
      <c r="S795" s="110"/>
      <c r="T795" s="110"/>
      <c r="U795" s="91"/>
      <c r="V795" s="91"/>
      <c r="W795" s="91"/>
      <c r="X795" s="91"/>
      <c r="Y795" s="91"/>
      <c r="Z795" s="91"/>
      <c r="AA795" s="91"/>
      <c r="AB795" s="91"/>
      <c r="AC795" s="91"/>
      <c r="AD795" s="91"/>
      <c r="AE795" s="91"/>
      <c r="AF795" s="91"/>
      <c r="AG795" s="91"/>
      <c r="AH795" s="91"/>
      <c r="AI795" s="14"/>
      <c r="AJ795" s="48"/>
      <c r="AK795" s="48"/>
      <c r="AL795" s="141"/>
      <c r="AM795" s="85"/>
      <c r="AN795" s="85"/>
      <c r="AO795" s="85"/>
      <c r="AP795" s="131"/>
      <c r="AQ795" s="120"/>
    </row>
    <row r="796" spans="18:43">
      <c r="R796" s="91"/>
      <c r="S796" s="110"/>
      <c r="T796" s="110"/>
      <c r="U796" s="91"/>
      <c r="V796" s="91"/>
      <c r="W796" s="91"/>
      <c r="X796" s="91"/>
      <c r="Y796" s="91"/>
      <c r="Z796" s="91"/>
      <c r="AA796" s="91"/>
      <c r="AB796" s="91"/>
      <c r="AC796" s="91"/>
      <c r="AD796" s="91"/>
      <c r="AE796" s="91"/>
      <c r="AF796" s="91"/>
      <c r="AG796" s="91"/>
      <c r="AH796" s="91"/>
      <c r="AI796" s="14"/>
      <c r="AJ796" s="48"/>
      <c r="AK796" s="48"/>
      <c r="AL796" s="141"/>
      <c r="AM796" s="85"/>
      <c r="AN796" s="85"/>
      <c r="AO796" s="85"/>
      <c r="AP796" s="131"/>
      <c r="AQ796" s="120"/>
    </row>
    <row r="797" spans="18:43">
      <c r="R797" s="91"/>
      <c r="S797" s="110"/>
      <c r="T797" s="110"/>
      <c r="U797" s="91"/>
      <c r="V797" s="91"/>
      <c r="W797" s="91"/>
      <c r="X797" s="91"/>
      <c r="Y797" s="91"/>
      <c r="Z797" s="91"/>
      <c r="AA797" s="91"/>
      <c r="AB797" s="91"/>
      <c r="AC797" s="91"/>
      <c r="AD797" s="91"/>
      <c r="AE797" s="91"/>
      <c r="AF797" s="91"/>
      <c r="AG797" s="91"/>
      <c r="AH797" s="91"/>
      <c r="AI797" s="14"/>
      <c r="AJ797" s="48"/>
      <c r="AK797" s="48"/>
      <c r="AL797" s="141"/>
      <c r="AM797" s="85"/>
      <c r="AN797" s="85"/>
      <c r="AO797" s="85"/>
      <c r="AP797" s="131"/>
      <c r="AQ797" s="120"/>
    </row>
    <row r="798" spans="18:43">
      <c r="R798" s="91"/>
      <c r="S798" s="110"/>
      <c r="T798" s="110"/>
      <c r="U798" s="91"/>
      <c r="V798" s="91"/>
      <c r="W798" s="91"/>
      <c r="X798" s="91"/>
      <c r="Y798" s="91"/>
      <c r="Z798" s="91"/>
      <c r="AA798" s="91"/>
      <c r="AB798" s="91"/>
      <c r="AC798" s="91"/>
      <c r="AD798" s="91"/>
      <c r="AE798" s="91"/>
      <c r="AF798" s="91"/>
      <c r="AG798" s="91"/>
      <c r="AH798" s="91"/>
      <c r="AI798" s="14"/>
      <c r="AJ798" s="48"/>
      <c r="AK798" s="48"/>
      <c r="AL798" s="141"/>
      <c r="AM798" s="85"/>
      <c r="AN798" s="85"/>
      <c r="AO798" s="85"/>
      <c r="AP798" s="131"/>
      <c r="AQ798" s="120"/>
    </row>
    <row r="799" spans="18:43">
      <c r="R799" s="91"/>
      <c r="S799" s="110"/>
      <c r="T799" s="110"/>
      <c r="U799" s="91"/>
      <c r="V799" s="91"/>
      <c r="W799" s="91"/>
      <c r="X799" s="91"/>
      <c r="Y799" s="91"/>
      <c r="Z799" s="91"/>
      <c r="AA799" s="91"/>
      <c r="AB799" s="91"/>
      <c r="AC799" s="91"/>
      <c r="AD799" s="91"/>
      <c r="AE799" s="91"/>
      <c r="AF799" s="91"/>
      <c r="AG799" s="91"/>
      <c r="AH799" s="91"/>
      <c r="AI799" s="14"/>
      <c r="AJ799" s="48"/>
      <c r="AK799" s="48"/>
      <c r="AL799" s="141"/>
      <c r="AM799" s="85"/>
      <c r="AN799" s="85"/>
      <c r="AO799" s="85"/>
      <c r="AP799" s="131"/>
      <c r="AQ799" s="120"/>
    </row>
    <row r="800" spans="18:43">
      <c r="R800" s="91"/>
      <c r="S800" s="110"/>
      <c r="T800" s="110"/>
      <c r="U800" s="91"/>
      <c r="V800" s="91"/>
      <c r="W800" s="91"/>
      <c r="X800" s="91"/>
      <c r="Y800" s="91"/>
      <c r="Z800" s="91"/>
      <c r="AA800" s="91"/>
      <c r="AB800" s="91"/>
      <c r="AC800" s="91"/>
      <c r="AD800" s="91"/>
      <c r="AE800" s="91"/>
      <c r="AF800" s="91"/>
      <c r="AG800" s="91"/>
      <c r="AH800" s="91"/>
      <c r="AI800" s="14"/>
      <c r="AJ800" s="48"/>
      <c r="AK800" s="48"/>
      <c r="AL800" s="141"/>
      <c r="AM800" s="85"/>
      <c r="AN800" s="85"/>
      <c r="AO800" s="85"/>
      <c r="AP800" s="131"/>
      <c r="AQ800" s="120"/>
    </row>
    <row r="801" spans="18:43">
      <c r="R801" s="91"/>
      <c r="S801" s="110"/>
      <c r="T801" s="110"/>
      <c r="U801" s="91"/>
      <c r="V801" s="91"/>
      <c r="W801" s="91"/>
      <c r="X801" s="91"/>
      <c r="Y801" s="91"/>
      <c r="Z801" s="91"/>
      <c r="AA801" s="91"/>
      <c r="AB801" s="91"/>
      <c r="AC801" s="91"/>
      <c r="AD801" s="91"/>
      <c r="AE801" s="91"/>
      <c r="AF801" s="91"/>
      <c r="AG801" s="91"/>
      <c r="AH801" s="91"/>
      <c r="AI801" s="14"/>
      <c r="AJ801" s="48"/>
      <c r="AK801" s="48"/>
      <c r="AL801" s="141"/>
      <c r="AM801" s="85"/>
      <c r="AN801" s="85"/>
      <c r="AO801" s="85"/>
      <c r="AP801" s="131"/>
      <c r="AQ801" s="120"/>
    </row>
    <row r="802" spans="18:43">
      <c r="R802" s="91"/>
      <c r="S802" s="110"/>
      <c r="T802" s="110"/>
      <c r="U802" s="91"/>
      <c r="V802" s="91"/>
      <c r="W802" s="91"/>
      <c r="X802" s="91"/>
      <c r="Y802" s="91"/>
      <c r="Z802" s="91"/>
      <c r="AA802" s="91"/>
      <c r="AB802" s="91"/>
      <c r="AC802" s="91"/>
      <c r="AD802" s="91"/>
      <c r="AE802" s="91"/>
      <c r="AF802" s="91"/>
      <c r="AG802" s="91"/>
      <c r="AH802" s="91"/>
      <c r="AI802" s="14"/>
      <c r="AJ802" s="48"/>
      <c r="AK802" s="48"/>
      <c r="AL802" s="141"/>
      <c r="AM802" s="85"/>
      <c r="AN802" s="85"/>
      <c r="AO802" s="85"/>
      <c r="AP802" s="131"/>
      <c r="AQ802" s="120"/>
    </row>
    <row r="803" spans="18:43">
      <c r="R803" s="91"/>
      <c r="S803" s="110"/>
      <c r="T803" s="110"/>
      <c r="U803" s="91"/>
      <c r="V803" s="91"/>
      <c r="W803" s="91"/>
      <c r="X803" s="91"/>
      <c r="Y803" s="91"/>
      <c r="Z803" s="91"/>
      <c r="AA803" s="91"/>
      <c r="AB803" s="91"/>
      <c r="AC803" s="91"/>
      <c r="AD803" s="91"/>
      <c r="AE803" s="91"/>
      <c r="AF803" s="91"/>
      <c r="AG803" s="91"/>
      <c r="AH803" s="91"/>
      <c r="AI803" s="14"/>
      <c r="AJ803" s="48"/>
      <c r="AK803" s="48"/>
      <c r="AL803" s="141"/>
      <c r="AM803" s="85"/>
      <c r="AN803" s="85"/>
      <c r="AO803" s="85"/>
      <c r="AP803" s="131"/>
      <c r="AQ803" s="120"/>
    </row>
    <row r="804" spans="18:43">
      <c r="R804" s="91"/>
      <c r="S804" s="110"/>
      <c r="T804" s="110"/>
      <c r="U804" s="91"/>
      <c r="V804" s="91"/>
      <c r="W804" s="91"/>
      <c r="X804" s="91"/>
      <c r="Y804" s="91"/>
      <c r="Z804" s="91"/>
      <c r="AA804" s="91"/>
      <c r="AB804" s="91"/>
      <c r="AC804" s="91"/>
      <c r="AD804" s="91"/>
      <c r="AE804" s="91"/>
      <c r="AF804" s="91"/>
      <c r="AG804" s="91"/>
      <c r="AH804" s="91"/>
      <c r="AI804" s="14"/>
      <c r="AJ804" s="48"/>
      <c r="AK804" s="48"/>
      <c r="AL804" s="141"/>
      <c r="AM804" s="85"/>
      <c r="AN804" s="85"/>
      <c r="AO804" s="85"/>
      <c r="AP804" s="131"/>
      <c r="AQ804" s="120"/>
    </row>
    <row r="805" spans="18:43">
      <c r="R805" s="91"/>
      <c r="S805" s="110"/>
      <c r="T805" s="110"/>
      <c r="U805" s="91"/>
      <c r="V805" s="91"/>
      <c r="W805" s="91"/>
      <c r="X805" s="91"/>
      <c r="Y805" s="91"/>
      <c r="Z805" s="91"/>
      <c r="AA805" s="91"/>
      <c r="AB805" s="91"/>
      <c r="AC805" s="91"/>
      <c r="AD805" s="91"/>
      <c r="AE805" s="91"/>
      <c r="AF805" s="91"/>
      <c r="AG805" s="91"/>
      <c r="AH805" s="91"/>
      <c r="AI805" s="14"/>
      <c r="AJ805" s="48"/>
      <c r="AK805" s="48"/>
      <c r="AL805" s="141"/>
      <c r="AM805" s="85"/>
      <c r="AN805" s="85"/>
      <c r="AO805" s="85"/>
      <c r="AP805" s="131"/>
      <c r="AQ805" s="120"/>
    </row>
    <row r="806" spans="18:43">
      <c r="R806" s="91"/>
      <c r="S806" s="110"/>
      <c r="T806" s="110"/>
      <c r="U806" s="91"/>
      <c r="V806" s="91"/>
      <c r="W806" s="91"/>
      <c r="X806" s="91"/>
      <c r="Y806" s="91"/>
      <c r="Z806" s="91"/>
      <c r="AA806" s="91"/>
      <c r="AB806" s="91"/>
      <c r="AC806" s="91"/>
      <c r="AD806" s="91"/>
      <c r="AE806" s="91"/>
      <c r="AF806" s="91"/>
      <c r="AG806" s="91"/>
      <c r="AH806" s="91"/>
      <c r="AI806" s="14"/>
      <c r="AJ806" s="48"/>
      <c r="AK806" s="48"/>
      <c r="AL806" s="141"/>
      <c r="AM806" s="85"/>
      <c r="AN806" s="85"/>
      <c r="AO806" s="85"/>
      <c r="AP806" s="131"/>
      <c r="AQ806" s="120"/>
    </row>
    <row r="807" spans="18:43">
      <c r="R807" s="91"/>
      <c r="S807" s="110"/>
      <c r="T807" s="110"/>
      <c r="U807" s="91"/>
      <c r="V807" s="91"/>
      <c r="W807" s="91"/>
      <c r="X807" s="91"/>
      <c r="Y807" s="91"/>
      <c r="Z807" s="91"/>
      <c r="AA807" s="91"/>
      <c r="AB807" s="91"/>
      <c r="AC807" s="91"/>
      <c r="AD807" s="91"/>
      <c r="AE807" s="91"/>
      <c r="AF807" s="91"/>
      <c r="AG807" s="91"/>
      <c r="AH807" s="91"/>
      <c r="AI807" s="14"/>
      <c r="AJ807" s="48"/>
      <c r="AK807" s="48"/>
      <c r="AL807" s="141"/>
      <c r="AM807" s="85"/>
      <c r="AN807" s="85"/>
      <c r="AO807" s="85"/>
      <c r="AP807" s="131"/>
      <c r="AQ807" s="120"/>
    </row>
    <row r="808" spans="18:43">
      <c r="R808" s="91"/>
      <c r="S808" s="110"/>
      <c r="T808" s="110"/>
      <c r="U808" s="91"/>
      <c r="V808" s="91"/>
      <c r="W808" s="91"/>
      <c r="X808" s="91"/>
      <c r="Y808" s="91"/>
      <c r="Z808" s="91"/>
      <c r="AA808" s="91"/>
      <c r="AB808" s="91"/>
      <c r="AC808" s="91"/>
      <c r="AD808" s="91"/>
      <c r="AE808" s="91"/>
      <c r="AF808" s="91"/>
      <c r="AG808" s="91"/>
      <c r="AH808" s="91"/>
      <c r="AI808" s="14"/>
      <c r="AJ808" s="48"/>
      <c r="AK808" s="48"/>
      <c r="AL808" s="141"/>
      <c r="AM808" s="85"/>
      <c r="AN808" s="85"/>
      <c r="AO808" s="85"/>
      <c r="AP808" s="131"/>
      <c r="AQ808" s="120"/>
    </row>
    <row r="809" spans="18:43">
      <c r="R809" s="91"/>
      <c r="S809" s="110"/>
      <c r="T809" s="110"/>
      <c r="U809" s="91"/>
      <c r="V809" s="91"/>
      <c r="W809" s="91"/>
      <c r="X809" s="91"/>
      <c r="Y809" s="91"/>
      <c r="Z809" s="91"/>
      <c r="AA809" s="91"/>
      <c r="AB809" s="91"/>
      <c r="AC809" s="91"/>
      <c r="AD809" s="91"/>
      <c r="AE809" s="91"/>
      <c r="AF809" s="91"/>
      <c r="AG809" s="91"/>
      <c r="AH809" s="91"/>
      <c r="AI809" s="14"/>
      <c r="AJ809" s="48"/>
      <c r="AK809" s="48"/>
      <c r="AL809" s="141"/>
      <c r="AM809" s="85"/>
      <c r="AN809" s="85"/>
      <c r="AO809" s="85"/>
      <c r="AP809" s="131"/>
      <c r="AQ809" s="120"/>
    </row>
    <row r="810" spans="18:43">
      <c r="R810" s="91"/>
      <c r="S810" s="110"/>
      <c r="T810" s="110"/>
      <c r="U810" s="91"/>
      <c r="V810" s="91"/>
      <c r="W810" s="91"/>
      <c r="X810" s="91"/>
      <c r="Y810" s="91"/>
      <c r="Z810" s="91"/>
      <c r="AA810" s="91"/>
      <c r="AB810" s="91"/>
      <c r="AC810" s="91"/>
      <c r="AD810" s="91"/>
      <c r="AE810" s="91"/>
      <c r="AF810" s="91"/>
      <c r="AG810" s="91"/>
      <c r="AH810" s="91"/>
      <c r="AI810" s="14"/>
      <c r="AJ810" s="48"/>
      <c r="AK810" s="48"/>
      <c r="AL810" s="141"/>
      <c r="AM810" s="85"/>
      <c r="AN810" s="85"/>
      <c r="AO810" s="85"/>
      <c r="AP810" s="131"/>
      <c r="AQ810" s="120"/>
    </row>
    <row r="811" spans="18:43">
      <c r="R811" s="91"/>
      <c r="S811" s="110"/>
      <c r="T811" s="110"/>
      <c r="U811" s="91"/>
      <c r="V811" s="91"/>
      <c r="W811" s="91"/>
      <c r="X811" s="91"/>
      <c r="Y811" s="91"/>
      <c r="Z811" s="91"/>
      <c r="AA811" s="91"/>
      <c r="AB811" s="91"/>
      <c r="AC811" s="91"/>
      <c r="AD811" s="91"/>
      <c r="AE811" s="91"/>
      <c r="AF811" s="91"/>
      <c r="AG811" s="91"/>
      <c r="AH811" s="91"/>
      <c r="AI811" s="14"/>
      <c r="AJ811" s="48"/>
      <c r="AK811" s="48"/>
      <c r="AL811" s="141"/>
      <c r="AM811" s="85"/>
      <c r="AN811" s="85"/>
      <c r="AO811" s="85"/>
      <c r="AP811" s="131"/>
      <c r="AQ811" s="120"/>
    </row>
    <row r="812" spans="18:43">
      <c r="R812" s="91"/>
      <c r="S812" s="110"/>
      <c r="T812" s="110"/>
      <c r="U812" s="91"/>
      <c r="V812" s="91"/>
      <c r="W812" s="91"/>
      <c r="X812" s="91"/>
      <c r="Y812" s="91"/>
      <c r="Z812" s="91"/>
      <c r="AA812" s="91"/>
      <c r="AB812" s="91"/>
      <c r="AC812" s="91"/>
      <c r="AD812" s="91"/>
      <c r="AE812" s="91"/>
      <c r="AF812" s="91"/>
      <c r="AG812" s="91"/>
      <c r="AH812" s="91"/>
      <c r="AI812" s="14"/>
      <c r="AJ812" s="48"/>
      <c r="AK812" s="48"/>
      <c r="AL812" s="141"/>
      <c r="AM812" s="85"/>
      <c r="AN812" s="85"/>
      <c r="AO812" s="85"/>
      <c r="AP812" s="131"/>
      <c r="AQ812" s="120"/>
    </row>
    <row r="813" spans="18:43">
      <c r="R813" s="91"/>
      <c r="S813" s="110"/>
      <c r="T813" s="110"/>
      <c r="U813" s="91"/>
      <c r="V813" s="91"/>
      <c r="W813" s="91"/>
      <c r="X813" s="91"/>
      <c r="Y813" s="91"/>
      <c r="Z813" s="91"/>
      <c r="AA813" s="91"/>
      <c r="AB813" s="91"/>
      <c r="AC813" s="91"/>
      <c r="AD813" s="91"/>
      <c r="AE813" s="91"/>
      <c r="AF813" s="91"/>
      <c r="AG813" s="91"/>
      <c r="AH813" s="91"/>
      <c r="AI813" s="14"/>
      <c r="AJ813" s="48"/>
      <c r="AK813" s="48"/>
      <c r="AL813" s="141"/>
      <c r="AM813" s="85"/>
      <c r="AN813" s="85"/>
      <c r="AO813" s="85"/>
      <c r="AP813" s="131"/>
      <c r="AQ813" s="120"/>
    </row>
    <row r="814" spans="18:43">
      <c r="R814" s="91"/>
      <c r="S814" s="110"/>
      <c r="T814" s="110"/>
      <c r="U814" s="91"/>
      <c r="V814" s="91"/>
      <c r="W814" s="91"/>
      <c r="X814" s="91"/>
      <c r="Y814" s="91"/>
      <c r="Z814" s="91"/>
      <c r="AA814" s="91"/>
      <c r="AB814" s="91"/>
      <c r="AC814" s="91"/>
      <c r="AD814" s="91"/>
      <c r="AE814" s="91"/>
      <c r="AF814" s="91"/>
      <c r="AG814" s="91"/>
      <c r="AH814" s="91"/>
      <c r="AI814" s="14"/>
      <c r="AJ814" s="48"/>
      <c r="AK814" s="48"/>
      <c r="AL814" s="141"/>
      <c r="AM814" s="85"/>
      <c r="AN814" s="85"/>
      <c r="AO814" s="85"/>
      <c r="AP814" s="131"/>
      <c r="AQ814" s="120"/>
    </row>
    <row r="815" spans="18:43">
      <c r="R815" s="91"/>
      <c r="S815" s="110"/>
      <c r="T815" s="110"/>
      <c r="U815" s="91"/>
      <c r="V815" s="91"/>
      <c r="W815" s="91"/>
      <c r="X815" s="91"/>
      <c r="Y815" s="91"/>
      <c r="Z815" s="91"/>
      <c r="AA815" s="91"/>
      <c r="AB815" s="91"/>
      <c r="AC815" s="91"/>
      <c r="AD815" s="91"/>
      <c r="AE815" s="91"/>
      <c r="AF815" s="91"/>
      <c r="AG815" s="91"/>
      <c r="AH815" s="91"/>
      <c r="AI815" s="14"/>
      <c r="AJ815" s="48"/>
      <c r="AK815" s="48"/>
      <c r="AL815" s="141"/>
      <c r="AM815" s="85"/>
      <c r="AN815" s="85"/>
      <c r="AO815" s="85"/>
      <c r="AP815" s="131"/>
      <c r="AQ815" s="120"/>
    </row>
    <row r="816" spans="18:43">
      <c r="R816" s="91"/>
      <c r="S816" s="110"/>
      <c r="T816" s="110"/>
      <c r="U816" s="91"/>
      <c r="V816" s="91"/>
      <c r="W816" s="91"/>
      <c r="X816" s="91"/>
      <c r="Y816" s="91"/>
      <c r="Z816" s="91"/>
      <c r="AA816" s="91"/>
      <c r="AB816" s="91"/>
      <c r="AC816" s="91"/>
      <c r="AD816" s="91"/>
      <c r="AE816" s="91"/>
      <c r="AF816" s="91"/>
      <c r="AG816" s="91"/>
      <c r="AH816" s="91"/>
      <c r="AI816" s="14"/>
      <c r="AJ816" s="48"/>
      <c r="AK816" s="48"/>
      <c r="AL816" s="141"/>
      <c r="AM816" s="85"/>
      <c r="AN816" s="85"/>
      <c r="AO816" s="85"/>
      <c r="AP816" s="131"/>
      <c r="AQ816" s="120"/>
    </row>
    <row r="817" spans="18:43">
      <c r="R817" s="91"/>
      <c r="S817" s="110"/>
      <c r="T817" s="110"/>
      <c r="U817" s="91"/>
      <c r="V817" s="91"/>
      <c r="W817" s="91"/>
      <c r="X817" s="91"/>
      <c r="Y817" s="91"/>
      <c r="Z817" s="91"/>
      <c r="AA817" s="91"/>
      <c r="AB817" s="91"/>
      <c r="AC817" s="91"/>
      <c r="AD817" s="91"/>
      <c r="AE817" s="91"/>
      <c r="AF817" s="91"/>
      <c r="AG817" s="91"/>
      <c r="AH817" s="91"/>
      <c r="AI817" s="14"/>
      <c r="AJ817" s="48"/>
      <c r="AK817" s="48"/>
      <c r="AL817" s="141"/>
      <c r="AM817" s="85"/>
      <c r="AN817" s="85"/>
      <c r="AO817" s="85"/>
      <c r="AP817" s="131"/>
      <c r="AQ817" s="120"/>
    </row>
    <row r="818" spans="18:43">
      <c r="R818" s="91"/>
      <c r="S818" s="110"/>
      <c r="T818" s="110"/>
      <c r="U818" s="91"/>
      <c r="V818" s="91"/>
      <c r="W818" s="91"/>
      <c r="X818" s="91"/>
      <c r="Y818" s="91"/>
      <c r="Z818" s="91"/>
      <c r="AA818" s="91"/>
      <c r="AB818" s="91"/>
      <c r="AC818" s="91"/>
      <c r="AD818" s="91"/>
      <c r="AE818" s="91"/>
      <c r="AF818" s="91"/>
      <c r="AG818" s="91"/>
      <c r="AH818" s="91"/>
      <c r="AI818" s="14"/>
      <c r="AJ818" s="48"/>
      <c r="AK818" s="48"/>
      <c r="AL818" s="141"/>
      <c r="AM818" s="85"/>
      <c r="AN818" s="85"/>
      <c r="AO818" s="85"/>
      <c r="AP818" s="131"/>
      <c r="AQ818" s="120"/>
    </row>
    <row r="819" spans="18:43">
      <c r="R819" s="91"/>
      <c r="S819" s="110"/>
      <c r="T819" s="110"/>
      <c r="U819" s="91"/>
      <c r="V819" s="91"/>
      <c r="W819" s="91"/>
      <c r="X819" s="91"/>
      <c r="Y819" s="91"/>
      <c r="Z819" s="91"/>
      <c r="AA819" s="91"/>
      <c r="AB819" s="91"/>
      <c r="AC819" s="91"/>
      <c r="AD819" s="91"/>
      <c r="AE819" s="91"/>
      <c r="AF819" s="91"/>
      <c r="AG819" s="91"/>
      <c r="AH819" s="91"/>
      <c r="AI819" s="14"/>
      <c r="AJ819" s="48"/>
      <c r="AK819" s="48"/>
      <c r="AL819" s="141"/>
      <c r="AM819" s="85"/>
      <c r="AN819" s="85"/>
      <c r="AO819" s="85"/>
      <c r="AP819" s="131"/>
      <c r="AQ819" s="120"/>
    </row>
    <row r="820" spans="18:43">
      <c r="R820" s="91"/>
      <c r="S820" s="110"/>
      <c r="T820" s="110"/>
      <c r="U820" s="91"/>
      <c r="V820" s="91"/>
      <c r="W820" s="91"/>
      <c r="X820" s="91"/>
      <c r="Y820" s="91"/>
      <c r="Z820" s="91"/>
      <c r="AA820" s="91"/>
      <c r="AB820" s="91"/>
      <c r="AC820" s="91"/>
      <c r="AD820" s="91"/>
      <c r="AE820" s="91"/>
      <c r="AF820" s="91"/>
      <c r="AG820" s="91"/>
      <c r="AH820" s="91"/>
      <c r="AI820" s="14"/>
      <c r="AJ820" s="48"/>
      <c r="AK820" s="48"/>
      <c r="AL820" s="141"/>
      <c r="AM820" s="85"/>
      <c r="AN820" s="85"/>
      <c r="AO820" s="85"/>
      <c r="AP820" s="131"/>
      <c r="AQ820" s="120"/>
    </row>
    <row r="821" spans="18:43">
      <c r="R821" s="91"/>
      <c r="S821" s="110"/>
      <c r="T821" s="110"/>
      <c r="U821" s="91"/>
      <c r="V821" s="91"/>
      <c r="W821" s="91"/>
      <c r="X821" s="91"/>
      <c r="Y821" s="91"/>
      <c r="Z821" s="91"/>
      <c r="AA821" s="91"/>
      <c r="AB821" s="91"/>
      <c r="AC821" s="91"/>
      <c r="AD821" s="91"/>
      <c r="AE821" s="91"/>
      <c r="AF821" s="91"/>
      <c r="AG821" s="91"/>
      <c r="AH821" s="91"/>
      <c r="AI821" s="14"/>
      <c r="AJ821" s="48"/>
      <c r="AK821" s="48"/>
      <c r="AL821" s="141"/>
      <c r="AM821" s="85"/>
      <c r="AN821" s="85"/>
      <c r="AO821" s="85"/>
      <c r="AP821" s="131"/>
      <c r="AQ821" s="120"/>
    </row>
    <row r="822" spans="18:43">
      <c r="R822" s="91"/>
      <c r="S822" s="110"/>
      <c r="T822" s="110"/>
      <c r="U822" s="91"/>
      <c r="V822" s="91"/>
      <c r="W822" s="91"/>
      <c r="X822" s="91"/>
      <c r="Y822" s="91"/>
      <c r="Z822" s="91"/>
      <c r="AA822" s="91"/>
      <c r="AB822" s="91"/>
      <c r="AC822" s="91"/>
      <c r="AD822" s="91"/>
      <c r="AE822" s="91"/>
      <c r="AF822" s="91"/>
      <c r="AG822" s="91"/>
      <c r="AH822" s="91"/>
      <c r="AI822" s="14"/>
      <c r="AJ822" s="48"/>
      <c r="AK822" s="48"/>
      <c r="AL822" s="141"/>
      <c r="AM822" s="85"/>
      <c r="AN822" s="85"/>
      <c r="AO822" s="85"/>
      <c r="AP822" s="131"/>
      <c r="AQ822" s="120"/>
    </row>
    <row r="823" spans="18:43">
      <c r="R823" s="91"/>
      <c r="S823" s="110"/>
      <c r="T823" s="110"/>
      <c r="U823" s="91"/>
      <c r="V823" s="91"/>
      <c r="W823" s="91"/>
      <c r="X823" s="91"/>
      <c r="Y823" s="91"/>
      <c r="Z823" s="91"/>
      <c r="AA823" s="91"/>
      <c r="AB823" s="91"/>
      <c r="AC823" s="91"/>
      <c r="AD823" s="91"/>
      <c r="AE823" s="91"/>
      <c r="AF823" s="91"/>
      <c r="AG823" s="91"/>
      <c r="AH823" s="91"/>
      <c r="AI823" s="14"/>
      <c r="AJ823" s="48"/>
      <c r="AK823" s="48"/>
      <c r="AL823" s="141"/>
      <c r="AM823" s="85"/>
      <c r="AN823" s="85"/>
      <c r="AO823" s="85"/>
      <c r="AP823" s="131"/>
      <c r="AQ823" s="120"/>
    </row>
    <row r="824" spans="18:43">
      <c r="R824" s="91"/>
      <c r="S824" s="110"/>
      <c r="T824" s="110"/>
      <c r="U824" s="91"/>
      <c r="V824" s="91"/>
      <c r="W824" s="91"/>
      <c r="X824" s="91"/>
      <c r="Y824" s="91"/>
      <c r="Z824" s="91"/>
      <c r="AA824" s="91"/>
      <c r="AB824" s="91"/>
      <c r="AC824" s="91"/>
      <c r="AD824" s="91"/>
      <c r="AE824" s="91"/>
      <c r="AF824" s="91"/>
      <c r="AG824" s="91"/>
      <c r="AH824" s="91"/>
      <c r="AI824" s="14"/>
      <c r="AJ824" s="48"/>
      <c r="AK824" s="48"/>
      <c r="AL824" s="141"/>
      <c r="AM824" s="85"/>
      <c r="AN824" s="85"/>
      <c r="AO824" s="85"/>
      <c r="AP824" s="131"/>
      <c r="AQ824" s="120"/>
    </row>
    <row r="825" spans="18:43">
      <c r="R825" s="91"/>
      <c r="S825" s="110"/>
      <c r="T825" s="110"/>
      <c r="U825" s="91"/>
      <c r="V825" s="91"/>
      <c r="W825" s="91"/>
      <c r="X825" s="91"/>
      <c r="Y825" s="91"/>
      <c r="Z825" s="91"/>
      <c r="AA825" s="91"/>
      <c r="AB825" s="91"/>
      <c r="AC825" s="91"/>
      <c r="AD825" s="91"/>
      <c r="AE825" s="91"/>
      <c r="AF825" s="91"/>
      <c r="AG825" s="91"/>
      <c r="AH825" s="91"/>
      <c r="AI825" s="14"/>
      <c r="AJ825" s="48"/>
      <c r="AK825" s="48"/>
      <c r="AL825" s="141"/>
      <c r="AM825" s="85"/>
      <c r="AN825" s="85"/>
      <c r="AO825" s="85"/>
      <c r="AP825" s="131"/>
      <c r="AQ825" s="120"/>
    </row>
    <row r="826" spans="18:43">
      <c r="R826" s="91"/>
      <c r="S826" s="110"/>
      <c r="T826" s="110"/>
      <c r="U826" s="91"/>
      <c r="V826" s="91"/>
      <c r="W826" s="91"/>
      <c r="X826" s="91"/>
      <c r="Y826" s="91"/>
      <c r="Z826" s="91"/>
      <c r="AA826" s="91"/>
      <c r="AB826" s="91"/>
      <c r="AC826" s="91"/>
      <c r="AD826" s="91"/>
      <c r="AE826" s="91"/>
      <c r="AF826" s="91"/>
      <c r="AG826" s="91"/>
      <c r="AH826" s="91"/>
      <c r="AI826" s="14"/>
      <c r="AJ826" s="48"/>
      <c r="AK826" s="48"/>
      <c r="AL826" s="141"/>
      <c r="AM826" s="85"/>
      <c r="AN826" s="85"/>
      <c r="AO826" s="85"/>
      <c r="AP826" s="131"/>
      <c r="AQ826" s="120"/>
    </row>
    <row r="827" spans="18:43">
      <c r="R827" s="91"/>
      <c r="S827" s="110"/>
      <c r="T827" s="110"/>
      <c r="U827" s="91"/>
      <c r="V827" s="91"/>
      <c r="W827" s="91"/>
      <c r="X827" s="91"/>
      <c r="Y827" s="91"/>
      <c r="Z827" s="91"/>
      <c r="AA827" s="91"/>
      <c r="AB827" s="91"/>
      <c r="AC827" s="91"/>
      <c r="AD827" s="91"/>
      <c r="AE827" s="91"/>
      <c r="AF827" s="91"/>
      <c r="AG827" s="91"/>
      <c r="AH827" s="91"/>
      <c r="AI827" s="14"/>
      <c r="AJ827" s="48"/>
      <c r="AK827" s="48"/>
      <c r="AL827" s="141"/>
      <c r="AM827" s="85"/>
      <c r="AN827" s="85"/>
      <c r="AO827" s="85"/>
      <c r="AP827" s="131"/>
      <c r="AQ827" s="120"/>
    </row>
    <row r="828" spans="18:43">
      <c r="R828" s="91"/>
      <c r="S828" s="110"/>
      <c r="T828" s="110"/>
      <c r="U828" s="91"/>
      <c r="V828" s="91"/>
      <c r="W828" s="91"/>
      <c r="X828" s="91"/>
      <c r="Y828" s="91"/>
      <c r="Z828" s="91"/>
      <c r="AA828" s="91"/>
      <c r="AB828" s="91"/>
      <c r="AC828" s="91"/>
      <c r="AD828" s="91"/>
      <c r="AE828" s="91"/>
      <c r="AF828" s="91"/>
      <c r="AG828" s="91"/>
      <c r="AH828" s="91"/>
      <c r="AI828" s="14"/>
      <c r="AJ828" s="48"/>
      <c r="AK828" s="48"/>
      <c r="AL828" s="141"/>
      <c r="AM828" s="85"/>
      <c r="AN828" s="85"/>
      <c r="AO828" s="85"/>
      <c r="AP828" s="131"/>
      <c r="AQ828" s="120"/>
    </row>
    <row r="829" spans="18:43">
      <c r="R829" s="91"/>
      <c r="S829" s="110"/>
      <c r="T829" s="110"/>
      <c r="U829" s="91"/>
      <c r="V829" s="91"/>
      <c r="W829" s="91"/>
      <c r="X829" s="91"/>
      <c r="Y829" s="91"/>
      <c r="Z829" s="91"/>
      <c r="AA829" s="91"/>
      <c r="AB829" s="91"/>
      <c r="AC829" s="91"/>
      <c r="AD829" s="91"/>
      <c r="AE829" s="91"/>
      <c r="AF829" s="91"/>
      <c r="AG829" s="91"/>
      <c r="AH829" s="91"/>
      <c r="AI829" s="14"/>
      <c r="AJ829" s="48"/>
      <c r="AK829" s="48"/>
      <c r="AL829" s="141"/>
      <c r="AM829" s="85"/>
      <c r="AN829" s="85"/>
      <c r="AO829" s="85"/>
      <c r="AP829" s="131"/>
      <c r="AQ829" s="120"/>
    </row>
    <row r="830" spans="18:43">
      <c r="R830" s="91"/>
      <c r="S830" s="110"/>
      <c r="T830" s="110"/>
      <c r="U830" s="91"/>
      <c r="V830" s="91"/>
      <c r="W830" s="91"/>
      <c r="X830" s="91"/>
      <c r="Y830" s="91"/>
      <c r="Z830" s="91"/>
      <c r="AA830" s="91"/>
      <c r="AB830" s="91"/>
      <c r="AC830" s="91"/>
      <c r="AD830" s="91"/>
      <c r="AE830" s="91"/>
      <c r="AF830" s="91"/>
      <c r="AG830" s="91"/>
      <c r="AH830" s="91"/>
      <c r="AI830" s="14"/>
      <c r="AJ830" s="48"/>
      <c r="AK830" s="48"/>
      <c r="AL830" s="141"/>
      <c r="AM830" s="85"/>
      <c r="AN830" s="85"/>
      <c r="AO830" s="85"/>
      <c r="AP830" s="131"/>
      <c r="AQ830" s="120"/>
    </row>
    <row r="831" spans="18:43">
      <c r="R831" s="91"/>
      <c r="S831" s="110"/>
      <c r="T831" s="110"/>
      <c r="U831" s="91"/>
      <c r="V831" s="91"/>
      <c r="W831" s="91"/>
      <c r="X831" s="91"/>
      <c r="Y831" s="91"/>
      <c r="Z831" s="91"/>
      <c r="AA831" s="91"/>
      <c r="AB831" s="91"/>
      <c r="AC831" s="91"/>
      <c r="AD831" s="91"/>
      <c r="AE831" s="91"/>
      <c r="AF831" s="91"/>
      <c r="AG831" s="91"/>
      <c r="AH831" s="91"/>
      <c r="AI831" s="14"/>
      <c r="AJ831" s="48"/>
      <c r="AK831" s="48"/>
      <c r="AL831" s="141"/>
      <c r="AM831" s="85"/>
      <c r="AN831" s="85"/>
      <c r="AO831" s="85"/>
      <c r="AP831" s="131"/>
      <c r="AQ831" s="120"/>
    </row>
    <row r="832" spans="18:43">
      <c r="R832" s="91"/>
      <c r="S832" s="110"/>
      <c r="T832" s="110"/>
      <c r="U832" s="91"/>
      <c r="V832" s="91"/>
      <c r="W832" s="91"/>
      <c r="X832" s="91"/>
      <c r="Y832" s="91"/>
      <c r="Z832" s="91"/>
      <c r="AA832" s="91"/>
      <c r="AB832" s="91"/>
      <c r="AC832" s="91"/>
      <c r="AD832" s="91"/>
      <c r="AE832" s="91"/>
      <c r="AF832" s="91"/>
      <c r="AG832" s="91"/>
      <c r="AH832" s="91"/>
      <c r="AI832" s="14"/>
      <c r="AJ832" s="48"/>
      <c r="AK832" s="48"/>
      <c r="AL832" s="141"/>
      <c r="AM832" s="85"/>
      <c r="AN832" s="85"/>
      <c r="AO832" s="85"/>
      <c r="AP832" s="131"/>
      <c r="AQ832" s="120"/>
    </row>
    <row r="833" spans="18:43">
      <c r="R833" s="91"/>
      <c r="S833" s="110"/>
      <c r="T833" s="110"/>
      <c r="U833" s="91"/>
      <c r="V833" s="91"/>
      <c r="W833" s="91"/>
      <c r="X833" s="91"/>
      <c r="Y833" s="91"/>
      <c r="Z833" s="91"/>
      <c r="AA833" s="91"/>
      <c r="AB833" s="91"/>
      <c r="AC833" s="91"/>
      <c r="AD833" s="91"/>
      <c r="AE833" s="91"/>
      <c r="AF833" s="91"/>
      <c r="AG833" s="91"/>
      <c r="AH833" s="91"/>
      <c r="AI833" s="14"/>
      <c r="AJ833" s="48"/>
      <c r="AK833" s="48"/>
      <c r="AL833" s="141"/>
      <c r="AM833" s="85"/>
      <c r="AN833" s="85"/>
      <c r="AO833" s="85"/>
      <c r="AP833" s="131"/>
      <c r="AQ833" s="120"/>
    </row>
    <row r="834" spans="18:43">
      <c r="R834" s="91"/>
      <c r="S834" s="110"/>
      <c r="T834" s="110"/>
      <c r="U834" s="91"/>
      <c r="V834" s="91"/>
      <c r="W834" s="91"/>
      <c r="X834" s="91"/>
      <c r="Y834" s="91"/>
      <c r="Z834" s="91"/>
      <c r="AA834" s="91"/>
      <c r="AB834" s="91"/>
      <c r="AC834" s="91"/>
      <c r="AD834" s="91"/>
      <c r="AE834" s="91"/>
      <c r="AF834" s="91"/>
      <c r="AG834" s="91"/>
      <c r="AH834" s="91"/>
      <c r="AI834" s="14"/>
      <c r="AJ834" s="48"/>
      <c r="AK834" s="48"/>
      <c r="AL834" s="141"/>
      <c r="AM834" s="85"/>
      <c r="AN834" s="85"/>
      <c r="AO834" s="85"/>
      <c r="AP834" s="131"/>
      <c r="AQ834" s="120"/>
    </row>
    <row r="835" spans="18:43">
      <c r="R835" s="91"/>
      <c r="S835" s="110"/>
      <c r="T835" s="110"/>
      <c r="U835" s="91"/>
      <c r="V835" s="91"/>
      <c r="W835" s="91"/>
      <c r="X835" s="91"/>
      <c r="Y835" s="91"/>
      <c r="Z835" s="91"/>
      <c r="AA835" s="91"/>
      <c r="AB835" s="91"/>
      <c r="AC835" s="91"/>
      <c r="AD835" s="91"/>
      <c r="AE835" s="91"/>
      <c r="AF835" s="91"/>
      <c r="AG835" s="91"/>
      <c r="AH835" s="91"/>
      <c r="AI835" s="14"/>
      <c r="AJ835" s="48"/>
      <c r="AK835" s="48"/>
      <c r="AL835" s="141"/>
      <c r="AM835" s="85"/>
      <c r="AN835" s="85"/>
      <c r="AO835" s="85"/>
      <c r="AP835" s="131"/>
      <c r="AQ835" s="120"/>
    </row>
    <row r="836" spans="18:43">
      <c r="R836" s="91"/>
      <c r="S836" s="110"/>
      <c r="T836" s="110"/>
      <c r="U836" s="91"/>
      <c r="V836" s="91"/>
      <c r="W836" s="91"/>
      <c r="X836" s="91"/>
      <c r="Y836" s="91"/>
      <c r="Z836" s="91"/>
      <c r="AA836" s="91"/>
      <c r="AB836" s="91"/>
      <c r="AC836" s="91"/>
      <c r="AD836" s="91"/>
      <c r="AE836" s="91"/>
      <c r="AF836" s="91"/>
      <c r="AG836" s="91"/>
      <c r="AH836" s="91"/>
      <c r="AI836" s="14"/>
      <c r="AJ836" s="48"/>
      <c r="AK836" s="48"/>
      <c r="AL836" s="141"/>
      <c r="AM836" s="85"/>
      <c r="AN836" s="85"/>
      <c r="AO836" s="85"/>
      <c r="AP836" s="131"/>
      <c r="AQ836" s="120"/>
    </row>
    <row r="837" spans="18:43">
      <c r="R837" s="91"/>
      <c r="S837" s="110"/>
      <c r="T837" s="110"/>
      <c r="U837" s="91"/>
      <c r="V837" s="91"/>
      <c r="W837" s="91"/>
      <c r="X837" s="91"/>
      <c r="Y837" s="91"/>
      <c r="Z837" s="91"/>
      <c r="AA837" s="91"/>
      <c r="AB837" s="91"/>
      <c r="AC837" s="91"/>
      <c r="AD837" s="91"/>
      <c r="AE837" s="91"/>
      <c r="AF837" s="91"/>
      <c r="AG837" s="91"/>
      <c r="AH837" s="91"/>
      <c r="AI837" s="14"/>
      <c r="AJ837" s="48"/>
      <c r="AK837" s="48"/>
      <c r="AL837" s="141"/>
      <c r="AM837" s="85"/>
      <c r="AN837" s="85"/>
      <c r="AO837" s="85"/>
      <c r="AP837" s="131"/>
      <c r="AQ837" s="120"/>
    </row>
    <row r="838" spans="18:43">
      <c r="R838" s="91"/>
      <c r="S838" s="110"/>
      <c r="T838" s="110"/>
      <c r="U838" s="91"/>
      <c r="V838" s="91"/>
      <c r="W838" s="91"/>
      <c r="X838" s="91"/>
      <c r="Y838" s="91"/>
      <c r="Z838" s="91"/>
      <c r="AA838" s="91"/>
      <c r="AB838" s="91"/>
      <c r="AC838" s="91"/>
      <c r="AD838" s="91"/>
      <c r="AE838" s="91"/>
      <c r="AF838" s="91"/>
      <c r="AG838" s="91"/>
      <c r="AH838" s="91"/>
      <c r="AI838" s="14"/>
      <c r="AJ838" s="48"/>
      <c r="AK838" s="48"/>
      <c r="AL838" s="141"/>
      <c r="AM838" s="85"/>
      <c r="AN838" s="85"/>
      <c r="AO838" s="85"/>
      <c r="AP838" s="131"/>
      <c r="AQ838" s="120"/>
    </row>
    <row r="839" spans="18:43">
      <c r="R839" s="91"/>
      <c r="S839" s="110"/>
      <c r="T839" s="110"/>
      <c r="U839" s="91"/>
      <c r="V839" s="91"/>
      <c r="W839" s="91"/>
      <c r="X839" s="91"/>
      <c r="Y839" s="91"/>
      <c r="Z839" s="91"/>
      <c r="AA839" s="91"/>
      <c r="AB839" s="91"/>
      <c r="AC839" s="91"/>
      <c r="AD839" s="91"/>
      <c r="AE839" s="91"/>
      <c r="AF839" s="91"/>
      <c r="AG839" s="91"/>
      <c r="AH839" s="91"/>
      <c r="AI839" s="14"/>
      <c r="AJ839" s="48"/>
      <c r="AK839" s="48"/>
      <c r="AL839" s="141"/>
      <c r="AM839" s="85"/>
      <c r="AN839" s="85"/>
      <c r="AO839" s="85"/>
      <c r="AP839" s="131"/>
      <c r="AQ839" s="120"/>
    </row>
    <row r="840" spans="18:43">
      <c r="R840" s="91"/>
      <c r="S840" s="110"/>
      <c r="T840" s="110"/>
      <c r="U840" s="91"/>
      <c r="V840" s="91"/>
      <c r="W840" s="91"/>
      <c r="X840" s="91"/>
      <c r="Y840" s="91"/>
      <c r="Z840" s="91"/>
      <c r="AA840" s="91"/>
      <c r="AB840" s="91"/>
      <c r="AC840" s="91"/>
      <c r="AD840" s="91"/>
      <c r="AE840" s="91"/>
      <c r="AF840" s="91"/>
      <c r="AG840" s="91"/>
      <c r="AH840" s="91"/>
      <c r="AI840" s="14"/>
      <c r="AJ840" s="48"/>
      <c r="AK840" s="48"/>
      <c r="AL840" s="141"/>
      <c r="AM840" s="85"/>
      <c r="AN840" s="85"/>
      <c r="AO840" s="85"/>
      <c r="AP840" s="131"/>
      <c r="AQ840" s="120"/>
    </row>
    <row r="841" spans="18:43">
      <c r="R841" s="91"/>
      <c r="S841" s="110"/>
      <c r="T841" s="110"/>
      <c r="U841" s="91"/>
      <c r="V841" s="91"/>
      <c r="W841" s="91"/>
      <c r="X841" s="91"/>
      <c r="Y841" s="91"/>
      <c r="Z841" s="91"/>
      <c r="AA841" s="91"/>
      <c r="AB841" s="91"/>
      <c r="AC841" s="91"/>
      <c r="AD841" s="91"/>
      <c r="AE841" s="91"/>
      <c r="AF841" s="91"/>
      <c r="AG841" s="91"/>
      <c r="AH841" s="91"/>
      <c r="AI841" s="14"/>
      <c r="AJ841" s="48"/>
      <c r="AK841" s="48"/>
      <c r="AL841" s="141"/>
      <c r="AM841" s="85"/>
      <c r="AN841" s="85"/>
      <c r="AO841" s="85"/>
      <c r="AP841" s="131"/>
      <c r="AQ841" s="120"/>
    </row>
    <row r="842" spans="18:43">
      <c r="R842" s="91"/>
      <c r="S842" s="110"/>
      <c r="T842" s="110"/>
      <c r="U842" s="91"/>
      <c r="V842" s="91"/>
      <c r="W842" s="91"/>
      <c r="X842" s="91"/>
      <c r="Y842" s="91"/>
      <c r="Z842" s="91"/>
      <c r="AA842" s="91"/>
      <c r="AB842" s="91"/>
      <c r="AC842" s="91"/>
      <c r="AD842" s="91"/>
      <c r="AE842" s="91"/>
      <c r="AF842" s="91"/>
      <c r="AG842" s="91"/>
      <c r="AH842" s="91"/>
      <c r="AI842" s="14"/>
      <c r="AJ842" s="48"/>
      <c r="AK842" s="48"/>
      <c r="AL842" s="141"/>
      <c r="AM842" s="85"/>
      <c r="AN842" s="85"/>
      <c r="AO842" s="85"/>
      <c r="AP842" s="131"/>
      <c r="AQ842" s="120"/>
    </row>
    <row r="843" spans="18:43">
      <c r="R843" s="91"/>
      <c r="S843" s="110"/>
      <c r="T843" s="110"/>
      <c r="U843" s="91"/>
      <c r="V843" s="91"/>
      <c r="W843" s="91"/>
      <c r="X843" s="91"/>
      <c r="Y843" s="91"/>
      <c r="Z843" s="91"/>
      <c r="AA843" s="91"/>
      <c r="AB843" s="91"/>
      <c r="AC843" s="91"/>
      <c r="AD843" s="91"/>
      <c r="AE843" s="91"/>
      <c r="AF843" s="91"/>
      <c r="AG843" s="91"/>
      <c r="AH843" s="91"/>
      <c r="AI843" s="14"/>
      <c r="AJ843" s="48"/>
      <c r="AK843" s="48"/>
      <c r="AL843" s="141"/>
      <c r="AM843" s="85"/>
      <c r="AN843" s="85"/>
      <c r="AO843" s="85"/>
      <c r="AP843" s="131"/>
      <c r="AQ843" s="120"/>
    </row>
    <row r="844" spans="18:43">
      <c r="R844" s="91"/>
      <c r="S844" s="110"/>
      <c r="T844" s="110"/>
      <c r="U844" s="91"/>
      <c r="V844" s="91"/>
      <c r="W844" s="91"/>
      <c r="X844" s="91"/>
      <c r="Y844" s="91"/>
      <c r="Z844" s="91"/>
      <c r="AA844" s="91"/>
      <c r="AB844" s="91"/>
      <c r="AC844" s="91"/>
      <c r="AD844" s="91"/>
      <c r="AE844" s="91"/>
      <c r="AF844" s="91"/>
      <c r="AG844" s="91"/>
      <c r="AH844" s="91"/>
      <c r="AI844" s="14"/>
      <c r="AJ844" s="48"/>
      <c r="AK844" s="48"/>
      <c r="AL844" s="141"/>
      <c r="AM844" s="85"/>
      <c r="AN844" s="85"/>
      <c r="AO844" s="85"/>
      <c r="AP844" s="131"/>
      <c r="AQ844" s="120"/>
    </row>
    <row r="845" spans="18:43">
      <c r="R845" s="91"/>
      <c r="S845" s="110"/>
      <c r="T845" s="110"/>
      <c r="U845" s="91"/>
      <c r="V845" s="91"/>
      <c r="W845" s="91"/>
      <c r="X845" s="91"/>
      <c r="Y845" s="91"/>
      <c r="Z845" s="91"/>
      <c r="AA845" s="91"/>
      <c r="AB845" s="91"/>
      <c r="AC845" s="91"/>
      <c r="AD845" s="91"/>
      <c r="AE845" s="91"/>
      <c r="AF845" s="91"/>
      <c r="AG845" s="91"/>
      <c r="AH845" s="91"/>
      <c r="AI845" s="14"/>
      <c r="AJ845" s="48"/>
      <c r="AK845" s="48"/>
      <c r="AL845" s="141"/>
      <c r="AM845" s="85"/>
      <c r="AN845" s="85"/>
      <c r="AO845" s="85"/>
      <c r="AP845" s="131"/>
      <c r="AQ845" s="120"/>
    </row>
    <row r="846" spans="18:43">
      <c r="R846" s="91"/>
      <c r="S846" s="110"/>
      <c r="T846" s="110"/>
      <c r="U846" s="91"/>
      <c r="V846" s="91"/>
      <c r="W846" s="91"/>
      <c r="X846" s="91"/>
      <c r="Y846" s="91"/>
      <c r="Z846" s="91"/>
      <c r="AA846" s="91"/>
      <c r="AB846" s="91"/>
      <c r="AC846" s="91"/>
      <c r="AD846" s="91"/>
      <c r="AE846" s="91"/>
      <c r="AF846" s="91"/>
      <c r="AG846" s="91"/>
      <c r="AH846" s="91"/>
      <c r="AI846" s="14"/>
      <c r="AJ846" s="48"/>
      <c r="AK846" s="48"/>
      <c r="AL846" s="141"/>
      <c r="AM846" s="85"/>
      <c r="AN846" s="85"/>
      <c r="AO846" s="85"/>
      <c r="AP846" s="131"/>
      <c r="AQ846" s="120"/>
    </row>
    <row r="847" spans="18:43">
      <c r="R847" s="91"/>
      <c r="S847" s="110"/>
      <c r="T847" s="110"/>
      <c r="U847" s="91"/>
      <c r="V847" s="91"/>
      <c r="W847" s="91"/>
      <c r="X847" s="91"/>
      <c r="Y847" s="91"/>
      <c r="Z847" s="91"/>
      <c r="AA847" s="91"/>
      <c r="AB847" s="91"/>
      <c r="AC847" s="91"/>
      <c r="AD847" s="91"/>
      <c r="AE847" s="91"/>
      <c r="AF847" s="91"/>
      <c r="AG847" s="91"/>
      <c r="AH847" s="91"/>
      <c r="AI847" s="14"/>
      <c r="AJ847" s="48"/>
      <c r="AK847" s="48"/>
      <c r="AL847" s="141"/>
      <c r="AM847" s="85"/>
      <c r="AN847" s="85"/>
      <c r="AO847" s="85"/>
      <c r="AP847" s="131"/>
      <c r="AQ847" s="120"/>
    </row>
    <row r="848" spans="18:43">
      <c r="R848" s="91"/>
      <c r="S848" s="110"/>
      <c r="T848" s="110"/>
      <c r="U848" s="91"/>
      <c r="V848" s="91"/>
      <c r="W848" s="91"/>
      <c r="X848" s="91"/>
      <c r="Y848" s="91"/>
      <c r="Z848" s="91"/>
      <c r="AA848" s="91"/>
      <c r="AB848" s="91"/>
      <c r="AC848" s="91"/>
      <c r="AD848" s="91"/>
      <c r="AE848" s="91"/>
      <c r="AF848" s="91"/>
      <c r="AG848" s="91"/>
      <c r="AH848" s="91"/>
      <c r="AI848" s="14"/>
      <c r="AJ848" s="48"/>
      <c r="AK848" s="48"/>
      <c r="AL848" s="141"/>
      <c r="AM848" s="85"/>
      <c r="AN848" s="85"/>
      <c r="AO848" s="85"/>
      <c r="AP848" s="131"/>
      <c r="AQ848" s="120"/>
    </row>
    <row r="849" spans="18:43">
      <c r="R849" s="91"/>
      <c r="S849" s="110"/>
      <c r="T849" s="110"/>
      <c r="U849" s="91"/>
      <c r="V849" s="91"/>
      <c r="W849" s="91"/>
      <c r="X849" s="91"/>
      <c r="Y849" s="91"/>
      <c r="Z849" s="91"/>
      <c r="AA849" s="91"/>
      <c r="AB849" s="91"/>
      <c r="AC849" s="91"/>
      <c r="AD849" s="91"/>
      <c r="AE849" s="91"/>
      <c r="AF849" s="91"/>
      <c r="AG849" s="91"/>
      <c r="AH849" s="91"/>
      <c r="AI849" s="14"/>
      <c r="AJ849" s="48"/>
      <c r="AK849" s="48"/>
      <c r="AL849" s="141"/>
      <c r="AM849" s="85"/>
      <c r="AN849" s="85"/>
      <c r="AO849" s="85"/>
      <c r="AP849" s="131"/>
      <c r="AQ849" s="120"/>
    </row>
    <row r="850" spans="18:43">
      <c r="R850" s="91"/>
      <c r="S850" s="110"/>
      <c r="T850" s="110"/>
      <c r="U850" s="91"/>
      <c r="V850" s="91"/>
      <c r="W850" s="91"/>
      <c r="X850" s="91"/>
      <c r="Y850" s="91"/>
      <c r="Z850" s="91"/>
      <c r="AA850" s="91"/>
      <c r="AB850" s="91"/>
      <c r="AC850" s="91"/>
      <c r="AD850" s="91"/>
      <c r="AE850" s="91"/>
      <c r="AF850" s="91"/>
      <c r="AG850" s="91"/>
      <c r="AH850" s="91"/>
      <c r="AI850" s="14"/>
      <c r="AJ850" s="48"/>
      <c r="AK850" s="48"/>
      <c r="AL850" s="141"/>
      <c r="AM850" s="85"/>
      <c r="AN850" s="85"/>
      <c r="AO850" s="85"/>
      <c r="AP850" s="131"/>
      <c r="AQ850" s="120"/>
    </row>
    <row r="851" spans="18:43">
      <c r="R851" s="91"/>
      <c r="S851" s="110"/>
      <c r="T851" s="110"/>
      <c r="U851" s="91"/>
      <c r="V851" s="91"/>
      <c r="W851" s="91"/>
      <c r="X851" s="91"/>
      <c r="Y851" s="91"/>
      <c r="Z851" s="91"/>
      <c r="AA851" s="91"/>
      <c r="AB851" s="91"/>
      <c r="AC851" s="91"/>
      <c r="AD851" s="91"/>
      <c r="AE851" s="91"/>
      <c r="AF851" s="91"/>
      <c r="AG851" s="91"/>
      <c r="AH851" s="91"/>
      <c r="AI851" s="14"/>
      <c r="AJ851" s="48"/>
      <c r="AK851" s="48"/>
      <c r="AL851" s="141"/>
      <c r="AM851" s="85"/>
      <c r="AN851" s="85"/>
      <c r="AO851" s="85"/>
      <c r="AP851" s="131"/>
      <c r="AQ851" s="120"/>
    </row>
    <row r="852" spans="18:43">
      <c r="R852" s="91"/>
      <c r="S852" s="110"/>
      <c r="T852" s="110"/>
      <c r="U852" s="91"/>
      <c r="V852" s="91"/>
      <c r="W852" s="91"/>
      <c r="X852" s="91"/>
      <c r="Y852" s="91"/>
      <c r="Z852" s="91"/>
      <c r="AA852" s="91"/>
      <c r="AB852" s="91"/>
      <c r="AC852" s="91"/>
      <c r="AD852" s="91"/>
      <c r="AE852" s="91"/>
      <c r="AF852" s="91"/>
      <c r="AG852" s="91"/>
      <c r="AH852" s="91"/>
      <c r="AI852" s="14"/>
      <c r="AJ852" s="48"/>
      <c r="AK852" s="48"/>
      <c r="AL852" s="141"/>
      <c r="AM852" s="85"/>
      <c r="AN852" s="85"/>
      <c r="AO852" s="85"/>
      <c r="AP852" s="131"/>
      <c r="AQ852" s="120"/>
    </row>
    <row r="853" spans="18:43">
      <c r="R853" s="91"/>
      <c r="S853" s="110"/>
      <c r="T853" s="110"/>
      <c r="U853" s="91"/>
      <c r="V853" s="91"/>
      <c r="W853" s="91"/>
      <c r="X853" s="91"/>
      <c r="Y853" s="91"/>
      <c r="Z853" s="91"/>
      <c r="AA853" s="91"/>
      <c r="AB853" s="91"/>
      <c r="AC853" s="91"/>
      <c r="AD853" s="91"/>
      <c r="AE853" s="91"/>
      <c r="AF853" s="91"/>
      <c r="AG853" s="91"/>
      <c r="AH853" s="91"/>
      <c r="AI853" s="14"/>
      <c r="AJ853" s="48"/>
      <c r="AK853" s="48"/>
      <c r="AL853" s="141"/>
      <c r="AM853" s="85"/>
      <c r="AN853" s="85"/>
      <c r="AO853" s="85"/>
      <c r="AP853" s="131"/>
      <c r="AQ853" s="120"/>
    </row>
    <row r="854" spans="18:43">
      <c r="R854" s="91"/>
      <c r="S854" s="110"/>
      <c r="T854" s="110"/>
      <c r="U854" s="91"/>
      <c r="V854" s="91"/>
      <c r="W854" s="91"/>
      <c r="X854" s="91"/>
      <c r="Y854" s="91"/>
      <c r="Z854" s="91"/>
      <c r="AA854" s="91"/>
      <c r="AB854" s="91"/>
      <c r="AC854" s="91"/>
      <c r="AD854" s="91"/>
      <c r="AE854" s="91"/>
      <c r="AF854" s="91"/>
      <c r="AG854" s="91"/>
      <c r="AH854" s="91"/>
      <c r="AI854" s="14"/>
      <c r="AJ854" s="48"/>
      <c r="AK854" s="48"/>
      <c r="AL854" s="141"/>
      <c r="AM854" s="85"/>
      <c r="AN854" s="85"/>
      <c r="AO854" s="85"/>
      <c r="AP854" s="131"/>
      <c r="AQ854" s="120"/>
    </row>
    <row r="855" spans="18:43">
      <c r="R855" s="91"/>
      <c r="S855" s="110"/>
      <c r="T855" s="110"/>
      <c r="U855" s="91"/>
      <c r="V855" s="91"/>
      <c r="W855" s="91"/>
      <c r="X855" s="91"/>
      <c r="Y855" s="91"/>
      <c r="Z855" s="91"/>
      <c r="AA855" s="91"/>
      <c r="AB855" s="91"/>
      <c r="AC855" s="91"/>
      <c r="AD855" s="91"/>
      <c r="AE855" s="91"/>
      <c r="AF855" s="91"/>
      <c r="AG855" s="91"/>
      <c r="AH855" s="91"/>
      <c r="AI855" s="14"/>
      <c r="AJ855" s="48"/>
      <c r="AK855" s="48"/>
      <c r="AL855" s="141"/>
      <c r="AM855" s="85"/>
      <c r="AN855" s="85"/>
      <c r="AO855" s="85"/>
      <c r="AP855" s="131"/>
      <c r="AQ855" s="120"/>
    </row>
    <row r="856" spans="18:43">
      <c r="R856" s="91"/>
      <c r="S856" s="110"/>
      <c r="T856" s="110"/>
      <c r="U856" s="91"/>
      <c r="V856" s="91"/>
      <c r="W856" s="91"/>
      <c r="X856" s="91"/>
      <c r="Y856" s="91"/>
      <c r="Z856" s="91"/>
      <c r="AA856" s="91"/>
      <c r="AB856" s="91"/>
      <c r="AC856" s="91"/>
      <c r="AD856" s="91"/>
      <c r="AE856" s="91"/>
      <c r="AF856" s="91"/>
      <c r="AG856" s="91"/>
      <c r="AH856" s="91"/>
      <c r="AI856" s="14"/>
      <c r="AJ856" s="48"/>
      <c r="AK856" s="48"/>
      <c r="AL856" s="141"/>
      <c r="AM856" s="85"/>
      <c r="AN856" s="85"/>
      <c r="AO856" s="85"/>
      <c r="AP856" s="131"/>
      <c r="AQ856" s="120"/>
    </row>
    <row r="857" spans="18:43">
      <c r="R857" s="91"/>
      <c r="S857" s="110"/>
      <c r="T857" s="110"/>
      <c r="U857" s="91"/>
      <c r="V857" s="91"/>
      <c r="W857" s="91"/>
      <c r="X857" s="91"/>
      <c r="Y857" s="91"/>
      <c r="Z857" s="91"/>
      <c r="AA857" s="91"/>
      <c r="AB857" s="91"/>
      <c r="AC857" s="91"/>
      <c r="AD857" s="91"/>
      <c r="AE857" s="91"/>
      <c r="AF857" s="91"/>
      <c r="AG857" s="91"/>
      <c r="AH857" s="91"/>
      <c r="AI857" s="14"/>
      <c r="AJ857" s="48"/>
      <c r="AK857" s="48"/>
      <c r="AL857" s="141"/>
      <c r="AM857" s="85"/>
      <c r="AN857" s="85"/>
      <c r="AO857" s="85"/>
      <c r="AP857" s="131"/>
      <c r="AQ857" s="120"/>
    </row>
    <row r="858" spans="18:43">
      <c r="R858" s="91"/>
      <c r="S858" s="110"/>
      <c r="T858" s="110"/>
      <c r="U858" s="91"/>
      <c r="V858" s="91"/>
      <c r="W858" s="91"/>
      <c r="X858" s="91"/>
      <c r="Y858" s="91"/>
      <c r="Z858" s="91"/>
      <c r="AA858" s="91"/>
      <c r="AB858" s="91"/>
      <c r="AC858" s="91"/>
      <c r="AD858" s="91"/>
      <c r="AE858" s="91"/>
      <c r="AF858" s="91"/>
      <c r="AG858" s="91"/>
      <c r="AH858" s="91"/>
      <c r="AI858" s="14"/>
      <c r="AJ858" s="48"/>
      <c r="AK858" s="48"/>
      <c r="AL858" s="141"/>
      <c r="AM858" s="85"/>
      <c r="AN858" s="85"/>
      <c r="AO858" s="85"/>
      <c r="AP858" s="131"/>
      <c r="AQ858" s="120"/>
    </row>
    <row r="859" spans="18:43">
      <c r="R859" s="91"/>
      <c r="S859" s="110"/>
      <c r="T859" s="110"/>
      <c r="U859" s="91"/>
      <c r="V859" s="91"/>
      <c r="W859" s="91"/>
      <c r="X859" s="91"/>
      <c r="Y859" s="91"/>
      <c r="Z859" s="91"/>
      <c r="AA859" s="91"/>
      <c r="AB859" s="91"/>
      <c r="AC859" s="91"/>
      <c r="AD859" s="91"/>
      <c r="AE859" s="91"/>
      <c r="AF859" s="91"/>
      <c r="AG859" s="91"/>
      <c r="AH859" s="91"/>
      <c r="AI859" s="14"/>
      <c r="AJ859" s="48"/>
      <c r="AK859" s="48"/>
      <c r="AL859" s="141"/>
      <c r="AM859" s="85"/>
      <c r="AN859" s="85"/>
      <c r="AO859" s="85"/>
      <c r="AP859" s="131"/>
      <c r="AQ859" s="120"/>
    </row>
    <row r="860" spans="18:43">
      <c r="R860" s="91"/>
      <c r="S860" s="110"/>
      <c r="T860" s="110"/>
      <c r="U860" s="91"/>
      <c r="V860" s="91"/>
      <c r="W860" s="91"/>
      <c r="X860" s="91"/>
      <c r="Y860" s="91"/>
      <c r="Z860" s="91"/>
      <c r="AA860" s="91"/>
      <c r="AB860" s="91"/>
      <c r="AC860" s="91"/>
      <c r="AD860" s="91"/>
      <c r="AE860" s="91"/>
      <c r="AF860" s="91"/>
      <c r="AG860" s="91"/>
      <c r="AH860" s="91"/>
      <c r="AI860" s="14"/>
      <c r="AJ860" s="48"/>
      <c r="AK860" s="48"/>
      <c r="AL860" s="141"/>
      <c r="AM860" s="85"/>
      <c r="AN860" s="85"/>
      <c r="AO860" s="85"/>
      <c r="AP860" s="131"/>
      <c r="AQ860" s="120"/>
    </row>
    <row r="861" spans="18:43">
      <c r="R861" s="91"/>
      <c r="S861" s="110"/>
      <c r="T861" s="110"/>
      <c r="U861" s="91"/>
      <c r="V861" s="91"/>
      <c r="W861" s="91"/>
      <c r="X861" s="91"/>
      <c r="Y861" s="91"/>
      <c r="Z861" s="91"/>
      <c r="AA861" s="91"/>
      <c r="AB861" s="91"/>
      <c r="AC861" s="91"/>
      <c r="AD861" s="91"/>
      <c r="AE861" s="91"/>
      <c r="AF861" s="91"/>
      <c r="AG861" s="91"/>
      <c r="AH861" s="91"/>
      <c r="AI861" s="14"/>
      <c r="AJ861" s="48"/>
      <c r="AK861" s="48"/>
      <c r="AL861" s="141"/>
      <c r="AM861" s="85"/>
      <c r="AN861" s="85"/>
      <c r="AO861" s="85"/>
      <c r="AP861" s="131"/>
      <c r="AQ861" s="120"/>
    </row>
    <row r="862" spans="18:43">
      <c r="R862" s="91"/>
      <c r="S862" s="110"/>
      <c r="T862" s="110"/>
      <c r="U862" s="91"/>
      <c r="V862" s="91"/>
      <c r="W862" s="91"/>
      <c r="X862" s="91"/>
      <c r="Y862" s="91"/>
      <c r="Z862" s="91"/>
      <c r="AA862" s="91"/>
      <c r="AB862" s="91"/>
      <c r="AC862" s="91"/>
      <c r="AD862" s="91"/>
      <c r="AE862" s="91"/>
      <c r="AF862" s="91"/>
      <c r="AG862" s="91"/>
      <c r="AH862" s="91"/>
      <c r="AI862" s="14"/>
      <c r="AJ862" s="48"/>
      <c r="AK862" s="48"/>
      <c r="AL862" s="141"/>
      <c r="AM862" s="85"/>
      <c r="AN862" s="85"/>
      <c r="AO862" s="85"/>
      <c r="AP862" s="131"/>
      <c r="AQ862" s="120"/>
    </row>
    <row r="863" spans="18:43">
      <c r="R863" s="91"/>
      <c r="S863" s="110"/>
      <c r="T863" s="110"/>
      <c r="U863" s="91"/>
      <c r="V863" s="91"/>
      <c r="W863" s="91"/>
      <c r="X863" s="91"/>
      <c r="Y863" s="91"/>
      <c r="Z863" s="91"/>
      <c r="AA863" s="91"/>
      <c r="AB863" s="91"/>
      <c r="AC863" s="91"/>
      <c r="AD863" s="91"/>
      <c r="AE863" s="91"/>
      <c r="AF863" s="91"/>
      <c r="AG863" s="91"/>
      <c r="AH863" s="91"/>
      <c r="AI863" s="14"/>
      <c r="AJ863" s="48"/>
      <c r="AK863" s="48"/>
      <c r="AL863" s="141"/>
      <c r="AM863" s="85"/>
      <c r="AN863" s="85"/>
      <c r="AO863" s="85"/>
      <c r="AP863" s="131"/>
      <c r="AQ863" s="120"/>
    </row>
    <row r="864" spans="18:43">
      <c r="R864" s="91"/>
      <c r="S864" s="110"/>
      <c r="T864" s="110"/>
      <c r="U864" s="91"/>
      <c r="V864" s="91"/>
      <c r="W864" s="91"/>
      <c r="X864" s="91"/>
      <c r="Y864" s="91"/>
      <c r="Z864" s="91"/>
      <c r="AA864" s="91"/>
      <c r="AB864" s="91"/>
      <c r="AC864" s="91"/>
      <c r="AD864" s="91"/>
      <c r="AE864" s="91"/>
      <c r="AF864" s="91"/>
      <c r="AG864" s="91"/>
      <c r="AH864" s="91"/>
      <c r="AI864" s="14"/>
      <c r="AJ864" s="48"/>
      <c r="AK864" s="48"/>
      <c r="AL864" s="141"/>
      <c r="AM864" s="85"/>
      <c r="AN864" s="85"/>
      <c r="AO864" s="85"/>
      <c r="AP864" s="131"/>
      <c r="AQ864" s="120"/>
    </row>
    <row r="865" spans="18:43">
      <c r="R865" s="91"/>
      <c r="S865" s="110"/>
      <c r="T865" s="110"/>
      <c r="U865" s="91"/>
      <c r="V865" s="91"/>
      <c r="W865" s="91"/>
      <c r="X865" s="91"/>
      <c r="Y865" s="91"/>
      <c r="Z865" s="91"/>
      <c r="AA865" s="91"/>
      <c r="AB865" s="91"/>
      <c r="AC865" s="91"/>
      <c r="AD865" s="91"/>
      <c r="AE865" s="91"/>
      <c r="AF865" s="91"/>
      <c r="AG865" s="91"/>
      <c r="AH865" s="91"/>
      <c r="AI865" s="14"/>
      <c r="AJ865" s="48"/>
      <c r="AK865" s="48"/>
      <c r="AL865" s="141"/>
      <c r="AM865" s="85"/>
      <c r="AN865" s="85"/>
      <c r="AO865" s="85"/>
      <c r="AP865" s="131"/>
      <c r="AQ865" s="120"/>
    </row>
    <row r="866" spans="18:43">
      <c r="R866" s="91"/>
      <c r="S866" s="110"/>
      <c r="T866" s="110"/>
      <c r="U866" s="91"/>
      <c r="V866" s="91"/>
      <c r="W866" s="91"/>
      <c r="X866" s="91"/>
      <c r="Y866" s="91"/>
      <c r="Z866" s="91"/>
      <c r="AA866" s="91"/>
      <c r="AB866" s="91"/>
      <c r="AC866" s="91"/>
      <c r="AD866" s="91"/>
      <c r="AE866" s="91"/>
      <c r="AF866" s="91"/>
      <c r="AG866" s="91"/>
      <c r="AH866" s="91"/>
      <c r="AI866" s="14"/>
      <c r="AJ866" s="48"/>
      <c r="AK866" s="48"/>
      <c r="AL866" s="141"/>
      <c r="AM866" s="85"/>
      <c r="AN866" s="85"/>
      <c r="AO866" s="85"/>
      <c r="AP866" s="131"/>
      <c r="AQ866" s="120"/>
    </row>
    <row r="867" spans="18:43">
      <c r="R867" s="91"/>
      <c r="S867" s="110"/>
      <c r="T867" s="110"/>
      <c r="U867" s="91"/>
      <c r="V867" s="91"/>
      <c r="W867" s="91"/>
      <c r="X867" s="91"/>
      <c r="Y867" s="91"/>
      <c r="Z867" s="91"/>
      <c r="AA867" s="91"/>
      <c r="AB867" s="91"/>
      <c r="AC867" s="91"/>
      <c r="AD867" s="91"/>
      <c r="AE867" s="91"/>
      <c r="AF867" s="91"/>
      <c r="AG867" s="91"/>
      <c r="AH867" s="91"/>
      <c r="AI867" s="14"/>
      <c r="AJ867" s="48"/>
      <c r="AK867" s="48"/>
      <c r="AL867" s="141"/>
      <c r="AM867" s="85"/>
      <c r="AN867" s="85"/>
      <c r="AO867" s="85"/>
      <c r="AP867" s="131"/>
      <c r="AQ867" s="120"/>
    </row>
    <row r="868" spans="18:43">
      <c r="R868" s="91"/>
      <c r="S868" s="110"/>
      <c r="T868" s="110"/>
      <c r="U868" s="91"/>
      <c r="V868" s="91"/>
      <c r="W868" s="91"/>
      <c r="X868" s="91"/>
      <c r="Y868" s="91"/>
      <c r="Z868" s="91"/>
      <c r="AA868" s="91"/>
      <c r="AB868" s="91"/>
      <c r="AC868" s="91"/>
      <c r="AD868" s="91"/>
      <c r="AE868" s="91"/>
      <c r="AF868" s="91"/>
      <c r="AG868" s="91"/>
      <c r="AH868" s="91"/>
      <c r="AI868" s="14"/>
      <c r="AJ868" s="48"/>
      <c r="AK868" s="48"/>
      <c r="AL868" s="141"/>
      <c r="AM868" s="85"/>
      <c r="AN868" s="85"/>
      <c r="AO868" s="85"/>
      <c r="AP868" s="131"/>
      <c r="AQ868" s="120"/>
    </row>
    <row r="869" spans="18:43">
      <c r="R869" s="91"/>
      <c r="S869" s="110"/>
      <c r="T869" s="110"/>
      <c r="U869" s="91"/>
      <c r="V869" s="91"/>
      <c r="W869" s="91"/>
      <c r="X869" s="91"/>
      <c r="Y869" s="91"/>
      <c r="Z869" s="91"/>
      <c r="AA869" s="91"/>
      <c r="AB869" s="91"/>
      <c r="AC869" s="91"/>
      <c r="AD869" s="91"/>
      <c r="AE869" s="91"/>
      <c r="AF869" s="91"/>
      <c r="AG869" s="91"/>
      <c r="AH869" s="91"/>
      <c r="AI869" s="14"/>
      <c r="AJ869" s="48"/>
      <c r="AK869" s="48"/>
      <c r="AL869" s="141"/>
      <c r="AM869" s="85"/>
      <c r="AN869" s="85"/>
      <c r="AO869" s="85"/>
      <c r="AP869" s="131"/>
      <c r="AQ869" s="120"/>
    </row>
    <row r="870" spans="18:43">
      <c r="R870" s="91"/>
      <c r="S870" s="110"/>
      <c r="T870" s="110"/>
      <c r="U870" s="91"/>
      <c r="V870" s="91"/>
      <c r="W870" s="91"/>
      <c r="X870" s="91"/>
      <c r="Y870" s="91"/>
      <c r="Z870" s="91"/>
      <c r="AA870" s="91"/>
      <c r="AB870" s="91"/>
      <c r="AC870" s="91"/>
      <c r="AD870" s="91"/>
      <c r="AE870" s="91"/>
      <c r="AF870" s="91"/>
      <c r="AG870" s="91"/>
      <c r="AH870" s="91"/>
      <c r="AI870" s="14"/>
      <c r="AJ870" s="48"/>
      <c r="AK870" s="48"/>
      <c r="AL870" s="141"/>
      <c r="AM870" s="85"/>
      <c r="AN870" s="85"/>
      <c r="AO870" s="85"/>
      <c r="AP870" s="131"/>
      <c r="AQ870" s="120"/>
    </row>
    <row r="871" spans="18:43">
      <c r="R871" s="91"/>
      <c r="S871" s="110"/>
      <c r="T871" s="110"/>
      <c r="U871" s="91"/>
      <c r="V871" s="91"/>
      <c r="W871" s="91"/>
      <c r="X871" s="91"/>
      <c r="Y871" s="91"/>
      <c r="Z871" s="91"/>
      <c r="AA871" s="91"/>
      <c r="AB871" s="91"/>
      <c r="AC871" s="91"/>
      <c r="AD871" s="91"/>
      <c r="AE871" s="91"/>
      <c r="AF871" s="91"/>
      <c r="AG871" s="91"/>
      <c r="AH871" s="91"/>
      <c r="AI871" s="14"/>
      <c r="AJ871" s="48"/>
      <c r="AK871" s="48"/>
      <c r="AL871" s="141"/>
      <c r="AM871" s="85"/>
      <c r="AN871" s="85"/>
      <c r="AO871" s="85"/>
      <c r="AP871" s="131"/>
      <c r="AQ871" s="120"/>
    </row>
    <row r="872" spans="18:43">
      <c r="R872" s="91"/>
      <c r="S872" s="110"/>
      <c r="T872" s="110"/>
      <c r="U872" s="91"/>
      <c r="V872" s="91"/>
      <c r="W872" s="91"/>
      <c r="X872" s="91"/>
      <c r="Y872" s="91"/>
      <c r="Z872" s="91"/>
      <c r="AA872" s="91"/>
      <c r="AB872" s="91"/>
      <c r="AC872" s="91"/>
      <c r="AD872" s="91"/>
      <c r="AE872" s="91"/>
      <c r="AF872" s="91"/>
      <c r="AG872" s="91"/>
      <c r="AH872" s="91"/>
      <c r="AI872" s="14"/>
      <c r="AJ872" s="48"/>
      <c r="AK872" s="48"/>
      <c r="AL872" s="141"/>
      <c r="AM872" s="85"/>
      <c r="AN872" s="85"/>
      <c r="AO872" s="85"/>
      <c r="AP872" s="131"/>
      <c r="AQ872" s="120"/>
    </row>
    <row r="873" spans="18:43">
      <c r="R873" s="91"/>
      <c r="S873" s="110"/>
      <c r="T873" s="110"/>
      <c r="U873" s="91"/>
      <c r="V873" s="91"/>
      <c r="W873" s="91"/>
      <c r="X873" s="91"/>
      <c r="Y873" s="91"/>
      <c r="Z873" s="91"/>
      <c r="AA873" s="91"/>
      <c r="AB873" s="91"/>
      <c r="AC873" s="91"/>
      <c r="AD873" s="91"/>
      <c r="AE873" s="91"/>
      <c r="AF873" s="91"/>
      <c r="AG873" s="91"/>
      <c r="AH873" s="91"/>
      <c r="AI873" s="14"/>
      <c r="AJ873" s="48"/>
      <c r="AK873" s="48"/>
      <c r="AL873" s="141"/>
      <c r="AM873" s="85"/>
      <c r="AN873" s="85"/>
      <c r="AO873" s="85"/>
      <c r="AP873" s="131"/>
      <c r="AQ873" s="120"/>
    </row>
    <row r="874" spans="18:43">
      <c r="R874" s="91"/>
      <c r="S874" s="110"/>
      <c r="T874" s="110"/>
      <c r="U874" s="91"/>
      <c r="V874" s="91"/>
      <c r="W874" s="91"/>
      <c r="X874" s="91"/>
      <c r="Y874" s="91"/>
      <c r="Z874" s="91"/>
      <c r="AA874" s="91"/>
      <c r="AB874" s="91"/>
      <c r="AC874" s="91"/>
      <c r="AD874" s="91"/>
      <c r="AE874" s="91"/>
      <c r="AF874" s="91"/>
      <c r="AG874" s="91"/>
      <c r="AH874" s="91"/>
      <c r="AI874" s="14"/>
      <c r="AJ874" s="48"/>
      <c r="AK874" s="48"/>
      <c r="AL874" s="141"/>
      <c r="AM874" s="85"/>
      <c r="AN874" s="85"/>
      <c r="AO874" s="85"/>
      <c r="AP874" s="131"/>
      <c r="AQ874" s="120"/>
    </row>
    <row r="875" spans="18:43">
      <c r="R875" s="91"/>
      <c r="S875" s="110"/>
      <c r="T875" s="110"/>
      <c r="U875" s="91"/>
      <c r="V875" s="91"/>
      <c r="W875" s="91"/>
      <c r="X875" s="91"/>
      <c r="Y875" s="91"/>
      <c r="Z875" s="91"/>
      <c r="AA875" s="91"/>
      <c r="AB875" s="91"/>
      <c r="AC875" s="91"/>
      <c r="AD875" s="91"/>
      <c r="AE875" s="91"/>
      <c r="AF875" s="91"/>
      <c r="AG875" s="91"/>
      <c r="AH875" s="91"/>
      <c r="AI875" s="14"/>
      <c r="AJ875" s="48"/>
      <c r="AK875" s="48"/>
      <c r="AL875" s="141"/>
      <c r="AM875" s="85"/>
      <c r="AN875" s="85"/>
      <c r="AO875" s="85"/>
      <c r="AP875" s="131"/>
      <c r="AQ875" s="120"/>
    </row>
    <row r="876" spans="18:43">
      <c r="R876" s="91"/>
      <c r="S876" s="110"/>
      <c r="T876" s="110"/>
      <c r="U876" s="91"/>
      <c r="V876" s="91"/>
      <c r="W876" s="91"/>
      <c r="X876" s="91"/>
      <c r="Y876" s="91"/>
      <c r="Z876" s="91"/>
      <c r="AA876" s="91"/>
      <c r="AB876" s="91"/>
      <c r="AC876" s="91"/>
      <c r="AD876" s="91"/>
      <c r="AE876" s="91"/>
      <c r="AF876" s="91"/>
      <c r="AG876" s="91"/>
      <c r="AH876" s="91"/>
      <c r="AI876" s="14"/>
      <c r="AJ876" s="48"/>
      <c r="AK876" s="48"/>
      <c r="AL876" s="141"/>
      <c r="AM876" s="85"/>
      <c r="AN876" s="85"/>
      <c r="AO876" s="85"/>
      <c r="AP876" s="131"/>
      <c r="AQ876" s="120"/>
    </row>
    <row r="877" spans="18:43">
      <c r="R877" s="91"/>
      <c r="S877" s="110"/>
      <c r="T877" s="110"/>
      <c r="U877" s="91"/>
      <c r="V877" s="91"/>
      <c r="W877" s="91"/>
      <c r="X877" s="91"/>
      <c r="Y877" s="91"/>
      <c r="Z877" s="91"/>
      <c r="AA877" s="91"/>
      <c r="AB877" s="91"/>
      <c r="AC877" s="91"/>
      <c r="AD877" s="91"/>
      <c r="AE877" s="91"/>
      <c r="AF877" s="91"/>
      <c r="AG877" s="91"/>
      <c r="AH877" s="91"/>
      <c r="AI877" s="14"/>
      <c r="AJ877" s="48"/>
      <c r="AK877" s="48"/>
      <c r="AL877" s="141"/>
      <c r="AM877" s="85"/>
      <c r="AN877" s="85"/>
      <c r="AO877" s="85"/>
      <c r="AP877" s="131"/>
      <c r="AQ877" s="120"/>
    </row>
    <row r="878" spans="18:43">
      <c r="R878" s="91"/>
      <c r="S878" s="110"/>
      <c r="T878" s="110"/>
      <c r="U878" s="91"/>
      <c r="V878" s="91"/>
      <c r="W878" s="91"/>
      <c r="X878" s="91"/>
      <c r="Y878" s="91"/>
      <c r="Z878" s="91"/>
      <c r="AA878" s="91"/>
      <c r="AB878" s="91"/>
      <c r="AC878" s="91"/>
      <c r="AD878" s="91"/>
      <c r="AE878" s="91"/>
      <c r="AF878" s="91"/>
      <c r="AG878" s="91"/>
      <c r="AH878" s="91"/>
      <c r="AI878" s="14"/>
      <c r="AJ878" s="48"/>
      <c r="AK878" s="48"/>
      <c r="AL878" s="141"/>
      <c r="AM878" s="85"/>
      <c r="AN878" s="85"/>
      <c r="AO878" s="85"/>
      <c r="AP878" s="131"/>
      <c r="AQ878" s="120"/>
    </row>
    <row r="879" spans="18:43">
      <c r="R879" s="91"/>
      <c r="S879" s="110"/>
      <c r="T879" s="110"/>
      <c r="U879" s="91"/>
      <c r="V879" s="91"/>
      <c r="W879" s="91"/>
      <c r="X879" s="91"/>
      <c r="Y879" s="91"/>
      <c r="Z879" s="91"/>
      <c r="AA879" s="91"/>
      <c r="AB879" s="91"/>
      <c r="AC879" s="91"/>
      <c r="AD879" s="91"/>
      <c r="AE879" s="91"/>
      <c r="AF879" s="91"/>
      <c r="AG879" s="91"/>
      <c r="AH879" s="91"/>
      <c r="AI879" s="14"/>
      <c r="AJ879" s="48"/>
      <c r="AK879" s="48"/>
      <c r="AL879" s="141"/>
      <c r="AM879" s="85"/>
      <c r="AN879" s="85"/>
      <c r="AO879" s="85"/>
      <c r="AP879" s="131"/>
      <c r="AQ879" s="120"/>
    </row>
    <row r="880" spans="18:43">
      <c r="R880" s="91"/>
      <c r="S880" s="110"/>
      <c r="T880" s="110"/>
      <c r="U880" s="91"/>
      <c r="V880" s="91"/>
      <c r="W880" s="91"/>
      <c r="X880" s="91"/>
      <c r="Y880" s="91"/>
      <c r="Z880" s="91"/>
      <c r="AA880" s="91"/>
      <c r="AB880" s="91"/>
      <c r="AC880" s="91"/>
      <c r="AD880" s="91"/>
      <c r="AE880" s="91"/>
      <c r="AF880" s="91"/>
      <c r="AG880" s="91"/>
      <c r="AH880" s="91"/>
      <c r="AI880" s="14"/>
      <c r="AJ880" s="48"/>
      <c r="AK880" s="48"/>
      <c r="AL880" s="141"/>
      <c r="AM880" s="85"/>
      <c r="AN880" s="85"/>
      <c r="AO880" s="85"/>
      <c r="AP880" s="131"/>
      <c r="AQ880" s="120"/>
    </row>
    <row r="881" spans="18:43">
      <c r="R881" s="91"/>
      <c r="S881" s="110"/>
      <c r="T881" s="110"/>
      <c r="U881" s="91"/>
      <c r="V881" s="91"/>
      <c r="W881" s="91"/>
      <c r="X881" s="91"/>
      <c r="Y881" s="91"/>
      <c r="Z881" s="91"/>
      <c r="AA881" s="91"/>
      <c r="AB881" s="91"/>
      <c r="AC881" s="91"/>
      <c r="AD881" s="91"/>
      <c r="AE881" s="91"/>
      <c r="AF881" s="91"/>
      <c r="AG881" s="91"/>
      <c r="AH881" s="91"/>
      <c r="AI881" s="14"/>
      <c r="AJ881" s="48"/>
      <c r="AK881" s="48"/>
      <c r="AL881" s="141"/>
      <c r="AM881" s="85"/>
      <c r="AN881" s="85"/>
      <c r="AO881" s="85"/>
      <c r="AP881" s="131"/>
      <c r="AQ881" s="120"/>
    </row>
    <row r="882" spans="18:43">
      <c r="R882" s="91"/>
      <c r="S882" s="110"/>
      <c r="T882" s="110"/>
      <c r="U882" s="91"/>
      <c r="V882" s="91"/>
      <c r="W882" s="91"/>
      <c r="X882" s="91"/>
      <c r="Y882" s="91"/>
      <c r="Z882" s="91"/>
      <c r="AA882" s="91"/>
      <c r="AB882" s="91"/>
      <c r="AC882" s="91"/>
      <c r="AD882" s="91"/>
      <c r="AE882" s="91"/>
      <c r="AF882" s="91"/>
      <c r="AG882" s="91"/>
      <c r="AH882" s="91"/>
      <c r="AI882" s="14"/>
      <c r="AJ882" s="48"/>
      <c r="AK882" s="48"/>
      <c r="AL882" s="141"/>
      <c r="AM882" s="85"/>
      <c r="AN882" s="85"/>
      <c r="AO882" s="85"/>
      <c r="AP882" s="131"/>
      <c r="AQ882" s="120"/>
    </row>
    <row r="883" spans="18:43">
      <c r="R883" s="91"/>
      <c r="S883" s="110"/>
      <c r="T883" s="110"/>
      <c r="U883" s="91"/>
      <c r="V883" s="91"/>
      <c r="W883" s="91"/>
      <c r="X883" s="91"/>
      <c r="Y883" s="91"/>
      <c r="Z883" s="91"/>
      <c r="AA883" s="91"/>
      <c r="AB883" s="91"/>
      <c r="AC883" s="91"/>
      <c r="AD883" s="91"/>
      <c r="AE883" s="91"/>
      <c r="AF883" s="91"/>
      <c r="AG883" s="91"/>
      <c r="AH883" s="91"/>
      <c r="AI883" s="14"/>
      <c r="AJ883" s="48"/>
      <c r="AK883" s="48"/>
      <c r="AL883" s="141"/>
      <c r="AM883" s="85"/>
      <c r="AN883" s="85"/>
      <c r="AO883" s="85"/>
      <c r="AP883" s="131"/>
      <c r="AQ883" s="120"/>
    </row>
    <row r="884" spans="18:43">
      <c r="R884" s="91"/>
      <c r="S884" s="110"/>
      <c r="T884" s="110"/>
      <c r="U884" s="91"/>
      <c r="V884" s="91"/>
      <c r="W884" s="91"/>
      <c r="X884" s="91"/>
      <c r="Y884" s="91"/>
      <c r="Z884" s="91"/>
      <c r="AA884" s="91"/>
      <c r="AB884" s="91"/>
      <c r="AC884" s="91"/>
      <c r="AD884" s="91"/>
      <c r="AE884" s="91"/>
      <c r="AF884" s="91"/>
      <c r="AG884" s="91"/>
      <c r="AH884" s="91"/>
      <c r="AI884" s="14"/>
      <c r="AJ884" s="48"/>
      <c r="AK884" s="48"/>
      <c r="AL884" s="141"/>
      <c r="AM884" s="85"/>
      <c r="AN884" s="85"/>
      <c r="AO884" s="85"/>
      <c r="AP884" s="131"/>
      <c r="AQ884" s="120"/>
    </row>
    <row r="885" spans="18:43">
      <c r="R885" s="91"/>
      <c r="S885" s="110"/>
      <c r="T885" s="110"/>
      <c r="U885" s="91"/>
      <c r="V885" s="91"/>
      <c r="W885" s="91"/>
      <c r="X885" s="91"/>
      <c r="Y885" s="91"/>
      <c r="Z885" s="91"/>
      <c r="AA885" s="91"/>
      <c r="AB885" s="91"/>
      <c r="AC885" s="91"/>
      <c r="AD885" s="91"/>
      <c r="AE885" s="91"/>
      <c r="AF885" s="91"/>
      <c r="AG885" s="91"/>
      <c r="AH885" s="91"/>
      <c r="AI885" s="14"/>
      <c r="AJ885" s="48"/>
      <c r="AK885" s="48"/>
      <c r="AL885" s="141"/>
      <c r="AM885" s="85"/>
      <c r="AN885" s="85"/>
      <c r="AO885" s="85"/>
      <c r="AP885" s="131"/>
      <c r="AQ885" s="120"/>
    </row>
    <row r="886" spans="18:43">
      <c r="R886" s="91"/>
      <c r="S886" s="110"/>
      <c r="T886" s="110"/>
      <c r="U886" s="91"/>
      <c r="V886" s="91"/>
      <c r="W886" s="91"/>
      <c r="X886" s="91"/>
      <c r="Y886" s="91"/>
      <c r="Z886" s="91"/>
      <c r="AA886" s="91"/>
      <c r="AB886" s="91"/>
      <c r="AC886" s="91"/>
      <c r="AD886" s="91"/>
      <c r="AE886" s="91"/>
      <c r="AF886" s="91"/>
      <c r="AG886" s="91"/>
      <c r="AH886" s="91"/>
      <c r="AI886" s="14"/>
      <c r="AJ886" s="48"/>
      <c r="AK886" s="48"/>
      <c r="AL886" s="141"/>
      <c r="AM886" s="85"/>
      <c r="AN886" s="85"/>
      <c r="AO886" s="85"/>
      <c r="AP886" s="131"/>
      <c r="AQ886" s="120"/>
    </row>
    <row r="887" spans="18:43">
      <c r="R887" s="91"/>
      <c r="S887" s="110"/>
      <c r="T887" s="110"/>
      <c r="U887" s="91"/>
      <c r="V887" s="91"/>
      <c r="W887" s="91"/>
      <c r="X887" s="91"/>
      <c r="Y887" s="91"/>
      <c r="Z887" s="91"/>
      <c r="AA887" s="91"/>
      <c r="AB887" s="91"/>
      <c r="AC887" s="91"/>
      <c r="AD887" s="91"/>
      <c r="AE887" s="91"/>
      <c r="AF887" s="91"/>
      <c r="AG887" s="91"/>
      <c r="AH887" s="91"/>
      <c r="AI887" s="14"/>
      <c r="AJ887" s="48"/>
      <c r="AK887" s="48"/>
      <c r="AL887" s="141"/>
      <c r="AM887" s="85"/>
      <c r="AN887" s="85"/>
      <c r="AO887" s="85"/>
      <c r="AP887" s="131"/>
      <c r="AQ887" s="120"/>
    </row>
    <row r="888" spans="18:43">
      <c r="R888" s="91"/>
      <c r="S888" s="110"/>
      <c r="T888" s="110"/>
      <c r="U888" s="91"/>
      <c r="V888" s="91"/>
      <c r="W888" s="91"/>
      <c r="X888" s="91"/>
      <c r="Y888" s="91"/>
      <c r="Z888" s="91"/>
      <c r="AA888" s="91"/>
      <c r="AB888" s="91"/>
      <c r="AC888" s="91"/>
      <c r="AD888" s="91"/>
      <c r="AE888" s="91"/>
      <c r="AF888" s="91"/>
      <c r="AG888" s="91"/>
      <c r="AH888" s="91"/>
      <c r="AI888" s="14"/>
      <c r="AJ888" s="48"/>
      <c r="AK888" s="48"/>
      <c r="AL888" s="141"/>
      <c r="AM888" s="85"/>
      <c r="AN888" s="85"/>
      <c r="AO888" s="85"/>
      <c r="AP888" s="131"/>
      <c r="AQ888" s="120"/>
    </row>
    <row r="889" spans="18:43">
      <c r="R889" s="91"/>
      <c r="S889" s="110"/>
      <c r="T889" s="110"/>
      <c r="U889" s="91"/>
      <c r="V889" s="91"/>
      <c r="W889" s="91"/>
      <c r="X889" s="91"/>
      <c r="Y889" s="91"/>
      <c r="Z889" s="91"/>
      <c r="AA889" s="91"/>
      <c r="AB889" s="91"/>
      <c r="AC889" s="91"/>
      <c r="AD889" s="91"/>
      <c r="AE889" s="91"/>
      <c r="AF889" s="91"/>
      <c r="AG889" s="91"/>
      <c r="AH889" s="91"/>
      <c r="AI889" s="14"/>
      <c r="AJ889" s="48"/>
      <c r="AK889" s="48"/>
      <c r="AL889" s="141"/>
      <c r="AM889" s="85"/>
      <c r="AN889" s="85"/>
      <c r="AO889" s="85"/>
      <c r="AP889" s="131"/>
      <c r="AQ889" s="120"/>
    </row>
    <row r="890" spans="18:43">
      <c r="R890" s="91"/>
      <c r="S890" s="110"/>
      <c r="T890" s="110"/>
      <c r="U890" s="91"/>
      <c r="V890" s="91"/>
      <c r="W890" s="91"/>
      <c r="X890" s="91"/>
      <c r="Y890" s="91"/>
      <c r="Z890" s="91"/>
      <c r="AA890" s="91"/>
      <c r="AB890" s="91"/>
      <c r="AC890" s="91"/>
      <c r="AD890" s="91"/>
      <c r="AE890" s="91"/>
      <c r="AF890" s="91"/>
      <c r="AG890" s="91"/>
      <c r="AH890" s="91"/>
      <c r="AI890" s="14"/>
      <c r="AJ890" s="48"/>
      <c r="AK890" s="48"/>
      <c r="AL890" s="141"/>
      <c r="AM890" s="85"/>
      <c r="AN890" s="85"/>
      <c r="AO890" s="85"/>
      <c r="AP890" s="131"/>
      <c r="AQ890" s="120"/>
    </row>
    <row r="891" spans="18:43">
      <c r="R891" s="91"/>
      <c r="S891" s="110"/>
      <c r="T891" s="110"/>
      <c r="U891" s="91"/>
      <c r="V891" s="91"/>
      <c r="W891" s="91"/>
      <c r="X891" s="91"/>
      <c r="Y891" s="91"/>
      <c r="Z891" s="91"/>
      <c r="AA891" s="91"/>
      <c r="AB891" s="91"/>
      <c r="AC891" s="91"/>
      <c r="AD891" s="91"/>
      <c r="AE891" s="91"/>
      <c r="AF891" s="91"/>
      <c r="AG891" s="91"/>
      <c r="AH891" s="91"/>
      <c r="AI891" s="14"/>
      <c r="AJ891" s="48"/>
      <c r="AK891" s="48"/>
      <c r="AL891" s="141"/>
      <c r="AM891" s="85"/>
      <c r="AN891" s="85"/>
      <c r="AO891" s="85"/>
      <c r="AP891" s="131"/>
      <c r="AQ891" s="120"/>
    </row>
    <row r="892" spans="18:43">
      <c r="R892" s="91"/>
      <c r="S892" s="110"/>
      <c r="T892" s="110"/>
      <c r="U892" s="91"/>
      <c r="V892" s="91"/>
      <c r="W892" s="91"/>
      <c r="X892" s="91"/>
      <c r="Y892" s="91"/>
      <c r="Z892" s="91"/>
      <c r="AA892" s="91"/>
      <c r="AB892" s="91"/>
      <c r="AC892" s="91"/>
      <c r="AD892" s="91"/>
      <c r="AE892" s="91"/>
      <c r="AF892" s="91"/>
      <c r="AG892" s="91"/>
      <c r="AH892" s="91"/>
      <c r="AI892" s="14"/>
      <c r="AJ892" s="48"/>
      <c r="AK892" s="48"/>
      <c r="AL892" s="141"/>
      <c r="AM892" s="85"/>
      <c r="AN892" s="85"/>
      <c r="AO892" s="85"/>
      <c r="AP892" s="131"/>
      <c r="AQ892" s="120"/>
    </row>
    <row r="893" spans="18:43">
      <c r="R893" s="91"/>
      <c r="S893" s="110"/>
      <c r="T893" s="110"/>
      <c r="U893" s="91"/>
      <c r="V893" s="91"/>
      <c r="W893" s="91"/>
      <c r="X893" s="91"/>
      <c r="Y893" s="91"/>
      <c r="Z893" s="91"/>
      <c r="AA893" s="91"/>
      <c r="AB893" s="91"/>
      <c r="AC893" s="91"/>
      <c r="AD893" s="91"/>
      <c r="AE893" s="91"/>
      <c r="AF893" s="91"/>
      <c r="AG893" s="91"/>
      <c r="AH893" s="91"/>
      <c r="AI893" s="14"/>
      <c r="AJ893" s="48"/>
      <c r="AK893" s="48"/>
      <c r="AL893" s="141"/>
      <c r="AM893" s="85"/>
      <c r="AN893" s="85"/>
      <c r="AO893" s="85"/>
      <c r="AP893" s="131"/>
      <c r="AQ893" s="120"/>
    </row>
    <row r="894" spans="18:43">
      <c r="R894" s="91"/>
      <c r="S894" s="110"/>
      <c r="T894" s="110"/>
      <c r="U894" s="91"/>
      <c r="V894" s="91"/>
      <c r="W894" s="91"/>
      <c r="X894" s="91"/>
      <c r="Y894" s="91"/>
      <c r="Z894" s="91"/>
      <c r="AA894" s="91"/>
      <c r="AB894" s="91"/>
      <c r="AC894" s="91"/>
      <c r="AD894" s="91"/>
      <c r="AE894" s="91"/>
      <c r="AF894" s="91"/>
      <c r="AG894" s="91"/>
      <c r="AH894" s="91"/>
      <c r="AI894" s="14"/>
      <c r="AJ894" s="48"/>
      <c r="AK894" s="48"/>
      <c r="AL894" s="141"/>
      <c r="AM894" s="85"/>
      <c r="AN894" s="85"/>
      <c r="AO894" s="85"/>
      <c r="AP894" s="131"/>
      <c r="AQ894" s="120"/>
    </row>
    <row r="895" spans="18:43">
      <c r="R895" s="91"/>
      <c r="S895" s="110"/>
      <c r="T895" s="110"/>
      <c r="U895" s="91"/>
      <c r="V895" s="91"/>
      <c r="W895" s="91"/>
      <c r="X895" s="91"/>
      <c r="Y895" s="91"/>
      <c r="Z895" s="91"/>
      <c r="AA895" s="91"/>
      <c r="AB895" s="91"/>
      <c r="AC895" s="91"/>
      <c r="AD895" s="91"/>
      <c r="AE895" s="91"/>
      <c r="AF895" s="91"/>
      <c r="AG895" s="91"/>
      <c r="AH895" s="91"/>
      <c r="AI895" s="14"/>
      <c r="AJ895" s="48"/>
      <c r="AK895" s="48"/>
      <c r="AL895" s="141"/>
      <c r="AM895" s="85"/>
      <c r="AN895" s="85"/>
      <c r="AO895" s="85"/>
      <c r="AP895" s="131"/>
      <c r="AQ895" s="120"/>
    </row>
    <row r="896" spans="18:43">
      <c r="R896" s="91"/>
      <c r="S896" s="110"/>
      <c r="T896" s="110"/>
      <c r="U896" s="91"/>
      <c r="V896" s="91"/>
      <c r="W896" s="91"/>
      <c r="X896" s="91"/>
      <c r="Y896" s="91"/>
      <c r="Z896" s="91"/>
      <c r="AA896" s="91"/>
      <c r="AB896" s="91"/>
      <c r="AC896" s="91"/>
      <c r="AD896" s="91"/>
      <c r="AE896" s="91"/>
      <c r="AF896" s="91"/>
      <c r="AG896" s="91"/>
      <c r="AH896" s="91"/>
      <c r="AI896" s="14"/>
      <c r="AJ896" s="48"/>
      <c r="AK896" s="48"/>
      <c r="AL896" s="141"/>
      <c r="AM896" s="85"/>
      <c r="AN896" s="85"/>
      <c r="AO896" s="85"/>
      <c r="AP896" s="131"/>
      <c r="AQ896" s="120"/>
    </row>
    <row r="897" spans="18:43">
      <c r="R897" s="91"/>
      <c r="S897" s="110"/>
      <c r="T897" s="110"/>
      <c r="U897" s="91"/>
      <c r="V897" s="91"/>
      <c r="W897" s="91"/>
      <c r="X897" s="91"/>
      <c r="Y897" s="91"/>
      <c r="Z897" s="91"/>
      <c r="AA897" s="91"/>
      <c r="AB897" s="91"/>
      <c r="AC897" s="91"/>
      <c r="AD897" s="91"/>
      <c r="AE897" s="91"/>
      <c r="AF897" s="91"/>
      <c r="AG897" s="91"/>
      <c r="AH897" s="91"/>
      <c r="AI897" s="14"/>
      <c r="AJ897" s="48"/>
      <c r="AK897" s="48"/>
      <c r="AL897" s="141"/>
      <c r="AM897" s="85"/>
      <c r="AN897" s="85"/>
      <c r="AO897" s="85"/>
      <c r="AP897" s="131"/>
      <c r="AQ897" s="120"/>
    </row>
    <row r="898" spans="18:43">
      <c r="R898" s="91"/>
      <c r="S898" s="110"/>
      <c r="T898" s="110"/>
      <c r="U898" s="91"/>
      <c r="V898" s="91"/>
      <c r="W898" s="91"/>
      <c r="X898" s="91"/>
      <c r="Y898" s="91"/>
      <c r="Z898" s="91"/>
      <c r="AA898" s="91"/>
      <c r="AB898" s="91"/>
      <c r="AC898" s="91"/>
      <c r="AD898" s="91"/>
      <c r="AE898" s="91"/>
      <c r="AF898" s="91"/>
      <c r="AG898" s="91"/>
      <c r="AH898" s="91"/>
      <c r="AI898" s="14"/>
      <c r="AJ898" s="48"/>
      <c r="AK898" s="48"/>
      <c r="AL898" s="141"/>
      <c r="AM898" s="85"/>
      <c r="AN898" s="85"/>
      <c r="AO898" s="85"/>
      <c r="AP898" s="131"/>
      <c r="AQ898" s="120"/>
    </row>
    <row r="899" spans="18:43">
      <c r="R899" s="91"/>
      <c r="S899" s="110"/>
      <c r="T899" s="110"/>
      <c r="U899" s="91"/>
      <c r="V899" s="91"/>
      <c r="W899" s="91"/>
      <c r="X899" s="91"/>
      <c r="Y899" s="91"/>
      <c r="Z899" s="91"/>
      <c r="AA899" s="91"/>
      <c r="AB899" s="91"/>
      <c r="AC899" s="91"/>
      <c r="AD899" s="91"/>
      <c r="AE899" s="91"/>
      <c r="AF899" s="91"/>
      <c r="AG899" s="91"/>
      <c r="AH899" s="91"/>
      <c r="AI899" s="14"/>
      <c r="AJ899" s="48"/>
      <c r="AK899" s="48"/>
      <c r="AL899" s="141"/>
      <c r="AM899" s="85"/>
      <c r="AN899" s="85"/>
      <c r="AO899" s="85"/>
      <c r="AP899" s="131"/>
      <c r="AQ899" s="120"/>
    </row>
    <row r="900" spans="18:43">
      <c r="R900" s="91"/>
      <c r="S900" s="110"/>
      <c r="T900" s="110"/>
      <c r="U900" s="91"/>
      <c r="V900" s="91"/>
      <c r="W900" s="91"/>
      <c r="X900" s="91"/>
      <c r="Y900" s="91"/>
      <c r="Z900" s="91"/>
      <c r="AA900" s="91"/>
      <c r="AB900" s="91"/>
      <c r="AC900" s="91"/>
      <c r="AD900" s="91"/>
      <c r="AE900" s="91"/>
      <c r="AF900" s="91"/>
      <c r="AG900" s="91"/>
      <c r="AH900" s="91"/>
      <c r="AI900" s="14"/>
      <c r="AJ900" s="48"/>
      <c r="AK900" s="48"/>
      <c r="AL900" s="141"/>
      <c r="AM900" s="85"/>
      <c r="AN900" s="85"/>
      <c r="AO900" s="85"/>
      <c r="AP900" s="131"/>
      <c r="AQ900" s="120"/>
    </row>
    <row r="901" spans="18:43">
      <c r="R901" s="91"/>
      <c r="S901" s="110"/>
      <c r="T901" s="110"/>
      <c r="U901" s="91"/>
      <c r="V901" s="91"/>
      <c r="W901" s="91"/>
      <c r="X901" s="91"/>
      <c r="Y901" s="91"/>
      <c r="Z901" s="91"/>
      <c r="AA901" s="91"/>
      <c r="AB901" s="91"/>
      <c r="AC901" s="91"/>
      <c r="AD901" s="91"/>
      <c r="AE901" s="91"/>
      <c r="AF901" s="91"/>
      <c r="AG901" s="91"/>
      <c r="AH901" s="91"/>
      <c r="AI901" s="14"/>
      <c r="AJ901" s="48"/>
      <c r="AK901" s="48"/>
      <c r="AL901" s="141"/>
      <c r="AM901" s="85"/>
      <c r="AN901" s="85"/>
      <c r="AO901" s="85"/>
      <c r="AP901" s="131"/>
      <c r="AQ901" s="120"/>
    </row>
    <row r="902" spans="18:43">
      <c r="R902" s="91"/>
      <c r="S902" s="110"/>
      <c r="T902" s="110"/>
      <c r="U902" s="91"/>
      <c r="V902" s="91"/>
      <c r="W902" s="91"/>
      <c r="X902" s="91"/>
      <c r="Y902" s="91"/>
      <c r="Z902" s="91"/>
      <c r="AA902" s="91"/>
      <c r="AB902" s="91"/>
      <c r="AC902" s="91"/>
      <c r="AD902" s="91"/>
      <c r="AE902" s="91"/>
      <c r="AF902" s="91"/>
      <c r="AG902" s="91"/>
      <c r="AH902" s="91"/>
      <c r="AI902" s="14"/>
      <c r="AJ902" s="48"/>
      <c r="AK902" s="48"/>
      <c r="AL902" s="141"/>
      <c r="AM902" s="85"/>
      <c r="AN902" s="85"/>
      <c r="AO902" s="85"/>
      <c r="AP902" s="131"/>
      <c r="AQ902" s="120"/>
    </row>
    <row r="903" spans="18:43">
      <c r="R903" s="91"/>
      <c r="S903" s="110"/>
      <c r="T903" s="110"/>
      <c r="U903" s="91"/>
      <c r="V903" s="91"/>
      <c r="W903" s="91"/>
      <c r="X903" s="91"/>
      <c r="Y903" s="91"/>
      <c r="Z903" s="91"/>
      <c r="AA903" s="91"/>
      <c r="AB903" s="91"/>
      <c r="AC903" s="91"/>
      <c r="AD903" s="91"/>
      <c r="AE903" s="91"/>
      <c r="AF903" s="91"/>
      <c r="AG903" s="91"/>
      <c r="AH903" s="91"/>
      <c r="AI903" s="14"/>
      <c r="AJ903" s="48"/>
      <c r="AK903" s="48"/>
      <c r="AL903" s="141"/>
      <c r="AM903" s="85"/>
      <c r="AN903" s="85"/>
      <c r="AO903" s="85"/>
      <c r="AP903" s="131"/>
      <c r="AQ903" s="120"/>
    </row>
    <row r="904" spans="18:43">
      <c r="R904" s="91"/>
      <c r="S904" s="110"/>
      <c r="T904" s="110"/>
      <c r="U904" s="91"/>
      <c r="V904" s="91"/>
      <c r="W904" s="91"/>
      <c r="X904" s="91"/>
      <c r="Y904" s="91"/>
      <c r="Z904" s="91"/>
      <c r="AA904" s="91"/>
      <c r="AB904" s="91"/>
      <c r="AC904" s="91"/>
      <c r="AD904" s="91"/>
      <c r="AE904" s="91"/>
      <c r="AF904" s="91"/>
      <c r="AG904" s="91"/>
      <c r="AH904" s="91"/>
      <c r="AI904" s="14"/>
      <c r="AJ904" s="48"/>
      <c r="AK904" s="48"/>
      <c r="AL904" s="141"/>
      <c r="AM904" s="85"/>
      <c r="AN904" s="85"/>
      <c r="AO904" s="85"/>
      <c r="AP904" s="131"/>
      <c r="AQ904" s="120"/>
    </row>
    <row r="905" spans="18:43">
      <c r="R905" s="91"/>
      <c r="S905" s="110"/>
      <c r="T905" s="110"/>
      <c r="U905" s="91"/>
      <c r="V905" s="91"/>
      <c r="W905" s="91"/>
      <c r="X905" s="91"/>
      <c r="Y905" s="91"/>
      <c r="Z905" s="91"/>
      <c r="AA905" s="91"/>
      <c r="AB905" s="91"/>
      <c r="AC905" s="91"/>
      <c r="AD905" s="91"/>
      <c r="AE905" s="91"/>
      <c r="AF905" s="91"/>
      <c r="AG905" s="91"/>
      <c r="AH905" s="91"/>
      <c r="AI905" s="14"/>
      <c r="AJ905" s="48"/>
      <c r="AK905" s="48"/>
      <c r="AL905" s="141"/>
      <c r="AM905" s="85"/>
      <c r="AN905" s="85"/>
      <c r="AO905" s="85"/>
      <c r="AP905" s="131"/>
      <c r="AQ905" s="120"/>
    </row>
    <row r="906" spans="18:43">
      <c r="R906" s="91"/>
      <c r="S906" s="110"/>
      <c r="T906" s="110"/>
      <c r="U906" s="91"/>
      <c r="V906" s="91"/>
      <c r="W906" s="91"/>
      <c r="X906" s="91"/>
      <c r="Y906" s="91"/>
      <c r="Z906" s="91"/>
      <c r="AA906" s="91"/>
      <c r="AB906" s="91"/>
      <c r="AC906" s="91"/>
      <c r="AD906" s="91"/>
      <c r="AE906" s="91"/>
      <c r="AF906" s="91"/>
      <c r="AG906" s="91"/>
      <c r="AH906" s="91"/>
      <c r="AI906" s="14"/>
      <c r="AJ906" s="48"/>
      <c r="AK906" s="48"/>
      <c r="AL906" s="141"/>
      <c r="AM906" s="85"/>
      <c r="AN906" s="85"/>
      <c r="AO906" s="85"/>
      <c r="AP906" s="131"/>
      <c r="AQ906" s="120"/>
    </row>
    <row r="907" spans="18:43">
      <c r="R907" s="91"/>
      <c r="S907" s="110"/>
      <c r="T907" s="110"/>
      <c r="U907" s="91"/>
      <c r="V907" s="91"/>
      <c r="W907" s="91"/>
      <c r="X907" s="91"/>
      <c r="Y907" s="91"/>
      <c r="Z907" s="91"/>
      <c r="AA907" s="91"/>
      <c r="AB907" s="91"/>
      <c r="AC907" s="91"/>
      <c r="AD907" s="91"/>
      <c r="AE907" s="91"/>
      <c r="AF907" s="91"/>
      <c r="AG907" s="91"/>
      <c r="AH907" s="91"/>
      <c r="AI907" s="14"/>
      <c r="AJ907" s="48"/>
      <c r="AK907" s="48"/>
      <c r="AL907" s="141"/>
      <c r="AM907" s="85"/>
      <c r="AN907" s="85"/>
      <c r="AO907" s="85"/>
      <c r="AP907" s="131"/>
      <c r="AQ907" s="120"/>
    </row>
    <row r="908" spans="18:43">
      <c r="R908" s="91"/>
      <c r="S908" s="110"/>
      <c r="T908" s="110"/>
      <c r="U908" s="91"/>
      <c r="V908" s="91"/>
      <c r="W908" s="91"/>
      <c r="X908" s="91"/>
      <c r="Y908" s="91"/>
      <c r="Z908" s="91"/>
      <c r="AA908" s="91"/>
      <c r="AB908" s="91"/>
      <c r="AC908" s="91"/>
      <c r="AD908" s="91"/>
      <c r="AE908" s="91"/>
      <c r="AF908" s="91"/>
      <c r="AG908" s="91"/>
      <c r="AH908" s="91"/>
      <c r="AI908" s="14"/>
      <c r="AJ908" s="48"/>
      <c r="AK908" s="48"/>
      <c r="AL908" s="141"/>
      <c r="AM908" s="85"/>
      <c r="AN908" s="85"/>
      <c r="AO908" s="85"/>
      <c r="AP908" s="131"/>
      <c r="AQ908" s="120"/>
    </row>
    <row r="909" spans="18:43">
      <c r="R909" s="91"/>
      <c r="S909" s="110"/>
      <c r="T909" s="110"/>
      <c r="U909" s="91"/>
      <c r="V909" s="91"/>
      <c r="W909" s="91"/>
      <c r="X909" s="91"/>
      <c r="Y909" s="91"/>
      <c r="Z909" s="91"/>
      <c r="AA909" s="91"/>
      <c r="AB909" s="91"/>
      <c r="AC909" s="91"/>
      <c r="AD909" s="91"/>
      <c r="AE909" s="91"/>
      <c r="AF909" s="91"/>
      <c r="AG909" s="91"/>
      <c r="AH909" s="91"/>
      <c r="AI909" s="14"/>
      <c r="AJ909" s="48"/>
      <c r="AK909" s="48"/>
      <c r="AL909" s="141"/>
      <c r="AM909" s="85"/>
      <c r="AN909" s="85"/>
      <c r="AO909" s="85"/>
      <c r="AP909" s="131"/>
      <c r="AQ909" s="120"/>
    </row>
    <row r="910" spans="18:43">
      <c r="R910" s="91"/>
      <c r="S910" s="110"/>
      <c r="T910" s="110"/>
      <c r="U910" s="91"/>
      <c r="V910" s="91"/>
      <c r="W910" s="91"/>
      <c r="X910" s="91"/>
      <c r="Y910" s="91"/>
      <c r="Z910" s="91"/>
      <c r="AA910" s="91"/>
      <c r="AB910" s="91"/>
      <c r="AC910" s="91"/>
      <c r="AD910" s="91"/>
      <c r="AE910" s="91"/>
      <c r="AF910" s="91"/>
      <c r="AG910" s="91"/>
      <c r="AH910" s="91"/>
      <c r="AI910" s="14"/>
      <c r="AJ910" s="48"/>
      <c r="AK910" s="48"/>
      <c r="AL910" s="141"/>
      <c r="AM910" s="85"/>
      <c r="AN910" s="85"/>
      <c r="AO910" s="85"/>
      <c r="AP910" s="131"/>
      <c r="AQ910" s="120"/>
    </row>
    <row r="911" spans="18:43">
      <c r="R911" s="91"/>
      <c r="S911" s="110"/>
      <c r="T911" s="110"/>
      <c r="U911" s="91"/>
      <c r="V911" s="91"/>
      <c r="W911" s="91"/>
      <c r="X911" s="91"/>
      <c r="Y911" s="91"/>
      <c r="Z911" s="91"/>
      <c r="AA911" s="91"/>
      <c r="AB911" s="91"/>
      <c r="AC911" s="91"/>
      <c r="AD911" s="91"/>
      <c r="AE911" s="91"/>
      <c r="AF911" s="91"/>
      <c r="AG911" s="91"/>
      <c r="AH911" s="91"/>
      <c r="AI911" s="14"/>
      <c r="AJ911" s="48"/>
      <c r="AK911" s="48"/>
      <c r="AL911" s="141"/>
      <c r="AM911" s="85"/>
      <c r="AN911" s="85"/>
      <c r="AO911" s="85"/>
      <c r="AP911" s="131"/>
      <c r="AQ911" s="120"/>
    </row>
    <row r="912" spans="18:43">
      <c r="R912" s="91"/>
      <c r="S912" s="110"/>
      <c r="T912" s="110"/>
      <c r="U912" s="91"/>
      <c r="V912" s="91"/>
      <c r="W912" s="91"/>
      <c r="X912" s="91"/>
      <c r="Y912" s="91"/>
      <c r="Z912" s="91"/>
      <c r="AA912" s="91"/>
      <c r="AB912" s="91"/>
      <c r="AC912" s="91"/>
      <c r="AD912" s="91"/>
      <c r="AE912" s="91"/>
      <c r="AF912" s="91"/>
      <c r="AG912" s="91"/>
      <c r="AH912" s="91"/>
      <c r="AI912" s="14"/>
      <c r="AJ912" s="48"/>
      <c r="AK912" s="48"/>
      <c r="AL912" s="141"/>
      <c r="AM912" s="85"/>
      <c r="AN912" s="85"/>
      <c r="AO912" s="85"/>
      <c r="AP912" s="131"/>
      <c r="AQ912" s="120"/>
    </row>
    <row r="913" spans="18:43">
      <c r="R913" s="91"/>
      <c r="S913" s="110"/>
      <c r="T913" s="110"/>
      <c r="U913" s="91"/>
      <c r="V913" s="91"/>
      <c r="W913" s="91"/>
      <c r="X913" s="91"/>
      <c r="Y913" s="91"/>
      <c r="Z913" s="91"/>
      <c r="AA913" s="91"/>
      <c r="AB913" s="91"/>
      <c r="AC913" s="91"/>
      <c r="AD913" s="91"/>
      <c r="AE913" s="91"/>
      <c r="AF913" s="91"/>
      <c r="AG913" s="91"/>
      <c r="AH913" s="91"/>
      <c r="AI913" s="14"/>
      <c r="AJ913" s="48"/>
      <c r="AK913" s="48"/>
      <c r="AL913" s="141"/>
      <c r="AM913" s="85"/>
      <c r="AN913" s="85"/>
      <c r="AO913" s="85"/>
      <c r="AP913" s="131"/>
      <c r="AQ913" s="120"/>
    </row>
    <row r="914" spans="18:43">
      <c r="R914" s="91"/>
      <c r="S914" s="110"/>
      <c r="T914" s="110"/>
      <c r="U914" s="91"/>
      <c r="V914" s="91"/>
      <c r="W914" s="91"/>
      <c r="X914" s="91"/>
      <c r="Y914" s="91"/>
      <c r="Z914" s="91"/>
      <c r="AA914" s="91"/>
      <c r="AB914" s="91"/>
      <c r="AC914" s="91"/>
      <c r="AD914" s="91"/>
      <c r="AE914" s="91"/>
      <c r="AF914" s="91"/>
      <c r="AG914" s="91"/>
      <c r="AH914" s="91"/>
      <c r="AI914" s="14"/>
      <c r="AJ914" s="48"/>
      <c r="AK914" s="48"/>
      <c r="AL914" s="141"/>
      <c r="AM914" s="85"/>
      <c r="AN914" s="85"/>
      <c r="AO914" s="85"/>
      <c r="AP914" s="131"/>
      <c r="AQ914" s="120"/>
    </row>
    <row r="915" spans="18:43">
      <c r="R915" s="91"/>
      <c r="S915" s="110"/>
      <c r="T915" s="110"/>
      <c r="U915" s="91"/>
      <c r="V915" s="91"/>
      <c r="W915" s="91"/>
      <c r="X915" s="91"/>
      <c r="Y915" s="91"/>
      <c r="Z915" s="91"/>
      <c r="AA915" s="91"/>
      <c r="AB915" s="91"/>
      <c r="AC915" s="91"/>
      <c r="AD915" s="91"/>
      <c r="AE915" s="91"/>
      <c r="AF915" s="91"/>
      <c r="AG915" s="91"/>
      <c r="AH915" s="91"/>
      <c r="AI915" s="14"/>
      <c r="AJ915" s="48"/>
      <c r="AK915" s="48"/>
      <c r="AL915" s="141"/>
      <c r="AM915" s="85"/>
      <c r="AN915" s="85"/>
      <c r="AO915" s="85"/>
      <c r="AP915" s="131"/>
      <c r="AQ915" s="120"/>
    </row>
    <row r="916" spans="18:43">
      <c r="R916" s="91"/>
      <c r="S916" s="110"/>
      <c r="T916" s="110"/>
      <c r="U916" s="91"/>
      <c r="V916" s="91"/>
      <c r="W916" s="91"/>
      <c r="X916" s="91"/>
      <c r="Y916" s="91"/>
      <c r="Z916" s="91"/>
      <c r="AA916" s="91"/>
      <c r="AB916" s="91"/>
      <c r="AC916" s="91"/>
      <c r="AD916" s="91"/>
      <c r="AE916" s="91"/>
      <c r="AF916" s="91"/>
      <c r="AG916" s="91"/>
      <c r="AH916" s="91"/>
      <c r="AI916" s="14"/>
      <c r="AJ916" s="48"/>
      <c r="AK916" s="48"/>
      <c r="AL916" s="141"/>
      <c r="AM916" s="85"/>
      <c r="AN916" s="85"/>
      <c r="AO916" s="85"/>
      <c r="AP916" s="131"/>
      <c r="AQ916" s="120"/>
    </row>
    <row r="917" spans="18:43">
      <c r="R917" s="91"/>
      <c r="S917" s="110"/>
      <c r="T917" s="110"/>
      <c r="U917" s="91"/>
      <c r="V917" s="91"/>
      <c r="W917" s="91"/>
      <c r="X917" s="91"/>
      <c r="Y917" s="91"/>
      <c r="Z917" s="91"/>
      <c r="AA917" s="91"/>
      <c r="AB917" s="91"/>
      <c r="AC917" s="91"/>
      <c r="AD917" s="91"/>
      <c r="AE917" s="91"/>
      <c r="AF917" s="91"/>
      <c r="AG917" s="91"/>
      <c r="AH917" s="91"/>
      <c r="AI917" s="14"/>
      <c r="AJ917" s="48"/>
      <c r="AK917" s="48"/>
      <c r="AL917" s="141"/>
      <c r="AM917" s="85"/>
      <c r="AN917" s="85"/>
      <c r="AO917" s="85"/>
      <c r="AP917" s="131"/>
      <c r="AQ917" s="120"/>
    </row>
    <row r="918" spans="18:43">
      <c r="R918" s="91"/>
      <c r="S918" s="110"/>
      <c r="T918" s="110"/>
      <c r="U918" s="91"/>
      <c r="V918" s="91"/>
      <c r="W918" s="91"/>
      <c r="X918" s="91"/>
      <c r="Y918" s="91"/>
      <c r="Z918" s="91"/>
      <c r="AA918" s="91"/>
      <c r="AB918" s="91"/>
      <c r="AC918" s="91"/>
      <c r="AD918" s="91"/>
      <c r="AE918" s="91"/>
      <c r="AF918" s="91"/>
      <c r="AG918" s="91"/>
      <c r="AH918" s="91"/>
      <c r="AI918" s="14"/>
      <c r="AJ918" s="48"/>
      <c r="AK918" s="48"/>
      <c r="AL918" s="141"/>
      <c r="AM918" s="85"/>
      <c r="AN918" s="85"/>
      <c r="AO918" s="85"/>
      <c r="AP918" s="131"/>
      <c r="AQ918" s="120"/>
    </row>
    <row r="919" spans="18:43">
      <c r="R919" s="91"/>
      <c r="S919" s="110"/>
      <c r="T919" s="110"/>
      <c r="U919" s="91"/>
      <c r="V919" s="91"/>
      <c r="W919" s="91"/>
      <c r="X919" s="91"/>
      <c r="Y919" s="91"/>
      <c r="Z919" s="91"/>
      <c r="AA919" s="91"/>
      <c r="AB919" s="91"/>
      <c r="AC919" s="91"/>
      <c r="AD919" s="91"/>
      <c r="AE919" s="91"/>
      <c r="AF919" s="91"/>
      <c r="AG919" s="91"/>
      <c r="AH919" s="91"/>
      <c r="AI919" s="14"/>
      <c r="AJ919" s="48"/>
      <c r="AK919" s="48"/>
      <c r="AL919" s="141"/>
      <c r="AM919" s="85"/>
      <c r="AN919" s="85"/>
      <c r="AO919" s="85"/>
      <c r="AP919" s="131"/>
      <c r="AQ919" s="120"/>
    </row>
    <row r="920" spans="18:43">
      <c r="R920" s="91"/>
      <c r="S920" s="110"/>
      <c r="T920" s="110"/>
      <c r="U920" s="91"/>
      <c r="V920" s="91"/>
      <c r="W920" s="91"/>
      <c r="X920" s="91"/>
      <c r="Y920" s="91"/>
      <c r="Z920" s="91"/>
      <c r="AA920" s="91"/>
      <c r="AB920" s="91"/>
      <c r="AC920" s="91"/>
      <c r="AD920" s="91"/>
      <c r="AE920" s="91"/>
      <c r="AF920" s="91"/>
      <c r="AG920" s="91"/>
      <c r="AH920" s="91"/>
      <c r="AI920" s="14"/>
      <c r="AJ920" s="48"/>
      <c r="AK920" s="48"/>
      <c r="AL920" s="141"/>
      <c r="AM920" s="85"/>
      <c r="AN920" s="85"/>
      <c r="AO920" s="85"/>
      <c r="AP920" s="131"/>
      <c r="AQ920" s="120"/>
    </row>
    <row r="921" spans="18:43">
      <c r="R921" s="91"/>
      <c r="S921" s="110"/>
      <c r="T921" s="110"/>
      <c r="U921" s="91"/>
      <c r="V921" s="91"/>
      <c r="W921" s="91"/>
      <c r="X921" s="91"/>
      <c r="Y921" s="91"/>
      <c r="Z921" s="91"/>
      <c r="AA921" s="91"/>
      <c r="AB921" s="91"/>
      <c r="AC921" s="91"/>
      <c r="AD921" s="91"/>
      <c r="AE921" s="91"/>
      <c r="AF921" s="91"/>
      <c r="AG921" s="91"/>
      <c r="AH921" s="91"/>
      <c r="AI921" s="14"/>
      <c r="AJ921" s="48"/>
      <c r="AK921" s="48"/>
      <c r="AL921" s="141"/>
      <c r="AM921" s="85"/>
      <c r="AN921" s="85"/>
      <c r="AO921" s="85"/>
      <c r="AP921" s="131"/>
      <c r="AQ921" s="120"/>
    </row>
    <row r="922" spans="18:43">
      <c r="R922" s="91"/>
      <c r="S922" s="110"/>
      <c r="T922" s="110"/>
      <c r="U922" s="91"/>
      <c r="V922" s="91"/>
      <c r="W922" s="91"/>
      <c r="X922" s="91"/>
      <c r="Y922" s="91"/>
      <c r="Z922" s="91"/>
      <c r="AA922" s="91"/>
      <c r="AB922" s="91"/>
      <c r="AC922" s="91"/>
      <c r="AD922" s="91"/>
      <c r="AE922" s="91"/>
      <c r="AF922" s="91"/>
      <c r="AG922" s="91"/>
      <c r="AH922" s="91"/>
      <c r="AI922" s="14"/>
      <c r="AJ922" s="48"/>
      <c r="AK922" s="48"/>
      <c r="AL922" s="141"/>
      <c r="AM922" s="85"/>
      <c r="AN922" s="85"/>
      <c r="AO922" s="85"/>
      <c r="AP922" s="131"/>
      <c r="AQ922" s="120"/>
    </row>
    <row r="923" spans="18:43">
      <c r="R923" s="91"/>
      <c r="S923" s="110"/>
      <c r="T923" s="110"/>
      <c r="U923" s="91"/>
      <c r="V923" s="91"/>
      <c r="W923" s="91"/>
      <c r="X923" s="91"/>
      <c r="Y923" s="91"/>
      <c r="Z923" s="91"/>
      <c r="AA923" s="91"/>
      <c r="AB923" s="91"/>
      <c r="AC923" s="91"/>
      <c r="AD923" s="91"/>
      <c r="AE923" s="91"/>
      <c r="AF923" s="91"/>
      <c r="AG923" s="91"/>
      <c r="AH923" s="91"/>
      <c r="AI923" s="14"/>
      <c r="AJ923" s="48"/>
      <c r="AK923" s="48"/>
      <c r="AL923" s="141"/>
      <c r="AM923" s="85"/>
      <c r="AN923" s="85"/>
      <c r="AO923" s="85"/>
      <c r="AP923" s="131"/>
      <c r="AQ923" s="120"/>
    </row>
    <row r="924" spans="18:43">
      <c r="R924" s="91"/>
      <c r="S924" s="110"/>
      <c r="T924" s="110"/>
      <c r="U924" s="91"/>
      <c r="V924" s="91"/>
      <c r="W924" s="91"/>
      <c r="X924" s="91"/>
      <c r="Y924" s="91"/>
      <c r="Z924" s="91"/>
      <c r="AA924" s="91"/>
      <c r="AB924" s="91"/>
      <c r="AC924" s="91"/>
      <c r="AD924" s="91"/>
      <c r="AE924" s="91"/>
      <c r="AF924" s="91"/>
      <c r="AG924" s="91"/>
      <c r="AH924" s="91"/>
      <c r="AI924" s="14"/>
      <c r="AJ924" s="48"/>
      <c r="AK924" s="48"/>
      <c r="AL924" s="141"/>
      <c r="AM924" s="85"/>
      <c r="AN924" s="85"/>
      <c r="AO924" s="85"/>
      <c r="AP924" s="131"/>
      <c r="AQ924" s="120"/>
    </row>
    <row r="925" spans="18:43">
      <c r="R925" s="91"/>
      <c r="S925" s="110"/>
      <c r="T925" s="110"/>
      <c r="U925" s="91"/>
      <c r="V925" s="91"/>
      <c r="W925" s="91"/>
      <c r="X925" s="91"/>
      <c r="Y925" s="91"/>
      <c r="Z925" s="91"/>
      <c r="AA925" s="91"/>
      <c r="AB925" s="91"/>
      <c r="AC925" s="91"/>
      <c r="AD925" s="91"/>
      <c r="AE925" s="91"/>
      <c r="AF925" s="91"/>
      <c r="AG925" s="91"/>
      <c r="AH925" s="91"/>
      <c r="AI925" s="14"/>
      <c r="AJ925" s="48"/>
      <c r="AK925" s="48"/>
      <c r="AL925" s="141"/>
      <c r="AM925" s="85"/>
      <c r="AN925" s="85"/>
      <c r="AO925" s="85"/>
      <c r="AP925" s="131"/>
      <c r="AQ925" s="120"/>
    </row>
    <row r="926" spans="18:43">
      <c r="R926" s="91"/>
      <c r="S926" s="110"/>
      <c r="T926" s="110"/>
      <c r="U926" s="91"/>
      <c r="V926" s="91"/>
      <c r="W926" s="91"/>
      <c r="X926" s="91"/>
      <c r="Y926" s="91"/>
      <c r="Z926" s="91"/>
      <c r="AA926" s="91"/>
      <c r="AB926" s="91"/>
      <c r="AC926" s="91"/>
      <c r="AD926" s="91"/>
      <c r="AE926" s="91"/>
      <c r="AF926" s="91"/>
      <c r="AG926" s="91"/>
      <c r="AH926" s="91"/>
      <c r="AI926" s="14"/>
      <c r="AJ926" s="48"/>
      <c r="AK926" s="48"/>
      <c r="AL926" s="141"/>
      <c r="AM926" s="85"/>
      <c r="AN926" s="85"/>
      <c r="AO926" s="85"/>
      <c r="AP926" s="131"/>
      <c r="AQ926" s="120"/>
    </row>
    <row r="927" spans="18:43">
      <c r="R927" s="91"/>
      <c r="S927" s="110"/>
      <c r="T927" s="110"/>
      <c r="U927" s="91"/>
      <c r="V927" s="91"/>
      <c r="W927" s="91"/>
      <c r="X927" s="91"/>
      <c r="Y927" s="91"/>
      <c r="Z927" s="91"/>
      <c r="AA927" s="91"/>
      <c r="AB927" s="91"/>
      <c r="AC927" s="91"/>
      <c r="AD927" s="91"/>
      <c r="AE927" s="91"/>
      <c r="AF927" s="91"/>
      <c r="AG927" s="91"/>
      <c r="AH927" s="91"/>
      <c r="AI927" s="14"/>
      <c r="AJ927" s="48"/>
      <c r="AK927" s="48"/>
      <c r="AL927" s="141"/>
      <c r="AM927" s="85"/>
      <c r="AN927" s="85"/>
      <c r="AO927" s="85"/>
      <c r="AP927" s="131"/>
      <c r="AQ927" s="120"/>
    </row>
    <row r="928" spans="18:43">
      <c r="R928" s="91"/>
      <c r="S928" s="110"/>
      <c r="T928" s="110"/>
      <c r="U928" s="91"/>
      <c r="V928" s="91"/>
      <c r="W928" s="91"/>
      <c r="X928" s="91"/>
      <c r="Y928" s="91"/>
      <c r="Z928" s="91"/>
      <c r="AA928" s="91"/>
      <c r="AB928" s="91"/>
      <c r="AC928" s="91"/>
      <c r="AD928" s="91"/>
      <c r="AE928" s="91"/>
      <c r="AF928" s="91"/>
      <c r="AG928" s="91"/>
      <c r="AH928" s="91"/>
      <c r="AI928" s="14"/>
      <c r="AJ928" s="48"/>
      <c r="AK928" s="48"/>
      <c r="AL928" s="141"/>
      <c r="AM928" s="85"/>
      <c r="AN928" s="85"/>
      <c r="AO928" s="85"/>
      <c r="AP928" s="131"/>
      <c r="AQ928" s="120"/>
    </row>
    <row r="929" spans="18:43">
      <c r="R929" s="91"/>
      <c r="S929" s="110"/>
      <c r="T929" s="110"/>
      <c r="U929" s="91"/>
      <c r="V929" s="91"/>
      <c r="W929" s="91"/>
      <c r="X929" s="91"/>
      <c r="Y929" s="91"/>
      <c r="Z929" s="91"/>
      <c r="AA929" s="91"/>
      <c r="AB929" s="91"/>
      <c r="AC929" s="91"/>
      <c r="AD929" s="91"/>
      <c r="AE929" s="91"/>
      <c r="AF929" s="91"/>
      <c r="AG929" s="91"/>
      <c r="AH929" s="91"/>
      <c r="AI929" s="14"/>
      <c r="AJ929" s="48"/>
      <c r="AK929" s="48"/>
      <c r="AL929" s="141"/>
      <c r="AM929" s="85"/>
      <c r="AN929" s="85"/>
      <c r="AO929" s="85"/>
      <c r="AP929" s="131"/>
      <c r="AQ929" s="120"/>
    </row>
    <row r="930" spans="18:43">
      <c r="R930" s="91"/>
      <c r="S930" s="110"/>
      <c r="T930" s="110"/>
      <c r="U930" s="91"/>
      <c r="V930" s="91"/>
      <c r="W930" s="91"/>
      <c r="X930" s="91"/>
      <c r="Y930" s="91"/>
      <c r="Z930" s="91"/>
      <c r="AA930" s="91"/>
      <c r="AB930" s="91"/>
      <c r="AC930" s="91"/>
      <c r="AD930" s="91"/>
      <c r="AE930" s="91"/>
      <c r="AF930" s="91"/>
      <c r="AG930" s="91"/>
      <c r="AH930" s="91"/>
      <c r="AI930" s="14"/>
      <c r="AJ930" s="48"/>
      <c r="AK930" s="48"/>
      <c r="AL930" s="141"/>
      <c r="AM930" s="85"/>
      <c r="AN930" s="85"/>
      <c r="AO930" s="85"/>
      <c r="AP930" s="131"/>
      <c r="AQ930" s="120"/>
    </row>
    <row r="931" spans="18:43">
      <c r="R931" s="91"/>
      <c r="S931" s="110"/>
      <c r="T931" s="110"/>
      <c r="U931" s="91"/>
      <c r="V931" s="91"/>
      <c r="W931" s="91"/>
      <c r="X931" s="91"/>
      <c r="Y931" s="91"/>
      <c r="Z931" s="91"/>
      <c r="AA931" s="91"/>
      <c r="AB931" s="91"/>
      <c r="AC931" s="91"/>
      <c r="AD931" s="91"/>
      <c r="AE931" s="91"/>
      <c r="AF931" s="91"/>
      <c r="AG931" s="91"/>
      <c r="AH931" s="91"/>
      <c r="AI931" s="14"/>
      <c r="AJ931" s="48"/>
      <c r="AK931" s="48"/>
      <c r="AL931" s="141"/>
      <c r="AM931" s="85"/>
      <c r="AN931" s="85"/>
      <c r="AO931" s="85"/>
      <c r="AP931" s="131"/>
      <c r="AQ931" s="120"/>
    </row>
    <row r="932" spans="18:43">
      <c r="R932" s="91"/>
      <c r="S932" s="110"/>
      <c r="T932" s="110"/>
      <c r="U932" s="91"/>
      <c r="V932" s="91"/>
      <c r="W932" s="91"/>
      <c r="X932" s="91"/>
      <c r="Y932" s="91"/>
      <c r="Z932" s="91"/>
      <c r="AA932" s="91"/>
      <c r="AB932" s="91"/>
      <c r="AC932" s="91"/>
      <c r="AD932" s="91"/>
      <c r="AE932" s="91"/>
      <c r="AF932" s="91"/>
      <c r="AG932" s="91"/>
      <c r="AH932" s="91"/>
      <c r="AI932" s="14"/>
      <c r="AJ932" s="48"/>
      <c r="AK932" s="48"/>
      <c r="AL932" s="141"/>
      <c r="AM932" s="85"/>
      <c r="AN932" s="85"/>
      <c r="AO932" s="85"/>
      <c r="AP932" s="131"/>
      <c r="AQ932" s="120"/>
    </row>
    <row r="933" spans="18:43">
      <c r="R933" s="91"/>
      <c r="S933" s="110"/>
      <c r="T933" s="110"/>
      <c r="U933" s="91"/>
      <c r="V933" s="91"/>
      <c r="W933" s="91"/>
      <c r="X933" s="91"/>
      <c r="Y933" s="91"/>
      <c r="Z933" s="91"/>
      <c r="AA933" s="91"/>
      <c r="AB933" s="91"/>
      <c r="AC933" s="91"/>
      <c r="AD933" s="91"/>
      <c r="AE933" s="91"/>
      <c r="AF933" s="91"/>
      <c r="AG933" s="91"/>
      <c r="AH933" s="91"/>
      <c r="AI933" s="14"/>
      <c r="AJ933" s="48"/>
      <c r="AK933" s="48"/>
      <c r="AL933" s="141"/>
      <c r="AM933" s="85"/>
      <c r="AN933" s="85"/>
      <c r="AO933" s="85"/>
      <c r="AP933" s="131"/>
      <c r="AQ933" s="120"/>
    </row>
    <row r="934" spans="18:43">
      <c r="R934" s="91"/>
      <c r="S934" s="110"/>
      <c r="T934" s="110"/>
      <c r="U934" s="91"/>
      <c r="V934" s="91"/>
      <c r="W934" s="91"/>
      <c r="X934" s="91"/>
      <c r="Y934" s="91"/>
      <c r="Z934" s="91"/>
      <c r="AA934" s="91"/>
      <c r="AB934" s="91"/>
      <c r="AC934" s="91"/>
      <c r="AD934" s="91"/>
      <c r="AE934" s="91"/>
      <c r="AF934" s="91"/>
      <c r="AG934" s="91"/>
      <c r="AH934" s="91"/>
      <c r="AI934" s="14"/>
      <c r="AJ934" s="48"/>
      <c r="AK934" s="48"/>
      <c r="AL934" s="141"/>
      <c r="AM934" s="85"/>
      <c r="AN934" s="85"/>
      <c r="AO934" s="85"/>
      <c r="AP934" s="131"/>
      <c r="AQ934" s="120"/>
    </row>
    <row r="935" spans="18:43">
      <c r="R935" s="91"/>
      <c r="S935" s="110"/>
      <c r="T935" s="110"/>
      <c r="U935" s="91"/>
      <c r="V935" s="91"/>
      <c r="W935" s="91"/>
      <c r="X935" s="91"/>
      <c r="Y935" s="91"/>
      <c r="Z935" s="91"/>
      <c r="AA935" s="91"/>
      <c r="AB935" s="91"/>
      <c r="AC935" s="91"/>
      <c r="AD935" s="91"/>
      <c r="AE935" s="91"/>
      <c r="AF935" s="91"/>
      <c r="AG935" s="91"/>
      <c r="AH935" s="91"/>
      <c r="AI935" s="14"/>
      <c r="AJ935" s="48"/>
      <c r="AK935" s="48"/>
      <c r="AL935" s="141"/>
      <c r="AM935" s="85"/>
      <c r="AN935" s="85"/>
      <c r="AO935" s="85"/>
      <c r="AP935" s="131"/>
      <c r="AQ935" s="120"/>
    </row>
    <row r="936" spans="18:43">
      <c r="R936" s="91"/>
      <c r="S936" s="110"/>
      <c r="T936" s="110"/>
      <c r="U936" s="91"/>
      <c r="V936" s="91"/>
      <c r="W936" s="91"/>
      <c r="X936" s="91"/>
      <c r="Y936" s="91"/>
      <c r="Z936" s="91"/>
      <c r="AA936" s="91"/>
      <c r="AB936" s="91"/>
      <c r="AC936" s="91"/>
      <c r="AD936" s="91"/>
      <c r="AE936" s="91"/>
      <c r="AF936" s="91"/>
      <c r="AG936" s="91"/>
      <c r="AH936" s="91"/>
      <c r="AI936" s="14"/>
      <c r="AJ936" s="48"/>
      <c r="AK936" s="48"/>
      <c r="AL936" s="141"/>
      <c r="AM936" s="85"/>
      <c r="AN936" s="85"/>
      <c r="AO936" s="85"/>
      <c r="AP936" s="131"/>
      <c r="AQ936" s="120"/>
    </row>
    <row r="937" spans="18:43">
      <c r="R937" s="91"/>
      <c r="S937" s="110"/>
      <c r="T937" s="110"/>
      <c r="U937" s="91"/>
      <c r="V937" s="91"/>
      <c r="W937" s="91"/>
      <c r="X937" s="91"/>
      <c r="Y937" s="91"/>
      <c r="Z937" s="91"/>
      <c r="AA937" s="91"/>
      <c r="AB937" s="91"/>
      <c r="AC937" s="91"/>
      <c r="AD937" s="91"/>
      <c r="AE937" s="91"/>
      <c r="AF937" s="91"/>
      <c r="AG937" s="91"/>
      <c r="AH937" s="91"/>
      <c r="AI937" s="14"/>
      <c r="AJ937" s="48"/>
      <c r="AK937" s="48"/>
      <c r="AL937" s="141"/>
      <c r="AM937" s="85"/>
      <c r="AN937" s="85"/>
      <c r="AO937" s="85"/>
      <c r="AP937" s="131"/>
      <c r="AQ937" s="120"/>
    </row>
    <row r="938" spans="18:43">
      <c r="R938" s="91"/>
      <c r="S938" s="110"/>
      <c r="T938" s="110"/>
      <c r="U938" s="91"/>
      <c r="V938" s="91"/>
      <c r="W938" s="91"/>
      <c r="X938" s="91"/>
      <c r="Y938" s="91"/>
      <c r="Z938" s="91"/>
      <c r="AA938" s="91"/>
      <c r="AB938" s="91"/>
      <c r="AC938" s="91"/>
      <c r="AD938" s="91"/>
      <c r="AE938" s="91"/>
      <c r="AF938" s="91"/>
      <c r="AG938" s="91"/>
      <c r="AH938" s="91"/>
      <c r="AI938" s="14"/>
      <c r="AJ938" s="48"/>
      <c r="AK938" s="48"/>
      <c r="AL938" s="141"/>
      <c r="AM938" s="85"/>
      <c r="AN938" s="85"/>
      <c r="AO938" s="85"/>
      <c r="AP938" s="131"/>
      <c r="AQ938" s="120"/>
    </row>
    <row r="939" spans="18:43">
      <c r="R939" s="91"/>
      <c r="S939" s="110"/>
      <c r="T939" s="110"/>
      <c r="U939" s="91"/>
      <c r="V939" s="91"/>
      <c r="W939" s="91"/>
      <c r="X939" s="91"/>
      <c r="Y939" s="91"/>
      <c r="Z939" s="91"/>
      <c r="AA939" s="91"/>
      <c r="AB939" s="91"/>
      <c r="AC939" s="91"/>
      <c r="AD939" s="91"/>
      <c r="AE939" s="91"/>
      <c r="AF939" s="91"/>
      <c r="AG939" s="91"/>
      <c r="AH939" s="91"/>
      <c r="AI939" s="14"/>
      <c r="AJ939" s="48"/>
      <c r="AK939" s="48"/>
      <c r="AL939" s="141"/>
      <c r="AM939" s="85"/>
      <c r="AN939" s="85"/>
      <c r="AO939" s="85"/>
      <c r="AP939" s="131"/>
      <c r="AQ939" s="120"/>
    </row>
    <row r="940" spans="18:43">
      <c r="R940" s="91"/>
      <c r="S940" s="110"/>
      <c r="T940" s="110"/>
      <c r="U940" s="91"/>
      <c r="V940" s="91"/>
      <c r="W940" s="91"/>
      <c r="X940" s="91"/>
      <c r="Y940" s="91"/>
      <c r="Z940" s="91"/>
      <c r="AA940" s="91"/>
      <c r="AB940" s="91"/>
      <c r="AC940" s="91"/>
      <c r="AD940" s="91"/>
      <c r="AE940" s="91"/>
      <c r="AF940" s="91"/>
      <c r="AG940" s="91"/>
      <c r="AH940" s="91"/>
      <c r="AI940" s="14"/>
      <c r="AJ940" s="48"/>
      <c r="AK940" s="48"/>
      <c r="AL940" s="141"/>
      <c r="AM940" s="85"/>
      <c r="AN940" s="85"/>
      <c r="AO940" s="85"/>
      <c r="AP940" s="131"/>
      <c r="AQ940" s="120"/>
    </row>
    <row r="941" spans="18:43">
      <c r="R941" s="91"/>
      <c r="S941" s="110"/>
      <c r="T941" s="110"/>
      <c r="U941" s="91"/>
      <c r="V941" s="91"/>
      <c r="W941" s="91"/>
      <c r="X941" s="91"/>
      <c r="Y941" s="91"/>
      <c r="Z941" s="91"/>
      <c r="AA941" s="91"/>
      <c r="AB941" s="91"/>
      <c r="AC941" s="91"/>
      <c r="AD941" s="91"/>
      <c r="AE941" s="91"/>
      <c r="AF941" s="91"/>
      <c r="AG941" s="91"/>
      <c r="AH941" s="91"/>
      <c r="AI941" s="14"/>
      <c r="AJ941" s="48"/>
      <c r="AK941" s="48"/>
      <c r="AL941" s="141"/>
      <c r="AM941" s="85"/>
      <c r="AN941" s="85"/>
      <c r="AO941" s="85"/>
      <c r="AP941" s="131"/>
      <c r="AQ941" s="120"/>
    </row>
    <row r="942" spans="18:43">
      <c r="R942" s="91"/>
      <c r="S942" s="110"/>
      <c r="T942" s="110"/>
      <c r="U942" s="91"/>
      <c r="V942" s="91"/>
      <c r="W942" s="91"/>
      <c r="X942" s="91"/>
      <c r="Y942" s="91"/>
      <c r="Z942" s="91"/>
      <c r="AA942" s="91"/>
      <c r="AB942" s="91"/>
      <c r="AC942" s="91"/>
      <c r="AD942" s="91"/>
      <c r="AE942" s="91"/>
      <c r="AF942" s="91"/>
      <c r="AG942" s="91"/>
      <c r="AH942" s="91"/>
      <c r="AI942" s="14"/>
      <c r="AJ942" s="48"/>
      <c r="AK942" s="48"/>
      <c r="AL942" s="141"/>
      <c r="AM942" s="85"/>
      <c r="AN942" s="85"/>
      <c r="AO942" s="85"/>
      <c r="AP942" s="131"/>
      <c r="AQ942" s="120"/>
    </row>
    <row r="943" spans="18:43">
      <c r="R943" s="91"/>
      <c r="S943" s="110"/>
      <c r="T943" s="110"/>
      <c r="U943" s="91"/>
      <c r="V943" s="91"/>
      <c r="W943" s="91"/>
      <c r="X943" s="91"/>
      <c r="Y943" s="91"/>
      <c r="Z943" s="91"/>
      <c r="AA943" s="91"/>
      <c r="AB943" s="91"/>
      <c r="AC943" s="91"/>
      <c r="AD943" s="91"/>
      <c r="AE943" s="91"/>
      <c r="AF943" s="91"/>
      <c r="AG943" s="91"/>
      <c r="AH943" s="91"/>
      <c r="AI943" s="14"/>
      <c r="AJ943" s="48"/>
      <c r="AK943" s="48"/>
      <c r="AL943" s="141"/>
      <c r="AM943" s="85"/>
      <c r="AN943" s="85"/>
      <c r="AO943" s="85"/>
      <c r="AP943" s="131"/>
      <c r="AQ943" s="120"/>
    </row>
    <row r="944" spans="18:43">
      <c r="R944" s="91"/>
      <c r="S944" s="110"/>
      <c r="T944" s="110"/>
      <c r="U944" s="91"/>
      <c r="V944" s="91"/>
      <c r="W944" s="91"/>
      <c r="X944" s="91"/>
      <c r="Y944" s="91"/>
      <c r="Z944" s="91"/>
      <c r="AA944" s="91"/>
      <c r="AB944" s="91"/>
      <c r="AC944" s="91"/>
      <c r="AD944" s="91"/>
      <c r="AE944" s="91"/>
      <c r="AF944" s="91"/>
      <c r="AG944" s="91"/>
      <c r="AH944" s="91"/>
      <c r="AI944" s="14"/>
      <c r="AJ944" s="48"/>
      <c r="AK944" s="48"/>
      <c r="AL944" s="141"/>
      <c r="AM944" s="85"/>
      <c r="AN944" s="85"/>
      <c r="AO944" s="85"/>
      <c r="AP944" s="131"/>
      <c r="AQ944" s="120"/>
    </row>
    <row r="945" spans="18:43">
      <c r="R945" s="91"/>
      <c r="S945" s="110"/>
      <c r="T945" s="110"/>
      <c r="U945" s="91"/>
      <c r="V945" s="91"/>
      <c r="W945" s="91"/>
      <c r="X945" s="91"/>
      <c r="Y945" s="91"/>
      <c r="Z945" s="91"/>
      <c r="AA945" s="91"/>
      <c r="AB945" s="91"/>
      <c r="AC945" s="91"/>
      <c r="AD945" s="91"/>
      <c r="AE945" s="91"/>
      <c r="AF945" s="91"/>
      <c r="AG945" s="91"/>
      <c r="AH945" s="91"/>
      <c r="AI945" s="14"/>
      <c r="AJ945" s="48"/>
      <c r="AK945" s="48"/>
      <c r="AL945" s="141"/>
      <c r="AM945" s="85"/>
      <c r="AN945" s="85"/>
      <c r="AO945" s="85"/>
      <c r="AP945" s="131"/>
      <c r="AQ945" s="120"/>
    </row>
    <row r="946" spans="18:43">
      <c r="R946" s="91"/>
      <c r="S946" s="110"/>
      <c r="T946" s="110"/>
      <c r="U946" s="91"/>
      <c r="V946" s="91"/>
      <c r="W946" s="91"/>
      <c r="X946" s="91"/>
      <c r="Y946" s="91"/>
      <c r="Z946" s="91"/>
      <c r="AA946" s="91"/>
      <c r="AB946" s="91"/>
      <c r="AC946" s="91"/>
      <c r="AD946" s="91"/>
      <c r="AE946" s="91"/>
      <c r="AF946" s="91"/>
      <c r="AG946" s="91"/>
      <c r="AH946" s="91"/>
      <c r="AI946" s="14"/>
      <c r="AJ946" s="48"/>
      <c r="AK946" s="48"/>
      <c r="AL946" s="141"/>
      <c r="AM946" s="85"/>
      <c r="AN946" s="85"/>
      <c r="AO946" s="85"/>
      <c r="AP946" s="131"/>
      <c r="AQ946" s="120"/>
    </row>
    <row r="947" spans="18:43">
      <c r="R947" s="91"/>
      <c r="S947" s="110"/>
      <c r="T947" s="110"/>
      <c r="U947" s="91"/>
      <c r="V947" s="91"/>
      <c r="W947" s="91"/>
      <c r="X947" s="91"/>
      <c r="Y947" s="91"/>
      <c r="Z947" s="91"/>
      <c r="AA947" s="91"/>
      <c r="AB947" s="91"/>
      <c r="AC947" s="91"/>
      <c r="AD947" s="91"/>
      <c r="AE947" s="91"/>
      <c r="AF947" s="91"/>
      <c r="AG947" s="91"/>
      <c r="AH947" s="91"/>
      <c r="AI947" s="14"/>
      <c r="AJ947" s="48"/>
      <c r="AK947" s="48"/>
      <c r="AL947" s="141"/>
      <c r="AM947" s="85"/>
      <c r="AN947" s="85"/>
      <c r="AO947" s="85"/>
      <c r="AP947" s="131"/>
      <c r="AQ947" s="120"/>
    </row>
    <row r="948" spans="18:43">
      <c r="R948" s="91"/>
      <c r="S948" s="110"/>
      <c r="T948" s="110"/>
      <c r="U948" s="91"/>
      <c r="V948" s="91"/>
      <c r="W948" s="91"/>
      <c r="X948" s="91"/>
      <c r="Y948" s="91"/>
      <c r="Z948" s="91"/>
      <c r="AA948" s="91"/>
      <c r="AB948" s="91"/>
      <c r="AC948" s="91"/>
      <c r="AD948" s="91"/>
      <c r="AE948" s="91"/>
      <c r="AF948" s="91"/>
      <c r="AG948" s="91"/>
      <c r="AH948" s="91"/>
      <c r="AI948" s="14"/>
      <c r="AJ948" s="48"/>
      <c r="AK948" s="48"/>
      <c r="AL948" s="141"/>
      <c r="AM948" s="85"/>
      <c r="AN948" s="85"/>
      <c r="AO948" s="85"/>
      <c r="AP948" s="131"/>
      <c r="AQ948" s="120"/>
    </row>
    <row r="949" spans="18:43">
      <c r="R949" s="91"/>
      <c r="S949" s="110"/>
      <c r="T949" s="110"/>
      <c r="U949" s="91"/>
      <c r="V949" s="91"/>
      <c r="W949" s="91"/>
      <c r="X949" s="91"/>
      <c r="Y949" s="91"/>
      <c r="Z949" s="91"/>
      <c r="AA949" s="91"/>
      <c r="AB949" s="91"/>
      <c r="AC949" s="91"/>
      <c r="AD949" s="91"/>
      <c r="AE949" s="91"/>
      <c r="AF949" s="91"/>
      <c r="AG949" s="91"/>
      <c r="AH949" s="91"/>
      <c r="AI949" s="14"/>
      <c r="AJ949" s="48"/>
      <c r="AK949" s="48"/>
      <c r="AL949" s="141"/>
      <c r="AM949" s="85"/>
      <c r="AN949" s="85"/>
      <c r="AO949" s="85"/>
      <c r="AP949" s="131"/>
      <c r="AQ949" s="120"/>
    </row>
    <row r="950" spans="18:43">
      <c r="R950" s="91"/>
      <c r="S950" s="110"/>
      <c r="T950" s="110"/>
      <c r="U950" s="91"/>
      <c r="V950" s="91"/>
      <c r="W950" s="91"/>
      <c r="X950" s="91"/>
      <c r="Y950" s="91"/>
      <c r="Z950" s="91"/>
      <c r="AA950" s="91"/>
      <c r="AB950" s="91"/>
      <c r="AC950" s="91"/>
      <c r="AD950" s="91"/>
      <c r="AE950" s="91"/>
      <c r="AF950" s="91"/>
      <c r="AG950" s="91"/>
      <c r="AH950" s="91"/>
      <c r="AI950" s="14"/>
      <c r="AJ950" s="48"/>
      <c r="AK950" s="48"/>
      <c r="AL950" s="141"/>
      <c r="AM950" s="85"/>
      <c r="AN950" s="85"/>
      <c r="AO950" s="85"/>
      <c r="AP950" s="131"/>
      <c r="AQ950" s="120"/>
    </row>
    <row r="951" spans="18:43">
      <c r="R951" s="91"/>
      <c r="S951" s="110"/>
      <c r="T951" s="110"/>
      <c r="U951" s="91"/>
      <c r="V951" s="91"/>
      <c r="W951" s="91"/>
      <c r="X951" s="91"/>
      <c r="Y951" s="91"/>
      <c r="Z951" s="91"/>
      <c r="AA951" s="91"/>
      <c r="AB951" s="91"/>
      <c r="AC951" s="91"/>
      <c r="AD951" s="91"/>
      <c r="AE951" s="91"/>
      <c r="AF951" s="91"/>
      <c r="AG951" s="91"/>
      <c r="AH951" s="91"/>
      <c r="AI951" s="14"/>
      <c r="AJ951" s="48"/>
      <c r="AK951" s="48"/>
      <c r="AL951" s="141"/>
      <c r="AM951" s="85"/>
      <c r="AN951" s="85"/>
      <c r="AO951" s="85"/>
      <c r="AP951" s="131"/>
      <c r="AQ951" s="120"/>
    </row>
    <row r="952" spans="18:43">
      <c r="R952" s="91"/>
      <c r="S952" s="110"/>
      <c r="T952" s="110"/>
      <c r="U952" s="91"/>
      <c r="V952" s="91"/>
      <c r="W952" s="91"/>
      <c r="X952" s="91"/>
      <c r="Y952" s="91"/>
      <c r="Z952" s="91"/>
      <c r="AA952" s="91"/>
      <c r="AB952" s="91"/>
      <c r="AC952" s="91"/>
      <c r="AD952" s="91"/>
      <c r="AE952" s="91"/>
      <c r="AF952" s="91"/>
      <c r="AG952" s="91"/>
      <c r="AH952" s="91"/>
      <c r="AI952" s="14"/>
      <c r="AJ952" s="48"/>
      <c r="AK952" s="48"/>
      <c r="AL952" s="141"/>
      <c r="AM952" s="85"/>
      <c r="AN952" s="85"/>
      <c r="AO952" s="85"/>
      <c r="AP952" s="131"/>
      <c r="AQ952" s="120"/>
    </row>
    <row r="953" spans="18:43">
      <c r="R953" s="91"/>
      <c r="S953" s="110"/>
      <c r="T953" s="110"/>
      <c r="U953" s="91"/>
      <c r="V953" s="91"/>
      <c r="W953" s="91"/>
      <c r="X953" s="91"/>
      <c r="Y953" s="91"/>
      <c r="Z953" s="91"/>
      <c r="AA953" s="91"/>
      <c r="AB953" s="91"/>
      <c r="AC953" s="91"/>
      <c r="AD953" s="91"/>
      <c r="AE953" s="91"/>
      <c r="AF953" s="91"/>
      <c r="AG953" s="91"/>
      <c r="AH953" s="91"/>
      <c r="AI953" s="14"/>
      <c r="AJ953" s="48"/>
      <c r="AK953" s="48"/>
      <c r="AL953" s="141"/>
      <c r="AM953" s="85"/>
      <c r="AN953" s="85"/>
      <c r="AO953" s="85"/>
      <c r="AP953" s="131"/>
      <c r="AQ953" s="120"/>
    </row>
    <row r="954" spans="18:43">
      <c r="R954" s="91"/>
      <c r="S954" s="110"/>
      <c r="T954" s="110"/>
      <c r="U954" s="91"/>
      <c r="V954" s="91"/>
      <c r="W954" s="91"/>
      <c r="X954" s="91"/>
      <c r="Y954" s="91"/>
      <c r="Z954" s="91"/>
      <c r="AA954" s="91"/>
      <c r="AB954" s="91"/>
      <c r="AC954" s="91"/>
      <c r="AD954" s="91"/>
      <c r="AE954" s="91"/>
      <c r="AF954" s="91"/>
      <c r="AG954" s="91"/>
      <c r="AH954" s="91"/>
      <c r="AI954" s="14"/>
      <c r="AJ954" s="48"/>
      <c r="AK954" s="48"/>
      <c r="AL954" s="141"/>
      <c r="AM954" s="85"/>
      <c r="AN954" s="85"/>
      <c r="AO954" s="85"/>
      <c r="AP954" s="131"/>
      <c r="AQ954" s="120"/>
    </row>
    <row r="955" spans="18:43">
      <c r="R955" s="91"/>
      <c r="S955" s="110"/>
      <c r="T955" s="110"/>
      <c r="U955" s="91"/>
      <c r="V955" s="91"/>
      <c r="W955" s="91"/>
      <c r="X955" s="91"/>
      <c r="Y955" s="91"/>
      <c r="Z955" s="91"/>
      <c r="AA955" s="91"/>
      <c r="AB955" s="91"/>
      <c r="AC955" s="91"/>
      <c r="AD955" s="91"/>
      <c r="AE955" s="91"/>
      <c r="AF955" s="91"/>
      <c r="AG955" s="91"/>
      <c r="AH955" s="91"/>
      <c r="AI955" s="14"/>
      <c r="AJ955" s="48"/>
      <c r="AK955" s="48"/>
      <c r="AL955" s="141"/>
      <c r="AM955" s="85"/>
      <c r="AN955" s="85"/>
      <c r="AO955" s="85"/>
      <c r="AP955" s="131"/>
      <c r="AQ955" s="120"/>
    </row>
    <row r="956" spans="18:43">
      <c r="R956" s="91"/>
      <c r="S956" s="110"/>
      <c r="T956" s="110"/>
      <c r="U956" s="91"/>
      <c r="V956" s="91"/>
      <c r="W956" s="91"/>
      <c r="X956" s="91"/>
      <c r="Y956" s="91"/>
      <c r="Z956" s="91"/>
      <c r="AA956" s="91"/>
      <c r="AB956" s="91"/>
      <c r="AC956" s="91"/>
      <c r="AD956" s="91"/>
      <c r="AE956" s="91"/>
      <c r="AF956" s="91"/>
      <c r="AG956" s="91"/>
      <c r="AH956" s="91"/>
      <c r="AI956" s="14"/>
      <c r="AJ956" s="48"/>
      <c r="AK956" s="48"/>
      <c r="AL956" s="141"/>
      <c r="AM956" s="85"/>
      <c r="AN956" s="85"/>
      <c r="AO956" s="85"/>
      <c r="AP956" s="131"/>
      <c r="AQ956" s="120"/>
    </row>
    <row r="957" spans="18:43">
      <c r="R957" s="91"/>
      <c r="S957" s="110"/>
      <c r="T957" s="110"/>
      <c r="U957" s="91"/>
      <c r="V957" s="91"/>
      <c r="W957" s="91"/>
      <c r="X957" s="91"/>
      <c r="Y957" s="91"/>
      <c r="Z957" s="91"/>
      <c r="AA957" s="91"/>
      <c r="AB957" s="91"/>
      <c r="AC957" s="91"/>
      <c r="AD957" s="91"/>
      <c r="AE957" s="91"/>
      <c r="AF957" s="91"/>
      <c r="AG957" s="91"/>
      <c r="AH957" s="91"/>
      <c r="AI957" s="14"/>
      <c r="AJ957" s="48"/>
      <c r="AK957" s="48"/>
      <c r="AL957" s="141"/>
      <c r="AM957" s="85"/>
      <c r="AN957" s="85"/>
      <c r="AO957" s="85"/>
      <c r="AP957" s="131"/>
      <c r="AQ957" s="120"/>
    </row>
    <row r="958" spans="18:43">
      <c r="R958" s="91"/>
      <c r="S958" s="110"/>
      <c r="T958" s="110"/>
      <c r="U958" s="91"/>
      <c r="V958" s="91"/>
      <c r="W958" s="91"/>
      <c r="X958" s="91"/>
      <c r="Y958" s="91"/>
      <c r="Z958" s="91"/>
      <c r="AA958" s="91"/>
      <c r="AB958" s="91"/>
      <c r="AC958" s="91"/>
      <c r="AD958" s="91"/>
      <c r="AE958" s="91"/>
      <c r="AF958" s="91"/>
      <c r="AG958" s="91"/>
      <c r="AH958" s="91"/>
      <c r="AI958" s="14"/>
      <c r="AJ958" s="48"/>
      <c r="AK958" s="48"/>
      <c r="AL958" s="141"/>
      <c r="AM958" s="85"/>
      <c r="AN958" s="85"/>
      <c r="AO958" s="85"/>
      <c r="AP958" s="131"/>
      <c r="AQ958" s="120"/>
    </row>
    <row r="959" spans="18:43">
      <c r="R959" s="91"/>
      <c r="S959" s="110"/>
      <c r="T959" s="110"/>
      <c r="U959" s="91"/>
      <c r="V959" s="91"/>
      <c r="W959" s="91"/>
      <c r="X959" s="91"/>
      <c r="Y959" s="91"/>
      <c r="Z959" s="91"/>
      <c r="AA959" s="91"/>
      <c r="AB959" s="91"/>
      <c r="AC959" s="91"/>
      <c r="AD959" s="91"/>
      <c r="AE959" s="91"/>
      <c r="AF959" s="91"/>
      <c r="AG959" s="91"/>
      <c r="AH959" s="91"/>
      <c r="AI959" s="14"/>
      <c r="AJ959" s="48"/>
      <c r="AK959" s="48"/>
      <c r="AL959" s="141"/>
      <c r="AM959" s="85"/>
      <c r="AN959" s="85"/>
      <c r="AO959" s="85"/>
      <c r="AP959" s="131"/>
      <c r="AQ959" s="120"/>
    </row>
    <row r="960" spans="18:43">
      <c r="R960" s="91"/>
      <c r="S960" s="110"/>
      <c r="T960" s="110"/>
      <c r="U960" s="91"/>
      <c r="V960" s="91"/>
      <c r="W960" s="91"/>
      <c r="X960" s="91"/>
      <c r="Y960" s="91"/>
      <c r="Z960" s="91"/>
      <c r="AA960" s="91"/>
      <c r="AB960" s="91"/>
      <c r="AC960" s="91"/>
      <c r="AD960" s="91"/>
      <c r="AE960" s="91"/>
      <c r="AF960" s="91"/>
      <c r="AG960" s="91"/>
      <c r="AH960" s="91"/>
      <c r="AI960" s="14"/>
      <c r="AJ960" s="48"/>
      <c r="AK960" s="48"/>
      <c r="AL960" s="141"/>
      <c r="AM960" s="85"/>
      <c r="AN960" s="85"/>
      <c r="AO960" s="85"/>
      <c r="AP960" s="131"/>
      <c r="AQ960" s="120"/>
    </row>
    <row r="961" spans="18:43">
      <c r="R961" s="91"/>
      <c r="S961" s="110"/>
      <c r="T961" s="110"/>
      <c r="U961" s="91"/>
      <c r="V961" s="91"/>
      <c r="W961" s="91"/>
      <c r="X961" s="91"/>
      <c r="Y961" s="91"/>
      <c r="Z961" s="91"/>
      <c r="AA961" s="91"/>
      <c r="AB961" s="91"/>
      <c r="AC961" s="91"/>
      <c r="AD961" s="91"/>
      <c r="AE961" s="91"/>
      <c r="AF961" s="91"/>
      <c r="AG961" s="91"/>
      <c r="AH961" s="91"/>
      <c r="AI961" s="14"/>
      <c r="AJ961" s="48"/>
      <c r="AK961" s="48"/>
      <c r="AL961" s="141"/>
      <c r="AM961" s="85"/>
      <c r="AN961" s="85"/>
      <c r="AO961" s="85"/>
      <c r="AP961" s="131"/>
      <c r="AQ961" s="120"/>
    </row>
    <row r="962" spans="18:43">
      <c r="R962" s="91"/>
      <c r="S962" s="110"/>
      <c r="T962" s="110"/>
      <c r="U962" s="91"/>
      <c r="V962" s="91"/>
      <c r="W962" s="91"/>
      <c r="X962" s="91"/>
      <c r="Y962" s="91"/>
      <c r="Z962" s="91"/>
      <c r="AA962" s="91"/>
      <c r="AB962" s="91"/>
      <c r="AC962" s="91"/>
      <c r="AD962" s="91"/>
      <c r="AE962" s="91"/>
      <c r="AF962" s="91"/>
      <c r="AG962" s="91"/>
      <c r="AH962" s="91"/>
      <c r="AI962" s="14"/>
      <c r="AJ962" s="48"/>
      <c r="AK962" s="48"/>
      <c r="AL962" s="141"/>
      <c r="AM962" s="85"/>
      <c r="AN962" s="85"/>
      <c r="AO962" s="85"/>
      <c r="AP962" s="131"/>
      <c r="AQ962" s="120"/>
    </row>
    <row r="963" spans="18:43">
      <c r="R963" s="91"/>
      <c r="S963" s="110"/>
      <c r="T963" s="110"/>
      <c r="U963" s="91"/>
      <c r="V963" s="91"/>
      <c r="W963" s="91"/>
      <c r="X963" s="91"/>
      <c r="Y963" s="91"/>
      <c r="Z963" s="91"/>
      <c r="AA963" s="91"/>
      <c r="AB963" s="91"/>
      <c r="AC963" s="91"/>
      <c r="AD963" s="91"/>
      <c r="AE963" s="91"/>
      <c r="AF963" s="91"/>
      <c r="AG963" s="91"/>
      <c r="AH963" s="91"/>
      <c r="AI963" s="14"/>
      <c r="AJ963" s="48"/>
      <c r="AK963" s="48"/>
      <c r="AL963" s="141"/>
      <c r="AM963" s="85"/>
      <c r="AN963" s="85"/>
      <c r="AO963" s="85"/>
      <c r="AP963" s="131"/>
      <c r="AQ963" s="120"/>
    </row>
    <row r="964" spans="18:43">
      <c r="R964" s="91"/>
      <c r="S964" s="110"/>
      <c r="T964" s="110"/>
      <c r="U964" s="91"/>
      <c r="V964" s="91"/>
      <c r="W964" s="91"/>
      <c r="X964" s="91"/>
      <c r="Y964" s="91"/>
      <c r="Z964" s="91"/>
      <c r="AA964" s="91"/>
      <c r="AB964" s="91"/>
      <c r="AC964" s="91"/>
      <c r="AD964" s="91"/>
      <c r="AE964" s="91"/>
      <c r="AF964" s="91"/>
      <c r="AG964" s="91"/>
      <c r="AH964" s="91"/>
      <c r="AI964" s="14"/>
      <c r="AJ964" s="48"/>
      <c r="AK964" s="48"/>
      <c r="AL964" s="141"/>
      <c r="AM964" s="85"/>
      <c r="AN964" s="85"/>
      <c r="AO964" s="85"/>
      <c r="AP964" s="131"/>
      <c r="AQ964" s="120"/>
    </row>
    <row r="965" spans="18:43">
      <c r="R965" s="91"/>
      <c r="S965" s="110"/>
      <c r="T965" s="110"/>
      <c r="U965" s="91"/>
      <c r="V965" s="91"/>
      <c r="W965" s="91"/>
      <c r="X965" s="91"/>
      <c r="Y965" s="91"/>
      <c r="Z965" s="91"/>
      <c r="AA965" s="91"/>
      <c r="AB965" s="91"/>
      <c r="AC965" s="91"/>
      <c r="AD965" s="91"/>
      <c r="AE965" s="91"/>
      <c r="AF965" s="91"/>
      <c r="AG965" s="91"/>
      <c r="AH965" s="91"/>
      <c r="AI965" s="14"/>
      <c r="AJ965" s="48"/>
      <c r="AK965" s="48"/>
      <c r="AL965" s="141"/>
      <c r="AM965" s="85"/>
      <c r="AN965" s="85"/>
      <c r="AO965" s="85"/>
      <c r="AP965" s="131"/>
      <c r="AQ965" s="120"/>
    </row>
    <row r="966" spans="18:43">
      <c r="R966" s="91"/>
      <c r="S966" s="110"/>
      <c r="T966" s="110"/>
      <c r="U966" s="91"/>
      <c r="V966" s="91"/>
      <c r="W966" s="91"/>
      <c r="X966" s="91"/>
      <c r="Y966" s="91"/>
      <c r="Z966" s="91"/>
      <c r="AA966" s="91"/>
      <c r="AB966" s="91"/>
      <c r="AC966" s="91"/>
      <c r="AD966" s="91"/>
      <c r="AE966" s="91"/>
      <c r="AF966" s="91"/>
      <c r="AG966" s="91"/>
      <c r="AH966" s="91"/>
      <c r="AI966" s="14"/>
      <c r="AJ966" s="48"/>
      <c r="AK966" s="48"/>
      <c r="AL966" s="141"/>
      <c r="AM966" s="85"/>
      <c r="AN966" s="85"/>
      <c r="AO966" s="85"/>
      <c r="AP966" s="131"/>
      <c r="AQ966" s="120"/>
    </row>
    <row r="967" spans="18:43">
      <c r="R967" s="91"/>
      <c r="S967" s="110"/>
      <c r="T967" s="110"/>
      <c r="U967" s="91"/>
      <c r="V967" s="91"/>
      <c r="W967" s="91"/>
      <c r="X967" s="91"/>
      <c r="Y967" s="91"/>
      <c r="Z967" s="91"/>
      <c r="AA967" s="91"/>
      <c r="AB967" s="91"/>
      <c r="AC967" s="91"/>
      <c r="AD967" s="91"/>
      <c r="AE967" s="91"/>
      <c r="AF967" s="91"/>
      <c r="AG967" s="91"/>
      <c r="AH967" s="91"/>
      <c r="AI967" s="14"/>
      <c r="AJ967" s="48"/>
      <c r="AK967" s="48"/>
      <c r="AL967" s="141"/>
      <c r="AM967" s="85"/>
      <c r="AN967" s="85"/>
      <c r="AO967" s="85"/>
      <c r="AP967" s="131"/>
      <c r="AQ967" s="120"/>
    </row>
    <row r="968" spans="18:43">
      <c r="R968" s="91"/>
      <c r="S968" s="110"/>
      <c r="T968" s="110"/>
      <c r="U968" s="91"/>
      <c r="V968" s="91"/>
      <c r="W968" s="91"/>
      <c r="X968" s="91"/>
      <c r="Y968" s="91"/>
      <c r="Z968" s="91"/>
      <c r="AA968" s="91"/>
      <c r="AB968" s="91"/>
      <c r="AC968" s="91"/>
      <c r="AD968" s="91"/>
      <c r="AE968" s="91"/>
      <c r="AF968" s="91"/>
      <c r="AG968" s="91"/>
      <c r="AH968" s="91"/>
      <c r="AI968" s="14"/>
      <c r="AJ968" s="48"/>
      <c r="AK968" s="48"/>
      <c r="AL968" s="141"/>
      <c r="AM968" s="85"/>
      <c r="AN968" s="85"/>
      <c r="AO968" s="85"/>
      <c r="AP968" s="131"/>
      <c r="AQ968" s="120"/>
    </row>
    <row r="969" spans="18:43">
      <c r="R969" s="91"/>
      <c r="S969" s="110"/>
      <c r="T969" s="110"/>
      <c r="U969" s="91"/>
      <c r="V969" s="91"/>
      <c r="W969" s="91"/>
      <c r="X969" s="91"/>
      <c r="Y969" s="91"/>
      <c r="Z969" s="91"/>
      <c r="AA969" s="91"/>
      <c r="AB969" s="91"/>
      <c r="AC969" s="91"/>
      <c r="AD969" s="91"/>
      <c r="AE969" s="91"/>
      <c r="AF969" s="91"/>
      <c r="AG969" s="91"/>
      <c r="AH969" s="91"/>
      <c r="AI969" s="14"/>
      <c r="AJ969" s="48"/>
      <c r="AK969" s="48"/>
      <c r="AL969" s="141"/>
      <c r="AM969" s="85"/>
      <c r="AN969" s="85"/>
      <c r="AO969" s="85"/>
      <c r="AP969" s="131"/>
      <c r="AQ969" s="120"/>
    </row>
    <row r="970" spans="18:43">
      <c r="R970" s="91"/>
      <c r="S970" s="110"/>
      <c r="T970" s="110"/>
      <c r="U970" s="91"/>
      <c r="V970" s="91"/>
      <c r="W970" s="91"/>
      <c r="X970" s="91"/>
      <c r="Y970" s="91"/>
      <c r="Z970" s="91"/>
      <c r="AA970" s="91"/>
      <c r="AB970" s="91"/>
      <c r="AC970" s="91"/>
      <c r="AD970" s="91"/>
      <c r="AE970" s="91"/>
      <c r="AF970" s="91"/>
      <c r="AG970" s="91"/>
      <c r="AH970" s="91"/>
      <c r="AI970" s="14"/>
      <c r="AJ970" s="48"/>
      <c r="AK970" s="48"/>
      <c r="AL970" s="141"/>
      <c r="AM970" s="85"/>
      <c r="AN970" s="85"/>
      <c r="AO970" s="85"/>
      <c r="AP970" s="131"/>
      <c r="AQ970" s="120"/>
    </row>
    <row r="971" spans="18:43">
      <c r="R971" s="91"/>
      <c r="S971" s="110"/>
      <c r="T971" s="110"/>
      <c r="U971" s="91"/>
      <c r="V971" s="91"/>
      <c r="W971" s="91"/>
      <c r="X971" s="91"/>
      <c r="Y971" s="91"/>
      <c r="Z971" s="91"/>
      <c r="AA971" s="91"/>
      <c r="AB971" s="91"/>
      <c r="AC971" s="91"/>
      <c r="AD971" s="91"/>
      <c r="AE971" s="91"/>
      <c r="AF971" s="91"/>
      <c r="AG971" s="91"/>
      <c r="AH971" s="91"/>
      <c r="AI971" s="14"/>
      <c r="AJ971" s="48"/>
      <c r="AK971" s="48"/>
      <c r="AL971" s="141"/>
      <c r="AM971" s="85"/>
      <c r="AN971" s="85"/>
      <c r="AO971" s="85"/>
      <c r="AP971" s="131"/>
      <c r="AQ971" s="120"/>
    </row>
    <row r="972" spans="18:43">
      <c r="R972" s="91"/>
      <c r="S972" s="110"/>
      <c r="T972" s="110"/>
      <c r="U972" s="91"/>
      <c r="V972" s="91"/>
      <c r="W972" s="91"/>
      <c r="X972" s="91"/>
      <c r="Y972" s="91"/>
      <c r="Z972" s="91"/>
      <c r="AA972" s="91"/>
      <c r="AB972" s="91"/>
      <c r="AC972" s="91"/>
      <c r="AD972" s="91"/>
      <c r="AE972" s="91"/>
      <c r="AF972" s="91"/>
      <c r="AG972" s="91"/>
      <c r="AH972" s="91"/>
      <c r="AI972" s="14"/>
      <c r="AJ972" s="48"/>
      <c r="AK972" s="48"/>
      <c r="AL972" s="141"/>
      <c r="AM972" s="85"/>
      <c r="AN972" s="85"/>
      <c r="AO972" s="85"/>
      <c r="AP972" s="131"/>
      <c r="AQ972" s="120"/>
    </row>
    <row r="973" spans="18:43">
      <c r="R973" s="91"/>
      <c r="S973" s="110"/>
      <c r="T973" s="110"/>
      <c r="U973" s="91"/>
      <c r="V973" s="91"/>
      <c r="W973" s="91"/>
      <c r="X973" s="91"/>
      <c r="Y973" s="91"/>
      <c r="Z973" s="91"/>
      <c r="AA973" s="91"/>
      <c r="AB973" s="91"/>
      <c r="AC973" s="91"/>
      <c r="AD973" s="91"/>
      <c r="AE973" s="91"/>
      <c r="AF973" s="91"/>
      <c r="AG973" s="91"/>
      <c r="AH973" s="91"/>
      <c r="AI973" s="14"/>
      <c r="AJ973" s="48"/>
      <c r="AK973" s="48"/>
      <c r="AL973" s="141"/>
      <c r="AM973" s="85"/>
      <c r="AN973" s="85"/>
      <c r="AO973" s="85"/>
      <c r="AP973" s="131"/>
      <c r="AQ973" s="120"/>
    </row>
    <row r="974" spans="18:43">
      <c r="R974" s="91"/>
      <c r="S974" s="110"/>
      <c r="T974" s="110"/>
      <c r="U974" s="91"/>
      <c r="V974" s="91"/>
      <c r="W974" s="91"/>
      <c r="X974" s="91"/>
      <c r="Y974" s="91"/>
      <c r="Z974" s="91"/>
      <c r="AA974" s="91"/>
      <c r="AB974" s="91"/>
      <c r="AC974" s="91"/>
      <c r="AD974" s="91"/>
      <c r="AE974" s="91"/>
      <c r="AF974" s="91"/>
      <c r="AG974" s="91"/>
      <c r="AH974" s="91"/>
      <c r="AI974" s="14"/>
      <c r="AJ974" s="48"/>
      <c r="AK974" s="48"/>
      <c r="AL974" s="141"/>
      <c r="AM974" s="85"/>
      <c r="AN974" s="85"/>
      <c r="AO974" s="85"/>
      <c r="AP974" s="131"/>
      <c r="AQ974" s="120"/>
    </row>
    <row r="975" spans="18:43">
      <c r="R975" s="91"/>
      <c r="S975" s="110"/>
      <c r="T975" s="110"/>
      <c r="U975" s="91"/>
      <c r="V975" s="91"/>
      <c r="W975" s="91"/>
      <c r="X975" s="91"/>
      <c r="Y975" s="91"/>
      <c r="Z975" s="91"/>
      <c r="AA975" s="91"/>
      <c r="AB975" s="91"/>
      <c r="AC975" s="91"/>
      <c r="AD975" s="91"/>
      <c r="AE975" s="91"/>
      <c r="AF975" s="91"/>
      <c r="AG975" s="91"/>
      <c r="AH975" s="91"/>
      <c r="AI975" s="14"/>
      <c r="AJ975" s="48"/>
      <c r="AK975" s="48"/>
      <c r="AL975" s="141"/>
      <c r="AM975" s="85"/>
      <c r="AN975" s="85"/>
      <c r="AO975" s="85"/>
      <c r="AP975" s="131"/>
      <c r="AQ975" s="120"/>
    </row>
    <row r="976" spans="18:43">
      <c r="R976" s="91"/>
      <c r="S976" s="110"/>
      <c r="T976" s="110"/>
      <c r="U976" s="91"/>
      <c r="V976" s="91"/>
      <c r="W976" s="91"/>
      <c r="X976" s="91"/>
      <c r="Y976" s="91"/>
      <c r="Z976" s="91"/>
      <c r="AA976" s="91"/>
      <c r="AB976" s="91"/>
      <c r="AC976" s="91"/>
      <c r="AD976" s="91"/>
      <c r="AE976" s="91"/>
      <c r="AF976" s="91"/>
      <c r="AG976" s="91"/>
      <c r="AH976" s="91"/>
      <c r="AI976" s="14"/>
      <c r="AJ976" s="48"/>
      <c r="AK976" s="48"/>
      <c r="AL976" s="141"/>
      <c r="AM976" s="85"/>
      <c r="AN976" s="85"/>
      <c r="AO976" s="85"/>
      <c r="AP976" s="131"/>
      <c r="AQ976" s="120"/>
    </row>
    <row r="977" spans="18:43">
      <c r="R977" s="91"/>
      <c r="S977" s="110"/>
      <c r="T977" s="110"/>
      <c r="U977" s="91"/>
      <c r="V977" s="91"/>
      <c r="W977" s="91"/>
      <c r="X977" s="91"/>
      <c r="Y977" s="91"/>
      <c r="Z977" s="91"/>
      <c r="AA977" s="91"/>
      <c r="AB977" s="91"/>
      <c r="AC977" s="91"/>
      <c r="AD977" s="91"/>
      <c r="AE977" s="91"/>
      <c r="AF977" s="91"/>
      <c r="AG977" s="91"/>
      <c r="AH977" s="91"/>
      <c r="AI977" s="14"/>
      <c r="AJ977" s="48"/>
      <c r="AK977" s="48"/>
      <c r="AL977" s="141"/>
      <c r="AM977" s="85"/>
      <c r="AN977" s="85"/>
      <c r="AO977" s="85"/>
      <c r="AP977" s="131"/>
      <c r="AQ977" s="120"/>
    </row>
    <row r="978" spans="18:43">
      <c r="R978" s="91"/>
      <c r="S978" s="110"/>
      <c r="T978" s="110"/>
      <c r="U978" s="91"/>
      <c r="V978" s="91"/>
      <c r="W978" s="91"/>
      <c r="X978" s="91"/>
      <c r="Y978" s="91"/>
      <c r="Z978" s="91"/>
      <c r="AA978" s="91"/>
      <c r="AB978" s="91"/>
      <c r="AC978" s="91"/>
      <c r="AD978" s="91"/>
      <c r="AE978" s="91"/>
      <c r="AF978" s="91"/>
      <c r="AG978" s="91"/>
      <c r="AH978" s="91"/>
      <c r="AI978" s="14"/>
      <c r="AJ978" s="48"/>
      <c r="AK978" s="48"/>
      <c r="AL978" s="141"/>
      <c r="AM978" s="85"/>
      <c r="AN978" s="85"/>
      <c r="AO978" s="85"/>
      <c r="AP978" s="131"/>
      <c r="AQ978" s="120"/>
    </row>
    <row r="979" spans="18:43">
      <c r="R979" s="91"/>
      <c r="S979" s="110"/>
      <c r="T979" s="110"/>
      <c r="U979" s="91"/>
      <c r="V979" s="91"/>
      <c r="W979" s="91"/>
      <c r="X979" s="91"/>
      <c r="Y979" s="91"/>
      <c r="Z979" s="91"/>
      <c r="AA979" s="91"/>
      <c r="AB979" s="91"/>
      <c r="AC979" s="91"/>
      <c r="AD979" s="91"/>
      <c r="AE979" s="91"/>
      <c r="AF979" s="91"/>
      <c r="AG979" s="91"/>
      <c r="AH979" s="91"/>
      <c r="AI979" s="14"/>
      <c r="AJ979" s="48"/>
      <c r="AK979" s="48"/>
      <c r="AL979" s="141"/>
      <c r="AM979" s="85"/>
      <c r="AN979" s="85"/>
      <c r="AO979" s="85"/>
      <c r="AP979" s="131"/>
      <c r="AQ979" s="120"/>
    </row>
    <row r="980" spans="18:43">
      <c r="R980" s="91"/>
      <c r="S980" s="110"/>
      <c r="T980" s="110"/>
      <c r="U980" s="91"/>
      <c r="V980" s="91"/>
      <c r="W980" s="91"/>
      <c r="X980" s="91"/>
      <c r="Y980" s="91"/>
      <c r="Z980" s="91"/>
      <c r="AA980" s="91"/>
      <c r="AB980" s="91"/>
      <c r="AC980" s="91"/>
      <c r="AD980" s="91"/>
      <c r="AE980" s="91"/>
      <c r="AF980" s="91"/>
      <c r="AG980" s="91"/>
      <c r="AH980" s="91"/>
      <c r="AI980" s="14"/>
      <c r="AJ980" s="48"/>
      <c r="AK980" s="48"/>
      <c r="AL980" s="141"/>
      <c r="AM980" s="85"/>
      <c r="AN980" s="85"/>
      <c r="AO980" s="85"/>
      <c r="AP980" s="131"/>
      <c r="AQ980" s="120"/>
    </row>
    <row r="981" spans="18:43">
      <c r="R981" s="91"/>
      <c r="S981" s="110"/>
      <c r="T981" s="110"/>
      <c r="U981" s="91"/>
      <c r="V981" s="91"/>
      <c r="W981" s="91"/>
      <c r="X981" s="91"/>
      <c r="Y981" s="91"/>
      <c r="Z981" s="91"/>
      <c r="AA981" s="91"/>
      <c r="AB981" s="91"/>
      <c r="AC981" s="91"/>
      <c r="AD981" s="91"/>
      <c r="AE981" s="91"/>
      <c r="AF981" s="91"/>
      <c r="AG981" s="91"/>
      <c r="AH981" s="91"/>
      <c r="AI981" s="14"/>
      <c r="AJ981" s="48"/>
      <c r="AK981" s="48"/>
      <c r="AL981" s="141"/>
      <c r="AM981" s="85"/>
      <c r="AN981" s="85"/>
      <c r="AO981" s="85"/>
      <c r="AP981" s="131"/>
      <c r="AQ981" s="120"/>
    </row>
    <row r="982" spans="18:43">
      <c r="R982" s="91"/>
      <c r="S982" s="110"/>
      <c r="T982" s="110"/>
      <c r="U982" s="91"/>
      <c r="V982" s="91"/>
      <c r="W982" s="91"/>
      <c r="X982" s="91"/>
      <c r="Y982" s="91"/>
      <c r="Z982" s="91"/>
      <c r="AA982" s="91"/>
      <c r="AB982" s="91"/>
      <c r="AC982" s="91"/>
      <c r="AD982" s="91"/>
      <c r="AE982" s="91"/>
      <c r="AF982" s="91"/>
      <c r="AG982" s="91"/>
      <c r="AH982" s="91"/>
      <c r="AI982" s="14"/>
      <c r="AJ982" s="48"/>
      <c r="AK982" s="48"/>
      <c r="AL982" s="141"/>
      <c r="AM982" s="85"/>
      <c r="AN982" s="85"/>
      <c r="AO982" s="85"/>
      <c r="AP982" s="131"/>
      <c r="AQ982" s="120"/>
    </row>
    <row r="983" spans="18:43">
      <c r="R983" s="91"/>
      <c r="S983" s="110"/>
      <c r="T983" s="110"/>
      <c r="U983" s="91"/>
      <c r="V983" s="91"/>
      <c r="W983" s="91"/>
      <c r="X983" s="91"/>
      <c r="Y983" s="91"/>
      <c r="Z983" s="91"/>
      <c r="AA983" s="91"/>
      <c r="AB983" s="91"/>
      <c r="AC983" s="91"/>
      <c r="AD983" s="91"/>
      <c r="AE983" s="91"/>
      <c r="AF983" s="91"/>
      <c r="AG983" s="91"/>
      <c r="AH983" s="91"/>
      <c r="AI983" s="14"/>
      <c r="AJ983" s="48"/>
      <c r="AK983" s="48"/>
      <c r="AL983" s="141"/>
      <c r="AM983" s="85"/>
      <c r="AN983" s="85"/>
      <c r="AO983" s="85"/>
      <c r="AP983" s="131"/>
      <c r="AQ983" s="120"/>
    </row>
    <row r="984" spans="18:43">
      <c r="R984" s="91"/>
      <c r="S984" s="110"/>
      <c r="T984" s="110"/>
      <c r="U984" s="91"/>
      <c r="V984" s="91"/>
      <c r="W984" s="91"/>
      <c r="X984" s="91"/>
      <c r="Y984" s="91"/>
      <c r="Z984" s="91"/>
      <c r="AA984" s="91"/>
      <c r="AB984" s="91"/>
      <c r="AC984" s="91"/>
      <c r="AD984" s="91"/>
      <c r="AE984" s="91"/>
      <c r="AF984" s="91"/>
      <c r="AG984" s="91"/>
      <c r="AH984" s="91"/>
      <c r="AI984" s="14"/>
      <c r="AJ984" s="48"/>
      <c r="AK984" s="48"/>
      <c r="AL984" s="141"/>
      <c r="AM984" s="85"/>
      <c r="AN984" s="85"/>
      <c r="AO984" s="85"/>
      <c r="AP984" s="131"/>
      <c r="AQ984" s="120"/>
    </row>
    <row r="985" spans="18:43">
      <c r="R985" s="91"/>
      <c r="S985" s="110"/>
      <c r="T985" s="110"/>
      <c r="U985" s="91"/>
      <c r="V985" s="91"/>
      <c r="W985" s="91"/>
      <c r="X985" s="91"/>
      <c r="Y985" s="91"/>
      <c r="Z985" s="91"/>
      <c r="AA985" s="91"/>
      <c r="AB985" s="91"/>
      <c r="AC985" s="91"/>
      <c r="AD985" s="91"/>
      <c r="AE985" s="91"/>
      <c r="AF985" s="91"/>
      <c r="AG985" s="91"/>
      <c r="AH985" s="91"/>
      <c r="AI985" s="14"/>
      <c r="AJ985" s="48"/>
      <c r="AK985" s="48"/>
      <c r="AL985" s="141"/>
      <c r="AM985" s="85"/>
      <c r="AN985" s="85"/>
      <c r="AO985" s="85"/>
      <c r="AP985" s="131"/>
      <c r="AQ985" s="120"/>
    </row>
    <row r="986" spans="18:43">
      <c r="R986" s="91"/>
      <c r="S986" s="110"/>
      <c r="T986" s="110"/>
      <c r="U986" s="91"/>
      <c r="V986" s="91"/>
      <c r="W986" s="91"/>
      <c r="X986" s="91"/>
      <c r="Y986" s="91"/>
      <c r="Z986" s="91"/>
      <c r="AA986" s="91"/>
      <c r="AB986" s="91"/>
      <c r="AC986" s="91"/>
      <c r="AD986" s="91"/>
      <c r="AE986" s="91"/>
      <c r="AF986" s="91"/>
      <c r="AG986" s="91"/>
      <c r="AH986" s="91"/>
      <c r="AI986" s="14"/>
      <c r="AJ986" s="48"/>
      <c r="AK986" s="48"/>
      <c r="AL986" s="141"/>
      <c r="AM986" s="85"/>
      <c r="AN986" s="85"/>
      <c r="AO986" s="85"/>
      <c r="AP986" s="131"/>
      <c r="AQ986" s="120"/>
    </row>
    <row r="987" spans="18:43">
      <c r="R987" s="91"/>
      <c r="S987" s="110"/>
      <c r="T987" s="110"/>
      <c r="U987" s="91"/>
      <c r="V987" s="91"/>
      <c r="W987" s="91"/>
      <c r="X987" s="91"/>
      <c r="Y987" s="91"/>
      <c r="Z987" s="91"/>
      <c r="AA987" s="91"/>
      <c r="AB987" s="91"/>
      <c r="AC987" s="91"/>
      <c r="AD987" s="91"/>
      <c r="AE987" s="91"/>
      <c r="AF987" s="91"/>
      <c r="AG987" s="91"/>
      <c r="AH987" s="91"/>
      <c r="AI987" s="14"/>
      <c r="AJ987" s="48"/>
      <c r="AK987" s="48"/>
      <c r="AL987" s="141"/>
      <c r="AM987" s="85"/>
      <c r="AN987" s="85"/>
      <c r="AO987" s="85"/>
      <c r="AP987" s="131"/>
      <c r="AQ987" s="120"/>
    </row>
    <row r="988" spans="18:43">
      <c r="R988" s="91"/>
      <c r="S988" s="110"/>
      <c r="T988" s="110"/>
      <c r="U988" s="91"/>
      <c r="V988" s="91"/>
      <c r="W988" s="91"/>
      <c r="X988" s="91"/>
      <c r="Y988" s="91"/>
      <c r="Z988" s="91"/>
      <c r="AA988" s="91"/>
      <c r="AB988" s="91"/>
      <c r="AC988" s="91"/>
      <c r="AD988" s="91"/>
      <c r="AE988" s="91"/>
      <c r="AF988" s="91"/>
      <c r="AG988" s="91"/>
      <c r="AH988" s="91"/>
      <c r="AI988" s="14"/>
      <c r="AJ988" s="48"/>
      <c r="AK988" s="48"/>
      <c r="AL988" s="141"/>
      <c r="AM988" s="85"/>
      <c r="AN988" s="85"/>
      <c r="AO988" s="85"/>
      <c r="AP988" s="131"/>
      <c r="AQ988" s="120"/>
    </row>
    <row r="989" spans="18:43">
      <c r="R989" s="91"/>
      <c r="S989" s="110"/>
      <c r="T989" s="110"/>
      <c r="U989" s="91"/>
      <c r="V989" s="91"/>
      <c r="W989" s="91"/>
      <c r="X989" s="91"/>
      <c r="Y989" s="91"/>
      <c r="Z989" s="91"/>
      <c r="AA989" s="91"/>
      <c r="AB989" s="91"/>
      <c r="AC989" s="91"/>
      <c r="AD989" s="91"/>
      <c r="AE989" s="91"/>
      <c r="AF989" s="91"/>
      <c r="AG989" s="91"/>
      <c r="AH989" s="91"/>
      <c r="AI989" s="14"/>
      <c r="AJ989" s="48"/>
      <c r="AK989" s="48"/>
      <c r="AL989" s="141"/>
      <c r="AM989" s="85"/>
      <c r="AN989" s="85"/>
      <c r="AO989" s="85"/>
      <c r="AP989" s="131"/>
      <c r="AQ989" s="120"/>
    </row>
    <row r="990" spans="18:43">
      <c r="R990" s="91"/>
      <c r="S990" s="110"/>
      <c r="T990" s="110"/>
      <c r="U990" s="91"/>
      <c r="V990" s="91"/>
      <c r="W990" s="91"/>
      <c r="X990" s="91"/>
      <c r="Y990" s="91"/>
      <c r="Z990" s="91"/>
      <c r="AA990" s="91"/>
      <c r="AB990" s="91"/>
      <c r="AC990" s="91"/>
      <c r="AD990" s="91"/>
      <c r="AE990" s="91"/>
      <c r="AF990" s="91"/>
      <c r="AG990" s="91"/>
      <c r="AH990" s="91"/>
      <c r="AI990" s="14"/>
      <c r="AJ990" s="48"/>
      <c r="AK990" s="48"/>
      <c r="AL990" s="141"/>
      <c r="AM990" s="85"/>
      <c r="AN990" s="85"/>
      <c r="AO990" s="85"/>
      <c r="AP990" s="131"/>
      <c r="AQ990" s="120"/>
    </row>
    <row r="991" spans="18:43">
      <c r="R991" s="91"/>
      <c r="S991" s="110"/>
      <c r="T991" s="110"/>
      <c r="U991" s="91"/>
      <c r="V991" s="91"/>
      <c r="W991" s="91"/>
      <c r="X991" s="91"/>
      <c r="Y991" s="91"/>
      <c r="Z991" s="91"/>
      <c r="AA991" s="91"/>
      <c r="AB991" s="91"/>
      <c r="AC991" s="91"/>
      <c r="AD991" s="91"/>
      <c r="AE991" s="91"/>
      <c r="AF991" s="91"/>
      <c r="AG991" s="91"/>
      <c r="AH991" s="91"/>
      <c r="AI991" s="14"/>
      <c r="AJ991" s="48"/>
      <c r="AK991" s="48"/>
      <c r="AL991" s="141"/>
      <c r="AM991" s="85"/>
      <c r="AN991" s="85"/>
      <c r="AO991" s="85"/>
      <c r="AP991" s="131"/>
      <c r="AQ991" s="120"/>
    </row>
    <row r="992" spans="18:43">
      <c r="R992" s="91"/>
      <c r="S992" s="110"/>
      <c r="T992" s="110"/>
      <c r="U992" s="91"/>
      <c r="V992" s="91"/>
      <c r="W992" s="91"/>
      <c r="X992" s="91"/>
      <c r="Y992" s="91"/>
      <c r="Z992" s="91"/>
      <c r="AA992" s="91"/>
      <c r="AB992" s="91"/>
      <c r="AC992" s="91"/>
      <c r="AD992" s="91"/>
      <c r="AE992" s="91"/>
      <c r="AF992" s="91"/>
      <c r="AG992" s="91"/>
      <c r="AH992" s="91"/>
      <c r="AI992" s="14"/>
      <c r="AJ992" s="48"/>
      <c r="AK992" s="48"/>
      <c r="AL992" s="141"/>
      <c r="AM992" s="85"/>
      <c r="AN992" s="85"/>
      <c r="AO992" s="85"/>
      <c r="AP992" s="131"/>
      <c r="AQ992" s="120"/>
    </row>
    <row r="993" spans="18:43">
      <c r="R993" s="91"/>
      <c r="S993" s="110"/>
      <c r="T993" s="110"/>
      <c r="U993" s="91"/>
      <c r="V993" s="91"/>
      <c r="W993" s="91"/>
      <c r="X993" s="91"/>
      <c r="Y993" s="91"/>
      <c r="Z993" s="91"/>
      <c r="AA993" s="91"/>
      <c r="AB993" s="91"/>
      <c r="AC993" s="91"/>
      <c r="AD993" s="91"/>
      <c r="AE993" s="91"/>
      <c r="AF993" s="91"/>
      <c r="AG993" s="91"/>
      <c r="AH993" s="91"/>
      <c r="AI993" s="14"/>
      <c r="AJ993" s="48"/>
      <c r="AK993" s="48"/>
      <c r="AL993" s="141"/>
      <c r="AM993" s="85"/>
      <c r="AN993" s="85"/>
      <c r="AO993" s="85"/>
      <c r="AP993" s="131"/>
      <c r="AQ993" s="120"/>
    </row>
    <row r="994" spans="18:43">
      <c r="R994" s="91"/>
      <c r="S994" s="110"/>
      <c r="T994" s="110"/>
      <c r="U994" s="91"/>
      <c r="V994" s="91"/>
      <c r="W994" s="91"/>
      <c r="X994" s="91"/>
      <c r="Y994" s="91"/>
      <c r="Z994" s="91"/>
      <c r="AA994" s="91"/>
      <c r="AB994" s="91"/>
      <c r="AC994" s="91"/>
      <c r="AD994" s="91"/>
      <c r="AE994" s="91"/>
      <c r="AF994" s="91"/>
      <c r="AG994" s="91"/>
      <c r="AH994" s="91"/>
      <c r="AI994" s="14"/>
      <c r="AJ994" s="48"/>
      <c r="AK994" s="48"/>
      <c r="AL994" s="141"/>
      <c r="AM994" s="85"/>
      <c r="AN994" s="85"/>
      <c r="AO994" s="85"/>
      <c r="AP994" s="131"/>
      <c r="AQ994" s="120"/>
    </row>
    <row r="995" spans="18:43">
      <c r="R995" s="91"/>
      <c r="S995" s="110"/>
      <c r="T995" s="110"/>
      <c r="U995" s="91"/>
      <c r="V995" s="91"/>
      <c r="W995" s="91"/>
      <c r="X995" s="91"/>
      <c r="Y995" s="91"/>
      <c r="Z995" s="91"/>
      <c r="AA995" s="91"/>
      <c r="AB995" s="91"/>
      <c r="AC995" s="91"/>
      <c r="AD995" s="91"/>
      <c r="AE995" s="91"/>
      <c r="AF995" s="91"/>
      <c r="AG995" s="91"/>
      <c r="AH995" s="91"/>
      <c r="AI995" s="14"/>
      <c r="AJ995" s="48"/>
      <c r="AK995" s="48"/>
      <c r="AL995" s="141"/>
      <c r="AM995" s="85"/>
      <c r="AN995" s="85"/>
      <c r="AO995" s="85"/>
      <c r="AP995" s="131"/>
      <c r="AQ995" s="120"/>
    </row>
    <row r="996" spans="18:43">
      <c r="R996" s="91"/>
      <c r="S996" s="110"/>
      <c r="T996" s="110"/>
      <c r="U996" s="91"/>
      <c r="V996" s="91"/>
      <c r="W996" s="91"/>
      <c r="X996" s="91"/>
      <c r="Y996" s="91"/>
      <c r="Z996" s="91"/>
      <c r="AA996" s="91"/>
      <c r="AB996" s="91"/>
      <c r="AC996" s="91"/>
      <c r="AD996" s="91"/>
      <c r="AE996" s="91"/>
      <c r="AF996" s="91"/>
      <c r="AG996" s="91"/>
      <c r="AH996" s="91"/>
      <c r="AI996" s="14"/>
      <c r="AJ996" s="48"/>
      <c r="AK996" s="48"/>
      <c r="AL996" s="141"/>
      <c r="AM996" s="85"/>
      <c r="AN996" s="85"/>
      <c r="AO996" s="85"/>
      <c r="AP996" s="131"/>
      <c r="AQ996" s="120"/>
    </row>
    <row r="997" spans="18:43">
      <c r="R997" s="91"/>
      <c r="S997" s="110"/>
      <c r="T997" s="110"/>
      <c r="U997" s="91"/>
      <c r="V997" s="91"/>
      <c r="W997" s="91"/>
      <c r="X997" s="91"/>
      <c r="Y997" s="91"/>
      <c r="Z997" s="91"/>
      <c r="AA997" s="91"/>
      <c r="AB997" s="91"/>
      <c r="AC997" s="91"/>
      <c r="AD997" s="91"/>
      <c r="AE997" s="91"/>
      <c r="AF997" s="91"/>
      <c r="AG997" s="91"/>
      <c r="AH997" s="91"/>
      <c r="AI997" s="14"/>
      <c r="AJ997" s="48"/>
      <c r="AK997" s="48"/>
      <c r="AL997" s="141"/>
      <c r="AM997" s="85"/>
      <c r="AN997" s="85"/>
      <c r="AO997" s="85"/>
      <c r="AP997" s="131"/>
      <c r="AQ997" s="120"/>
    </row>
    <row r="998" spans="18:43">
      <c r="R998" s="91"/>
      <c r="S998" s="110"/>
      <c r="T998" s="110"/>
      <c r="U998" s="91"/>
      <c r="V998" s="91"/>
      <c r="W998" s="91"/>
      <c r="X998" s="91"/>
      <c r="Y998" s="91"/>
      <c r="Z998" s="91"/>
      <c r="AA998" s="91"/>
      <c r="AB998" s="91"/>
      <c r="AC998" s="91"/>
      <c r="AD998" s="91"/>
      <c r="AE998" s="91"/>
      <c r="AF998" s="91"/>
      <c r="AG998" s="91"/>
      <c r="AH998" s="91"/>
      <c r="AI998" s="14"/>
      <c r="AJ998" s="48"/>
      <c r="AK998" s="48"/>
      <c r="AL998" s="141"/>
      <c r="AM998" s="85"/>
      <c r="AN998" s="85"/>
      <c r="AO998" s="85"/>
      <c r="AP998" s="131"/>
      <c r="AQ998" s="120"/>
    </row>
    <row r="999" spans="18:43">
      <c r="R999" s="91"/>
      <c r="S999" s="110"/>
      <c r="T999" s="110"/>
      <c r="U999" s="91"/>
      <c r="V999" s="91"/>
      <c r="W999" s="91"/>
      <c r="X999" s="91"/>
      <c r="Y999" s="91"/>
      <c r="Z999" s="91"/>
      <c r="AA999" s="91"/>
      <c r="AB999" s="91"/>
      <c r="AC999" s="91"/>
      <c r="AD999" s="91"/>
      <c r="AE999" s="91"/>
      <c r="AF999" s="91"/>
      <c r="AG999" s="91"/>
      <c r="AH999" s="91"/>
      <c r="AI999" s="14"/>
      <c r="AJ999" s="48"/>
      <c r="AK999" s="48"/>
      <c r="AL999" s="141"/>
      <c r="AM999" s="85"/>
      <c r="AN999" s="85"/>
      <c r="AO999" s="85"/>
      <c r="AP999" s="131"/>
      <c r="AQ999" s="120"/>
    </row>
    <row r="1000" spans="18:43">
      <c r="R1000" s="91"/>
      <c r="S1000" s="110"/>
      <c r="T1000" s="110"/>
      <c r="U1000" s="91"/>
      <c r="V1000" s="91"/>
      <c r="W1000" s="91"/>
      <c r="X1000" s="91"/>
      <c r="Y1000" s="91"/>
      <c r="Z1000" s="91"/>
      <c r="AA1000" s="91"/>
      <c r="AB1000" s="91"/>
      <c r="AC1000" s="91"/>
      <c r="AD1000" s="91"/>
      <c r="AE1000" s="91"/>
      <c r="AF1000" s="91"/>
      <c r="AG1000" s="91"/>
      <c r="AH1000" s="91"/>
      <c r="AI1000" s="14"/>
      <c r="AJ1000" s="48"/>
      <c r="AK1000" s="48"/>
      <c r="AL1000" s="141"/>
      <c r="AM1000" s="85"/>
      <c r="AN1000" s="85"/>
      <c r="AO1000" s="85"/>
      <c r="AP1000" s="131"/>
      <c r="AQ1000" s="120"/>
    </row>
    <row r="1001" spans="18:43">
      <c r="R1001" s="91"/>
      <c r="S1001" s="110"/>
      <c r="T1001" s="110"/>
      <c r="U1001" s="91"/>
      <c r="V1001" s="91"/>
      <c r="W1001" s="91"/>
      <c r="X1001" s="91"/>
      <c r="Y1001" s="91"/>
      <c r="Z1001" s="91"/>
      <c r="AA1001" s="91"/>
      <c r="AB1001" s="91"/>
      <c r="AC1001" s="91"/>
      <c r="AD1001" s="91"/>
      <c r="AE1001" s="91"/>
      <c r="AF1001" s="91"/>
      <c r="AG1001" s="91"/>
      <c r="AH1001" s="91"/>
      <c r="AI1001" s="14"/>
      <c r="AJ1001" s="48"/>
      <c r="AK1001" s="48"/>
      <c r="AL1001" s="141"/>
      <c r="AM1001" s="85"/>
      <c r="AN1001" s="85"/>
      <c r="AO1001" s="85"/>
      <c r="AP1001" s="131"/>
      <c r="AQ1001" s="120"/>
    </row>
    <row r="1002" spans="18:43">
      <c r="R1002" s="91"/>
      <c r="S1002" s="110"/>
      <c r="T1002" s="110"/>
      <c r="U1002" s="91"/>
      <c r="V1002" s="91"/>
      <c r="W1002" s="91"/>
      <c r="X1002" s="91"/>
      <c r="Y1002" s="91"/>
      <c r="Z1002" s="91"/>
      <c r="AA1002" s="91"/>
      <c r="AB1002" s="91"/>
      <c r="AC1002" s="91"/>
      <c r="AD1002" s="91"/>
      <c r="AE1002" s="91"/>
      <c r="AF1002" s="91"/>
      <c r="AG1002" s="91"/>
      <c r="AH1002" s="91"/>
      <c r="AI1002" s="14"/>
      <c r="AJ1002" s="48"/>
      <c r="AK1002" s="48"/>
      <c r="AL1002" s="141"/>
      <c r="AM1002" s="85"/>
      <c r="AN1002" s="85"/>
      <c r="AO1002" s="85"/>
      <c r="AP1002" s="131"/>
      <c r="AQ1002" s="120"/>
    </row>
    <row r="1003" spans="18:43">
      <c r="R1003" s="91"/>
      <c r="S1003" s="110"/>
      <c r="T1003" s="110"/>
      <c r="U1003" s="91"/>
      <c r="V1003" s="91"/>
      <c r="W1003" s="91"/>
      <c r="X1003" s="91"/>
      <c r="Y1003" s="91"/>
      <c r="Z1003" s="91"/>
      <c r="AA1003" s="91"/>
      <c r="AB1003" s="91"/>
      <c r="AC1003" s="91"/>
      <c r="AD1003" s="91"/>
      <c r="AE1003" s="91"/>
      <c r="AF1003" s="91"/>
      <c r="AG1003" s="91"/>
      <c r="AH1003" s="91"/>
      <c r="AI1003" s="14"/>
      <c r="AJ1003" s="48"/>
      <c r="AK1003" s="48"/>
      <c r="AL1003" s="141"/>
      <c r="AM1003" s="85"/>
      <c r="AN1003" s="85"/>
      <c r="AO1003" s="85"/>
      <c r="AP1003" s="131"/>
      <c r="AQ1003" s="120"/>
    </row>
    <row r="1004" spans="18:43">
      <c r="R1004" s="91"/>
      <c r="S1004" s="110"/>
      <c r="T1004" s="110"/>
      <c r="U1004" s="91"/>
      <c r="V1004" s="91"/>
      <c r="W1004" s="91"/>
      <c r="X1004" s="91"/>
      <c r="Y1004" s="91"/>
      <c r="Z1004" s="91"/>
      <c r="AA1004" s="91"/>
      <c r="AB1004" s="91"/>
      <c r="AC1004" s="91"/>
      <c r="AD1004" s="91"/>
      <c r="AE1004" s="91"/>
      <c r="AF1004" s="91"/>
      <c r="AG1004" s="91"/>
      <c r="AH1004" s="91"/>
      <c r="AI1004" s="14"/>
      <c r="AJ1004" s="48"/>
      <c r="AK1004" s="48"/>
      <c r="AL1004" s="141"/>
      <c r="AM1004" s="85"/>
      <c r="AN1004" s="85"/>
      <c r="AO1004" s="85"/>
      <c r="AP1004" s="131"/>
      <c r="AQ1004" s="120"/>
    </row>
    <row r="1005" spans="18:43">
      <c r="R1005" s="91"/>
      <c r="S1005" s="110"/>
      <c r="T1005" s="110"/>
      <c r="U1005" s="91"/>
      <c r="V1005" s="91"/>
      <c r="W1005" s="91"/>
      <c r="X1005" s="91"/>
      <c r="Y1005" s="91"/>
      <c r="Z1005" s="91"/>
      <c r="AA1005" s="91"/>
      <c r="AB1005" s="91"/>
      <c r="AC1005" s="91"/>
      <c r="AD1005" s="91"/>
      <c r="AE1005" s="91"/>
      <c r="AF1005" s="91"/>
      <c r="AG1005" s="91"/>
      <c r="AH1005" s="91"/>
      <c r="AI1005" s="14"/>
      <c r="AJ1005" s="48"/>
      <c r="AK1005" s="48"/>
      <c r="AL1005" s="141"/>
      <c r="AM1005" s="85"/>
      <c r="AN1005" s="85"/>
      <c r="AO1005" s="85"/>
      <c r="AP1005" s="131"/>
      <c r="AQ1005" s="120"/>
    </row>
    <row r="1006" spans="18:43">
      <c r="R1006" s="91"/>
      <c r="S1006" s="110"/>
      <c r="T1006" s="110"/>
      <c r="U1006" s="91"/>
      <c r="V1006" s="91"/>
      <c r="W1006" s="91"/>
      <c r="X1006" s="91"/>
      <c r="Y1006" s="91"/>
      <c r="Z1006" s="91"/>
      <c r="AA1006" s="91"/>
      <c r="AB1006" s="91"/>
      <c r="AC1006" s="91"/>
      <c r="AD1006" s="91"/>
      <c r="AE1006" s="91"/>
      <c r="AF1006" s="91"/>
      <c r="AG1006" s="91"/>
      <c r="AH1006" s="91"/>
      <c r="AI1006" s="14"/>
      <c r="AJ1006" s="48"/>
      <c r="AK1006" s="48"/>
      <c r="AL1006" s="141"/>
      <c r="AM1006" s="85"/>
      <c r="AN1006" s="85"/>
      <c r="AO1006" s="85"/>
      <c r="AP1006" s="131"/>
      <c r="AQ1006" s="120"/>
    </row>
    <row r="1007" spans="18:43">
      <c r="R1007" s="91"/>
      <c r="S1007" s="110"/>
      <c r="T1007" s="110"/>
      <c r="U1007" s="91"/>
      <c r="V1007" s="91"/>
      <c r="W1007" s="91"/>
      <c r="X1007" s="91"/>
      <c r="Y1007" s="91"/>
      <c r="Z1007" s="91"/>
      <c r="AA1007" s="91"/>
      <c r="AB1007" s="91"/>
      <c r="AC1007" s="91"/>
      <c r="AD1007" s="91"/>
      <c r="AE1007" s="91"/>
      <c r="AF1007" s="91"/>
      <c r="AG1007" s="91"/>
      <c r="AH1007" s="91"/>
      <c r="AI1007" s="14"/>
      <c r="AJ1007" s="48"/>
      <c r="AK1007" s="48"/>
      <c r="AL1007" s="141"/>
      <c r="AM1007" s="85"/>
      <c r="AN1007" s="85"/>
      <c r="AO1007" s="85"/>
      <c r="AP1007" s="131"/>
      <c r="AQ1007" s="120"/>
    </row>
    <row r="1008" spans="18:43">
      <c r="R1008" s="91"/>
      <c r="S1008" s="110"/>
      <c r="T1008" s="110"/>
      <c r="U1008" s="91"/>
      <c r="V1008" s="91"/>
      <c r="W1008" s="91"/>
      <c r="X1008" s="91"/>
      <c r="Y1008" s="91"/>
      <c r="Z1008" s="91"/>
      <c r="AA1008" s="91"/>
      <c r="AB1008" s="91"/>
      <c r="AC1008" s="91"/>
      <c r="AD1008" s="91"/>
      <c r="AE1008" s="91"/>
      <c r="AF1008" s="91"/>
      <c r="AG1008" s="91"/>
      <c r="AH1008" s="91"/>
      <c r="AI1008" s="14"/>
      <c r="AJ1008" s="48"/>
      <c r="AK1008" s="48"/>
      <c r="AL1008" s="141"/>
      <c r="AM1008" s="85"/>
      <c r="AN1008" s="85"/>
      <c r="AO1008" s="85"/>
      <c r="AP1008" s="131"/>
      <c r="AQ1008" s="120"/>
    </row>
    <row r="1009" spans="18:43">
      <c r="R1009" s="91"/>
      <c r="S1009" s="110"/>
      <c r="T1009" s="110"/>
      <c r="U1009" s="91"/>
      <c r="V1009" s="91"/>
      <c r="W1009" s="91"/>
      <c r="X1009" s="91"/>
      <c r="Y1009" s="91"/>
      <c r="Z1009" s="91"/>
      <c r="AA1009" s="91"/>
      <c r="AB1009" s="91"/>
      <c r="AC1009" s="91"/>
      <c r="AD1009" s="91"/>
      <c r="AE1009" s="91"/>
      <c r="AF1009" s="91"/>
      <c r="AG1009" s="91"/>
      <c r="AH1009" s="91"/>
      <c r="AI1009" s="14"/>
      <c r="AJ1009" s="48"/>
      <c r="AK1009" s="48"/>
      <c r="AL1009" s="141"/>
      <c r="AM1009" s="85"/>
      <c r="AN1009" s="85"/>
      <c r="AO1009" s="85"/>
      <c r="AP1009" s="131"/>
      <c r="AQ1009" s="120"/>
    </row>
    <row r="1010" spans="18:43">
      <c r="R1010" s="91"/>
      <c r="S1010" s="110"/>
      <c r="T1010" s="110"/>
      <c r="U1010" s="91"/>
      <c r="V1010" s="91"/>
      <c r="W1010" s="91"/>
      <c r="X1010" s="91"/>
      <c r="Y1010" s="91"/>
      <c r="Z1010" s="91"/>
      <c r="AA1010" s="91"/>
      <c r="AB1010" s="91"/>
      <c r="AC1010" s="91"/>
      <c r="AD1010" s="91"/>
      <c r="AE1010" s="91"/>
      <c r="AF1010" s="91"/>
      <c r="AG1010" s="91"/>
      <c r="AH1010" s="91"/>
      <c r="AI1010" s="14"/>
      <c r="AJ1010" s="48"/>
      <c r="AK1010" s="48"/>
      <c r="AL1010" s="141"/>
      <c r="AM1010" s="85"/>
      <c r="AN1010" s="85"/>
      <c r="AO1010" s="85"/>
      <c r="AP1010" s="131"/>
      <c r="AQ1010" s="120"/>
    </row>
    <row r="1011" spans="18:43">
      <c r="R1011" s="91"/>
      <c r="S1011" s="110"/>
      <c r="T1011" s="110"/>
      <c r="U1011" s="91"/>
      <c r="V1011" s="91"/>
      <c r="W1011" s="91"/>
      <c r="X1011" s="91"/>
      <c r="Y1011" s="91"/>
      <c r="Z1011" s="91"/>
      <c r="AA1011" s="91"/>
      <c r="AB1011" s="91"/>
      <c r="AC1011" s="91"/>
      <c r="AD1011" s="91"/>
      <c r="AE1011" s="91"/>
      <c r="AF1011" s="91"/>
      <c r="AG1011" s="91"/>
      <c r="AH1011" s="91"/>
      <c r="AI1011" s="14"/>
      <c r="AJ1011" s="48"/>
      <c r="AK1011" s="48"/>
      <c r="AL1011" s="141"/>
      <c r="AM1011" s="85"/>
      <c r="AN1011" s="85"/>
      <c r="AO1011" s="85"/>
      <c r="AP1011" s="131"/>
      <c r="AQ1011" s="120"/>
    </row>
    <row r="1012" spans="18:43">
      <c r="R1012" s="91"/>
      <c r="S1012" s="110"/>
      <c r="T1012" s="110"/>
      <c r="U1012" s="91"/>
      <c r="V1012" s="91"/>
      <c r="W1012" s="91"/>
      <c r="X1012" s="91"/>
      <c r="Y1012" s="91"/>
      <c r="Z1012" s="91"/>
      <c r="AA1012" s="91"/>
      <c r="AB1012" s="91"/>
      <c r="AC1012" s="91"/>
      <c r="AD1012" s="91"/>
      <c r="AE1012" s="91"/>
      <c r="AF1012" s="91"/>
      <c r="AG1012" s="91"/>
      <c r="AH1012" s="91"/>
      <c r="AI1012" s="14"/>
      <c r="AJ1012" s="48"/>
      <c r="AK1012" s="48"/>
      <c r="AL1012" s="141"/>
      <c r="AM1012" s="85"/>
      <c r="AN1012" s="85"/>
      <c r="AO1012" s="85"/>
      <c r="AP1012" s="131"/>
      <c r="AQ1012" s="120"/>
    </row>
    <row r="1013" spans="18:43">
      <c r="R1013" s="91"/>
      <c r="S1013" s="110"/>
      <c r="T1013" s="110"/>
      <c r="U1013" s="91"/>
      <c r="V1013" s="91"/>
      <c r="W1013" s="91"/>
      <c r="X1013" s="91"/>
      <c r="Y1013" s="91"/>
      <c r="Z1013" s="91"/>
      <c r="AA1013" s="91"/>
      <c r="AB1013" s="91"/>
      <c r="AC1013" s="91"/>
      <c r="AD1013" s="91"/>
      <c r="AE1013" s="91"/>
      <c r="AF1013" s="91"/>
      <c r="AG1013" s="91"/>
      <c r="AH1013" s="91"/>
      <c r="AI1013" s="14"/>
      <c r="AJ1013" s="48"/>
      <c r="AK1013" s="48"/>
      <c r="AL1013" s="141"/>
      <c r="AM1013" s="85"/>
      <c r="AN1013" s="85"/>
      <c r="AO1013" s="85"/>
      <c r="AP1013" s="131"/>
      <c r="AQ1013" s="120"/>
    </row>
    <row r="1014" spans="18:43">
      <c r="R1014" s="91"/>
      <c r="S1014" s="110"/>
      <c r="T1014" s="110"/>
      <c r="U1014" s="91"/>
      <c r="V1014" s="91"/>
      <c r="W1014" s="91"/>
      <c r="X1014" s="91"/>
      <c r="Y1014" s="91"/>
      <c r="Z1014" s="91"/>
      <c r="AA1014" s="91"/>
      <c r="AB1014" s="91"/>
      <c r="AC1014" s="91"/>
      <c r="AD1014" s="91"/>
      <c r="AE1014" s="91"/>
      <c r="AF1014" s="91"/>
      <c r="AG1014" s="91"/>
      <c r="AH1014" s="91"/>
      <c r="AI1014" s="14"/>
      <c r="AJ1014" s="48"/>
      <c r="AK1014" s="48"/>
      <c r="AL1014" s="141"/>
      <c r="AM1014" s="85"/>
      <c r="AN1014" s="85"/>
      <c r="AO1014" s="85"/>
      <c r="AP1014" s="131"/>
      <c r="AQ1014" s="120"/>
    </row>
    <row r="1015" spans="18:43">
      <c r="R1015" s="91"/>
      <c r="S1015" s="110"/>
      <c r="T1015" s="110"/>
      <c r="U1015" s="91"/>
      <c r="V1015" s="91"/>
      <c r="W1015" s="91"/>
      <c r="X1015" s="91"/>
      <c r="Y1015" s="91"/>
      <c r="Z1015" s="91"/>
      <c r="AA1015" s="91"/>
      <c r="AB1015" s="91"/>
      <c r="AC1015" s="91"/>
      <c r="AD1015" s="91"/>
      <c r="AE1015" s="91"/>
      <c r="AF1015" s="91"/>
      <c r="AG1015" s="91"/>
      <c r="AH1015" s="91"/>
      <c r="AI1015" s="14"/>
      <c r="AJ1015" s="48"/>
      <c r="AK1015" s="48"/>
      <c r="AL1015" s="141"/>
      <c r="AM1015" s="85"/>
      <c r="AN1015" s="85"/>
      <c r="AO1015" s="85"/>
      <c r="AP1015" s="131"/>
      <c r="AQ1015" s="120"/>
    </row>
  </sheetData>
  <phoneticPr fontId="24" type="noConversion"/>
  <conditionalFormatting sqref="AJ2:AJ1015">
    <cfRule type="cellIs" dxfId="21" priority="1" operator="equal">
      <formula>"Update Names sheet"</formula>
    </cfRule>
  </conditionalFormatting>
  <pageMargins left="0.7" right="0.7" top="0.75" bottom="0.75" header="0.3" footer="0.3"/>
  <pageSetup paperSize="9"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8F8032B-1064-4399-B1A9-EEF11B4071DD}">
  <sheetPr codeName="Sheet9"/>
  <dimension ref="A1:S2135"/>
  <sheetViews>
    <sheetView zoomScale="80" zoomScaleNormal="80" workbookViewId="0"/>
  </sheetViews>
  <sheetFormatPr defaultColWidth="9.140625" defaultRowHeight="12.75"/>
  <cols>
    <col min="1" max="1" width="30.140625" style="88" customWidth="1"/>
    <col min="2" max="2" width="28.42578125" style="88" customWidth="1"/>
    <col min="3" max="3" width="39.5703125" style="88" bestFit="1" customWidth="1"/>
    <col min="4" max="4" width="45.7109375" style="88" customWidth="1"/>
    <col min="5" max="5" width="26.28515625" style="88" customWidth="1"/>
    <col min="6" max="6" width="34.7109375" style="88" customWidth="1"/>
    <col min="7" max="7" width="42" style="88" customWidth="1"/>
    <col min="8" max="8" width="26.85546875" style="88" customWidth="1"/>
    <col min="9" max="9" width="34.7109375" style="88" customWidth="1"/>
    <col min="10" max="10" width="39.140625" style="88" bestFit="1" customWidth="1"/>
    <col min="11" max="11" width="51.5703125" style="87" customWidth="1"/>
    <col min="12" max="12" width="48.42578125" style="87" bestFit="1" customWidth="1"/>
    <col min="13" max="13" width="44.28515625" style="87" customWidth="1"/>
    <col min="14" max="18" width="34.42578125" style="87" customWidth="1"/>
    <col min="19" max="19" width="25.7109375" style="87" bestFit="1" customWidth="1"/>
    <col min="20" max="22" width="10.5703125" style="88" customWidth="1"/>
    <col min="23" max="25" width="9.140625" style="88"/>
    <col min="26" max="26" width="9.28515625" style="88" customWidth="1"/>
    <col min="27" max="27" width="9.5703125" style="88" customWidth="1"/>
    <col min="28" max="30" width="9.140625" style="88"/>
    <col min="31" max="31" width="9.140625" style="88" customWidth="1"/>
    <col min="32" max="32" width="13" style="88" customWidth="1"/>
    <col min="33" max="16384" width="9.140625" style="88"/>
  </cols>
  <sheetData>
    <row r="1" spans="1:19" ht="18.75" customHeight="1">
      <c r="A1" s="147" t="str">
        <f>_xlfn.XLOOKUP(A2,Model!$R$47:$R$65,Model!$T$47:$T$65,_xlfn.CONCAT("Correct to ","'",Model!$W$46,"'"))</f>
        <v>OK</v>
      </c>
      <c r="B1" s="147" t="str">
        <f>_xlfn.XLOOKUP(B2,Model!$R$47:$R$65,Model!$T$47:$T$65,_xlfn.CONCAT("Correct to ","'",Model!$W$46,"'"))</f>
        <v>OK</v>
      </c>
      <c r="C1" s="147" t="str">
        <f>_xlfn.XLOOKUP(C2,Model!$R$47:$R$65,Model!$T$47:$T$65,_xlfn.CONCAT("Correct to ","'",Model!$W$46,"'"))</f>
        <v>OK</v>
      </c>
      <c r="D1" s="147" t="str">
        <f>_xlfn.XLOOKUP(D2,Model!$R$47:$R$65,Model!$T$47:$T$65,_xlfn.CONCAT("Correct to ","'",Model!$W$46,"'"))</f>
        <v>OK</v>
      </c>
      <c r="E1" s="147" t="str">
        <f>_xlfn.XLOOKUP(E2,Model!$R$47:$R$65,Model!$T$47:$T$65,_xlfn.CONCAT("Correct to ","'",Model!$W$46,"'"))</f>
        <v>OK</v>
      </c>
      <c r="F1" s="147" t="str">
        <f>_xlfn.XLOOKUP(F2,Model!$R$47:$R$65,Model!$T$47:$T$65,_xlfn.CONCAT("Correct to ","'",Model!$W$46,"'"))</f>
        <v>OK</v>
      </c>
      <c r="G1" s="147" t="str">
        <f>_xlfn.XLOOKUP(G2,Model!$R$47:$R$65,Model!$T$47:$T$65,_xlfn.CONCAT("Correct to ","'",Model!$W$46,"'"))</f>
        <v>OK</v>
      </c>
      <c r="H1" s="147" t="str">
        <f>_xlfn.XLOOKUP(H2,Model!$R$47:$R$65,Model!$T$47:$T$65,_xlfn.CONCAT("Correct to ","'",Model!$W$46,"'"))</f>
        <v>OK</v>
      </c>
      <c r="I1" s="147" t="str">
        <f>_xlfn.XLOOKUP(I2,Model!$R$47:$R$65,Model!$T$47:$T$65,_xlfn.CONCAT("Correct to ","'",Model!$W$46,"'"))</f>
        <v>OK</v>
      </c>
      <c r="J1" s="147" t="str">
        <f>_xlfn.XLOOKUP(J2,Model!$R$47:$R$65,Model!$T$47:$T$65,_xlfn.CONCAT("Correct to ","'",Model!$W$46,"'"))</f>
        <v>OK</v>
      </c>
      <c r="K1" s="147" t="str">
        <f>_xlfn.XLOOKUP(K2,Model!$R$47:$R$65,Model!$T$47:$T$65,_xlfn.CONCAT("Correct to ","'",Model!$W$46,"'"))</f>
        <v>OK</v>
      </c>
      <c r="L1" s="147" t="str">
        <f>_xlfn.XLOOKUP(L2,Model!$R$47:$R$65,Model!$T$47:$T$65,_xlfn.CONCAT("Correct to ","'",Model!$W$46,"'"))</f>
        <v>OK</v>
      </c>
      <c r="M1" s="147" t="str">
        <f>_xlfn.XLOOKUP(M2,Model!$R$47:$R$65,Model!$T$47:$T$65,_xlfn.CONCAT("Correct to ","'",Model!$W$46,"'"))</f>
        <v>OK</v>
      </c>
      <c r="N1" s="147" t="str">
        <f>_xlfn.XLOOKUP(N2,Model!$R$47:$R$65,Model!$T$47:$T$65,_xlfn.CONCAT("Correct to ","'",Model!$W$46,"'"))</f>
        <v>OK</v>
      </c>
      <c r="O1" s="147" t="str">
        <f>_xlfn.XLOOKUP(O2,Model!$R$47:$R$65,Model!$T$47:$T$65,_xlfn.CONCAT("Correct to ","'",Model!$W$46,"'"))</f>
        <v>OK</v>
      </c>
      <c r="P1" s="147" t="str">
        <f>_xlfn.XLOOKUP(P2,Model!$R$47:$R$65,Model!$T$47:$T$65,_xlfn.CONCAT("Correct to ","'",Model!$W$46,"'"))</f>
        <v>OK</v>
      </c>
      <c r="Q1" s="147" t="str">
        <f>_xlfn.XLOOKUP(Q2,Model!$R$47:$R$65,Model!$T$47:$T$65,_xlfn.CONCAT("Correct to ","'",Model!$W$46,"'"))</f>
        <v>OK</v>
      </c>
      <c r="R1" s="147" t="str">
        <f>_xlfn.XLOOKUP(R2,Model!$R$47:$R$65,Model!$T$47:$T$65,_xlfn.CONCAT("Correct to ","'",Model!$W$46,"'"))</f>
        <v>OK</v>
      </c>
      <c r="S1" s="147" t="str">
        <f>_xlfn.XLOOKUP(S2,Model!$R$47:$R$65,Model!$T$47:$T$65,_xlfn.CONCAT("Correct to ","'",Model!$W$46,"'"))</f>
        <v>OK</v>
      </c>
    </row>
    <row r="2" spans="1:19" s="87" customFormat="1" ht="42.75" customHeight="1">
      <c r="A2" s="116" t="s">
        <v>7464</v>
      </c>
      <c r="B2" s="116" t="s">
        <v>7465</v>
      </c>
      <c r="C2" s="116" t="s">
        <v>7466</v>
      </c>
      <c r="D2" s="116" t="s">
        <v>7467</v>
      </c>
      <c r="E2" s="118" t="s">
        <v>4994</v>
      </c>
      <c r="F2" s="118" t="s">
        <v>4995</v>
      </c>
      <c r="G2" s="118" t="s">
        <v>7468</v>
      </c>
      <c r="H2" s="119" t="s">
        <v>7469</v>
      </c>
      <c r="I2" s="119" t="s">
        <v>7470</v>
      </c>
      <c r="J2" s="119" t="s">
        <v>7471</v>
      </c>
      <c r="K2" s="118" t="s">
        <v>7472</v>
      </c>
      <c r="L2" s="118" t="s">
        <v>7773</v>
      </c>
      <c r="M2" s="118" t="s">
        <v>7774</v>
      </c>
      <c r="N2" s="118" t="s">
        <v>7775</v>
      </c>
      <c r="O2" s="118" t="s">
        <v>7776</v>
      </c>
      <c r="P2" s="118" t="s">
        <v>7777</v>
      </c>
      <c r="Q2" s="118" t="s">
        <v>7778</v>
      </c>
      <c r="R2" s="118" t="s">
        <v>7779</v>
      </c>
      <c r="S2" s="118" t="s">
        <v>7780</v>
      </c>
    </row>
    <row r="3" spans="1:19" customFormat="1" ht="15">
      <c r="A3" s="114"/>
      <c r="B3" s="114"/>
      <c r="C3" s="114"/>
      <c r="D3" s="114"/>
      <c r="H3" s="115"/>
      <c r="I3" s="115"/>
      <c r="J3" s="115"/>
    </row>
    <row r="4" spans="1:19" customFormat="1" ht="15">
      <c r="A4" s="114"/>
      <c r="B4" s="114"/>
      <c r="C4" s="114"/>
      <c r="D4" s="114"/>
      <c r="H4" s="115"/>
      <c r="I4" s="115"/>
      <c r="J4" s="115"/>
    </row>
    <row r="5" spans="1:19" customFormat="1" ht="15">
      <c r="A5" s="114"/>
      <c r="B5" s="114"/>
      <c r="C5" s="114"/>
      <c r="D5" s="114"/>
      <c r="H5" s="115"/>
      <c r="I5" s="115"/>
      <c r="J5" s="115"/>
    </row>
    <row r="6" spans="1:19" customFormat="1" ht="15">
      <c r="A6" s="114"/>
      <c r="B6" s="114"/>
      <c r="C6" s="114"/>
      <c r="D6" s="114"/>
      <c r="H6" s="115"/>
      <c r="I6" s="115"/>
      <c r="J6" s="115"/>
    </row>
    <row r="7" spans="1:19" customFormat="1" ht="15">
      <c r="A7" s="114"/>
      <c r="B7" s="114"/>
      <c r="C7" s="114"/>
      <c r="D7" s="114"/>
      <c r="H7" s="115"/>
      <c r="I7" s="115"/>
      <c r="J7" s="115"/>
    </row>
    <row r="8" spans="1:19" customFormat="1" ht="15">
      <c r="A8" s="114"/>
      <c r="B8" s="114"/>
      <c r="C8" s="114"/>
      <c r="D8" s="114"/>
      <c r="H8" s="115"/>
      <c r="I8" s="115"/>
      <c r="J8" s="115"/>
    </row>
    <row r="9" spans="1:19" customFormat="1" ht="15">
      <c r="A9" s="114"/>
      <c r="B9" s="114"/>
      <c r="C9" s="114"/>
      <c r="D9" s="114"/>
      <c r="H9" s="115"/>
      <c r="I9" s="115"/>
      <c r="J9" s="115"/>
    </row>
    <row r="10" spans="1:19" customFormat="1" ht="15">
      <c r="A10" s="114"/>
      <c r="B10" s="114"/>
      <c r="C10" s="114"/>
      <c r="D10" s="114"/>
      <c r="H10" s="115"/>
      <c r="I10" s="115"/>
      <c r="J10" s="115"/>
    </row>
    <row r="11" spans="1:19" customFormat="1" ht="15">
      <c r="A11" s="114"/>
      <c r="B11" s="114"/>
      <c r="C11" s="114"/>
      <c r="D11" s="114"/>
      <c r="H11" s="115"/>
      <c r="I11" s="115"/>
      <c r="J11" s="115"/>
    </row>
    <row r="12" spans="1:19" customFormat="1" ht="15">
      <c r="A12" s="114"/>
      <c r="B12" s="114"/>
      <c r="C12" s="114"/>
      <c r="D12" s="114"/>
      <c r="H12" s="115"/>
      <c r="I12" s="115"/>
      <c r="J12" s="115"/>
    </row>
    <row r="13" spans="1:19" customFormat="1" ht="15">
      <c r="A13" s="114"/>
      <c r="B13" s="114"/>
      <c r="C13" s="114"/>
      <c r="D13" s="114"/>
      <c r="H13" s="115"/>
      <c r="I13" s="115"/>
      <c r="J13" s="115"/>
    </row>
    <row r="14" spans="1:19" customFormat="1" ht="15">
      <c r="A14" s="114"/>
      <c r="B14" s="114"/>
      <c r="C14" s="114"/>
      <c r="D14" s="114"/>
      <c r="H14" s="115"/>
      <c r="I14" s="115"/>
      <c r="J14" s="115"/>
    </row>
    <row r="15" spans="1:19" customFormat="1" ht="15">
      <c r="A15" s="114"/>
      <c r="B15" s="114"/>
      <c r="C15" s="114"/>
      <c r="D15" s="114"/>
      <c r="H15" s="115"/>
      <c r="I15" s="115"/>
      <c r="J15" s="115"/>
    </row>
    <row r="16" spans="1:19" customFormat="1" ht="15">
      <c r="A16" s="114"/>
      <c r="B16" s="114"/>
      <c r="C16" s="114"/>
      <c r="D16" s="114"/>
      <c r="H16" s="115"/>
      <c r="I16" s="115"/>
      <c r="J16" s="115"/>
    </row>
    <row r="17" spans="1:10" customFormat="1" ht="15">
      <c r="A17" s="114"/>
      <c r="B17" s="114"/>
      <c r="C17" s="114"/>
      <c r="D17" s="114"/>
      <c r="H17" s="115"/>
      <c r="I17" s="115"/>
      <c r="J17" s="115"/>
    </row>
    <row r="18" spans="1:10" customFormat="1" ht="15">
      <c r="A18" s="114"/>
      <c r="B18" s="114"/>
      <c r="C18" s="114"/>
      <c r="D18" s="114"/>
      <c r="H18" s="115"/>
      <c r="I18" s="115"/>
      <c r="J18" s="115"/>
    </row>
    <row r="19" spans="1:10" customFormat="1" ht="15">
      <c r="A19" s="114"/>
      <c r="B19" s="114"/>
      <c r="C19" s="114"/>
      <c r="D19" s="114"/>
      <c r="H19" s="115"/>
      <c r="I19" s="115"/>
      <c r="J19" s="115"/>
    </row>
    <row r="20" spans="1:10" customFormat="1" ht="15">
      <c r="A20" s="114"/>
      <c r="B20" s="114"/>
      <c r="C20" s="114"/>
      <c r="D20" s="114"/>
      <c r="H20" s="115"/>
      <c r="I20" s="115"/>
      <c r="J20" s="115"/>
    </row>
    <row r="21" spans="1:10" customFormat="1" ht="15">
      <c r="A21" s="114"/>
      <c r="B21" s="114"/>
      <c r="C21" s="114"/>
      <c r="D21" s="114"/>
      <c r="H21" s="115"/>
      <c r="I21" s="115"/>
      <c r="J21" s="115"/>
    </row>
    <row r="22" spans="1:10" customFormat="1" ht="15">
      <c r="A22" s="114"/>
      <c r="B22" s="114"/>
      <c r="C22" s="114"/>
      <c r="D22" s="114"/>
      <c r="H22" s="115"/>
      <c r="I22" s="115"/>
      <c r="J22" s="115"/>
    </row>
    <row r="23" spans="1:10" customFormat="1" ht="15">
      <c r="A23" s="114"/>
      <c r="B23" s="114"/>
      <c r="C23" s="114"/>
      <c r="D23" s="114"/>
      <c r="H23" s="115"/>
      <c r="I23" s="115"/>
      <c r="J23" s="115"/>
    </row>
    <row r="24" spans="1:10" customFormat="1" ht="15">
      <c r="A24" s="114"/>
      <c r="B24" s="114"/>
      <c r="C24" s="114"/>
      <c r="D24" s="114"/>
      <c r="H24" s="115"/>
      <c r="I24" s="115"/>
      <c r="J24" s="115"/>
    </row>
    <row r="25" spans="1:10" customFormat="1" ht="15">
      <c r="A25" s="114"/>
      <c r="B25" s="114"/>
      <c r="C25" s="114"/>
      <c r="D25" s="114"/>
      <c r="H25" s="115"/>
      <c r="I25" s="115"/>
      <c r="J25" s="115"/>
    </row>
    <row r="26" spans="1:10" customFormat="1" ht="15">
      <c r="A26" s="114"/>
      <c r="B26" s="114"/>
      <c r="C26" s="114"/>
      <c r="D26" s="114"/>
      <c r="H26" s="115"/>
      <c r="I26" s="115"/>
      <c r="J26" s="115"/>
    </row>
    <row r="27" spans="1:10" customFormat="1" ht="15">
      <c r="A27" s="114"/>
      <c r="B27" s="114"/>
      <c r="C27" s="114"/>
      <c r="D27" s="114"/>
      <c r="H27" s="115"/>
      <c r="I27" s="115"/>
      <c r="J27" s="115"/>
    </row>
    <row r="28" spans="1:10" customFormat="1" ht="15">
      <c r="A28" s="114"/>
      <c r="B28" s="114"/>
      <c r="C28" s="114"/>
      <c r="D28" s="114"/>
      <c r="H28" s="115"/>
      <c r="I28" s="115"/>
      <c r="J28" s="115"/>
    </row>
    <row r="29" spans="1:10" customFormat="1" ht="15">
      <c r="A29" s="114"/>
      <c r="B29" s="114"/>
      <c r="C29" s="114"/>
      <c r="D29" s="114"/>
      <c r="H29" s="115"/>
      <c r="I29" s="115"/>
      <c r="J29" s="115"/>
    </row>
    <row r="30" spans="1:10" customFormat="1" ht="15">
      <c r="A30" s="114"/>
      <c r="B30" s="114"/>
      <c r="C30" s="114"/>
      <c r="D30" s="114"/>
      <c r="H30" s="115"/>
      <c r="I30" s="115"/>
      <c r="J30" s="115"/>
    </row>
    <row r="31" spans="1:10" customFormat="1" ht="15">
      <c r="A31" s="114"/>
      <c r="B31" s="114"/>
      <c r="C31" s="114"/>
      <c r="D31" s="114"/>
      <c r="H31" s="115"/>
      <c r="I31" s="115"/>
      <c r="J31" s="115"/>
    </row>
    <row r="32" spans="1:10" customFormat="1" ht="15">
      <c r="A32" s="114"/>
      <c r="B32" s="114"/>
      <c r="C32" s="114"/>
      <c r="D32" s="114"/>
      <c r="H32" s="115"/>
      <c r="I32" s="115"/>
      <c r="J32" s="115"/>
    </row>
    <row r="33" spans="1:10" customFormat="1" ht="15">
      <c r="A33" s="114"/>
      <c r="B33" s="114"/>
      <c r="C33" s="114"/>
      <c r="D33" s="114"/>
      <c r="H33" s="115"/>
      <c r="I33" s="115"/>
      <c r="J33" s="115"/>
    </row>
    <row r="34" spans="1:10" customFormat="1" ht="15">
      <c r="A34" s="114"/>
      <c r="B34" s="114"/>
      <c r="C34" s="114"/>
      <c r="D34" s="114"/>
      <c r="H34" s="115"/>
      <c r="I34" s="115"/>
      <c r="J34" s="115"/>
    </row>
    <row r="35" spans="1:10" customFormat="1" ht="15">
      <c r="A35" s="114"/>
      <c r="B35" s="114"/>
      <c r="C35" s="114"/>
      <c r="D35" s="114"/>
      <c r="H35" s="115"/>
      <c r="I35" s="115"/>
      <c r="J35" s="115"/>
    </row>
    <row r="36" spans="1:10" customFormat="1" ht="15">
      <c r="A36" s="114"/>
      <c r="B36" s="114"/>
      <c r="C36" s="114"/>
      <c r="D36" s="114"/>
      <c r="H36" s="115"/>
      <c r="I36" s="115"/>
      <c r="J36" s="115"/>
    </row>
    <row r="37" spans="1:10" customFormat="1" ht="15">
      <c r="A37" s="114"/>
      <c r="B37" s="114"/>
      <c r="C37" s="114"/>
      <c r="D37" s="114"/>
      <c r="H37" s="115"/>
      <c r="I37" s="115"/>
      <c r="J37" s="115"/>
    </row>
    <row r="38" spans="1:10" customFormat="1" ht="15">
      <c r="A38" s="114"/>
      <c r="B38" s="114"/>
      <c r="C38" s="114"/>
      <c r="D38" s="114"/>
      <c r="H38" s="115"/>
      <c r="I38" s="115"/>
      <c r="J38" s="115"/>
    </row>
    <row r="39" spans="1:10" customFormat="1" ht="15">
      <c r="A39" s="114"/>
      <c r="B39" s="114"/>
      <c r="C39" s="114"/>
      <c r="D39" s="114"/>
      <c r="H39" s="115"/>
      <c r="I39" s="115"/>
      <c r="J39" s="115"/>
    </row>
    <row r="40" spans="1:10" customFormat="1" ht="15">
      <c r="A40" s="114"/>
      <c r="B40" s="114"/>
      <c r="C40" s="114"/>
      <c r="D40" s="114"/>
      <c r="H40" s="115"/>
      <c r="I40" s="115"/>
      <c r="J40" s="115"/>
    </row>
    <row r="41" spans="1:10" customFormat="1" ht="15">
      <c r="A41" s="114"/>
      <c r="B41" s="114"/>
      <c r="C41" s="114"/>
      <c r="D41" s="114"/>
      <c r="H41" s="115"/>
      <c r="I41" s="115"/>
      <c r="J41" s="115"/>
    </row>
    <row r="42" spans="1:10" customFormat="1" ht="15">
      <c r="A42" s="114"/>
      <c r="B42" s="114"/>
      <c r="C42" s="114"/>
      <c r="D42" s="114"/>
      <c r="H42" s="115"/>
      <c r="I42" s="115"/>
      <c r="J42" s="115"/>
    </row>
    <row r="43" spans="1:10" customFormat="1" ht="15">
      <c r="A43" s="114"/>
      <c r="B43" s="114"/>
      <c r="C43" s="114"/>
      <c r="D43" s="114"/>
      <c r="H43" s="115"/>
      <c r="I43" s="115"/>
      <c r="J43" s="115"/>
    </row>
    <row r="44" spans="1:10" customFormat="1" ht="15">
      <c r="A44" s="114"/>
      <c r="B44" s="114"/>
      <c r="C44" s="114"/>
      <c r="D44" s="114"/>
      <c r="H44" s="115"/>
      <c r="I44" s="115"/>
      <c r="J44" s="115"/>
    </row>
    <row r="45" spans="1:10" customFormat="1" ht="15">
      <c r="A45" s="114"/>
      <c r="B45" s="114"/>
      <c r="C45" s="114"/>
      <c r="D45" s="114"/>
      <c r="H45" s="115"/>
      <c r="I45" s="115"/>
      <c r="J45" s="115"/>
    </row>
    <row r="46" spans="1:10" customFormat="1" ht="15">
      <c r="A46" s="114"/>
      <c r="B46" s="114"/>
      <c r="C46" s="114"/>
      <c r="D46" s="114"/>
      <c r="H46" s="115"/>
      <c r="I46" s="115"/>
      <c r="J46" s="115"/>
    </row>
    <row r="47" spans="1:10" customFormat="1" ht="15">
      <c r="A47" s="114"/>
      <c r="B47" s="114"/>
      <c r="C47" s="114"/>
      <c r="D47" s="114"/>
      <c r="H47" s="115"/>
      <c r="I47" s="115"/>
      <c r="J47" s="115"/>
    </row>
    <row r="48" spans="1:10" customFormat="1" ht="15">
      <c r="A48" s="114"/>
      <c r="B48" s="114"/>
      <c r="C48" s="114"/>
      <c r="D48" s="114"/>
      <c r="H48" s="115"/>
      <c r="I48" s="115"/>
      <c r="J48" s="115"/>
    </row>
    <row r="49" spans="1:10" customFormat="1" ht="15">
      <c r="A49" s="114"/>
      <c r="B49" s="114"/>
      <c r="C49" s="114"/>
      <c r="D49" s="114"/>
      <c r="H49" s="115"/>
      <c r="I49" s="115"/>
      <c r="J49" s="115"/>
    </row>
    <row r="50" spans="1:10" customFormat="1" ht="15">
      <c r="A50" s="114"/>
      <c r="B50" s="114"/>
      <c r="C50" s="114"/>
      <c r="D50" s="114"/>
      <c r="H50" s="115"/>
      <c r="I50" s="115"/>
      <c r="J50" s="115"/>
    </row>
    <row r="51" spans="1:10" customFormat="1" ht="15">
      <c r="A51" s="114"/>
      <c r="B51" s="114"/>
      <c r="C51" s="114"/>
      <c r="D51" s="114"/>
      <c r="H51" s="115"/>
      <c r="I51" s="115"/>
      <c r="J51" s="115"/>
    </row>
    <row r="52" spans="1:10" customFormat="1" ht="15">
      <c r="A52" s="114"/>
      <c r="B52" s="114"/>
      <c r="C52" s="114"/>
      <c r="D52" s="114"/>
      <c r="H52" s="115"/>
      <c r="I52" s="115"/>
      <c r="J52" s="115"/>
    </row>
    <row r="53" spans="1:10" customFormat="1" ht="15">
      <c r="A53" s="114"/>
      <c r="B53" s="114"/>
      <c r="C53" s="114"/>
      <c r="D53" s="114"/>
      <c r="H53" s="115"/>
      <c r="I53" s="115"/>
      <c r="J53" s="115"/>
    </row>
    <row r="54" spans="1:10" customFormat="1" ht="15">
      <c r="A54" s="114"/>
      <c r="B54" s="114"/>
      <c r="C54" s="114"/>
      <c r="D54" s="114"/>
      <c r="H54" s="115"/>
      <c r="I54" s="115"/>
      <c r="J54" s="115"/>
    </row>
    <row r="55" spans="1:10" customFormat="1" ht="15">
      <c r="A55" s="114"/>
      <c r="B55" s="114"/>
      <c r="C55" s="114"/>
      <c r="D55" s="114"/>
      <c r="H55" s="115"/>
      <c r="I55" s="115"/>
      <c r="J55" s="115"/>
    </row>
    <row r="56" spans="1:10" customFormat="1" ht="15">
      <c r="A56" s="114"/>
      <c r="B56" s="114"/>
      <c r="C56" s="114"/>
      <c r="D56" s="114"/>
      <c r="H56" s="115"/>
      <c r="I56" s="115"/>
      <c r="J56" s="115"/>
    </row>
    <row r="57" spans="1:10" customFormat="1" ht="15">
      <c r="A57" s="114"/>
      <c r="B57" s="114"/>
      <c r="C57" s="114"/>
      <c r="D57" s="114"/>
      <c r="H57" s="115"/>
      <c r="I57" s="115"/>
      <c r="J57" s="115"/>
    </row>
    <row r="58" spans="1:10" customFormat="1" ht="15">
      <c r="A58" s="114"/>
      <c r="B58" s="114"/>
      <c r="C58" s="114"/>
      <c r="D58" s="114"/>
      <c r="H58" s="115"/>
      <c r="I58" s="115"/>
      <c r="J58" s="115"/>
    </row>
    <row r="59" spans="1:10" customFormat="1" ht="15">
      <c r="A59" s="114"/>
      <c r="B59" s="114"/>
      <c r="C59" s="114"/>
      <c r="D59" s="114"/>
      <c r="H59" s="115"/>
      <c r="I59" s="115"/>
      <c r="J59" s="115"/>
    </row>
    <row r="60" spans="1:10" customFormat="1" ht="15">
      <c r="A60" s="114"/>
      <c r="B60" s="114"/>
      <c r="C60" s="114"/>
      <c r="D60" s="114"/>
      <c r="H60" s="115"/>
      <c r="I60" s="115"/>
      <c r="J60" s="115"/>
    </row>
    <row r="61" spans="1:10" customFormat="1" ht="15">
      <c r="A61" s="114"/>
      <c r="B61" s="114"/>
      <c r="C61" s="114"/>
      <c r="D61" s="114"/>
      <c r="H61" s="115"/>
      <c r="I61" s="115"/>
      <c r="J61" s="115"/>
    </row>
    <row r="62" spans="1:10" customFormat="1" ht="15">
      <c r="A62" s="114"/>
      <c r="B62" s="114"/>
      <c r="C62" s="114"/>
      <c r="D62" s="114"/>
      <c r="H62" s="115"/>
      <c r="I62" s="115"/>
      <c r="J62" s="115"/>
    </row>
    <row r="63" spans="1:10" customFormat="1" ht="15">
      <c r="A63" s="114"/>
      <c r="B63" s="114"/>
      <c r="C63" s="114"/>
      <c r="D63" s="114"/>
      <c r="H63" s="115"/>
      <c r="I63" s="115"/>
      <c r="J63" s="115"/>
    </row>
    <row r="64" spans="1:10" customFormat="1" ht="15">
      <c r="A64" s="114"/>
      <c r="B64" s="114"/>
      <c r="C64" s="114"/>
      <c r="D64" s="114"/>
      <c r="H64" s="115"/>
      <c r="I64" s="115"/>
      <c r="J64" s="115"/>
    </row>
    <row r="65" spans="1:10" customFormat="1" ht="15">
      <c r="A65" s="114"/>
      <c r="B65" s="114"/>
      <c r="C65" s="114"/>
      <c r="D65" s="114"/>
      <c r="H65" s="115"/>
      <c r="I65" s="115"/>
      <c r="J65" s="115"/>
    </row>
    <row r="66" spans="1:10" customFormat="1" ht="15">
      <c r="A66" s="114"/>
      <c r="B66" s="114"/>
      <c r="C66" s="114"/>
      <c r="D66" s="114"/>
      <c r="H66" s="115"/>
      <c r="I66" s="115"/>
      <c r="J66" s="115"/>
    </row>
    <row r="67" spans="1:10" customFormat="1" ht="15">
      <c r="A67" s="114"/>
      <c r="B67" s="114"/>
      <c r="C67" s="114"/>
      <c r="D67" s="114"/>
      <c r="H67" s="115"/>
      <c r="I67" s="115"/>
      <c r="J67" s="115"/>
    </row>
    <row r="68" spans="1:10" customFormat="1" ht="15">
      <c r="A68" s="114"/>
      <c r="B68" s="114"/>
      <c r="C68" s="114"/>
      <c r="D68" s="114"/>
      <c r="H68" s="115"/>
      <c r="I68" s="115"/>
      <c r="J68" s="115"/>
    </row>
    <row r="69" spans="1:10" customFormat="1" ht="15">
      <c r="A69" s="114"/>
      <c r="B69" s="114"/>
      <c r="C69" s="114"/>
      <c r="D69" s="114"/>
      <c r="H69" s="115"/>
      <c r="I69" s="115"/>
      <c r="J69" s="115"/>
    </row>
    <row r="70" spans="1:10" customFormat="1" ht="15">
      <c r="A70" s="114"/>
      <c r="B70" s="114"/>
      <c r="C70" s="114"/>
      <c r="D70" s="114"/>
      <c r="H70" s="115"/>
      <c r="I70" s="115"/>
      <c r="J70" s="115"/>
    </row>
    <row r="71" spans="1:10" customFormat="1" ht="15">
      <c r="A71" s="114"/>
      <c r="B71" s="114"/>
      <c r="C71" s="114"/>
      <c r="D71" s="114"/>
      <c r="H71" s="115"/>
      <c r="I71" s="115"/>
      <c r="J71" s="115"/>
    </row>
    <row r="72" spans="1:10" customFormat="1" ht="15">
      <c r="A72" s="114"/>
      <c r="B72" s="114"/>
      <c r="C72" s="114"/>
      <c r="D72" s="114"/>
      <c r="H72" s="115"/>
      <c r="I72" s="115"/>
      <c r="J72" s="115"/>
    </row>
    <row r="73" spans="1:10" customFormat="1" ht="15">
      <c r="A73" s="114"/>
      <c r="B73" s="114"/>
      <c r="C73" s="114"/>
      <c r="D73" s="114"/>
      <c r="H73" s="115"/>
      <c r="I73" s="115"/>
      <c r="J73" s="115"/>
    </row>
    <row r="74" spans="1:10" customFormat="1" ht="15">
      <c r="A74" s="114"/>
      <c r="B74" s="114"/>
      <c r="C74" s="114"/>
      <c r="D74" s="114"/>
      <c r="H74" s="115"/>
      <c r="I74" s="115"/>
      <c r="J74" s="115"/>
    </row>
    <row r="75" spans="1:10" customFormat="1" ht="15">
      <c r="A75" s="114"/>
      <c r="B75" s="114"/>
      <c r="C75" s="114"/>
      <c r="D75" s="114"/>
      <c r="H75" s="115"/>
      <c r="I75" s="115"/>
      <c r="J75" s="115"/>
    </row>
    <row r="76" spans="1:10" customFormat="1" ht="15">
      <c r="A76" s="114"/>
      <c r="B76" s="114"/>
      <c r="C76" s="114"/>
      <c r="D76" s="114"/>
      <c r="H76" s="115"/>
      <c r="I76" s="115"/>
      <c r="J76" s="115"/>
    </row>
    <row r="77" spans="1:10" customFormat="1" ht="15">
      <c r="A77" s="114"/>
      <c r="B77" s="114"/>
      <c r="C77" s="114"/>
      <c r="D77" s="114"/>
      <c r="H77" s="115"/>
      <c r="I77" s="115"/>
      <c r="J77" s="115"/>
    </row>
    <row r="78" spans="1:10" customFormat="1" ht="15">
      <c r="A78" s="114"/>
      <c r="B78" s="114"/>
      <c r="C78" s="114"/>
      <c r="D78" s="114"/>
      <c r="H78" s="115"/>
      <c r="I78" s="115"/>
      <c r="J78" s="115"/>
    </row>
    <row r="79" spans="1:10" customFormat="1" ht="15">
      <c r="A79" s="114"/>
      <c r="B79" s="114"/>
      <c r="C79" s="114"/>
      <c r="D79" s="114"/>
      <c r="H79" s="115"/>
      <c r="I79" s="115"/>
      <c r="J79" s="115"/>
    </row>
    <row r="80" spans="1:10" customFormat="1" ht="15">
      <c r="A80" s="114"/>
      <c r="B80" s="114"/>
      <c r="C80" s="114"/>
      <c r="D80" s="114"/>
      <c r="H80" s="115"/>
      <c r="I80" s="115"/>
      <c r="J80" s="115"/>
    </row>
    <row r="81" spans="1:10" customFormat="1" ht="15">
      <c r="A81" s="114"/>
      <c r="B81" s="114"/>
      <c r="C81" s="114"/>
      <c r="D81" s="114"/>
      <c r="H81" s="115"/>
      <c r="I81" s="115"/>
      <c r="J81" s="115"/>
    </row>
    <row r="82" spans="1:10" customFormat="1" ht="15">
      <c r="A82" s="114"/>
      <c r="B82" s="114"/>
      <c r="C82" s="114"/>
      <c r="D82" s="114"/>
      <c r="H82" s="115"/>
      <c r="I82" s="115"/>
      <c r="J82" s="115"/>
    </row>
    <row r="83" spans="1:10" customFormat="1" ht="15">
      <c r="A83" s="114"/>
      <c r="B83" s="114"/>
      <c r="C83" s="114"/>
      <c r="D83" s="114"/>
      <c r="H83" s="115"/>
      <c r="I83" s="115"/>
      <c r="J83" s="115"/>
    </row>
    <row r="84" spans="1:10" customFormat="1" ht="15">
      <c r="A84" s="114"/>
      <c r="B84" s="114"/>
      <c r="C84" s="114"/>
      <c r="D84" s="114"/>
      <c r="H84" s="115"/>
      <c r="I84" s="115"/>
      <c r="J84" s="115"/>
    </row>
    <row r="85" spans="1:10" customFormat="1" ht="15">
      <c r="A85" s="114"/>
      <c r="B85" s="114"/>
      <c r="C85" s="114"/>
      <c r="D85" s="114"/>
      <c r="H85" s="115"/>
      <c r="I85" s="115"/>
      <c r="J85" s="115"/>
    </row>
    <row r="86" spans="1:10" customFormat="1" ht="15">
      <c r="A86" s="114"/>
      <c r="B86" s="114"/>
      <c r="C86" s="114"/>
      <c r="D86" s="114"/>
      <c r="H86" s="115"/>
      <c r="I86" s="115"/>
      <c r="J86" s="115"/>
    </row>
    <row r="87" spans="1:10" customFormat="1" ht="15">
      <c r="A87" s="114"/>
      <c r="B87" s="114"/>
      <c r="C87" s="114"/>
      <c r="D87" s="114"/>
      <c r="H87" s="115"/>
      <c r="I87" s="115"/>
      <c r="J87" s="115"/>
    </row>
    <row r="88" spans="1:10" customFormat="1" ht="15">
      <c r="A88" s="114"/>
      <c r="B88" s="114"/>
      <c r="C88" s="114"/>
      <c r="D88" s="114"/>
      <c r="H88" s="115"/>
      <c r="I88" s="115"/>
      <c r="J88" s="115"/>
    </row>
    <row r="89" spans="1:10" customFormat="1" ht="15">
      <c r="A89" s="114"/>
      <c r="B89" s="114"/>
      <c r="C89" s="114"/>
      <c r="D89" s="114"/>
      <c r="H89" s="115"/>
      <c r="I89" s="115"/>
      <c r="J89" s="115"/>
    </row>
    <row r="90" spans="1:10" customFormat="1" ht="15">
      <c r="A90" s="114"/>
      <c r="B90" s="114"/>
      <c r="C90" s="114"/>
      <c r="D90" s="114"/>
      <c r="H90" s="115"/>
      <c r="I90" s="115"/>
      <c r="J90" s="115"/>
    </row>
    <row r="91" spans="1:10" customFormat="1" ht="15">
      <c r="A91" s="114"/>
      <c r="B91" s="114"/>
      <c r="C91" s="114"/>
      <c r="D91" s="114"/>
      <c r="H91" s="115"/>
      <c r="I91" s="115"/>
      <c r="J91" s="115"/>
    </row>
    <row r="92" spans="1:10" customFormat="1" ht="15">
      <c r="A92" s="114"/>
      <c r="B92" s="114"/>
      <c r="C92" s="114"/>
      <c r="D92" s="114"/>
      <c r="H92" s="115"/>
      <c r="I92" s="115"/>
      <c r="J92" s="115"/>
    </row>
    <row r="93" spans="1:10" customFormat="1" ht="15">
      <c r="A93" s="114"/>
      <c r="B93" s="114"/>
      <c r="C93" s="114"/>
      <c r="D93" s="114"/>
      <c r="H93" s="115"/>
      <c r="I93" s="115"/>
      <c r="J93" s="115"/>
    </row>
    <row r="94" spans="1:10" customFormat="1" ht="15">
      <c r="A94" s="114"/>
      <c r="B94" s="114"/>
      <c r="C94" s="114"/>
      <c r="D94" s="114"/>
      <c r="H94" s="115"/>
      <c r="I94" s="115"/>
      <c r="J94" s="115"/>
    </row>
    <row r="95" spans="1:10" customFormat="1" ht="15">
      <c r="A95" s="114"/>
      <c r="B95" s="114"/>
      <c r="C95" s="114"/>
      <c r="D95" s="114"/>
      <c r="H95" s="115"/>
      <c r="I95" s="115"/>
      <c r="J95" s="115"/>
    </row>
    <row r="96" spans="1:10" customFormat="1" ht="15">
      <c r="A96" s="114"/>
      <c r="B96" s="114"/>
      <c r="C96" s="114"/>
      <c r="D96" s="114"/>
      <c r="H96" s="115"/>
      <c r="I96" s="115"/>
      <c r="J96" s="115"/>
    </row>
    <row r="97" spans="1:10" customFormat="1" ht="15">
      <c r="A97" s="114"/>
      <c r="B97" s="114"/>
      <c r="C97" s="114"/>
      <c r="D97" s="114"/>
      <c r="H97" s="115"/>
      <c r="I97" s="115"/>
      <c r="J97" s="115"/>
    </row>
    <row r="98" spans="1:10" customFormat="1" ht="15">
      <c r="A98" s="114"/>
      <c r="B98" s="114"/>
      <c r="C98" s="114"/>
      <c r="D98" s="114"/>
      <c r="H98" s="115"/>
      <c r="I98" s="115"/>
      <c r="J98" s="115"/>
    </row>
    <row r="99" spans="1:10" customFormat="1" ht="15">
      <c r="A99" s="114"/>
      <c r="B99" s="114"/>
      <c r="C99" s="114"/>
      <c r="D99" s="114"/>
      <c r="H99" s="115"/>
      <c r="I99" s="115"/>
      <c r="J99" s="115"/>
    </row>
    <row r="100" spans="1:10" customFormat="1" ht="15">
      <c r="A100" s="114"/>
      <c r="B100" s="114"/>
      <c r="C100" s="114"/>
      <c r="D100" s="114"/>
      <c r="H100" s="115"/>
      <c r="I100" s="115"/>
      <c r="J100" s="115"/>
    </row>
    <row r="101" spans="1:10" customFormat="1" ht="15">
      <c r="A101" s="114"/>
      <c r="B101" s="114"/>
      <c r="C101" s="114"/>
      <c r="D101" s="114"/>
      <c r="H101" s="115"/>
      <c r="I101" s="115"/>
      <c r="J101" s="115"/>
    </row>
    <row r="102" spans="1:10" customFormat="1" ht="15">
      <c r="A102" s="114"/>
      <c r="B102" s="114"/>
      <c r="C102" s="114"/>
      <c r="D102" s="114"/>
      <c r="H102" s="115"/>
      <c r="I102" s="115"/>
      <c r="J102" s="115"/>
    </row>
    <row r="103" spans="1:10" customFormat="1" ht="15">
      <c r="A103" s="114"/>
      <c r="B103" s="114"/>
      <c r="C103" s="114"/>
      <c r="D103" s="114"/>
      <c r="H103" s="115"/>
      <c r="I103" s="115"/>
      <c r="J103" s="115"/>
    </row>
    <row r="104" spans="1:10" customFormat="1" ht="15">
      <c r="A104" s="114"/>
      <c r="B104" s="114"/>
      <c r="C104" s="114"/>
      <c r="D104" s="114"/>
      <c r="H104" s="115"/>
      <c r="I104" s="115"/>
      <c r="J104" s="115"/>
    </row>
    <row r="105" spans="1:10" customFormat="1" ht="15">
      <c r="A105" s="114"/>
      <c r="B105" s="114"/>
      <c r="C105" s="114"/>
      <c r="D105" s="114"/>
      <c r="H105" s="115"/>
      <c r="I105" s="115"/>
      <c r="J105" s="115"/>
    </row>
    <row r="106" spans="1:10" customFormat="1" ht="15">
      <c r="A106" s="114"/>
      <c r="B106" s="114"/>
      <c r="C106" s="114"/>
      <c r="D106" s="114"/>
      <c r="H106" s="115"/>
      <c r="I106" s="115"/>
      <c r="J106" s="115"/>
    </row>
    <row r="107" spans="1:10" customFormat="1" ht="15">
      <c r="A107" s="114"/>
      <c r="B107" s="114"/>
      <c r="C107" s="114"/>
      <c r="D107" s="114"/>
      <c r="H107" s="115"/>
      <c r="I107" s="115"/>
      <c r="J107" s="115"/>
    </row>
    <row r="108" spans="1:10" customFormat="1" ht="15">
      <c r="A108" s="114"/>
      <c r="B108" s="114"/>
      <c r="C108" s="114"/>
      <c r="D108" s="114"/>
      <c r="H108" s="115"/>
      <c r="I108" s="115"/>
      <c r="J108" s="115"/>
    </row>
    <row r="109" spans="1:10" customFormat="1" ht="15">
      <c r="A109" s="114"/>
      <c r="B109" s="114"/>
      <c r="C109" s="114"/>
      <c r="D109" s="114"/>
      <c r="H109" s="115"/>
      <c r="I109" s="115"/>
      <c r="J109" s="115"/>
    </row>
    <row r="110" spans="1:10" customFormat="1" ht="15">
      <c r="A110" s="114"/>
      <c r="B110" s="114"/>
      <c r="C110" s="114"/>
      <c r="D110" s="114"/>
      <c r="H110" s="115"/>
      <c r="I110" s="115"/>
      <c r="J110" s="115"/>
    </row>
    <row r="111" spans="1:10" customFormat="1" ht="15">
      <c r="A111" s="114"/>
      <c r="B111" s="114"/>
      <c r="C111" s="114"/>
      <c r="D111" s="114"/>
      <c r="H111" s="115"/>
      <c r="I111" s="115"/>
      <c r="J111" s="115"/>
    </row>
    <row r="112" spans="1:10" customFormat="1" ht="15">
      <c r="A112" s="114"/>
      <c r="B112" s="114"/>
      <c r="C112" s="114"/>
      <c r="D112" s="114"/>
      <c r="H112" s="115"/>
      <c r="I112" s="115"/>
      <c r="J112" s="115"/>
    </row>
    <row r="113" spans="1:10" customFormat="1" ht="15">
      <c r="A113" s="114"/>
      <c r="B113" s="114"/>
      <c r="C113" s="114"/>
      <c r="D113" s="114"/>
      <c r="H113" s="115"/>
      <c r="I113" s="115"/>
      <c r="J113" s="115"/>
    </row>
    <row r="114" spans="1:10" customFormat="1" ht="15">
      <c r="A114" s="114"/>
      <c r="B114" s="114"/>
      <c r="C114" s="114"/>
      <c r="D114" s="114"/>
      <c r="H114" s="115"/>
      <c r="I114" s="115"/>
      <c r="J114" s="115"/>
    </row>
    <row r="115" spans="1:10" customFormat="1" ht="15">
      <c r="A115" s="114"/>
      <c r="B115" s="114"/>
      <c r="C115" s="114"/>
      <c r="D115" s="114"/>
      <c r="H115" s="115"/>
      <c r="I115" s="115"/>
      <c r="J115" s="115"/>
    </row>
    <row r="116" spans="1:10" customFormat="1" ht="15">
      <c r="A116" s="114"/>
      <c r="B116" s="114"/>
      <c r="C116" s="114"/>
      <c r="D116" s="114"/>
      <c r="H116" s="115"/>
      <c r="I116" s="115"/>
      <c r="J116" s="115"/>
    </row>
    <row r="117" spans="1:10" customFormat="1" ht="15">
      <c r="A117" s="114"/>
      <c r="B117" s="114"/>
      <c r="C117" s="114"/>
      <c r="D117" s="114"/>
      <c r="H117" s="115"/>
      <c r="I117" s="115"/>
      <c r="J117" s="115"/>
    </row>
    <row r="118" spans="1:10" customFormat="1" ht="15">
      <c r="A118" s="114"/>
      <c r="B118" s="114"/>
      <c r="C118" s="114"/>
      <c r="D118" s="114"/>
      <c r="H118" s="115"/>
      <c r="I118" s="115"/>
      <c r="J118" s="115"/>
    </row>
    <row r="119" spans="1:10" customFormat="1" ht="15">
      <c r="A119" s="114"/>
      <c r="B119" s="114"/>
      <c r="C119" s="114"/>
      <c r="D119" s="114"/>
      <c r="H119" s="115"/>
      <c r="I119" s="115"/>
      <c r="J119" s="115"/>
    </row>
    <row r="120" spans="1:10" customFormat="1" ht="15">
      <c r="A120" s="114"/>
      <c r="B120" s="114"/>
      <c r="C120" s="114"/>
      <c r="D120" s="114"/>
      <c r="H120" s="115"/>
      <c r="I120" s="115"/>
      <c r="J120" s="115"/>
    </row>
    <row r="121" spans="1:10" customFormat="1" ht="15">
      <c r="A121" s="114"/>
      <c r="B121" s="114"/>
      <c r="C121" s="114"/>
      <c r="D121" s="114"/>
      <c r="H121" s="115"/>
      <c r="I121" s="115"/>
      <c r="J121" s="115"/>
    </row>
    <row r="122" spans="1:10" customFormat="1" ht="15">
      <c r="A122" s="114"/>
      <c r="B122" s="114"/>
      <c r="C122" s="114"/>
      <c r="D122" s="114"/>
      <c r="H122" s="115"/>
      <c r="I122" s="115"/>
      <c r="J122" s="115"/>
    </row>
    <row r="123" spans="1:10" customFormat="1" ht="15">
      <c r="A123" s="114"/>
      <c r="B123" s="114"/>
      <c r="C123" s="114"/>
      <c r="D123" s="114"/>
      <c r="H123" s="115"/>
      <c r="I123" s="115"/>
      <c r="J123" s="115"/>
    </row>
    <row r="124" spans="1:10" customFormat="1" ht="15">
      <c r="A124" s="114"/>
      <c r="B124" s="114"/>
      <c r="C124" s="114"/>
      <c r="D124" s="114"/>
      <c r="H124" s="115"/>
      <c r="I124" s="115"/>
      <c r="J124" s="115"/>
    </row>
    <row r="125" spans="1:10" customFormat="1" ht="15">
      <c r="A125" s="114"/>
      <c r="B125" s="114"/>
      <c r="C125" s="114"/>
      <c r="D125" s="114"/>
      <c r="H125" s="115"/>
      <c r="I125" s="115"/>
      <c r="J125" s="115"/>
    </row>
    <row r="126" spans="1:10" customFormat="1" ht="15">
      <c r="A126" s="114"/>
      <c r="B126" s="114"/>
      <c r="C126" s="114"/>
      <c r="D126" s="114"/>
      <c r="H126" s="115"/>
      <c r="I126" s="115"/>
      <c r="J126" s="115"/>
    </row>
    <row r="127" spans="1:10" customFormat="1" ht="15">
      <c r="A127" s="114"/>
      <c r="B127" s="114"/>
      <c r="C127" s="114"/>
      <c r="D127" s="114"/>
      <c r="H127" s="115"/>
      <c r="I127" s="115"/>
      <c r="J127" s="115"/>
    </row>
    <row r="128" spans="1:10" customFormat="1" ht="15">
      <c r="A128" s="114"/>
      <c r="B128" s="114"/>
      <c r="C128" s="114"/>
      <c r="D128" s="114"/>
      <c r="H128" s="115"/>
      <c r="I128" s="115"/>
      <c r="J128" s="115"/>
    </row>
    <row r="129" spans="1:10" customFormat="1" ht="15">
      <c r="A129" s="114"/>
      <c r="B129" s="114"/>
      <c r="C129" s="114"/>
      <c r="D129" s="114"/>
      <c r="H129" s="115"/>
      <c r="I129" s="115"/>
      <c r="J129" s="115"/>
    </row>
    <row r="130" spans="1:10" customFormat="1" ht="15">
      <c r="A130" s="114"/>
      <c r="B130" s="114"/>
      <c r="C130" s="114"/>
      <c r="D130" s="114"/>
      <c r="H130" s="115"/>
      <c r="I130" s="115"/>
      <c r="J130" s="115"/>
    </row>
    <row r="131" spans="1:10" customFormat="1" ht="15">
      <c r="A131" s="114"/>
      <c r="B131" s="114"/>
      <c r="C131" s="114"/>
      <c r="D131" s="114"/>
      <c r="H131" s="115"/>
      <c r="I131" s="115"/>
      <c r="J131" s="115"/>
    </row>
    <row r="132" spans="1:10" customFormat="1" ht="15">
      <c r="A132" s="114"/>
      <c r="B132" s="114"/>
      <c r="C132" s="114"/>
      <c r="D132" s="114"/>
      <c r="H132" s="115"/>
      <c r="I132" s="115"/>
      <c r="J132" s="115"/>
    </row>
    <row r="133" spans="1:10" customFormat="1" ht="15">
      <c r="A133" s="114"/>
      <c r="B133" s="114"/>
      <c r="C133" s="114"/>
      <c r="D133" s="114"/>
      <c r="H133" s="115"/>
      <c r="I133" s="115"/>
      <c r="J133" s="115"/>
    </row>
    <row r="134" spans="1:10" customFormat="1" ht="15">
      <c r="A134" s="114"/>
      <c r="B134" s="114"/>
      <c r="C134" s="114"/>
      <c r="D134" s="114"/>
      <c r="H134" s="115"/>
      <c r="I134" s="115"/>
      <c r="J134" s="115"/>
    </row>
    <row r="135" spans="1:10" customFormat="1" ht="15">
      <c r="A135" s="114"/>
      <c r="B135" s="114"/>
      <c r="C135" s="114"/>
      <c r="D135" s="114"/>
      <c r="H135" s="115"/>
      <c r="I135" s="115"/>
      <c r="J135" s="115"/>
    </row>
    <row r="136" spans="1:10" customFormat="1" ht="15">
      <c r="A136" s="114"/>
      <c r="B136" s="114"/>
      <c r="C136" s="114"/>
      <c r="D136" s="114"/>
      <c r="H136" s="115"/>
      <c r="I136" s="115"/>
      <c r="J136" s="115"/>
    </row>
    <row r="137" spans="1:10" customFormat="1" ht="15">
      <c r="A137" s="114"/>
      <c r="B137" s="114"/>
      <c r="C137" s="114"/>
      <c r="D137" s="114"/>
      <c r="H137" s="115"/>
      <c r="I137" s="115"/>
      <c r="J137" s="115"/>
    </row>
    <row r="138" spans="1:10" customFormat="1" ht="15">
      <c r="A138" s="114"/>
      <c r="B138" s="114"/>
      <c r="C138" s="114"/>
      <c r="D138" s="114"/>
      <c r="H138" s="115"/>
      <c r="I138" s="115"/>
      <c r="J138" s="115"/>
    </row>
    <row r="139" spans="1:10" customFormat="1" ht="15">
      <c r="A139" s="114"/>
      <c r="B139" s="114"/>
      <c r="C139" s="114"/>
      <c r="D139" s="114"/>
      <c r="H139" s="115"/>
      <c r="I139" s="115"/>
      <c r="J139" s="115"/>
    </row>
    <row r="140" spans="1:10" customFormat="1" ht="15">
      <c r="A140" s="114"/>
      <c r="B140" s="114"/>
      <c r="C140" s="114"/>
      <c r="D140" s="114"/>
      <c r="H140" s="115"/>
      <c r="I140" s="115"/>
      <c r="J140" s="115"/>
    </row>
    <row r="141" spans="1:10" customFormat="1" ht="15">
      <c r="A141" s="114"/>
      <c r="B141" s="114"/>
      <c r="C141" s="114"/>
      <c r="D141" s="114"/>
      <c r="H141" s="115"/>
      <c r="I141" s="115"/>
      <c r="J141" s="115"/>
    </row>
    <row r="142" spans="1:10" customFormat="1" ht="15">
      <c r="A142" s="114"/>
      <c r="B142" s="114"/>
      <c r="C142" s="114"/>
      <c r="D142" s="114"/>
      <c r="H142" s="115"/>
      <c r="I142" s="115"/>
      <c r="J142" s="115"/>
    </row>
    <row r="143" spans="1:10" customFormat="1" ht="15">
      <c r="A143" s="114"/>
      <c r="B143" s="114"/>
      <c r="C143" s="114"/>
      <c r="D143" s="114"/>
      <c r="H143" s="115"/>
      <c r="I143" s="115"/>
      <c r="J143" s="115"/>
    </row>
    <row r="144" spans="1:10" customFormat="1" ht="15">
      <c r="A144" s="114"/>
      <c r="B144" s="114"/>
      <c r="C144" s="114"/>
      <c r="D144" s="114"/>
      <c r="H144" s="115"/>
      <c r="I144" s="115"/>
      <c r="J144" s="115"/>
    </row>
    <row r="145" spans="1:10" customFormat="1" ht="15">
      <c r="A145" s="114"/>
      <c r="B145" s="114"/>
      <c r="C145" s="114"/>
      <c r="D145" s="114"/>
      <c r="H145" s="115"/>
      <c r="I145" s="115"/>
      <c r="J145" s="115"/>
    </row>
    <row r="146" spans="1:10" customFormat="1" ht="15">
      <c r="A146" s="114"/>
      <c r="B146" s="114"/>
      <c r="C146" s="114"/>
      <c r="D146" s="114"/>
      <c r="H146" s="115"/>
      <c r="I146" s="115"/>
      <c r="J146" s="115"/>
    </row>
    <row r="147" spans="1:10" customFormat="1" ht="15">
      <c r="A147" s="114"/>
      <c r="B147" s="114"/>
      <c r="C147" s="114"/>
      <c r="D147" s="114"/>
      <c r="H147" s="115"/>
      <c r="I147" s="115"/>
      <c r="J147" s="115"/>
    </row>
    <row r="148" spans="1:10" customFormat="1" ht="15">
      <c r="A148" s="114"/>
      <c r="B148" s="114"/>
      <c r="C148" s="114"/>
      <c r="D148" s="114"/>
      <c r="H148" s="115"/>
      <c r="I148" s="115"/>
      <c r="J148" s="115"/>
    </row>
    <row r="149" spans="1:10" customFormat="1" ht="15">
      <c r="A149" s="114"/>
      <c r="B149" s="114"/>
      <c r="C149" s="114"/>
      <c r="D149" s="114"/>
      <c r="H149" s="115"/>
      <c r="I149" s="115"/>
      <c r="J149" s="115"/>
    </row>
    <row r="150" spans="1:10" customFormat="1" ht="15">
      <c r="A150" s="114"/>
      <c r="B150" s="114"/>
      <c r="C150" s="114"/>
      <c r="D150" s="114"/>
      <c r="H150" s="115"/>
      <c r="I150" s="115"/>
      <c r="J150" s="115"/>
    </row>
    <row r="151" spans="1:10" customFormat="1" ht="15">
      <c r="A151" s="114"/>
      <c r="B151" s="114"/>
      <c r="C151" s="114"/>
      <c r="D151" s="114"/>
      <c r="H151" s="115"/>
      <c r="I151" s="115"/>
      <c r="J151" s="115"/>
    </row>
    <row r="152" spans="1:10" customFormat="1" ht="15">
      <c r="A152" s="114"/>
      <c r="B152" s="114"/>
      <c r="C152" s="114"/>
      <c r="D152" s="114"/>
      <c r="H152" s="115"/>
      <c r="I152" s="115"/>
      <c r="J152" s="115"/>
    </row>
    <row r="153" spans="1:10" customFormat="1" ht="15">
      <c r="A153" s="114"/>
      <c r="B153" s="114"/>
      <c r="C153" s="114"/>
      <c r="D153" s="114"/>
      <c r="H153" s="115"/>
      <c r="I153" s="115"/>
      <c r="J153" s="115"/>
    </row>
    <row r="154" spans="1:10" customFormat="1" ht="15">
      <c r="A154" s="114"/>
      <c r="B154" s="114"/>
      <c r="C154" s="114"/>
      <c r="D154" s="114"/>
      <c r="H154" s="115"/>
      <c r="I154" s="115"/>
      <c r="J154" s="115"/>
    </row>
    <row r="155" spans="1:10" customFormat="1" ht="15">
      <c r="A155" s="114"/>
      <c r="B155" s="114"/>
      <c r="C155" s="114"/>
      <c r="D155" s="114"/>
      <c r="H155" s="115"/>
      <c r="I155" s="115"/>
      <c r="J155" s="115"/>
    </row>
    <row r="156" spans="1:10" customFormat="1" ht="15">
      <c r="A156" s="114"/>
      <c r="B156" s="114"/>
      <c r="C156" s="114"/>
      <c r="D156" s="114"/>
      <c r="H156" s="115"/>
      <c r="I156" s="115"/>
      <c r="J156" s="115"/>
    </row>
    <row r="157" spans="1:10" customFormat="1" ht="15">
      <c r="A157" s="114"/>
      <c r="B157" s="114"/>
      <c r="C157" s="114"/>
      <c r="D157" s="114"/>
      <c r="H157" s="115"/>
      <c r="I157" s="115"/>
      <c r="J157" s="115"/>
    </row>
    <row r="158" spans="1:10" customFormat="1" ht="15">
      <c r="A158" s="114"/>
      <c r="B158" s="114"/>
      <c r="C158" s="114"/>
      <c r="D158" s="114"/>
      <c r="H158" s="115"/>
      <c r="I158" s="115"/>
      <c r="J158" s="115"/>
    </row>
    <row r="159" spans="1:10" customFormat="1" ht="15">
      <c r="A159" s="114"/>
      <c r="B159" s="114"/>
      <c r="C159" s="114"/>
      <c r="D159" s="114"/>
      <c r="H159" s="115"/>
      <c r="I159" s="115"/>
      <c r="J159" s="115"/>
    </row>
    <row r="160" spans="1:10" customFormat="1" ht="15">
      <c r="A160" s="114"/>
      <c r="B160" s="114"/>
      <c r="C160" s="114"/>
      <c r="D160" s="114"/>
      <c r="H160" s="115"/>
      <c r="I160" s="115"/>
      <c r="J160" s="115"/>
    </row>
    <row r="161" spans="1:10" customFormat="1" ht="15">
      <c r="A161" s="114"/>
      <c r="B161" s="114"/>
      <c r="C161" s="114"/>
      <c r="D161" s="114"/>
      <c r="H161" s="115"/>
      <c r="I161" s="115"/>
      <c r="J161" s="115"/>
    </row>
    <row r="162" spans="1:10" customFormat="1" ht="15">
      <c r="A162" s="114"/>
      <c r="B162" s="114"/>
      <c r="C162" s="114"/>
      <c r="D162" s="114"/>
      <c r="H162" s="115"/>
      <c r="I162" s="115"/>
      <c r="J162" s="115"/>
    </row>
    <row r="163" spans="1:10" customFormat="1" ht="15">
      <c r="A163" s="114"/>
      <c r="B163" s="114"/>
      <c r="C163" s="114"/>
      <c r="D163" s="114"/>
      <c r="H163" s="115"/>
      <c r="I163" s="115"/>
      <c r="J163" s="115"/>
    </row>
    <row r="164" spans="1:10" customFormat="1" ht="15">
      <c r="A164" s="114"/>
      <c r="B164" s="114"/>
      <c r="C164" s="114"/>
      <c r="D164" s="114"/>
      <c r="H164" s="115"/>
      <c r="I164" s="115"/>
      <c r="J164" s="115"/>
    </row>
    <row r="165" spans="1:10" customFormat="1" ht="15">
      <c r="A165" s="114"/>
      <c r="B165" s="114"/>
      <c r="C165" s="114"/>
      <c r="D165" s="114"/>
      <c r="H165" s="115"/>
      <c r="I165" s="115"/>
      <c r="J165" s="115"/>
    </row>
    <row r="166" spans="1:10" customFormat="1" ht="15">
      <c r="A166" s="114"/>
      <c r="B166" s="114"/>
      <c r="C166" s="114"/>
      <c r="D166" s="114"/>
      <c r="H166" s="115"/>
      <c r="I166" s="115"/>
      <c r="J166" s="115"/>
    </row>
    <row r="167" spans="1:10" customFormat="1" ht="15">
      <c r="A167" s="114"/>
      <c r="B167" s="114"/>
      <c r="C167" s="114"/>
      <c r="D167" s="114"/>
      <c r="H167" s="115"/>
      <c r="I167" s="115"/>
      <c r="J167" s="115"/>
    </row>
    <row r="168" spans="1:10" customFormat="1" ht="15">
      <c r="A168" s="114"/>
      <c r="B168" s="114"/>
      <c r="C168" s="114"/>
      <c r="D168" s="114"/>
      <c r="H168" s="115"/>
      <c r="I168" s="115"/>
      <c r="J168" s="115"/>
    </row>
    <row r="169" spans="1:10" customFormat="1" ht="15">
      <c r="A169" s="114"/>
      <c r="B169" s="114"/>
      <c r="C169" s="114"/>
      <c r="D169" s="114"/>
      <c r="H169" s="115"/>
      <c r="I169" s="115"/>
      <c r="J169" s="115"/>
    </row>
    <row r="170" spans="1:10" customFormat="1" ht="15">
      <c r="A170" s="114"/>
      <c r="B170" s="114"/>
      <c r="C170" s="114"/>
      <c r="D170" s="114"/>
      <c r="H170" s="115"/>
      <c r="I170" s="115"/>
      <c r="J170" s="115"/>
    </row>
    <row r="171" spans="1:10" customFormat="1" ht="15">
      <c r="A171" s="114"/>
      <c r="B171" s="114"/>
      <c r="C171" s="114"/>
      <c r="D171" s="114"/>
      <c r="H171" s="115"/>
      <c r="I171" s="115"/>
      <c r="J171" s="115"/>
    </row>
    <row r="172" spans="1:10" customFormat="1" ht="15">
      <c r="A172" s="114"/>
      <c r="B172" s="114"/>
      <c r="C172" s="114"/>
      <c r="D172" s="114"/>
      <c r="H172" s="115"/>
      <c r="I172" s="115"/>
      <c r="J172" s="115"/>
    </row>
    <row r="173" spans="1:10" customFormat="1" ht="15">
      <c r="A173" s="114"/>
      <c r="B173" s="114"/>
      <c r="C173" s="114"/>
      <c r="D173" s="114"/>
      <c r="H173" s="115"/>
      <c r="I173" s="115"/>
      <c r="J173" s="115"/>
    </row>
    <row r="174" spans="1:10" customFormat="1" ht="15">
      <c r="A174" s="114"/>
      <c r="B174" s="114"/>
      <c r="C174" s="114"/>
      <c r="D174" s="114"/>
      <c r="H174" s="115"/>
      <c r="I174" s="115"/>
      <c r="J174" s="115"/>
    </row>
    <row r="175" spans="1:10" customFormat="1" ht="15">
      <c r="A175" s="114"/>
      <c r="B175" s="114"/>
      <c r="C175" s="114"/>
      <c r="D175" s="114"/>
      <c r="H175" s="115"/>
      <c r="I175" s="115"/>
      <c r="J175" s="115"/>
    </row>
    <row r="176" spans="1:10" customFormat="1" ht="15">
      <c r="A176" s="114"/>
      <c r="B176" s="114"/>
      <c r="C176" s="114"/>
      <c r="D176" s="114"/>
      <c r="H176" s="115"/>
      <c r="I176" s="115"/>
      <c r="J176" s="115"/>
    </row>
    <row r="177" spans="1:10" customFormat="1" ht="15">
      <c r="A177" s="114"/>
      <c r="B177" s="114"/>
      <c r="C177" s="114"/>
      <c r="D177" s="114"/>
      <c r="H177" s="115"/>
      <c r="I177" s="115"/>
      <c r="J177" s="115"/>
    </row>
    <row r="178" spans="1:10" customFormat="1" ht="15">
      <c r="A178" s="114"/>
      <c r="B178" s="114"/>
      <c r="C178" s="114"/>
      <c r="D178" s="114"/>
      <c r="H178" s="115"/>
      <c r="I178" s="115"/>
      <c r="J178" s="115"/>
    </row>
    <row r="179" spans="1:10" customFormat="1" ht="15">
      <c r="A179" s="114"/>
      <c r="B179" s="114"/>
      <c r="C179" s="114"/>
      <c r="D179" s="114"/>
      <c r="H179" s="115"/>
      <c r="I179" s="115"/>
      <c r="J179" s="115"/>
    </row>
    <row r="180" spans="1:10" customFormat="1" ht="15">
      <c r="A180" s="114"/>
      <c r="B180" s="114"/>
      <c r="C180" s="114"/>
      <c r="D180" s="114"/>
      <c r="H180" s="115"/>
      <c r="I180" s="115"/>
      <c r="J180" s="115"/>
    </row>
    <row r="181" spans="1:10" customFormat="1" ht="15">
      <c r="A181" s="114"/>
      <c r="B181" s="114"/>
      <c r="C181" s="114"/>
      <c r="D181" s="114"/>
      <c r="H181" s="115"/>
      <c r="I181" s="115"/>
      <c r="J181" s="115"/>
    </row>
    <row r="182" spans="1:10" customFormat="1" ht="15">
      <c r="A182" s="114"/>
      <c r="B182" s="114"/>
      <c r="C182" s="114"/>
      <c r="D182" s="114"/>
      <c r="H182" s="115"/>
      <c r="I182" s="115"/>
      <c r="J182" s="115"/>
    </row>
    <row r="183" spans="1:10" customFormat="1" ht="15">
      <c r="A183" s="114"/>
      <c r="B183" s="114"/>
      <c r="C183" s="114"/>
      <c r="D183" s="114"/>
      <c r="H183" s="115"/>
      <c r="I183" s="115"/>
      <c r="J183" s="115"/>
    </row>
    <row r="184" spans="1:10" customFormat="1" ht="15">
      <c r="A184" s="114"/>
      <c r="B184" s="114"/>
      <c r="C184" s="114"/>
      <c r="D184" s="114"/>
      <c r="H184" s="115"/>
      <c r="I184" s="115"/>
      <c r="J184" s="115"/>
    </row>
    <row r="185" spans="1:10" customFormat="1" ht="15">
      <c r="A185" s="114"/>
      <c r="B185" s="114"/>
      <c r="C185" s="114"/>
      <c r="D185" s="114"/>
      <c r="H185" s="115"/>
      <c r="I185" s="115"/>
      <c r="J185" s="115"/>
    </row>
    <row r="186" spans="1:10" customFormat="1" ht="15">
      <c r="A186" s="114"/>
      <c r="B186" s="114"/>
      <c r="C186" s="114"/>
      <c r="D186" s="114"/>
      <c r="H186" s="115"/>
      <c r="I186" s="115"/>
      <c r="J186" s="115"/>
    </row>
    <row r="187" spans="1:10" customFormat="1" ht="15">
      <c r="A187" s="114"/>
      <c r="B187" s="114"/>
      <c r="C187" s="114"/>
      <c r="D187" s="114"/>
      <c r="H187" s="115"/>
      <c r="I187" s="115"/>
      <c r="J187" s="115"/>
    </row>
    <row r="188" spans="1:10" customFormat="1" ht="15">
      <c r="A188" s="114"/>
      <c r="B188" s="114"/>
      <c r="C188" s="114"/>
      <c r="D188" s="114"/>
      <c r="H188" s="115"/>
      <c r="I188" s="115"/>
      <c r="J188" s="115"/>
    </row>
    <row r="189" spans="1:10" customFormat="1" ht="15">
      <c r="A189" s="114"/>
      <c r="B189" s="114"/>
      <c r="C189" s="114"/>
      <c r="D189" s="114"/>
      <c r="H189" s="115"/>
      <c r="I189" s="115"/>
      <c r="J189" s="115"/>
    </row>
    <row r="190" spans="1:10" customFormat="1" ht="15">
      <c r="A190" s="114"/>
      <c r="B190" s="114"/>
      <c r="C190" s="114"/>
      <c r="D190" s="114"/>
      <c r="H190" s="115"/>
      <c r="I190" s="115"/>
      <c r="J190" s="115"/>
    </row>
    <row r="191" spans="1:10" customFormat="1" ht="15">
      <c r="A191" s="114"/>
      <c r="B191" s="114"/>
      <c r="C191" s="114"/>
      <c r="D191" s="114"/>
      <c r="H191" s="115"/>
      <c r="I191" s="115"/>
      <c r="J191" s="115"/>
    </row>
    <row r="192" spans="1:10" customFormat="1" ht="15">
      <c r="A192" s="114"/>
      <c r="B192" s="114"/>
      <c r="C192" s="114"/>
      <c r="D192" s="114"/>
      <c r="H192" s="115"/>
      <c r="I192" s="115"/>
      <c r="J192" s="115"/>
    </row>
    <row r="193" spans="1:10" customFormat="1" ht="15">
      <c r="A193" s="114"/>
      <c r="B193" s="114"/>
      <c r="C193" s="114"/>
      <c r="D193" s="114"/>
      <c r="H193" s="115"/>
      <c r="I193" s="115"/>
      <c r="J193" s="115"/>
    </row>
    <row r="194" spans="1:10" customFormat="1" ht="15">
      <c r="A194" s="114"/>
      <c r="B194" s="114"/>
      <c r="C194" s="114"/>
      <c r="D194" s="114"/>
      <c r="H194" s="115"/>
      <c r="I194" s="115"/>
      <c r="J194" s="115"/>
    </row>
    <row r="195" spans="1:10" customFormat="1" ht="15">
      <c r="A195" s="114"/>
      <c r="B195" s="114"/>
      <c r="C195" s="114"/>
      <c r="D195" s="114"/>
      <c r="H195" s="115"/>
      <c r="I195" s="115"/>
      <c r="J195" s="115"/>
    </row>
    <row r="196" spans="1:10" customFormat="1" ht="15">
      <c r="A196" s="114"/>
      <c r="B196" s="114"/>
      <c r="C196" s="114"/>
      <c r="D196" s="114"/>
      <c r="H196" s="115"/>
      <c r="I196" s="115"/>
      <c r="J196" s="115"/>
    </row>
    <row r="197" spans="1:10" customFormat="1" ht="15">
      <c r="A197" s="114"/>
      <c r="B197" s="114"/>
      <c r="C197" s="114"/>
      <c r="D197" s="114"/>
      <c r="H197" s="115"/>
      <c r="I197" s="115"/>
      <c r="J197" s="115"/>
    </row>
    <row r="198" spans="1:10" customFormat="1" ht="15">
      <c r="A198" s="114"/>
      <c r="B198" s="114"/>
      <c r="C198" s="114"/>
      <c r="D198" s="114"/>
      <c r="H198" s="115"/>
      <c r="I198" s="115"/>
      <c r="J198" s="115"/>
    </row>
    <row r="199" spans="1:10" customFormat="1" ht="15">
      <c r="A199" s="114"/>
      <c r="B199" s="114"/>
      <c r="C199" s="114"/>
      <c r="D199" s="114"/>
      <c r="H199" s="115"/>
      <c r="I199" s="115"/>
      <c r="J199" s="115"/>
    </row>
    <row r="200" spans="1:10" customFormat="1" ht="15">
      <c r="A200" s="114"/>
      <c r="B200" s="114"/>
      <c r="C200" s="114"/>
      <c r="D200" s="114"/>
      <c r="H200" s="115"/>
      <c r="I200" s="115"/>
      <c r="J200" s="115"/>
    </row>
    <row r="201" spans="1:10" customFormat="1" ht="15">
      <c r="A201" s="114"/>
      <c r="B201" s="114"/>
      <c r="C201" s="114"/>
      <c r="D201" s="114"/>
      <c r="H201" s="115"/>
      <c r="I201" s="115"/>
      <c r="J201" s="115"/>
    </row>
    <row r="202" spans="1:10" customFormat="1" ht="15">
      <c r="A202" s="114"/>
      <c r="B202" s="114"/>
      <c r="C202" s="114"/>
      <c r="D202" s="114"/>
      <c r="H202" s="115"/>
      <c r="I202" s="115"/>
      <c r="J202" s="115"/>
    </row>
    <row r="203" spans="1:10" customFormat="1" ht="15">
      <c r="A203" s="114"/>
      <c r="B203" s="114"/>
      <c r="C203" s="114"/>
      <c r="D203" s="114"/>
      <c r="H203" s="115"/>
      <c r="I203" s="115"/>
      <c r="J203" s="115"/>
    </row>
    <row r="204" spans="1:10" customFormat="1" ht="15">
      <c r="A204" s="114"/>
      <c r="B204" s="114"/>
      <c r="C204" s="114"/>
      <c r="D204" s="114"/>
      <c r="H204" s="115"/>
      <c r="I204" s="115"/>
      <c r="J204" s="115"/>
    </row>
    <row r="205" spans="1:10" customFormat="1" ht="15">
      <c r="A205" s="114"/>
      <c r="B205" s="114"/>
      <c r="C205" s="114"/>
      <c r="D205" s="114"/>
      <c r="H205" s="115"/>
      <c r="I205" s="115"/>
      <c r="J205" s="115"/>
    </row>
    <row r="206" spans="1:10" customFormat="1" ht="15">
      <c r="A206" s="114"/>
      <c r="B206" s="114"/>
      <c r="C206" s="114"/>
      <c r="D206" s="114"/>
      <c r="H206" s="115"/>
      <c r="I206" s="115"/>
      <c r="J206" s="115"/>
    </row>
    <row r="207" spans="1:10" customFormat="1" ht="15">
      <c r="A207" s="114"/>
      <c r="B207" s="114"/>
      <c r="C207" s="114"/>
      <c r="D207" s="114"/>
      <c r="H207" s="115"/>
      <c r="I207" s="115"/>
      <c r="J207" s="115"/>
    </row>
    <row r="208" spans="1:10" customFormat="1" ht="15">
      <c r="A208" s="114"/>
      <c r="B208" s="114"/>
      <c r="C208" s="114"/>
      <c r="D208" s="114"/>
      <c r="H208" s="115"/>
      <c r="I208" s="115"/>
      <c r="J208" s="115"/>
    </row>
    <row r="209" spans="1:10" customFormat="1" ht="15">
      <c r="A209" s="114"/>
      <c r="B209" s="114"/>
      <c r="C209" s="114"/>
      <c r="D209" s="114"/>
      <c r="H209" s="115"/>
      <c r="I209" s="115"/>
      <c r="J209" s="115"/>
    </row>
    <row r="210" spans="1:10" customFormat="1" ht="15">
      <c r="A210" s="114"/>
      <c r="B210" s="114"/>
      <c r="C210" s="114"/>
      <c r="D210" s="114"/>
      <c r="H210" s="115"/>
      <c r="I210" s="115"/>
      <c r="J210" s="115"/>
    </row>
    <row r="211" spans="1:10" customFormat="1" ht="15">
      <c r="A211" s="114"/>
      <c r="B211" s="114"/>
      <c r="C211" s="114"/>
      <c r="D211" s="114"/>
      <c r="H211" s="115"/>
      <c r="I211" s="115"/>
      <c r="J211" s="115"/>
    </row>
    <row r="212" spans="1:10" customFormat="1" ht="15">
      <c r="A212" s="114"/>
      <c r="B212" s="114"/>
      <c r="C212" s="114"/>
      <c r="D212" s="114"/>
      <c r="H212" s="115"/>
      <c r="I212" s="115"/>
      <c r="J212" s="115"/>
    </row>
    <row r="213" spans="1:10" customFormat="1" ht="15">
      <c r="A213" s="114"/>
      <c r="B213" s="114"/>
      <c r="C213" s="114"/>
      <c r="D213" s="114"/>
      <c r="H213" s="115"/>
      <c r="I213" s="115"/>
      <c r="J213" s="115"/>
    </row>
    <row r="214" spans="1:10" customFormat="1" ht="15">
      <c r="A214" s="114"/>
      <c r="B214" s="114"/>
      <c r="C214" s="114"/>
      <c r="D214" s="114"/>
      <c r="H214" s="115"/>
      <c r="I214" s="115"/>
      <c r="J214" s="115"/>
    </row>
    <row r="215" spans="1:10" customFormat="1" ht="15">
      <c r="A215" s="114"/>
      <c r="B215" s="114"/>
      <c r="C215" s="114"/>
      <c r="D215" s="114"/>
      <c r="H215" s="115"/>
      <c r="I215" s="115"/>
      <c r="J215" s="115"/>
    </row>
    <row r="216" spans="1:10" customFormat="1" ht="15">
      <c r="A216" s="114"/>
      <c r="B216" s="114"/>
      <c r="C216" s="114"/>
      <c r="D216" s="114"/>
      <c r="H216" s="115"/>
      <c r="I216" s="115"/>
      <c r="J216" s="115"/>
    </row>
    <row r="217" spans="1:10" customFormat="1" ht="15">
      <c r="A217" s="114"/>
      <c r="B217" s="114"/>
      <c r="C217" s="114"/>
      <c r="D217" s="114"/>
      <c r="H217" s="115"/>
      <c r="I217" s="115"/>
      <c r="J217" s="115"/>
    </row>
    <row r="218" spans="1:10" customFormat="1" ht="15">
      <c r="A218" s="114"/>
      <c r="B218" s="114"/>
      <c r="C218" s="114"/>
      <c r="D218" s="114"/>
      <c r="H218" s="115"/>
      <c r="I218" s="115"/>
      <c r="J218" s="115"/>
    </row>
    <row r="219" spans="1:10" customFormat="1" ht="15">
      <c r="A219" s="114"/>
      <c r="B219" s="114"/>
      <c r="C219" s="114"/>
      <c r="D219" s="114"/>
      <c r="H219" s="115"/>
      <c r="I219" s="115"/>
      <c r="J219" s="115"/>
    </row>
    <row r="220" spans="1:10" customFormat="1" ht="15">
      <c r="A220" s="114"/>
      <c r="B220" s="114"/>
      <c r="C220" s="114"/>
      <c r="D220" s="114"/>
      <c r="H220" s="115"/>
      <c r="I220" s="115"/>
      <c r="J220" s="115"/>
    </row>
    <row r="221" spans="1:10" customFormat="1" ht="15">
      <c r="A221" s="114"/>
      <c r="B221" s="114"/>
      <c r="C221" s="114"/>
      <c r="D221" s="114"/>
      <c r="H221" s="115"/>
      <c r="I221" s="115"/>
      <c r="J221" s="115"/>
    </row>
    <row r="222" spans="1:10" customFormat="1" ht="15">
      <c r="A222" s="114"/>
      <c r="B222" s="114"/>
      <c r="C222" s="114"/>
      <c r="D222" s="114"/>
      <c r="H222" s="115"/>
      <c r="I222" s="115"/>
      <c r="J222" s="115"/>
    </row>
    <row r="223" spans="1:10" customFormat="1" ht="15">
      <c r="A223" s="114"/>
      <c r="B223" s="114"/>
      <c r="C223" s="114"/>
      <c r="D223" s="114"/>
      <c r="H223" s="115"/>
      <c r="I223" s="115"/>
      <c r="J223" s="115"/>
    </row>
    <row r="224" spans="1:10" customFormat="1" ht="15">
      <c r="A224" s="114"/>
      <c r="B224" s="114"/>
      <c r="C224" s="114"/>
      <c r="D224" s="114"/>
      <c r="H224" s="115"/>
      <c r="I224" s="115"/>
      <c r="J224" s="115"/>
    </row>
    <row r="225" spans="1:10" customFormat="1" ht="15">
      <c r="A225" s="114"/>
      <c r="B225" s="114"/>
      <c r="C225" s="114"/>
      <c r="D225" s="114"/>
      <c r="H225" s="115"/>
      <c r="I225" s="115"/>
      <c r="J225" s="115"/>
    </row>
    <row r="226" spans="1:10" customFormat="1" ht="15">
      <c r="A226" s="114"/>
      <c r="B226" s="114"/>
      <c r="C226" s="114"/>
      <c r="D226" s="114"/>
      <c r="H226" s="115"/>
      <c r="I226" s="115"/>
      <c r="J226" s="115"/>
    </row>
    <row r="227" spans="1:10" customFormat="1" ht="15">
      <c r="A227" s="114"/>
      <c r="B227" s="114"/>
      <c r="C227" s="114"/>
      <c r="D227" s="114"/>
      <c r="H227" s="115"/>
      <c r="I227" s="115"/>
      <c r="J227" s="115"/>
    </row>
    <row r="228" spans="1:10" customFormat="1" ht="15">
      <c r="A228" s="114"/>
      <c r="B228" s="114"/>
      <c r="C228" s="114"/>
      <c r="D228" s="114"/>
      <c r="H228" s="115"/>
      <c r="I228" s="115"/>
      <c r="J228" s="115"/>
    </row>
    <row r="229" spans="1:10" customFormat="1" ht="15">
      <c r="A229" s="114"/>
      <c r="B229" s="114"/>
      <c r="C229" s="114"/>
      <c r="D229" s="114"/>
      <c r="H229" s="115"/>
      <c r="I229" s="115"/>
      <c r="J229" s="115"/>
    </row>
    <row r="230" spans="1:10" customFormat="1" ht="15">
      <c r="A230" s="114"/>
      <c r="B230" s="114"/>
      <c r="C230" s="114"/>
      <c r="D230" s="114"/>
      <c r="H230" s="115"/>
      <c r="I230" s="115"/>
      <c r="J230" s="115"/>
    </row>
    <row r="231" spans="1:10" customFormat="1" ht="15">
      <c r="A231" s="114"/>
      <c r="B231" s="114"/>
      <c r="C231" s="114"/>
      <c r="D231" s="114"/>
      <c r="H231" s="115"/>
      <c r="I231" s="115"/>
      <c r="J231" s="115"/>
    </row>
    <row r="232" spans="1:10" customFormat="1" ht="15">
      <c r="A232" s="114"/>
      <c r="B232" s="114"/>
      <c r="C232" s="114"/>
      <c r="D232" s="114"/>
      <c r="H232" s="115"/>
      <c r="I232" s="115"/>
      <c r="J232" s="115"/>
    </row>
    <row r="233" spans="1:10" customFormat="1" ht="15">
      <c r="A233" s="114"/>
      <c r="B233" s="114"/>
      <c r="C233" s="114"/>
      <c r="D233" s="114"/>
      <c r="H233" s="115"/>
      <c r="I233" s="115"/>
      <c r="J233" s="115"/>
    </row>
    <row r="234" spans="1:10" customFormat="1" ht="15">
      <c r="A234" s="114"/>
      <c r="B234" s="114"/>
      <c r="C234" s="114"/>
      <c r="D234" s="114"/>
      <c r="H234" s="115"/>
      <c r="I234" s="115"/>
      <c r="J234" s="115"/>
    </row>
    <row r="235" spans="1:10" customFormat="1" ht="15">
      <c r="A235" s="114"/>
      <c r="B235" s="114"/>
      <c r="C235" s="114"/>
      <c r="D235" s="114"/>
      <c r="H235" s="115"/>
      <c r="I235" s="115"/>
      <c r="J235" s="115"/>
    </row>
    <row r="236" spans="1:10" customFormat="1" ht="15">
      <c r="A236" s="114"/>
      <c r="B236" s="114"/>
      <c r="C236" s="114"/>
      <c r="D236" s="114"/>
      <c r="H236" s="115"/>
      <c r="I236" s="115"/>
      <c r="J236" s="115"/>
    </row>
    <row r="237" spans="1:10" customFormat="1" ht="15">
      <c r="A237" s="114"/>
      <c r="B237" s="114"/>
      <c r="C237" s="114"/>
      <c r="D237" s="114"/>
      <c r="H237" s="115"/>
      <c r="I237" s="115"/>
      <c r="J237" s="115"/>
    </row>
    <row r="238" spans="1:10" customFormat="1" ht="15">
      <c r="A238" s="114"/>
      <c r="B238" s="114"/>
      <c r="C238" s="114"/>
      <c r="D238" s="114"/>
      <c r="H238" s="115"/>
      <c r="I238" s="115"/>
      <c r="J238" s="115"/>
    </row>
    <row r="239" spans="1:10" customFormat="1" ht="15">
      <c r="A239" s="114"/>
      <c r="B239" s="114"/>
      <c r="C239" s="114"/>
      <c r="D239" s="114"/>
      <c r="H239" s="115"/>
      <c r="I239" s="115"/>
      <c r="J239" s="115"/>
    </row>
    <row r="240" spans="1:10" customFormat="1" ht="15">
      <c r="A240" s="114"/>
      <c r="B240" s="114"/>
      <c r="C240" s="114"/>
      <c r="D240" s="114"/>
      <c r="H240" s="115"/>
      <c r="I240" s="115"/>
      <c r="J240" s="115"/>
    </row>
    <row r="241" spans="1:10" customFormat="1" ht="15">
      <c r="A241" s="114"/>
      <c r="B241" s="114"/>
      <c r="C241" s="114"/>
      <c r="D241" s="114"/>
      <c r="H241" s="115"/>
      <c r="I241" s="115"/>
      <c r="J241" s="115"/>
    </row>
    <row r="242" spans="1:10" customFormat="1" ht="15">
      <c r="A242" s="114"/>
      <c r="B242" s="114"/>
      <c r="C242" s="114"/>
      <c r="D242" s="114"/>
      <c r="H242" s="115"/>
      <c r="I242" s="115"/>
      <c r="J242" s="115"/>
    </row>
    <row r="243" spans="1:10" customFormat="1" ht="15">
      <c r="A243" s="114"/>
      <c r="B243" s="114"/>
      <c r="C243" s="114"/>
      <c r="D243" s="114"/>
      <c r="H243" s="115"/>
      <c r="I243" s="115"/>
      <c r="J243" s="115"/>
    </row>
    <row r="244" spans="1:10" customFormat="1" ht="15">
      <c r="A244" s="114"/>
      <c r="B244" s="114"/>
      <c r="C244" s="114"/>
      <c r="D244" s="114"/>
      <c r="H244" s="115"/>
      <c r="I244" s="115"/>
      <c r="J244" s="115"/>
    </row>
    <row r="245" spans="1:10" customFormat="1" ht="15">
      <c r="A245" s="114"/>
      <c r="B245" s="114"/>
      <c r="C245" s="114"/>
      <c r="D245" s="114"/>
      <c r="H245" s="115"/>
      <c r="I245" s="115"/>
      <c r="J245" s="115"/>
    </row>
    <row r="246" spans="1:10" customFormat="1" ht="15">
      <c r="A246" s="114"/>
      <c r="B246" s="114"/>
      <c r="C246" s="114"/>
      <c r="D246" s="114"/>
      <c r="H246" s="115"/>
      <c r="I246" s="115"/>
      <c r="J246" s="115"/>
    </row>
    <row r="247" spans="1:10" customFormat="1" ht="15">
      <c r="A247" s="114"/>
      <c r="B247" s="114"/>
      <c r="C247" s="114"/>
      <c r="D247" s="114"/>
      <c r="H247" s="115"/>
      <c r="I247" s="115"/>
      <c r="J247" s="115"/>
    </row>
    <row r="248" spans="1:10" customFormat="1" ht="15">
      <c r="A248" s="114"/>
      <c r="B248" s="114"/>
      <c r="C248" s="114"/>
      <c r="D248" s="114"/>
      <c r="H248" s="115"/>
      <c r="I248" s="115"/>
      <c r="J248" s="115"/>
    </row>
    <row r="249" spans="1:10" customFormat="1" ht="15">
      <c r="A249" s="114"/>
      <c r="B249" s="114"/>
      <c r="C249" s="114"/>
      <c r="D249" s="114"/>
      <c r="H249" s="115"/>
      <c r="I249" s="115"/>
      <c r="J249" s="115"/>
    </row>
    <row r="250" spans="1:10" customFormat="1" ht="15">
      <c r="A250" s="114"/>
      <c r="B250" s="114"/>
      <c r="C250" s="114"/>
      <c r="D250" s="114"/>
      <c r="H250" s="115"/>
      <c r="I250" s="115"/>
      <c r="J250" s="115"/>
    </row>
    <row r="251" spans="1:10" customFormat="1" ht="15">
      <c r="A251" s="114"/>
      <c r="B251" s="114"/>
      <c r="C251" s="114"/>
      <c r="D251" s="114"/>
      <c r="H251" s="115"/>
      <c r="I251" s="115"/>
      <c r="J251" s="115"/>
    </row>
    <row r="252" spans="1:10" customFormat="1" ht="15">
      <c r="A252" s="114"/>
      <c r="B252" s="114"/>
      <c r="C252" s="114"/>
      <c r="D252" s="114"/>
      <c r="H252" s="115"/>
      <c r="I252" s="115"/>
      <c r="J252" s="115"/>
    </row>
    <row r="253" spans="1:10" customFormat="1" ht="15">
      <c r="A253" s="114"/>
      <c r="B253" s="114"/>
      <c r="C253" s="114"/>
      <c r="D253" s="114"/>
      <c r="H253" s="115"/>
      <c r="I253" s="115"/>
      <c r="J253" s="115"/>
    </row>
    <row r="254" spans="1:10" customFormat="1" ht="15">
      <c r="A254" s="114"/>
      <c r="B254" s="114"/>
      <c r="C254" s="114"/>
      <c r="D254" s="114"/>
      <c r="H254" s="115"/>
      <c r="I254" s="115"/>
      <c r="J254" s="115"/>
    </row>
    <row r="255" spans="1:10" customFormat="1" ht="15">
      <c r="A255" s="114"/>
      <c r="B255" s="114"/>
      <c r="C255" s="114"/>
      <c r="D255" s="114"/>
      <c r="H255" s="115"/>
      <c r="I255" s="115"/>
      <c r="J255" s="115"/>
    </row>
    <row r="256" spans="1:10" customFormat="1" ht="15">
      <c r="A256" s="114"/>
      <c r="B256" s="114"/>
      <c r="C256" s="114"/>
      <c r="D256" s="114"/>
      <c r="H256" s="115"/>
      <c r="I256" s="115"/>
      <c r="J256" s="115"/>
    </row>
    <row r="257" spans="1:10" customFormat="1" ht="15">
      <c r="A257" s="114"/>
      <c r="B257" s="114"/>
      <c r="C257" s="114"/>
      <c r="D257" s="114"/>
      <c r="H257" s="115"/>
      <c r="I257" s="115"/>
      <c r="J257" s="115"/>
    </row>
    <row r="258" spans="1:10" customFormat="1" ht="15">
      <c r="A258" s="114"/>
      <c r="B258" s="114"/>
      <c r="C258" s="114"/>
      <c r="D258" s="114"/>
      <c r="H258" s="115"/>
      <c r="I258" s="115"/>
      <c r="J258" s="115"/>
    </row>
    <row r="259" spans="1:10" customFormat="1" ht="15">
      <c r="A259" s="114"/>
      <c r="B259" s="114"/>
      <c r="C259" s="114"/>
      <c r="D259" s="114"/>
      <c r="H259" s="115"/>
      <c r="I259" s="115"/>
      <c r="J259" s="115"/>
    </row>
    <row r="260" spans="1:10" customFormat="1" ht="15">
      <c r="A260" s="114"/>
      <c r="B260" s="114"/>
      <c r="C260" s="114"/>
      <c r="D260" s="114"/>
      <c r="H260" s="115"/>
      <c r="I260" s="115"/>
      <c r="J260" s="115"/>
    </row>
    <row r="261" spans="1:10" customFormat="1" ht="15">
      <c r="A261" s="114"/>
      <c r="B261" s="114"/>
      <c r="C261" s="114"/>
      <c r="D261" s="114"/>
      <c r="H261" s="115"/>
      <c r="I261" s="115"/>
      <c r="J261" s="115"/>
    </row>
    <row r="262" spans="1:10" customFormat="1" ht="15">
      <c r="A262" s="114"/>
      <c r="B262" s="114"/>
      <c r="C262" s="114"/>
      <c r="D262" s="114"/>
      <c r="H262" s="115"/>
      <c r="I262" s="115"/>
      <c r="J262" s="115"/>
    </row>
    <row r="263" spans="1:10" customFormat="1" ht="15">
      <c r="A263" s="114"/>
      <c r="B263" s="114"/>
      <c r="C263" s="114"/>
      <c r="D263" s="114"/>
      <c r="H263" s="115"/>
      <c r="I263" s="115"/>
      <c r="J263" s="115"/>
    </row>
    <row r="264" spans="1:10" customFormat="1" ht="15">
      <c r="A264" s="114"/>
      <c r="B264" s="114"/>
      <c r="C264" s="114"/>
      <c r="D264" s="114"/>
      <c r="H264" s="115"/>
      <c r="I264" s="115"/>
      <c r="J264" s="115"/>
    </row>
    <row r="265" spans="1:10" customFormat="1" ht="15">
      <c r="A265" s="114"/>
      <c r="B265" s="114"/>
      <c r="C265" s="114"/>
      <c r="D265" s="114"/>
      <c r="H265" s="115"/>
      <c r="I265" s="115"/>
      <c r="J265" s="115"/>
    </row>
    <row r="266" spans="1:10" customFormat="1" ht="15">
      <c r="A266" s="114"/>
      <c r="B266" s="114"/>
      <c r="C266" s="114"/>
      <c r="D266" s="114"/>
      <c r="H266" s="115"/>
      <c r="I266" s="115"/>
      <c r="J266" s="115"/>
    </row>
    <row r="267" spans="1:10" customFormat="1" ht="15">
      <c r="A267" s="114"/>
      <c r="B267" s="114"/>
      <c r="C267" s="114"/>
      <c r="D267" s="114"/>
      <c r="H267" s="115"/>
      <c r="I267" s="115"/>
      <c r="J267" s="115"/>
    </row>
    <row r="268" spans="1:10" customFormat="1" ht="15">
      <c r="A268" s="114"/>
      <c r="B268" s="114"/>
      <c r="C268" s="114"/>
      <c r="D268" s="114"/>
      <c r="H268" s="115"/>
      <c r="I268" s="115"/>
      <c r="J268" s="115"/>
    </row>
    <row r="269" spans="1:10" customFormat="1" ht="15">
      <c r="A269" s="114"/>
      <c r="B269" s="114"/>
      <c r="C269" s="114"/>
      <c r="D269" s="114"/>
      <c r="H269" s="115"/>
      <c r="I269" s="115"/>
      <c r="J269" s="115"/>
    </row>
    <row r="270" spans="1:10" customFormat="1" ht="15">
      <c r="A270" s="114"/>
      <c r="B270" s="114"/>
      <c r="C270" s="114"/>
      <c r="D270" s="114"/>
      <c r="H270" s="115"/>
      <c r="I270" s="115"/>
      <c r="J270" s="115"/>
    </row>
    <row r="271" spans="1:10" customFormat="1" ht="15">
      <c r="A271" s="114"/>
      <c r="B271" s="114"/>
      <c r="C271" s="114"/>
      <c r="D271" s="114"/>
      <c r="H271" s="115"/>
      <c r="I271" s="115"/>
      <c r="J271" s="115"/>
    </row>
    <row r="272" spans="1:10" customFormat="1" ht="15">
      <c r="A272" s="114"/>
      <c r="B272" s="114"/>
      <c r="C272" s="114"/>
      <c r="D272" s="114"/>
      <c r="H272" s="115"/>
      <c r="I272" s="115"/>
      <c r="J272" s="115"/>
    </row>
    <row r="273" spans="1:10" customFormat="1" ht="15">
      <c r="A273" s="114"/>
      <c r="B273" s="114"/>
      <c r="C273" s="114"/>
      <c r="D273" s="114"/>
      <c r="H273" s="115"/>
      <c r="I273" s="115"/>
      <c r="J273" s="115"/>
    </row>
    <row r="274" spans="1:10" customFormat="1" ht="15">
      <c r="A274" s="114"/>
      <c r="B274" s="114"/>
      <c r="C274" s="114"/>
      <c r="D274" s="114"/>
      <c r="H274" s="115"/>
      <c r="I274" s="115"/>
      <c r="J274" s="115"/>
    </row>
    <row r="275" spans="1:10" customFormat="1" ht="15">
      <c r="A275" s="114"/>
      <c r="B275" s="114"/>
      <c r="C275" s="114"/>
      <c r="D275" s="114"/>
      <c r="H275" s="115"/>
      <c r="I275" s="115"/>
      <c r="J275" s="115"/>
    </row>
    <row r="276" spans="1:10" customFormat="1" ht="15">
      <c r="A276" s="114"/>
      <c r="B276" s="114"/>
      <c r="C276" s="114"/>
      <c r="D276" s="114"/>
      <c r="H276" s="115"/>
      <c r="I276" s="115"/>
      <c r="J276" s="115"/>
    </row>
    <row r="277" spans="1:10" customFormat="1" ht="15">
      <c r="A277" s="114"/>
      <c r="B277" s="114"/>
      <c r="C277" s="114"/>
      <c r="D277" s="114"/>
      <c r="H277" s="115"/>
      <c r="I277" s="115"/>
      <c r="J277" s="115"/>
    </row>
    <row r="278" spans="1:10" customFormat="1" ht="15">
      <c r="A278" s="114"/>
      <c r="B278" s="114"/>
      <c r="C278" s="114"/>
      <c r="D278" s="114"/>
      <c r="H278" s="115"/>
      <c r="I278" s="115"/>
      <c r="J278" s="115"/>
    </row>
    <row r="279" spans="1:10" customFormat="1" ht="15">
      <c r="A279" s="114"/>
      <c r="B279" s="114"/>
      <c r="C279" s="114"/>
      <c r="D279" s="114"/>
      <c r="H279" s="115"/>
      <c r="I279" s="115"/>
      <c r="J279" s="115"/>
    </row>
    <row r="280" spans="1:10" customFormat="1" ht="15">
      <c r="A280" s="114"/>
      <c r="B280" s="114"/>
      <c r="C280" s="114"/>
      <c r="D280" s="114"/>
      <c r="H280" s="115"/>
      <c r="I280" s="115"/>
      <c r="J280" s="115"/>
    </row>
    <row r="281" spans="1:10" customFormat="1" ht="15">
      <c r="A281" s="114"/>
      <c r="B281" s="114"/>
      <c r="C281" s="114"/>
      <c r="D281" s="114"/>
      <c r="H281" s="115"/>
      <c r="I281" s="115"/>
      <c r="J281" s="115"/>
    </row>
    <row r="282" spans="1:10" customFormat="1" ht="15">
      <c r="A282" s="114"/>
      <c r="B282" s="114"/>
      <c r="C282" s="114"/>
      <c r="D282" s="114"/>
      <c r="H282" s="115"/>
      <c r="I282" s="115"/>
      <c r="J282" s="115"/>
    </row>
    <row r="283" spans="1:10" customFormat="1" ht="15">
      <c r="A283" s="114"/>
      <c r="B283" s="114"/>
      <c r="C283" s="114"/>
      <c r="D283" s="114"/>
      <c r="H283" s="115"/>
      <c r="I283" s="115"/>
      <c r="J283" s="115"/>
    </row>
    <row r="284" spans="1:10" customFormat="1" ht="15">
      <c r="A284" s="114"/>
      <c r="B284" s="114"/>
      <c r="C284" s="114"/>
      <c r="D284" s="114"/>
      <c r="H284" s="115"/>
      <c r="I284" s="115"/>
      <c r="J284" s="115"/>
    </row>
    <row r="285" spans="1:10" customFormat="1" ht="15">
      <c r="A285" s="114"/>
      <c r="B285" s="114"/>
      <c r="C285" s="114"/>
      <c r="D285" s="114"/>
      <c r="H285" s="115"/>
      <c r="I285" s="115"/>
      <c r="J285" s="115"/>
    </row>
    <row r="286" spans="1:10" customFormat="1" ht="15">
      <c r="A286" s="114"/>
      <c r="B286" s="114"/>
      <c r="C286" s="114"/>
      <c r="D286" s="114"/>
      <c r="H286" s="115"/>
      <c r="I286" s="115"/>
      <c r="J286" s="115"/>
    </row>
    <row r="287" spans="1:10" customFormat="1" ht="15">
      <c r="A287" s="114"/>
      <c r="B287" s="114"/>
      <c r="C287" s="114"/>
      <c r="D287" s="114"/>
      <c r="H287" s="115"/>
      <c r="I287" s="115"/>
      <c r="J287" s="115"/>
    </row>
    <row r="288" spans="1:10" customFormat="1" ht="15">
      <c r="A288" s="114"/>
      <c r="B288" s="114"/>
      <c r="C288" s="114"/>
      <c r="D288" s="114"/>
      <c r="H288" s="115"/>
      <c r="I288" s="115"/>
      <c r="J288" s="115"/>
    </row>
    <row r="289" spans="1:10" customFormat="1" ht="15">
      <c r="A289" s="114"/>
      <c r="B289" s="114"/>
      <c r="C289" s="114"/>
      <c r="D289" s="114"/>
      <c r="H289" s="115"/>
      <c r="I289" s="115"/>
      <c r="J289" s="115"/>
    </row>
    <row r="290" spans="1:10" customFormat="1" ht="15">
      <c r="A290" s="114"/>
      <c r="B290" s="114"/>
      <c r="C290" s="114"/>
      <c r="D290" s="114"/>
      <c r="H290" s="115"/>
      <c r="I290" s="115"/>
      <c r="J290" s="115"/>
    </row>
    <row r="291" spans="1:10" customFormat="1" ht="15">
      <c r="A291" s="114"/>
      <c r="B291" s="114"/>
      <c r="C291" s="114"/>
      <c r="D291" s="114"/>
      <c r="H291" s="115"/>
      <c r="I291" s="115"/>
      <c r="J291" s="115"/>
    </row>
    <row r="292" spans="1:10" customFormat="1" ht="15">
      <c r="A292" s="114"/>
      <c r="B292" s="114"/>
      <c r="C292" s="114"/>
      <c r="D292" s="114"/>
      <c r="H292" s="115"/>
      <c r="I292" s="115"/>
      <c r="J292" s="115"/>
    </row>
    <row r="293" spans="1:10" customFormat="1" ht="15">
      <c r="A293" s="114"/>
      <c r="B293" s="114"/>
      <c r="C293" s="114"/>
      <c r="D293" s="114"/>
      <c r="H293" s="115"/>
      <c r="I293" s="115"/>
      <c r="J293" s="115"/>
    </row>
    <row r="294" spans="1:10" customFormat="1" ht="15">
      <c r="A294" s="114"/>
      <c r="B294" s="114"/>
      <c r="C294" s="114"/>
      <c r="D294" s="114"/>
      <c r="H294" s="115"/>
      <c r="I294" s="115"/>
      <c r="J294" s="115"/>
    </row>
    <row r="295" spans="1:10" customFormat="1" ht="15">
      <c r="A295" s="114"/>
      <c r="B295" s="114"/>
      <c r="C295" s="114"/>
      <c r="D295" s="114"/>
      <c r="H295" s="115"/>
      <c r="I295" s="115"/>
      <c r="J295" s="115"/>
    </row>
    <row r="296" spans="1:10" customFormat="1" ht="15">
      <c r="A296" s="114"/>
      <c r="B296" s="114"/>
      <c r="C296" s="114"/>
      <c r="D296" s="114"/>
      <c r="H296" s="115"/>
      <c r="I296" s="115"/>
      <c r="J296" s="115"/>
    </row>
    <row r="297" spans="1:10" customFormat="1" ht="15">
      <c r="A297" s="114"/>
      <c r="B297" s="114"/>
      <c r="C297" s="114"/>
      <c r="D297" s="114"/>
      <c r="H297" s="115"/>
      <c r="I297" s="115"/>
      <c r="J297" s="115"/>
    </row>
    <row r="298" spans="1:10" customFormat="1" ht="15">
      <c r="A298" s="114"/>
      <c r="B298" s="114"/>
      <c r="C298" s="114"/>
      <c r="D298" s="114"/>
      <c r="H298" s="115"/>
      <c r="I298" s="115"/>
      <c r="J298" s="115"/>
    </row>
    <row r="299" spans="1:10" customFormat="1" ht="15">
      <c r="A299" s="114"/>
      <c r="B299" s="114"/>
      <c r="C299" s="114"/>
      <c r="D299" s="114"/>
      <c r="H299" s="115"/>
      <c r="I299" s="115"/>
      <c r="J299" s="115"/>
    </row>
    <row r="300" spans="1:10" customFormat="1" ht="15">
      <c r="A300" s="114"/>
      <c r="B300" s="114"/>
      <c r="C300" s="114"/>
      <c r="D300" s="114"/>
      <c r="H300" s="115"/>
      <c r="I300" s="115"/>
      <c r="J300" s="115"/>
    </row>
    <row r="301" spans="1:10" customFormat="1" ht="15">
      <c r="A301" s="114"/>
      <c r="B301" s="114"/>
      <c r="C301" s="114"/>
      <c r="D301" s="114"/>
      <c r="H301" s="115"/>
      <c r="I301" s="115"/>
      <c r="J301" s="115"/>
    </row>
    <row r="302" spans="1:10" customFormat="1" ht="15">
      <c r="A302" s="114"/>
      <c r="B302" s="114"/>
      <c r="C302" s="114"/>
      <c r="D302" s="114"/>
      <c r="H302" s="115"/>
      <c r="I302" s="115"/>
      <c r="J302" s="115"/>
    </row>
    <row r="303" spans="1:10" customFormat="1" ht="15">
      <c r="A303" s="114"/>
      <c r="B303" s="114"/>
      <c r="C303" s="114"/>
      <c r="D303" s="114"/>
      <c r="H303" s="115"/>
      <c r="I303" s="115"/>
      <c r="J303" s="115"/>
    </row>
    <row r="304" spans="1:10" customFormat="1" ht="15">
      <c r="A304" s="114"/>
      <c r="B304" s="114"/>
      <c r="C304" s="114"/>
      <c r="D304" s="114"/>
      <c r="H304" s="115"/>
      <c r="I304" s="115"/>
      <c r="J304" s="115"/>
    </row>
    <row r="305" spans="1:10" customFormat="1" ht="15">
      <c r="A305" s="114"/>
      <c r="B305" s="114"/>
      <c r="C305" s="114"/>
      <c r="D305" s="114"/>
      <c r="H305" s="115"/>
      <c r="I305" s="115"/>
      <c r="J305" s="115"/>
    </row>
    <row r="306" spans="1:10" customFormat="1" ht="15">
      <c r="A306" s="114"/>
      <c r="B306" s="114"/>
      <c r="C306" s="114"/>
      <c r="D306" s="114"/>
      <c r="H306" s="115"/>
      <c r="I306" s="115"/>
      <c r="J306" s="115"/>
    </row>
    <row r="307" spans="1:10" customFormat="1" ht="15">
      <c r="A307" s="114"/>
      <c r="B307" s="114"/>
      <c r="C307" s="114"/>
      <c r="D307" s="114"/>
      <c r="H307" s="115"/>
      <c r="I307" s="115"/>
      <c r="J307" s="115"/>
    </row>
    <row r="308" spans="1:10" customFormat="1" ht="15">
      <c r="A308" s="114"/>
      <c r="B308" s="114"/>
      <c r="C308" s="114"/>
      <c r="D308" s="114"/>
      <c r="H308" s="115"/>
      <c r="I308" s="115"/>
      <c r="J308" s="115"/>
    </row>
    <row r="309" spans="1:10" customFormat="1" ht="15">
      <c r="A309" s="114"/>
      <c r="B309" s="114"/>
      <c r="C309" s="114"/>
      <c r="D309" s="114"/>
      <c r="H309" s="115"/>
      <c r="I309" s="115"/>
      <c r="J309" s="115"/>
    </row>
    <row r="310" spans="1:10" customFormat="1" ht="15">
      <c r="A310" s="114"/>
      <c r="B310" s="114"/>
      <c r="C310" s="114"/>
      <c r="D310" s="114"/>
      <c r="H310" s="115"/>
      <c r="I310" s="115"/>
      <c r="J310" s="115"/>
    </row>
    <row r="311" spans="1:10" customFormat="1" ht="15">
      <c r="A311" s="114"/>
      <c r="B311" s="114"/>
      <c r="C311" s="114"/>
      <c r="D311" s="114"/>
      <c r="H311" s="115"/>
      <c r="I311" s="115"/>
      <c r="J311" s="115"/>
    </row>
    <row r="312" spans="1:10" customFormat="1" ht="15">
      <c r="A312" s="114"/>
      <c r="B312" s="114"/>
      <c r="C312" s="114"/>
      <c r="D312" s="114"/>
      <c r="H312" s="115"/>
      <c r="I312" s="115"/>
      <c r="J312" s="115"/>
    </row>
    <row r="313" spans="1:10" customFormat="1" ht="15">
      <c r="A313" s="114"/>
      <c r="B313" s="114"/>
      <c r="C313" s="114"/>
      <c r="D313" s="114"/>
      <c r="H313" s="115"/>
      <c r="I313" s="115"/>
      <c r="J313" s="115"/>
    </row>
    <row r="314" spans="1:10" customFormat="1" ht="15">
      <c r="A314" s="114"/>
      <c r="B314" s="114"/>
      <c r="C314" s="114"/>
      <c r="D314" s="114"/>
      <c r="H314" s="115"/>
      <c r="I314" s="115"/>
      <c r="J314" s="115"/>
    </row>
    <row r="315" spans="1:10" customFormat="1" ht="15">
      <c r="A315" s="114"/>
      <c r="B315" s="114"/>
      <c r="C315" s="114"/>
      <c r="D315" s="114"/>
      <c r="H315" s="115"/>
      <c r="I315" s="115"/>
      <c r="J315" s="115"/>
    </row>
    <row r="316" spans="1:10" customFormat="1" ht="15">
      <c r="A316" s="114"/>
      <c r="B316" s="114"/>
      <c r="C316" s="114"/>
      <c r="D316" s="114"/>
      <c r="H316" s="115"/>
      <c r="I316" s="115"/>
      <c r="J316" s="115"/>
    </row>
    <row r="317" spans="1:10" customFormat="1" ht="15">
      <c r="A317" s="114"/>
      <c r="B317" s="114"/>
      <c r="C317" s="114"/>
      <c r="D317" s="114"/>
      <c r="H317" s="115"/>
      <c r="I317" s="115"/>
      <c r="J317" s="115"/>
    </row>
    <row r="318" spans="1:10" customFormat="1" ht="15">
      <c r="A318" s="114"/>
      <c r="B318" s="114"/>
      <c r="C318" s="114"/>
      <c r="D318" s="114"/>
      <c r="H318" s="115"/>
      <c r="I318" s="115"/>
      <c r="J318" s="115"/>
    </row>
    <row r="319" spans="1:10" customFormat="1" ht="15">
      <c r="A319" s="114"/>
      <c r="B319" s="114"/>
      <c r="C319" s="114"/>
      <c r="D319" s="114"/>
      <c r="H319" s="115"/>
      <c r="I319" s="115"/>
      <c r="J319" s="115"/>
    </row>
    <row r="320" spans="1:10" customFormat="1" ht="15">
      <c r="A320" s="114"/>
      <c r="B320" s="114"/>
      <c r="C320" s="114"/>
      <c r="D320" s="114"/>
      <c r="H320" s="115"/>
      <c r="I320" s="115"/>
      <c r="J320" s="115"/>
    </row>
    <row r="321" spans="1:10" customFormat="1" ht="15">
      <c r="A321" s="114"/>
      <c r="B321" s="114"/>
      <c r="C321" s="114"/>
      <c r="D321" s="114"/>
      <c r="H321" s="115"/>
      <c r="I321" s="115"/>
      <c r="J321" s="115"/>
    </row>
    <row r="322" spans="1:10" customFormat="1" ht="15">
      <c r="A322" s="114"/>
      <c r="B322" s="114"/>
      <c r="C322" s="114"/>
      <c r="D322" s="114"/>
      <c r="H322" s="115"/>
      <c r="I322" s="115"/>
      <c r="J322" s="115"/>
    </row>
    <row r="323" spans="1:10" customFormat="1" ht="15">
      <c r="A323" s="114"/>
      <c r="B323" s="114"/>
      <c r="C323" s="114"/>
      <c r="D323" s="114"/>
      <c r="H323" s="115"/>
      <c r="I323" s="115"/>
      <c r="J323" s="115"/>
    </row>
    <row r="324" spans="1:10" customFormat="1" ht="15">
      <c r="A324" s="114"/>
      <c r="B324" s="114"/>
      <c r="C324" s="114"/>
      <c r="D324" s="114"/>
      <c r="H324" s="115"/>
      <c r="I324" s="115"/>
      <c r="J324" s="115"/>
    </row>
    <row r="325" spans="1:10" customFormat="1" ht="15">
      <c r="A325" s="114"/>
      <c r="B325" s="114"/>
      <c r="C325" s="114"/>
      <c r="D325" s="114"/>
      <c r="H325" s="115"/>
      <c r="I325" s="115"/>
      <c r="J325" s="115"/>
    </row>
    <row r="326" spans="1:10" customFormat="1" ht="15">
      <c r="A326" s="114"/>
      <c r="B326" s="114"/>
      <c r="C326" s="114"/>
      <c r="D326" s="114"/>
      <c r="H326" s="115"/>
      <c r="I326" s="115"/>
      <c r="J326" s="115"/>
    </row>
    <row r="327" spans="1:10" customFormat="1" ht="15">
      <c r="A327" s="114"/>
      <c r="B327" s="114"/>
      <c r="C327" s="114"/>
      <c r="D327" s="114"/>
      <c r="H327" s="115"/>
      <c r="I327" s="115"/>
      <c r="J327" s="115"/>
    </row>
    <row r="328" spans="1:10" customFormat="1" ht="15">
      <c r="A328" s="114"/>
      <c r="B328" s="114"/>
      <c r="C328" s="114"/>
      <c r="D328" s="114"/>
      <c r="H328" s="115"/>
      <c r="I328" s="115"/>
      <c r="J328" s="115"/>
    </row>
    <row r="329" spans="1:10" customFormat="1" ht="15">
      <c r="A329" s="114"/>
      <c r="B329" s="114"/>
      <c r="C329" s="114"/>
      <c r="D329" s="114"/>
      <c r="H329" s="115"/>
      <c r="I329" s="115"/>
      <c r="J329" s="115"/>
    </row>
    <row r="330" spans="1:10" customFormat="1" ht="15">
      <c r="A330" s="114"/>
      <c r="B330" s="114"/>
      <c r="C330" s="114"/>
      <c r="D330" s="114"/>
      <c r="H330" s="115"/>
      <c r="I330" s="115"/>
      <c r="J330" s="115"/>
    </row>
    <row r="331" spans="1:10" customFormat="1" ht="15">
      <c r="A331" s="114"/>
      <c r="B331" s="114"/>
      <c r="C331" s="114"/>
      <c r="D331" s="114"/>
      <c r="H331" s="115"/>
      <c r="I331" s="115"/>
      <c r="J331" s="115"/>
    </row>
    <row r="332" spans="1:10" customFormat="1" ht="15">
      <c r="A332" s="114"/>
      <c r="B332" s="114"/>
      <c r="C332" s="114"/>
      <c r="D332" s="114"/>
      <c r="H332" s="115"/>
      <c r="I332" s="115"/>
      <c r="J332" s="115"/>
    </row>
    <row r="333" spans="1:10" customFormat="1" ht="15">
      <c r="A333" s="114"/>
      <c r="B333" s="114"/>
      <c r="C333" s="114"/>
      <c r="D333" s="114"/>
      <c r="H333" s="115"/>
      <c r="I333" s="115"/>
      <c r="J333" s="115"/>
    </row>
    <row r="334" spans="1:10" customFormat="1" ht="15">
      <c r="A334" s="114"/>
      <c r="B334" s="114"/>
      <c r="C334" s="114"/>
      <c r="D334" s="114"/>
      <c r="H334" s="115"/>
      <c r="I334" s="115"/>
      <c r="J334" s="115"/>
    </row>
    <row r="335" spans="1:10" customFormat="1" ht="15">
      <c r="A335" s="114"/>
      <c r="B335" s="114"/>
      <c r="C335" s="114"/>
      <c r="D335" s="114"/>
      <c r="H335" s="115"/>
      <c r="I335" s="115"/>
      <c r="J335" s="115"/>
    </row>
    <row r="336" spans="1:10" customFormat="1" ht="15">
      <c r="A336" s="114"/>
      <c r="B336" s="114"/>
      <c r="C336" s="114"/>
      <c r="D336" s="114"/>
      <c r="H336" s="115"/>
      <c r="I336" s="115"/>
      <c r="J336" s="115"/>
    </row>
    <row r="337" spans="1:10" customFormat="1" ht="15">
      <c r="A337" s="114"/>
      <c r="B337" s="114"/>
      <c r="C337" s="114"/>
      <c r="D337" s="114"/>
      <c r="H337" s="115"/>
      <c r="I337" s="115"/>
      <c r="J337" s="115"/>
    </row>
    <row r="338" spans="1:10" customFormat="1" ht="15">
      <c r="A338" s="114"/>
      <c r="B338" s="114"/>
      <c r="C338" s="114"/>
      <c r="D338" s="114"/>
      <c r="H338" s="115"/>
      <c r="I338" s="115"/>
      <c r="J338" s="115"/>
    </row>
    <row r="339" spans="1:10" customFormat="1" ht="15">
      <c r="A339" s="114"/>
      <c r="B339" s="114"/>
      <c r="C339" s="114"/>
      <c r="D339" s="114"/>
      <c r="H339" s="115"/>
      <c r="I339" s="115"/>
      <c r="J339" s="115"/>
    </row>
    <row r="340" spans="1:10" customFormat="1" ht="15">
      <c r="A340" s="114"/>
      <c r="B340" s="114"/>
      <c r="C340" s="114"/>
      <c r="D340" s="114"/>
      <c r="H340" s="115"/>
      <c r="I340" s="115"/>
      <c r="J340" s="115"/>
    </row>
    <row r="341" spans="1:10" customFormat="1" ht="15">
      <c r="A341" s="114"/>
      <c r="B341" s="114"/>
      <c r="C341" s="114"/>
      <c r="D341" s="114"/>
      <c r="H341" s="115"/>
      <c r="I341" s="115"/>
      <c r="J341" s="115"/>
    </row>
    <row r="342" spans="1:10" customFormat="1" ht="15">
      <c r="A342" s="114"/>
      <c r="B342" s="114"/>
      <c r="C342" s="114"/>
      <c r="D342" s="114"/>
      <c r="H342" s="115"/>
      <c r="I342" s="115"/>
      <c r="J342" s="115"/>
    </row>
    <row r="343" spans="1:10" customFormat="1" ht="15">
      <c r="A343" s="114"/>
      <c r="B343" s="114"/>
      <c r="C343" s="114"/>
      <c r="D343" s="114"/>
      <c r="H343" s="115"/>
      <c r="I343" s="115"/>
      <c r="J343" s="115"/>
    </row>
    <row r="344" spans="1:10" customFormat="1" ht="15">
      <c r="A344" s="114"/>
      <c r="B344" s="114"/>
      <c r="C344" s="114"/>
      <c r="D344" s="114"/>
      <c r="H344" s="115"/>
      <c r="I344" s="115"/>
      <c r="J344" s="115"/>
    </row>
    <row r="345" spans="1:10" customFormat="1" ht="15">
      <c r="A345" s="114"/>
      <c r="B345" s="114"/>
      <c r="C345" s="114"/>
      <c r="D345" s="114"/>
      <c r="H345" s="115"/>
      <c r="I345" s="115"/>
      <c r="J345" s="115"/>
    </row>
    <row r="346" spans="1:10" customFormat="1" ht="15">
      <c r="A346" s="114"/>
      <c r="B346" s="114"/>
      <c r="C346" s="114"/>
      <c r="D346" s="114"/>
      <c r="H346" s="115"/>
      <c r="I346" s="115"/>
      <c r="J346" s="115"/>
    </row>
    <row r="347" spans="1:10" customFormat="1" ht="15">
      <c r="A347" s="114"/>
      <c r="B347" s="114"/>
      <c r="C347" s="114"/>
      <c r="D347" s="114"/>
      <c r="H347" s="115"/>
      <c r="I347" s="115"/>
      <c r="J347" s="115"/>
    </row>
    <row r="348" spans="1:10" customFormat="1" ht="15">
      <c r="A348" s="114"/>
      <c r="B348" s="114"/>
      <c r="C348" s="114"/>
      <c r="D348" s="114"/>
      <c r="H348" s="115"/>
      <c r="I348" s="115"/>
      <c r="J348" s="115"/>
    </row>
    <row r="349" spans="1:10" customFormat="1" ht="15">
      <c r="A349" s="114"/>
      <c r="B349" s="114"/>
      <c r="C349" s="114"/>
      <c r="D349" s="114"/>
      <c r="H349" s="115"/>
      <c r="I349" s="115"/>
      <c r="J349" s="115"/>
    </row>
    <row r="350" spans="1:10" customFormat="1" ht="15">
      <c r="A350" s="114"/>
      <c r="B350" s="114"/>
      <c r="C350" s="114"/>
      <c r="D350" s="114"/>
      <c r="H350" s="115"/>
      <c r="I350" s="115"/>
      <c r="J350" s="115"/>
    </row>
    <row r="351" spans="1:10" customFormat="1" ht="15">
      <c r="A351" s="114"/>
      <c r="B351" s="114"/>
      <c r="C351" s="114"/>
      <c r="D351" s="114"/>
      <c r="H351" s="115"/>
      <c r="I351" s="115"/>
      <c r="J351" s="115"/>
    </row>
    <row r="352" spans="1:10" customFormat="1" ht="15">
      <c r="A352" s="114"/>
      <c r="B352" s="114"/>
      <c r="C352" s="114"/>
      <c r="D352" s="114"/>
      <c r="H352" s="115"/>
      <c r="I352" s="115"/>
      <c r="J352" s="115"/>
    </row>
    <row r="353" spans="1:10" customFormat="1" ht="15">
      <c r="A353" s="114"/>
      <c r="B353" s="114"/>
      <c r="C353" s="114"/>
      <c r="D353" s="114"/>
      <c r="H353" s="115"/>
      <c r="I353" s="115"/>
      <c r="J353" s="115"/>
    </row>
    <row r="354" spans="1:10" customFormat="1" ht="15">
      <c r="A354" s="114"/>
      <c r="B354" s="114"/>
      <c r="C354" s="114"/>
      <c r="D354" s="114"/>
      <c r="H354" s="115"/>
      <c r="I354" s="115"/>
      <c r="J354" s="115"/>
    </row>
    <row r="355" spans="1:10" customFormat="1" ht="15">
      <c r="A355" s="114"/>
      <c r="B355" s="114"/>
      <c r="C355" s="114"/>
      <c r="D355" s="114"/>
      <c r="H355" s="115"/>
      <c r="I355" s="115"/>
      <c r="J355" s="115"/>
    </row>
    <row r="356" spans="1:10" customFormat="1" ht="15">
      <c r="A356" s="114"/>
      <c r="B356" s="114"/>
      <c r="C356" s="114"/>
      <c r="D356" s="114"/>
      <c r="H356" s="115"/>
      <c r="I356" s="115"/>
      <c r="J356" s="115"/>
    </row>
    <row r="357" spans="1:10" customFormat="1" ht="15">
      <c r="A357" s="114"/>
      <c r="B357" s="114"/>
      <c r="C357" s="114"/>
      <c r="D357" s="114"/>
      <c r="H357" s="115"/>
      <c r="I357" s="115"/>
      <c r="J357" s="115"/>
    </row>
    <row r="358" spans="1:10" customFormat="1" ht="15">
      <c r="A358" s="114"/>
      <c r="B358" s="114"/>
      <c r="C358" s="114"/>
      <c r="D358" s="114"/>
      <c r="H358" s="115"/>
      <c r="I358" s="115"/>
      <c r="J358" s="115"/>
    </row>
    <row r="359" spans="1:10" customFormat="1" ht="15">
      <c r="A359" s="114"/>
      <c r="B359" s="114"/>
      <c r="C359" s="114"/>
      <c r="D359" s="114"/>
      <c r="H359" s="115"/>
      <c r="I359" s="115"/>
      <c r="J359" s="115"/>
    </row>
    <row r="360" spans="1:10" customFormat="1" ht="15">
      <c r="A360" s="114"/>
      <c r="B360" s="114"/>
      <c r="C360" s="114"/>
      <c r="D360" s="114"/>
      <c r="H360" s="115"/>
      <c r="I360" s="115"/>
      <c r="J360" s="115"/>
    </row>
    <row r="361" spans="1:10" customFormat="1" ht="15">
      <c r="A361" s="114"/>
      <c r="B361" s="114"/>
      <c r="C361" s="114"/>
      <c r="D361" s="114"/>
      <c r="H361" s="115"/>
      <c r="I361" s="115"/>
      <c r="J361" s="115"/>
    </row>
    <row r="362" spans="1:10" customFormat="1" ht="15">
      <c r="A362" s="114"/>
      <c r="B362" s="114"/>
      <c r="C362" s="114"/>
      <c r="D362" s="114"/>
      <c r="H362" s="115"/>
      <c r="I362" s="115"/>
      <c r="J362" s="115"/>
    </row>
    <row r="363" spans="1:10" customFormat="1" ht="15">
      <c r="A363" s="114"/>
      <c r="B363" s="114"/>
      <c r="C363" s="114"/>
      <c r="D363" s="114"/>
      <c r="H363" s="115"/>
      <c r="I363" s="115"/>
      <c r="J363" s="115"/>
    </row>
    <row r="364" spans="1:10" customFormat="1" ht="15">
      <c r="A364" s="114"/>
      <c r="B364" s="114"/>
      <c r="C364" s="114"/>
      <c r="D364" s="114"/>
      <c r="H364" s="115"/>
      <c r="I364" s="115"/>
      <c r="J364" s="115"/>
    </row>
    <row r="365" spans="1:10" customFormat="1" ht="15">
      <c r="A365" s="114"/>
      <c r="B365" s="114"/>
      <c r="C365" s="114"/>
      <c r="D365" s="114"/>
      <c r="H365" s="115"/>
      <c r="I365" s="115"/>
      <c r="J365" s="115"/>
    </row>
    <row r="366" spans="1:10" customFormat="1" ht="15">
      <c r="A366" s="114"/>
      <c r="B366" s="114"/>
      <c r="C366" s="114"/>
      <c r="D366" s="114"/>
      <c r="H366" s="115"/>
      <c r="I366" s="115"/>
      <c r="J366" s="115"/>
    </row>
    <row r="367" spans="1:10" customFormat="1" ht="15">
      <c r="A367" s="114"/>
      <c r="B367" s="114"/>
      <c r="C367" s="114"/>
      <c r="D367" s="114"/>
      <c r="H367" s="115"/>
      <c r="I367" s="115"/>
      <c r="J367" s="115"/>
    </row>
    <row r="368" spans="1:10" customFormat="1" ht="15">
      <c r="A368" s="114"/>
      <c r="B368" s="114"/>
      <c r="C368" s="114"/>
      <c r="D368" s="114"/>
      <c r="H368" s="115"/>
      <c r="I368" s="115"/>
      <c r="J368" s="115"/>
    </row>
    <row r="369" spans="1:10" customFormat="1" ht="15">
      <c r="A369" s="114"/>
      <c r="B369" s="114"/>
      <c r="C369" s="114"/>
      <c r="D369" s="114"/>
      <c r="H369" s="115"/>
      <c r="I369" s="115"/>
      <c r="J369" s="115"/>
    </row>
    <row r="370" spans="1:10" customFormat="1" ht="15">
      <c r="A370" s="114"/>
      <c r="B370" s="114"/>
      <c r="C370" s="114"/>
      <c r="D370" s="114"/>
      <c r="H370" s="115"/>
      <c r="I370" s="115"/>
      <c r="J370" s="115"/>
    </row>
    <row r="371" spans="1:10" customFormat="1" ht="15">
      <c r="A371" s="114"/>
      <c r="B371" s="114"/>
      <c r="C371" s="114"/>
      <c r="D371" s="114"/>
      <c r="H371" s="115"/>
      <c r="I371" s="115"/>
      <c r="J371" s="115"/>
    </row>
    <row r="372" spans="1:10" customFormat="1" ht="15">
      <c r="A372" s="114"/>
      <c r="B372" s="114"/>
      <c r="C372" s="114"/>
      <c r="D372" s="114"/>
      <c r="H372" s="115"/>
      <c r="I372" s="115"/>
      <c r="J372" s="115"/>
    </row>
    <row r="373" spans="1:10" customFormat="1" ht="15">
      <c r="A373" s="114"/>
      <c r="B373" s="114"/>
      <c r="C373" s="114"/>
      <c r="D373" s="114"/>
      <c r="H373" s="115"/>
      <c r="I373" s="115"/>
      <c r="J373" s="115"/>
    </row>
    <row r="374" spans="1:10" customFormat="1" ht="15">
      <c r="A374" s="114"/>
      <c r="B374" s="114"/>
      <c r="C374" s="114"/>
      <c r="D374" s="114"/>
      <c r="H374" s="115"/>
      <c r="I374" s="115"/>
      <c r="J374" s="115"/>
    </row>
    <row r="375" spans="1:10" customFormat="1" ht="15">
      <c r="A375" s="114"/>
      <c r="B375" s="114"/>
      <c r="C375" s="114"/>
      <c r="D375" s="114"/>
      <c r="H375" s="115"/>
      <c r="I375" s="115"/>
      <c r="J375" s="115"/>
    </row>
    <row r="376" spans="1:10" customFormat="1" ht="15">
      <c r="A376" s="114"/>
      <c r="B376" s="114"/>
      <c r="C376" s="114"/>
      <c r="D376" s="114"/>
      <c r="H376" s="115"/>
      <c r="I376" s="115"/>
      <c r="J376" s="115"/>
    </row>
    <row r="377" spans="1:10" customFormat="1" ht="15">
      <c r="A377" s="114"/>
      <c r="B377" s="114"/>
      <c r="C377" s="114"/>
      <c r="D377" s="114"/>
      <c r="H377" s="115"/>
      <c r="I377" s="115"/>
      <c r="J377" s="115"/>
    </row>
    <row r="378" spans="1:10" customFormat="1" ht="15">
      <c r="A378" s="114"/>
      <c r="B378" s="114"/>
      <c r="C378" s="114"/>
      <c r="D378" s="114"/>
      <c r="H378" s="115"/>
      <c r="I378" s="115"/>
      <c r="J378" s="115"/>
    </row>
    <row r="379" spans="1:10" customFormat="1" ht="15">
      <c r="A379" s="114"/>
      <c r="B379" s="114"/>
      <c r="C379" s="114"/>
      <c r="D379" s="114"/>
      <c r="H379" s="115"/>
      <c r="I379" s="115"/>
      <c r="J379" s="115"/>
    </row>
    <row r="380" spans="1:10" customFormat="1" ht="15">
      <c r="A380" s="114"/>
      <c r="B380" s="114"/>
      <c r="C380" s="114"/>
      <c r="D380" s="114"/>
      <c r="H380" s="115"/>
      <c r="I380" s="115"/>
      <c r="J380" s="115"/>
    </row>
    <row r="381" spans="1:10" customFormat="1" ht="15">
      <c r="A381" s="114"/>
      <c r="B381" s="114"/>
      <c r="C381" s="114"/>
      <c r="D381" s="114"/>
      <c r="H381" s="115"/>
      <c r="I381" s="115"/>
      <c r="J381" s="115"/>
    </row>
    <row r="382" spans="1:10" customFormat="1" ht="15">
      <c r="A382" s="114"/>
      <c r="B382" s="114"/>
      <c r="C382" s="114"/>
      <c r="D382" s="114"/>
      <c r="H382" s="115"/>
      <c r="I382" s="115"/>
      <c r="J382" s="115"/>
    </row>
    <row r="383" spans="1:10" customFormat="1" ht="15">
      <c r="A383" s="114"/>
      <c r="B383" s="114"/>
      <c r="C383" s="114"/>
      <c r="D383" s="114"/>
      <c r="H383" s="115"/>
      <c r="I383" s="115"/>
      <c r="J383" s="115"/>
    </row>
    <row r="384" spans="1:10" customFormat="1" ht="15">
      <c r="A384" s="114"/>
      <c r="B384" s="114"/>
      <c r="C384" s="114"/>
      <c r="D384" s="114"/>
      <c r="H384" s="115"/>
      <c r="I384" s="115"/>
      <c r="J384" s="115"/>
    </row>
    <row r="385" spans="1:10" customFormat="1" ht="15">
      <c r="A385" s="114"/>
      <c r="B385" s="114"/>
      <c r="C385" s="114"/>
      <c r="D385" s="114"/>
      <c r="H385" s="115"/>
      <c r="I385" s="115"/>
      <c r="J385" s="115"/>
    </row>
    <row r="386" spans="1:10" customFormat="1" ht="15">
      <c r="A386" s="114"/>
      <c r="B386" s="114"/>
      <c r="C386" s="114"/>
      <c r="D386" s="114"/>
      <c r="H386" s="115"/>
      <c r="I386" s="115"/>
      <c r="J386" s="115"/>
    </row>
    <row r="387" spans="1:10" customFormat="1" ht="15">
      <c r="A387" s="114"/>
      <c r="B387" s="114"/>
      <c r="C387" s="114"/>
      <c r="D387" s="114"/>
      <c r="H387" s="115"/>
      <c r="I387" s="115"/>
      <c r="J387" s="115"/>
    </row>
    <row r="388" spans="1:10" customFormat="1" ht="15">
      <c r="A388" s="114"/>
      <c r="B388" s="114"/>
      <c r="C388" s="114"/>
      <c r="D388" s="114"/>
      <c r="H388" s="115"/>
      <c r="I388" s="115"/>
      <c r="J388" s="115"/>
    </row>
    <row r="389" spans="1:10" customFormat="1" ht="15">
      <c r="A389" s="114"/>
      <c r="B389" s="114"/>
      <c r="C389" s="114"/>
      <c r="D389" s="114"/>
      <c r="H389" s="115"/>
      <c r="I389" s="115"/>
      <c r="J389" s="115"/>
    </row>
    <row r="390" spans="1:10" customFormat="1" ht="15">
      <c r="A390" s="114"/>
      <c r="B390" s="114"/>
      <c r="C390" s="114"/>
      <c r="D390" s="114"/>
      <c r="H390" s="115"/>
      <c r="I390" s="115"/>
      <c r="J390" s="115"/>
    </row>
    <row r="391" spans="1:10" customFormat="1" ht="15">
      <c r="A391" s="114"/>
      <c r="B391" s="114"/>
      <c r="C391" s="114"/>
      <c r="D391" s="114"/>
      <c r="H391" s="115"/>
      <c r="I391" s="115"/>
      <c r="J391" s="115"/>
    </row>
    <row r="392" spans="1:10" customFormat="1" ht="15">
      <c r="A392" s="114"/>
      <c r="B392" s="114"/>
      <c r="C392" s="114"/>
      <c r="D392" s="114"/>
      <c r="H392" s="115"/>
      <c r="I392" s="115"/>
      <c r="J392" s="115"/>
    </row>
    <row r="393" spans="1:10" customFormat="1" ht="15">
      <c r="A393" s="114"/>
      <c r="B393" s="114"/>
      <c r="C393" s="114"/>
      <c r="D393" s="114"/>
      <c r="H393" s="115"/>
      <c r="I393" s="115"/>
      <c r="J393" s="115"/>
    </row>
    <row r="394" spans="1:10" customFormat="1" ht="15">
      <c r="A394" s="114"/>
      <c r="B394" s="114"/>
      <c r="C394" s="114"/>
      <c r="D394" s="114"/>
      <c r="H394" s="115"/>
      <c r="I394" s="115"/>
      <c r="J394" s="115"/>
    </row>
    <row r="395" spans="1:10" customFormat="1" ht="15">
      <c r="A395" s="114"/>
      <c r="B395" s="114"/>
      <c r="C395" s="114"/>
      <c r="D395" s="114"/>
      <c r="H395" s="115"/>
      <c r="I395" s="115"/>
      <c r="J395" s="115"/>
    </row>
    <row r="396" spans="1:10" customFormat="1" ht="15">
      <c r="A396" s="114"/>
      <c r="B396" s="114"/>
      <c r="C396" s="114"/>
      <c r="D396" s="114"/>
      <c r="H396" s="115"/>
      <c r="I396" s="115"/>
      <c r="J396" s="115"/>
    </row>
    <row r="397" spans="1:10" customFormat="1" ht="15">
      <c r="A397" s="114"/>
      <c r="B397" s="114"/>
      <c r="C397" s="114"/>
      <c r="D397" s="114"/>
      <c r="H397" s="115"/>
      <c r="I397" s="115"/>
      <c r="J397" s="115"/>
    </row>
    <row r="398" spans="1:10" customFormat="1" ht="15">
      <c r="A398" s="114"/>
      <c r="B398" s="114"/>
      <c r="C398" s="114"/>
      <c r="D398" s="114"/>
      <c r="H398" s="115"/>
      <c r="I398" s="115"/>
      <c r="J398" s="115"/>
    </row>
    <row r="399" spans="1:10" customFormat="1" ht="15">
      <c r="A399" s="114"/>
      <c r="B399" s="114"/>
      <c r="C399" s="114"/>
      <c r="D399" s="114"/>
      <c r="H399" s="115"/>
      <c r="I399" s="115"/>
      <c r="J399" s="115"/>
    </row>
    <row r="400" spans="1:10" customFormat="1" ht="15">
      <c r="A400" s="114"/>
      <c r="B400" s="114"/>
      <c r="C400" s="114"/>
      <c r="D400" s="114"/>
      <c r="H400" s="115"/>
      <c r="I400" s="115"/>
      <c r="J400" s="115"/>
    </row>
    <row r="401" spans="1:10" customFormat="1" ht="15">
      <c r="A401" s="114"/>
      <c r="B401" s="114"/>
      <c r="C401" s="114"/>
      <c r="D401" s="114"/>
      <c r="H401" s="115"/>
      <c r="I401" s="115"/>
      <c r="J401" s="115"/>
    </row>
    <row r="402" spans="1:10" customFormat="1" ht="15">
      <c r="A402" s="114"/>
      <c r="B402" s="114"/>
      <c r="C402" s="114"/>
      <c r="D402" s="114"/>
      <c r="H402" s="115"/>
      <c r="I402" s="115"/>
      <c r="J402" s="115"/>
    </row>
    <row r="403" spans="1:10" customFormat="1" ht="15">
      <c r="A403" s="114"/>
      <c r="B403" s="114"/>
      <c r="C403" s="114"/>
      <c r="D403" s="114"/>
      <c r="H403" s="115"/>
      <c r="I403" s="115"/>
      <c r="J403" s="115"/>
    </row>
    <row r="404" spans="1:10" customFormat="1" ht="15">
      <c r="A404" s="114"/>
      <c r="B404" s="114"/>
      <c r="C404" s="114"/>
      <c r="D404" s="114"/>
      <c r="H404" s="115"/>
      <c r="I404" s="115"/>
      <c r="J404" s="115"/>
    </row>
    <row r="405" spans="1:10" customFormat="1" ht="15">
      <c r="A405" s="114"/>
      <c r="B405" s="114"/>
      <c r="C405" s="114"/>
      <c r="D405" s="114"/>
      <c r="H405" s="115"/>
      <c r="I405" s="115"/>
      <c r="J405" s="115"/>
    </row>
    <row r="406" spans="1:10" customFormat="1" ht="15">
      <c r="A406" s="114"/>
      <c r="B406" s="114"/>
      <c r="C406" s="114"/>
      <c r="D406" s="114"/>
      <c r="H406" s="115"/>
      <c r="I406" s="115"/>
      <c r="J406" s="115"/>
    </row>
    <row r="407" spans="1:10" customFormat="1" ht="15">
      <c r="A407" s="114"/>
      <c r="B407" s="114"/>
      <c r="C407" s="114"/>
      <c r="D407" s="114"/>
      <c r="H407" s="115"/>
      <c r="I407" s="115"/>
      <c r="J407" s="115"/>
    </row>
    <row r="408" spans="1:10" customFormat="1" ht="15">
      <c r="A408" s="114"/>
      <c r="B408" s="114"/>
      <c r="C408" s="114"/>
      <c r="D408" s="114"/>
      <c r="H408" s="115"/>
      <c r="I408" s="115"/>
      <c r="J408" s="115"/>
    </row>
    <row r="409" spans="1:10" customFormat="1" ht="15">
      <c r="A409" s="114"/>
      <c r="B409" s="114"/>
      <c r="C409" s="114"/>
      <c r="D409" s="114"/>
      <c r="H409" s="115"/>
      <c r="I409" s="115"/>
      <c r="J409" s="115"/>
    </row>
    <row r="410" spans="1:10" customFormat="1" ht="15">
      <c r="A410" s="114"/>
      <c r="B410" s="114"/>
      <c r="C410" s="114"/>
      <c r="D410" s="114"/>
      <c r="H410" s="115"/>
      <c r="I410" s="115"/>
      <c r="J410" s="115"/>
    </row>
    <row r="411" spans="1:10" customFormat="1" ht="15">
      <c r="A411" s="114"/>
      <c r="B411" s="114"/>
      <c r="C411" s="114"/>
      <c r="D411" s="114"/>
      <c r="H411" s="115"/>
      <c r="I411" s="115"/>
      <c r="J411" s="115"/>
    </row>
    <row r="412" spans="1:10" customFormat="1" ht="15">
      <c r="A412" s="114"/>
      <c r="B412" s="114"/>
      <c r="C412" s="114"/>
      <c r="D412" s="114"/>
      <c r="H412" s="115"/>
      <c r="I412" s="115"/>
      <c r="J412" s="115"/>
    </row>
    <row r="413" spans="1:10" customFormat="1" ht="15">
      <c r="A413" s="114"/>
      <c r="B413" s="114"/>
      <c r="C413" s="114"/>
      <c r="D413" s="114"/>
      <c r="H413" s="115"/>
      <c r="I413" s="115"/>
      <c r="J413" s="115"/>
    </row>
    <row r="414" spans="1:10" customFormat="1" ht="15">
      <c r="A414" s="114"/>
      <c r="B414" s="114"/>
      <c r="C414" s="114"/>
      <c r="D414" s="114"/>
      <c r="H414" s="115"/>
      <c r="I414" s="115"/>
      <c r="J414" s="115"/>
    </row>
    <row r="415" spans="1:10" customFormat="1" ht="15">
      <c r="A415" s="114"/>
      <c r="B415" s="114"/>
      <c r="C415" s="114"/>
      <c r="D415" s="114"/>
      <c r="H415" s="115"/>
      <c r="I415" s="115"/>
      <c r="J415" s="115"/>
    </row>
    <row r="416" spans="1:10" customFormat="1" ht="15">
      <c r="A416" s="114"/>
      <c r="B416" s="114"/>
      <c r="C416" s="114"/>
      <c r="D416" s="114"/>
      <c r="H416" s="115"/>
      <c r="I416" s="115"/>
      <c r="J416" s="115"/>
    </row>
    <row r="417" spans="1:10" customFormat="1" ht="15">
      <c r="A417" s="114"/>
      <c r="B417" s="114"/>
      <c r="C417" s="114"/>
      <c r="D417" s="114"/>
      <c r="H417" s="115"/>
      <c r="I417" s="115"/>
      <c r="J417" s="115"/>
    </row>
    <row r="418" spans="1:10" customFormat="1" ht="15">
      <c r="A418" s="114"/>
      <c r="B418" s="114"/>
      <c r="C418" s="114"/>
      <c r="D418" s="114"/>
      <c r="H418" s="115"/>
      <c r="I418" s="115"/>
      <c r="J418" s="115"/>
    </row>
    <row r="419" spans="1:10" customFormat="1" ht="15">
      <c r="A419" s="114"/>
      <c r="B419" s="114"/>
      <c r="C419" s="114"/>
      <c r="D419" s="114"/>
      <c r="H419" s="115"/>
      <c r="I419" s="115"/>
      <c r="J419" s="115"/>
    </row>
    <row r="420" spans="1:10" customFormat="1" ht="15">
      <c r="A420" s="114"/>
      <c r="B420" s="114"/>
      <c r="C420" s="114"/>
      <c r="D420" s="114"/>
      <c r="H420" s="115"/>
      <c r="I420" s="115"/>
      <c r="J420" s="115"/>
    </row>
    <row r="421" spans="1:10" customFormat="1" ht="15">
      <c r="A421" s="114"/>
      <c r="B421" s="114"/>
      <c r="C421" s="114"/>
      <c r="D421" s="114"/>
      <c r="H421" s="115"/>
      <c r="I421" s="115"/>
      <c r="J421" s="115"/>
    </row>
    <row r="422" spans="1:10" customFormat="1" ht="15">
      <c r="A422" s="114"/>
      <c r="B422" s="114"/>
      <c r="C422" s="114"/>
      <c r="D422" s="114"/>
      <c r="H422" s="115"/>
      <c r="I422" s="115"/>
      <c r="J422" s="115"/>
    </row>
    <row r="423" spans="1:10" customFormat="1" ht="15">
      <c r="A423" s="114"/>
      <c r="B423" s="114"/>
      <c r="C423" s="114"/>
      <c r="D423" s="114"/>
      <c r="H423" s="115"/>
      <c r="I423" s="115"/>
      <c r="J423" s="115"/>
    </row>
    <row r="424" spans="1:10" customFormat="1" ht="15">
      <c r="A424" s="114"/>
      <c r="B424" s="114"/>
      <c r="C424" s="114"/>
      <c r="D424" s="114"/>
      <c r="H424" s="115"/>
      <c r="I424" s="115"/>
      <c r="J424" s="115"/>
    </row>
    <row r="425" spans="1:10" customFormat="1" ht="15">
      <c r="A425" s="114"/>
      <c r="B425" s="114"/>
      <c r="C425" s="114"/>
      <c r="D425" s="114"/>
      <c r="H425" s="115"/>
      <c r="I425" s="115"/>
      <c r="J425" s="115"/>
    </row>
    <row r="426" spans="1:10" customFormat="1" ht="15">
      <c r="A426" s="114"/>
      <c r="B426" s="114"/>
      <c r="C426" s="114"/>
      <c r="D426" s="114"/>
      <c r="H426" s="115"/>
      <c r="I426" s="115"/>
      <c r="J426" s="115"/>
    </row>
    <row r="427" spans="1:10" customFormat="1" ht="15">
      <c r="A427" s="114"/>
      <c r="B427" s="114"/>
      <c r="C427" s="114"/>
      <c r="D427" s="114"/>
      <c r="H427" s="115"/>
      <c r="I427" s="115"/>
      <c r="J427" s="115"/>
    </row>
    <row r="428" spans="1:10" customFormat="1" ht="15">
      <c r="A428" s="114"/>
      <c r="B428" s="114"/>
      <c r="C428" s="114"/>
      <c r="D428" s="114"/>
      <c r="H428" s="115"/>
      <c r="I428" s="115"/>
      <c r="J428" s="115"/>
    </row>
    <row r="429" spans="1:10" customFormat="1" ht="15">
      <c r="A429" s="114"/>
      <c r="B429" s="114"/>
      <c r="C429" s="114"/>
      <c r="D429" s="114"/>
      <c r="H429" s="115"/>
      <c r="I429" s="115"/>
      <c r="J429" s="115"/>
    </row>
    <row r="430" spans="1:10" customFormat="1" ht="15">
      <c r="A430" s="114"/>
      <c r="B430" s="114"/>
      <c r="C430" s="114"/>
      <c r="D430" s="114"/>
      <c r="H430" s="115"/>
      <c r="I430" s="115"/>
      <c r="J430" s="115"/>
    </row>
    <row r="431" spans="1:10" customFormat="1" ht="15">
      <c r="A431" s="114"/>
      <c r="B431" s="114"/>
      <c r="C431" s="114"/>
      <c r="D431" s="114"/>
      <c r="H431" s="115"/>
      <c r="I431" s="115"/>
      <c r="J431" s="115"/>
    </row>
    <row r="432" spans="1:10" customFormat="1" ht="15">
      <c r="A432" s="114"/>
      <c r="B432" s="114"/>
      <c r="C432" s="114"/>
      <c r="D432" s="114"/>
      <c r="H432" s="115"/>
      <c r="I432" s="115"/>
      <c r="J432" s="115"/>
    </row>
    <row r="433" spans="1:10" customFormat="1" ht="15">
      <c r="A433" s="114"/>
      <c r="B433" s="114"/>
      <c r="C433" s="114"/>
      <c r="D433" s="114"/>
      <c r="H433" s="115"/>
      <c r="I433" s="115"/>
      <c r="J433" s="115"/>
    </row>
    <row r="434" spans="1:10" customFormat="1" ht="15">
      <c r="A434" s="114"/>
      <c r="B434" s="114"/>
      <c r="C434" s="114"/>
      <c r="D434" s="114"/>
      <c r="H434" s="115"/>
      <c r="I434" s="115"/>
      <c r="J434" s="115"/>
    </row>
    <row r="435" spans="1:10" customFormat="1" ht="15">
      <c r="A435" s="114"/>
      <c r="B435" s="114"/>
      <c r="C435" s="114"/>
      <c r="D435" s="114"/>
      <c r="H435" s="115"/>
      <c r="I435" s="115"/>
      <c r="J435" s="115"/>
    </row>
    <row r="436" spans="1:10" customFormat="1" ht="15">
      <c r="A436" s="114"/>
      <c r="B436" s="114"/>
      <c r="C436" s="114"/>
      <c r="D436" s="114"/>
      <c r="H436" s="115"/>
      <c r="I436" s="115"/>
      <c r="J436" s="115"/>
    </row>
    <row r="437" spans="1:10" customFormat="1" ht="15">
      <c r="A437" s="114"/>
      <c r="B437" s="114"/>
      <c r="C437" s="114"/>
      <c r="D437" s="114"/>
      <c r="H437" s="115"/>
      <c r="I437" s="115"/>
      <c r="J437" s="115"/>
    </row>
    <row r="438" spans="1:10" customFormat="1" ht="15">
      <c r="A438" s="114"/>
      <c r="B438" s="114"/>
      <c r="C438" s="114"/>
      <c r="D438" s="114"/>
      <c r="H438" s="115"/>
      <c r="I438" s="115"/>
      <c r="J438" s="115"/>
    </row>
    <row r="439" spans="1:10" customFormat="1" ht="15">
      <c r="A439" s="114"/>
      <c r="B439" s="114"/>
      <c r="C439" s="114"/>
      <c r="D439" s="114"/>
      <c r="H439" s="115"/>
      <c r="I439" s="115"/>
      <c r="J439" s="115"/>
    </row>
    <row r="440" spans="1:10" customFormat="1" ht="15">
      <c r="A440" s="114"/>
      <c r="B440" s="114"/>
      <c r="C440" s="114"/>
      <c r="D440" s="114"/>
      <c r="H440" s="115"/>
      <c r="I440" s="115"/>
      <c r="J440" s="115"/>
    </row>
    <row r="441" spans="1:10" customFormat="1" ht="15">
      <c r="A441" s="114"/>
      <c r="B441" s="114"/>
      <c r="C441" s="114"/>
      <c r="D441" s="114"/>
      <c r="H441" s="115"/>
      <c r="I441" s="115"/>
      <c r="J441" s="115"/>
    </row>
    <row r="442" spans="1:10" customFormat="1" ht="15">
      <c r="A442" s="114"/>
      <c r="B442" s="114"/>
      <c r="C442" s="114"/>
      <c r="D442" s="114"/>
      <c r="H442" s="115"/>
      <c r="I442" s="115"/>
      <c r="J442" s="115"/>
    </row>
    <row r="443" spans="1:10" customFormat="1" ht="15">
      <c r="A443" s="114"/>
      <c r="B443" s="114"/>
      <c r="C443" s="114"/>
      <c r="D443" s="114"/>
      <c r="H443" s="115"/>
      <c r="I443" s="115"/>
      <c r="J443" s="115"/>
    </row>
    <row r="444" spans="1:10" customFormat="1" ht="15">
      <c r="A444" s="114"/>
      <c r="B444" s="114"/>
      <c r="C444" s="114"/>
      <c r="D444" s="114"/>
      <c r="H444" s="115"/>
      <c r="I444" s="115"/>
      <c r="J444" s="115"/>
    </row>
    <row r="445" spans="1:10" customFormat="1" ht="15">
      <c r="A445" s="114"/>
      <c r="B445" s="114"/>
      <c r="C445" s="114"/>
      <c r="D445" s="114"/>
      <c r="H445" s="115"/>
      <c r="I445" s="115"/>
      <c r="J445" s="115"/>
    </row>
    <row r="446" spans="1:10" customFormat="1" ht="15">
      <c r="A446" s="114"/>
      <c r="B446" s="114"/>
      <c r="C446" s="114"/>
      <c r="D446" s="114"/>
      <c r="H446" s="115"/>
      <c r="I446" s="115"/>
      <c r="J446" s="115"/>
    </row>
    <row r="447" spans="1:10" customFormat="1" ht="15">
      <c r="A447" s="114"/>
      <c r="B447" s="114"/>
      <c r="C447" s="114"/>
      <c r="D447" s="114"/>
      <c r="H447" s="115"/>
      <c r="I447" s="115"/>
      <c r="J447" s="115"/>
    </row>
    <row r="448" spans="1:10" customFormat="1" ht="15">
      <c r="A448" s="114"/>
      <c r="B448" s="114"/>
      <c r="C448" s="114"/>
      <c r="D448" s="114"/>
      <c r="H448" s="115"/>
      <c r="I448" s="115"/>
      <c r="J448" s="115"/>
    </row>
    <row r="449" spans="1:10" customFormat="1" ht="15">
      <c r="A449" s="114"/>
      <c r="B449" s="114"/>
      <c r="C449" s="114"/>
      <c r="D449" s="114"/>
      <c r="H449" s="115"/>
      <c r="I449" s="115"/>
      <c r="J449" s="115"/>
    </row>
    <row r="450" spans="1:10" customFormat="1" ht="15">
      <c r="A450" s="114"/>
      <c r="B450" s="114"/>
      <c r="C450" s="114"/>
      <c r="D450" s="114"/>
      <c r="H450" s="115"/>
      <c r="I450" s="115"/>
      <c r="J450" s="115"/>
    </row>
    <row r="451" spans="1:10" customFormat="1" ht="15">
      <c r="A451" s="114"/>
      <c r="B451" s="114"/>
      <c r="C451" s="114"/>
      <c r="D451" s="114"/>
      <c r="H451" s="115"/>
      <c r="I451" s="115"/>
      <c r="J451" s="115"/>
    </row>
    <row r="452" spans="1:10" customFormat="1" ht="15">
      <c r="A452" s="114"/>
      <c r="B452" s="114"/>
      <c r="C452" s="114"/>
      <c r="D452" s="114"/>
      <c r="H452" s="115"/>
      <c r="I452" s="115"/>
      <c r="J452" s="115"/>
    </row>
    <row r="453" spans="1:10" customFormat="1" ht="15">
      <c r="A453" s="114"/>
      <c r="B453" s="114"/>
      <c r="C453" s="114"/>
      <c r="D453" s="114"/>
      <c r="H453" s="115"/>
      <c r="I453" s="115"/>
      <c r="J453" s="115"/>
    </row>
    <row r="454" spans="1:10" customFormat="1" ht="15">
      <c r="A454" s="114"/>
      <c r="B454" s="114"/>
      <c r="C454" s="114"/>
      <c r="D454" s="114"/>
      <c r="H454" s="115"/>
      <c r="I454" s="115"/>
      <c r="J454" s="115"/>
    </row>
    <row r="455" spans="1:10" customFormat="1" ht="15">
      <c r="A455" s="114"/>
      <c r="B455" s="114"/>
      <c r="C455" s="114"/>
      <c r="D455" s="114"/>
      <c r="H455" s="115"/>
      <c r="I455" s="115"/>
      <c r="J455" s="115"/>
    </row>
    <row r="456" spans="1:10" customFormat="1" ht="15">
      <c r="A456" s="114"/>
      <c r="B456" s="114"/>
      <c r="C456" s="114"/>
      <c r="D456" s="114"/>
      <c r="H456" s="115"/>
      <c r="I456" s="115"/>
      <c r="J456" s="115"/>
    </row>
    <row r="457" spans="1:10" customFormat="1" ht="15">
      <c r="A457" s="114"/>
      <c r="B457" s="114"/>
      <c r="C457" s="114"/>
      <c r="D457" s="114"/>
      <c r="H457" s="115"/>
      <c r="I457" s="115"/>
      <c r="J457" s="115"/>
    </row>
    <row r="458" spans="1:10" customFormat="1" ht="15">
      <c r="A458" s="114"/>
      <c r="B458" s="114"/>
      <c r="C458" s="114"/>
      <c r="D458" s="114"/>
      <c r="H458" s="115"/>
      <c r="I458" s="115"/>
      <c r="J458" s="115"/>
    </row>
    <row r="459" spans="1:10" customFormat="1" ht="15">
      <c r="A459" s="114"/>
      <c r="B459" s="114"/>
      <c r="C459" s="114"/>
      <c r="D459" s="114"/>
      <c r="H459" s="115"/>
      <c r="I459" s="115"/>
      <c r="J459" s="115"/>
    </row>
    <row r="460" spans="1:10" customFormat="1" ht="15">
      <c r="A460" s="114"/>
      <c r="B460" s="114"/>
      <c r="C460" s="114"/>
      <c r="D460" s="114"/>
      <c r="H460" s="115"/>
      <c r="I460" s="115"/>
      <c r="J460" s="115"/>
    </row>
    <row r="461" spans="1:10" customFormat="1" ht="15">
      <c r="A461" s="114"/>
      <c r="B461" s="114"/>
      <c r="C461" s="114"/>
      <c r="D461" s="114"/>
      <c r="H461" s="115"/>
      <c r="I461" s="115"/>
      <c r="J461" s="115"/>
    </row>
    <row r="462" spans="1:10" customFormat="1" ht="15">
      <c r="A462" s="114"/>
      <c r="B462" s="114"/>
      <c r="C462" s="114"/>
      <c r="D462" s="114"/>
      <c r="H462" s="115"/>
      <c r="I462" s="115"/>
      <c r="J462" s="115"/>
    </row>
    <row r="463" spans="1:10" customFormat="1" ht="15">
      <c r="A463" s="114"/>
      <c r="B463" s="114"/>
      <c r="C463" s="114"/>
      <c r="D463" s="114"/>
      <c r="H463" s="115"/>
      <c r="I463" s="115"/>
      <c r="J463" s="115"/>
    </row>
    <row r="464" spans="1:10" customFormat="1" ht="15">
      <c r="A464" s="114"/>
      <c r="B464" s="114"/>
      <c r="C464" s="114"/>
      <c r="D464" s="114"/>
      <c r="H464" s="115"/>
      <c r="I464" s="115"/>
      <c r="J464" s="115"/>
    </row>
    <row r="465" spans="1:10" customFormat="1" ht="15">
      <c r="A465" s="114"/>
      <c r="B465" s="114"/>
      <c r="C465" s="114"/>
      <c r="D465" s="114"/>
      <c r="H465" s="115"/>
      <c r="I465" s="115"/>
      <c r="J465" s="115"/>
    </row>
    <row r="466" spans="1:10" customFormat="1" ht="15">
      <c r="A466" s="114"/>
      <c r="B466" s="114"/>
      <c r="C466" s="114"/>
      <c r="D466" s="114"/>
      <c r="H466" s="115"/>
      <c r="I466" s="115"/>
      <c r="J466" s="115"/>
    </row>
    <row r="467" spans="1:10" customFormat="1" ht="15">
      <c r="A467" s="114"/>
      <c r="B467" s="114"/>
      <c r="C467" s="114"/>
      <c r="D467" s="114"/>
      <c r="H467" s="115"/>
      <c r="I467" s="115"/>
      <c r="J467" s="115"/>
    </row>
    <row r="468" spans="1:10" customFormat="1" ht="15">
      <c r="A468" s="114"/>
      <c r="B468" s="114"/>
      <c r="C468" s="114"/>
      <c r="D468" s="114"/>
      <c r="H468" s="115"/>
      <c r="I468" s="115"/>
      <c r="J468" s="115"/>
    </row>
    <row r="469" spans="1:10" customFormat="1" ht="15">
      <c r="A469" s="114"/>
      <c r="B469" s="114"/>
      <c r="C469" s="114"/>
      <c r="D469" s="114"/>
      <c r="H469" s="115"/>
      <c r="I469" s="115"/>
      <c r="J469" s="115"/>
    </row>
    <row r="470" spans="1:10" customFormat="1" ht="15">
      <c r="A470" s="114"/>
      <c r="B470" s="114"/>
      <c r="C470" s="114"/>
      <c r="D470" s="114"/>
      <c r="H470" s="115"/>
      <c r="I470" s="115"/>
      <c r="J470" s="115"/>
    </row>
    <row r="471" spans="1:10" customFormat="1" ht="15">
      <c r="A471" s="114"/>
      <c r="B471" s="114"/>
      <c r="C471" s="114"/>
      <c r="D471" s="114"/>
      <c r="H471" s="115"/>
      <c r="I471" s="115"/>
      <c r="J471" s="115"/>
    </row>
    <row r="472" spans="1:10" customFormat="1" ht="15">
      <c r="A472" s="114"/>
      <c r="B472" s="114"/>
      <c r="C472" s="114"/>
      <c r="D472" s="114"/>
      <c r="H472" s="115"/>
      <c r="I472" s="115"/>
      <c r="J472" s="115"/>
    </row>
    <row r="473" spans="1:10" customFormat="1" ht="15">
      <c r="A473" s="114"/>
      <c r="B473" s="114"/>
      <c r="C473" s="114"/>
      <c r="D473" s="114"/>
      <c r="H473" s="115"/>
      <c r="I473" s="115"/>
      <c r="J473" s="115"/>
    </row>
    <row r="474" spans="1:10" customFormat="1" ht="15">
      <c r="A474" s="114"/>
      <c r="B474" s="114"/>
      <c r="C474" s="114"/>
      <c r="D474" s="114"/>
      <c r="H474" s="115"/>
      <c r="I474" s="115"/>
      <c r="J474" s="115"/>
    </row>
    <row r="475" spans="1:10" customFormat="1" ht="15">
      <c r="A475" s="114"/>
      <c r="B475" s="114"/>
      <c r="C475" s="114"/>
      <c r="D475" s="114"/>
      <c r="H475" s="115"/>
      <c r="I475" s="115"/>
      <c r="J475" s="115"/>
    </row>
    <row r="476" spans="1:10" customFormat="1" ht="15">
      <c r="A476" s="114"/>
      <c r="B476" s="114"/>
      <c r="C476" s="114"/>
      <c r="D476" s="114"/>
      <c r="H476" s="115"/>
      <c r="I476" s="115"/>
      <c r="J476" s="115"/>
    </row>
    <row r="477" spans="1:10" customFormat="1" ht="15">
      <c r="A477" s="114"/>
      <c r="B477" s="114"/>
      <c r="C477" s="114"/>
      <c r="D477" s="114"/>
      <c r="H477" s="115"/>
      <c r="I477" s="115"/>
      <c r="J477" s="115"/>
    </row>
    <row r="478" spans="1:10" customFormat="1" ht="15">
      <c r="A478" s="114"/>
      <c r="B478" s="114"/>
      <c r="C478" s="114"/>
      <c r="D478" s="114"/>
      <c r="H478" s="115"/>
      <c r="I478" s="115"/>
      <c r="J478" s="115"/>
    </row>
    <row r="479" spans="1:10" customFormat="1" ht="15">
      <c r="A479" s="114"/>
      <c r="B479" s="114"/>
      <c r="C479" s="114"/>
      <c r="D479" s="114"/>
      <c r="H479" s="115"/>
      <c r="I479" s="115"/>
      <c r="J479" s="115"/>
    </row>
    <row r="480" spans="1:10" customFormat="1" ht="15">
      <c r="A480" s="114"/>
      <c r="B480" s="114"/>
      <c r="C480" s="114"/>
      <c r="D480" s="114"/>
      <c r="H480" s="115"/>
      <c r="I480" s="115"/>
      <c r="J480" s="115"/>
    </row>
    <row r="481" spans="1:10" customFormat="1" ht="15">
      <c r="A481" s="114"/>
      <c r="B481" s="114"/>
      <c r="C481" s="114"/>
      <c r="D481" s="114"/>
      <c r="H481" s="115"/>
      <c r="I481" s="115"/>
      <c r="J481" s="115"/>
    </row>
    <row r="482" spans="1:10" customFormat="1" ht="15">
      <c r="A482" s="114"/>
      <c r="B482" s="114"/>
      <c r="C482" s="114"/>
      <c r="D482" s="114"/>
      <c r="H482" s="115"/>
      <c r="I482" s="115"/>
      <c r="J482" s="115"/>
    </row>
    <row r="483" spans="1:10" customFormat="1" ht="15">
      <c r="A483" s="114"/>
      <c r="B483" s="114"/>
      <c r="C483" s="114"/>
      <c r="D483" s="114"/>
      <c r="H483" s="115"/>
      <c r="I483" s="115"/>
      <c r="J483" s="115"/>
    </row>
    <row r="484" spans="1:10" customFormat="1" ht="15">
      <c r="A484" s="114"/>
      <c r="B484" s="114"/>
      <c r="C484" s="114"/>
      <c r="D484" s="114"/>
      <c r="H484" s="115"/>
      <c r="I484" s="115"/>
      <c r="J484" s="115"/>
    </row>
    <row r="485" spans="1:10" customFormat="1" ht="15">
      <c r="A485" s="114"/>
      <c r="B485" s="114"/>
      <c r="C485" s="114"/>
      <c r="D485" s="114"/>
      <c r="H485" s="115"/>
      <c r="I485" s="115"/>
      <c r="J485" s="115"/>
    </row>
    <row r="486" spans="1:10" customFormat="1" ht="15">
      <c r="A486" s="114"/>
      <c r="B486" s="114"/>
      <c r="C486" s="114"/>
      <c r="D486" s="114"/>
      <c r="H486" s="115"/>
      <c r="I486" s="115"/>
      <c r="J486" s="115"/>
    </row>
    <row r="487" spans="1:10" customFormat="1" ht="15">
      <c r="A487" s="114"/>
      <c r="B487" s="114"/>
      <c r="C487" s="114"/>
      <c r="D487" s="114"/>
      <c r="H487" s="115"/>
      <c r="I487" s="115"/>
      <c r="J487" s="115"/>
    </row>
    <row r="488" spans="1:10" customFormat="1" ht="15">
      <c r="A488" s="114"/>
      <c r="B488" s="114"/>
      <c r="C488" s="114"/>
      <c r="D488" s="114"/>
      <c r="H488" s="115"/>
      <c r="I488" s="115"/>
      <c r="J488" s="115"/>
    </row>
    <row r="489" spans="1:10" customFormat="1" ht="15">
      <c r="A489" s="114"/>
      <c r="B489" s="114"/>
      <c r="C489" s="114"/>
      <c r="D489" s="114"/>
      <c r="H489" s="115"/>
      <c r="I489" s="115"/>
      <c r="J489" s="115"/>
    </row>
    <row r="490" spans="1:10" customFormat="1" ht="15">
      <c r="A490" s="114"/>
      <c r="B490" s="114"/>
      <c r="C490" s="114"/>
      <c r="D490" s="114"/>
      <c r="H490" s="115"/>
      <c r="I490" s="115"/>
      <c r="J490" s="115"/>
    </row>
    <row r="491" spans="1:10" customFormat="1" ht="15">
      <c r="A491" s="114"/>
      <c r="B491" s="114"/>
      <c r="C491" s="114"/>
      <c r="D491" s="114"/>
      <c r="H491" s="115"/>
      <c r="I491" s="115"/>
      <c r="J491" s="115"/>
    </row>
    <row r="492" spans="1:10" customFormat="1" ht="15">
      <c r="A492" s="114"/>
      <c r="B492" s="114"/>
      <c r="C492" s="114"/>
      <c r="D492" s="114"/>
      <c r="H492" s="115"/>
      <c r="I492" s="115"/>
      <c r="J492" s="115"/>
    </row>
    <row r="493" spans="1:10" customFormat="1" ht="15">
      <c r="A493" s="114"/>
      <c r="B493" s="114"/>
      <c r="C493" s="114"/>
      <c r="D493" s="114"/>
      <c r="H493" s="115"/>
      <c r="I493" s="115"/>
      <c r="J493" s="115"/>
    </row>
    <row r="494" spans="1:10" customFormat="1" ht="15">
      <c r="A494" s="114"/>
      <c r="B494" s="114"/>
      <c r="C494" s="114"/>
      <c r="D494" s="114"/>
      <c r="H494" s="115"/>
      <c r="I494" s="115"/>
      <c r="J494" s="115"/>
    </row>
    <row r="495" spans="1:10" customFormat="1" ht="15">
      <c r="A495" s="114"/>
      <c r="B495" s="114"/>
      <c r="C495" s="114"/>
      <c r="D495" s="114"/>
      <c r="H495" s="115"/>
      <c r="I495" s="115"/>
      <c r="J495" s="115"/>
    </row>
    <row r="496" spans="1:10" customFormat="1" ht="15">
      <c r="A496" s="114"/>
      <c r="B496" s="114"/>
      <c r="C496" s="114"/>
      <c r="D496" s="114"/>
      <c r="H496" s="115"/>
      <c r="I496" s="115"/>
      <c r="J496" s="115"/>
    </row>
    <row r="497" spans="1:10" customFormat="1" ht="15">
      <c r="A497" s="114"/>
      <c r="B497" s="114"/>
      <c r="C497" s="114"/>
      <c r="D497" s="114"/>
      <c r="H497" s="115"/>
      <c r="I497" s="115"/>
      <c r="J497" s="115"/>
    </row>
    <row r="498" spans="1:10" customFormat="1" ht="15">
      <c r="A498" s="114"/>
      <c r="B498" s="114"/>
      <c r="C498" s="114"/>
      <c r="D498" s="114"/>
      <c r="H498" s="115"/>
      <c r="I498" s="115"/>
      <c r="J498" s="115"/>
    </row>
    <row r="499" spans="1:10" customFormat="1" ht="15">
      <c r="A499" s="114"/>
      <c r="B499" s="114"/>
      <c r="C499" s="114"/>
      <c r="D499" s="114"/>
      <c r="H499" s="115"/>
      <c r="I499" s="115"/>
      <c r="J499" s="115"/>
    </row>
    <row r="500" spans="1:10" customFormat="1" ht="15">
      <c r="A500" s="114"/>
      <c r="B500" s="114"/>
      <c r="C500" s="114"/>
      <c r="D500" s="114"/>
      <c r="H500" s="115"/>
      <c r="I500" s="115"/>
      <c r="J500" s="115"/>
    </row>
    <row r="501" spans="1:10" customFormat="1" ht="15">
      <c r="A501" s="114"/>
      <c r="B501" s="114"/>
      <c r="C501" s="114"/>
      <c r="D501" s="114"/>
      <c r="H501" s="115"/>
      <c r="I501" s="115"/>
      <c r="J501" s="115"/>
    </row>
    <row r="502" spans="1:10" customFormat="1" ht="15">
      <c r="A502" s="114"/>
      <c r="B502" s="114"/>
      <c r="C502" s="114"/>
      <c r="D502" s="114"/>
      <c r="H502" s="115"/>
      <c r="I502" s="115"/>
      <c r="J502" s="115"/>
    </row>
    <row r="503" spans="1:10" customFormat="1" ht="15">
      <c r="A503" s="114"/>
      <c r="B503" s="114"/>
      <c r="C503" s="114"/>
      <c r="D503" s="114"/>
      <c r="H503" s="115"/>
      <c r="I503" s="115"/>
      <c r="J503" s="115"/>
    </row>
    <row r="504" spans="1:10" customFormat="1" ht="15">
      <c r="A504" s="114"/>
      <c r="B504" s="114"/>
      <c r="C504" s="114"/>
      <c r="D504" s="114"/>
      <c r="H504" s="115"/>
      <c r="I504" s="115"/>
      <c r="J504" s="115"/>
    </row>
    <row r="505" spans="1:10" customFormat="1" ht="15">
      <c r="A505" s="114"/>
      <c r="B505" s="114"/>
      <c r="C505" s="114"/>
      <c r="D505" s="114"/>
      <c r="H505" s="115"/>
      <c r="I505" s="115"/>
      <c r="J505" s="115"/>
    </row>
    <row r="506" spans="1:10" customFormat="1" ht="15">
      <c r="A506" s="114"/>
      <c r="B506" s="114"/>
      <c r="C506" s="114"/>
      <c r="D506" s="114"/>
      <c r="H506" s="115"/>
      <c r="I506" s="115"/>
      <c r="J506" s="115"/>
    </row>
    <row r="507" spans="1:10" customFormat="1" ht="15">
      <c r="A507" s="114"/>
      <c r="B507" s="114"/>
      <c r="C507" s="114"/>
      <c r="D507" s="114"/>
      <c r="H507" s="115"/>
      <c r="I507" s="115"/>
      <c r="J507" s="115"/>
    </row>
    <row r="508" spans="1:10" customFormat="1" ht="15">
      <c r="A508" s="114"/>
      <c r="B508" s="114"/>
      <c r="C508" s="114"/>
      <c r="D508" s="114"/>
      <c r="H508" s="115"/>
      <c r="I508" s="115"/>
      <c r="J508" s="115"/>
    </row>
    <row r="509" spans="1:10" customFormat="1" ht="15">
      <c r="A509" s="114"/>
      <c r="B509" s="114"/>
      <c r="C509" s="114"/>
      <c r="D509" s="114"/>
      <c r="H509" s="115"/>
      <c r="I509" s="115"/>
      <c r="J509" s="115"/>
    </row>
    <row r="510" spans="1:10" customFormat="1" ht="15">
      <c r="A510" s="114"/>
      <c r="B510" s="114"/>
      <c r="C510" s="114"/>
      <c r="D510" s="114"/>
      <c r="H510" s="115"/>
      <c r="I510" s="115"/>
      <c r="J510" s="115"/>
    </row>
    <row r="511" spans="1:10" customFormat="1" ht="15">
      <c r="A511" s="114"/>
      <c r="B511" s="114"/>
      <c r="C511" s="114"/>
      <c r="D511" s="114"/>
      <c r="H511" s="115"/>
      <c r="I511" s="115"/>
      <c r="J511" s="115"/>
    </row>
    <row r="512" spans="1:10" customFormat="1" ht="15">
      <c r="A512" s="114"/>
      <c r="B512" s="114"/>
      <c r="C512" s="114"/>
      <c r="D512" s="114"/>
      <c r="H512" s="115"/>
      <c r="I512" s="115"/>
      <c r="J512" s="115"/>
    </row>
    <row r="513" spans="1:10" customFormat="1" ht="15">
      <c r="A513" s="114"/>
      <c r="B513" s="114"/>
      <c r="C513" s="114"/>
      <c r="D513" s="114"/>
      <c r="H513" s="115"/>
      <c r="I513" s="115"/>
      <c r="J513" s="115"/>
    </row>
    <row r="514" spans="1:10" customFormat="1" ht="15">
      <c r="A514" s="114"/>
      <c r="B514" s="114"/>
      <c r="C514" s="114"/>
      <c r="D514" s="114"/>
      <c r="H514" s="115"/>
      <c r="I514" s="115"/>
      <c r="J514" s="115"/>
    </row>
    <row r="515" spans="1:10" customFormat="1" ht="15">
      <c r="A515" s="114"/>
      <c r="B515" s="114"/>
      <c r="C515" s="114"/>
      <c r="D515" s="114"/>
      <c r="H515" s="115"/>
      <c r="I515" s="115"/>
      <c r="J515" s="115"/>
    </row>
    <row r="516" spans="1:10" customFormat="1" ht="15">
      <c r="A516" s="114"/>
      <c r="B516" s="114"/>
      <c r="C516" s="114"/>
      <c r="D516" s="114"/>
      <c r="H516" s="115"/>
      <c r="I516" s="115"/>
      <c r="J516" s="115"/>
    </row>
    <row r="517" spans="1:10" customFormat="1" ht="15">
      <c r="A517" s="114"/>
      <c r="B517" s="114"/>
      <c r="C517" s="114"/>
      <c r="D517" s="114"/>
      <c r="H517" s="115"/>
      <c r="I517" s="115"/>
      <c r="J517" s="115"/>
    </row>
    <row r="518" spans="1:10" customFormat="1" ht="15">
      <c r="A518" s="114"/>
      <c r="B518" s="114"/>
      <c r="C518" s="114"/>
      <c r="D518" s="114"/>
      <c r="H518" s="115"/>
      <c r="I518" s="115"/>
      <c r="J518" s="115"/>
    </row>
    <row r="519" spans="1:10" customFormat="1" ht="15">
      <c r="A519" s="114"/>
      <c r="B519" s="114"/>
      <c r="C519" s="114"/>
      <c r="D519" s="114"/>
      <c r="H519" s="115"/>
      <c r="I519" s="115"/>
      <c r="J519" s="115"/>
    </row>
    <row r="520" spans="1:10" customFormat="1" ht="15">
      <c r="A520" s="114"/>
      <c r="B520" s="114"/>
      <c r="C520" s="114"/>
      <c r="D520" s="114"/>
      <c r="H520" s="115"/>
      <c r="I520" s="115"/>
      <c r="J520" s="115"/>
    </row>
    <row r="521" spans="1:10" customFormat="1" ht="15">
      <c r="A521" s="114"/>
      <c r="B521" s="114"/>
      <c r="C521" s="114"/>
      <c r="D521" s="114"/>
      <c r="H521" s="115"/>
      <c r="I521" s="115"/>
      <c r="J521" s="115"/>
    </row>
    <row r="522" spans="1:10" customFormat="1" ht="15">
      <c r="A522" s="114"/>
      <c r="B522" s="114"/>
      <c r="C522" s="114"/>
      <c r="D522" s="114"/>
      <c r="H522" s="115"/>
      <c r="I522" s="115"/>
      <c r="J522" s="115"/>
    </row>
    <row r="523" spans="1:10" customFormat="1" ht="15">
      <c r="A523" s="114"/>
      <c r="B523" s="114"/>
      <c r="C523" s="114"/>
      <c r="D523" s="114"/>
      <c r="H523" s="115"/>
      <c r="I523" s="115"/>
      <c r="J523" s="115"/>
    </row>
    <row r="524" spans="1:10" customFormat="1" ht="15">
      <c r="A524" s="114"/>
      <c r="B524" s="114"/>
      <c r="C524" s="114"/>
      <c r="D524" s="114"/>
      <c r="H524" s="115"/>
      <c r="I524" s="115"/>
      <c r="J524" s="115"/>
    </row>
    <row r="525" spans="1:10" customFormat="1" ht="15">
      <c r="A525" s="114"/>
      <c r="B525" s="114"/>
      <c r="C525" s="114"/>
      <c r="D525" s="114"/>
      <c r="H525" s="115"/>
      <c r="I525" s="115"/>
      <c r="J525" s="115"/>
    </row>
    <row r="526" spans="1:10" customFormat="1" ht="15">
      <c r="A526" s="114"/>
      <c r="B526" s="114"/>
      <c r="C526" s="114"/>
      <c r="D526" s="114"/>
      <c r="H526" s="115"/>
      <c r="I526" s="115"/>
      <c r="J526" s="115"/>
    </row>
    <row r="527" spans="1:10" customFormat="1" ht="15">
      <c r="A527" s="114"/>
      <c r="B527" s="114"/>
      <c r="C527" s="114"/>
      <c r="D527" s="114"/>
      <c r="H527" s="115"/>
      <c r="I527" s="115"/>
      <c r="J527" s="115"/>
    </row>
    <row r="528" spans="1:10" customFormat="1" ht="15">
      <c r="A528" s="114"/>
      <c r="B528" s="114"/>
      <c r="C528" s="114"/>
      <c r="D528" s="114"/>
      <c r="H528" s="115"/>
      <c r="I528" s="115"/>
      <c r="J528" s="115"/>
    </row>
    <row r="529" spans="1:10" customFormat="1" ht="15">
      <c r="A529" s="114"/>
      <c r="B529" s="114"/>
      <c r="C529" s="114"/>
      <c r="D529" s="114"/>
      <c r="H529" s="115"/>
      <c r="I529" s="115"/>
      <c r="J529" s="115"/>
    </row>
    <row r="530" spans="1:10" customFormat="1" ht="15">
      <c r="A530" s="114"/>
      <c r="B530" s="114"/>
      <c r="C530" s="114"/>
      <c r="D530" s="114"/>
      <c r="H530" s="115"/>
      <c r="I530" s="115"/>
      <c r="J530" s="115"/>
    </row>
    <row r="531" spans="1:10" customFormat="1" ht="15">
      <c r="A531" s="114"/>
      <c r="B531" s="114"/>
      <c r="C531" s="114"/>
      <c r="D531" s="114"/>
      <c r="H531" s="115"/>
      <c r="I531" s="115"/>
      <c r="J531" s="115"/>
    </row>
    <row r="532" spans="1:10" customFormat="1" ht="15">
      <c r="A532" s="114"/>
      <c r="B532" s="114"/>
      <c r="C532" s="114"/>
      <c r="D532" s="114"/>
      <c r="H532" s="115"/>
      <c r="I532" s="115"/>
      <c r="J532" s="115"/>
    </row>
    <row r="533" spans="1:10" customFormat="1" ht="15">
      <c r="A533" s="114"/>
      <c r="B533" s="114"/>
      <c r="C533" s="114"/>
      <c r="D533" s="114"/>
      <c r="H533" s="115"/>
      <c r="I533" s="115"/>
      <c r="J533" s="115"/>
    </row>
    <row r="534" spans="1:10" customFormat="1" ht="15">
      <c r="A534" s="114"/>
      <c r="B534" s="114"/>
      <c r="C534" s="114"/>
      <c r="D534" s="114"/>
      <c r="H534" s="115"/>
      <c r="I534" s="115"/>
      <c r="J534" s="115"/>
    </row>
    <row r="535" spans="1:10" customFormat="1" ht="15">
      <c r="A535" s="114"/>
      <c r="B535" s="114"/>
      <c r="C535" s="114"/>
      <c r="D535" s="114"/>
      <c r="H535" s="115"/>
      <c r="I535" s="115"/>
      <c r="J535" s="115"/>
    </row>
    <row r="536" spans="1:10" customFormat="1" ht="15">
      <c r="A536" s="114"/>
      <c r="B536" s="114"/>
      <c r="C536" s="114"/>
      <c r="D536" s="114"/>
      <c r="H536" s="115"/>
      <c r="I536" s="115"/>
      <c r="J536" s="115"/>
    </row>
    <row r="537" spans="1:10" customFormat="1" ht="15">
      <c r="A537" s="114"/>
      <c r="B537" s="114"/>
      <c r="C537" s="114"/>
      <c r="D537" s="114"/>
      <c r="H537" s="115"/>
      <c r="I537" s="115"/>
      <c r="J537" s="115"/>
    </row>
    <row r="538" spans="1:10" customFormat="1" ht="15">
      <c r="A538" s="114"/>
      <c r="B538" s="114"/>
      <c r="C538" s="114"/>
      <c r="D538" s="114"/>
      <c r="H538" s="115"/>
      <c r="I538" s="115"/>
      <c r="J538" s="115"/>
    </row>
    <row r="539" spans="1:10" customFormat="1" ht="15">
      <c r="A539" s="114"/>
      <c r="B539" s="114"/>
      <c r="C539" s="114"/>
      <c r="D539" s="114"/>
      <c r="H539" s="115"/>
      <c r="I539" s="115"/>
      <c r="J539" s="115"/>
    </row>
    <row r="540" spans="1:10" customFormat="1" ht="15">
      <c r="A540" s="114"/>
      <c r="B540" s="114"/>
      <c r="C540" s="114"/>
      <c r="D540" s="114"/>
      <c r="H540" s="115"/>
      <c r="I540" s="115"/>
      <c r="J540" s="115"/>
    </row>
    <row r="541" spans="1:10" customFormat="1" ht="15">
      <c r="A541" s="114"/>
      <c r="B541" s="114"/>
      <c r="C541" s="114"/>
      <c r="D541" s="114"/>
      <c r="H541" s="115"/>
      <c r="I541" s="115"/>
      <c r="J541" s="115"/>
    </row>
    <row r="542" spans="1:10" customFormat="1" ht="15">
      <c r="A542" s="114"/>
      <c r="B542" s="114"/>
      <c r="C542" s="114"/>
      <c r="D542" s="114"/>
      <c r="H542" s="115"/>
      <c r="I542" s="115"/>
      <c r="J542" s="115"/>
    </row>
    <row r="543" spans="1:10" customFormat="1" ht="15">
      <c r="A543" s="114"/>
      <c r="B543" s="114"/>
      <c r="C543" s="114"/>
      <c r="D543" s="114"/>
      <c r="H543" s="115"/>
      <c r="I543" s="115"/>
      <c r="J543" s="115"/>
    </row>
    <row r="544" spans="1:10" customFormat="1" ht="15">
      <c r="A544" s="114"/>
      <c r="B544" s="114"/>
      <c r="C544" s="114"/>
      <c r="D544" s="114"/>
      <c r="H544" s="115"/>
      <c r="I544" s="115"/>
      <c r="J544" s="115"/>
    </row>
    <row r="545" spans="1:10" customFormat="1" ht="15">
      <c r="A545" s="114"/>
      <c r="B545" s="114"/>
      <c r="C545" s="114"/>
      <c r="D545" s="114"/>
      <c r="H545" s="115"/>
      <c r="I545" s="115"/>
      <c r="J545" s="115"/>
    </row>
    <row r="546" spans="1:10" customFormat="1" ht="15">
      <c r="A546" s="114"/>
      <c r="B546" s="114"/>
      <c r="C546" s="114"/>
      <c r="D546" s="114"/>
      <c r="H546" s="115"/>
      <c r="I546" s="115"/>
      <c r="J546" s="115"/>
    </row>
    <row r="547" spans="1:10" customFormat="1" ht="15">
      <c r="A547" s="114"/>
      <c r="B547" s="114"/>
      <c r="C547" s="114"/>
      <c r="D547" s="114"/>
      <c r="H547" s="115"/>
      <c r="I547" s="115"/>
      <c r="J547" s="115"/>
    </row>
    <row r="548" spans="1:10" customFormat="1" ht="15">
      <c r="A548" s="114"/>
      <c r="B548" s="114"/>
      <c r="C548" s="114"/>
      <c r="D548" s="114"/>
      <c r="H548" s="115"/>
      <c r="I548" s="115"/>
      <c r="J548" s="115"/>
    </row>
    <row r="549" spans="1:10" customFormat="1" ht="15">
      <c r="A549" s="114"/>
      <c r="B549" s="114"/>
      <c r="C549" s="114"/>
      <c r="D549" s="114"/>
      <c r="H549" s="115"/>
      <c r="I549" s="115"/>
      <c r="J549" s="115"/>
    </row>
    <row r="550" spans="1:10" customFormat="1" ht="15">
      <c r="A550" s="114"/>
      <c r="B550" s="114"/>
      <c r="C550" s="114"/>
      <c r="D550" s="114"/>
      <c r="H550" s="115"/>
      <c r="I550" s="115"/>
      <c r="J550" s="115"/>
    </row>
    <row r="551" spans="1:10" customFormat="1" ht="15">
      <c r="A551" s="114"/>
      <c r="B551" s="114"/>
      <c r="C551" s="114"/>
      <c r="D551" s="114"/>
      <c r="H551" s="115"/>
      <c r="I551" s="115"/>
      <c r="J551" s="115"/>
    </row>
    <row r="552" spans="1:10" customFormat="1" ht="15">
      <c r="A552" s="114"/>
      <c r="B552" s="114"/>
      <c r="C552" s="114"/>
      <c r="D552" s="114"/>
      <c r="H552" s="115"/>
      <c r="I552" s="115"/>
      <c r="J552" s="115"/>
    </row>
    <row r="553" spans="1:10" customFormat="1" ht="15">
      <c r="A553" s="114"/>
      <c r="B553" s="114"/>
      <c r="C553" s="114"/>
      <c r="D553" s="114"/>
      <c r="H553" s="115"/>
      <c r="I553" s="115"/>
      <c r="J553" s="115"/>
    </row>
    <row r="554" spans="1:10" customFormat="1" ht="15">
      <c r="A554" s="114"/>
      <c r="B554" s="114"/>
      <c r="C554" s="114"/>
      <c r="D554" s="114"/>
      <c r="H554" s="115"/>
      <c r="I554" s="115"/>
      <c r="J554" s="115"/>
    </row>
    <row r="555" spans="1:10" customFormat="1" ht="15">
      <c r="A555" s="114"/>
      <c r="B555" s="114"/>
      <c r="C555" s="114"/>
      <c r="D555" s="114"/>
      <c r="H555" s="115"/>
      <c r="I555" s="115"/>
      <c r="J555" s="115"/>
    </row>
    <row r="556" spans="1:10" customFormat="1" ht="15">
      <c r="A556" s="114"/>
      <c r="B556" s="114"/>
      <c r="C556" s="114"/>
      <c r="D556" s="114"/>
      <c r="H556" s="115"/>
      <c r="I556" s="115"/>
      <c r="J556" s="115"/>
    </row>
    <row r="557" spans="1:10" customFormat="1" ht="15">
      <c r="A557" s="114"/>
      <c r="B557" s="114"/>
      <c r="C557" s="114"/>
      <c r="D557" s="114"/>
      <c r="H557" s="115"/>
      <c r="I557" s="115"/>
      <c r="J557" s="115"/>
    </row>
    <row r="558" spans="1:10" customFormat="1" ht="15">
      <c r="A558" s="114"/>
      <c r="B558" s="114"/>
      <c r="C558" s="114"/>
      <c r="D558" s="114"/>
      <c r="H558" s="115"/>
      <c r="I558" s="115"/>
      <c r="J558" s="115"/>
    </row>
    <row r="559" spans="1:10" customFormat="1" ht="15">
      <c r="A559" s="114"/>
      <c r="B559" s="114"/>
      <c r="C559" s="114"/>
      <c r="D559" s="114"/>
      <c r="H559" s="115"/>
      <c r="I559" s="115"/>
      <c r="J559" s="115"/>
    </row>
    <row r="560" spans="1:10" customFormat="1" ht="15">
      <c r="A560" s="114"/>
      <c r="B560" s="114"/>
      <c r="C560" s="114"/>
      <c r="D560" s="114"/>
      <c r="H560" s="115"/>
      <c r="I560" s="115"/>
      <c r="J560" s="115"/>
    </row>
    <row r="561" spans="1:10" customFormat="1" ht="15">
      <c r="A561" s="114"/>
      <c r="B561" s="114"/>
      <c r="C561" s="114"/>
      <c r="D561" s="114"/>
      <c r="H561" s="115"/>
      <c r="I561" s="115"/>
      <c r="J561" s="115"/>
    </row>
    <row r="562" spans="1:10" customFormat="1" ht="15">
      <c r="A562" s="114"/>
      <c r="B562" s="114"/>
      <c r="C562" s="114"/>
      <c r="D562" s="114"/>
      <c r="H562" s="115"/>
      <c r="I562" s="115"/>
      <c r="J562" s="115"/>
    </row>
    <row r="563" spans="1:10" customFormat="1" ht="15">
      <c r="A563" s="114"/>
      <c r="B563" s="114"/>
      <c r="C563" s="114"/>
      <c r="D563" s="114"/>
      <c r="H563" s="115"/>
      <c r="I563" s="115"/>
      <c r="J563" s="115"/>
    </row>
    <row r="564" spans="1:10" customFormat="1" ht="15">
      <c r="A564" s="114"/>
      <c r="B564" s="114"/>
      <c r="C564" s="114"/>
      <c r="D564" s="114"/>
      <c r="H564" s="115"/>
      <c r="I564" s="115"/>
      <c r="J564" s="115"/>
    </row>
    <row r="565" spans="1:10" customFormat="1" ht="15">
      <c r="A565" s="114"/>
      <c r="B565" s="114"/>
      <c r="C565" s="114"/>
      <c r="D565" s="114"/>
      <c r="H565" s="115"/>
      <c r="I565" s="115"/>
      <c r="J565" s="115"/>
    </row>
    <row r="566" spans="1:10" customFormat="1" ht="15">
      <c r="A566" s="114"/>
      <c r="B566" s="114"/>
      <c r="C566" s="114"/>
      <c r="D566" s="114"/>
      <c r="H566" s="115"/>
      <c r="I566" s="115"/>
      <c r="J566" s="115"/>
    </row>
    <row r="567" spans="1:10" customFormat="1" ht="15">
      <c r="A567" s="114"/>
      <c r="B567" s="114"/>
      <c r="C567" s="114"/>
      <c r="D567" s="114"/>
      <c r="H567" s="115"/>
      <c r="I567" s="115"/>
      <c r="J567" s="115"/>
    </row>
    <row r="568" spans="1:10" customFormat="1" ht="15">
      <c r="A568" s="114"/>
      <c r="B568" s="114"/>
      <c r="C568" s="114"/>
      <c r="D568" s="114"/>
      <c r="H568" s="115"/>
      <c r="I568" s="115"/>
      <c r="J568" s="115"/>
    </row>
    <row r="569" spans="1:10" customFormat="1" ht="15">
      <c r="A569" s="114"/>
      <c r="B569" s="114"/>
      <c r="C569" s="114"/>
      <c r="D569" s="114"/>
      <c r="H569" s="115"/>
      <c r="I569" s="115"/>
      <c r="J569" s="115"/>
    </row>
    <row r="570" spans="1:10" customFormat="1" ht="15">
      <c r="A570" s="114"/>
      <c r="B570" s="114"/>
      <c r="C570" s="114"/>
      <c r="D570" s="114"/>
      <c r="H570" s="115"/>
      <c r="I570" s="115"/>
      <c r="J570" s="115"/>
    </row>
    <row r="571" spans="1:10" customFormat="1" ht="15">
      <c r="A571" s="114"/>
      <c r="B571" s="114"/>
      <c r="C571" s="114"/>
      <c r="D571" s="114"/>
      <c r="H571" s="115"/>
      <c r="I571" s="115"/>
      <c r="J571" s="115"/>
    </row>
    <row r="572" spans="1:10" customFormat="1" ht="15">
      <c r="A572" s="114"/>
      <c r="B572" s="114"/>
      <c r="C572" s="114"/>
      <c r="D572" s="114"/>
      <c r="H572" s="115"/>
      <c r="I572" s="115"/>
      <c r="J572" s="115"/>
    </row>
    <row r="573" spans="1:10" customFormat="1" ht="15">
      <c r="A573" s="114"/>
      <c r="B573" s="114"/>
      <c r="C573" s="114"/>
      <c r="D573" s="114"/>
      <c r="H573" s="115"/>
      <c r="I573" s="115"/>
      <c r="J573" s="115"/>
    </row>
    <row r="574" spans="1:10" customFormat="1" ht="15">
      <c r="A574" s="114"/>
      <c r="B574" s="114"/>
      <c r="C574" s="114"/>
      <c r="D574" s="114"/>
      <c r="H574" s="115"/>
      <c r="I574" s="115"/>
      <c r="J574" s="115"/>
    </row>
    <row r="575" spans="1:10" customFormat="1" ht="15">
      <c r="A575" s="114"/>
      <c r="B575" s="114"/>
      <c r="C575" s="114"/>
      <c r="D575" s="114"/>
      <c r="H575" s="115"/>
      <c r="I575" s="115"/>
      <c r="J575" s="115"/>
    </row>
    <row r="576" spans="1:10" customFormat="1" ht="15">
      <c r="A576" s="114"/>
      <c r="B576" s="114"/>
      <c r="C576" s="114"/>
      <c r="D576" s="114"/>
      <c r="H576" s="115"/>
      <c r="I576" s="115"/>
      <c r="J576" s="115"/>
    </row>
    <row r="577" spans="1:10" customFormat="1" ht="15">
      <c r="A577" s="114"/>
      <c r="B577" s="114"/>
      <c r="C577" s="114"/>
      <c r="D577" s="114"/>
      <c r="H577" s="115"/>
      <c r="I577" s="115"/>
      <c r="J577" s="115"/>
    </row>
    <row r="578" spans="1:10" customFormat="1" ht="15">
      <c r="A578" s="114"/>
      <c r="B578" s="114"/>
      <c r="C578" s="114"/>
      <c r="D578" s="114"/>
      <c r="H578" s="115"/>
      <c r="I578" s="115"/>
      <c r="J578" s="115"/>
    </row>
    <row r="579" spans="1:10" customFormat="1" ht="15">
      <c r="A579" s="114"/>
      <c r="B579" s="114"/>
      <c r="C579" s="114"/>
      <c r="D579" s="114"/>
      <c r="H579" s="115"/>
      <c r="I579" s="115"/>
      <c r="J579" s="115"/>
    </row>
    <row r="580" spans="1:10" customFormat="1" ht="15">
      <c r="A580" s="114"/>
      <c r="B580" s="114"/>
      <c r="C580" s="114"/>
      <c r="D580" s="114"/>
      <c r="H580" s="115"/>
      <c r="I580" s="115"/>
      <c r="J580" s="115"/>
    </row>
    <row r="581" spans="1:10" customFormat="1" ht="15">
      <c r="A581" s="114"/>
      <c r="B581" s="114"/>
      <c r="C581" s="114"/>
      <c r="D581" s="114"/>
      <c r="H581" s="115"/>
      <c r="I581" s="115"/>
      <c r="J581" s="115"/>
    </row>
    <row r="582" spans="1:10" customFormat="1" ht="15">
      <c r="A582" s="114"/>
      <c r="B582" s="114"/>
      <c r="C582" s="114"/>
      <c r="D582" s="114"/>
      <c r="H582" s="115"/>
      <c r="I582" s="115"/>
      <c r="J582" s="115"/>
    </row>
    <row r="583" spans="1:10" customFormat="1" ht="15">
      <c r="A583" s="114"/>
      <c r="B583" s="114"/>
      <c r="C583" s="114"/>
      <c r="D583" s="114"/>
      <c r="H583" s="115"/>
      <c r="I583" s="115"/>
      <c r="J583" s="115"/>
    </row>
    <row r="584" spans="1:10" customFormat="1" ht="15">
      <c r="A584" s="114"/>
      <c r="B584" s="114"/>
      <c r="C584" s="114"/>
      <c r="D584" s="114"/>
      <c r="H584" s="115"/>
      <c r="I584" s="115"/>
      <c r="J584" s="115"/>
    </row>
    <row r="585" spans="1:10" customFormat="1" ht="15">
      <c r="A585" s="114"/>
      <c r="B585" s="114"/>
      <c r="C585" s="114"/>
      <c r="D585" s="114"/>
      <c r="H585" s="115"/>
      <c r="I585" s="115"/>
      <c r="J585" s="115"/>
    </row>
    <row r="586" spans="1:10" customFormat="1" ht="15">
      <c r="A586" s="114"/>
      <c r="B586" s="114"/>
      <c r="C586" s="114"/>
      <c r="D586" s="114"/>
      <c r="H586" s="115"/>
      <c r="I586" s="115"/>
      <c r="J586" s="115"/>
    </row>
    <row r="587" spans="1:10" customFormat="1" ht="15">
      <c r="A587" s="114"/>
      <c r="B587" s="114"/>
      <c r="C587" s="114"/>
      <c r="D587" s="114"/>
      <c r="H587" s="115"/>
      <c r="I587" s="115"/>
      <c r="J587" s="115"/>
    </row>
    <row r="588" spans="1:10" customFormat="1" ht="15">
      <c r="A588" s="114"/>
      <c r="B588" s="114"/>
      <c r="C588" s="114"/>
      <c r="D588" s="114"/>
      <c r="H588" s="115"/>
      <c r="I588" s="115"/>
      <c r="J588" s="115"/>
    </row>
    <row r="589" spans="1:10" customFormat="1" ht="15">
      <c r="A589" s="114"/>
      <c r="B589" s="114"/>
      <c r="C589" s="114"/>
      <c r="D589" s="114"/>
      <c r="H589" s="115"/>
      <c r="I589" s="115"/>
      <c r="J589" s="115"/>
    </row>
    <row r="590" spans="1:10" customFormat="1" ht="15">
      <c r="A590" s="114"/>
      <c r="B590" s="114"/>
      <c r="C590" s="114"/>
      <c r="D590" s="114"/>
      <c r="H590" s="115"/>
      <c r="I590" s="115"/>
      <c r="J590" s="115"/>
    </row>
    <row r="591" spans="1:10" customFormat="1" ht="15">
      <c r="A591" s="114"/>
      <c r="B591" s="114"/>
      <c r="C591" s="114"/>
      <c r="D591" s="114"/>
      <c r="H591" s="115"/>
      <c r="I591" s="115"/>
      <c r="J591" s="115"/>
    </row>
    <row r="592" spans="1:10" customFormat="1" ht="15">
      <c r="A592" s="114"/>
      <c r="B592" s="114"/>
      <c r="C592" s="114"/>
      <c r="D592" s="114"/>
      <c r="H592" s="115"/>
      <c r="I592" s="115"/>
      <c r="J592" s="115"/>
    </row>
    <row r="593" spans="1:10" customFormat="1" ht="15">
      <c r="A593" s="114"/>
      <c r="B593" s="114"/>
      <c r="C593" s="114"/>
      <c r="D593" s="114"/>
      <c r="H593" s="115"/>
      <c r="I593" s="115"/>
      <c r="J593" s="115"/>
    </row>
    <row r="594" spans="1:10" customFormat="1" ht="15">
      <c r="A594" s="114"/>
      <c r="B594" s="114"/>
      <c r="C594" s="114"/>
      <c r="D594" s="114"/>
      <c r="H594" s="115"/>
      <c r="I594" s="115"/>
      <c r="J594" s="115"/>
    </row>
    <row r="595" spans="1:10" customFormat="1" ht="15">
      <c r="A595" s="114"/>
      <c r="B595" s="114"/>
      <c r="C595" s="114"/>
      <c r="D595" s="114"/>
      <c r="H595" s="115"/>
      <c r="I595" s="115"/>
      <c r="J595" s="115"/>
    </row>
    <row r="596" spans="1:10" customFormat="1" ht="15">
      <c r="A596" s="114"/>
      <c r="B596" s="114"/>
      <c r="C596" s="114"/>
      <c r="D596" s="114"/>
      <c r="H596" s="115"/>
      <c r="I596" s="115"/>
      <c r="J596" s="115"/>
    </row>
    <row r="597" spans="1:10" customFormat="1" ht="15">
      <c r="A597" s="114"/>
      <c r="B597" s="114"/>
      <c r="C597" s="114"/>
      <c r="D597" s="114"/>
      <c r="H597" s="115"/>
      <c r="I597" s="115"/>
      <c r="J597" s="115"/>
    </row>
    <row r="598" spans="1:10" customFormat="1" ht="15">
      <c r="A598" s="114"/>
      <c r="B598" s="114"/>
      <c r="C598" s="114"/>
      <c r="D598" s="114"/>
      <c r="H598" s="115"/>
      <c r="I598" s="115"/>
      <c r="J598" s="115"/>
    </row>
    <row r="599" spans="1:10" customFormat="1" ht="15">
      <c r="A599" s="114"/>
      <c r="B599" s="114"/>
      <c r="C599" s="114"/>
      <c r="D599" s="114"/>
      <c r="H599" s="115"/>
      <c r="I599" s="115"/>
      <c r="J599" s="115"/>
    </row>
    <row r="600" spans="1:10" customFormat="1" ht="15">
      <c r="A600" s="114"/>
      <c r="B600" s="114"/>
      <c r="C600" s="114"/>
      <c r="D600" s="114"/>
      <c r="H600" s="115"/>
      <c r="I600" s="115"/>
      <c r="J600" s="115"/>
    </row>
    <row r="601" spans="1:10" customFormat="1" ht="15">
      <c r="A601" s="114"/>
      <c r="B601" s="114"/>
      <c r="C601" s="114"/>
      <c r="D601" s="114"/>
      <c r="H601" s="115"/>
      <c r="I601" s="115"/>
      <c r="J601" s="115"/>
    </row>
    <row r="602" spans="1:10" customFormat="1" ht="15">
      <c r="A602" s="114"/>
      <c r="B602" s="114"/>
      <c r="C602" s="114"/>
      <c r="D602" s="114"/>
      <c r="H602" s="115"/>
      <c r="I602" s="115"/>
      <c r="J602" s="115"/>
    </row>
    <row r="603" spans="1:10" customFormat="1" ht="15">
      <c r="A603" s="114"/>
      <c r="B603" s="114"/>
      <c r="C603" s="114"/>
      <c r="D603" s="114"/>
      <c r="H603" s="115"/>
      <c r="I603" s="115"/>
      <c r="J603" s="115"/>
    </row>
    <row r="604" spans="1:10" customFormat="1" ht="15">
      <c r="A604" s="114"/>
      <c r="B604" s="114"/>
      <c r="C604" s="114"/>
      <c r="D604" s="114"/>
      <c r="H604" s="115"/>
      <c r="I604" s="115"/>
      <c r="J604" s="115"/>
    </row>
    <row r="605" spans="1:10" customFormat="1" ht="15">
      <c r="A605" s="114"/>
      <c r="B605" s="114"/>
      <c r="C605" s="114"/>
      <c r="D605" s="114"/>
      <c r="H605" s="115"/>
      <c r="I605" s="115"/>
      <c r="J605" s="115"/>
    </row>
    <row r="606" spans="1:10" customFormat="1" ht="15">
      <c r="A606" s="114"/>
      <c r="B606" s="114"/>
      <c r="C606" s="114"/>
      <c r="D606" s="114"/>
      <c r="H606" s="115"/>
      <c r="I606" s="115"/>
      <c r="J606" s="115"/>
    </row>
    <row r="607" spans="1:10" customFormat="1" ht="15">
      <c r="A607" s="114"/>
      <c r="B607" s="114"/>
      <c r="C607" s="114"/>
      <c r="D607" s="114"/>
      <c r="H607" s="115"/>
      <c r="I607" s="115"/>
      <c r="J607" s="115"/>
    </row>
    <row r="608" spans="1:10" customFormat="1" ht="15">
      <c r="A608" s="114"/>
      <c r="B608" s="114"/>
      <c r="C608" s="114"/>
      <c r="D608" s="114"/>
      <c r="H608" s="115"/>
      <c r="I608" s="115"/>
      <c r="J608" s="115"/>
    </row>
    <row r="609" spans="1:10" customFormat="1" ht="15">
      <c r="A609" s="114"/>
      <c r="B609" s="114"/>
      <c r="C609" s="114"/>
      <c r="D609" s="114"/>
      <c r="H609" s="115"/>
      <c r="I609" s="115"/>
      <c r="J609" s="115"/>
    </row>
    <row r="610" spans="1:10" customFormat="1" ht="15">
      <c r="A610" s="114"/>
      <c r="B610" s="114"/>
      <c r="C610" s="114"/>
      <c r="D610" s="114"/>
      <c r="H610" s="115"/>
      <c r="I610" s="115"/>
      <c r="J610" s="115"/>
    </row>
    <row r="611" spans="1:10" customFormat="1" ht="15">
      <c r="A611" s="114"/>
      <c r="B611" s="114"/>
      <c r="C611" s="114"/>
      <c r="D611" s="114"/>
      <c r="H611" s="115"/>
      <c r="I611" s="115"/>
      <c r="J611" s="115"/>
    </row>
    <row r="612" spans="1:10" customFormat="1" ht="15">
      <c r="A612" s="114"/>
      <c r="B612" s="114"/>
      <c r="C612" s="114"/>
      <c r="D612" s="114"/>
      <c r="H612" s="115"/>
      <c r="I612" s="115"/>
      <c r="J612" s="115"/>
    </row>
    <row r="613" spans="1:10" customFormat="1" ht="15">
      <c r="A613" s="114"/>
      <c r="B613" s="114"/>
      <c r="C613" s="114"/>
      <c r="D613" s="114"/>
      <c r="H613" s="115"/>
      <c r="I613" s="115"/>
      <c r="J613" s="115"/>
    </row>
    <row r="614" spans="1:10" customFormat="1" ht="15">
      <c r="A614" s="114"/>
      <c r="B614" s="114"/>
      <c r="C614" s="114"/>
      <c r="D614" s="114"/>
      <c r="H614" s="115"/>
      <c r="I614" s="115"/>
      <c r="J614" s="115"/>
    </row>
    <row r="615" spans="1:10" customFormat="1" ht="15">
      <c r="A615" s="114"/>
      <c r="B615" s="114"/>
      <c r="C615" s="114"/>
      <c r="D615" s="114"/>
      <c r="H615" s="115"/>
      <c r="I615" s="115"/>
      <c r="J615" s="115"/>
    </row>
    <row r="616" spans="1:10" customFormat="1" ht="15">
      <c r="A616" s="114"/>
      <c r="B616" s="114"/>
      <c r="C616" s="114"/>
      <c r="D616" s="114"/>
      <c r="H616" s="115"/>
      <c r="I616" s="115"/>
      <c r="J616" s="115"/>
    </row>
    <row r="617" spans="1:10" customFormat="1" ht="15">
      <c r="A617" s="114"/>
      <c r="B617" s="114"/>
      <c r="C617" s="114"/>
      <c r="D617" s="114"/>
      <c r="H617" s="115"/>
      <c r="I617" s="115"/>
      <c r="J617" s="115"/>
    </row>
    <row r="618" spans="1:10" customFormat="1" ht="15">
      <c r="A618" s="114"/>
      <c r="B618" s="114"/>
      <c r="C618" s="114"/>
      <c r="D618" s="114"/>
      <c r="H618" s="115"/>
      <c r="I618" s="115"/>
      <c r="J618" s="115"/>
    </row>
    <row r="619" spans="1:10" customFormat="1" ht="15">
      <c r="A619" s="114"/>
      <c r="B619" s="114"/>
      <c r="C619" s="114"/>
      <c r="D619" s="114"/>
      <c r="H619" s="115"/>
      <c r="I619" s="115"/>
      <c r="J619" s="115"/>
    </row>
    <row r="620" spans="1:10" customFormat="1" ht="15">
      <c r="A620" s="114"/>
      <c r="B620" s="114"/>
      <c r="C620" s="114"/>
      <c r="D620" s="114"/>
      <c r="H620" s="115"/>
      <c r="I620" s="115"/>
      <c r="J620" s="115"/>
    </row>
    <row r="621" spans="1:10" customFormat="1" ht="15">
      <c r="A621" s="114"/>
      <c r="B621" s="114"/>
      <c r="C621" s="114"/>
      <c r="D621" s="114"/>
      <c r="H621" s="115"/>
      <c r="I621" s="115"/>
      <c r="J621" s="115"/>
    </row>
    <row r="622" spans="1:10" customFormat="1" ht="15">
      <c r="A622" s="114"/>
      <c r="B622" s="114"/>
      <c r="C622" s="114"/>
      <c r="D622" s="114"/>
      <c r="H622" s="115"/>
      <c r="I622" s="115"/>
      <c r="J622" s="115"/>
    </row>
    <row r="623" spans="1:10" customFormat="1" ht="15">
      <c r="A623" s="114"/>
      <c r="B623" s="114"/>
      <c r="C623" s="114"/>
      <c r="D623" s="114"/>
      <c r="H623" s="115"/>
      <c r="I623" s="115"/>
      <c r="J623" s="115"/>
    </row>
    <row r="624" spans="1:10" customFormat="1" ht="15">
      <c r="A624" s="114"/>
      <c r="B624" s="114"/>
      <c r="C624" s="114"/>
      <c r="D624" s="114"/>
      <c r="H624" s="115"/>
      <c r="I624" s="115"/>
      <c r="J624" s="115"/>
    </row>
    <row r="625" spans="1:10" customFormat="1" ht="15">
      <c r="A625" s="114"/>
      <c r="B625" s="114"/>
      <c r="C625" s="114"/>
      <c r="D625" s="114"/>
      <c r="H625" s="115"/>
      <c r="I625" s="115"/>
      <c r="J625" s="115"/>
    </row>
    <row r="626" spans="1:10" customFormat="1" ht="15">
      <c r="A626" s="114"/>
      <c r="B626" s="114"/>
      <c r="C626" s="114"/>
      <c r="D626" s="114"/>
      <c r="H626" s="115"/>
      <c r="I626" s="115"/>
      <c r="J626" s="115"/>
    </row>
    <row r="627" spans="1:10" customFormat="1" ht="15">
      <c r="A627" s="114"/>
      <c r="B627" s="114"/>
      <c r="C627" s="114"/>
      <c r="D627" s="114"/>
      <c r="H627" s="115"/>
      <c r="I627" s="115"/>
      <c r="J627" s="115"/>
    </row>
    <row r="628" spans="1:10" customFormat="1" ht="15">
      <c r="A628" s="114"/>
      <c r="B628" s="114"/>
      <c r="C628" s="114"/>
      <c r="D628" s="114"/>
      <c r="H628" s="115"/>
      <c r="I628" s="115"/>
      <c r="J628" s="115"/>
    </row>
    <row r="629" spans="1:10" customFormat="1" ht="15">
      <c r="A629" s="114"/>
      <c r="B629" s="114"/>
      <c r="C629" s="114"/>
      <c r="D629" s="114"/>
      <c r="H629" s="115"/>
      <c r="I629" s="115"/>
      <c r="J629" s="115"/>
    </row>
    <row r="630" spans="1:10" customFormat="1" ht="15">
      <c r="A630" s="114"/>
      <c r="B630" s="114"/>
      <c r="C630" s="114"/>
      <c r="D630" s="114"/>
      <c r="H630" s="115"/>
      <c r="I630" s="115"/>
      <c r="J630" s="115"/>
    </row>
    <row r="631" spans="1:10" customFormat="1" ht="15">
      <c r="A631" s="114"/>
      <c r="B631" s="114"/>
      <c r="C631" s="114"/>
      <c r="D631" s="114"/>
      <c r="H631" s="115"/>
      <c r="I631" s="115"/>
      <c r="J631" s="115"/>
    </row>
    <row r="632" spans="1:10" customFormat="1" ht="15">
      <c r="A632" s="114"/>
      <c r="B632" s="114"/>
      <c r="C632" s="114"/>
      <c r="D632" s="114"/>
      <c r="H632" s="115"/>
      <c r="I632" s="115"/>
      <c r="J632" s="115"/>
    </row>
    <row r="633" spans="1:10" customFormat="1" ht="15">
      <c r="A633" s="114"/>
      <c r="B633" s="114"/>
      <c r="C633" s="114"/>
      <c r="D633" s="114"/>
      <c r="H633" s="115"/>
      <c r="I633" s="115"/>
      <c r="J633" s="115"/>
    </row>
    <row r="634" spans="1:10" customFormat="1" ht="15">
      <c r="A634" s="114"/>
      <c r="B634" s="114"/>
      <c r="C634" s="114"/>
      <c r="D634" s="114"/>
      <c r="H634" s="115"/>
      <c r="I634" s="115"/>
      <c r="J634" s="115"/>
    </row>
    <row r="635" spans="1:10" customFormat="1" ht="15">
      <c r="A635" s="114"/>
      <c r="B635" s="114"/>
      <c r="C635" s="114"/>
      <c r="D635" s="114"/>
      <c r="H635" s="115"/>
      <c r="I635" s="115"/>
      <c r="J635" s="115"/>
    </row>
    <row r="636" spans="1:10" customFormat="1" ht="15">
      <c r="A636" s="114"/>
      <c r="B636" s="114"/>
      <c r="C636" s="114"/>
      <c r="D636" s="114"/>
      <c r="H636" s="115"/>
      <c r="I636" s="115"/>
      <c r="J636" s="115"/>
    </row>
    <row r="637" spans="1:10" customFormat="1" ht="15">
      <c r="A637" s="114"/>
      <c r="B637" s="114"/>
      <c r="C637" s="114"/>
      <c r="D637" s="114"/>
      <c r="H637" s="115"/>
      <c r="I637" s="115"/>
      <c r="J637" s="115"/>
    </row>
    <row r="638" spans="1:10" customFormat="1" ht="15">
      <c r="A638" s="114"/>
      <c r="B638" s="114"/>
      <c r="C638" s="114"/>
      <c r="D638" s="114"/>
      <c r="H638" s="115"/>
      <c r="I638" s="115"/>
      <c r="J638" s="115"/>
    </row>
    <row r="639" spans="1:10" customFormat="1" ht="15">
      <c r="A639" s="114"/>
      <c r="B639" s="114"/>
      <c r="C639" s="114"/>
      <c r="D639" s="114"/>
      <c r="H639" s="115"/>
      <c r="I639" s="115"/>
      <c r="J639" s="115"/>
    </row>
    <row r="640" spans="1:10" customFormat="1" ht="15">
      <c r="A640" s="114"/>
      <c r="B640" s="114"/>
      <c r="C640" s="114"/>
      <c r="D640" s="114"/>
      <c r="H640" s="115"/>
      <c r="I640" s="115"/>
      <c r="J640" s="115"/>
    </row>
    <row r="641" spans="1:10" customFormat="1" ht="15">
      <c r="A641" s="114"/>
      <c r="B641" s="114"/>
      <c r="C641" s="114"/>
      <c r="D641" s="114"/>
      <c r="H641" s="115"/>
      <c r="I641" s="115"/>
      <c r="J641" s="115"/>
    </row>
    <row r="642" spans="1:10" customFormat="1" ht="15">
      <c r="A642" s="114"/>
      <c r="B642" s="114"/>
      <c r="C642" s="114"/>
      <c r="D642" s="114"/>
      <c r="H642" s="115"/>
      <c r="I642" s="115"/>
      <c r="J642" s="115"/>
    </row>
    <row r="643" spans="1:10" customFormat="1" ht="15">
      <c r="A643" s="114"/>
      <c r="B643" s="114"/>
      <c r="C643" s="114"/>
      <c r="D643" s="114"/>
      <c r="H643" s="115"/>
      <c r="I643" s="115"/>
      <c r="J643" s="115"/>
    </row>
    <row r="644" spans="1:10" customFormat="1" ht="15">
      <c r="A644" s="114"/>
      <c r="B644" s="114"/>
      <c r="C644" s="114"/>
      <c r="D644" s="114"/>
      <c r="H644" s="115"/>
      <c r="I644" s="115"/>
      <c r="J644" s="115"/>
    </row>
    <row r="645" spans="1:10" customFormat="1" ht="15">
      <c r="A645" s="114"/>
      <c r="B645" s="114"/>
      <c r="C645" s="114"/>
      <c r="D645" s="114"/>
      <c r="H645" s="115"/>
      <c r="I645" s="115"/>
      <c r="J645" s="115"/>
    </row>
    <row r="646" spans="1:10" customFormat="1" ht="15">
      <c r="A646" s="114"/>
      <c r="B646" s="114"/>
      <c r="C646" s="114"/>
      <c r="D646" s="114"/>
      <c r="H646" s="115"/>
      <c r="I646" s="115"/>
      <c r="J646" s="115"/>
    </row>
    <row r="647" spans="1:10" customFormat="1" ht="15">
      <c r="A647" s="114"/>
      <c r="B647" s="114"/>
      <c r="C647" s="114"/>
      <c r="D647" s="114"/>
      <c r="H647" s="115"/>
      <c r="I647" s="115"/>
      <c r="J647" s="115"/>
    </row>
    <row r="648" spans="1:10" customFormat="1" ht="15">
      <c r="A648" s="114"/>
      <c r="B648" s="114"/>
      <c r="C648" s="114"/>
      <c r="D648" s="114"/>
      <c r="H648" s="115"/>
      <c r="I648" s="115"/>
      <c r="J648" s="115"/>
    </row>
    <row r="649" spans="1:10" customFormat="1" ht="15">
      <c r="A649" s="114"/>
      <c r="B649" s="114"/>
      <c r="C649" s="114"/>
      <c r="D649" s="114"/>
      <c r="H649" s="115"/>
      <c r="I649" s="115"/>
      <c r="J649" s="115"/>
    </row>
    <row r="650" spans="1:10" customFormat="1" ht="15">
      <c r="A650" s="114"/>
      <c r="B650" s="114"/>
      <c r="C650" s="114"/>
      <c r="D650" s="114"/>
      <c r="H650" s="115"/>
      <c r="I650" s="115"/>
      <c r="J650" s="115"/>
    </row>
    <row r="651" spans="1:10" customFormat="1" ht="15">
      <c r="A651" s="114"/>
      <c r="B651" s="114"/>
      <c r="C651" s="114"/>
      <c r="D651" s="114"/>
      <c r="H651" s="115"/>
      <c r="I651" s="115"/>
      <c r="J651" s="115"/>
    </row>
    <row r="652" spans="1:10" customFormat="1" ht="15">
      <c r="A652" s="114"/>
      <c r="B652" s="114"/>
      <c r="C652" s="114"/>
      <c r="D652" s="114"/>
      <c r="H652" s="115"/>
      <c r="I652" s="115"/>
      <c r="J652" s="115"/>
    </row>
    <row r="653" spans="1:10" customFormat="1" ht="15">
      <c r="A653" s="114"/>
      <c r="B653" s="114"/>
      <c r="C653" s="114"/>
      <c r="D653" s="114"/>
      <c r="H653" s="115"/>
      <c r="I653" s="115"/>
      <c r="J653" s="115"/>
    </row>
    <row r="654" spans="1:10" customFormat="1" ht="15">
      <c r="A654" s="114"/>
      <c r="B654" s="114"/>
      <c r="C654" s="114"/>
      <c r="D654" s="114"/>
      <c r="H654" s="115"/>
      <c r="I654" s="115"/>
      <c r="J654" s="115"/>
    </row>
    <row r="655" spans="1:10" customFormat="1" ht="15">
      <c r="A655" s="114"/>
      <c r="B655" s="114"/>
      <c r="C655" s="114"/>
      <c r="D655" s="114"/>
      <c r="H655" s="115"/>
      <c r="I655" s="115"/>
      <c r="J655" s="115"/>
    </row>
    <row r="656" spans="1:10" customFormat="1" ht="15">
      <c r="A656" s="114"/>
      <c r="B656" s="114"/>
      <c r="C656" s="114"/>
      <c r="D656" s="114"/>
      <c r="H656" s="115"/>
      <c r="I656" s="115"/>
      <c r="J656" s="115"/>
    </row>
    <row r="657" spans="1:10" customFormat="1" ht="15">
      <c r="A657" s="114"/>
      <c r="B657" s="114"/>
      <c r="C657" s="114"/>
      <c r="D657" s="114"/>
      <c r="H657" s="115"/>
      <c r="I657" s="115"/>
      <c r="J657" s="115"/>
    </row>
    <row r="658" spans="1:10" customFormat="1" ht="15">
      <c r="A658" s="114"/>
      <c r="B658" s="114"/>
      <c r="C658" s="114"/>
      <c r="D658" s="114"/>
      <c r="H658" s="115"/>
      <c r="I658" s="115"/>
      <c r="J658" s="115"/>
    </row>
    <row r="659" spans="1:10" customFormat="1" ht="15">
      <c r="A659" s="114"/>
      <c r="B659" s="114"/>
      <c r="C659" s="114"/>
      <c r="D659" s="114"/>
      <c r="H659" s="115"/>
      <c r="I659" s="115"/>
      <c r="J659" s="115"/>
    </row>
    <row r="660" spans="1:10" customFormat="1" ht="15">
      <c r="A660" s="114"/>
      <c r="B660" s="114"/>
      <c r="C660" s="114"/>
      <c r="D660" s="114"/>
      <c r="H660" s="115"/>
      <c r="I660" s="115"/>
      <c r="J660" s="115"/>
    </row>
    <row r="661" spans="1:10" customFormat="1" ht="15">
      <c r="A661" s="114"/>
      <c r="B661" s="114"/>
      <c r="C661" s="114"/>
      <c r="D661" s="114"/>
      <c r="H661" s="115"/>
      <c r="I661" s="115"/>
      <c r="J661" s="115"/>
    </row>
    <row r="662" spans="1:10" customFormat="1" ht="15">
      <c r="A662" s="114"/>
      <c r="B662" s="114"/>
      <c r="C662" s="114"/>
      <c r="D662" s="114"/>
      <c r="H662" s="115"/>
      <c r="I662" s="115"/>
      <c r="J662" s="115"/>
    </row>
    <row r="663" spans="1:10" customFormat="1" ht="15">
      <c r="A663" s="114"/>
      <c r="B663" s="114"/>
      <c r="C663" s="114"/>
      <c r="D663" s="114"/>
      <c r="H663" s="115"/>
      <c r="I663" s="115"/>
      <c r="J663" s="115"/>
    </row>
    <row r="664" spans="1:10" customFormat="1" ht="15">
      <c r="A664" s="114"/>
      <c r="B664" s="114"/>
      <c r="C664" s="114"/>
      <c r="D664" s="114"/>
      <c r="H664" s="115"/>
      <c r="I664" s="115"/>
      <c r="J664" s="115"/>
    </row>
    <row r="665" spans="1:10" customFormat="1" ht="15">
      <c r="A665" s="114"/>
      <c r="B665" s="114"/>
      <c r="C665" s="114"/>
      <c r="D665" s="114"/>
      <c r="H665" s="115"/>
      <c r="I665" s="115"/>
      <c r="J665" s="115"/>
    </row>
    <row r="666" spans="1:10" customFormat="1" ht="15">
      <c r="A666" s="114"/>
      <c r="B666" s="114"/>
      <c r="C666" s="114"/>
      <c r="D666" s="114"/>
      <c r="H666" s="115"/>
      <c r="I666" s="115"/>
      <c r="J666" s="115"/>
    </row>
    <row r="667" spans="1:10" customFormat="1" ht="15">
      <c r="A667" s="114"/>
      <c r="B667" s="114"/>
      <c r="C667" s="114"/>
      <c r="D667" s="114"/>
      <c r="H667" s="115"/>
      <c r="I667" s="115"/>
      <c r="J667" s="115"/>
    </row>
    <row r="668" spans="1:10" customFormat="1" ht="15">
      <c r="A668" s="114"/>
      <c r="B668" s="114"/>
      <c r="C668" s="114"/>
      <c r="D668" s="114"/>
      <c r="H668" s="115"/>
      <c r="I668" s="115"/>
      <c r="J668" s="115"/>
    </row>
    <row r="669" spans="1:10" customFormat="1" ht="15">
      <c r="A669" s="114"/>
      <c r="B669" s="114"/>
      <c r="C669" s="114"/>
      <c r="D669" s="114"/>
      <c r="H669" s="115"/>
      <c r="I669" s="115"/>
      <c r="J669" s="115"/>
    </row>
    <row r="670" spans="1:10" customFormat="1" ht="15">
      <c r="A670" s="114"/>
      <c r="B670" s="114"/>
      <c r="C670" s="114"/>
      <c r="D670" s="114"/>
      <c r="H670" s="115"/>
      <c r="I670" s="115"/>
      <c r="J670" s="115"/>
    </row>
    <row r="671" spans="1:10" customFormat="1" ht="15">
      <c r="A671" s="114"/>
      <c r="B671" s="114"/>
      <c r="C671" s="114"/>
      <c r="D671" s="114"/>
      <c r="H671" s="115"/>
      <c r="I671" s="115"/>
      <c r="J671" s="115"/>
    </row>
    <row r="672" spans="1:10" customFormat="1" ht="15">
      <c r="A672" s="114"/>
      <c r="B672" s="114"/>
      <c r="C672" s="114"/>
      <c r="D672" s="114"/>
      <c r="H672" s="115"/>
      <c r="I672" s="115"/>
      <c r="J672" s="115"/>
    </row>
    <row r="673" spans="1:10" customFormat="1" ht="15">
      <c r="A673" s="114"/>
      <c r="B673" s="114"/>
      <c r="C673" s="114"/>
      <c r="D673" s="114"/>
      <c r="H673" s="115"/>
      <c r="I673" s="115"/>
      <c r="J673" s="115"/>
    </row>
    <row r="674" spans="1:10" customFormat="1" ht="15">
      <c r="A674" s="114"/>
      <c r="B674" s="114"/>
      <c r="C674" s="114"/>
      <c r="D674" s="114"/>
      <c r="H674" s="115"/>
      <c r="I674" s="115"/>
      <c r="J674" s="115"/>
    </row>
    <row r="675" spans="1:10" customFormat="1" ht="15">
      <c r="A675" s="114"/>
      <c r="B675" s="114"/>
      <c r="C675" s="114"/>
      <c r="D675" s="114"/>
      <c r="H675" s="115"/>
      <c r="I675" s="115"/>
      <c r="J675" s="115"/>
    </row>
    <row r="676" spans="1:10" customFormat="1" ht="15">
      <c r="A676" s="114"/>
      <c r="B676" s="114"/>
      <c r="C676" s="114"/>
      <c r="D676" s="114"/>
      <c r="H676" s="115"/>
      <c r="I676" s="115"/>
      <c r="J676" s="115"/>
    </row>
    <row r="677" spans="1:10" customFormat="1" ht="15">
      <c r="A677" s="114"/>
      <c r="B677" s="114"/>
      <c r="C677" s="114"/>
      <c r="D677" s="114"/>
      <c r="H677" s="115"/>
      <c r="I677" s="115"/>
      <c r="J677" s="115"/>
    </row>
    <row r="678" spans="1:10" customFormat="1" ht="15">
      <c r="A678" s="114"/>
      <c r="B678" s="114"/>
      <c r="C678" s="114"/>
      <c r="D678" s="114"/>
      <c r="H678" s="115"/>
      <c r="I678" s="115"/>
      <c r="J678" s="115"/>
    </row>
    <row r="679" spans="1:10" customFormat="1" ht="15">
      <c r="A679" s="114"/>
      <c r="B679" s="114"/>
      <c r="C679" s="114"/>
      <c r="D679" s="114"/>
      <c r="H679" s="115"/>
      <c r="I679" s="115"/>
      <c r="J679" s="115"/>
    </row>
    <row r="680" spans="1:10" customFormat="1" ht="15">
      <c r="A680" s="114"/>
      <c r="B680" s="114"/>
      <c r="C680" s="114"/>
      <c r="D680" s="114"/>
      <c r="H680" s="115"/>
      <c r="I680" s="115"/>
      <c r="J680" s="115"/>
    </row>
    <row r="681" spans="1:10" customFormat="1" ht="15">
      <c r="A681" s="114"/>
      <c r="B681" s="114"/>
      <c r="C681" s="114"/>
      <c r="D681" s="114"/>
      <c r="H681" s="115"/>
      <c r="I681" s="115"/>
      <c r="J681" s="115"/>
    </row>
    <row r="682" spans="1:10" customFormat="1" ht="15">
      <c r="A682" s="114"/>
      <c r="B682" s="114"/>
      <c r="C682" s="114"/>
      <c r="D682" s="114"/>
      <c r="H682" s="115"/>
      <c r="I682" s="115"/>
      <c r="J682" s="115"/>
    </row>
    <row r="683" spans="1:10" customFormat="1" ht="15">
      <c r="A683" s="114"/>
      <c r="B683" s="114"/>
      <c r="C683" s="114"/>
      <c r="D683" s="114"/>
      <c r="H683" s="115"/>
      <c r="I683" s="115"/>
      <c r="J683" s="115"/>
    </row>
    <row r="684" spans="1:10" customFormat="1" ht="15">
      <c r="A684" s="114"/>
      <c r="B684" s="114"/>
      <c r="C684" s="114"/>
      <c r="D684" s="114"/>
      <c r="H684" s="115"/>
      <c r="I684" s="115"/>
      <c r="J684" s="115"/>
    </row>
    <row r="685" spans="1:10" customFormat="1" ht="15">
      <c r="A685" s="114"/>
      <c r="B685" s="114"/>
      <c r="C685" s="114"/>
      <c r="D685" s="114"/>
      <c r="H685" s="115"/>
      <c r="I685" s="115"/>
      <c r="J685" s="115"/>
    </row>
    <row r="686" spans="1:10" customFormat="1" ht="15">
      <c r="A686" s="114"/>
      <c r="B686" s="114"/>
      <c r="C686" s="114"/>
      <c r="D686" s="114"/>
      <c r="H686" s="115"/>
      <c r="I686" s="115"/>
      <c r="J686" s="115"/>
    </row>
    <row r="687" spans="1:10" customFormat="1" ht="15">
      <c r="A687" s="114"/>
      <c r="B687" s="114"/>
      <c r="C687" s="114"/>
      <c r="D687" s="114"/>
      <c r="H687" s="115"/>
      <c r="I687" s="115"/>
      <c r="J687" s="115"/>
    </row>
    <row r="688" spans="1:10" customFormat="1" ht="15">
      <c r="A688" s="114"/>
      <c r="B688" s="114"/>
      <c r="C688" s="114"/>
      <c r="D688" s="114"/>
      <c r="H688" s="115"/>
      <c r="I688" s="115"/>
      <c r="J688" s="115"/>
    </row>
    <row r="689" spans="1:10" customFormat="1" ht="15">
      <c r="A689" s="114"/>
      <c r="B689" s="114"/>
      <c r="C689" s="114"/>
      <c r="D689" s="114"/>
      <c r="H689" s="115"/>
      <c r="I689" s="115"/>
      <c r="J689" s="115"/>
    </row>
    <row r="690" spans="1:10" customFormat="1" ht="15">
      <c r="A690" s="114"/>
      <c r="B690" s="114"/>
      <c r="C690" s="114"/>
      <c r="D690" s="114"/>
      <c r="H690" s="115"/>
      <c r="I690" s="115"/>
      <c r="J690" s="115"/>
    </row>
    <row r="691" spans="1:10" customFormat="1" ht="15">
      <c r="A691" s="114"/>
      <c r="B691" s="114"/>
      <c r="C691" s="114"/>
      <c r="D691" s="114"/>
      <c r="H691" s="115"/>
      <c r="I691" s="115"/>
      <c r="J691" s="115"/>
    </row>
    <row r="692" spans="1:10" customFormat="1" ht="15">
      <c r="A692" s="114"/>
      <c r="B692" s="114"/>
      <c r="C692" s="114"/>
      <c r="D692" s="114"/>
      <c r="H692" s="115"/>
      <c r="I692" s="115"/>
      <c r="J692" s="115"/>
    </row>
    <row r="693" spans="1:10" customFormat="1" ht="15">
      <c r="A693" s="114"/>
      <c r="B693" s="114"/>
      <c r="C693" s="114"/>
      <c r="D693" s="114"/>
      <c r="H693" s="115"/>
      <c r="I693" s="115"/>
      <c r="J693" s="115"/>
    </row>
    <row r="694" spans="1:10" customFormat="1" ht="15">
      <c r="A694" s="114"/>
      <c r="B694" s="114"/>
      <c r="C694" s="114"/>
      <c r="D694" s="114"/>
      <c r="H694" s="115"/>
      <c r="I694" s="115"/>
      <c r="J694" s="115"/>
    </row>
    <row r="695" spans="1:10" customFormat="1" ht="15">
      <c r="A695" s="114"/>
      <c r="B695" s="114"/>
      <c r="C695" s="114"/>
      <c r="D695" s="114"/>
      <c r="H695" s="115"/>
      <c r="I695" s="115"/>
      <c r="J695" s="115"/>
    </row>
    <row r="696" spans="1:10" customFormat="1" ht="15">
      <c r="A696" s="114"/>
      <c r="B696" s="114"/>
      <c r="C696" s="114"/>
      <c r="D696" s="114"/>
      <c r="H696" s="115"/>
      <c r="I696" s="115"/>
      <c r="J696" s="115"/>
    </row>
    <row r="697" spans="1:10" customFormat="1" ht="15">
      <c r="A697" s="114"/>
      <c r="B697" s="114"/>
      <c r="C697" s="114"/>
      <c r="D697" s="114"/>
      <c r="H697" s="115"/>
      <c r="I697" s="115"/>
      <c r="J697" s="115"/>
    </row>
    <row r="698" spans="1:10" customFormat="1" ht="15">
      <c r="A698" s="114"/>
      <c r="B698" s="114"/>
      <c r="C698" s="114"/>
      <c r="D698" s="114"/>
      <c r="H698" s="115"/>
      <c r="I698" s="115"/>
      <c r="J698" s="115"/>
    </row>
    <row r="699" spans="1:10" customFormat="1" ht="15">
      <c r="A699" s="114"/>
      <c r="B699" s="114"/>
      <c r="C699" s="114"/>
      <c r="D699" s="114"/>
      <c r="H699" s="115"/>
      <c r="I699" s="115"/>
      <c r="J699" s="115"/>
    </row>
    <row r="700" spans="1:10" customFormat="1" ht="15">
      <c r="A700" s="114"/>
      <c r="B700" s="114"/>
      <c r="C700" s="114"/>
      <c r="D700" s="114"/>
      <c r="H700" s="115"/>
      <c r="I700" s="115"/>
      <c r="J700" s="115"/>
    </row>
    <row r="701" spans="1:10" customFormat="1" ht="15">
      <c r="A701" s="114"/>
      <c r="B701" s="114"/>
      <c r="C701" s="114"/>
      <c r="D701" s="114"/>
      <c r="H701" s="115"/>
      <c r="I701" s="115"/>
      <c r="J701" s="115"/>
    </row>
    <row r="702" spans="1:10" customFormat="1" ht="15">
      <c r="A702" s="114"/>
      <c r="B702" s="114"/>
      <c r="C702" s="114"/>
      <c r="D702" s="114"/>
      <c r="H702" s="115"/>
      <c r="I702" s="115"/>
      <c r="J702" s="115"/>
    </row>
    <row r="703" spans="1:10" customFormat="1" ht="15">
      <c r="A703" s="114"/>
      <c r="B703" s="114"/>
      <c r="C703" s="114"/>
      <c r="D703" s="114"/>
      <c r="H703" s="115"/>
      <c r="I703" s="115"/>
      <c r="J703" s="115"/>
    </row>
    <row r="704" spans="1:10" customFormat="1" ht="15">
      <c r="A704" s="114"/>
      <c r="B704" s="114"/>
      <c r="C704" s="114"/>
      <c r="D704" s="114"/>
      <c r="H704" s="115"/>
      <c r="I704" s="115"/>
      <c r="J704" s="115"/>
    </row>
    <row r="705" spans="1:10" customFormat="1" ht="15">
      <c r="A705" s="114"/>
      <c r="B705" s="114"/>
      <c r="C705" s="114"/>
      <c r="D705" s="114"/>
      <c r="H705" s="115"/>
      <c r="I705" s="115"/>
      <c r="J705" s="115"/>
    </row>
    <row r="706" spans="1:10" customFormat="1" ht="15">
      <c r="A706" s="114"/>
      <c r="B706" s="114"/>
      <c r="C706" s="114"/>
      <c r="D706" s="114"/>
      <c r="H706" s="115"/>
      <c r="I706" s="115"/>
      <c r="J706" s="115"/>
    </row>
    <row r="707" spans="1:10" customFormat="1" ht="15">
      <c r="A707" s="114"/>
      <c r="B707" s="114"/>
      <c r="C707" s="114"/>
      <c r="D707" s="114"/>
      <c r="H707" s="115"/>
      <c r="I707" s="115"/>
      <c r="J707" s="115"/>
    </row>
    <row r="708" spans="1:10" customFormat="1" ht="15">
      <c r="A708" s="114"/>
      <c r="B708" s="114"/>
      <c r="C708" s="114"/>
      <c r="D708" s="114"/>
      <c r="H708" s="115"/>
      <c r="I708" s="115"/>
      <c r="J708" s="115"/>
    </row>
    <row r="709" spans="1:10" customFormat="1" ht="15">
      <c r="A709" s="114"/>
      <c r="B709" s="114"/>
      <c r="C709" s="114"/>
      <c r="D709" s="114"/>
      <c r="H709" s="115"/>
      <c r="I709" s="115"/>
      <c r="J709" s="115"/>
    </row>
    <row r="710" spans="1:10" customFormat="1" ht="15">
      <c r="A710" s="114"/>
      <c r="B710" s="114"/>
      <c r="C710" s="114"/>
      <c r="D710" s="114"/>
      <c r="H710" s="115"/>
      <c r="I710" s="115"/>
      <c r="J710" s="115"/>
    </row>
    <row r="711" spans="1:10" customFormat="1" ht="15">
      <c r="A711" s="114"/>
      <c r="B711" s="114"/>
      <c r="C711" s="114"/>
      <c r="D711" s="114"/>
      <c r="H711" s="115"/>
      <c r="I711" s="115"/>
      <c r="J711" s="115"/>
    </row>
    <row r="712" spans="1:10" customFormat="1" ht="15">
      <c r="A712" s="114"/>
      <c r="B712" s="114"/>
      <c r="C712" s="114"/>
      <c r="D712" s="114"/>
      <c r="H712" s="115"/>
      <c r="I712" s="115"/>
      <c r="J712" s="115"/>
    </row>
    <row r="713" spans="1:10" customFormat="1" ht="15">
      <c r="A713" s="114"/>
      <c r="B713" s="114"/>
      <c r="C713" s="114"/>
      <c r="D713" s="114"/>
      <c r="H713" s="115"/>
      <c r="I713" s="115"/>
      <c r="J713" s="115"/>
    </row>
    <row r="714" spans="1:10" customFormat="1" ht="15">
      <c r="A714" s="114"/>
      <c r="B714" s="114"/>
      <c r="C714" s="114"/>
      <c r="D714" s="114"/>
      <c r="H714" s="115"/>
      <c r="I714" s="115"/>
      <c r="J714" s="115"/>
    </row>
    <row r="715" spans="1:10" customFormat="1" ht="15">
      <c r="A715" s="114"/>
      <c r="B715" s="114"/>
      <c r="C715" s="114"/>
      <c r="D715" s="114"/>
      <c r="H715" s="115"/>
      <c r="I715" s="115"/>
      <c r="J715" s="115"/>
    </row>
    <row r="716" spans="1:10" customFormat="1" ht="15">
      <c r="A716" s="114"/>
      <c r="B716" s="114"/>
      <c r="C716" s="114"/>
      <c r="D716" s="114"/>
      <c r="H716" s="115"/>
      <c r="I716" s="115"/>
      <c r="J716" s="115"/>
    </row>
    <row r="717" spans="1:10" customFormat="1" ht="15">
      <c r="A717" s="114"/>
      <c r="B717" s="114"/>
      <c r="C717" s="114"/>
      <c r="D717" s="114"/>
      <c r="H717" s="115"/>
      <c r="I717" s="115"/>
      <c r="J717" s="115"/>
    </row>
    <row r="718" spans="1:10" customFormat="1" ht="15">
      <c r="A718" s="114"/>
      <c r="B718" s="114"/>
      <c r="C718" s="114"/>
      <c r="D718" s="114"/>
      <c r="H718" s="115"/>
      <c r="I718" s="115"/>
      <c r="J718" s="115"/>
    </row>
    <row r="719" spans="1:10" customFormat="1" ht="15">
      <c r="A719" s="114"/>
      <c r="B719" s="114"/>
      <c r="C719" s="114"/>
      <c r="D719" s="114"/>
      <c r="H719" s="115"/>
      <c r="I719" s="115"/>
      <c r="J719" s="115"/>
    </row>
    <row r="720" spans="1:10" customFormat="1" ht="15">
      <c r="A720" s="114"/>
      <c r="B720" s="114"/>
      <c r="C720" s="114"/>
      <c r="D720" s="114"/>
      <c r="H720" s="115"/>
      <c r="I720" s="115"/>
      <c r="J720" s="115"/>
    </row>
    <row r="721" spans="1:10" customFormat="1" ht="15">
      <c r="A721" s="114"/>
      <c r="B721" s="114"/>
      <c r="C721" s="114"/>
      <c r="D721" s="114"/>
      <c r="H721" s="115"/>
      <c r="I721" s="115"/>
      <c r="J721" s="115"/>
    </row>
    <row r="722" spans="1:10" customFormat="1" ht="15">
      <c r="A722" s="114"/>
      <c r="B722" s="114"/>
      <c r="C722" s="114"/>
      <c r="D722" s="114"/>
      <c r="H722" s="115"/>
      <c r="I722" s="115"/>
      <c r="J722" s="115"/>
    </row>
    <row r="723" spans="1:10" customFormat="1" ht="15">
      <c r="A723" s="114"/>
      <c r="B723" s="114"/>
      <c r="C723" s="114"/>
      <c r="D723" s="114"/>
      <c r="H723" s="115"/>
      <c r="I723" s="115"/>
      <c r="J723" s="115"/>
    </row>
    <row r="724" spans="1:10" customFormat="1" ht="15">
      <c r="A724" s="114"/>
      <c r="B724" s="114"/>
      <c r="C724" s="114"/>
      <c r="D724" s="114"/>
      <c r="H724" s="115"/>
      <c r="I724" s="115"/>
      <c r="J724" s="115"/>
    </row>
    <row r="725" spans="1:10" customFormat="1" ht="15">
      <c r="A725" s="114"/>
      <c r="B725" s="114"/>
      <c r="C725" s="114"/>
      <c r="D725" s="114"/>
      <c r="H725" s="115"/>
      <c r="I725" s="115"/>
      <c r="J725" s="115"/>
    </row>
    <row r="726" spans="1:10" customFormat="1" ht="15">
      <c r="A726" s="114"/>
      <c r="B726" s="114"/>
      <c r="C726" s="114"/>
      <c r="D726" s="114"/>
      <c r="H726" s="115"/>
      <c r="I726" s="115"/>
      <c r="J726" s="115"/>
    </row>
    <row r="727" spans="1:10" customFormat="1" ht="15">
      <c r="A727" s="114"/>
      <c r="B727" s="114"/>
      <c r="C727" s="114"/>
      <c r="D727" s="114"/>
      <c r="H727" s="115"/>
      <c r="I727" s="115"/>
      <c r="J727" s="115"/>
    </row>
    <row r="728" spans="1:10" customFormat="1" ht="15">
      <c r="A728" s="114"/>
      <c r="B728" s="114"/>
      <c r="C728" s="114"/>
      <c r="D728" s="114"/>
      <c r="H728" s="115"/>
      <c r="I728" s="115"/>
      <c r="J728" s="115"/>
    </row>
    <row r="729" spans="1:10" customFormat="1" ht="15">
      <c r="A729" s="114"/>
      <c r="B729" s="114"/>
      <c r="C729" s="114"/>
      <c r="D729" s="114"/>
      <c r="H729" s="115"/>
      <c r="I729" s="115"/>
      <c r="J729" s="115"/>
    </row>
    <row r="730" spans="1:10" customFormat="1" ht="15">
      <c r="A730" s="114"/>
      <c r="B730" s="114"/>
      <c r="C730" s="114"/>
      <c r="D730" s="114"/>
      <c r="H730" s="115"/>
      <c r="I730" s="115"/>
      <c r="J730" s="115"/>
    </row>
    <row r="731" spans="1:10" customFormat="1" ht="15">
      <c r="A731" s="114"/>
      <c r="B731" s="114"/>
      <c r="C731" s="114"/>
      <c r="D731" s="114"/>
      <c r="H731" s="115"/>
      <c r="I731" s="115"/>
      <c r="J731" s="115"/>
    </row>
    <row r="732" spans="1:10" customFormat="1" ht="15">
      <c r="A732" s="114"/>
      <c r="B732" s="114"/>
      <c r="C732" s="114"/>
      <c r="D732" s="114"/>
      <c r="H732" s="115"/>
      <c r="I732" s="115"/>
      <c r="J732" s="115"/>
    </row>
    <row r="733" spans="1:10" customFormat="1" ht="15">
      <c r="A733" s="114"/>
      <c r="B733" s="114"/>
      <c r="C733" s="114"/>
      <c r="D733" s="114"/>
      <c r="H733" s="115"/>
      <c r="I733" s="115"/>
      <c r="J733" s="115"/>
    </row>
    <row r="734" spans="1:10" customFormat="1" ht="15">
      <c r="A734" s="114"/>
      <c r="B734" s="114"/>
      <c r="C734" s="114"/>
      <c r="D734" s="114"/>
      <c r="H734" s="115"/>
      <c r="I734" s="115"/>
      <c r="J734" s="115"/>
    </row>
    <row r="735" spans="1:10" customFormat="1" ht="15">
      <c r="A735" s="114"/>
      <c r="B735" s="114"/>
      <c r="C735" s="114"/>
      <c r="D735" s="114"/>
      <c r="H735" s="115"/>
      <c r="I735" s="115"/>
      <c r="J735" s="115"/>
    </row>
    <row r="736" spans="1:10" customFormat="1" ht="15">
      <c r="A736" s="114"/>
      <c r="B736" s="114"/>
      <c r="C736" s="114"/>
      <c r="D736" s="114"/>
      <c r="H736" s="115"/>
      <c r="I736" s="115"/>
      <c r="J736" s="115"/>
    </row>
    <row r="737" spans="1:10" customFormat="1" ht="15">
      <c r="A737" s="114"/>
      <c r="B737" s="114"/>
      <c r="C737" s="114"/>
      <c r="D737" s="114"/>
      <c r="H737" s="115"/>
      <c r="I737" s="115"/>
      <c r="J737" s="115"/>
    </row>
    <row r="738" spans="1:10" customFormat="1" ht="15">
      <c r="A738" s="114"/>
      <c r="B738" s="114"/>
      <c r="C738" s="114"/>
      <c r="D738" s="114"/>
      <c r="H738" s="115"/>
      <c r="I738" s="115"/>
      <c r="J738" s="115"/>
    </row>
    <row r="739" spans="1:10" customFormat="1" ht="15">
      <c r="A739" s="114"/>
      <c r="B739" s="114"/>
      <c r="C739" s="114"/>
      <c r="D739" s="114"/>
      <c r="H739" s="115"/>
      <c r="I739" s="115"/>
      <c r="J739" s="115"/>
    </row>
    <row r="740" spans="1:10" customFormat="1" ht="15">
      <c r="A740" s="114"/>
      <c r="B740" s="114"/>
      <c r="C740" s="114"/>
      <c r="D740" s="114"/>
      <c r="H740" s="115"/>
      <c r="I740" s="115"/>
      <c r="J740" s="115"/>
    </row>
    <row r="741" spans="1:10" customFormat="1" ht="15">
      <c r="A741" s="114"/>
      <c r="B741" s="114"/>
      <c r="C741" s="114"/>
      <c r="D741" s="114"/>
      <c r="H741" s="115"/>
      <c r="I741" s="115"/>
      <c r="J741" s="115"/>
    </row>
    <row r="742" spans="1:10" customFormat="1" ht="15">
      <c r="A742" s="114"/>
      <c r="B742" s="114"/>
      <c r="C742" s="114"/>
      <c r="D742" s="114"/>
      <c r="H742" s="115"/>
      <c r="I742" s="115"/>
      <c r="J742" s="115"/>
    </row>
    <row r="743" spans="1:10" customFormat="1" ht="15">
      <c r="A743" s="114"/>
      <c r="B743" s="114"/>
      <c r="C743" s="114"/>
      <c r="D743" s="114"/>
      <c r="H743" s="115"/>
      <c r="I743" s="115"/>
      <c r="J743" s="115"/>
    </row>
    <row r="744" spans="1:10" customFormat="1" ht="15">
      <c r="A744" s="114"/>
      <c r="B744" s="114"/>
      <c r="C744" s="114"/>
      <c r="D744" s="114"/>
      <c r="H744" s="115"/>
      <c r="I744" s="115"/>
      <c r="J744" s="115"/>
    </row>
    <row r="745" spans="1:10" customFormat="1" ht="15">
      <c r="A745" s="114"/>
      <c r="B745" s="114"/>
      <c r="C745" s="114"/>
      <c r="D745" s="114"/>
      <c r="H745" s="115"/>
      <c r="I745" s="115"/>
      <c r="J745" s="115"/>
    </row>
    <row r="746" spans="1:10" customFormat="1" ht="15">
      <c r="A746" s="114"/>
      <c r="B746" s="114"/>
      <c r="C746" s="114"/>
      <c r="D746" s="114"/>
      <c r="H746" s="115"/>
      <c r="I746" s="115"/>
      <c r="J746" s="115"/>
    </row>
    <row r="747" spans="1:10" customFormat="1" ht="15">
      <c r="A747" s="114"/>
      <c r="B747" s="114"/>
      <c r="C747" s="114"/>
      <c r="D747" s="114"/>
      <c r="H747" s="115"/>
      <c r="I747" s="115"/>
      <c r="J747" s="115"/>
    </row>
    <row r="748" spans="1:10" customFormat="1" ht="15">
      <c r="A748" s="114"/>
      <c r="B748" s="114"/>
      <c r="C748" s="114"/>
      <c r="D748" s="114"/>
      <c r="H748" s="115"/>
      <c r="I748" s="115"/>
      <c r="J748" s="115"/>
    </row>
    <row r="749" spans="1:10" customFormat="1" ht="15">
      <c r="A749" s="114"/>
      <c r="B749" s="114"/>
      <c r="C749" s="114"/>
      <c r="D749" s="114"/>
      <c r="H749" s="115"/>
      <c r="I749" s="115"/>
      <c r="J749" s="115"/>
    </row>
    <row r="750" spans="1:10" customFormat="1" ht="15">
      <c r="A750" s="114"/>
      <c r="B750" s="114"/>
      <c r="C750" s="114"/>
      <c r="D750" s="114"/>
      <c r="H750" s="115"/>
      <c r="I750" s="115"/>
      <c r="J750" s="115"/>
    </row>
    <row r="751" spans="1:10" customFormat="1" ht="15">
      <c r="A751" s="114"/>
      <c r="B751" s="114"/>
      <c r="C751" s="114"/>
      <c r="D751" s="114"/>
      <c r="H751" s="115"/>
      <c r="I751" s="115"/>
      <c r="J751" s="115"/>
    </row>
    <row r="752" spans="1:10" customFormat="1" ht="15">
      <c r="A752" s="114"/>
      <c r="B752" s="114"/>
      <c r="C752" s="114"/>
      <c r="D752" s="114"/>
      <c r="H752" s="115"/>
      <c r="I752" s="115"/>
      <c r="J752" s="115"/>
    </row>
    <row r="753" spans="1:10" customFormat="1" ht="15">
      <c r="A753" s="114"/>
      <c r="B753" s="114"/>
      <c r="C753" s="114"/>
      <c r="D753" s="114"/>
      <c r="H753" s="115"/>
      <c r="I753" s="115"/>
      <c r="J753" s="115"/>
    </row>
    <row r="754" spans="1:10" customFormat="1" ht="15">
      <c r="A754" s="114"/>
      <c r="B754" s="114"/>
      <c r="C754" s="114"/>
      <c r="D754" s="114"/>
      <c r="H754" s="115"/>
      <c r="I754" s="115"/>
      <c r="J754" s="115"/>
    </row>
    <row r="755" spans="1:10" customFormat="1" ht="15">
      <c r="A755" s="114"/>
      <c r="B755" s="114"/>
      <c r="C755" s="114"/>
      <c r="D755" s="114"/>
      <c r="H755" s="115"/>
      <c r="I755" s="115"/>
      <c r="J755" s="115"/>
    </row>
    <row r="756" spans="1:10" customFormat="1" ht="15">
      <c r="A756" s="114"/>
      <c r="B756" s="114"/>
      <c r="C756" s="114"/>
      <c r="D756" s="114"/>
      <c r="H756" s="115"/>
      <c r="I756" s="115"/>
      <c r="J756" s="115"/>
    </row>
    <row r="757" spans="1:10" customFormat="1" ht="15">
      <c r="A757" s="114"/>
      <c r="B757" s="114"/>
      <c r="C757" s="114"/>
      <c r="D757" s="114"/>
      <c r="H757" s="115"/>
      <c r="I757" s="115"/>
      <c r="J757" s="115"/>
    </row>
    <row r="758" spans="1:10" customFormat="1" ht="15">
      <c r="A758" s="114"/>
      <c r="B758" s="114"/>
      <c r="C758" s="114"/>
      <c r="D758" s="114"/>
      <c r="H758" s="115"/>
      <c r="I758" s="115"/>
      <c r="J758" s="115"/>
    </row>
    <row r="759" spans="1:10" customFormat="1" ht="15">
      <c r="A759" s="114"/>
      <c r="B759" s="114"/>
      <c r="C759" s="114"/>
      <c r="D759" s="114"/>
      <c r="H759" s="115"/>
      <c r="I759" s="115"/>
      <c r="J759" s="115"/>
    </row>
    <row r="760" spans="1:10" customFormat="1" ht="15">
      <c r="A760" s="114"/>
      <c r="B760" s="114"/>
      <c r="C760" s="114"/>
      <c r="D760" s="114"/>
      <c r="H760" s="115"/>
      <c r="I760" s="115"/>
      <c r="J760" s="115"/>
    </row>
    <row r="761" spans="1:10" customFormat="1" ht="15">
      <c r="A761" s="114"/>
      <c r="B761" s="114"/>
      <c r="C761" s="114"/>
      <c r="D761" s="114"/>
      <c r="H761" s="115"/>
      <c r="I761" s="115"/>
      <c r="J761" s="115"/>
    </row>
    <row r="762" spans="1:10" customFormat="1" ht="15">
      <c r="A762" s="114"/>
      <c r="B762" s="114"/>
      <c r="C762" s="114"/>
      <c r="D762" s="114"/>
      <c r="H762" s="115"/>
      <c r="I762" s="115"/>
      <c r="J762" s="115"/>
    </row>
    <row r="763" spans="1:10" customFormat="1" ht="15">
      <c r="A763" s="114"/>
      <c r="B763" s="114"/>
      <c r="C763" s="114"/>
      <c r="D763" s="114"/>
      <c r="H763" s="115"/>
      <c r="I763" s="115"/>
      <c r="J763" s="115"/>
    </row>
    <row r="764" spans="1:10" customFormat="1" ht="15">
      <c r="A764" s="114"/>
      <c r="B764" s="114"/>
      <c r="C764" s="114"/>
      <c r="D764" s="114"/>
      <c r="H764" s="115"/>
      <c r="I764" s="115"/>
      <c r="J764" s="115"/>
    </row>
    <row r="765" spans="1:10" customFormat="1" ht="15">
      <c r="A765" s="114"/>
      <c r="B765" s="114"/>
      <c r="C765" s="114"/>
      <c r="D765" s="114"/>
      <c r="H765" s="115"/>
      <c r="I765" s="115"/>
      <c r="J765" s="115"/>
    </row>
    <row r="766" spans="1:10" customFormat="1" ht="15">
      <c r="A766" s="114"/>
      <c r="B766" s="114"/>
      <c r="C766" s="114"/>
      <c r="D766" s="114"/>
      <c r="H766" s="115"/>
      <c r="I766" s="115"/>
      <c r="J766" s="115"/>
    </row>
    <row r="767" spans="1:10" customFormat="1" ht="15">
      <c r="A767" s="114"/>
      <c r="B767" s="114"/>
      <c r="C767" s="114"/>
      <c r="D767" s="114"/>
      <c r="H767" s="115"/>
      <c r="I767" s="115"/>
      <c r="J767" s="115"/>
    </row>
    <row r="768" spans="1:10" customFormat="1" ht="15">
      <c r="A768" s="114"/>
      <c r="B768" s="114"/>
      <c r="C768" s="114"/>
      <c r="D768" s="114"/>
      <c r="H768" s="115"/>
      <c r="I768" s="115"/>
      <c r="J768" s="115"/>
    </row>
    <row r="769" spans="1:10" customFormat="1" ht="15">
      <c r="A769" s="114"/>
      <c r="B769" s="114"/>
      <c r="C769" s="114"/>
      <c r="D769" s="114"/>
      <c r="H769" s="115"/>
      <c r="I769" s="115"/>
      <c r="J769" s="115"/>
    </row>
    <row r="770" spans="1:10" customFormat="1" ht="15">
      <c r="A770" s="114"/>
      <c r="B770" s="114"/>
      <c r="C770" s="114"/>
      <c r="D770" s="114"/>
      <c r="H770" s="115"/>
      <c r="I770" s="115"/>
      <c r="J770" s="115"/>
    </row>
    <row r="771" spans="1:10" customFormat="1" ht="15">
      <c r="A771" s="114"/>
      <c r="B771" s="114"/>
      <c r="C771" s="114"/>
      <c r="D771" s="114"/>
      <c r="H771" s="115"/>
      <c r="I771" s="115"/>
      <c r="J771" s="115"/>
    </row>
    <row r="772" spans="1:10" customFormat="1" ht="15">
      <c r="A772" s="114"/>
      <c r="B772" s="114"/>
      <c r="C772" s="114"/>
      <c r="D772" s="114"/>
      <c r="H772" s="115"/>
      <c r="I772" s="115"/>
      <c r="J772" s="115"/>
    </row>
    <row r="773" spans="1:10" customFormat="1" ht="15">
      <c r="A773" s="114"/>
      <c r="B773" s="114"/>
      <c r="C773" s="114"/>
      <c r="D773" s="114"/>
      <c r="H773" s="115"/>
      <c r="I773" s="115"/>
      <c r="J773" s="115"/>
    </row>
    <row r="774" spans="1:10" customFormat="1" ht="15">
      <c r="A774" s="114"/>
      <c r="B774" s="114"/>
      <c r="C774" s="114"/>
      <c r="D774" s="114"/>
      <c r="H774" s="115"/>
      <c r="I774" s="115"/>
      <c r="J774" s="115"/>
    </row>
    <row r="775" spans="1:10" customFormat="1" ht="15">
      <c r="A775" s="114"/>
      <c r="B775" s="114"/>
      <c r="C775" s="114"/>
      <c r="D775" s="114"/>
      <c r="H775" s="115"/>
      <c r="I775" s="115"/>
      <c r="J775" s="115"/>
    </row>
    <row r="776" spans="1:10" customFormat="1" ht="15">
      <c r="A776" s="114"/>
      <c r="B776" s="114"/>
      <c r="C776" s="114"/>
      <c r="D776" s="114"/>
      <c r="H776" s="115"/>
      <c r="I776" s="115"/>
      <c r="J776" s="115"/>
    </row>
    <row r="777" spans="1:10" customFormat="1" ht="15">
      <c r="A777" s="114"/>
      <c r="B777" s="114"/>
      <c r="C777" s="114"/>
      <c r="D777" s="114"/>
      <c r="H777" s="115"/>
      <c r="I777" s="115"/>
      <c r="J777" s="115"/>
    </row>
    <row r="778" spans="1:10" customFormat="1" ht="15">
      <c r="A778" s="114"/>
      <c r="B778" s="114"/>
      <c r="C778" s="114"/>
      <c r="D778" s="114"/>
      <c r="H778" s="115"/>
      <c r="I778" s="115"/>
      <c r="J778" s="115"/>
    </row>
    <row r="779" spans="1:10" customFormat="1" ht="15">
      <c r="A779" s="114"/>
      <c r="B779" s="114"/>
      <c r="C779" s="114"/>
      <c r="D779" s="114"/>
      <c r="H779" s="115"/>
      <c r="I779" s="115"/>
      <c r="J779" s="115"/>
    </row>
    <row r="780" spans="1:10" customFormat="1" ht="15">
      <c r="A780" s="114"/>
      <c r="B780" s="114"/>
      <c r="C780" s="114"/>
      <c r="D780" s="114"/>
      <c r="H780" s="115"/>
      <c r="I780" s="115"/>
      <c r="J780" s="115"/>
    </row>
    <row r="781" spans="1:10" customFormat="1" ht="15">
      <c r="A781" s="114"/>
      <c r="B781" s="114"/>
      <c r="C781" s="114"/>
      <c r="D781" s="114"/>
      <c r="H781" s="115"/>
      <c r="I781" s="115"/>
      <c r="J781" s="115"/>
    </row>
    <row r="782" spans="1:10" customFormat="1" ht="15">
      <c r="A782" s="114"/>
      <c r="B782" s="114"/>
      <c r="C782" s="114"/>
      <c r="D782" s="114"/>
      <c r="H782" s="115"/>
      <c r="I782" s="115"/>
      <c r="J782" s="115"/>
    </row>
    <row r="783" spans="1:10" customFormat="1" ht="15">
      <c r="A783" s="114"/>
      <c r="B783" s="114"/>
      <c r="C783" s="114"/>
      <c r="D783" s="114"/>
      <c r="H783" s="115"/>
      <c r="I783" s="115"/>
      <c r="J783" s="115"/>
    </row>
    <row r="784" spans="1:10" customFormat="1" ht="15">
      <c r="A784" s="114"/>
      <c r="B784" s="114"/>
      <c r="C784" s="114"/>
      <c r="D784" s="114"/>
      <c r="H784" s="115"/>
      <c r="I784" s="115"/>
      <c r="J784" s="115"/>
    </row>
    <row r="785" spans="1:10" customFormat="1" ht="15">
      <c r="A785" s="114"/>
      <c r="B785" s="114"/>
      <c r="C785" s="114"/>
      <c r="D785" s="114"/>
      <c r="H785" s="115"/>
      <c r="I785" s="115"/>
      <c r="J785" s="115"/>
    </row>
    <row r="786" spans="1:10" customFormat="1" ht="15">
      <c r="A786" s="114"/>
      <c r="B786" s="114"/>
      <c r="C786" s="114"/>
      <c r="D786" s="114"/>
      <c r="H786" s="115"/>
      <c r="I786" s="115"/>
      <c r="J786" s="115"/>
    </row>
    <row r="787" spans="1:10" customFormat="1" ht="15">
      <c r="A787" s="114"/>
      <c r="B787" s="114"/>
      <c r="C787" s="114"/>
      <c r="D787" s="114"/>
      <c r="H787" s="115"/>
      <c r="I787" s="115"/>
      <c r="J787" s="115"/>
    </row>
    <row r="788" spans="1:10" customFormat="1" ht="15">
      <c r="A788" s="114"/>
      <c r="B788" s="114"/>
      <c r="C788" s="114"/>
      <c r="D788" s="114"/>
      <c r="H788" s="115"/>
      <c r="I788" s="115"/>
      <c r="J788" s="115"/>
    </row>
    <row r="789" spans="1:10" customFormat="1" ht="15">
      <c r="A789" s="114"/>
      <c r="B789" s="114"/>
      <c r="C789" s="114"/>
      <c r="D789" s="114"/>
      <c r="H789" s="115"/>
      <c r="I789" s="115"/>
      <c r="J789" s="115"/>
    </row>
    <row r="790" spans="1:10" customFormat="1" ht="15">
      <c r="A790" s="114"/>
      <c r="B790" s="114"/>
      <c r="C790" s="114"/>
      <c r="D790" s="114"/>
      <c r="H790" s="115"/>
      <c r="I790" s="115"/>
      <c r="J790" s="115"/>
    </row>
    <row r="791" spans="1:10" customFormat="1" ht="15">
      <c r="A791" s="114"/>
      <c r="B791" s="114"/>
      <c r="C791" s="114"/>
      <c r="D791" s="114"/>
      <c r="H791" s="115"/>
      <c r="I791" s="115"/>
      <c r="J791" s="115"/>
    </row>
    <row r="792" spans="1:10" customFormat="1" ht="15">
      <c r="A792" s="114"/>
      <c r="B792" s="114"/>
      <c r="C792" s="114"/>
      <c r="D792" s="114"/>
      <c r="H792" s="115"/>
      <c r="I792" s="115"/>
      <c r="J792" s="115"/>
    </row>
    <row r="793" spans="1:10" customFormat="1" ht="15">
      <c r="A793" s="114"/>
      <c r="B793" s="114"/>
      <c r="C793" s="114"/>
      <c r="D793" s="114"/>
      <c r="H793" s="115"/>
      <c r="I793" s="115"/>
      <c r="J793" s="115"/>
    </row>
    <row r="794" spans="1:10" customFormat="1" ht="15">
      <c r="A794" s="114"/>
      <c r="B794" s="114"/>
      <c r="C794" s="114"/>
      <c r="D794" s="114"/>
      <c r="H794" s="115"/>
      <c r="I794" s="115"/>
      <c r="J794" s="115"/>
    </row>
    <row r="795" spans="1:10" customFormat="1" ht="15">
      <c r="A795" s="114"/>
      <c r="B795" s="114"/>
      <c r="C795" s="114"/>
      <c r="D795" s="114"/>
      <c r="H795" s="115"/>
      <c r="I795" s="115"/>
      <c r="J795" s="115"/>
    </row>
    <row r="796" spans="1:10" customFormat="1" ht="15">
      <c r="A796" s="114"/>
      <c r="B796" s="114"/>
      <c r="C796" s="114"/>
      <c r="D796" s="114"/>
      <c r="H796" s="115"/>
      <c r="I796" s="115"/>
      <c r="J796" s="115"/>
    </row>
    <row r="797" spans="1:10" customFormat="1" ht="15">
      <c r="A797" s="114"/>
      <c r="B797" s="114"/>
      <c r="C797" s="114"/>
      <c r="D797" s="114"/>
      <c r="H797" s="115"/>
      <c r="I797" s="115"/>
      <c r="J797" s="115"/>
    </row>
    <row r="798" spans="1:10" customFormat="1" ht="15">
      <c r="A798" s="114"/>
      <c r="B798" s="114"/>
      <c r="C798" s="114"/>
      <c r="D798" s="114"/>
      <c r="H798" s="115"/>
      <c r="I798" s="115"/>
      <c r="J798" s="115"/>
    </row>
    <row r="799" spans="1:10" customFormat="1" ht="15">
      <c r="A799" s="114"/>
      <c r="B799" s="114"/>
      <c r="C799" s="114"/>
      <c r="D799" s="114"/>
      <c r="H799" s="115"/>
      <c r="I799" s="115"/>
      <c r="J799" s="115"/>
    </row>
    <row r="800" spans="1:10" customFormat="1" ht="15">
      <c r="A800" s="114"/>
      <c r="B800" s="114"/>
      <c r="C800" s="114"/>
      <c r="D800" s="114"/>
      <c r="H800" s="115"/>
      <c r="I800" s="115"/>
      <c r="J800" s="115"/>
    </row>
    <row r="801" spans="1:10" customFormat="1" ht="15">
      <c r="A801" s="114"/>
      <c r="B801" s="114"/>
      <c r="C801" s="114"/>
      <c r="D801" s="114"/>
      <c r="H801" s="115"/>
      <c r="I801" s="115"/>
      <c r="J801" s="115"/>
    </row>
    <row r="802" spans="1:10" customFormat="1" ht="15">
      <c r="A802" s="114"/>
      <c r="B802" s="114"/>
      <c r="C802" s="114"/>
      <c r="D802" s="114"/>
      <c r="H802" s="115"/>
      <c r="I802" s="115"/>
      <c r="J802" s="115"/>
    </row>
    <row r="803" spans="1:10" customFormat="1" ht="15">
      <c r="A803" s="114"/>
      <c r="B803" s="114"/>
      <c r="C803" s="114"/>
      <c r="D803" s="114"/>
      <c r="H803" s="115"/>
      <c r="I803" s="115"/>
      <c r="J803" s="115"/>
    </row>
    <row r="804" spans="1:10" customFormat="1" ht="15">
      <c r="A804" s="114"/>
      <c r="B804" s="114"/>
      <c r="C804" s="114"/>
      <c r="D804" s="114"/>
      <c r="H804" s="115"/>
      <c r="I804" s="115"/>
      <c r="J804" s="115"/>
    </row>
    <row r="805" spans="1:10" customFormat="1" ht="15">
      <c r="A805" s="114"/>
      <c r="B805" s="114"/>
      <c r="C805" s="114"/>
      <c r="D805" s="114"/>
      <c r="H805" s="115"/>
      <c r="I805" s="115"/>
      <c r="J805" s="115"/>
    </row>
    <row r="806" spans="1:10" customFormat="1" ht="15">
      <c r="A806" s="114"/>
      <c r="B806" s="114"/>
      <c r="C806" s="114"/>
      <c r="D806" s="114"/>
      <c r="H806" s="115"/>
      <c r="I806" s="115"/>
      <c r="J806" s="115"/>
    </row>
    <row r="807" spans="1:10" customFormat="1" ht="15">
      <c r="A807" s="114"/>
      <c r="B807" s="114"/>
      <c r="C807" s="114"/>
      <c r="D807" s="114"/>
      <c r="H807" s="115"/>
      <c r="I807" s="115"/>
      <c r="J807" s="115"/>
    </row>
    <row r="808" spans="1:10" customFormat="1" ht="15">
      <c r="A808" s="114"/>
      <c r="B808" s="114"/>
      <c r="C808" s="114"/>
      <c r="D808" s="114"/>
      <c r="H808" s="115"/>
      <c r="I808" s="115"/>
      <c r="J808" s="115"/>
    </row>
    <row r="809" spans="1:10" customFormat="1" ht="15">
      <c r="A809" s="114"/>
      <c r="B809" s="114"/>
      <c r="C809" s="114"/>
      <c r="D809" s="114"/>
      <c r="H809" s="115"/>
      <c r="I809" s="115"/>
      <c r="J809" s="115"/>
    </row>
    <row r="810" spans="1:10" customFormat="1" ht="15">
      <c r="A810" s="114"/>
      <c r="B810" s="114"/>
      <c r="C810" s="114"/>
      <c r="D810" s="114"/>
      <c r="H810" s="115"/>
      <c r="I810" s="115"/>
      <c r="J810" s="115"/>
    </row>
    <row r="811" spans="1:10" customFormat="1" ht="15">
      <c r="A811" s="114"/>
      <c r="B811" s="114"/>
      <c r="C811" s="114"/>
      <c r="D811" s="114"/>
      <c r="H811" s="115"/>
      <c r="I811" s="115"/>
      <c r="J811" s="115"/>
    </row>
    <row r="812" spans="1:10" customFormat="1" ht="15">
      <c r="A812" s="114"/>
      <c r="B812" s="114"/>
      <c r="C812" s="114"/>
      <c r="D812" s="114"/>
      <c r="H812" s="115"/>
      <c r="I812" s="115"/>
      <c r="J812" s="115"/>
    </row>
    <row r="813" spans="1:10" customFormat="1" ht="15">
      <c r="A813" s="114"/>
      <c r="B813" s="114"/>
      <c r="C813" s="114"/>
      <c r="D813" s="114"/>
      <c r="H813" s="115"/>
      <c r="I813" s="115"/>
      <c r="J813" s="115"/>
    </row>
    <row r="814" spans="1:10" customFormat="1" ht="15">
      <c r="A814" s="114"/>
      <c r="B814" s="114"/>
      <c r="C814" s="114"/>
      <c r="D814" s="114"/>
      <c r="H814" s="115"/>
      <c r="I814" s="115"/>
      <c r="J814" s="115"/>
    </row>
    <row r="815" spans="1:10" customFormat="1" ht="15">
      <c r="A815" s="114"/>
      <c r="B815" s="114"/>
      <c r="C815" s="114"/>
      <c r="D815" s="114"/>
      <c r="H815" s="115"/>
      <c r="I815" s="115"/>
      <c r="J815" s="115"/>
    </row>
    <row r="816" spans="1:10" customFormat="1" ht="15">
      <c r="A816" s="114"/>
      <c r="B816" s="114"/>
      <c r="C816" s="114"/>
      <c r="D816" s="114"/>
      <c r="H816" s="115"/>
      <c r="I816" s="115"/>
      <c r="J816" s="115"/>
    </row>
    <row r="817" spans="1:10" customFormat="1" ht="15">
      <c r="A817" s="114"/>
      <c r="B817" s="114"/>
      <c r="C817" s="114"/>
      <c r="D817" s="114"/>
      <c r="H817" s="115"/>
      <c r="I817" s="115"/>
      <c r="J817" s="115"/>
    </row>
    <row r="818" spans="1:10" customFormat="1" ht="15">
      <c r="A818" s="114"/>
      <c r="B818" s="114"/>
      <c r="C818" s="114"/>
      <c r="D818" s="114"/>
      <c r="H818" s="115"/>
      <c r="I818" s="115"/>
      <c r="J818" s="115"/>
    </row>
    <row r="819" spans="1:10" customFormat="1" ht="15">
      <c r="A819" s="114"/>
      <c r="B819" s="114"/>
      <c r="C819" s="114"/>
      <c r="D819" s="114"/>
      <c r="H819" s="115"/>
      <c r="I819" s="115"/>
      <c r="J819" s="115"/>
    </row>
    <row r="820" spans="1:10" customFormat="1" ht="15">
      <c r="A820" s="114"/>
      <c r="B820" s="114"/>
      <c r="C820" s="114"/>
      <c r="D820" s="114"/>
      <c r="H820" s="115"/>
      <c r="I820" s="115"/>
      <c r="J820" s="115"/>
    </row>
    <row r="821" spans="1:10" customFormat="1" ht="15">
      <c r="A821" s="114"/>
      <c r="B821" s="114"/>
      <c r="C821" s="114"/>
      <c r="D821" s="114"/>
      <c r="H821" s="115"/>
      <c r="I821" s="115"/>
      <c r="J821" s="115"/>
    </row>
    <row r="822" spans="1:10" customFormat="1" ht="15">
      <c r="A822" s="114"/>
      <c r="B822" s="114"/>
      <c r="C822" s="114"/>
      <c r="D822" s="114"/>
      <c r="H822" s="115"/>
      <c r="I822" s="115"/>
      <c r="J822" s="115"/>
    </row>
    <row r="823" spans="1:10" customFormat="1" ht="15">
      <c r="A823" s="114"/>
      <c r="B823" s="114"/>
      <c r="C823" s="114"/>
      <c r="D823" s="114"/>
      <c r="H823" s="115"/>
      <c r="I823" s="115"/>
      <c r="J823" s="115"/>
    </row>
    <row r="824" spans="1:10" customFormat="1" ht="15">
      <c r="A824" s="114"/>
      <c r="B824" s="114"/>
      <c r="C824" s="114"/>
      <c r="D824" s="114"/>
      <c r="H824" s="115"/>
      <c r="I824" s="115"/>
      <c r="J824" s="115"/>
    </row>
    <row r="825" spans="1:10" customFormat="1" ht="15">
      <c r="A825" s="114"/>
      <c r="B825" s="114"/>
      <c r="C825" s="114"/>
      <c r="D825" s="114"/>
      <c r="H825" s="115"/>
      <c r="I825" s="115"/>
      <c r="J825" s="115"/>
    </row>
    <row r="826" spans="1:10" customFormat="1" ht="15">
      <c r="A826" s="114"/>
      <c r="B826" s="114"/>
      <c r="C826" s="114"/>
      <c r="D826" s="114"/>
      <c r="H826" s="115"/>
      <c r="I826" s="115"/>
      <c r="J826" s="115"/>
    </row>
    <row r="827" spans="1:10" customFormat="1" ht="15">
      <c r="A827" s="114"/>
      <c r="B827" s="114"/>
      <c r="C827" s="114"/>
      <c r="D827" s="114"/>
      <c r="H827" s="115"/>
      <c r="I827" s="115"/>
      <c r="J827" s="115"/>
    </row>
    <row r="828" spans="1:10" customFormat="1" ht="15">
      <c r="A828" s="114"/>
      <c r="B828" s="114"/>
      <c r="C828" s="114"/>
      <c r="D828" s="114"/>
      <c r="H828" s="115"/>
      <c r="I828" s="115"/>
      <c r="J828" s="115"/>
    </row>
    <row r="829" spans="1:10" customFormat="1" ht="15">
      <c r="A829" s="114"/>
      <c r="B829" s="114"/>
      <c r="C829" s="114"/>
      <c r="D829" s="114"/>
      <c r="H829" s="115"/>
      <c r="I829" s="115"/>
      <c r="J829" s="115"/>
    </row>
    <row r="830" spans="1:10" customFormat="1" ht="15">
      <c r="A830" s="114"/>
      <c r="B830" s="114"/>
      <c r="C830" s="114"/>
      <c r="D830" s="114"/>
      <c r="H830" s="115"/>
      <c r="I830" s="115"/>
      <c r="J830" s="115"/>
    </row>
    <row r="831" spans="1:10" customFormat="1" ht="15">
      <c r="A831" s="114"/>
      <c r="B831" s="114"/>
      <c r="C831" s="114"/>
      <c r="D831" s="114"/>
      <c r="H831" s="115"/>
      <c r="I831" s="115"/>
      <c r="J831" s="115"/>
    </row>
    <row r="832" spans="1:10" customFormat="1" ht="15">
      <c r="A832" s="114"/>
      <c r="B832" s="114"/>
      <c r="C832" s="114"/>
      <c r="D832" s="114"/>
      <c r="H832" s="115"/>
      <c r="I832" s="115"/>
      <c r="J832" s="115"/>
    </row>
    <row r="833" spans="1:10" customFormat="1" ht="15">
      <c r="A833" s="114"/>
      <c r="B833" s="114"/>
      <c r="C833" s="114"/>
      <c r="D833" s="114"/>
      <c r="H833" s="115"/>
      <c r="I833" s="115"/>
      <c r="J833" s="115"/>
    </row>
    <row r="834" spans="1:10" customFormat="1" ht="15">
      <c r="A834" s="114"/>
      <c r="B834" s="114"/>
      <c r="C834" s="114"/>
      <c r="D834" s="114"/>
      <c r="H834" s="115"/>
      <c r="I834" s="115"/>
      <c r="J834" s="115"/>
    </row>
    <row r="835" spans="1:10" customFormat="1" ht="15">
      <c r="A835" s="114"/>
      <c r="B835" s="114"/>
      <c r="C835" s="114"/>
      <c r="D835" s="114"/>
      <c r="H835" s="115"/>
      <c r="I835" s="115"/>
      <c r="J835" s="115"/>
    </row>
    <row r="836" spans="1:10" customFormat="1" ht="15">
      <c r="A836" s="114"/>
      <c r="B836" s="114"/>
      <c r="C836" s="114"/>
      <c r="D836" s="114"/>
      <c r="H836" s="115"/>
      <c r="I836" s="115"/>
      <c r="J836" s="115"/>
    </row>
    <row r="837" spans="1:10" customFormat="1" ht="15">
      <c r="A837" s="114"/>
      <c r="B837" s="114"/>
      <c r="C837" s="114"/>
      <c r="D837" s="114"/>
      <c r="H837" s="115"/>
      <c r="I837" s="115"/>
      <c r="J837" s="115"/>
    </row>
    <row r="838" spans="1:10" customFormat="1" ht="15">
      <c r="A838" s="114"/>
      <c r="B838" s="114"/>
      <c r="C838" s="114"/>
      <c r="D838" s="114"/>
      <c r="H838" s="115"/>
      <c r="I838" s="115"/>
      <c r="J838" s="115"/>
    </row>
    <row r="839" spans="1:10" customFormat="1" ht="15">
      <c r="A839" s="114"/>
      <c r="B839" s="114"/>
      <c r="C839" s="114"/>
      <c r="D839" s="114"/>
      <c r="H839" s="115"/>
      <c r="I839" s="115"/>
      <c r="J839" s="115"/>
    </row>
    <row r="840" spans="1:10" customFormat="1" ht="15">
      <c r="A840" s="114"/>
      <c r="B840" s="114"/>
      <c r="C840" s="114"/>
      <c r="D840" s="114"/>
      <c r="H840" s="115"/>
      <c r="I840" s="115"/>
      <c r="J840" s="115"/>
    </row>
    <row r="841" spans="1:10" customFormat="1" ht="15">
      <c r="A841" s="114"/>
      <c r="B841" s="114"/>
      <c r="C841" s="114"/>
      <c r="D841" s="114"/>
      <c r="H841" s="115"/>
      <c r="I841" s="115"/>
      <c r="J841" s="115"/>
    </row>
    <row r="842" spans="1:10" customFormat="1" ht="15">
      <c r="A842" s="114"/>
      <c r="B842" s="114"/>
      <c r="C842" s="114"/>
      <c r="D842" s="114"/>
      <c r="H842" s="115"/>
      <c r="I842" s="115"/>
      <c r="J842" s="115"/>
    </row>
    <row r="843" spans="1:10" customFormat="1" ht="15">
      <c r="A843" s="114"/>
      <c r="B843" s="114"/>
      <c r="C843" s="114"/>
      <c r="D843" s="114"/>
      <c r="H843" s="115"/>
      <c r="I843" s="115"/>
      <c r="J843" s="115"/>
    </row>
    <row r="844" spans="1:10" customFormat="1" ht="15">
      <c r="A844" s="114"/>
      <c r="B844" s="114"/>
      <c r="C844" s="114"/>
      <c r="D844" s="114"/>
      <c r="H844" s="115"/>
      <c r="I844" s="115"/>
      <c r="J844" s="115"/>
    </row>
    <row r="845" spans="1:10" customFormat="1" ht="15">
      <c r="A845" s="114"/>
      <c r="B845" s="114"/>
      <c r="C845" s="114"/>
      <c r="D845" s="114"/>
      <c r="H845" s="115"/>
      <c r="I845" s="115"/>
      <c r="J845" s="115"/>
    </row>
    <row r="846" spans="1:10" customFormat="1" ht="15">
      <c r="A846" s="114"/>
      <c r="B846" s="114"/>
      <c r="C846" s="114"/>
      <c r="D846" s="114"/>
      <c r="H846" s="115"/>
      <c r="I846" s="115"/>
      <c r="J846" s="115"/>
    </row>
    <row r="847" spans="1:10" customFormat="1" ht="15">
      <c r="A847" s="114"/>
      <c r="B847" s="114"/>
      <c r="C847" s="114"/>
      <c r="D847" s="114"/>
      <c r="H847" s="115"/>
      <c r="I847" s="115"/>
      <c r="J847" s="115"/>
    </row>
    <row r="848" spans="1:10" customFormat="1" ht="15">
      <c r="A848" s="114"/>
      <c r="B848" s="114"/>
      <c r="C848" s="114"/>
      <c r="D848" s="114"/>
      <c r="H848" s="115"/>
      <c r="I848" s="115"/>
      <c r="J848" s="115"/>
    </row>
    <row r="849" spans="1:10" customFormat="1" ht="15">
      <c r="A849" s="114"/>
      <c r="B849" s="114"/>
      <c r="C849" s="114"/>
      <c r="D849" s="114"/>
      <c r="H849" s="115"/>
      <c r="I849" s="115"/>
      <c r="J849" s="115"/>
    </row>
    <row r="850" spans="1:10" customFormat="1" ht="15">
      <c r="A850" s="114"/>
      <c r="B850" s="114"/>
      <c r="C850" s="114"/>
      <c r="D850" s="114"/>
      <c r="H850" s="115"/>
      <c r="I850" s="115"/>
      <c r="J850" s="115"/>
    </row>
    <row r="851" spans="1:10" customFormat="1" ht="15">
      <c r="A851" s="114"/>
      <c r="B851" s="114"/>
      <c r="C851" s="114"/>
      <c r="D851" s="114"/>
      <c r="H851" s="115"/>
      <c r="I851" s="115"/>
      <c r="J851" s="115"/>
    </row>
    <row r="852" spans="1:10" customFormat="1" ht="15">
      <c r="A852" s="114"/>
      <c r="B852" s="114"/>
      <c r="C852" s="114"/>
      <c r="D852" s="114"/>
      <c r="H852" s="115"/>
      <c r="I852" s="115"/>
      <c r="J852" s="115"/>
    </row>
    <row r="853" spans="1:10" customFormat="1" ht="15">
      <c r="A853" s="114"/>
      <c r="B853" s="114"/>
      <c r="C853" s="114"/>
      <c r="D853" s="114"/>
      <c r="H853" s="115"/>
      <c r="I853" s="115"/>
      <c r="J853" s="115"/>
    </row>
    <row r="854" spans="1:10" customFormat="1" ht="15">
      <c r="A854" s="114"/>
      <c r="B854" s="114"/>
      <c r="C854" s="114"/>
      <c r="D854" s="114"/>
      <c r="H854" s="115"/>
      <c r="I854" s="115"/>
      <c r="J854" s="115"/>
    </row>
    <row r="855" spans="1:10" customFormat="1" ht="15">
      <c r="A855" s="114"/>
      <c r="B855" s="114"/>
      <c r="C855" s="114"/>
      <c r="D855" s="114"/>
      <c r="H855" s="115"/>
      <c r="I855" s="115"/>
      <c r="J855" s="115"/>
    </row>
    <row r="856" spans="1:10" customFormat="1" ht="15">
      <c r="A856" s="114"/>
      <c r="B856" s="114"/>
      <c r="C856" s="114"/>
      <c r="D856" s="114"/>
      <c r="H856" s="115"/>
      <c r="I856" s="115"/>
      <c r="J856" s="115"/>
    </row>
    <row r="857" spans="1:10" customFormat="1" ht="15">
      <c r="A857" s="114"/>
      <c r="B857" s="114"/>
      <c r="C857" s="114"/>
      <c r="D857" s="114"/>
      <c r="H857" s="115"/>
      <c r="I857" s="115"/>
      <c r="J857" s="115"/>
    </row>
    <row r="858" spans="1:10" customFormat="1" ht="15">
      <c r="A858" s="114"/>
      <c r="B858" s="114"/>
      <c r="C858" s="114"/>
      <c r="D858" s="114"/>
      <c r="H858" s="115"/>
      <c r="I858" s="115"/>
      <c r="J858" s="115"/>
    </row>
    <row r="859" spans="1:10" customFormat="1" ht="15">
      <c r="A859" s="114"/>
      <c r="B859" s="114"/>
      <c r="C859" s="114"/>
      <c r="D859" s="114"/>
      <c r="H859" s="115"/>
      <c r="I859" s="115"/>
      <c r="J859" s="115"/>
    </row>
    <row r="860" spans="1:10" customFormat="1" ht="15">
      <c r="A860" s="114"/>
      <c r="B860" s="114"/>
      <c r="C860" s="114"/>
      <c r="D860" s="114"/>
      <c r="H860" s="115"/>
      <c r="I860" s="115"/>
      <c r="J860" s="115"/>
    </row>
    <row r="861" spans="1:10" customFormat="1" ht="15">
      <c r="A861" s="114"/>
      <c r="B861" s="114"/>
      <c r="C861" s="114"/>
      <c r="D861" s="114"/>
      <c r="H861" s="115"/>
      <c r="I861" s="115"/>
      <c r="J861" s="115"/>
    </row>
    <row r="862" spans="1:10" customFormat="1" ht="15">
      <c r="A862" s="114"/>
      <c r="B862" s="114"/>
      <c r="C862" s="114"/>
      <c r="D862" s="114"/>
      <c r="H862" s="115"/>
      <c r="I862" s="115"/>
      <c r="J862" s="115"/>
    </row>
    <row r="863" spans="1:10" customFormat="1" ht="15">
      <c r="A863" s="114"/>
      <c r="B863" s="114"/>
      <c r="C863" s="114"/>
      <c r="D863" s="114"/>
      <c r="H863" s="115"/>
      <c r="I863" s="115"/>
      <c r="J863" s="115"/>
    </row>
    <row r="864" spans="1:10" customFormat="1" ht="15">
      <c r="A864" s="114"/>
      <c r="B864" s="114"/>
      <c r="C864" s="114"/>
      <c r="D864" s="114"/>
      <c r="H864" s="115"/>
      <c r="I864" s="115"/>
      <c r="J864" s="115"/>
    </row>
    <row r="865" spans="1:10" customFormat="1" ht="15">
      <c r="A865" s="114"/>
      <c r="B865" s="114"/>
      <c r="C865" s="114"/>
      <c r="D865" s="114"/>
      <c r="H865" s="115"/>
      <c r="I865" s="115"/>
      <c r="J865" s="115"/>
    </row>
    <row r="866" spans="1:10" customFormat="1" ht="15">
      <c r="A866" s="114"/>
      <c r="B866" s="114"/>
      <c r="C866" s="114"/>
      <c r="D866" s="114"/>
      <c r="H866" s="115"/>
      <c r="I866" s="115"/>
      <c r="J866" s="115"/>
    </row>
    <row r="867" spans="1:10" customFormat="1" ht="15">
      <c r="A867" s="114"/>
      <c r="B867" s="114"/>
      <c r="C867" s="114"/>
      <c r="D867" s="114"/>
      <c r="H867" s="115"/>
      <c r="I867" s="115"/>
      <c r="J867" s="115"/>
    </row>
    <row r="868" spans="1:10" customFormat="1" ht="15">
      <c r="A868" s="114"/>
      <c r="B868" s="114"/>
      <c r="C868" s="114"/>
      <c r="D868" s="114"/>
      <c r="H868" s="115"/>
      <c r="I868" s="115"/>
      <c r="J868" s="115"/>
    </row>
    <row r="869" spans="1:10" customFormat="1" ht="15">
      <c r="A869" s="114"/>
      <c r="B869" s="114"/>
      <c r="C869" s="114"/>
      <c r="D869" s="114"/>
      <c r="H869" s="115"/>
      <c r="I869" s="115"/>
      <c r="J869" s="115"/>
    </row>
    <row r="870" spans="1:10" customFormat="1" ht="15">
      <c r="A870" s="114"/>
      <c r="B870" s="114"/>
      <c r="C870" s="114"/>
      <c r="D870" s="114"/>
      <c r="H870" s="115"/>
      <c r="I870" s="115"/>
      <c r="J870" s="115"/>
    </row>
    <row r="871" spans="1:10" customFormat="1" ht="15">
      <c r="A871" s="114"/>
      <c r="B871" s="114"/>
      <c r="C871" s="114"/>
      <c r="D871" s="114"/>
      <c r="H871" s="115"/>
      <c r="I871" s="115"/>
      <c r="J871" s="115"/>
    </row>
    <row r="872" spans="1:10" customFormat="1" ht="15">
      <c r="A872" s="114"/>
      <c r="B872" s="114"/>
      <c r="C872" s="114"/>
      <c r="D872" s="114"/>
      <c r="H872" s="115"/>
      <c r="I872" s="115"/>
      <c r="J872" s="115"/>
    </row>
    <row r="873" spans="1:10" customFormat="1" ht="15">
      <c r="A873" s="114"/>
      <c r="B873" s="114"/>
      <c r="C873" s="114"/>
      <c r="D873" s="114"/>
      <c r="H873" s="115"/>
      <c r="I873" s="115"/>
      <c r="J873" s="115"/>
    </row>
    <row r="874" spans="1:10" customFormat="1" ht="15">
      <c r="A874" s="114"/>
      <c r="B874" s="114"/>
      <c r="C874" s="114"/>
      <c r="D874" s="114"/>
      <c r="H874" s="115"/>
      <c r="I874" s="115"/>
      <c r="J874" s="115"/>
    </row>
    <row r="875" spans="1:10" customFormat="1" ht="15">
      <c r="A875" s="114"/>
      <c r="B875" s="114"/>
      <c r="C875" s="114"/>
      <c r="D875" s="114"/>
      <c r="H875" s="115"/>
      <c r="I875" s="115"/>
      <c r="J875" s="115"/>
    </row>
    <row r="876" spans="1:10" customFormat="1" ht="15">
      <c r="A876" s="114"/>
      <c r="B876" s="114"/>
      <c r="C876" s="114"/>
      <c r="D876" s="114"/>
      <c r="H876" s="115"/>
      <c r="I876" s="115"/>
      <c r="J876" s="115"/>
    </row>
    <row r="877" spans="1:10" customFormat="1" ht="15">
      <c r="A877" s="114"/>
      <c r="B877" s="114"/>
      <c r="C877" s="114"/>
      <c r="D877" s="114"/>
      <c r="H877" s="115"/>
      <c r="I877" s="115"/>
      <c r="J877" s="115"/>
    </row>
    <row r="878" spans="1:10" customFormat="1" ht="15">
      <c r="A878" s="114"/>
      <c r="B878" s="114"/>
      <c r="C878" s="114"/>
      <c r="D878" s="114"/>
      <c r="H878" s="115"/>
      <c r="I878" s="115"/>
      <c r="J878" s="115"/>
    </row>
    <row r="879" spans="1:10" customFormat="1" ht="15">
      <c r="A879" s="114"/>
      <c r="B879" s="114"/>
      <c r="C879" s="114"/>
      <c r="D879" s="114"/>
      <c r="H879" s="115"/>
      <c r="I879" s="115"/>
      <c r="J879" s="115"/>
    </row>
    <row r="880" spans="1:10" customFormat="1" ht="15">
      <c r="A880" s="114"/>
      <c r="B880" s="114"/>
      <c r="C880" s="114"/>
      <c r="D880" s="114"/>
      <c r="H880" s="115"/>
      <c r="I880" s="115"/>
      <c r="J880" s="115"/>
    </row>
    <row r="881" spans="1:10" customFormat="1" ht="15">
      <c r="A881" s="114"/>
      <c r="B881" s="114"/>
      <c r="C881" s="114"/>
      <c r="D881" s="114"/>
      <c r="H881" s="115"/>
      <c r="I881" s="115"/>
      <c r="J881" s="115"/>
    </row>
    <row r="882" spans="1:10" customFormat="1" ht="15">
      <c r="A882" s="114"/>
      <c r="B882" s="114"/>
      <c r="C882" s="114"/>
      <c r="D882" s="114"/>
      <c r="H882" s="115"/>
      <c r="I882" s="115"/>
      <c r="J882" s="115"/>
    </row>
    <row r="883" spans="1:10" customFormat="1" ht="15">
      <c r="A883" s="114"/>
      <c r="B883" s="114"/>
      <c r="C883" s="114"/>
      <c r="D883" s="114"/>
      <c r="H883" s="115"/>
      <c r="I883" s="115"/>
      <c r="J883" s="115"/>
    </row>
    <row r="884" spans="1:10" customFormat="1" ht="15">
      <c r="A884" s="114"/>
      <c r="B884" s="114"/>
      <c r="C884" s="114"/>
      <c r="D884" s="114"/>
      <c r="H884" s="115"/>
      <c r="I884" s="115"/>
      <c r="J884" s="115"/>
    </row>
    <row r="885" spans="1:10" customFormat="1" ht="15">
      <c r="A885" s="114"/>
      <c r="B885" s="114"/>
      <c r="C885" s="114"/>
      <c r="D885" s="114"/>
      <c r="H885" s="115"/>
      <c r="I885" s="115"/>
      <c r="J885" s="115"/>
    </row>
    <row r="886" spans="1:10" customFormat="1" ht="15">
      <c r="A886" s="114"/>
      <c r="B886" s="114"/>
      <c r="C886" s="114"/>
      <c r="D886" s="114"/>
      <c r="H886" s="115"/>
      <c r="I886" s="115"/>
      <c r="J886" s="115"/>
    </row>
    <row r="887" spans="1:10" customFormat="1" ht="15">
      <c r="A887" s="114"/>
      <c r="B887" s="114"/>
      <c r="C887" s="114"/>
      <c r="D887" s="114"/>
      <c r="H887" s="115"/>
      <c r="I887" s="115"/>
      <c r="J887" s="115"/>
    </row>
    <row r="888" spans="1:10" customFormat="1" ht="15">
      <c r="A888" s="114"/>
      <c r="B888" s="114"/>
      <c r="C888" s="114"/>
      <c r="D888" s="114"/>
      <c r="H888" s="115"/>
      <c r="I888" s="115"/>
      <c r="J888" s="115"/>
    </row>
    <row r="889" spans="1:10" customFormat="1" ht="15">
      <c r="A889" s="114"/>
      <c r="B889" s="114"/>
      <c r="C889" s="114"/>
      <c r="D889" s="114"/>
      <c r="H889" s="115"/>
      <c r="I889" s="115"/>
      <c r="J889" s="115"/>
    </row>
    <row r="890" spans="1:10" customFormat="1" ht="15">
      <c r="A890" s="114"/>
      <c r="B890" s="114"/>
      <c r="C890" s="114"/>
      <c r="D890" s="114"/>
      <c r="H890" s="115"/>
      <c r="I890" s="115"/>
      <c r="J890" s="115"/>
    </row>
    <row r="891" spans="1:10" customFormat="1" ht="15">
      <c r="A891" s="114"/>
      <c r="B891" s="114"/>
      <c r="C891" s="114"/>
      <c r="D891" s="114"/>
      <c r="H891" s="115"/>
      <c r="I891" s="115"/>
      <c r="J891" s="115"/>
    </row>
    <row r="892" spans="1:10" customFormat="1" ht="15">
      <c r="A892" s="114"/>
      <c r="B892" s="114"/>
      <c r="C892" s="114"/>
      <c r="D892" s="114"/>
      <c r="H892" s="115"/>
      <c r="I892" s="115"/>
      <c r="J892" s="115"/>
    </row>
    <row r="893" spans="1:10" customFormat="1" ht="15">
      <c r="A893" s="114"/>
      <c r="B893" s="114"/>
      <c r="C893" s="114"/>
      <c r="D893" s="114"/>
      <c r="H893" s="115"/>
      <c r="I893" s="115"/>
      <c r="J893" s="115"/>
    </row>
    <row r="894" spans="1:10" customFormat="1" ht="15">
      <c r="A894" s="114"/>
      <c r="B894" s="114"/>
      <c r="C894" s="114"/>
      <c r="D894" s="114"/>
      <c r="H894" s="115"/>
      <c r="I894" s="115"/>
      <c r="J894" s="115"/>
    </row>
    <row r="895" spans="1:10" customFormat="1" ht="15">
      <c r="A895" s="114"/>
      <c r="B895" s="114"/>
      <c r="C895" s="114"/>
      <c r="D895" s="114"/>
      <c r="H895" s="115"/>
      <c r="I895" s="115"/>
      <c r="J895" s="115"/>
    </row>
    <row r="896" spans="1:10" customFormat="1" ht="15">
      <c r="A896" s="114"/>
      <c r="B896" s="114"/>
      <c r="C896" s="114"/>
      <c r="D896" s="114"/>
      <c r="H896" s="115"/>
      <c r="I896" s="115"/>
      <c r="J896" s="115"/>
    </row>
    <row r="897" spans="1:10" customFormat="1" ht="15">
      <c r="A897" s="114"/>
      <c r="B897" s="114"/>
      <c r="C897" s="114"/>
      <c r="D897" s="114"/>
      <c r="H897" s="115"/>
      <c r="I897" s="115"/>
      <c r="J897" s="115"/>
    </row>
    <row r="898" spans="1:10" customFormat="1" ht="15">
      <c r="A898" s="114"/>
      <c r="B898" s="114"/>
      <c r="C898" s="114"/>
      <c r="D898" s="114"/>
      <c r="H898" s="115"/>
      <c r="I898" s="115"/>
      <c r="J898" s="115"/>
    </row>
    <row r="899" spans="1:10" customFormat="1" ht="15">
      <c r="A899" s="114"/>
      <c r="B899" s="114"/>
      <c r="C899" s="114"/>
      <c r="D899" s="114"/>
      <c r="H899" s="115"/>
      <c r="I899" s="115"/>
      <c r="J899" s="115"/>
    </row>
    <row r="900" spans="1:10" customFormat="1" ht="15">
      <c r="A900" s="114"/>
      <c r="B900" s="114"/>
      <c r="C900" s="114"/>
      <c r="D900" s="114"/>
      <c r="H900" s="115"/>
      <c r="I900" s="115"/>
      <c r="J900" s="115"/>
    </row>
    <row r="901" spans="1:10" customFormat="1" ht="15">
      <c r="A901" s="114"/>
      <c r="B901" s="114"/>
      <c r="C901" s="114"/>
      <c r="D901" s="114"/>
      <c r="H901" s="115"/>
      <c r="I901" s="115"/>
      <c r="J901" s="115"/>
    </row>
    <row r="902" spans="1:10" customFormat="1" ht="15">
      <c r="A902" s="114"/>
      <c r="B902" s="114"/>
      <c r="C902" s="114"/>
      <c r="D902" s="114"/>
      <c r="H902" s="115"/>
      <c r="I902" s="115"/>
      <c r="J902" s="115"/>
    </row>
    <row r="903" spans="1:10" customFormat="1" ht="15">
      <c r="A903" s="114"/>
      <c r="B903" s="114"/>
      <c r="C903" s="114"/>
      <c r="D903" s="114"/>
      <c r="H903" s="115"/>
      <c r="I903" s="115"/>
      <c r="J903" s="115"/>
    </row>
    <row r="904" spans="1:10" customFormat="1" ht="15">
      <c r="A904" s="114"/>
      <c r="B904" s="114"/>
      <c r="C904" s="114"/>
      <c r="D904" s="114"/>
      <c r="H904" s="115"/>
      <c r="I904" s="115"/>
      <c r="J904" s="115"/>
    </row>
    <row r="905" spans="1:10" customFormat="1" ht="15">
      <c r="A905" s="114"/>
      <c r="B905" s="114"/>
      <c r="C905" s="114"/>
      <c r="D905" s="114"/>
      <c r="H905" s="115"/>
      <c r="I905" s="115"/>
      <c r="J905" s="115"/>
    </row>
    <row r="906" spans="1:10" customFormat="1" ht="15">
      <c r="A906" s="114"/>
      <c r="B906" s="114"/>
      <c r="C906" s="114"/>
      <c r="D906" s="114"/>
      <c r="H906" s="115"/>
      <c r="I906" s="115"/>
      <c r="J906" s="115"/>
    </row>
    <row r="907" spans="1:10" customFormat="1" ht="15">
      <c r="A907" s="114"/>
      <c r="B907" s="114"/>
      <c r="C907" s="114"/>
      <c r="D907" s="114"/>
      <c r="H907" s="115"/>
      <c r="I907" s="115"/>
      <c r="J907" s="115"/>
    </row>
    <row r="908" spans="1:10" customFormat="1" ht="15">
      <c r="A908" s="114"/>
      <c r="B908" s="114"/>
      <c r="C908" s="114"/>
      <c r="D908" s="114"/>
      <c r="H908" s="115"/>
      <c r="I908" s="115"/>
      <c r="J908" s="115"/>
    </row>
    <row r="909" spans="1:10" customFormat="1" ht="15">
      <c r="A909" s="114"/>
      <c r="B909" s="114"/>
      <c r="C909" s="114"/>
      <c r="D909" s="114"/>
      <c r="H909" s="115"/>
      <c r="I909" s="115"/>
      <c r="J909" s="115"/>
    </row>
    <row r="910" spans="1:10" customFormat="1" ht="15">
      <c r="A910" s="114"/>
      <c r="B910" s="114"/>
      <c r="C910" s="114"/>
      <c r="D910" s="114"/>
      <c r="H910" s="115"/>
      <c r="I910" s="115"/>
      <c r="J910" s="115"/>
    </row>
    <row r="911" spans="1:10" customFormat="1" ht="15">
      <c r="A911" s="114"/>
      <c r="B911" s="114"/>
      <c r="C911" s="114"/>
      <c r="D911" s="114"/>
      <c r="H911" s="115"/>
      <c r="I911" s="115"/>
      <c r="J911" s="115"/>
    </row>
    <row r="912" spans="1:10" customFormat="1" ht="15">
      <c r="A912" s="114"/>
      <c r="B912" s="114"/>
      <c r="C912" s="114"/>
      <c r="D912" s="114"/>
      <c r="H912" s="115"/>
      <c r="I912" s="115"/>
      <c r="J912" s="115"/>
    </row>
    <row r="913" spans="1:10" customFormat="1" ht="15">
      <c r="A913" s="114"/>
      <c r="B913" s="114"/>
      <c r="C913" s="114"/>
      <c r="D913" s="114"/>
      <c r="H913" s="115"/>
      <c r="I913" s="115"/>
      <c r="J913" s="115"/>
    </row>
    <row r="914" spans="1:10" customFormat="1" ht="15">
      <c r="A914" s="114"/>
      <c r="B914" s="114"/>
      <c r="C914" s="114"/>
      <c r="D914" s="114"/>
      <c r="H914" s="115"/>
      <c r="I914" s="115"/>
      <c r="J914" s="115"/>
    </row>
    <row r="915" spans="1:10" customFormat="1" ht="15">
      <c r="A915" s="114"/>
      <c r="B915" s="114"/>
      <c r="C915" s="114"/>
      <c r="D915" s="114"/>
      <c r="H915" s="115"/>
      <c r="I915" s="115"/>
      <c r="J915" s="115"/>
    </row>
    <row r="916" spans="1:10" customFormat="1" ht="15">
      <c r="A916" s="114"/>
      <c r="B916" s="114"/>
      <c r="C916" s="114"/>
      <c r="D916" s="114"/>
      <c r="H916" s="115"/>
      <c r="I916" s="115"/>
      <c r="J916" s="115"/>
    </row>
    <row r="917" spans="1:10" customFormat="1" ht="15">
      <c r="A917" s="114"/>
      <c r="B917" s="114"/>
      <c r="C917" s="114"/>
      <c r="D917" s="114"/>
      <c r="H917" s="115"/>
      <c r="I917" s="115"/>
      <c r="J917" s="115"/>
    </row>
    <row r="918" spans="1:10" customFormat="1" ht="15">
      <c r="A918" s="114"/>
      <c r="B918" s="114"/>
      <c r="C918" s="114"/>
      <c r="D918" s="114"/>
      <c r="H918" s="115"/>
      <c r="I918" s="115"/>
      <c r="J918" s="115"/>
    </row>
    <row r="919" spans="1:10" customFormat="1" ht="15">
      <c r="A919" s="114"/>
      <c r="B919" s="114"/>
      <c r="C919" s="114"/>
      <c r="D919" s="114"/>
      <c r="H919" s="115"/>
      <c r="I919" s="115"/>
      <c r="J919" s="115"/>
    </row>
    <row r="920" spans="1:10" customFormat="1" ht="15">
      <c r="A920" s="114"/>
      <c r="B920" s="114"/>
      <c r="C920" s="114"/>
      <c r="D920" s="114"/>
      <c r="H920" s="115"/>
      <c r="I920" s="115"/>
      <c r="J920" s="115"/>
    </row>
    <row r="921" spans="1:10" customFormat="1" ht="15">
      <c r="A921" s="114"/>
      <c r="B921" s="114"/>
      <c r="C921" s="114"/>
      <c r="D921" s="114"/>
      <c r="H921" s="115"/>
      <c r="I921" s="115"/>
      <c r="J921" s="115"/>
    </row>
    <row r="922" spans="1:10" customFormat="1" ht="15">
      <c r="A922" s="114"/>
      <c r="B922" s="114"/>
      <c r="C922" s="114"/>
      <c r="D922" s="114"/>
      <c r="H922" s="115"/>
      <c r="I922" s="115"/>
      <c r="J922" s="115"/>
    </row>
    <row r="923" spans="1:10" customFormat="1" ht="15">
      <c r="A923" s="114"/>
      <c r="B923" s="114"/>
      <c r="C923" s="114"/>
      <c r="D923" s="114"/>
      <c r="H923" s="115"/>
      <c r="I923" s="115"/>
      <c r="J923" s="115"/>
    </row>
    <row r="924" spans="1:10" customFormat="1" ht="15">
      <c r="A924" s="114"/>
      <c r="B924" s="114"/>
      <c r="C924" s="114"/>
      <c r="D924" s="114"/>
      <c r="H924" s="115"/>
      <c r="I924" s="115"/>
      <c r="J924" s="115"/>
    </row>
    <row r="925" spans="1:10" customFormat="1" ht="15">
      <c r="A925" s="114"/>
      <c r="B925" s="114"/>
      <c r="C925" s="114"/>
      <c r="D925" s="114"/>
      <c r="H925" s="115"/>
      <c r="I925" s="115"/>
      <c r="J925" s="115"/>
    </row>
    <row r="926" spans="1:10" customFormat="1" ht="15">
      <c r="A926" s="114"/>
      <c r="B926" s="114"/>
      <c r="C926" s="114"/>
      <c r="D926" s="114"/>
      <c r="H926" s="115"/>
      <c r="I926" s="115"/>
      <c r="J926" s="115"/>
    </row>
    <row r="927" spans="1:10" customFormat="1" ht="15">
      <c r="A927" s="114"/>
      <c r="B927" s="114"/>
      <c r="C927" s="114"/>
      <c r="D927" s="114"/>
      <c r="H927" s="115"/>
      <c r="I927" s="115"/>
      <c r="J927" s="115"/>
    </row>
    <row r="928" spans="1:10" customFormat="1" ht="15">
      <c r="A928" s="114"/>
      <c r="B928" s="114"/>
      <c r="C928" s="114"/>
      <c r="D928" s="114"/>
      <c r="H928" s="115"/>
      <c r="I928" s="115"/>
      <c r="J928" s="115"/>
    </row>
    <row r="929" spans="1:10" customFormat="1" ht="15">
      <c r="A929" s="114"/>
      <c r="B929" s="114"/>
      <c r="C929" s="114"/>
      <c r="D929" s="114"/>
      <c r="H929" s="115"/>
      <c r="I929" s="115"/>
      <c r="J929" s="115"/>
    </row>
    <row r="930" spans="1:10" customFormat="1" ht="15">
      <c r="A930" s="114"/>
      <c r="B930" s="114"/>
      <c r="C930" s="114"/>
      <c r="D930" s="114"/>
      <c r="H930" s="115"/>
      <c r="I930" s="115"/>
      <c r="J930" s="115"/>
    </row>
    <row r="931" spans="1:10" customFormat="1" ht="15">
      <c r="A931" s="114"/>
      <c r="B931" s="114"/>
      <c r="C931" s="114"/>
      <c r="D931" s="114"/>
      <c r="H931" s="115"/>
      <c r="I931" s="115"/>
      <c r="J931" s="115"/>
    </row>
    <row r="932" spans="1:10" customFormat="1" ht="15">
      <c r="A932" s="114"/>
      <c r="B932" s="114"/>
      <c r="C932" s="114"/>
      <c r="D932" s="114"/>
      <c r="H932" s="115"/>
      <c r="I932" s="115"/>
      <c r="J932" s="115"/>
    </row>
    <row r="933" spans="1:10" customFormat="1" ht="15">
      <c r="A933" s="114"/>
      <c r="B933" s="114"/>
      <c r="C933" s="114"/>
      <c r="D933" s="114"/>
      <c r="H933" s="115"/>
      <c r="I933" s="115"/>
      <c r="J933" s="115"/>
    </row>
    <row r="934" spans="1:10" customFormat="1" ht="15">
      <c r="A934" s="114"/>
      <c r="B934" s="114"/>
      <c r="C934" s="114"/>
      <c r="D934" s="114"/>
      <c r="H934" s="115"/>
      <c r="I934" s="115"/>
      <c r="J934" s="115"/>
    </row>
    <row r="935" spans="1:10" customFormat="1" ht="15">
      <c r="A935" s="114"/>
      <c r="B935" s="114"/>
      <c r="C935" s="114"/>
      <c r="D935" s="114"/>
      <c r="H935" s="115"/>
      <c r="I935" s="115"/>
      <c r="J935" s="115"/>
    </row>
    <row r="936" spans="1:10" customFormat="1" ht="15">
      <c r="A936" s="114"/>
      <c r="B936" s="114"/>
      <c r="C936" s="114"/>
      <c r="D936" s="114"/>
      <c r="H936" s="115"/>
      <c r="I936" s="115"/>
      <c r="J936" s="115"/>
    </row>
    <row r="937" spans="1:10" customFormat="1" ht="15">
      <c r="A937" s="114"/>
      <c r="B937" s="114"/>
      <c r="C937" s="114"/>
      <c r="D937" s="114"/>
      <c r="H937" s="115"/>
      <c r="I937" s="115"/>
      <c r="J937" s="115"/>
    </row>
    <row r="938" spans="1:10" customFormat="1" ht="15">
      <c r="A938" s="114"/>
      <c r="B938" s="114"/>
      <c r="C938" s="114"/>
      <c r="D938" s="114"/>
      <c r="H938" s="115"/>
      <c r="I938" s="115"/>
      <c r="J938" s="115"/>
    </row>
    <row r="939" spans="1:10" customFormat="1" ht="15">
      <c r="A939" s="114"/>
      <c r="B939" s="114"/>
      <c r="C939" s="114"/>
      <c r="D939" s="114"/>
      <c r="H939" s="115"/>
      <c r="I939" s="115"/>
      <c r="J939" s="115"/>
    </row>
    <row r="940" spans="1:10" customFormat="1" ht="15">
      <c r="A940" s="114"/>
      <c r="B940" s="114"/>
      <c r="C940" s="114"/>
      <c r="D940" s="114"/>
      <c r="H940" s="115"/>
      <c r="I940" s="115"/>
      <c r="J940" s="115"/>
    </row>
    <row r="941" spans="1:10" customFormat="1" ht="15">
      <c r="A941" s="114"/>
      <c r="B941" s="114"/>
      <c r="C941" s="114"/>
      <c r="D941" s="114"/>
      <c r="H941" s="115"/>
      <c r="I941" s="115"/>
      <c r="J941" s="115"/>
    </row>
    <row r="942" spans="1:10" customFormat="1" ht="15">
      <c r="A942" s="114"/>
      <c r="B942" s="114"/>
      <c r="C942" s="114"/>
      <c r="D942" s="114"/>
      <c r="H942" s="115"/>
      <c r="I942" s="115"/>
      <c r="J942" s="115"/>
    </row>
    <row r="943" spans="1:10" customFormat="1" ht="15">
      <c r="A943" s="114"/>
      <c r="B943" s="114"/>
      <c r="C943" s="114"/>
      <c r="D943" s="114"/>
      <c r="H943" s="115"/>
      <c r="I943" s="115"/>
      <c r="J943" s="115"/>
    </row>
    <row r="944" spans="1:10" customFormat="1" ht="15">
      <c r="A944" s="114"/>
      <c r="B944" s="114"/>
      <c r="C944" s="114"/>
      <c r="D944" s="114"/>
      <c r="H944" s="115"/>
      <c r="I944" s="115"/>
      <c r="J944" s="115"/>
    </row>
    <row r="945" spans="1:10" customFormat="1" ht="15">
      <c r="A945" s="114"/>
      <c r="B945" s="114"/>
      <c r="C945" s="114"/>
      <c r="D945" s="114"/>
      <c r="H945" s="115"/>
      <c r="I945" s="115"/>
      <c r="J945" s="115"/>
    </row>
    <row r="946" spans="1:10" customFormat="1" ht="15">
      <c r="A946" s="114"/>
      <c r="B946" s="114"/>
      <c r="C946" s="114"/>
      <c r="D946" s="114"/>
      <c r="H946" s="115"/>
      <c r="I946" s="115"/>
      <c r="J946" s="115"/>
    </row>
    <row r="947" spans="1:10" customFormat="1" ht="15">
      <c r="A947" s="114"/>
      <c r="B947" s="114"/>
      <c r="C947" s="114"/>
      <c r="D947" s="114"/>
      <c r="H947" s="115"/>
      <c r="I947" s="115"/>
      <c r="J947" s="115"/>
    </row>
    <row r="948" spans="1:10" customFormat="1" ht="15">
      <c r="A948" s="114"/>
      <c r="B948" s="114"/>
      <c r="C948" s="114"/>
      <c r="D948" s="114"/>
      <c r="H948" s="115"/>
      <c r="I948" s="115"/>
      <c r="J948" s="115"/>
    </row>
    <row r="949" spans="1:10" customFormat="1" ht="15">
      <c r="A949" s="114"/>
      <c r="B949" s="114"/>
      <c r="C949" s="114"/>
      <c r="D949" s="114"/>
      <c r="H949" s="115"/>
      <c r="I949" s="115"/>
      <c r="J949" s="115"/>
    </row>
    <row r="950" spans="1:10" customFormat="1" ht="15">
      <c r="A950" s="114"/>
      <c r="B950" s="114"/>
      <c r="C950" s="114"/>
      <c r="D950" s="114"/>
      <c r="H950" s="115"/>
      <c r="I950" s="115"/>
      <c r="J950" s="115"/>
    </row>
    <row r="951" spans="1:10" customFormat="1" ht="15">
      <c r="A951" s="114"/>
      <c r="B951" s="114"/>
      <c r="C951" s="114"/>
      <c r="D951" s="114"/>
      <c r="H951" s="115"/>
      <c r="I951" s="115"/>
      <c r="J951" s="115"/>
    </row>
    <row r="952" spans="1:10" customFormat="1" ht="15">
      <c r="A952" s="114"/>
      <c r="B952" s="114"/>
      <c r="C952" s="114"/>
      <c r="D952" s="114"/>
      <c r="H952" s="115"/>
      <c r="I952" s="115"/>
      <c r="J952" s="115"/>
    </row>
    <row r="953" spans="1:10" customFormat="1" ht="15">
      <c r="A953" s="114"/>
      <c r="B953" s="114"/>
      <c r="C953" s="114"/>
      <c r="D953" s="114"/>
      <c r="H953" s="115"/>
      <c r="I953" s="115"/>
      <c r="J953" s="115"/>
    </row>
    <row r="954" spans="1:10" customFormat="1" ht="15">
      <c r="A954" s="114"/>
      <c r="B954" s="114"/>
      <c r="C954" s="114"/>
      <c r="D954" s="114"/>
      <c r="H954" s="115"/>
      <c r="I954" s="115"/>
      <c r="J954" s="115"/>
    </row>
    <row r="955" spans="1:10" customFormat="1" ht="15">
      <c r="A955" s="114"/>
      <c r="B955" s="114"/>
      <c r="C955" s="114"/>
      <c r="D955" s="114"/>
      <c r="H955" s="115"/>
      <c r="I955" s="115"/>
      <c r="J955" s="115"/>
    </row>
    <row r="956" spans="1:10" customFormat="1" ht="15">
      <c r="A956" s="114"/>
      <c r="B956" s="114"/>
      <c r="C956" s="114"/>
      <c r="D956" s="114"/>
      <c r="H956" s="115"/>
      <c r="I956" s="115"/>
      <c r="J956" s="115"/>
    </row>
    <row r="957" spans="1:10" customFormat="1" ht="15">
      <c r="A957" s="114"/>
      <c r="B957" s="114"/>
      <c r="C957" s="114"/>
      <c r="D957" s="114"/>
      <c r="H957" s="115"/>
      <c r="I957" s="115"/>
      <c r="J957" s="115"/>
    </row>
    <row r="958" spans="1:10" customFormat="1" ht="15">
      <c r="A958" s="114"/>
      <c r="B958" s="114"/>
      <c r="C958" s="114"/>
      <c r="D958" s="114"/>
      <c r="H958" s="115"/>
      <c r="I958" s="115"/>
      <c r="J958" s="115"/>
    </row>
    <row r="959" spans="1:10" customFormat="1" ht="15">
      <c r="A959" s="114"/>
      <c r="B959" s="114"/>
      <c r="C959" s="114"/>
      <c r="D959" s="114"/>
      <c r="H959" s="115"/>
      <c r="I959" s="115"/>
      <c r="J959" s="115"/>
    </row>
    <row r="960" spans="1:10" customFormat="1" ht="15">
      <c r="A960" s="114"/>
      <c r="B960" s="114"/>
      <c r="C960" s="114"/>
      <c r="D960" s="114"/>
      <c r="H960" s="115"/>
      <c r="I960" s="115"/>
      <c r="J960" s="115"/>
    </row>
    <row r="961" spans="1:10" customFormat="1" ht="15">
      <c r="A961" s="114"/>
      <c r="B961" s="114"/>
      <c r="C961" s="114"/>
      <c r="D961" s="114"/>
      <c r="H961" s="115"/>
      <c r="I961" s="115"/>
      <c r="J961" s="115"/>
    </row>
    <row r="962" spans="1:10" customFormat="1" ht="15">
      <c r="A962" s="114"/>
      <c r="B962" s="114"/>
      <c r="C962" s="114"/>
      <c r="D962" s="114"/>
      <c r="H962" s="115"/>
      <c r="I962" s="115"/>
      <c r="J962" s="115"/>
    </row>
    <row r="963" spans="1:10" customFormat="1" ht="15">
      <c r="A963" s="114"/>
      <c r="B963" s="114"/>
      <c r="C963" s="114"/>
      <c r="D963" s="114"/>
      <c r="H963" s="115"/>
      <c r="I963" s="115"/>
      <c r="J963" s="115"/>
    </row>
    <row r="964" spans="1:10" customFormat="1" ht="15">
      <c r="A964" s="114"/>
      <c r="B964" s="114"/>
      <c r="C964" s="114"/>
      <c r="D964" s="114"/>
      <c r="H964" s="115"/>
      <c r="I964" s="115"/>
      <c r="J964" s="115"/>
    </row>
    <row r="965" spans="1:10" customFormat="1" ht="15">
      <c r="A965" s="114"/>
      <c r="B965" s="114"/>
      <c r="C965" s="114"/>
      <c r="D965" s="114"/>
      <c r="H965" s="115"/>
      <c r="I965" s="115"/>
      <c r="J965" s="115"/>
    </row>
    <row r="966" spans="1:10" customFormat="1" ht="15">
      <c r="A966" s="114"/>
      <c r="B966" s="114"/>
      <c r="C966" s="114"/>
      <c r="D966" s="114"/>
      <c r="H966" s="115"/>
      <c r="I966" s="115"/>
      <c r="J966" s="115"/>
    </row>
    <row r="967" spans="1:10" customFormat="1" ht="15">
      <c r="A967" s="114"/>
      <c r="B967" s="114"/>
      <c r="C967" s="114"/>
      <c r="D967" s="114"/>
      <c r="H967" s="115"/>
      <c r="I967" s="115"/>
      <c r="J967" s="115"/>
    </row>
    <row r="968" spans="1:10" customFormat="1" ht="15">
      <c r="A968" s="114"/>
      <c r="B968" s="114"/>
      <c r="C968" s="114"/>
      <c r="D968" s="114"/>
      <c r="H968" s="115"/>
      <c r="I968" s="115"/>
      <c r="J968" s="115"/>
    </row>
    <row r="969" spans="1:10" customFormat="1" ht="15">
      <c r="A969" s="114"/>
      <c r="B969" s="114"/>
      <c r="C969" s="114"/>
      <c r="D969" s="114"/>
      <c r="H969" s="115"/>
      <c r="I969" s="115"/>
      <c r="J969" s="115"/>
    </row>
    <row r="970" spans="1:10" customFormat="1" ht="15">
      <c r="A970" s="114"/>
      <c r="B970" s="114"/>
      <c r="C970" s="114"/>
      <c r="D970" s="114"/>
      <c r="H970" s="115"/>
      <c r="I970" s="115"/>
      <c r="J970" s="115"/>
    </row>
    <row r="971" spans="1:10" customFormat="1" ht="15">
      <c r="A971" s="114"/>
      <c r="B971" s="114"/>
      <c r="C971" s="114"/>
      <c r="D971" s="114"/>
      <c r="H971" s="115"/>
      <c r="I971" s="115"/>
      <c r="J971" s="115"/>
    </row>
    <row r="972" spans="1:10" customFormat="1" ht="15">
      <c r="A972" s="114"/>
      <c r="B972" s="114"/>
      <c r="C972" s="114"/>
      <c r="D972" s="114"/>
      <c r="H972" s="115"/>
      <c r="I972" s="115"/>
      <c r="J972" s="115"/>
    </row>
    <row r="973" spans="1:10" customFormat="1" ht="15">
      <c r="A973" s="114"/>
      <c r="B973" s="114"/>
      <c r="C973" s="114"/>
      <c r="D973" s="114"/>
      <c r="H973" s="115"/>
      <c r="I973" s="115"/>
      <c r="J973" s="115"/>
    </row>
    <row r="974" spans="1:10" customFormat="1" ht="15">
      <c r="A974" s="114"/>
      <c r="B974" s="114"/>
      <c r="C974" s="114"/>
      <c r="D974" s="114"/>
      <c r="H974" s="115"/>
      <c r="I974" s="115"/>
      <c r="J974" s="115"/>
    </row>
    <row r="975" spans="1:10" customFormat="1" ht="15">
      <c r="A975" s="114"/>
      <c r="B975" s="114"/>
      <c r="C975" s="114"/>
      <c r="D975" s="114"/>
      <c r="H975" s="115"/>
      <c r="I975" s="115"/>
      <c r="J975" s="115"/>
    </row>
    <row r="976" spans="1:10" customFormat="1" ht="15">
      <c r="A976" s="114"/>
      <c r="B976" s="114"/>
      <c r="C976" s="114"/>
      <c r="D976" s="114"/>
      <c r="H976" s="115"/>
      <c r="I976" s="115"/>
      <c r="J976" s="115"/>
    </row>
    <row r="977" spans="1:10" customFormat="1" ht="15">
      <c r="A977" s="114"/>
      <c r="B977" s="114"/>
      <c r="C977" s="114"/>
      <c r="D977" s="114"/>
      <c r="H977" s="115"/>
      <c r="I977" s="115"/>
      <c r="J977" s="115"/>
    </row>
    <row r="978" spans="1:10" customFormat="1" ht="15">
      <c r="A978" s="114"/>
      <c r="B978" s="114"/>
      <c r="C978" s="114"/>
      <c r="D978" s="114"/>
      <c r="H978" s="115"/>
      <c r="I978" s="115"/>
      <c r="J978" s="115"/>
    </row>
    <row r="979" spans="1:10" customFormat="1" ht="15">
      <c r="A979" s="114"/>
      <c r="B979" s="114"/>
      <c r="C979" s="114"/>
      <c r="D979" s="114"/>
      <c r="H979" s="115"/>
      <c r="I979" s="115"/>
      <c r="J979" s="115"/>
    </row>
    <row r="980" spans="1:10" customFormat="1" ht="15">
      <c r="A980" s="114"/>
      <c r="B980" s="114"/>
      <c r="C980" s="114"/>
      <c r="D980" s="114"/>
      <c r="H980" s="115"/>
      <c r="I980" s="115"/>
      <c r="J980" s="115"/>
    </row>
    <row r="981" spans="1:10" customFormat="1" ht="15">
      <c r="A981" s="114"/>
      <c r="B981" s="114"/>
      <c r="C981" s="114"/>
      <c r="D981" s="114"/>
      <c r="H981" s="115"/>
      <c r="I981" s="115"/>
      <c r="J981" s="115"/>
    </row>
    <row r="982" spans="1:10" customFormat="1" ht="15">
      <c r="A982" s="114"/>
      <c r="B982" s="114"/>
      <c r="C982" s="114"/>
      <c r="D982" s="114"/>
      <c r="H982" s="115"/>
      <c r="I982" s="115"/>
      <c r="J982" s="115"/>
    </row>
    <row r="983" spans="1:10" customFormat="1" ht="15">
      <c r="A983" s="114"/>
      <c r="B983" s="114"/>
      <c r="C983" s="114"/>
      <c r="D983" s="114"/>
      <c r="H983" s="115"/>
      <c r="I983" s="115"/>
      <c r="J983" s="115"/>
    </row>
    <row r="984" spans="1:10" customFormat="1" ht="15">
      <c r="A984" s="114"/>
      <c r="B984" s="114"/>
      <c r="C984" s="114"/>
      <c r="D984" s="114"/>
      <c r="H984" s="115"/>
      <c r="I984" s="115"/>
      <c r="J984" s="115"/>
    </row>
    <row r="985" spans="1:10" customFormat="1" ht="15">
      <c r="A985" s="114"/>
      <c r="B985" s="114"/>
      <c r="C985" s="114"/>
      <c r="D985" s="114"/>
      <c r="H985" s="115"/>
      <c r="I985" s="115"/>
      <c r="J985" s="115"/>
    </row>
    <row r="986" spans="1:10" customFormat="1" ht="15">
      <c r="A986" s="114"/>
      <c r="B986" s="114"/>
      <c r="C986" s="114"/>
      <c r="D986" s="114"/>
      <c r="H986" s="115"/>
      <c r="I986" s="115"/>
      <c r="J986" s="115"/>
    </row>
    <row r="987" spans="1:10" customFormat="1" ht="15">
      <c r="A987" s="114"/>
      <c r="B987" s="114"/>
      <c r="C987" s="114"/>
      <c r="D987" s="114"/>
      <c r="H987" s="115"/>
      <c r="I987" s="115"/>
      <c r="J987" s="115"/>
    </row>
    <row r="988" spans="1:10" customFormat="1" ht="15">
      <c r="A988" s="114"/>
      <c r="B988" s="114"/>
      <c r="C988" s="114"/>
      <c r="D988" s="114"/>
      <c r="H988" s="115"/>
      <c r="I988" s="115"/>
      <c r="J988" s="115"/>
    </row>
    <row r="989" spans="1:10" customFormat="1" ht="15">
      <c r="A989" s="114"/>
      <c r="B989" s="114"/>
      <c r="C989" s="114"/>
      <c r="D989" s="114"/>
      <c r="H989" s="115"/>
      <c r="I989" s="115"/>
      <c r="J989" s="115"/>
    </row>
    <row r="990" spans="1:10" customFormat="1" ht="15">
      <c r="A990" s="114"/>
      <c r="B990" s="114"/>
      <c r="C990" s="114"/>
      <c r="D990" s="114"/>
      <c r="H990" s="115"/>
      <c r="I990" s="115"/>
      <c r="J990" s="115"/>
    </row>
    <row r="991" spans="1:10" customFormat="1" ht="15">
      <c r="A991" s="114"/>
      <c r="B991" s="114"/>
      <c r="C991" s="114"/>
      <c r="D991" s="114"/>
      <c r="H991" s="115"/>
      <c r="I991" s="115"/>
      <c r="J991" s="115"/>
    </row>
    <row r="992" spans="1:10" customFormat="1" ht="15">
      <c r="A992" s="114"/>
      <c r="B992" s="114"/>
      <c r="C992" s="114"/>
      <c r="D992" s="114"/>
      <c r="H992" s="115"/>
      <c r="I992" s="115"/>
      <c r="J992" s="115"/>
    </row>
    <row r="993" spans="1:10" customFormat="1" ht="15">
      <c r="A993" s="114"/>
      <c r="B993" s="114"/>
      <c r="C993" s="114"/>
      <c r="D993" s="114"/>
      <c r="H993" s="115"/>
      <c r="I993" s="115"/>
      <c r="J993" s="115"/>
    </row>
    <row r="994" spans="1:10" customFormat="1" ht="15">
      <c r="A994" s="114"/>
      <c r="B994" s="114"/>
      <c r="C994" s="114"/>
      <c r="D994" s="114"/>
      <c r="H994" s="115"/>
      <c r="I994" s="115"/>
      <c r="J994" s="115"/>
    </row>
    <row r="995" spans="1:10" customFormat="1" ht="15">
      <c r="A995" s="114"/>
      <c r="B995" s="114"/>
      <c r="C995" s="114"/>
      <c r="D995" s="114"/>
      <c r="H995" s="115"/>
      <c r="I995" s="115"/>
      <c r="J995" s="115"/>
    </row>
    <row r="996" spans="1:10" customFormat="1" ht="15">
      <c r="A996" s="114"/>
      <c r="B996" s="114"/>
      <c r="C996" s="114"/>
      <c r="D996" s="114"/>
      <c r="H996" s="115"/>
      <c r="I996" s="115"/>
      <c r="J996" s="115"/>
    </row>
    <row r="997" spans="1:10" customFormat="1" ht="15">
      <c r="A997" s="114"/>
      <c r="B997" s="114"/>
      <c r="C997" s="114"/>
      <c r="D997" s="114"/>
      <c r="H997" s="115"/>
      <c r="I997" s="115"/>
      <c r="J997" s="115"/>
    </row>
    <row r="998" spans="1:10" customFormat="1" ht="15">
      <c r="A998" s="114"/>
      <c r="B998" s="114"/>
      <c r="C998" s="114"/>
      <c r="D998" s="114"/>
      <c r="H998" s="115"/>
      <c r="I998" s="115"/>
      <c r="J998" s="115"/>
    </row>
    <row r="999" spans="1:10" customFormat="1" ht="15">
      <c r="A999" s="114"/>
      <c r="B999" s="114"/>
      <c r="C999" s="114"/>
      <c r="D999" s="114"/>
      <c r="H999" s="115"/>
      <c r="I999" s="115"/>
      <c r="J999" s="115"/>
    </row>
    <row r="1000" spans="1:10" customFormat="1" ht="15">
      <c r="A1000" s="114"/>
      <c r="B1000" s="114"/>
      <c r="C1000" s="114"/>
      <c r="D1000" s="114"/>
      <c r="H1000" s="115"/>
      <c r="I1000" s="115"/>
      <c r="J1000" s="115"/>
    </row>
    <row r="1001" spans="1:10" customFormat="1" ht="15">
      <c r="A1001" s="114"/>
      <c r="B1001" s="114"/>
      <c r="C1001" s="114"/>
      <c r="D1001" s="114"/>
      <c r="H1001" s="115"/>
      <c r="I1001" s="115"/>
      <c r="J1001" s="115"/>
    </row>
    <row r="1002" spans="1:10" customFormat="1" ht="15">
      <c r="A1002" s="114"/>
      <c r="B1002" s="114"/>
      <c r="C1002" s="114"/>
      <c r="D1002" s="114"/>
      <c r="H1002" s="115"/>
      <c r="I1002" s="115"/>
      <c r="J1002" s="115"/>
    </row>
    <row r="1003" spans="1:10" customFormat="1" ht="15">
      <c r="A1003" s="114"/>
      <c r="B1003" s="114"/>
      <c r="C1003" s="114"/>
      <c r="D1003" s="114"/>
      <c r="H1003" s="115"/>
      <c r="I1003" s="115"/>
      <c r="J1003" s="115"/>
    </row>
    <row r="1004" spans="1:10" customFormat="1" ht="15">
      <c r="A1004" s="114"/>
      <c r="B1004" s="114"/>
      <c r="C1004" s="114"/>
      <c r="D1004" s="114"/>
      <c r="H1004" s="115"/>
      <c r="I1004" s="115"/>
      <c r="J1004" s="115"/>
    </row>
    <row r="1005" spans="1:10" customFormat="1" ht="15">
      <c r="A1005" s="114"/>
      <c r="B1005" s="114"/>
      <c r="C1005" s="114"/>
      <c r="D1005" s="114"/>
      <c r="H1005" s="115"/>
      <c r="I1005" s="115"/>
      <c r="J1005" s="115"/>
    </row>
    <row r="1006" spans="1:10" customFormat="1" ht="15">
      <c r="A1006" s="114"/>
      <c r="B1006" s="114"/>
      <c r="C1006" s="114"/>
      <c r="D1006" s="114"/>
      <c r="H1006" s="115"/>
      <c r="I1006" s="115"/>
      <c r="J1006" s="115"/>
    </row>
    <row r="1007" spans="1:10" customFormat="1" ht="15">
      <c r="A1007" s="114"/>
      <c r="B1007" s="114"/>
      <c r="C1007" s="114"/>
      <c r="D1007" s="114"/>
      <c r="H1007" s="115"/>
      <c r="I1007" s="115"/>
      <c r="J1007" s="115"/>
    </row>
    <row r="1008" spans="1:10" customFormat="1" ht="15">
      <c r="A1008" s="114"/>
      <c r="B1008" s="114"/>
      <c r="C1008" s="114"/>
      <c r="D1008" s="114"/>
      <c r="H1008" s="115"/>
      <c r="I1008" s="115"/>
      <c r="J1008" s="115"/>
    </row>
    <row r="1009" spans="1:10" customFormat="1" ht="15">
      <c r="A1009" s="114"/>
      <c r="B1009" s="114"/>
      <c r="C1009" s="114"/>
      <c r="D1009" s="114"/>
      <c r="H1009" s="115"/>
      <c r="I1009" s="115"/>
      <c r="J1009" s="115"/>
    </row>
    <row r="1010" spans="1:10" customFormat="1" ht="15">
      <c r="A1010" s="114"/>
      <c r="B1010" s="114"/>
      <c r="C1010" s="114"/>
      <c r="D1010" s="114"/>
      <c r="H1010" s="115"/>
      <c r="I1010" s="115"/>
      <c r="J1010" s="115"/>
    </row>
    <row r="1011" spans="1:10" customFormat="1" ht="15">
      <c r="A1011" s="114"/>
      <c r="B1011" s="114"/>
      <c r="C1011" s="114"/>
      <c r="D1011" s="114"/>
      <c r="H1011" s="115"/>
      <c r="I1011" s="115"/>
      <c r="J1011" s="115"/>
    </row>
    <row r="1012" spans="1:10" customFormat="1" ht="15">
      <c r="A1012" s="114"/>
      <c r="B1012" s="114"/>
      <c r="C1012" s="114"/>
      <c r="D1012" s="114"/>
      <c r="H1012" s="115"/>
      <c r="I1012" s="115"/>
      <c r="J1012" s="115"/>
    </row>
    <row r="1013" spans="1:10" customFormat="1" ht="15">
      <c r="A1013" s="114"/>
      <c r="B1013" s="114"/>
      <c r="C1013" s="114"/>
      <c r="D1013" s="114"/>
      <c r="H1013" s="115"/>
      <c r="I1013" s="115"/>
      <c r="J1013" s="115"/>
    </row>
    <row r="1014" spans="1:10" customFormat="1" ht="15">
      <c r="A1014" s="114"/>
      <c r="B1014" s="114"/>
      <c r="C1014" s="114"/>
      <c r="D1014" s="114"/>
      <c r="H1014" s="115"/>
      <c r="I1014" s="115"/>
      <c r="J1014" s="115"/>
    </row>
    <row r="1015" spans="1:10" customFormat="1" ht="15">
      <c r="A1015" s="114"/>
      <c r="B1015" s="114"/>
      <c r="C1015" s="114"/>
      <c r="D1015" s="114"/>
      <c r="H1015" s="115"/>
      <c r="I1015" s="115"/>
      <c r="J1015" s="115"/>
    </row>
    <row r="1016" spans="1:10" customFormat="1" ht="15">
      <c r="A1016" s="114"/>
      <c r="B1016" s="114"/>
      <c r="C1016" s="114"/>
      <c r="D1016" s="114"/>
      <c r="H1016" s="115"/>
      <c r="I1016" s="115"/>
      <c r="J1016" s="115"/>
    </row>
    <row r="1017" spans="1:10" customFormat="1" ht="15">
      <c r="A1017" s="114"/>
      <c r="B1017" s="114"/>
      <c r="C1017" s="114"/>
      <c r="D1017" s="114"/>
      <c r="H1017" s="115"/>
      <c r="I1017" s="115"/>
      <c r="J1017" s="115"/>
    </row>
    <row r="1018" spans="1:10" customFormat="1" ht="15">
      <c r="A1018" s="114"/>
      <c r="B1018" s="114"/>
      <c r="C1018" s="114"/>
      <c r="D1018" s="114"/>
      <c r="H1018" s="115"/>
      <c r="I1018" s="115"/>
      <c r="J1018" s="115"/>
    </row>
    <row r="1019" spans="1:10" customFormat="1" ht="15">
      <c r="A1019" s="114"/>
      <c r="B1019" s="114"/>
      <c r="C1019" s="114"/>
      <c r="D1019" s="114"/>
      <c r="H1019" s="115"/>
      <c r="I1019" s="115"/>
      <c r="J1019" s="115"/>
    </row>
    <row r="1020" spans="1:10" customFormat="1" ht="15">
      <c r="A1020" s="114"/>
      <c r="B1020" s="114"/>
      <c r="C1020" s="114"/>
      <c r="D1020" s="114"/>
      <c r="H1020" s="115"/>
      <c r="I1020" s="115"/>
      <c r="J1020" s="115"/>
    </row>
    <row r="1021" spans="1:10" customFormat="1" ht="15">
      <c r="A1021" s="114"/>
      <c r="B1021" s="114"/>
      <c r="C1021" s="114"/>
      <c r="D1021" s="114"/>
      <c r="H1021" s="115"/>
      <c r="I1021" s="115"/>
      <c r="J1021" s="115"/>
    </row>
    <row r="1022" spans="1:10" customFormat="1" ht="15">
      <c r="A1022" s="114"/>
      <c r="B1022" s="114"/>
      <c r="C1022" s="114"/>
      <c r="D1022" s="114"/>
      <c r="H1022" s="115"/>
      <c r="I1022" s="115"/>
      <c r="J1022" s="115"/>
    </row>
    <row r="1023" spans="1:10" customFormat="1" ht="15">
      <c r="A1023" s="114"/>
      <c r="B1023" s="114"/>
      <c r="C1023" s="114"/>
      <c r="D1023" s="114"/>
      <c r="H1023" s="115"/>
      <c r="I1023" s="115"/>
      <c r="J1023" s="115"/>
    </row>
    <row r="1024" spans="1:10" customFormat="1" ht="15">
      <c r="A1024" s="114"/>
      <c r="B1024" s="114"/>
      <c r="C1024" s="114"/>
      <c r="D1024" s="114"/>
      <c r="H1024" s="115"/>
      <c r="I1024" s="115"/>
      <c r="J1024" s="115"/>
    </row>
    <row r="1025" spans="1:10" customFormat="1" ht="15">
      <c r="A1025" s="114"/>
      <c r="B1025" s="114"/>
      <c r="C1025" s="114"/>
      <c r="D1025" s="114"/>
      <c r="H1025" s="115"/>
      <c r="I1025" s="115"/>
      <c r="J1025" s="115"/>
    </row>
    <row r="1026" spans="1:10" customFormat="1" ht="15">
      <c r="A1026" s="114"/>
      <c r="B1026" s="114"/>
      <c r="C1026" s="114"/>
      <c r="D1026" s="114"/>
      <c r="H1026" s="115"/>
      <c r="I1026" s="115"/>
      <c r="J1026" s="115"/>
    </row>
    <row r="1027" spans="1:10" customFormat="1" ht="15">
      <c r="A1027" s="114"/>
      <c r="B1027" s="114"/>
      <c r="C1027" s="114"/>
      <c r="D1027" s="114"/>
      <c r="H1027" s="115"/>
      <c r="I1027" s="115"/>
      <c r="J1027" s="115"/>
    </row>
    <row r="1028" spans="1:10" customFormat="1" ht="15">
      <c r="A1028" s="114"/>
      <c r="B1028" s="114"/>
      <c r="C1028" s="114"/>
      <c r="D1028" s="114"/>
      <c r="H1028" s="115"/>
      <c r="I1028" s="115"/>
      <c r="J1028" s="115"/>
    </row>
    <row r="1029" spans="1:10" customFormat="1" ht="15">
      <c r="A1029" s="114"/>
      <c r="B1029" s="114"/>
      <c r="C1029" s="114"/>
      <c r="D1029" s="114"/>
      <c r="H1029" s="115"/>
      <c r="I1029" s="115"/>
      <c r="J1029" s="115"/>
    </row>
    <row r="1030" spans="1:10" customFormat="1" ht="15">
      <c r="A1030" s="114"/>
      <c r="B1030" s="114"/>
      <c r="C1030" s="114"/>
      <c r="D1030" s="114"/>
      <c r="H1030" s="115"/>
      <c r="I1030" s="115"/>
      <c r="J1030" s="115"/>
    </row>
    <row r="1031" spans="1:10" customFormat="1" ht="15">
      <c r="A1031" s="114"/>
      <c r="B1031" s="114"/>
      <c r="C1031" s="114"/>
      <c r="D1031" s="114"/>
      <c r="H1031" s="115"/>
      <c r="I1031" s="115"/>
      <c r="J1031" s="115"/>
    </row>
    <row r="1032" spans="1:10" customFormat="1" ht="15">
      <c r="A1032" s="114"/>
      <c r="B1032" s="114"/>
      <c r="C1032" s="114"/>
      <c r="D1032" s="114"/>
      <c r="H1032" s="115"/>
      <c r="I1032" s="115"/>
      <c r="J1032" s="115"/>
    </row>
    <row r="1033" spans="1:10" customFormat="1" ht="15">
      <c r="A1033" s="114"/>
      <c r="B1033" s="114"/>
      <c r="C1033" s="114"/>
      <c r="D1033" s="114"/>
      <c r="H1033" s="115"/>
      <c r="I1033" s="115"/>
      <c r="J1033" s="115"/>
    </row>
    <row r="1034" spans="1:10" customFormat="1" ht="15">
      <c r="A1034" s="114"/>
      <c r="B1034" s="114"/>
      <c r="C1034" s="114"/>
      <c r="D1034" s="114"/>
      <c r="H1034" s="115"/>
      <c r="I1034" s="115"/>
      <c r="J1034" s="115"/>
    </row>
    <row r="1035" spans="1:10" customFormat="1" ht="15">
      <c r="A1035" s="114"/>
      <c r="B1035" s="114"/>
      <c r="C1035" s="114"/>
      <c r="D1035" s="114"/>
      <c r="H1035" s="115"/>
      <c r="I1035" s="115"/>
      <c r="J1035" s="115"/>
    </row>
    <row r="1036" spans="1:10" customFormat="1" ht="15">
      <c r="A1036" s="114"/>
      <c r="B1036" s="114"/>
      <c r="C1036" s="114"/>
      <c r="D1036" s="114"/>
      <c r="H1036" s="115"/>
      <c r="I1036" s="115"/>
      <c r="J1036" s="115"/>
    </row>
    <row r="1037" spans="1:10" customFormat="1" ht="15">
      <c r="A1037" s="114"/>
      <c r="B1037" s="114"/>
      <c r="C1037" s="114"/>
      <c r="D1037" s="114"/>
      <c r="H1037" s="115"/>
      <c r="I1037" s="115"/>
      <c r="J1037" s="115"/>
    </row>
    <row r="1038" spans="1:10" customFormat="1" ht="15">
      <c r="A1038" s="114"/>
      <c r="B1038" s="114"/>
      <c r="C1038" s="114"/>
      <c r="D1038" s="114"/>
      <c r="H1038" s="115"/>
      <c r="I1038" s="115"/>
      <c r="J1038" s="115"/>
    </row>
    <row r="1039" spans="1:10" customFormat="1" ht="15">
      <c r="A1039" s="114"/>
      <c r="B1039" s="114"/>
      <c r="C1039" s="114"/>
      <c r="D1039" s="114"/>
      <c r="H1039" s="115"/>
      <c r="I1039" s="115"/>
      <c r="J1039" s="115"/>
    </row>
    <row r="1040" spans="1:10" customFormat="1" ht="15">
      <c r="A1040" s="114"/>
      <c r="B1040" s="114"/>
      <c r="C1040" s="114"/>
      <c r="D1040" s="114"/>
      <c r="H1040" s="115"/>
      <c r="I1040" s="115"/>
      <c r="J1040" s="115"/>
    </row>
    <row r="1041" spans="1:10" customFormat="1" ht="15">
      <c r="A1041" s="114"/>
      <c r="B1041" s="114"/>
      <c r="C1041" s="114"/>
      <c r="D1041" s="114"/>
      <c r="H1041" s="115"/>
      <c r="I1041" s="115"/>
      <c r="J1041" s="115"/>
    </row>
    <row r="1042" spans="1:10" customFormat="1" ht="15">
      <c r="A1042" s="114"/>
      <c r="B1042" s="114"/>
      <c r="C1042" s="114"/>
      <c r="D1042" s="114"/>
      <c r="H1042" s="115"/>
      <c r="I1042" s="115"/>
      <c r="J1042" s="115"/>
    </row>
    <row r="1043" spans="1:10" customFormat="1" ht="15">
      <c r="A1043" s="114"/>
      <c r="B1043" s="114"/>
      <c r="C1043" s="114"/>
      <c r="D1043" s="114"/>
      <c r="H1043" s="115"/>
      <c r="I1043" s="115"/>
      <c r="J1043" s="115"/>
    </row>
    <row r="1044" spans="1:10" customFormat="1" ht="15">
      <c r="A1044" s="114"/>
      <c r="B1044" s="114"/>
      <c r="C1044" s="114"/>
      <c r="D1044" s="114"/>
      <c r="H1044" s="115"/>
      <c r="I1044" s="115"/>
      <c r="J1044" s="115"/>
    </row>
    <row r="1045" spans="1:10" customFormat="1" ht="15">
      <c r="A1045" s="114"/>
      <c r="B1045" s="114"/>
      <c r="C1045" s="114"/>
      <c r="D1045" s="114"/>
      <c r="H1045" s="115"/>
      <c r="I1045" s="115"/>
      <c r="J1045" s="115"/>
    </row>
    <row r="1046" spans="1:10" customFormat="1" ht="15">
      <c r="A1046" s="114"/>
      <c r="B1046" s="114"/>
      <c r="C1046" s="114"/>
      <c r="D1046" s="114"/>
      <c r="H1046" s="115"/>
      <c r="I1046" s="115"/>
      <c r="J1046" s="115"/>
    </row>
    <row r="1047" spans="1:10" customFormat="1" ht="15">
      <c r="A1047" s="114"/>
      <c r="B1047" s="114"/>
      <c r="C1047" s="114"/>
      <c r="D1047" s="114"/>
      <c r="H1047" s="115"/>
      <c r="I1047" s="115"/>
      <c r="J1047" s="115"/>
    </row>
    <row r="1048" spans="1:10" customFormat="1" ht="15">
      <c r="A1048" s="114"/>
      <c r="B1048" s="114"/>
      <c r="C1048" s="114"/>
      <c r="D1048" s="114"/>
      <c r="H1048" s="115"/>
      <c r="I1048" s="115"/>
      <c r="J1048" s="115"/>
    </row>
    <row r="1049" spans="1:10" customFormat="1" ht="15">
      <c r="A1049" s="114"/>
      <c r="B1049" s="114"/>
      <c r="C1049" s="114"/>
      <c r="D1049" s="114"/>
      <c r="H1049" s="115"/>
      <c r="I1049" s="115"/>
      <c r="J1049" s="115"/>
    </row>
    <row r="1050" spans="1:10" customFormat="1" ht="15">
      <c r="A1050" s="114"/>
      <c r="B1050" s="114"/>
      <c r="C1050" s="114"/>
      <c r="D1050" s="114"/>
      <c r="H1050" s="115"/>
      <c r="I1050" s="115"/>
      <c r="J1050" s="115"/>
    </row>
    <row r="1051" spans="1:10" customFormat="1" ht="15">
      <c r="A1051" s="114"/>
      <c r="B1051" s="114"/>
      <c r="C1051" s="114"/>
      <c r="D1051" s="114"/>
      <c r="H1051" s="115"/>
      <c r="I1051" s="115"/>
      <c r="J1051" s="115"/>
    </row>
    <row r="1052" spans="1:10" customFormat="1" ht="15">
      <c r="A1052" s="114"/>
      <c r="B1052" s="114"/>
      <c r="C1052" s="114"/>
      <c r="D1052" s="114"/>
      <c r="H1052" s="115"/>
      <c r="I1052" s="115"/>
      <c r="J1052" s="115"/>
    </row>
    <row r="1053" spans="1:10" customFormat="1" ht="15">
      <c r="A1053" s="114"/>
      <c r="B1053" s="114"/>
      <c r="C1053" s="114"/>
      <c r="D1053" s="114"/>
      <c r="H1053" s="115"/>
      <c r="I1053" s="115"/>
      <c r="J1053" s="115"/>
    </row>
    <row r="1054" spans="1:10" customFormat="1" ht="15">
      <c r="A1054" s="114"/>
      <c r="B1054" s="114"/>
      <c r="C1054" s="114"/>
      <c r="D1054" s="114"/>
      <c r="H1054" s="115"/>
      <c r="I1054" s="115"/>
      <c r="J1054" s="115"/>
    </row>
    <row r="1055" spans="1:10" customFormat="1" ht="15">
      <c r="A1055" s="114"/>
      <c r="B1055" s="114"/>
      <c r="C1055" s="114"/>
      <c r="D1055" s="114"/>
      <c r="H1055" s="115"/>
      <c r="I1055" s="115"/>
      <c r="J1055" s="115"/>
    </row>
    <row r="1056" spans="1:10" customFormat="1" ht="15">
      <c r="A1056" s="114"/>
      <c r="B1056" s="114"/>
      <c r="C1056" s="114"/>
      <c r="D1056" s="114"/>
      <c r="H1056" s="115"/>
      <c r="I1056" s="115"/>
      <c r="J1056" s="115"/>
    </row>
    <row r="1057" spans="1:10" customFormat="1" ht="15">
      <c r="A1057" s="114"/>
      <c r="B1057" s="114"/>
      <c r="C1057" s="114"/>
      <c r="D1057" s="114"/>
      <c r="H1057" s="115"/>
      <c r="I1057" s="115"/>
      <c r="J1057" s="115"/>
    </row>
    <row r="1058" spans="1:10" customFormat="1" ht="15">
      <c r="A1058" s="114"/>
      <c r="B1058" s="114"/>
      <c r="C1058" s="114"/>
      <c r="D1058" s="114"/>
      <c r="H1058" s="115"/>
      <c r="I1058" s="115"/>
      <c r="J1058" s="115"/>
    </row>
    <row r="1059" spans="1:10" customFormat="1" ht="15">
      <c r="A1059" s="114"/>
      <c r="B1059" s="114"/>
      <c r="C1059" s="114"/>
      <c r="D1059" s="114"/>
      <c r="H1059" s="115"/>
      <c r="I1059" s="115"/>
      <c r="J1059" s="115"/>
    </row>
    <row r="1060" spans="1:10" customFormat="1" ht="15">
      <c r="A1060" s="114"/>
      <c r="B1060" s="114"/>
      <c r="C1060" s="114"/>
      <c r="D1060" s="114"/>
      <c r="H1060" s="115"/>
      <c r="I1060" s="115"/>
      <c r="J1060" s="115"/>
    </row>
    <row r="1061" spans="1:10" customFormat="1" ht="15">
      <c r="A1061" s="114"/>
      <c r="B1061" s="114"/>
      <c r="C1061" s="114"/>
      <c r="D1061" s="114"/>
      <c r="H1061" s="115"/>
      <c r="I1061" s="115"/>
      <c r="J1061" s="115"/>
    </row>
    <row r="1062" spans="1:10" customFormat="1" ht="15">
      <c r="A1062" s="114"/>
      <c r="B1062" s="114"/>
      <c r="C1062" s="114"/>
      <c r="D1062" s="114"/>
      <c r="H1062" s="115"/>
      <c r="I1062" s="115"/>
      <c r="J1062" s="115"/>
    </row>
    <row r="1063" spans="1:10" customFormat="1" ht="15">
      <c r="A1063" s="114"/>
      <c r="B1063" s="114"/>
      <c r="C1063" s="114"/>
      <c r="D1063" s="114"/>
      <c r="H1063" s="115"/>
      <c r="I1063" s="115"/>
      <c r="J1063" s="115"/>
    </row>
    <row r="1064" spans="1:10" customFormat="1" ht="15">
      <c r="A1064" s="114"/>
      <c r="B1064" s="114"/>
      <c r="C1064" s="114"/>
      <c r="D1064" s="114"/>
      <c r="H1064" s="115"/>
      <c r="I1064" s="115"/>
      <c r="J1064" s="115"/>
    </row>
    <row r="1065" spans="1:10" customFormat="1" ht="15">
      <c r="A1065" s="114"/>
      <c r="B1065" s="114"/>
      <c r="C1065" s="114"/>
      <c r="D1065" s="114"/>
      <c r="H1065" s="115"/>
      <c r="I1065" s="115"/>
      <c r="J1065" s="115"/>
    </row>
    <row r="1066" spans="1:10" customFormat="1" ht="15">
      <c r="A1066" s="114"/>
      <c r="B1066" s="114"/>
      <c r="C1066" s="114"/>
      <c r="D1066" s="114"/>
      <c r="H1066" s="115"/>
      <c r="I1066" s="115"/>
      <c r="J1066" s="115"/>
    </row>
    <row r="1067" spans="1:10" customFormat="1" ht="15">
      <c r="A1067" s="114"/>
      <c r="B1067" s="114"/>
      <c r="C1067" s="114"/>
      <c r="D1067" s="114"/>
      <c r="H1067" s="115"/>
      <c r="I1067" s="115"/>
      <c r="J1067" s="115"/>
    </row>
    <row r="1068" spans="1:10" customFormat="1" ht="15">
      <c r="A1068" s="114"/>
      <c r="B1068" s="114"/>
      <c r="C1068" s="114"/>
      <c r="D1068" s="114"/>
      <c r="H1068" s="115"/>
      <c r="I1068" s="115"/>
      <c r="J1068" s="115"/>
    </row>
    <row r="1069" spans="1:10" customFormat="1" ht="15">
      <c r="A1069" s="114"/>
      <c r="B1069" s="114"/>
      <c r="C1069" s="114"/>
      <c r="D1069" s="114"/>
      <c r="H1069" s="115"/>
      <c r="I1069" s="115"/>
      <c r="J1069" s="115"/>
    </row>
    <row r="1070" spans="1:10" customFormat="1" ht="15">
      <c r="A1070" s="114"/>
      <c r="B1070" s="114"/>
      <c r="C1070" s="114"/>
      <c r="D1070" s="114"/>
      <c r="H1070" s="115"/>
      <c r="I1070" s="115"/>
      <c r="J1070" s="115"/>
    </row>
    <row r="1071" spans="1:10" customFormat="1" ht="15">
      <c r="A1071" s="114"/>
      <c r="B1071" s="114"/>
      <c r="C1071" s="114"/>
      <c r="D1071" s="114"/>
      <c r="H1071" s="115"/>
      <c r="I1071" s="115"/>
      <c r="J1071" s="115"/>
    </row>
    <row r="1072" spans="1:10" customFormat="1" ht="15">
      <c r="A1072" s="114"/>
      <c r="B1072" s="114"/>
      <c r="C1072" s="114"/>
      <c r="D1072" s="114"/>
      <c r="H1072" s="115"/>
      <c r="I1072" s="115"/>
      <c r="J1072" s="115"/>
    </row>
    <row r="1073" spans="1:10" customFormat="1" ht="15">
      <c r="A1073" s="114"/>
      <c r="B1073" s="114"/>
      <c r="C1073" s="114"/>
      <c r="D1073" s="114"/>
      <c r="H1073" s="115"/>
      <c r="I1073" s="115"/>
      <c r="J1073" s="115"/>
    </row>
    <row r="1074" spans="1:10" customFormat="1" ht="15">
      <c r="A1074" s="114"/>
      <c r="B1074" s="114"/>
      <c r="C1074" s="114"/>
      <c r="D1074" s="114"/>
      <c r="H1074" s="115"/>
      <c r="I1074" s="115"/>
      <c r="J1074" s="115"/>
    </row>
    <row r="1075" spans="1:10" customFormat="1" ht="15">
      <c r="A1075" s="114"/>
      <c r="B1075" s="114"/>
      <c r="C1075" s="114"/>
      <c r="D1075" s="114"/>
      <c r="H1075" s="115"/>
      <c r="I1075" s="115"/>
      <c r="J1075" s="115"/>
    </row>
    <row r="1076" spans="1:10" customFormat="1" ht="15">
      <c r="A1076" s="114"/>
      <c r="B1076" s="114"/>
      <c r="C1076" s="114"/>
      <c r="D1076" s="114"/>
      <c r="H1076" s="115"/>
      <c r="I1076" s="115"/>
      <c r="J1076" s="115"/>
    </row>
    <row r="1077" spans="1:10" customFormat="1" ht="15">
      <c r="A1077" s="114"/>
      <c r="B1077" s="114"/>
      <c r="C1077" s="114"/>
      <c r="D1077" s="114"/>
      <c r="H1077" s="115"/>
      <c r="I1077" s="115"/>
      <c r="J1077" s="115"/>
    </row>
    <row r="1078" spans="1:10" customFormat="1" ht="15">
      <c r="A1078" s="114"/>
      <c r="B1078" s="114"/>
      <c r="C1078" s="114"/>
      <c r="D1078" s="114"/>
      <c r="H1078" s="115"/>
      <c r="I1078" s="115"/>
      <c r="J1078" s="115"/>
    </row>
    <row r="1079" spans="1:10" customFormat="1" ht="15">
      <c r="A1079" s="114"/>
      <c r="B1079" s="114"/>
      <c r="C1079" s="114"/>
      <c r="D1079" s="114"/>
      <c r="H1079" s="115"/>
      <c r="I1079" s="115"/>
      <c r="J1079" s="115"/>
    </row>
    <row r="1080" spans="1:10" customFormat="1" ht="15">
      <c r="A1080" s="114"/>
      <c r="B1080" s="114"/>
      <c r="C1080" s="114"/>
      <c r="D1080" s="114"/>
      <c r="H1080" s="115"/>
      <c r="I1080" s="115"/>
      <c r="J1080" s="115"/>
    </row>
    <row r="1081" spans="1:10" customFormat="1" ht="15">
      <c r="A1081" s="114"/>
      <c r="B1081" s="114"/>
      <c r="C1081" s="114"/>
      <c r="D1081" s="114"/>
      <c r="H1081" s="115"/>
      <c r="I1081" s="115"/>
      <c r="J1081" s="115"/>
    </row>
    <row r="1082" spans="1:10" customFormat="1" ht="15">
      <c r="A1082" s="114"/>
      <c r="B1082" s="114"/>
      <c r="C1082" s="114"/>
      <c r="D1082" s="114"/>
      <c r="H1082" s="115"/>
      <c r="I1082" s="115"/>
      <c r="J1082" s="115"/>
    </row>
    <row r="1083" spans="1:10" customFormat="1" ht="15">
      <c r="A1083" s="114"/>
      <c r="B1083" s="114"/>
      <c r="C1083" s="114"/>
      <c r="D1083" s="114"/>
      <c r="H1083" s="115"/>
      <c r="I1083" s="115"/>
      <c r="J1083" s="115"/>
    </row>
    <row r="1084" spans="1:10" customFormat="1" ht="15">
      <c r="A1084" s="114"/>
      <c r="B1084" s="114"/>
      <c r="C1084" s="114"/>
      <c r="D1084" s="114"/>
      <c r="H1084" s="115"/>
      <c r="I1084" s="115"/>
      <c r="J1084" s="115"/>
    </row>
    <row r="1085" spans="1:10" customFormat="1" ht="15">
      <c r="A1085" s="114"/>
      <c r="B1085" s="114"/>
      <c r="C1085" s="114"/>
      <c r="D1085" s="114"/>
      <c r="H1085" s="115"/>
      <c r="I1085" s="115"/>
      <c r="J1085" s="115"/>
    </row>
    <row r="1086" spans="1:10" customFormat="1" ht="15">
      <c r="A1086" s="114"/>
      <c r="B1086" s="114"/>
      <c r="C1086" s="114"/>
      <c r="D1086" s="114"/>
      <c r="H1086" s="115"/>
      <c r="I1086" s="115"/>
      <c r="J1086" s="115"/>
    </row>
    <row r="1087" spans="1:10" customFormat="1" ht="15">
      <c r="A1087" s="114"/>
      <c r="B1087" s="114"/>
      <c r="C1087" s="114"/>
      <c r="D1087" s="114"/>
      <c r="H1087" s="115"/>
      <c r="I1087" s="115"/>
      <c r="J1087" s="115"/>
    </row>
    <row r="1088" spans="1:10" customFormat="1" ht="15">
      <c r="A1088" s="114"/>
      <c r="B1088" s="114"/>
      <c r="C1088" s="114"/>
      <c r="D1088" s="114"/>
      <c r="H1088" s="115"/>
      <c r="I1088" s="115"/>
      <c r="J1088" s="115"/>
    </row>
    <row r="1089" spans="1:10" customFormat="1" ht="15">
      <c r="A1089" s="114"/>
      <c r="B1089" s="114"/>
      <c r="C1089" s="114"/>
      <c r="D1089" s="114"/>
      <c r="H1089" s="115"/>
      <c r="I1089" s="115"/>
      <c r="J1089" s="115"/>
    </row>
    <row r="1090" spans="1:10" customFormat="1" ht="15">
      <c r="A1090" s="114"/>
      <c r="B1090" s="114"/>
      <c r="C1090" s="114"/>
      <c r="D1090" s="114"/>
      <c r="H1090" s="115"/>
      <c r="I1090" s="115"/>
      <c r="J1090" s="115"/>
    </row>
    <row r="1091" spans="1:10" customFormat="1" ht="15">
      <c r="A1091" s="114"/>
      <c r="B1091" s="114"/>
      <c r="C1091" s="114"/>
      <c r="D1091" s="114"/>
      <c r="H1091" s="115"/>
      <c r="I1091" s="115"/>
      <c r="J1091" s="115"/>
    </row>
    <row r="1092" spans="1:10" customFormat="1" ht="15">
      <c r="A1092" s="114"/>
      <c r="B1092" s="114"/>
      <c r="C1092" s="114"/>
      <c r="D1092" s="114"/>
      <c r="H1092" s="115"/>
      <c r="I1092" s="115"/>
      <c r="J1092" s="115"/>
    </row>
    <row r="1093" spans="1:10" customFormat="1" ht="15">
      <c r="A1093" s="114"/>
      <c r="B1093" s="114"/>
      <c r="C1093" s="114"/>
      <c r="D1093" s="114"/>
      <c r="H1093" s="115"/>
      <c r="I1093" s="115"/>
      <c r="J1093" s="115"/>
    </row>
    <row r="1094" spans="1:10" customFormat="1" ht="15">
      <c r="A1094" s="114"/>
      <c r="B1094" s="114"/>
      <c r="C1094" s="114"/>
      <c r="D1094" s="114"/>
      <c r="H1094" s="115"/>
      <c r="I1094" s="115"/>
      <c r="J1094" s="115"/>
    </row>
    <row r="1095" spans="1:10" customFormat="1" ht="15">
      <c r="A1095" s="114"/>
      <c r="B1095" s="114"/>
      <c r="C1095" s="114"/>
      <c r="D1095" s="114"/>
      <c r="H1095" s="115"/>
      <c r="I1095" s="115"/>
      <c r="J1095" s="115"/>
    </row>
    <row r="1096" spans="1:10" customFormat="1" ht="15">
      <c r="A1096" s="114"/>
      <c r="B1096" s="114"/>
      <c r="C1096" s="114"/>
      <c r="D1096" s="114"/>
      <c r="H1096" s="115"/>
      <c r="I1096" s="115"/>
      <c r="J1096" s="115"/>
    </row>
    <row r="1097" spans="1:10" customFormat="1" ht="15">
      <c r="A1097" s="114"/>
      <c r="B1097" s="114"/>
      <c r="C1097" s="114"/>
      <c r="D1097" s="114"/>
      <c r="H1097" s="115"/>
      <c r="I1097" s="115"/>
      <c r="J1097" s="115"/>
    </row>
    <row r="1098" spans="1:10" customFormat="1" ht="15">
      <c r="A1098" s="114"/>
      <c r="B1098" s="114"/>
      <c r="C1098" s="114"/>
      <c r="D1098" s="114"/>
      <c r="H1098" s="115"/>
      <c r="I1098" s="115"/>
      <c r="J1098" s="115"/>
    </row>
    <row r="1099" spans="1:10" customFormat="1" ht="15">
      <c r="A1099" s="114"/>
      <c r="B1099" s="114"/>
      <c r="C1099" s="114"/>
      <c r="D1099" s="114"/>
      <c r="H1099" s="115"/>
      <c r="I1099" s="115"/>
      <c r="J1099" s="115"/>
    </row>
    <row r="1100" spans="1:10" customFormat="1" ht="15">
      <c r="A1100" s="114"/>
      <c r="B1100" s="114"/>
      <c r="C1100" s="114"/>
      <c r="D1100" s="114"/>
      <c r="H1100" s="115"/>
      <c r="I1100" s="115"/>
      <c r="J1100" s="115"/>
    </row>
    <row r="1101" spans="1:10" customFormat="1" ht="15">
      <c r="A1101" s="114"/>
      <c r="B1101" s="114"/>
      <c r="C1101" s="114"/>
      <c r="D1101" s="114"/>
      <c r="H1101" s="115"/>
      <c r="I1101" s="115"/>
      <c r="J1101" s="115"/>
    </row>
    <row r="1102" spans="1:10" customFormat="1" ht="15">
      <c r="A1102" s="114"/>
      <c r="B1102" s="114"/>
      <c r="C1102" s="114"/>
      <c r="D1102" s="114"/>
      <c r="H1102" s="115"/>
      <c r="I1102" s="115"/>
      <c r="J1102" s="115"/>
    </row>
    <row r="1103" spans="1:10" customFormat="1" ht="15">
      <c r="A1103" s="114"/>
      <c r="B1103" s="114"/>
      <c r="C1103" s="114"/>
      <c r="D1103" s="114"/>
      <c r="H1103" s="115"/>
      <c r="I1103" s="115"/>
      <c r="J1103" s="115"/>
    </row>
    <row r="1104" spans="1:10" customFormat="1" ht="15">
      <c r="A1104" s="114"/>
      <c r="B1104" s="114"/>
      <c r="C1104" s="114"/>
      <c r="D1104" s="114"/>
      <c r="H1104" s="115"/>
      <c r="I1104" s="115"/>
      <c r="J1104" s="115"/>
    </row>
    <row r="1105" spans="1:10" customFormat="1" ht="15">
      <c r="A1105" s="114"/>
      <c r="B1105" s="114"/>
      <c r="C1105" s="114"/>
      <c r="D1105" s="114"/>
      <c r="H1105" s="115"/>
      <c r="I1105" s="115"/>
      <c r="J1105" s="115"/>
    </row>
    <row r="1106" spans="1:10" customFormat="1" ht="15">
      <c r="A1106" s="114"/>
      <c r="B1106" s="114"/>
      <c r="C1106" s="114"/>
      <c r="D1106" s="114"/>
      <c r="H1106" s="115"/>
      <c r="I1106" s="115"/>
      <c r="J1106" s="115"/>
    </row>
    <row r="1107" spans="1:10" customFormat="1" ht="15">
      <c r="A1107" s="114"/>
      <c r="B1107" s="114"/>
      <c r="C1107" s="114"/>
      <c r="D1107" s="114"/>
      <c r="H1107" s="115"/>
      <c r="I1107" s="115"/>
      <c r="J1107" s="115"/>
    </row>
    <row r="1108" spans="1:10" customFormat="1" ht="15">
      <c r="A1108" s="114"/>
      <c r="B1108" s="114"/>
      <c r="C1108" s="114"/>
      <c r="D1108" s="114"/>
      <c r="H1108" s="115"/>
      <c r="I1108" s="115"/>
      <c r="J1108" s="115"/>
    </row>
    <row r="1109" spans="1:10" customFormat="1" ht="15">
      <c r="A1109" s="114"/>
      <c r="B1109" s="114"/>
      <c r="C1109" s="114"/>
      <c r="D1109" s="114"/>
      <c r="H1109" s="115"/>
      <c r="I1109" s="115"/>
      <c r="J1109" s="115"/>
    </row>
    <row r="1110" spans="1:10" customFormat="1" ht="15">
      <c r="A1110" s="114"/>
      <c r="B1110" s="114"/>
      <c r="C1110" s="114"/>
      <c r="D1110" s="114"/>
      <c r="H1110" s="115"/>
      <c r="I1110" s="115"/>
      <c r="J1110" s="115"/>
    </row>
    <row r="1111" spans="1:10" customFormat="1" ht="15">
      <c r="A1111" s="114"/>
      <c r="B1111" s="114"/>
      <c r="C1111" s="114"/>
      <c r="D1111" s="114"/>
      <c r="H1111" s="115"/>
      <c r="I1111" s="115"/>
      <c r="J1111" s="115"/>
    </row>
    <row r="1112" spans="1:10" customFormat="1" ht="15">
      <c r="A1112" s="114"/>
      <c r="B1112" s="114"/>
      <c r="C1112" s="114"/>
      <c r="D1112" s="114"/>
      <c r="H1112" s="115"/>
      <c r="I1112" s="115"/>
      <c r="J1112" s="115"/>
    </row>
    <row r="1113" spans="1:10" customFormat="1" ht="15">
      <c r="A1113" s="114"/>
      <c r="B1113" s="114"/>
      <c r="C1113" s="114"/>
      <c r="D1113" s="114"/>
      <c r="H1113" s="115"/>
      <c r="I1113" s="115"/>
      <c r="J1113" s="115"/>
    </row>
    <row r="1114" spans="1:10" customFormat="1" ht="15">
      <c r="A1114" s="114"/>
      <c r="B1114" s="114"/>
      <c r="C1114" s="114"/>
      <c r="D1114" s="114"/>
      <c r="H1114" s="115"/>
      <c r="I1114" s="115"/>
      <c r="J1114" s="115"/>
    </row>
    <row r="1115" spans="1:10" customFormat="1" ht="15">
      <c r="A1115" s="114"/>
      <c r="B1115" s="114"/>
      <c r="C1115" s="114"/>
      <c r="D1115" s="114"/>
      <c r="H1115" s="115"/>
      <c r="I1115" s="115"/>
      <c r="J1115" s="115"/>
    </row>
    <row r="1116" spans="1:10" customFormat="1" ht="15">
      <c r="A1116" s="114"/>
      <c r="B1116" s="114"/>
      <c r="C1116" s="114"/>
      <c r="D1116" s="114"/>
      <c r="H1116" s="115"/>
      <c r="I1116" s="115"/>
      <c r="J1116" s="115"/>
    </row>
    <row r="1117" spans="1:10" customFormat="1" ht="15">
      <c r="A1117" s="114"/>
      <c r="B1117" s="114"/>
      <c r="C1117" s="114"/>
      <c r="D1117" s="114"/>
      <c r="H1117" s="115"/>
      <c r="I1117" s="115"/>
      <c r="J1117" s="115"/>
    </row>
    <row r="1118" spans="1:10" customFormat="1" ht="15">
      <c r="A1118" s="114"/>
      <c r="B1118" s="114"/>
      <c r="C1118" s="114"/>
      <c r="D1118" s="114"/>
      <c r="H1118" s="115"/>
      <c r="I1118" s="115"/>
      <c r="J1118" s="115"/>
    </row>
    <row r="1119" spans="1:10" customFormat="1" ht="15">
      <c r="A1119" s="114"/>
      <c r="B1119" s="114"/>
      <c r="C1119" s="114"/>
      <c r="D1119" s="114"/>
      <c r="H1119" s="115"/>
      <c r="I1119" s="115"/>
      <c r="J1119" s="115"/>
    </row>
    <row r="1120" spans="1:10" customFormat="1" ht="15">
      <c r="A1120" s="114"/>
      <c r="B1120" s="114"/>
      <c r="C1120" s="114"/>
      <c r="D1120" s="114"/>
      <c r="H1120" s="115"/>
      <c r="I1120" s="115"/>
      <c r="J1120" s="115"/>
    </row>
    <row r="1121" spans="1:10" customFormat="1" ht="15">
      <c r="A1121" s="114"/>
      <c r="B1121" s="114"/>
      <c r="C1121" s="114"/>
      <c r="D1121" s="114"/>
      <c r="H1121" s="115"/>
      <c r="I1121" s="115"/>
      <c r="J1121" s="115"/>
    </row>
    <row r="1122" spans="1:10" customFormat="1" ht="15">
      <c r="A1122" s="114"/>
      <c r="B1122" s="114"/>
      <c r="C1122" s="114"/>
      <c r="D1122" s="114"/>
      <c r="H1122" s="115"/>
      <c r="I1122" s="115"/>
      <c r="J1122" s="115"/>
    </row>
    <row r="1123" spans="1:10" customFormat="1" ht="15">
      <c r="A1123" s="114"/>
      <c r="B1123" s="114"/>
      <c r="C1123" s="114"/>
      <c r="D1123" s="114"/>
      <c r="H1123" s="115"/>
      <c r="I1123" s="115"/>
      <c r="J1123" s="115"/>
    </row>
    <row r="1124" spans="1:10" customFormat="1" ht="15">
      <c r="A1124" s="114"/>
      <c r="B1124" s="114"/>
      <c r="C1124" s="114"/>
      <c r="D1124" s="114"/>
      <c r="H1124" s="115"/>
      <c r="I1124" s="115"/>
      <c r="J1124" s="115"/>
    </row>
    <row r="1125" spans="1:10" customFormat="1" ht="15">
      <c r="A1125" s="114"/>
      <c r="B1125" s="114"/>
      <c r="C1125" s="114"/>
      <c r="D1125" s="114"/>
      <c r="H1125" s="115"/>
      <c r="I1125" s="115"/>
      <c r="J1125" s="115"/>
    </row>
    <row r="1126" spans="1:10" customFormat="1" ht="15">
      <c r="A1126" s="114"/>
      <c r="B1126" s="114"/>
      <c r="C1126" s="114"/>
      <c r="D1126" s="114"/>
      <c r="H1126" s="115"/>
      <c r="I1126" s="115"/>
      <c r="J1126" s="115"/>
    </row>
    <row r="1127" spans="1:10" customFormat="1" ht="15">
      <c r="A1127" s="114"/>
      <c r="B1127" s="114"/>
      <c r="C1127" s="114"/>
      <c r="D1127" s="114"/>
      <c r="H1127" s="115"/>
      <c r="I1127" s="115"/>
      <c r="J1127" s="115"/>
    </row>
    <row r="1128" spans="1:10" customFormat="1" ht="15">
      <c r="A1128" s="114"/>
      <c r="B1128" s="114"/>
      <c r="C1128" s="114"/>
      <c r="D1128" s="114"/>
      <c r="H1128" s="115"/>
      <c r="I1128" s="115"/>
      <c r="J1128" s="115"/>
    </row>
    <row r="1129" spans="1:10" customFormat="1" ht="15">
      <c r="A1129" s="114"/>
      <c r="B1129" s="114"/>
      <c r="C1129" s="114"/>
      <c r="D1129" s="114"/>
      <c r="H1129" s="115"/>
      <c r="I1129" s="115"/>
      <c r="J1129" s="115"/>
    </row>
    <row r="1130" spans="1:10" customFormat="1" ht="15">
      <c r="A1130" s="114"/>
      <c r="B1130" s="114"/>
      <c r="C1130" s="114"/>
      <c r="D1130" s="114"/>
      <c r="H1130" s="115"/>
      <c r="I1130" s="115"/>
      <c r="J1130" s="115"/>
    </row>
    <row r="1131" spans="1:10" customFormat="1" ht="15">
      <c r="A1131" s="114"/>
      <c r="B1131" s="114"/>
      <c r="C1131" s="114"/>
      <c r="D1131" s="114"/>
      <c r="H1131" s="115"/>
      <c r="I1131" s="115"/>
      <c r="J1131" s="115"/>
    </row>
    <row r="1132" spans="1:10" customFormat="1" ht="15">
      <c r="A1132" s="114"/>
      <c r="B1132" s="114"/>
      <c r="C1132" s="114"/>
      <c r="D1132" s="114"/>
      <c r="H1132" s="115"/>
      <c r="I1132" s="115"/>
      <c r="J1132" s="115"/>
    </row>
    <row r="1133" spans="1:10" customFormat="1" ht="15">
      <c r="A1133" s="114"/>
      <c r="B1133" s="114"/>
      <c r="C1133" s="114"/>
      <c r="D1133" s="114"/>
      <c r="H1133" s="115"/>
      <c r="I1133" s="115"/>
      <c r="J1133" s="115"/>
    </row>
    <row r="1134" spans="1:10" customFormat="1" ht="15">
      <c r="A1134" s="114"/>
      <c r="B1134" s="114"/>
      <c r="C1134" s="114"/>
      <c r="D1134" s="114"/>
      <c r="H1134" s="115"/>
      <c r="I1134" s="115"/>
      <c r="J1134" s="115"/>
    </row>
    <row r="1135" spans="1:10" customFormat="1" ht="15">
      <c r="A1135" s="114"/>
      <c r="B1135" s="114"/>
      <c r="C1135" s="114"/>
      <c r="D1135" s="114"/>
      <c r="H1135" s="115"/>
      <c r="I1135" s="115"/>
      <c r="J1135" s="115"/>
    </row>
    <row r="1136" spans="1:10" customFormat="1" ht="15">
      <c r="A1136" s="114"/>
      <c r="B1136" s="114"/>
      <c r="C1136" s="114"/>
      <c r="D1136" s="114"/>
      <c r="H1136" s="115"/>
      <c r="I1136" s="115"/>
      <c r="J1136" s="115"/>
    </row>
    <row r="1137" spans="1:10" customFormat="1" ht="15">
      <c r="A1137" s="114"/>
      <c r="B1137" s="114"/>
      <c r="C1137" s="114"/>
      <c r="D1137" s="114"/>
      <c r="H1137" s="115"/>
      <c r="I1137" s="115"/>
      <c r="J1137" s="115"/>
    </row>
    <row r="1138" spans="1:10" customFormat="1" ht="15">
      <c r="A1138" s="114"/>
      <c r="B1138" s="114"/>
      <c r="C1138" s="114"/>
      <c r="D1138" s="114"/>
      <c r="H1138" s="115"/>
      <c r="I1138" s="115"/>
      <c r="J1138" s="115"/>
    </row>
    <row r="1139" spans="1:10" customFormat="1" ht="15">
      <c r="A1139" s="114"/>
      <c r="B1139" s="114"/>
      <c r="C1139" s="114"/>
      <c r="D1139" s="114"/>
      <c r="H1139" s="115"/>
      <c r="I1139" s="115"/>
      <c r="J1139" s="115"/>
    </row>
    <row r="1140" spans="1:10" customFormat="1" ht="15">
      <c r="A1140" s="114"/>
      <c r="B1140" s="114"/>
      <c r="C1140" s="114"/>
      <c r="D1140" s="114"/>
      <c r="H1140" s="115"/>
      <c r="I1140" s="115"/>
      <c r="J1140" s="115"/>
    </row>
    <row r="1141" spans="1:10" customFormat="1" ht="15">
      <c r="A1141" s="114"/>
      <c r="B1141" s="114"/>
      <c r="C1141" s="114"/>
      <c r="D1141" s="114"/>
      <c r="H1141" s="115"/>
      <c r="I1141" s="115"/>
      <c r="J1141" s="115"/>
    </row>
    <row r="1142" spans="1:10" customFormat="1" ht="15">
      <c r="A1142" s="114"/>
      <c r="B1142" s="114"/>
      <c r="C1142" s="114"/>
      <c r="D1142" s="114"/>
      <c r="H1142" s="115"/>
      <c r="I1142" s="115"/>
      <c r="J1142" s="115"/>
    </row>
    <row r="1143" spans="1:10" customFormat="1" ht="15">
      <c r="A1143" s="114"/>
      <c r="B1143" s="114"/>
      <c r="C1143" s="114"/>
      <c r="D1143" s="114"/>
      <c r="H1143" s="115"/>
      <c r="I1143" s="115"/>
      <c r="J1143" s="115"/>
    </row>
    <row r="1144" spans="1:10" customFormat="1" ht="15">
      <c r="A1144" s="114"/>
      <c r="B1144" s="114"/>
      <c r="C1144" s="114"/>
      <c r="D1144" s="114"/>
      <c r="H1144" s="115"/>
      <c r="I1144" s="115"/>
      <c r="J1144" s="115"/>
    </row>
    <row r="1145" spans="1:10" customFormat="1" ht="15">
      <c r="A1145" s="114"/>
      <c r="B1145" s="114"/>
      <c r="C1145" s="114"/>
      <c r="D1145" s="114"/>
      <c r="H1145" s="115"/>
      <c r="I1145" s="115"/>
      <c r="J1145" s="115"/>
    </row>
    <row r="1146" spans="1:10" customFormat="1" ht="15">
      <c r="A1146" s="114"/>
      <c r="B1146" s="114"/>
      <c r="C1146" s="114"/>
      <c r="D1146" s="114"/>
      <c r="H1146" s="115"/>
      <c r="I1146" s="115"/>
      <c r="J1146" s="115"/>
    </row>
    <row r="1147" spans="1:10" customFormat="1" ht="15">
      <c r="A1147" s="114"/>
      <c r="B1147" s="114"/>
      <c r="C1147" s="114"/>
      <c r="D1147" s="114"/>
      <c r="H1147" s="115"/>
      <c r="I1147" s="115"/>
      <c r="J1147" s="115"/>
    </row>
    <row r="1148" spans="1:10" customFormat="1" ht="15">
      <c r="A1148" s="114"/>
      <c r="B1148" s="114"/>
      <c r="C1148" s="114"/>
      <c r="D1148" s="114"/>
      <c r="H1148" s="115"/>
      <c r="I1148" s="115"/>
      <c r="J1148" s="115"/>
    </row>
    <row r="1149" spans="1:10" customFormat="1" ht="15">
      <c r="A1149" s="114"/>
      <c r="B1149" s="114"/>
      <c r="C1149" s="114"/>
      <c r="D1149" s="114"/>
      <c r="H1149" s="115"/>
      <c r="I1149" s="115"/>
      <c r="J1149" s="115"/>
    </row>
    <row r="1150" spans="1:10" customFormat="1" ht="15">
      <c r="A1150" s="114"/>
      <c r="B1150" s="114"/>
      <c r="C1150" s="114"/>
      <c r="D1150" s="114"/>
      <c r="H1150" s="115"/>
      <c r="I1150" s="115"/>
      <c r="J1150" s="115"/>
    </row>
    <row r="1151" spans="1:10" customFormat="1" ht="15">
      <c r="A1151" s="114"/>
      <c r="B1151" s="114"/>
      <c r="C1151" s="114"/>
      <c r="D1151" s="114"/>
      <c r="H1151" s="115"/>
      <c r="I1151" s="115"/>
      <c r="J1151" s="115"/>
    </row>
    <row r="1152" spans="1:10" customFormat="1" ht="15">
      <c r="A1152" s="114"/>
      <c r="B1152" s="114"/>
      <c r="C1152" s="114"/>
      <c r="D1152" s="114"/>
      <c r="H1152" s="115"/>
      <c r="I1152" s="115"/>
      <c r="J1152" s="115"/>
    </row>
    <row r="1153" spans="1:10" customFormat="1" ht="15">
      <c r="A1153" s="114"/>
      <c r="B1153" s="114"/>
      <c r="C1153" s="114"/>
      <c r="D1153" s="114"/>
      <c r="H1153" s="115"/>
      <c r="I1153" s="115"/>
      <c r="J1153" s="115"/>
    </row>
    <row r="1154" spans="1:10" customFormat="1" ht="15">
      <c r="A1154" s="114"/>
      <c r="B1154" s="114"/>
      <c r="C1154" s="114"/>
      <c r="D1154" s="114"/>
      <c r="H1154" s="115"/>
      <c r="I1154" s="115"/>
      <c r="J1154" s="115"/>
    </row>
    <row r="1155" spans="1:10" customFormat="1" ht="15">
      <c r="A1155" s="114"/>
      <c r="B1155" s="114"/>
      <c r="C1155" s="114"/>
      <c r="D1155" s="114"/>
      <c r="H1155" s="115"/>
      <c r="I1155" s="115"/>
      <c r="J1155" s="115"/>
    </row>
    <row r="1156" spans="1:10" customFormat="1" ht="15">
      <c r="A1156" s="114"/>
      <c r="B1156" s="114"/>
      <c r="C1156" s="114"/>
      <c r="D1156" s="114"/>
      <c r="H1156" s="115"/>
      <c r="I1156" s="115"/>
      <c r="J1156" s="115"/>
    </row>
    <row r="1157" spans="1:10" customFormat="1" ht="15">
      <c r="A1157" s="114"/>
      <c r="B1157" s="114"/>
      <c r="C1157" s="114"/>
      <c r="D1157" s="114"/>
      <c r="H1157" s="115"/>
      <c r="I1157" s="115"/>
      <c r="J1157" s="115"/>
    </row>
    <row r="1158" spans="1:10" customFormat="1" ht="15">
      <c r="A1158" s="114"/>
      <c r="B1158" s="114"/>
      <c r="C1158" s="114"/>
      <c r="D1158" s="114"/>
      <c r="H1158" s="115"/>
      <c r="I1158" s="115"/>
      <c r="J1158" s="115"/>
    </row>
    <row r="1159" spans="1:10" customFormat="1" ht="15">
      <c r="A1159" s="114"/>
      <c r="B1159" s="114"/>
      <c r="C1159" s="114"/>
      <c r="D1159" s="114"/>
      <c r="H1159" s="115"/>
      <c r="I1159" s="115"/>
      <c r="J1159" s="115"/>
    </row>
    <row r="1160" spans="1:10" customFormat="1" ht="15">
      <c r="A1160" s="114"/>
      <c r="B1160" s="114"/>
      <c r="C1160" s="114"/>
      <c r="D1160" s="114"/>
      <c r="H1160" s="115"/>
      <c r="I1160" s="115"/>
      <c r="J1160" s="115"/>
    </row>
    <row r="1161" spans="1:10" customFormat="1" ht="15">
      <c r="A1161" s="114"/>
      <c r="B1161" s="114"/>
      <c r="C1161" s="114"/>
      <c r="D1161" s="114"/>
      <c r="H1161" s="115"/>
      <c r="I1161" s="115"/>
      <c r="J1161" s="115"/>
    </row>
    <row r="1162" spans="1:10" customFormat="1" ht="15">
      <c r="A1162" s="114"/>
      <c r="B1162" s="114"/>
      <c r="C1162" s="114"/>
      <c r="D1162" s="114"/>
      <c r="H1162" s="115"/>
      <c r="I1162" s="115"/>
      <c r="J1162" s="115"/>
    </row>
    <row r="1163" spans="1:10" customFormat="1" ht="15">
      <c r="A1163" s="114"/>
      <c r="B1163" s="114"/>
      <c r="C1163" s="114"/>
      <c r="D1163" s="114"/>
      <c r="H1163" s="115"/>
      <c r="I1163" s="115"/>
      <c r="J1163" s="115"/>
    </row>
    <row r="1164" spans="1:10" customFormat="1" ht="15">
      <c r="A1164" s="114"/>
      <c r="B1164" s="114"/>
      <c r="C1164" s="114"/>
      <c r="D1164" s="114"/>
      <c r="H1164" s="115"/>
      <c r="I1164" s="115"/>
      <c r="J1164" s="115"/>
    </row>
    <row r="1165" spans="1:10" customFormat="1" ht="15">
      <c r="A1165" s="114"/>
      <c r="B1165" s="114"/>
      <c r="C1165" s="114"/>
      <c r="D1165" s="114"/>
      <c r="H1165" s="115"/>
      <c r="I1165" s="115"/>
      <c r="J1165" s="115"/>
    </row>
    <row r="1166" spans="1:10" customFormat="1" ht="15">
      <c r="A1166" s="114"/>
      <c r="B1166" s="114"/>
      <c r="C1166" s="114"/>
      <c r="D1166" s="114"/>
      <c r="H1166" s="115"/>
      <c r="I1166" s="115"/>
      <c r="J1166" s="115"/>
    </row>
    <row r="1167" spans="1:10" customFormat="1" ht="15">
      <c r="A1167" s="114"/>
      <c r="B1167" s="114"/>
      <c r="C1167" s="114"/>
      <c r="D1167" s="114"/>
      <c r="H1167" s="115"/>
      <c r="I1167" s="115"/>
      <c r="J1167" s="115"/>
    </row>
    <row r="1168" spans="1:10" customFormat="1" ht="15">
      <c r="A1168" s="114"/>
      <c r="B1168" s="114"/>
      <c r="C1168" s="114"/>
      <c r="D1168" s="114"/>
      <c r="H1168" s="115"/>
      <c r="I1168" s="115"/>
      <c r="J1168" s="115"/>
    </row>
    <row r="1169" spans="1:10" customFormat="1" ht="15">
      <c r="A1169" s="114"/>
      <c r="B1169" s="114"/>
      <c r="C1169" s="114"/>
      <c r="D1169" s="114"/>
      <c r="H1169" s="115"/>
      <c r="I1169" s="115"/>
      <c r="J1169" s="115"/>
    </row>
    <row r="1170" spans="1:10" customFormat="1" ht="15">
      <c r="A1170" s="114"/>
      <c r="B1170" s="114"/>
      <c r="C1170" s="114"/>
      <c r="D1170" s="114"/>
      <c r="H1170" s="115"/>
      <c r="I1170" s="115"/>
      <c r="J1170" s="115"/>
    </row>
    <row r="1171" spans="1:10" customFormat="1" ht="15">
      <c r="A1171" s="114"/>
      <c r="B1171" s="114"/>
      <c r="C1171" s="114"/>
      <c r="D1171" s="114"/>
      <c r="H1171" s="115"/>
      <c r="I1171" s="115"/>
      <c r="J1171" s="115"/>
    </row>
    <row r="1172" spans="1:10" customFormat="1" ht="15">
      <c r="A1172" s="114"/>
      <c r="B1172" s="114"/>
      <c r="C1172" s="114"/>
      <c r="D1172" s="114"/>
      <c r="H1172" s="115"/>
      <c r="I1172" s="115"/>
      <c r="J1172" s="115"/>
    </row>
    <row r="1173" spans="1:10" customFormat="1" ht="15">
      <c r="A1173" s="114"/>
      <c r="B1173" s="114"/>
      <c r="C1173" s="114"/>
      <c r="D1173" s="114"/>
      <c r="H1173" s="115"/>
      <c r="I1173" s="115"/>
      <c r="J1173" s="115"/>
    </row>
    <row r="1174" spans="1:10" customFormat="1" ht="15">
      <c r="A1174" s="114"/>
      <c r="B1174" s="114"/>
      <c r="C1174" s="114"/>
      <c r="D1174" s="114"/>
      <c r="H1174" s="115"/>
      <c r="I1174" s="115"/>
      <c r="J1174" s="115"/>
    </row>
    <row r="1175" spans="1:10" customFormat="1" ht="15">
      <c r="A1175" s="114"/>
      <c r="B1175" s="114"/>
      <c r="C1175" s="114"/>
      <c r="D1175" s="114"/>
      <c r="H1175" s="115"/>
      <c r="I1175" s="115"/>
      <c r="J1175" s="115"/>
    </row>
    <row r="1176" spans="1:10" customFormat="1" ht="15">
      <c r="A1176" s="114"/>
      <c r="B1176" s="114"/>
      <c r="C1176" s="114"/>
      <c r="D1176" s="114"/>
      <c r="H1176" s="115"/>
      <c r="I1176" s="115"/>
      <c r="J1176" s="115"/>
    </row>
    <row r="1177" spans="1:10" customFormat="1" ht="15">
      <c r="A1177" s="114"/>
      <c r="B1177" s="114"/>
      <c r="C1177" s="114"/>
      <c r="D1177" s="114"/>
      <c r="H1177" s="115"/>
      <c r="I1177" s="115"/>
      <c r="J1177" s="115"/>
    </row>
    <row r="1178" spans="1:10" customFormat="1" ht="15">
      <c r="A1178" s="114"/>
      <c r="B1178" s="114"/>
      <c r="C1178" s="114"/>
      <c r="D1178" s="114"/>
      <c r="H1178" s="115"/>
      <c r="I1178" s="115"/>
      <c r="J1178" s="115"/>
    </row>
    <row r="1179" spans="1:10" customFormat="1" ht="15">
      <c r="A1179" s="114"/>
      <c r="B1179" s="114"/>
      <c r="C1179" s="114"/>
      <c r="D1179" s="114"/>
      <c r="H1179" s="115"/>
      <c r="I1179" s="115"/>
      <c r="J1179" s="115"/>
    </row>
    <row r="1180" spans="1:10" customFormat="1" ht="15">
      <c r="A1180" s="114"/>
      <c r="B1180" s="114"/>
      <c r="C1180" s="114"/>
      <c r="D1180" s="114"/>
      <c r="H1180" s="115"/>
      <c r="I1180" s="115"/>
      <c r="J1180" s="115"/>
    </row>
    <row r="1181" spans="1:10" customFormat="1" ht="15">
      <c r="A1181" s="114"/>
      <c r="B1181" s="114"/>
      <c r="C1181" s="114"/>
      <c r="D1181" s="114"/>
      <c r="H1181" s="115"/>
      <c r="I1181" s="115"/>
      <c r="J1181" s="115"/>
    </row>
    <row r="1182" spans="1:10" customFormat="1" ht="15">
      <c r="A1182" s="114"/>
      <c r="B1182" s="114"/>
      <c r="C1182" s="114"/>
      <c r="D1182" s="114"/>
      <c r="H1182" s="115"/>
      <c r="I1182" s="115"/>
      <c r="J1182" s="115"/>
    </row>
    <row r="1183" spans="1:10" customFormat="1" ht="15">
      <c r="A1183" s="114"/>
      <c r="B1183" s="114"/>
      <c r="C1183" s="114"/>
      <c r="D1183" s="114"/>
      <c r="H1183" s="115"/>
      <c r="I1183" s="115"/>
      <c r="J1183" s="115"/>
    </row>
    <row r="1184" spans="1:10" customFormat="1" ht="15">
      <c r="A1184" s="114"/>
      <c r="B1184" s="114"/>
      <c r="C1184" s="114"/>
      <c r="D1184" s="114"/>
      <c r="H1184" s="115"/>
      <c r="I1184" s="115"/>
      <c r="J1184" s="115"/>
    </row>
    <row r="1185" spans="1:10" customFormat="1" ht="15">
      <c r="A1185" s="114"/>
      <c r="B1185" s="114"/>
      <c r="C1185" s="114"/>
      <c r="D1185" s="114"/>
      <c r="H1185" s="115"/>
      <c r="I1185" s="115"/>
      <c r="J1185" s="115"/>
    </row>
    <row r="1186" spans="1:10" customFormat="1" ht="15">
      <c r="A1186" s="114"/>
      <c r="B1186" s="114"/>
      <c r="C1186" s="114"/>
      <c r="D1186" s="114"/>
      <c r="H1186" s="115"/>
      <c r="I1186" s="115"/>
      <c r="J1186" s="115"/>
    </row>
    <row r="1187" spans="1:10" customFormat="1" ht="15">
      <c r="A1187" s="114"/>
      <c r="B1187" s="114"/>
      <c r="C1187" s="114"/>
      <c r="D1187" s="114"/>
      <c r="H1187" s="115"/>
      <c r="I1187" s="115"/>
      <c r="J1187" s="115"/>
    </row>
    <row r="1188" spans="1:10" customFormat="1" ht="15">
      <c r="A1188" s="114"/>
      <c r="B1188" s="114"/>
      <c r="C1188" s="114"/>
      <c r="D1188" s="114"/>
      <c r="H1188" s="115"/>
      <c r="I1188" s="115"/>
      <c r="J1188" s="115"/>
    </row>
    <row r="1189" spans="1:10" customFormat="1" ht="15">
      <c r="A1189" s="114"/>
      <c r="B1189" s="114"/>
      <c r="C1189" s="114"/>
      <c r="D1189" s="114"/>
      <c r="H1189" s="115"/>
      <c r="I1189" s="115"/>
      <c r="J1189" s="115"/>
    </row>
    <row r="1190" spans="1:10" customFormat="1" ht="15">
      <c r="A1190" s="114"/>
      <c r="B1190" s="114"/>
      <c r="C1190" s="114"/>
      <c r="D1190" s="114"/>
      <c r="H1190" s="115"/>
      <c r="I1190" s="115"/>
      <c r="J1190" s="115"/>
    </row>
    <row r="1191" spans="1:10" customFormat="1" ht="15">
      <c r="A1191" s="114"/>
      <c r="B1191" s="114"/>
      <c r="C1191" s="114"/>
      <c r="D1191" s="114"/>
      <c r="H1191" s="115"/>
      <c r="I1191" s="115"/>
      <c r="J1191" s="115"/>
    </row>
    <row r="1192" spans="1:10" customFormat="1" ht="15">
      <c r="A1192" s="114"/>
      <c r="B1192" s="114"/>
      <c r="C1192" s="114"/>
      <c r="D1192" s="114"/>
      <c r="H1192" s="115"/>
      <c r="I1192" s="115"/>
      <c r="J1192" s="115"/>
    </row>
    <row r="1193" spans="1:10" customFormat="1" ht="15">
      <c r="A1193" s="114"/>
      <c r="B1193" s="114"/>
      <c r="C1193" s="114"/>
      <c r="D1193" s="114"/>
      <c r="H1193" s="115"/>
      <c r="I1193" s="115"/>
      <c r="J1193" s="115"/>
    </row>
    <row r="1194" spans="1:10" customFormat="1" ht="15">
      <c r="A1194" s="114"/>
      <c r="B1194" s="114"/>
      <c r="C1194" s="114"/>
      <c r="D1194" s="114"/>
      <c r="H1194" s="115"/>
      <c r="I1194" s="115"/>
      <c r="J1194" s="115"/>
    </row>
    <row r="1195" spans="1:10" customFormat="1" ht="15">
      <c r="A1195" s="114"/>
      <c r="B1195" s="114"/>
      <c r="C1195" s="114"/>
      <c r="D1195" s="114"/>
      <c r="H1195" s="115"/>
      <c r="I1195" s="115"/>
      <c r="J1195" s="115"/>
    </row>
    <row r="1196" spans="1:10" customFormat="1" ht="15">
      <c r="A1196" s="114"/>
      <c r="B1196" s="114"/>
      <c r="C1196" s="114"/>
      <c r="D1196" s="114"/>
      <c r="H1196" s="115"/>
      <c r="I1196" s="115"/>
      <c r="J1196" s="115"/>
    </row>
    <row r="1197" spans="1:10" customFormat="1" ht="15">
      <c r="A1197" s="114"/>
      <c r="B1197" s="114"/>
      <c r="C1197" s="114"/>
      <c r="D1197" s="114"/>
      <c r="H1197" s="115"/>
      <c r="I1197" s="115"/>
      <c r="J1197" s="115"/>
    </row>
    <row r="1198" spans="1:10" customFormat="1" ht="15">
      <c r="A1198" s="114"/>
      <c r="B1198" s="114"/>
      <c r="C1198" s="114"/>
      <c r="D1198" s="114"/>
      <c r="H1198" s="115"/>
      <c r="I1198" s="115"/>
      <c r="J1198" s="115"/>
    </row>
    <row r="1199" spans="1:10" customFormat="1" ht="15">
      <c r="A1199" s="114"/>
      <c r="B1199" s="114"/>
      <c r="C1199" s="114"/>
      <c r="D1199" s="114"/>
      <c r="H1199" s="115"/>
      <c r="I1199" s="115"/>
      <c r="J1199" s="115"/>
    </row>
    <row r="1200" spans="1:10" customFormat="1" ht="15">
      <c r="A1200" s="114"/>
      <c r="B1200" s="114"/>
      <c r="C1200" s="114"/>
      <c r="D1200" s="114"/>
      <c r="H1200" s="115"/>
      <c r="I1200" s="115"/>
      <c r="J1200" s="115"/>
    </row>
    <row r="1201" spans="1:10" customFormat="1" ht="15">
      <c r="A1201" s="114"/>
      <c r="B1201" s="114"/>
      <c r="C1201" s="114"/>
      <c r="D1201" s="114"/>
      <c r="H1201" s="115"/>
      <c r="I1201" s="115"/>
      <c r="J1201" s="115"/>
    </row>
    <row r="1202" spans="1:10" customFormat="1" ht="15">
      <c r="A1202" s="114"/>
      <c r="B1202" s="114"/>
      <c r="C1202" s="114"/>
      <c r="D1202" s="114"/>
      <c r="H1202" s="115"/>
      <c r="I1202" s="115"/>
      <c r="J1202" s="115"/>
    </row>
    <row r="1203" spans="1:10" customFormat="1" ht="15">
      <c r="A1203" s="114"/>
      <c r="B1203" s="114"/>
      <c r="C1203" s="114"/>
      <c r="D1203" s="114"/>
      <c r="H1203" s="115"/>
      <c r="I1203" s="115"/>
      <c r="J1203" s="115"/>
    </row>
    <row r="1204" spans="1:10" customFormat="1" ht="15">
      <c r="A1204" s="114"/>
      <c r="B1204" s="114"/>
      <c r="C1204" s="114"/>
      <c r="D1204" s="114"/>
      <c r="H1204" s="115"/>
      <c r="I1204" s="115"/>
      <c r="J1204" s="115"/>
    </row>
    <row r="1205" spans="1:10" customFormat="1" ht="15">
      <c r="A1205" s="114"/>
      <c r="B1205" s="114"/>
      <c r="C1205" s="114"/>
      <c r="D1205" s="114"/>
      <c r="H1205" s="115"/>
      <c r="I1205" s="115"/>
      <c r="J1205" s="115"/>
    </row>
    <row r="1206" spans="1:10" customFormat="1" ht="15">
      <c r="A1206" s="114"/>
      <c r="B1206" s="114"/>
      <c r="C1206" s="114"/>
      <c r="D1206" s="114"/>
      <c r="H1206" s="115"/>
      <c r="I1206" s="115"/>
      <c r="J1206" s="115"/>
    </row>
    <row r="1207" spans="1:10" customFormat="1" ht="15">
      <c r="A1207" s="114"/>
      <c r="B1207" s="114"/>
      <c r="C1207" s="114"/>
      <c r="D1207" s="114"/>
      <c r="H1207" s="115"/>
      <c r="I1207" s="115"/>
      <c r="J1207" s="115"/>
    </row>
    <row r="1208" spans="1:10" customFormat="1" ht="15">
      <c r="A1208" s="114"/>
      <c r="B1208" s="114"/>
      <c r="C1208" s="114"/>
      <c r="D1208" s="114"/>
      <c r="H1208" s="115"/>
      <c r="I1208" s="115"/>
      <c r="J1208" s="115"/>
    </row>
    <row r="1209" spans="1:10" customFormat="1" ht="15">
      <c r="A1209" s="114"/>
      <c r="B1209" s="114"/>
      <c r="C1209" s="114"/>
      <c r="D1209" s="114"/>
      <c r="H1209" s="115"/>
      <c r="I1209" s="115"/>
      <c r="J1209" s="115"/>
    </row>
    <row r="1210" spans="1:10" customFormat="1" ht="15">
      <c r="A1210" s="114"/>
      <c r="B1210" s="114"/>
      <c r="C1210" s="114"/>
      <c r="D1210" s="114"/>
      <c r="H1210" s="115"/>
      <c r="I1210" s="115"/>
      <c r="J1210" s="115"/>
    </row>
    <row r="1211" spans="1:10" customFormat="1" ht="15">
      <c r="A1211" s="114"/>
      <c r="B1211" s="114"/>
      <c r="C1211" s="114"/>
      <c r="D1211" s="114"/>
      <c r="H1211" s="115"/>
      <c r="I1211" s="115"/>
      <c r="J1211" s="115"/>
    </row>
    <row r="1212" spans="1:10" customFormat="1" ht="15">
      <c r="A1212" s="114"/>
      <c r="B1212" s="114"/>
      <c r="C1212" s="114"/>
      <c r="D1212" s="114"/>
      <c r="H1212" s="115"/>
      <c r="I1212" s="115"/>
      <c r="J1212" s="115"/>
    </row>
    <row r="1213" spans="1:10" customFormat="1" ht="15">
      <c r="A1213" s="114"/>
      <c r="B1213" s="114"/>
      <c r="C1213" s="114"/>
      <c r="D1213" s="114"/>
      <c r="H1213" s="115"/>
      <c r="I1213" s="115"/>
      <c r="J1213" s="115"/>
    </row>
    <row r="1214" spans="1:10" customFormat="1" ht="15">
      <c r="A1214" s="114"/>
      <c r="B1214" s="114"/>
      <c r="C1214" s="114"/>
      <c r="D1214" s="114"/>
      <c r="H1214" s="115"/>
      <c r="I1214" s="115"/>
      <c r="J1214" s="115"/>
    </row>
    <row r="1215" spans="1:10" customFormat="1" ht="15">
      <c r="A1215" s="114"/>
      <c r="B1215" s="114"/>
      <c r="C1215" s="114"/>
      <c r="D1215" s="114"/>
      <c r="H1215" s="115"/>
      <c r="I1215" s="115"/>
      <c r="J1215" s="115"/>
    </row>
    <row r="1216" spans="1:10" customFormat="1" ht="15">
      <c r="A1216" s="114"/>
      <c r="B1216" s="114"/>
      <c r="C1216" s="114"/>
      <c r="D1216" s="114"/>
      <c r="H1216" s="115"/>
      <c r="I1216" s="115"/>
      <c r="J1216" s="115"/>
    </row>
    <row r="1217" spans="1:10" customFormat="1" ht="15">
      <c r="A1217" s="114"/>
      <c r="B1217" s="114"/>
      <c r="C1217" s="114"/>
      <c r="D1217" s="114"/>
      <c r="H1217" s="115"/>
      <c r="I1217" s="115"/>
      <c r="J1217" s="115"/>
    </row>
    <row r="1218" spans="1:10" customFormat="1" ht="15">
      <c r="A1218" s="114"/>
      <c r="B1218" s="114"/>
      <c r="C1218" s="114"/>
      <c r="D1218" s="114"/>
      <c r="H1218" s="115"/>
      <c r="I1218" s="115"/>
      <c r="J1218" s="115"/>
    </row>
    <row r="1219" spans="1:10" customFormat="1" ht="15">
      <c r="A1219" s="114"/>
      <c r="B1219" s="114"/>
      <c r="C1219" s="114"/>
      <c r="D1219" s="114"/>
      <c r="H1219" s="115"/>
      <c r="I1219" s="115"/>
      <c r="J1219" s="115"/>
    </row>
    <row r="1220" spans="1:10" customFormat="1" ht="15">
      <c r="A1220" s="114"/>
      <c r="B1220" s="114"/>
      <c r="C1220" s="114"/>
      <c r="D1220" s="114"/>
      <c r="H1220" s="115"/>
      <c r="I1220" s="115"/>
      <c r="J1220" s="115"/>
    </row>
    <row r="1221" spans="1:10" customFormat="1" ht="15">
      <c r="A1221" s="114"/>
      <c r="B1221" s="114"/>
      <c r="C1221" s="114"/>
      <c r="D1221" s="114"/>
      <c r="H1221" s="115"/>
      <c r="I1221" s="115"/>
      <c r="J1221" s="115"/>
    </row>
    <row r="1222" spans="1:10" customFormat="1" ht="15">
      <c r="A1222" s="114"/>
      <c r="B1222" s="114"/>
      <c r="C1222" s="114"/>
      <c r="D1222" s="114"/>
      <c r="H1222" s="115"/>
      <c r="I1222" s="115"/>
      <c r="J1222" s="115"/>
    </row>
    <row r="1223" spans="1:10" customFormat="1" ht="15">
      <c r="A1223" s="114"/>
      <c r="B1223" s="114"/>
      <c r="C1223" s="114"/>
      <c r="D1223" s="114"/>
      <c r="H1223" s="115"/>
      <c r="I1223" s="115"/>
      <c r="J1223" s="115"/>
    </row>
    <row r="1224" spans="1:10" customFormat="1" ht="15">
      <c r="A1224" s="114"/>
      <c r="B1224" s="114"/>
      <c r="C1224" s="114"/>
      <c r="D1224" s="114"/>
      <c r="H1224" s="115"/>
      <c r="I1224" s="115"/>
      <c r="J1224" s="115"/>
    </row>
    <row r="1225" spans="1:10" customFormat="1" ht="15">
      <c r="A1225" s="114"/>
      <c r="B1225" s="114"/>
      <c r="C1225" s="114"/>
      <c r="D1225" s="114"/>
      <c r="H1225" s="115"/>
      <c r="I1225" s="115"/>
      <c r="J1225" s="115"/>
    </row>
    <row r="1226" spans="1:10" customFormat="1" ht="15">
      <c r="A1226" s="114"/>
      <c r="B1226" s="114"/>
      <c r="C1226" s="114"/>
      <c r="D1226" s="114"/>
      <c r="H1226" s="115"/>
      <c r="I1226" s="115"/>
      <c r="J1226" s="115"/>
    </row>
    <row r="1227" spans="1:10" customFormat="1" ht="15">
      <c r="A1227" s="114"/>
      <c r="B1227" s="114"/>
      <c r="C1227" s="114"/>
      <c r="D1227" s="114"/>
      <c r="H1227" s="115"/>
      <c r="I1227" s="115"/>
      <c r="J1227" s="115"/>
    </row>
    <row r="1228" spans="1:10" customFormat="1" ht="15">
      <c r="A1228" s="114"/>
      <c r="B1228" s="114"/>
      <c r="C1228" s="114"/>
      <c r="D1228" s="114"/>
      <c r="H1228" s="115"/>
      <c r="I1228" s="115"/>
      <c r="J1228" s="115"/>
    </row>
    <row r="1229" spans="1:10" customFormat="1" ht="15">
      <c r="A1229" s="114"/>
      <c r="B1229" s="114"/>
      <c r="C1229" s="114"/>
      <c r="D1229" s="114"/>
      <c r="H1229" s="115"/>
      <c r="I1229" s="115"/>
      <c r="J1229" s="115"/>
    </row>
    <row r="1230" spans="1:10" customFormat="1" ht="15">
      <c r="A1230" s="114"/>
      <c r="B1230" s="114"/>
      <c r="C1230" s="114"/>
      <c r="D1230" s="114"/>
      <c r="H1230" s="115"/>
      <c r="I1230" s="115"/>
      <c r="J1230" s="115"/>
    </row>
    <row r="1231" spans="1:10" customFormat="1" ht="15">
      <c r="A1231" s="114"/>
      <c r="B1231" s="114"/>
      <c r="C1231" s="114"/>
      <c r="D1231" s="114"/>
      <c r="H1231" s="115"/>
      <c r="I1231" s="115"/>
      <c r="J1231" s="115"/>
    </row>
    <row r="1232" spans="1:10" customFormat="1" ht="15">
      <c r="A1232" s="114"/>
      <c r="B1232" s="114"/>
      <c r="C1232" s="114"/>
      <c r="D1232" s="114"/>
      <c r="H1232" s="115"/>
      <c r="I1232" s="115"/>
      <c r="J1232" s="115"/>
    </row>
    <row r="1233" spans="1:10" customFormat="1" ht="15">
      <c r="A1233" s="114"/>
      <c r="B1233" s="114"/>
      <c r="C1233" s="114"/>
      <c r="D1233" s="114"/>
      <c r="H1233" s="115"/>
      <c r="I1233" s="115"/>
      <c r="J1233" s="115"/>
    </row>
    <row r="1234" spans="1:10" customFormat="1" ht="15">
      <c r="A1234" s="114"/>
      <c r="B1234" s="114"/>
      <c r="C1234" s="114"/>
      <c r="D1234" s="114"/>
      <c r="H1234" s="115"/>
      <c r="I1234" s="115"/>
      <c r="J1234" s="115"/>
    </row>
    <row r="1235" spans="1:10" customFormat="1" ht="15">
      <c r="A1235" s="114"/>
      <c r="B1235" s="114"/>
      <c r="C1235" s="114"/>
      <c r="D1235" s="114"/>
      <c r="H1235" s="115"/>
      <c r="I1235" s="115"/>
      <c r="J1235" s="115"/>
    </row>
    <row r="1236" spans="1:10" customFormat="1" ht="15">
      <c r="A1236" s="114"/>
      <c r="B1236" s="114"/>
      <c r="C1236" s="114"/>
      <c r="D1236" s="114"/>
      <c r="H1236" s="115"/>
      <c r="I1236" s="115"/>
      <c r="J1236" s="115"/>
    </row>
    <row r="1237" spans="1:10" customFormat="1" ht="15">
      <c r="A1237" s="114"/>
      <c r="B1237" s="114"/>
      <c r="C1237" s="114"/>
      <c r="D1237" s="114"/>
      <c r="H1237" s="115"/>
      <c r="I1237" s="115"/>
      <c r="J1237" s="115"/>
    </row>
    <row r="1238" spans="1:10" customFormat="1" ht="15">
      <c r="A1238" s="114"/>
      <c r="B1238" s="114"/>
      <c r="C1238" s="114"/>
      <c r="D1238" s="114"/>
      <c r="H1238" s="115"/>
      <c r="I1238" s="115"/>
      <c r="J1238" s="115"/>
    </row>
    <row r="1239" spans="1:10" customFormat="1" ht="15">
      <c r="A1239" s="114"/>
      <c r="B1239" s="114"/>
      <c r="C1239" s="114"/>
      <c r="D1239" s="114"/>
      <c r="H1239" s="115"/>
      <c r="I1239" s="115"/>
      <c r="J1239" s="115"/>
    </row>
    <row r="1240" spans="1:10" customFormat="1" ht="15">
      <c r="A1240" s="114"/>
      <c r="B1240" s="114"/>
      <c r="C1240" s="114"/>
      <c r="D1240" s="114"/>
      <c r="H1240" s="115"/>
      <c r="I1240" s="115"/>
      <c r="J1240" s="115"/>
    </row>
    <row r="1241" spans="1:10" customFormat="1" ht="15">
      <c r="A1241" s="114"/>
      <c r="B1241" s="114"/>
      <c r="C1241" s="114"/>
      <c r="D1241" s="114"/>
      <c r="H1241" s="115"/>
      <c r="I1241" s="115"/>
      <c r="J1241" s="115"/>
    </row>
    <row r="1242" spans="1:10" customFormat="1" ht="15">
      <c r="A1242" s="114"/>
      <c r="B1242" s="114"/>
      <c r="C1242" s="114"/>
      <c r="D1242" s="114"/>
      <c r="H1242" s="115"/>
      <c r="I1242" s="115"/>
      <c r="J1242" s="115"/>
    </row>
    <row r="1243" spans="1:10" customFormat="1" ht="15">
      <c r="A1243" s="114"/>
      <c r="B1243" s="114"/>
      <c r="C1243" s="114"/>
      <c r="D1243" s="114"/>
      <c r="H1243" s="115"/>
      <c r="I1243" s="115"/>
      <c r="J1243" s="115"/>
    </row>
    <row r="1244" spans="1:10" customFormat="1" ht="15">
      <c r="A1244" s="114"/>
      <c r="B1244" s="114"/>
      <c r="C1244" s="114"/>
      <c r="D1244" s="114"/>
      <c r="H1244" s="115"/>
      <c r="I1244" s="115"/>
      <c r="J1244" s="115"/>
    </row>
    <row r="1245" spans="1:10" customFormat="1" ht="15">
      <c r="A1245" s="114"/>
      <c r="B1245" s="114"/>
      <c r="C1245" s="114"/>
      <c r="D1245" s="114"/>
      <c r="H1245" s="115"/>
      <c r="I1245" s="115"/>
      <c r="J1245" s="115"/>
    </row>
    <row r="1246" spans="1:10" customFormat="1" ht="15">
      <c r="A1246" s="114"/>
      <c r="B1246" s="114"/>
      <c r="C1246" s="114"/>
      <c r="D1246" s="114"/>
      <c r="H1246" s="115"/>
      <c r="I1246" s="115"/>
      <c r="J1246" s="115"/>
    </row>
    <row r="1247" spans="1:10" customFormat="1" ht="15">
      <c r="A1247" s="114"/>
      <c r="B1247" s="114"/>
      <c r="C1247" s="114"/>
      <c r="D1247" s="114"/>
      <c r="H1247" s="115"/>
      <c r="I1247" s="115"/>
      <c r="J1247" s="115"/>
    </row>
    <row r="1248" spans="1:10" customFormat="1" ht="15">
      <c r="A1248" s="114"/>
      <c r="B1248" s="114"/>
      <c r="C1248" s="114"/>
      <c r="D1248" s="114"/>
      <c r="H1248" s="115"/>
      <c r="I1248" s="115"/>
      <c r="J1248" s="115"/>
    </row>
    <row r="1249" spans="1:10" customFormat="1" ht="15">
      <c r="A1249" s="114"/>
      <c r="B1249" s="114"/>
      <c r="C1249" s="114"/>
      <c r="D1249" s="114"/>
      <c r="H1249" s="115"/>
      <c r="I1249" s="115"/>
      <c r="J1249" s="115"/>
    </row>
    <row r="1250" spans="1:10" customFormat="1" ht="15">
      <c r="A1250" s="114"/>
      <c r="B1250" s="114"/>
      <c r="C1250" s="114"/>
      <c r="D1250" s="114"/>
      <c r="H1250" s="115"/>
      <c r="I1250" s="115"/>
      <c r="J1250" s="115"/>
    </row>
    <row r="1251" spans="1:10" customFormat="1" ht="15">
      <c r="A1251" s="114"/>
      <c r="B1251" s="114"/>
      <c r="C1251" s="114"/>
      <c r="D1251" s="114"/>
      <c r="H1251" s="115"/>
      <c r="I1251" s="115"/>
      <c r="J1251" s="115"/>
    </row>
    <row r="1252" spans="1:10" customFormat="1" ht="15">
      <c r="A1252" s="114"/>
      <c r="B1252" s="114"/>
      <c r="C1252" s="114"/>
      <c r="D1252" s="114"/>
      <c r="H1252" s="115"/>
      <c r="I1252" s="115"/>
      <c r="J1252" s="115"/>
    </row>
    <row r="1253" spans="1:10" customFormat="1" ht="15">
      <c r="A1253" s="114"/>
      <c r="B1253" s="114"/>
      <c r="C1253" s="114"/>
      <c r="D1253" s="114"/>
      <c r="H1253" s="115"/>
      <c r="I1253" s="115"/>
      <c r="J1253" s="115"/>
    </row>
    <row r="1254" spans="1:10" customFormat="1" ht="15">
      <c r="A1254" s="114"/>
      <c r="B1254" s="114"/>
      <c r="C1254" s="114"/>
      <c r="D1254" s="114"/>
      <c r="H1254" s="115"/>
      <c r="I1254" s="115"/>
      <c r="J1254" s="115"/>
    </row>
    <row r="1255" spans="1:10" customFormat="1" ht="15">
      <c r="A1255" s="114"/>
      <c r="B1255" s="114"/>
      <c r="C1255" s="114"/>
      <c r="D1255" s="114"/>
      <c r="H1255" s="115"/>
      <c r="I1255" s="115"/>
      <c r="J1255" s="115"/>
    </row>
    <row r="1256" spans="1:10" customFormat="1" ht="15">
      <c r="A1256" s="114"/>
      <c r="B1256" s="114"/>
      <c r="C1256" s="114"/>
      <c r="D1256" s="114"/>
      <c r="H1256" s="115"/>
      <c r="I1256" s="115"/>
      <c r="J1256" s="115"/>
    </row>
    <row r="1257" spans="1:10" customFormat="1" ht="15">
      <c r="A1257" s="114"/>
      <c r="B1257" s="114"/>
      <c r="C1257" s="114"/>
      <c r="D1257" s="114"/>
      <c r="H1257" s="115"/>
      <c r="I1257" s="115"/>
      <c r="J1257" s="115"/>
    </row>
    <row r="1258" spans="1:10" customFormat="1" ht="15">
      <c r="A1258" s="114"/>
      <c r="B1258" s="114"/>
      <c r="C1258" s="114"/>
      <c r="D1258" s="114"/>
      <c r="H1258" s="115"/>
      <c r="I1258" s="115"/>
      <c r="J1258" s="115"/>
    </row>
    <row r="1259" spans="1:10" customFormat="1" ht="15">
      <c r="A1259" s="114"/>
      <c r="B1259" s="114"/>
      <c r="C1259" s="114"/>
      <c r="D1259" s="114"/>
      <c r="H1259" s="115"/>
      <c r="I1259" s="115"/>
      <c r="J1259" s="115"/>
    </row>
    <row r="1260" spans="1:10" customFormat="1" ht="15">
      <c r="A1260" s="114"/>
      <c r="B1260" s="114"/>
      <c r="C1260" s="114"/>
      <c r="D1260" s="114"/>
      <c r="H1260" s="115"/>
      <c r="I1260" s="115"/>
      <c r="J1260" s="115"/>
    </row>
    <row r="1261" spans="1:10" customFormat="1" ht="15">
      <c r="A1261" s="114"/>
      <c r="B1261" s="114"/>
      <c r="C1261" s="114"/>
      <c r="D1261" s="114"/>
      <c r="H1261" s="115"/>
      <c r="I1261" s="115"/>
      <c r="J1261" s="115"/>
    </row>
    <row r="1262" spans="1:10" customFormat="1" ht="15">
      <c r="A1262" s="114"/>
      <c r="B1262" s="114"/>
      <c r="C1262" s="114"/>
      <c r="D1262" s="114"/>
      <c r="H1262" s="115"/>
      <c r="I1262" s="115"/>
      <c r="J1262" s="115"/>
    </row>
    <row r="1263" spans="1:10" customFormat="1" ht="15">
      <c r="A1263" s="114"/>
      <c r="B1263" s="114"/>
      <c r="C1263" s="114"/>
      <c r="D1263" s="114"/>
      <c r="H1263" s="115"/>
      <c r="I1263" s="115"/>
      <c r="J1263" s="115"/>
    </row>
    <row r="1264" spans="1:10" customFormat="1" ht="15">
      <c r="A1264" s="114"/>
      <c r="B1264" s="114"/>
      <c r="C1264" s="114"/>
      <c r="D1264" s="114"/>
      <c r="H1264" s="115"/>
      <c r="I1264" s="115"/>
      <c r="J1264" s="115"/>
    </row>
    <row r="1265" spans="1:10" customFormat="1" ht="15">
      <c r="A1265" s="114"/>
      <c r="B1265" s="114"/>
      <c r="C1265" s="114"/>
      <c r="D1265" s="114"/>
      <c r="H1265" s="115"/>
      <c r="I1265" s="115"/>
      <c r="J1265" s="115"/>
    </row>
    <row r="1266" spans="1:10" customFormat="1" ht="15">
      <c r="A1266" s="114"/>
      <c r="B1266" s="114"/>
      <c r="C1266" s="114"/>
      <c r="D1266" s="114"/>
      <c r="H1266" s="115"/>
      <c r="I1266" s="115"/>
      <c r="J1266" s="115"/>
    </row>
    <row r="1267" spans="1:10" customFormat="1" ht="15">
      <c r="A1267" s="114"/>
      <c r="B1267" s="114"/>
      <c r="C1267" s="114"/>
      <c r="D1267" s="114"/>
      <c r="H1267" s="115"/>
      <c r="I1267" s="115"/>
      <c r="J1267" s="115"/>
    </row>
    <row r="1268" spans="1:10" customFormat="1" ht="15">
      <c r="A1268" s="114"/>
      <c r="B1268" s="114"/>
      <c r="C1268" s="114"/>
      <c r="D1268" s="114"/>
      <c r="H1268" s="115"/>
      <c r="I1268" s="115"/>
      <c r="J1268" s="115"/>
    </row>
    <row r="1269" spans="1:10" customFormat="1" ht="15">
      <c r="A1269" s="114"/>
      <c r="B1269" s="114"/>
      <c r="C1269" s="114"/>
      <c r="D1269" s="114"/>
      <c r="H1269" s="115"/>
      <c r="I1269" s="115"/>
      <c r="J1269" s="115"/>
    </row>
    <row r="1270" spans="1:10" customFormat="1" ht="15">
      <c r="A1270" s="114"/>
      <c r="B1270" s="114"/>
      <c r="C1270" s="114"/>
      <c r="D1270" s="114"/>
      <c r="H1270" s="115"/>
      <c r="I1270" s="115"/>
      <c r="J1270" s="115"/>
    </row>
    <row r="1271" spans="1:10" customFormat="1" ht="15">
      <c r="A1271" s="114"/>
      <c r="B1271" s="114"/>
      <c r="C1271" s="114"/>
      <c r="D1271" s="114"/>
      <c r="H1271" s="115"/>
      <c r="I1271" s="115"/>
      <c r="J1271" s="115"/>
    </row>
    <row r="1272" spans="1:10" customFormat="1" ht="15">
      <c r="A1272" s="114"/>
      <c r="B1272" s="114"/>
      <c r="C1272" s="114"/>
      <c r="D1272" s="114"/>
      <c r="H1272" s="115"/>
      <c r="I1272" s="115"/>
      <c r="J1272" s="115"/>
    </row>
    <row r="1273" spans="1:10" customFormat="1" ht="15">
      <c r="A1273" s="114"/>
      <c r="B1273" s="114"/>
      <c r="C1273" s="114"/>
      <c r="D1273" s="114"/>
      <c r="H1273" s="115"/>
      <c r="I1273" s="115"/>
      <c r="J1273" s="115"/>
    </row>
    <row r="1274" spans="1:10" customFormat="1" ht="15">
      <c r="A1274" s="114"/>
      <c r="B1274" s="114"/>
      <c r="C1274" s="114"/>
      <c r="D1274" s="114"/>
      <c r="H1274" s="115"/>
      <c r="I1274" s="115"/>
      <c r="J1274" s="115"/>
    </row>
    <row r="1275" spans="1:10" customFormat="1" ht="15">
      <c r="A1275" s="114"/>
      <c r="B1275" s="114"/>
      <c r="C1275" s="114"/>
      <c r="D1275" s="114"/>
      <c r="H1275" s="115"/>
      <c r="I1275" s="115"/>
      <c r="J1275" s="115"/>
    </row>
    <row r="1276" spans="1:10" customFormat="1" ht="15">
      <c r="A1276" s="114"/>
      <c r="B1276" s="114"/>
      <c r="C1276" s="114"/>
      <c r="D1276" s="114"/>
      <c r="H1276" s="115"/>
      <c r="I1276" s="115"/>
      <c r="J1276" s="115"/>
    </row>
    <row r="1277" spans="1:10" customFormat="1" ht="15">
      <c r="A1277" s="114"/>
      <c r="B1277" s="114"/>
      <c r="C1277" s="114"/>
      <c r="D1277" s="114"/>
      <c r="H1277" s="115"/>
      <c r="I1277" s="115"/>
      <c r="J1277" s="115"/>
    </row>
    <row r="1278" spans="1:10" customFormat="1" ht="15">
      <c r="A1278" s="114"/>
      <c r="B1278" s="114"/>
      <c r="C1278" s="114"/>
      <c r="D1278" s="114"/>
      <c r="H1278" s="115"/>
      <c r="I1278" s="115"/>
      <c r="J1278" s="115"/>
    </row>
    <row r="1279" spans="1:10" customFormat="1" ht="15">
      <c r="A1279" s="114"/>
      <c r="B1279" s="114"/>
      <c r="C1279" s="114"/>
      <c r="D1279" s="114"/>
      <c r="H1279" s="115"/>
      <c r="I1279" s="115"/>
      <c r="J1279" s="115"/>
    </row>
    <row r="1280" spans="1:10" customFormat="1" ht="15">
      <c r="A1280" s="114"/>
      <c r="B1280" s="114"/>
      <c r="C1280" s="114"/>
      <c r="D1280" s="114"/>
      <c r="H1280" s="115"/>
      <c r="I1280" s="115"/>
      <c r="J1280" s="115"/>
    </row>
    <row r="1281" spans="1:10" customFormat="1" ht="15">
      <c r="A1281" s="114"/>
      <c r="B1281" s="114"/>
      <c r="C1281" s="114"/>
      <c r="D1281" s="114"/>
      <c r="H1281" s="115"/>
      <c r="I1281" s="115"/>
      <c r="J1281" s="115"/>
    </row>
    <row r="1282" spans="1:10" customFormat="1" ht="15">
      <c r="A1282" s="114"/>
      <c r="B1282" s="114"/>
      <c r="C1282" s="114"/>
      <c r="D1282" s="114"/>
      <c r="H1282" s="115"/>
      <c r="I1282" s="115"/>
      <c r="J1282" s="115"/>
    </row>
    <row r="1283" spans="1:10" customFormat="1" ht="15">
      <c r="A1283" s="114"/>
      <c r="B1283" s="114"/>
      <c r="C1283" s="114"/>
      <c r="D1283" s="114"/>
      <c r="H1283" s="115"/>
      <c r="I1283" s="115"/>
      <c r="J1283" s="115"/>
    </row>
    <row r="1284" spans="1:10" customFormat="1" ht="15">
      <c r="A1284" s="114"/>
      <c r="B1284" s="114"/>
      <c r="C1284" s="114"/>
      <c r="D1284" s="114"/>
      <c r="H1284" s="115"/>
      <c r="I1284" s="115"/>
      <c r="J1284" s="115"/>
    </row>
    <row r="1285" spans="1:10" customFormat="1" ht="15">
      <c r="A1285" s="114"/>
      <c r="B1285" s="114"/>
      <c r="C1285" s="114"/>
      <c r="D1285" s="114"/>
      <c r="H1285" s="115"/>
      <c r="I1285" s="115"/>
      <c r="J1285" s="115"/>
    </row>
    <row r="1286" spans="1:10" customFormat="1" ht="15">
      <c r="A1286" s="114"/>
      <c r="B1286" s="114"/>
      <c r="C1286" s="114"/>
      <c r="D1286" s="114"/>
      <c r="H1286" s="115"/>
      <c r="I1286" s="115"/>
      <c r="J1286" s="115"/>
    </row>
    <row r="1287" spans="1:10" customFormat="1" ht="15">
      <c r="A1287" s="114"/>
      <c r="B1287" s="114"/>
      <c r="C1287" s="114"/>
      <c r="D1287" s="114"/>
      <c r="H1287" s="115"/>
      <c r="I1287" s="115"/>
      <c r="J1287" s="115"/>
    </row>
    <row r="1288" spans="1:10" customFormat="1" ht="15">
      <c r="A1288" s="114"/>
      <c r="B1288" s="114"/>
      <c r="C1288" s="114"/>
      <c r="D1288" s="114"/>
      <c r="H1288" s="115"/>
      <c r="I1288" s="115"/>
      <c r="J1288" s="115"/>
    </row>
    <row r="1289" spans="1:10" customFormat="1" ht="15">
      <c r="A1289" s="114"/>
      <c r="B1289" s="114"/>
      <c r="C1289" s="114"/>
      <c r="D1289" s="114"/>
      <c r="H1289" s="115"/>
      <c r="I1289" s="115"/>
      <c r="J1289" s="115"/>
    </row>
    <row r="1290" spans="1:10" customFormat="1" ht="15">
      <c r="A1290" s="114"/>
      <c r="B1290" s="114"/>
      <c r="C1290" s="114"/>
      <c r="D1290" s="114"/>
      <c r="H1290" s="115"/>
      <c r="I1290" s="115"/>
      <c r="J1290" s="115"/>
    </row>
    <row r="1291" spans="1:10" customFormat="1" ht="15">
      <c r="A1291" s="114"/>
      <c r="B1291" s="114"/>
      <c r="C1291" s="114"/>
      <c r="D1291" s="114"/>
      <c r="H1291" s="115"/>
      <c r="I1291" s="115"/>
      <c r="J1291" s="115"/>
    </row>
    <row r="1292" spans="1:10" customFormat="1" ht="15">
      <c r="A1292" s="114"/>
      <c r="B1292" s="114"/>
      <c r="C1292" s="114"/>
      <c r="D1292" s="114"/>
      <c r="H1292" s="115"/>
      <c r="I1292" s="115"/>
      <c r="J1292" s="115"/>
    </row>
    <row r="1293" spans="1:10" customFormat="1" ht="15">
      <c r="A1293" s="114"/>
      <c r="B1293" s="114"/>
      <c r="C1293" s="114"/>
      <c r="D1293" s="114"/>
      <c r="H1293" s="115"/>
      <c r="I1293" s="115"/>
      <c r="J1293" s="115"/>
    </row>
    <row r="1294" spans="1:10" customFormat="1" ht="15">
      <c r="A1294" s="114"/>
      <c r="B1294" s="114"/>
      <c r="C1294" s="114"/>
      <c r="D1294" s="114"/>
      <c r="H1294" s="115"/>
      <c r="I1294" s="115"/>
      <c r="J1294" s="115"/>
    </row>
    <row r="1295" spans="1:10" customFormat="1" ht="15">
      <c r="A1295" s="114"/>
      <c r="B1295" s="114"/>
      <c r="C1295" s="114"/>
      <c r="D1295" s="114"/>
      <c r="H1295" s="115"/>
      <c r="I1295" s="115"/>
      <c r="J1295" s="115"/>
    </row>
    <row r="1296" spans="1:10" customFormat="1" ht="15">
      <c r="A1296" s="114"/>
      <c r="B1296" s="114"/>
      <c r="C1296" s="114"/>
      <c r="D1296" s="114"/>
      <c r="H1296" s="115"/>
      <c r="I1296" s="115"/>
      <c r="J1296" s="115"/>
    </row>
    <row r="1297" spans="1:10" customFormat="1" ht="15">
      <c r="A1297" s="114"/>
      <c r="B1297" s="114"/>
      <c r="C1297" s="114"/>
      <c r="D1297" s="114"/>
      <c r="H1297" s="115"/>
      <c r="I1297" s="115"/>
      <c r="J1297" s="115"/>
    </row>
    <row r="1298" spans="1:10" customFormat="1" ht="15">
      <c r="A1298" s="114"/>
      <c r="B1298" s="114"/>
      <c r="C1298" s="114"/>
      <c r="D1298" s="114"/>
      <c r="H1298" s="115"/>
      <c r="I1298" s="115"/>
      <c r="J1298" s="115"/>
    </row>
    <row r="1299" spans="1:10" customFormat="1" ht="15">
      <c r="A1299" s="114"/>
      <c r="B1299" s="114"/>
      <c r="C1299" s="114"/>
      <c r="D1299" s="114"/>
      <c r="H1299" s="115"/>
      <c r="I1299" s="115"/>
      <c r="J1299" s="115"/>
    </row>
    <row r="1300" spans="1:10" customFormat="1" ht="15">
      <c r="A1300" s="114"/>
      <c r="B1300" s="114"/>
      <c r="C1300" s="114"/>
      <c r="D1300" s="114"/>
      <c r="H1300" s="115"/>
      <c r="I1300" s="115"/>
      <c r="J1300" s="115"/>
    </row>
    <row r="1301" spans="1:10" customFormat="1" ht="15">
      <c r="A1301" s="114"/>
      <c r="B1301" s="114"/>
      <c r="C1301" s="114"/>
      <c r="D1301" s="114"/>
      <c r="H1301" s="115"/>
      <c r="I1301" s="115"/>
      <c r="J1301" s="115"/>
    </row>
    <row r="1302" spans="1:10" customFormat="1" ht="15">
      <c r="A1302" s="114"/>
      <c r="B1302" s="114"/>
      <c r="C1302" s="114"/>
      <c r="D1302" s="114"/>
      <c r="H1302" s="115"/>
      <c r="I1302" s="115"/>
      <c r="J1302" s="115"/>
    </row>
    <row r="1303" spans="1:10" customFormat="1" ht="15">
      <c r="A1303" s="114"/>
      <c r="B1303" s="114"/>
      <c r="C1303" s="114"/>
      <c r="D1303" s="114"/>
      <c r="H1303" s="115"/>
      <c r="I1303" s="115"/>
      <c r="J1303" s="115"/>
    </row>
    <row r="1304" spans="1:10" customFormat="1" ht="15">
      <c r="A1304" s="114"/>
      <c r="B1304" s="114"/>
      <c r="C1304" s="114"/>
      <c r="D1304" s="114"/>
      <c r="H1304" s="115"/>
      <c r="I1304" s="115"/>
      <c r="J1304" s="115"/>
    </row>
    <row r="1305" spans="1:10" customFormat="1" ht="15">
      <c r="A1305" s="114"/>
      <c r="B1305" s="114"/>
      <c r="C1305" s="114"/>
      <c r="D1305" s="114"/>
      <c r="H1305" s="115"/>
      <c r="I1305" s="115"/>
      <c r="J1305" s="115"/>
    </row>
    <row r="1306" spans="1:10" customFormat="1" ht="15">
      <c r="A1306" s="114"/>
      <c r="B1306" s="114"/>
      <c r="C1306" s="114"/>
      <c r="D1306" s="114"/>
      <c r="H1306" s="115"/>
      <c r="I1306" s="115"/>
      <c r="J1306" s="115"/>
    </row>
    <row r="1307" spans="1:10" customFormat="1" ht="15">
      <c r="A1307" s="114"/>
      <c r="B1307" s="114"/>
      <c r="C1307" s="114"/>
      <c r="D1307" s="114"/>
      <c r="H1307" s="115"/>
      <c r="I1307" s="115"/>
      <c r="J1307" s="115"/>
    </row>
    <row r="1308" spans="1:10" customFormat="1" ht="15">
      <c r="A1308" s="114"/>
      <c r="B1308" s="114"/>
      <c r="C1308" s="114"/>
      <c r="D1308" s="114"/>
      <c r="H1308" s="115"/>
      <c r="I1308" s="115"/>
      <c r="J1308" s="115"/>
    </row>
    <row r="1309" spans="1:10" customFormat="1" ht="15">
      <c r="A1309" s="114"/>
      <c r="B1309" s="114"/>
      <c r="C1309" s="114"/>
      <c r="D1309" s="114"/>
      <c r="H1309" s="115"/>
      <c r="I1309" s="115"/>
      <c r="J1309" s="115"/>
    </row>
    <row r="1310" spans="1:10" customFormat="1" ht="15">
      <c r="A1310" s="114"/>
      <c r="B1310" s="114"/>
      <c r="C1310" s="114"/>
      <c r="D1310" s="114"/>
      <c r="H1310" s="115"/>
      <c r="I1310" s="115"/>
      <c r="J1310" s="115"/>
    </row>
    <row r="1311" spans="1:10" customFormat="1" ht="15">
      <c r="A1311" s="114"/>
      <c r="B1311" s="114"/>
      <c r="C1311" s="114"/>
      <c r="D1311" s="114"/>
      <c r="H1311" s="115"/>
      <c r="I1311" s="115"/>
      <c r="J1311" s="115"/>
    </row>
    <row r="1312" spans="1:10" customFormat="1" ht="15">
      <c r="A1312" s="114"/>
      <c r="B1312" s="114"/>
      <c r="C1312" s="114"/>
      <c r="D1312" s="114"/>
      <c r="H1312" s="115"/>
      <c r="I1312" s="115"/>
      <c r="J1312" s="115"/>
    </row>
    <row r="1313" spans="1:10" customFormat="1" ht="15">
      <c r="A1313" s="114"/>
      <c r="B1313" s="114"/>
      <c r="C1313" s="114"/>
      <c r="D1313" s="114"/>
      <c r="H1313" s="115"/>
      <c r="I1313" s="115"/>
      <c r="J1313" s="115"/>
    </row>
    <row r="1314" spans="1:10" customFormat="1" ht="15">
      <c r="A1314" s="114"/>
      <c r="B1314" s="114"/>
      <c r="C1314" s="114"/>
      <c r="D1314" s="114"/>
      <c r="H1314" s="115"/>
      <c r="I1314" s="115"/>
      <c r="J1314" s="115"/>
    </row>
    <row r="1315" spans="1:10" customFormat="1" ht="15">
      <c r="A1315" s="114"/>
      <c r="B1315" s="114"/>
      <c r="C1315" s="114"/>
      <c r="D1315" s="114"/>
      <c r="H1315" s="115"/>
      <c r="I1315" s="115"/>
      <c r="J1315" s="115"/>
    </row>
    <row r="1316" spans="1:10" customFormat="1" ht="15">
      <c r="A1316" s="114"/>
      <c r="B1316" s="114"/>
      <c r="C1316" s="114"/>
      <c r="D1316" s="114"/>
      <c r="H1316" s="115"/>
      <c r="I1316" s="115"/>
      <c r="J1316" s="115"/>
    </row>
    <row r="1317" spans="1:10" customFormat="1" ht="15">
      <c r="A1317" s="114"/>
      <c r="B1317" s="114"/>
      <c r="C1317" s="114"/>
      <c r="D1317" s="114"/>
      <c r="H1317" s="115"/>
      <c r="I1317" s="115"/>
      <c r="J1317" s="115"/>
    </row>
    <row r="1318" spans="1:10" customFormat="1" ht="15">
      <c r="A1318" s="114"/>
      <c r="B1318" s="114"/>
      <c r="C1318" s="114"/>
      <c r="D1318" s="114"/>
      <c r="H1318" s="115"/>
      <c r="I1318" s="115"/>
      <c r="J1318" s="115"/>
    </row>
    <row r="1319" spans="1:10" customFormat="1" ht="15">
      <c r="A1319" s="114"/>
      <c r="B1319" s="114"/>
      <c r="C1319" s="114"/>
      <c r="D1319" s="114"/>
      <c r="H1319" s="115"/>
      <c r="I1319" s="115"/>
      <c r="J1319" s="115"/>
    </row>
    <row r="1320" spans="1:10" customFormat="1" ht="15">
      <c r="A1320" s="114"/>
      <c r="B1320" s="114"/>
      <c r="C1320" s="114"/>
      <c r="D1320" s="114"/>
      <c r="H1320" s="115"/>
      <c r="I1320" s="115"/>
      <c r="J1320" s="115"/>
    </row>
    <row r="1321" spans="1:10" customFormat="1" ht="15">
      <c r="A1321" s="114"/>
      <c r="B1321" s="114"/>
      <c r="C1321" s="114"/>
      <c r="D1321" s="114"/>
      <c r="H1321" s="115"/>
      <c r="I1321" s="115"/>
      <c r="J1321" s="115"/>
    </row>
    <row r="1322" spans="1:10" customFormat="1" ht="15">
      <c r="A1322" s="114"/>
      <c r="B1322" s="114"/>
      <c r="C1322" s="114"/>
      <c r="D1322" s="114"/>
      <c r="H1322" s="115"/>
      <c r="I1322" s="115"/>
      <c r="J1322" s="115"/>
    </row>
    <row r="1323" spans="1:10" customFormat="1" ht="15">
      <c r="A1323" s="114"/>
      <c r="B1323" s="114"/>
      <c r="C1323" s="114"/>
      <c r="D1323" s="114"/>
      <c r="H1323" s="115"/>
      <c r="I1323" s="115"/>
      <c r="J1323" s="115"/>
    </row>
    <row r="1324" spans="1:10" customFormat="1" ht="15">
      <c r="A1324" s="114"/>
      <c r="B1324" s="114"/>
      <c r="C1324" s="114"/>
      <c r="D1324" s="114"/>
      <c r="H1324" s="115"/>
      <c r="I1324" s="115"/>
      <c r="J1324" s="115"/>
    </row>
    <row r="1325" spans="1:10" customFormat="1" ht="15">
      <c r="A1325" s="114"/>
      <c r="B1325" s="114"/>
      <c r="C1325" s="114"/>
      <c r="D1325" s="114"/>
      <c r="H1325" s="115"/>
      <c r="I1325" s="115"/>
      <c r="J1325" s="115"/>
    </row>
    <row r="1326" spans="1:10" customFormat="1" ht="15">
      <c r="A1326" s="114"/>
      <c r="B1326" s="114"/>
      <c r="C1326" s="114"/>
      <c r="D1326" s="114"/>
      <c r="H1326" s="115"/>
      <c r="I1326" s="115"/>
      <c r="J1326" s="115"/>
    </row>
    <row r="1327" spans="1:10" customFormat="1" ht="15">
      <c r="A1327" s="114"/>
      <c r="B1327" s="114"/>
      <c r="C1327" s="114"/>
      <c r="D1327" s="114"/>
      <c r="H1327" s="115"/>
      <c r="I1327" s="115"/>
      <c r="J1327" s="115"/>
    </row>
    <row r="1328" spans="1:10" customFormat="1" ht="15">
      <c r="A1328" s="114"/>
      <c r="B1328" s="114"/>
      <c r="C1328" s="114"/>
      <c r="D1328" s="114"/>
      <c r="H1328" s="115"/>
      <c r="I1328" s="115"/>
      <c r="J1328" s="115"/>
    </row>
    <row r="1329" spans="1:10" customFormat="1" ht="15">
      <c r="A1329" s="114"/>
      <c r="B1329" s="114"/>
      <c r="C1329" s="114"/>
      <c r="D1329" s="114"/>
      <c r="H1329" s="115"/>
      <c r="I1329" s="115"/>
      <c r="J1329" s="115"/>
    </row>
    <row r="1330" spans="1:10" customFormat="1" ht="15">
      <c r="A1330" s="114"/>
      <c r="B1330" s="114"/>
      <c r="C1330" s="114"/>
      <c r="D1330" s="114"/>
      <c r="H1330" s="115"/>
      <c r="I1330" s="115"/>
      <c r="J1330" s="115"/>
    </row>
    <row r="1331" spans="1:10" customFormat="1" ht="15">
      <c r="A1331" s="114"/>
      <c r="B1331" s="114"/>
      <c r="C1331" s="114"/>
      <c r="D1331" s="114"/>
      <c r="H1331" s="115"/>
      <c r="I1331" s="115"/>
      <c r="J1331" s="115"/>
    </row>
    <row r="1332" spans="1:10" customFormat="1" ht="15">
      <c r="A1332" s="114"/>
      <c r="B1332" s="114"/>
      <c r="C1332" s="114"/>
      <c r="D1332" s="114"/>
      <c r="H1332" s="115"/>
      <c r="I1332" s="115"/>
      <c r="J1332" s="115"/>
    </row>
    <row r="1333" spans="1:10" customFormat="1" ht="15">
      <c r="A1333" s="114"/>
      <c r="B1333" s="114"/>
      <c r="C1333" s="114"/>
      <c r="D1333" s="114"/>
      <c r="H1333" s="115"/>
      <c r="I1333" s="115"/>
      <c r="J1333" s="115"/>
    </row>
    <row r="1334" spans="1:10" customFormat="1" ht="15">
      <c r="A1334" s="114"/>
      <c r="B1334" s="114"/>
      <c r="C1334" s="114"/>
      <c r="D1334" s="114"/>
      <c r="H1334" s="115"/>
      <c r="I1334" s="115"/>
      <c r="J1334" s="115"/>
    </row>
    <row r="1335" spans="1:10" customFormat="1" ht="15">
      <c r="A1335" s="114"/>
      <c r="B1335" s="114"/>
      <c r="C1335" s="114"/>
      <c r="D1335" s="114"/>
      <c r="H1335" s="115"/>
      <c r="I1335" s="115"/>
      <c r="J1335" s="115"/>
    </row>
    <row r="1336" spans="1:10" customFormat="1" ht="15">
      <c r="A1336" s="114"/>
      <c r="B1336" s="114"/>
      <c r="C1336" s="114"/>
      <c r="D1336" s="114"/>
      <c r="H1336" s="115"/>
      <c r="I1336" s="115"/>
      <c r="J1336" s="115"/>
    </row>
    <row r="1337" spans="1:10" customFormat="1" ht="15">
      <c r="A1337" s="114"/>
      <c r="B1337" s="114"/>
      <c r="C1337" s="114"/>
      <c r="D1337" s="114"/>
      <c r="H1337" s="115"/>
      <c r="I1337" s="115"/>
      <c r="J1337" s="115"/>
    </row>
    <row r="1338" spans="1:10" customFormat="1" ht="15">
      <c r="A1338" s="114"/>
      <c r="B1338" s="114"/>
      <c r="C1338" s="114"/>
      <c r="D1338" s="114"/>
      <c r="H1338" s="115"/>
      <c r="I1338" s="115"/>
      <c r="J1338" s="115"/>
    </row>
    <row r="1339" spans="1:10" customFormat="1" ht="15">
      <c r="A1339" s="114"/>
      <c r="B1339" s="114"/>
      <c r="C1339" s="114"/>
      <c r="D1339" s="114"/>
      <c r="H1339" s="115"/>
      <c r="I1339" s="115"/>
      <c r="J1339" s="115"/>
    </row>
    <row r="1340" spans="1:10" customFormat="1" ht="15">
      <c r="A1340" s="114"/>
      <c r="B1340" s="114"/>
      <c r="C1340" s="114"/>
      <c r="D1340" s="114"/>
      <c r="H1340" s="115"/>
      <c r="I1340" s="115"/>
      <c r="J1340" s="115"/>
    </row>
    <row r="1341" spans="1:10" customFormat="1" ht="15">
      <c r="A1341" s="114"/>
      <c r="B1341" s="114"/>
      <c r="C1341" s="114"/>
      <c r="D1341" s="114"/>
      <c r="H1341" s="115"/>
      <c r="I1341" s="115"/>
      <c r="J1341" s="115"/>
    </row>
    <row r="1342" spans="1:10" customFormat="1" ht="15">
      <c r="A1342" s="114"/>
      <c r="B1342" s="114"/>
      <c r="C1342" s="114"/>
      <c r="D1342" s="114"/>
      <c r="H1342" s="115"/>
      <c r="I1342" s="115"/>
      <c r="J1342" s="115"/>
    </row>
    <row r="1343" spans="1:10" customFormat="1" ht="15">
      <c r="A1343" s="114"/>
      <c r="B1343" s="114"/>
      <c r="C1343" s="114"/>
      <c r="D1343" s="114"/>
      <c r="H1343" s="115"/>
      <c r="I1343" s="115"/>
      <c r="J1343" s="115"/>
    </row>
    <row r="1344" spans="1:10" customFormat="1" ht="15">
      <c r="A1344" s="114"/>
      <c r="B1344" s="114"/>
      <c r="C1344" s="114"/>
      <c r="D1344" s="114"/>
      <c r="H1344" s="115"/>
      <c r="I1344" s="115"/>
      <c r="J1344" s="115"/>
    </row>
    <row r="1345" spans="1:10" customFormat="1" ht="15">
      <c r="A1345" s="114"/>
      <c r="B1345" s="114"/>
      <c r="C1345" s="114"/>
      <c r="D1345" s="114"/>
      <c r="H1345" s="115"/>
      <c r="I1345" s="115"/>
      <c r="J1345" s="115"/>
    </row>
    <row r="1346" spans="1:10" customFormat="1" ht="15">
      <c r="A1346" s="114"/>
      <c r="B1346" s="114"/>
      <c r="C1346" s="114"/>
      <c r="D1346" s="114"/>
      <c r="H1346" s="115"/>
      <c r="I1346" s="115"/>
      <c r="J1346" s="115"/>
    </row>
    <row r="1347" spans="1:10" customFormat="1" ht="15">
      <c r="A1347" s="114"/>
      <c r="B1347" s="114"/>
      <c r="C1347" s="114"/>
      <c r="D1347" s="114"/>
      <c r="H1347" s="115"/>
      <c r="I1347" s="115"/>
      <c r="J1347" s="115"/>
    </row>
    <row r="1348" spans="1:10" customFormat="1" ht="15">
      <c r="A1348" s="114"/>
      <c r="B1348" s="114"/>
      <c r="C1348" s="114"/>
      <c r="D1348" s="114"/>
      <c r="H1348" s="115"/>
      <c r="I1348" s="115"/>
      <c r="J1348" s="115"/>
    </row>
    <row r="1349" spans="1:10" customFormat="1" ht="15">
      <c r="A1349" s="114"/>
      <c r="B1349" s="114"/>
      <c r="C1349" s="114"/>
      <c r="D1349" s="114"/>
      <c r="H1349" s="115"/>
      <c r="I1349" s="115"/>
      <c r="J1349" s="115"/>
    </row>
    <row r="1350" spans="1:10" customFormat="1" ht="15">
      <c r="A1350" s="114"/>
      <c r="B1350" s="114"/>
      <c r="C1350" s="114"/>
      <c r="D1350" s="114"/>
      <c r="H1350" s="115"/>
      <c r="I1350" s="115"/>
      <c r="J1350" s="115"/>
    </row>
    <row r="1351" spans="1:10" customFormat="1" ht="15">
      <c r="A1351" s="114"/>
      <c r="B1351" s="114"/>
      <c r="C1351" s="114"/>
      <c r="D1351" s="114"/>
      <c r="H1351" s="115"/>
      <c r="I1351" s="115"/>
      <c r="J1351" s="115"/>
    </row>
    <row r="1352" spans="1:10" customFormat="1" ht="15">
      <c r="A1352" s="114"/>
      <c r="B1352" s="114"/>
      <c r="C1352" s="114"/>
      <c r="D1352" s="114"/>
      <c r="H1352" s="115"/>
      <c r="I1352" s="115"/>
      <c r="J1352" s="115"/>
    </row>
    <row r="1353" spans="1:10" customFormat="1" ht="15">
      <c r="A1353" s="114"/>
      <c r="B1353" s="114"/>
      <c r="C1353" s="114"/>
      <c r="D1353" s="114"/>
      <c r="H1353" s="115"/>
      <c r="I1353" s="115"/>
      <c r="J1353" s="115"/>
    </row>
    <row r="1354" spans="1:10" customFormat="1" ht="15">
      <c r="A1354" s="114"/>
      <c r="B1354" s="114"/>
      <c r="C1354" s="114"/>
      <c r="D1354" s="114"/>
      <c r="H1354" s="115"/>
      <c r="I1354" s="115"/>
      <c r="J1354" s="115"/>
    </row>
    <row r="1355" spans="1:10" customFormat="1" ht="15">
      <c r="A1355" s="114"/>
      <c r="B1355" s="114"/>
      <c r="C1355" s="114"/>
      <c r="D1355" s="114"/>
      <c r="H1355" s="115"/>
      <c r="I1355" s="115"/>
      <c r="J1355" s="115"/>
    </row>
    <row r="1356" spans="1:10" customFormat="1" ht="15">
      <c r="A1356" s="114"/>
      <c r="B1356" s="114"/>
      <c r="C1356" s="114"/>
      <c r="D1356" s="114"/>
      <c r="H1356" s="115"/>
      <c r="I1356" s="115"/>
      <c r="J1356" s="115"/>
    </row>
    <row r="1357" spans="1:10" customFormat="1" ht="15">
      <c r="A1357" s="114"/>
      <c r="B1357" s="114"/>
      <c r="C1357" s="114"/>
      <c r="D1357" s="114"/>
      <c r="H1357" s="115"/>
      <c r="I1357" s="115"/>
      <c r="J1357" s="115"/>
    </row>
    <row r="1358" spans="1:10" customFormat="1" ht="15">
      <c r="A1358" s="114"/>
      <c r="B1358" s="114"/>
      <c r="C1358" s="114"/>
      <c r="D1358" s="114"/>
      <c r="H1358" s="115"/>
      <c r="I1358" s="115"/>
      <c r="J1358" s="115"/>
    </row>
    <row r="1359" spans="1:10" customFormat="1" ht="15">
      <c r="A1359" s="114"/>
      <c r="B1359" s="114"/>
      <c r="C1359" s="114"/>
      <c r="D1359" s="114"/>
      <c r="H1359" s="115"/>
      <c r="I1359" s="115"/>
      <c r="J1359" s="115"/>
    </row>
    <row r="1360" spans="1:10" customFormat="1" ht="15">
      <c r="A1360" s="114"/>
      <c r="B1360" s="114"/>
      <c r="C1360" s="114"/>
      <c r="D1360" s="114"/>
      <c r="H1360" s="115"/>
      <c r="I1360" s="115"/>
      <c r="J1360" s="115"/>
    </row>
    <row r="1361" spans="1:10" customFormat="1" ht="15">
      <c r="A1361" s="114"/>
      <c r="B1361" s="114"/>
      <c r="C1361" s="114"/>
      <c r="D1361" s="114"/>
      <c r="H1361" s="115"/>
      <c r="I1361" s="115"/>
      <c r="J1361" s="115"/>
    </row>
    <row r="1362" spans="1:10" customFormat="1" ht="15">
      <c r="A1362" s="114"/>
      <c r="B1362" s="114"/>
      <c r="C1362" s="114"/>
      <c r="D1362" s="114"/>
      <c r="H1362" s="115"/>
      <c r="I1362" s="115"/>
      <c r="J1362" s="115"/>
    </row>
    <row r="1363" spans="1:10" customFormat="1" ht="15">
      <c r="A1363" s="114"/>
      <c r="B1363" s="114"/>
      <c r="C1363" s="114"/>
      <c r="D1363" s="114"/>
      <c r="H1363" s="115"/>
      <c r="I1363" s="115"/>
      <c r="J1363" s="115"/>
    </row>
    <row r="1364" spans="1:10" customFormat="1" ht="15">
      <c r="A1364" s="114"/>
      <c r="B1364" s="114"/>
      <c r="C1364" s="114"/>
      <c r="D1364" s="114"/>
      <c r="H1364" s="115"/>
      <c r="I1364" s="115"/>
      <c r="J1364" s="115"/>
    </row>
    <row r="1365" spans="1:10" customFormat="1" ht="15">
      <c r="A1365" s="114"/>
      <c r="B1365" s="114"/>
      <c r="C1365" s="114"/>
      <c r="D1365" s="114"/>
      <c r="H1365" s="115"/>
      <c r="I1365" s="115"/>
      <c r="J1365" s="115"/>
    </row>
    <row r="1366" spans="1:10" customFormat="1" ht="15">
      <c r="A1366" s="114"/>
      <c r="B1366" s="114"/>
      <c r="C1366" s="114"/>
      <c r="D1366" s="114"/>
      <c r="H1366" s="115"/>
      <c r="I1366" s="115"/>
      <c r="J1366" s="115"/>
    </row>
    <row r="1367" spans="1:10" customFormat="1" ht="15">
      <c r="A1367" s="114"/>
      <c r="B1367" s="114"/>
      <c r="C1367" s="114"/>
      <c r="D1367" s="114"/>
      <c r="H1367" s="115"/>
      <c r="I1367" s="115"/>
      <c r="J1367" s="115"/>
    </row>
    <row r="1368" spans="1:10" customFormat="1" ht="15">
      <c r="A1368" s="114"/>
      <c r="B1368" s="114"/>
      <c r="C1368" s="114"/>
      <c r="D1368" s="114"/>
      <c r="H1368" s="115"/>
      <c r="I1368" s="115"/>
      <c r="J1368" s="115"/>
    </row>
    <row r="1369" spans="1:10" customFormat="1" ht="15">
      <c r="A1369" s="114"/>
      <c r="B1369" s="114"/>
      <c r="C1369" s="114"/>
      <c r="D1369" s="114"/>
      <c r="H1369" s="115"/>
      <c r="I1369" s="115"/>
      <c r="J1369" s="115"/>
    </row>
    <row r="1370" spans="1:10" customFormat="1" ht="15">
      <c r="A1370" s="114"/>
      <c r="B1370" s="114"/>
      <c r="C1370" s="114"/>
      <c r="D1370" s="114"/>
      <c r="H1370" s="115"/>
      <c r="I1370" s="115"/>
      <c r="J1370" s="115"/>
    </row>
    <row r="1371" spans="1:10" customFormat="1" ht="15">
      <c r="A1371" s="114"/>
      <c r="B1371" s="114"/>
      <c r="C1371" s="114"/>
      <c r="D1371" s="114"/>
      <c r="H1371" s="115"/>
      <c r="I1371" s="115"/>
      <c r="J1371" s="115"/>
    </row>
    <row r="1372" spans="1:10" customFormat="1" ht="15">
      <c r="A1372" s="114"/>
      <c r="B1372" s="114"/>
      <c r="C1372" s="114"/>
      <c r="D1372" s="114"/>
      <c r="H1372" s="115"/>
      <c r="I1372" s="115"/>
      <c r="J1372" s="115"/>
    </row>
    <row r="1373" spans="1:10" customFormat="1" ht="15">
      <c r="A1373" s="114"/>
      <c r="B1373" s="114"/>
      <c r="C1373" s="114"/>
      <c r="D1373" s="114"/>
      <c r="H1373" s="115"/>
      <c r="I1373" s="115"/>
      <c r="J1373" s="115"/>
    </row>
    <row r="1374" spans="1:10" customFormat="1" ht="15">
      <c r="A1374" s="114"/>
      <c r="B1374" s="114"/>
      <c r="C1374" s="114"/>
      <c r="D1374" s="114"/>
      <c r="H1374" s="115"/>
      <c r="I1374" s="115"/>
      <c r="J1374" s="115"/>
    </row>
    <row r="1375" spans="1:10" customFormat="1" ht="15">
      <c r="A1375" s="114"/>
      <c r="B1375" s="114"/>
      <c r="C1375" s="114"/>
      <c r="D1375" s="114"/>
      <c r="H1375" s="115"/>
      <c r="I1375" s="115"/>
      <c r="J1375" s="115"/>
    </row>
    <row r="1376" spans="1:10" customFormat="1" ht="15">
      <c r="A1376" s="114"/>
      <c r="B1376" s="114"/>
      <c r="C1376" s="114"/>
      <c r="D1376" s="114"/>
      <c r="H1376" s="115"/>
      <c r="I1376" s="115"/>
      <c r="J1376" s="115"/>
    </row>
    <row r="1377" spans="1:10" customFormat="1" ht="15">
      <c r="A1377" s="114"/>
      <c r="B1377" s="114"/>
      <c r="C1377" s="114"/>
      <c r="D1377" s="114"/>
      <c r="H1377" s="115"/>
      <c r="I1377" s="115"/>
      <c r="J1377" s="115"/>
    </row>
    <row r="1378" spans="1:10" customFormat="1" ht="15">
      <c r="A1378" s="114"/>
      <c r="B1378" s="114"/>
      <c r="C1378" s="114"/>
      <c r="D1378" s="114"/>
      <c r="H1378" s="115"/>
      <c r="I1378" s="115"/>
      <c r="J1378" s="115"/>
    </row>
    <row r="1379" spans="1:10" customFormat="1" ht="15">
      <c r="A1379" s="114"/>
      <c r="B1379" s="114"/>
      <c r="C1379" s="114"/>
      <c r="D1379" s="114"/>
      <c r="H1379" s="115"/>
      <c r="I1379" s="115"/>
      <c r="J1379" s="115"/>
    </row>
    <row r="1380" spans="1:10" customFormat="1" ht="15">
      <c r="A1380" s="114"/>
      <c r="B1380" s="114"/>
      <c r="C1380" s="114"/>
      <c r="D1380" s="114"/>
      <c r="H1380" s="115"/>
      <c r="I1380" s="115"/>
      <c r="J1380" s="115"/>
    </row>
    <row r="1381" spans="1:10" customFormat="1" ht="15">
      <c r="A1381" s="114"/>
      <c r="B1381" s="114"/>
      <c r="C1381" s="114"/>
      <c r="D1381" s="114"/>
      <c r="H1381" s="115"/>
      <c r="I1381" s="115"/>
      <c r="J1381" s="115"/>
    </row>
    <row r="1382" spans="1:10" customFormat="1" ht="15">
      <c r="A1382" s="114"/>
      <c r="B1382" s="114"/>
      <c r="C1382" s="114"/>
      <c r="D1382" s="114"/>
      <c r="H1382" s="115"/>
      <c r="I1382" s="115"/>
      <c r="J1382" s="115"/>
    </row>
    <row r="1383" spans="1:10" customFormat="1" ht="15">
      <c r="A1383" s="114"/>
      <c r="B1383" s="114"/>
      <c r="C1383" s="114"/>
      <c r="D1383" s="114"/>
      <c r="H1383" s="115"/>
      <c r="I1383" s="115"/>
      <c r="J1383" s="115"/>
    </row>
    <row r="1384" spans="1:10" customFormat="1" ht="15">
      <c r="A1384" s="114"/>
      <c r="B1384" s="114"/>
      <c r="C1384" s="114"/>
      <c r="D1384" s="114"/>
      <c r="H1384" s="115"/>
      <c r="I1384" s="115"/>
      <c r="J1384" s="115"/>
    </row>
    <row r="1385" spans="1:10" customFormat="1" ht="15">
      <c r="A1385" s="114"/>
      <c r="B1385" s="114"/>
      <c r="C1385" s="114"/>
      <c r="D1385" s="114"/>
      <c r="H1385" s="115"/>
      <c r="I1385" s="115"/>
      <c r="J1385" s="115"/>
    </row>
    <row r="1386" spans="1:10" customFormat="1" ht="15">
      <c r="A1386" s="114"/>
      <c r="B1386" s="114"/>
      <c r="C1386" s="114"/>
      <c r="D1386" s="114"/>
      <c r="H1386" s="115"/>
      <c r="I1386" s="115"/>
      <c r="J1386" s="115"/>
    </row>
    <row r="1387" spans="1:10" customFormat="1" ht="15">
      <c r="A1387" s="114"/>
      <c r="B1387" s="114"/>
      <c r="C1387" s="114"/>
      <c r="D1387" s="114"/>
      <c r="H1387" s="115"/>
      <c r="I1387" s="115"/>
      <c r="J1387" s="115"/>
    </row>
    <row r="1388" spans="1:10" customFormat="1" ht="15">
      <c r="A1388" s="114"/>
      <c r="B1388" s="114"/>
      <c r="C1388" s="114"/>
      <c r="D1388" s="114"/>
      <c r="H1388" s="115"/>
      <c r="I1388" s="115"/>
      <c r="J1388" s="115"/>
    </row>
    <row r="1389" spans="1:10" customFormat="1" ht="15">
      <c r="A1389" s="114"/>
      <c r="B1389" s="114"/>
      <c r="C1389" s="114"/>
      <c r="D1389" s="114"/>
      <c r="H1389" s="115"/>
      <c r="I1389" s="115"/>
      <c r="J1389" s="115"/>
    </row>
    <row r="1390" spans="1:10" customFormat="1" ht="15">
      <c r="A1390" s="114"/>
      <c r="B1390" s="114"/>
      <c r="C1390" s="114"/>
      <c r="D1390" s="114"/>
      <c r="H1390" s="115"/>
      <c r="I1390" s="115"/>
      <c r="J1390" s="115"/>
    </row>
    <row r="1391" spans="1:10" customFormat="1" ht="15">
      <c r="A1391" s="114"/>
      <c r="B1391" s="114"/>
      <c r="C1391" s="114"/>
      <c r="D1391" s="114"/>
      <c r="H1391" s="115"/>
      <c r="I1391" s="115"/>
      <c r="J1391" s="115"/>
    </row>
    <row r="1392" spans="1:10" customFormat="1" ht="15">
      <c r="A1392" s="114"/>
      <c r="B1392" s="114"/>
      <c r="C1392" s="114"/>
      <c r="D1392" s="114"/>
      <c r="H1392" s="115"/>
      <c r="I1392" s="115"/>
      <c r="J1392" s="115"/>
    </row>
    <row r="1393" spans="1:10" customFormat="1" ht="15">
      <c r="A1393" s="114"/>
      <c r="B1393" s="114"/>
      <c r="C1393" s="114"/>
      <c r="D1393" s="114"/>
      <c r="H1393" s="115"/>
      <c r="I1393" s="115"/>
      <c r="J1393" s="115"/>
    </row>
    <row r="1394" spans="1:10" customFormat="1" ht="15">
      <c r="A1394" s="114"/>
      <c r="B1394" s="114"/>
      <c r="C1394" s="114"/>
      <c r="D1394" s="114"/>
      <c r="H1394" s="115"/>
      <c r="I1394" s="115"/>
      <c r="J1394" s="115"/>
    </row>
    <row r="1395" spans="1:10" customFormat="1" ht="15">
      <c r="A1395" s="114"/>
      <c r="B1395" s="114"/>
      <c r="C1395" s="114"/>
      <c r="D1395" s="114"/>
      <c r="H1395" s="115"/>
      <c r="I1395" s="115"/>
      <c r="J1395" s="115"/>
    </row>
    <row r="1396" spans="1:10" customFormat="1" ht="15">
      <c r="A1396" s="114"/>
      <c r="B1396" s="114"/>
      <c r="C1396" s="114"/>
      <c r="D1396" s="114"/>
      <c r="H1396" s="115"/>
      <c r="I1396" s="115"/>
      <c r="J1396" s="115"/>
    </row>
    <row r="1397" spans="1:10" customFormat="1" ht="15">
      <c r="A1397" s="114"/>
      <c r="B1397" s="114"/>
      <c r="C1397" s="114"/>
      <c r="D1397" s="114"/>
      <c r="H1397" s="115"/>
      <c r="I1397" s="115"/>
      <c r="J1397" s="115"/>
    </row>
    <row r="1398" spans="1:10" customFormat="1" ht="15">
      <c r="A1398" s="114"/>
      <c r="B1398" s="114"/>
      <c r="C1398" s="114"/>
      <c r="D1398" s="114"/>
      <c r="H1398" s="115"/>
      <c r="I1398" s="115"/>
      <c r="J1398" s="115"/>
    </row>
    <row r="1399" spans="1:10" customFormat="1" ht="15">
      <c r="A1399" s="114"/>
      <c r="B1399" s="114"/>
      <c r="C1399" s="114"/>
      <c r="D1399" s="114"/>
      <c r="H1399" s="115"/>
      <c r="I1399" s="115"/>
      <c r="J1399" s="115"/>
    </row>
    <row r="1400" spans="1:10" customFormat="1" ht="15">
      <c r="A1400" s="114"/>
      <c r="B1400" s="114"/>
      <c r="C1400" s="114"/>
      <c r="D1400" s="114"/>
      <c r="H1400" s="115"/>
      <c r="I1400" s="115"/>
      <c r="J1400" s="115"/>
    </row>
    <row r="1401" spans="1:10" customFormat="1" ht="15">
      <c r="A1401" s="114"/>
      <c r="B1401" s="114"/>
      <c r="C1401" s="114"/>
      <c r="D1401" s="114"/>
      <c r="H1401" s="115"/>
      <c r="I1401" s="115"/>
      <c r="J1401" s="115"/>
    </row>
    <row r="1402" spans="1:10" customFormat="1" ht="15">
      <c r="A1402" s="114"/>
      <c r="B1402" s="114"/>
      <c r="C1402" s="114"/>
      <c r="D1402" s="114"/>
      <c r="H1402" s="115"/>
      <c r="I1402" s="115"/>
      <c r="J1402" s="115"/>
    </row>
    <row r="1403" spans="1:10" customFormat="1" ht="15">
      <c r="A1403" s="114"/>
      <c r="B1403" s="114"/>
      <c r="C1403" s="114"/>
      <c r="D1403" s="114"/>
      <c r="H1403" s="115"/>
      <c r="I1403" s="115"/>
      <c r="J1403" s="115"/>
    </row>
    <row r="1404" spans="1:10" customFormat="1" ht="15">
      <c r="A1404" s="114"/>
      <c r="B1404" s="114"/>
      <c r="C1404" s="114"/>
      <c r="D1404" s="114"/>
      <c r="H1404" s="115"/>
      <c r="I1404" s="115"/>
      <c r="J1404" s="115"/>
    </row>
    <row r="1405" spans="1:10" customFormat="1" ht="15">
      <c r="A1405" s="114"/>
      <c r="B1405" s="114"/>
      <c r="C1405" s="114"/>
      <c r="D1405" s="114"/>
      <c r="H1405" s="115"/>
      <c r="I1405" s="115"/>
      <c r="J1405" s="115"/>
    </row>
    <row r="1406" spans="1:10" customFormat="1" ht="15">
      <c r="A1406" s="114"/>
      <c r="B1406" s="114"/>
      <c r="C1406" s="114"/>
      <c r="D1406" s="114"/>
      <c r="H1406" s="115"/>
      <c r="I1406" s="115"/>
      <c r="J1406" s="115"/>
    </row>
    <row r="1407" spans="1:10" customFormat="1" ht="15">
      <c r="A1407" s="114"/>
      <c r="B1407" s="114"/>
      <c r="C1407" s="114"/>
      <c r="D1407" s="114"/>
      <c r="H1407" s="115"/>
      <c r="I1407" s="115"/>
      <c r="J1407" s="115"/>
    </row>
    <row r="1408" spans="1:10" customFormat="1" ht="15">
      <c r="A1408" s="114"/>
      <c r="B1408" s="114"/>
      <c r="C1408" s="114"/>
      <c r="D1408" s="114"/>
      <c r="H1408" s="115"/>
      <c r="I1408" s="115"/>
      <c r="J1408" s="115"/>
    </row>
    <row r="1409" spans="1:10" customFormat="1" ht="15">
      <c r="A1409" s="114"/>
      <c r="B1409" s="114"/>
      <c r="C1409" s="114"/>
      <c r="D1409" s="114"/>
      <c r="H1409" s="115"/>
      <c r="I1409" s="115"/>
      <c r="J1409" s="115"/>
    </row>
    <row r="1410" spans="1:10" customFormat="1" ht="15">
      <c r="A1410" s="114"/>
      <c r="B1410" s="114"/>
      <c r="C1410" s="114"/>
      <c r="D1410" s="114"/>
      <c r="H1410" s="115"/>
      <c r="I1410" s="115"/>
      <c r="J1410" s="115"/>
    </row>
    <row r="1411" spans="1:10" customFormat="1" ht="15">
      <c r="A1411" s="114"/>
      <c r="B1411" s="114"/>
      <c r="C1411" s="114"/>
      <c r="D1411" s="114"/>
      <c r="H1411" s="115"/>
      <c r="I1411" s="115"/>
      <c r="J1411" s="115"/>
    </row>
    <row r="1412" spans="1:10" customFormat="1" ht="15">
      <c r="A1412" s="114"/>
      <c r="B1412" s="114"/>
      <c r="C1412" s="114"/>
      <c r="D1412" s="114"/>
      <c r="H1412" s="115"/>
      <c r="I1412" s="115"/>
      <c r="J1412" s="115"/>
    </row>
    <row r="1413" spans="1:10" customFormat="1" ht="15">
      <c r="A1413" s="114"/>
      <c r="B1413" s="114"/>
      <c r="C1413" s="114"/>
      <c r="D1413" s="114"/>
      <c r="H1413" s="115"/>
      <c r="I1413" s="115"/>
      <c r="J1413" s="115"/>
    </row>
    <row r="1414" spans="1:10" customFormat="1" ht="15">
      <c r="A1414" s="114"/>
      <c r="B1414" s="114"/>
      <c r="C1414" s="114"/>
      <c r="D1414" s="114"/>
      <c r="H1414" s="115"/>
      <c r="I1414" s="115"/>
      <c r="J1414" s="115"/>
    </row>
    <row r="1415" spans="1:10" customFormat="1" ht="15">
      <c r="A1415" s="114"/>
      <c r="B1415" s="114"/>
      <c r="C1415" s="114"/>
      <c r="D1415" s="114"/>
      <c r="H1415" s="115"/>
      <c r="I1415" s="115"/>
      <c r="J1415" s="115"/>
    </row>
    <row r="1416" spans="1:10" customFormat="1" ht="15">
      <c r="A1416" s="114"/>
      <c r="B1416" s="114"/>
      <c r="C1416" s="114"/>
      <c r="D1416" s="114"/>
      <c r="H1416" s="115"/>
      <c r="I1416" s="115"/>
      <c r="J1416" s="115"/>
    </row>
    <row r="1417" spans="1:10" customFormat="1" ht="15">
      <c r="A1417" s="114"/>
      <c r="B1417" s="114"/>
      <c r="C1417" s="114"/>
      <c r="D1417" s="114"/>
      <c r="H1417" s="115"/>
      <c r="I1417" s="115"/>
      <c r="J1417" s="115"/>
    </row>
    <row r="1418" spans="1:10" customFormat="1" ht="15">
      <c r="A1418" s="114"/>
      <c r="B1418" s="114"/>
      <c r="C1418" s="114"/>
      <c r="D1418" s="114"/>
      <c r="H1418" s="115"/>
      <c r="I1418" s="115"/>
      <c r="J1418" s="115"/>
    </row>
    <row r="1419" spans="1:10" customFormat="1" ht="15">
      <c r="A1419" s="114"/>
      <c r="B1419" s="114"/>
      <c r="C1419" s="114"/>
      <c r="D1419" s="114"/>
      <c r="H1419" s="115"/>
      <c r="I1419" s="115"/>
      <c r="J1419" s="115"/>
    </row>
    <row r="1420" spans="1:10" customFormat="1" ht="15">
      <c r="A1420" s="114"/>
      <c r="B1420" s="114"/>
      <c r="C1420" s="114"/>
      <c r="D1420" s="114"/>
      <c r="H1420" s="115"/>
      <c r="I1420" s="115"/>
      <c r="J1420" s="115"/>
    </row>
    <row r="1421" spans="1:10" customFormat="1" ht="15">
      <c r="A1421" s="114"/>
      <c r="B1421" s="114"/>
      <c r="C1421" s="114"/>
      <c r="D1421" s="114"/>
      <c r="H1421" s="115"/>
      <c r="I1421" s="115"/>
      <c r="J1421" s="115"/>
    </row>
    <row r="1422" spans="1:10" customFormat="1" ht="15">
      <c r="A1422" s="114"/>
      <c r="B1422" s="114"/>
      <c r="C1422" s="114"/>
      <c r="D1422" s="114"/>
      <c r="H1422" s="115"/>
      <c r="I1422" s="115"/>
      <c r="J1422" s="115"/>
    </row>
    <row r="1423" spans="1:10" customFormat="1" ht="15">
      <c r="A1423" s="114"/>
      <c r="B1423" s="114"/>
      <c r="C1423" s="114"/>
      <c r="D1423" s="114"/>
      <c r="H1423" s="115"/>
      <c r="I1423" s="115"/>
      <c r="J1423" s="115"/>
    </row>
    <row r="1424" spans="1:10" customFormat="1" ht="15">
      <c r="A1424" s="114"/>
      <c r="B1424" s="114"/>
      <c r="C1424" s="114"/>
      <c r="D1424" s="114"/>
      <c r="H1424" s="115"/>
      <c r="I1424" s="115"/>
      <c r="J1424" s="115"/>
    </row>
    <row r="1425" spans="1:10" customFormat="1" ht="15">
      <c r="A1425" s="114"/>
      <c r="B1425" s="114"/>
      <c r="C1425" s="114"/>
      <c r="D1425" s="114"/>
      <c r="H1425" s="115"/>
      <c r="I1425" s="115"/>
      <c r="J1425" s="115"/>
    </row>
    <row r="1426" spans="1:10" customFormat="1" ht="15">
      <c r="A1426" s="114"/>
      <c r="B1426" s="114"/>
      <c r="C1426" s="114"/>
      <c r="D1426" s="114"/>
      <c r="H1426" s="115"/>
      <c r="I1426" s="115"/>
      <c r="J1426" s="115"/>
    </row>
    <row r="1427" spans="1:10" customFormat="1" ht="15">
      <c r="A1427" s="114"/>
      <c r="B1427" s="114"/>
      <c r="C1427" s="114"/>
      <c r="D1427" s="114"/>
      <c r="H1427" s="115"/>
      <c r="I1427" s="115"/>
      <c r="J1427" s="115"/>
    </row>
    <row r="1428" spans="1:10" customFormat="1" ht="15">
      <c r="A1428" s="114"/>
      <c r="B1428" s="114"/>
      <c r="C1428" s="114"/>
      <c r="D1428" s="114"/>
      <c r="H1428" s="115"/>
      <c r="I1428" s="115"/>
      <c r="J1428" s="115"/>
    </row>
    <row r="1429" spans="1:10" customFormat="1" ht="15">
      <c r="A1429" s="114"/>
      <c r="B1429" s="114"/>
      <c r="C1429" s="114"/>
      <c r="D1429" s="114"/>
      <c r="H1429" s="115"/>
      <c r="I1429" s="115"/>
      <c r="J1429" s="115"/>
    </row>
    <row r="1430" spans="1:10" customFormat="1" ht="15">
      <c r="A1430" s="114"/>
      <c r="B1430" s="114"/>
      <c r="C1430" s="114"/>
      <c r="D1430" s="114"/>
      <c r="H1430" s="115"/>
      <c r="I1430" s="115"/>
      <c r="J1430" s="115"/>
    </row>
    <row r="1431" spans="1:10" customFormat="1" ht="15">
      <c r="A1431" s="114"/>
      <c r="B1431" s="114"/>
      <c r="C1431" s="114"/>
      <c r="D1431" s="114"/>
      <c r="H1431" s="115"/>
      <c r="I1431" s="115"/>
      <c r="J1431" s="115"/>
    </row>
    <row r="1432" spans="1:10" customFormat="1" ht="15">
      <c r="A1432" s="114"/>
      <c r="B1432" s="114"/>
      <c r="C1432" s="114"/>
      <c r="D1432" s="114"/>
      <c r="H1432" s="115"/>
      <c r="I1432" s="115"/>
      <c r="J1432" s="115"/>
    </row>
    <row r="1433" spans="1:10" customFormat="1" ht="15">
      <c r="A1433" s="114"/>
      <c r="B1433" s="114"/>
      <c r="C1433" s="114"/>
      <c r="D1433" s="114"/>
      <c r="H1433" s="115"/>
      <c r="I1433" s="115"/>
      <c r="J1433" s="115"/>
    </row>
    <row r="1434" spans="1:10" customFormat="1" ht="15">
      <c r="A1434" s="114"/>
      <c r="B1434" s="114"/>
      <c r="C1434" s="114"/>
      <c r="D1434" s="114"/>
      <c r="H1434" s="115"/>
      <c r="I1434" s="115"/>
      <c r="J1434" s="115"/>
    </row>
    <row r="1435" spans="1:10" customFormat="1" ht="15">
      <c r="A1435" s="114"/>
      <c r="B1435" s="114"/>
      <c r="C1435" s="114"/>
      <c r="D1435" s="114"/>
      <c r="H1435" s="115"/>
      <c r="I1435" s="115"/>
      <c r="J1435" s="115"/>
    </row>
    <row r="1436" spans="1:10" customFormat="1" ht="15">
      <c r="A1436" s="114"/>
      <c r="B1436" s="114"/>
      <c r="C1436" s="114"/>
      <c r="D1436" s="114"/>
      <c r="H1436" s="115"/>
      <c r="I1436" s="115"/>
      <c r="J1436" s="115"/>
    </row>
    <row r="1437" spans="1:10" customFormat="1" ht="15">
      <c r="A1437" s="114"/>
      <c r="B1437" s="114"/>
      <c r="C1437" s="114"/>
      <c r="D1437" s="114"/>
      <c r="H1437" s="115"/>
      <c r="I1437" s="115"/>
      <c r="J1437" s="115"/>
    </row>
    <row r="1438" spans="1:10" customFormat="1" ht="15">
      <c r="A1438" s="114"/>
      <c r="B1438" s="114"/>
      <c r="C1438" s="114"/>
      <c r="D1438" s="114"/>
      <c r="H1438" s="115"/>
      <c r="I1438" s="115"/>
      <c r="J1438" s="115"/>
    </row>
    <row r="1439" spans="1:10" customFormat="1" ht="15">
      <c r="A1439" s="114"/>
      <c r="B1439" s="114"/>
      <c r="C1439" s="114"/>
      <c r="D1439" s="114"/>
      <c r="H1439" s="115"/>
      <c r="I1439" s="115"/>
      <c r="J1439" s="115"/>
    </row>
    <row r="1440" spans="1:10" customFormat="1" ht="15">
      <c r="A1440" s="114"/>
      <c r="B1440" s="114"/>
      <c r="C1440" s="114"/>
      <c r="D1440" s="114"/>
      <c r="H1440" s="115"/>
      <c r="I1440" s="115"/>
      <c r="J1440" s="115"/>
    </row>
    <row r="1441" spans="1:19" customFormat="1" ht="15">
      <c r="A1441" s="114"/>
      <c r="B1441" s="114"/>
      <c r="C1441" s="114"/>
      <c r="D1441" s="114"/>
      <c r="H1441" s="115"/>
      <c r="I1441" s="115"/>
      <c r="J1441" s="115"/>
    </row>
    <row r="1442" spans="1:19" customFormat="1" ht="15">
      <c r="A1442" s="114"/>
      <c r="B1442" s="114"/>
      <c r="C1442" s="114"/>
      <c r="D1442" s="114"/>
      <c r="H1442" s="115"/>
      <c r="I1442" s="115"/>
      <c r="J1442" s="115"/>
    </row>
    <row r="1443" spans="1:19" customFormat="1" ht="15">
      <c r="A1443" s="114"/>
      <c r="B1443" s="114"/>
      <c r="C1443" s="114"/>
      <c r="D1443" s="114"/>
      <c r="H1443" s="115"/>
      <c r="I1443" s="115"/>
      <c r="J1443" s="115"/>
    </row>
    <row r="1444" spans="1:19" customFormat="1" ht="15">
      <c r="A1444" s="114"/>
      <c r="B1444" s="114"/>
      <c r="C1444" s="114"/>
      <c r="D1444" s="114"/>
      <c r="H1444" s="115"/>
      <c r="I1444" s="115"/>
      <c r="J1444" s="115"/>
    </row>
    <row r="1445" spans="1:19" customFormat="1" ht="15">
      <c r="A1445" s="114"/>
      <c r="B1445" s="114"/>
      <c r="C1445" s="114"/>
      <c r="D1445" s="114"/>
      <c r="H1445" s="115"/>
      <c r="I1445" s="115"/>
      <c r="J1445" s="115"/>
    </row>
    <row r="1446" spans="1:19" customFormat="1" ht="15">
      <c r="A1446" s="114"/>
      <c r="B1446" s="114"/>
      <c r="C1446" s="114"/>
      <c r="D1446" s="114"/>
      <c r="H1446" s="115"/>
      <c r="I1446" s="115"/>
      <c r="J1446" s="115"/>
    </row>
    <row r="1447" spans="1:19" customFormat="1" ht="15">
      <c r="A1447" s="114"/>
      <c r="B1447" s="114"/>
      <c r="C1447" s="114"/>
      <c r="D1447" s="114"/>
      <c r="H1447" s="115"/>
      <c r="I1447" s="115"/>
      <c r="J1447" s="115"/>
    </row>
    <row r="1448" spans="1:19" customFormat="1" ht="15">
      <c r="A1448" s="114"/>
      <c r="B1448" s="114"/>
      <c r="C1448" s="114"/>
      <c r="D1448" s="114"/>
      <c r="H1448" s="115"/>
      <c r="I1448" s="115"/>
      <c r="J1448" s="115"/>
    </row>
    <row r="1449" spans="1:19" ht="15">
      <c r="A1449" s="114"/>
      <c r="B1449" s="114"/>
      <c r="C1449" s="114"/>
      <c r="D1449" s="114"/>
      <c r="E1449"/>
      <c r="F1449"/>
      <c r="G1449"/>
      <c r="H1449" s="115"/>
      <c r="I1449" s="115"/>
      <c r="J1449" s="115"/>
      <c r="K1449"/>
      <c r="L1449"/>
      <c r="M1449"/>
      <c r="N1449"/>
      <c r="O1449"/>
      <c r="P1449"/>
      <c r="Q1449"/>
      <c r="R1449"/>
      <c r="S1449"/>
    </row>
    <row r="1450" spans="1:19" ht="15">
      <c r="A1450" s="114"/>
      <c r="B1450" s="114"/>
      <c r="C1450" s="114"/>
      <c r="D1450" s="114"/>
      <c r="E1450"/>
      <c r="F1450"/>
      <c r="G1450"/>
      <c r="H1450" s="115"/>
      <c r="I1450" s="115"/>
      <c r="J1450" s="115"/>
      <c r="K1450"/>
      <c r="L1450"/>
      <c r="M1450"/>
      <c r="N1450"/>
      <c r="O1450"/>
      <c r="P1450"/>
      <c r="Q1450"/>
      <c r="R1450"/>
      <c r="S1450"/>
    </row>
    <row r="1451" spans="1:19" ht="15">
      <c r="A1451" s="114"/>
      <c r="B1451" s="114"/>
      <c r="C1451" s="114"/>
      <c r="D1451" s="114"/>
      <c r="E1451"/>
      <c r="F1451"/>
      <c r="G1451"/>
      <c r="H1451" s="115"/>
      <c r="I1451" s="115"/>
      <c r="J1451" s="115"/>
      <c r="K1451"/>
      <c r="L1451"/>
      <c r="M1451"/>
      <c r="N1451"/>
      <c r="O1451"/>
      <c r="P1451"/>
      <c r="Q1451"/>
      <c r="R1451"/>
      <c r="S1451"/>
    </row>
    <row r="1452" spans="1:19" ht="15">
      <c r="A1452" s="114"/>
      <c r="B1452" s="114"/>
      <c r="C1452" s="114"/>
      <c r="D1452" s="114"/>
      <c r="E1452"/>
      <c r="F1452"/>
      <c r="G1452"/>
      <c r="H1452" s="115"/>
      <c r="I1452" s="115"/>
      <c r="J1452" s="115"/>
      <c r="K1452"/>
      <c r="L1452"/>
      <c r="M1452"/>
      <c r="N1452"/>
      <c r="O1452"/>
      <c r="P1452"/>
      <c r="Q1452"/>
      <c r="R1452"/>
      <c r="S1452"/>
    </row>
    <row r="1453" spans="1:19" ht="15">
      <c r="A1453" s="114"/>
      <c r="B1453" s="114"/>
      <c r="C1453" s="114"/>
      <c r="D1453" s="114"/>
      <c r="E1453"/>
      <c r="F1453"/>
      <c r="G1453"/>
      <c r="H1453" s="115"/>
      <c r="I1453" s="115"/>
      <c r="J1453" s="115"/>
      <c r="K1453"/>
      <c r="L1453"/>
      <c r="M1453"/>
      <c r="N1453"/>
      <c r="O1453"/>
      <c r="P1453"/>
      <c r="Q1453"/>
      <c r="R1453"/>
      <c r="S1453"/>
    </row>
    <row r="1454" spans="1:19" ht="15">
      <c r="A1454" s="114"/>
      <c r="B1454" s="114"/>
      <c r="C1454" s="114"/>
      <c r="D1454" s="114"/>
      <c r="E1454"/>
      <c r="F1454"/>
      <c r="G1454"/>
      <c r="H1454" s="115"/>
      <c r="I1454" s="115"/>
      <c r="J1454" s="115"/>
      <c r="K1454"/>
      <c r="L1454"/>
      <c r="M1454"/>
      <c r="N1454"/>
      <c r="O1454"/>
      <c r="P1454"/>
      <c r="Q1454"/>
      <c r="R1454"/>
      <c r="S1454"/>
    </row>
    <row r="1455" spans="1:19" ht="15">
      <c r="A1455" s="114"/>
      <c r="B1455" s="114"/>
      <c r="C1455" s="114"/>
      <c r="D1455" s="114"/>
      <c r="E1455"/>
      <c r="F1455"/>
      <c r="G1455"/>
      <c r="H1455" s="115"/>
      <c r="I1455" s="115"/>
      <c r="J1455" s="115"/>
      <c r="K1455"/>
      <c r="L1455"/>
      <c r="M1455"/>
      <c r="N1455"/>
      <c r="O1455"/>
      <c r="P1455"/>
      <c r="Q1455"/>
      <c r="R1455"/>
      <c r="S1455"/>
    </row>
    <row r="1456" spans="1:19" ht="15">
      <c r="A1456" s="114"/>
      <c r="B1456" s="114"/>
      <c r="C1456" s="114"/>
      <c r="D1456" s="114"/>
      <c r="E1456"/>
      <c r="F1456"/>
      <c r="G1456"/>
      <c r="H1456" s="115"/>
      <c r="I1456" s="115"/>
      <c r="J1456" s="115"/>
      <c r="K1456"/>
      <c r="L1456"/>
      <c r="M1456"/>
      <c r="N1456"/>
      <c r="O1456"/>
      <c r="P1456"/>
      <c r="Q1456"/>
      <c r="R1456"/>
      <c r="S1456"/>
    </row>
    <row r="1457" spans="1:19" ht="15">
      <c r="A1457" s="114"/>
      <c r="B1457" s="114"/>
      <c r="C1457" s="114"/>
      <c r="D1457" s="114"/>
      <c r="E1457"/>
      <c r="F1457"/>
      <c r="G1457"/>
      <c r="H1457" s="115"/>
      <c r="I1457" s="115"/>
      <c r="J1457" s="115"/>
      <c r="K1457"/>
      <c r="L1457"/>
      <c r="M1457"/>
      <c r="N1457"/>
      <c r="O1457"/>
      <c r="P1457"/>
      <c r="Q1457"/>
      <c r="R1457"/>
      <c r="S1457"/>
    </row>
    <row r="1458" spans="1:19" ht="15">
      <c r="A1458" s="114"/>
      <c r="B1458" s="114"/>
      <c r="C1458" s="114"/>
      <c r="D1458" s="114"/>
      <c r="E1458"/>
      <c r="F1458"/>
      <c r="G1458"/>
      <c r="H1458" s="115"/>
      <c r="I1458" s="115"/>
      <c r="J1458" s="115"/>
      <c r="K1458"/>
      <c r="L1458"/>
      <c r="M1458"/>
      <c r="N1458"/>
      <c r="O1458"/>
      <c r="P1458"/>
      <c r="Q1458"/>
      <c r="R1458"/>
      <c r="S1458"/>
    </row>
    <row r="1459" spans="1:19" ht="15">
      <c r="A1459" s="114"/>
      <c r="B1459" s="114"/>
      <c r="C1459" s="114"/>
      <c r="D1459" s="114"/>
      <c r="E1459"/>
      <c r="F1459"/>
      <c r="G1459"/>
      <c r="H1459" s="115"/>
      <c r="I1459" s="115"/>
      <c r="J1459" s="115"/>
      <c r="K1459"/>
      <c r="L1459"/>
      <c r="M1459"/>
      <c r="N1459"/>
      <c r="O1459"/>
      <c r="P1459"/>
      <c r="Q1459"/>
      <c r="R1459"/>
      <c r="S1459"/>
    </row>
    <row r="1460" spans="1:19" ht="15">
      <c r="A1460" s="114"/>
      <c r="B1460" s="114"/>
      <c r="C1460" s="114"/>
      <c r="D1460" s="114"/>
      <c r="E1460"/>
      <c r="F1460"/>
      <c r="G1460"/>
      <c r="H1460" s="115"/>
      <c r="I1460" s="115"/>
      <c r="J1460" s="115"/>
      <c r="K1460"/>
      <c r="L1460"/>
      <c r="M1460"/>
      <c r="N1460"/>
      <c r="O1460"/>
      <c r="P1460"/>
      <c r="Q1460"/>
      <c r="R1460"/>
      <c r="S1460"/>
    </row>
    <row r="1461" spans="1:19" ht="15">
      <c r="A1461" s="114"/>
      <c r="B1461" s="114"/>
      <c r="C1461" s="114"/>
      <c r="D1461" s="114"/>
      <c r="E1461"/>
      <c r="F1461"/>
      <c r="G1461"/>
      <c r="H1461" s="115"/>
      <c r="I1461" s="115"/>
      <c r="J1461" s="115"/>
      <c r="K1461"/>
      <c r="L1461"/>
      <c r="M1461"/>
      <c r="N1461"/>
      <c r="O1461"/>
      <c r="P1461"/>
      <c r="Q1461"/>
      <c r="R1461"/>
      <c r="S1461"/>
    </row>
    <row r="1462" spans="1:19" ht="15">
      <c r="A1462" s="114"/>
      <c r="B1462" s="114"/>
      <c r="C1462" s="114"/>
      <c r="D1462" s="114"/>
      <c r="E1462"/>
      <c r="F1462"/>
      <c r="G1462"/>
      <c r="H1462" s="115"/>
      <c r="I1462" s="115"/>
      <c r="J1462" s="115"/>
      <c r="K1462"/>
      <c r="L1462"/>
      <c r="M1462"/>
      <c r="N1462"/>
      <c r="O1462"/>
      <c r="P1462"/>
      <c r="Q1462"/>
      <c r="R1462"/>
      <c r="S1462"/>
    </row>
    <row r="1463" spans="1:19" ht="15">
      <c r="A1463" s="114"/>
      <c r="B1463" s="114"/>
      <c r="C1463" s="114"/>
      <c r="D1463" s="114"/>
      <c r="E1463"/>
      <c r="F1463"/>
      <c r="G1463"/>
      <c r="H1463" s="115"/>
      <c r="I1463" s="115"/>
      <c r="J1463" s="115"/>
      <c r="K1463"/>
      <c r="L1463"/>
      <c r="M1463"/>
      <c r="N1463"/>
      <c r="O1463"/>
      <c r="P1463"/>
      <c r="Q1463"/>
      <c r="R1463"/>
      <c r="S1463"/>
    </row>
    <row r="1464" spans="1:19" ht="15">
      <c r="A1464" s="114"/>
      <c r="B1464" s="114"/>
      <c r="C1464" s="114"/>
      <c r="D1464" s="114"/>
      <c r="E1464"/>
      <c r="F1464"/>
      <c r="G1464"/>
      <c r="H1464" s="115"/>
      <c r="I1464" s="115"/>
      <c r="J1464" s="115"/>
      <c r="K1464"/>
      <c r="L1464"/>
      <c r="M1464"/>
      <c r="N1464"/>
      <c r="O1464"/>
      <c r="P1464"/>
      <c r="Q1464"/>
      <c r="R1464"/>
      <c r="S1464"/>
    </row>
    <row r="1465" spans="1:19" ht="15">
      <c r="A1465" s="114"/>
      <c r="B1465" s="114"/>
      <c r="C1465" s="114"/>
      <c r="D1465" s="114"/>
      <c r="E1465"/>
      <c r="F1465"/>
      <c r="G1465"/>
      <c r="H1465" s="115"/>
      <c r="I1465" s="115"/>
      <c r="J1465" s="115"/>
      <c r="K1465"/>
      <c r="L1465"/>
      <c r="M1465"/>
      <c r="N1465"/>
      <c r="O1465"/>
      <c r="P1465"/>
      <c r="Q1465"/>
      <c r="R1465"/>
      <c r="S1465"/>
    </row>
    <row r="1466" spans="1:19" ht="15">
      <c r="A1466" s="114"/>
      <c r="B1466" s="114"/>
      <c r="C1466" s="114"/>
      <c r="D1466" s="114"/>
      <c r="E1466"/>
      <c r="F1466"/>
      <c r="G1466"/>
      <c r="H1466" s="115"/>
      <c r="I1466" s="115"/>
      <c r="J1466" s="115"/>
      <c r="K1466"/>
      <c r="L1466"/>
      <c r="M1466"/>
      <c r="N1466"/>
      <c r="O1466"/>
      <c r="P1466"/>
      <c r="Q1466"/>
      <c r="R1466"/>
      <c r="S1466"/>
    </row>
    <row r="1467" spans="1:19" ht="15">
      <c r="A1467" s="114"/>
      <c r="B1467" s="114"/>
      <c r="C1467" s="114"/>
      <c r="D1467" s="114"/>
      <c r="E1467"/>
      <c r="F1467"/>
      <c r="G1467"/>
      <c r="H1467" s="115"/>
      <c r="I1467" s="115"/>
      <c r="J1467" s="115"/>
      <c r="K1467"/>
      <c r="L1467"/>
      <c r="M1467"/>
      <c r="N1467"/>
      <c r="O1467"/>
      <c r="P1467"/>
      <c r="Q1467"/>
      <c r="R1467"/>
      <c r="S1467"/>
    </row>
    <row r="1468" spans="1:19" ht="15">
      <c r="A1468" s="114"/>
      <c r="B1468" s="114"/>
      <c r="C1468" s="114"/>
      <c r="D1468" s="114"/>
      <c r="E1468"/>
      <c r="F1468"/>
      <c r="G1468"/>
      <c r="H1468" s="115"/>
      <c r="I1468" s="115"/>
      <c r="J1468" s="115"/>
      <c r="K1468"/>
      <c r="L1468"/>
      <c r="M1468"/>
      <c r="N1468"/>
      <c r="O1468"/>
      <c r="P1468"/>
      <c r="Q1468"/>
      <c r="R1468"/>
      <c r="S1468"/>
    </row>
    <row r="1469" spans="1:19" ht="15">
      <c r="A1469" s="114"/>
      <c r="B1469" s="114"/>
      <c r="C1469" s="114"/>
      <c r="D1469" s="114"/>
      <c r="E1469"/>
      <c r="F1469"/>
      <c r="G1469"/>
      <c r="H1469" s="115"/>
      <c r="I1469" s="115"/>
      <c r="J1469" s="115"/>
      <c r="K1469"/>
      <c r="L1469"/>
      <c r="M1469"/>
      <c r="N1469"/>
      <c r="O1469"/>
      <c r="P1469"/>
      <c r="Q1469"/>
      <c r="R1469"/>
      <c r="S1469"/>
    </row>
    <row r="1470" spans="1:19" ht="15">
      <c r="A1470" s="114"/>
      <c r="B1470" s="114"/>
      <c r="C1470" s="114"/>
      <c r="D1470" s="114"/>
      <c r="E1470"/>
      <c r="F1470"/>
      <c r="G1470"/>
      <c r="H1470" s="115"/>
      <c r="I1470" s="115"/>
      <c r="J1470" s="115"/>
      <c r="K1470"/>
      <c r="L1470"/>
      <c r="M1470"/>
      <c r="N1470"/>
      <c r="O1470"/>
      <c r="P1470"/>
      <c r="Q1470"/>
      <c r="R1470"/>
      <c r="S1470"/>
    </row>
    <row r="1471" spans="1:19" ht="15">
      <c r="A1471" s="114"/>
      <c r="B1471" s="114"/>
      <c r="C1471" s="114"/>
      <c r="D1471" s="114"/>
      <c r="E1471"/>
      <c r="F1471"/>
      <c r="G1471"/>
      <c r="H1471" s="115"/>
      <c r="I1471" s="115"/>
      <c r="J1471" s="115"/>
      <c r="K1471"/>
      <c r="L1471"/>
      <c r="M1471"/>
      <c r="N1471"/>
      <c r="O1471"/>
      <c r="P1471"/>
      <c r="Q1471"/>
      <c r="R1471"/>
      <c r="S1471"/>
    </row>
    <row r="1472" spans="1:19" ht="15">
      <c r="A1472" s="114"/>
      <c r="B1472" s="114"/>
      <c r="C1472" s="114"/>
      <c r="D1472" s="114"/>
      <c r="E1472"/>
      <c r="F1472"/>
      <c r="G1472"/>
      <c r="H1472" s="115"/>
      <c r="I1472" s="115"/>
      <c r="J1472" s="115"/>
      <c r="K1472"/>
      <c r="L1472"/>
      <c r="M1472"/>
      <c r="N1472"/>
      <c r="O1472"/>
      <c r="P1472"/>
      <c r="Q1472"/>
      <c r="R1472"/>
      <c r="S1472"/>
    </row>
    <row r="1473" spans="1:19" ht="15">
      <c r="A1473" s="114"/>
      <c r="B1473" s="114"/>
      <c r="C1473" s="114"/>
      <c r="D1473" s="114"/>
      <c r="E1473"/>
      <c r="F1473"/>
      <c r="G1473"/>
      <c r="H1473" s="115"/>
      <c r="I1473" s="115"/>
      <c r="J1473" s="115"/>
      <c r="K1473"/>
      <c r="L1473"/>
      <c r="M1473"/>
      <c r="N1473"/>
      <c r="O1473"/>
      <c r="P1473"/>
      <c r="Q1473"/>
      <c r="R1473"/>
      <c r="S1473"/>
    </row>
    <row r="1474" spans="1:19" ht="15">
      <c r="A1474" s="114"/>
      <c r="B1474" s="114"/>
      <c r="C1474" s="114"/>
      <c r="D1474" s="114"/>
      <c r="E1474"/>
      <c r="F1474"/>
      <c r="G1474"/>
      <c r="H1474" s="115"/>
      <c r="I1474" s="115"/>
      <c r="J1474" s="115"/>
      <c r="K1474"/>
      <c r="L1474"/>
      <c r="M1474"/>
      <c r="N1474"/>
      <c r="O1474"/>
      <c r="P1474"/>
      <c r="Q1474"/>
      <c r="R1474"/>
      <c r="S1474"/>
    </row>
    <row r="1475" spans="1:19" ht="15">
      <c r="A1475" s="114"/>
      <c r="B1475" s="114"/>
      <c r="C1475" s="114"/>
      <c r="D1475" s="114"/>
      <c r="E1475"/>
      <c r="F1475"/>
      <c r="G1475"/>
      <c r="H1475" s="115"/>
      <c r="I1475" s="115"/>
      <c r="J1475" s="115"/>
      <c r="K1475"/>
      <c r="L1475"/>
      <c r="M1475"/>
      <c r="N1475"/>
      <c r="O1475"/>
      <c r="P1475"/>
      <c r="Q1475"/>
      <c r="R1475"/>
      <c r="S1475"/>
    </row>
    <row r="1476" spans="1:19" ht="15">
      <c r="A1476" s="114"/>
      <c r="B1476" s="114"/>
      <c r="C1476" s="114"/>
      <c r="D1476" s="114"/>
      <c r="E1476"/>
      <c r="F1476"/>
      <c r="G1476"/>
      <c r="H1476" s="115"/>
      <c r="I1476" s="115"/>
      <c r="J1476" s="115"/>
      <c r="K1476"/>
      <c r="L1476"/>
      <c r="M1476"/>
      <c r="N1476"/>
      <c r="O1476"/>
      <c r="P1476"/>
      <c r="Q1476"/>
      <c r="R1476"/>
      <c r="S1476"/>
    </row>
    <row r="1477" spans="1:19" ht="15">
      <c r="A1477" s="114"/>
      <c r="B1477" s="114"/>
      <c r="C1477" s="114"/>
      <c r="D1477" s="114"/>
      <c r="E1477"/>
      <c r="F1477"/>
      <c r="G1477"/>
      <c r="H1477" s="115"/>
      <c r="I1477" s="115"/>
      <c r="J1477" s="115"/>
      <c r="K1477"/>
      <c r="L1477"/>
      <c r="M1477"/>
      <c r="N1477"/>
      <c r="O1477"/>
      <c r="P1477"/>
      <c r="Q1477"/>
      <c r="R1477"/>
      <c r="S1477"/>
    </row>
    <row r="1478" spans="1:19" ht="15">
      <c r="A1478" s="114"/>
      <c r="B1478" s="114"/>
      <c r="C1478" s="114"/>
      <c r="D1478" s="114"/>
      <c r="E1478"/>
      <c r="F1478"/>
      <c r="G1478"/>
      <c r="H1478" s="115"/>
      <c r="I1478" s="115"/>
      <c r="J1478" s="115"/>
      <c r="K1478"/>
      <c r="L1478"/>
      <c r="M1478"/>
      <c r="N1478"/>
      <c r="O1478"/>
      <c r="P1478"/>
      <c r="Q1478"/>
      <c r="R1478"/>
      <c r="S1478"/>
    </row>
    <row r="1479" spans="1:19" ht="15">
      <c r="A1479" s="114"/>
      <c r="B1479" s="114"/>
      <c r="C1479" s="114"/>
      <c r="D1479" s="114"/>
      <c r="E1479"/>
      <c r="F1479"/>
      <c r="G1479"/>
      <c r="H1479" s="115"/>
      <c r="I1479" s="115"/>
      <c r="J1479" s="115"/>
      <c r="K1479"/>
      <c r="L1479"/>
      <c r="M1479"/>
      <c r="N1479"/>
      <c r="O1479"/>
      <c r="P1479"/>
      <c r="Q1479"/>
      <c r="R1479"/>
      <c r="S1479"/>
    </row>
    <row r="1480" spans="1:19" ht="15">
      <c r="A1480" s="114"/>
      <c r="B1480" s="114"/>
      <c r="C1480" s="114"/>
      <c r="D1480" s="114"/>
      <c r="E1480"/>
      <c r="F1480"/>
      <c r="G1480"/>
      <c r="H1480" s="115"/>
      <c r="I1480" s="115"/>
      <c r="J1480" s="115"/>
      <c r="K1480"/>
      <c r="L1480"/>
      <c r="M1480"/>
      <c r="N1480"/>
      <c r="O1480"/>
      <c r="P1480"/>
      <c r="Q1480"/>
      <c r="R1480"/>
      <c r="S1480"/>
    </row>
    <row r="1481" spans="1:19" ht="15">
      <c r="A1481" s="114"/>
      <c r="B1481" s="114"/>
      <c r="C1481" s="114"/>
      <c r="D1481" s="114"/>
      <c r="E1481"/>
      <c r="F1481"/>
      <c r="G1481"/>
      <c r="H1481" s="115"/>
      <c r="I1481" s="115"/>
      <c r="J1481" s="115"/>
      <c r="K1481"/>
      <c r="L1481"/>
      <c r="M1481"/>
      <c r="N1481"/>
      <c r="O1481"/>
      <c r="P1481"/>
      <c r="Q1481"/>
      <c r="R1481"/>
      <c r="S1481"/>
    </row>
    <row r="1482" spans="1:19" ht="15">
      <c r="A1482" s="114"/>
      <c r="B1482" s="114"/>
      <c r="C1482" s="114"/>
      <c r="D1482" s="114"/>
      <c r="E1482"/>
      <c r="F1482"/>
      <c r="G1482"/>
      <c r="H1482" s="115"/>
      <c r="I1482" s="115"/>
      <c r="J1482" s="115"/>
      <c r="K1482"/>
      <c r="L1482"/>
      <c r="M1482"/>
      <c r="N1482"/>
      <c r="O1482"/>
      <c r="P1482"/>
      <c r="Q1482"/>
      <c r="R1482"/>
      <c r="S1482"/>
    </row>
    <row r="1483" spans="1:19" ht="15">
      <c r="A1483" s="114"/>
      <c r="B1483" s="114"/>
      <c r="C1483" s="114"/>
      <c r="D1483" s="114"/>
      <c r="E1483"/>
      <c r="F1483"/>
      <c r="G1483"/>
      <c r="H1483" s="115"/>
      <c r="I1483" s="115"/>
      <c r="J1483" s="115"/>
      <c r="K1483"/>
      <c r="L1483"/>
      <c r="M1483"/>
      <c r="N1483"/>
      <c r="O1483"/>
      <c r="P1483"/>
      <c r="Q1483"/>
      <c r="R1483"/>
      <c r="S1483"/>
    </row>
    <row r="1484" spans="1:19" ht="15">
      <c r="A1484" s="114"/>
      <c r="B1484" s="114"/>
      <c r="C1484" s="114"/>
      <c r="D1484" s="114"/>
      <c r="E1484"/>
      <c r="F1484"/>
      <c r="G1484"/>
      <c r="H1484" s="115"/>
      <c r="I1484" s="115"/>
      <c r="J1484" s="115"/>
      <c r="K1484"/>
      <c r="L1484"/>
      <c r="M1484"/>
      <c r="N1484"/>
      <c r="O1484"/>
      <c r="P1484"/>
      <c r="Q1484"/>
      <c r="R1484"/>
      <c r="S1484"/>
    </row>
    <row r="1485" spans="1:19" ht="15">
      <c r="A1485" s="114"/>
      <c r="B1485" s="114"/>
      <c r="C1485" s="114"/>
      <c r="D1485" s="114"/>
      <c r="E1485"/>
      <c r="F1485"/>
      <c r="G1485"/>
      <c r="H1485" s="115"/>
      <c r="I1485" s="115"/>
      <c r="J1485" s="115"/>
      <c r="K1485"/>
      <c r="L1485"/>
      <c r="M1485"/>
      <c r="N1485"/>
      <c r="O1485"/>
      <c r="P1485"/>
      <c r="Q1485"/>
      <c r="R1485"/>
      <c r="S1485"/>
    </row>
    <row r="1486" spans="1:19" ht="15">
      <c r="A1486" s="114"/>
      <c r="B1486" s="114"/>
      <c r="C1486" s="114"/>
      <c r="D1486" s="114"/>
      <c r="E1486"/>
      <c r="F1486"/>
      <c r="G1486"/>
      <c r="H1486" s="115"/>
      <c r="I1486" s="115"/>
      <c r="J1486" s="115"/>
      <c r="K1486"/>
      <c r="L1486"/>
      <c r="M1486"/>
      <c r="N1486"/>
      <c r="O1486"/>
      <c r="P1486"/>
      <c r="Q1486"/>
      <c r="R1486"/>
      <c r="S1486"/>
    </row>
    <row r="1487" spans="1:19" ht="15">
      <c r="A1487" s="114"/>
      <c r="B1487" s="114"/>
      <c r="C1487" s="114"/>
      <c r="D1487" s="114"/>
      <c r="E1487"/>
      <c r="F1487"/>
      <c r="G1487"/>
      <c r="H1487" s="115"/>
      <c r="I1487" s="115"/>
      <c r="J1487" s="115"/>
      <c r="K1487"/>
      <c r="L1487"/>
      <c r="M1487"/>
      <c r="N1487"/>
      <c r="O1487"/>
      <c r="P1487"/>
      <c r="Q1487"/>
      <c r="R1487"/>
      <c r="S1487"/>
    </row>
    <row r="1488" spans="1:19" ht="15">
      <c r="A1488" s="114"/>
      <c r="B1488" s="114"/>
      <c r="C1488" s="114"/>
      <c r="D1488" s="114"/>
      <c r="E1488"/>
      <c r="F1488"/>
      <c r="G1488"/>
      <c r="H1488" s="115"/>
      <c r="I1488" s="115"/>
      <c r="J1488" s="115"/>
      <c r="K1488"/>
      <c r="L1488"/>
      <c r="M1488"/>
      <c r="N1488"/>
      <c r="O1488"/>
      <c r="P1488"/>
      <c r="Q1488"/>
      <c r="R1488"/>
      <c r="S1488"/>
    </row>
    <row r="1489" spans="1:19" ht="15">
      <c r="A1489" s="114"/>
      <c r="B1489" s="114"/>
      <c r="C1489" s="114"/>
      <c r="D1489" s="114"/>
      <c r="E1489"/>
      <c r="F1489"/>
      <c r="G1489"/>
      <c r="H1489" s="115"/>
      <c r="I1489" s="115"/>
      <c r="J1489" s="115"/>
      <c r="K1489"/>
      <c r="L1489"/>
      <c r="M1489"/>
      <c r="N1489"/>
      <c r="O1489"/>
      <c r="P1489"/>
      <c r="Q1489"/>
      <c r="R1489"/>
      <c r="S1489"/>
    </row>
    <row r="1490" spans="1:19" ht="15">
      <c r="A1490" s="114"/>
      <c r="B1490" s="114"/>
      <c r="C1490" s="114"/>
      <c r="D1490" s="114"/>
      <c r="E1490"/>
      <c r="F1490"/>
      <c r="G1490"/>
      <c r="H1490" s="115"/>
      <c r="I1490" s="115"/>
      <c r="J1490" s="115"/>
      <c r="K1490"/>
      <c r="L1490"/>
      <c r="M1490"/>
      <c r="N1490"/>
      <c r="O1490"/>
      <c r="P1490"/>
      <c r="Q1490"/>
      <c r="R1490"/>
      <c r="S1490"/>
    </row>
    <row r="1491" spans="1:19" ht="15">
      <c r="A1491" s="114"/>
      <c r="B1491" s="114"/>
      <c r="C1491" s="114"/>
      <c r="D1491" s="114"/>
      <c r="E1491"/>
      <c r="F1491"/>
      <c r="G1491"/>
      <c r="H1491" s="115"/>
      <c r="I1491" s="115"/>
      <c r="J1491" s="115"/>
      <c r="K1491"/>
      <c r="L1491"/>
      <c r="M1491"/>
      <c r="N1491"/>
      <c r="O1491"/>
      <c r="P1491"/>
      <c r="Q1491"/>
      <c r="R1491"/>
      <c r="S1491"/>
    </row>
    <row r="1492" spans="1:19" ht="15">
      <c r="A1492" s="114"/>
      <c r="B1492" s="114"/>
      <c r="C1492" s="114"/>
      <c r="D1492" s="114"/>
      <c r="E1492"/>
      <c r="F1492"/>
      <c r="G1492"/>
      <c r="H1492" s="115"/>
      <c r="I1492" s="115"/>
      <c r="J1492" s="115"/>
      <c r="K1492"/>
      <c r="L1492"/>
      <c r="M1492"/>
      <c r="N1492"/>
      <c r="O1492"/>
      <c r="P1492"/>
      <c r="Q1492"/>
      <c r="R1492"/>
      <c r="S1492"/>
    </row>
    <row r="1493" spans="1:19" ht="15">
      <c r="A1493" s="114"/>
      <c r="B1493" s="114"/>
      <c r="C1493" s="114"/>
      <c r="D1493" s="114"/>
      <c r="E1493"/>
      <c r="F1493"/>
      <c r="G1493"/>
      <c r="H1493" s="115"/>
      <c r="I1493" s="115"/>
      <c r="J1493" s="115"/>
      <c r="K1493"/>
      <c r="L1493"/>
      <c r="M1493"/>
      <c r="N1493"/>
      <c r="O1493"/>
      <c r="P1493"/>
      <c r="Q1493"/>
      <c r="R1493"/>
      <c r="S1493"/>
    </row>
    <row r="1494" spans="1:19" ht="15">
      <c r="A1494" s="114"/>
      <c r="B1494" s="114"/>
      <c r="C1494" s="114"/>
      <c r="D1494" s="114"/>
      <c r="E1494"/>
      <c r="F1494"/>
      <c r="G1494"/>
      <c r="H1494" s="115"/>
      <c r="I1494" s="115"/>
      <c r="J1494" s="115"/>
      <c r="K1494"/>
      <c r="L1494"/>
      <c r="M1494"/>
      <c r="N1494"/>
      <c r="O1494"/>
      <c r="P1494"/>
      <c r="Q1494"/>
      <c r="R1494"/>
      <c r="S1494"/>
    </row>
    <row r="1495" spans="1:19" ht="15">
      <c r="A1495" s="114"/>
      <c r="B1495" s="114"/>
      <c r="C1495" s="114"/>
      <c r="D1495" s="114"/>
      <c r="E1495"/>
      <c r="F1495"/>
      <c r="G1495"/>
      <c r="H1495" s="115"/>
      <c r="I1495" s="115"/>
      <c r="J1495" s="115"/>
      <c r="K1495"/>
      <c r="L1495"/>
      <c r="M1495"/>
      <c r="N1495"/>
      <c r="O1495"/>
      <c r="P1495"/>
      <c r="Q1495"/>
      <c r="R1495"/>
      <c r="S1495"/>
    </row>
    <row r="1496" spans="1:19" ht="15">
      <c r="A1496" s="114"/>
      <c r="B1496" s="114"/>
      <c r="C1496" s="114"/>
      <c r="D1496" s="114"/>
      <c r="E1496"/>
      <c r="F1496"/>
      <c r="G1496"/>
      <c r="H1496" s="115"/>
      <c r="I1496" s="115"/>
      <c r="J1496" s="115"/>
      <c r="K1496"/>
      <c r="L1496"/>
      <c r="M1496"/>
      <c r="N1496"/>
      <c r="O1496"/>
      <c r="P1496"/>
      <c r="Q1496"/>
      <c r="R1496"/>
      <c r="S1496"/>
    </row>
    <row r="1497" spans="1:19" ht="15">
      <c r="A1497" s="114"/>
      <c r="B1497" s="114"/>
      <c r="C1497" s="114"/>
      <c r="D1497" s="114"/>
      <c r="E1497"/>
      <c r="F1497"/>
      <c r="G1497"/>
      <c r="H1497" s="115"/>
      <c r="I1497" s="115"/>
      <c r="J1497" s="115"/>
      <c r="K1497"/>
      <c r="L1497"/>
      <c r="M1497"/>
      <c r="N1497"/>
      <c r="O1497"/>
      <c r="P1497"/>
      <c r="Q1497"/>
      <c r="R1497"/>
      <c r="S1497"/>
    </row>
    <row r="1498" spans="1:19" ht="15">
      <c r="A1498" s="114"/>
      <c r="B1498" s="114"/>
      <c r="C1498" s="114"/>
      <c r="D1498" s="114"/>
      <c r="E1498"/>
      <c r="F1498"/>
      <c r="G1498"/>
      <c r="H1498" s="115"/>
      <c r="I1498" s="115"/>
      <c r="J1498" s="115"/>
      <c r="K1498"/>
      <c r="L1498"/>
      <c r="M1498"/>
      <c r="N1498"/>
      <c r="O1498"/>
      <c r="P1498"/>
      <c r="Q1498"/>
      <c r="R1498"/>
      <c r="S1498"/>
    </row>
    <row r="1499" spans="1:19" ht="15">
      <c r="A1499" s="114"/>
      <c r="B1499" s="114"/>
      <c r="C1499" s="114"/>
      <c r="D1499" s="114"/>
      <c r="E1499"/>
      <c r="F1499"/>
      <c r="G1499"/>
      <c r="H1499" s="115"/>
      <c r="I1499" s="115"/>
      <c r="J1499" s="115"/>
      <c r="K1499"/>
      <c r="L1499"/>
      <c r="M1499"/>
      <c r="N1499"/>
      <c r="O1499"/>
      <c r="P1499"/>
      <c r="Q1499"/>
      <c r="R1499"/>
      <c r="S1499"/>
    </row>
    <row r="1500" spans="1:19" ht="15">
      <c r="A1500" s="114"/>
      <c r="B1500" s="114"/>
      <c r="C1500" s="114"/>
      <c r="D1500" s="114"/>
      <c r="E1500"/>
      <c r="F1500"/>
      <c r="G1500"/>
      <c r="H1500" s="115"/>
      <c r="I1500" s="115"/>
      <c r="J1500" s="115"/>
      <c r="K1500"/>
      <c r="L1500"/>
      <c r="M1500"/>
      <c r="N1500"/>
      <c r="O1500"/>
      <c r="P1500"/>
      <c r="Q1500"/>
      <c r="R1500"/>
      <c r="S1500"/>
    </row>
    <row r="1501" spans="1:19" ht="15">
      <c r="A1501" s="114"/>
      <c r="B1501" s="114"/>
      <c r="C1501" s="114"/>
      <c r="D1501" s="114"/>
      <c r="E1501"/>
      <c r="F1501"/>
      <c r="G1501"/>
      <c r="H1501" s="115"/>
      <c r="I1501" s="115"/>
      <c r="J1501" s="115"/>
      <c r="K1501"/>
      <c r="L1501"/>
      <c r="M1501"/>
      <c r="N1501"/>
      <c r="O1501"/>
      <c r="P1501"/>
      <c r="Q1501"/>
      <c r="R1501"/>
      <c r="S1501"/>
    </row>
    <row r="1502" spans="1:19" ht="15">
      <c r="A1502" s="114"/>
      <c r="B1502" s="114"/>
      <c r="C1502" s="114"/>
      <c r="D1502" s="114"/>
      <c r="E1502"/>
      <c r="F1502"/>
      <c r="G1502"/>
      <c r="H1502" s="115"/>
      <c r="I1502" s="115"/>
      <c r="J1502" s="115"/>
      <c r="K1502"/>
      <c r="L1502"/>
      <c r="M1502"/>
      <c r="N1502"/>
      <c r="O1502"/>
      <c r="P1502"/>
      <c r="Q1502"/>
      <c r="R1502"/>
      <c r="S1502"/>
    </row>
    <row r="1503" spans="1:19" ht="15">
      <c r="A1503" s="114"/>
      <c r="B1503" s="114"/>
      <c r="C1503" s="114"/>
      <c r="D1503" s="114"/>
      <c r="E1503"/>
      <c r="F1503"/>
      <c r="G1503"/>
      <c r="H1503" s="115"/>
      <c r="I1503" s="115"/>
      <c r="J1503" s="115"/>
      <c r="K1503"/>
      <c r="L1503"/>
      <c r="M1503"/>
      <c r="N1503"/>
      <c r="O1503"/>
      <c r="P1503"/>
      <c r="Q1503"/>
      <c r="R1503"/>
      <c r="S1503"/>
    </row>
    <row r="1504" spans="1:19" ht="15">
      <c r="A1504" s="114"/>
      <c r="B1504" s="114"/>
      <c r="C1504" s="114"/>
      <c r="D1504" s="114"/>
      <c r="E1504"/>
      <c r="F1504"/>
      <c r="G1504"/>
      <c r="H1504" s="115"/>
      <c r="I1504" s="115"/>
      <c r="J1504" s="115"/>
      <c r="K1504"/>
      <c r="L1504"/>
      <c r="M1504"/>
      <c r="N1504"/>
      <c r="O1504"/>
      <c r="P1504"/>
      <c r="Q1504"/>
      <c r="R1504"/>
      <c r="S1504"/>
    </row>
    <row r="1505" spans="1:19" ht="15">
      <c r="A1505" s="114"/>
      <c r="B1505" s="114"/>
      <c r="C1505" s="114"/>
      <c r="D1505" s="114"/>
      <c r="E1505"/>
      <c r="F1505"/>
      <c r="G1505"/>
      <c r="H1505" s="115"/>
      <c r="I1505" s="115"/>
      <c r="J1505" s="115"/>
      <c r="K1505"/>
      <c r="L1505"/>
      <c r="M1505"/>
      <c r="N1505"/>
      <c r="O1505"/>
      <c r="P1505"/>
      <c r="Q1505"/>
      <c r="R1505"/>
      <c r="S1505"/>
    </row>
    <row r="1506" spans="1:19" ht="15">
      <c r="A1506" s="114"/>
      <c r="B1506" s="114"/>
      <c r="C1506" s="114"/>
      <c r="D1506" s="114"/>
      <c r="E1506"/>
      <c r="F1506"/>
      <c r="G1506"/>
      <c r="H1506" s="115"/>
      <c r="I1506" s="115"/>
      <c r="J1506" s="115"/>
      <c r="K1506"/>
      <c r="L1506"/>
      <c r="M1506"/>
      <c r="N1506"/>
      <c r="O1506"/>
      <c r="P1506"/>
      <c r="Q1506"/>
      <c r="R1506"/>
      <c r="S1506"/>
    </row>
    <row r="1507" spans="1:19" ht="15">
      <c r="A1507" s="114"/>
      <c r="B1507" s="114"/>
      <c r="C1507" s="114"/>
      <c r="D1507" s="114"/>
      <c r="E1507"/>
      <c r="F1507"/>
      <c r="G1507"/>
      <c r="H1507" s="115"/>
      <c r="I1507" s="115"/>
      <c r="J1507" s="115"/>
      <c r="K1507"/>
      <c r="L1507"/>
      <c r="M1507"/>
      <c r="N1507"/>
      <c r="O1507"/>
      <c r="P1507"/>
      <c r="Q1507"/>
      <c r="R1507"/>
      <c r="S1507"/>
    </row>
    <row r="1508" spans="1:19" ht="15">
      <c r="A1508" s="114"/>
      <c r="B1508" s="114"/>
      <c r="C1508" s="114"/>
      <c r="D1508" s="114"/>
      <c r="E1508"/>
      <c r="F1508"/>
      <c r="G1508"/>
      <c r="H1508" s="115"/>
      <c r="I1508" s="115"/>
      <c r="J1508" s="115"/>
      <c r="K1508"/>
      <c r="L1508"/>
      <c r="M1508"/>
      <c r="N1508"/>
      <c r="O1508"/>
      <c r="P1508"/>
      <c r="Q1508"/>
      <c r="R1508"/>
      <c r="S1508"/>
    </row>
    <row r="1509" spans="1:19" ht="15">
      <c r="A1509" s="114"/>
      <c r="B1509" s="114"/>
      <c r="C1509" s="114"/>
      <c r="D1509" s="114"/>
      <c r="E1509"/>
      <c r="F1509"/>
      <c r="G1509"/>
      <c r="H1509" s="115"/>
      <c r="I1509" s="115"/>
      <c r="J1509" s="115"/>
      <c r="K1509"/>
      <c r="L1509"/>
      <c r="M1509"/>
      <c r="N1509"/>
      <c r="O1509"/>
      <c r="P1509"/>
      <c r="Q1509"/>
      <c r="R1509"/>
      <c r="S1509"/>
    </row>
    <row r="1510" spans="1:19" ht="15">
      <c r="A1510" s="114"/>
      <c r="B1510" s="114"/>
      <c r="C1510" s="114"/>
      <c r="D1510" s="114"/>
      <c r="E1510"/>
      <c r="F1510"/>
      <c r="G1510"/>
      <c r="H1510" s="115"/>
      <c r="I1510" s="115"/>
      <c r="J1510" s="115"/>
      <c r="K1510"/>
      <c r="L1510"/>
      <c r="M1510"/>
      <c r="N1510"/>
      <c r="O1510"/>
      <c r="P1510"/>
      <c r="Q1510"/>
      <c r="R1510"/>
      <c r="S1510"/>
    </row>
    <row r="1511" spans="1:19" ht="15">
      <c r="A1511" s="114"/>
      <c r="B1511" s="114"/>
      <c r="C1511" s="114"/>
      <c r="D1511" s="114"/>
      <c r="E1511"/>
      <c r="F1511"/>
      <c r="G1511"/>
      <c r="H1511" s="115"/>
      <c r="I1511" s="115"/>
      <c r="J1511" s="115"/>
      <c r="K1511"/>
      <c r="L1511"/>
      <c r="M1511"/>
      <c r="N1511"/>
      <c r="O1511"/>
      <c r="P1511"/>
      <c r="Q1511"/>
      <c r="R1511"/>
      <c r="S1511"/>
    </row>
    <row r="1512" spans="1:19" ht="15">
      <c r="A1512" s="114"/>
      <c r="B1512" s="114"/>
      <c r="C1512" s="114"/>
      <c r="D1512" s="114"/>
      <c r="E1512"/>
      <c r="F1512"/>
      <c r="G1512"/>
      <c r="H1512" s="115"/>
      <c r="I1512" s="115"/>
      <c r="J1512" s="115"/>
      <c r="K1512"/>
      <c r="L1512"/>
      <c r="M1512"/>
      <c r="N1512"/>
      <c r="O1512"/>
      <c r="P1512"/>
      <c r="Q1512"/>
      <c r="R1512"/>
      <c r="S1512"/>
    </row>
    <row r="1513" spans="1:19" ht="15">
      <c r="A1513" s="114"/>
      <c r="B1513" s="114"/>
      <c r="C1513" s="114"/>
      <c r="D1513" s="114"/>
      <c r="E1513"/>
      <c r="F1513"/>
      <c r="G1513"/>
      <c r="H1513" s="115"/>
      <c r="I1513" s="115"/>
      <c r="J1513" s="115"/>
      <c r="K1513"/>
      <c r="L1513"/>
      <c r="M1513"/>
      <c r="N1513"/>
      <c r="O1513"/>
      <c r="P1513"/>
      <c r="Q1513"/>
      <c r="R1513"/>
      <c r="S1513"/>
    </row>
    <row r="1514" spans="1:19" ht="15">
      <c r="A1514" s="114"/>
      <c r="B1514" s="114"/>
      <c r="C1514" s="114"/>
      <c r="D1514" s="114"/>
      <c r="E1514"/>
      <c r="F1514"/>
      <c r="G1514"/>
      <c r="H1514" s="115"/>
      <c r="I1514" s="115"/>
      <c r="J1514" s="115"/>
      <c r="K1514"/>
      <c r="L1514"/>
      <c r="M1514"/>
      <c r="N1514"/>
      <c r="O1514"/>
      <c r="P1514"/>
      <c r="Q1514"/>
      <c r="R1514"/>
      <c r="S1514"/>
    </row>
    <row r="1515" spans="1:19" ht="15">
      <c r="A1515" s="114"/>
      <c r="B1515" s="114"/>
      <c r="C1515" s="114"/>
      <c r="D1515" s="114"/>
      <c r="E1515"/>
      <c r="F1515"/>
      <c r="G1515"/>
      <c r="H1515" s="115"/>
      <c r="I1515" s="115"/>
      <c r="J1515" s="115"/>
      <c r="K1515"/>
      <c r="L1515"/>
      <c r="M1515"/>
      <c r="N1515"/>
      <c r="O1515"/>
      <c r="P1515"/>
      <c r="Q1515"/>
      <c r="R1515"/>
      <c r="S1515"/>
    </row>
    <row r="1516" spans="1:19" ht="15">
      <c r="A1516" s="114"/>
      <c r="B1516" s="114"/>
      <c r="C1516" s="114"/>
      <c r="D1516" s="114"/>
      <c r="E1516"/>
      <c r="F1516"/>
      <c r="G1516"/>
      <c r="H1516" s="115"/>
      <c r="I1516" s="115"/>
      <c r="J1516" s="115"/>
      <c r="K1516"/>
      <c r="L1516"/>
      <c r="M1516"/>
      <c r="N1516"/>
      <c r="O1516"/>
      <c r="P1516"/>
      <c r="Q1516"/>
      <c r="R1516"/>
      <c r="S1516"/>
    </row>
    <row r="1517" spans="1:19" ht="15">
      <c r="A1517" s="114"/>
      <c r="B1517" s="114"/>
      <c r="C1517" s="114"/>
      <c r="D1517" s="114"/>
      <c r="E1517"/>
      <c r="F1517"/>
      <c r="G1517"/>
      <c r="H1517" s="115"/>
      <c r="I1517" s="115"/>
      <c r="J1517" s="115"/>
      <c r="K1517"/>
      <c r="L1517"/>
      <c r="M1517"/>
      <c r="N1517"/>
      <c r="O1517"/>
      <c r="P1517"/>
      <c r="Q1517"/>
      <c r="R1517"/>
      <c r="S1517"/>
    </row>
    <row r="1518" spans="1:19" ht="15">
      <c r="A1518" s="114"/>
      <c r="B1518" s="114"/>
      <c r="C1518" s="114"/>
      <c r="D1518" s="114"/>
      <c r="E1518"/>
      <c r="F1518"/>
      <c r="G1518"/>
      <c r="H1518" s="115"/>
      <c r="I1518" s="115"/>
      <c r="J1518" s="115"/>
      <c r="K1518"/>
      <c r="L1518"/>
      <c r="M1518"/>
      <c r="N1518"/>
      <c r="O1518"/>
      <c r="P1518"/>
      <c r="Q1518"/>
      <c r="R1518"/>
      <c r="S1518"/>
    </row>
    <row r="1519" spans="1:19" ht="15">
      <c r="A1519" s="114"/>
      <c r="B1519" s="114"/>
      <c r="C1519" s="114"/>
      <c r="D1519" s="114"/>
      <c r="E1519"/>
      <c r="F1519"/>
      <c r="G1519"/>
      <c r="H1519" s="115"/>
      <c r="I1519" s="115"/>
      <c r="J1519" s="115"/>
      <c r="K1519"/>
      <c r="L1519"/>
      <c r="M1519"/>
      <c r="N1519"/>
      <c r="O1519"/>
      <c r="P1519"/>
      <c r="Q1519"/>
      <c r="R1519"/>
      <c r="S1519"/>
    </row>
    <row r="1520" spans="1:19" ht="15">
      <c r="A1520" s="114"/>
      <c r="B1520" s="114"/>
      <c r="C1520" s="114"/>
      <c r="D1520" s="114"/>
      <c r="E1520"/>
      <c r="F1520"/>
      <c r="G1520"/>
      <c r="H1520" s="115"/>
      <c r="I1520" s="115"/>
      <c r="J1520" s="115"/>
      <c r="K1520"/>
      <c r="L1520"/>
      <c r="M1520"/>
      <c r="N1520"/>
      <c r="O1520"/>
      <c r="P1520"/>
      <c r="Q1520"/>
      <c r="R1520"/>
      <c r="S1520"/>
    </row>
    <row r="1521" spans="1:19" ht="15">
      <c r="A1521" s="114"/>
      <c r="B1521" s="114"/>
      <c r="C1521" s="114"/>
      <c r="D1521" s="114"/>
      <c r="E1521"/>
      <c r="F1521"/>
      <c r="G1521"/>
      <c r="H1521" s="115"/>
      <c r="I1521" s="115"/>
      <c r="J1521" s="115"/>
      <c r="K1521"/>
      <c r="L1521"/>
      <c r="M1521"/>
      <c r="N1521"/>
      <c r="O1521"/>
      <c r="P1521"/>
      <c r="Q1521"/>
      <c r="R1521"/>
      <c r="S1521"/>
    </row>
    <row r="1522" spans="1:19" ht="15">
      <c r="A1522" s="114"/>
      <c r="B1522" s="114"/>
      <c r="C1522" s="114"/>
      <c r="D1522" s="114"/>
      <c r="E1522"/>
      <c r="F1522"/>
      <c r="G1522"/>
      <c r="H1522" s="115"/>
      <c r="I1522" s="115"/>
      <c r="J1522" s="115"/>
      <c r="K1522"/>
      <c r="L1522"/>
      <c r="M1522"/>
      <c r="N1522"/>
      <c r="O1522"/>
      <c r="P1522"/>
      <c r="Q1522"/>
      <c r="R1522"/>
      <c r="S1522"/>
    </row>
    <row r="1523" spans="1:19" ht="15">
      <c r="A1523" s="114"/>
      <c r="B1523" s="114"/>
      <c r="C1523" s="114"/>
      <c r="D1523" s="114"/>
      <c r="E1523"/>
      <c r="F1523"/>
      <c r="G1523"/>
      <c r="H1523" s="115"/>
      <c r="I1523" s="115"/>
      <c r="J1523" s="115"/>
      <c r="K1523"/>
      <c r="L1523"/>
      <c r="M1523"/>
      <c r="N1523"/>
      <c r="O1523"/>
      <c r="P1523"/>
      <c r="Q1523"/>
      <c r="R1523"/>
      <c r="S1523"/>
    </row>
    <row r="1524" spans="1:19" ht="15">
      <c r="A1524" s="114"/>
      <c r="B1524" s="114"/>
      <c r="C1524" s="114"/>
      <c r="D1524" s="114"/>
      <c r="E1524"/>
      <c r="F1524"/>
      <c r="G1524"/>
      <c r="H1524" s="115"/>
      <c r="I1524" s="115"/>
      <c r="J1524" s="115"/>
      <c r="K1524"/>
      <c r="L1524"/>
      <c r="M1524"/>
      <c r="N1524"/>
      <c r="O1524"/>
      <c r="P1524"/>
      <c r="Q1524"/>
      <c r="R1524"/>
      <c r="S1524"/>
    </row>
    <row r="1525" spans="1:19" ht="15">
      <c r="A1525" s="114"/>
      <c r="B1525" s="114"/>
      <c r="C1525" s="114"/>
      <c r="D1525" s="114"/>
      <c r="E1525"/>
      <c r="F1525"/>
      <c r="G1525"/>
      <c r="H1525" s="115"/>
      <c r="I1525" s="115"/>
      <c r="J1525" s="115"/>
      <c r="K1525"/>
      <c r="L1525"/>
      <c r="M1525"/>
      <c r="N1525"/>
      <c r="O1525"/>
      <c r="P1525"/>
      <c r="Q1525"/>
      <c r="R1525"/>
      <c r="S1525"/>
    </row>
    <row r="1526" spans="1:19" ht="15">
      <c r="A1526" s="114"/>
      <c r="B1526" s="114"/>
      <c r="C1526" s="114"/>
      <c r="D1526" s="114"/>
      <c r="E1526"/>
      <c r="F1526"/>
      <c r="G1526"/>
      <c r="H1526" s="115"/>
      <c r="I1526" s="115"/>
      <c r="J1526" s="115"/>
      <c r="K1526"/>
      <c r="L1526"/>
      <c r="M1526"/>
      <c r="N1526"/>
      <c r="O1526"/>
      <c r="P1526"/>
      <c r="Q1526"/>
      <c r="R1526"/>
      <c r="S1526"/>
    </row>
    <row r="1527" spans="1:19" ht="15">
      <c r="A1527" s="114"/>
      <c r="B1527" s="114"/>
      <c r="C1527" s="114"/>
      <c r="D1527" s="114"/>
      <c r="E1527"/>
      <c r="F1527"/>
      <c r="G1527"/>
      <c r="H1527" s="115"/>
      <c r="I1527" s="115"/>
      <c r="J1527" s="115"/>
      <c r="K1527"/>
      <c r="L1527"/>
      <c r="M1527"/>
      <c r="N1527"/>
      <c r="O1527"/>
      <c r="P1527"/>
      <c r="Q1527"/>
      <c r="R1527"/>
      <c r="S1527"/>
    </row>
    <row r="1528" spans="1:19" ht="15">
      <c r="A1528" s="114"/>
      <c r="B1528" s="114"/>
      <c r="C1528" s="114"/>
      <c r="D1528" s="114"/>
      <c r="E1528"/>
      <c r="F1528"/>
      <c r="G1528"/>
      <c r="H1528" s="115"/>
      <c r="I1528" s="115"/>
      <c r="J1528" s="115"/>
      <c r="K1528"/>
      <c r="L1528"/>
      <c r="M1528"/>
      <c r="N1528"/>
      <c r="O1528"/>
      <c r="P1528"/>
      <c r="Q1528"/>
      <c r="R1528"/>
      <c r="S1528"/>
    </row>
    <row r="1529" spans="1:19" ht="15">
      <c r="A1529" s="114"/>
      <c r="B1529" s="114"/>
      <c r="C1529" s="114"/>
      <c r="D1529" s="114"/>
      <c r="E1529"/>
      <c r="F1529"/>
      <c r="G1529"/>
      <c r="H1529" s="115"/>
      <c r="I1529" s="115"/>
      <c r="J1529" s="115"/>
      <c r="K1529"/>
      <c r="L1529"/>
      <c r="M1529"/>
      <c r="N1529"/>
      <c r="O1529"/>
      <c r="P1529"/>
      <c r="Q1529"/>
      <c r="R1529"/>
      <c r="S1529"/>
    </row>
    <row r="1530" spans="1:19" ht="15">
      <c r="A1530" s="114"/>
      <c r="B1530" s="114"/>
      <c r="C1530" s="114"/>
      <c r="D1530" s="114"/>
      <c r="E1530"/>
      <c r="F1530"/>
      <c r="G1530"/>
      <c r="H1530" s="115"/>
      <c r="I1530" s="115"/>
      <c r="J1530" s="115"/>
      <c r="K1530"/>
      <c r="L1530"/>
      <c r="M1530"/>
      <c r="N1530"/>
      <c r="O1530"/>
      <c r="P1530"/>
      <c r="Q1530"/>
      <c r="R1530"/>
      <c r="S1530"/>
    </row>
    <row r="1531" spans="1:19" ht="15">
      <c r="A1531" s="114"/>
      <c r="B1531" s="114"/>
      <c r="C1531" s="114"/>
      <c r="D1531" s="114"/>
      <c r="E1531"/>
      <c r="F1531"/>
      <c r="G1531"/>
      <c r="H1531" s="115"/>
      <c r="I1531" s="115"/>
      <c r="J1531" s="115"/>
      <c r="K1531"/>
      <c r="L1531"/>
      <c r="M1531"/>
      <c r="N1531"/>
      <c r="O1531"/>
      <c r="P1531"/>
      <c r="Q1531"/>
      <c r="R1531"/>
      <c r="S1531"/>
    </row>
    <row r="1532" spans="1:19" ht="15">
      <c r="A1532" s="114"/>
      <c r="B1532" s="114"/>
      <c r="C1532" s="114"/>
      <c r="D1532" s="114"/>
      <c r="E1532"/>
      <c r="F1532"/>
      <c r="G1532"/>
      <c r="H1532" s="115"/>
      <c r="I1532" s="115"/>
      <c r="J1532" s="115"/>
      <c r="K1532"/>
      <c r="L1532"/>
      <c r="M1532"/>
      <c r="N1532"/>
      <c r="O1532"/>
      <c r="P1532"/>
      <c r="Q1532"/>
      <c r="R1532"/>
      <c r="S1532"/>
    </row>
    <row r="1533" spans="1:19" ht="15">
      <c r="A1533" s="114"/>
      <c r="B1533" s="114"/>
      <c r="C1533" s="114"/>
      <c r="D1533" s="114"/>
      <c r="E1533"/>
      <c r="F1533"/>
      <c r="G1533"/>
      <c r="H1533" s="115"/>
      <c r="I1533" s="115"/>
      <c r="J1533" s="115"/>
      <c r="K1533"/>
      <c r="L1533"/>
      <c r="M1533"/>
      <c r="N1533"/>
      <c r="O1533"/>
      <c r="P1533"/>
      <c r="Q1533"/>
      <c r="R1533"/>
      <c r="S1533"/>
    </row>
    <row r="1534" spans="1:19" ht="15">
      <c r="A1534" s="114"/>
      <c r="B1534" s="114"/>
      <c r="C1534" s="114"/>
      <c r="D1534" s="114"/>
      <c r="E1534"/>
      <c r="F1534"/>
      <c r="G1534"/>
      <c r="H1534" s="115"/>
      <c r="I1534" s="115"/>
      <c r="J1534" s="115"/>
      <c r="K1534"/>
      <c r="L1534"/>
      <c r="M1534"/>
      <c r="N1534"/>
      <c r="O1534"/>
      <c r="P1534"/>
      <c r="Q1534"/>
      <c r="R1534"/>
      <c r="S1534"/>
    </row>
    <row r="1535" spans="1:19" ht="15">
      <c r="A1535" s="114"/>
      <c r="B1535" s="114"/>
      <c r="C1535" s="114"/>
      <c r="D1535" s="114"/>
      <c r="E1535"/>
      <c r="F1535"/>
      <c r="G1535"/>
      <c r="H1535" s="115"/>
      <c r="I1535" s="115"/>
      <c r="J1535" s="115"/>
      <c r="K1535"/>
      <c r="L1535"/>
      <c r="M1535"/>
      <c r="N1535"/>
      <c r="O1535"/>
      <c r="P1535"/>
      <c r="Q1535"/>
      <c r="R1535"/>
      <c r="S1535"/>
    </row>
    <row r="1536" spans="1:19" ht="15">
      <c r="A1536" s="114"/>
      <c r="B1536" s="114"/>
      <c r="C1536" s="114"/>
      <c r="D1536" s="114"/>
      <c r="E1536"/>
      <c r="F1536"/>
      <c r="G1536"/>
      <c r="H1536" s="115"/>
      <c r="I1536" s="115"/>
      <c r="J1536" s="115"/>
      <c r="K1536"/>
      <c r="L1536"/>
      <c r="M1536"/>
      <c r="N1536"/>
      <c r="O1536"/>
      <c r="P1536"/>
      <c r="Q1536"/>
      <c r="R1536"/>
      <c r="S1536"/>
    </row>
    <row r="1537" spans="1:19" ht="15">
      <c r="A1537" s="114"/>
      <c r="B1537" s="114"/>
      <c r="C1537" s="114"/>
      <c r="D1537" s="114"/>
      <c r="E1537"/>
      <c r="F1537"/>
      <c r="G1537"/>
      <c r="H1537" s="115"/>
      <c r="I1537" s="115"/>
      <c r="J1537" s="115"/>
      <c r="K1537"/>
      <c r="L1537"/>
      <c r="M1537"/>
      <c r="N1537"/>
      <c r="O1537"/>
      <c r="P1537"/>
      <c r="Q1537"/>
      <c r="R1537"/>
      <c r="S1537"/>
    </row>
    <row r="1538" spans="1:19" ht="15">
      <c r="A1538" s="114"/>
      <c r="B1538" s="114"/>
      <c r="C1538" s="114"/>
      <c r="D1538" s="114"/>
      <c r="E1538"/>
      <c r="F1538"/>
      <c r="G1538"/>
      <c r="H1538" s="115"/>
      <c r="I1538" s="115"/>
      <c r="J1538" s="115"/>
      <c r="K1538"/>
      <c r="L1538"/>
      <c r="M1538"/>
      <c r="N1538"/>
      <c r="O1538"/>
      <c r="P1538"/>
      <c r="Q1538"/>
      <c r="R1538"/>
      <c r="S1538"/>
    </row>
    <row r="1539" spans="1:19" ht="15">
      <c r="A1539" s="114"/>
      <c r="B1539" s="114"/>
      <c r="C1539" s="114"/>
      <c r="D1539" s="114"/>
      <c r="E1539"/>
      <c r="F1539"/>
      <c r="G1539"/>
      <c r="H1539" s="115"/>
      <c r="I1539" s="115"/>
      <c r="J1539" s="115"/>
      <c r="K1539"/>
      <c r="L1539"/>
      <c r="M1539"/>
      <c r="N1539"/>
      <c r="O1539"/>
      <c r="P1539"/>
      <c r="Q1539"/>
      <c r="R1539"/>
      <c r="S1539"/>
    </row>
    <row r="1540" spans="1:19" ht="15">
      <c r="A1540" s="114"/>
      <c r="B1540" s="114"/>
      <c r="C1540" s="114"/>
      <c r="D1540" s="114"/>
      <c r="E1540"/>
      <c r="F1540"/>
      <c r="G1540"/>
      <c r="H1540" s="115"/>
      <c r="I1540" s="115"/>
      <c r="J1540" s="115"/>
      <c r="K1540"/>
      <c r="L1540"/>
      <c r="M1540"/>
      <c r="N1540"/>
      <c r="O1540"/>
      <c r="P1540"/>
      <c r="Q1540"/>
      <c r="R1540"/>
      <c r="S1540"/>
    </row>
    <row r="1541" spans="1:19" ht="15">
      <c r="A1541" s="114"/>
      <c r="B1541" s="114"/>
      <c r="C1541" s="114"/>
      <c r="D1541" s="114"/>
      <c r="E1541"/>
      <c r="F1541"/>
      <c r="G1541"/>
      <c r="H1541" s="115"/>
      <c r="I1541" s="115"/>
      <c r="J1541" s="115"/>
      <c r="K1541"/>
      <c r="L1541"/>
      <c r="M1541"/>
      <c r="N1541"/>
      <c r="O1541"/>
      <c r="P1541"/>
      <c r="Q1541"/>
      <c r="R1541"/>
      <c r="S1541"/>
    </row>
    <row r="1542" spans="1:19" ht="15">
      <c r="A1542" s="114"/>
      <c r="B1542" s="114"/>
      <c r="C1542" s="114"/>
      <c r="D1542" s="114"/>
      <c r="E1542"/>
      <c r="F1542"/>
      <c r="G1542"/>
      <c r="H1542" s="115"/>
      <c r="I1542" s="115"/>
      <c r="J1542" s="115"/>
      <c r="K1542"/>
      <c r="L1542"/>
      <c r="M1542"/>
      <c r="N1542"/>
      <c r="O1542"/>
      <c r="P1542"/>
      <c r="Q1542"/>
      <c r="R1542"/>
      <c r="S1542"/>
    </row>
    <row r="1543" spans="1:19" ht="15">
      <c r="A1543" s="114"/>
      <c r="B1543" s="114"/>
      <c r="C1543" s="114"/>
      <c r="D1543" s="114"/>
      <c r="E1543"/>
      <c r="F1543"/>
      <c r="G1543"/>
      <c r="H1543" s="115"/>
      <c r="I1543" s="115"/>
      <c r="J1543" s="115"/>
      <c r="K1543"/>
      <c r="L1543"/>
      <c r="M1543"/>
      <c r="N1543"/>
      <c r="O1543"/>
      <c r="P1543"/>
      <c r="Q1543"/>
      <c r="R1543"/>
      <c r="S1543"/>
    </row>
    <row r="1544" spans="1:19" ht="15">
      <c r="A1544" s="114"/>
      <c r="B1544" s="114"/>
      <c r="C1544" s="114"/>
      <c r="D1544" s="114"/>
      <c r="E1544"/>
      <c r="F1544"/>
      <c r="G1544"/>
      <c r="H1544" s="115"/>
      <c r="I1544" s="115"/>
      <c r="J1544" s="115"/>
      <c r="K1544"/>
      <c r="L1544"/>
      <c r="M1544"/>
      <c r="N1544"/>
      <c r="O1544"/>
      <c r="P1544"/>
      <c r="Q1544"/>
      <c r="R1544"/>
      <c r="S1544"/>
    </row>
    <row r="1545" spans="1:19" ht="15">
      <c r="A1545" s="114"/>
      <c r="B1545" s="114"/>
      <c r="C1545" s="114"/>
      <c r="D1545" s="114"/>
      <c r="E1545"/>
      <c r="F1545"/>
      <c r="G1545"/>
      <c r="H1545" s="115"/>
      <c r="I1545" s="115"/>
      <c r="J1545" s="115"/>
      <c r="K1545"/>
      <c r="L1545"/>
      <c r="M1545"/>
      <c r="N1545"/>
      <c r="O1545"/>
      <c r="P1545"/>
      <c r="Q1545"/>
      <c r="R1545"/>
      <c r="S1545"/>
    </row>
    <row r="1546" spans="1:19" ht="15">
      <c r="A1546" s="114"/>
      <c r="B1546" s="114"/>
      <c r="C1546" s="114"/>
      <c r="D1546" s="114"/>
      <c r="E1546"/>
      <c r="F1546"/>
      <c r="G1546"/>
      <c r="H1546" s="115"/>
      <c r="I1546" s="115"/>
      <c r="J1546" s="115"/>
      <c r="K1546"/>
      <c r="L1546"/>
      <c r="M1546"/>
      <c r="N1546"/>
      <c r="O1546"/>
      <c r="P1546"/>
      <c r="Q1546"/>
      <c r="R1546"/>
      <c r="S1546"/>
    </row>
    <row r="1547" spans="1:19" ht="15">
      <c r="A1547" s="114"/>
      <c r="B1547" s="114"/>
      <c r="C1547" s="114"/>
      <c r="D1547" s="114"/>
      <c r="E1547"/>
      <c r="F1547"/>
      <c r="G1547"/>
      <c r="H1547" s="115"/>
      <c r="I1547" s="115"/>
      <c r="J1547" s="115"/>
      <c r="K1547"/>
      <c r="L1547"/>
      <c r="M1547"/>
      <c r="N1547"/>
      <c r="O1547"/>
      <c r="P1547"/>
      <c r="Q1547"/>
      <c r="R1547"/>
      <c r="S1547"/>
    </row>
    <row r="1548" spans="1:19" ht="15">
      <c r="A1548" s="114"/>
      <c r="B1548" s="114"/>
      <c r="C1548" s="114"/>
      <c r="D1548" s="114"/>
      <c r="E1548"/>
      <c r="F1548"/>
      <c r="G1548"/>
      <c r="H1548" s="115"/>
      <c r="I1548" s="115"/>
      <c r="J1548" s="115"/>
      <c r="K1548"/>
      <c r="L1548"/>
      <c r="M1548"/>
      <c r="N1548"/>
      <c r="O1548"/>
      <c r="P1548"/>
      <c r="Q1548"/>
      <c r="R1548"/>
      <c r="S1548"/>
    </row>
    <row r="1549" spans="1:19" ht="15">
      <c r="A1549" s="114"/>
      <c r="B1549" s="114"/>
      <c r="C1549" s="114"/>
      <c r="D1549" s="114"/>
      <c r="E1549"/>
      <c r="F1549"/>
      <c r="G1549"/>
      <c r="H1549" s="115"/>
      <c r="I1549" s="115"/>
      <c r="J1549" s="115"/>
      <c r="K1549"/>
      <c r="L1549"/>
      <c r="M1549"/>
      <c r="N1549"/>
      <c r="O1549"/>
      <c r="P1549"/>
      <c r="Q1549"/>
      <c r="R1549"/>
      <c r="S1549"/>
    </row>
    <row r="1550" spans="1:19" ht="15">
      <c r="A1550" s="114"/>
      <c r="B1550" s="114"/>
      <c r="C1550" s="114"/>
      <c r="D1550" s="114"/>
      <c r="E1550"/>
      <c r="F1550"/>
      <c r="G1550"/>
      <c r="H1550" s="115"/>
      <c r="I1550" s="115"/>
      <c r="J1550" s="115"/>
      <c r="K1550"/>
      <c r="L1550"/>
      <c r="M1550"/>
      <c r="N1550"/>
      <c r="O1550"/>
      <c r="P1550"/>
      <c r="Q1550"/>
      <c r="R1550"/>
      <c r="S1550"/>
    </row>
    <row r="1551" spans="1:19" ht="15">
      <c r="A1551" s="114"/>
      <c r="B1551" s="114"/>
      <c r="C1551" s="114"/>
      <c r="D1551" s="114"/>
      <c r="E1551"/>
      <c r="F1551"/>
      <c r="G1551"/>
      <c r="H1551" s="115"/>
      <c r="I1551" s="115"/>
      <c r="J1551" s="115"/>
      <c r="K1551"/>
      <c r="L1551"/>
      <c r="M1551"/>
      <c r="N1551"/>
      <c r="O1551"/>
      <c r="P1551"/>
      <c r="Q1551"/>
      <c r="R1551"/>
      <c r="S1551"/>
    </row>
    <row r="1552" spans="1:19" ht="15">
      <c r="A1552" s="114"/>
      <c r="B1552" s="114"/>
      <c r="C1552" s="114"/>
      <c r="D1552" s="114"/>
      <c r="E1552"/>
      <c r="F1552"/>
      <c r="G1552"/>
      <c r="H1552" s="115"/>
      <c r="I1552" s="115"/>
      <c r="J1552" s="115"/>
      <c r="K1552"/>
      <c r="L1552"/>
      <c r="M1552"/>
      <c r="N1552"/>
      <c r="O1552"/>
      <c r="P1552"/>
      <c r="Q1552"/>
      <c r="R1552"/>
      <c r="S1552"/>
    </row>
    <row r="1553" spans="1:19" ht="15">
      <c r="A1553" s="114"/>
      <c r="B1553" s="114"/>
      <c r="C1553" s="114"/>
      <c r="D1553" s="114"/>
      <c r="E1553"/>
      <c r="F1553"/>
      <c r="G1553"/>
      <c r="H1553" s="115"/>
      <c r="I1553" s="115"/>
      <c r="J1553" s="115"/>
      <c r="K1553"/>
      <c r="L1553"/>
      <c r="M1553"/>
      <c r="N1553"/>
      <c r="O1553"/>
      <c r="P1553"/>
      <c r="Q1553"/>
      <c r="R1553"/>
      <c r="S1553"/>
    </row>
    <row r="1554" spans="1:19" ht="15">
      <c r="A1554" s="114"/>
      <c r="B1554" s="114"/>
      <c r="C1554" s="114"/>
      <c r="D1554" s="114"/>
      <c r="E1554"/>
      <c r="F1554"/>
      <c r="G1554"/>
      <c r="H1554" s="115"/>
      <c r="I1554" s="115"/>
      <c r="J1554" s="115"/>
      <c r="K1554"/>
      <c r="L1554"/>
      <c r="M1554"/>
      <c r="N1554"/>
      <c r="O1554"/>
      <c r="P1554"/>
      <c r="Q1554"/>
      <c r="R1554"/>
      <c r="S1554"/>
    </row>
    <row r="1555" spans="1:19" ht="15">
      <c r="A1555" s="114"/>
      <c r="B1555" s="114"/>
      <c r="C1555" s="114"/>
      <c r="D1555" s="114"/>
      <c r="E1555"/>
      <c r="F1555"/>
      <c r="G1555"/>
      <c r="H1555" s="115"/>
      <c r="I1555" s="115"/>
      <c r="J1555" s="115"/>
      <c r="K1555"/>
      <c r="L1555"/>
      <c r="M1555"/>
      <c r="N1555"/>
      <c r="O1555"/>
      <c r="P1555"/>
      <c r="Q1555"/>
      <c r="R1555"/>
      <c r="S1555"/>
    </row>
    <row r="1556" spans="1:19" ht="15">
      <c r="A1556" s="114"/>
      <c r="B1556" s="114"/>
      <c r="C1556" s="114"/>
      <c r="D1556" s="114"/>
      <c r="E1556"/>
      <c r="F1556"/>
      <c r="G1556"/>
      <c r="H1556" s="115"/>
      <c r="I1556" s="115"/>
      <c r="J1556" s="115"/>
      <c r="K1556"/>
      <c r="L1556"/>
      <c r="M1556"/>
      <c r="N1556"/>
      <c r="O1556"/>
      <c r="P1556"/>
      <c r="Q1556"/>
      <c r="R1556"/>
      <c r="S1556"/>
    </row>
    <row r="1557" spans="1:19" ht="15">
      <c r="A1557" s="114"/>
      <c r="B1557" s="114"/>
      <c r="C1557" s="114"/>
      <c r="D1557" s="114"/>
      <c r="E1557"/>
      <c r="F1557"/>
      <c r="G1557"/>
      <c r="H1557" s="115"/>
      <c r="I1557" s="115"/>
      <c r="J1557" s="115"/>
      <c r="K1557"/>
      <c r="L1557"/>
      <c r="M1557"/>
      <c r="N1557"/>
      <c r="O1557"/>
      <c r="P1557"/>
      <c r="Q1557"/>
      <c r="R1557"/>
      <c r="S1557"/>
    </row>
    <row r="1558" spans="1:19" ht="15">
      <c r="A1558" s="114"/>
      <c r="B1558" s="114"/>
      <c r="C1558" s="114"/>
      <c r="D1558" s="114"/>
      <c r="E1558"/>
      <c r="F1558"/>
      <c r="G1558"/>
      <c r="H1558" s="115"/>
      <c r="I1558" s="115"/>
      <c r="J1558" s="115"/>
      <c r="K1558"/>
      <c r="L1558"/>
      <c r="M1558"/>
      <c r="N1558"/>
      <c r="O1558"/>
      <c r="P1558"/>
      <c r="Q1558"/>
      <c r="R1558"/>
      <c r="S1558"/>
    </row>
    <row r="1559" spans="1:19" ht="15">
      <c r="A1559" s="114"/>
      <c r="B1559" s="114"/>
      <c r="C1559" s="114"/>
      <c r="D1559" s="114"/>
      <c r="E1559"/>
      <c r="F1559"/>
      <c r="G1559"/>
      <c r="H1559" s="115"/>
      <c r="I1559" s="115"/>
      <c r="J1559" s="115"/>
      <c r="K1559"/>
      <c r="L1559"/>
      <c r="M1559"/>
      <c r="N1559"/>
      <c r="O1559"/>
      <c r="P1559"/>
      <c r="Q1559"/>
      <c r="R1559"/>
      <c r="S1559"/>
    </row>
    <row r="1560" spans="1:19" ht="15">
      <c r="A1560" s="114"/>
      <c r="B1560" s="114"/>
      <c r="C1560" s="114"/>
      <c r="D1560" s="114"/>
      <c r="E1560"/>
      <c r="F1560"/>
      <c r="G1560"/>
      <c r="H1560" s="115"/>
      <c r="I1560" s="115"/>
      <c r="J1560" s="115"/>
      <c r="K1560"/>
      <c r="L1560"/>
      <c r="M1560"/>
      <c r="N1560"/>
      <c r="O1560"/>
      <c r="P1560"/>
      <c r="Q1560"/>
      <c r="R1560"/>
      <c r="S1560"/>
    </row>
    <row r="1561" spans="1:19" ht="15">
      <c r="A1561" s="114"/>
      <c r="B1561" s="114"/>
      <c r="C1561" s="114"/>
      <c r="D1561" s="114"/>
      <c r="E1561"/>
      <c r="F1561"/>
      <c r="G1561"/>
      <c r="H1561" s="115"/>
      <c r="I1561" s="115"/>
      <c r="J1561" s="115"/>
      <c r="K1561"/>
      <c r="L1561"/>
      <c r="M1561"/>
      <c r="N1561"/>
      <c r="O1561"/>
      <c r="P1561"/>
      <c r="Q1561"/>
      <c r="R1561"/>
      <c r="S1561"/>
    </row>
    <row r="1562" spans="1:19" ht="15">
      <c r="A1562" s="114"/>
      <c r="B1562" s="114"/>
      <c r="C1562" s="114"/>
      <c r="D1562" s="114"/>
      <c r="E1562"/>
      <c r="F1562"/>
      <c r="G1562"/>
      <c r="H1562" s="115"/>
      <c r="I1562" s="115"/>
      <c r="J1562" s="115"/>
      <c r="K1562"/>
      <c r="L1562"/>
      <c r="M1562"/>
      <c r="N1562"/>
      <c r="O1562"/>
      <c r="P1562"/>
      <c r="Q1562"/>
      <c r="R1562"/>
      <c r="S1562"/>
    </row>
    <row r="1563" spans="1:19" ht="15">
      <c r="A1563" s="114"/>
      <c r="B1563" s="114"/>
      <c r="C1563" s="114"/>
      <c r="D1563" s="114"/>
      <c r="E1563"/>
      <c r="F1563"/>
      <c r="G1563"/>
      <c r="H1563" s="115"/>
      <c r="I1563" s="115"/>
      <c r="J1563" s="115"/>
      <c r="K1563"/>
      <c r="L1563"/>
      <c r="M1563"/>
      <c r="N1563"/>
      <c r="O1563"/>
      <c r="P1563"/>
      <c r="Q1563"/>
      <c r="R1563"/>
      <c r="S1563"/>
    </row>
    <row r="1564" spans="1:19" ht="15">
      <c r="A1564" s="114"/>
      <c r="B1564" s="114"/>
      <c r="C1564" s="114"/>
      <c r="D1564" s="114"/>
      <c r="E1564"/>
      <c r="F1564"/>
      <c r="G1564"/>
      <c r="H1564" s="115"/>
      <c r="I1564" s="115"/>
      <c r="J1564" s="115"/>
      <c r="K1564"/>
      <c r="L1564"/>
      <c r="M1564"/>
      <c r="N1564"/>
      <c r="O1564"/>
      <c r="P1564"/>
      <c r="Q1564"/>
      <c r="R1564"/>
      <c r="S1564"/>
    </row>
    <row r="1565" spans="1:19" ht="15">
      <c r="A1565" s="114"/>
      <c r="B1565" s="114"/>
      <c r="C1565" s="114"/>
      <c r="D1565" s="114"/>
      <c r="E1565"/>
      <c r="F1565"/>
      <c r="G1565"/>
      <c r="H1565" s="115"/>
      <c r="I1565" s="115"/>
      <c r="J1565" s="115"/>
      <c r="K1565"/>
      <c r="L1565"/>
      <c r="M1565"/>
      <c r="N1565"/>
      <c r="O1565"/>
      <c r="P1565"/>
      <c r="Q1565"/>
      <c r="R1565"/>
      <c r="S1565"/>
    </row>
    <row r="1566" spans="1:19" ht="15">
      <c r="A1566" s="114"/>
      <c r="B1566" s="114"/>
      <c r="C1566" s="114"/>
      <c r="D1566" s="114"/>
      <c r="E1566"/>
      <c r="F1566"/>
      <c r="G1566"/>
      <c r="H1566" s="115"/>
      <c r="I1566" s="115"/>
      <c r="J1566" s="115"/>
      <c r="K1566"/>
      <c r="L1566"/>
      <c r="M1566"/>
      <c r="N1566"/>
      <c r="O1566"/>
      <c r="P1566"/>
      <c r="Q1566"/>
      <c r="R1566"/>
      <c r="S1566"/>
    </row>
    <row r="1567" spans="1:19" ht="15">
      <c r="A1567" s="114"/>
      <c r="B1567" s="114"/>
      <c r="C1567" s="114"/>
      <c r="D1567" s="114"/>
      <c r="E1567"/>
      <c r="F1567"/>
      <c r="G1567"/>
      <c r="H1567" s="115"/>
      <c r="I1567" s="115"/>
      <c r="J1567" s="115"/>
      <c r="K1567"/>
      <c r="L1567"/>
      <c r="M1567"/>
      <c r="N1567"/>
      <c r="O1567"/>
      <c r="P1567"/>
      <c r="Q1567"/>
      <c r="R1567"/>
      <c r="S1567"/>
    </row>
    <row r="1568" spans="1:19" ht="15">
      <c r="A1568" s="114"/>
      <c r="B1568" s="114"/>
      <c r="C1568" s="114"/>
      <c r="D1568" s="114"/>
      <c r="E1568"/>
      <c r="F1568"/>
      <c r="G1568"/>
      <c r="H1568" s="115"/>
      <c r="I1568" s="115"/>
      <c r="J1568" s="115"/>
      <c r="K1568"/>
      <c r="L1568"/>
      <c r="M1568"/>
      <c r="N1568"/>
      <c r="O1568"/>
      <c r="P1568"/>
      <c r="Q1568"/>
      <c r="R1568"/>
      <c r="S1568"/>
    </row>
    <row r="1569" spans="1:19" ht="15">
      <c r="A1569" s="114"/>
      <c r="B1569" s="114"/>
      <c r="C1569" s="114"/>
      <c r="D1569" s="114"/>
      <c r="E1569"/>
      <c r="F1569"/>
      <c r="G1569"/>
      <c r="H1569" s="115"/>
      <c r="I1569" s="115"/>
      <c r="J1569" s="115"/>
      <c r="K1569"/>
      <c r="L1569"/>
      <c r="M1569"/>
      <c r="N1569"/>
      <c r="O1569"/>
      <c r="P1569"/>
      <c r="Q1569"/>
      <c r="R1569"/>
      <c r="S1569"/>
    </row>
    <row r="1570" spans="1:19" ht="15">
      <c r="A1570" s="114"/>
      <c r="B1570" s="114"/>
      <c r="C1570" s="114"/>
      <c r="D1570" s="114"/>
      <c r="E1570"/>
      <c r="F1570"/>
      <c r="G1570"/>
      <c r="H1570" s="115"/>
      <c r="I1570" s="115"/>
      <c r="J1570" s="115"/>
      <c r="K1570"/>
      <c r="L1570"/>
      <c r="M1570"/>
      <c r="N1570"/>
      <c r="O1570"/>
      <c r="P1570"/>
      <c r="Q1570"/>
      <c r="R1570"/>
      <c r="S1570"/>
    </row>
    <row r="1571" spans="1:19" ht="15">
      <c r="A1571" s="114"/>
      <c r="B1571" s="114"/>
      <c r="C1571" s="114"/>
      <c r="D1571" s="114"/>
      <c r="E1571"/>
      <c r="F1571"/>
      <c r="G1571"/>
      <c r="H1571" s="115"/>
      <c r="I1571" s="115"/>
      <c r="J1571" s="115"/>
      <c r="K1571"/>
      <c r="L1571"/>
      <c r="M1571"/>
      <c r="N1571"/>
      <c r="O1571"/>
      <c r="P1571"/>
      <c r="Q1571"/>
      <c r="R1571"/>
      <c r="S1571"/>
    </row>
    <row r="1572" spans="1:19" ht="15">
      <c r="A1572" s="114"/>
      <c r="B1572" s="114"/>
      <c r="C1572" s="114"/>
      <c r="D1572" s="114"/>
      <c r="E1572"/>
      <c r="F1572"/>
      <c r="G1572"/>
      <c r="H1572" s="115"/>
      <c r="I1572" s="115"/>
      <c r="J1572" s="115"/>
      <c r="K1572"/>
      <c r="L1572"/>
      <c r="M1572"/>
      <c r="N1572"/>
      <c r="O1572"/>
      <c r="P1572"/>
      <c r="Q1572"/>
      <c r="R1572"/>
      <c r="S1572"/>
    </row>
    <row r="1573" spans="1:19" ht="15">
      <c r="A1573" s="114"/>
      <c r="B1573" s="114"/>
      <c r="C1573" s="114"/>
      <c r="D1573" s="114"/>
      <c r="E1573"/>
      <c r="F1573"/>
      <c r="G1573"/>
      <c r="H1573" s="115"/>
      <c r="I1573" s="115"/>
      <c r="J1573" s="115"/>
      <c r="K1573"/>
      <c r="L1573"/>
      <c r="M1573"/>
      <c r="N1573"/>
      <c r="O1573"/>
      <c r="P1573"/>
      <c r="Q1573"/>
      <c r="R1573"/>
      <c r="S1573"/>
    </row>
    <row r="1574" spans="1:19" ht="15">
      <c r="A1574" s="114"/>
      <c r="B1574" s="114"/>
      <c r="C1574" s="114"/>
      <c r="D1574" s="114"/>
      <c r="E1574"/>
      <c r="F1574"/>
      <c r="G1574"/>
      <c r="H1574" s="115"/>
      <c r="I1574" s="115"/>
      <c r="J1574" s="115"/>
      <c r="K1574"/>
      <c r="L1574"/>
      <c r="M1574"/>
      <c r="N1574"/>
      <c r="O1574"/>
      <c r="P1574"/>
      <c r="Q1574"/>
      <c r="R1574"/>
      <c r="S1574"/>
    </row>
    <row r="1575" spans="1:19" ht="15">
      <c r="A1575" s="114"/>
      <c r="B1575" s="114"/>
      <c r="C1575" s="114"/>
      <c r="D1575" s="114"/>
      <c r="E1575"/>
      <c r="F1575"/>
      <c r="G1575"/>
      <c r="H1575" s="115"/>
      <c r="I1575" s="115"/>
      <c r="J1575" s="115"/>
      <c r="K1575"/>
      <c r="L1575"/>
      <c r="M1575"/>
      <c r="N1575"/>
      <c r="O1575"/>
      <c r="P1575"/>
      <c r="Q1575"/>
      <c r="R1575"/>
      <c r="S1575"/>
    </row>
    <row r="1576" spans="1:19" ht="15">
      <c r="A1576" s="114"/>
      <c r="B1576" s="114"/>
      <c r="C1576" s="114"/>
      <c r="D1576" s="114"/>
      <c r="E1576"/>
      <c r="F1576"/>
      <c r="G1576"/>
      <c r="H1576" s="115"/>
      <c r="I1576" s="115"/>
      <c r="J1576" s="115"/>
      <c r="K1576"/>
      <c r="L1576"/>
      <c r="M1576"/>
      <c r="N1576"/>
      <c r="O1576"/>
      <c r="P1576"/>
      <c r="Q1576"/>
      <c r="R1576"/>
      <c r="S1576"/>
    </row>
    <row r="1577" spans="1:19" ht="15">
      <c r="A1577" s="114"/>
      <c r="B1577" s="114"/>
      <c r="C1577" s="114"/>
      <c r="D1577" s="114"/>
      <c r="E1577"/>
      <c r="F1577"/>
      <c r="G1577"/>
      <c r="H1577" s="115"/>
      <c r="I1577" s="115"/>
      <c r="J1577" s="115"/>
      <c r="K1577"/>
      <c r="L1577"/>
      <c r="M1577"/>
      <c r="N1577"/>
      <c r="O1577"/>
      <c r="P1577"/>
      <c r="Q1577"/>
      <c r="R1577"/>
      <c r="S1577"/>
    </row>
    <row r="1578" spans="1:19" ht="15">
      <c r="A1578" s="114"/>
      <c r="B1578" s="114"/>
      <c r="C1578" s="114"/>
      <c r="D1578" s="114"/>
      <c r="E1578"/>
      <c r="F1578"/>
      <c r="G1578"/>
      <c r="H1578" s="115"/>
      <c r="I1578" s="115"/>
      <c r="J1578" s="115"/>
      <c r="K1578"/>
      <c r="L1578"/>
      <c r="M1578"/>
      <c r="N1578"/>
      <c r="O1578"/>
      <c r="P1578"/>
      <c r="Q1578"/>
      <c r="R1578"/>
      <c r="S1578"/>
    </row>
    <row r="1579" spans="1:19" ht="15">
      <c r="A1579" s="114"/>
      <c r="B1579" s="114"/>
      <c r="C1579" s="114"/>
      <c r="D1579" s="114"/>
      <c r="E1579"/>
      <c r="F1579"/>
      <c r="G1579"/>
      <c r="H1579" s="115"/>
      <c r="I1579" s="115"/>
      <c r="J1579" s="115"/>
      <c r="K1579"/>
      <c r="L1579"/>
      <c r="M1579"/>
      <c r="N1579"/>
      <c r="O1579"/>
      <c r="P1579"/>
      <c r="Q1579"/>
      <c r="R1579"/>
      <c r="S1579"/>
    </row>
    <row r="1580" spans="1:19" ht="15">
      <c r="A1580" s="114"/>
      <c r="B1580" s="114"/>
      <c r="C1580" s="114"/>
      <c r="D1580" s="114"/>
      <c r="E1580"/>
      <c r="F1580"/>
      <c r="G1580"/>
      <c r="H1580" s="115"/>
      <c r="I1580" s="115"/>
      <c r="J1580" s="115"/>
      <c r="K1580"/>
      <c r="L1580"/>
      <c r="M1580"/>
      <c r="N1580"/>
      <c r="O1580"/>
      <c r="P1580"/>
      <c r="Q1580"/>
      <c r="R1580"/>
      <c r="S1580"/>
    </row>
    <row r="1581" spans="1:19" ht="15">
      <c r="A1581" s="114"/>
      <c r="B1581" s="114"/>
      <c r="C1581" s="114"/>
      <c r="D1581" s="114"/>
      <c r="E1581"/>
      <c r="F1581"/>
      <c r="G1581"/>
      <c r="H1581" s="115"/>
      <c r="I1581" s="115"/>
      <c r="J1581" s="115"/>
      <c r="K1581"/>
      <c r="L1581"/>
      <c r="M1581"/>
      <c r="N1581"/>
      <c r="O1581"/>
      <c r="P1581"/>
      <c r="Q1581"/>
      <c r="R1581"/>
      <c r="S1581"/>
    </row>
    <row r="1582" spans="1:19" ht="15">
      <c r="A1582" s="114"/>
      <c r="B1582" s="114"/>
      <c r="C1582" s="114"/>
      <c r="D1582" s="114"/>
      <c r="E1582"/>
      <c r="F1582"/>
      <c r="G1582"/>
      <c r="H1582" s="115"/>
      <c r="I1582" s="115"/>
      <c r="J1582" s="115"/>
      <c r="K1582"/>
      <c r="L1582"/>
      <c r="M1582"/>
      <c r="N1582"/>
      <c r="O1582"/>
      <c r="P1582"/>
      <c r="Q1582"/>
      <c r="R1582"/>
      <c r="S1582"/>
    </row>
    <row r="1583" spans="1:19" ht="15">
      <c r="A1583" s="114"/>
      <c r="B1583" s="114"/>
      <c r="C1583" s="114"/>
      <c r="D1583" s="114"/>
      <c r="E1583"/>
      <c r="F1583"/>
      <c r="G1583"/>
      <c r="H1583" s="115"/>
      <c r="I1583" s="115"/>
      <c r="J1583" s="115"/>
      <c r="K1583"/>
      <c r="L1583"/>
      <c r="M1583"/>
      <c r="N1583"/>
      <c r="O1583"/>
      <c r="P1583"/>
      <c r="Q1583"/>
      <c r="R1583"/>
      <c r="S1583"/>
    </row>
    <row r="1584" spans="1:19" ht="15">
      <c r="A1584" s="114"/>
      <c r="B1584" s="114"/>
      <c r="C1584" s="114"/>
      <c r="D1584" s="114"/>
      <c r="E1584"/>
      <c r="F1584"/>
      <c r="G1584"/>
      <c r="H1584" s="115"/>
      <c r="I1584" s="115"/>
      <c r="J1584" s="115"/>
      <c r="K1584"/>
      <c r="L1584"/>
      <c r="M1584"/>
      <c r="N1584"/>
      <c r="O1584"/>
      <c r="P1584"/>
      <c r="Q1584"/>
      <c r="R1584"/>
      <c r="S1584"/>
    </row>
    <row r="1585" spans="1:19" ht="15">
      <c r="A1585" s="114"/>
      <c r="B1585" s="114"/>
      <c r="C1585" s="114"/>
      <c r="D1585" s="114"/>
      <c r="E1585"/>
      <c r="F1585"/>
      <c r="G1585"/>
      <c r="H1585" s="115"/>
      <c r="I1585" s="115"/>
      <c r="J1585" s="115"/>
      <c r="K1585"/>
      <c r="L1585"/>
      <c r="M1585"/>
      <c r="N1585"/>
      <c r="O1585"/>
      <c r="P1585"/>
      <c r="Q1585"/>
      <c r="R1585"/>
      <c r="S1585"/>
    </row>
    <row r="1586" spans="1:19" ht="15">
      <c r="A1586" s="114"/>
      <c r="B1586" s="114"/>
      <c r="C1586" s="114"/>
      <c r="D1586" s="114"/>
      <c r="E1586"/>
      <c r="F1586"/>
      <c r="G1586"/>
      <c r="H1586" s="115"/>
      <c r="I1586" s="115"/>
      <c r="J1586" s="115"/>
      <c r="K1586"/>
      <c r="L1586"/>
      <c r="M1586"/>
      <c r="N1586"/>
      <c r="O1586"/>
      <c r="P1586"/>
      <c r="Q1586"/>
      <c r="R1586"/>
      <c r="S1586"/>
    </row>
    <row r="1587" spans="1:19" ht="15">
      <c r="A1587" s="114"/>
      <c r="B1587" s="114"/>
      <c r="C1587" s="114"/>
      <c r="D1587" s="114"/>
      <c r="E1587"/>
      <c r="F1587"/>
      <c r="G1587"/>
      <c r="H1587" s="115"/>
      <c r="I1587" s="115"/>
      <c r="J1587" s="115"/>
      <c r="K1587"/>
      <c r="L1587"/>
      <c r="M1587"/>
      <c r="N1587"/>
      <c r="O1587"/>
      <c r="P1587"/>
      <c r="Q1587"/>
      <c r="R1587"/>
      <c r="S1587"/>
    </row>
    <row r="1588" spans="1:19" ht="15">
      <c r="A1588" s="114"/>
      <c r="B1588" s="114"/>
      <c r="C1588" s="114"/>
      <c r="D1588" s="114"/>
      <c r="E1588"/>
      <c r="F1588"/>
      <c r="G1588"/>
      <c r="H1588" s="115"/>
      <c r="I1588" s="115"/>
      <c r="J1588" s="115"/>
      <c r="K1588"/>
      <c r="L1588"/>
      <c r="M1588"/>
      <c r="N1588"/>
      <c r="O1588"/>
      <c r="P1588"/>
      <c r="Q1588"/>
      <c r="R1588"/>
      <c r="S1588"/>
    </row>
    <row r="1589" spans="1:19" ht="15">
      <c r="A1589" s="114"/>
      <c r="B1589" s="114"/>
      <c r="C1589" s="114"/>
      <c r="D1589" s="114"/>
      <c r="E1589"/>
      <c r="F1589"/>
      <c r="G1589"/>
      <c r="H1589" s="115"/>
      <c r="I1589" s="115"/>
      <c r="J1589" s="115"/>
      <c r="K1589"/>
      <c r="L1589"/>
      <c r="M1589"/>
      <c r="N1589"/>
      <c r="O1589"/>
      <c r="P1589"/>
      <c r="Q1589"/>
      <c r="R1589"/>
      <c r="S1589"/>
    </row>
    <row r="1590" spans="1:19" ht="15">
      <c r="A1590" s="114"/>
      <c r="B1590" s="114"/>
      <c r="C1590" s="114"/>
      <c r="D1590" s="114"/>
      <c r="E1590"/>
      <c r="F1590"/>
      <c r="G1590"/>
      <c r="H1590" s="115"/>
      <c r="I1590" s="115"/>
      <c r="J1590" s="115"/>
      <c r="K1590"/>
      <c r="L1590"/>
      <c r="M1590"/>
      <c r="N1590"/>
      <c r="O1590"/>
      <c r="P1590"/>
      <c r="Q1590"/>
      <c r="R1590"/>
      <c r="S1590"/>
    </row>
    <row r="1591" spans="1:19" ht="15">
      <c r="A1591" s="114"/>
      <c r="B1591" s="114"/>
      <c r="C1591" s="114"/>
      <c r="D1591" s="114"/>
      <c r="E1591"/>
      <c r="F1591"/>
      <c r="G1591"/>
      <c r="H1591" s="115"/>
      <c r="I1591" s="115"/>
      <c r="J1591" s="115"/>
      <c r="K1591"/>
      <c r="L1591"/>
      <c r="M1591"/>
      <c r="N1591"/>
      <c r="O1591"/>
      <c r="P1591"/>
      <c r="Q1591"/>
      <c r="R1591"/>
      <c r="S1591"/>
    </row>
    <row r="1592" spans="1:19" ht="15">
      <c r="A1592" s="114"/>
      <c r="B1592" s="114"/>
      <c r="C1592" s="114"/>
      <c r="D1592" s="114"/>
      <c r="E1592"/>
      <c r="F1592"/>
      <c r="G1592"/>
      <c r="H1592" s="115"/>
      <c r="I1592" s="115"/>
      <c r="J1592" s="115"/>
      <c r="K1592"/>
      <c r="L1592"/>
      <c r="M1592"/>
      <c r="N1592"/>
      <c r="O1592"/>
      <c r="P1592"/>
      <c r="Q1592"/>
      <c r="R1592"/>
      <c r="S1592"/>
    </row>
    <row r="1593" spans="1:19" ht="15">
      <c r="A1593" s="114"/>
      <c r="B1593" s="114"/>
      <c r="C1593" s="114"/>
      <c r="D1593" s="114"/>
      <c r="E1593"/>
      <c r="F1593"/>
      <c r="G1593"/>
      <c r="H1593" s="115"/>
      <c r="I1593" s="115"/>
      <c r="J1593" s="115"/>
      <c r="K1593"/>
      <c r="L1593"/>
      <c r="M1593"/>
      <c r="N1593"/>
      <c r="O1593"/>
      <c r="P1593"/>
      <c r="Q1593"/>
      <c r="R1593"/>
      <c r="S1593"/>
    </row>
    <row r="1594" spans="1:19" ht="15">
      <c r="A1594" s="114"/>
      <c r="B1594" s="114"/>
      <c r="C1594" s="114"/>
      <c r="D1594" s="114"/>
      <c r="E1594"/>
      <c r="F1594"/>
      <c r="G1594"/>
      <c r="H1594" s="115"/>
      <c r="I1594" s="115"/>
      <c r="J1594" s="115"/>
      <c r="K1594"/>
      <c r="L1594"/>
      <c r="M1594"/>
      <c r="N1594"/>
      <c r="O1594"/>
      <c r="P1594"/>
      <c r="Q1594"/>
      <c r="R1594"/>
      <c r="S1594"/>
    </row>
    <row r="1595" spans="1:19" ht="15">
      <c r="A1595" s="114"/>
      <c r="B1595" s="114"/>
      <c r="C1595" s="114"/>
      <c r="D1595" s="114"/>
      <c r="E1595"/>
      <c r="F1595"/>
      <c r="G1595"/>
      <c r="H1595" s="115"/>
      <c r="I1595" s="115"/>
      <c r="J1595" s="115"/>
      <c r="K1595"/>
      <c r="L1595"/>
      <c r="M1595"/>
      <c r="N1595"/>
      <c r="O1595"/>
      <c r="P1595"/>
      <c r="Q1595"/>
      <c r="R1595"/>
      <c r="S1595"/>
    </row>
    <row r="1596" spans="1:19" ht="15">
      <c r="A1596" s="114"/>
      <c r="B1596" s="114"/>
      <c r="C1596" s="114"/>
      <c r="D1596" s="114"/>
      <c r="E1596"/>
      <c r="F1596"/>
      <c r="G1596"/>
      <c r="H1596" s="115"/>
      <c r="I1596" s="115"/>
      <c r="J1596" s="115"/>
      <c r="K1596"/>
      <c r="L1596"/>
      <c r="M1596"/>
      <c r="N1596"/>
      <c r="O1596"/>
      <c r="P1596"/>
      <c r="Q1596"/>
      <c r="R1596"/>
      <c r="S1596"/>
    </row>
    <row r="1597" spans="1:19" ht="15">
      <c r="A1597" s="114"/>
      <c r="B1597" s="114"/>
      <c r="C1597" s="114"/>
      <c r="D1597" s="114"/>
      <c r="E1597"/>
      <c r="F1597"/>
      <c r="G1597"/>
      <c r="H1597" s="115"/>
      <c r="I1597" s="115"/>
      <c r="J1597" s="115"/>
      <c r="K1597"/>
      <c r="L1597"/>
      <c r="M1597"/>
      <c r="N1597"/>
      <c r="O1597"/>
      <c r="P1597"/>
      <c r="Q1597"/>
      <c r="R1597"/>
      <c r="S1597"/>
    </row>
    <row r="1598" spans="1:19" ht="15">
      <c r="A1598" s="114"/>
      <c r="B1598" s="114"/>
      <c r="C1598" s="114"/>
      <c r="D1598" s="114"/>
      <c r="E1598"/>
      <c r="F1598"/>
      <c r="G1598"/>
      <c r="H1598" s="115"/>
      <c r="I1598" s="115"/>
      <c r="J1598" s="115"/>
      <c r="K1598"/>
      <c r="L1598"/>
      <c r="M1598"/>
      <c r="N1598"/>
      <c r="O1598"/>
      <c r="P1598"/>
      <c r="Q1598"/>
      <c r="R1598"/>
      <c r="S1598"/>
    </row>
    <row r="1599" spans="1:19" ht="15">
      <c r="A1599" s="114"/>
      <c r="B1599" s="114"/>
      <c r="C1599" s="114"/>
      <c r="D1599" s="114"/>
      <c r="E1599"/>
      <c r="F1599"/>
      <c r="G1599"/>
      <c r="H1599" s="115"/>
      <c r="I1599" s="115"/>
      <c r="J1599" s="115"/>
      <c r="K1599"/>
      <c r="L1599"/>
      <c r="M1599"/>
      <c r="N1599"/>
      <c r="O1599"/>
      <c r="P1599"/>
      <c r="Q1599"/>
      <c r="R1599"/>
      <c r="S1599"/>
    </row>
    <row r="1600" spans="1:19" ht="15">
      <c r="A1600" s="114"/>
      <c r="B1600" s="114"/>
      <c r="C1600" s="114"/>
      <c r="D1600" s="114"/>
      <c r="E1600"/>
      <c r="F1600"/>
      <c r="G1600"/>
      <c r="H1600" s="115"/>
      <c r="I1600" s="115"/>
      <c r="J1600" s="115"/>
      <c r="K1600"/>
      <c r="L1600"/>
      <c r="M1600"/>
      <c r="N1600"/>
      <c r="O1600"/>
      <c r="P1600"/>
      <c r="Q1600"/>
      <c r="R1600"/>
      <c r="S1600"/>
    </row>
    <row r="1601" spans="1:19" ht="15">
      <c r="A1601" s="114"/>
      <c r="B1601" s="114"/>
      <c r="C1601" s="114"/>
      <c r="D1601" s="114"/>
      <c r="E1601"/>
      <c r="F1601"/>
      <c r="G1601"/>
      <c r="H1601" s="115"/>
      <c r="I1601" s="115"/>
      <c r="J1601" s="115"/>
      <c r="K1601"/>
      <c r="L1601"/>
      <c r="M1601"/>
      <c r="N1601"/>
      <c r="O1601"/>
      <c r="P1601"/>
      <c r="Q1601"/>
      <c r="R1601"/>
      <c r="S1601"/>
    </row>
    <row r="1602" spans="1:19" ht="15">
      <c r="A1602" s="114"/>
      <c r="B1602" s="114"/>
      <c r="C1602" s="114"/>
      <c r="D1602" s="114"/>
      <c r="E1602"/>
      <c r="F1602"/>
      <c r="G1602"/>
      <c r="H1602" s="115"/>
      <c r="I1602" s="115"/>
      <c r="J1602" s="115"/>
      <c r="K1602"/>
      <c r="L1602"/>
      <c r="M1602"/>
      <c r="N1602"/>
      <c r="O1602"/>
      <c r="P1602"/>
      <c r="Q1602"/>
      <c r="R1602"/>
      <c r="S1602"/>
    </row>
    <row r="1603" spans="1:19" ht="15">
      <c r="A1603" s="114"/>
      <c r="B1603" s="114"/>
      <c r="C1603" s="114"/>
      <c r="D1603" s="114"/>
      <c r="E1603"/>
      <c r="F1603"/>
      <c r="G1603"/>
      <c r="H1603" s="115"/>
      <c r="I1603" s="115"/>
      <c r="J1603" s="115"/>
      <c r="K1603"/>
      <c r="L1603"/>
      <c r="M1603"/>
      <c r="N1603"/>
      <c r="O1603"/>
      <c r="P1603"/>
      <c r="Q1603"/>
      <c r="R1603"/>
      <c r="S1603"/>
    </row>
    <row r="1604" spans="1:19" ht="15">
      <c r="A1604" s="114"/>
      <c r="B1604" s="114"/>
      <c r="C1604" s="114"/>
      <c r="D1604" s="114"/>
      <c r="E1604"/>
      <c r="F1604"/>
      <c r="G1604"/>
      <c r="H1604" s="115"/>
      <c r="I1604" s="115"/>
      <c r="J1604" s="115"/>
      <c r="K1604"/>
      <c r="L1604"/>
      <c r="M1604"/>
      <c r="N1604"/>
      <c r="O1604"/>
      <c r="P1604"/>
      <c r="Q1604"/>
      <c r="R1604"/>
      <c r="S1604"/>
    </row>
    <row r="1605" spans="1:19" ht="15">
      <c r="A1605" s="114"/>
      <c r="B1605" s="114"/>
      <c r="C1605" s="114"/>
      <c r="D1605" s="114"/>
      <c r="E1605"/>
      <c r="F1605"/>
      <c r="G1605"/>
      <c r="H1605" s="115"/>
      <c r="I1605" s="115"/>
      <c r="J1605" s="115"/>
      <c r="K1605"/>
      <c r="L1605"/>
      <c r="M1605"/>
      <c r="N1605"/>
      <c r="O1605"/>
      <c r="P1605"/>
      <c r="Q1605"/>
      <c r="R1605"/>
      <c r="S1605"/>
    </row>
    <row r="1606" spans="1:19" ht="15">
      <c r="A1606" s="114"/>
      <c r="B1606" s="114"/>
      <c r="C1606" s="114"/>
      <c r="D1606" s="114"/>
      <c r="E1606"/>
      <c r="F1606"/>
      <c r="G1606"/>
      <c r="H1606" s="115"/>
      <c r="I1606" s="115"/>
      <c r="J1606" s="115"/>
      <c r="K1606"/>
      <c r="L1606"/>
      <c r="M1606"/>
      <c r="N1606"/>
      <c r="O1606"/>
      <c r="P1606"/>
      <c r="Q1606"/>
      <c r="R1606"/>
      <c r="S1606"/>
    </row>
    <row r="1607" spans="1:19" ht="15">
      <c r="A1607" s="114"/>
      <c r="B1607" s="114"/>
      <c r="C1607" s="114"/>
      <c r="D1607" s="114"/>
      <c r="E1607"/>
      <c r="F1607"/>
      <c r="G1607"/>
      <c r="H1607" s="115"/>
      <c r="I1607" s="115"/>
      <c r="J1607" s="115"/>
      <c r="K1607"/>
      <c r="L1607"/>
      <c r="M1607"/>
      <c r="N1607"/>
      <c r="O1607"/>
      <c r="P1607"/>
      <c r="Q1607"/>
      <c r="R1607"/>
      <c r="S1607"/>
    </row>
    <row r="1608" spans="1:19" ht="15">
      <c r="A1608" s="114"/>
      <c r="B1608" s="114"/>
      <c r="C1608" s="114"/>
      <c r="D1608" s="114"/>
      <c r="E1608"/>
      <c r="F1608"/>
      <c r="G1608"/>
      <c r="H1608" s="115"/>
      <c r="I1608" s="115"/>
      <c r="J1608" s="115"/>
      <c r="K1608"/>
      <c r="L1608"/>
      <c r="M1608"/>
      <c r="N1608"/>
      <c r="O1608"/>
      <c r="P1608"/>
      <c r="Q1608"/>
      <c r="R1608"/>
      <c r="S1608"/>
    </row>
    <row r="1609" spans="1:19" ht="15">
      <c r="A1609" s="114"/>
      <c r="B1609" s="114"/>
      <c r="C1609" s="114"/>
      <c r="D1609" s="114"/>
      <c r="E1609"/>
      <c r="F1609"/>
      <c r="G1609"/>
      <c r="H1609" s="115"/>
      <c r="I1609" s="115"/>
      <c r="J1609" s="115"/>
      <c r="K1609"/>
      <c r="L1609"/>
      <c r="M1609"/>
      <c r="N1609"/>
      <c r="O1609"/>
      <c r="P1609"/>
      <c r="Q1609"/>
      <c r="R1609"/>
      <c r="S1609"/>
    </row>
    <row r="1610" spans="1:19" ht="15">
      <c r="A1610" s="114"/>
      <c r="B1610" s="114"/>
      <c r="C1610" s="114"/>
      <c r="D1610" s="114"/>
      <c r="E1610"/>
      <c r="F1610"/>
      <c r="G1610"/>
      <c r="H1610" s="115"/>
      <c r="I1610" s="115"/>
      <c r="J1610" s="115"/>
      <c r="K1610"/>
      <c r="L1610"/>
      <c r="M1610"/>
      <c r="N1610"/>
      <c r="O1610"/>
      <c r="P1610"/>
      <c r="Q1610"/>
      <c r="R1610"/>
      <c r="S1610"/>
    </row>
    <row r="1611" spans="1:19" ht="15">
      <c r="A1611" s="114"/>
      <c r="B1611" s="114"/>
      <c r="C1611" s="114"/>
      <c r="D1611" s="114"/>
      <c r="E1611"/>
      <c r="F1611"/>
      <c r="G1611"/>
      <c r="H1611" s="115"/>
      <c r="I1611" s="115"/>
      <c r="J1611" s="115"/>
      <c r="K1611"/>
      <c r="L1611"/>
      <c r="M1611"/>
      <c r="N1611"/>
      <c r="O1611"/>
      <c r="P1611"/>
      <c r="Q1611"/>
      <c r="R1611"/>
      <c r="S1611"/>
    </row>
    <row r="1612" spans="1:19" ht="15">
      <c r="A1612" s="114"/>
      <c r="B1612" s="114"/>
      <c r="C1612" s="114"/>
      <c r="D1612" s="114"/>
      <c r="E1612"/>
      <c r="F1612"/>
      <c r="G1612"/>
      <c r="H1612" s="115"/>
      <c r="I1612" s="115"/>
      <c r="J1612" s="115"/>
      <c r="K1612"/>
      <c r="L1612"/>
      <c r="M1612"/>
      <c r="N1612"/>
      <c r="O1612"/>
      <c r="P1612"/>
      <c r="Q1612"/>
      <c r="R1612"/>
      <c r="S1612"/>
    </row>
    <row r="1613" spans="1:19" ht="15">
      <c r="A1613" s="114"/>
      <c r="B1613" s="114"/>
      <c r="C1613" s="114"/>
      <c r="D1613" s="114"/>
      <c r="E1613"/>
      <c r="F1613"/>
      <c r="G1613"/>
      <c r="H1613" s="115"/>
      <c r="I1613" s="115"/>
      <c r="J1613" s="115"/>
      <c r="K1613"/>
      <c r="L1613"/>
      <c r="M1613"/>
      <c r="N1613"/>
      <c r="O1613"/>
      <c r="P1613"/>
      <c r="Q1613"/>
      <c r="R1613"/>
      <c r="S1613"/>
    </row>
    <row r="1614" spans="1:19" ht="15">
      <c r="A1614" s="114"/>
      <c r="B1614" s="114"/>
      <c r="C1614" s="114"/>
      <c r="D1614" s="114"/>
      <c r="E1614"/>
      <c r="F1614"/>
      <c r="G1614"/>
      <c r="H1614" s="115"/>
      <c r="I1614" s="115"/>
      <c r="J1614" s="115"/>
      <c r="K1614"/>
      <c r="L1614"/>
      <c r="M1614"/>
      <c r="N1614"/>
      <c r="O1614"/>
      <c r="P1614"/>
      <c r="Q1614"/>
      <c r="R1614"/>
      <c r="S1614"/>
    </row>
    <row r="1615" spans="1:19" ht="15">
      <c r="A1615" s="114"/>
      <c r="B1615" s="114"/>
      <c r="C1615" s="114"/>
      <c r="D1615" s="114"/>
      <c r="E1615"/>
      <c r="F1615"/>
      <c r="G1615"/>
      <c r="H1615" s="115"/>
      <c r="I1615" s="115"/>
      <c r="J1615" s="115"/>
      <c r="K1615"/>
      <c r="L1615"/>
      <c r="M1615"/>
      <c r="N1615"/>
      <c r="O1615"/>
      <c r="P1615"/>
      <c r="Q1615"/>
      <c r="R1615"/>
      <c r="S1615"/>
    </row>
    <row r="1616" spans="1:19" ht="15">
      <c r="A1616" s="114"/>
      <c r="B1616" s="114"/>
      <c r="C1616" s="114"/>
      <c r="D1616" s="114"/>
      <c r="E1616"/>
      <c r="F1616"/>
      <c r="G1616"/>
      <c r="H1616" s="115"/>
      <c r="I1616" s="115"/>
      <c r="J1616" s="115"/>
      <c r="K1616"/>
      <c r="L1616"/>
      <c r="M1616"/>
      <c r="N1616"/>
      <c r="O1616"/>
      <c r="P1616"/>
      <c r="Q1616"/>
      <c r="R1616"/>
      <c r="S1616"/>
    </row>
    <row r="1617" spans="1:19" ht="15">
      <c r="A1617" s="114"/>
      <c r="B1617" s="114"/>
      <c r="C1617" s="114"/>
      <c r="D1617" s="114"/>
      <c r="E1617"/>
      <c r="F1617"/>
      <c r="G1617"/>
      <c r="H1617" s="115"/>
      <c r="I1617" s="115"/>
      <c r="J1617" s="115"/>
      <c r="K1617"/>
      <c r="L1617"/>
      <c r="M1617"/>
      <c r="N1617"/>
      <c r="O1617"/>
      <c r="P1617"/>
      <c r="Q1617"/>
      <c r="R1617"/>
      <c r="S1617"/>
    </row>
    <row r="1618" spans="1:19" ht="15">
      <c r="A1618" s="114"/>
      <c r="B1618" s="114"/>
      <c r="C1618" s="114"/>
      <c r="D1618" s="114"/>
      <c r="E1618"/>
      <c r="F1618"/>
      <c r="G1618"/>
      <c r="H1618" s="115"/>
      <c r="I1618" s="115"/>
      <c r="J1618" s="115"/>
      <c r="K1618"/>
      <c r="L1618"/>
      <c r="M1618"/>
      <c r="N1618"/>
      <c r="O1618"/>
      <c r="P1618"/>
      <c r="Q1618"/>
      <c r="R1618"/>
      <c r="S1618"/>
    </row>
    <row r="1619" spans="1:19" ht="15">
      <c r="A1619" s="114"/>
      <c r="B1619" s="114"/>
      <c r="C1619" s="114"/>
      <c r="D1619" s="114"/>
      <c r="E1619"/>
      <c r="F1619"/>
      <c r="G1619"/>
      <c r="H1619" s="115"/>
      <c r="I1619" s="115"/>
      <c r="J1619" s="115"/>
      <c r="K1619"/>
      <c r="L1619"/>
      <c r="M1619"/>
      <c r="N1619"/>
      <c r="O1619"/>
      <c r="P1619"/>
      <c r="Q1619"/>
      <c r="R1619"/>
      <c r="S1619"/>
    </row>
    <row r="1620" spans="1:19" ht="15">
      <c r="A1620" s="114"/>
      <c r="B1620" s="114"/>
      <c r="C1620" s="114"/>
      <c r="D1620" s="114"/>
      <c r="E1620"/>
      <c r="F1620"/>
      <c r="G1620"/>
      <c r="H1620" s="115"/>
      <c r="I1620" s="115"/>
      <c r="J1620" s="115"/>
      <c r="K1620"/>
      <c r="L1620"/>
      <c r="M1620"/>
      <c r="N1620"/>
      <c r="O1620"/>
      <c r="P1620"/>
      <c r="Q1620"/>
      <c r="R1620"/>
      <c r="S1620"/>
    </row>
    <row r="1621" spans="1:19" ht="15">
      <c r="A1621" s="114"/>
      <c r="B1621" s="114"/>
      <c r="C1621" s="114"/>
      <c r="D1621" s="114"/>
      <c r="E1621"/>
      <c r="F1621"/>
      <c r="G1621"/>
      <c r="H1621" s="115"/>
      <c r="I1621" s="115"/>
      <c r="J1621" s="115"/>
      <c r="K1621"/>
      <c r="L1621"/>
      <c r="M1621"/>
      <c r="N1621"/>
      <c r="O1621"/>
      <c r="P1621"/>
      <c r="Q1621"/>
      <c r="R1621"/>
      <c r="S1621"/>
    </row>
    <row r="1622" spans="1:19" ht="15">
      <c r="A1622" s="114"/>
      <c r="B1622" s="114"/>
      <c r="C1622" s="114"/>
      <c r="D1622" s="114"/>
      <c r="E1622"/>
      <c r="F1622"/>
      <c r="G1622"/>
      <c r="H1622" s="115"/>
      <c r="I1622" s="115"/>
      <c r="J1622" s="115"/>
      <c r="K1622"/>
      <c r="L1622"/>
      <c r="M1622"/>
      <c r="N1622"/>
      <c r="O1622"/>
      <c r="P1622"/>
      <c r="Q1622"/>
      <c r="R1622"/>
      <c r="S1622"/>
    </row>
    <row r="1623" spans="1:19" ht="15">
      <c r="A1623" s="114"/>
      <c r="B1623" s="114"/>
      <c r="C1623" s="114"/>
      <c r="D1623" s="114"/>
      <c r="E1623"/>
      <c r="F1623"/>
      <c r="G1623"/>
      <c r="H1623" s="115"/>
      <c r="I1623" s="115"/>
      <c r="J1623" s="115"/>
      <c r="K1623"/>
      <c r="L1623"/>
      <c r="M1623"/>
      <c r="N1623"/>
      <c r="O1623"/>
      <c r="P1623"/>
      <c r="Q1623"/>
      <c r="R1623"/>
      <c r="S1623"/>
    </row>
    <row r="1624" spans="1:19" ht="15">
      <c r="A1624" s="114"/>
      <c r="B1624" s="114"/>
      <c r="C1624" s="114"/>
      <c r="D1624" s="114"/>
      <c r="E1624"/>
      <c r="F1624"/>
      <c r="G1624"/>
      <c r="H1624" s="115"/>
      <c r="I1624" s="115"/>
      <c r="J1624" s="115"/>
      <c r="K1624"/>
      <c r="L1624"/>
      <c r="M1624"/>
      <c r="N1624"/>
      <c r="O1624"/>
      <c r="P1624"/>
      <c r="Q1624"/>
      <c r="R1624"/>
      <c r="S1624"/>
    </row>
    <row r="1625" spans="1:19" ht="15">
      <c r="A1625" s="114"/>
      <c r="B1625" s="114"/>
      <c r="C1625" s="114"/>
      <c r="D1625" s="114"/>
      <c r="E1625"/>
      <c r="F1625"/>
      <c r="G1625"/>
      <c r="H1625" s="115"/>
      <c r="I1625" s="115"/>
      <c r="J1625" s="115"/>
      <c r="K1625"/>
      <c r="L1625"/>
      <c r="M1625"/>
      <c r="N1625"/>
      <c r="O1625"/>
      <c r="P1625"/>
      <c r="Q1625"/>
      <c r="R1625"/>
      <c r="S1625"/>
    </row>
    <row r="1626" spans="1:19" ht="15">
      <c r="A1626" s="114"/>
      <c r="B1626" s="114"/>
      <c r="C1626" s="114"/>
      <c r="D1626" s="114"/>
      <c r="E1626"/>
      <c r="F1626"/>
      <c r="G1626"/>
      <c r="H1626" s="115"/>
      <c r="I1626" s="115"/>
      <c r="J1626" s="115"/>
      <c r="K1626"/>
      <c r="L1626"/>
      <c r="M1626"/>
      <c r="N1626"/>
      <c r="O1626"/>
      <c r="P1626"/>
      <c r="Q1626"/>
      <c r="R1626"/>
      <c r="S1626"/>
    </row>
    <row r="1627" spans="1:19" ht="15">
      <c r="A1627" s="114"/>
      <c r="B1627" s="114"/>
      <c r="C1627" s="114"/>
      <c r="D1627" s="114"/>
      <c r="E1627"/>
      <c r="F1627"/>
      <c r="G1627"/>
      <c r="H1627" s="115"/>
      <c r="I1627" s="115"/>
      <c r="J1627" s="115"/>
      <c r="K1627"/>
      <c r="L1627"/>
      <c r="M1627"/>
      <c r="N1627"/>
      <c r="O1627"/>
      <c r="P1627"/>
      <c r="Q1627"/>
      <c r="R1627"/>
      <c r="S1627"/>
    </row>
    <row r="1628" spans="1:19" ht="15">
      <c r="A1628" s="114"/>
      <c r="B1628" s="114"/>
      <c r="C1628" s="114"/>
      <c r="D1628" s="114"/>
      <c r="E1628"/>
      <c r="F1628"/>
      <c r="G1628"/>
      <c r="H1628" s="115"/>
      <c r="I1628" s="115"/>
      <c r="J1628" s="115"/>
      <c r="K1628"/>
      <c r="L1628"/>
      <c r="M1628"/>
      <c r="N1628"/>
      <c r="O1628"/>
      <c r="P1628"/>
      <c r="Q1628"/>
      <c r="R1628"/>
      <c r="S1628"/>
    </row>
    <row r="1629" spans="1:19" ht="15">
      <c r="A1629" s="114"/>
      <c r="B1629" s="114"/>
      <c r="C1629" s="114"/>
      <c r="D1629" s="114"/>
      <c r="E1629"/>
      <c r="F1629"/>
      <c r="G1629"/>
      <c r="H1629" s="115"/>
      <c r="I1629" s="115"/>
      <c r="J1629" s="115"/>
      <c r="K1629"/>
      <c r="L1629"/>
      <c r="M1629"/>
      <c r="N1629"/>
      <c r="O1629"/>
      <c r="P1629"/>
      <c r="Q1629"/>
      <c r="R1629"/>
      <c r="S1629"/>
    </row>
    <row r="1630" spans="1:19" ht="15">
      <c r="A1630" s="114"/>
      <c r="B1630" s="114"/>
      <c r="C1630" s="114"/>
      <c r="D1630" s="114"/>
      <c r="E1630"/>
      <c r="F1630"/>
      <c r="G1630"/>
      <c r="H1630" s="115"/>
      <c r="I1630" s="115"/>
      <c r="J1630" s="115"/>
      <c r="K1630"/>
      <c r="L1630"/>
      <c r="M1630"/>
      <c r="N1630"/>
      <c r="O1630"/>
      <c r="P1630"/>
      <c r="Q1630"/>
      <c r="R1630"/>
      <c r="S1630"/>
    </row>
    <row r="1631" spans="1:19" ht="15">
      <c r="A1631" s="114"/>
      <c r="B1631" s="114"/>
      <c r="C1631" s="114"/>
      <c r="D1631" s="114"/>
      <c r="E1631"/>
      <c r="F1631"/>
      <c r="G1631"/>
      <c r="H1631" s="115"/>
      <c r="I1631" s="115"/>
      <c r="J1631" s="115"/>
      <c r="K1631"/>
      <c r="L1631"/>
      <c r="M1631"/>
      <c r="N1631"/>
      <c r="O1631"/>
      <c r="P1631"/>
      <c r="Q1631"/>
      <c r="R1631"/>
      <c r="S1631"/>
    </row>
    <row r="1632" spans="1:19" ht="15">
      <c r="A1632" s="114"/>
      <c r="B1632" s="114"/>
      <c r="C1632" s="114"/>
      <c r="D1632" s="114"/>
      <c r="E1632"/>
      <c r="F1632"/>
      <c r="G1632"/>
      <c r="H1632" s="115"/>
      <c r="I1632" s="115"/>
      <c r="J1632" s="115"/>
      <c r="K1632"/>
      <c r="L1632"/>
      <c r="M1632"/>
      <c r="N1632"/>
      <c r="O1632"/>
      <c r="P1632"/>
      <c r="Q1632"/>
      <c r="R1632"/>
      <c r="S1632"/>
    </row>
    <row r="1633" spans="1:19" ht="15">
      <c r="A1633" s="114"/>
      <c r="B1633" s="114"/>
      <c r="C1633" s="114"/>
      <c r="D1633" s="114"/>
      <c r="E1633"/>
      <c r="F1633"/>
      <c r="G1633"/>
      <c r="H1633" s="115"/>
      <c r="I1633" s="115"/>
      <c r="J1633" s="115"/>
      <c r="K1633"/>
      <c r="L1633"/>
      <c r="M1633"/>
      <c r="N1633"/>
      <c r="O1633"/>
      <c r="P1633"/>
      <c r="Q1633"/>
      <c r="R1633"/>
      <c r="S1633"/>
    </row>
    <row r="1634" spans="1:19" ht="15">
      <c r="A1634" s="114"/>
      <c r="B1634" s="114"/>
      <c r="C1634" s="114"/>
      <c r="D1634" s="114"/>
      <c r="E1634"/>
      <c r="F1634"/>
      <c r="G1634"/>
      <c r="H1634" s="115"/>
      <c r="I1634" s="115"/>
      <c r="J1634" s="115"/>
      <c r="K1634"/>
      <c r="L1634"/>
      <c r="M1634"/>
      <c r="N1634"/>
      <c r="O1634"/>
      <c r="P1634"/>
      <c r="Q1634"/>
      <c r="R1634"/>
      <c r="S1634"/>
    </row>
    <row r="1635" spans="1:19" ht="15">
      <c r="A1635" s="114"/>
      <c r="B1635" s="114"/>
      <c r="C1635" s="114"/>
      <c r="D1635" s="114"/>
      <c r="E1635"/>
      <c r="F1635"/>
      <c r="G1635"/>
      <c r="H1635" s="115"/>
      <c r="I1635" s="115"/>
      <c r="J1635" s="115"/>
      <c r="K1635"/>
      <c r="L1635"/>
      <c r="M1635"/>
      <c r="N1635"/>
      <c r="O1635"/>
      <c r="P1635"/>
      <c r="Q1635"/>
      <c r="R1635"/>
      <c r="S1635"/>
    </row>
    <row r="1636" spans="1:19" ht="15">
      <c r="A1636" s="114"/>
      <c r="B1636" s="114"/>
      <c r="C1636" s="114"/>
      <c r="D1636" s="114"/>
      <c r="E1636"/>
      <c r="F1636"/>
      <c r="G1636"/>
      <c r="H1636" s="115"/>
      <c r="I1636" s="115"/>
      <c r="J1636" s="115"/>
      <c r="K1636"/>
      <c r="L1636"/>
      <c r="M1636"/>
      <c r="N1636"/>
      <c r="O1636"/>
      <c r="P1636"/>
      <c r="Q1636"/>
      <c r="R1636"/>
      <c r="S1636"/>
    </row>
    <row r="1637" spans="1:19" ht="15">
      <c r="A1637" s="114"/>
      <c r="B1637" s="114"/>
      <c r="C1637" s="114"/>
      <c r="D1637" s="114"/>
      <c r="E1637"/>
      <c r="F1637"/>
      <c r="G1637"/>
      <c r="H1637" s="115"/>
      <c r="I1637" s="115"/>
      <c r="J1637" s="115"/>
      <c r="K1637"/>
      <c r="L1637"/>
      <c r="M1637"/>
      <c r="N1637"/>
      <c r="O1637"/>
      <c r="P1637"/>
      <c r="Q1637"/>
      <c r="R1637"/>
      <c r="S1637"/>
    </row>
    <row r="1638" spans="1:19" ht="15">
      <c r="A1638" s="114"/>
      <c r="B1638" s="114"/>
      <c r="C1638" s="114"/>
      <c r="D1638" s="114"/>
      <c r="E1638"/>
      <c r="F1638"/>
      <c r="G1638"/>
      <c r="H1638" s="115"/>
      <c r="I1638" s="115"/>
      <c r="J1638" s="115"/>
      <c r="K1638"/>
      <c r="L1638"/>
      <c r="M1638"/>
      <c r="N1638"/>
      <c r="O1638"/>
      <c r="P1638"/>
      <c r="Q1638"/>
      <c r="R1638"/>
      <c r="S1638"/>
    </row>
    <row r="1639" spans="1:19" ht="15">
      <c r="A1639" s="114"/>
      <c r="B1639" s="114"/>
      <c r="C1639" s="114"/>
      <c r="D1639" s="114"/>
      <c r="E1639"/>
      <c r="F1639"/>
      <c r="G1639"/>
      <c r="H1639" s="115"/>
      <c r="I1639" s="115"/>
      <c r="J1639" s="115"/>
      <c r="K1639"/>
      <c r="L1639"/>
      <c r="M1639"/>
      <c r="N1639"/>
      <c r="O1639"/>
      <c r="P1639"/>
      <c r="Q1639"/>
      <c r="R1639"/>
      <c r="S1639"/>
    </row>
    <row r="1640" spans="1:19" ht="15">
      <c r="A1640" s="114"/>
      <c r="B1640" s="114"/>
      <c r="C1640" s="114"/>
      <c r="D1640" s="114"/>
      <c r="E1640"/>
      <c r="F1640"/>
      <c r="G1640"/>
      <c r="H1640" s="115"/>
      <c r="I1640" s="115"/>
      <c r="J1640" s="115"/>
      <c r="K1640"/>
      <c r="L1640"/>
      <c r="M1640"/>
      <c r="N1640"/>
      <c r="O1640"/>
      <c r="P1640"/>
      <c r="Q1640"/>
      <c r="R1640"/>
      <c r="S1640"/>
    </row>
    <row r="1641" spans="1:19" ht="15">
      <c r="A1641" s="114"/>
      <c r="B1641" s="114"/>
      <c r="C1641" s="114"/>
      <c r="D1641" s="114"/>
      <c r="E1641"/>
      <c r="F1641"/>
      <c r="G1641"/>
      <c r="H1641" s="115"/>
      <c r="I1641" s="115"/>
      <c r="J1641" s="115"/>
      <c r="K1641"/>
      <c r="L1641"/>
      <c r="M1641"/>
      <c r="N1641"/>
      <c r="O1641"/>
      <c r="P1641"/>
      <c r="Q1641"/>
      <c r="R1641"/>
      <c r="S1641"/>
    </row>
    <row r="1642" spans="1:19" ht="15">
      <c r="A1642" s="114"/>
      <c r="B1642" s="114"/>
      <c r="C1642" s="114"/>
      <c r="D1642" s="114"/>
      <c r="E1642"/>
      <c r="F1642"/>
      <c r="G1642"/>
      <c r="H1642" s="115"/>
      <c r="I1642" s="115"/>
      <c r="J1642" s="115"/>
      <c r="K1642"/>
      <c r="L1642"/>
      <c r="M1642"/>
      <c r="N1642"/>
      <c r="O1642"/>
      <c r="P1642"/>
      <c r="Q1642"/>
      <c r="R1642"/>
      <c r="S1642"/>
    </row>
    <row r="1643" spans="1:19" ht="15">
      <c r="A1643" s="114"/>
      <c r="B1643" s="114"/>
      <c r="C1643" s="114"/>
      <c r="D1643" s="114"/>
      <c r="E1643"/>
      <c r="F1643"/>
      <c r="G1643"/>
      <c r="H1643" s="115"/>
      <c r="I1643" s="115"/>
      <c r="J1643" s="115"/>
      <c r="K1643"/>
      <c r="L1643"/>
      <c r="M1643"/>
      <c r="N1643"/>
      <c r="O1643"/>
      <c r="P1643"/>
      <c r="Q1643"/>
      <c r="R1643"/>
      <c r="S1643"/>
    </row>
    <row r="1644" spans="1:19" ht="15">
      <c r="A1644" s="114"/>
      <c r="B1644" s="114"/>
      <c r="C1644" s="114"/>
      <c r="D1644" s="114"/>
      <c r="E1644"/>
      <c r="F1644"/>
      <c r="G1644"/>
      <c r="H1644" s="115"/>
      <c r="I1644" s="115"/>
      <c r="J1644" s="115"/>
      <c r="K1644"/>
      <c r="L1644"/>
      <c r="M1644"/>
      <c r="N1644"/>
      <c r="O1644"/>
      <c r="P1644"/>
      <c r="Q1644"/>
      <c r="R1644"/>
      <c r="S1644"/>
    </row>
    <row r="1645" spans="1:19" ht="15">
      <c r="A1645" s="114"/>
      <c r="B1645" s="114"/>
      <c r="C1645" s="114"/>
      <c r="D1645" s="114"/>
      <c r="E1645"/>
      <c r="F1645"/>
      <c r="G1645"/>
      <c r="H1645" s="115"/>
      <c r="I1645" s="115"/>
      <c r="J1645" s="115"/>
      <c r="K1645"/>
      <c r="L1645"/>
      <c r="M1645"/>
      <c r="N1645"/>
      <c r="O1645"/>
      <c r="P1645"/>
      <c r="Q1645"/>
      <c r="R1645"/>
      <c r="S1645"/>
    </row>
    <row r="1646" spans="1:19" ht="15">
      <c r="A1646" s="114"/>
      <c r="B1646" s="114"/>
      <c r="C1646" s="114"/>
      <c r="D1646" s="114"/>
      <c r="E1646"/>
      <c r="F1646"/>
      <c r="G1646"/>
      <c r="H1646" s="115"/>
      <c r="I1646" s="115"/>
      <c r="J1646" s="115"/>
      <c r="K1646"/>
      <c r="L1646"/>
      <c r="M1646"/>
      <c r="N1646"/>
      <c r="O1646"/>
      <c r="P1646"/>
      <c r="Q1646"/>
      <c r="R1646"/>
      <c r="S1646"/>
    </row>
    <row r="1647" spans="1:19" ht="15">
      <c r="A1647" s="114"/>
      <c r="B1647" s="114"/>
      <c r="C1647" s="114"/>
      <c r="D1647" s="114"/>
      <c r="E1647"/>
      <c r="F1647"/>
      <c r="G1647"/>
      <c r="H1647" s="115"/>
      <c r="I1647" s="115"/>
      <c r="J1647" s="115"/>
      <c r="K1647"/>
      <c r="L1647"/>
      <c r="M1647"/>
      <c r="N1647"/>
      <c r="O1647"/>
      <c r="P1647"/>
      <c r="Q1647"/>
      <c r="R1647"/>
      <c r="S1647"/>
    </row>
    <row r="1648" spans="1:19" ht="15">
      <c r="A1648" s="114"/>
      <c r="B1648" s="114"/>
      <c r="C1648" s="114"/>
      <c r="D1648" s="114"/>
      <c r="E1648"/>
      <c r="F1648"/>
      <c r="G1648"/>
      <c r="H1648" s="115"/>
      <c r="I1648" s="115"/>
      <c r="J1648" s="115"/>
      <c r="K1648"/>
      <c r="L1648"/>
      <c r="M1648"/>
      <c r="N1648"/>
      <c r="O1648"/>
      <c r="P1648"/>
      <c r="Q1648"/>
      <c r="R1648"/>
      <c r="S1648"/>
    </row>
    <row r="1649" spans="1:19" ht="15">
      <c r="A1649" s="114"/>
      <c r="B1649" s="114"/>
      <c r="C1649" s="114"/>
      <c r="D1649" s="114"/>
      <c r="E1649"/>
      <c r="F1649"/>
      <c r="G1649"/>
      <c r="H1649" s="115"/>
      <c r="I1649" s="115"/>
      <c r="J1649" s="115"/>
      <c r="K1649"/>
      <c r="L1649"/>
      <c r="M1649"/>
      <c r="N1649"/>
      <c r="O1649"/>
      <c r="P1649"/>
      <c r="Q1649"/>
      <c r="R1649"/>
      <c r="S1649"/>
    </row>
    <row r="1650" spans="1:19" ht="15">
      <c r="A1650" s="114"/>
      <c r="B1650" s="114"/>
      <c r="C1650" s="114"/>
      <c r="D1650" s="114"/>
      <c r="E1650"/>
      <c r="F1650"/>
      <c r="G1650"/>
      <c r="H1650" s="115"/>
      <c r="I1650" s="115"/>
      <c r="J1650" s="115"/>
      <c r="K1650"/>
      <c r="L1650"/>
      <c r="M1650"/>
      <c r="N1650"/>
      <c r="O1650"/>
      <c r="P1650"/>
      <c r="Q1650"/>
      <c r="R1650"/>
      <c r="S1650"/>
    </row>
    <row r="1651" spans="1:19" ht="15">
      <c r="A1651" s="114"/>
      <c r="B1651" s="114"/>
      <c r="C1651" s="114"/>
      <c r="D1651" s="114"/>
      <c r="E1651"/>
      <c r="F1651"/>
      <c r="G1651"/>
      <c r="H1651" s="115"/>
      <c r="I1651" s="115"/>
      <c r="J1651" s="115"/>
      <c r="K1651"/>
      <c r="L1651"/>
      <c r="M1651"/>
      <c r="N1651"/>
      <c r="O1651"/>
      <c r="P1651"/>
      <c r="Q1651"/>
      <c r="R1651"/>
      <c r="S1651"/>
    </row>
    <row r="1652" spans="1:19" ht="15">
      <c r="A1652" s="114"/>
      <c r="B1652" s="114"/>
      <c r="C1652" s="114"/>
      <c r="D1652" s="114"/>
      <c r="E1652"/>
      <c r="F1652"/>
      <c r="G1652"/>
      <c r="H1652" s="115"/>
      <c r="I1652" s="115"/>
      <c r="J1652" s="115"/>
      <c r="K1652"/>
      <c r="L1652"/>
      <c r="M1652"/>
      <c r="N1652"/>
      <c r="O1652"/>
      <c r="P1652"/>
      <c r="Q1652"/>
      <c r="R1652"/>
      <c r="S1652"/>
    </row>
    <row r="1653" spans="1:19" ht="15">
      <c r="A1653" s="114"/>
      <c r="B1653" s="114"/>
      <c r="C1653" s="114"/>
      <c r="D1653" s="114"/>
      <c r="E1653"/>
      <c r="F1653"/>
      <c r="G1653"/>
      <c r="H1653" s="115"/>
      <c r="I1653" s="115"/>
      <c r="J1653" s="115"/>
      <c r="K1653"/>
      <c r="L1653"/>
      <c r="M1653"/>
      <c r="N1653"/>
      <c r="O1653"/>
      <c r="P1653"/>
      <c r="Q1653"/>
      <c r="R1653"/>
      <c r="S1653"/>
    </row>
    <row r="1654" spans="1:19" ht="15">
      <c r="A1654" s="114"/>
      <c r="B1654" s="114"/>
      <c r="C1654" s="114"/>
      <c r="D1654" s="114"/>
      <c r="E1654"/>
      <c r="F1654"/>
      <c r="G1654"/>
      <c r="H1654" s="115"/>
      <c r="I1654" s="115"/>
      <c r="J1654" s="115"/>
      <c r="K1654"/>
      <c r="L1654"/>
      <c r="M1654"/>
      <c r="N1654"/>
      <c r="O1654"/>
      <c r="P1654"/>
      <c r="Q1654"/>
      <c r="R1654"/>
      <c r="S1654"/>
    </row>
    <row r="1655" spans="1:19" ht="15">
      <c r="A1655" s="114"/>
      <c r="B1655" s="114"/>
      <c r="C1655" s="114"/>
      <c r="D1655" s="114"/>
      <c r="E1655"/>
      <c r="F1655"/>
      <c r="G1655"/>
      <c r="H1655" s="115"/>
      <c r="I1655" s="115"/>
      <c r="J1655" s="115"/>
      <c r="K1655"/>
      <c r="L1655"/>
      <c r="M1655"/>
      <c r="N1655"/>
      <c r="O1655"/>
      <c r="P1655"/>
      <c r="Q1655"/>
      <c r="R1655"/>
      <c r="S1655"/>
    </row>
    <row r="1656" spans="1:19" ht="15">
      <c r="A1656" s="114"/>
      <c r="B1656" s="114"/>
      <c r="C1656" s="114"/>
      <c r="D1656" s="114"/>
      <c r="E1656"/>
      <c r="F1656"/>
      <c r="G1656"/>
      <c r="H1656" s="115"/>
      <c r="I1656" s="115"/>
      <c r="J1656" s="115"/>
      <c r="K1656"/>
      <c r="L1656"/>
      <c r="M1656"/>
      <c r="N1656"/>
      <c r="O1656"/>
      <c r="P1656"/>
      <c r="Q1656"/>
      <c r="R1656"/>
      <c r="S1656"/>
    </row>
    <row r="1657" spans="1:19" ht="15">
      <c r="A1657" s="114"/>
      <c r="B1657" s="114"/>
      <c r="C1657" s="114"/>
      <c r="D1657" s="114"/>
      <c r="E1657"/>
      <c r="F1657"/>
      <c r="G1657"/>
      <c r="H1657" s="115"/>
      <c r="I1657" s="115"/>
      <c r="J1657" s="115"/>
      <c r="K1657"/>
      <c r="L1657"/>
      <c r="M1657"/>
      <c r="N1657"/>
      <c r="O1657"/>
      <c r="P1657"/>
      <c r="Q1657"/>
      <c r="R1657"/>
      <c r="S1657"/>
    </row>
    <row r="1658" spans="1:19" ht="15">
      <c r="A1658" s="114"/>
      <c r="B1658" s="114"/>
      <c r="C1658" s="114"/>
      <c r="D1658" s="114"/>
      <c r="E1658"/>
      <c r="F1658"/>
      <c r="G1658"/>
      <c r="H1658" s="115"/>
      <c r="I1658" s="115"/>
      <c r="J1658" s="115"/>
      <c r="K1658"/>
      <c r="L1658"/>
      <c r="M1658"/>
      <c r="N1658"/>
      <c r="O1658"/>
      <c r="P1658"/>
      <c r="Q1658"/>
      <c r="R1658"/>
      <c r="S1658"/>
    </row>
    <row r="1659" spans="1:19" ht="15">
      <c r="A1659" s="114"/>
      <c r="B1659" s="114"/>
      <c r="C1659" s="114"/>
      <c r="D1659" s="114"/>
      <c r="E1659"/>
      <c r="F1659"/>
      <c r="G1659"/>
      <c r="H1659" s="115"/>
      <c r="I1659" s="115"/>
      <c r="J1659" s="115"/>
      <c r="K1659"/>
      <c r="L1659"/>
      <c r="M1659"/>
      <c r="N1659"/>
      <c r="O1659"/>
      <c r="P1659"/>
      <c r="Q1659"/>
      <c r="R1659"/>
      <c r="S1659"/>
    </row>
    <row r="1660" spans="1:19" ht="15">
      <c r="A1660" s="114"/>
      <c r="B1660" s="114"/>
      <c r="C1660" s="114"/>
      <c r="D1660" s="114"/>
      <c r="E1660"/>
      <c r="F1660"/>
      <c r="G1660"/>
      <c r="H1660" s="115"/>
      <c r="I1660" s="115"/>
      <c r="J1660" s="115"/>
      <c r="K1660"/>
      <c r="L1660"/>
      <c r="M1660"/>
      <c r="N1660"/>
      <c r="O1660"/>
      <c r="P1660"/>
      <c r="Q1660"/>
      <c r="R1660"/>
      <c r="S1660"/>
    </row>
    <row r="1661" spans="1:19" ht="15">
      <c r="A1661" s="114"/>
      <c r="B1661" s="114"/>
      <c r="C1661" s="114"/>
      <c r="D1661" s="114"/>
      <c r="E1661"/>
      <c r="F1661"/>
      <c r="G1661"/>
      <c r="H1661" s="115"/>
      <c r="I1661" s="115"/>
      <c r="J1661" s="115"/>
      <c r="K1661"/>
      <c r="L1661"/>
      <c r="M1661"/>
      <c r="N1661"/>
      <c r="O1661"/>
      <c r="P1661"/>
      <c r="Q1661"/>
      <c r="R1661"/>
      <c r="S1661"/>
    </row>
    <row r="1662" spans="1:19" ht="15">
      <c r="A1662" s="114"/>
      <c r="B1662" s="114"/>
      <c r="C1662" s="114"/>
      <c r="D1662" s="114"/>
      <c r="E1662"/>
      <c r="F1662"/>
      <c r="G1662"/>
      <c r="H1662" s="115"/>
      <c r="I1662" s="115"/>
      <c r="J1662" s="115"/>
      <c r="K1662"/>
      <c r="L1662"/>
      <c r="M1662"/>
      <c r="N1662"/>
      <c r="O1662"/>
      <c r="P1662"/>
      <c r="Q1662"/>
      <c r="R1662"/>
      <c r="S1662"/>
    </row>
    <row r="1663" spans="1:19" ht="15">
      <c r="A1663" s="114"/>
      <c r="B1663" s="114"/>
      <c r="C1663" s="114"/>
      <c r="D1663" s="114"/>
      <c r="E1663"/>
      <c r="F1663"/>
      <c r="G1663"/>
      <c r="H1663" s="115"/>
      <c r="I1663" s="115"/>
      <c r="J1663" s="115"/>
      <c r="K1663"/>
      <c r="L1663"/>
      <c r="M1663"/>
      <c r="N1663"/>
      <c r="O1663"/>
      <c r="P1663"/>
      <c r="Q1663"/>
      <c r="R1663"/>
      <c r="S1663"/>
    </row>
    <row r="1664" spans="1:19" ht="15">
      <c r="A1664" s="114"/>
      <c r="B1664" s="114"/>
      <c r="C1664" s="114"/>
      <c r="D1664" s="114"/>
      <c r="E1664"/>
      <c r="F1664"/>
      <c r="G1664"/>
      <c r="H1664" s="115"/>
      <c r="I1664" s="115"/>
      <c r="J1664" s="115"/>
      <c r="K1664"/>
      <c r="L1664"/>
      <c r="M1664"/>
      <c r="N1664"/>
      <c r="O1664"/>
      <c r="P1664"/>
      <c r="Q1664"/>
      <c r="R1664"/>
      <c r="S1664"/>
    </row>
    <row r="1665" spans="1:19" ht="15">
      <c r="A1665" s="114"/>
      <c r="B1665" s="114"/>
      <c r="C1665" s="114"/>
      <c r="D1665" s="114"/>
      <c r="E1665"/>
      <c r="F1665"/>
      <c r="G1665"/>
      <c r="H1665" s="115"/>
      <c r="I1665" s="115"/>
      <c r="J1665" s="115"/>
      <c r="K1665"/>
      <c r="L1665"/>
      <c r="M1665"/>
      <c r="N1665"/>
      <c r="O1665"/>
      <c r="P1665"/>
      <c r="Q1665"/>
      <c r="R1665"/>
      <c r="S1665"/>
    </row>
    <row r="1666" spans="1:19" ht="15">
      <c r="A1666" s="114"/>
      <c r="B1666" s="114"/>
      <c r="C1666" s="114"/>
      <c r="D1666" s="114"/>
      <c r="E1666"/>
      <c r="F1666"/>
      <c r="G1666"/>
      <c r="H1666" s="115"/>
      <c r="I1666" s="115"/>
      <c r="J1666" s="115"/>
      <c r="K1666"/>
      <c r="L1666"/>
      <c r="M1666"/>
      <c r="N1666"/>
      <c r="O1666"/>
      <c r="P1666"/>
      <c r="Q1666"/>
      <c r="R1666"/>
      <c r="S1666"/>
    </row>
    <row r="1667" spans="1:19" ht="15">
      <c r="A1667" s="114"/>
      <c r="B1667" s="114"/>
      <c r="C1667" s="114"/>
      <c r="D1667" s="114"/>
      <c r="E1667"/>
      <c r="F1667"/>
      <c r="G1667"/>
      <c r="H1667" s="115"/>
      <c r="I1667" s="115"/>
      <c r="J1667" s="115"/>
      <c r="K1667"/>
      <c r="L1667"/>
      <c r="M1667"/>
      <c r="N1667"/>
      <c r="O1667"/>
      <c r="P1667"/>
      <c r="Q1667"/>
      <c r="R1667"/>
      <c r="S1667"/>
    </row>
    <row r="1668" spans="1:19" ht="15">
      <c r="A1668" s="114"/>
      <c r="B1668" s="114"/>
      <c r="C1668" s="114"/>
      <c r="D1668" s="114"/>
      <c r="E1668"/>
      <c r="F1668"/>
      <c r="G1668"/>
      <c r="H1668" s="115"/>
      <c r="I1668" s="115"/>
      <c r="J1668" s="115"/>
      <c r="K1668"/>
      <c r="L1668"/>
      <c r="M1668"/>
      <c r="N1668"/>
      <c r="O1668"/>
      <c r="P1668"/>
      <c r="Q1668"/>
      <c r="R1668"/>
      <c r="S1668"/>
    </row>
    <row r="1669" spans="1:19" ht="15">
      <c r="A1669" s="114"/>
      <c r="B1669" s="114"/>
      <c r="C1669" s="114"/>
      <c r="D1669" s="114"/>
      <c r="E1669"/>
      <c r="F1669"/>
      <c r="G1669"/>
      <c r="H1669" s="115"/>
      <c r="I1669" s="115"/>
      <c r="J1669" s="115"/>
      <c r="K1669"/>
      <c r="L1669"/>
      <c r="M1669"/>
      <c r="N1669"/>
      <c r="O1669"/>
      <c r="P1669"/>
      <c r="Q1669"/>
      <c r="R1669"/>
      <c r="S1669"/>
    </row>
    <row r="1670" spans="1:19" ht="15">
      <c r="A1670" s="114"/>
      <c r="B1670" s="114"/>
      <c r="C1670" s="114"/>
      <c r="D1670" s="114"/>
      <c r="E1670"/>
      <c r="F1670"/>
      <c r="G1670"/>
      <c r="H1670" s="115"/>
      <c r="I1670" s="115"/>
      <c r="J1670" s="115"/>
      <c r="K1670"/>
      <c r="L1670"/>
      <c r="M1670"/>
      <c r="N1670"/>
      <c r="O1670"/>
      <c r="P1670"/>
      <c r="Q1670"/>
      <c r="R1670"/>
      <c r="S1670"/>
    </row>
    <row r="1671" spans="1:19" ht="15">
      <c r="A1671" s="114"/>
      <c r="B1671" s="114"/>
      <c r="C1671" s="114"/>
      <c r="D1671" s="114"/>
      <c r="E1671"/>
      <c r="F1671"/>
      <c r="G1671"/>
      <c r="H1671" s="115"/>
      <c r="I1671" s="115"/>
      <c r="J1671" s="115"/>
      <c r="K1671"/>
      <c r="L1671"/>
      <c r="M1671"/>
      <c r="N1671"/>
      <c r="O1671"/>
      <c r="P1671"/>
      <c r="Q1671"/>
      <c r="R1671"/>
      <c r="S1671"/>
    </row>
    <row r="1672" spans="1:19" ht="15">
      <c r="A1672" s="114"/>
      <c r="B1672" s="114"/>
      <c r="C1672" s="114"/>
      <c r="D1672" s="114"/>
      <c r="E1672"/>
      <c r="F1672"/>
      <c r="G1672"/>
      <c r="H1672" s="115"/>
      <c r="I1672" s="115"/>
      <c r="J1672" s="115"/>
      <c r="K1672"/>
      <c r="L1672"/>
      <c r="M1672"/>
      <c r="N1672"/>
      <c r="O1672"/>
      <c r="P1672"/>
      <c r="Q1672"/>
      <c r="R1672"/>
      <c r="S1672"/>
    </row>
    <row r="1673" spans="1:19" ht="15">
      <c r="A1673" s="114"/>
      <c r="B1673" s="114"/>
      <c r="C1673" s="114"/>
      <c r="D1673" s="114"/>
      <c r="E1673"/>
      <c r="F1673"/>
      <c r="G1673"/>
      <c r="H1673" s="115"/>
      <c r="I1673" s="115"/>
      <c r="J1673" s="115"/>
      <c r="K1673"/>
      <c r="L1673"/>
      <c r="M1673"/>
      <c r="N1673"/>
      <c r="O1673"/>
      <c r="P1673"/>
      <c r="Q1673"/>
      <c r="R1673"/>
      <c r="S1673"/>
    </row>
    <row r="1674" spans="1:19" ht="15">
      <c r="A1674" s="114"/>
      <c r="B1674" s="114"/>
      <c r="C1674" s="114"/>
      <c r="D1674" s="114"/>
      <c r="E1674"/>
      <c r="F1674"/>
      <c r="G1674"/>
      <c r="H1674" s="115"/>
      <c r="I1674" s="115"/>
      <c r="J1674" s="115"/>
      <c r="K1674"/>
      <c r="L1674"/>
      <c r="M1674"/>
      <c r="N1674"/>
      <c r="O1674"/>
      <c r="P1674"/>
      <c r="Q1674"/>
      <c r="R1674"/>
      <c r="S1674"/>
    </row>
    <row r="1675" spans="1:19" ht="15">
      <c r="A1675" s="114"/>
      <c r="B1675" s="114"/>
      <c r="C1675" s="114"/>
      <c r="D1675" s="114"/>
      <c r="E1675"/>
      <c r="F1675"/>
      <c r="G1675"/>
      <c r="H1675" s="115"/>
      <c r="I1675" s="115"/>
      <c r="J1675" s="115"/>
      <c r="K1675"/>
      <c r="L1675"/>
      <c r="M1675"/>
      <c r="N1675"/>
      <c r="O1675"/>
      <c r="P1675"/>
      <c r="Q1675"/>
      <c r="R1675"/>
      <c r="S1675"/>
    </row>
    <row r="1676" spans="1:19" ht="15">
      <c r="A1676" s="114"/>
      <c r="B1676" s="114"/>
      <c r="C1676" s="114"/>
      <c r="D1676" s="114"/>
      <c r="E1676"/>
      <c r="F1676"/>
      <c r="G1676"/>
      <c r="H1676" s="115"/>
      <c r="I1676" s="115"/>
      <c r="J1676" s="115"/>
      <c r="K1676"/>
      <c r="L1676"/>
      <c r="M1676"/>
      <c r="N1676"/>
      <c r="O1676"/>
      <c r="P1676"/>
      <c r="Q1676"/>
      <c r="R1676"/>
      <c r="S1676"/>
    </row>
    <row r="1677" spans="1:19" ht="15">
      <c r="A1677" s="114"/>
      <c r="B1677" s="114"/>
      <c r="C1677" s="114"/>
      <c r="D1677" s="114"/>
      <c r="E1677"/>
      <c r="F1677"/>
      <c r="G1677"/>
      <c r="H1677" s="115"/>
      <c r="I1677" s="115"/>
      <c r="J1677" s="115"/>
      <c r="K1677"/>
      <c r="L1677"/>
      <c r="M1677"/>
      <c r="N1677"/>
      <c r="O1677"/>
      <c r="P1677"/>
      <c r="Q1677"/>
      <c r="R1677"/>
      <c r="S1677"/>
    </row>
    <row r="1678" spans="1:19" ht="15">
      <c r="A1678" s="114"/>
      <c r="B1678" s="114"/>
      <c r="C1678" s="114"/>
      <c r="D1678" s="114"/>
      <c r="E1678"/>
      <c r="F1678"/>
      <c r="G1678"/>
      <c r="H1678" s="115"/>
      <c r="I1678" s="115"/>
      <c r="J1678" s="115"/>
      <c r="K1678"/>
      <c r="L1678"/>
      <c r="M1678"/>
      <c r="N1678"/>
      <c r="O1678"/>
      <c r="P1678"/>
      <c r="Q1678"/>
      <c r="R1678"/>
      <c r="S1678"/>
    </row>
    <row r="1679" spans="1:19" ht="15">
      <c r="A1679" s="114"/>
      <c r="B1679" s="114"/>
      <c r="C1679" s="114"/>
      <c r="D1679" s="114"/>
      <c r="E1679"/>
      <c r="F1679"/>
      <c r="G1679"/>
      <c r="H1679" s="115"/>
      <c r="I1679" s="115"/>
      <c r="J1679" s="115"/>
      <c r="K1679"/>
      <c r="L1679"/>
      <c r="M1679"/>
      <c r="N1679"/>
      <c r="O1679"/>
      <c r="P1679"/>
      <c r="Q1679"/>
      <c r="R1679"/>
      <c r="S1679"/>
    </row>
    <row r="1680" spans="1:19" ht="15">
      <c r="A1680" s="114"/>
      <c r="B1680" s="114"/>
      <c r="C1680" s="114"/>
      <c r="D1680" s="114"/>
      <c r="E1680"/>
      <c r="F1680"/>
      <c r="G1680"/>
      <c r="H1680" s="115"/>
      <c r="I1680" s="115"/>
      <c r="J1680" s="115"/>
      <c r="K1680"/>
      <c r="L1680"/>
      <c r="M1680"/>
      <c r="N1680"/>
      <c r="O1680"/>
      <c r="P1680"/>
      <c r="Q1680"/>
      <c r="R1680"/>
      <c r="S1680"/>
    </row>
    <row r="1681" spans="1:19" ht="15">
      <c r="A1681" s="114"/>
      <c r="B1681" s="114"/>
      <c r="C1681" s="114"/>
      <c r="D1681" s="114"/>
      <c r="E1681"/>
      <c r="F1681"/>
      <c r="G1681"/>
      <c r="H1681" s="115"/>
      <c r="I1681" s="115"/>
      <c r="J1681" s="115"/>
      <c r="K1681"/>
      <c r="L1681"/>
      <c r="M1681"/>
      <c r="N1681"/>
      <c r="O1681"/>
      <c r="P1681"/>
      <c r="Q1681"/>
      <c r="R1681"/>
      <c r="S1681"/>
    </row>
    <row r="1682" spans="1:19" ht="15">
      <c r="A1682" s="114"/>
      <c r="B1682" s="114"/>
      <c r="C1682" s="114"/>
      <c r="D1682" s="114"/>
      <c r="E1682"/>
      <c r="F1682"/>
      <c r="G1682"/>
      <c r="H1682" s="115"/>
      <c r="I1682" s="115"/>
      <c r="J1682" s="115"/>
      <c r="K1682"/>
      <c r="L1682"/>
      <c r="M1682"/>
      <c r="N1682"/>
      <c r="O1682"/>
      <c r="P1682"/>
      <c r="Q1682"/>
      <c r="R1682"/>
      <c r="S1682"/>
    </row>
    <row r="1683" spans="1:19" ht="15">
      <c r="A1683" s="114"/>
      <c r="B1683" s="114"/>
      <c r="C1683" s="114"/>
      <c r="D1683" s="114"/>
      <c r="E1683"/>
      <c r="F1683"/>
      <c r="G1683"/>
      <c r="H1683" s="115"/>
      <c r="I1683" s="115"/>
      <c r="J1683" s="115"/>
      <c r="K1683"/>
      <c r="L1683"/>
      <c r="M1683"/>
      <c r="N1683"/>
      <c r="O1683"/>
      <c r="P1683"/>
      <c r="Q1683"/>
      <c r="R1683"/>
      <c r="S1683"/>
    </row>
    <row r="1684" spans="1:19" ht="15">
      <c r="A1684" s="114"/>
      <c r="B1684" s="114"/>
      <c r="C1684" s="114"/>
      <c r="D1684" s="114"/>
      <c r="E1684"/>
      <c r="F1684"/>
      <c r="G1684"/>
      <c r="H1684" s="115"/>
      <c r="I1684" s="115"/>
      <c r="J1684" s="115"/>
      <c r="K1684"/>
      <c r="L1684"/>
      <c r="M1684"/>
      <c r="N1684"/>
      <c r="O1684"/>
      <c r="P1684"/>
      <c r="Q1684"/>
      <c r="R1684"/>
      <c r="S1684"/>
    </row>
    <row r="1685" spans="1:19" ht="15">
      <c r="A1685" s="114"/>
      <c r="B1685" s="114"/>
      <c r="C1685" s="114"/>
      <c r="D1685" s="114"/>
      <c r="E1685"/>
      <c r="F1685"/>
      <c r="G1685"/>
      <c r="H1685" s="115"/>
      <c r="I1685" s="115"/>
      <c r="J1685" s="115"/>
      <c r="K1685"/>
      <c r="L1685"/>
      <c r="M1685"/>
      <c r="N1685"/>
      <c r="O1685"/>
      <c r="P1685"/>
      <c r="Q1685"/>
      <c r="R1685"/>
      <c r="S1685"/>
    </row>
    <row r="1686" spans="1:19" ht="15">
      <c r="A1686" s="114"/>
      <c r="B1686" s="114"/>
      <c r="C1686" s="114"/>
      <c r="D1686" s="114"/>
      <c r="E1686"/>
      <c r="F1686"/>
      <c r="G1686"/>
      <c r="H1686" s="115"/>
      <c r="I1686" s="115"/>
      <c r="J1686" s="115"/>
      <c r="K1686"/>
      <c r="L1686"/>
      <c r="M1686"/>
      <c r="N1686"/>
      <c r="O1686"/>
      <c r="P1686"/>
      <c r="Q1686"/>
      <c r="R1686"/>
      <c r="S1686"/>
    </row>
    <row r="1687" spans="1:19" ht="15">
      <c r="A1687" s="114"/>
      <c r="B1687" s="114"/>
      <c r="C1687" s="114"/>
      <c r="D1687" s="114"/>
      <c r="E1687"/>
      <c r="F1687"/>
      <c r="G1687"/>
      <c r="H1687" s="115"/>
      <c r="I1687" s="115"/>
      <c r="J1687" s="115"/>
      <c r="K1687"/>
      <c r="L1687"/>
      <c r="M1687"/>
      <c r="N1687"/>
      <c r="O1687"/>
      <c r="P1687"/>
      <c r="Q1687"/>
      <c r="R1687"/>
      <c r="S1687"/>
    </row>
    <row r="1688" spans="1:19" ht="15">
      <c r="A1688" s="114"/>
      <c r="B1688" s="114"/>
      <c r="C1688" s="114"/>
      <c r="D1688" s="114"/>
      <c r="E1688"/>
      <c r="F1688"/>
      <c r="G1688"/>
      <c r="H1688" s="115"/>
      <c r="I1688" s="115"/>
      <c r="J1688" s="115"/>
      <c r="K1688"/>
      <c r="L1688"/>
      <c r="M1688"/>
      <c r="N1688"/>
      <c r="O1688"/>
      <c r="P1688"/>
      <c r="Q1688"/>
      <c r="R1688"/>
      <c r="S1688"/>
    </row>
    <row r="1689" spans="1:19" ht="15">
      <c r="A1689" s="114"/>
      <c r="B1689" s="114"/>
      <c r="C1689" s="114"/>
      <c r="D1689" s="114"/>
      <c r="E1689"/>
      <c r="F1689"/>
      <c r="G1689"/>
      <c r="H1689" s="115"/>
      <c r="I1689" s="115"/>
      <c r="J1689" s="115"/>
      <c r="K1689"/>
      <c r="L1689"/>
      <c r="M1689"/>
      <c r="N1689"/>
      <c r="O1689"/>
      <c r="P1689"/>
      <c r="Q1689"/>
      <c r="R1689"/>
      <c r="S1689"/>
    </row>
    <row r="1690" spans="1:19" ht="15">
      <c r="A1690" s="114"/>
      <c r="B1690" s="114"/>
      <c r="C1690" s="114"/>
      <c r="D1690" s="114"/>
      <c r="E1690"/>
      <c r="F1690"/>
      <c r="G1690"/>
      <c r="H1690" s="115"/>
      <c r="I1690" s="115"/>
      <c r="J1690" s="115"/>
      <c r="K1690"/>
      <c r="L1690"/>
      <c r="M1690"/>
      <c r="N1690"/>
      <c r="O1690"/>
      <c r="P1690"/>
      <c r="Q1690"/>
      <c r="R1690"/>
      <c r="S1690"/>
    </row>
    <row r="1691" spans="1:19" ht="15">
      <c r="A1691" s="114"/>
      <c r="B1691" s="114"/>
      <c r="C1691" s="114"/>
      <c r="D1691" s="114"/>
      <c r="E1691"/>
      <c r="F1691"/>
      <c r="G1691"/>
      <c r="H1691" s="115"/>
      <c r="I1691" s="115"/>
      <c r="J1691" s="115"/>
      <c r="K1691"/>
      <c r="L1691"/>
      <c r="M1691"/>
      <c r="N1691"/>
      <c r="O1691"/>
      <c r="P1691"/>
      <c r="Q1691"/>
      <c r="R1691"/>
      <c r="S1691"/>
    </row>
    <row r="1692" spans="1:19" ht="15">
      <c r="A1692" s="114"/>
      <c r="B1692" s="114"/>
      <c r="C1692" s="114"/>
      <c r="D1692" s="114"/>
      <c r="E1692"/>
      <c r="F1692"/>
      <c r="G1692"/>
      <c r="H1692" s="115"/>
      <c r="I1692" s="115"/>
      <c r="J1692" s="115"/>
      <c r="K1692"/>
      <c r="L1692"/>
      <c r="M1692"/>
      <c r="N1692"/>
      <c r="O1692"/>
      <c r="P1692"/>
      <c r="Q1692"/>
      <c r="R1692"/>
      <c r="S1692"/>
    </row>
    <row r="1693" spans="1:19" ht="15">
      <c r="A1693" s="114"/>
      <c r="B1693" s="114"/>
      <c r="C1693" s="114"/>
      <c r="D1693" s="114"/>
      <c r="E1693"/>
      <c r="F1693"/>
      <c r="G1693"/>
      <c r="H1693" s="115"/>
      <c r="I1693" s="115"/>
      <c r="J1693" s="115"/>
      <c r="K1693"/>
      <c r="L1693"/>
      <c r="M1693"/>
      <c r="N1693"/>
      <c r="O1693"/>
      <c r="P1693"/>
      <c r="Q1693"/>
      <c r="R1693"/>
      <c r="S1693"/>
    </row>
    <row r="1694" spans="1:19" ht="15">
      <c r="A1694" s="114"/>
      <c r="B1694" s="114"/>
      <c r="C1694" s="114"/>
      <c r="D1694" s="114"/>
      <c r="E1694"/>
      <c r="F1694"/>
      <c r="G1694"/>
      <c r="H1694" s="115"/>
      <c r="I1694" s="115"/>
      <c r="J1694" s="115"/>
      <c r="K1694"/>
      <c r="L1694"/>
      <c r="M1694"/>
      <c r="N1694"/>
      <c r="O1694"/>
      <c r="P1694"/>
      <c r="Q1694"/>
      <c r="R1694"/>
      <c r="S1694"/>
    </row>
    <row r="1695" spans="1:19" ht="15">
      <c r="A1695" s="114"/>
      <c r="B1695" s="114"/>
      <c r="C1695" s="114"/>
      <c r="D1695" s="114"/>
      <c r="E1695"/>
      <c r="F1695"/>
      <c r="G1695"/>
      <c r="H1695" s="115"/>
      <c r="I1695" s="115"/>
      <c r="J1695" s="115"/>
      <c r="K1695"/>
      <c r="L1695"/>
      <c r="M1695"/>
      <c r="N1695"/>
      <c r="O1695"/>
      <c r="P1695"/>
      <c r="Q1695"/>
      <c r="R1695"/>
      <c r="S1695"/>
    </row>
    <row r="1696" spans="1:19" ht="15">
      <c r="A1696" s="114"/>
      <c r="B1696" s="114"/>
      <c r="C1696" s="114"/>
      <c r="D1696" s="114"/>
      <c r="E1696"/>
      <c r="F1696"/>
      <c r="G1696"/>
      <c r="H1696" s="115"/>
      <c r="I1696" s="115"/>
      <c r="J1696" s="115"/>
      <c r="K1696"/>
      <c r="L1696"/>
      <c r="M1696"/>
      <c r="N1696"/>
      <c r="O1696"/>
      <c r="P1696"/>
      <c r="Q1696"/>
      <c r="R1696"/>
      <c r="S1696"/>
    </row>
    <row r="1697" spans="1:19" ht="15">
      <c r="A1697" s="114"/>
      <c r="B1697" s="114"/>
      <c r="C1697" s="114"/>
      <c r="D1697" s="114"/>
      <c r="E1697"/>
      <c r="F1697"/>
      <c r="G1697"/>
      <c r="H1697" s="115"/>
      <c r="I1697" s="115"/>
      <c r="J1697" s="115"/>
      <c r="K1697"/>
      <c r="L1697"/>
      <c r="M1697"/>
      <c r="N1697"/>
      <c r="O1697"/>
      <c r="P1697"/>
      <c r="Q1697"/>
      <c r="R1697"/>
      <c r="S1697"/>
    </row>
    <row r="1698" spans="1:19" ht="15">
      <c r="A1698" s="114"/>
      <c r="B1698" s="114"/>
      <c r="C1698" s="114"/>
      <c r="D1698" s="114"/>
      <c r="E1698"/>
      <c r="F1698"/>
      <c r="G1698"/>
      <c r="H1698" s="115"/>
      <c r="I1698" s="115"/>
      <c r="J1698" s="115"/>
      <c r="K1698"/>
      <c r="L1698"/>
      <c r="M1698"/>
      <c r="N1698"/>
      <c r="O1698"/>
      <c r="P1698"/>
      <c r="Q1698"/>
      <c r="R1698"/>
      <c r="S1698"/>
    </row>
    <row r="1699" spans="1:19" ht="15">
      <c r="A1699" s="114"/>
      <c r="B1699" s="114"/>
      <c r="C1699" s="114"/>
      <c r="D1699" s="114"/>
      <c r="E1699"/>
      <c r="F1699"/>
      <c r="G1699"/>
      <c r="H1699" s="115"/>
      <c r="I1699" s="115"/>
      <c r="J1699" s="115"/>
      <c r="K1699"/>
      <c r="L1699"/>
      <c r="M1699"/>
      <c r="N1699"/>
      <c r="O1699"/>
      <c r="P1699"/>
      <c r="Q1699"/>
      <c r="R1699"/>
      <c r="S1699"/>
    </row>
    <row r="1700" spans="1:19" ht="15">
      <c r="A1700" s="114"/>
      <c r="B1700" s="114"/>
      <c r="C1700" s="114"/>
      <c r="D1700" s="114"/>
      <c r="E1700"/>
      <c r="F1700"/>
      <c r="G1700"/>
      <c r="H1700" s="115"/>
      <c r="I1700" s="115"/>
      <c r="J1700" s="115"/>
      <c r="K1700"/>
      <c r="L1700"/>
      <c r="M1700"/>
      <c r="N1700"/>
      <c r="O1700"/>
      <c r="P1700"/>
      <c r="Q1700"/>
      <c r="R1700"/>
      <c r="S1700"/>
    </row>
    <row r="1701" spans="1:19" ht="15">
      <c r="A1701" s="114"/>
      <c r="B1701" s="114"/>
      <c r="C1701" s="114"/>
      <c r="D1701" s="114"/>
      <c r="E1701"/>
      <c r="F1701"/>
      <c r="G1701"/>
      <c r="H1701" s="115"/>
      <c r="I1701" s="115"/>
      <c r="J1701" s="115"/>
      <c r="K1701"/>
      <c r="L1701"/>
      <c r="M1701"/>
      <c r="N1701"/>
      <c r="O1701"/>
      <c r="P1701"/>
      <c r="Q1701"/>
      <c r="R1701"/>
      <c r="S1701"/>
    </row>
    <row r="1702" spans="1:19" ht="15">
      <c r="A1702" s="114"/>
      <c r="B1702" s="114"/>
      <c r="C1702" s="114"/>
      <c r="D1702" s="114"/>
      <c r="E1702"/>
      <c r="F1702"/>
      <c r="G1702"/>
      <c r="H1702" s="115"/>
      <c r="I1702" s="115"/>
      <c r="J1702" s="115"/>
      <c r="K1702"/>
      <c r="L1702"/>
      <c r="M1702"/>
      <c r="N1702"/>
      <c r="O1702"/>
      <c r="P1702"/>
      <c r="Q1702"/>
      <c r="R1702"/>
      <c r="S1702"/>
    </row>
    <row r="1703" spans="1:19" ht="15">
      <c r="A1703" s="114"/>
      <c r="B1703" s="114"/>
      <c r="C1703" s="114"/>
      <c r="D1703" s="114"/>
      <c r="E1703"/>
      <c r="F1703"/>
      <c r="G1703"/>
      <c r="H1703" s="115"/>
      <c r="I1703" s="115"/>
      <c r="J1703" s="115"/>
      <c r="K1703"/>
      <c r="L1703"/>
      <c r="M1703"/>
      <c r="N1703"/>
      <c r="O1703"/>
      <c r="P1703"/>
      <c r="Q1703"/>
      <c r="R1703"/>
      <c r="S1703"/>
    </row>
    <row r="1704" spans="1:19" ht="15">
      <c r="A1704" s="114"/>
      <c r="B1704" s="114"/>
      <c r="C1704" s="114"/>
      <c r="D1704" s="114"/>
      <c r="E1704"/>
      <c r="F1704"/>
      <c r="G1704"/>
      <c r="H1704" s="115"/>
      <c r="I1704" s="115"/>
      <c r="J1704" s="115"/>
      <c r="K1704"/>
      <c r="L1704"/>
      <c r="M1704"/>
      <c r="N1704"/>
      <c r="O1704"/>
      <c r="P1704"/>
      <c r="Q1704"/>
      <c r="R1704"/>
      <c r="S1704"/>
    </row>
    <row r="1705" spans="1:19" ht="15">
      <c r="A1705" s="114"/>
      <c r="B1705" s="114"/>
      <c r="C1705" s="114"/>
      <c r="D1705" s="114"/>
      <c r="E1705"/>
      <c r="F1705"/>
      <c r="G1705"/>
      <c r="H1705" s="115"/>
      <c r="I1705" s="115"/>
      <c r="J1705" s="115"/>
      <c r="K1705"/>
      <c r="L1705"/>
      <c r="M1705"/>
      <c r="N1705"/>
      <c r="O1705"/>
      <c r="P1705"/>
      <c r="Q1705"/>
      <c r="R1705"/>
      <c r="S1705"/>
    </row>
    <row r="1706" spans="1:19" ht="15">
      <c r="A1706" s="114"/>
      <c r="B1706" s="114"/>
      <c r="C1706" s="114"/>
      <c r="D1706" s="114"/>
      <c r="E1706"/>
      <c r="F1706"/>
      <c r="G1706"/>
      <c r="H1706" s="115"/>
      <c r="I1706" s="115"/>
      <c r="J1706" s="115"/>
      <c r="K1706"/>
      <c r="L1706"/>
      <c r="M1706"/>
      <c r="N1706"/>
      <c r="O1706"/>
      <c r="P1706"/>
      <c r="Q1706"/>
      <c r="R1706"/>
      <c r="S1706"/>
    </row>
    <row r="1707" spans="1:19" ht="15">
      <c r="A1707" s="114"/>
      <c r="B1707" s="114"/>
      <c r="C1707" s="114"/>
      <c r="D1707" s="114"/>
      <c r="E1707"/>
      <c r="F1707"/>
      <c r="G1707"/>
      <c r="H1707" s="115"/>
      <c r="I1707" s="115"/>
      <c r="J1707" s="115"/>
      <c r="K1707"/>
      <c r="L1707"/>
      <c r="M1707"/>
      <c r="N1707"/>
      <c r="O1707"/>
      <c r="P1707"/>
      <c r="Q1707"/>
      <c r="R1707"/>
      <c r="S1707"/>
    </row>
    <row r="1708" spans="1:19" ht="15">
      <c r="A1708" s="114"/>
      <c r="B1708" s="114"/>
      <c r="C1708" s="114"/>
      <c r="D1708" s="114"/>
      <c r="E1708"/>
      <c r="F1708"/>
      <c r="G1708"/>
      <c r="H1708" s="115"/>
      <c r="I1708" s="115"/>
      <c r="J1708" s="115"/>
      <c r="K1708"/>
      <c r="L1708"/>
      <c r="M1708"/>
      <c r="N1708"/>
      <c r="O1708"/>
      <c r="P1708"/>
      <c r="Q1708"/>
      <c r="R1708"/>
      <c r="S1708"/>
    </row>
    <row r="1709" spans="1:19" ht="15">
      <c r="A1709" s="114"/>
      <c r="B1709" s="114"/>
      <c r="C1709" s="114"/>
      <c r="D1709" s="114"/>
      <c r="E1709"/>
      <c r="F1709"/>
      <c r="G1709"/>
      <c r="H1709" s="115"/>
      <c r="I1709" s="115"/>
      <c r="J1709" s="115"/>
      <c r="K1709"/>
      <c r="L1709"/>
      <c r="M1709"/>
      <c r="N1709"/>
      <c r="O1709"/>
      <c r="P1709"/>
      <c r="Q1709"/>
      <c r="R1709"/>
      <c r="S1709"/>
    </row>
    <row r="1710" spans="1:19" ht="15">
      <c r="A1710" s="114"/>
      <c r="B1710" s="114"/>
      <c r="C1710" s="114"/>
      <c r="D1710" s="114"/>
      <c r="E1710"/>
      <c r="F1710"/>
      <c r="G1710"/>
      <c r="H1710" s="115"/>
      <c r="I1710" s="115"/>
      <c r="J1710" s="115"/>
      <c r="K1710"/>
      <c r="L1710"/>
      <c r="M1710"/>
      <c r="N1710"/>
      <c r="O1710"/>
      <c r="P1710"/>
      <c r="Q1710"/>
      <c r="R1710"/>
      <c r="S1710"/>
    </row>
    <row r="1711" spans="1:19" ht="15">
      <c r="A1711" s="114"/>
      <c r="B1711" s="114"/>
      <c r="C1711" s="114"/>
      <c r="D1711" s="114"/>
      <c r="E1711"/>
      <c r="F1711"/>
      <c r="G1711"/>
      <c r="H1711" s="115"/>
      <c r="I1711" s="115"/>
      <c r="J1711" s="115"/>
      <c r="K1711"/>
      <c r="L1711"/>
      <c r="M1711"/>
      <c r="N1711"/>
      <c r="O1711"/>
      <c r="P1711"/>
      <c r="Q1711"/>
      <c r="R1711"/>
      <c r="S1711"/>
    </row>
    <row r="1712" spans="1:19" ht="15">
      <c r="A1712" s="114"/>
      <c r="B1712" s="114"/>
      <c r="C1712" s="114"/>
      <c r="D1712" s="114"/>
      <c r="E1712"/>
      <c r="F1712"/>
      <c r="G1712"/>
      <c r="H1712" s="115"/>
      <c r="I1712" s="115"/>
      <c r="J1712" s="115"/>
      <c r="K1712"/>
      <c r="L1712"/>
      <c r="M1712"/>
      <c r="N1712"/>
      <c r="O1712"/>
      <c r="P1712"/>
      <c r="Q1712"/>
      <c r="R1712"/>
      <c r="S1712"/>
    </row>
    <row r="1713" spans="1:19" ht="15">
      <c r="A1713" s="114"/>
      <c r="B1713" s="114"/>
      <c r="C1713" s="114"/>
      <c r="D1713" s="114"/>
      <c r="E1713"/>
      <c r="F1713"/>
      <c r="G1713"/>
      <c r="H1713" s="115"/>
      <c r="I1713" s="115"/>
      <c r="J1713" s="115"/>
      <c r="K1713"/>
      <c r="L1713"/>
      <c r="M1713"/>
      <c r="N1713"/>
      <c r="O1713"/>
      <c r="P1713"/>
      <c r="Q1713"/>
      <c r="R1713"/>
      <c r="S1713"/>
    </row>
    <row r="1714" spans="1:19" ht="15">
      <c r="A1714" s="114"/>
      <c r="B1714" s="114"/>
      <c r="C1714" s="114"/>
      <c r="D1714" s="114"/>
      <c r="E1714"/>
      <c r="F1714"/>
      <c r="G1714"/>
      <c r="H1714" s="115"/>
      <c r="I1714" s="115"/>
      <c r="J1714" s="115"/>
      <c r="K1714"/>
      <c r="L1714"/>
      <c r="M1714"/>
      <c r="N1714"/>
      <c r="O1714"/>
      <c r="P1714"/>
      <c r="Q1714"/>
      <c r="R1714"/>
      <c r="S1714"/>
    </row>
    <row r="1715" spans="1:19" ht="15">
      <c r="A1715" s="114"/>
      <c r="B1715" s="114"/>
      <c r="C1715" s="114"/>
      <c r="D1715" s="114"/>
      <c r="E1715"/>
      <c r="F1715"/>
      <c r="G1715"/>
      <c r="H1715" s="115"/>
      <c r="I1715" s="115"/>
      <c r="J1715" s="115"/>
      <c r="K1715"/>
      <c r="L1715"/>
      <c r="M1715"/>
      <c r="N1715"/>
      <c r="O1715"/>
      <c r="P1715"/>
      <c r="Q1715"/>
      <c r="R1715"/>
      <c r="S1715"/>
    </row>
    <row r="1716" spans="1:19" ht="15">
      <c r="A1716" s="114"/>
      <c r="B1716" s="114"/>
      <c r="C1716" s="114"/>
      <c r="D1716" s="114"/>
      <c r="E1716"/>
      <c r="F1716"/>
      <c r="G1716"/>
      <c r="H1716" s="115"/>
      <c r="I1716" s="115"/>
      <c r="J1716" s="115"/>
      <c r="K1716"/>
      <c r="L1716"/>
      <c r="M1716"/>
      <c r="N1716"/>
      <c r="O1716"/>
      <c r="P1716"/>
      <c r="Q1716"/>
      <c r="R1716"/>
      <c r="S1716"/>
    </row>
    <row r="1717" spans="1:19" ht="15">
      <c r="A1717" s="114"/>
      <c r="B1717" s="114"/>
      <c r="C1717" s="114"/>
      <c r="D1717" s="114"/>
      <c r="E1717"/>
      <c r="F1717"/>
      <c r="G1717"/>
      <c r="H1717" s="115"/>
      <c r="I1717" s="115"/>
      <c r="J1717" s="115"/>
      <c r="K1717"/>
      <c r="L1717"/>
      <c r="M1717"/>
      <c r="N1717"/>
      <c r="O1717"/>
      <c r="P1717"/>
      <c r="Q1717"/>
      <c r="R1717"/>
      <c r="S1717"/>
    </row>
    <row r="1718" spans="1:19" ht="15">
      <c r="A1718" s="114"/>
      <c r="B1718" s="114"/>
      <c r="C1718" s="114"/>
      <c r="D1718" s="114"/>
      <c r="E1718"/>
      <c r="F1718"/>
      <c r="G1718"/>
      <c r="H1718" s="115"/>
      <c r="I1718" s="115"/>
      <c r="J1718" s="115"/>
      <c r="K1718"/>
      <c r="L1718"/>
      <c r="M1718"/>
      <c r="N1718"/>
      <c r="O1718"/>
      <c r="P1718"/>
      <c r="Q1718"/>
      <c r="R1718"/>
      <c r="S1718"/>
    </row>
    <row r="1719" spans="1:19" ht="15">
      <c r="A1719" s="114"/>
      <c r="B1719" s="114"/>
      <c r="C1719" s="114"/>
      <c r="D1719" s="114"/>
      <c r="E1719"/>
      <c r="F1719"/>
      <c r="G1719"/>
      <c r="H1719" s="115"/>
      <c r="I1719" s="115"/>
      <c r="J1719" s="115"/>
      <c r="K1719"/>
      <c r="L1719"/>
      <c r="M1719"/>
      <c r="N1719"/>
      <c r="O1719"/>
      <c r="P1719"/>
      <c r="Q1719"/>
      <c r="R1719"/>
      <c r="S1719"/>
    </row>
    <row r="1720" spans="1:19" ht="15">
      <c r="A1720" s="114"/>
      <c r="B1720" s="114"/>
      <c r="C1720" s="114"/>
      <c r="D1720" s="114"/>
      <c r="E1720"/>
      <c r="F1720"/>
      <c r="G1720"/>
      <c r="H1720" s="115"/>
      <c r="I1720" s="115"/>
      <c r="J1720" s="115"/>
      <c r="K1720"/>
      <c r="L1720"/>
      <c r="M1720"/>
      <c r="N1720"/>
      <c r="O1720"/>
      <c r="P1720"/>
      <c r="Q1720"/>
      <c r="R1720"/>
      <c r="S1720"/>
    </row>
    <row r="1721" spans="1:19" ht="15">
      <c r="A1721" s="114"/>
      <c r="B1721" s="114"/>
      <c r="C1721" s="114"/>
      <c r="D1721" s="114"/>
      <c r="E1721"/>
      <c r="F1721"/>
      <c r="G1721"/>
      <c r="H1721" s="115"/>
      <c r="I1721" s="115"/>
      <c r="J1721" s="115"/>
      <c r="K1721"/>
      <c r="L1721"/>
      <c r="M1721"/>
      <c r="N1721"/>
      <c r="O1721"/>
      <c r="P1721"/>
      <c r="Q1721"/>
      <c r="R1721"/>
      <c r="S1721"/>
    </row>
    <row r="1722" spans="1:19" ht="15">
      <c r="A1722" s="114"/>
      <c r="B1722" s="114"/>
      <c r="C1722" s="114"/>
      <c r="D1722" s="114"/>
      <c r="E1722"/>
      <c r="F1722"/>
      <c r="G1722"/>
      <c r="H1722" s="115"/>
      <c r="I1722" s="115"/>
      <c r="J1722" s="115"/>
      <c r="K1722"/>
      <c r="L1722"/>
      <c r="M1722"/>
      <c r="N1722"/>
      <c r="O1722"/>
      <c r="P1722"/>
      <c r="Q1722"/>
      <c r="R1722"/>
      <c r="S1722"/>
    </row>
    <row r="1723" spans="1:19" ht="15">
      <c r="A1723" s="114"/>
      <c r="B1723" s="114"/>
      <c r="C1723" s="114"/>
      <c r="D1723" s="114"/>
      <c r="E1723"/>
      <c r="F1723"/>
      <c r="G1723"/>
      <c r="H1723" s="115"/>
      <c r="I1723" s="115"/>
      <c r="J1723" s="115"/>
      <c r="K1723"/>
      <c r="L1723"/>
      <c r="M1723"/>
      <c r="N1723"/>
      <c r="O1723"/>
      <c r="P1723"/>
      <c r="Q1723"/>
      <c r="R1723"/>
      <c r="S1723"/>
    </row>
    <row r="1724" spans="1:19" ht="15">
      <c r="A1724" s="114"/>
      <c r="B1724" s="114"/>
      <c r="C1724" s="114"/>
      <c r="D1724" s="114"/>
      <c r="E1724"/>
      <c r="F1724"/>
      <c r="G1724"/>
      <c r="H1724" s="115"/>
      <c r="I1724" s="115"/>
      <c r="J1724" s="115"/>
      <c r="K1724"/>
      <c r="L1724"/>
      <c r="M1724"/>
      <c r="N1724"/>
      <c r="O1724"/>
      <c r="P1724"/>
      <c r="Q1724"/>
      <c r="R1724"/>
      <c r="S1724"/>
    </row>
    <row r="1725" spans="1:19" ht="15">
      <c r="A1725" s="114"/>
      <c r="B1725" s="114"/>
      <c r="C1725" s="114"/>
      <c r="D1725" s="114"/>
      <c r="E1725"/>
      <c r="F1725"/>
      <c r="G1725"/>
      <c r="H1725" s="115"/>
      <c r="I1725" s="115"/>
      <c r="J1725" s="115"/>
      <c r="K1725"/>
      <c r="L1725"/>
      <c r="M1725"/>
      <c r="N1725"/>
      <c r="O1725"/>
      <c r="P1725"/>
      <c r="Q1725"/>
      <c r="R1725"/>
      <c r="S1725"/>
    </row>
    <row r="1726" spans="1:19" ht="15">
      <c r="A1726" s="114"/>
      <c r="B1726" s="114"/>
      <c r="C1726" s="114"/>
      <c r="D1726" s="114"/>
      <c r="E1726"/>
      <c r="F1726"/>
      <c r="G1726"/>
      <c r="H1726" s="115"/>
      <c r="I1726" s="115"/>
      <c r="J1726" s="115"/>
      <c r="K1726"/>
      <c r="L1726"/>
      <c r="M1726"/>
      <c r="N1726"/>
      <c r="O1726"/>
      <c r="P1726"/>
      <c r="Q1726"/>
      <c r="R1726"/>
      <c r="S1726"/>
    </row>
    <row r="1727" spans="1:19" ht="15">
      <c r="A1727" s="114"/>
      <c r="B1727" s="114"/>
      <c r="C1727" s="114"/>
      <c r="D1727" s="114"/>
      <c r="E1727"/>
      <c r="F1727"/>
      <c r="G1727"/>
      <c r="H1727" s="115"/>
      <c r="I1727" s="115"/>
      <c r="J1727" s="115"/>
      <c r="K1727"/>
      <c r="L1727"/>
      <c r="M1727"/>
      <c r="N1727"/>
      <c r="O1727"/>
      <c r="P1727"/>
      <c r="Q1727"/>
      <c r="R1727"/>
      <c r="S1727"/>
    </row>
    <row r="1728" spans="1:19" ht="15">
      <c r="A1728" s="114"/>
      <c r="B1728" s="114"/>
      <c r="C1728" s="114"/>
      <c r="D1728" s="114"/>
      <c r="E1728"/>
      <c r="F1728"/>
      <c r="G1728"/>
      <c r="H1728" s="115"/>
      <c r="I1728" s="115"/>
      <c r="J1728" s="115"/>
      <c r="K1728"/>
      <c r="L1728"/>
      <c r="M1728"/>
      <c r="N1728"/>
      <c r="O1728"/>
      <c r="P1728"/>
      <c r="Q1728"/>
      <c r="R1728"/>
      <c r="S1728"/>
    </row>
    <row r="1729" spans="1:19" ht="15">
      <c r="A1729" s="114"/>
      <c r="B1729" s="114"/>
      <c r="C1729" s="114"/>
      <c r="D1729" s="114"/>
      <c r="E1729"/>
      <c r="F1729"/>
      <c r="G1729"/>
      <c r="H1729" s="115"/>
      <c r="I1729" s="115"/>
      <c r="J1729" s="115"/>
      <c r="K1729"/>
      <c r="L1729"/>
      <c r="M1729"/>
      <c r="N1729"/>
      <c r="O1729"/>
      <c r="P1729"/>
      <c r="Q1729"/>
      <c r="R1729"/>
      <c r="S1729"/>
    </row>
    <row r="1730" spans="1:19" ht="15">
      <c r="A1730" s="114"/>
      <c r="B1730" s="114"/>
      <c r="C1730" s="114"/>
      <c r="D1730" s="114"/>
      <c r="E1730"/>
      <c r="F1730"/>
      <c r="G1730"/>
      <c r="H1730" s="115"/>
      <c r="I1730" s="115"/>
      <c r="J1730" s="115"/>
      <c r="K1730"/>
      <c r="L1730"/>
      <c r="M1730"/>
      <c r="N1730"/>
      <c r="O1730"/>
      <c r="P1730"/>
      <c r="Q1730"/>
      <c r="R1730"/>
      <c r="S1730"/>
    </row>
    <row r="1731" spans="1:19" ht="15">
      <c r="A1731" s="114"/>
      <c r="B1731" s="114"/>
      <c r="C1731" s="114"/>
      <c r="D1731" s="114"/>
      <c r="E1731"/>
      <c r="F1731"/>
      <c r="G1731"/>
      <c r="H1731" s="115"/>
      <c r="I1731" s="115"/>
      <c r="J1731" s="115"/>
      <c r="K1731"/>
      <c r="L1731"/>
      <c r="M1731"/>
      <c r="N1731"/>
      <c r="O1731"/>
      <c r="P1731"/>
      <c r="Q1731"/>
      <c r="R1731"/>
      <c r="S1731"/>
    </row>
    <row r="1732" spans="1:19" ht="15">
      <c r="A1732" s="114"/>
      <c r="B1732" s="114"/>
      <c r="C1732" s="114"/>
      <c r="D1732" s="114"/>
      <c r="E1732"/>
      <c r="F1732"/>
      <c r="G1732"/>
      <c r="H1732" s="115"/>
      <c r="I1732" s="115"/>
      <c r="J1732" s="115"/>
      <c r="K1732"/>
      <c r="L1732"/>
      <c r="M1732"/>
      <c r="N1732"/>
      <c r="O1732"/>
      <c r="P1732"/>
      <c r="Q1732"/>
      <c r="R1732"/>
      <c r="S1732"/>
    </row>
    <row r="1733" spans="1:19" ht="15">
      <c r="A1733" s="114"/>
      <c r="B1733" s="114"/>
      <c r="C1733" s="114"/>
      <c r="D1733" s="114"/>
      <c r="E1733"/>
      <c r="F1733"/>
      <c r="G1733"/>
      <c r="H1733" s="115"/>
      <c r="I1733" s="115"/>
      <c r="J1733" s="115"/>
      <c r="K1733"/>
      <c r="L1733"/>
      <c r="M1733"/>
      <c r="N1733"/>
      <c r="O1733"/>
      <c r="P1733"/>
      <c r="Q1733"/>
      <c r="R1733"/>
      <c r="S1733"/>
    </row>
    <row r="1734" spans="1:19" ht="15">
      <c r="A1734" s="114"/>
      <c r="B1734" s="114"/>
      <c r="C1734" s="114"/>
      <c r="D1734" s="114"/>
      <c r="E1734"/>
      <c r="F1734"/>
      <c r="G1734"/>
      <c r="H1734" s="115"/>
      <c r="I1734" s="115"/>
      <c r="J1734" s="115"/>
      <c r="K1734"/>
      <c r="L1734"/>
      <c r="M1734"/>
      <c r="N1734"/>
      <c r="O1734"/>
      <c r="P1734"/>
      <c r="Q1734"/>
      <c r="R1734"/>
      <c r="S1734"/>
    </row>
    <row r="1735" spans="1:19" ht="15">
      <c r="A1735" s="114"/>
      <c r="B1735" s="114"/>
      <c r="C1735" s="114"/>
      <c r="D1735" s="114"/>
      <c r="E1735"/>
      <c r="F1735"/>
      <c r="G1735"/>
      <c r="H1735" s="115"/>
      <c r="I1735" s="115"/>
      <c r="J1735" s="115"/>
      <c r="K1735"/>
      <c r="L1735"/>
      <c r="M1735"/>
      <c r="N1735"/>
      <c r="O1735"/>
      <c r="P1735"/>
      <c r="Q1735"/>
      <c r="R1735"/>
      <c r="S1735"/>
    </row>
    <row r="1736" spans="1:19" ht="15">
      <c r="A1736" s="114"/>
      <c r="B1736" s="114"/>
      <c r="C1736" s="114"/>
      <c r="D1736" s="114"/>
      <c r="E1736"/>
      <c r="F1736"/>
      <c r="G1736"/>
      <c r="H1736" s="115"/>
      <c r="I1736" s="115"/>
      <c r="J1736" s="115"/>
      <c r="K1736"/>
      <c r="L1736"/>
      <c r="M1736"/>
      <c r="N1736"/>
      <c r="O1736"/>
      <c r="P1736"/>
      <c r="Q1736"/>
      <c r="R1736"/>
      <c r="S1736"/>
    </row>
    <row r="1737" spans="1:19" ht="15">
      <c r="A1737" s="114"/>
      <c r="B1737" s="114"/>
      <c r="C1737" s="114"/>
      <c r="D1737" s="114"/>
      <c r="E1737"/>
      <c r="F1737"/>
      <c r="G1737"/>
      <c r="H1737" s="115"/>
      <c r="I1737" s="115"/>
      <c r="J1737" s="115"/>
      <c r="K1737"/>
      <c r="L1737"/>
      <c r="M1737"/>
      <c r="N1737"/>
      <c r="O1737"/>
      <c r="P1737"/>
      <c r="Q1737"/>
      <c r="R1737"/>
      <c r="S1737"/>
    </row>
    <row r="1738" spans="1:19" ht="15">
      <c r="A1738" s="114"/>
      <c r="B1738" s="114"/>
      <c r="C1738" s="114"/>
      <c r="D1738" s="114"/>
      <c r="E1738"/>
      <c r="F1738"/>
      <c r="G1738"/>
      <c r="H1738" s="115"/>
      <c r="I1738" s="115"/>
      <c r="J1738" s="115"/>
      <c r="K1738"/>
      <c r="L1738"/>
      <c r="M1738"/>
      <c r="N1738"/>
      <c r="O1738"/>
      <c r="P1738"/>
      <c r="Q1738"/>
      <c r="R1738"/>
      <c r="S1738"/>
    </row>
    <row r="1739" spans="1:19" ht="15">
      <c r="A1739" s="114"/>
      <c r="B1739" s="114"/>
      <c r="C1739" s="114"/>
      <c r="D1739" s="114"/>
      <c r="E1739"/>
      <c r="F1739"/>
      <c r="G1739"/>
      <c r="H1739" s="115"/>
      <c r="I1739" s="115"/>
      <c r="J1739" s="115"/>
      <c r="K1739"/>
      <c r="L1739"/>
      <c r="M1739"/>
      <c r="N1739"/>
      <c r="O1739"/>
      <c r="P1739"/>
      <c r="Q1739"/>
      <c r="R1739"/>
      <c r="S1739"/>
    </row>
    <row r="1740" spans="1:19" ht="15">
      <c r="A1740" s="114"/>
      <c r="B1740" s="114"/>
      <c r="C1740" s="114"/>
      <c r="D1740" s="114"/>
      <c r="E1740"/>
      <c r="F1740"/>
      <c r="G1740"/>
      <c r="H1740" s="115"/>
      <c r="I1740" s="115"/>
      <c r="J1740" s="115"/>
      <c r="K1740"/>
      <c r="L1740"/>
      <c r="M1740"/>
      <c r="N1740"/>
      <c r="O1740"/>
      <c r="P1740"/>
      <c r="Q1740"/>
      <c r="R1740"/>
      <c r="S1740"/>
    </row>
    <row r="1741" spans="1:19" ht="15">
      <c r="A1741" s="114"/>
      <c r="B1741" s="114"/>
      <c r="C1741" s="114"/>
      <c r="D1741" s="114"/>
      <c r="E1741"/>
      <c r="F1741"/>
      <c r="G1741"/>
      <c r="H1741" s="115"/>
      <c r="I1741" s="115"/>
      <c r="J1741" s="115"/>
      <c r="K1741"/>
      <c r="L1741"/>
      <c r="M1741"/>
      <c r="N1741"/>
      <c r="O1741"/>
      <c r="P1741"/>
      <c r="Q1741"/>
      <c r="R1741"/>
      <c r="S1741"/>
    </row>
    <row r="1742" spans="1:19" ht="15">
      <c r="A1742" s="114"/>
      <c r="B1742" s="114"/>
      <c r="C1742" s="114"/>
      <c r="D1742" s="114"/>
      <c r="E1742"/>
      <c r="F1742"/>
      <c r="G1742"/>
      <c r="H1742" s="115"/>
      <c r="I1742" s="115"/>
      <c r="J1742" s="115"/>
      <c r="K1742"/>
      <c r="L1742"/>
      <c r="M1742"/>
      <c r="N1742"/>
      <c r="O1742"/>
      <c r="P1742"/>
      <c r="Q1742"/>
      <c r="R1742"/>
      <c r="S1742"/>
    </row>
    <row r="1743" spans="1:19" ht="15">
      <c r="A1743" s="114"/>
      <c r="B1743" s="114"/>
      <c r="C1743" s="114"/>
      <c r="D1743" s="114"/>
      <c r="E1743"/>
      <c r="F1743"/>
      <c r="G1743"/>
      <c r="H1743" s="115"/>
      <c r="I1743" s="115"/>
      <c r="J1743" s="115"/>
      <c r="K1743"/>
      <c r="L1743"/>
      <c r="M1743"/>
      <c r="N1743"/>
      <c r="O1743"/>
      <c r="P1743"/>
      <c r="Q1743"/>
      <c r="R1743"/>
      <c r="S1743"/>
    </row>
    <row r="1744" spans="1:19" ht="15">
      <c r="A1744" s="114"/>
      <c r="B1744" s="114"/>
      <c r="C1744" s="114"/>
      <c r="D1744" s="114"/>
      <c r="E1744"/>
      <c r="F1744"/>
      <c r="G1744"/>
      <c r="H1744" s="115"/>
      <c r="I1744" s="115"/>
      <c r="J1744" s="115"/>
      <c r="K1744"/>
      <c r="L1744"/>
      <c r="M1744"/>
      <c r="N1744"/>
      <c r="O1744"/>
      <c r="P1744"/>
      <c r="Q1744"/>
      <c r="R1744"/>
      <c r="S1744"/>
    </row>
    <row r="1745" spans="1:19" ht="15">
      <c r="A1745" s="114"/>
      <c r="B1745" s="114"/>
      <c r="C1745" s="114"/>
      <c r="D1745" s="114"/>
      <c r="E1745"/>
      <c r="F1745"/>
      <c r="G1745"/>
      <c r="H1745" s="115"/>
      <c r="I1745" s="115"/>
      <c r="J1745" s="115"/>
      <c r="K1745"/>
      <c r="L1745"/>
      <c r="M1745"/>
      <c r="N1745"/>
      <c r="O1745"/>
      <c r="P1745"/>
      <c r="Q1745"/>
      <c r="R1745"/>
      <c r="S1745"/>
    </row>
    <row r="1746" spans="1:19" ht="15">
      <c r="A1746" s="114"/>
      <c r="B1746" s="114"/>
      <c r="C1746" s="114"/>
      <c r="D1746" s="114"/>
      <c r="E1746"/>
      <c r="F1746"/>
      <c r="G1746"/>
      <c r="H1746" s="115"/>
      <c r="I1746" s="115"/>
      <c r="J1746" s="115"/>
      <c r="K1746"/>
      <c r="L1746"/>
      <c r="M1746"/>
      <c r="N1746"/>
      <c r="O1746"/>
      <c r="P1746"/>
      <c r="Q1746"/>
      <c r="R1746"/>
      <c r="S1746"/>
    </row>
    <row r="1747" spans="1:19" ht="15">
      <c r="A1747" s="114"/>
      <c r="B1747" s="114"/>
      <c r="C1747" s="114"/>
      <c r="D1747" s="114"/>
      <c r="E1747"/>
      <c r="F1747"/>
      <c r="G1747"/>
      <c r="H1747" s="115"/>
      <c r="I1747" s="115"/>
      <c r="J1747" s="115"/>
      <c r="K1747"/>
      <c r="L1747"/>
      <c r="M1747"/>
      <c r="N1747"/>
      <c r="O1747"/>
      <c r="P1747"/>
      <c r="Q1747"/>
      <c r="R1747"/>
      <c r="S1747"/>
    </row>
    <row r="1748" spans="1:19" ht="15">
      <c r="A1748" s="114"/>
      <c r="B1748" s="114"/>
      <c r="C1748" s="114"/>
      <c r="D1748" s="114"/>
      <c r="E1748"/>
      <c r="F1748"/>
      <c r="G1748"/>
      <c r="H1748" s="115"/>
      <c r="I1748" s="115"/>
      <c r="J1748" s="115"/>
      <c r="K1748"/>
      <c r="L1748"/>
      <c r="M1748"/>
      <c r="N1748"/>
      <c r="O1748"/>
      <c r="P1748"/>
      <c r="Q1748"/>
      <c r="R1748"/>
      <c r="S1748"/>
    </row>
    <row r="1749" spans="1:19" ht="15">
      <c r="A1749" s="114"/>
      <c r="B1749" s="114"/>
      <c r="C1749" s="114"/>
      <c r="D1749" s="114"/>
      <c r="E1749"/>
      <c r="F1749"/>
      <c r="G1749"/>
      <c r="H1749" s="115"/>
      <c r="I1749" s="115"/>
      <c r="J1749" s="115"/>
      <c r="K1749"/>
      <c r="L1749"/>
      <c r="M1749"/>
      <c r="N1749"/>
      <c r="O1749"/>
      <c r="P1749"/>
      <c r="Q1749"/>
      <c r="R1749"/>
      <c r="S1749"/>
    </row>
    <row r="1750" spans="1:19" ht="15">
      <c r="A1750" s="114"/>
      <c r="B1750" s="114"/>
      <c r="C1750" s="114"/>
      <c r="D1750" s="114"/>
      <c r="E1750"/>
      <c r="F1750"/>
      <c r="G1750"/>
      <c r="H1750" s="115"/>
      <c r="I1750" s="115"/>
      <c r="J1750" s="115"/>
      <c r="K1750"/>
      <c r="L1750"/>
      <c r="M1750"/>
      <c r="N1750"/>
      <c r="O1750"/>
      <c r="P1750"/>
      <c r="Q1750"/>
      <c r="R1750"/>
      <c r="S1750"/>
    </row>
    <row r="1751" spans="1:19" ht="15">
      <c r="A1751" s="114"/>
      <c r="B1751" s="114"/>
      <c r="C1751" s="114"/>
      <c r="D1751" s="114"/>
      <c r="E1751"/>
      <c r="F1751"/>
      <c r="G1751"/>
      <c r="H1751" s="115"/>
      <c r="I1751" s="115"/>
      <c r="J1751" s="115"/>
      <c r="K1751"/>
      <c r="L1751"/>
      <c r="M1751"/>
      <c r="N1751"/>
      <c r="O1751"/>
      <c r="P1751"/>
      <c r="Q1751"/>
      <c r="R1751"/>
      <c r="S1751"/>
    </row>
    <row r="1752" spans="1:19" ht="15">
      <c r="A1752" s="114"/>
      <c r="B1752" s="114"/>
      <c r="C1752" s="114"/>
      <c r="D1752" s="114"/>
      <c r="E1752"/>
      <c r="F1752"/>
      <c r="G1752"/>
      <c r="H1752" s="115"/>
      <c r="I1752" s="115"/>
      <c r="J1752" s="115"/>
      <c r="K1752"/>
      <c r="L1752"/>
      <c r="M1752"/>
      <c r="N1752"/>
      <c r="O1752"/>
      <c r="P1752"/>
      <c r="Q1752"/>
      <c r="R1752"/>
      <c r="S1752"/>
    </row>
    <row r="1753" spans="1:19" ht="15">
      <c r="A1753" s="114"/>
      <c r="B1753" s="114"/>
      <c r="C1753" s="114"/>
      <c r="D1753" s="114"/>
      <c r="E1753"/>
      <c r="F1753"/>
      <c r="G1753"/>
      <c r="H1753" s="115"/>
      <c r="I1753" s="115"/>
      <c r="J1753" s="115"/>
      <c r="K1753"/>
      <c r="L1753"/>
      <c r="M1753"/>
      <c r="N1753"/>
      <c r="O1753"/>
      <c r="P1753"/>
      <c r="Q1753"/>
      <c r="R1753"/>
      <c r="S1753"/>
    </row>
    <row r="1754" spans="1:19" ht="15">
      <c r="A1754" s="114"/>
      <c r="B1754" s="114"/>
      <c r="C1754" s="114"/>
      <c r="D1754" s="114"/>
      <c r="E1754"/>
      <c r="F1754"/>
      <c r="G1754"/>
      <c r="H1754" s="115"/>
      <c r="I1754" s="115"/>
      <c r="J1754" s="115"/>
      <c r="K1754"/>
      <c r="L1754"/>
      <c r="M1754"/>
      <c r="N1754"/>
      <c r="O1754"/>
      <c r="P1754"/>
      <c r="Q1754"/>
      <c r="R1754"/>
      <c r="S1754"/>
    </row>
    <row r="1755" spans="1:19" ht="15">
      <c r="A1755" s="114"/>
      <c r="B1755" s="114"/>
      <c r="C1755" s="114"/>
      <c r="D1755" s="114"/>
      <c r="E1755"/>
      <c r="F1755"/>
      <c r="G1755"/>
      <c r="H1755" s="115"/>
      <c r="I1755" s="115"/>
      <c r="J1755" s="115"/>
      <c r="K1755"/>
      <c r="L1755"/>
      <c r="M1755"/>
      <c r="N1755"/>
      <c r="O1755"/>
      <c r="P1755"/>
      <c r="Q1755"/>
      <c r="R1755"/>
      <c r="S1755"/>
    </row>
    <row r="1756" spans="1:19" ht="15">
      <c r="A1756" s="114"/>
      <c r="B1756" s="114"/>
      <c r="C1756" s="114"/>
      <c r="D1756" s="114"/>
      <c r="E1756"/>
      <c r="F1756"/>
      <c r="G1756"/>
      <c r="H1756" s="115"/>
      <c r="I1756" s="115"/>
      <c r="J1756" s="115"/>
      <c r="K1756"/>
      <c r="L1756"/>
      <c r="M1756"/>
      <c r="N1756"/>
      <c r="O1756"/>
      <c r="P1756"/>
      <c r="Q1756"/>
      <c r="R1756"/>
      <c r="S1756"/>
    </row>
    <row r="1757" spans="1:19" ht="15">
      <c r="A1757" s="114"/>
      <c r="B1757" s="114"/>
      <c r="C1757" s="114"/>
      <c r="D1757" s="114"/>
      <c r="E1757"/>
      <c r="F1757"/>
      <c r="G1757"/>
      <c r="H1757" s="115"/>
      <c r="I1757" s="115"/>
      <c r="J1757" s="115"/>
      <c r="K1757"/>
      <c r="L1757"/>
      <c r="M1757"/>
      <c r="N1757"/>
      <c r="O1757"/>
      <c r="P1757"/>
      <c r="Q1757"/>
      <c r="R1757"/>
      <c r="S1757"/>
    </row>
    <row r="1758" spans="1:19" ht="15">
      <c r="A1758" s="114"/>
      <c r="B1758" s="114"/>
      <c r="C1758" s="114"/>
      <c r="D1758" s="114"/>
      <c r="E1758"/>
      <c r="F1758"/>
      <c r="G1758"/>
      <c r="H1758" s="115"/>
      <c r="I1758" s="115"/>
      <c r="J1758" s="115"/>
      <c r="K1758"/>
      <c r="L1758"/>
      <c r="M1758"/>
      <c r="N1758"/>
      <c r="O1758"/>
      <c r="P1758"/>
      <c r="Q1758"/>
      <c r="R1758"/>
      <c r="S1758"/>
    </row>
    <row r="1759" spans="1:19" ht="15">
      <c r="A1759" s="114"/>
      <c r="B1759" s="114"/>
      <c r="C1759" s="114"/>
      <c r="D1759" s="114"/>
      <c r="E1759"/>
      <c r="F1759"/>
      <c r="G1759"/>
      <c r="H1759" s="115"/>
      <c r="I1759" s="115"/>
      <c r="J1759" s="115"/>
      <c r="K1759"/>
      <c r="L1759"/>
      <c r="M1759"/>
      <c r="N1759"/>
      <c r="O1759"/>
      <c r="P1759"/>
      <c r="Q1759"/>
      <c r="R1759"/>
      <c r="S1759"/>
    </row>
    <row r="1760" spans="1:19" ht="15">
      <c r="A1760" s="114"/>
      <c r="B1760" s="114"/>
      <c r="C1760" s="114"/>
      <c r="D1760" s="114"/>
      <c r="E1760"/>
      <c r="F1760"/>
      <c r="G1760"/>
      <c r="H1760" s="115"/>
      <c r="I1760" s="115"/>
      <c r="J1760" s="115"/>
      <c r="K1760"/>
      <c r="L1760"/>
      <c r="M1760"/>
      <c r="N1760"/>
      <c r="O1760"/>
      <c r="P1760"/>
      <c r="Q1760"/>
      <c r="R1760"/>
      <c r="S1760"/>
    </row>
    <row r="1761" spans="1:19" ht="15">
      <c r="A1761" s="114"/>
      <c r="B1761" s="114"/>
      <c r="C1761" s="114"/>
      <c r="D1761" s="114"/>
      <c r="E1761"/>
      <c r="F1761"/>
      <c r="G1761"/>
      <c r="H1761" s="115"/>
      <c r="I1761" s="115"/>
      <c r="J1761" s="115"/>
      <c r="K1761"/>
      <c r="L1761"/>
      <c r="M1761"/>
      <c r="N1761"/>
      <c r="O1761"/>
      <c r="P1761"/>
      <c r="Q1761"/>
      <c r="R1761"/>
      <c r="S1761"/>
    </row>
    <row r="1762" spans="1:19" ht="15">
      <c r="A1762" s="114"/>
      <c r="B1762" s="114"/>
      <c r="C1762" s="114"/>
      <c r="D1762" s="114"/>
      <c r="E1762"/>
      <c r="F1762"/>
      <c r="G1762"/>
      <c r="H1762" s="115"/>
      <c r="I1762" s="115"/>
      <c r="J1762" s="115"/>
      <c r="K1762"/>
      <c r="L1762"/>
      <c r="M1762"/>
      <c r="N1762"/>
      <c r="O1762"/>
      <c r="P1762"/>
      <c r="Q1762"/>
      <c r="R1762"/>
      <c r="S1762"/>
    </row>
    <row r="1763" spans="1:19" ht="15">
      <c r="A1763" s="114"/>
      <c r="B1763" s="114"/>
      <c r="C1763" s="114"/>
      <c r="D1763" s="114"/>
      <c r="E1763"/>
      <c r="F1763"/>
      <c r="G1763"/>
      <c r="H1763" s="115"/>
      <c r="I1763" s="115"/>
      <c r="J1763" s="115"/>
      <c r="K1763"/>
      <c r="L1763"/>
      <c r="M1763"/>
      <c r="N1763"/>
      <c r="O1763"/>
      <c r="P1763"/>
      <c r="Q1763"/>
      <c r="R1763"/>
      <c r="S1763"/>
    </row>
    <row r="1764" spans="1:19" ht="15">
      <c r="A1764" s="114"/>
      <c r="B1764" s="114"/>
      <c r="C1764" s="114"/>
      <c r="D1764" s="114"/>
      <c r="E1764"/>
      <c r="F1764"/>
      <c r="G1764"/>
      <c r="H1764" s="115"/>
      <c r="I1764" s="115"/>
      <c r="J1764" s="115"/>
      <c r="K1764"/>
      <c r="L1764"/>
      <c r="M1764"/>
      <c r="N1764"/>
      <c r="O1764"/>
      <c r="P1764"/>
      <c r="Q1764"/>
      <c r="R1764"/>
      <c r="S1764"/>
    </row>
    <row r="1765" spans="1:19" ht="15">
      <c r="A1765" s="114"/>
      <c r="B1765" s="114"/>
      <c r="C1765" s="114"/>
      <c r="D1765" s="114"/>
      <c r="E1765"/>
      <c r="F1765"/>
      <c r="G1765"/>
      <c r="H1765" s="115"/>
      <c r="I1765" s="115"/>
      <c r="J1765" s="115"/>
      <c r="K1765"/>
      <c r="L1765"/>
      <c r="M1765"/>
      <c r="N1765"/>
      <c r="O1765"/>
      <c r="P1765"/>
      <c r="Q1765"/>
      <c r="R1765"/>
      <c r="S1765"/>
    </row>
    <row r="1766" spans="1:19" ht="15">
      <c r="A1766" s="114"/>
      <c r="B1766" s="114"/>
      <c r="C1766" s="114"/>
      <c r="D1766" s="114"/>
      <c r="E1766"/>
      <c r="F1766"/>
      <c r="G1766"/>
      <c r="H1766" s="115"/>
      <c r="I1766" s="115"/>
      <c r="J1766" s="115"/>
      <c r="K1766"/>
      <c r="L1766"/>
      <c r="M1766"/>
      <c r="N1766"/>
      <c r="O1766"/>
      <c r="P1766"/>
      <c r="Q1766"/>
      <c r="R1766"/>
      <c r="S1766"/>
    </row>
    <row r="1767" spans="1:19" ht="15">
      <c r="A1767" s="114"/>
      <c r="B1767" s="114"/>
      <c r="C1767" s="114"/>
      <c r="D1767" s="114"/>
      <c r="E1767"/>
      <c r="F1767"/>
      <c r="G1767"/>
      <c r="H1767" s="115"/>
      <c r="I1767" s="115"/>
      <c r="J1767" s="115"/>
      <c r="K1767"/>
      <c r="L1767"/>
      <c r="M1767"/>
      <c r="N1767"/>
      <c r="O1767"/>
      <c r="P1767"/>
      <c r="Q1767"/>
      <c r="R1767"/>
      <c r="S1767"/>
    </row>
    <row r="1768" spans="1:19" ht="15">
      <c r="A1768" s="114"/>
      <c r="B1768" s="114"/>
      <c r="C1768" s="114"/>
      <c r="D1768" s="114"/>
      <c r="E1768"/>
      <c r="F1768"/>
      <c r="G1768"/>
      <c r="H1768" s="115"/>
      <c r="I1768" s="115"/>
      <c r="J1768" s="115"/>
      <c r="K1768"/>
      <c r="L1768"/>
      <c r="M1768"/>
      <c r="N1768"/>
      <c r="O1768"/>
      <c r="P1768"/>
      <c r="Q1768"/>
      <c r="R1768"/>
      <c r="S1768"/>
    </row>
    <row r="1769" spans="1:19" ht="15">
      <c r="A1769" s="114"/>
      <c r="B1769" s="114"/>
      <c r="C1769" s="114"/>
      <c r="D1769" s="114"/>
      <c r="E1769"/>
      <c r="F1769"/>
      <c r="G1769"/>
      <c r="H1769" s="115"/>
      <c r="I1769" s="115"/>
      <c r="J1769" s="115"/>
      <c r="K1769"/>
      <c r="L1769"/>
      <c r="M1769"/>
      <c r="N1769"/>
      <c r="O1769"/>
      <c r="P1769"/>
      <c r="Q1769"/>
      <c r="R1769"/>
      <c r="S1769"/>
    </row>
    <row r="1770" spans="1:19" ht="15">
      <c r="A1770" s="114"/>
      <c r="B1770" s="114"/>
      <c r="C1770" s="114"/>
      <c r="D1770" s="114"/>
      <c r="E1770"/>
      <c r="F1770"/>
      <c r="G1770"/>
      <c r="H1770" s="115"/>
      <c r="I1770" s="115"/>
      <c r="J1770" s="115"/>
      <c r="K1770"/>
      <c r="L1770"/>
      <c r="M1770"/>
      <c r="N1770"/>
      <c r="O1770"/>
      <c r="P1770"/>
      <c r="Q1770"/>
      <c r="R1770"/>
      <c r="S1770"/>
    </row>
    <row r="1771" spans="1:19" ht="15">
      <c r="A1771" s="114"/>
      <c r="B1771" s="114"/>
      <c r="C1771" s="114"/>
      <c r="D1771" s="114"/>
      <c r="E1771"/>
      <c r="F1771"/>
      <c r="G1771"/>
      <c r="H1771" s="115"/>
      <c r="I1771" s="115"/>
      <c r="J1771" s="115"/>
      <c r="K1771"/>
      <c r="L1771"/>
      <c r="M1771"/>
      <c r="N1771"/>
      <c r="O1771"/>
      <c r="P1771"/>
      <c r="Q1771"/>
      <c r="R1771"/>
      <c r="S1771"/>
    </row>
    <row r="1772" spans="1:19" ht="15">
      <c r="A1772" s="114"/>
      <c r="B1772" s="114"/>
      <c r="C1772" s="114"/>
      <c r="D1772" s="114"/>
      <c r="E1772"/>
      <c r="F1772"/>
      <c r="G1772"/>
      <c r="H1772" s="115"/>
      <c r="I1772" s="115"/>
      <c r="J1772" s="115"/>
      <c r="K1772"/>
      <c r="L1772"/>
      <c r="M1772"/>
      <c r="N1772"/>
      <c r="O1772"/>
      <c r="P1772"/>
      <c r="Q1772"/>
      <c r="R1772"/>
      <c r="S1772"/>
    </row>
    <row r="1773" spans="1:19" ht="15">
      <c r="A1773" s="114"/>
      <c r="B1773" s="114"/>
      <c r="C1773" s="114"/>
      <c r="D1773" s="114"/>
      <c r="E1773"/>
      <c r="F1773"/>
      <c r="G1773"/>
      <c r="H1773" s="115"/>
      <c r="I1773" s="115"/>
      <c r="J1773" s="115"/>
      <c r="K1773"/>
      <c r="L1773"/>
      <c r="M1773"/>
      <c r="N1773"/>
      <c r="O1773"/>
      <c r="P1773"/>
      <c r="Q1773"/>
      <c r="R1773"/>
      <c r="S1773"/>
    </row>
    <row r="1774" spans="1:19" ht="15">
      <c r="A1774" s="114"/>
      <c r="B1774" s="114"/>
      <c r="C1774" s="114"/>
      <c r="D1774" s="114"/>
      <c r="E1774"/>
      <c r="F1774"/>
      <c r="G1774"/>
      <c r="H1774" s="115"/>
      <c r="I1774" s="115"/>
      <c r="J1774" s="115"/>
      <c r="K1774"/>
      <c r="L1774"/>
      <c r="M1774"/>
      <c r="N1774"/>
      <c r="O1774"/>
      <c r="P1774"/>
      <c r="Q1774"/>
      <c r="R1774"/>
      <c r="S1774"/>
    </row>
    <row r="1775" spans="1:19" ht="15">
      <c r="A1775" s="114"/>
      <c r="B1775" s="114"/>
      <c r="C1775" s="114"/>
      <c r="D1775" s="114"/>
      <c r="E1775"/>
      <c r="F1775"/>
      <c r="G1775"/>
      <c r="H1775" s="115"/>
      <c r="I1775" s="115"/>
      <c r="J1775" s="115"/>
      <c r="K1775"/>
      <c r="L1775"/>
      <c r="M1775"/>
      <c r="N1775"/>
      <c r="O1775"/>
      <c r="P1775"/>
      <c r="Q1775"/>
      <c r="R1775"/>
      <c r="S1775"/>
    </row>
    <row r="1776" spans="1:19" ht="15">
      <c r="A1776" s="114"/>
      <c r="B1776" s="114"/>
      <c r="C1776" s="114"/>
      <c r="D1776" s="114"/>
      <c r="E1776"/>
      <c r="F1776"/>
      <c r="G1776"/>
      <c r="H1776" s="115"/>
      <c r="I1776" s="115"/>
      <c r="J1776" s="115"/>
      <c r="K1776"/>
      <c r="L1776"/>
      <c r="M1776"/>
      <c r="N1776"/>
      <c r="O1776"/>
      <c r="P1776"/>
      <c r="Q1776"/>
      <c r="R1776"/>
      <c r="S1776"/>
    </row>
    <row r="1777" spans="1:19" ht="15">
      <c r="A1777" s="114"/>
      <c r="B1777" s="114"/>
      <c r="C1777" s="114"/>
      <c r="D1777" s="114"/>
      <c r="E1777"/>
      <c r="F1777"/>
      <c r="G1777"/>
      <c r="H1777" s="115"/>
      <c r="I1777" s="115"/>
      <c r="J1777" s="115"/>
      <c r="K1777"/>
      <c r="L1777"/>
      <c r="M1777"/>
      <c r="N1777"/>
      <c r="O1777"/>
      <c r="P1777"/>
      <c r="Q1777"/>
      <c r="R1777"/>
      <c r="S1777"/>
    </row>
    <row r="1778" spans="1:19" ht="15">
      <c r="A1778" s="114"/>
      <c r="B1778" s="114"/>
      <c r="C1778" s="114"/>
      <c r="D1778" s="114"/>
      <c r="E1778"/>
      <c r="F1778"/>
      <c r="G1778"/>
      <c r="H1778" s="115"/>
      <c r="I1778" s="115"/>
      <c r="J1778" s="115"/>
      <c r="K1778"/>
      <c r="L1778"/>
      <c r="M1778"/>
      <c r="N1778"/>
      <c r="O1778"/>
      <c r="P1778"/>
      <c r="Q1778"/>
      <c r="R1778"/>
      <c r="S1778"/>
    </row>
    <row r="1779" spans="1:19" ht="15">
      <c r="A1779" s="114"/>
      <c r="B1779" s="114"/>
      <c r="C1779" s="114"/>
      <c r="D1779" s="114"/>
      <c r="E1779"/>
      <c r="F1779"/>
      <c r="G1779"/>
      <c r="H1779" s="115"/>
      <c r="I1779" s="115"/>
      <c r="J1779" s="115"/>
      <c r="K1779"/>
      <c r="L1779"/>
      <c r="M1779"/>
      <c r="N1779"/>
      <c r="O1779"/>
      <c r="P1779"/>
      <c r="Q1779"/>
      <c r="R1779"/>
      <c r="S1779"/>
    </row>
    <row r="1780" spans="1:19" ht="15">
      <c r="A1780" s="114"/>
      <c r="B1780" s="114"/>
      <c r="C1780" s="114"/>
      <c r="D1780" s="114"/>
      <c r="E1780"/>
      <c r="F1780"/>
      <c r="G1780"/>
      <c r="H1780" s="115"/>
      <c r="I1780" s="115"/>
      <c r="J1780" s="115"/>
      <c r="K1780"/>
      <c r="L1780"/>
      <c r="M1780"/>
      <c r="N1780"/>
      <c r="O1780"/>
      <c r="P1780"/>
      <c r="Q1780"/>
      <c r="R1780"/>
      <c r="S1780"/>
    </row>
    <row r="1781" spans="1:19" ht="15">
      <c r="A1781" s="114"/>
      <c r="B1781" s="114"/>
      <c r="C1781" s="114"/>
      <c r="D1781" s="114"/>
      <c r="E1781"/>
      <c r="F1781"/>
      <c r="G1781"/>
      <c r="H1781" s="115"/>
      <c r="I1781" s="115"/>
      <c r="J1781" s="115"/>
      <c r="K1781"/>
      <c r="L1781"/>
      <c r="M1781"/>
      <c r="N1781"/>
      <c r="O1781"/>
      <c r="P1781"/>
      <c r="Q1781"/>
      <c r="R1781"/>
      <c r="S1781"/>
    </row>
    <row r="1782" spans="1:19" ht="15">
      <c r="A1782" s="114"/>
      <c r="B1782" s="114"/>
      <c r="C1782" s="114"/>
      <c r="D1782" s="114"/>
      <c r="E1782"/>
      <c r="F1782"/>
      <c r="G1782"/>
      <c r="H1782" s="115"/>
      <c r="I1782" s="115"/>
      <c r="J1782" s="115"/>
      <c r="K1782"/>
      <c r="L1782"/>
      <c r="M1782"/>
      <c r="N1782"/>
      <c r="O1782"/>
      <c r="P1782"/>
      <c r="Q1782"/>
      <c r="R1782"/>
      <c r="S1782"/>
    </row>
    <row r="1783" spans="1:19" ht="15">
      <c r="A1783" s="114"/>
      <c r="B1783" s="114"/>
      <c r="C1783" s="114"/>
      <c r="D1783" s="114"/>
      <c r="E1783"/>
      <c r="F1783"/>
      <c r="G1783"/>
      <c r="H1783" s="115"/>
      <c r="I1783" s="115"/>
      <c r="J1783" s="115"/>
      <c r="K1783"/>
      <c r="L1783"/>
      <c r="M1783"/>
      <c r="N1783"/>
      <c r="O1783"/>
      <c r="P1783"/>
      <c r="Q1783"/>
      <c r="R1783"/>
      <c r="S1783"/>
    </row>
    <row r="1784" spans="1:19" ht="15">
      <c r="A1784" s="114"/>
      <c r="B1784" s="114"/>
      <c r="C1784" s="114"/>
      <c r="D1784" s="114"/>
      <c r="E1784"/>
      <c r="F1784"/>
      <c r="G1784"/>
      <c r="H1784" s="115"/>
      <c r="I1784" s="115"/>
      <c r="J1784" s="115"/>
      <c r="K1784"/>
      <c r="L1784"/>
      <c r="M1784"/>
      <c r="N1784"/>
      <c r="O1784"/>
      <c r="P1784"/>
      <c r="Q1784"/>
      <c r="R1784"/>
      <c r="S1784"/>
    </row>
    <row r="1785" spans="1:19" ht="15">
      <c r="A1785" s="114"/>
      <c r="B1785" s="114"/>
      <c r="C1785" s="114"/>
      <c r="D1785" s="114"/>
      <c r="E1785"/>
      <c r="F1785"/>
      <c r="G1785"/>
      <c r="H1785" s="115"/>
      <c r="I1785" s="115"/>
      <c r="J1785" s="115"/>
      <c r="K1785"/>
      <c r="L1785"/>
      <c r="M1785"/>
      <c r="N1785"/>
      <c r="O1785"/>
      <c r="P1785"/>
      <c r="Q1785"/>
      <c r="R1785"/>
      <c r="S1785"/>
    </row>
    <row r="1786" spans="1:19" ht="15">
      <c r="A1786" s="114"/>
      <c r="B1786" s="114"/>
      <c r="C1786" s="114"/>
      <c r="D1786" s="114"/>
      <c r="E1786"/>
      <c r="F1786"/>
      <c r="G1786"/>
      <c r="H1786" s="115"/>
      <c r="I1786" s="115"/>
      <c r="J1786" s="115"/>
      <c r="K1786"/>
      <c r="L1786"/>
      <c r="M1786"/>
      <c r="N1786"/>
      <c r="O1786"/>
      <c r="P1786"/>
      <c r="Q1786"/>
      <c r="R1786"/>
      <c r="S1786"/>
    </row>
    <row r="1787" spans="1:19" ht="15">
      <c r="A1787" s="114"/>
      <c r="B1787" s="114"/>
      <c r="C1787" s="114"/>
      <c r="D1787" s="114"/>
      <c r="E1787"/>
      <c r="F1787"/>
      <c r="G1787"/>
      <c r="H1787" s="115"/>
      <c r="I1787" s="115"/>
      <c r="J1787" s="115"/>
      <c r="K1787"/>
      <c r="L1787"/>
      <c r="M1787"/>
      <c r="N1787"/>
      <c r="O1787"/>
      <c r="P1787"/>
      <c r="Q1787"/>
      <c r="R1787"/>
      <c r="S1787"/>
    </row>
    <row r="1788" spans="1:19" ht="15">
      <c r="A1788" s="114"/>
      <c r="B1788" s="114"/>
      <c r="C1788" s="114"/>
      <c r="D1788" s="114"/>
      <c r="E1788"/>
      <c r="F1788"/>
      <c r="G1788"/>
      <c r="H1788" s="115"/>
      <c r="I1788" s="115"/>
      <c r="J1788" s="115"/>
      <c r="K1788"/>
      <c r="L1788"/>
      <c r="M1788"/>
      <c r="N1788"/>
      <c r="O1788"/>
      <c r="P1788"/>
      <c r="Q1788"/>
      <c r="R1788"/>
      <c r="S1788"/>
    </row>
    <row r="1789" spans="1:19" ht="15">
      <c r="A1789" s="114"/>
      <c r="B1789" s="114"/>
      <c r="C1789" s="114"/>
      <c r="D1789" s="114"/>
      <c r="E1789"/>
      <c r="F1789"/>
      <c r="G1789"/>
      <c r="H1789" s="115"/>
      <c r="I1789" s="115"/>
      <c r="J1789" s="115"/>
      <c r="K1789"/>
      <c r="L1789"/>
      <c r="M1789"/>
      <c r="N1789"/>
      <c r="O1789"/>
      <c r="P1789"/>
      <c r="Q1789"/>
      <c r="R1789"/>
      <c r="S1789"/>
    </row>
    <row r="1790" spans="1:19" ht="15">
      <c r="A1790" s="114"/>
      <c r="B1790" s="114"/>
      <c r="C1790" s="114"/>
      <c r="D1790" s="114"/>
      <c r="E1790"/>
      <c r="F1790"/>
      <c r="G1790"/>
      <c r="H1790" s="115"/>
      <c r="I1790" s="115"/>
      <c r="J1790" s="115"/>
      <c r="K1790"/>
      <c r="L1790"/>
      <c r="M1790"/>
      <c r="N1790"/>
      <c r="O1790"/>
      <c r="P1790"/>
      <c r="Q1790"/>
      <c r="R1790"/>
      <c r="S1790"/>
    </row>
    <row r="1791" spans="1:19" ht="15">
      <c r="A1791" s="114"/>
      <c r="B1791" s="114"/>
      <c r="C1791" s="114"/>
      <c r="D1791" s="114"/>
      <c r="E1791"/>
      <c r="F1791"/>
      <c r="G1791"/>
      <c r="H1791" s="115"/>
      <c r="I1791" s="115"/>
      <c r="J1791" s="115"/>
      <c r="K1791"/>
      <c r="L1791"/>
      <c r="M1791"/>
      <c r="N1791"/>
      <c r="O1791"/>
      <c r="P1791"/>
      <c r="Q1791"/>
      <c r="R1791"/>
      <c r="S1791"/>
    </row>
    <row r="1792" spans="1:19" ht="15">
      <c r="A1792" s="114"/>
      <c r="B1792" s="114"/>
      <c r="C1792" s="114"/>
      <c r="D1792" s="114"/>
      <c r="E1792"/>
      <c r="F1792"/>
      <c r="G1792"/>
      <c r="H1792" s="115"/>
      <c r="I1792" s="115"/>
      <c r="J1792" s="115"/>
      <c r="K1792"/>
      <c r="L1792"/>
      <c r="M1792"/>
      <c r="N1792"/>
      <c r="O1792"/>
      <c r="P1792"/>
      <c r="Q1792"/>
      <c r="R1792"/>
      <c r="S1792"/>
    </row>
    <row r="1793" spans="1:19" ht="15">
      <c r="A1793" s="114"/>
      <c r="B1793" s="114"/>
      <c r="C1793" s="114"/>
      <c r="D1793" s="114"/>
      <c r="E1793"/>
      <c r="F1793"/>
      <c r="G1793"/>
      <c r="H1793" s="115"/>
      <c r="I1793" s="115"/>
      <c r="J1793" s="115"/>
      <c r="K1793"/>
      <c r="L1793"/>
      <c r="M1793"/>
      <c r="N1793"/>
      <c r="O1793"/>
      <c r="P1793"/>
      <c r="Q1793"/>
      <c r="R1793"/>
      <c r="S1793"/>
    </row>
    <row r="1794" spans="1:19" ht="15">
      <c r="A1794" s="114"/>
      <c r="B1794" s="114"/>
      <c r="C1794" s="114"/>
      <c r="D1794" s="114"/>
      <c r="E1794"/>
      <c r="F1794"/>
      <c r="G1794"/>
      <c r="H1794" s="115"/>
      <c r="I1794" s="115"/>
      <c r="J1794" s="115"/>
      <c r="K1794"/>
      <c r="L1794"/>
      <c r="M1794"/>
      <c r="N1794"/>
      <c r="O1794"/>
      <c r="P1794"/>
      <c r="Q1794"/>
      <c r="R1794"/>
      <c r="S1794"/>
    </row>
    <row r="1795" spans="1:19" ht="15">
      <c r="A1795" s="114"/>
      <c r="B1795" s="114"/>
      <c r="C1795" s="114"/>
      <c r="D1795" s="114"/>
      <c r="E1795"/>
      <c r="F1795"/>
      <c r="G1795"/>
      <c r="H1795" s="115"/>
      <c r="I1795" s="115"/>
      <c r="J1795" s="115"/>
      <c r="K1795"/>
      <c r="L1795"/>
      <c r="M1795"/>
      <c r="N1795"/>
      <c r="O1795"/>
      <c r="P1795"/>
      <c r="Q1795"/>
      <c r="R1795"/>
      <c r="S1795"/>
    </row>
    <row r="1796" spans="1:19" ht="15">
      <c r="A1796" s="114"/>
      <c r="B1796" s="114"/>
      <c r="C1796" s="114"/>
      <c r="D1796" s="114"/>
      <c r="E1796"/>
      <c r="F1796"/>
      <c r="G1796"/>
      <c r="H1796" s="115"/>
      <c r="I1796" s="115"/>
      <c r="J1796" s="115"/>
      <c r="K1796"/>
      <c r="L1796"/>
      <c r="M1796"/>
      <c r="N1796"/>
      <c r="O1796"/>
      <c r="P1796"/>
      <c r="Q1796"/>
      <c r="R1796"/>
      <c r="S1796"/>
    </row>
    <row r="1797" spans="1:19" ht="15">
      <c r="A1797" s="114"/>
      <c r="B1797" s="114"/>
      <c r="C1797" s="114"/>
      <c r="D1797" s="114"/>
      <c r="E1797"/>
      <c r="F1797"/>
      <c r="G1797"/>
      <c r="H1797" s="115"/>
      <c r="I1797" s="115"/>
      <c r="J1797" s="115"/>
      <c r="K1797"/>
      <c r="L1797"/>
      <c r="M1797"/>
      <c r="N1797"/>
      <c r="O1797"/>
      <c r="P1797"/>
      <c r="Q1797"/>
      <c r="R1797"/>
      <c r="S1797"/>
    </row>
    <row r="1798" spans="1:19" ht="15">
      <c r="A1798" s="114"/>
      <c r="B1798" s="114"/>
      <c r="C1798" s="114"/>
      <c r="D1798" s="114"/>
      <c r="E1798"/>
      <c r="F1798"/>
      <c r="G1798"/>
      <c r="H1798" s="115"/>
      <c r="I1798" s="115"/>
      <c r="J1798" s="115"/>
      <c r="K1798"/>
      <c r="L1798"/>
      <c r="M1798"/>
      <c r="N1798"/>
      <c r="O1798"/>
      <c r="P1798"/>
      <c r="Q1798"/>
      <c r="R1798"/>
      <c r="S1798"/>
    </row>
    <row r="1799" spans="1:19" ht="15">
      <c r="A1799" s="114"/>
      <c r="B1799" s="114"/>
      <c r="C1799" s="114"/>
      <c r="D1799" s="114"/>
      <c r="E1799"/>
      <c r="F1799"/>
      <c r="G1799"/>
      <c r="H1799" s="115"/>
      <c r="I1799" s="115"/>
      <c r="J1799" s="115"/>
      <c r="K1799"/>
      <c r="L1799"/>
      <c r="M1799"/>
      <c r="N1799"/>
      <c r="O1799"/>
      <c r="P1799"/>
      <c r="Q1799"/>
      <c r="R1799"/>
      <c r="S1799"/>
    </row>
    <row r="1800" spans="1:19" ht="15">
      <c r="A1800" s="114"/>
      <c r="B1800" s="114"/>
      <c r="C1800" s="114"/>
      <c r="D1800" s="114"/>
      <c r="E1800"/>
      <c r="F1800"/>
      <c r="G1800"/>
      <c r="H1800" s="115"/>
      <c r="I1800" s="115"/>
      <c r="J1800" s="115"/>
      <c r="K1800"/>
      <c r="L1800"/>
      <c r="M1800"/>
      <c r="N1800"/>
      <c r="O1800"/>
      <c r="P1800"/>
      <c r="Q1800"/>
      <c r="R1800"/>
      <c r="S1800"/>
    </row>
    <row r="1801" spans="1:19" ht="15">
      <c r="A1801" s="114"/>
      <c r="B1801" s="114"/>
      <c r="C1801" s="114"/>
      <c r="D1801" s="114"/>
      <c r="E1801"/>
      <c r="F1801"/>
      <c r="G1801"/>
      <c r="H1801" s="115"/>
      <c r="I1801" s="115"/>
      <c r="J1801" s="115"/>
      <c r="K1801"/>
      <c r="L1801"/>
      <c r="M1801"/>
      <c r="N1801"/>
      <c r="O1801"/>
      <c r="P1801"/>
      <c r="Q1801"/>
      <c r="R1801"/>
      <c r="S1801"/>
    </row>
    <row r="1802" spans="1:19" ht="15">
      <c r="A1802" s="114"/>
      <c r="B1802" s="114"/>
      <c r="C1802" s="114"/>
      <c r="D1802" s="114"/>
      <c r="E1802"/>
      <c r="F1802"/>
      <c r="G1802"/>
      <c r="H1802" s="115"/>
      <c r="I1802" s="115"/>
      <c r="J1802" s="115"/>
      <c r="K1802"/>
      <c r="L1802"/>
      <c r="M1802"/>
      <c r="N1802"/>
      <c r="O1802"/>
      <c r="P1802"/>
      <c r="Q1802"/>
      <c r="R1802"/>
      <c r="S1802"/>
    </row>
    <row r="1803" spans="1:19" ht="15">
      <c r="A1803" s="114"/>
      <c r="B1803" s="114"/>
      <c r="C1803" s="114"/>
      <c r="D1803" s="114"/>
      <c r="E1803"/>
      <c r="F1803"/>
      <c r="G1803"/>
      <c r="H1803" s="115"/>
      <c r="I1803" s="115"/>
      <c r="J1803" s="115"/>
      <c r="K1803"/>
      <c r="L1803"/>
      <c r="M1803"/>
      <c r="N1803"/>
      <c r="O1803"/>
      <c r="P1803"/>
      <c r="Q1803"/>
      <c r="R1803"/>
      <c r="S1803"/>
    </row>
    <row r="1804" spans="1:19" ht="15">
      <c r="A1804" s="114"/>
      <c r="B1804" s="114"/>
      <c r="C1804" s="114"/>
      <c r="D1804" s="114"/>
      <c r="E1804"/>
      <c r="F1804"/>
      <c r="G1804"/>
      <c r="H1804" s="115"/>
      <c r="I1804" s="115"/>
      <c r="J1804" s="115"/>
      <c r="K1804"/>
      <c r="L1804"/>
      <c r="M1804"/>
      <c r="N1804"/>
      <c r="O1804"/>
      <c r="P1804"/>
      <c r="Q1804"/>
      <c r="R1804"/>
      <c r="S1804"/>
    </row>
    <row r="1805" spans="1:19" ht="15">
      <c r="A1805" s="114"/>
      <c r="B1805" s="114"/>
      <c r="C1805" s="114"/>
      <c r="D1805" s="114"/>
      <c r="E1805"/>
      <c r="F1805"/>
      <c r="G1805"/>
      <c r="H1805" s="115"/>
      <c r="I1805" s="115"/>
      <c r="J1805" s="115"/>
      <c r="K1805"/>
      <c r="L1805"/>
      <c r="M1805"/>
      <c r="N1805"/>
      <c r="O1805"/>
      <c r="P1805"/>
      <c r="Q1805"/>
      <c r="R1805"/>
      <c r="S1805"/>
    </row>
    <row r="1806" spans="1:19" ht="15">
      <c r="A1806" s="114"/>
      <c r="B1806" s="114"/>
      <c r="C1806" s="114"/>
      <c r="D1806" s="114"/>
      <c r="E1806"/>
      <c r="F1806"/>
      <c r="G1806"/>
      <c r="H1806" s="115"/>
      <c r="I1806" s="115"/>
      <c r="J1806" s="115"/>
      <c r="K1806"/>
      <c r="L1806"/>
      <c r="M1806"/>
      <c r="N1806"/>
      <c r="O1806"/>
      <c r="P1806"/>
      <c r="Q1806"/>
      <c r="R1806"/>
      <c r="S1806"/>
    </row>
    <row r="1807" spans="1:19" ht="15">
      <c r="A1807" s="114"/>
      <c r="B1807" s="114"/>
      <c r="C1807" s="114"/>
      <c r="D1807" s="114"/>
      <c r="E1807"/>
      <c r="F1807"/>
      <c r="G1807"/>
      <c r="H1807" s="115"/>
      <c r="I1807" s="115"/>
      <c r="J1807" s="115"/>
      <c r="K1807"/>
      <c r="L1807"/>
      <c r="M1807"/>
      <c r="N1807"/>
      <c r="O1807"/>
      <c r="P1807"/>
      <c r="Q1807"/>
      <c r="R1807"/>
      <c r="S1807"/>
    </row>
    <row r="1808" spans="1:19" ht="15">
      <c r="A1808" s="114"/>
      <c r="B1808" s="114"/>
      <c r="C1808" s="114"/>
      <c r="D1808" s="114"/>
      <c r="E1808"/>
      <c r="F1808"/>
      <c r="G1808"/>
      <c r="H1808" s="115"/>
      <c r="I1808" s="115"/>
      <c r="J1808" s="115"/>
      <c r="K1808"/>
      <c r="L1808"/>
      <c r="M1808"/>
      <c r="N1808"/>
      <c r="O1808"/>
      <c r="P1808"/>
      <c r="Q1808"/>
      <c r="R1808"/>
      <c r="S1808"/>
    </row>
    <row r="1809" spans="1:19" ht="15">
      <c r="A1809" s="114"/>
      <c r="B1809" s="114"/>
      <c r="C1809" s="114"/>
      <c r="D1809" s="114"/>
      <c r="E1809"/>
      <c r="F1809"/>
      <c r="G1809"/>
      <c r="H1809" s="115"/>
      <c r="I1809" s="115"/>
      <c r="J1809" s="115"/>
      <c r="K1809"/>
      <c r="L1809"/>
      <c r="M1809"/>
      <c r="N1809"/>
      <c r="O1809"/>
      <c r="P1809"/>
      <c r="Q1809"/>
      <c r="R1809"/>
      <c r="S1809"/>
    </row>
    <row r="1810" spans="1:19" ht="15">
      <c r="A1810" s="114"/>
      <c r="B1810" s="114"/>
      <c r="C1810" s="114"/>
      <c r="D1810" s="114"/>
      <c r="E1810"/>
      <c r="F1810"/>
      <c r="G1810"/>
      <c r="H1810" s="115"/>
      <c r="I1810" s="115"/>
      <c r="J1810" s="115"/>
      <c r="K1810"/>
      <c r="L1810"/>
      <c r="M1810"/>
      <c r="N1810"/>
      <c r="O1810"/>
      <c r="P1810"/>
      <c r="Q1810"/>
      <c r="R1810"/>
      <c r="S1810"/>
    </row>
    <row r="1811" spans="1:19" ht="15">
      <c r="A1811" s="114"/>
      <c r="B1811" s="114"/>
      <c r="C1811" s="114"/>
      <c r="D1811" s="114"/>
      <c r="E1811"/>
      <c r="F1811"/>
      <c r="G1811"/>
      <c r="H1811" s="115"/>
      <c r="I1811" s="115"/>
      <c r="J1811" s="115"/>
      <c r="K1811"/>
      <c r="L1811"/>
      <c r="M1811"/>
      <c r="N1811"/>
      <c r="O1811"/>
      <c r="P1811"/>
      <c r="Q1811"/>
      <c r="R1811"/>
      <c r="S1811"/>
    </row>
    <row r="1812" spans="1:19" ht="15">
      <c r="A1812" s="114"/>
      <c r="B1812" s="114"/>
      <c r="C1812" s="114"/>
      <c r="D1812" s="114"/>
      <c r="E1812"/>
      <c r="F1812"/>
      <c r="G1812"/>
      <c r="H1812" s="115"/>
      <c r="I1812" s="115"/>
      <c r="J1812" s="115"/>
      <c r="K1812"/>
      <c r="L1812"/>
      <c r="M1812"/>
      <c r="N1812"/>
      <c r="O1812"/>
      <c r="P1812"/>
      <c r="Q1812"/>
      <c r="R1812"/>
      <c r="S1812"/>
    </row>
    <row r="1813" spans="1:19" ht="15">
      <c r="A1813" s="114"/>
      <c r="B1813" s="114"/>
      <c r="C1813" s="114"/>
      <c r="D1813" s="114"/>
      <c r="E1813"/>
      <c r="F1813"/>
      <c r="G1813"/>
      <c r="H1813" s="115"/>
      <c r="I1813" s="115"/>
      <c r="J1813" s="115"/>
      <c r="K1813"/>
      <c r="L1813"/>
      <c r="M1813"/>
      <c r="N1813"/>
      <c r="O1813"/>
      <c r="P1813"/>
      <c r="Q1813"/>
      <c r="R1813"/>
      <c r="S1813"/>
    </row>
    <row r="1814" spans="1:19" ht="15">
      <c r="A1814" s="114"/>
      <c r="B1814" s="114"/>
      <c r="C1814" s="114"/>
      <c r="D1814" s="114"/>
      <c r="E1814"/>
      <c r="F1814"/>
      <c r="G1814"/>
      <c r="H1814" s="115"/>
      <c r="I1814" s="115"/>
      <c r="J1814" s="115"/>
      <c r="K1814"/>
      <c r="L1814"/>
      <c r="M1814"/>
      <c r="N1814"/>
      <c r="O1814"/>
      <c r="P1814"/>
      <c r="Q1814"/>
      <c r="R1814"/>
      <c r="S1814"/>
    </row>
    <row r="1815" spans="1:19" ht="15">
      <c r="A1815" s="114"/>
      <c r="B1815" s="114"/>
      <c r="C1815" s="114"/>
      <c r="D1815" s="114"/>
      <c r="E1815"/>
      <c r="F1815"/>
      <c r="G1815"/>
      <c r="H1815" s="115"/>
      <c r="I1815" s="115"/>
      <c r="J1815" s="115"/>
      <c r="K1815"/>
      <c r="L1815"/>
      <c r="M1815"/>
      <c r="N1815"/>
      <c r="O1815"/>
      <c r="P1815"/>
      <c r="Q1815"/>
      <c r="R1815"/>
      <c r="S1815"/>
    </row>
    <row r="1816" spans="1:19" ht="15">
      <c r="A1816" s="114"/>
      <c r="B1816" s="114"/>
      <c r="C1816" s="114"/>
      <c r="D1816" s="114"/>
      <c r="E1816"/>
      <c r="F1816"/>
      <c r="G1816"/>
      <c r="H1816" s="115"/>
      <c r="I1816" s="115"/>
      <c r="J1816" s="115"/>
      <c r="K1816"/>
      <c r="L1816"/>
      <c r="M1816"/>
      <c r="N1816"/>
      <c r="O1816"/>
      <c r="P1816"/>
      <c r="Q1816"/>
      <c r="R1816"/>
      <c r="S1816"/>
    </row>
    <row r="1817" spans="1:19" ht="15">
      <c r="A1817" s="114"/>
      <c r="B1817" s="114"/>
      <c r="C1817" s="114"/>
      <c r="D1817" s="114"/>
      <c r="E1817"/>
      <c r="F1817"/>
      <c r="G1817"/>
      <c r="H1817" s="115"/>
      <c r="I1817" s="115"/>
      <c r="J1817" s="115"/>
      <c r="K1817"/>
      <c r="L1817"/>
      <c r="M1817"/>
      <c r="N1817"/>
      <c r="O1817"/>
      <c r="P1817"/>
      <c r="Q1817"/>
      <c r="R1817"/>
      <c r="S1817"/>
    </row>
    <row r="1818" spans="1:19" ht="15">
      <c r="A1818" s="114"/>
      <c r="B1818" s="114"/>
      <c r="C1818" s="114"/>
      <c r="D1818" s="114"/>
      <c r="E1818"/>
      <c r="F1818"/>
      <c r="G1818"/>
      <c r="H1818" s="115"/>
      <c r="I1818" s="115"/>
      <c r="J1818" s="115"/>
      <c r="K1818"/>
      <c r="L1818"/>
      <c r="M1818"/>
      <c r="N1818"/>
      <c r="O1818"/>
      <c r="P1818"/>
      <c r="Q1818"/>
      <c r="R1818"/>
      <c r="S1818"/>
    </row>
    <row r="1819" spans="1:19" ht="15">
      <c r="A1819" s="114"/>
      <c r="B1819" s="114"/>
      <c r="C1819" s="114"/>
      <c r="D1819" s="114"/>
      <c r="E1819"/>
      <c r="F1819"/>
      <c r="G1819"/>
      <c r="H1819" s="115"/>
      <c r="I1819" s="115"/>
      <c r="J1819" s="115"/>
      <c r="K1819"/>
      <c r="L1819"/>
      <c r="M1819"/>
      <c r="N1819"/>
      <c r="O1819"/>
      <c r="P1819"/>
      <c r="Q1819"/>
      <c r="R1819"/>
      <c r="S1819"/>
    </row>
    <row r="1820" spans="1:19" ht="15">
      <c r="A1820" s="114"/>
      <c r="B1820" s="114"/>
      <c r="C1820" s="114"/>
      <c r="D1820" s="114"/>
      <c r="E1820"/>
      <c r="F1820"/>
      <c r="G1820"/>
      <c r="H1820" s="115"/>
      <c r="I1820" s="115"/>
      <c r="J1820" s="115"/>
      <c r="K1820"/>
      <c r="L1820"/>
      <c r="M1820"/>
      <c r="N1820"/>
      <c r="O1820"/>
      <c r="P1820"/>
      <c r="Q1820"/>
      <c r="R1820"/>
      <c r="S1820"/>
    </row>
    <row r="1821" spans="1:19" ht="15">
      <c r="A1821" s="114"/>
      <c r="B1821" s="114"/>
      <c r="C1821" s="114"/>
      <c r="D1821" s="114"/>
      <c r="E1821"/>
      <c r="F1821"/>
      <c r="G1821"/>
      <c r="H1821" s="115"/>
      <c r="I1821" s="115"/>
      <c r="J1821" s="115"/>
      <c r="K1821"/>
      <c r="L1821"/>
      <c r="M1821"/>
      <c r="N1821"/>
      <c r="O1821"/>
      <c r="P1821"/>
      <c r="Q1821"/>
      <c r="R1821"/>
      <c r="S1821"/>
    </row>
    <row r="1822" spans="1:19" ht="15">
      <c r="A1822" s="114"/>
      <c r="B1822" s="114"/>
      <c r="C1822" s="114"/>
      <c r="D1822" s="114"/>
      <c r="E1822"/>
      <c r="F1822"/>
      <c r="G1822"/>
      <c r="H1822" s="115"/>
      <c r="I1822" s="115"/>
      <c r="J1822" s="115"/>
      <c r="K1822"/>
      <c r="L1822"/>
      <c r="M1822"/>
      <c r="N1822"/>
      <c r="O1822"/>
      <c r="P1822"/>
      <c r="Q1822"/>
      <c r="R1822"/>
      <c r="S1822"/>
    </row>
    <row r="1823" spans="1:19" ht="15">
      <c r="A1823" s="114"/>
      <c r="B1823" s="114"/>
      <c r="C1823" s="114"/>
      <c r="D1823" s="114"/>
      <c r="E1823"/>
      <c r="F1823"/>
      <c r="G1823"/>
      <c r="H1823" s="115"/>
      <c r="I1823" s="115"/>
      <c r="J1823" s="115"/>
      <c r="K1823"/>
      <c r="L1823"/>
      <c r="M1823"/>
      <c r="N1823"/>
      <c r="O1823"/>
      <c r="P1823"/>
      <c r="Q1823"/>
      <c r="R1823"/>
      <c r="S1823"/>
    </row>
    <row r="1824" spans="1:19" ht="15">
      <c r="A1824" s="114"/>
      <c r="B1824" s="114"/>
      <c r="C1824" s="114"/>
      <c r="D1824" s="114"/>
      <c r="E1824"/>
      <c r="F1824"/>
      <c r="G1824"/>
      <c r="H1824" s="115"/>
      <c r="I1824" s="115"/>
      <c r="J1824" s="115"/>
      <c r="K1824"/>
      <c r="L1824"/>
      <c r="M1824"/>
      <c r="N1824"/>
      <c r="O1824"/>
      <c r="P1824"/>
      <c r="Q1824"/>
      <c r="R1824"/>
      <c r="S1824"/>
    </row>
    <row r="1825" spans="1:19" ht="15">
      <c r="A1825" s="114"/>
      <c r="B1825" s="114"/>
      <c r="C1825" s="114"/>
      <c r="D1825" s="114"/>
      <c r="E1825"/>
      <c r="F1825"/>
      <c r="G1825"/>
      <c r="H1825" s="115"/>
      <c r="I1825" s="115"/>
      <c r="J1825" s="115"/>
      <c r="K1825"/>
      <c r="L1825"/>
      <c r="M1825"/>
      <c r="N1825"/>
      <c r="O1825"/>
      <c r="P1825"/>
      <c r="Q1825"/>
      <c r="R1825"/>
      <c r="S1825"/>
    </row>
    <row r="1826" spans="1:19" ht="15">
      <c r="A1826" s="114"/>
      <c r="B1826" s="114"/>
      <c r="C1826" s="114"/>
      <c r="D1826" s="114"/>
      <c r="E1826"/>
      <c r="F1826"/>
      <c r="G1826"/>
      <c r="H1826" s="115"/>
      <c r="I1826" s="115"/>
      <c r="J1826" s="115"/>
      <c r="K1826"/>
      <c r="L1826"/>
      <c r="M1826"/>
      <c r="N1826"/>
      <c r="O1826"/>
      <c r="P1826"/>
      <c r="Q1826"/>
      <c r="R1826"/>
      <c r="S1826"/>
    </row>
    <row r="1827" spans="1:19" ht="15">
      <c r="A1827" s="114"/>
      <c r="B1827" s="114"/>
      <c r="C1827" s="114"/>
      <c r="D1827" s="114"/>
      <c r="E1827"/>
      <c r="F1827"/>
      <c r="G1827"/>
      <c r="H1827" s="115"/>
      <c r="I1827" s="115"/>
      <c r="J1827" s="115"/>
      <c r="K1827"/>
      <c r="L1827"/>
      <c r="M1827"/>
      <c r="N1827"/>
      <c r="O1827"/>
      <c r="P1827"/>
      <c r="Q1827"/>
      <c r="R1827"/>
      <c r="S1827"/>
    </row>
    <row r="1828" spans="1:19" ht="15">
      <c r="A1828" s="114"/>
      <c r="B1828" s="114"/>
      <c r="C1828" s="114"/>
      <c r="D1828" s="114"/>
      <c r="E1828"/>
      <c r="F1828"/>
      <c r="G1828"/>
      <c r="H1828" s="115"/>
      <c r="I1828" s="115"/>
      <c r="J1828" s="115"/>
      <c r="K1828"/>
      <c r="L1828"/>
      <c r="M1828"/>
      <c r="N1828"/>
      <c r="O1828"/>
      <c r="P1828"/>
      <c r="Q1828"/>
      <c r="R1828"/>
      <c r="S1828"/>
    </row>
    <row r="1829" spans="1:19" ht="15">
      <c r="A1829" s="114"/>
      <c r="B1829" s="114"/>
      <c r="C1829" s="114"/>
      <c r="D1829" s="114"/>
      <c r="E1829"/>
      <c r="F1829"/>
      <c r="G1829"/>
      <c r="H1829" s="115"/>
      <c r="I1829" s="115"/>
      <c r="J1829" s="115"/>
      <c r="K1829"/>
      <c r="L1829"/>
      <c r="M1829"/>
      <c r="N1829"/>
      <c r="O1829"/>
      <c r="P1829"/>
      <c r="Q1829"/>
      <c r="R1829"/>
      <c r="S1829"/>
    </row>
    <row r="1830" spans="1:19" ht="15">
      <c r="A1830" s="114"/>
      <c r="B1830" s="114"/>
      <c r="C1830" s="114"/>
      <c r="D1830" s="114"/>
      <c r="E1830"/>
      <c r="F1830"/>
      <c r="G1830"/>
      <c r="H1830" s="115"/>
      <c r="I1830" s="115"/>
      <c r="J1830" s="115"/>
      <c r="K1830"/>
      <c r="L1830"/>
      <c r="M1830"/>
      <c r="N1830"/>
      <c r="O1830"/>
      <c r="P1830"/>
      <c r="Q1830"/>
      <c r="R1830"/>
      <c r="S1830"/>
    </row>
    <row r="1831" spans="1:19" ht="15">
      <c r="A1831" s="114"/>
      <c r="B1831" s="114"/>
      <c r="C1831" s="114"/>
      <c r="D1831" s="114"/>
      <c r="E1831"/>
      <c r="F1831"/>
      <c r="G1831"/>
      <c r="H1831" s="115"/>
      <c r="I1831" s="115"/>
      <c r="J1831" s="115"/>
      <c r="K1831"/>
      <c r="L1831"/>
      <c r="M1831"/>
      <c r="N1831"/>
      <c r="O1831"/>
      <c r="P1831"/>
      <c r="Q1831"/>
      <c r="R1831"/>
      <c r="S1831"/>
    </row>
    <row r="1832" spans="1:19" ht="15">
      <c r="A1832" s="114"/>
      <c r="B1832" s="114"/>
      <c r="C1832" s="114"/>
      <c r="D1832" s="114"/>
      <c r="E1832"/>
      <c r="F1832"/>
      <c r="G1832"/>
      <c r="H1832" s="115"/>
      <c r="I1832" s="115"/>
      <c r="J1832" s="115"/>
      <c r="K1832"/>
      <c r="L1832"/>
      <c r="M1832"/>
      <c r="N1832"/>
      <c r="O1832"/>
      <c r="P1832"/>
      <c r="Q1832"/>
      <c r="R1832"/>
      <c r="S1832"/>
    </row>
    <row r="1833" spans="1:19" ht="15">
      <c r="A1833" s="114"/>
      <c r="B1833" s="114"/>
      <c r="C1833" s="114"/>
      <c r="D1833" s="114"/>
      <c r="E1833"/>
      <c r="F1833"/>
      <c r="G1833"/>
      <c r="H1833" s="115"/>
      <c r="I1833" s="115"/>
      <c r="J1833" s="115"/>
      <c r="K1833"/>
      <c r="L1833"/>
      <c r="M1833"/>
      <c r="N1833"/>
      <c r="O1833"/>
      <c r="P1833"/>
      <c r="Q1833"/>
      <c r="R1833"/>
      <c r="S1833"/>
    </row>
    <row r="1834" spans="1:19" ht="15">
      <c r="A1834" s="114"/>
      <c r="B1834" s="114"/>
      <c r="C1834" s="114"/>
      <c r="D1834" s="114"/>
      <c r="E1834"/>
      <c r="F1834"/>
      <c r="G1834"/>
      <c r="H1834" s="115"/>
      <c r="I1834" s="115"/>
      <c r="J1834" s="115"/>
      <c r="K1834"/>
      <c r="L1834"/>
      <c r="M1834"/>
      <c r="N1834"/>
      <c r="O1834"/>
      <c r="P1834"/>
      <c r="Q1834"/>
      <c r="R1834"/>
      <c r="S1834"/>
    </row>
    <row r="1835" spans="1:19" ht="15">
      <c r="A1835" s="114"/>
      <c r="B1835" s="114"/>
      <c r="C1835" s="114"/>
      <c r="D1835" s="114"/>
      <c r="E1835"/>
      <c r="F1835"/>
      <c r="G1835"/>
      <c r="H1835" s="115"/>
      <c r="I1835" s="115"/>
      <c r="J1835" s="115"/>
      <c r="K1835"/>
      <c r="L1835"/>
      <c r="M1835"/>
      <c r="N1835"/>
      <c r="O1835"/>
      <c r="P1835"/>
      <c r="Q1835"/>
      <c r="R1835"/>
      <c r="S1835"/>
    </row>
    <row r="1836" spans="1:19" ht="15">
      <c r="A1836" s="114"/>
      <c r="B1836" s="114"/>
      <c r="C1836" s="114"/>
      <c r="D1836" s="114"/>
      <c r="E1836"/>
      <c r="F1836"/>
      <c r="G1836"/>
      <c r="H1836" s="115"/>
      <c r="I1836" s="115"/>
      <c r="J1836" s="115"/>
      <c r="K1836"/>
      <c r="L1836"/>
      <c r="M1836"/>
      <c r="N1836"/>
      <c r="O1836"/>
      <c r="P1836"/>
      <c r="Q1836"/>
      <c r="R1836"/>
      <c r="S1836"/>
    </row>
    <row r="1837" spans="1:19" ht="15">
      <c r="A1837" s="114"/>
      <c r="B1837" s="114"/>
      <c r="C1837" s="114"/>
      <c r="D1837" s="114"/>
      <c r="E1837"/>
      <c r="F1837"/>
      <c r="G1837"/>
      <c r="H1837" s="115"/>
      <c r="I1837" s="115"/>
      <c r="J1837" s="115"/>
      <c r="K1837"/>
      <c r="L1837"/>
      <c r="M1837"/>
      <c r="N1837"/>
      <c r="O1837"/>
      <c r="P1837"/>
      <c r="Q1837"/>
      <c r="R1837"/>
      <c r="S1837"/>
    </row>
    <row r="1838" spans="1:19" ht="15">
      <c r="A1838" s="114"/>
      <c r="B1838" s="114"/>
      <c r="C1838" s="114"/>
      <c r="D1838" s="114"/>
      <c r="E1838"/>
      <c r="F1838"/>
      <c r="G1838"/>
      <c r="H1838" s="115"/>
      <c r="I1838" s="115"/>
      <c r="J1838" s="115"/>
      <c r="K1838"/>
      <c r="L1838"/>
      <c r="M1838"/>
      <c r="N1838"/>
      <c r="O1838"/>
      <c r="P1838"/>
      <c r="Q1838"/>
      <c r="R1838"/>
      <c r="S1838"/>
    </row>
    <row r="1839" spans="1:19" ht="15">
      <c r="A1839" s="114"/>
      <c r="B1839" s="114"/>
      <c r="C1839" s="114"/>
      <c r="D1839" s="114"/>
      <c r="E1839"/>
      <c r="F1839"/>
      <c r="G1839"/>
      <c r="H1839" s="115"/>
      <c r="I1839" s="115"/>
      <c r="J1839" s="115"/>
      <c r="K1839"/>
      <c r="L1839"/>
      <c r="M1839"/>
      <c r="N1839"/>
      <c r="O1839"/>
      <c r="P1839"/>
      <c r="Q1839"/>
      <c r="R1839"/>
      <c r="S1839"/>
    </row>
    <row r="1840" spans="1:19" ht="15">
      <c r="A1840" s="114"/>
      <c r="B1840" s="114"/>
      <c r="C1840" s="114"/>
      <c r="D1840" s="114"/>
      <c r="E1840"/>
      <c r="F1840"/>
      <c r="G1840"/>
      <c r="H1840" s="115"/>
      <c r="I1840" s="115"/>
      <c r="J1840" s="115"/>
      <c r="K1840"/>
      <c r="L1840"/>
      <c r="M1840"/>
      <c r="N1840"/>
      <c r="O1840"/>
      <c r="P1840"/>
      <c r="Q1840"/>
      <c r="R1840"/>
      <c r="S1840"/>
    </row>
    <row r="1841" spans="1:19" ht="15">
      <c r="A1841" s="114"/>
      <c r="B1841" s="114"/>
      <c r="C1841" s="114"/>
      <c r="D1841" s="114"/>
      <c r="E1841"/>
      <c r="F1841"/>
      <c r="G1841"/>
      <c r="H1841" s="115"/>
      <c r="I1841" s="115"/>
      <c r="J1841" s="115"/>
      <c r="K1841"/>
      <c r="L1841"/>
      <c r="M1841"/>
      <c r="N1841"/>
      <c r="O1841"/>
      <c r="P1841"/>
      <c r="Q1841"/>
      <c r="R1841"/>
      <c r="S1841"/>
    </row>
    <row r="1842" spans="1:19" ht="15">
      <c r="A1842" s="114"/>
      <c r="B1842" s="114"/>
      <c r="C1842" s="114"/>
      <c r="D1842" s="114"/>
      <c r="E1842"/>
      <c r="F1842"/>
      <c r="G1842"/>
      <c r="H1842" s="115"/>
      <c r="I1842" s="115"/>
      <c r="J1842" s="115"/>
      <c r="K1842"/>
      <c r="L1842"/>
      <c r="M1842"/>
      <c r="N1842"/>
      <c r="O1842"/>
      <c r="P1842"/>
      <c r="Q1842"/>
      <c r="R1842"/>
      <c r="S1842"/>
    </row>
    <row r="1843" spans="1:19" ht="15">
      <c r="A1843" s="114"/>
      <c r="B1843" s="114"/>
      <c r="C1843" s="114"/>
      <c r="D1843" s="114"/>
      <c r="E1843"/>
      <c r="F1843"/>
      <c r="G1843"/>
      <c r="H1843" s="115"/>
      <c r="I1843" s="115"/>
      <c r="J1843" s="115"/>
      <c r="K1843"/>
      <c r="L1843"/>
      <c r="M1843"/>
      <c r="N1843"/>
      <c r="O1843"/>
      <c r="P1843"/>
      <c r="Q1843"/>
      <c r="R1843"/>
      <c r="S1843"/>
    </row>
    <row r="1844" spans="1:19" ht="15">
      <c r="A1844" s="114"/>
      <c r="B1844" s="114"/>
      <c r="C1844" s="114"/>
      <c r="D1844" s="114"/>
      <c r="E1844"/>
      <c r="F1844"/>
      <c r="G1844"/>
      <c r="H1844" s="115"/>
      <c r="I1844" s="115"/>
      <c r="J1844" s="115"/>
      <c r="K1844"/>
      <c r="L1844"/>
      <c r="M1844"/>
      <c r="N1844"/>
      <c r="O1844"/>
      <c r="P1844"/>
      <c r="Q1844"/>
      <c r="R1844"/>
      <c r="S1844"/>
    </row>
    <row r="1845" spans="1:19" ht="15">
      <c r="A1845" s="114"/>
      <c r="B1845" s="114"/>
      <c r="C1845" s="114"/>
      <c r="D1845" s="114"/>
      <c r="E1845"/>
      <c r="F1845"/>
      <c r="G1845"/>
      <c r="H1845" s="115"/>
      <c r="I1845" s="115"/>
      <c r="J1845" s="115"/>
      <c r="K1845"/>
      <c r="L1845"/>
      <c r="M1845"/>
      <c r="N1845"/>
      <c r="O1845"/>
      <c r="P1845"/>
      <c r="Q1845"/>
      <c r="R1845"/>
      <c r="S1845"/>
    </row>
    <row r="1846" spans="1:19" ht="15">
      <c r="A1846" s="114"/>
      <c r="B1846" s="114"/>
      <c r="C1846" s="114"/>
      <c r="D1846" s="114"/>
      <c r="E1846"/>
      <c r="F1846"/>
      <c r="G1846"/>
      <c r="H1846" s="115"/>
      <c r="I1846" s="115"/>
      <c r="J1846" s="115"/>
      <c r="K1846"/>
      <c r="L1846"/>
      <c r="M1846"/>
      <c r="N1846"/>
      <c r="O1846"/>
      <c r="P1846"/>
      <c r="Q1846"/>
      <c r="R1846"/>
      <c r="S1846"/>
    </row>
    <row r="1847" spans="1:19" ht="15">
      <c r="A1847" s="114"/>
      <c r="B1847" s="114"/>
      <c r="C1847" s="114"/>
      <c r="D1847" s="114"/>
      <c r="E1847"/>
      <c r="F1847"/>
      <c r="G1847"/>
      <c r="H1847" s="115"/>
      <c r="I1847" s="115"/>
      <c r="J1847" s="115"/>
      <c r="K1847"/>
      <c r="L1847"/>
      <c r="M1847"/>
      <c r="N1847"/>
      <c r="O1847"/>
      <c r="P1847"/>
      <c r="Q1847"/>
      <c r="R1847"/>
      <c r="S1847"/>
    </row>
    <row r="1848" spans="1:19" ht="15">
      <c r="A1848" s="114"/>
      <c r="B1848" s="114"/>
      <c r="C1848" s="114"/>
      <c r="D1848" s="114"/>
      <c r="E1848"/>
      <c r="F1848"/>
      <c r="G1848"/>
      <c r="H1848" s="115"/>
      <c r="I1848" s="115"/>
      <c r="J1848" s="115"/>
      <c r="K1848"/>
      <c r="L1848"/>
      <c r="M1848"/>
      <c r="N1848"/>
      <c r="O1848"/>
      <c r="P1848"/>
      <c r="Q1848"/>
      <c r="R1848"/>
      <c r="S1848"/>
    </row>
    <row r="1849" spans="1:19" ht="15">
      <c r="A1849" s="114"/>
      <c r="B1849" s="114"/>
      <c r="C1849" s="114"/>
      <c r="D1849" s="114"/>
      <c r="E1849"/>
      <c r="F1849"/>
      <c r="G1849"/>
      <c r="H1849" s="115"/>
      <c r="I1849" s="115"/>
      <c r="J1849" s="115"/>
      <c r="K1849"/>
      <c r="L1849"/>
      <c r="M1849"/>
      <c r="N1849"/>
      <c r="O1849"/>
      <c r="P1849"/>
      <c r="Q1849"/>
      <c r="R1849"/>
      <c r="S1849"/>
    </row>
    <row r="1850" spans="1:19" ht="15">
      <c r="A1850" s="114"/>
      <c r="B1850" s="114"/>
      <c r="C1850" s="114"/>
      <c r="D1850" s="114"/>
      <c r="E1850"/>
      <c r="F1850"/>
      <c r="G1850"/>
      <c r="H1850" s="115"/>
      <c r="I1850" s="115"/>
      <c r="J1850" s="115"/>
      <c r="K1850"/>
      <c r="L1850"/>
      <c r="M1850"/>
      <c r="N1850"/>
      <c r="O1850"/>
      <c r="P1850"/>
      <c r="Q1850"/>
      <c r="R1850"/>
      <c r="S1850"/>
    </row>
    <row r="1851" spans="1:19" ht="15">
      <c r="A1851" s="114"/>
      <c r="B1851" s="114"/>
      <c r="C1851" s="114"/>
      <c r="D1851" s="114"/>
      <c r="E1851"/>
      <c r="F1851"/>
      <c r="G1851"/>
      <c r="H1851" s="115"/>
      <c r="I1851" s="115"/>
      <c r="J1851" s="115"/>
      <c r="K1851"/>
      <c r="L1851"/>
      <c r="M1851"/>
      <c r="N1851"/>
      <c r="O1851"/>
      <c r="P1851"/>
      <c r="Q1851"/>
      <c r="R1851"/>
      <c r="S1851"/>
    </row>
    <row r="1852" spans="1:19" ht="15">
      <c r="A1852" s="114"/>
      <c r="B1852" s="114"/>
      <c r="C1852" s="114"/>
      <c r="D1852" s="114"/>
      <c r="E1852"/>
      <c r="F1852"/>
      <c r="G1852"/>
      <c r="H1852" s="115"/>
      <c r="I1852" s="115"/>
      <c r="J1852" s="115"/>
      <c r="K1852"/>
      <c r="L1852"/>
      <c r="M1852"/>
      <c r="N1852"/>
      <c r="O1852"/>
      <c r="P1852"/>
      <c r="Q1852"/>
      <c r="R1852"/>
      <c r="S1852"/>
    </row>
    <row r="1853" spans="1:19" ht="15">
      <c r="A1853" s="114"/>
      <c r="B1853" s="114"/>
      <c r="C1853" s="114"/>
      <c r="D1853" s="114"/>
      <c r="E1853"/>
      <c r="F1853"/>
      <c r="G1853"/>
      <c r="H1853" s="115"/>
      <c r="I1853" s="115"/>
      <c r="J1853" s="115"/>
      <c r="K1853"/>
      <c r="L1853"/>
      <c r="M1853"/>
      <c r="N1853"/>
      <c r="O1853"/>
      <c r="P1853"/>
      <c r="Q1853"/>
      <c r="R1853"/>
      <c r="S1853"/>
    </row>
    <row r="1854" spans="1:19" ht="15">
      <c r="A1854" s="114"/>
      <c r="B1854" s="114"/>
      <c r="C1854" s="114"/>
      <c r="D1854" s="114"/>
      <c r="E1854"/>
      <c r="F1854"/>
      <c r="G1854"/>
      <c r="H1854" s="115"/>
      <c r="I1854" s="115"/>
      <c r="J1854" s="115"/>
      <c r="K1854"/>
      <c r="L1854"/>
      <c r="M1854"/>
      <c r="N1854"/>
      <c r="O1854"/>
      <c r="P1854"/>
      <c r="Q1854"/>
      <c r="R1854"/>
      <c r="S1854"/>
    </row>
    <row r="1855" spans="1:19" ht="15">
      <c r="A1855" s="114"/>
      <c r="B1855" s="114"/>
      <c r="C1855" s="114"/>
      <c r="D1855" s="114"/>
      <c r="E1855"/>
      <c r="F1855"/>
      <c r="G1855"/>
      <c r="H1855" s="115"/>
      <c r="I1855" s="115"/>
      <c r="J1855" s="115"/>
      <c r="K1855"/>
      <c r="L1855"/>
      <c r="M1855"/>
      <c r="N1855"/>
      <c r="O1855"/>
      <c r="P1855"/>
      <c r="Q1855"/>
      <c r="R1855"/>
      <c r="S1855"/>
    </row>
    <row r="1856" spans="1:19" ht="15">
      <c r="A1856" s="114"/>
      <c r="B1856" s="114"/>
      <c r="C1856" s="114"/>
      <c r="D1856" s="114"/>
      <c r="E1856"/>
      <c r="F1856"/>
      <c r="G1856"/>
      <c r="H1856" s="115"/>
      <c r="I1856" s="115"/>
      <c r="J1856" s="115"/>
      <c r="K1856"/>
      <c r="L1856"/>
      <c r="M1856"/>
      <c r="N1856"/>
      <c r="O1856"/>
      <c r="P1856"/>
      <c r="Q1856"/>
      <c r="R1856"/>
      <c r="S1856"/>
    </row>
    <row r="1857" spans="1:19" ht="15">
      <c r="A1857" s="114"/>
      <c r="B1857" s="114"/>
      <c r="C1857" s="114"/>
      <c r="D1857" s="114"/>
      <c r="E1857"/>
      <c r="F1857"/>
      <c r="G1857"/>
      <c r="H1857" s="115"/>
      <c r="I1857" s="115"/>
      <c r="J1857" s="115"/>
      <c r="K1857"/>
      <c r="L1857"/>
      <c r="M1857"/>
      <c r="N1857"/>
      <c r="O1857"/>
      <c r="P1857"/>
      <c r="Q1857"/>
      <c r="R1857"/>
      <c r="S1857"/>
    </row>
    <row r="1858" spans="1:19" ht="15">
      <c r="A1858" s="114"/>
      <c r="B1858" s="114"/>
      <c r="C1858" s="114"/>
      <c r="D1858" s="114"/>
      <c r="E1858"/>
      <c r="F1858"/>
      <c r="G1858"/>
      <c r="H1858" s="115"/>
      <c r="I1858" s="115"/>
      <c r="J1858" s="115"/>
      <c r="K1858"/>
      <c r="L1858"/>
      <c r="M1858"/>
      <c r="N1858"/>
      <c r="O1858"/>
      <c r="P1858"/>
      <c r="Q1858"/>
      <c r="R1858"/>
      <c r="S1858"/>
    </row>
    <row r="1859" spans="1:19" ht="15">
      <c r="A1859" s="114"/>
      <c r="B1859" s="114"/>
      <c r="C1859" s="114"/>
      <c r="D1859" s="114"/>
      <c r="E1859"/>
      <c r="F1859"/>
      <c r="G1859"/>
      <c r="H1859" s="115"/>
      <c r="I1859" s="115"/>
      <c r="J1859" s="115"/>
      <c r="K1859"/>
      <c r="L1859"/>
      <c r="M1859"/>
      <c r="N1859"/>
      <c r="O1859"/>
      <c r="P1859"/>
      <c r="Q1859"/>
      <c r="R1859"/>
      <c r="S1859"/>
    </row>
    <row r="1860" spans="1:19" ht="15">
      <c r="A1860" s="114"/>
      <c r="B1860" s="114"/>
      <c r="C1860" s="114"/>
      <c r="D1860" s="114"/>
      <c r="E1860"/>
      <c r="F1860"/>
      <c r="G1860"/>
      <c r="H1860" s="115"/>
      <c r="I1860" s="115"/>
      <c r="J1860" s="115"/>
      <c r="K1860"/>
      <c r="L1860"/>
      <c r="M1860"/>
      <c r="N1860"/>
      <c r="O1860"/>
      <c r="P1860"/>
      <c r="Q1860"/>
      <c r="R1860"/>
      <c r="S1860"/>
    </row>
    <row r="1861" spans="1:19" ht="15">
      <c r="A1861" s="114"/>
      <c r="B1861" s="114"/>
      <c r="C1861" s="114"/>
      <c r="D1861" s="114"/>
      <c r="E1861"/>
      <c r="F1861"/>
      <c r="G1861"/>
      <c r="H1861" s="115"/>
      <c r="I1861" s="115"/>
      <c r="J1861" s="115"/>
      <c r="K1861"/>
      <c r="L1861"/>
      <c r="M1861"/>
      <c r="N1861"/>
      <c r="O1861"/>
      <c r="P1861"/>
      <c r="Q1861"/>
      <c r="R1861"/>
      <c r="S1861"/>
    </row>
    <row r="1862" spans="1:19" ht="15">
      <c r="A1862" s="114"/>
      <c r="B1862" s="114"/>
      <c r="C1862" s="114"/>
      <c r="D1862" s="114"/>
      <c r="E1862"/>
      <c r="F1862"/>
      <c r="G1862"/>
      <c r="H1862" s="115"/>
      <c r="I1862" s="115"/>
      <c r="J1862" s="115"/>
      <c r="K1862"/>
      <c r="L1862"/>
      <c r="M1862"/>
      <c r="N1862"/>
      <c r="O1862"/>
      <c r="P1862"/>
      <c r="Q1862"/>
      <c r="R1862"/>
      <c r="S1862"/>
    </row>
    <row r="1863" spans="1:19" ht="15">
      <c r="A1863" s="114"/>
      <c r="B1863" s="114"/>
      <c r="C1863" s="114"/>
      <c r="D1863" s="114"/>
      <c r="E1863"/>
      <c r="F1863"/>
      <c r="G1863"/>
      <c r="H1863" s="115"/>
      <c r="I1863" s="115"/>
      <c r="J1863" s="115"/>
      <c r="K1863"/>
      <c r="L1863"/>
      <c r="M1863"/>
      <c r="N1863"/>
      <c r="O1863"/>
      <c r="P1863"/>
      <c r="Q1863"/>
      <c r="R1863"/>
      <c r="S1863"/>
    </row>
    <row r="1864" spans="1:19" ht="15">
      <c r="A1864" s="114"/>
      <c r="B1864" s="114"/>
      <c r="C1864" s="114"/>
      <c r="D1864" s="114"/>
      <c r="E1864"/>
      <c r="F1864"/>
      <c r="G1864"/>
      <c r="H1864" s="115"/>
      <c r="I1864" s="115"/>
      <c r="J1864" s="115"/>
      <c r="K1864"/>
      <c r="L1864"/>
      <c r="M1864"/>
      <c r="N1864"/>
      <c r="O1864"/>
      <c r="P1864"/>
      <c r="Q1864"/>
      <c r="R1864"/>
      <c r="S1864"/>
    </row>
    <row r="1865" spans="1:19" ht="15">
      <c r="A1865" s="114"/>
      <c r="B1865" s="114"/>
      <c r="C1865" s="114"/>
      <c r="D1865" s="114"/>
      <c r="E1865"/>
      <c r="F1865"/>
      <c r="G1865"/>
      <c r="H1865" s="115"/>
      <c r="I1865" s="115"/>
      <c r="J1865" s="115"/>
      <c r="K1865"/>
      <c r="L1865"/>
      <c r="M1865"/>
      <c r="N1865"/>
      <c r="O1865"/>
      <c r="P1865"/>
      <c r="Q1865"/>
      <c r="R1865"/>
      <c r="S1865"/>
    </row>
    <row r="1866" spans="1:19" ht="15">
      <c r="A1866" s="114"/>
      <c r="B1866" s="114"/>
      <c r="C1866" s="114"/>
      <c r="D1866" s="114"/>
      <c r="E1866"/>
      <c r="F1866"/>
      <c r="G1866"/>
      <c r="H1866" s="115"/>
      <c r="I1866" s="115"/>
      <c r="J1866" s="115"/>
      <c r="K1866"/>
      <c r="L1866"/>
      <c r="M1866"/>
      <c r="N1866"/>
      <c r="O1866"/>
      <c r="P1866"/>
      <c r="Q1866"/>
      <c r="R1866"/>
      <c r="S1866"/>
    </row>
    <row r="1867" spans="1:19" ht="15">
      <c r="A1867" s="114"/>
      <c r="B1867" s="114"/>
      <c r="C1867" s="114"/>
      <c r="D1867" s="114"/>
      <c r="E1867"/>
      <c r="F1867"/>
      <c r="G1867"/>
      <c r="H1867" s="115"/>
      <c r="I1867" s="115"/>
      <c r="J1867" s="115"/>
      <c r="K1867"/>
      <c r="L1867"/>
      <c r="M1867"/>
      <c r="N1867"/>
      <c r="O1867"/>
      <c r="P1867"/>
      <c r="Q1867"/>
      <c r="R1867"/>
      <c r="S1867"/>
    </row>
    <row r="1868" spans="1:19" ht="15">
      <c r="A1868" s="114"/>
      <c r="B1868" s="114"/>
      <c r="C1868" s="114"/>
      <c r="D1868" s="114"/>
      <c r="E1868"/>
      <c r="F1868"/>
      <c r="G1868"/>
      <c r="H1868" s="115"/>
      <c r="I1868" s="115"/>
      <c r="J1868" s="115"/>
      <c r="K1868"/>
      <c r="L1868"/>
      <c r="M1868"/>
      <c r="N1868"/>
      <c r="O1868"/>
      <c r="P1868"/>
      <c r="Q1868"/>
      <c r="R1868"/>
      <c r="S1868"/>
    </row>
    <row r="1869" spans="1:19" ht="15">
      <c r="A1869" s="114"/>
      <c r="B1869" s="114"/>
      <c r="C1869" s="114"/>
      <c r="D1869" s="114"/>
      <c r="E1869"/>
      <c r="F1869"/>
      <c r="G1869"/>
      <c r="H1869" s="115"/>
      <c r="I1869" s="115"/>
      <c r="J1869" s="115"/>
      <c r="K1869"/>
      <c r="L1869"/>
      <c r="M1869"/>
      <c r="N1869"/>
      <c r="O1869"/>
      <c r="P1869"/>
      <c r="Q1869"/>
      <c r="R1869"/>
      <c r="S1869"/>
    </row>
    <row r="1870" spans="1:19" ht="15">
      <c r="A1870" s="114"/>
      <c r="B1870" s="114"/>
      <c r="C1870" s="114"/>
      <c r="D1870" s="114"/>
      <c r="E1870"/>
      <c r="F1870"/>
      <c r="G1870"/>
      <c r="H1870" s="115"/>
      <c r="I1870" s="115"/>
      <c r="J1870" s="115"/>
      <c r="K1870"/>
      <c r="L1870"/>
      <c r="M1870"/>
      <c r="N1870"/>
      <c r="O1870"/>
      <c r="P1870"/>
      <c r="Q1870"/>
      <c r="R1870"/>
      <c r="S1870"/>
    </row>
    <row r="1871" spans="1:19" ht="15">
      <c r="A1871" s="114"/>
      <c r="B1871" s="114"/>
      <c r="C1871" s="114"/>
      <c r="D1871" s="114"/>
      <c r="E1871"/>
      <c r="F1871"/>
      <c r="G1871"/>
      <c r="H1871" s="115"/>
      <c r="I1871" s="115"/>
      <c r="J1871" s="115"/>
      <c r="K1871"/>
      <c r="L1871"/>
      <c r="M1871"/>
      <c r="N1871"/>
      <c r="O1871"/>
      <c r="P1871"/>
      <c r="Q1871"/>
      <c r="R1871"/>
      <c r="S1871"/>
    </row>
    <row r="1872" spans="1:19" ht="15">
      <c r="A1872" s="114"/>
      <c r="B1872" s="114"/>
      <c r="C1872" s="114"/>
      <c r="D1872" s="114"/>
      <c r="E1872"/>
      <c r="F1872"/>
      <c r="G1872"/>
      <c r="H1872" s="115"/>
      <c r="I1872" s="115"/>
      <c r="J1872" s="115"/>
      <c r="K1872"/>
      <c r="L1872"/>
      <c r="M1872"/>
      <c r="N1872"/>
      <c r="O1872"/>
      <c r="P1872"/>
      <c r="Q1872"/>
      <c r="R1872"/>
      <c r="S1872"/>
    </row>
    <row r="1873" spans="1:19" ht="15">
      <c r="A1873" s="114"/>
      <c r="B1873" s="114"/>
      <c r="C1873" s="114"/>
      <c r="D1873" s="114"/>
      <c r="E1873"/>
      <c r="F1873"/>
      <c r="G1873"/>
      <c r="H1873" s="115"/>
      <c r="I1873" s="115"/>
      <c r="J1873" s="115"/>
      <c r="K1873"/>
      <c r="L1873"/>
      <c r="M1873"/>
      <c r="N1873"/>
      <c r="O1873"/>
      <c r="P1873"/>
      <c r="Q1873"/>
      <c r="R1873"/>
      <c r="S1873"/>
    </row>
    <row r="1874" spans="1:19" ht="15">
      <c r="A1874" s="114"/>
      <c r="B1874" s="114"/>
      <c r="C1874" s="114"/>
      <c r="D1874" s="114"/>
      <c r="E1874"/>
      <c r="F1874"/>
      <c r="G1874"/>
      <c r="H1874" s="115"/>
      <c r="I1874" s="115"/>
      <c r="J1874" s="115"/>
      <c r="K1874"/>
      <c r="L1874"/>
      <c r="M1874"/>
      <c r="N1874"/>
      <c r="O1874"/>
      <c r="P1874"/>
      <c r="Q1874"/>
      <c r="R1874"/>
      <c r="S1874"/>
    </row>
    <row r="1875" spans="1:19" ht="15">
      <c r="A1875" s="114"/>
      <c r="B1875" s="114"/>
      <c r="C1875" s="114"/>
      <c r="D1875" s="114"/>
      <c r="E1875"/>
      <c r="F1875"/>
      <c r="G1875"/>
      <c r="H1875" s="115"/>
      <c r="I1875" s="115"/>
      <c r="J1875" s="115"/>
      <c r="K1875"/>
      <c r="L1875"/>
      <c r="M1875"/>
      <c r="N1875"/>
      <c r="O1875"/>
      <c r="P1875"/>
      <c r="Q1875"/>
      <c r="R1875"/>
      <c r="S1875"/>
    </row>
    <row r="1876" spans="1:19" ht="15">
      <c r="A1876" s="114"/>
      <c r="B1876" s="114"/>
      <c r="C1876" s="114"/>
      <c r="D1876" s="114"/>
      <c r="E1876"/>
      <c r="F1876"/>
      <c r="G1876"/>
      <c r="H1876" s="115"/>
      <c r="I1876" s="115"/>
      <c r="J1876" s="115"/>
      <c r="K1876"/>
      <c r="L1876"/>
      <c r="M1876"/>
      <c r="N1876"/>
      <c r="O1876"/>
      <c r="P1876"/>
      <c r="Q1876"/>
      <c r="R1876"/>
      <c r="S1876"/>
    </row>
    <row r="1877" spans="1:19" ht="15">
      <c r="A1877" s="114"/>
      <c r="B1877" s="114"/>
      <c r="C1877" s="114"/>
      <c r="D1877" s="114"/>
      <c r="E1877"/>
      <c r="F1877"/>
      <c r="G1877"/>
      <c r="H1877" s="115"/>
      <c r="I1877" s="115"/>
      <c r="J1877" s="115"/>
      <c r="K1877"/>
      <c r="L1877"/>
      <c r="M1877"/>
      <c r="N1877"/>
      <c r="O1877"/>
      <c r="P1877"/>
      <c r="Q1877"/>
      <c r="R1877"/>
      <c r="S1877"/>
    </row>
    <row r="1878" spans="1:19" ht="15">
      <c r="A1878" s="114"/>
      <c r="B1878" s="114"/>
      <c r="C1878" s="114"/>
      <c r="D1878" s="114"/>
      <c r="E1878"/>
      <c r="F1878"/>
      <c r="G1878"/>
      <c r="H1878" s="115"/>
      <c r="I1878" s="115"/>
      <c r="J1878" s="115"/>
      <c r="K1878"/>
      <c r="L1878"/>
      <c r="M1878"/>
      <c r="N1878"/>
      <c r="O1878"/>
      <c r="P1878"/>
      <c r="Q1878"/>
      <c r="R1878"/>
      <c r="S1878"/>
    </row>
    <row r="1879" spans="1:19" ht="15">
      <c r="A1879" s="114"/>
      <c r="B1879" s="114"/>
      <c r="C1879" s="114"/>
      <c r="D1879" s="114"/>
      <c r="E1879"/>
      <c r="F1879"/>
      <c r="G1879"/>
      <c r="H1879" s="115"/>
      <c r="I1879" s="115"/>
      <c r="J1879" s="115"/>
      <c r="K1879"/>
      <c r="L1879"/>
      <c r="M1879"/>
      <c r="N1879"/>
      <c r="O1879"/>
      <c r="P1879"/>
      <c r="Q1879"/>
      <c r="R1879"/>
      <c r="S1879"/>
    </row>
    <row r="1880" spans="1:19" ht="15">
      <c r="A1880" s="114"/>
      <c r="B1880" s="114"/>
      <c r="C1880" s="114"/>
      <c r="D1880" s="114"/>
      <c r="E1880"/>
      <c r="F1880"/>
      <c r="G1880"/>
      <c r="H1880" s="115"/>
      <c r="I1880" s="115"/>
      <c r="J1880" s="115"/>
      <c r="K1880"/>
      <c r="L1880"/>
      <c r="M1880"/>
      <c r="N1880"/>
      <c r="O1880"/>
      <c r="P1880"/>
      <c r="Q1880"/>
      <c r="R1880"/>
      <c r="S1880"/>
    </row>
    <row r="1881" spans="1:19" ht="15">
      <c r="A1881" s="114"/>
      <c r="B1881" s="114"/>
      <c r="C1881" s="114"/>
      <c r="D1881" s="114"/>
      <c r="E1881"/>
      <c r="F1881"/>
      <c r="G1881"/>
      <c r="H1881" s="115"/>
      <c r="I1881" s="115"/>
      <c r="J1881" s="115"/>
      <c r="K1881"/>
      <c r="L1881"/>
      <c r="M1881"/>
      <c r="N1881"/>
      <c r="O1881"/>
      <c r="P1881"/>
      <c r="Q1881"/>
      <c r="R1881"/>
      <c r="S1881"/>
    </row>
    <row r="1882" spans="1:19" ht="15">
      <c r="A1882" s="114"/>
      <c r="B1882" s="114"/>
      <c r="C1882" s="114"/>
      <c r="D1882" s="114"/>
      <c r="E1882"/>
      <c r="F1882"/>
      <c r="G1882"/>
      <c r="H1882" s="115"/>
      <c r="I1882" s="115"/>
      <c r="J1882" s="115"/>
      <c r="K1882"/>
      <c r="L1882"/>
      <c r="M1882"/>
      <c r="N1882"/>
      <c r="O1882"/>
      <c r="P1882"/>
      <c r="Q1882"/>
      <c r="R1882"/>
      <c r="S1882"/>
    </row>
    <row r="1883" spans="1:19" ht="15">
      <c r="A1883" s="114"/>
      <c r="B1883" s="114"/>
      <c r="C1883" s="114"/>
      <c r="D1883" s="114"/>
      <c r="E1883"/>
      <c r="F1883"/>
      <c r="G1883"/>
      <c r="H1883" s="115"/>
      <c r="I1883" s="115"/>
      <c r="J1883" s="115"/>
      <c r="K1883"/>
      <c r="L1883"/>
      <c r="M1883"/>
      <c r="N1883"/>
      <c r="O1883"/>
      <c r="P1883"/>
      <c r="Q1883"/>
      <c r="R1883"/>
      <c r="S1883"/>
    </row>
    <row r="1884" spans="1:19" ht="15">
      <c r="A1884" s="114"/>
      <c r="B1884" s="114"/>
      <c r="C1884" s="114"/>
      <c r="D1884" s="114"/>
      <c r="E1884"/>
      <c r="F1884"/>
      <c r="G1884"/>
      <c r="H1884" s="115"/>
      <c r="I1884" s="115"/>
      <c r="J1884" s="115"/>
      <c r="K1884"/>
      <c r="L1884"/>
      <c r="M1884"/>
      <c r="N1884"/>
      <c r="O1884"/>
      <c r="P1884"/>
      <c r="Q1884"/>
      <c r="R1884"/>
      <c r="S1884"/>
    </row>
    <row r="1885" spans="1:19" ht="15">
      <c r="A1885" s="114"/>
      <c r="B1885" s="114"/>
      <c r="C1885" s="114"/>
      <c r="D1885" s="114"/>
      <c r="E1885"/>
      <c r="F1885"/>
      <c r="G1885"/>
      <c r="H1885" s="115"/>
      <c r="I1885" s="115"/>
      <c r="J1885" s="115"/>
      <c r="K1885"/>
      <c r="L1885"/>
      <c r="M1885"/>
      <c r="N1885"/>
      <c r="O1885"/>
      <c r="P1885"/>
      <c r="Q1885"/>
      <c r="R1885"/>
      <c r="S1885"/>
    </row>
    <row r="1886" spans="1:19" ht="15">
      <c r="A1886" s="114"/>
      <c r="B1886" s="114"/>
      <c r="C1886" s="114"/>
      <c r="D1886" s="114"/>
      <c r="E1886"/>
      <c r="F1886"/>
      <c r="G1886"/>
      <c r="H1886" s="115"/>
      <c r="I1886" s="115"/>
      <c r="J1886" s="115"/>
      <c r="K1886"/>
      <c r="L1886"/>
      <c r="M1886"/>
      <c r="N1886"/>
      <c r="O1886"/>
      <c r="P1886"/>
      <c r="Q1886"/>
      <c r="R1886"/>
      <c r="S1886"/>
    </row>
    <row r="1887" spans="1:19" ht="15">
      <c r="A1887" s="114"/>
      <c r="B1887" s="114"/>
      <c r="C1887" s="114"/>
      <c r="D1887" s="114"/>
      <c r="E1887"/>
      <c r="F1887"/>
      <c r="G1887"/>
      <c r="H1887" s="115"/>
      <c r="I1887" s="115"/>
      <c r="J1887" s="115"/>
      <c r="K1887"/>
      <c r="L1887"/>
      <c r="M1887"/>
      <c r="N1887"/>
      <c r="O1887"/>
      <c r="P1887"/>
      <c r="Q1887"/>
      <c r="R1887"/>
      <c r="S1887"/>
    </row>
    <row r="1888" spans="1:19" ht="15">
      <c r="A1888" s="114"/>
      <c r="B1888" s="114"/>
      <c r="C1888" s="114"/>
      <c r="D1888" s="114"/>
      <c r="E1888"/>
      <c r="F1888"/>
      <c r="G1888"/>
      <c r="H1888" s="115"/>
      <c r="I1888" s="115"/>
      <c r="J1888" s="115"/>
      <c r="K1888"/>
      <c r="L1888"/>
      <c r="M1888"/>
      <c r="N1888"/>
      <c r="O1888"/>
      <c r="P1888"/>
      <c r="Q1888"/>
      <c r="R1888"/>
      <c r="S1888"/>
    </row>
    <row r="1889" spans="1:19" ht="15">
      <c r="A1889" s="114"/>
      <c r="B1889" s="114"/>
      <c r="C1889" s="114"/>
      <c r="D1889" s="114"/>
      <c r="E1889"/>
      <c r="F1889"/>
      <c r="G1889"/>
      <c r="H1889" s="115"/>
      <c r="I1889" s="115"/>
      <c r="J1889" s="115"/>
      <c r="K1889"/>
      <c r="L1889"/>
      <c r="M1889"/>
      <c r="N1889"/>
      <c r="O1889"/>
      <c r="P1889"/>
      <c r="Q1889"/>
      <c r="R1889"/>
      <c r="S1889"/>
    </row>
    <row r="1890" spans="1:19" ht="15">
      <c r="A1890" s="114"/>
      <c r="B1890" s="114"/>
      <c r="C1890" s="114"/>
      <c r="D1890" s="114"/>
      <c r="E1890"/>
      <c r="F1890"/>
      <c r="G1890"/>
      <c r="H1890" s="115"/>
      <c r="I1890" s="115"/>
      <c r="J1890" s="115"/>
      <c r="K1890"/>
      <c r="L1890"/>
      <c r="M1890"/>
      <c r="N1890"/>
      <c r="O1890"/>
      <c r="P1890"/>
      <c r="Q1890"/>
      <c r="R1890"/>
      <c r="S1890"/>
    </row>
    <row r="1891" spans="1:19" ht="15">
      <c r="A1891" s="114"/>
      <c r="B1891" s="114"/>
      <c r="C1891" s="114"/>
      <c r="D1891" s="114"/>
      <c r="E1891"/>
      <c r="F1891"/>
      <c r="G1891"/>
      <c r="H1891" s="115"/>
      <c r="I1891" s="115"/>
      <c r="J1891" s="115"/>
      <c r="K1891"/>
      <c r="L1891"/>
      <c r="M1891"/>
      <c r="N1891"/>
      <c r="O1891"/>
      <c r="P1891"/>
      <c r="Q1891"/>
      <c r="R1891"/>
      <c r="S1891"/>
    </row>
    <row r="1892" spans="1:19" ht="15">
      <c r="A1892" s="114"/>
      <c r="B1892" s="114"/>
      <c r="C1892" s="114"/>
      <c r="D1892" s="114"/>
      <c r="E1892"/>
      <c r="F1892"/>
      <c r="G1892"/>
      <c r="H1892" s="115"/>
      <c r="I1892" s="115"/>
      <c r="J1892" s="115"/>
      <c r="K1892"/>
      <c r="L1892"/>
      <c r="M1892"/>
      <c r="N1892"/>
      <c r="O1892"/>
      <c r="P1892"/>
      <c r="Q1892"/>
      <c r="R1892"/>
      <c r="S1892"/>
    </row>
    <row r="1893" spans="1:19" ht="15">
      <c r="A1893" s="114"/>
      <c r="B1893" s="114"/>
      <c r="C1893" s="114"/>
      <c r="D1893" s="114"/>
      <c r="E1893"/>
      <c r="F1893"/>
      <c r="G1893"/>
      <c r="H1893" s="115"/>
      <c r="I1893" s="115"/>
      <c r="J1893" s="115"/>
      <c r="K1893"/>
      <c r="L1893"/>
      <c r="M1893"/>
      <c r="N1893"/>
      <c r="O1893"/>
      <c r="P1893"/>
      <c r="Q1893"/>
      <c r="R1893"/>
      <c r="S1893"/>
    </row>
    <row r="1894" spans="1:19" ht="15">
      <c r="A1894" s="114"/>
      <c r="B1894" s="114"/>
      <c r="C1894" s="114"/>
      <c r="D1894" s="114"/>
      <c r="E1894"/>
      <c r="F1894"/>
      <c r="G1894"/>
      <c r="H1894" s="115"/>
      <c r="I1894" s="115"/>
      <c r="J1894" s="115"/>
      <c r="K1894"/>
      <c r="L1894"/>
      <c r="M1894"/>
      <c r="N1894"/>
      <c r="O1894"/>
      <c r="P1894"/>
      <c r="Q1894"/>
      <c r="R1894"/>
      <c r="S1894"/>
    </row>
    <row r="1895" spans="1:19" ht="15">
      <c r="A1895" s="114"/>
      <c r="B1895" s="114"/>
      <c r="C1895" s="114"/>
      <c r="D1895" s="114"/>
      <c r="E1895"/>
      <c r="F1895"/>
      <c r="G1895"/>
      <c r="H1895" s="115"/>
      <c r="I1895" s="115"/>
      <c r="J1895" s="115"/>
      <c r="K1895"/>
      <c r="L1895"/>
      <c r="M1895"/>
      <c r="N1895"/>
      <c r="O1895"/>
      <c r="P1895"/>
      <c r="Q1895"/>
      <c r="R1895"/>
      <c r="S1895"/>
    </row>
    <row r="1896" spans="1:19" ht="15">
      <c r="A1896" s="114"/>
      <c r="B1896" s="114"/>
      <c r="C1896" s="114"/>
      <c r="D1896" s="114"/>
      <c r="E1896"/>
      <c r="F1896"/>
      <c r="G1896"/>
      <c r="H1896" s="115"/>
      <c r="I1896" s="115"/>
      <c r="J1896" s="115"/>
      <c r="K1896"/>
      <c r="L1896"/>
      <c r="M1896"/>
      <c r="N1896"/>
      <c r="O1896"/>
      <c r="P1896"/>
      <c r="Q1896"/>
      <c r="R1896"/>
      <c r="S1896"/>
    </row>
    <row r="1897" spans="1:19" ht="15">
      <c r="A1897" s="114"/>
      <c r="B1897" s="114"/>
      <c r="C1897" s="114"/>
      <c r="D1897" s="114"/>
      <c r="E1897"/>
      <c r="F1897"/>
      <c r="G1897"/>
      <c r="H1897" s="115"/>
      <c r="I1897" s="115"/>
      <c r="J1897" s="115"/>
      <c r="K1897"/>
      <c r="L1897"/>
      <c r="M1897"/>
      <c r="N1897"/>
      <c r="O1897"/>
      <c r="P1897"/>
      <c r="Q1897"/>
      <c r="R1897"/>
      <c r="S1897"/>
    </row>
    <row r="1898" spans="1:19" ht="15">
      <c r="A1898" s="114"/>
      <c r="B1898" s="114"/>
      <c r="C1898" s="114"/>
      <c r="D1898" s="114"/>
      <c r="E1898"/>
      <c r="F1898"/>
      <c r="G1898"/>
      <c r="H1898" s="115"/>
      <c r="I1898" s="115"/>
      <c r="J1898" s="115"/>
      <c r="K1898"/>
      <c r="L1898"/>
      <c r="M1898"/>
      <c r="N1898"/>
      <c r="O1898"/>
      <c r="P1898"/>
      <c r="Q1898"/>
      <c r="R1898"/>
      <c r="S1898"/>
    </row>
    <row r="1899" spans="1:19" ht="15">
      <c r="A1899" s="114"/>
      <c r="B1899" s="114"/>
      <c r="C1899" s="114"/>
      <c r="D1899" s="114"/>
      <c r="E1899"/>
      <c r="F1899"/>
      <c r="G1899"/>
      <c r="H1899" s="115"/>
      <c r="I1899" s="115"/>
      <c r="J1899" s="115"/>
      <c r="K1899"/>
      <c r="L1899"/>
      <c r="M1899"/>
      <c r="N1899"/>
      <c r="O1899"/>
      <c r="P1899"/>
      <c r="Q1899"/>
      <c r="R1899"/>
      <c r="S1899"/>
    </row>
    <row r="1900" spans="1:19" ht="15">
      <c r="A1900" s="114"/>
      <c r="B1900" s="114"/>
      <c r="C1900" s="114"/>
      <c r="D1900" s="114"/>
      <c r="E1900"/>
      <c r="F1900"/>
      <c r="G1900"/>
      <c r="H1900" s="115"/>
      <c r="I1900" s="115"/>
      <c r="J1900" s="115"/>
      <c r="K1900"/>
      <c r="L1900"/>
      <c r="M1900"/>
      <c r="N1900"/>
      <c r="O1900"/>
      <c r="P1900"/>
      <c r="Q1900"/>
      <c r="R1900"/>
      <c r="S1900"/>
    </row>
    <row r="1901" spans="1:19" ht="15">
      <c r="A1901" s="114"/>
      <c r="B1901" s="114"/>
      <c r="C1901" s="114"/>
      <c r="D1901" s="114"/>
      <c r="E1901"/>
      <c r="F1901"/>
      <c r="G1901"/>
      <c r="H1901" s="115"/>
      <c r="I1901" s="115"/>
      <c r="J1901" s="115"/>
      <c r="K1901"/>
      <c r="L1901"/>
      <c r="M1901"/>
      <c r="N1901"/>
      <c r="O1901"/>
      <c r="P1901"/>
      <c r="Q1901"/>
      <c r="R1901"/>
      <c r="S1901"/>
    </row>
    <row r="1902" spans="1:19" ht="15">
      <c r="A1902" s="114"/>
      <c r="B1902" s="114"/>
      <c r="C1902" s="114"/>
      <c r="D1902" s="114"/>
      <c r="E1902"/>
      <c r="F1902"/>
      <c r="G1902"/>
      <c r="H1902" s="115"/>
      <c r="I1902" s="115"/>
      <c r="J1902" s="115"/>
      <c r="K1902"/>
      <c r="L1902"/>
      <c r="M1902"/>
      <c r="N1902"/>
      <c r="O1902"/>
      <c r="P1902"/>
      <c r="Q1902"/>
      <c r="R1902"/>
      <c r="S1902"/>
    </row>
    <row r="1903" spans="1:19" ht="15">
      <c r="A1903" s="114"/>
      <c r="B1903" s="114"/>
      <c r="C1903" s="114"/>
      <c r="D1903" s="114"/>
      <c r="E1903"/>
      <c r="F1903"/>
      <c r="G1903"/>
      <c r="H1903" s="115"/>
      <c r="I1903" s="115"/>
      <c r="J1903" s="115"/>
      <c r="K1903"/>
      <c r="L1903"/>
      <c r="M1903"/>
      <c r="N1903"/>
      <c r="O1903"/>
      <c r="P1903"/>
      <c r="Q1903"/>
      <c r="R1903"/>
      <c r="S1903"/>
    </row>
    <row r="1904" spans="1:19" ht="15">
      <c r="A1904" s="114"/>
      <c r="B1904" s="114"/>
      <c r="C1904" s="114"/>
      <c r="D1904" s="114"/>
      <c r="E1904"/>
      <c r="F1904"/>
      <c r="G1904"/>
      <c r="H1904" s="115"/>
      <c r="I1904" s="115"/>
      <c r="J1904" s="115"/>
      <c r="K1904"/>
      <c r="L1904"/>
      <c r="M1904"/>
      <c r="N1904"/>
      <c r="O1904"/>
      <c r="P1904"/>
      <c r="Q1904"/>
      <c r="R1904"/>
      <c r="S1904"/>
    </row>
    <row r="1905" spans="1:19" ht="15">
      <c r="A1905" s="114"/>
      <c r="B1905" s="114"/>
      <c r="C1905" s="114"/>
      <c r="D1905" s="114"/>
      <c r="E1905"/>
      <c r="F1905"/>
      <c r="G1905"/>
      <c r="H1905" s="115"/>
      <c r="I1905" s="115"/>
      <c r="J1905" s="115"/>
      <c r="K1905"/>
      <c r="L1905"/>
      <c r="M1905"/>
      <c r="N1905"/>
      <c r="O1905"/>
      <c r="P1905"/>
      <c r="Q1905"/>
      <c r="R1905"/>
      <c r="S1905"/>
    </row>
    <row r="1906" spans="1:19" ht="15">
      <c r="A1906" s="114"/>
      <c r="B1906" s="114"/>
      <c r="C1906" s="114"/>
      <c r="D1906" s="114"/>
      <c r="E1906"/>
      <c r="F1906"/>
      <c r="G1906"/>
      <c r="H1906" s="115"/>
      <c r="I1906" s="115"/>
      <c r="J1906" s="115"/>
      <c r="K1906"/>
      <c r="L1906"/>
      <c r="M1906"/>
      <c r="N1906"/>
      <c r="O1906"/>
      <c r="P1906"/>
      <c r="Q1906"/>
      <c r="R1906"/>
      <c r="S1906"/>
    </row>
    <row r="1907" spans="1:19" ht="15">
      <c r="A1907" s="114"/>
      <c r="B1907" s="114"/>
      <c r="C1907" s="114"/>
      <c r="D1907" s="114"/>
      <c r="E1907"/>
      <c r="F1907"/>
      <c r="G1907"/>
      <c r="H1907" s="115"/>
      <c r="I1907" s="115"/>
      <c r="J1907" s="115"/>
      <c r="K1907"/>
      <c r="L1907"/>
      <c r="M1907"/>
      <c r="N1907"/>
      <c r="O1907"/>
      <c r="P1907"/>
      <c r="Q1907"/>
      <c r="R1907"/>
      <c r="S1907"/>
    </row>
    <row r="1908" spans="1:19" ht="15">
      <c r="A1908" s="114"/>
      <c r="B1908" s="114"/>
      <c r="C1908" s="114"/>
      <c r="D1908" s="114"/>
      <c r="E1908"/>
      <c r="F1908"/>
      <c r="G1908"/>
      <c r="H1908" s="115"/>
      <c r="I1908" s="115"/>
      <c r="J1908" s="115"/>
      <c r="K1908"/>
      <c r="L1908"/>
      <c r="M1908"/>
      <c r="N1908"/>
      <c r="O1908"/>
      <c r="P1908"/>
      <c r="Q1908"/>
      <c r="R1908"/>
      <c r="S1908"/>
    </row>
    <row r="1909" spans="1:19" ht="15">
      <c r="A1909" s="114"/>
      <c r="B1909" s="114"/>
      <c r="C1909" s="114"/>
      <c r="D1909" s="114"/>
      <c r="E1909"/>
      <c r="F1909"/>
      <c r="G1909"/>
      <c r="H1909" s="115"/>
      <c r="I1909" s="115"/>
      <c r="J1909" s="115"/>
      <c r="K1909"/>
      <c r="L1909"/>
      <c r="M1909"/>
      <c r="N1909"/>
      <c r="O1909"/>
      <c r="P1909"/>
      <c r="Q1909"/>
      <c r="R1909"/>
      <c r="S1909"/>
    </row>
    <row r="1910" spans="1:19" ht="15">
      <c r="A1910" s="114"/>
      <c r="B1910" s="114"/>
      <c r="C1910" s="114"/>
      <c r="D1910" s="114"/>
      <c r="E1910"/>
      <c r="F1910"/>
      <c r="G1910"/>
      <c r="H1910" s="115"/>
      <c r="I1910" s="115"/>
      <c r="J1910" s="115"/>
      <c r="K1910"/>
      <c r="L1910"/>
      <c r="M1910"/>
      <c r="N1910"/>
      <c r="O1910"/>
      <c r="P1910"/>
      <c r="Q1910"/>
      <c r="R1910"/>
      <c r="S1910"/>
    </row>
    <row r="1911" spans="1:19" ht="15">
      <c r="A1911" s="114"/>
      <c r="B1911" s="114"/>
      <c r="C1911" s="114"/>
      <c r="D1911" s="114"/>
      <c r="E1911"/>
      <c r="F1911"/>
      <c r="G1911"/>
      <c r="H1911" s="115"/>
      <c r="I1911" s="115"/>
      <c r="J1911" s="115"/>
      <c r="K1911"/>
      <c r="L1911"/>
      <c r="M1911"/>
      <c r="N1911"/>
      <c r="O1911"/>
      <c r="P1911"/>
      <c r="Q1911"/>
      <c r="R1911"/>
      <c r="S1911"/>
    </row>
    <row r="1912" spans="1:19" ht="15">
      <c r="A1912" s="114"/>
      <c r="B1912" s="114"/>
      <c r="C1912" s="114"/>
      <c r="D1912" s="114"/>
      <c r="E1912"/>
      <c r="F1912"/>
      <c r="G1912"/>
      <c r="H1912" s="115"/>
      <c r="I1912" s="115"/>
      <c r="J1912" s="115"/>
      <c r="K1912"/>
      <c r="L1912"/>
      <c r="M1912"/>
      <c r="N1912"/>
      <c r="O1912"/>
      <c r="P1912"/>
      <c r="Q1912"/>
      <c r="R1912"/>
      <c r="S1912"/>
    </row>
    <row r="1913" spans="1:19" ht="15">
      <c r="A1913" s="114"/>
      <c r="B1913" s="114"/>
      <c r="C1913" s="114"/>
      <c r="D1913" s="114"/>
      <c r="E1913"/>
      <c r="F1913"/>
      <c r="G1913"/>
      <c r="H1913" s="115"/>
      <c r="I1913" s="115"/>
      <c r="J1913" s="115"/>
      <c r="K1913"/>
      <c r="L1913"/>
      <c r="M1913"/>
      <c r="N1913"/>
      <c r="O1913"/>
      <c r="P1913"/>
      <c r="Q1913"/>
      <c r="R1913"/>
      <c r="S1913"/>
    </row>
    <row r="1914" spans="1:19" ht="15">
      <c r="A1914" s="114"/>
      <c r="B1914" s="114"/>
      <c r="C1914" s="114"/>
      <c r="D1914" s="114"/>
      <c r="E1914"/>
      <c r="F1914"/>
      <c r="G1914"/>
      <c r="H1914" s="115"/>
      <c r="I1914" s="115"/>
      <c r="J1914" s="115"/>
      <c r="K1914"/>
      <c r="L1914"/>
      <c r="M1914"/>
      <c r="N1914"/>
      <c r="O1914"/>
      <c r="P1914"/>
      <c r="Q1914"/>
      <c r="R1914"/>
      <c r="S1914"/>
    </row>
    <row r="1915" spans="1:19" ht="15">
      <c r="A1915" s="114"/>
      <c r="B1915" s="114"/>
      <c r="C1915" s="114"/>
      <c r="D1915" s="114"/>
      <c r="E1915"/>
      <c r="F1915"/>
      <c r="G1915"/>
      <c r="H1915" s="115"/>
      <c r="I1915" s="115"/>
      <c r="J1915" s="115"/>
      <c r="K1915"/>
      <c r="L1915"/>
      <c r="M1915"/>
      <c r="N1915"/>
      <c r="O1915"/>
      <c r="P1915"/>
      <c r="Q1915"/>
      <c r="R1915"/>
      <c r="S1915"/>
    </row>
    <row r="1916" spans="1:19" ht="15">
      <c r="A1916" s="114"/>
      <c r="B1916" s="114"/>
      <c r="C1916" s="114"/>
      <c r="D1916" s="114"/>
      <c r="E1916"/>
      <c r="F1916"/>
      <c r="G1916"/>
      <c r="H1916" s="115"/>
      <c r="I1916" s="115"/>
      <c r="J1916" s="115"/>
      <c r="K1916"/>
      <c r="L1916"/>
      <c r="M1916"/>
      <c r="N1916"/>
      <c r="O1916"/>
      <c r="P1916"/>
      <c r="Q1916"/>
      <c r="R1916"/>
      <c r="S1916"/>
    </row>
    <row r="1917" spans="1:19" ht="15">
      <c r="A1917" s="114"/>
      <c r="B1917" s="114"/>
      <c r="C1917" s="114"/>
      <c r="D1917" s="114"/>
      <c r="E1917"/>
      <c r="F1917"/>
      <c r="G1917"/>
      <c r="H1917" s="115"/>
      <c r="I1917" s="115"/>
      <c r="J1917" s="115"/>
      <c r="K1917"/>
      <c r="L1917"/>
      <c r="M1917"/>
      <c r="N1917"/>
      <c r="O1917"/>
      <c r="P1917"/>
      <c r="Q1917"/>
      <c r="R1917"/>
      <c r="S1917"/>
    </row>
    <row r="1918" spans="1:19" ht="15">
      <c r="A1918" s="114"/>
      <c r="B1918" s="114"/>
      <c r="C1918" s="114"/>
      <c r="D1918" s="114"/>
      <c r="E1918"/>
      <c r="F1918"/>
      <c r="G1918"/>
      <c r="H1918" s="115"/>
      <c r="I1918" s="115"/>
      <c r="J1918" s="115"/>
      <c r="K1918"/>
      <c r="L1918"/>
      <c r="M1918"/>
      <c r="N1918"/>
      <c r="O1918"/>
      <c r="P1918"/>
      <c r="Q1918"/>
      <c r="R1918"/>
      <c r="S1918"/>
    </row>
    <row r="1919" spans="1:19" ht="15">
      <c r="A1919" s="114"/>
      <c r="B1919" s="114"/>
      <c r="C1919" s="114"/>
      <c r="D1919" s="114"/>
      <c r="E1919"/>
      <c r="F1919"/>
      <c r="G1919"/>
      <c r="H1919" s="115"/>
      <c r="I1919" s="115"/>
      <c r="J1919" s="115"/>
      <c r="K1919"/>
      <c r="L1919"/>
      <c r="M1919"/>
      <c r="N1919"/>
      <c r="O1919"/>
      <c r="P1919"/>
      <c r="Q1919"/>
      <c r="R1919"/>
      <c r="S1919"/>
    </row>
    <row r="1920" spans="1:19" ht="15">
      <c r="A1920" s="114"/>
      <c r="B1920" s="114"/>
      <c r="C1920" s="114"/>
      <c r="D1920" s="114"/>
      <c r="E1920"/>
      <c r="F1920"/>
      <c r="G1920"/>
      <c r="H1920" s="115"/>
      <c r="I1920" s="115"/>
      <c r="J1920" s="115"/>
      <c r="K1920"/>
      <c r="L1920"/>
      <c r="M1920"/>
      <c r="N1920"/>
      <c r="O1920"/>
      <c r="P1920"/>
      <c r="Q1920"/>
      <c r="R1920"/>
      <c r="S1920"/>
    </row>
    <row r="1921" spans="1:19" ht="15">
      <c r="A1921" s="114"/>
      <c r="B1921" s="114"/>
      <c r="C1921" s="114"/>
      <c r="D1921" s="114"/>
      <c r="E1921"/>
      <c r="F1921"/>
      <c r="G1921"/>
      <c r="H1921" s="115"/>
      <c r="I1921" s="115"/>
      <c r="J1921" s="115"/>
      <c r="K1921"/>
      <c r="L1921"/>
      <c r="M1921"/>
      <c r="N1921"/>
      <c r="O1921"/>
      <c r="P1921"/>
      <c r="Q1921"/>
      <c r="R1921"/>
      <c r="S1921"/>
    </row>
    <row r="1922" spans="1:19" ht="15">
      <c r="A1922" s="114"/>
      <c r="B1922" s="114"/>
      <c r="C1922" s="114"/>
      <c r="D1922" s="114"/>
      <c r="E1922"/>
      <c r="F1922"/>
      <c r="G1922"/>
      <c r="H1922" s="115"/>
      <c r="I1922" s="115"/>
      <c r="J1922" s="115"/>
      <c r="K1922"/>
      <c r="L1922"/>
      <c r="M1922"/>
      <c r="N1922"/>
      <c r="O1922"/>
      <c r="P1922"/>
      <c r="Q1922"/>
      <c r="R1922"/>
      <c r="S1922"/>
    </row>
    <row r="1923" spans="1:19" ht="15">
      <c r="A1923" s="114"/>
      <c r="B1923" s="114"/>
      <c r="C1923" s="114"/>
      <c r="D1923" s="114"/>
      <c r="E1923"/>
      <c r="F1923"/>
      <c r="G1923"/>
      <c r="H1923" s="115"/>
      <c r="I1923" s="115"/>
      <c r="J1923" s="115"/>
      <c r="K1923"/>
      <c r="L1923"/>
      <c r="M1923"/>
      <c r="N1923"/>
      <c r="O1923"/>
      <c r="P1923"/>
      <c r="Q1923"/>
      <c r="R1923"/>
      <c r="S1923"/>
    </row>
    <row r="1924" spans="1:19" ht="15">
      <c r="A1924" s="114"/>
      <c r="B1924" s="114"/>
      <c r="C1924" s="114"/>
      <c r="D1924" s="114"/>
      <c r="E1924"/>
      <c r="F1924"/>
      <c r="G1924"/>
      <c r="H1924" s="115"/>
      <c r="I1924" s="115"/>
      <c r="J1924" s="115"/>
      <c r="K1924"/>
      <c r="L1924"/>
      <c r="M1924"/>
      <c r="N1924"/>
      <c r="O1924"/>
      <c r="P1924"/>
      <c r="Q1924"/>
      <c r="R1924"/>
      <c r="S1924"/>
    </row>
    <row r="1925" spans="1:19" ht="15">
      <c r="A1925" s="114"/>
      <c r="B1925" s="114"/>
      <c r="C1925" s="114"/>
      <c r="D1925" s="114"/>
      <c r="E1925"/>
      <c r="F1925"/>
      <c r="G1925"/>
      <c r="H1925" s="115"/>
      <c r="I1925" s="115"/>
      <c r="J1925" s="115"/>
      <c r="K1925"/>
      <c r="L1925"/>
      <c r="M1925"/>
      <c r="N1925"/>
      <c r="O1925"/>
      <c r="P1925"/>
      <c r="Q1925"/>
      <c r="R1925"/>
      <c r="S1925"/>
    </row>
    <row r="1926" spans="1:19" ht="15">
      <c r="A1926" s="114"/>
      <c r="B1926" s="114"/>
      <c r="C1926" s="114"/>
      <c r="D1926" s="114"/>
      <c r="E1926"/>
      <c r="F1926"/>
      <c r="G1926"/>
      <c r="H1926" s="115"/>
      <c r="I1926" s="115"/>
      <c r="J1926" s="115"/>
      <c r="K1926"/>
      <c r="L1926"/>
      <c r="M1926"/>
      <c r="N1926"/>
      <c r="O1926"/>
      <c r="P1926"/>
      <c r="Q1926"/>
      <c r="R1926"/>
      <c r="S1926"/>
    </row>
    <row r="1927" spans="1:19" ht="15">
      <c r="A1927" s="114"/>
      <c r="B1927" s="114"/>
      <c r="C1927" s="114"/>
      <c r="D1927" s="114"/>
      <c r="E1927"/>
      <c r="F1927"/>
      <c r="G1927"/>
      <c r="H1927" s="115"/>
      <c r="I1927" s="115"/>
      <c r="J1927" s="115"/>
      <c r="K1927"/>
      <c r="L1927"/>
      <c r="M1927"/>
      <c r="N1927"/>
      <c r="O1927"/>
      <c r="P1927"/>
      <c r="Q1927"/>
      <c r="R1927"/>
      <c r="S1927"/>
    </row>
    <row r="1928" spans="1:19" ht="15">
      <c r="A1928" s="114"/>
      <c r="B1928" s="114"/>
      <c r="C1928" s="114"/>
      <c r="D1928" s="114"/>
      <c r="E1928"/>
      <c r="F1928"/>
      <c r="G1928"/>
      <c r="H1928" s="115"/>
      <c r="I1928" s="115"/>
      <c r="J1928" s="115"/>
      <c r="K1928"/>
      <c r="L1928"/>
      <c r="M1928"/>
      <c r="N1928"/>
      <c r="O1928"/>
      <c r="P1928"/>
      <c r="Q1928"/>
      <c r="R1928"/>
      <c r="S1928"/>
    </row>
    <row r="1929" spans="1:19" ht="15">
      <c r="A1929" s="114"/>
      <c r="B1929" s="114"/>
      <c r="C1929" s="114"/>
      <c r="D1929" s="114"/>
      <c r="E1929"/>
      <c r="F1929"/>
      <c r="G1929"/>
      <c r="H1929" s="115"/>
      <c r="I1929" s="115"/>
      <c r="J1929" s="115"/>
      <c r="K1929"/>
      <c r="L1929"/>
      <c r="M1929"/>
      <c r="N1929"/>
      <c r="O1929"/>
      <c r="P1929"/>
      <c r="Q1929"/>
      <c r="R1929"/>
      <c r="S1929"/>
    </row>
    <row r="1930" spans="1:19" ht="15">
      <c r="A1930" s="114"/>
      <c r="B1930" s="114"/>
      <c r="C1930" s="114"/>
      <c r="D1930" s="114"/>
      <c r="E1930"/>
      <c r="F1930"/>
      <c r="G1930"/>
      <c r="H1930" s="115"/>
      <c r="I1930" s="115"/>
      <c r="J1930" s="115"/>
      <c r="K1930"/>
      <c r="L1930"/>
      <c r="M1930"/>
      <c r="N1930"/>
      <c r="O1930"/>
      <c r="P1930"/>
      <c r="Q1930"/>
      <c r="R1930"/>
      <c r="S1930"/>
    </row>
    <row r="1931" spans="1:19" ht="15">
      <c r="A1931" s="114"/>
      <c r="B1931" s="114"/>
      <c r="C1931" s="114"/>
      <c r="D1931" s="114"/>
      <c r="E1931"/>
      <c r="F1931"/>
      <c r="G1931"/>
      <c r="H1931" s="115"/>
      <c r="I1931" s="115"/>
      <c r="J1931" s="115"/>
      <c r="K1931"/>
      <c r="L1931"/>
      <c r="M1931"/>
      <c r="N1931"/>
      <c r="O1931"/>
      <c r="P1931"/>
      <c r="Q1931"/>
      <c r="R1931"/>
      <c r="S1931"/>
    </row>
    <row r="1932" spans="1:19" ht="15">
      <c r="A1932" s="114"/>
      <c r="B1932" s="114"/>
      <c r="C1932" s="114"/>
      <c r="D1932" s="114"/>
      <c r="E1932"/>
      <c r="F1932"/>
      <c r="G1932"/>
      <c r="H1932" s="115"/>
      <c r="I1932" s="115"/>
      <c r="J1932" s="115"/>
      <c r="K1932"/>
      <c r="L1932"/>
      <c r="M1932"/>
      <c r="N1932"/>
      <c r="O1932"/>
      <c r="P1932"/>
      <c r="Q1932"/>
      <c r="R1932"/>
      <c r="S1932"/>
    </row>
    <row r="1933" spans="1:19" ht="15">
      <c r="A1933" s="114"/>
      <c r="B1933" s="114"/>
      <c r="C1933" s="114"/>
      <c r="D1933" s="114"/>
      <c r="E1933"/>
      <c r="F1933"/>
      <c r="G1933"/>
      <c r="H1933" s="115"/>
      <c r="I1933" s="115"/>
      <c r="J1933" s="115"/>
      <c r="K1933"/>
      <c r="L1933"/>
      <c r="M1933"/>
      <c r="N1933"/>
      <c r="O1933"/>
      <c r="P1933"/>
      <c r="Q1933"/>
      <c r="R1933"/>
      <c r="S1933"/>
    </row>
    <row r="1934" spans="1:19" ht="15">
      <c r="A1934" s="114"/>
      <c r="B1934" s="114"/>
      <c r="C1934" s="114"/>
      <c r="D1934" s="114"/>
      <c r="E1934"/>
      <c r="F1934"/>
      <c r="G1934"/>
      <c r="H1934" s="115"/>
      <c r="I1934" s="115"/>
      <c r="J1934" s="115"/>
      <c r="K1934"/>
      <c r="L1934"/>
      <c r="M1934"/>
      <c r="N1934"/>
      <c r="O1934"/>
      <c r="P1934"/>
      <c r="Q1934"/>
      <c r="R1934"/>
      <c r="S1934"/>
    </row>
    <row r="1935" spans="1:19" ht="15">
      <c r="A1935" s="114"/>
      <c r="B1935" s="114"/>
      <c r="C1935" s="114"/>
      <c r="D1935" s="114"/>
      <c r="E1935"/>
      <c r="F1935"/>
      <c r="G1935"/>
      <c r="H1935" s="115"/>
      <c r="I1935" s="115"/>
      <c r="J1935" s="115"/>
      <c r="K1935"/>
      <c r="L1935"/>
      <c r="M1935"/>
      <c r="N1935"/>
      <c r="O1935"/>
      <c r="P1935"/>
      <c r="Q1935"/>
      <c r="R1935"/>
      <c r="S1935"/>
    </row>
    <row r="1936" spans="1:19" ht="15">
      <c r="A1936" s="114"/>
      <c r="B1936" s="114"/>
      <c r="C1936" s="114"/>
      <c r="D1936" s="114"/>
      <c r="E1936"/>
      <c r="F1936"/>
      <c r="G1936"/>
      <c r="H1936" s="115"/>
      <c r="I1936" s="115"/>
      <c r="J1936" s="115"/>
      <c r="K1936"/>
      <c r="L1936"/>
      <c r="M1936"/>
      <c r="N1936"/>
      <c r="O1936"/>
      <c r="P1936"/>
      <c r="Q1936"/>
      <c r="R1936"/>
      <c r="S1936"/>
    </row>
    <row r="1937" spans="1:19" ht="15">
      <c r="A1937" s="114"/>
      <c r="B1937" s="114"/>
      <c r="C1937" s="114"/>
      <c r="D1937" s="114"/>
      <c r="E1937"/>
      <c r="F1937"/>
      <c r="G1937"/>
      <c r="H1937" s="115"/>
      <c r="I1937" s="115"/>
      <c r="J1937" s="115"/>
      <c r="K1937"/>
      <c r="L1937"/>
      <c r="M1937"/>
      <c r="N1937"/>
      <c r="O1937"/>
      <c r="P1937"/>
      <c r="Q1937"/>
      <c r="R1937"/>
      <c r="S1937"/>
    </row>
    <row r="1938" spans="1:19" ht="15">
      <c r="A1938" s="114"/>
      <c r="B1938" s="114"/>
      <c r="C1938" s="114"/>
      <c r="D1938" s="114"/>
      <c r="E1938"/>
      <c r="F1938"/>
      <c r="G1938"/>
      <c r="H1938" s="115"/>
      <c r="I1938" s="115"/>
      <c r="J1938" s="115"/>
      <c r="K1938"/>
      <c r="L1938"/>
      <c r="M1938"/>
      <c r="N1938"/>
      <c r="O1938"/>
      <c r="P1938"/>
      <c r="Q1938"/>
      <c r="R1938"/>
      <c r="S1938"/>
    </row>
    <row r="1939" spans="1:19" ht="15">
      <c r="A1939" s="114"/>
      <c r="B1939" s="114"/>
      <c r="C1939" s="114"/>
      <c r="D1939" s="114"/>
      <c r="E1939"/>
      <c r="F1939"/>
      <c r="G1939"/>
      <c r="H1939" s="115"/>
      <c r="I1939" s="115"/>
      <c r="J1939" s="115"/>
      <c r="K1939"/>
      <c r="L1939"/>
      <c r="M1939"/>
      <c r="N1939"/>
      <c r="O1939"/>
      <c r="P1939"/>
      <c r="Q1939"/>
      <c r="R1939"/>
      <c r="S1939"/>
    </row>
    <row r="1940" spans="1:19" ht="15">
      <c r="A1940" s="114"/>
      <c r="B1940" s="114"/>
      <c r="C1940" s="114"/>
      <c r="D1940" s="114"/>
      <c r="E1940"/>
      <c r="F1940"/>
      <c r="G1940"/>
      <c r="H1940" s="115"/>
      <c r="I1940" s="115"/>
      <c r="J1940" s="115"/>
      <c r="K1940"/>
      <c r="L1940"/>
      <c r="M1940"/>
      <c r="N1940"/>
      <c r="O1940"/>
      <c r="P1940"/>
      <c r="Q1940"/>
      <c r="R1940"/>
      <c r="S1940"/>
    </row>
    <row r="1941" spans="1:19" ht="15">
      <c r="A1941" s="114"/>
      <c r="B1941" s="114"/>
      <c r="C1941" s="114"/>
      <c r="D1941" s="114"/>
      <c r="E1941"/>
      <c r="F1941"/>
      <c r="G1941"/>
      <c r="H1941" s="115"/>
      <c r="I1941" s="115"/>
      <c r="J1941" s="115"/>
      <c r="K1941"/>
      <c r="L1941"/>
      <c r="M1941"/>
      <c r="N1941"/>
      <c r="O1941"/>
      <c r="P1941"/>
      <c r="Q1941"/>
      <c r="R1941"/>
      <c r="S1941"/>
    </row>
    <row r="1942" spans="1:19" ht="15">
      <c r="A1942" s="114"/>
      <c r="B1942" s="114"/>
      <c r="C1942" s="114"/>
      <c r="D1942" s="114"/>
      <c r="E1942"/>
      <c r="F1942"/>
      <c r="G1942"/>
      <c r="H1942" s="115"/>
      <c r="I1942" s="115"/>
      <c r="J1942" s="115"/>
      <c r="K1942"/>
      <c r="L1942"/>
      <c r="M1942"/>
      <c r="N1942"/>
      <c r="O1942"/>
      <c r="P1942"/>
      <c r="Q1942"/>
      <c r="R1942"/>
      <c r="S1942"/>
    </row>
    <row r="1943" spans="1:19" ht="15">
      <c r="A1943" s="114"/>
      <c r="B1943" s="114"/>
      <c r="C1943" s="114"/>
      <c r="D1943" s="114"/>
      <c r="E1943"/>
      <c r="F1943"/>
      <c r="G1943"/>
      <c r="H1943" s="115"/>
      <c r="I1943" s="115"/>
      <c r="J1943" s="115"/>
      <c r="K1943"/>
      <c r="L1943"/>
      <c r="M1943"/>
      <c r="N1943"/>
      <c r="O1943"/>
      <c r="P1943"/>
      <c r="Q1943"/>
      <c r="R1943"/>
      <c r="S1943"/>
    </row>
    <row r="1944" spans="1:19" ht="15">
      <c r="A1944" s="114"/>
      <c r="B1944" s="114"/>
      <c r="C1944" s="114"/>
      <c r="D1944" s="114"/>
      <c r="E1944"/>
      <c r="F1944"/>
      <c r="G1944"/>
      <c r="H1944" s="115"/>
      <c r="I1944" s="115"/>
      <c r="J1944" s="115"/>
      <c r="K1944"/>
      <c r="L1944"/>
      <c r="M1944"/>
      <c r="N1944"/>
      <c r="O1944"/>
      <c r="P1944"/>
      <c r="Q1944"/>
      <c r="R1944"/>
      <c r="S1944"/>
    </row>
    <row r="1945" spans="1:19" ht="15">
      <c r="A1945" s="114"/>
      <c r="B1945" s="114"/>
      <c r="C1945" s="114"/>
      <c r="D1945" s="114"/>
      <c r="E1945"/>
      <c r="F1945"/>
      <c r="G1945"/>
      <c r="H1945" s="115"/>
      <c r="I1945" s="115"/>
      <c r="J1945" s="115"/>
      <c r="K1945"/>
      <c r="L1945"/>
      <c r="M1945"/>
      <c r="N1945"/>
      <c r="O1945"/>
      <c r="P1945"/>
      <c r="Q1945"/>
      <c r="R1945"/>
      <c r="S1945"/>
    </row>
    <row r="1946" spans="1:19" ht="15">
      <c r="A1946" s="114"/>
      <c r="B1946" s="114"/>
      <c r="C1946" s="114"/>
      <c r="D1946" s="114"/>
      <c r="E1946"/>
      <c r="F1946"/>
      <c r="G1946"/>
      <c r="H1946" s="115"/>
      <c r="I1946" s="115"/>
      <c r="J1946" s="115"/>
      <c r="K1946"/>
      <c r="L1946"/>
      <c r="M1946"/>
      <c r="N1946"/>
      <c r="O1946"/>
      <c r="P1946"/>
      <c r="Q1946"/>
      <c r="R1946"/>
      <c r="S1946"/>
    </row>
    <row r="1947" spans="1:19" ht="15">
      <c r="A1947" s="114"/>
      <c r="B1947" s="114"/>
      <c r="C1947" s="114"/>
      <c r="D1947" s="114"/>
      <c r="E1947"/>
      <c r="F1947"/>
      <c r="G1947"/>
      <c r="H1947" s="115"/>
      <c r="I1947" s="115"/>
      <c r="J1947" s="115"/>
      <c r="K1947"/>
      <c r="L1947"/>
      <c r="M1947"/>
      <c r="N1947"/>
      <c r="O1947"/>
      <c r="P1947"/>
      <c r="Q1947"/>
      <c r="R1947"/>
      <c r="S1947"/>
    </row>
    <row r="1948" spans="1:19" ht="15">
      <c r="A1948" s="114"/>
      <c r="B1948" s="114"/>
      <c r="C1948" s="114"/>
      <c r="D1948" s="114"/>
      <c r="E1948"/>
      <c r="F1948"/>
      <c r="G1948"/>
      <c r="H1948" s="115"/>
      <c r="I1948" s="115"/>
      <c r="J1948" s="115"/>
      <c r="K1948"/>
      <c r="L1948"/>
      <c r="M1948"/>
      <c r="N1948"/>
      <c r="O1948"/>
      <c r="P1948"/>
      <c r="Q1948"/>
      <c r="R1948"/>
      <c r="S1948"/>
    </row>
    <row r="1949" spans="1:19" ht="15">
      <c r="A1949" s="114"/>
      <c r="B1949" s="114"/>
      <c r="C1949" s="114"/>
      <c r="D1949" s="114"/>
      <c r="E1949"/>
      <c r="F1949"/>
      <c r="G1949"/>
      <c r="H1949" s="115"/>
      <c r="I1949" s="115"/>
      <c r="J1949" s="115"/>
      <c r="K1949"/>
      <c r="L1949"/>
      <c r="M1949"/>
      <c r="N1949"/>
      <c r="O1949"/>
      <c r="P1949"/>
      <c r="Q1949"/>
      <c r="R1949"/>
      <c r="S1949"/>
    </row>
    <row r="1950" spans="1:19" ht="15">
      <c r="A1950" s="114"/>
      <c r="B1950" s="114"/>
      <c r="C1950" s="114"/>
      <c r="D1950" s="114"/>
      <c r="E1950"/>
      <c r="F1950"/>
      <c r="G1950"/>
      <c r="H1950" s="115"/>
      <c r="I1950" s="115"/>
      <c r="J1950" s="115"/>
      <c r="K1950"/>
      <c r="L1950"/>
      <c r="M1950"/>
      <c r="N1950"/>
      <c r="O1950"/>
      <c r="P1950"/>
      <c r="Q1950"/>
      <c r="R1950"/>
      <c r="S1950"/>
    </row>
    <row r="1951" spans="1:19" ht="15">
      <c r="A1951" s="114"/>
      <c r="B1951" s="114"/>
      <c r="C1951" s="114"/>
      <c r="D1951" s="114"/>
      <c r="E1951"/>
      <c r="F1951"/>
      <c r="G1951"/>
      <c r="H1951" s="115"/>
      <c r="I1951" s="115"/>
      <c r="J1951" s="115"/>
      <c r="K1951"/>
      <c r="L1951"/>
      <c r="M1951"/>
      <c r="N1951"/>
      <c r="O1951"/>
      <c r="P1951"/>
      <c r="Q1951"/>
      <c r="R1951"/>
      <c r="S1951"/>
    </row>
    <row r="1952" spans="1:19" ht="15">
      <c r="A1952" s="114"/>
      <c r="B1952" s="114"/>
      <c r="C1952" s="114"/>
      <c r="D1952" s="114"/>
      <c r="E1952"/>
      <c r="F1952"/>
      <c r="G1952"/>
      <c r="H1952" s="115"/>
      <c r="I1952" s="115"/>
      <c r="J1952" s="115"/>
      <c r="K1952"/>
      <c r="L1952"/>
      <c r="M1952"/>
      <c r="N1952"/>
      <c r="O1952"/>
      <c r="P1952"/>
      <c r="Q1952"/>
      <c r="R1952"/>
      <c r="S1952"/>
    </row>
    <row r="1953" spans="1:19" ht="15">
      <c r="A1953" s="114"/>
      <c r="B1953" s="114"/>
      <c r="C1953" s="114"/>
      <c r="D1953" s="114"/>
      <c r="E1953"/>
      <c r="F1953"/>
      <c r="G1953"/>
      <c r="H1953" s="115"/>
      <c r="I1953" s="115"/>
      <c r="J1953" s="115"/>
      <c r="K1953"/>
      <c r="L1953"/>
      <c r="M1953"/>
      <c r="N1953"/>
      <c r="O1953"/>
      <c r="P1953"/>
      <c r="Q1953"/>
      <c r="R1953"/>
      <c r="S1953"/>
    </row>
    <row r="1954" spans="1:19" ht="15">
      <c r="A1954" s="114"/>
      <c r="B1954" s="114"/>
      <c r="C1954" s="114"/>
      <c r="D1954" s="114"/>
      <c r="E1954"/>
      <c r="F1954"/>
      <c r="G1954"/>
      <c r="H1954" s="115"/>
      <c r="I1954" s="115"/>
      <c r="J1954" s="115"/>
      <c r="K1954"/>
      <c r="L1954"/>
      <c r="M1954"/>
      <c r="N1954"/>
      <c r="O1954"/>
      <c r="P1954"/>
      <c r="Q1954"/>
      <c r="R1954"/>
      <c r="S1954"/>
    </row>
    <row r="1955" spans="1:19" ht="15">
      <c r="A1955" s="114"/>
      <c r="B1955" s="114"/>
      <c r="C1955" s="114"/>
      <c r="D1955" s="114"/>
      <c r="E1955"/>
      <c r="F1955"/>
      <c r="G1955"/>
      <c r="H1955" s="115"/>
      <c r="I1955" s="115"/>
      <c r="J1955" s="115"/>
      <c r="K1955"/>
      <c r="L1955"/>
      <c r="M1955"/>
      <c r="N1955"/>
      <c r="O1955"/>
      <c r="P1955"/>
      <c r="Q1955"/>
      <c r="R1955"/>
      <c r="S1955"/>
    </row>
    <row r="1956" spans="1:19" ht="15">
      <c r="A1956" s="114"/>
      <c r="B1956" s="114"/>
      <c r="C1956" s="114"/>
      <c r="D1956" s="114"/>
      <c r="E1956"/>
      <c r="F1956"/>
      <c r="G1956"/>
      <c r="H1956" s="115"/>
      <c r="I1956" s="115"/>
      <c r="J1956" s="115"/>
      <c r="K1956"/>
      <c r="L1956"/>
      <c r="M1956"/>
      <c r="N1956"/>
      <c r="O1956"/>
      <c r="P1956"/>
      <c r="Q1956"/>
      <c r="R1956"/>
      <c r="S1956"/>
    </row>
    <row r="1957" spans="1:19" ht="15">
      <c r="A1957" s="114"/>
      <c r="B1957" s="114"/>
      <c r="C1957" s="114"/>
      <c r="D1957" s="114"/>
      <c r="E1957"/>
      <c r="F1957"/>
      <c r="G1957"/>
      <c r="H1957" s="115"/>
      <c r="I1957" s="115"/>
      <c r="J1957" s="115"/>
      <c r="K1957"/>
      <c r="L1957"/>
      <c r="M1957"/>
      <c r="N1957"/>
      <c r="O1957"/>
      <c r="P1957"/>
      <c r="Q1957"/>
      <c r="R1957"/>
      <c r="S1957"/>
    </row>
    <row r="1958" spans="1:19" ht="15">
      <c r="A1958" s="114"/>
      <c r="B1958" s="114"/>
      <c r="C1958" s="114"/>
      <c r="D1958" s="114"/>
      <c r="E1958"/>
      <c r="F1958"/>
      <c r="G1958"/>
      <c r="H1958" s="115"/>
      <c r="I1958" s="115"/>
      <c r="J1958" s="115"/>
      <c r="K1958"/>
      <c r="L1958"/>
      <c r="M1958"/>
      <c r="N1958"/>
      <c r="O1958"/>
      <c r="P1958"/>
      <c r="Q1958"/>
      <c r="R1958"/>
      <c r="S1958"/>
    </row>
    <row r="1959" spans="1:19" ht="15">
      <c r="A1959" s="114"/>
      <c r="B1959" s="114"/>
      <c r="C1959" s="114"/>
      <c r="D1959" s="114"/>
      <c r="E1959"/>
      <c r="F1959"/>
      <c r="G1959"/>
      <c r="H1959" s="115"/>
      <c r="I1959" s="115"/>
      <c r="J1959" s="115"/>
      <c r="K1959"/>
      <c r="L1959"/>
      <c r="M1959"/>
      <c r="N1959"/>
      <c r="O1959"/>
      <c r="P1959"/>
      <c r="Q1959"/>
      <c r="R1959"/>
      <c r="S1959"/>
    </row>
    <row r="1960" spans="1:19" ht="15">
      <c r="A1960" s="114"/>
      <c r="B1960" s="114"/>
      <c r="C1960" s="114"/>
      <c r="D1960" s="114"/>
      <c r="E1960"/>
      <c r="F1960"/>
      <c r="G1960"/>
      <c r="H1960" s="115"/>
      <c r="I1960" s="115"/>
      <c r="J1960" s="115"/>
      <c r="K1960"/>
      <c r="L1960"/>
      <c r="M1960"/>
      <c r="N1960"/>
      <c r="O1960"/>
      <c r="P1960"/>
      <c r="Q1960"/>
      <c r="R1960"/>
      <c r="S1960"/>
    </row>
    <row r="1961" spans="1:19" ht="15">
      <c r="A1961" s="114"/>
      <c r="B1961" s="114"/>
      <c r="C1961" s="114"/>
      <c r="D1961" s="114"/>
      <c r="E1961"/>
      <c r="F1961"/>
      <c r="G1961"/>
      <c r="H1961" s="115"/>
      <c r="I1961" s="115"/>
      <c r="J1961" s="115"/>
      <c r="K1961"/>
      <c r="L1961"/>
      <c r="M1961"/>
      <c r="N1961"/>
      <c r="O1961"/>
      <c r="P1961"/>
      <c r="Q1961"/>
      <c r="R1961"/>
      <c r="S1961"/>
    </row>
    <row r="1962" spans="1:19" ht="15">
      <c r="A1962" s="114"/>
      <c r="B1962" s="114"/>
      <c r="C1962" s="114"/>
      <c r="D1962" s="114"/>
      <c r="E1962"/>
      <c r="F1962"/>
      <c r="G1962"/>
      <c r="H1962" s="115"/>
      <c r="I1962" s="115"/>
      <c r="J1962" s="115"/>
      <c r="K1962"/>
      <c r="L1962"/>
      <c r="M1962"/>
      <c r="N1962"/>
      <c r="O1962"/>
      <c r="P1962"/>
      <c r="Q1962"/>
      <c r="R1962"/>
      <c r="S1962"/>
    </row>
    <row r="1963" spans="1:19" ht="15">
      <c r="A1963" s="114"/>
      <c r="B1963" s="114"/>
      <c r="C1963" s="114"/>
      <c r="D1963" s="114"/>
      <c r="E1963"/>
      <c r="F1963"/>
      <c r="G1963"/>
      <c r="H1963" s="115"/>
      <c r="I1963" s="115"/>
      <c r="J1963" s="115"/>
      <c r="K1963"/>
      <c r="L1963"/>
      <c r="M1963"/>
      <c r="N1963"/>
      <c r="O1963"/>
      <c r="P1963"/>
      <c r="Q1963"/>
      <c r="R1963"/>
      <c r="S1963"/>
    </row>
    <row r="1964" spans="1:19" ht="15">
      <c r="A1964" s="114"/>
      <c r="B1964" s="114"/>
      <c r="C1964" s="114"/>
      <c r="D1964" s="114"/>
      <c r="E1964"/>
      <c r="F1964"/>
      <c r="G1964"/>
      <c r="H1964" s="115"/>
      <c r="I1964" s="115"/>
      <c r="J1964" s="115"/>
      <c r="K1964"/>
      <c r="L1964"/>
      <c r="M1964"/>
      <c r="N1964"/>
      <c r="O1964"/>
      <c r="P1964"/>
      <c r="Q1964"/>
      <c r="R1964"/>
      <c r="S1964"/>
    </row>
    <row r="1965" spans="1:19" ht="15">
      <c r="A1965" s="114"/>
      <c r="B1965" s="114"/>
      <c r="C1965" s="114"/>
      <c r="D1965" s="114"/>
      <c r="E1965"/>
      <c r="F1965"/>
      <c r="G1965"/>
      <c r="H1965" s="115"/>
      <c r="I1965" s="115"/>
      <c r="J1965" s="115"/>
      <c r="K1965"/>
      <c r="L1965"/>
      <c r="M1965"/>
      <c r="N1965"/>
      <c r="O1965"/>
      <c r="P1965"/>
      <c r="Q1965"/>
      <c r="R1965"/>
      <c r="S1965"/>
    </row>
    <row r="1966" spans="1:19" ht="15">
      <c r="A1966" s="114"/>
      <c r="B1966" s="114"/>
      <c r="C1966" s="114"/>
      <c r="D1966" s="114"/>
      <c r="E1966"/>
      <c r="F1966"/>
      <c r="G1966"/>
      <c r="H1966" s="115"/>
      <c r="I1966" s="115"/>
      <c r="J1966" s="115"/>
      <c r="K1966"/>
      <c r="L1966"/>
      <c r="M1966"/>
      <c r="N1966"/>
      <c r="O1966"/>
      <c r="P1966"/>
      <c r="Q1966"/>
      <c r="R1966"/>
      <c r="S1966"/>
    </row>
    <row r="1967" spans="1:19" ht="15">
      <c r="A1967" s="114"/>
      <c r="B1967" s="114"/>
      <c r="C1967" s="114"/>
      <c r="D1967" s="114"/>
      <c r="E1967"/>
      <c r="F1967"/>
      <c r="G1967"/>
      <c r="H1967" s="115"/>
      <c r="I1967" s="115"/>
      <c r="J1967" s="115"/>
      <c r="K1967"/>
      <c r="L1967"/>
      <c r="M1967"/>
      <c r="N1967"/>
      <c r="O1967"/>
      <c r="P1967"/>
      <c r="Q1967"/>
      <c r="R1967"/>
      <c r="S1967"/>
    </row>
    <row r="1968" spans="1:19" ht="15">
      <c r="A1968" s="114"/>
      <c r="B1968" s="114"/>
      <c r="C1968" s="114"/>
      <c r="D1968" s="114"/>
      <c r="E1968"/>
      <c r="F1968"/>
      <c r="G1968"/>
      <c r="H1968" s="115"/>
      <c r="I1968" s="115"/>
      <c r="J1968" s="115"/>
      <c r="K1968"/>
      <c r="L1968"/>
      <c r="M1968"/>
      <c r="N1968"/>
      <c r="O1968"/>
      <c r="P1968"/>
      <c r="Q1968"/>
      <c r="R1968"/>
      <c r="S1968"/>
    </row>
    <row r="1969" spans="1:19" ht="15">
      <c r="A1969" s="114"/>
      <c r="B1969" s="114"/>
      <c r="C1969" s="114"/>
      <c r="D1969" s="114"/>
      <c r="E1969"/>
      <c r="F1969"/>
      <c r="G1969"/>
      <c r="H1969" s="115"/>
      <c r="I1969" s="115"/>
      <c r="J1969" s="115"/>
      <c r="K1969"/>
      <c r="L1969"/>
      <c r="M1969"/>
      <c r="N1969"/>
      <c r="O1969"/>
      <c r="P1969"/>
      <c r="Q1969"/>
      <c r="R1969"/>
      <c r="S1969"/>
    </row>
    <row r="1970" spans="1:19" ht="15">
      <c r="A1970" s="114"/>
      <c r="B1970" s="114"/>
      <c r="C1970" s="114"/>
      <c r="D1970" s="114"/>
      <c r="E1970"/>
      <c r="F1970"/>
      <c r="G1970"/>
      <c r="H1970" s="115"/>
      <c r="I1970" s="115"/>
      <c r="J1970" s="115"/>
      <c r="K1970"/>
      <c r="L1970"/>
      <c r="M1970"/>
      <c r="N1970"/>
      <c r="O1970"/>
      <c r="P1970"/>
      <c r="Q1970"/>
      <c r="R1970"/>
      <c r="S1970"/>
    </row>
    <row r="1971" spans="1:19" ht="15">
      <c r="A1971" s="114"/>
      <c r="B1971" s="114"/>
      <c r="C1971" s="114"/>
      <c r="D1971" s="114"/>
      <c r="E1971"/>
      <c r="F1971"/>
      <c r="G1971"/>
      <c r="H1971" s="115"/>
      <c r="I1971" s="115"/>
      <c r="J1971" s="115"/>
      <c r="K1971"/>
      <c r="L1971"/>
      <c r="M1971"/>
      <c r="N1971"/>
      <c r="O1971"/>
      <c r="P1971"/>
      <c r="Q1971"/>
      <c r="R1971"/>
      <c r="S1971"/>
    </row>
    <row r="1972" spans="1:19" ht="15">
      <c r="A1972" s="114"/>
      <c r="B1972" s="114"/>
      <c r="C1972" s="114"/>
      <c r="D1972" s="114"/>
      <c r="E1972"/>
      <c r="F1972"/>
      <c r="G1972"/>
      <c r="H1972" s="115"/>
      <c r="I1972" s="115"/>
      <c r="J1972" s="115"/>
      <c r="K1972"/>
      <c r="L1972"/>
      <c r="M1972"/>
      <c r="N1972"/>
      <c r="O1972"/>
      <c r="P1972"/>
      <c r="Q1972"/>
      <c r="R1972"/>
      <c r="S1972"/>
    </row>
    <row r="1973" spans="1:19" ht="15">
      <c r="A1973" s="114"/>
      <c r="B1973" s="114"/>
      <c r="C1973" s="114"/>
      <c r="D1973" s="114"/>
      <c r="E1973"/>
      <c r="F1973"/>
      <c r="G1973"/>
      <c r="H1973" s="115"/>
      <c r="I1973" s="115"/>
      <c r="J1973" s="115"/>
      <c r="K1973"/>
      <c r="L1973"/>
      <c r="M1973"/>
      <c r="N1973"/>
      <c r="O1973"/>
      <c r="P1973"/>
      <c r="Q1973"/>
      <c r="R1973"/>
      <c r="S1973"/>
    </row>
    <row r="1974" spans="1:19" ht="15">
      <c r="A1974" s="114"/>
      <c r="B1974" s="114"/>
      <c r="C1974" s="114"/>
      <c r="D1974" s="114"/>
      <c r="E1974"/>
      <c r="F1974"/>
      <c r="G1974"/>
      <c r="H1974" s="115"/>
      <c r="I1974" s="115"/>
      <c r="J1974" s="115"/>
      <c r="K1974"/>
      <c r="L1974"/>
      <c r="M1974"/>
      <c r="N1974"/>
      <c r="O1974"/>
      <c r="P1974"/>
      <c r="Q1974"/>
      <c r="R1974"/>
      <c r="S1974"/>
    </row>
    <row r="1975" spans="1:19" ht="15">
      <c r="A1975" s="114"/>
      <c r="B1975" s="114"/>
      <c r="C1975" s="114"/>
      <c r="D1975" s="114"/>
      <c r="E1975"/>
      <c r="F1975"/>
      <c r="G1975"/>
      <c r="H1975" s="115"/>
      <c r="I1975" s="115"/>
      <c r="J1975" s="115"/>
      <c r="K1975"/>
      <c r="L1975"/>
      <c r="M1975"/>
      <c r="N1975"/>
      <c r="O1975"/>
      <c r="P1975"/>
      <c r="Q1975"/>
      <c r="R1975"/>
      <c r="S1975"/>
    </row>
    <row r="1976" spans="1:19" ht="15">
      <c r="A1976" s="114"/>
      <c r="B1976" s="114"/>
      <c r="C1976" s="114"/>
      <c r="D1976" s="114"/>
      <c r="E1976"/>
      <c r="F1976"/>
      <c r="G1976"/>
      <c r="H1976" s="115"/>
      <c r="I1976" s="115"/>
      <c r="J1976" s="115"/>
      <c r="K1976"/>
      <c r="L1976"/>
      <c r="M1976"/>
      <c r="N1976"/>
      <c r="O1976"/>
      <c r="P1976"/>
      <c r="Q1976"/>
      <c r="R1976"/>
      <c r="S1976"/>
    </row>
    <row r="1977" spans="1:19" ht="15">
      <c r="A1977" s="114"/>
      <c r="B1977" s="114"/>
      <c r="C1977" s="114"/>
      <c r="D1977" s="114"/>
      <c r="E1977"/>
      <c r="F1977"/>
      <c r="G1977"/>
      <c r="H1977" s="115"/>
      <c r="I1977" s="115"/>
      <c r="J1977" s="115"/>
      <c r="K1977"/>
      <c r="L1977"/>
      <c r="M1977"/>
      <c r="N1977"/>
      <c r="O1977"/>
      <c r="P1977"/>
      <c r="Q1977"/>
      <c r="R1977"/>
      <c r="S1977"/>
    </row>
    <row r="1978" spans="1:19" ht="15">
      <c r="A1978" s="114"/>
      <c r="B1978" s="114"/>
      <c r="C1978" s="114"/>
      <c r="D1978" s="114"/>
      <c r="E1978"/>
      <c r="F1978"/>
      <c r="G1978"/>
      <c r="H1978" s="115"/>
      <c r="I1978" s="115"/>
      <c r="J1978" s="115"/>
      <c r="K1978"/>
      <c r="L1978"/>
      <c r="M1978"/>
      <c r="N1978"/>
      <c r="O1978"/>
      <c r="P1978"/>
      <c r="Q1978"/>
      <c r="R1978"/>
      <c r="S1978"/>
    </row>
    <row r="1979" spans="1:19" ht="15">
      <c r="A1979" s="114"/>
      <c r="B1979" s="114"/>
      <c r="C1979" s="114"/>
      <c r="D1979" s="114"/>
      <c r="E1979"/>
      <c r="F1979"/>
      <c r="G1979"/>
      <c r="H1979" s="115"/>
      <c r="I1979" s="115"/>
      <c r="J1979" s="115"/>
      <c r="K1979"/>
      <c r="L1979"/>
      <c r="M1979"/>
      <c r="N1979"/>
      <c r="O1979"/>
      <c r="P1979"/>
      <c r="Q1979"/>
      <c r="R1979"/>
      <c r="S1979"/>
    </row>
    <row r="1980" spans="1:19" ht="15">
      <c r="A1980" s="114"/>
      <c r="B1980" s="114"/>
      <c r="C1980" s="114"/>
      <c r="D1980" s="114"/>
      <c r="E1980"/>
      <c r="F1980"/>
      <c r="G1980"/>
      <c r="H1980" s="115"/>
      <c r="I1980" s="115"/>
      <c r="J1980" s="115"/>
      <c r="K1980"/>
      <c r="L1980"/>
      <c r="M1980"/>
      <c r="N1980"/>
      <c r="O1980"/>
      <c r="P1980"/>
      <c r="Q1980"/>
      <c r="R1980"/>
      <c r="S1980"/>
    </row>
    <row r="1981" spans="1:19" ht="15">
      <c r="A1981" s="114"/>
      <c r="B1981" s="114"/>
      <c r="C1981" s="114"/>
      <c r="D1981" s="114"/>
      <c r="E1981"/>
      <c r="F1981"/>
      <c r="G1981"/>
      <c r="H1981" s="115"/>
      <c r="I1981" s="115"/>
      <c r="J1981" s="115"/>
      <c r="K1981"/>
      <c r="L1981"/>
      <c r="M1981"/>
      <c r="N1981"/>
      <c r="O1981"/>
      <c r="P1981"/>
      <c r="Q1981"/>
      <c r="R1981"/>
      <c r="S1981"/>
    </row>
    <row r="1982" spans="1:19" ht="15">
      <c r="A1982" s="114"/>
      <c r="B1982" s="114"/>
      <c r="C1982" s="114"/>
      <c r="D1982" s="114"/>
      <c r="E1982"/>
      <c r="F1982"/>
      <c r="G1982"/>
      <c r="H1982" s="115"/>
      <c r="I1982" s="115"/>
      <c r="J1982" s="115"/>
      <c r="K1982"/>
      <c r="L1982"/>
      <c r="M1982"/>
      <c r="N1982"/>
      <c r="O1982"/>
      <c r="P1982"/>
      <c r="Q1982"/>
      <c r="R1982"/>
      <c r="S1982"/>
    </row>
    <row r="1983" spans="1:19" ht="15">
      <c r="A1983" s="114"/>
      <c r="B1983" s="114"/>
      <c r="C1983" s="114"/>
      <c r="D1983" s="114"/>
      <c r="E1983"/>
      <c r="F1983"/>
      <c r="G1983"/>
      <c r="H1983" s="115"/>
      <c r="I1983" s="115"/>
      <c r="J1983" s="115"/>
      <c r="K1983"/>
      <c r="L1983"/>
      <c r="M1983"/>
      <c r="N1983"/>
      <c r="O1983"/>
      <c r="P1983"/>
      <c r="Q1983"/>
      <c r="R1983"/>
      <c r="S1983"/>
    </row>
    <row r="1984" spans="1:19" ht="15">
      <c r="A1984" s="114"/>
      <c r="B1984" s="114"/>
      <c r="C1984" s="114"/>
      <c r="D1984" s="114"/>
      <c r="E1984"/>
      <c r="F1984"/>
      <c r="G1984"/>
      <c r="H1984" s="115"/>
      <c r="I1984" s="115"/>
      <c r="J1984" s="115"/>
      <c r="K1984"/>
      <c r="L1984"/>
      <c r="M1984"/>
      <c r="N1984"/>
      <c r="O1984"/>
      <c r="P1984"/>
      <c r="Q1984"/>
      <c r="R1984"/>
      <c r="S1984"/>
    </row>
    <row r="1985" spans="1:19" ht="15">
      <c r="A1985" s="114"/>
      <c r="B1985" s="114"/>
      <c r="C1985" s="114"/>
      <c r="D1985" s="114"/>
      <c r="E1985"/>
      <c r="F1985"/>
      <c r="G1985"/>
      <c r="H1985" s="115"/>
      <c r="I1985" s="115"/>
      <c r="J1985" s="115"/>
      <c r="K1985"/>
      <c r="L1985"/>
      <c r="M1985"/>
      <c r="N1985"/>
      <c r="O1985"/>
      <c r="P1985"/>
      <c r="Q1985"/>
      <c r="R1985"/>
      <c r="S1985"/>
    </row>
    <row r="1986" spans="1:19" ht="15">
      <c r="A1986" s="114"/>
      <c r="B1986" s="114"/>
      <c r="C1986" s="114"/>
      <c r="D1986" s="114"/>
      <c r="E1986"/>
      <c r="F1986"/>
      <c r="G1986"/>
      <c r="H1986" s="115"/>
      <c r="I1986" s="115"/>
      <c r="J1986" s="115"/>
      <c r="K1986"/>
      <c r="L1986"/>
      <c r="M1986"/>
      <c r="N1986"/>
      <c r="O1986"/>
      <c r="P1986"/>
      <c r="Q1986"/>
      <c r="R1986"/>
      <c r="S1986"/>
    </row>
    <row r="1987" spans="1:19" ht="15">
      <c r="A1987" s="114"/>
      <c r="B1987" s="114"/>
      <c r="C1987" s="114"/>
      <c r="D1987" s="114"/>
      <c r="E1987"/>
      <c r="F1987"/>
      <c r="G1987"/>
      <c r="H1987" s="115"/>
      <c r="I1987" s="115"/>
      <c r="J1987" s="115"/>
      <c r="K1987"/>
      <c r="L1987"/>
      <c r="M1987"/>
      <c r="N1987"/>
      <c r="O1987"/>
      <c r="P1987"/>
      <c r="Q1987"/>
      <c r="R1987"/>
      <c r="S1987"/>
    </row>
    <row r="1988" spans="1:19" ht="15">
      <c r="A1988" s="114"/>
      <c r="B1988" s="114"/>
      <c r="C1988" s="114"/>
      <c r="D1988" s="114"/>
      <c r="E1988"/>
      <c r="F1988"/>
      <c r="G1988"/>
      <c r="H1988" s="115"/>
      <c r="I1988" s="115"/>
      <c r="J1988" s="115"/>
      <c r="K1988"/>
      <c r="L1988"/>
      <c r="M1988"/>
      <c r="N1988"/>
      <c r="O1988"/>
      <c r="P1988"/>
      <c r="Q1988"/>
      <c r="R1988"/>
      <c r="S1988"/>
    </row>
    <row r="1989" spans="1:19" ht="15">
      <c r="A1989" s="114"/>
      <c r="B1989" s="114"/>
      <c r="C1989" s="114"/>
      <c r="D1989" s="114"/>
      <c r="E1989"/>
      <c r="F1989"/>
      <c r="G1989"/>
      <c r="H1989" s="115"/>
      <c r="I1989" s="115"/>
      <c r="J1989" s="115"/>
      <c r="K1989"/>
      <c r="L1989"/>
      <c r="M1989"/>
      <c r="N1989"/>
      <c r="O1989"/>
      <c r="P1989"/>
      <c r="Q1989"/>
      <c r="R1989"/>
      <c r="S1989"/>
    </row>
    <row r="1990" spans="1:19" ht="15">
      <c r="A1990" s="114"/>
      <c r="B1990" s="114"/>
      <c r="C1990" s="114"/>
      <c r="D1990" s="114"/>
      <c r="E1990"/>
      <c r="F1990"/>
      <c r="G1990"/>
      <c r="H1990" s="115"/>
      <c r="I1990" s="115"/>
      <c r="J1990" s="115"/>
      <c r="K1990"/>
      <c r="L1990"/>
      <c r="M1990"/>
      <c r="N1990"/>
      <c r="O1990"/>
      <c r="P1990"/>
      <c r="Q1990"/>
      <c r="R1990"/>
      <c r="S1990"/>
    </row>
    <row r="1991" spans="1:19" ht="15">
      <c r="A1991" s="114"/>
      <c r="B1991" s="114"/>
      <c r="C1991" s="114"/>
      <c r="D1991" s="114"/>
      <c r="E1991"/>
      <c r="F1991"/>
      <c r="G1991"/>
      <c r="H1991" s="115"/>
      <c r="I1991" s="115"/>
      <c r="J1991" s="115"/>
      <c r="K1991"/>
      <c r="L1991"/>
      <c r="M1991"/>
      <c r="N1991"/>
      <c r="O1991"/>
      <c r="P1991"/>
      <c r="Q1991"/>
      <c r="R1991"/>
      <c r="S1991"/>
    </row>
    <row r="1992" spans="1:19" ht="15">
      <c r="A1992" s="114"/>
      <c r="B1992" s="114"/>
      <c r="C1992" s="114"/>
      <c r="D1992" s="114"/>
      <c r="E1992"/>
      <c r="F1992"/>
      <c r="G1992"/>
      <c r="H1992" s="115"/>
      <c r="I1992" s="115"/>
      <c r="J1992" s="115"/>
      <c r="K1992"/>
      <c r="L1992"/>
      <c r="M1992"/>
      <c r="N1992"/>
      <c r="O1992"/>
      <c r="P1992"/>
      <c r="Q1992"/>
      <c r="R1992"/>
      <c r="S1992"/>
    </row>
    <row r="1993" spans="1:19" ht="15">
      <c r="A1993" s="114"/>
      <c r="B1993" s="114"/>
      <c r="C1993" s="114"/>
      <c r="D1993" s="114"/>
      <c r="E1993"/>
      <c r="F1993"/>
      <c r="G1993"/>
      <c r="H1993" s="115"/>
      <c r="I1993" s="115"/>
      <c r="J1993" s="115"/>
      <c r="K1993"/>
      <c r="L1993"/>
      <c r="M1993"/>
      <c r="N1993"/>
      <c r="O1993"/>
      <c r="P1993"/>
      <c r="Q1993"/>
      <c r="R1993"/>
      <c r="S1993"/>
    </row>
    <row r="1994" spans="1:19" ht="15">
      <c r="A1994" s="114"/>
      <c r="B1994" s="114"/>
      <c r="C1994" s="114"/>
      <c r="D1994" s="114"/>
      <c r="E1994"/>
      <c r="F1994"/>
      <c r="G1994"/>
      <c r="H1994" s="115"/>
      <c r="I1994" s="115"/>
      <c r="J1994" s="115"/>
      <c r="K1994"/>
      <c r="L1994"/>
      <c r="M1994"/>
      <c r="N1994"/>
      <c r="O1994"/>
      <c r="P1994"/>
      <c r="Q1994"/>
      <c r="R1994"/>
      <c r="S1994"/>
    </row>
    <row r="1995" spans="1:19" ht="15">
      <c r="A1995" s="114"/>
      <c r="B1995" s="114"/>
      <c r="C1995" s="114"/>
      <c r="D1995" s="114"/>
      <c r="E1995"/>
      <c r="F1995"/>
      <c r="G1995"/>
      <c r="H1995" s="115"/>
      <c r="I1995" s="115"/>
      <c r="J1995" s="115"/>
      <c r="K1995"/>
      <c r="L1995"/>
      <c r="M1995"/>
      <c r="N1995"/>
      <c r="O1995"/>
      <c r="P1995"/>
      <c r="Q1995"/>
      <c r="R1995"/>
      <c r="S1995"/>
    </row>
    <row r="1996" spans="1:19" ht="15">
      <c r="A1996" s="114"/>
      <c r="B1996" s="114"/>
      <c r="C1996" s="114"/>
      <c r="D1996" s="114"/>
      <c r="E1996"/>
      <c r="F1996"/>
      <c r="G1996"/>
      <c r="H1996" s="115"/>
      <c r="I1996" s="115"/>
      <c r="J1996" s="115"/>
      <c r="K1996"/>
      <c r="L1996"/>
      <c r="M1996"/>
      <c r="N1996"/>
      <c r="O1996"/>
      <c r="P1996"/>
      <c r="Q1996"/>
      <c r="R1996"/>
      <c r="S1996"/>
    </row>
    <row r="1997" spans="1:19" ht="15">
      <c r="A1997" s="114"/>
      <c r="B1997" s="114"/>
      <c r="C1997" s="114"/>
      <c r="D1997" s="114"/>
      <c r="E1997"/>
      <c r="F1997"/>
      <c r="G1997"/>
      <c r="H1997" s="115"/>
      <c r="I1997" s="115"/>
      <c r="J1997" s="115"/>
      <c r="K1997"/>
      <c r="L1997"/>
      <c r="M1997"/>
      <c r="N1997"/>
      <c r="O1997"/>
      <c r="P1997"/>
      <c r="Q1997"/>
      <c r="R1997"/>
      <c r="S1997"/>
    </row>
    <row r="1998" spans="1:19" ht="15">
      <c r="A1998" s="114"/>
      <c r="B1998" s="114"/>
      <c r="C1998" s="114"/>
      <c r="D1998" s="114"/>
      <c r="E1998"/>
      <c r="F1998"/>
      <c r="G1998"/>
      <c r="H1998" s="115"/>
      <c r="I1998" s="115"/>
      <c r="J1998" s="115"/>
      <c r="K1998"/>
      <c r="L1998"/>
      <c r="M1998"/>
      <c r="N1998"/>
      <c r="O1998"/>
      <c r="P1998"/>
      <c r="Q1998"/>
      <c r="R1998"/>
      <c r="S1998"/>
    </row>
    <row r="1999" spans="1:19" ht="15">
      <c r="A1999" s="114"/>
      <c r="B1999" s="114"/>
      <c r="C1999" s="114"/>
      <c r="D1999" s="114"/>
      <c r="E1999"/>
      <c r="F1999"/>
      <c r="G1999"/>
      <c r="H1999" s="115"/>
      <c r="I1999" s="115"/>
      <c r="J1999" s="115"/>
      <c r="K1999"/>
      <c r="L1999"/>
      <c r="M1999"/>
      <c r="N1999"/>
      <c r="O1999"/>
      <c r="P1999"/>
      <c r="Q1999"/>
      <c r="R1999"/>
      <c r="S1999"/>
    </row>
    <row r="2000" spans="1:19" ht="15">
      <c r="A2000" s="114"/>
      <c r="B2000" s="114"/>
      <c r="C2000" s="114"/>
      <c r="D2000" s="114"/>
      <c r="E2000"/>
      <c r="F2000"/>
      <c r="G2000"/>
      <c r="H2000" s="115"/>
      <c r="I2000" s="115"/>
      <c r="J2000" s="115"/>
      <c r="K2000"/>
      <c r="L2000"/>
      <c r="M2000"/>
      <c r="N2000"/>
      <c r="O2000"/>
      <c r="P2000"/>
      <c r="Q2000"/>
      <c r="R2000"/>
      <c r="S2000"/>
    </row>
    <row r="2001" spans="1:19" ht="15">
      <c r="A2001" s="114"/>
      <c r="B2001" s="114"/>
      <c r="C2001" s="114"/>
      <c r="D2001" s="114"/>
      <c r="E2001"/>
      <c r="F2001"/>
      <c r="G2001"/>
      <c r="H2001" s="115"/>
      <c r="I2001" s="115"/>
      <c r="J2001" s="115"/>
      <c r="K2001"/>
      <c r="L2001"/>
      <c r="M2001"/>
      <c r="N2001"/>
      <c r="O2001"/>
      <c r="P2001"/>
      <c r="Q2001"/>
      <c r="R2001"/>
      <c r="S2001"/>
    </row>
    <row r="2002" spans="1:19" ht="15">
      <c r="A2002" s="114"/>
      <c r="B2002" s="114"/>
      <c r="C2002" s="114"/>
      <c r="D2002" s="114"/>
      <c r="E2002"/>
      <c r="F2002"/>
      <c r="G2002"/>
      <c r="H2002" s="115"/>
      <c r="I2002" s="115"/>
      <c r="J2002" s="115"/>
      <c r="K2002"/>
      <c r="L2002"/>
      <c r="M2002"/>
      <c r="N2002"/>
      <c r="O2002"/>
      <c r="P2002"/>
      <c r="Q2002"/>
      <c r="R2002"/>
      <c r="S2002"/>
    </row>
    <row r="2003" spans="1:19" ht="15">
      <c r="A2003" s="114"/>
      <c r="B2003" s="114"/>
      <c r="C2003" s="114"/>
      <c r="D2003" s="114"/>
      <c r="E2003"/>
      <c r="F2003"/>
      <c r="G2003"/>
      <c r="H2003" s="115"/>
      <c r="I2003" s="115"/>
      <c r="J2003" s="115"/>
      <c r="K2003"/>
      <c r="L2003"/>
      <c r="M2003"/>
      <c r="N2003"/>
      <c r="O2003"/>
      <c r="P2003"/>
      <c r="Q2003"/>
      <c r="R2003"/>
      <c r="S2003"/>
    </row>
    <row r="2004" spans="1:19" ht="15">
      <c r="A2004" s="114"/>
      <c r="B2004" s="114"/>
      <c r="C2004" s="114"/>
      <c r="D2004" s="114"/>
      <c r="E2004"/>
      <c r="F2004"/>
      <c r="G2004"/>
      <c r="H2004" s="115"/>
      <c r="I2004" s="115"/>
      <c r="J2004" s="115"/>
      <c r="K2004"/>
      <c r="L2004"/>
      <c r="M2004"/>
      <c r="N2004"/>
      <c r="O2004"/>
      <c r="P2004"/>
      <c r="Q2004"/>
      <c r="R2004"/>
      <c r="S2004"/>
    </row>
    <row r="2005" spans="1:19" ht="15">
      <c r="A2005" s="114"/>
      <c r="B2005" s="114"/>
      <c r="C2005" s="114"/>
      <c r="D2005" s="114"/>
      <c r="E2005"/>
      <c r="F2005"/>
      <c r="G2005"/>
      <c r="H2005" s="115"/>
      <c r="I2005" s="115"/>
      <c r="J2005" s="115"/>
      <c r="K2005"/>
      <c r="L2005"/>
      <c r="M2005"/>
      <c r="N2005"/>
      <c r="O2005"/>
      <c r="P2005"/>
      <c r="Q2005"/>
      <c r="R2005"/>
      <c r="S2005"/>
    </row>
    <row r="2006" spans="1:19" ht="15">
      <c r="A2006" s="114"/>
      <c r="B2006" s="114"/>
      <c r="C2006" s="114"/>
      <c r="D2006" s="114"/>
      <c r="E2006"/>
      <c r="F2006"/>
      <c r="G2006"/>
      <c r="H2006" s="115"/>
      <c r="I2006" s="115"/>
      <c r="J2006" s="115"/>
      <c r="K2006"/>
      <c r="L2006"/>
      <c r="M2006"/>
      <c r="N2006"/>
      <c r="O2006"/>
      <c r="P2006"/>
      <c r="Q2006"/>
      <c r="R2006"/>
      <c r="S2006"/>
    </row>
    <row r="2007" spans="1:19" ht="15">
      <c r="A2007" s="114"/>
      <c r="B2007" s="114"/>
      <c r="C2007" s="114"/>
      <c r="D2007" s="114"/>
      <c r="E2007"/>
      <c r="F2007"/>
      <c r="G2007"/>
      <c r="H2007" s="115"/>
      <c r="I2007" s="115"/>
      <c r="J2007" s="115"/>
      <c r="K2007"/>
      <c r="L2007"/>
      <c r="M2007"/>
      <c r="N2007"/>
      <c r="O2007"/>
      <c r="P2007"/>
      <c r="Q2007"/>
      <c r="R2007"/>
      <c r="S2007"/>
    </row>
    <row r="2008" spans="1:19" ht="15">
      <c r="A2008" s="114"/>
      <c r="B2008" s="114"/>
      <c r="C2008" s="114"/>
      <c r="D2008" s="114"/>
      <c r="E2008"/>
      <c r="F2008"/>
      <c r="G2008"/>
      <c r="H2008" s="115"/>
      <c r="I2008" s="115"/>
      <c r="J2008" s="115"/>
      <c r="K2008"/>
      <c r="L2008"/>
      <c r="M2008"/>
      <c r="N2008"/>
      <c r="O2008"/>
      <c r="P2008"/>
      <c r="Q2008"/>
      <c r="R2008"/>
      <c r="S2008"/>
    </row>
    <row r="2009" spans="1:19" ht="15">
      <c r="A2009" s="114"/>
      <c r="B2009" s="114"/>
      <c r="C2009" s="114"/>
      <c r="D2009" s="114"/>
      <c r="E2009"/>
      <c r="F2009"/>
      <c r="G2009"/>
      <c r="H2009" s="115"/>
      <c r="I2009" s="115"/>
      <c r="J2009" s="115"/>
      <c r="K2009"/>
      <c r="L2009"/>
      <c r="M2009"/>
      <c r="N2009"/>
      <c r="O2009"/>
      <c r="P2009"/>
      <c r="Q2009"/>
      <c r="R2009"/>
      <c r="S2009"/>
    </row>
    <row r="2010" spans="1:19" ht="15">
      <c r="A2010" s="114"/>
      <c r="B2010" s="114"/>
      <c r="C2010" s="114"/>
      <c r="D2010" s="114"/>
      <c r="E2010"/>
      <c r="F2010"/>
      <c r="G2010"/>
      <c r="H2010" s="115"/>
      <c r="I2010" s="115"/>
      <c r="J2010" s="115"/>
      <c r="K2010"/>
      <c r="L2010"/>
      <c r="M2010"/>
      <c r="N2010"/>
      <c r="O2010"/>
      <c r="P2010"/>
      <c r="Q2010"/>
      <c r="R2010"/>
      <c r="S2010"/>
    </row>
    <row r="2011" spans="1:19" ht="15">
      <c r="A2011" s="114"/>
      <c r="B2011" s="114"/>
      <c r="C2011" s="114"/>
      <c r="D2011" s="114"/>
      <c r="E2011"/>
      <c r="F2011"/>
      <c r="G2011"/>
      <c r="H2011" s="115"/>
      <c r="I2011" s="115"/>
      <c r="J2011" s="115"/>
      <c r="K2011"/>
      <c r="L2011"/>
      <c r="M2011"/>
      <c r="N2011"/>
      <c r="O2011"/>
      <c r="P2011"/>
      <c r="Q2011"/>
      <c r="R2011"/>
      <c r="S2011"/>
    </row>
    <row r="2012" spans="1:19" ht="15">
      <c r="A2012" s="114"/>
      <c r="B2012" s="114"/>
      <c r="C2012" s="114"/>
      <c r="D2012" s="114"/>
      <c r="E2012"/>
      <c r="F2012"/>
      <c r="G2012"/>
      <c r="H2012" s="115"/>
      <c r="I2012" s="115"/>
      <c r="J2012" s="115"/>
      <c r="K2012"/>
      <c r="L2012"/>
      <c r="M2012"/>
      <c r="N2012"/>
      <c r="O2012"/>
      <c r="P2012"/>
      <c r="Q2012"/>
      <c r="R2012"/>
      <c r="S2012"/>
    </row>
    <row r="2013" spans="1:19" ht="15">
      <c r="A2013" s="114"/>
      <c r="B2013" s="114"/>
      <c r="C2013" s="114"/>
      <c r="D2013" s="114"/>
      <c r="E2013"/>
      <c r="F2013"/>
      <c r="G2013"/>
      <c r="H2013" s="115"/>
      <c r="I2013" s="115"/>
      <c r="J2013" s="115"/>
      <c r="K2013"/>
      <c r="L2013"/>
      <c r="M2013"/>
      <c r="N2013"/>
      <c r="O2013"/>
      <c r="P2013"/>
      <c r="Q2013"/>
      <c r="R2013"/>
      <c r="S2013"/>
    </row>
    <row r="2014" spans="1:19" ht="15">
      <c r="A2014" s="114"/>
      <c r="B2014" s="114"/>
      <c r="C2014" s="114"/>
      <c r="D2014" s="114"/>
      <c r="E2014"/>
      <c r="F2014"/>
      <c r="G2014"/>
      <c r="H2014" s="115"/>
      <c r="I2014" s="115"/>
      <c r="J2014" s="115"/>
      <c r="K2014"/>
      <c r="L2014"/>
      <c r="M2014"/>
      <c r="N2014"/>
      <c r="O2014"/>
      <c r="P2014"/>
      <c r="Q2014"/>
      <c r="R2014"/>
      <c r="S2014"/>
    </row>
    <row r="2015" spans="1:19" ht="15">
      <c r="A2015" s="114"/>
      <c r="B2015" s="114"/>
      <c r="C2015" s="114"/>
      <c r="D2015" s="114"/>
      <c r="E2015"/>
      <c r="F2015"/>
      <c r="G2015"/>
      <c r="H2015" s="115"/>
      <c r="I2015" s="115"/>
      <c r="J2015" s="115"/>
      <c r="K2015"/>
      <c r="L2015"/>
      <c r="M2015"/>
      <c r="N2015"/>
      <c r="O2015"/>
      <c r="P2015"/>
      <c r="Q2015"/>
      <c r="R2015"/>
      <c r="S2015"/>
    </row>
    <row r="2016" spans="1:19" ht="15">
      <c r="A2016" s="114"/>
      <c r="B2016" s="114"/>
      <c r="C2016" s="114"/>
      <c r="D2016" s="114"/>
      <c r="E2016"/>
      <c r="F2016"/>
      <c r="G2016"/>
      <c r="H2016" s="115"/>
      <c r="I2016" s="115"/>
      <c r="J2016" s="115"/>
      <c r="K2016"/>
      <c r="L2016"/>
      <c r="M2016"/>
      <c r="N2016"/>
      <c r="O2016"/>
      <c r="P2016"/>
      <c r="Q2016"/>
      <c r="R2016"/>
      <c r="S2016"/>
    </row>
    <row r="2017" spans="1:19" ht="15">
      <c r="A2017" s="114"/>
      <c r="B2017" s="114"/>
      <c r="C2017" s="114"/>
      <c r="D2017" s="114"/>
      <c r="E2017"/>
      <c r="F2017"/>
      <c r="G2017"/>
      <c r="H2017" s="115"/>
      <c r="I2017" s="115"/>
      <c r="J2017" s="115"/>
      <c r="K2017"/>
      <c r="L2017"/>
      <c r="M2017"/>
      <c r="N2017"/>
      <c r="O2017"/>
      <c r="P2017"/>
      <c r="Q2017"/>
      <c r="R2017"/>
      <c r="S2017"/>
    </row>
    <row r="2018" spans="1:19" ht="15">
      <c r="A2018" s="114"/>
      <c r="B2018" s="114"/>
      <c r="C2018" s="114"/>
      <c r="D2018" s="114"/>
      <c r="E2018"/>
      <c r="F2018"/>
      <c r="G2018"/>
      <c r="H2018" s="115"/>
      <c r="I2018" s="115"/>
      <c r="J2018" s="115"/>
      <c r="K2018"/>
      <c r="L2018"/>
      <c r="M2018"/>
      <c r="N2018"/>
      <c r="O2018"/>
      <c r="P2018"/>
      <c r="Q2018"/>
      <c r="R2018"/>
      <c r="S2018"/>
    </row>
    <row r="2019" spans="1:19" ht="15">
      <c r="A2019" s="114"/>
      <c r="B2019" s="114"/>
      <c r="C2019" s="114"/>
      <c r="D2019" s="114"/>
      <c r="E2019"/>
      <c r="F2019"/>
      <c r="G2019"/>
      <c r="H2019" s="115"/>
      <c r="I2019" s="115"/>
      <c r="J2019" s="115"/>
      <c r="K2019"/>
      <c r="L2019"/>
      <c r="M2019"/>
      <c r="N2019"/>
      <c r="O2019"/>
      <c r="P2019"/>
      <c r="Q2019"/>
      <c r="R2019"/>
      <c r="S2019"/>
    </row>
    <row r="2020" spans="1:19" ht="15">
      <c r="A2020" s="114"/>
      <c r="B2020" s="114"/>
      <c r="C2020" s="114"/>
      <c r="D2020" s="114"/>
      <c r="E2020"/>
      <c r="F2020"/>
      <c r="G2020"/>
      <c r="H2020" s="115"/>
      <c r="I2020" s="115"/>
      <c r="J2020" s="115"/>
      <c r="K2020"/>
      <c r="L2020"/>
      <c r="M2020"/>
      <c r="N2020"/>
      <c r="O2020"/>
      <c r="P2020"/>
      <c r="Q2020"/>
      <c r="R2020"/>
      <c r="S2020"/>
    </row>
    <row r="2021" spans="1:19" ht="15">
      <c r="A2021" s="114"/>
      <c r="B2021" s="114"/>
      <c r="C2021" s="114"/>
      <c r="D2021" s="114"/>
      <c r="E2021"/>
      <c r="F2021"/>
      <c r="G2021"/>
      <c r="H2021" s="115"/>
      <c r="I2021" s="115"/>
      <c r="J2021" s="115"/>
      <c r="K2021"/>
      <c r="L2021"/>
      <c r="M2021"/>
      <c r="N2021"/>
      <c r="O2021"/>
      <c r="P2021"/>
      <c r="Q2021"/>
      <c r="R2021"/>
      <c r="S2021"/>
    </row>
    <row r="2022" spans="1:19" ht="15">
      <c r="A2022" s="114"/>
      <c r="B2022" s="114"/>
      <c r="C2022" s="114"/>
      <c r="D2022" s="114"/>
      <c r="E2022"/>
      <c r="F2022"/>
      <c r="G2022"/>
      <c r="H2022" s="115"/>
      <c r="I2022" s="115"/>
      <c r="J2022" s="115"/>
      <c r="K2022"/>
      <c r="L2022"/>
      <c r="M2022"/>
      <c r="N2022"/>
      <c r="O2022"/>
      <c r="P2022"/>
      <c r="Q2022"/>
      <c r="R2022"/>
      <c r="S2022"/>
    </row>
    <row r="2023" spans="1:19" ht="15">
      <c r="A2023" s="114"/>
      <c r="B2023" s="114"/>
      <c r="C2023" s="114"/>
      <c r="D2023" s="114"/>
      <c r="E2023"/>
      <c r="F2023"/>
      <c r="G2023"/>
      <c r="H2023" s="115"/>
      <c r="I2023" s="115"/>
      <c r="J2023" s="115"/>
      <c r="K2023"/>
      <c r="L2023"/>
      <c r="M2023"/>
      <c r="N2023"/>
      <c r="O2023"/>
      <c r="P2023"/>
      <c r="Q2023"/>
      <c r="R2023"/>
      <c r="S2023"/>
    </row>
    <row r="2024" spans="1:19" ht="15">
      <c r="A2024" s="114"/>
      <c r="B2024" s="114"/>
      <c r="C2024" s="114"/>
      <c r="D2024" s="114"/>
      <c r="E2024"/>
      <c r="F2024"/>
      <c r="G2024"/>
      <c r="H2024" s="115"/>
      <c r="I2024" s="115"/>
      <c r="J2024" s="115"/>
      <c r="K2024"/>
      <c r="L2024"/>
      <c r="M2024"/>
      <c r="N2024"/>
      <c r="O2024"/>
      <c r="P2024"/>
      <c r="Q2024"/>
      <c r="R2024"/>
      <c r="S2024"/>
    </row>
    <row r="2025" spans="1:19" ht="15">
      <c r="A2025" s="114"/>
      <c r="B2025" s="114"/>
      <c r="C2025" s="114"/>
      <c r="D2025" s="114"/>
      <c r="E2025"/>
      <c r="F2025"/>
      <c r="G2025"/>
      <c r="H2025" s="115"/>
      <c r="I2025" s="115"/>
      <c r="J2025" s="115"/>
      <c r="K2025"/>
      <c r="L2025"/>
      <c r="M2025"/>
      <c r="N2025"/>
      <c r="O2025"/>
      <c r="P2025"/>
      <c r="Q2025"/>
      <c r="R2025"/>
      <c r="S2025"/>
    </row>
    <row r="2026" spans="1:19" ht="15">
      <c r="A2026" s="114"/>
      <c r="B2026" s="114"/>
      <c r="C2026" s="114"/>
      <c r="D2026" s="114"/>
      <c r="E2026"/>
      <c r="F2026"/>
      <c r="G2026"/>
      <c r="H2026" s="115"/>
      <c r="I2026" s="115"/>
      <c r="J2026" s="115"/>
      <c r="K2026"/>
      <c r="L2026"/>
      <c r="M2026"/>
      <c r="N2026"/>
      <c r="O2026"/>
      <c r="P2026"/>
      <c r="Q2026"/>
      <c r="R2026"/>
      <c r="S2026"/>
    </row>
    <row r="2027" spans="1:19" ht="15">
      <c r="A2027" s="114"/>
      <c r="B2027" s="114"/>
      <c r="C2027" s="114"/>
      <c r="D2027" s="114"/>
      <c r="E2027"/>
      <c r="F2027"/>
      <c r="G2027"/>
      <c r="H2027" s="115"/>
      <c r="I2027" s="115"/>
      <c r="J2027" s="115"/>
      <c r="K2027"/>
      <c r="L2027"/>
      <c r="M2027"/>
      <c r="N2027"/>
      <c r="O2027"/>
      <c r="P2027"/>
      <c r="Q2027"/>
      <c r="R2027"/>
      <c r="S2027"/>
    </row>
    <row r="2028" spans="1:19" ht="15">
      <c r="A2028" s="114"/>
      <c r="B2028" s="114"/>
      <c r="C2028" s="114"/>
      <c r="D2028" s="114"/>
      <c r="E2028"/>
      <c r="F2028"/>
      <c r="G2028"/>
      <c r="H2028" s="115"/>
      <c r="I2028" s="115"/>
      <c r="J2028" s="115"/>
      <c r="K2028"/>
      <c r="L2028"/>
      <c r="M2028"/>
      <c r="N2028"/>
      <c r="O2028"/>
      <c r="P2028"/>
      <c r="Q2028"/>
      <c r="R2028"/>
      <c r="S2028"/>
    </row>
    <row r="2029" spans="1:19" ht="15">
      <c r="A2029" s="114"/>
      <c r="B2029" s="114"/>
      <c r="C2029" s="114"/>
      <c r="D2029" s="114"/>
      <c r="E2029"/>
      <c r="F2029"/>
      <c r="G2029"/>
      <c r="H2029" s="115"/>
      <c r="I2029" s="115"/>
      <c r="J2029" s="115"/>
      <c r="K2029"/>
      <c r="L2029"/>
      <c r="M2029"/>
      <c r="N2029"/>
      <c r="O2029"/>
      <c r="P2029"/>
      <c r="Q2029"/>
      <c r="R2029"/>
      <c r="S2029"/>
    </row>
    <row r="2030" spans="1:19" ht="15">
      <c r="A2030" s="114"/>
      <c r="B2030" s="114"/>
      <c r="C2030" s="114"/>
      <c r="D2030" s="114"/>
      <c r="E2030"/>
      <c r="F2030"/>
      <c r="G2030"/>
      <c r="H2030" s="115"/>
      <c r="I2030" s="115"/>
      <c r="J2030" s="115"/>
      <c r="K2030"/>
      <c r="L2030"/>
      <c r="M2030"/>
      <c r="N2030"/>
      <c r="O2030"/>
      <c r="P2030"/>
      <c r="Q2030"/>
      <c r="R2030"/>
      <c r="S2030"/>
    </row>
    <row r="2031" spans="1:19" ht="15">
      <c r="A2031" s="114"/>
      <c r="B2031" s="114"/>
      <c r="C2031" s="114"/>
      <c r="D2031" s="114"/>
      <c r="E2031"/>
      <c r="F2031"/>
      <c r="G2031"/>
      <c r="H2031" s="115"/>
      <c r="I2031" s="115"/>
      <c r="J2031" s="115"/>
      <c r="K2031"/>
      <c r="L2031"/>
      <c r="M2031"/>
      <c r="N2031"/>
      <c r="O2031"/>
      <c r="P2031"/>
      <c r="Q2031"/>
      <c r="R2031"/>
      <c r="S2031"/>
    </row>
    <row r="2032" spans="1:19" ht="15">
      <c r="A2032" s="114"/>
      <c r="B2032" s="114"/>
      <c r="C2032" s="114"/>
      <c r="D2032" s="114"/>
      <c r="E2032"/>
      <c r="F2032"/>
      <c r="G2032"/>
      <c r="H2032" s="115"/>
      <c r="I2032" s="115"/>
      <c r="J2032" s="115"/>
      <c r="K2032"/>
      <c r="L2032"/>
      <c r="M2032"/>
      <c r="N2032"/>
      <c r="O2032"/>
      <c r="P2032"/>
      <c r="Q2032"/>
      <c r="R2032"/>
      <c r="S2032"/>
    </row>
    <row r="2033" spans="1:19" ht="15">
      <c r="A2033" s="114"/>
      <c r="B2033" s="114"/>
      <c r="C2033" s="114"/>
      <c r="D2033" s="114"/>
      <c r="E2033"/>
      <c r="F2033"/>
      <c r="G2033"/>
      <c r="H2033" s="115"/>
      <c r="I2033" s="115"/>
      <c r="J2033" s="115"/>
      <c r="K2033"/>
      <c r="L2033"/>
      <c r="M2033"/>
      <c r="N2033"/>
      <c r="O2033"/>
      <c r="P2033"/>
      <c r="Q2033"/>
      <c r="R2033"/>
      <c r="S2033"/>
    </row>
    <row r="2034" spans="1:19" ht="15">
      <c r="A2034" s="114"/>
      <c r="B2034" s="114"/>
      <c r="C2034" s="114"/>
      <c r="D2034" s="114"/>
      <c r="E2034"/>
      <c r="F2034"/>
      <c r="G2034"/>
      <c r="H2034" s="115"/>
      <c r="I2034" s="115"/>
      <c r="J2034" s="115"/>
      <c r="K2034"/>
      <c r="L2034"/>
      <c r="M2034"/>
      <c r="N2034"/>
      <c r="O2034"/>
      <c r="P2034"/>
      <c r="Q2034"/>
      <c r="R2034"/>
      <c r="S2034"/>
    </row>
    <row r="2035" spans="1:19" ht="15">
      <c r="A2035" s="114"/>
      <c r="B2035" s="114"/>
      <c r="C2035" s="114"/>
      <c r="D2035" s="114"/>
      <c r="E2035"/>
      <c r="F2035"/>
      <c r="G2035"/>
      <c r="H2035" s="115"/>
      <c r="I2035" s="115"/>
      <c r="J2035" s="115"/>
      <c r="K2035"/>
      <c r="L2035"/>
      <c r="M2035"/>
      <c r="N2035"/>
      <c r="O2035"/>
      <c r="P2035"/>
      <c r="Q2035"/>
      <c r="R2035"/>
      <c r="S2035"/>
    </row>
    <row r="2036" spans="1:19" ht="15">
      <c r="A2036" s="114"/>
      <c r="B2036" s="114"/>
      <c r="C2036" s="114"/>
      <c r="D2036" s="114"/>
      <c r="E2036"/>
      <c r="F2036"/>
      <c r="G2036"/>
      <c r="H2036" s="115"/>
      <c r="I2036" s="115"/>
      <c r="J2036" s="115"/>
      <c r="K2036"/>
      <c r="L2036"/>
      <c r="M2036"/>
      <c r="N2036"/>
      <c r="O2036"/>
      <c r="P2036"/>
      <c r="Q2036"/>
      <c r="R2036"/>
      <c r="S2036"/>
    </row>
    <row r="2037" spans="1:19" ht="15">
      <c r="A2037" s="114"/>
      <c r="B2037" s="114"/>
      <c r="C2037" s="114"/>
      <c r="D2037" s="114"/>
      <c r="E2037"/>
      <c r="F2037"/>
      <c r="G2037"/>
      <c r="H2037" s="115"/>
      <c r="I2037" s="115"/>
      <c r="J2037" s="115"/>
      <c r="K2037"/>
      <c r="L2037"/>
      <c r="M2037"/>
      <c r="N2037"/>
      <c r="O2037"/>
      <c r="P2037"/>
      <c r="Q2037"/>
      <c r="R2037"/>
      <c r="S2037"/>
    </row>
    <row r="2038" spans="1:19" ht="15">
      <c r="A2038" s="114"/>
      <c r="B2038" s="114"/>
      <c r="C2038" s="114"/>
      <c r="D2038" s="114"/>
      <c r="E2038"/>
      <c r="F2038"/>
      <c r="G2038"/>
      <c r="H2038" s="115"/>
      <c r="I2038" s="115"/>
      <c r="J2038" s="115"/>
      <c r="K2038"/>
      <c r="L2038"/>
      <c r="M2038"/>
      <c r="N2038"/>
      <c r="O2038"/>
      <c r="P2038"/>
      <c r="Q2038"/>
      <c r="R2038"/>
      <c r="S2038"/>
    </row>
    <row r="2039" spans="1:19" ht="15">
      <c r="A2039" s="114"/>
      <c r="B2039" s="114"/>
      <c r="C2039" s="114"/>
      <c r="D2039" s="114"/>
      <c r="E2039"/>
      <c r="F2039"/>
      <c r="G2039"/>
      <c r="H2039" s="115"/>
      <c r="I2039" s="115"/>
      <c r="J2039" s="115"/>
      <c r="K2039"/>
      <c r="L2039"/>
      <c r="M2039"/>
      <c r="N2039"/>
      <c r="O2039"/>
      <c r="P2039"/>
      <c r="Q2039"/>
      <c r="R2039"/>
      <c r="S2039"/>
    </row>
    <row r="2040" spans="1:19" ht="15">
      <c r="A2040" s="114"/>
      <c r="B2040" s="114"/>
      <c r="C2040" s="114"/>
      <c r="D2040" s="114"/>
      <c r="E2040"/>
      <c r="F2040"/>
      <c r="G2040"/>
      <c r="H2040" s="115"/>
      <c r="I2040" s="115"/>
      <c r="J2040" s="115"/>
      <c r="K2040"/>
      <c r="L2040"/>
      <c r="M2040"/>
      <c r="N2040"/>
      <c r="O2040"/>
      <c r="P2040"/>
      <c r="Q2040"/>
      <c r="R2040"/>
      <c r="S2040"/>
    </row>
    <row r="2041" spans="1:19" ht="15">
      <c r="A2041" s="114"/>
      <c r="B2041" s="114"/>
      <c r="C2041" s="114"/>
      <c r="D2041" s="114"/>
      <c r="E2041"/>
      <c r="F2041"/>
      <c r="G2041"/>
      <c r="H2041" s="115"/>
      <c r="I2041" s="115"/>
      <c r="J2041" s="115"/>
      <c r="K2041"/>
      <c r="L2041"/>
      <c r="M2041"/>
      <c r="N2041"/>
      <c r="O2041"/>
      <c r="P2041"/>
      <c r="Q2041"/>
      <c r="R2041"/>
      <c r="S2041"/>
    </row>
    <row r="2042" spans="1:19" ht="15">
      <c r="A2042" s="114"/>
      <c r="B2042" s="114"/>
      <c r="C2042" s="114"/>
      <c r="D2042" s="114"/>
      <c r="E2042"/>
      <c r="F2042"/>
      <c r="G2042"/>
      <c r="H2042" s="115"/>
      <c r="I2042" s="115"/>
      <c r="J2042" s="115"/>
      <c r="K2042"/>
      <c r="L2042"/>
      <c r="M2042"/>
      <c r="N2042"/>
      <c r="O2042"/>
      <c r="P2042"/>
      <c r="Q2042"/>
      <c r="R2042"/>
      <c r="S2042"/>
    </row>
    <row r="2043" spans="1:19" ht="15">
      <c r="A2043" s="114"/>
      <c r="B2043" s="114"/>
      <c r="C2043" s="114"/>
      <c r="D2043" s="114"/>
      <c r="E2043"/>
      <c r="F2043"/>
      <c r="G2043"/>
      <c r="H2043" s="115"/>
      <c r="I2043" s="115"/>
      <c r="J2043" s="115"/>
      <c r="K2043"/>
      <c r="L2043"/>
      <c r="M2043"/>
      <c r="N2043"/>
      <c r="O2043"/>
      <c r="P2043"/>
      <c r="Q2043"/>
      <c r="R2043"/>
      <c r="S2043"/>
    </row>
    <row r="2044" spans="1:19" ht="15">
      <c r="A2044" s="114"/>
      <c r="B2044" s="114"/>
      <c r="C2044" s="114"/>
      <c r="D2044" s="114"/>
      <c r="E2044"/>
      <c r="F2044"/>
      <c r="G2044"/>
      <c r="H2044" s="115"/>
      <c r="I2044" s="115"/>
      <c r="J2044" s="115"/>
      <c r="K2044"/>
      <c r="L2044"/>
      <c r="M2044"/>
      <c r="N2044"/>
      <c r="O2044"/>
      <c r="P2044"/>
      <c r="Q2044"/>
      <c r="R2044"/>
      <c r="S2044"/>
    </row>
    <row r="2045" spans="1:19" ht="15">
      <c r="A2045" s="114"/>
      <c r="B2045" s="114"/>
      <c r="C2045" s="114"/>
      <c r="D2045" s="114"/>
      <c r="E2045"/>
      <c r="F2045"/>
      <c r="G2045"/>
      <c r="H2045" s="115"/>
      <c r="I2045" s="115"/>
      <c r="J2045" s="115"/>
      <c r="K2045"/>
      <c r="L2045"/>
      <c r="M2045"/>
      <c r="N2045"/>
      <c r="O2045"/>
      <c r="P2045"/>
      <c r="Q2045"/>
      <c r="R2045"/>
      <c r="S2045"/>
    </row>
    <row r="2046" spans="1:19" ht="15">
      <c r="A2046" s="114"/>
      <c r="B2046" s="114"/>
      <c r="C2046" s="114"/>
      <c r="D2046" s="114"/>
      <c r="E2046"/>
      <c r="F2046"/>
      <c r="G2046"/>
      <c r="H2046" s="115"/>
      <c r="I2046" s="115"/>
      <c r="J2046" s="115"/>
      <c r="K2046"/>
      <c r="L2046"/>
      <c r="M2046"/>
      <c r="N2046"/>
      <c r="O2046"/>
      <c r="P2046"/>
      <c r="Q2046"/>
      <c r="R2046"/>
      <c r="S2046"/>
    </row>
    <row r="2047" spans="1:19" ht="15">
      <c r="A2047" s="114"/>
      <c r="B2047" s="114"/>
      <c r="C2047" s="114"/>
      <c r="D2047" s="114"/>
      <c r="E2047"/>
      <c r="F2047"/>
      <c r="G2047"/>
      <c r="H2047" s="115"/>
      <c r="I2047" s="115"/>
      <c r="J2047" s="115"/>
      <c r="K2047"/>
      <c r="L2047"/>
      <c r="M2047"/>
      <c r="N2047"/>
      <c r="O2047"/>
      <c r="P2047"/>
      <c r="Q2047"/>
      <c r="R2047"/>
      <c r="S2047"/>
    </row>
    <row r="2048" spans="1:19" ht="15">
      <c r="A2048" s="114"/>
      <c r="B2048" s="114"/>
      <c r="C2048" s="114"/>
      <c r="D2048" s="114"/>
      <c r="E2048"/>
      <c r="F2048"/>
      <c r="G2048"/>
      <c r="H2048" s="115"/>
      <c r="I2048" s="115"/>
      <c r="J2048" s="115"/>
      <c r="K2048"/>
      <c r="L2048"/>
      <c r="M2048"/>
      <c r="N2048"/>
      <c r="O2048"/>
      <c r="P2048"/>
      <c r="Q2048"/>
      <c r="R2048"/>
      <c r="S2048"/>
    </row>
    <row r="2049" spans="1:19" ht="15">
      <c r="A2049" s="114"/>
      <c r="B2049" s="114"/>
      <c r="C2049" s="114"/>
      <c r="D2049" s="114"/>
      <c r="E2049"/>
      <c r="F2049"/>
      <c r="G2049"/>
      <c r="H2049" s="115"/>
      <c r="I2049" s="115"/>
      <c r="J2049" s="115"/>
      <c r="K2049"/>
      <c r="L2049"/>
      <c r="M2049"/>
      <c r="N2049"/>
      <c r="O2049"/>
      <c r="P2049"/>
      <c r="Q2049"/>
      <c r="R2049"/>
      <c r="S2049"/>
    </row>
    <row r="2050" spans="1:19" ht="15">
      <c r="A2050" s="114"/>
      <c r="B2050" s="114"/>
      <c r="C2050" s="114"/>
      <c r="D2050" s="114"/>
      <c r="E2050"/>
      <c r="F2050"/>
      <c r="G2050"/>
      <c r="H2050" s="115"/>
      <c r="I2050" s="115"/>
      <c r="J2050" s="115"/>
      <c r="K2050"/>
      <c r="L2050"/>
      <c r="M2050"/>
      <c r="N2050"/>
      <c r="O2050"/>
      <c r="P2050"/>
      <c r="Q2050"/>
      <c r="R2050"/>
      <c r="S2050"/>
    </row>
    <row r="2051" spans="1:19" ht="15">
      <c r="A2051" s="114"/>
      <c r="B2051" s="114"/>
      <c r="C2051" s="114"/>
      <c r="D2051" s="114"/>
      <c r="E2051"/>
      <c r="F2051"/>
      <c r="G2051"/>
      <c r="H2051" s="115"/>
      <c r="I2051" s="115"/>
      <c r="J2051" s="115"/>
      <c r="K2051"/>
      <c r="L2051"/>
      <c r="M2051"/>
      <c r="N2051"/>
      <c r="O2051"/>
      <c r="P2051"/>
      <c r="Q2051"/>
      <c r="R2051"/>
      <c r="S2051"/>
    </row>
    <row r="2052" spans="1:19" ht="15">
      <c r="A2052" s="114"/>
      <c r="B2052" s="114"/>
      <c r="C2052" s="114"/>
      <c r="D2052" s="114"/>
      <c r="E2052"/>
      <c r="F2052"/>
      <c r="G2052"/>
      <c r="H2052" s="115"/>
      <c r="I2052" s="115"/>
      <c r="J2052" s="115"/>
      <c r="K2052"/>
      <c r="L2052"/>
      <c r="M2052"/>
      <c r="N2052"/>
      <c r="O2052"/>
      <c r="P2052"/>
      <c r="Q2052"/>
      <c r="R2052"/>
      <c r="S2052"/>
    </row>
    <row r="2053" spans="1:19" ht="15">
      <c r="A2053" s="114"/>
      <c r="B2053" s="114"/>
      <c r="C2053" s="114"/>
      <c r="D2053" s="114"/>
      <c r="E2053"/>
      <c r="F2053"/>
      <c r="G2053"/>
      <c r="H2053" s="115"/>
      <c r="I2053" s="115"/>
      <c r="J2053" s="115"/>
      <c r="K2053"/>
      <c r="L2053"/>
      <c r="M2053"/>
      <c r="N2053"/>
      <c r="O2053"/>
      <c r="P2053"/>
      <c r="Q2053"/>
      <c r="R2053"/>
      <c r="S2053"/>
    </row>
    <row r="2054" spans="1:19" ht="15">
      <c r="A2054" s="114"/>
      <c r="B2054" s="114"/>
      <c r="C2054" s="114"/>
      <c r="D2054" s="114"/>
      <c r="E2054"/>
      <c r="F2054"/>
      <c r="G2054"/>
      <c r="H2054" s="115"/>
      <c r="I2054" s="115"/>
      <c r="J2054" s="115"/>
      <c r="K2054"/>
      <c r="L2054"/>
      <c r="M2054"/>
      <c r="N2054"/>
      <c r="O2054"/>
      <c r="P2054"/>
      <c r="Q2054"/>
      <c r="R2054"/>
      <c r="S2054"/>
    </row>
    <row r="2055" spans="1:19" ht="15">
      <c r="A2055" s="114"/>
      <c r="B2055" s="114"/>
      <c r="C2055" s="114"/>
      <c r="D2055" s="114"/>
      <c r="E2055"/>
      <c r="F2055"/>
      <c r="G2055"/>
      <c r="H2055" s="115"/>
      <c r="I2055" s="115"/>
      <c r="J2055" s="115"/>
      <c r="K2055"/>
      <c r="L2055"/>
      <c r="M2055"/>
      <c r="N2055"/>
      <c r="O2055"/>
      <c r="P2055"/>
      <c r="Q2055"/>
      <c r="R2055"/>
      <c r="S2055"/>
    </row>
    <row r="2056" spans="1:19" ht="15">
      <c r="A2056" s="114"/>
      <c r="B2056" s="114"/>
      <c r="C2056" s="114"/>
      <c r="D2056" s="114"/>
      <c r="E2056"/>
      <c r="F2056"/>
      <c r="G2056"/>
      <c r="H2056" s="115"/>
      <c r="I2056" s="115"/>
      <c r="J2056" s="115"/>
      <c r="K2056"/>
      <c r="L2056"/>
      <c r="M2056"/>
      <c r="N2056"/>
      <c r="O2056"/>
      <c r="P2056"/>
      <c r="Q2056"/>
      <c r="R2056"/>
      <c r="S2056"/>
    </row>
    <row r="2057" spans="1:19" ht="15">
      <c r="A2057" s="114"/>
      <c r="B2057" s="114"/>
      <c r="C2057" s="114"/>
      <c r="D2057" s="114"/>
      <c r="E2057"/>
      <c r="F2057"/>
      <c r="G2057"/>
      <c r="H2057" s="115"/>
      <c r="I2057" s="115"/>
      <c r="J2057" s="115"/>
      <c r="K2057"/>
      <c r="L2057"/>
      <c r="M2057"/>
      <c r="N2057"/>
      <c r="O2057"/>
      <c r="P2057"/>
      <c r="Q2057"/>
      <c r="R2057"/>
      <c r="S2057"/>
    </row>
    <row r="2058" spans="1:19" ht="15">
      <c r="A2058" s="114"/>
      <c r="B2058" s="114"/>
      <c r="C2058" s="114"/>
      <c r="D2058" s="114"/>
      <c r="E2058"/>
      <c r="F2058"/>
      <c r="G2058"/>
      <c r="H2058" s="115"/>
      <c r="I2058" s="115"/>
      <c r="J2058" s="115"/>
      <c r="K2058"/>
      <c r="L2058"/>
      <c r="M2058"/>
      <c r="N2058"/>
      <c r="O2058"/>
      <c r="P2058"/>
      <c r="Q2058"/>
      <c r="R2058"/>
      <c r="S2058"/>
    </row>
    <row r="2059" spans="1:19" ht="15">
      <c r="A2059" s="114"/>
      <c r="B2059" s="114"/>
      <c r="C2059" s="114"/>
      <c r="D2059" s="114"/>
      <c r="E2059"/>
      <c r="F2059"/>
      <c r="G2059"/>
      <c r="H2059" s="115"/>
      <c r="I2059" s="115"/>
      <c r="J2059" s="115"/>
      <c r="K2059"/>
      <c r="L2059"/>
      <c r="M2059"/>
      <c r="N2059"/>
      <c r="O2059"/>
      <c r="P2059"/>
      <c r="Q2059"/>
      <c r="R2059"/>
      <c r="S2059"/>
    </row>
    <row r="2060" spans="1:19" ht="15">
      <c r="A2060" s="114"/>
      <c r="B2060" s="114"/>
      <c r="C2060" s="114"/>
      <c r="D2060" s="114"/>
      <c r="E2060"/>
      <c r="F2060"/>
      <c r="G2060"/>
      <c r="H2060" s="115"/>
      <c r="I2060" s="115"/>
      <c r="J2060" s="115"/>
      <c r="K2060"/>
      <c r="L2060"/>
      <c r="M2060"/>
      <c r="N2060"/>
      <c r="O2060"/>
      <c r="P2060"/>
      <c r="Q2060"/>
      <c r="R2060"/>
      <c r="S2060"/>
    </row>
    <row r="2061" spans="1:19" ht="15">
      <c r="A2061" s="114"/>
      <c r="B2061" s="114"/>
      <c r="C2061" s="114"/>
      <c r="D2061" s="114"/>
      <c r="E2061"/>
      <c r="F2061"/>
      <c r="G2061"/>
      <c r="H2061" s="115"/>
      <c r="I2061" s="115"/>
      <c r="J2061" s="115"/>
      <c r="K2061"/>
      <c r="L2061"/>
      <c r="M2061"/>
      <c r="N2061"/>
      <c r="O2061"/>
      <c r="P2061"/>
      <c r="Q2061"/>
      <c r="R2061"/>
      <c r="S2061"/>
    </row>
    <row r="2062" spans="1:19" ht="15">
      <c r="A2062" s="114"/>
      <c r="B2062" s="114"/>
      <c r="C2062" s="114"/>
      <c r="D2062" s="114"/>
      <c r="E2062"/>
      <c r="F2062"/>
      <c r="G2062"/>
      <c r="H2062" s="115"/>
      <c r="I2062" s="115"/>
      <c r="J2062" s="115"/>
      <c r="K2062"/>
      <c r="L2062"/>
      <c r="M2062"/>
      <c r="N2062"/>
      <c r="O2062"/>
      <c r="P2062"/>
      <c r="Q2062"/>
      <c r="R2062"/>
      <c r="S2062"/>
    </row>
    <row r="2063" spans="1:19" ht="15">
      <c r="A2063" s="114"/>
      <c r="B2063" s="114"/>
      <c r="C2063" s="114"/>
      <c r="D2063" s="114"/>
      <c r="E2063"/>
      <c r="F2063"/>
      <c r="G2063"/>
      <c r="H2063" s="115"/>
      <c r="I2063" s="115"/>
      <c r="J2063" s="115"/>
      <c r="K2063"/>
      <c r="L2063"/>
      <c r="M2063"/>
      <c r="N2063"/>
      <c r="O2063"/>
      <c r="P2063"/>
      <c r="Q2063"/>
      <c r="R2063"/>
      <c r="S2063"/>
    </row>
    <row r="2064" spans="1:19" ht="15">
      <c r="A2064" s="114"/>
      <c r="B2064" s="114"/>
      <c r="C2064" s="114"/>
      <c r="D2064" s="114"/>
      <c r="E2064"/>
      <c r="F2064"/>
      <c r="G2064"/>
      <c r="H2064" s="115"/>
      <c r="I2064" s="115"/>
      <c r="J2064" s="115"/>
      <c r="K2064"/>
      <c r="L2064"/>
      <c r="M2064"/>
      <c r="N2064"/>
      <c r="O2064"/>
      <c r="P2064"/>
      <c r="Q2064"/>
      <c r="R2064"/>
      <c r="S2064"/>
    </row>
    <row r="2065" spans="1:19" ht="15">
      <c r="A2065" s="114"/>
      <c r="B2065" s="114"/>
      <c r="C2065" s="114"/>
      <c r="D2065" s="114"/>
      <c r="E2065"/>
      <c r="F2065"/>
      <c r="G2065"/>
      <c r="H2065" s="115"/>
      <c r="I2065" s="115"/>
      <c r="J2065" s="115"/>
      <c r="K2065"/>
      <c r="L2065"/>
      <c r="M2065"/>
      <c r="N2065"/>
      <c r="O2065"/>
      <c r="P2065"/>
      <c r="Q2065"/>
      <c r="R2065"/>
      <c r="S2065"/>
    </row>
    <row r="2066" spans="1:19" ht="15">
      <c r="A2066" s="114"/>
      <c r="B2066" s="114"/>
      <c r="C2066" s="114"/>
      <c r="D2066" s="114"/>
      <c r="E2066"/>
      <c r="F2066"/>
      <c r="G2066"/>
      <c r="H2066" s="115"/>
      <c r="I2066" s="115"/>
      <c r="J2066" s="115"/>
      <c r="K2066"/>
      <c r="L2066"/>
      <c r="M2066"/>
      <c r="N2066"/>
      <c r="O2066"/>
      <c r="P2066"/>
      <c r="Q2066"/>
      <c r="R2066"/>
      <c r="S2066"/>
    </row>
    <row r="2067" spans="1:19" ht="15">
      <c r="A2067" s="114"/>
      <c r="B2067" s="114"/>
      <c r="C2067" s="114"/>
      <c r="D2067" s="114"/>
      <c r="E2067"/>
      <c r="F2067"/>
      <c r="G2067"/>
      <c r="H2067" s="115"/>
      <c r="I2067" s="115"/>
      <c r="J2067" s="115"/>
      <c r="K2067"/>
      <c r="L2067"/>
      <c r="M2067"/>
      <c r="N2067"/>
      <c r="O2067"/>
      <c r="P2067"/>
      <c r="Q2067"/>
      <c r="R2067"/>
      <c r="S2067"/>
    </row>
    <row r="2068" spans="1:19" ht="15">
      <c r="A2068" s="114"/>
      <c r="B2068" s="114"/>
      <c r="C2068" s="114"/>
      <c r="D2068" s="114"/>
      <c r="E2068"/>
      <c r="F2068"/>
      <c r="G2068"/>
      <c r="H2068" s="115"/>
      <c r="I2068" s="115"/>
      <c r="J2068" s="115"/>
      <c r="K2068"/>
      <c r="L2068"/>
      <c r="M2068"/>
      <c r="N2068"/>
      <c r="O2068"/>
      <c r="P2068"/>
      <c r="Q2068"/>
      <c r="R2068"/>
      <c r="S2068"/>
    </row>
    <row r="2069" spans="1:19" ht="15">
      <c r="A2069" s="114"/>
      <c r="B2069" s="114"/>
      <c r="C2069" s="114"/>
      <c r="D2069" s="114"/>
      <c r="E2069"/>
      <c r="F2069"/>
      <c r="G2069"/>
      <c r="H2069" s="115"/>
      <c r="I2069" s="115"/>
      <c r="J2069" s="115"/>
      <c r="K2069"/>
      <c r="L2069"/>
      <c r="M2069"/>
      <c r="N2069"/>
      <c r="O2069"/>
      <c r="P2069"/>
      <c r="Q2069"/>
      <c r="R2069"/>
      <c r="S2069"/>
    </row>
    <row r="2070" spans="1:19" ht="15">
      <c r="A2070" s="114"/>
      <c r="B2070" s="114"/>
      <c r="C2070" s="114"/>
      <c r="D2070" s="114"/>
      <c r="E2070"/>
      <c r="F2070"/>
      <c r="G2070"/>
      <c r="H2070" s="115"/>
      <c r="I2070" s="115"/>
      <c r="J2070" s="115"/>
      <c r="K2070"/>
      <c r="L2070"/>
      <c r="M2070"/>
      <c r="N2070"/>
      <c r="O2070"/>
      <c r="P2070"/>
      <c r="Q2070"/>
      <c r="R2070"/>
      <c r="S2070"/>
    </row>
    <row r="2071" spans="1:19" ht="15">
      <c r="A2071" s="114"/>
      <c r="B2071" s="114"/>
      <c r="C2071" s="114"/>
      <c r="D2071" s="114"/>
      <c r="E2071"/>
      <c r="F2071"/>
      <c r="G2071"/>
      <c r="H2071" s="115"/>
      <c r="I2071" s="115"/>
      <c r="J2071" s="115"/>
      <c r="K2071"/>
      <c r="L2071"/>
      <c r="M2071"/>
      <c r="N2071"/>
      <c r="O2071"/>
      <c r="P2071"/>
      <c r="Q2071"/>
      <c r="R2071"/>
      <c r="S2071"/>
    </row>
    <row r="2072" spans="1:19" ht="15">
      <c r="A2072" s="114"/>
      <c r="B2072" s="114"/>
      <c r="C2072" s="114"/>
      <c r="D2072" s="114"/>
      <c r="E2072"/>
      <c r="F2072"/>
      <c r="G2072"/>
      <c r="H2072" s="115"/>
      <c r="I2072" s="115"/>
      <c r="J2072" s="115"/>
      <c r="K2072"/>
      <c r="L2072"/>
      <c r="M2072"/>
      <c r="N2072"/>
      <c r="O2072"/>
      <c r="P2072"/>
      <c r="Q2072"/>
      <c r="R2072"/>
      <c r="S2072"/>
    </row>
    <row r="2073" spans="1:19" ht="15">
      <c r="A2073" s="114"/>
      <c r="B2073" s="114"/>
      <c r="C2073" s="114"/>
      <c r="D2073" s="114"/>
      <c r="E2073"/>
      <c r="F2073"/>
      <c r="G2073"/>
      <c r="H2073" s="115"/>
      <c r="I2073" s="115"/>
      <c r="J2073" s="115"/>
      <c r="K2073"/>
      <c r="L2073"/>
      <c r="M2073"/>
      <c r="N2073"/>
      <c r="O2073"/>
      <c r="P2073"/>
      <c r="Q2073"/>
      <c r="R2073"/>
      <c r="S2073"/>
    </row>
    <row r="2074" spans="1:19" ht="15">
      <c r="A2074" s="114"/>
      <c r="B2074" s="114"/>
      <c r="C2074" s="114"/>
      <c r="D2074" s="114"/>
      <c r="E2074"/>
      <c r="F2074"/>
      <c r="G2074"/>
      <c r="H2074" s="115"/>
      <c r="I2074" s="115"/>
      <c r="J2074" s="115"/>
      <c r="K2074"/>
      <c r="L2074"/>
      <c r="M2074"/>
      <c r="N2074"/>
      <c r="O2074"/>
      <c r="P2074"/>
      <c r="Q2074"/>
      <c r="R2074"/>
      <c r="S2074"/>
    </row>
    <row r="2075" spans="1:19" ht="15">
      <c r="A2075" s="114"/>
      <c r="B2075" s="114"/>
      <c r="C2075" s="114"/>
      <c r="D2075" s="114"/>
      <c r="E2075"/>
      <c r="F2075"/>
      <c r="G2075"/>
      <c r="H2075" s="115"/>
      <c r="I2075" s="115"/>
      <c r="J2075" s="115"/>
      <c r="K2075"/>
      <c r="L2075"/>
      <c r="M2075"/>
      <c r="N2075"/>
      <c r="O2075"/>
      <c r="P2075"/>
      <c r="Q2075"/>
      <c r="R2075"/>
      <c r="S2075"/>
    </row>
    <row r="2076" spans="1:19" ht="15">
      <c r="A2076" s="114"/>
      <c r="B2076" s="114"/>
      <c r="C2076" s="114"/>
      <c r="D2076" s="114"/>
      <c r="E2076"/>
      <c r="F2076"/>
      <c r="G2076"/>
      <c r="H2076" s="115"/>
      <c r="I2076" s="115"/>
      <c r="J2076" s="115"/>
      <c r="K2076"/>
      <c r="L2076"/>
      <c r="M2076"/>
      <c r="N2076"/>
      <c r="O2076"/>
      <c r="P2076"/>
      <c r="Q2076"/>
      <c r="R2076"/>
      <c r="S2076"/>
    </row>
    <row r="2077" spans="1:19" ht="15">
      <c r="A2077" s="114"/>
      <c r="B2077" s="114"/>
      <c r="C2077" s="114"/>
      <c r="D2077" s="114"/>
      <c r="E2077"/>
      <c r="F2077"/>
      <c r="G2077"/>
      <c r="H2077" s="115"/>
      <c r="I2077" s="115"/>
      <c r="J2077" s="115"/>
      <c r="K2077"/>
      <c r="L2077"/>
      <c r="M2077"/>
      <c r="N2077"/>
      <c r="O2077"/>
      <c r="P2077"/>
      <c r="Q2077"/>
      <c r="R2077"/>
      <c r="S2077"/>
    </row>
    <row r="2078" spans="1:19" ht="15">
      <c r="A2078" s="114"/>
      <c r="B2078" s="114"/>
      <c r="C2078" s="114"/>
      <c r="D2078" s="114"/>
      <c r="E2078"/>
      <c r="F2078"/>
      <c r="G2078"/>
      <c r="H2078" s="115"/>
      <c r="I2078" s="115"/>
      <c r="J2078" s="115"/>
      <c r="K2078"/>
      <c r="L2078"/>
      <c r="M2078"/>
      <c r="N2078"/>
      <c r="O2078"/>
      <c r="P2078"/>
      <c r="Q2078"/>
      <c r="R2078"/>
      <c r="S2078"/>
    </row>
    <row r="2079" spans="1:19" ht="15">
      <c r="A2079" s="114"/>
      <c r="B2079" s="114"/>
      <c r="C2079" s="114"/>
      <c r="D2079" s="114"/>
      <c r="E2079"/>
      <c r="F2079"/>
      <c r="G2079"/>
      <c r="H2079" s="115"/>
      <c r="I2079" s="115"/>
      <c r="J2079" s="115"/>
      <c r="K2079"/>
      <c r="L2079"/>
      <c r="M2079"/>
      <c r="N2079"/>
      <c r="O2079"/>
      <c r="P2079"/>
      <c r="Q2079"/>
      <c r="R2079"/>
      <c r="S2079"/>
    </row>
    <row r="2080" spans="1:19" ht="15">
      <c r="A2080" s="114"/>
      <c r="B2080" s="114"/>
      <c r="C2080" s="114"/>
      <c r="D2080" s="114"/>
      <c r="E2080"/>
      <c r="F2080"/>
      <c r="G2080"/>
      <c r="H2080" s="115"/>
      <c r="I2080" s="115"/>
      <c r="J2080" s="115"/>
      <c r="K2080"/>
      <c r="L2080"/>
      <c r="M2080"/>
      <c r="N2080"/>
      <c r="O2080"/>
      <c r="P2080"/>
      <c r="Q2080"/>
      <c r="R2080"/>
      <c r="S2080"/>
    </row>
    <row r="2081" spans="1:19" ht="15">
      <c r="A2081" s="114"/>
      <c r="B2081" s="114"/>
      <c r="C2081" s="114"/>
      <c r="D2081" s="114"/>
      <c r="E2081"/>
      <c r="F2081"/>
      <c r="G2081"/>
      <c r="H2081" s="115"/>
      <c r="I2081" s="115"/>
      <c r="J2081" s="115"/>
      <c r="K2081"/>
      <c r="L2081"/>
      <c r="M2081"/>
      <c r="N2081"/>
      <c r="O2081"/>
      <c r="P2081"/>
      <c r="Q2081"/>
      <c r="R2081"/>
      <c r="S2081"/>
    </row>
    <row r="2082" spans="1:19" ht="15">
      <c r="A2082" s="114"/>
      <c r="B2082" s="114"/>
      <c r="C2082" s="114"/>
      <c r="D2082" s="114"/>
      <c r="E2082"/>
      <c r="F2082"/>
      <c r="G2082"/>
      <c r="H2082" s="115"/>
      <c r="I2082" s="115"/>
      <c r="J2082" s="115"/>
      <c r="K2082"/>
      <c r="L2082"/>
      <c r="M2082"/>
      <c r="N2082"/>
      <c r="O2082"/>
      <c r="P2082"/>
      <c r="Q2082"/>
      <c r="R2082"/>
      <c r="S2082"/>
    </row>
    <row r="2083" spans="1:19" ht="15">
      <c r="A2083" s="114"/>
      <c r="B2083" s="114"/>
      <c r="C2083" s="114"/>
      <c r="D2083" s="114"/>
      <c r="E2083"/>
      <c r="F2083"/>
      <c r="G2083"/>
      <c r="H2083" s="115"/>
      <c r="I2083" s="115"/>
      <c r="J2083" s="115"/>
      <c r="K2083"/>
      <c r="L2083"/>
      <c r="M2083"/>
      <c r="N2083"/>
      <c r="O2083"/>
      <c r="P2083"/>
      <c r="Q2083"/>
      <c r="R2083"/>
      <c r="S2083"/>
    </row>
    <row r="2084" spans="1:19" ht="15">
      <c r="A2084" s="114"/>
      <c r="B2084" s="114"/>
      <c r="C2084" s="114"/>
      <c r="D2084" s="114"/>
      <c r="E2084"/>
      <c r="F2084"/>
      <c r="G2084"/>
      <c r="H2084" s="115"/>
      <c r="I2084" s="115"/>
      <c r="J2084" s="115"/>
      <c r="K2084"/>
      <c r="L2084"/>
      <c r="M2084"/>
      <c r="N2084"/>
      <c r="O2084"/>
      <c r="P2084"/>
      <c r="Q2084"/>
      <c r="R2084"/>
      <c r="S2084"/>
    </row>
    <row r="2085" spans="1:19" ht="15">
      <c r="A2085" s="114"/>
      <c r="B2085" s="114"/>
      <c r="C2085" s="114"/>
      <c r="D2085" s="114"/>
      <c r="E2085"/>
      <c r="F2085"/>
      <c r="G2085"/>
      <c r="H2085" s="115"/>
      <c r="I2085" s="115"/>
      <c r="J2085" s="115"/>
      <c r="K2085"/>
      <c r="L2085"/>
      <c r="M2085"/>
      <c r="N2085"/>
      <c r="O2085"/>
      <c r="P2085"/>
      <c r="Q2085"/>
      <c r="R2085"/>
      <c r="S2085"/>
    </row>
    <row r="2086" spans="1:19" ht="15">
      <c r="A2086" s="114"/>
      <c r="B2086" s="114"/>
      <c r="C2086" s="114"/>
      <c r="D2086" s="114"/>
      <c r="E2086"/>
      <c r="F2086"/>
      <c r="G2086"/>
      <c r="H2086" s="115"/>
      <c r="I2086" s="115"/>
      <c r="J2086" s="115"/>
      <c r="K2086"/>
      <c r="L2086"/>
      <c r="M2086"/>
      <c r="N2086"/>
      <c r="O2086"/>
      <c r="P2086"/>
      <c r="Q2086"/>
      <c r="R2086"/>
      <c r="S2086"/>
    </row>
    <row r="2087" spans="1:19" ht="15">
      <c r="A2087" s="114"/>
      <c r="B2087" s="114"/>
      <c r="C2087" s="114"/>
      <c r="D2087" s="114"/>
      <c r="E2087"/>
      <c r="F2087"/>
      <c r="G2087"/>
      <c r="H2087" s="115"/>
      <c r="I2087" s="115"/>
      <c r="J2087" s="115"/>
      <c r="K2087"/>
      <c r="L2087"/>
      <c r="M2087"/>
      <c r="N2087"/>
      <c r="O2087"/>
      <c r="P2087"/>
      <c r="Q2087"/>
      <c r="R2087"/>
      <c r="S2087"/>
    </row>
    <row r="2088" spans="1:19" ht="15">
      <c r="A2088" s="114"/>
      <c r="B2088" s="114"/>
      <c r="C2088" s="114"/>
      <c r="D2088" s="114"/>
      <c r="E2088"/>
      <c r="F2088"/>
      <c r="G2088"/>
      <c r="H2088" s="115"/>
      <c r="I2088" s="115"/>
      <c r="J2088" s="115"/>
      <c r="K2088"/>
      <c r="L2088"/>
      <c r="M2088"/>
      <c r="N2088"/>
      <c r="O2088"/>
      <c r="P2088"/>
      <c r="Q2088"/>
      <c r="R2088"/>
      <c r="S2088"/>
    </row>
    <row r="2089" spans="1:19" ht="15">
      <c r="A2089" s="114"/>
      <c r="B2089" s="114"/>
      <c r="C2089" s="114"/>
      <c r="D2089" s="114"/>
      <c r="E2089"/>
      <c r="F2089"/>
      <c r="G2089"/>
      <c r="H2089" s="115"/>
      <c r="I2089" s="115"/>
      <c r="J2089" s="115"/>
      <c r="K2089"/>
      <c r="L2089"/>
      <c r="M2089"/>
      <c r="N2089"/>
      <c r="O2089"/>
      <c r="P2089"/>
      <c r="Q2089"/>
      <c r="R2089"/>
      <c r="S2089"/>
    </row>
    <row r="2090" spans="1:19" ht="15">
      <c r="A2090" s="114"/>
      <c r="B2090" s="114"/>
      <c r="C2090" s="114"/>
      <c r="D2090" s="114"/>
      <c r="E2090"/>
      <c r="F2090"/>
      <c r="G2090"/>
      <c r="H2090" s="115"/>
      <c r="I2090" s="115"/>
      <c r="J2090" s="115"/>
      <c r="K2090"/>
      <c r="L2090"/>
      <c r="M2090"/>
      <c r="N2090"/>
      <c r="O2090"/>
      <c r="P2090"/>
      <c r="Q2090"/>
      <c r="R2090"/>
      <c r="S2090"/>
    </row>
    <row r="2091" spans="1:19" ht="15">
      <c r="A2091" s="114"/>
      <c r="B2091" s="114"/>
      <c r="C2091" s="114"/>
      <c r="D2091" s="114"/>
      <c r="E2091"/>
      <c r="F2091"/>
      <c r="G2091"/>
      <c r="H2091" s="115"/>
      <c r="I2091" s="115"/>
      <c r="J2091" s="115"/>
      <c r="K2091"/>
      <c r="L2091"/>
      <c r="M2091"/>
      <c r="N2091"/>
      <c r="O2091"/>
      <c r="P2091"/>
      <c r="Q2091"/>
      <c r="R2091"/>
      <c r="S2091"/>
    </row>
    <row r="2092" spans="1:19" ht="15">
      <c r="A2092" s="114"/>
      <c r="B2092" s="114"/>
      <c r="C2092" s="114"/>
      <c r="D2092" s="114"/>
      <c r="E2092"/>
      <c r="F2092"/>
      <c r="G2092"/>
      <c r="H2092" s="115"/>
      <c r="I2092" s="115"/>
      <c r="J2092" s="115"/>
      <c r="K2092"/>
      <c r="L2092"/>
      <c r="M2092"/>
      <c r="N2092"/>
      <c r="O2092"/>
      <c r="P2092"/>
      <c r="Q2092"/>
      <c r="R2092"/>
      <c r="S2092"/>
    </row>
    <row r="2093" spans="1:19" ht="15">
      <c r="A2093" s="114"/>
      <c r="B2093" s="114"/>
      <c r="C2093" s="114"/>
      <c r="D2093" s="114"/>
      <c r="E2093"/>
      <c r="F2093"/>
      <c r="G2093"/>
      <c r="H2093" s="115"/>
      <c r="I2093" s="115"/>
      <c r="J2093" s="115"/>
      <c r="K2093"/>
      <c r="L2093"/>
      <c r="M2093"/>
      <c r="N2093"/>
      <c r="O2093"/>
      <c r="P2093"/>
      <c r="Q2093"/>
      <c r="R2093"/>
      <c r="S2093"/>
    </row>
    <row r="2094" spans="1:19" ht="15">
      <c r="A2094" s="114"/>
      <c r="B2094" s="114"/>
      <c r="C2094" s="114"/>
      <c r="D2094" s="114"/>
      <c r="E2094"/>
      <c r="F2094"/>
      <c r="G2094"/>
      <c r="H2094" s="115"/>
      <c r="I2094" s="115"/>
      <c r="J2094" s="115"/>
      <c r="K2094"/>
      <c r="L2094"/>
      <c r="M2094"/>
      <c r="N2094"/>
      <c r="O2094"/>
      <c r="P2094"/>
      <c r="Q2094"/>
      <c r="R2094"/>
      <c r="S2094"/>
    </row>
    <row r="2095" spans="1:19" ht="15">
      <c r="A2095" s="114"/>
      <c r="B2095" s="114"/>
      <c r="C2095" s="114"/>
      <c r="D2095" s="114"/>
      <c r="E2095"/>
      <c r="F2095"/>
      <c r="G2095"/>
      <c r="H2095" s="115"/>
      <c r="I2095" s="115"/>
      <c r="J2095" s="115"/>
      <c r="K2095"/>
      <c r="L2095"/>
      <c r="M2095"/>
      <c r="N2095"/>
      <c r="O2095"/>
      <c r="P2095"/>
      <c r="Q2095"/>
      <c r="R2095"/>
      <c r="S2095"/>
    </row>
    <row r="2096" spans="1:19" ht="15">
      <c r="A2096" s="114"/>
      <c r="B2096" s="114"/>
      <c r="C2096" s="114"/>
      <c r="D2096" s="114"/>
      <c r="E2096"/>
      <c r="F2096"/>
      <c r="G2096"/>
      <c r="H2096" s="115"/>
      <c r="I2096" s="115"/>
      <c r="J2096" s="115"/>
      <c r="K2096"/>
      <c r="L2096"/>
      <c r="M2096"/>
      <c r="N2096"/>
      <c r="O2096"/>
      <c r="P2096"/>
      <c r="Q2096"/>
      <c r="R2096"/>
      <c r="S2096"/>
    </row>
    <row r="2097" spans="1:19" ht="15">
      <c r="A2097" s="114"/>
      <c r="B2097" s="114"/>
      <c r="C2097" s="114"/>
      <c r="D2097" s="114"/>
      <c r="E2097"/>
      <c r="F2097"/>
      <c r="G2097"/>
      <c r="H2097" s="115"/>
      <c r="I2097" s="115"/>
      <c r="J2097" s="115"/>
      <c r="K2097"/>
      <c r="L2097"/>
      <c r="M2097"/>
      <c r="N2097"/>
      <c r="O2097"/>
      <c r="P2097"/>
      <c r="Q2097"/>
      <c r="R2097"/>
      <c r="S2097"/>
    </row>
    <row r="2098" spans="1:19" ht="15">
      <c r="A2098" s="114"/>
      <c r="B2098" s="114"/>
      <c r="C2098" s="114"/>
      <c r="D2098" s="114"/>
      <c r="E2098"/>
      <c r="F2098"/>
      <c r="G2098"/>
      <c r="H2098" s="115"/>
      <c r="I2098" s="115"/>
      <c r="J2098" s="115"/>
      <c r="K2098"/>
      <c r="L2098"/>
      <c r="M2098"/>
      <c r="N2098"/>
      <c r="O2098"/>
      <c r="P2098"/>
      <c r="Q2098"/>
      <c r="R2098"/>
      <c r="S2098"/>
    </row>
    <row r="2099" spans="1:19" ht="15">
      <c r="A2099" s="114"/>
      <c r="B2099" s="114"/>
      <c r="C2099" s="114"/>
      <c r="D2099" s="114"/>
      <c r="E2099"/>
      <c r="F2099"/>
      <c r="G2099"/>
      <c r="H2099" s="115"/>
      <c r="I2099" s="115"/>
      <c r="J2099" s="115"/>
      <c r="K2099"/>
      <c r="L2099"/>
      <c r="M2099"/>
      <c r="N2099"/>
      <c r="O2099"/>
      <c r="P2099"/>
      <c r="Q2099"/>
      <c r="R2099"/>
      <c r="S2099"/>
    </row>
    <row r="2100" spans="1:19" ht="15">
      <c r="A2100" s="114"/>
      <c r="B2100" s="114"/>
      <c r="C2100" s="114"/>
      <c r="D2100" s="114"/>
      <c r="E2100"/>
      <c r="F2100"/>
      <c r="G2100"/>
      <c r="H2100" s="115"/>
      <c r="I2100" s="115"/>
      <c r="J2100" s="115"/>
      <c r="K2100"/>
      <c r="L2100"/>
      <c r="M2100"/>
      <c r="N2100"/>
      <c r="O2100"/>
      <c r="P2100"/>
      <c r="Q2100"/>
      <c r="R2100"/>
      <c r="S2100"/>
    </row>
    <row r="2101" spans="1:19" ht="15">
      <c r="A2101" s="114"/>
      <c r="B2101" s="114"/>
      <c r="C2101" s="114"/>
      <c r="D2101" s="114"/>
      <c r="E2101"/>
      <c r="F2101"/>
      <c r="G2101"/>
      <c r="H2101" s="115"/>
      <c r="I2101" s="115"/>
      <c r="J2101" s="115"/>
      <c r="K2101"/>
      <c r="L2101"/>
      <c r="M2101"/>
      <c r="N2101"/>
      <c r="O2101"/>
      <c r="P2101"/>
      <c r="Q2101"/>
      <c r="R2101"/>
      <c r="S2101"/>
    </row>
    <row r="2102" spans="1:19" ht="15">
      <c r="A2102" s="114"/>
      <c r="B2102" s="114"/>
      <c r="C2102" s="114"/>
      <c r="D2102" s="114"/>
      <c r="E2102"/>
      <c r="F2102"/>
      <c r="G2102"/>
      <c r="H2102" s="115"/>
      <c r="I2102" s="115"/>
      <c r="J2102" s="115"/>
      <c r="K2102"/>
      <c r="L2102"/>
      <c r="M2102"/>
      <c r="N2102"/>
      <c r="O2102"/>
      <c r="P2102"/>
      <c r="Q2102"/>
      <c r="R2102"/>
      <c r="S2102"/>
    </row>
    <row r="2103" spans="1:19" ht="15">
      <c r="A2103" s="114"/>
      <c r="B2103" s="114"/>
      <c r="C2103" s="114"/>
      <c r="D2103" s="114"/>
      <c r="E2103"/>
      <c r="F2103"/>
      <c r="G2103"/>
      <c r="H2103" s="115"/>
      <c r="I2103" s="115"/>
      <c r="J2103" s="115"/>
      <c r="K2103"/>
      <c r="L2103"/>
      <c r="M2103"/>
      <c r="N2103"/>
      <c r="O2103"/>
      <c r="P2103"/>
      <c r="Q2103"/>
      <c r="R2103"/>
      <c r="S2103"/>
    </row>
    <row r="2104" spans="1:19" ht="15">
      <c r="A2104" s="114"/>
      <c r="B2104" s="114"/>
      <c r="C2104" s="114"/>
      <c r="D2104" s="114"/>
      <c r="E2104"/>
      <c r="F2104"/>
      <c r="G2104"/>
      <c r="H2104" s="115"/>
      <c r="I2104" s="115"/>
      <c r="J2104" s="115"/>
      <c r="K2104"/>
      <c r="L2104"/>
      <c r="M2104"/>
      <c r="N2104"/>
      <c r="O2104"/>
      <c r="P2104"/>
      <c r="Q2104"/>
      <c r="R2104"/>
      <c r="S2104"/>
    </row>
    <row r="2105" spans="1:19" ht="15">
      <c r="A2105" s="114"/>
      <c r="B2105" s="114"/>
      <c r="C2105" s="114"/>
      <c r="D2105" s="114"/>
      <c r="E2105"/>
      <c r="F2105"/>
      <c r="G2105"/>
      <c r="H2105" s="115"/>
      <c r="I2105" s="115"/>
      <c r="J2105" s="115"/>
      <c r="K2105"/>
      <c r="L2105"/>
      <c r="M2105"/>
      <c r="N2105"/>
      <c r="O2105"/>
      <c r="P2105"/>
      <c r="Q2105"/>
      <c r="R2105"/>
      <c r="S2105"/>
    </row>
    <row r="2106" spans="1:19" ht="15">
      <c r="A2106" s="114"/>
      <c r="B2106" s="114"/>
      <c r="C2106" s="114"/>
      <c r="D2106" s="114"/>
      <c r="E2106"/>
      <c r="F2106"/>
      <c r="G2106"/>
      <c r="H2106" s="115"/>
      <c r="I2106" s="115"/>
      <c r="J2106" s="115"/>
      <c r="K2106"/>
      <c r="L2106"/>
      <c r="M2106"/>
      <c r="N2106"/>
      <c r="O2106"/>
      <c r="P2106"/>
      <c r="Q2106"/>
      <c r="R2106"/>
      <c r="S2106"/>
    </row>
    <row r="2107" spans="1:19" ht="15">
      <c r="A2107" s="114"/>
      <c r="B2107" s="114"/>
      <c r="C2107" s="114"/>
      <c r="D2107" s="114"/>
      <c r="E2107"/>
      <c r="F2107"/>
      <c r="G2107"/>
      <c r="H2107" s="115"/>
      <c r="I2107" s="115"/>
      <c r="J2107" s="115"/>
      <c r="K2107"/>
      <c r="L2107"/>
      <c r="M2107"/>
      <c r="N2107"/>
      <c r="O2107"/>
      <c r="P2107"/>
      <c r="Q2107"/>
      <c r="R2107"/>
      <c r="S2107"/>
    </row>
    <row r="2108" spans="1:19" ht="15">
      <c r="A2108" s="114"/>
      <c r="B2108" s="114"/>
      <c r="C2108" s="114"/>
      <c r="D2108" s="114"/>
      <c r="E2108"/>
      <c r="F2108"/>
      <c r="G2108"/>
      <c r="H2108" s="115"/>
      <c r="I2108" s="115"/>
      <c r="J2108" s="115"/>
      <c r="K2108"/>
      <c r="L2108"/>
      <c r="M2108"/>
      <c r="N2108"/>
      <c r="O2108"/>
      <c r="P2108"/>
      <c r="Q2108"/>
      <c r="R2108"/>
      <c r="S2108"/>
    </row>
    <row r="2109" spans="1:19" ht="15">
      <c r="A2109" s="114"/>
      <c r="B2109" s="114"/>
      <c r="C2109" s="114"/>
      <c r="D2109" s="114"/>
      <c r="E2109"/>
      <c r="F2109"/>
      <c r="G2109"/>
      <c r="H2109" s="115"/>
      <c r="I2109" s="115"/>
      <c r="J2109" s="115"/>
      <c r="K2109"/>
      <c r="L2109"/>
      <c r="M2109"/>
      <c r="N2109"/>
      <c r="O2109"/>
      <c r="P2109"/>
      <c r="Q2109"/>
      <c r="R2109"/>
      <c r="S2109"/>
    </row>
    <row r="2110" spans="1:19" ht="15">
      <c r="A2110" s="114"/>
      <c r="B2110" s="114"/>
      <c r="C2110" s="114"/>
      <c r="D2110" s="114"/>
      <c r="E2110"/>
      <c r="F2110"/>
      <c r="G2110"/>
      <c r="H2110" s="115"/>
      <c r="I2110" s="115"/>
      <c r="J2110" s="115"/>
      <c r="K2110"/>
      <c r="L2110"/>
      <c r="M2110"/>
      <c r="N2110"/>
      <c r="O2110"/>
      <c r="P2110"/>
      <c r="Q2110"/>
      <c r="R2110"/>
      <c r="S2110"/>
    </row>
    <row r="2111" spans="1:19" ht="15">
      <c r="A2111" s="114"/>
      <c r="B2111" s="114"/>
      <c r="C2111" s="114"/>
      <c r="D2111" s="114"/>
      <c r="E2111"/>
      <c r="F2111"/>
      <c r="G2111"/>
      <c r="H2111" s="115"/>
      <c r="I2111" s="115"/>
      <c r="J2111" s="115"/>
      <c r="K2111"/>
      <c r="L2111"/>
      <c r="M2111"/>
      <c r="N2111"/>
      <c r="O2111"/>
      <c r="P2111"/>
      <c r="Q2111"/>
      <c r="R2111"/>
      <c r="S2111"/>
    </row>
    <row r="2112" spans="1:19" ht="15">
      <c r="A2112" s="114"/>
      <c r="B2112" s="114"/>
      <c r="C2112" s="114"/>
      <c r="D2112" s="114"/>
      <c r="E2112"/>
      <c r="F2112"/>
      <c r="G2112"/>
      <c r="H2112" s="115"/>
      <c r="I2112" s="115"/>
      <c r="J2112" s="115"/>
      <c r="K2112"/>
      <c r="L2112"/>
      <c r="M2112"/>
      <c r="N2112"/>
      <c r="O2112"/>
      <c r="P2112"/>
      <c r="Q2112"/>
      <c r="R2112"/>
      <c r="S2112"/>
    </row>
    <row r="2113" spans="1:19" ht="15">
      <c r="A2113" s="114"/>
      <c r="B2113" s="114"/>
      <c r="C2113" s="114"/>
      <c r="D2113" s="114"/>
      <c r="E2113"/>
      <c r="F2113"/>
      <c r="G2113"/>
      <c r="H2113" s="115"/>
      <c r="I2113" s="115"/>
      <c r="J2113" s="115"/>
      <c r="K2113"/>
      <c r="L2113"/>
      <c r="M2113"/>
      <c r="N2113"/>
      <c r="O2113"/>
      <c r="P2113"/>
      <c r="Q2113"/>
      <c r="R2113"/>
      <c r="S2113"/>
    </row>
    <row r="2114" spans="1:19" ht="15">
      <c r="A2114" s="114"/>
      <c r="B2114" s="114"/>
      <c r="C2114" s="114"/>
      <c r="D2114" s="114"/>
      <c r="E2114"/>
      <c r="F2114"/>
      <c r="G2114"/>
      <c r="H2114" s="115"/>
      <c r="I2114" s="115"/>
      <c r="J2114" s="115"/>
      <c r="K2114"/>
      <c r="L2114"/>
      <c r="M2114"/>
      <c r="N2114"/>
      <c r="O2114"/>
      <c r="P2114"/>
      <c r="Q2114"/>
      <c r="R2114"/>
      <c r="S2114"/>
    </row>
    <row r="2115" spans="1:19" ht="15">
      <c r="A2115" s="114"/>
      <c r="B2115" s="114"/>
      <c r="C2115" s="114"/>
      <c r="D2115" s="114"/>
      <c r="E2115"/>
      <c r="F2115"/>
      <c r="G2115"/>
      <c r="H2115" s="115"/>
      <c r="I2115" s="115"/>
      <c r="J2115" s="115"/>
      <c r="K2115"/>
      <c r="L2115"/>
      <c r="M2115"/>
      <c r="N2115"/>
      <c r="O2115"/>
      <c r="P2115"/>
      <c r="Q2115"/>
      <c r="R2115"/>
      <c r="S2115"/>
    </row>
    <row r="2116" spans="1:19" ht="15">
      <c r="A2116" s="114"/>
      <c r="B2116" s="114"/>
      <c r="C2116" s="114"/>
      <c r="D2116" s="114"/>
      <c r="E2116"/>
      <c r="F2116"/>
      <c r="G2116"/>
      <c r="H2116" s="115"/>
      <c r="I2116" s="115"/>
      <c r="J2116" s="115"/>
      <c r="K2116"/>
      <c r="L2116"/>
      <c r="M2116"/>
      <c r="N2116"/>
      <c r="O2116"/>
      <c r="P2116"/>
      <c r="Q2116"/>
      <c r="R2116"/>
      <c r="S2116"/>
    </row>
    <row r="2117" spans="1:19" ht="15">
      <c r="A2117" s="114"/>
      <c r="B2117" s="114"/>
      <c r="C2117" s="114"/>
      <c r="D2117" s="114"/>
      <c r="E2117"/>
      <c r="F2117"/>
      <c r="G2117"/>
      <c r="H2117" s="115"/>
      <c r="I2117" s="115"/>
      <c r="J2117" s="115"/>
      <c r="K2117"/>
      <c r="L2117"/>
      <c r="M2117"/>
      <c r="N2117"/>
      <c r="O2117"/>
      <c r="P2117"/>
      <c r="Q2117"/>
      <c r="R2117"/>
      <c r="S2117"/>
    </row>
    <row r="2118" spans="1:19" ht="15">
      <c r="A2118" s="114"/>
      <c r="B2118" s="114"/>
      <c r="C2118" s="114"/>
      <c r="D2118" s="114"/>
      <c r="E2118"/>
      <c r="F2118"/>
      <c r="G2118"/>
      <c r="H2118" s="115"/>
      <c r="I2118" s="115"/>
      <c r="J2118" s="115"/>
      <c r="K2118"/>
      <c r="L2118"/>
      <c r="M2118"/>
      <c r="N2118"/>
      <c r="O2118"/>
      <c r="P2118"/>
      <c r="Q2118"/>
      <c r="R2118"/>
      <c r="S2118"/>
    </row>
    <row r="2119" spans="1:19" ht="15">
      <c r="A2119" s="114"/>
      <c r="B2119" s="114"/>
      <c r="C2119" s="114"/>
      <c r="D2119" s="114"/>
      <c r="E2119"/>
      <c r="F2119"/>
      <c r="G2119"/>
      <c r="H2119" s="115"/>
      <c r="I2119" s="115"/>
      <c r="J2119" s="115"/>
      <c r="K2119"/>
      <c r="L2119"/>
      <c r="M2119"/>
      <c r="N2119"/>
      <c r="O2119"/>
      <c r="P2119"/>
      <c r="Q2119"/>
      <c r="R2119"/>
      <c r="S2119"/>
    </row>
    <row r="2120" spans="1:19" ht="15">
      <c r="A2120" s="114"/>
      <c r="B2120" s="114"/>
      <c r="C2120" s="114"/>
      <c r="D2120" s="114"/>
      <c r="E2120"/>
      <c r="F2120"/>
      <c r="G2120"/>
      <c r="H2120" s="115"/>
      <c r="I2120" s="115"/>
      <c r="J2120" s="115"/>
      <c r="K2120"/>
      <c r="L2120"/>
      <c r="M2120"/>
      <c r="N2120"/>
      <c r="O2120"/>
      <c r="P2120"/>
      <c r="Q2120"/>
      <c r="R2120"/>
      <c r="S2120"/>
    </row>
    <row r="2121" spans="1:19" ht="15">
      <c r="A2121" s="114"/>
      <c r="B2121" s="114"/>
      <c r="C2121" s="114"/>
      <c r="D2121" s="114"/>
      <c r="E2121"/>
      <c r="F2121"/>
      <c r="G2121"/>
      <c r="H2121" s="115"/>
      <c r="I2121" s="115"/>
      <c r="J2121" s="115"/>
      <c r="K2121"/>
      <c r="L2121"/>
      <c r="M2121"/>
      <c r="N2121"/>
      <c r="O2121"/>
      <c r="P2121"/>
      <c r="Q2121"/>
      <c r="R2121"/>
      <c r="S2121"/>
    </row>
    <row r="2122" spans="1:19" ht="15">
      <c r="A2122" s="114"/>
      <c r="B2122" s="114"/>
      <c r="C2122" s="114"/>
      <c r="D2122" s="114"/>
      <c r="E2122"/>
      <c r="F2122"/>
      <c r="G2122"/>
      <c r="H2122" s="115"/>
      <c r="I2122" s="115"/>
      <c r="J2122" s="115"/>
      <c r="K2122"/>
      <c r="L2122"/>
      <c r="M2122"/>
      <c r="N2122"/>
      <c r="O2122"/>
      <c r="P2122"/>
      <c r="Q2122"/>
      <c r="R2122"/>
      <c r="S2122"/>
    </row>
    <row r="2123" spans="1:19" ht="15">
      <c r="A2123" s="114"/>
      <c r="B2123" s="114"/>
      <c r="C2123" s="114"/>
      <c r="D2123" s="114"/>
      <c r="E2123"/>
      <c r="F2123"/>
      <c r="G2123"/>
      <c r="H2123" s="115"/>
      <c r="I2123" s="115"/>
      <c r="J2123" s="115"/>
      <c r="K2123"/>
      <c r="L2123"/>
      <c r="M2123"/>
      <c r="N2123"/>
      <c r="O2123"/>
      <c r="P2123"/>
      <c r="Q2123"/>
      <c r="R2123"/>
      <c r="S2123"/>
    </row>
    <row r="2124" spans="1:19" ht="15">
      <c r="A2124" s="114"/>
      <c r="B2124" s="114"/>
      <c r="C2124" s="114"/>
      <c r="D2124" s="114"/>
      <c r="E2124"/>
      <c r="F2124"/>
      <c r="G2124"/>
      <c r="H2124" s="115"/>
      <c r="I2124" s="115"/>
      <c r="J2124" s="115"/>
      <c r="K2124"/>
      <c r="L2124"/>
      <c r="M2124"/>
      <c r="N2124"/>
      <c r="O2124"/>
      <c r="P2124"/>
      <c r="Q2124"/>
      <c r="R2124"/>
      <c r="S2124"/>
    </row>
    <row r="2125" spans="1:19" ht="15">
      <c r="A2125" s="114"/>
      <c r="B2125" s="114"/>
      <c r="C2125" s="114"/>
      <c r="D2125" s="114"/>
      <c r="E2125"/>
      <c r="F2125"/>
      <c r="G2125"/>
      <c r="H2125" s="115"/>
      <c r="I2125" s="115"/>
      <c r="J2125" s="115"/>
      <c r="K2125"/>
      <c r="L2125"/>
      <c r="M2125"/>
      <c r="N2125"/>
      <c r="O2125"/>
      <c r="P2125"/>
      <c r="Q2125"/>
      <c r="R2125"/>
      <c r="S2125"/>
    </row>
    <row r="2126" spans="1:19" ht="15">
      <c r="A2126" s="114"/>
      <c r="B2126" s="114"/>
      <c r="C2126" s="114"/>
      <c r="D2126" s="114"/>
      <c r="E2126"/>
      <c r="F2126"/>
      <c r="G2126"/>
      <c r="H2126" s="115"/>
      <c r="I2126" s="115"/>
      <c r="J2126" s="115"/>
      <c r="K2126"/>
      <c r="L2126"/>
      <c r="M2126"/>
      <c r="N2126"/>
      <c r="O2126"/>
      <c r="P2126"/>
      <c r="Q2126"/>
      <c r="R2126"/>
      <c r="S2126"/>
    </row>
    <row r="2127" spans="1:19" ht="15">
      <c r="A2127" s="114"/>
      <c r="B2127" s="114"/>
      <c r="C2127" s="114"/>
      <c r="D2127" s="114"/>
      <c r="E2127"/>
      <c r="F2127"/>
      <c r="G2127"/>
      <c r="H2127" s="115"/>
      <c r="I2127" s="115"/>
      <c r="J2127" s="115"/>
      <c r="K2127"/>
      <c r="L2127"/>
      <c r="M2127"/>
      <c r="N2127"/>
      <c r="O2127"/>
      <c r="P2127"/>
      <c r="Q2127"/>
      <c r="R2127"/>
      <c r="S2127"/>
    </row>
    <row r="2128" spans="1:19" ht="15">
      <c r="A2128" s="114"/>
      <c r="B2128" s="114"/>
      <c r="C2128" s="114"/>
      <c r="D2128" s="114"/>
      <c r="E2128"/>
      <c r="F2128"/>
      <c r="G2128"/>
      <c r="H2128" s="115"/>
      <c r="I2128" s="115"/>
      <c r="J2128" s="115"/>
      <c r="K2128"/>
      <c r="L2128"/>
      <c r="M2128"/>
      <c r="N2128"/>
      <c r="O2128"/>
      <c r="P2128"/>
      <c r="Q2128"/>
      <c r="R2128"/>
      <c r="S2128"/>
    </row>
    <row r="2129" spans="1:19" ht="15">
      <c r="A2129" s="114"/>
      <c r="B2129" s="114"/>
      <c r="C2129" s="114"/>
      <c r="D2129" s="114"/>
      <c r="E2129"/>
      <c r="F2129"/>
      <c r="G2129"/>
      <c r="H2129" s="115"/>
      <c r="I2129" s="115"/>
      <c r="J2129" s="115"/>
      <c r="K2129"/>
      <c r="L2129"/>
      <c r="M2129"/>
      <c r="N2129"/>
      <c r="O2129"/>
      <c r="P2129"/>
      <c r="Q2129"/>
      <c r="R2129"/>
      <c r="S2129"/>
    </row>
    <row r="2130" spans="1:19" ht="15">
      <c r="A2130" s="114"/>
      <c r="B2130" s="114"/>
      <c r="C2130" s="114"/>
      <c r="D2130" s="114"/>
      <c r="E2130"/>
      <c r="F2130"/>
      <c r="G2130"/>
      <c r="H2130" s="115"/>
      <c r="I2130" s="115"/>
      <c r="J2130" s="115"/>
      <c r="K2130"/>
      <c r="L2130"/>
      <c r="M2130"/>
      <c r="N2130"/>
      <c r="O2130"/>
      <c r="P2130"/>
      <c r="Q2130"/>
      <c r="R2130"/>
      <c r="S2130"/>
    </row>
    <row r="2131" spans="1:19" ht="15">
      <c r="A2131" s="114"/>
      <c r="B2131" s="114"/>
      <c r="C2131" s="114"/>
      <c r="D2131" s="114"/>
      <c r="E2131"/>
      <c r="F2131"/>
      <c r="G2131"/>
      <c r="H2131" s="115"/>
      <c r="I2131" s="115"/>
      <c r="J2131" s="115"/>
      <c r="K2131"/>
      <c r="L2131"/>
      <c r="M2131"/>
      <c r="N2131"/>
      <c r="O2131"/>
      <c r="P2131"/>
      <c r="Q2131"/>
      <c r="R2131"/>
      <c r="S2131"/>
    </row>
    <row r="2132" spans="1:19" ht="15">
      <c r="A2132" s="114"/>
      <c r="B2132" s="114"/>
      <c r="C2132" s="114"/>
      <c r="D2132" s="114"/>
      <c r="E2132"/>
      <c r="F2132"/>
      <c r="G2132"/>
      <c r="H2132" s="115"/>
      <c r="I2132" s="115"/>
      <c r="J2132" s="115"/>
      <c r="K2132"/>
      <c r="L2132"/>
      <c r="M2132"/>
      <c r="N2132"/>
      <c r="O2132"/>
      <c r="P2132"/>
      <c r="Q2132"/>
      <c r="R2132"/>
      <c r="S2132"/>
    </row>
    <row r="2133" spans="1:19" ht="15">
      <c r="A2133" s="114"/>
      <c r="B2133" s="114"/>
      <c r="C2133" s="114"/>
      <c r="D2133" s="114"/>
      <c r="E2133"/>
      <c r="F2133"/>
      <c r="G2133"/>
      <c r="H2133" s="115"/>
      <c r="I2133" s="115"/>
      <c r="J2133" s="115"/>
      <c r="K2133"/>
      <c r="L2133"/>
      <c r="M2133"/>
      <c r="N2133"/>
      <c r="O2133"/>
      <c r="P2133"/>
      <c r="Q2133"/>
      <c r="R2133"/>
      <c r="S2133"/>
    </row>
    <row r="2134" spans="1:19" ht="15">
      <c r="A2134" s="114"/>
      <c r="B2134" s="114"/>
      <c r="C2134" s="114"/>
      <c r="D2134" s="114"/>
      <c r="E2134"/>
      <c r="F2134"/>
      <c r="G2134"/>
      <c r="H2134" s="115"/>
      <c r="I2134" s="115"/>
      <c r="J2134" s="115"/>
      <c r="K2134"/>
      <c r="L2134"/>
      <c r="M2134"/>
      <c r="N2134"/>
      <c r="O2134"/>
      <c r="P2134"/>
      <c r="Q2134"/>
      <c r="R2134"/>
      <c r="S2134"/>
    </row>
    <row r="2135" spans="1:19" ht="15">
      <c r="A2135" s="114"/>
      <c r="B2135" s="114"/>
      <c r="C2135" s="114"/>
      <c r="D2135" s="114"/>
      <c r="E2135"/>
      <c r="F2135"/>
      <c r="G2135"/>
      <c r="H2135" s="115"/>
      <c r="I2135" s="115"/>
      <c r="J2135" s="115"/>
      <c r="K2135"/>
      <c r="L2135"/>
      <c r="M2135"/>
      <c r="N2135"/>
      <c r="O2135"/>
      <c r="P2135"/>
      <c r="Q2135"/>
      <c r="R2135"/>
      <c r="S2135"/>
    </row>
  </sheetData>
  <phoneticPr fontId="24" type="noConversion"/>
  <conditionalFormatting sqref="A1:S1">
    <cfRule type="cellIs" dxfId="20" priority="1" operator="notEqual">
      <formula>"OK"</formula>
    </cfRule>
  </conditionalFormatting>
  <pageMargins left="0.7" right="0.7" top="0.75" bottom="0.75" header="0.3" footer="0.3"/>
  <pageSetup paperSize="9" orientation="portrait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1002456-20A9-483F-A8C5-1B5ACA40E104}">
  <sheetPr codeName="Sheet8"/>
  <dimension ref="A1:R1447"/>
  <sheetViews>
    <sheetView topLeftCell="H1" zoomScale="80" zoomScaleNormal="80" workbookViewId="0"/>
  </sheetViews>
  <sheetFormatPr defaultRowHeight="15"/>
  <cols>
    <col min="1" max="1" width="27" bestFit="1" customWidth="1"/>
    <col min="2" max="2" width="21.85546875" bestFit="1" customWidth="1"/>
    <col min="3" max="3" width="20.7109375" bestFit="1" customWidth="1"/>
    <col min="4" max="4" width="24.85546875" bestFit="1" customWidth="1"/>
    <col min="5" max="5" width="33.5703125" bestFit="1" customWidth="1"/>
    <col min="6" max="6" width="24.42578125" bestFit="1" customWidth="1"/>
    <col min="7" max="7" width="31.7109375" bestFit="1" customWidth="1"/>
    <col min="8" max="8" width="31.5703125" bestFit="1" customWidth="1"/>
    <col min="9" max="9" width="43.5703125" bestFit="1" customWidth="1"/>
    <col min="10" max="10" width="28.5703125" bestFit="1" customWidth="1"/>
    <col min="11" max="11" width="28.85546875" bestFit="1" customWidth="1"/>
    <col min="12" max="12" width="30.5703125" bestFit="1" customWidth="1"/>
    <col min="13" max="14" width="22.7109375" bestFit="1" customWidth="1"/>
    <col min="15" max="15" width="20" bestFit="1" customWidth="1"/>
    <col min="16" max="18" width="8.85546875" bestFit="1" customWidth="1"/>
    <col min="19" max="19" width="26.28515625" bestFit="1" customWidth="1"/>
    <col min="20" max="20" width="8.85546875" bestFit="1" customWidth="1"/>
    <col min="21" max="21" width="37.7109375" bestFit="1" customWidth="1"/>
    <col min="22" max="22" width="26.28515625" bestFit="1" customWidth="1"/>
    <col min="23" max="23" width="11.7109375" bestFit="1" customWidth="1"/>
    <col min="24" max="24" width="37.7109375" bestFit="1" customWidth="1"/>
    <col min="25" max="25" width="26.28515625" bestFit="1" customWidth="1"/>
    <col min="26" max="26" width="11.7109375" bestFit="1" customWidth="1"/>
    <col min="27" max="27" width="37.7109375" bestFit="1" customWidth="1"/>
    <col min="28" max="28" width="26.28515625" bestFit="1" customWidth="1"/>
    <col min="29" max="29" width="11.7109375" bestFit="1" customWidth="1"/>
    <col min="30" max="30" width="37.7109375" bestFit="1" customWidth="1"/>
  </cols>
  <sheetData>
    <row r="1" spans="1:18">
      <c r="A1" t="s">
        <v>7465</v>
      </c>
      <c r="B1" t="s">
        <v>4994</v>
      </c>
      <c r="C1" t="s">
        <v>4995</v>
      </c>
      <c r="D1" t="s">
        <v>7469</v>
      </c>
      <c r="E1" t="s">
        <v>7470</v>
      </c>
      <c r="F1" t="s">
        <v>7471</v>
      </c>
      <c r="G1" t="s">
        <v>7472</v>
      </c>
      <c r="H1" t="s">
        <v>7773</v>
      </c>
      <c r="I1" t="s">
        <v>7774</v>
      </c>
      <c r="J1" t="s">
        <v>7775</v>
      </c>
      <c r="K1" t="s">
        <v>7776</v>
      </c>
      <c r="L1" t="s">
        <v>7777</v>
      </c>
      <c r="M1" t="s">
        <v>7781</v>
      </c>
      <c r="N1" t="s">
        <v>7782</v>
      </c>
      <c r="O1" t="s">
        <v>7780</v>
      </c>
      <c r="P1" t="s">
        <v>7783</v>
      </c>
      <c r="Q1" t="s">
        <v>7784</v>
      </c>
      <c r="R1" t="s">
        <v>7785</v>
      </c>
    </row>
    <row r="2" spans="1:18">
      <c r="B2" s="50"/>
      <c r="C2" s="50"/>
      <c r="G2" s="50"/>
      <c r="J2" s="50"/>
      <c r="K2" s="50"/>
      <c r="L2" s="50"/>
      <c r="M2" s="50"/>
      <c r="N2" s="50"/>
      <c r="O2" s="50"/>
      <c r="P2" s="50" t="str">
        <f>IF(fraedom_data_1[[#This Row],[Employee - Forename.2]]="",_xlfn.CONCAT(fraedom_data_1[[#This Row],[Employee - Forename.1]]," ",fraedom_data_1[[#This Row],[Employee - Surname]]),_xlfn.CONCAT(fraedom_data_1[[#This Row],[Employee - Forename.1]]," ",fraedom_data_1[[#This Row],[Employee - Forename.2]]," ",fraedom_data_1[[#This Row],[Employee - Surname]]))</f>
        <v xml:space="preserve"> </v>
      </c>
      <c r="Q2" s="50" t="str">
        <f>IF(fraedom_data_1[[#This Row],[Transaction - Expense Description]]="Payment Direct Debit Payment - Tha",0,IF(OR(fraedom_data_1[[#This Row],[Transaction - Tax Amount]]="",fraedom_data_1[[#This Row],[Transaction - Tax Amount]]=0),"1","2"))</f>
        <v>1</v>
      </c>
      <c r="R2" s="50" t="str">
        <f>_xlfn.CONCAT(fraedom_data_1[[#This Row],[Statement Period - End Date]],"_",fraedom_data_1[[#This Row],[Column1]],"_",fraedom_data_1[[#This Row],[Transaction - Tax Exclusive Amount]])</f>
        <v>_ _</v>
      </c>
    </row>
    <row r="3" spans="1:18">
      <c r="B3" s="50"/>
      <c r="C3" s="50"/>
      <c r="G3" s="50"/>
      <c r="J3" s="50"/>
      <c r="K3" s="50"/>
      <c r="L3" s="50"/>
      <c r="M3" s="50"/>
      <c r="N3" s="50"/>
      <c r="O3" s="50"/>
      <c r="P3" s="50" t="str">
        <f>IF(fraedom_data_1[[#This Row],[Employee - Forename.2]]="",_xlfn.CONCAT(fraedom_data_1[[#This Row],[Employee - Forename.1]]," ",fraedom_data_1[[#This Row],[Employee - Surname]]),_xlfn.CONCAT(fraedom_data_1[[#This Row],[Employee - Forename.1]]," ",fraedom_data_1[[#This Row],[Employee - Forename.2]]," ",fraedom_data_1[[#This Row],[Employee - Surname]]))</f>
        <v xml:space="preserve"> </v>
      </c>
      <c r="Q3" s="50" t="str">
        <f>IF(fraedom_data_1[[#This Row],[Transaction - Expense Description]]="Payment Direct Debit Payment - Tha",0,IF(OR(fraedom_data_1[[#This Row],[Transaction - Tax Amount]]="",fraedom_data_1[[#This Row],[Transaction - Tax Amount]]=0),"1","2"))</f>
        <v>1</v>
      </c>
      <c r="R3" s="50" t="str">
        <f>_xlfn.CONCAT(fraedom_data_1[[#This Row],[Statement Period - End Date]],"_",fraedom_data_1[[#This Row],[Column1]],"_",fraedom_data_1[[#This Row],[Transaction - Tax Exclusive Amount]])</f>
        <v>_ _</v>
      </c>
    </row>
    <row r="4" spans="1:18">
      <c r="B4" s="50"/>
      <c r="C4" s="50"/>
      <c r="G4" s="50"/>
      <c r="J4" s="50"/>
      <c r="K4" s="50"/>
      <c r="L4" s="50"/>
      <c r="M4" s="50"/>
      <c r="N4" s="50"/>
      <c r="O4" s="50"/>
      <c r="P4" s="50" t="str">
        <f>IF(fraedom_data_1[[#This Row],[Employee - Forename.2]]="",_xlfn.CONCAT(fraedom_data_1[[#This Row],[Employee - Forename.1]]," ",fraedom_data_1[[#This Row],[Employee - Surname]]),_xlfn.CONCAT(fraedom_data_1[[#This Row],[Employee - Forename.1]]," ",fraedom_data_1[[#This Row],[Employee - Forename.2]]," ",fraedom_data_1[[#This Row],[Employee - Surname]]))</f>
        <v xml:space="preserve"> </v>
      </c>
      <c r="Q4" s="50" t="str">
        <f>IF(fraedom_data_1[[#This Row],[Transaction - Expense Description]]="Payment Direct Debit Payment - Tha",0,IF(OR(fraedom_data_1[[#This Row],[Transaction - Tax Amount]]="",fraedom_data_1[[#This Row],[Transaction - Tax Amount]]=0),"1","2"))</f>
        <v>1</v>
      </c>
      <c r="R4" s="50" t="str">
        <f>_xlfn.CONCAT(fraedom_data_1[[#This Row],[Statement Period - End Date]],"_",fraedom_data_1[[#This Row],[Column1]],"_",fraedom_data_1[[#This Row],[Transaction - Tax Exclusive Amount]])</f>
        <v>_ _</v>
      </c>
    </row>
    <row r="5" spans="1:18">
      <c r="B5" s="50"/>
      <c r="C5" s="50"/>
      <c r="G5" s="50"/>
      <c r="J5" s="50"/>
      <c r="K5" s="50"/>
      <c r="L5" s="50"/>
      <c r="M5" s="50"/>
      <c r="N5" s="50"/>
      <c r="O5" s="50"/>
      <c r="P5" s="50" t="str">
        <f>IF(fraedom_data_1[[#This Row],[Employee - Forename.2]]="",_xlfn.CONCAT(fraedom_data_1[[#This Row],[Employee - Forename.1]]," ",fraedom_data_1[[#This Row],[Employee - Surname]]),_xlfn.CONCAT(fraedom_data_1[[#This Row],[Employee - Forename.1]]," ",fraedom_data_1[[#This Row],[Employee - Forename.2]]," ",fraedom_data_1[[#This Row],[Employee - Surname]]))</f>
        <v xml:space="preserve"> </v>
      </c>
      <c r="Q5" s="50" t="str">
        <f>IF(fraedom_data_1[[#This Row],[Transaction - Expense Description]]="Payment Direct Debit Payment - Tha",0,IF(OR(fraedom_data_1[[#This Row],[Transaction - Tax Amount]]="",fraedom_data_1[[#This Row],[Transaction - Tax Amount]]=0),"1","2"))</f>
        <v>1</v>
      </c>
      <c r="R5" s="50" t="str">
        <f>_xlfn.CONCAT(fraedom_data_1[[#This Row],[Statement Period - End Date]],"_",fraedom_data_1[[#This Row],[Column1]],"_",fraedom_data_1[[#This Row],[Transaction - Tax Exclusive Amount]])</f>
        <v>_ _</v>
      </c>
    </row>
    <row r="6" spans="1:18">
      <c r="B6" s="50"/>
      <c r="C6" s="50"/>
      <c r="G6" s="50"/>
      <c r="J6" s="50"/>
      <c r="K6" s="50"/>
      <c r="L6" s="50"/>
      <c r="M6" s="50"/>
      <c r="N6" s="50"/>
      <c r="O6" s="50"/>
      <c r="P6" s="50" t="str">
        <f>IF(fraedom_data_1[[#This Row],[Employee - Forename.2]]="",_xlfn.CONCAT(fraedom_data_1[[#This Row],[Employee - Forename.1]]," ",fraedom_data_1[[#This Row],[Employee - Surname]]),_xlfn.CONCAT(fraedom_data_1[[#This Row],[Employee - Forename.1]]," ",fraedom_data_1[[#This Row],[Employee - Forename.2]]," ",fraedom_data_1[[#This Row],[Employee - Surname]]))</f>
        <v xml:space="preserve"> </v>
      </c>
      <c r="Q6" s="50" t="str">
        <f>IF(fraedom_data_1[[#This Row],[Transaction - Expense Description]]="Payment Direct Debit Payment - Tha",0,IF(OR(fraedom_data_1[[#This Row],[Transaction - Tax Amount]]="",fraedom_data_1[[#This Row],[Transaction - Tax Amount]]=0),"1","2"))</f>
        <v>1</v>
      </c>
      <c r="R6" s="50" t="str">
        <f>_xlfn.CONCAT(fraedom_data_1[[#This Row],[Statement Period - End Date]],"_",fraedom_data_1[[#This Row],[Column1]],"_",fraedom_data_1[[#This Row],[Transaction - Tax Exclusive Amount]])</f>
        <v>_ _</v>
      </c>
    </row>
    <row r="7" spans="1:18">
      <c r="B7" s="50"/>
      <c r="C7" s="50"/>
      <c r="G7" s="50"/>
      <c r="J7" s="50"/>
      <c r="K7" s="50"/>
      <c r="L7" s="50"/>
      <c r="M7" s="50"/>
      <c r="N7" s="50"/>
      <c r="O7" s="50"/>
      <c r="P7" s="50" t="str">
        <f>IF(fraedom_data_1[[#This Row],[Employee - Forename.2]]="",_xlfn.CONCAT(fraedom_data_1[[#This Row],[Employee - Forename.1]]," ",fraedom_data_1[[#This Row],[Employee - Surname]]),_xlfn.CONCAT(fraedom_data_1[[#This Row],[Employee - Forename.1]]," ",fraedom_data_1[[#This Row],[Employee - Forename.2]]," ",fraedom_data_1[[#This Row],[Employee - Surname]]))</f>
        <v xml:space="preserve"> </v>
      </c>
      <c r="Q7" s="50" t="str">
        <f>IF(fraedom_data_1[[#This Row],[Transaction - Expense Description]]="Payment Direct Debit Payment - Tha",0,IF(OR(fraedom_data_1[[#This Row],[Transaction - Tax Amount]]="",fraedom_data_1[[#This Row],[Transaction - Tax Amount]]=0),"1","2"))</f>
        <v>1</v>
      </c>
      <c r="R7" s="50" t="str">
        <f>_xlfn.CONCAT(fraedom_data_1[[#This Row],[Statement Period - End Date]],"_",fraedom_data_1[[#This Row],[Column1]],"_",fraedom_data_1[[#This Row],[Transaction - Tax Exclusive Amount]])</f>
        <v>_ _</v>
      </c>
    </row>
    <row r="8" spans="1:18">
      <c r="B8" s="50"/>
      <c r="C8" s="50"/>
      <c r="G8" s="50"/>
      <c r="J8" s="50"/>
      <c r="K8" s="50"/>
      <c r="L8" s="50"/>
      <c r="M8" s="50"/>
      <c r="N8" s="50"/>
      <c r="O8" s="50"/>
      <c r="P8" s="50" t="str">
        <f>IF(fraedom_data_1[[#This Row],[Employee - Forename.2]]="",_xlfn.CONCAT(fraedom_data_1[[#This Row],[Employee - Forename.1]]," ",fraedom_data_1[[#This Row],[Employee - Surname]]),_xlfn.CONCAT(fraedom_data_1[[#This Row],[Employee - Forename.1]]," ",fraedom_data_1[[#This Row],[Employee - Forename.2]]," ",fraedom_data_1[[#This Row],[Employee - Surname]]))</f>
        <v xml:space="preserve"> </v>
      </c>
      <c r="Q8" s="50" t="str">
        <f>IF(fraedom_data_1[[#This Row],[Transaction - Expense Description]]="Payment Direct Debit Payment - Tha",0,IF(OR(fraedom_data_1[[#This Row],[Transaction - Tax Amount]]="",fraedom_data_1[[#This Row],[Transaction - Tax Amount]]=0),"1","2"))</f>
        <v>1</v>
      </c>
      <c r="R8" s="50" t="str">
        <f>_xlfn.CONCAT(fraedom_data_1[[#This Row],[Statement Period - End Date]],"_",fraedom_data_1[[#This Row],[Column1]],"_",fraedom_data_1[[#This Row],[Transaction - Tax Exclusive Amount]])</f>
        <v>_ _</v>
      </c>
    </row>
    <row r="9" spans="1:18">
      <c r="B9" s="50"/>
      <c r="C9" s="50"/>
      <c r="G9" s="50"/>
      <c r="J9" s="50"/>
      <c r="K9" s="50"/>
      <c r="L9" s="50"/>
      <c r="M9" s="50"/>
      <c r="N9" s="50"/>
      <c r="O9" s="50"/>
      <c r="P9" s="50" t="str">
        <f>IF(fraedom_data_1[[#This Row],[Employee - Forename.2]]="",_xlfn.CONCAT(fraedom_data_1[[#This Row],[Employee - Forename.1]]," ",fraedom_data_1[[#This Row],[Employee - Surname]]),_xlfn.CONCAT(fraedom_data_1[[#This Row],[Employee - Forename.1]]," ",fraedom_data_1[[#This Row],[Employee - Forename.2]]," ",fraedom_data_1[[#This Row],[Employee - Surname]]))</f>
        <v xml:space="preserve"> </v>
      </c>
      <c r="Q9" s="50" t="str">
        <f>IF(fraedom_data_1[[#This Row],[Transaction - Expense Description]]="Payment Direct Debit Payment - Tha",0,IF(OR(fraedom_data_1[[#This Row],[Transaction - Tax Amount]]="",fraedom_data_1[[#This Row],[Transaction - Tax Amount]]=0),"1","2"))</f>
        <v>1</v>
      </c>
      <c r="R9" s="50" t="str">
        <f>_xlfn.CONCAT(fraedom_data_1[[#This Row],[Statement Period - End Date]],"_",fraedom_data_1[[#This Row],[Column1]],"_",fraedom_data_1[[#This Row],[Transaction - Tax Exclusive Amount]])</f>
        <v>_ _</v>
      </c>
    </row>
    <row r="10" spans="1:18">
      <c r="B10" s="50"/>
      <c r="C10" s="50"/>
      <c r="G10" s="50"/>
      <c r="J10" s="50"/>
      <c r="K10" s="50"/>
      <c r="L10" s="50"/>
      <c r="M10" s="50"/>
      <c r="N10" s="50"/>
      <c r="O10" s="50"/>
      <c r="P10" s="50" t="str">
        <f>IF(fraedom_data_1[[#This Row],[Employee - Forename.2]]="",_xlfn.CONCAT(fraedom_data_1[[#This Row],[Employee - Forename.1]]," ",fraedom_data_1[[#This Row],[Employee - Surname]]),_xlfn.CONCAT(fraedom_data_1[[#This Row],[Employee - Forename.1]]," ",fraedom_data_1[[#This Row],[Employee - Forename.2]]," ",fraedom_data_1[[#This Row],[Employee - Surname]]))</f>
        <v xml:space="preserve"> </v>
      </c>
      <c r="Q10" s="50" t="str">
        <f>IF(fraedom_data_1[[#This Row],[Transaction - Expense Description]]="Payment Direct Debit Payment - Tha",0,IF(OR(fraedom_data_1[[#This Row],[Transaction - Tax Amount]]="",fraedom_data_1[[#This Row],[Transaction - Tax Amount]]=0),"1","2"))</f>
        <v>1</v>
      </c>
      <c r="R10" s="50" t="str">
        <f>_xlfn.CONCAT(fraedom_data_1[[#This Row],[Statement Period - End Date]],"_",fraedom_data_1[[#This Row],[Column1]],"_",fraedom_data_1[[#This Row],[Transaction - Tax Exclusive Amount]])</f>
        <v>_ _</v>
      </c>
    </row>
    <row r="11" spans="1:18">
      <c r="B11" s="50"/>
      <c r="C11" s="50"/>
      <c r="G11" s="50"/>
      <c r="J11" s="50"/>
      <c r="K11" s="50"/>
      <c r="L11" s="50"/>
      <c r="M11" s="50"/>
      <c r="N11" s="50"/>
      <c r="O11" s="50"/>
      <c r="P11" s="50" t="str">
        <f>IF(fraedom_data_1[[#This Row],[Employee - Forename.2]]="",_xlfn.CONCAT(fraedom_data_1[[#This Row],[Employee - Forename.1]]," ",fraedom_data_1[[#This Row],[Employee - Surname]]),_xlfn.CONCAT(fraedom_data_1[[#This Row],[Employee - Forename.1]]," ",fraedom_data_1[[#This Row],[Employee - Forename.2]]," ",fraedom_data_1[[#This Row],[Employee - Surname]]))</f>
        <v xml:space="preserve"> </v>
      </c>
      <c r="Q11" s="50" t="str">
        <f>IF(fraedom_data_1[[#This Row],[Transaction - Expense Description]]="Payment Direct Debit Payment - Tha",0,IF(OR(fraedom_data_1[[#This Row],[Transaction - Tax Amount]]="",fraedom_data_1[[#This Row],[Transaction - Tax Amount]]=0),"1","2"))</f>
        <v>1</v>
      </c>
      <c r="R11" s="50" t="str">
        <f>_xlfn.CONCAT(fraedom_data_1[[#This Row],[Statement Period - End Date]],"_",fraedom_data_1[[#This Row],[Column1]],"_",fraedom_data_1[[#This Row],[Transaction - Tax Exclusive Amount]])</f>
        <v>_ _</v>
      </c>
    </row>
    <row r="12" spans="1:18">
      <c r="B12" s="50"/>
      <c r="C12" s="50"/>
      <c r="G12" s="50"/>
      <c r="J12" s="50"/>
      <c r="K12" s="50"/>
      <c r="L12" s="50"/>
      <c r="M12" s="50"/>
      <c r="N12" s="50"/>
      <c r="O12" s="50"/>
      <c r="P12" s="50" t="str">
        <f>IF(fraedom_data_1[[#This Row],[Employee - Forename.2]]="",_xlfn.CONCAT(fraedom_data_1[[#This Row],[Employee - Forename.1]]," ",fraedom_data_1[[#This Row],[Employee - Surname]]),_xlfn.CONCAT(fraedom_data_1[[#This Row],[Employee - Forename.1]]," ",fraedom_data_1[[#This Row],[Employee - Forename.2]]," ",fraedom_data_1[[#This Row],[Employee - Surname]]))</f>
        <v xml:space="preserve"> </v>
      </c>
      <c r="Q12" s="50" t="str">
        <f>IF(fraedom_data_1[[#This Row],[Transaction - Expense Description]]="Payment Direct Debit Payment - Tha",0,IF(OR(fraedom_data_1[[#This Row],[Transaction - Tax Amount]]="",fraedom_data_1[[#This Row],[Transaction - Tax Amount]]=0),"1","2"))</f>
        <v>1</v>
      </c>
      <c r="R12" s="50" t="str">
        <f>_xlfn.CONCAT(fraedom_data_1[[#This Row],[Statement Period - End Date]],"_",fraedom_data_1[[#This Row],[Column1]],"_",fraedom_data_1[[#This Row],[Transaction - Tax Exclusive Amount]])</f>
        <v>_ _</v>
      </c>
    </row>
    <row r="13" spans="1:18">
      <c r="B13" s="50"/>
      <c r="C13" s="50"/>
      <c r="G13" s="50"/>
      <c r="J13" s="50"/>
      <c r="K13" s="50"/>
      <c r="L13" s="50"/>
      <c r="M13" s="50"/>
      <c r="N13" s="50"/>
      <c r="O13" s="50"/>
      <c r="P13" s="50" t="str">
        <f>IF(fraedom_data_1[[#This Row],[Employee - Forename.2]]="",_xlfn.CONCAT(fraedom_data_1[[#This Row],[Employee - Forename.1]]," ",fraedom_data_1[[#This Row],[Employee - Surname]]),_xlfn.CONCAT(fraedom_data_1[[#This Row],[Employee - Forename.1]]," ",fraedom_data_1[[#This Row],[Employee - Forename.2]]," ",fraedom_data_1[[#This Row],[Employee - Surname]]))</f>
        <v xml:space="preserve"> </v>
      </c>
      <c r="Q13" s="50" t="str">
        <f>IF(fraedom_data_1[[#This Row],[Transaction - Expense Description]]="Payment Direct Debit Payment - Tha",0,IF(OR(fraedom_data_1[[#This Row],[Transaction - Tax Amount]]="",fraedom_data_1[[#This Row],[Transaction - Tax Amount]]=0),"1","2"))</f>
        <v>1</v>
      </c>
      <c r="R13" s="50" t="str">
        <f>_xlfn.CONCAT(fraedom_data_1[[#This Row],[Statement Period - End Date]],"_",fraedom_data_1[[#This Row],[Column1]],"_",fraedom_data_1[[#This Row],[Transaction - Tax Exclusive Amount]])</f>
        <v>_ _</v>
      </c>
    </row>
    <row r="14" spans="1:18">
      <c r="B14" s="50"/>
      <c r="C14" s="50"/>
      <c r="G14" s="50"/>
      <c r="J14" s="50"/>
      <c r="K14" s="50"/>
      <c r="L14" s="50"/>
      <c r="M14" s="50"/>
      <c r="N14" s="50"/>
      <c r="O14" s="50"/>
      <c r="P14" s="50" t="str">
        <f>IF(fraedom_data_1[[#This Row],[Employee - Forename.2]]="",_xlfn.CONCAT(fraedom_data_1[[#This Row],[Employee - Forename.1]]," ",fraedom_data_1[[#This Row],[Employee - Surname]]),_xlfn.CONCAT(fraedom_data_1[[#This Row],[Employee - Forename.1]]," ",fraedom_data_1[[#This Row],[Employee - Forename.2]]," ",fraedom_data_1[[#This Row],[Employee - Surname]]))</f>
        <v xml:space="preserve"> </v>
      </c>
      <c r="Q14" s="50" t="str">
        <f>IF(fraedom_data_1[[#This Row],[Transaction - Expense Description]]="Payment Direct Debit Payment - Tha",0,IF(OR(fraedom_data_1[[#This Row],[Transaction - Tax Amount]]="",fraedom_data_1[[#This Row],[Transaction - Tax Amount]]=0),"1","2"))</f>
        <v>1</v>
      </c>
      <c r="R14" s="50" t="str">
        <f>_xlfn.CONCAT(fraedom_data_1[[#This Row],[Statement Period - End Date]],"_",fraedom_data_1[[#This Row],[Column1]],"_",fraedom_data_1[[#This Row],[Transaction - Tax Exclusive Amount]])</f>
        <v>_ _</v>
      </c>
    </row>
    <row r="15" spans="1:18">
      <c r="B15" s="50"/>
      <c r="C15" s="50"/>
      <c r="G15" s="50"/>
      <c r="J15" s="50"/>
      <c r="K15" s="50"/>
      <c r="L15" s="50"/>
      <c r="M15" s="50"/>
      <c r="N15" s="50"/>
      <c r="O15" s="50"/>
      <c r="P15" s="50" t="str">
        <f>IF(fraedom_data_1[[#This Row],[Employee - Forename.2]]="",_xlfn.CONCAT(fraedom_data_1[[#This Row],[Employee - Forename.1]]," ",fraedom_data_1[[#This Row],[Employee - Surname]]),_xlfn.CONCAT(fraedom_data_1[[#This Row],[Employee - Forename.1]]," ",fraedom_data_1[[#This Row],[Employee - Forename.2]]," ",fraedom_data_1[[#This Row],[Employee - Surname]]))</f>
        <v xml:space="preserve"> </v>
      </c>
      <c r="Q15" s="50" t="str">
        <f>IF(fraedom_data_1[[#This Row],[Transaction - Expense Description]]="Payment Direct Debit Payment - Tha",0,IF(OR(fraedom_data_1[[#This Row],[Transaction - Tax Amount]]="",fraedom_data_1[[#This Row],[Transaction - Tax Amount]]=0),"1","2"))</f>
        <v>1</v>
      </c>
      <c r="R15" s="50" t="str">
        <f>_xlfn.CONCAT(fraedom_data_1[[#This Row],[Statement Period - End Date]],"_",fraedom_data_1[[#This Row],[Column1]],"_",fraedom_data_1[[#This Row],[Transaction - Tax Exclusive Amount]])</f>
        <v>_ _</v>
      </c>
    </row>
    <row r="16" spans="1:18">
      <c r="B16" s="50"/>
      <c r="C16" s="50"/>
      <c r="G16" s="50"/>
      <c r="J16" s="50"/>
      <c r="K16" s="50"/>
      <c r="L16" s="50"/>
      <c r="M16" s="50"/>
      <c r="N16" s="50"/>
      <c r="O16" s="50"/>
      <c r="P16" s="50" t="str">
        <f>IF(fraedom_data_1[[#This Row],[Employee - Forename.2]]="",_xlfn.CONCAT(fraedom_data_1[[#This Row],[Employee - Forename.1]]," ",fraedom_data_1[[#This Row],[Employee - Surname]]),_xlfn.CONCAT(fraedom_data_1[[#This Row],[Employee - Forename.1]]," ",fraedom_data_1[[#This Row],[Employee - Forename.2]]," ",fraedom_data_1[[#This Row],[Employee - Surname]]))</f>
        <v xml:space="preserve"> </v>
      </c>
      <c r="Q16" s="50" t="str">
        <f>IF(fraedom_data_1[[#This Row],[Transaction - Expense Description]]="Payment Direct Debit Payment - Tha",0,IF(OR(fraedom_data_1[[#This Row],[Transaction - Tax Amount]]="",fraedom_data_1[[#This Row],[Transaction - Tax Amount]]=0),"1","2"))</f>
        <v>1</v>
      </c>
      <c r="R16" s="50" t="str">
        <f>_xlfn.CONCAT(fraedom_data_1[[#This Row],[Statement Period - End Date]],"_",fraedom_data_1[[#This Row],[Column1]],"_",fraedom_data_1[[#This Row],[Transaction - Tax Exclusive Amount]])</f>
        <v>_ _</v>
      </c>
    </row>
    <row r="17" spans="2:18">
      <c r="B17" s="50"/>
      <c r="C17" s="50"/>
      <c r="G17" s="50"/>
      <c r="J17" s="50"/>
      <c r="K17" s="50"/>
      <c r="L17" s="50"/>
      <c r="M17" s="50"/>
      <c r="N17" s="50"/>
      <c r="O17" s="50"/>
      <c r="P17" s="50" t="str">
        <f>IF(fraedom_data_1[[#This Row],[Employee - Forename.2]]="",_xlfn.CONCAT(fraedom_data_1[[#This Row],[Employee - Forename.1]]," ",fraedom_data_1[[#This Row],[Employee - Surname]]),_xlfn.CONCAT(fraedom_data_1[[#This Row],[Employee - Forename.1]]," ",fraedom_data_1[[#This Row],[Employee - Forename.2]]," ",fraedom_data_1[[#This Row],[Employee - Surname]]))</f>
        <v xml:space="preserve"> </v>
      </c>
      <c r="Q17" s="50" t="str">
        <f>IF(fraedom_data_1[[#This Row],[Transaction - Expense Description]]="Payment Direct Debit Payment - Tha",0,IF(OR(fraedom_data_1[[#This Row],[Transaction - Tax Amount]]="",fraedom_data_1[[#This Row],[Transaction - Tax Amount]]=0),"1","2"))</f>
        <v>1</v>
      </c>
      <c r="R17" s="50" t="str">
        <f>_xlfn.CONCAT(fraedom_data_1[[#This Row],[Statement Period - End Date]],"_",fraedom_data_1[[#This Row],[Column1]],"_",fraedom_data_1[[#This Row],[Transaction - Tax Exclusive Amount]])</f>
        <v>_ _</v>
      </c>
    </row>
    <row r="18" spans="2:18">
      <c r="B18" s="50"/>
      <c r="C18" s="50"/>
      <c r="G18" s="50"/>
      <c r="J18" s="50"/>
      <c r="K18" s="50"/>
      <c r="L18" s="50"/>
      <c r="M18" s="50"/>
      <c r="N18" s="50"/>
      <c r="O18" s="50"/>
      <c r="P18" s="50" t="str">
        <f>IF(fraedom_data_1[[#This Row],[Employee - Forename.2]]="",_xlfn.CONCAT(fraedom_data_1[[#This Row],[Employee - Forename.1]]," ",fraedom_data_1[[#This Row],[Employee - Surname]]),_xlfn.CONCAT(fraedom_data_1[[#This Row],[Employee - Forename.1]]," ",fraedom_data_1[[#This Row],[Employee - Forename.2]]," ",fraedom_data_1[[#This Row],[Employee - Surname]]))</f>
        <v xml:space="preserve"> </v>
      </c>
      <c r="Q18" s="50" t="str">
        <f>IF(fraedom_data_1[[#This Row],[Transaction - Expense Description]]="Payment Direct Debit Payment - Tha",0,IF(OR(fraedom_data_1[[#This Row],[Transaction - Tax Amount]]="",fraedom_data_1[[#This Row],[Transaction - Tax Amount]]=0),"1","2"))</f>
        <v>1</v>
      </c>
      <c r="R18" s="50" t="str">
        <f>_xlfn.CONCAT(fraedom_data_1[[#This Row],[Statement Period - End Date]],"_",fraedom_data_1[[#This Row],[Column1]],"_",fraedom_data_1[[#This Row],[Transaction - Tax Exclusive Amount]])</f>
        <v>_ _</v>
      </c>
    </row>
    <row r="19" spans="2:18">
      <c r="B19" s="50"/>
      <c r="C19" s="50"/>
      <c r="G19" s="50"/>
      <c r="J19" s="50"/>
      <c r="K19" s="50"/>
      <c r="L19" s="50"/>
      <c r="M19" s="50"/>
      <c r="N19" s="50"/>
      <c r="O19" s="50"/>
      <c r="P19" s="50" t="str">
        <f>IF(fraedom_data_1[[#This Row],[Employee - Forename.2]]="",_xlfn.CONCAT(fraedom_data_1[[#This Row],[Employee - Forename.1]]," ",fraedom_data_1[[#This Row],[Employee - Surname]]),_xlfn.CONCAT(fraedom_data_1[[#This Row],[Employee - Forename.1]]," ",fraedom_data_1[[#This Row],[Employee - Forename.2]]," ",fraedom_data_1[[#This Row],[Employee - Surname]]))</f>
        <v xml:space="preserve"> </v>
      </c>
      <c r="Q19" s="50" t="str">
        <f>IF(fraedom_data_1[[#This Row],[Transaction - Expense Description]]="Payment Direct Debit Payment - Tha",0,IF(OR(fraedom_data_1[[#This Row],[Transaction - Tax Amount]]="",fraedom_data_1[[#This Row],[Transaction - Tax Amount]]=0),"1","2"))</f>
        <v>1</v>
      </c>
      <c r="R19" s="50" t="str">
        <f>_xlfn.CONCAT(fraedom_data_1[[#This Row],[Statement Period - End Date]],"_",fraedom_data_1[[#This Row],[Column1]],"_",fraedom_data_1[[#This Row],[Transaction - Tax Exclusive Amount]])</f>
        <v>_ _</v>
      </c>
    </row>
    <row r="20" spans="2:18">
      <c r="B20" s="50"/>
      <c r="C20" s="50"/>
      <c r="G20" s="50"/>
      <c r="J20" s="50"/>
      <c r="K20" s="50"/>
      <c r="L20" s="50"/>
      <c r="M20" s="50"/>
      <c r="N20" s="50"/>
      <c r="O20" s="50"/>
      <c r="P20" s="50" t="str">
        <f>IF(fraedom_data_1[[#This Row],[Employee - Forename.2]]="",_xlfn.CONCAT(fraedom_data_1[[#This Row],[Employee - Forename.1]]," ",fraedom_data_1[[#This Row],[Employee - Surname]]),_xlfn.CONCAT(fraedom_data_1[[#This Row],[Employee - Forename.1]]," ",fraedom_data_1[[#This Row],[Employee - Forename.2]]," ",fraedom_data_1[[#This Row],[Employee - Surname]]))</f>
        <v xml:space="preserve"> </v>
      </c>
      <c r="Q20" s="50" t="str">
        <f>IF(fraedom_data_1[[#This Row],[Transaction - Expense Description]]="Payment Direct Debit Payment - Tha",0,IF(OR(fraedom_data_1[[#This Row],[Transaction - Tax Amount]]="",fraedom_data_1[[#This Row],[Transaction - Tax Amount]]=0),"1","2"))</f>
        <v>1</v>
      </c>
      <c r="R20" s="50" t="str">
        <f>_xlfn.CONCAT(fraedom_data_1[[#This Row],[Statement Period - End Date]],"_",fraedom_data_1[[#This Row],[Column1]],"_",fraedom_data_1[[#This Row],[Transaction - Tax Exclusive Amount]])</f>
        <v>_ _</v>
      </c>
    </row>
    <row r="21" spans="2:18">
      <c r="B21" s="50"/>
      <c r="C21" s="50"/>
      <c r="G21" s="50"/>
      <c r="J21" s="50"/>
      <c r="K21" s="50"/>
      <c r="L21" s="50"/>
      <c r="M21" s="50"/>
      <c r="N21" s="50"/>
      <c r="O21" s="50"/>
      <c r="P21" s="50" t="str">
        <f>IF(fraedom_data_1[[#This Row],[Employee - Forename.2]]="",_xlfn.CONCAT(fraedom_data_1[[#This Row],[Employee - Forename.1]]," ",fraedom_data_1[[#This Row],[Employee - Surname]]),_xlfn.CONCAT(fraedom_data_1[[#This Row],[Employee - Forename.1]]," ",fraedom_data_1[[#This Row],[Employee - Forename.2]]," ",fraedom_data_1[[#This Row],[Employee - Surname]]))</f>
        <v xml:space="preserve"> </v>
      </c>
      <c r="Q21" s="50" t="str">
        <f>IF(fraedom_data_1[[#This Row],[Transaction - Expense Description]]="Payment Direct Debit Payment - Tha",0,IF(OR(fraedom_data_1[[#This Row],[Transaction - Tax Amount]]="",fraedom_data_1[[#This Row],[Transaction - Tax Amount]]=0),"1","2"))</f>
        <v>1</v>
      </c>
      <c r="R21" s="50" t="str">
        <f>_xlfn.CONCAT(fraedom_data_1[[#This Row],[Statement Period - End Date]],"_",fraedom_data_1[[#This Row],[Column1]],"_",fraedom_data_1[[#This Row],[Transaction - Tax Exclusive Amount]])</f>
        <v>_ _</v>
      </c>
    </row>
    <row r="22" spans="2:18">
      <c r="B22" s="50"/>
      <c r="C22" s="50"/>
      <c r="G22" s="50"/>
      <c r="J22" s="50"/>
      <c r="K22" s="50"/>
      <c r="L22" s="50"/>
      <c r="M22" s="50"/>
      <c r="N22" s="50"/>
      <c r="O22" s="50"/>
      <c r="P22" s="50" t="str">
        <f>IF(fraedom_data_1[[#This Row],[Employee - Forename.2]]="",_xlfn.CONCAT(fraedom_data_1[[#This Row],[Employee - Forename.1]]," ",fraedom_data_1[[#This Row],[Employee - Surname]]),_xlfn.CONCAT(fraedom_data_1[[#This Row],[Employee - Forename.1]]," ",fraedom_data_1[[#This Row],[Employee - Forename.2]]," ",fraedom_data_1[[#This Row],[Employee - Surname]]))</f>
        <v xml:space="preserve"> </v>
      </c>
      <c r="Q22" s="50" t="str">
        <f>IF(fraedom_data_1[[#This Row],[Transaction - Expense Description]]="Payment Direct Debit Payment - Tha",0,IF(OR(fraedom_data_1[[#This Row],[Transaction - Tax Amount]]="",fraedom_data_1[[#This Row],[Transaction - Tax Amount]]=0),"1","2"))</f>
        <v>1</v>
      </c>
      <c r="R22" s="50" t="str">
        <f>_xlfn.CONCAT(fraedom_data_1[[#This Row],[Statement Period - End Date]],"_",fraedom_data_1[[#This Row],[Column1]],"_",fraedom_data_1[[#This Row],[Transaction - Tax Exclusive Amount]])</f>
        <v>_ _</v>
      </c>
    </row>
    <row r="23" spans="2:18">
      <c r="B23" s="50"/>
      <c r="C23" s="50"/>
      <c r="G23" s="50"/>
      <c r="J23" s="50"/>
      <c r="K23" s="50"/>
      <c r="L23" s="50"/>
      <c r="M23" s="50"/>
      <c r="N23" s="50"/>
      <c r="O23" s="50"/>
      <c r="P23" s="50" t="str">
        <f>IF(fraedom_data_1[[#This Row],[Employee - Forename.2]]="",_xlfn.CONCAT(fraedom_data_1[[#This Row],[Employee - Forename.1]]," ",fraedom_data_1[[#This Row],[Employee - Surname]]),_xlfn.CONCAT(fraedom_data_1[[#This Row],[Employee - Forename.1]]," ",fraedom_data_1[[#This Row],[Employee - Forename.2]]," ",fraedom_data_1[[#This Row],[Employee - Surname]]))</f>
        <v xml:space="preserve"> </v>
      </c>
      <c r="Q23" s="50" t="str">
        <f>IF(fraedom_data_1[[#This Row],[Transaction - Expense Description]]="Payment Direct Debit Payment - Tha",0,IF(OR(fraedom_data_1[[#This Row],[Transaction - Tax Amount]]="",fraedom_data_1[[#This Row],[Transaction - Tax Amount]]=0),"1","2"))</f>
        <v>1</v>
      </c>
      <c r="R23" s="50" t="str">
        <f>_xlfn.CONCAT(fraedom_data_1[[#This Row],[Statement Period - End Date]],"_",fraedom_data_1[[#This Row],[Column1]],"_",fraedom_data_1[[#This Row],[Transaction - Tax Exclusive Amount]])</f>
        <v>_ _</v>
      </c>
    </row>
    <row r="24" spans="2:18">
      <c r="B24" s="50"/>
      <c r="C24" s="50"/>
      <c r="G24" s="50"/>
      <c r="J24" s="50"/>
      <c r="K24" s="50"/>
      <c r="L24" s="50"/>
      <c r="M24" s="50"/>
      <c r="N24" s="50"/>
      <c r="O24" s="50"/>
      <c r="P24" s="50" t="str">
        <f>IF(fraedom_data_1[[#This Row],[Employee - Forename.2]]="",_xlfn.CONCAT(fraedom_data_1[[#This Row],[Employee - Forename.1]]," ",fraedom_data_1[[#This Row],[Employee - Surname]]),_xlfn.CONCAT(fraedom_data_1[[#This Row],[Employee - Forename.1]]," ",fraedom_data_1[[#This Row],[Employee - Forename.2]]," ",fraedom_data_1[[#This Row],[Employee - Surname]]))</f>
        <v xml:space="preserve"> </v>
      </c>
      <c r="Q24" s="50" t="str">
        <f>IF(fraedom_data_1[[#This Row],[Transaction - Expense Description]]="Payment Direct Debit Payment - Tha",0,IF(OR(fraedom_data_1[[#This Row],[Transaction - Tax Amount]]="",fraedom_data_1[[#This Row],[Transaction - Tax Amount]]=0),"1","2"))</f>
        <v>1</v>
      </c>
      <c r="R24" s="50" t="str">
        <f>_xlfn.CONCAT(fraedom_data_1[[#This Row],[Statement Period - End Date]],"_",fraedom_data_1[[#This Row],[Column1]],"_",fraedom_data_1[[#This Row],[Transaction - Tax Exclusive Amount]])</f>
        <v>_ _</v>
      </c>
    </row>
    <row r="25" spans="2:18">
      <c r="B25" s="50"/>
      <c r="C25" s="50"/>
      <c r="G25" s="50"/>
      <c r="J25" s="50"/>
      <c r="K25" s="50"/>
      <c r="L25" s="50"/>
      <c r="M25" s="50"/>
      <c r="N25" s="50"/>
      <c r="O25" s="50"/>
      <c r="P25" s="50" t="str">
        <f>IF(fraedom_data_1[[#This Row],[Employee - Forename.2]]="",_xlfn.CONCAT(fraedom_data_1[[#This Row],[Employee - Forename.1]]," ",fraedom_data_1[[#This Row],[Employee - Surname]]),_xlfn.CONCAT(fraedom_data_1[[#This Row],[Employee - Forename.1]]," ",fraedom_data_1[[#This Row],[Employee - Forename.2]]," ",fraedom_data_1[[#This Row],[Employee - Surname]]))</f>
        <v xml:space="preserve"> </v>
      </c>
      <c r="Q25" s="50" t="str">
        <f>IF(fraedom_data_1[[#This Row],[Transaction - Expense Description]]="Payment Direct Debit Payment - Tha",0,IF(OR(fraedom_data_1[[#This Row],[Transaction - Tax Amount]]="",fraedom_data_1[[#This Row],[Transaction - Tax Amount]]=0),"1","2"))</f>
        <v>1</v>
      </c>
      <c r="R25" s="50" t="str">
        <f>_xlfn.CONCAT(fraedom_data_1[[#This Row],[Statement Period - End Date]],"_",fraedom_data_1[[#This Row],[Column1]],"_",fraedom_data_1[[#This Row],[Transaction - Tax Exclusive Amount]])</f>
        <v>_ _</v>
      </c>
    </row>
    <row r="26" spans="2:18">
      <c r="B26" s="50"/>
      <c r="C26" s="50"/>
      <c r="G26" s="50"/>
      <c r="J26" s="50"/>
      <c r="K26" s="50"/>
      <c r="L26" s="50"/>
      <c r="M26" s="50"/>
      <c r="N26" s="50"/>
      <c r="O26" s="50"/>
      <c r="P26" s="50" t="str">
        <f>IF(fraedom_data_1[[#This Row],[Employee - Forename.2]]="",_xlfn.CONCAT(fraedom_data_1[[#This Row],[Employee - Forename.1]]," ",fraedom_data_1[[#This Row],[Employee - Surname]]),_xlfn.CONCAT(fraedom_data_1[[#This Row],[Employee - Forename.1]]," ",fraedom_data_1[[#This Row],[Employee - Forename.2]]," ",fraedom_data_1[[#This Row],[Employee - Surname]]))</f>
        <v xml:space="preserve"> </v>
      </c>
      <c r="Q26" s="50" t="str">
        <f>IF(fraedom_data_1[[#This Row],[Transaction - Expense Description]]="Payment Direct Debit Payment - Tha",0,IF(OR(fraedom_data_1[[#This Row],[Transaction - Tax Amount]]="",fraedom_data_1[[#This Row],[Transaction - Tax Amount]]=0),"1","2"))</f>
        <v>1</v>
      </c>
      <c r="R26" s="50" t="str">
        <f>_xlfn.CONCAT(fraedom_data_1[[#This Row],[Statement Period - End Date]],"_",fraedom_data_1[[#This Row],[Column1]],"_",fraedom_data_1[[#This Row],[Transaction - Tax Exclusive Amount]])</f>
        <v>_ _</v>
      </c>
    </row>
    <row r="27" spans="2:18">
      <c r="B27" s="50"/>
      <c r="C27" s="50"/>
      <c r="G27" s="50"/>
      <c r="J27" s="50"/>
      <c r="K27" s="50"/>
      <c r="L27" s="50"/>
      <c r="M27" s="50"/>
      <c r="N27" s="50"/>
      <c r="O27" s="50"/>
      <c r="P27" s="50" t="str">
        <f>IF(fraedom_data_1[[#This Row],[Employee - Forename.2]]="",_xlfn.CONCAT(fraedom_data_1[[#This Row],[Employee - Forename.1]]," ",fraedom_data_1[[#This Row],[Employee - Surname]]),_xlfn.CONCAT(fraedom_data_1[[#This Row],[Employee - Forename.1]]," ",fraedom_data_1[[#This Row],[Employee - Forename.2]]," ",fraedom_data_1[[#This Row],[Employee - Surname]]))</f>
        <v xml:space="preserve"> </v>
      </c>
      <c r="Q27" s="50" t="str">
        <f>IF(fraedom_data_1[[#This Row],[Transaction - Expense Description]]="Payment Direct Debit Payment - Tha",0,IF(OR(fraedom_data_1[[#This Row],[Transaction - Tax Amount]]="",fraedom_data_1[[#This Row],[Transaction - Tax Amount]]=0),"1","2"))</f>
        <v>1</v>
      </c>
      <c r="R27" s="50" t="str">
        <f>_xlfn.CONCAT(fraedom_data_1[[#This Row],[Statement Period - End Date]],"_",fraedom_data_1[[#This Row],[Column1]],"_",fraedom_data_1[[#This Row],[Transaction - Tax Exclusive Amount]])</f>
        <v>_ _</v>
      </c>
    </row>
    <row r="28" spans="2:18">
      <c r="B28" s="50"/>
      <c r="C28" s="50"/>
      <c r="G28" s="50"/>
      <c r="J28" s="50"/>
      <c r="K28" s="50"/>
      <c r="L28" s="50"/>
      <c r="M28" s="50"/>
      <c r="N28" s="50"/>
      <c r="O28" s="50"/>
      <c r="P28" s="50" t="str">
        <f>IF(fraedom_data_1[[#This Row],[Employee - Forename.2]]="",_xlfn.CONCAT(fraedom_data_1[[#This Row],[Employee - Forename.1]]," ",fraedom_data_1[[#This Row],[Employee - Surname]]),_xlfn.CONCAT(fraedom_data_1[[#This Row],[Employee - Forename.1]]," ",fraedom_data_1[[#This Row],[Employee - Forename.2]]," ",fraedom_data_1[[#This Row],[Employee - Surname]]))</f>
        <v xml:space="preserve"> </v>
      </c>
      <c r="Q28" s="50" t="str">
        <f>IF(fraedom_data_1[[#This Row],[Transaction - Expense Description]]="Payment Direct Debit Payment - Tha",0,IF(OR(fraedom_data_1[[#This Row],[Transaction - Tax Amount]]="",fraedom_data_1[[#This Row],[Transaction - Tax Amount]]=0),"1","2"))</f>
        <v>1</v>
      </c>
      <c r="R28" s="50" t="str">
        <f>_xlfn.CONCAT(fraedom_data_1[[#This Row],[Statement Period - End Date]],"_",fraedom_data_1[[#This Row],[Column1]],"_",fraedom_data_1[[#This Row],[Transaction - Tax Exclusive Amount]])</f>
        <v>_ _</v>
      </c>
    </row>
    <row r="29" spans="2:18">
      <c r="B29" s="50"/>
      <c r="C29" s="50"/>
      <c r="G29" s="50"/>
      <c r="J29" s="50"/>
      <c r="K29" s="50"/>
      <c r="L29" s="50"/>
      <c r="M29" s="50"/>
      <c r="N29" s="50"/>
      <c r="O29" s="50"/>
      <c r="P29" s="50" t="str">
        <f>IF(fraedom_data_1[[#This Row],[Employee - Forename.2]]="",_xlfn.CONCAT(fraedom_data_1[[#This Row],[Employee - Forename.1]]," ",fraedom_data_1[[#This Row],[Employee - Surname]]),_xlfn.CONCAT(fraedom_data_1[[#This Row],[Employee - Forename.1]]," ",fraedom_data_1[[#This Row],[Employee - Forename.2]]," ",fraedom_data_1[[#This Row],[Employee - Surname]]))</f>
        <v xml:space="preserve"> </v>
      </c>
      <c r="Q29" s="50" t="str">
        <f>IF(fraedom_data_1[[#This Row],[Transaction - Expense Description]]="Payment Direct Debit Payment - Tha",0,IF(OR(fraedom_data_1[[#This Row],[Transaction - Tax Amount]]="",fraedom_data_1[[#This Row],[Transaction - Tax Amount]]=0),"1","2"))</f>
        <v>1</v>
      </c>
      <c r="R29" s="50" t="str">
        <f>_xlfn.CONCAT(fraedom_data_1[[#This Row],[Statement Period - End Date]],"_",fraedom_data_1[[#This Row],[Column1]],"_",fraedom_data_1[[#This Row],[Transaction - Tax Exclusive Amount]])</f>
        <v>_ _</v>
      </c>
    </row>
    <row r="30" spans="2:18">
      <c r="B30" s="50"/>
      <c r="C30" s="50"/>
      <c r="G30" s="50"/>
      <c r="J30" s="50"/>
      <c r="K30" s="50"/>
      <c r="L30" s="50"/>
      <c r="M30" s="50"/>
      <c r="N30" s="50"/>
      <c r="O30" s="50"/>
      <c r="P30" s="50" t="str">
        <f>IF(fraedom_data_1[[#This Row],[Employee - Forename.2]]="",_xlfn.CONCAT(fraedom_data_1[[#This Row],[Employee - Forename.1]]," ",fraedom_data_1[[#This Row],[Employee - Surname]]),_xlfn.CONCAT(fraedom_data_1[[#This Row],[Employee - Forename.1]]," ",fraedom_data_1[[#This Row],[Employee - Forename.2]]," ",fraedom_data_1[[#This Row],[Employee - Surname]]))</f>
        <v xml:space="preserve"> </v>
      </c>
      <c r="Q30" s="50" t="str">
        <f>IF(fraedom_data_1[[#This Row],[Transaction - Expense Description]]="Payment Direct Debit Payment - Tha",0,IF(OR(fraedom_data_1[[#This Row],[Transaction - Tax Amount]]="",fraedom_data_1[[#This Row],[Transaction - Tax Amount]]=0),"1","2"))</f>
        <v>1</v>
      </c>
      <c r="R30" s="50" t="str">
        <f>_xlfn.CONCAT(fraedom_data_1[[#This Row],[Statement Period - End Date]],"_",fraedom_data_1[[#This Row],[Column1]],"_",fraedom_data_1[[#This Row],[Transaction - Tax Exclusive Amount]])</f>
        <v>_ _</v>
      </c>
    </row>
    <row r="31" spans="2:18">
      <c r="B31" s="50"/>
      <c r="C31" s="50"/>
      <c r="G31" s="50"/>
      <c r="J31" s="50"/>
      <c r="K31" s="50"/>
      <c r="L31" s="50"/>
      <c r="M31" s="50"/>
      <c r="N31" s="50"/>
      <c r="O31" s="50"/>
      <c r="P31" s="50" t="str">
        <f>IF(fraedom_data_1[[#This Row],[Employee - Forename.2]]="",_xlfn.CONCAT(fraedom_data_1[[#This Row],[Employee - Forename.1]]," ",fraedom_data_1[[#This Row],[Employee - Surname]]),_xlfn.CONCAT(fraedom_data_1[[#This Row],[Employee - Forename.1]]," ",fraedom_data_1[[#This Row],[Employee - Forename.2]]," ",fraedom_data_1[[#This Row],[Employee - Surname]]))</f>
        <v xml:space="preserve"> </v>
      </c>
      <c r="Q31" s="50" t="str">
        <f>IF(fraedom_data_1[[#This Row],[Transaction - Expense Description]]="Payment Direct Debit Payment - Tha",0,IF(OR(fraedom_data_1[[#This Row],[Transaction - Tax Amount]]="",fraedom_data_1[[#This Row],[Transaction - Tax Amount]]=0),"1","2"))</f>
        <v>1</v>
      </c>
      <c r="R31" s="50" t="str">
        <f>_xlfn.CONCAT(fraedom_data_1[[#This Row],[Statement Period - End Date]],"_",fraedom_data_1[[#This Row],[Column1]],"_",fraedom_data_1[[#This Row],[Transaction - Tax Exclusive Amount]])</f>
        <v>_ _</v>
      </c>
    </row>
    <row r="32" spans="2:18">
      <c r="B32" s="50"/>
      <c r="C32" s="50"/>
      <c r="G32" s="50"/>
      <c r="J32" s="50"/>
      <c r="K32" s="50"/>
      <c r="L32" s="50"/>
      <c r="M32" s="50"/>
      <c r="N32" s="50"/>
      <c r="O32" s="50"/>
      <c r="P32" s="50" t="str">
        <f>IF(fraedom_data_1[[#This Row],[Employee - Forename.2]]="",_xlfn.CONCAT(fraedom_data_1[[#This Row],[Employee - Forename.1]]," ",fraedom_data_1[[#This Row],[Employee - Surname]]),_xlfn.CONCAT(fraedom_data_1[[#This Row],[Employee - Forename.1]]," ",fraedom_data_1[[#This Row],[Employee - Forename.2]]," ",fraedom_data_1[[#This Row],[Employee - Surname]]))</f>
        <v xml:space="preserve"> </v>
      </c>
      <c r="Q32" s="50" t="str">
        <f>IF(fraedom_data_1[[#This Row],[Transaction - Expense Description]]="Payment Direct Debit Payment - Tha",0,IF(OR(fraedom_data_1[[#This Row],[Transaction - Tax Amount]]="",fraedom_data_1[[#This Row],[Transaction - Tax Amount]]=0),"1","2"))</f>
        <v>1</v>
      </c>
      <c r="R32" s="50" t="str">
        <f>_xlfn.CONCAT(fraedom_data_1[[#This Row],[Statement Period - End Date]],"_",fraedom_data_1[[#This Row],[Column1]],"_",fraedom_data_1[[#This Row],[Transaction - Tax Exclusive Amount]])</f>
        <v>_ _</v>
      </c>
    </row>
    <row r="33" spans="2:18">
      <c r="B33" s="50"/>
      <c r="C33" s="50"/>
      <c r="G33" s="50"/>
      <c r="J33" s="50"/>
      <c r="K33" s="50"/>
      <c r="L33" s="50"/>
      <c r="M33" s="50"/>
      <c r="N33" s="50"/>
      <c r="O33" s="50"/>
      <c r="P33" s="50" t="str">
        <f>IF(fraedom_data_1[[#This Row],[Employee - Forename.2]]="",_xlfn.CONCAT(fraedom_data_1[[#This Row],[Employee - Forename.1]]," ",fraedom_data_1[[#This Row],[Employee - Surname]]),_xlfn.CONCAT(fraedom_data_1[[#This Row],[Employee - Forename.1]]," ",fraedom_data_1[[#This Row],[Employee - Forename.2]]," ",fraedom_data_1[[#This Row],[Employee - Surname]]))</f>
        <v xml:space="preserve"> </v>
      </c>
      <c r="Q33" s="50" t="str">
        <f>IF(fraedom_data_1[[#This Row],[Transaction - Expense Description]]="Payment Direct Debit Payment - Tha",0,IF(OR(fraedom_data_1[[#This Row],[Transaction - Tax Amount]]="",fraedom_data_1[[#This Row],[Transaction - Tax Amount]]=0),"1","2"))</f>
        <v>1</v>
      </c>
      <c r="R33" s="50" t="str">
        <f>_xlfn.CONCAT(fraedom_data_1[[#This Row],[Statement Period - End Date]],"_",fraedom_data_1[[#This Row],[Column1]],"_",fraedom_data_1[[#This Row],[Transaction - Tax Exclusive Amount]])</f>
        <v>_ _</v>
      </c>
    </row>
    <row r="34" spans="2:18">
      <c r="B34" s="50"/>
      <c r="C34" s="50"/>
      <c r="G34" s="50"/>
      <c r="J34" s="50"/>
      <c r="K34" s="50"/>
      <c r="L34" s="50"/>
      <c r="M34" s="50"/>
      <c r="N34" s="50"/>
      <c r="O34" s="50"/>
      <c r="P34" s="50" t="str">
        <f>IF(fraedom_data_1[[#This Row],[Employee - Forename.2]]="",_xlfn.CONCAT(fraedom_data_1[[#This Row],[Employee - Forename.1]]," ",fraedom_data_1[[#This Row],[Employee - Surname]]),_xlfn.CONCAT(fraedom_data_1[[#This Row],[Employee - Forename.1]]," ",fraedom_data_1[[#This Row],[Employee - Forename.2]]," ",fraedom_data_1[[#This Row],[Employee - Surname]]))</f>
        <v xml:space="preserve"> </v>
      </c>
      <c r="Q34" s="50" t="str">
        <f>IF(fraedom_data_1[[#This Row],[Transaction - Expense Description]]="Payment Direct Debit Payment - Tha",0,IF(OR(fraedom_data_1[[#This Row],[Transaction - Tax Amount]]="",fraedom_data_1[[#This Row],[Transaction - Tax Amount]]=0),"1","2"))</f>
        <v>1</v>
      </c>
      <c r="R34" s="50" t="str">
        <f>_xlfn.CONCAT(fraedom_data_1[[#This Row],[Statement Period - End Date]],"_",fraedom_data_1[[#This Row],[Column1]],"_",fraedom_data_1[[#This Row],[Transaction - Tax Exclusive Amount]])</f>
        <v>_ _</v>
      </c>
    </row>
    <row r="35" spans="2:18">
      <c r="B35" s="50"/>
      <c r="C35" s="50"/>
      <c r="G35" s="50"/>
      <c r="J35" s="50"/>
      <c r="K35" s="50"/>
      <c r="L35" s="50"/>
      <c r="M35" s="50"/>
      <c r="N35" s="50"/>
      <c r="O35" s="50"/>
      <c r="P35" s="50" t="str">
        <f>IF(fraedom_data_1[[#This Row],[Employee - Forename.2]]="",_xlfn.CONCAT(fraedom_data_1[[#This Row],[Employee - Forename.1]]," ",fraedom_data_1[[#This Row],[Employee - Surname]]),_xlfn.CONCAT(fraedom_data_1[[#This Row],[Employee - Forename.1]]," ",fraedom_data_1[[#This Row],[Employee - Forename.2]]," ",fraedom_data_1[[#This Row],[Employee - Surname]]))</f>
        <v xml:space="preserve"> </v>
      </c>
      <c r="Q35" s="50" t="str">
        <f>IF(fraedom_data_1[[#This Row],[Transaction - Expense Description]]="Payment Direct Debit Payment - Tha",0,IF(OR(fraedom_data_1[[#This Row],[Transaction - Tax Amount]]="",fraedom_data_1[[#This Row],[Transaction - Tax Amount]]=0),"1","2"))</f>
        <v>1</v>
      </c>
      <c r="R35" s="50" t="str">
        <f>_xlfn.CONCAT(fraedom_data_1[[#This Row],[Statement Period - End Date]],"_",fraedom_data_1[[#This Row],[Column1]],"_",fraedom_data_1[[#This Row],[Transaction - Tax Exclusive Amount]])</f>
        <v>_ _</v>
      </c>
    </row>
    <row r="36" spans="2:18">
      <c r="B36" s="50"/>
      <c r="C36" s="50"/>
      <c r="G36" s="50"/>
      <c r="J36" s="50"/>
      <c r="K36" s="50"/>
      <c r="L36" s="50"/>
      <c r="M36" s="50"/>
      <c r="N36" s="50"/>
      <c r="O36" s="50"/>
      <c r="P36" s="50" t="str">
        <f>IF(fraedom_data_1[[#This Row],[Employee - Forename.2]]="",_xlfn.CONCAT(fraedom_data_1[[#This Row],[Employee - Forename.1]]," ",fraedom_data_1[[#This Row],[Employee - Surname]]),_xlfn.CONCAT(fraedom_data_1[[#This Row],[Employee - Forename.1]]," ",fraedom_data_1[[#This Row],[Employee - Forename.2]]," ",fraedom_data_1[[#This Row],[Employee - Surname]]))</f>
        <v xml:space="preserve"> </v>
      </c>
      <c r="Q36" s="50" t="str">
        <f>IF(fraedom_data_1[[#This Row],[Transaction - Expense Description]]="Payment Direct Debit Payment - Tha",0,IF(OR(fraedom_data_1[[#This Row],[Transaction - Tax Amount]]="",fraedom_data_1[[#This Row],[Transaction - Tax Amount]]=0),"1","2"))</f>
        <v>1</v>
      </c>
      <c r="R36" s="50" t="str">
        <f>_xlfn.CONCAT(fraedom_data_1[[#This Row],[Statement Period - End Date]],"_",fraedom_data_1[[#This Row],[Column1]],"_",fraedom_data_1[[#This Row],[Transaction - Tax Exclusive Amount]])</f>
        <v>_ _</v>
      </c>
    </row>
    <row r="37" spans="2:18">
      <c r="B37" s="50"/>
      <c r="C37" s="50"/>
      <c r="G37" s="50"/>
      <c r="J37" s="50"/>
      <c r="K37" s="50"/>
      <c r="L37" s="50"/>
      <c r="M37" s="50"/>
      <c r="N37" s="50"/>
      <c r="O37" s="50"/>
      <c r="P37" s="50" t="str">
        <f>IF(fraedom_data_1[[#This Row],[Employee - Forename.2]]="",_xlfn.CONCAT(fraedom_data_1[[#This Row],[Employee - Forename.1]]," ",fraedom_data_1[[#This Row],[Employee - Surname]]),_xlfn.CONCAT(fraedom_data_1[[#This Row],[Employee - Forename.1]]," ",fraedom_data_1[[#This Row],[Employee - Forename.2]]," ",fraedom_data_1[[#This Row],[Employee - Surname]]))</f>
        <v xml:space="preserve"> </v>
      </c>
      <c r="Q37" s="50" t="str">
        <f>IF(fraedom_data_1[[#This Row],[Transaction - Expense Description]]="Payment Direct Debit Payment - Tha",0,IF(OR(fraedom_data_1[[#This Row],[Transaction - Tax Amount]]="",fraedom_data_1[[#This Row],[Transaction - Tax Amount]]=0),"1","2"))</f>
        <v>1</v>
      </c>
      <c r="R37" s="50" t="str">
        <f>_xlfn.CONCAT(fraedom_data_1[[#This Row],[Statement Period - End Date]],"_",fraedom_data_1[[#This Row],[Column1]],"_",fraedom_data_1[[#This Row],[Transaction - Tax Exclusive Amount]])</f>
        <v>_ _</v>
      </c>
    </row>
    <row r="38" spans="2:18">
      <c r="B38" s="50"/>
      <c r="C38" s="50"/>
      <c r="G38" s="50"/>
      <c r="J38" s="50"/>
      <c r="K38" s="50"/>
      <c r="L38" s="50"/>
      <c r="M38" s="50"/>
      <c r="N38" s="50"/>
      <c r="O38" s="50"/>
      <c r="P38" s="50" t="str">
        <f>IF(fraedom_data_1[[#This Row],[Employee - Forename.2]]="",_xlfn.CONCAT(fraedom_data_1[[#This Row],[Employee - Forename.1]]," ",fraedom_data_1[[#This Row],[Employee - Surname]]),_xlfn.CONCAT(fraedom_data_1[[#This Row],[Employee - Forename.1]]," ",fraedom_data_1[[#This Row],[Employee - Forename.2]]," ",fraedom_data_1[[#This Row],[Employee - Surname]]))</f>
        <v xml:space="preserve"> </v>
      </c>
      <c r="Q38" s="50" t="str">
        <f>IF(fraedom_data_1[[#This Row],[Transaction - Expense Description]]="Payment Direct Debit Payment - Tha",0,IF(OR(fraedom_data_1[[#This Row],[Transaction - Tax Amount]]="",fraedom_data_1[[#This Row],[Transaction - Tax Amount]]=0),"1","2"))</f>
        <v>1</v>
      </c>
      <c r="R38" s="50" t="str">
        <f>_xlfn.CONCAT(fraedom_data_1[[#This Row],[Statement Period - End Date]],"_",fraedom_data_1[[#This Row],[Column1]],"_",fraedom_data_1[[#This Row],[Transaction - Tax Exclusive Amount]])</f>
        <v>_ _</v>
      </c>
    </row>
    <row r="39" spans="2:18">
      <c r="B39" s="50"/>
      <c r="C39" s="50"/>
      <c r="G39" s="50"/>
      <c r="J39" s="50"/>
      <c r="K39" s="50"/>
      <c r="L39" s="50"/>
      <c r="M39" s="50"/>
      <c r="N39" s="50"/>
      <c r="O39" s="50"/>
      <c r="P39" s="50" t="str">
        <f>IF(fraedom_data_1[[#This Row],[Employee - Forename.2]]="",_xlfn.CONCAT(fraedom_data_1[[#This Row],[Employee - Forename.1]]," ",fraedom_data_1[[#This Row],[Employee - Surname]]),_xlfn.CONCAT(fraedom_data_1[[#This Row],[Employee - Forename.1]]," ",fraedom_data_1[[#This Row],[Employee - Forename.2]]," ",fraedom_data_1[[#This Row],[Employee - Surname]]))</f>
        <v xml:space="preserve"> </v>
      </c>
      <c r="Q39" s="50" t="str">
        <f>IF(fraedom_data_1[[#This Row],[Transaction - Expense Description]]="Payment Direct Debit Payment - Tha",0,IF(OR(fraedom_data_1[[#This Row],[Transaction - Tax Amount]]="",fraedom_data_1[[#This Row],[Transaction - Tax Amount]]=0),"1","2"))</f>
        <v>1</v>
      </c>
      <c r="R39" s="50" t="str">
        <f>_xlfn.CONCAT(fraedom_data_1[[#This Row],[Statement Period - End Date]],"_",fraedom_data_1[[#This Row],[Column1]],"_",fraedom_data_1[[#This Row],[Transaction - Tax Exclusive Amount]])</f>
        <v>_ _</v>
      </c>
    </row>
    <row r="40" spans="2:18">
      <c r="B40" s="50"/>
      <c r="C40" s="50"/>
      <c r="G40" s="50"/>
      <c r="J40" s="50"/>
      <c r="K40" s="50"/>
      <c r="L40" s="50"/>
      <c r="M40" s="50"/>
      <c r="N40" s="50"/>
      <c r="O40" s="50"/>
      <c r="P40" s="50" t="str">
        <f>IF(fraedom_data_1[[#This Row],[Employee - Forename.2]]="",_xlfn.CONCAT(fraedom_data_1[[#This Row],[Employee - Forename.1]]," ",fraedom_data_1[[#This Row],[Employee - Surname]]),_xlfn.CONCAT(fraedom_data_1[[#This Row],[Employee - Forename.1]]," ",fraedom_data_1[[#This Row],[Employee - Forename.2]]," ",fraedom_data_1[[#This Row],[Employee - Surname]]))</f>
        <v xml:space="preserve"> </v>
      </c>
      <c r="Q40" s="50" t="str">
        <f>IF(fraedom_data_1[[#This Row],[Transaction - Expense Description]]="Payment Direct Debit Payment - Tha",0,IF(OR(fraedom_data_1[[#This Row],[Transaction - Tax Amount]]="",fraedom_data_1[[#This Row],[Transaction - Tax Amount]]=0),"1","2"))</f>
        <v>1</v>
      </c>
      <c r="R40" s="50" t="str">
        <f>_xlfn.CONCAT(fraedom_data_1[[#This Row],[Statement Period - End Date]],"_",fraedom_data_1[[#This Row],[Column1]],"_",fraedom_data_1[[#This Row],[Transaction - Tax Exclusive Amount]])</f>
        <v>_ _</v>
      </c>
    </row>
    <row r="41" spans="2:18">
      <c r="B41" s="50"/>
      <c r="C41" s="50"/>
      <c r="G41" s="50"/>
      <c r="J41" s="50"/>
      <c r="K41" s="50"/>
      <c r="L41" s="50"/>
      <c r="M41" s="50"/>
      <c r="N41" s="50"/>
      <c r="O41" s="50"/>
      <c r="P41" s="50" t="str">
        <f>IF(fraedom_data_1[[#This Row],[Employee - Forename.2]]="",_xlfn.CONCAT(fraedom_data_1[[#This Row],[Employee - Forename.1]]," ",fraedom_data_1[[#This Row],[Employee - Surname]]),_xlfn.CONCAT(fraedom_data_1[[#This Row],[Employee - Forename.1]]," ",fraedom_data_1[[#This Row],[Employee - Forename.2]]," ",fraedom_data_1[[#This Row],[Employee - Surname]]))</f>
        <v xml:space="preserve"> </v>
      </c>
      <c r="Q41" s="50" t="str">
        <f>IF(fraedom_data_1[[#This Row],[Transaction - Expense Description]]="Payment Direct Debit Payment - Tha",0,IF(OR(fraedom_data_1[[#This Row],[Transaction - Tax Amount]]="",fraedom_data_1[[#This Row],[Transaction - Tax Amount]]=0),"1","2"))</f>
        <v>1</v>
      </c>
      <c r="R41" s="50" t="str">
        <f>_xlfn.CONCAT(fraedom_data_1[[#This Row],[Statement Period - End Date]],"_",fraedom_data_1[[#This Row],[Column1]],"_",fraedom_data_1[[#This Row],[Transaction - Tax Exclusive Amount]])</f>
        <v>_ _</v>
      </c>
    </row>
    <row r="42" spans="2:18">
      <c r="B42" s="50"/>
      <c r="C42" s="50"/>
      <c r="G42" s="50"/>
      <c r="J42" s="50"/>
      <c r="K42" s="50"/>
      <c r="L42" s="50"/>
      <c r="M42" s="50"/>
      <c r="N42" s="50"/>
      <c r="O42" s="50"/>
      <c r="P42" s="50" t="str">
        <f>IF(fraedom_data_1[[#This Row],[Employee - Forename.2]]="",_xlfn.CONCAT(fraedom_data_1[[#This Row],[Employee - Forename.1]]," ",fraedom_data_1[[#This Row],[Employee - Surname]]),_xlfn.CONCAT(fraedom_data_1[[#This Row],[Employee - Forename.1]]," ",fraedom_data_1[[#This Row],[Employee - Forename.2]]," ",fraedom_data_1[[#This Row],[Employee - Surname]]))</f>
        <v xml:space="preserve"> </v>
      </c>
      <c r="Q42" s="50" t="str">
        <f>IF(fraedom_data_1[[#This Row],[Transaction - Expense Description]]="Payment Direct Debit Payment - Tha",0,IF(OR(fraedom_data_1[[#This Row],[Transaction - Tax Amount]]="",fraedom_data_1[[#This Row],[Transaction - Tax Amount]]=0),"1","2"))</f>
        <v>1</v>
      </c>
      <c r="R42" s="50" t="str">
        <f>_xlfn.CONCAT(fraedom_data_1[[#This Row],[Statement Period - End Date]],"_",fraedom_data_1[[#This Row],[Column1]],"_",fraedom_data_1[[#This Row],[Transaction - Tax Exclusive Amount]])</f>
        <v>_ _</v>
      </c>
    </row>
    <row r="43" spans="2:18">
      <c r="B43" s="50"/>
      <c r="C43" s="50"/>
      <c r="G43" s="50"/>
      <c r="J43" s="50"/>
      <c r="K43" s="50"/>
      <c r="L43" s="50"/>
      <c r="M43" s="50"/>
      <c r="N43" s="50"/>
      <c r="O43" s="50"/>
      <c r="P43" s="50" t="str">
        <f>IF(fraedom_data_1[[#This Row],[Employee - Forename.2]]="",_xlfn.CONCAT(fraedom_data_1[[#This Row],[Employee - Forename.1]]," ",fraedom_data_1[[#This Row],[Employee - Surname]]),_xlfn.CONCAT(fraedom_data_1[[#This Row],[Employee - Forename.1]]," ",fraedom_data_1[[#This Row],[Employee - Forename.2]]," ",fraedom_data_1[[#This Row],[Employee - Surname]]))</f>
        <v xml:space="preserve"> </v>
      </c>
      <c r="Q43" s="50" t="str">
        <f>IF(fraedom_data_1[[#This Row],[Transaction - Expense Description]]="Payment Direct Debit Payment - Tha",0,IF(OR(fraedom_data_1[[#This Row],[Transaction - Tax Amount]]="",fraedom_data_1[[#This Row],[Transaction - Tax Amount]]=0),"1","2"))</f>
        <v>1</v>
      </c>
      <c r="R43" s="50" t="str">
        <f>_xlfn.CONCAT(fraedom_data_1[[#This Row],[Statement Period - End Date]],"_",fraedom_data_1[[#This Row],[Column1]],"_",fraedom_data_1[[#This Row],[Transaction - Tax Exclusive Amount]])</f>
        <v>_ _</v>
      </c>
    </row>
    <row r="44" spans="2:18">
      <c r="B44" s="50"/>
      <c r="C44" s="50"/>
      <c r="G44" s="50"/>
      <c r="J44" s="50"/>
      <c r="K44" s="50"/>
      <c r="L44" s="50"/>
      <c r="M44" s="50"/>
      <c r="N44" s="50"/>
      <c r="O44" s="50"/>
      <c r="P44" s="50" t="str">
        <f>IF(fraedom_data_1[[#This Row],[Employee - Forename.2]]="",_xlfn.CONCAT(fraedom_data_1[[#This Row],[Employee - Forename.1]]," ",fraedom_data_1[[#This Row],[Employee - Surname]]),_xlfn.CONCAT(fraedom_data_1[[#This Row],[Employee - Forename.1]]," ",fraedom_data_1[[#This Row],[Employee - Forename.2]]," ",fraedom_data_1[[#This Row],[Employee - Surname]]))</f>
        <v xml:space="preserve"> </v>
      </c>
      <c r="Q44" s="50" t="str">
        <f>IF(fraedom_data_1[[#This Row],[Transaction - Expense Description]]="Payment Direct Debit Payment - Tha",0,IF(OR(fraedom_data_1[[#This Row],[Transaction - Tax Amount]]="",fraedom_data_1[[#This Row],[Transaction - Tax Amount]]=0),"1","2"))</f>
        <v>1</v>
      </c>
      <c r="R44" s="50" t="str">
        <f>_xlfn.CONCAT(fraedom_data_1[[#This Row],[Statement Period - End Date]],"_",fraedom_data_1[[#This Row],[Column1]],"_",fraedom_data_1[[#This Row],[Transaction - Tax Exclusive Amount]])</f>
        <v>_ _</v>
      </c>
    </row>
    <row r="45" spans="2:18">
      <c r="B45" s="50"/>
      <c r="C45" s="50"/>
      <c r="G45" s="50"/>
      <c r="J45" s="50"/>
      <c r="K45" s="50"/>
      <c r="L45" s="50"/>
      <c r="M45" s="50"/>
      <c r="N45" s="50"/>
      <c r="O45" s="50"/>
      <c r="P45" s="50" t="str">
        <f>IF(fraedom_data_1[[#This Row],[Employee - Forename.2]]="",_xlfn.CONCAT(fraedom_data_1[[#This Row],[Employee - Forename.1]]," ",fraedom_data_1[[#This Row],[Employee - Surname]]),_xlfn.CONCAT(fraedom_data_1[[#This Row],[Employee - Forename.1]]," ",fraedom_data_1[[#This Row],[Employee - Forename.2]]," ",fraedom_data_1[[#This Row],[Employee - Surname]]))</f>
        <v xml:space="preserve"> </v>
      </c>
      <c r="Q45" s="50" t="str">
        <f>IF(fraedom_data_1[[#This Row],[Transaction - Expense Description]]="Payment Direct Debit Payment - Tha",0,IF(OR(fraedom_data_1[[#This Row],[Transaction - Tax Amount]]="",fraedom_data_1[[#This Row],[Transaction - Tax Amount]]=0),"1","2"))</f>
        <v>1</v>
      </c>
      <c r="R45" s="50" t="str">
        <f>_xlfn.CONCAT(fraedom_data_1[[#This Row],[Statement Period - End Date]],"_",fraedom_data_1[[#This Row],[Column1]],"_",fraedom_data_1[[#This Row],[Transaction - Tax Exclusive Amount]])</f>
        <v>_ _</v>
      </c>
    </row>
    <row r="46" spans="2:18">
      <c r="B46" s="50"/>
      <c r="C46" s="50"/>
      <c r="G46" s="50"/>
      <c r="J46" s="50"/>
      <c r="K46" s="50"/>
      <c r="L46" s="50"/>
      <c r="M46" s="50"/>
      <c r="N46" s="50"/>
      <c r="O46" s="50"/>
      <c r="P46" s="50" t="str">
        <f>IF(fraedom_data_1[[#This Row],[Employee - Forename.2]]="",_xlfn.CONCAT(fraedom_data_1[[#This Row],[Employee - Forename.1]]," ",fraedom_data_1[[#This Row],[Employee - Surname]]),_xlfn.CONCAT(fraedom_data_1[[#This Row],[Employee - Forename.1]]," ",fraedom_data_1[[#This Row],[Employee - Forename.2]]," ",fraedom_data_1[[#This Row],[Employee - Surname]]))</f>
        <v xml:space="preserve"> </v>
      </c>
      <c r="Q46" s="50" t="str">
        <f>IF(fraedom_data_1[[#This Row],[Transaction - Expense Description]]="Payment Direct Debit Payment - Tha",0,IF(OR(fraedom_data_1[[#This Row],[Transaction - Tax Amount]]="",fraedom_data_1[[#This Row],[Transaction - Tax Amount]]=0),"1","2"))</f>
        <v>1</v>
      </c>
      <c r="R46" s="50" t="str">
        <f>_xlfn.CONCAT(fraedom_data_1[[#This Row],[Statement Period - End Date]],"_",fraedom_data_1[[#This Row],[Column1]],"_",fraedom_data_1[[#This Row],[Transaction - Tax Exclusive Amount]])</f>
        <v>_ _</v>
      </c>
    </row>
    <row r="47" spans="2:18">
      <c r="B47" s="50"/>
      <c r="C47" s="50"/>
      <c r="G47" s="50"/>
      <c r="J47" s="50"/>
      <c r="K47" s="50"/>
      <c r="L47" s="50"/>
      <c r="M47" s="50"/>
      <c r="N47" s="50"/>
      <c r="O47" s="50"/>
      <c r="P47" s="50" t="str">
        <f>IF(fraedom_data_1[[#This Row],[Employee - Forename.2]]="",_xlfn.CONCAT(fraedom_data_1[[#This Row],[Employee - Forename.1]]," ",fraedom_data_1[[#This Row],[Employee - Surname]]),_xlfn.CONCAT(fraedom_data_1[[#This Row],[Employee - Forename.1]]," ",fraedom_data_1[[#This Row],[Employee - Forename.2]]," ",fraedom_data_1[[#This Row],[Employee - Surname]]))</f>
        <v xml:space="preserve"> </v>
      </c>
      <c r="Q47" s="50" t="str">
        <f>IF(fraedom_data_1[[#This Row],[Transaction - Expense Description]]="Payment Direct Debit Payment - Tha",0,IF(OR(fraedom_data_1[[#This Row],[Transaction - Tax Amount]]="",fraedom_data_1[[#This Row],[Transaction - Tax Amount]]=0),"1","2"))</f>
        <v>1</v>
      </c>
      <c r="R47" s="50" t="str">
        <f>_xlfn.CONCAT(fraedom_data_1[[#This Row],[Statement Period - End Date]],"_",fraedom_data_1[[#This Row],[Column1]],"_",fraedom_data_1[[#This Row],[Transaction - Tax Exclusive Amount]])</f>
        <v>_ _</v>
      </c>
    </row>
    <row r="48" spans="2:18">
      <c r="B48" s="50"/>
      <c r="C48" s="50"/>
      <c r="G48" s="50"/>
      <c r="J48" s="50"/>
      <c r="K48" s="50"/>
      <c r="L48" s="50"/>
      <c r="M48" s="50"/>
      <c r="N48" s="50"/>
      <c r="O48" s="50"/>
      <c r="P48" s="50" t="str">
        <f>IF(fraedom_data_1[[#This Row],[Employee - Forename.2]]="",_xlfn.CONCAT(fraedom_data_1[[#This Row],[Employee - Forename.1]]," ",fraedom_data_1[[#This Row],[Employee - Surname]]),_xlfn.CONCAT(fraedom_data_1[[#This Row],[Employee - Forename.1]]," ",fraedom_data_1[[#This Row],[Employee - Forename.2]]," ",fraedom_data_1[[#This Row],[Employee - Surname]]))</f>
        <v xml:space="preserve"> </v>
      </c>
      <c r="Q48" s="50" t="str">
        <f>IF(fraedom_data_1[[#This Row],[Transaction - Expense Description]]="Payment Direct Debit Payment - Tha",0,IF(OR(fraedom_data_1[[#This Row],[Transaction - Tax Amount]]="",fraedom_data_1[[#This Row],[Transaction - Tax Amount]]=0),"1","2"))</f>
        <v>1</v>
      </c>
      <c r="R48" s="50" t="str">
        <f>_xlfn.CONCAT(fraedom_data_1[[#This Row],[Statement Period - End Date]],"_",fraedom_data_1[[#This Row],[Column1]],"_",fraedom_data_1[[#This Row],[Transaction - Tax Exclusive Amount]])</f>
        <v>_ _</v>
      </c>
    </row>
    <row r="49" spans="2:18">
      <c r="B49" s="50"/>
      <c r="C49" s="50"/>
      <c r="G49" s="50"/>
      <c r="J49" s="50"/>
      <c r="K49" s="50"/>
      <c r="L49" s="50"/>
      <c r="M49" s="50"/>
      <c r="N49" s="50"/>
      <c r="O49" s="50"/>
      <c r="P49" s="50" t="str">
        <f>IF(fraedom_data_1[[#This Row],[Employee - Forename.2]]="",_xlfn.CONCAT(fraedom_data_1[[#This Row],[Employee - Forename.1]]," ",fraedom_data_1[[#This Row],[Employee - Surname]]),_xlfn.CONCAT(fraedom_data_1[[#This Row],[Employee - Forename.1]]," ",fraedom_data_1[[#This Row],[Employee - Forename.2]]," ",fraedom_data_1[[#This Row],[Employee - Surname]]))</f>
        <v xml:space="preserve"> </v>
      </c>
      <c r="Q49" s="50" t="str">
        <f>IF(fraedom_data_1[[#This Row],[Transaction - Expense Description]]="Payment Direct Debit Payment - Tha",0,IF(OR(fraedom_data_1[[#This Row],[Transaction - Tax Amount]]="",fraedom_data_1[[#This Row],[Transaction - Tax Amount]]=0),"1","2"))</f>
        <v>1</v>
      </c>
      <c r="R49" s="50" t="str">
        <f>_xlfn.CONCAT(fraedom_data_1[[#This Row],[Statement Period - End Date]],"_",fraedom_data_1[[#This Row],[Column1]],"_",fraedom_data_1[[#This Row],[Transaction - Tax Exclusive Amount]])</f>
        <v>_ _</v>
      </c>
    </row>
    <row r="50" spans="2:18">
      <c r="B50" s="50"/>
      <c r="C50" s="50"/>
      <c r="G50" s="50"/>
      <c r="J50" s="50"/>
      <c r="K50" s="50"/>
      <c r="L50" s="50"/>
      <c r="M50" s="50"/>
      <c r="N50" s="50"/>
      <c r="O50" s="50"/>
      <c r="P50" s="50" t="str">
        <f>IF(fraedom_data_1[[#This Row],[Employee - Forename.2]]="",_xlfn.CONCAT(fraedom_data_1[[#This Row],[Employee - Forename.1]]," ",fraedom_data_1[[#This Row],[Employee - Surname]]),_xlfn.CONCAT(fraedom_data_1[[#This Row],[Employee - Forename.1]]," ",fraedom_data_1[[#This Row],[Employee - Forename.2]]," ",fraedom_data_1[[#This Row],[Employee - Surname]]))</f>
        <v xml:space="preserve"> </v>
      </c>
      <c r="Q50" s="50" t="str">
        <f>IF(fraedom_data_1[[#This Row],[Transaction - Expense Description]]="Payment Direct Debit Payment - Tha",0,IF(OR(fraedom_data_1[[#This Row],[Transaction - Tax Amount]]="",fraedom_data_1[[#This Row],[Transaction - Tax Amount]]=0),"1","2"))</f>
        <v>1</v>
      </c>
      <c r="R50" s="50" t="str">
        <f>_xlfn.CONCAT(fraedom_data_1[[#This Row],[Statement Period - End Date]],"_",fraedom_data_1[[#This Row],[Column1]],"_",fraedom_data_1[[#This Row],[Transaction - Tax Exclusive Amount]])</f>
        <v>_ _</v>
      </c>
    </row>
    <row r="51" spans="2:18">
      <c r="B51" s="50"/>
      <c r="C51" s="50"/>
      <c r="G51" s="50"/>
      <c r="J51" s="50"/>
      <c r="K51" s="50"/>
      <c r="L51" s="50"/>
      <c r="M51" s="50"/>
      <c r="N51" s="50"/>
      <c r="O51" s="50"/>
      <c r="P51" s="50" t="str">
        <f>IF(fraedom_data_1[[#This Row],[Employee - Forename.2]]="",_xlfn.CONCAT(fraedom_data_1[[#This Row],[Employee - Forename.1]]," ",fraedom_data_1[[#This Row],[Employee - Surname]]),_xlfn.CONCAT(fraedom_data_1[[#This Row],[Employee - Forename.1]]," ",fraedom_data_1[[#This Row],[Employee - Forename.2]]," ",fraedom_data_1[[#This Row],[Employee - Surname]]))</f>
        <v xml:space="preserve"> </v>
      </c>
      <c r="Q51" s="50" t="str">
        <f>IF(fraedom_data_1[[#This Row],[Transaction - Expense Description]]="Payment Direct Debit Payment - Tha",0,IF(OR(fraedom_data_1[[#This Row],[Transaction - Tax Amount]]="",fraedom_data_1[[#This Row],[Transaction - Tax Amount]]=0),"1","2"))</f>
        <v>1</v>
      </c>
      <c r="R51" s="50" t="str">
        <f>_xlfn.CONCAT(fraedom_data_1[[#This Row],[Statement Period - End Date]],"_",fraedom_data_1[[#This Row],[Column1]],"_",fraedom_data_1[[#This Row],[Transaction - Tax Exclusive Amount]])</f>
        <v>_ _</v>
      </c>
    </row>
    <row r="52" spans="2:18">
      <c r="B52" s="50"/>
      <c r="C52" s="50"/>
      <c r="G52" s="50"/>
      <c r="J52" s="50"/>
      <c r="K52" s="50"/>
      <c r="L52" s="50"/>
      <c r="M52" s="50"/>
      <c r="N52" s="50"/>
      <c r="O52" s="50"/>
      <c r="P52" s="50" t="str">
        <f>IF(fraedom_data_1[[#This Row],[Employee - Forename.2]]="",_xlfn.CONCAT(fraedom_data_1[[#This Row],[Employee - Forename.1]]," ",fraedom_data_1[[#This Row],[Employee - Surname]]),_xlfn.CONCAT(fraedom_data_1[[#This Row],[Employee - Forename.1]]," ",fraedom_data_1[[#This Row],[Employee - Forename.2]]," ",fraedom_data_1[[#This Row],[Employee - Surname]]))</f>
        <v xml:space="preserve"> </v>
      </c>
      <c r="Q52" s="50" t="str">
        <f>IF(fraedom_data_1[[#This Row],[Transaction - Expense Description]]="Payment Direct Debit Payment - Tha",0,IF(OR(fraedom_data_1[[#This Row],[Transaction - Tax Amount]]="",fraedom_data_1[[#This Row],[Transaction - Tax Amount]]=0),"1","2"))</f>
        <v>1</v>
      </c>
      <c r="R52" s="50" t="str">
        <f>_xlfn.CONCAT(fraedom_data_1[[#This Row],[Statement Period - End Date]],"_",fraedom_data_1[[#This Row],[Column1]],"_",fraedom_data_1[[#This Row],[Transaction - Tax Exclusive Amount]])</f>
        <v>_ _</v>
      </c>
    </row>
    <row r="53" spans="2:18">
      <c r="B53" s="50"/>
      <c r="C53" s="50"/>
      <c r="G53" s="50"/>
      <c r="J53" s="50"/>
      <c r="K53" s="50"/>
      <c r="L53" s="50"/>
      <c r="M53" s="50"/>
      <c r="N53" s="50"/>
      <c r="O53" s="50"/>
      <c r="P53" s="50" t="str">
        <f>IF(fraedom_data_1[[#This Row],[Employee - Forename.2]]="",_xlfn.CONCAT(fraedom_data_1[[#This Row],[Employee - Forename.1]]," ",fraedom_data_1[[#This Row],[Employee - Surname]]),_xlfn.CONCAT(fraedom_data_1[[#This Row],[Employee - Forename.1]]," ",fraedom_data_1[[#This Row],[Employee - Forename.2]]," ",fraedom_data_1[[#This Row],[Employee - Surname]]))</f>
        <v xml:space="preserve"> </v>
      </c>
      <c r="Q53" s="50" t="str">
        <f>IF(fraedom_data_1[[#This Row],[Transaction - Expense Description]]="Payment Direct Debit Payment - Tha",0,IF(OR(fraedom_data_1[[#This Row],[Transaction - Tax Amount]]="",fraedom_data_1[[#This Row],[Transaction - Tax Amount]]=0),"1","2"))</f>
        <v>1</v>
      </c>
      <c r="R53" s="50" t="str">
        <f>_xlfn.CONCAT(fraedom_data_1[[#This Row],[Statement Period - End Date]],"_",fraedom_data_1[[#This Row],[Column1]],"_",fraedom_data_1[[#This Row],[Transaction - Tax Exclusive Amount]])</f>
        <v>_ _</v>
      </c>
    </row>
    <row r="54" spans="2:18">
      <c r="B54" s="50"/>
      <c r="C54" s="50"/>
      <c r="G54" s="50"/>
      <c r="J54" s="50"/>
      <c r="K54" s="50"/>
      <c r="L54" s="50"/>
      <c r="M54" s="50"/>
      <c r="N54" s="50"/>
      <c r="O54" s="50"/>
      <c r="P54" s="50" t="str">
        <f>IF(fraedom_data_1[[#This Row],[Employee - Forename.2]]="",_xlfn.CONCAT(fraedom_data_1[[#This Row],[Employee - Forename.1]]," ",fraedom_data_1[[#This Row],[Employee - Surname]]),_xlfn.CONCAT(fraedom_data_1[[#This Row],[Employee - Forename.1]]," ",fraedom_data_1[[#This Row],[Employee - Forename.2]]," ",fraedom_data_1[[#This Row],[Employee - Surname]]))</f>
        <v xml:space="preserve"> </v>
      </c>
      <c r="Q54" s="50" t="str">
        <f>IF(fraedom_data_1[[#This Row],[Transaction - Expense Description]]="Payment Direct Debit Payment - Tha",0,IF(OR(fraedom_data_1[[#This Row],[Transaction - Tax Amount]]="",fraedom_data_1[[#This Row],[Transaction - Tax Amount]]=0),"1","2"))</f>
        <v>1</v>
      </c>
      <c r="R54" s="50" t="str">
        <f>_xlfn.CONCAT(fraedom_data_1[[#This Row],[Statement Period - End Date]],"_",fraedom_data_1[[#This Row],[Column1]],"_",fraedom_data_1[[#This Row],[Transaction - Tax Exclusive Amount]])</f>
        <v>_ _</v>
      </c>
    </row>
    <row r="55" spans="2:18">
      <c r="B55" s="50"/>
      <c r="C55" s="50"/>
      <c r="G55" s="50"/>
      <c r="J55" s="50"/>
      <c r="K55" s="50"/>
      <c r="L55" s="50"/>
      <c r="M55" s="50"/>
      <c r="N55" s="50"/>
      <c r="O55" s="50"/>
      <c r="P55" s="50" t="str">
        <f>IF(fraedom_data_1[[#This Row],[Employee - Forename.2]]="",_xlfn.CONCAT(fraedom_data_1[[#This Row],[Employee - Forename.1]]," ",fraedom_data_1[[#This Row],[Employee - Surname]]),_xlfn.CONCAT(fraedom_data_1[[#This Row],[Employee - Forename.1]]," ",fraedom_data_1[[#This Row],[Employee - Forename.2]]," ",fraedom_data_1[[#This Row],[Employee - Surname]]))</f>
        <v xml:space="preserve"> </v>
      </c>
      <c r="Q55" s="50" t="str">
        <f>IF(fraedom_data_1[[#This Row],[Transaction - Expense Description]]="Payment Direct Debit Payment - Tha",0,IF(OR(fraedom_data_1[[#This Row],[Transaction - Tax Amount]]="",fraedom_data_1[[#This Row],[Transaction - Tax Amount]]=0),"1","2"))</f>
        <v>1</v>
      </c>
      <c r="R55" s="50" t="str">
        <f>_xlfn.CONCAT(fraedom_data_1[[#This Row],[Statement Period - End Date]],"_",fraedom_data_1[[#This Row],[Column1]],"_",fraedom_data_1[[#This Row],[Transaction - Tax Exclusive Amount]])</f>
        <v>_ _</v>
      </c>
    </row>
    <row r="56" spans="2:18">
      <c r="B56" s="50"/>
      <c r="C56" s="50"/>
      <c r="G56" s="50"/>
      <c r="J56" s="50"/>
      <c r="K56" s="50"/>
      <c r="L56" s="50"/>
      <c r="M56" s="50"/>
      <c r="N56" s="50"/>
      <c r="O56" s="50"/>
      <c r="P56" s="50" t="str">
        <f>IF(fraedom_data_1[[#This Row],[Employee - Forename.2]]="",_xlfn.CONCAT(fraedom_data_1[[#This Row],[Employee - Forename.1]]," ",fraedom_data_1[[#This Row],[Employee - Surname]]),_xlfn.CONCAT(fraedom_data_1[[#This Row],[Employee - Forename.1]]," ",fraedom_data_1[[#This Row],[Employee - Forename.2]]," ",fraedom_data_1[[#This Row],[Employee - Surname]]))</f>
        <v xml:space="preserve"> </v>
      </c>
      <c r="Q56" s="50" t="str">
        <f>IF(fraedom_data_1[[#This Row],[Transaction - Expense Description]]="Payment Direct Debit Payment - Tha",0,IF(OR(fraedom_data_1[[#This Row],[Transaction - Tax Amount]]="",fraedom_data_1[[#This Row],[Transaction - Tax Amount]]=0),"1","2"))</f>
        <v>1</v>
      </c>
      <c r="R56" s="50" t="str">
        <f>_xlfn.CONCAT(fraedom_data_1[[#This Row],[Statement Period - End Date]],"_",fraedom_data_1[[#This Row],[Column1]],"_",fraedom_data_1[[#This Row],[Transaction - Tax Exclusive Amount]])</f>
        <v>_ _</v>
      </c>
    </row>
    <row r="57" spans="2:18">
      <c r="B57" s="50"/>
      <c r="C57" s="50"/>
      <c r="G57" s="50"/>
      <c r="J57" s="50"/>
      <c r="K57" s="50"/>
      <c r="L57" s="50"/>
      <c r="M57" s="50"/>
      <c r="N57" s="50"/>
      <c r="O57" s="50"/>
      <c r="P57" s="50" t="str">
        <f>IF(fraedom_data_1[[#This Row],[Employee - Forename.2]]="",_xlfn.CONCAT(fraedom_data_1[[#This Row],[Employee - Forename.1]]," ",fraedom_data_1[[#This Row],[Employee - Surname]]),_xlfn.CONCAT(fraedom_data_1[[#This Row],[Employee - Forename.1]]," ",fraedom_data_1[[#This Row],[Employee - Forename.2]]," ",fraedom_data_1[[#This Row],[Employee - Surname]]))</f>
        <v xml:space="preserve"> </v>
      </c>
      <c r="Q57" s="50" t="str">
        <f>IF(fraedom_data_1[[#This Row],[Transaction - Expense Description]]="Payment Direct Debit Payment - Tha",0,IF(OR(fraedom_data_1[[#This Row],[Transaction - Tax Amount]]="",fraedom_data_1[[#This Row],[Transaction - Tax Amount]]=0),"1","2"))</f>
        <v>1</v>
      </c>
      <c r="R57" s="50" t="str">
        <f>_xlfn.CONCAT(fraedom_data_1[[#This Row],[Statement Period - End Date]],"_",fraedom_data_1[[#This Row],[Column1]],"_",fraedom_data_1[[#This Row],[Transaction - Tax Exclusive Amount]])</f>
        <v>_ _</v>
      </c>
    </row>
    <row r="58" spans="2:18">
      <c r="B58" s="50"/>
      <c r="C58" s="50"/>
      <c r="G58" s="50"/>
      <c r="J58" s="50"/>
      <c r="K58" s="50"/>
      <c r="L58" s="50"/>
      <c r="M58" s="50"/>
      <c r="N58" s="50"/>
      <c r="O58" s="50"/>
      <c r="P58" s="50" t="str">
        <f>IF(fraedom_data_1[[#This Row],[Employee - Forename.2]]="",_xlfn.CONCAT(fraedom_data_1[[#This Row],[Employee - Forename.1]]," ",fraedom_data_1[[#This Row],[Employee - Surname]]),_xlfn.CONCAT(fraedom_data_1[[#This Row],[Employee - Forename.1]]," ",fraedom_data_1[[#This Row],[Employee - Forename.2]]," ",fraedom_data_1[[#This Row],[Employee - Surname]]))</f>
        <v xml:space="preserve"> </v>
      </c>
      <c r="Q58" s="50" t="str">
        <f>IF(fraedom_data_1[[#This Row],[Transaction - Expense Description]]="Payment Direct Debit Payment - Tha",0,IF(OR(fraedom_data_1[[#This Row],[Transaction - Tax Amount]]="",fraedom_data_1[[#This Row],[Transaction - Tax Amount]]=0),"1","2"))</f>
        <v>1</v>
      </c>
      <c r="R58" s="50" t="str">
        <f>_xlfn.CONCAT(fraedom_data_1[[#This Row],[Statement Period - End Date]],"_",fraedom_data_1[[#This Row],[Column1]],"_",fraedom_data_1[[#This Row],[Transaction - Tax Exclusive Amount]])</f>
        <v>_ _</v>
      </c>
    </row>
    <row r="59" spans="2:18">
      <c r="B59" s="50"/>
      <c r="C59" s="50"/>
      <c r="G59" s="50"/>
      <c r="J59" s="50"/>
      <c r="K59" s="50"/>
      <c r="L59" s="50"/>
      <c r="M59" s="50"/>
      <c r="N59" s="50"/>
      <c r="O59" s="50"/>
      <c r="P59" s="50" t="str">
        <f>IF(fraedom_data_1[[#This Row],[Employee - Forename.2]]="",_xlfn.CONCAT(fraedom_data_1[[#This Row],[Employee - Forename.1]]," ",fraedom_data_1[[#This Row],[Employee - Surname]]),_xlfn.CONCAT(fraedom_data_1[[#This Row],[Employee - Forename.1]]," ",fraedom_data_1[[#This Row],[Employee - Forename.2]]," ",fraedom_data_1[[#This Row],[Employee - Surname]]))</f>
        <v xml:space="preserve"> </v>
      </c>
      <c r="Q59" s="50" t="str">
        <f>IF(fraedom_data_1[[#This Row],[Transaction - Expense Description]]="Payment Direct Debit Payment - Tha",0,IF(OR(fraedom_data_1[[#This Row],[Transaction - Tax Amount]]="",fraedom_data_1[[#This Row],[Transaction - Tax Amount]]=0),"1","2"))</f>
        <v>1</v>
      </c>
      <c r="R59" s="50" t="str">
        <f>_xlfn.CONCAT(fraedom_data_1[[#This Row],[Statement Period - End Date]],"_",fraedom_data_1[[#This Row],[Column1]],"_",fraedom_data_1[[#This Row],[Transaction - Tax Exclusive Amount]])</f>
        <v>_ _</v>
      </c>
    </row>
    <row r="60" spans="2:18">
      <c r="B60" s="50"/>
      <c r="C60" s="50"/>
      <c r="G60" s="50"/>
      <c r="J60" s="50"/>
      <c r="K60" s="50"/>
      <c r="L60" s="50"/>
      <c r="M60" s="50"/>
      <c r="N60" s="50"/>
      <c r="O60" s="50"/>
      <c r="P60" s="50" t="str">
        <f>IF(fraedom_data_1[[#This Row],[Employee - Forename.2]]="",_xlfn.CONCAT(fraedom_data_1[[#This Row],[Employee - Forename.1]]," ",fraedom_data_1[[#This Row],[Employee - Surname]]),_xlfn.CONCAT(fraedom_data_1[[#This Row],[Employee - Forename.1]]," ",fraedom_data_1[[#This Row],[Employee - Forename.2]]," ",fraedom_data_1[[#This Row],[Employee - Surname]]))</f>
        <v xml:space="preserve"> </v>
      </c>
      <c r="Q60" s="50" t="str">
        <f>IF(fraedom_data_1[[#This Row],[Transaction - Expense Description]]="Payment Direct Debit Payment - Tha",0,IF(OR(fraedom_data_1[[#This Row],[Transaction - Tax Amount]]="",fraedom_data_1[[#This Row],[Transaction - Tax Amount]]=0),"1","2"))</f>
        <v>1</v>
      </c>
      <c r="R60" s="50" t="str">
        <f>_xlfn.CONCAT(fraedom_data_1[[#This Row],[Statement Period - End Date]],"_",fraedom_data_1[[#This Row],[Column1]],"_",fraedom_data_1[[#This Row],[Transaction - Tax Exclusive Amount]])</f>
        <v>_ _</v>
      </c>
    </row>
    <row r="61" spans="2:18">
      <c r="B61" s="50"/>
      <c r="C61" s="50"/>
      <c r="G61" s="50"/>
      <c r="J61" s="50"/>
      <c r="K61" s="50"/>
      <c r="L61" s="50"/>
      <c r="M61" s="50"/>
      <c r="N61" s="50"/>
      <c r="O61" s="50"/>
      <c r="P61" s="50" t="str">
        <f>IF(fraedom_data_1[[#This Row],[Employee - Forename.2]]="",_xlfn.CONCAT(fraedom_data_1[[#This Row],[Employee - Forename.1]]," ",fraedom_data_1[[#This Row],[Employee - Surname]]),_xlfn.CONCAT(fraedom_data_1[[#This Row],[Employee - Forename.1]]," ",fraedom_data_1[[#This Row],[Employee - Forename.2]]," ",fraedom_data_1[[#This Row],[Employee - Surname]]))</f>
        <v xml:space="preserve"> </v>
      </c>
      <c r="Q61" s="50" t="str">
        <f>IF(fraedom_data_1[[#This Row],[Transaction - Expense Description]]="Payment Direct Debit Payment - Tha",0,IF(OR(fraedom_data_1[[#This Row],[Transaction - Tax Amount]]="",fraedom_data_1[[#This Row],[Transaction - Tax Amount]]=0),"1","2"))</f>
        <v>1</v>
      </c>
      <c r="R61" s="50" t="str">
        <f>_xlfn.CONCAT(fraedom_data_1[[#This Row],[Statement Period - End Date]],"_",fraedom_data_1[[#This Row],[Column1]],"_",fraedom_data_1[[#This Row],[Transaction - Tax Exclusive Amount]])</f>
        <v>_ _</v>
      </c>
    </row>
    <row r="62" spans="2:18">
      <c r="B62" s="50"/>
      <c r="C62" s="50"/>
      <c r="G62" s="50"/>
      <c r="J62" s="50"/>
      <c r="K62" s="50"/>
      <c r="L62" s="50"/>
      <c r="M62" s="50"/>
      <c r="N62" s="50"/>
      <c r="O62" s="50"/>
      <c r="P62" s="50" t="str">
        <f>IF(fraedom_data_1[[#This Row],[Employee - Forename.2]]="",_xlfn.CONCAT(fraedom_data_1[[#This Row],[Employee - Forename.1]]," ",fraedom_data_1[[#This Row],[Employee - Surname]]),_xlfn.CONCAT(fraedom_data_1[[#This Row],[Employee - Forename.1]]," ",fraedom_data_1[[#This Row],[Employee - Forename.2]]," ",fraedom_data_1[[#This Row],[Employee - Surname]]))</f>
        <v xml:space="preserve"> </v>
      </c>
      <c r="Q62" s="50" t="str">
        <f>IF(fraedom_data_1[[#This Row],[Transaction - Expense Description]]="Payment Direct Debit Payment - Tha",0,IF(OR(fraedom_data_1[[#This Row],[Transaction - Tax Amount]]="",fraedom_data_1[[#This Row],[Transaction - Tax Amount]]=0),"1","2"))</f>
        <v>1</v>
      </c>
      <c r="R62" s="50" t="str">
        <f>_xlfn.CONCAT(fraedom_data_1[[#This Row],[Statement Period - End Date]],"_",fraedom_data_1[[#This Row],[Column1]],"_",fraedom_data_1[[#This Row],[Transaction - Tax Exclusive Amount]])</f>
        <v>_ _</v>
      </c>
    </row>
    <row r="63" spans="2:18">
      <c r="B63" s="50"/>
      <c r="C63" s="50"/>
      <c r="G63" s="50"/>
      <c r="J63" s="50"/>
      <c r="K63" s="50"/>
      <c r="L63" s="50"/>
      <c r="M63" s="50"/>
      <c r="N63" s="50"/>
      <c r="O63" s="50"/>
      <c r="P63" s="50" t="str">
        <f>IF(fraedom_data_1[[#This Row],[Employee - Forename.2]]="",_xlfn.CONCAT(fraedom_data_1[[#This Row],[Employee - Forename.1]]," ",fraedom_data_1[[#This Row],[Employee - Surname]]),_xlfn.CONCAT(fraedom_data_1[[#This Row],[Employee - Forename.1]]," ",fraedom_data_1[[#This Row],[Employee - Forename.2]]," ",fraedom_data_1[[#This Row],[Employee - Surname]]))</f>
        <v xml:space="preserve"> </v>
      </c>
      <c r="Q63" s="50" t="str">
        <f>IF(fraedom_data_1[[#This Row],[Transaction - Expense Description]]="Payment Direct Debit Payment - Tha",0,IF(OR(fraedom_data_1[[#This Row],[Transaction - Tax Amount]]="",fraedom_data_1[[#This Row],[Transaction - Tax Amount]]=0),"1","2"))</f>
        <v>1</v>
      </c>
      <c r="R63" s="50" t="str">
        <f>_xlfn.CONCAT(fraedom_data_1[[#This Row],[Statement Period - End Date]],"_",fraedom_data_1[[#This Row],[Column1]],"_",fraedom_data_1[[#This Row],[Transaction - Tax Exclusive Amount]])</f>
        <v>_ _</v>
      </c>
    </row>
    <row r="64" spans="2:18">
      <c r="B64" s="50"/>
      <c r="C64" s="50"/>
      <c r="G64" s="50"/>
      <c r="J64" s="50"/>
      <c r="K64" s="50"/>
      <c r="L64" s="50"/>
      <c r="M64" s="50"/>
      <c r="N64" s="50"/>
      <c r="O64" s="50"/>
      <c r="P64" s="50" t="str">
        <f>IF(fraedom_data_1[[#This Row],[Employee - Forename.2]]="",_xlfn.CONCAT(fraedom_data_1[[#This Row],[Employee - Forename.1]]," ",fraedom_data_1[[#This Row],[Employee - Surname]]),_xlfn.CONCAT(fraedom_data_1[[#This Row],[Employee - Forename.1]]," ",fraedom_data_1[[#This Row],[Employee - Forename.2]]," ",fraedom_data_1[[#This Row],[Employee - Surname]]))</f>
        <v xml:space="preserve"> </v>
      </c>
      <c r="Q64" s="50" t="str">
        <f>IF(fraedom_data_1[[#This Row],[Transaction - Expense Description]]="Payment Direct Debit Payment - Tha",0,IF(OR(fraedom_data_1[[#This Row],[Transaction - Tax Amount]]="",fraedom_data_1[[#This Row],[Transaction - Tax Amount]]=0),"1","2"))</f>
        <v>1</v>
      </c>
      <c r="R64" s="50" t="str">
        <f>_xlfn.CONCAT(fraedom_data_1[[#This Row],[Statement Period - End Date]],"_",fraedom_data_1[[#This Row],[Column1]],"_",fraedom_data_1[[#This Row],[Transaction - Tax Exclusive Amount]])</f>
        <v>_ _</v>
      </c>
    </row>
    <row r="65" spans="2:18">
      <c r="B65" s="50"/>
      <c r="C65" s="50"/>
      <c r="G65" s="50"/>
      <c r="J65" s="50"/>
      <c r="K65" s="50"/>
      <c r="L65" s="50"/>
      <c r="M65" s="50"/>
      <c r="N65" s="50"/>
      <c r="O65" s="50"/>
      <c r="P65" s="50" t="str">
        <f>IF(fraedom_data_1[[#This Row],[Employee - Forename.2]]="",_xlfn.CONCAT(fraedom_data_1[[#This Row],[Employee - Forename.1]]," ",fraedom_data_1[[#This Row],[Employee - Surname]]),_xlfn.CONCAT(fraedom_data_1[[#This Row],[Employee - Forename.1]]," ",fraedom_data_1[[#This Row],[Employee - Forename.2]]," ",fraedom_data_1[[#This Row],[Employee - Surname]]))</f>
        <v xml:space="preserve"> </v>
      </c>
      <c r="Q65" s="50" t="str">
        <f>IF(fraedom_data_1[[#This Row],[Transaction - Expense Description]]="Payment Direct Debit Payment - Tha",0,IF(OR(fraedom_data_1[[#This Row],[Transaction - Tax Amount]]="",fraedom_data_1[[#This Row],[Transaction - Tax Amount]]=0),"1","2"))</f>
        <v>1</v>
      </c>
      <c r="R65" s="50" t="str">
        <f>_xlfn.CONCAT(fraedom_data_1[[#This Row],[Statement Period - End Date]],"_",fraedom_data_1[[#This Row],[Column1]],"_",fraedom_data_1[[#This Row],[Transaction - Tax Exclusive Amount]])</f>
        <v>_ _</v>
      </c>
    </row>
    <row r="66" spans="2:18">
      <c r="B66" s="50"/>
      <c r="C66" s="50"/>
      <c r="G66" s="50"/>
      <c r="J66" s="50"/>
      <c r="K66" s="50"/>
      <c r="L66" s="50"/>
      <c r="M66" s="50"/>
      <c r="N66" s="50"/>
      <c r="O66" s="50"/>
      <c r="P66" s="50" t="str">
        <f>IF(fraedom_data_1[[#This Row],[Employee - Forename.2]]="",_xlfn.CONCAT(fraedom_data_1[[#This Row],[Employee - Forename.1]]," ",fraedom_data_1[[#This Row],[Employee - Surname]]),_xlfn.CONCAT(fraedom_data_1[[#This Row],[Employee - Forename.1]]," ",fraedom_data_1[[#This Row],[Employee - Forename.2]]," ",fraedom_data_1[[#This Row],[Employee - Surname]]))</f>
        <v xml:space="preserve"> </v>
      </c>
      <c r="Q66" s="50" t="str">
        <f>IF(fraedom_data_1[[#This Row],[Transaction - Expense Description]]="Payment Direct Debit Payment - Tha",0,IF(OR(fraedom_data_1[[#This Row],[Transaction - Tax Amount]]="",fraedom_data_1[[#This Row],[Transaction - Tax Amount]]=0),"1","2"))</f>
        <v>1</v>
      </c>
      <c r="R66" s="50" t="str">
        <f>_xlfn.CONCAT(fraedom_data_1[[#This Row],[Statement Period - End Date]],"_",fraedom_data_1[[#This Row],[Column1]],"_",fraedom_data_1[[#This Row],[Transaction - Tax Exclusive Amount]])</f>
        <v>_ _</v>
      </c>
    </row>
    <row r="67" spans="2:18">
      <c r="B67" s="50"/>
      <c r="C67" s="50"/>
      <c r="G67" s="50"/>
      <c r="J67" s="50"/>
      <c r="K67" s="50"/>
      <c r="L67" s="50"/>
      <c r="M67" s="50"/>
      <c r="N67" s="50"/>
      <c r="O67" s="50"/>
      <c r="P67" s="50" t="str">
        <f>IF(fraedom_data_1[[#This Row],[Employee - Forename.2]]="",_xlfn.CONCAT(fraedom_data_1[[#This Row],[Employee - Forename.1]]," ",fraedom_data_1[[#This Row],[Employee - Surname]]),_xlfn.CONCAT(fraedom_data_1[[#This Row],[Employee - Forename.1]]," ",fraedom_data_1[[#This Row],[Employee - Forename.2]]," ",fraedom_data_1[[#This Row],[Employee - Surname]]))</f>
        <v xml:space="preserve"> </v>
      </c>
      <c r="Q67" s="50" t="str">
        <f>IF(fraedom_data_1[[#This Row],[Transaction - Expense Description]]="Payment Direct Debit Payment - Tha",0,IF(OR(fraedom_data_1[[#This Row],[Transaction - Tax Amount]]="",fraedom_data_1[[#This Row],[Transaction - Tax Amount]]=0),"1","2"))</f>
        <v>1</v>
      </c>
      <c r="R67" s="50" t="str">
        <f>_xlfn.CONCAT(fraedom_data_1[[#This Row],[Statement Period - End Date]],"_",fraedom_data_1[[#This Row],[Column1]],"_",fraedom_data_1[[#This Row],[Transaction - Tax Exclusive Amount]])</f>
        <v>_ _</v>
      </c>
    </row>
    <row r="68" spans="2:18">
      <c r="B68" s="50"/>
      <c r="C68" s="50"/>
      <c r="G68" s="50"/>
      <c r="J68" s="50"/>
      <c r="K68" s="50"/>
      <c r="L68" s="50"/>
      <c r="M68" s="50"/>
      <c r="N68" s="50"/>
      <c r="O68" s="50"/>
      <c r="P68" s="50" t="str">
        <f>IF(fraedom_data_1[[#This Row],[Employee - Forename.2]]="",_xlfn.CONCAT(fraedom_data_1[[#This Row],[Employee - Forename.1]]," ",fraedom_data_1[[#This Row],[Employee - Surname]]),_xlfn.CONCAT(fraedom_data_1[[#This Row],[Employee - Forename.1]]," ",fraedom_data_1[[#This Row],[Employee - Forename.2]]," ",fraedom_data_1[[#This Row],[Employee - Surname]]))</f>
        <v xml:space="preserve"> </v>
      </c>
      <c r="Q68" s="50" t="str">
        <f>IF(fraedom_data_1[[#This Row],[Transaction - Expense Description]]="Payment Direct Debit Payment - Tha",0,IF(OR(fraedom_data_1[[#This Row],[Transaction - Tax Amount]]="",fraedom_data_1[[#This Row],[Transaction - Tax Amount]]=0),"1","2"))</f>
        <v>1</v>
      </c>
      <c r="R68" s="50" t="str">
        <f>_xlfn.CONCAT(fraedom_data_1[[#This Row],[Statement Period - End Date]],"_",fraedom_data_1[[#This Row],[Column1]],"_",fraedom_data_1[[#This Row],[Transaction - Tax Exclusive Amount]])</f>
        <v>_ _</v>
      </c>
    </row>
    <row r="69" spans="2:18">
      <c r="B69" s="50"/>
      <c r="C69" s="50"/>
      <c r="G69" s="50"/>
      <c r="J69" s="50"/>
      <c r="K69" s="50"/>
      <c r="L69" s="50"/>
      <c r="M69" s="50"/>
      <c r="N69" s="50"/>
      <c r="O69" s="50"/>
      <c r="P69" s="50" t="str">
        <f>IF(fraedom_data_1[[#This Row],[Employee - Forename.2]]="",_xlfn.CONCAT(fraedom_data_1[[#This Row],[Employee - Forename.1]]," ",fraedom_data_1[[#This Row],[Employee - Surname]]),_xlfn.CONCAT(fraedom_data_1[[#This Row],[Employee - Forename.1]]," ",fraedom_data_1[[#This Row],[Employee - Forename.2]]," ",fraedom_data_1[[#This Row],[Employee - Surname]]))</f>
        <v xml:space="preserve"> </v>
      </c>
      <c r="Q69" s="50" t="str">
        <f>IF(fraedom_data_1[[#This Row],[Transaction - Expense Description]]="Payment Direct Debit Payment - Tha",0,IF(OR(fraedom_data_1[[#This Row],[Transaction - Tax Amount]]="",fraedom_data_1[[#This Row],[Transaction - Tax Amount]]=0),"1","2"))</f>
        <v>1</v>
      </c>
      <c r="R69" s="50" t="str">
        <f>_xlfn.CONCAT(fraedom_data_1[[#This Row],[Statement Period - End Date]],"_",fraedom_data_1[[#This Row],[Column1]],"_",fraedom_data_1[[#This Row],[Transaction - Tax Exclusive Amount]])</f>
        <v>_ _</v>
      </c>
    </row>
    <row r="70" spans="2:18">
      <c r="B70" s="50"/>
      <c r="C70" s="50"/>
      <c r="G70" s="50"/>
      <c r="J70" s="50"/>
      <c r="K70" s="50"/>
      <c r="L70" s="50"/>
      <c r="M70" s="50"/>
      <c r="N70" s="50"/>
      <c r="O70" s="50"/>
      <c r="P70" s="50" t="str">
        <f>IF(fraedom_data_1[[#This Row],[Employee - Forename.2]]="",_xlfn.CONCAT(fraedom_data_1[[#This Row],[Employee - Forename.1]]," ",fraedom_data_1[[#This Row],[Employee - Surname]]),_xlfn.CONCAT(fraedom_data_1[[#This Row],[Employee - Forename.1]]," ",fraedom_data_1[[#This Row],[Employee - Forename.2]]," ",fraedom_data_1[[#This Row],[Employee - Surname]]))</f>
        <v xml:space="preserve"> </v>
      </c>
      <c r="Q70" s="50" t="str">
        <f>IF(fraedom_data_1[[#This Row],[Transaction - Expense Description]]="Payment Direct Debit Payment - Tha",0,IF(OR(fraedom_data_1[[#This Row],[Transaction - Tax Amount]]="",fraedom_data_1[[#This Row],[Transaction - Tax Amount]]=0),"1","2"))</f>
        <v>1</v>
      </c>
      <c r="R70" s="50" t="str">
        <f>_xlfn.CONCAT(fraedom_data_1[[#This Row],[Statement Period - End Date]],"_",fraedom_data_1[[#This Row],[Column1]],"_",fraedom_data_1[[#This Row],[Transaction - Tax Exclusive Amount]])</f>
        <v>_ _</v>
      </c>
    </row>
    <row r="71" spans="2:18">
      <c r="B71" s="50"/>
      <c r="C71" s="50"/>
      <c r="G71" s="50"/>
      <c r="J71" s="50"/>
      <c r="K71" s="50"/>
      <c r="L71" s="50"/>
      <c r="M71" s="50"/>
      <c r="N71" s="50"/>
      <c r="O71" s="50"/>
      <c r="P71" s="50" t="str">
        <f>IF(fraedom_data_1[[#This Row],[Employee - Forename.2]]="",_xlfn.CONCAT(fraedom_data_1[[#This Row],[Employee - Forename.1]]," ",fraedom_data_1[[#This Row],[Employee - Surname]]),_xlfn.CONCAT(fraedom_data_1[[#This Row],[Employee - Forename.1]]," ",fraedom_data_1[[#This Row],[Employee - Forename.2]]," ",fraedom_data_1[[#This Row],[Employee - Surname]]))</f>
        <v xml:space="preserve"> </v>
      </c>
      <c r="Q71" s="50" t="str">
        <f>IF(fraedom_data_1[[#This Row],[Transaction - Expense Description]]="Payment Direct Debit Payment - Tha",0,IF(OR(fraedom_data_1[[#This Row],[Transaction - Tax Amount]]="",fraedom_data_1[[#This Row],[Transaction - Tax Amount]]=0),"1","2"))</f>
        <v>1</v>
      </c>
      <c r="R71" s="50" t="str">
        <f>_xlfn.CONCAT(fraedom_data_1[[#This Row],[Statement Period - End Date]],"_",fraedom_data_1[[#This Row],[Column1]],"_",fraedom_data_1[[#This Row],[Transaction - Tax Exclusive Amount]])</f>
        <v>_ _</v>
      </c>
    </row>
    <row r="72" spans="2:18">
      <c r="B72" s="50"/>
      <c r="C72" s="50"/>
      <c r="G72" s="50"/>
      <c r="J72" s="50"/>
      <c r="K72" s="50"/>
      <c r="L72" s="50"/>
      <c r="M72" s="50"/>
      <c r="N72" s="50"/>
      <c r="O72" s="50"/>
      <c r="P72" s="50" t="str">
        <f>IF(fraedom_data_1[[#This Row],[Employee - Forename.2]]="",_xlfn.CONCAT(fraedom_data_1[[#This Row],[Employee - Forename.1]]," ",fraedom_data_1[[#This Row],[Employee - Surname]]),_xlfn.CONCAT(fraedom_data_1[[#This Row],[Employee - Forename.1]]," ",fraedom_data_1[[#This Row],[Employee - Forename.2]]," ",fraedom_data_1[[#This Row],[Employee - Surname]]))</f>
        <v xml:space="preserve"> </v>
      </c>
      <c r="Q72" s="50" t="str">
        <f>IF(fraedom_data_1[[#This Row],[Transaction - Expense Description]]="Payment Direct Debit Payment - Tha",0,IF(OR(fraedom_data_1[[#This Row],[Transaction - Tax Amount]]="",fraedom_data_1[[#This Row],[Transaction - Tax Amount]]=0),"1","2"))</f>
        <v>1</v>
      </c>
      <c r="R72" s="50" t="str">
        <f>_xlfn.CONCAT(fraedom_data_1[[#This Row],[Statement Period - End Date]],"_",fraedom_data_1[[#This Row],[Column1]],"_",fraedom_data_1[[#This Row],[Transaction - Tax Exclusive Amount]])</f>
        <v>_ _</v>
      </c>
    </row>
    <row r="73" spans="2:18">
      <c r="B73" s="50"/>
      <c r="C73" s="50"/>
      <c r="G73" s="50"/>
      <c r="J73" s="50"/>
      <c r="K73" s="50"/>
      <c r="L73" s="50"/>
      <c r="M73" s="50"/>
      <c r="N73" s="50"/>
      <c r="O73" s="50"/>
      <c r="P73" s="50" t="str">
        <f>IF(fraedom_data_1[[#This Row],[Employee - Forename.2]]="",_xlfn.CONCAT(fraedom_data_1[[#This Row],[Employee - Forename.1]]," ",fraedom_data_1[[#This Row],[Employee - Surname]]),_xlfn.CONCAT(fraedom_data_1[[#This Row],[Employee - Forename.1]]," ",fraedom_data_1[[#This Row],[Employee - Forename.2]]," ",fraedom_data_1[[#This Row],[Employee - Surname]]))</f>
        <v xml:space="preserve"> </v>
      </c>
      <c r="Q73" s="50" t="str">
        <f>IF(fraedom_data_1[[#This Row],[Transaction - Expense Description]]="Payment Direct Debit Payment - Tha",0,IF(OR(fraedom_data_1[[#This Row],[Transaction - Tax Amount]]="",fraedom_data_1[[#This Row],[Transaction - Tax Amount]]=0),"1","2"))</f>
        <v>1</v>
      </c>
      <c r="R73" s="50" t="str">
        <f>_xlfn.CONCAT(fraedom_data_1[[#This Row],[Statement Period - End Date]],"_",fraedom_data_1[[#This Row],[Column1]],"_",fraedom_data_1[[#This Row],[Transaction - Tax Exclusive Amount]])</f>
        <v>_ _</v>
      </c>
    </row>
    <row r="74" spans="2:18">
      <c r="B74" s="50"/>
      <c r="C74" s="50"/>
      <c r="G74" s="50"/>
      <c r="J74" s="50"/>
      <c r="K74" s="50"/>
      <c r="L74" s="50"/>
      <c r="M74" s="50"/>
      <c r="N74" s="50"/>
      <c r="O74" s="50"/>
      <c r="P74" s="50" t="str">
        <f>IF(fraedom_data_1[[#This Row],[Employee - Forename.2]]="",_xlfn.CONCAT(fraedom_data_1[[#This Row],[Employee - Forename.1]]," ",fraedom_data_1[[#This Row],[Employee - Surname]]),_xlfn.CONCAT(fraedom_data_1[[#This Row],[Employee - Forename.1]]," ",fraedom_data_1[[#This Row],[Employee - Forename.2]]," ",fraedom_data_1[[#This Row],[Employee - Surname]]))</f>
        <v xml:space="preserve"> </v>
      </c>
      <c r="Q74" s="50" t="str">
        <f>IF(fraedom_data_1[[#This Row],[Transaction - Expense Description]]="Payment Direct Debit Payment - Tha",0,IF(OR(fraedom_data_1[[#This Row],[Transaction - Tax Amount]]="",fraedom_data_1[[#This Row],[Transaction - Tax Amount]]=0),"1","2"))</f>
        <v>1</v>
      </c>
      <c r="R74" s="50" t="str">
        <f>_xlfn.CONCAT(fraedom_data_1[[#This Row],[Statement Period - End Date]],"_",fraedom_data_1[[#This Row],[Column1]],"_",fraedom_data_1[[#This Row],[Transaction - Tax Exclusive Amount]])</f>
        <v>_ _</v>
      </c>
    </row>
    <row r="75" spans="2:18">
      <c r="B75" s="50"/>
      <c r="C75" s="50"/>
      <c r="G75" s="50"/>
      <c r="J75" s="50"/>
      <c r="K75" s="50"/>
      <c r="L75" s="50"/>
      <c r="M75" s="50"/>
      <c r="N75" s="50"/>
      <c r="O75" s="50"/>
      <c r="P75" s="50" t="str">
        <f>IF(fraedom_data_1[[#This Row],[Employee - Forename.2]]="",_xlfn.CONCAT(fraedom_data_1[[#This Row],[Employee - Forename.1]]," ",fraedom_data_1[[#This Row],[Employee - Surname]]),_xlfn.CONCAT(fraedom_data_1[[#This Row],[Employee - Forename.1]]," ",fraedom_data_1[[#This Row],[Employee - Forename.2]]," ",fraedom_data_1[[#This Row],[Employee - Surname]]))</f>
        <v xml:space="preserve"> </v>
      </c>
      <c r="Q75" s="50" t="str">
        <f>IF(fraedom_data_1[[#This Row],[Transaction - Expense Description]]="Payment Direct Debit Payment - Tha",0,IF(OR(fraedom_data_1[[#This Row],[Transaction - Tax Amount]]="",fraedom_data_1[[#This Row],[Transaction - Tax Amount]]=0),"1","2"))</f>
        <v>1</v>
      </c>
      <c r="R75" s="50" t="str">
        <f>_xlfn.CONCAT(fraedom_data_1[[#This Row],[Statement Period - End Date]],"_",fraedom_data_1[[#This Row],[Column1]],"_",fraedom_data_1[[#This Row],[Transaction - Tax Exclusive Amount]])</f>
        <v>_ _</v>
      </c>
    </row>
    <row r="76" spans="2:18">
      <c r="B76" s="50"/>
      <c r="C76" s="50"/>
      <c r="G76" s="50"/>
      <c r="J76" s="50"/>
      <c r="K76" s="50"/>
      <c r="L76" s="50"/>
      <c r="M76" s="50"/>
      <c r="N76" s="50"/>
      <c r="O76" s="50"/>
      <c r="P76" s="50" t="str">
        <f>IF(fraedom_data_1[[#This Row],[Employee - Forename.2]]="",_xlfn.CONCAT(fraedom_data_1[[#This Row],[Employee - Forename.1]]," ",fraedom_data_1[[#This Row],[Employee - Surname]]),_xlfn.CONCAT(fraedom_data_1[[#This Row],[Employee - Forename.1]]," ",fraedom_data_1[[#This Row],[Employee - Forename.2]]," ",fraedom_data_1[[#This Row],[Employee - Surname]]))</f>
        <v xml:space="preserve"> </v>
      </c>
      <c r="Q76" s="50" t="str">
        <f>IF(fraedom_data_1[[#This Row],[Transaction - Expense Description]]="Payment Direct Debit Payment - Tha",0,IF(OR(fraedom_data_1[[#This Row],[Transaction - Tax Amount]]="",fraedom_data_1[[#This Row],[Transaction - Tax Amount]]=0),"1","2"))</f>
        <v>1</v>
      </c>
      <c r="R76" s="50" t="str">
        <f>_xlfn.CONCAT(fraedom_data_1[[#This Row],[Statement Period - End Date]],"_",fraedom_data_1[[#This Row],[Column1]],"_",fraedom_data_1[[#This Row],[Transaction - Tax Exclusive Amount]])</f>
        <v>_ _</v>
      </c>
    </row>
    <row r="77" spans="2:18">
      <c r="B77" s="50"/>
      <c r="C77" s="50"/>
      <c r="G77" s="50"/>
      <c r="J77" s="50"/>
      <c r="K77" s="50"/>
      <c r="L77" s="50"/>
      <c r="M77" s="50"/>
      <c r="N77" s="50"/>
      <c r="O77" s="50"/>
      <c r="P77" s="50" t="str">
        <f>IF(fraedom_data_1[[#This Row],[Employee - Forename.2]]="",_xlfn.CONCAT(fraedom_data_1[[#This Row],[Employee - Forename.1]]," ",fraedom_data_1[[#This Row],[Employee - Surname]]),_xlfn.CONCAT(fraedom_data_1[[#This Row],[Employee - Forename.1]]," ",fraedom_data_1[[#This Row],[Employee - Forename.2]]," ",fraedom_data_1[[#This Row],[Employee - Surname]]))</f>
        <v xml:space="preserve"> </v>
      </c>
      <c r="Q77" s="50" t="str">
        <f>IF(fraedom_data_1[[#This Row],[Transaction - Expense Description]]="Payment Direct Debit Payment - Tha",0,IF(OR(fraedom_data_1[[#This Row],[Transaction - Tax Amount]]="",fraedom_data_1[[#This Row],[Transaction - Tax Amount]]=0),"1","2"))</f>
        <v>1</v>
      </c>
      <c r="R77" s="50" t="str">
        <f>_xlfn.CONCAT(fraedom_data_1[[#This Row],[Statement Period - End Date]],"_",fraedom_data_1[[#This Row],[Column1]],"_",fraedom_data_1[[#This Row],[Transaction - Tax Exclusive Amount]])</f>
        <v>_ _</v>
      </c>
    </row>
    <row r="78" spans="2:18">
      <c r="B78" s="50"/>
      <c r="C78" s="50"/>
      <c r="G78" s="50"/>
      <c r="J78" s="50"/>
      <c r="K78" s="50"/>
      <c r="L78" s="50"/>
      <c r="M78" s="50"/>
      <c r="N78" s="50"/>
      <c r="O78" s="50"/>
      <c r="P78" s="50" t="str">
        <f>IF(fraedom_data_1[[#This Row],[Employee - Forename.2]]="",_xlfn.CONCAT(fraedom_data_1[[#This Row],[Employee - Forename.1]]," ",fraedom_data_1[[#This Row],[Employee - Surname]]),_xlfn.CONCAT(fraedom_data_1[[#This Row],[Employee - Forename.1]]," ",fraedom_data_1[[#This Row],[Employee - Forename.2]]," ",fraedom_data_1[[#This Row],[Employee - Surname]]))</f>
        <v xml:space="preserve"> </v>
      </c>
      <c r="Q78" s="50" t="str">
        <f>IF(fraedom_data_1[[#This Row],[Transaction - Expense Description]]="Payment Direct Debit Payment - Tha",0,IF(OR(fraedom_data_1[[#This Row],[Transaction - Tax Amount]]="",fraedom_data_1[[#This Row],[Transaction - Tax Amount]]=0),"1","2"))</f>
        <v>1</v>
      </c>
      <c r="R78" s="50" t="str">
        <f>_xlfn.CONCAT(fraedom_data_1[[#This Row],[Statement Period - End Date]],"_",fraedom_data_1[[#This Row],[Column1]],"_",fraedom_data_1[[#This Row],[Transaction - Tax Exclusive Amount]])</f>
        <v>_ _</v>
      </c>
    </row>
    <row r="79" spans="2:18">
      <c r="B79" s="50"/>
      <c r="C79" s="50"/>
      <c r="G79" s="50"/>
      <c r="J79" s="50"/>
      <c r="K79" s="50"/>
      <c r="L79" s="50"/>
      <c r="M79" s="50"/>
      <c r="N79" s="50"/>
      <c r="O79" s="50"/>
      <c r="P79" s="50" t="str">
        <f>IF(fraedom_data_1[[#This Row],[Employee - Forename.2]]="",_xlfn.CONCAT(fraedom_data_1[[#This Row],[Employee - Forename.1]]," ",fraedom_data_1[[#This Row],[Employee - Surname]]),_xlfn.CONCAT(fraedom_data_1[[#This Row],[Employee - Forename.1]]," ",fraedom_data_1[[#This Row],[Employee - Forename.2]]," ",fraedom_data_1[[#This Row],[Employee - Surname]]))</f>
        <v xml:space="preserve"> </v>
      </c>
      <c r="Q79" s="50" t="str">
        <f>IF(fraedom_data_1[[#This Row],[Transaction - Expense Description]]="Payment Direct Debit Payment - Tha",0,IF(OR(fraedom_data_1[[#This Row],[Transaction - Tax Amount]]="",fraedom_data_1[[#This Row],[Transaction - Tax Amount]]=0),"1","2"))</f>
        <v>1</v>
      </c>
      <c r="R79" s="50" t="str">
        <f>_xlfn.CONCAT(fraedom_data_1[[#This Row],[Statement Period - End Date]],"_",fraedom_data_1[[#This Row],[Column1]],"_",fraedom_data_1[[#This Row],[Transaction - Tax Exclusive Amount]])</f>
        <v>_ _</v>
      </c>
    </row>
    <row r="80" spans="2:18">
      <c r="B80" s="50"/>
      <c r="C80" s="50"/>
      <c r="G80" s="50"/>
      <c r="J80" s="50"/>
      <c r="K80" s="50"/>
      <c r="L80" s="50"/>
      <c r="M80" s="50"/>
      <c r="N80" s="50"/>
      <c r="O80" s="50"/>
      <c r="P80" s="50" t="str">
        <f>IF(fraedom_data_1[[#This Row],[Employee - Forename.2]]="",_xlfn.CONCAT(fraedom_data_1[[#This Row],[Employee - Forename.1]]," ",fraedom_data_1[[#This Row],[Employee - Surname]]),_xlfn.CONCAT(fraedom_data_1[[#This Row],[Employee - Forename.1]]," ",fraedom_data_1[[#This Row],[Employee - Forename.2]]," ",fraedom_data_1[[#This Row],[Employee - Surname]]))</f>
        <v xml:space="preserve"> </v>
      </c>
      <c r="Q80" s="50" t="str">
        <f>IF(fraedom_data_1[[#This Row],[Transaction - Expense Description]]="Payment Direct Debit Payment - Tha",0,IF(OR(fraedom_data_1[[#This Row],[Transaction - Tax Amount]]="",fraedom_data_1[[#This Row],[Transaction - Tax Amount]]=0),"1","2"))</f>
        <v>1</v>
      </c>
      <c r="R80" s="50" t="str">
        <f>_xlfn.CONCAT(fraedom_data_1[[#This Row],[Statement Period - End Date]],"_",fraedom_data_1[[#This Row],[Column1]],"_",fraedom_data_1[[#This Row],[Transaction - Tax Exclusive Amount]])</f>
        <v>_ _</v>
      </c>
    </row>
    <row r="81" spans="2:18">
      <c r="B81" s="50"/>
      <c r="C81" s="50"/>
      <c r="G81" s="50"/>
      <c r="J81" s="50"/>
      <c r="K81" s="50"/>
      <c r="L81" s="50"/>
      <c r="M81" s="50"/>
      <c r="N81" s="50"/>
      <c r="O81" s="50"/>
      <c r="P81" s="50" t="str">
        <f>IF(fraedom_data_1[[#This Row],[Employee - Forename.2]]="",_xlfn.CONCAT(fraedom_data_1[[#This Row],[Employee - Forename.1]]," ",fraedom_data_1[[#This Row],[Employee - Surname]]),_xlfn.CONCAT(fraedom_data_1[[#This Row],[Employee - Forename.1]]," ",fraedom_data_1[[#This Row],[Employee - Forename.2]]," ",fraedom_data_1[[#This Row],[Employee - Surname]]))</f>
        <v xml:space="preserve"> </v>
      </c>
      <c r="Q81" s="50" t="str">
        <f>IF(fraedom_data_1[[#This Row],[Transaction - Expense Description]]="Payment Direct Debit Payment - Tha",0,IF(OR(fraedom_data_1[[#This Row],[Transaction - Tax Amount]]="",fraedom_data_1[[#This Row],[Transaction - Tax Amount]]=0),"1","2"))</f>
        <v>1</v>
      </c>
      <c r="R81" s="50" t="str">
        <f>_xlfn.CONCAT(fraedom_data_1[[#This Row],[Statement Period - End Date]],"_",fraedom_data_1[[#This Row],[Column1]],"_",fraedom_data_1[[#This Row],[Transaction - Tax Exclusive Amount]])</f>
        <v>_ _</v>
      </c>
    </row>
    <row r="82" spans="2:18">
      <c r="B82" s="50"/>
      <c r="C82" s="50"/>
      <c r="G82" s="50"/>
      <c r="J82" s="50"/>
      <c r="K82" s="50"/>
      <c r="L82" s="50"/>
      <c r="M82" s="50"/>
      <c r="N82" s="50"/>
      <c r="O82" s="50"/>
      <c r="P82" s="50" t="str">
        <f>IF(fraedom_data_1[[#This Row],[Employee - Forename.2]]="",_xlfn.CONCAT(fraedom_data_1[[#This Row],[Employee - Forename.1]]," ",fraedom_data_1[[#This Row],[Employee - Surname]]),_xlfn.CONCAT(fraedom_data_1[[#This Row],[Employee - Forename.1]]," ",fraedom_data_1[[#This Row],[Employee - Forename.2]]," ",fraedom_data_1[[#This Row],[Employee - Surname]]))</f>
        <v xml:space="preserve"> </v>
      </c>
      <c r="Q82" s="50" t="str">
        <f>IF(fraedom_data_1[[#This Row],[Transaction - Expense Description]]="Payment Direct Debit Payment - Tha",0,IF(OR(fraedom_data_1[[#This Row],[Transaction - Tax Amount]]="",fraedom_data_1[[#This Row],[Transaction - Tax Amount]]=0),"1","2"))</f>
        <v>1</v>
      </c>
      <c r="R82" s="50" t="str">
        <f>_xlfn.CONCAT(fraedom_data_1[[#This Row],[Statement Period - End Date]],"_",fraedom_data_1[[#This Row],[Column1]],"_",fraedom_data_1[[#This Row],[Transaction - Tax Exclusive Amount]])</f>
        <v>_ _</v>
      </c>
    </row>
    <row r="83" spans="2:18">
      <c r="B83" s="50"/>
      <c r="C83" s="50"/>
      <c r="G83" s="50"/>
      <c r="J83" s="50"/>
      <c r="K83" s="50"/>
      <c r="L83" s="50"/>
      <c r="M83" s="50"/>
      <c r="N83" s="50"/>
      <c r="O83" s="50"/>
      <c r="P83" s="50" t="str">
        <f>IF(fraedom_data_1[[#This Row],[Employee - Forename.2]]="",_xlfn.CONCAT(fraedom_data_1[[#This Row],[Employee - Forename.1]]," ",fraedom_data_1[[#This Row],[Employee - Surname]]),_xlfn.CONCAT(fraedom_data_1[[#This Row],[Employee - Forename.1]]," ",fraedom_data_1[[#This Row],[Employee - Forename.2]]," ",fraedom_data_1[[#This Row],[Employee - Surname]]))</f>
        <v xml:space="preserve"> </v>
      </c>
      <c r="Q83" s="50" t="str">
        <f>IF(fraedom_data_1[[#This Row],[Transaction - Expense Description]]="Payment Direct Debit Payment - Tha",0,IF(OR(fraedom_data_1[[#This Row],[Transaction - Tax Amount]]="",fraedom_data_1[[#This Row],[Transaction - Tax Amount]]=0),"1","2"))</f>
        <v>1</v>
      </c>
      <c r="R83" s="50" t="str">
        <f>_xlfn.CONCAT(fraedom_data_1[[#This Row],[Statement Period - End Date]],"_",fraedom_data_1[[#This Row],[Column1]],"_",fraedom_data_1[[#This Row],[Transaction - Tax Exclusive Amount]])</f>
        <v>_ _</v>
      </c>
    </row>
    <row r="84" spans="2:18">
      <c r="B84" s="50"/>
      <c r="C84" s="50"/>
      <c r="G84" s="50"/>
      <c r="J84" s="50"/>
      <c r="K84" s="50"/>
      <c r="L84" s="50"/>
      <c r="M84" s="50"/>
      <c r="N84" s="50"/>
      <c r="O84" s="50"/>
      <c r="P84" s="50" t="str">
        <f>IF(fraedom_data_1[[#This Row],[Employee - Forename.2]]="",_xlfn.CONCAT(fraedom_data_1[[#This Row],[Employee - Forename.1]]," ",fraedom_data_1[[#This Row],[Employee - Surname]]),_xlfn.CONCAT(fraedom_data_1[[#This Row],[Employee - Forename.1]]," ",fraedom_data_1[[#This Row],[Employee - Forename.2]]," ",fraedom_data_1[[#This Row],[Employee - Surname]]))</f>
        <v xml:space="preserve"> </v>
      </c>
      <c r="Q84" s="50" t="str">
        <f>IF(fraedom_data_1[[#This Row],[Transaction - Expense Description]]="Payment Direct Debit Payment - Tha",0,IF(OR(fraedom_data_1[[#This Row],[Transaction - Tax Amount]]="",fraedom_data_1[[#This Row],[Transaction - Tax Amount]]=0),"1","2"))</f>
        <v>1</v>
      </c>
      <c r="R84" s="50" t="str">
        <f>_xlfn.CONCAT(fraedom_data_1[[#This Row],[Statement Period - End Date]],"_",fraedom_data_1[[#This Row],[Column1]],"_",fraedom_data_1[[#This Row],[Transaction - Tax Exclusive Amount]])</f>
        <v>_ _</v>
      </c>
    </row>
    <row r="85" spans="2:18">
      <c r="B85" s="50"/>
      <c r="C85" s="50"/>
      <c r="G85" s="50"/>
      <c r="J85" s="50"/>
      <c r="K85" s="50"/>
      <c r="L85" s="50"/>
      <c r="M85" s="50"/>
      <c r="N85" s="50"/>
      <c r="O85" s="50"/>
      <c r="P85" s="50" t="str">
        <f>IF(fraedom_data_1[[#This Row],[Employee - Forename.2]]="",_xlfn.CONCAT(fraedom_data_1[[#This Row],[Employee - Forename.1]]," ",fraedom_data_1[[#This Row],[Employee - Surname]]),_xlfn.CONCAT(fraedom_data_1[[#This Row],[Employee - Forename.1]]," ",fraedom_data_1[[#This Row],[Employee - Forename.2]]," ",fraedom_data_1[[#This Row],[Employee - Surname]]))</f>
        <v xml:space="preserve"> </v>
      </c>
      <c r="Q85" s="50" t="str">
        <f>IF(fraedom_data_1[[#This Row],[Transaction - Expense Description]]="Payment Direct Debit Payment - Tha",0,IF(OR(fraedom_data_1[[#This Row],[Transaction - Tax Amount]]="",fraedom_data_1[[#This Row],[Transaction - Tax Amount]]=0),"1","2"))</f>
        <v>1</v>
      </c>
      <c r="R85" s="50" t="str">
        <f>_xlfn.CONCAT(fraedom_data_1[[#This Row],[Statement Period - End Date]],"_",fraedom_data_1[[#This Row],[Column1]],"_",fraedom_data_1[[#This Row],[Transaction - Tax Exclusive Amount]])</f>
        <v>_ _</v>
      </c>
    </row>
    <row r="86" spans="2:18">
      <c r="B86" s="50"/>
      <c r="C86" s="50"/>
      <c r="G86" s="50"/>
      <c r="J86" s="50"/>
      <c r="K86" s="50"/>
      <c r="L86" s="50"/>
      <c r="M86" s="50"/>
      <c r="N86" s="50"/>
      <c r="O86" s="50"/>
      <c r="P86" s="50" t="str">
        <f>IF(fraedom_data_1[[#This Row],[Employee - Forename.2]]="",_xlfn.CONCAT(fraedom_data_1[[#This Row],[Employee - Forename.1]]," ",fraedom_data_1[[#This Row],[Employee - Surname]]),_xlfn.CONCAT(fraedom_data_1[[#This Row],[Employee - Forename.1]]," ",fraedom_data_1[[#This Row],[Employee - Forename.2]]," ",fraedom_data_1[[#This Row],[Employee - Surname]]))</f>
        <v xml:space="preserve"> </v>
      </c>
      <c r="Q86" s="50" t="str">
        <f>IF(fraedom_data_1[[#This Row],[Transaction - Expense Description]]="Payment Direct Debit Payment - Tha",0,IF(OR(fraedom_data_1[[#This Row],[Transaction - Tax Amount]]="",fraedom_data_1[[#This Row],[Transaction - Tax Amount]]=0),"1","2"))</f>
        <v>1</v>
      </c>
      <c r="R86" s="50" t="str">
        <f>_xlfn.CONCAT(fraedom_data_1[[#This Row],[Statement Period - End Date]],"_",fraedom_data_1[[#This Row],[Column1]],"_",fraedom_data_1[[#This Row],[Transaction - Tax Exclusive Amount]])</f>
        <v>_ _</v>
      </c>
    </row>
    <row r="87" spans="2:18">
      <c r="B87" s="50"/>
      <c r="C87" s="50"/>
      <c r="G87" s="50"/>
      <c r="J87" s="50"/>
      <c r="K87" s="50"/>
      <c r="L87" s="50"/>
      <c r="M87" s="50"/>
      <c r="N87" s="50"/>
      <c r="O87" s="50"/>
      <c r="P87" s="50" t="str">
        <f>IF(fraedom_data_1[[#This Row],[Employee - Forename.2]]="",_xlfn.CONCAT(fraedom_data_1[[#This Row],[Employee - Forename.1]]," ",fraedom_data_1[[#This Row],[Employee - Surname]]),_xlfn.CONCAT(fraedom_data_1[[#This Row],[Employee - Forename.1]]," ",fraedom_data_1[[#This Row],[Employee - Forename.2]]," ",fraedom_data_1[[#This Row],[Employee - Surname]]))</f>
        <v xml:space="preserve"> </v>
      </c>
      <c r="Q87" s="50" t="str">
        <f>IF(fraedom_data_1[[#This Row],[Transaction - Expense Description]]="Payment Direct Debit Payment - Tha",0,IF(OR(fraedom_data_1[[#This Row],[Transaction - Tax Amount]]="",fraedom_data_1[[#This Row],[Transaction - Tax Amount]]=0),"1","2"))</f>
        <v>1</v>
      </c>
      <c r="R87" s="50" t="str">
        <f>_xlfn.CONCAT(fraedom_data_1[[#This Row],[Statement Period - End Date]],"_",fraedom_data_1[[#This Row],[Column1]],"_",fraedom_data_1[[#This Row],[Transaction - Tax Exclusive Amount]])</f>
        <v>_ _</v>
      </c>
    </row>
    <row r="88" spans="2:18">
      <c r="B88" s="50"/>
      <c r="C88" s="50"/>
      <c r="G88" s="50"/>
      <c r="J88" s="50"/>
      <c r="K88" s="50"/>
      <c r="L88" s="50"/>
      <c r="M88" s="50"/>
      <c r="N88" s="50"/>
      <c r="O88" s="50"/>
      <c r="P88" s="50" t="str">
        <f>IF(fraedom_data_1[[#This Row],[Employee - Forename.2]]="",_xlfn.CONCAT(fraedom_data_1[[#This Row],[Employee - Forename.1]]," ",fraedom_data_1[[#This Row],[Employee - Surname]]),_xlfn.CONCAT(fraedom_data_1[[#This Row],[Employee - Forename.1]]," ",fraedom_data_1[[#This Row],[Employee - Forename.2]]," ",fraedom_data_1[[#This Row],[Employee - Surname]]))</f>
        <v xml:space="preserve"> </v>
      </c>
      <c r="Q88" s="50" t="str">
        <f>IF(fraedom_data_1[[#This Row],[Transaction - Expense Description]]="Payment Direct Debit Payment - Tha",0,IF(OR(fraedom_data_1[[#This Row],[Transaction - Tax Amount]]="",fraedom_data_1[[#This Row],[Transaction - Tax Amount]]=0),"1","2"))</f>
        <v>1</v>
      </c>
      <c r="R88" s="50" t="str">
        <f>_xlfn.CONCAT(fraedom_data_1[[#This Row],[Statement Period - End Date]],"_",fraedom_data_1[[#This Row],[Column1]],"_",fraedom_data_1[[#This Row],[Transaction - Tax Exclusive Amount]])</f>
        <v>_ _</v>
      </c>
    </row>
    <row r="89" spans="2:18">
      <c r="B89" s="50"/>
      <c r="C89" s="50"/>
      <c r="G89" s="50"/>
      <c r="J89" s="50"/>
      <c r="K89" s="50"/>
      <c r="L89" s="50"/>
      <c r="M89" s="50"/>
      <c r="N89" s="50"/>
      <c r="O89" s="50"/>
      <c r="P89" s="50" t="str">
        <f>IF(fraedom_data_1[[#This Row],[Employee - Forename.2]]="",_xlfn.CONCAT(fraedom_data_1[[#This Row],[Employee - Forename.1]]," ",fraedom_data_1[[#This Row],[Employee - Surname]]),_xlfn.CONCAT(fraedom_data_1[[#This Row],[Employee - Forename.1]]," ",fraedom_data_1[[#This Row],[Employee - Forename.2]]," ",fraedom_data_1[[#This Row],[Employee - Surname]]))</f>
        <v xml:space="preserve"> </v>
      </c>
      <c r="Q89" s="50" t="str">
        <f>IF(fraedom_data_1[[#This Row],[Transaction - Expense Description]]="Payment Direct Debit Payment - Tha",0,IF(OR(fraedom_data_1[[#This Row],[Transaction - Tax Amount]]="",fraedom_data_1[[#This Row],[Transaction - Tax Amount]]=0),"1","2"))</f>
        <v>1</v>
      </c>
      <c r="R89" s="50" t="str">
        <f>_xlfn.CONCAT(fraedom_data_1[[#This Row],[Statement Period - End Date]],"_",fraedom_data_1[[#This Row],[Column1]],"_",fraedom_data_1[[#This Row],[Transaction - Tax Exclusive Amount]])</f>
        <v>_ _</v>
      </c>
    </row>
    <row r="90" spans="2:18">
      <c r="B90" s="50"/>
      <c r="C90" s="50"/>
      <c r="G90" s="50"/>
      <c r="J90" s="50"/>
      <c r="K90" s="50"/>
      <c r="L90" s="50"/>
      <c r="M90" s="50"/>
      <c r="N90" s="50"/>
      <c r="O90" s="50"/>
      <c r="P90" s="50" t="str">
        <f>IF(fraedom_data_1[[#This Row],[Employee - Forename.2]]="",_xlfn.CONCAT(fraedom_data_1[[#This Row],[Employee - Forename.1]]," ",fraedom_data_1[[#This Row],[Employee - Surname]]),_xlfn.CONCAT(fraedom_data_1[[#This Row],[Employee - Forename.1]]," ",fraedom_data_1[[#This Row],[Employee - Forename.2]]," ",fraedom_data_1[[#This Row],[Employee - Surname]]))</f>
        <v xml:space="preserve"> </v>
      </c>
      <c r="Q90" s="50" t="str">
        <f>IF(fraedom_data_1[[#This Row],[Transaction - Expense Description]]="Payment Direct Debit Payment - Tha",0,IF(OR(fraedom_data_1[[#This Row],[Transaction - Tax Amount]]="",fraedom_data_1[[#This Row],[Transaction - Tax Amount]]=0),"1","2"))</f>
        <v>1</v>
      </c>
      <c r="R90" s="50" t="str">
        <f>_xlfn.CONCAT(fraedom_data_1[[#This Row],[Statement Period - End Date]],"_",fraedom_data_1[[#This Row],[Column1]],"_",fraedom_data_1[[#This Row],[Transaction - Tax Exclusive Amount]])</f>
        <v>_ _</v>
      </c>
    </row>
    <row r="91" spans="2:18">
      <c r="B91" s="50"/>
      <c r="C91" s="50"/>
      <c r="G91" s="50"/>
      <c r="J91" s="50"/>
      <c r="K91" s="50"/>
      <c r="L91" s="50"/>
      <c r="M91" s="50"/>
      <c r="N91" s="50"/>
      <c r="O91" s="50"/>
      <c r="P91" s="50" t="str">
        <f>IF(fraedom_data_1[[#This Row],[Employee - Forename.2]]="",_xlfn.CONCAT(fraedom_data_1[[#This Row],[Employee - Forename.1]]," ",fraedom_data_1[[#This Row],[Employee - Surname]]),_xlfn.CONCAT(fraedom_data_1[[#This Row],[Employee - Forename.1]]," ",fraedom_data_1[[#This Row],[Employee - Forename.2]]," ",fraedom_data_1[[#This Row],[Employee - Surname]]))</f>
        <v xml:space="preserve"> </v>
      </c>
      <c r="Q91" s="50" t="str">
        <f>IF(fraedom_data_1[[#This Row],[Transaction - Expense Description]]="Payment Direct Debit Payment - Tha",0,IF(OR(fraedom_data_1[[#This Row],[Transaction - Tax Amount]]="",fraedom_data_1[[#This Row],[Transaction - Tax Amount]]=0),"1","2"))</f>
        <v>1</v>
      </c>
      <c r="R91" s="50" t="str">
        <f>_xlfn.CONCAT(fraedom_data_1[[#This Row],[Statement Period - End Date]],"_",fraedom_data_1[[#This Row],[Column1]],"_",fraedom_data_1[[#This Row],[Transaction - Tax Exclusive Amount]])</f>
        <v>_ _</v>
      </c>
    </row>
    <row r="92" spans="2:18">
      <c r="B92" s="50"/>
      <c r="C92" s="50"/>
      <c r="G92" s="50"/>
      <c r="J92" s="50"/>
      <c r="K92" s="50"/>
      <c r="L92" s="50"/>
      <c r="M92" s="50"/>
      <c r="N92" s="50"/>
      <c r="O92" s="50"/>
      <c r="P92" s="50" t="str">
        <f>IF(fraedom_data_1[[#This Row],[Employee - Forename.2]]="",_xlfn.CONCAT(fraedom_data_1[[#This Row],[Employee - Forename.1]]," ",fraedom_data_1[[#This Row],[Employee - Surname]]),_xlfn.CONCAT(fraedom_data_1[[#This Row],[Employee - Forename.1]]," ",fraedom_data_1[[#This Row],[Employee - Forename.2]]," ",fraedom_data_1[[#This Row],[Employee - Surname]]))</f>
        <v xml:space="preserve"> </v>
      </c>
      <c r="Q92" s="50" t="str">
        <f>IF(fraedom_data_1[[#This Row],[Transaction - Expense Description]]="Payment Direct Debit Payment - Tha",0,IF(OR(fraedom_data_1[[#This Row],[Transaction - Tax Amount]]="",fraedom_data_1[[#This Row],[Transaction - Tax Amount]]=0),"1","2"))</f>
        <v>1</v>
      </c>
      <c r="R92" s="50" t="str">
        <f>_xlfn.CONCAT(fraedom_data_1[[#This Row],[Statement Period - End Date]],"_",fraedom_data_1[[#This Row],[Column1]],"_",fraedom_data_1[[#This Row],[Transaction - Tax Exclusive Amount]])</f>
        <v>_ _</v>
      </c>
    </row>
    <row r="93" spans="2:18">
      <c r="B93" s="50"/>
      <c r="C93" s="50"/>
      <c r="G93" s="50"/>
      <c r="J93" s="50"/>
      <c r="K93" s="50"/>
      <c r="L93" s="50"/>
      <c r="M93" s="50"/>
      <c r="N93" s="50"/>
      <c r="O93" s="50"/>
      <c r="P93" s="50" t="str">
        <f>IF(fraedom_data_1[[#This Row],[Employee - Forename.2]]="",_xlfn.CONCAT(fraedom_data_1[[#This Row],[Employee - Forename.1]]," ",fraedom_data_1[[#This Row],[Employee - Surname]]),_xlfn.CONCAT(fraedom_data_1[[#This Row],[Employee - Forename.1]]," ",fraedom_data_1[[#This Row],[Employee - Forename.2]]," ",fraedom_data_1[[#This Row],[Employee - Surname]]))</f>
        <v xml:space="preserve"> </v>
      </c>
      <c r="Q93" s="50" t="str">
        <f>IF(fraedom_data_1[[#This Row],[Transaction - Expense Description]]="Payment Direct Debit Payment - Tha",0,IF(OR(fraedom_data_1[[#This Row],[Transaction - Tax Amount]]="",fraedom_data_1[[#This Row],[Transaction - Tax Amount]]=0),"1","2"))</f>
        <v>1</v>
      </c>
      <c r="R93" s="50" t="str">
        <f>_xlfn.CONCAT(fraedom_data_1[[#This Row],[Statement Period - End Date]],"_",fraedom_data_1[[#This Row],[Column1]],"_",fraedom_data_1[[#This Row],[Transaction - Tax Exclusive Amount]])</f>
        <v>_ _</v>
      </c>
    </row>
    <row r="94" spans="2:18">
      <c r="B94" s="50"/>
      <c r="C94" s="50"/>
      <c r="G94" s="50"/>
      <c r="J94" s="50"/>
      <c r="K94" s="50"/>
      <c r="L94" s="50"/>
      <c r="M94" s="50"/>
      <c r="N94" s="50"/>
      <c r="O94" s="50"/>
      <c r="P94" s="50" t="str">
        <f>IF(fraedom_data_1[[#This Row],[Employee - Forename.2]]="",_xlfn.CONCAT(fraedom_data_1[[#This Row],[Employee - Forename.1]]," ",fraedom_data_1[[#This Row],[Employee - Surname]]),_xlfn.CONCAT(fraedom_data_1[[#This Row],[Employee - Forename.1]]," ",fraedom_data_1[[#This Row],[Employee - Forename.2]]," ",fraedom_data_1[[#This Row],[Employee - Surname]]))</f>
        <v xml:space="preserve"> </v>
      </c>
      <c r="Q94" s="50" t="str">
        <f>IF(fraedom_data_1[[#This Row],[Transaction - Expense Description]]="Payment Direct Debit Payment - Tha",0,IF(OR(fraedom_data_1[[#This Row],[Transaction - Tax Amount]]="",fraedom_data_1[[#This Row],[Transaction - Tax Amount]]=0),"1","2"))</f>
        <v>1</v>
      </c>
      <c r="R94" s="50" t="str">
        <f>_xlfn.CONCAT(fraedom_data_1[[#This Row],[Statement Period - End Date]],"_",fraedom_data_1[[#This Row],[Column1]],"_",fraedom_data_1[[#This Row],[Transaction - Tax Exclusive Amount]])</f>
        <v>_ _</v>
      </c>
    </row>
    <row r="95" spans="2:18">
      <c r="B95" s="50"/>
      <c r="C95" s="50"/>
      <c r="G95" s="50"/>
      <c r="J95" s="50"/>
      <c r="K95" s="50"/>
      <c r="L95" s="50"/>
      <c r="M95" s="50"/>
      <c r="N95" s="50"/>
      <c r="O95" s="50"/>
      <c r="P95" s="50" t="str">
        <f>IF(fraedom_data_1[[#This Row],[Employee - Forename.2]]="",_xlfn.CONCAT(fraedom_data_1[[#This Row],[Employee - Forename.1]]," ",fraedom_data_1[[#This Row],[Employee - Surname]]),_xlfn.CONCAT(fraedom_data_1[[#This Row],[Employee - Forename.1]]," ",fraedom_data_1[[#This Row],[Employee - Forename.2]]," ",fraedom_data_1[[#This Row],[Employee - Surname]]))</f>
        <v xml:space="preserve"> </v>
      </c>
      <c r="Q95" s="50" t="str">
        <f>IF(fraedom_data_1[[#This Row],[Transaction - Expense Description]]="Payment Direct Debit Payment - Tha",0,IF(OR(fraedom_data_1[[#This Row],[Transaction - Tax Amount]]="",fraedom_data_1[[#This Row],[Transaction - Tax Amount]]=0),"1","2"))</f>
        <v>1</v>
      </c>
      <c r="R95" s="50" t="str">
        <f>_xlfn.CONCAT(fraedom_data_1[[#This Row],[Statement Period - End Date]],"_",fraedom_data_1[[#This Row],[Column1]],"_",fraedom_data_1[[#This Row],[Transaction - Tax Exclusive Amount]])</f>
        <v>_ _</v>
      </c>
    </row>
    <row r="96" spans="2:18">
      <c r="B96" s="50"/>
      <c r="C96" s="50"/>
      <c r="G96" s="50"/>
      <c r="J96" s="50"/>
      <c r="K96" s="50"/>
      <c r="L96" s="50"/>
      <c r="M96" s="50"/>
      <c r="N96" s="50"/>
      <c r="O96" s="50"/>
      <c r="P96" s="50" t="str">
        <f>IF(fraedom_data_1[[#This Row],[Employee - Forename.2]]="",_xlfn.CONCAT(fraedom_data_1[[#This Row],[Employee - Forename.1]]," ",fraedom_data_1[[#This Row],[Employee - Surname]]),_xlfn.CONCAT(fraedom_data_1[[#This Row],[Employee - Forename.1]]," ",fraedom_data_1[[#This Row],[Employee - Forename.2]]," ",fraedom_data_1[[#This Row],[Employee - Surname]]))</f>
        <v xml:space="preserve"> </v>
      </c>
      <c r="Q96" s="50" t="str">
        <f>IF(fraedom_data_1[[#This Row],[Transaction - Expense Description]]="Payment Direct Debit Payment - Tha",0,IF(OR(fraedom_data_1[[#This Row],[Transaction - Tax Amount]]="",fraedom_data_1[[#This Row],[Transaction - Tax Amount]]=0),"1","2"))</f>
        <v>1</v>
      </c>
      <c r="R96" s="50" t="str">
        <f>_xlfn.CONCAT(fraedom_data_1[[#This Row],[Statement Period - End Date]],"_",fraedom_data_1[[#This Row],[Column1]],"_",fraedom_data_1[[#This Row],[Transaction - Tax Exclusive Amount]])</f>
        <v>_ _</v>
      </c>
    </row>
    <row r="97" spans="2:18">
      <c r="B97" s="50"/>
      <c r="C97" s="50"/>
      <c r="G97" s="50"/>
      <c r="J97" s="50"/>
      <c r="K97" s="50"/>
      <c r="L97" s="50"/>
      <c r="M97" s="50"/>
      <c r="N97" s="50"/>
      <c r="O97" s="50"/>
      <c r="P97" s="50" t="str">
        <f>IF(fraedom_data_1[[#This Row],[Employee - Forename.2]]="",_xlfn.CONCAT(fraedom_data_1[[#This Row],[Employee - Forename.1]]," ",fraedom_data_1[[#This Row],[Employee - Surname]]),_xlfn.CONCAT(fraedom_data_1[[#This Row],[Employee - Forename.1]]," ",fraedom_data_1[[#This Row],[Employee - Forename.2]]," ",fraedom_data_1[[#This Row],[Employee - Surname]]))</f>
        <v xml:space="preserve"> </v>
      </c>
      <c r="Q97" s="50" t="str">
        <f>IF(fraedom_data_1[[#This Row],[Transaction - Expense Description]]="Payment Direct Debit Payment - Tha",0,IF(OR(fraedom_data_1[[#This Row],[Transaction - Tax Amount]]="",fraedom_data_1[[#This Row],[Transaction - Tax Amount]]=0),"1","2"))</f>
        <v>1</v>
      </c>
      <c r="R97" s="50" t="str">
        <f>_xlfn.CONCAT(fraedom_data_1[[#This Row],[Statement Period - End Date]],"_",fraedom_data_1[[#This Row],[Column1]],"_",fraedom_data_1[[#This Row],[Transaction - Tax Exclusive Amount]])</f>
        <v>_ _</v>
      </c>
    </row>
    <row r="98" spans="2:18">
      <c r="B98" s="50"/>
      <c r="C98" s="50"/>
      <c r="G98" s="50"/>
      <c r="J98" s="50"/>
      <c r="K98" s="50"/>
      <c r="L98" s="50"/>
      <c r="M98" s="50"/>
      <c r="N98" s="50"/>
      <c r="O98" s="50"/>
      <c r="P98" s="50" t="str">
        <f>IF(fraedom_data_1[[#This Row],[Employee - Forename.2]]="",_xlfn.CONCAT(fraedom_data_1[[#This Row],[Employee - Forename.1]]," ",fraedom_data_1[[#This Row],[Employee - Surname]]),_xlfn.CONCAT(fraedom_data_1[[#This Row],[Employee - Forename.1]]," ",fraedom_data_1[[#This Row],[Employee - Forename.2]]," ",fraedom_data_1[[#This Row],[Employee - Surname]]))</f>
        <v xml:space="preserve"> </v>
      </c>
      <c r="Q98" s="50" t="str">
        <f>IF(fraedom_data_1[[#This Row],[Transaction - Expense Description]]="Payment Direct Debit Payment - Tha",0,IF(OR(fraedom_data_1[[#This Row],[Transaction - Tax Amount]]="",fraedom_data_1[[#This Row],[Transaction - Tax Amount]]=0),"1","2"))</f>
        <v>1</v>
      </c>
      <c r="R98" s="50" t="str">
        <f>_xlfn.CONCAT(fraedom_data_1[[#This Row],[Statement Period - End Date]],"_",fraedom_data_1[[#This Row],[Column1]],"_",fraedom_data_1[[#This Row],[Transaction - Tax Exclusive Amount]])</f>
        <v>_ _</v>
      </c>
    </row>
    <row r="99" spans="2:18">
      <c r="B99" s="50"/>
      <c r="C99" s="50"/>
      <c r="G99" s="50"/>
      <c r="J99" s="50"/>
      <c r="K99" s="50"/>
      <c r="L99" s="50"/>
      <c r="M99" s="50"/>
      <c r="N99" s="50"/>
      <c r="O99" s="50"/>
      <c r="P99" s="50" t="str">
        <f>IF(fraedom_data_1[[#This Row],[Employee - Forename.2]]="",_xlfn.CONCAT(fraedom_data_1[[#This Row],[Employee - Forename.1]]," ",fraedom_data_1[[#This Row],[Employee - Surname]]),_xlfn.CONCAT(fraedom_data_1[[#This Row],[Employee - Forename.1]]," ",fraedom_data_1[[#This Row],[Employee - Forename.2]]," ",fraedom_data_1[[#This Row],[Employee - Surname]]))</f>
        <v xml:space="preserve"> </v>
      </c>
      <c r="Q99" s="50" t="str">
        <f>IF(fraedom_data_1[[#This Row],[Transaction - Expense Description]]="Payment Direct Debit Payment - Tha",0,IF(OR(fraedom_data_1[[#This Row],[Transaction - Tax Amount]]="",fraedom_data_1[[#This Row],[Transaction - Tax Amount]]=0),"1","2"))</f>
        <v>1</v>
      </c>
      <c r="R99" s="50" t="str">
        <f>_xlfn.CONCAT(fraedom_data_1[[#This Row],[Statement Period - End Date]],"_",fraedom_data_1[[#This Row],[Column1]],"_",fraedom_data_1[[#This Row],[Transaction - Tax Exclusive Amount]])</f>
        <v>_ _</v>
      </c>
    </row>
    <row r="100" spans="2:18">
      <c r="B100" s="50"/>
      <c r="C100" s="50"/>
      <c r="G100" s="50"/>
      <c r="J100" s="50"/>
      <c r="K100" s="50"/>
      <c r="L100" s="50"/>
      <c r="M100" s="50"/>
      <c r="N100" s="50"/>
      <c r="O100" s="50"/>
      <c r="P100" s="50" t="str">
        <f>IF(fraedom_data_1[[#This Row],[Employee - Forename.2]]="",_xlfn.CONCAT(fraedom_data_1[[#This Row],[Employee - Forename.1]]," ",fraedom_data_1[[#This Row],[Employee - Surname]]),_xlfn.CONCAT(fraedom_data_1[[#This Row],[Employee - Forename.1]]," ",fraedom_data_1[[#This Row],[Employee - Forename.2]]," ",fraedom_data_1[[#This Row],[Employee - Surname]]))</f>
        <v xml:space="preserve"> </v>
      </c>
      <c r="Q100" s="50" t="str">
        <f>IF(fraedom_data_1[[#This Row],[Transaction - Expense Description]]="Payment Direct Debit Payment - Tha",0,IF(OR(fraedom_data_1[[#This Row],[Transaction - Tax Amount]]="",fraedom_data_1[[#This Row],[Transaction - Tax Amount]]=0),"1","2"))</f>
        <v>1</v>
      </c>
      <c r="R100" s="50" t="str">
        <f>_xlfn.CONCAT(fraedom_data_1[[#This Row],[Statement Period - End Date]],"_",fraedom_data_1[[#This Row],[Column1]],"_",fraedom_data_1[[#This Row],[Transaction - Tax Exclusive Amount]])</f>
        <v>_ _</v>
      </c>
    </row>
    <row r="101" spans="2:18">
      <c r="B101" s="50"/>
      <c r="C101" s="50"/>
      <c r="G101" s="50"/>
      <c r="J101" s="50"/>
      <c r="K101" s="50"/>
      <c r="L101" s="50"/>
      <c r="M101" s="50"/>
      <c r="N101" s="50"/>
      <c r="O101" s="50"/>
      <c r="P101" s="50" t="str">
        <f>IF(fraedom_data_1[[#This Row],[Employee - Forename.2]]="",_xlfn.CONCAT(fraedom_data_1[[#This Row],[Employee - Forename.1]]," ",fraedom_data_1[[#This Row],[Employee - Surname]]),_xlfn.CONCAT(fraedom_data_1[[#This Row],[Employee - Forename.1]]," ",fraedom_data_1[[#This Row],[Employee - Forename.2]]," ",fraedom_data_1[[#This Row],[Employee - Surname]]))</f>
        <v xml:space="preserve"> </v>
      </c>
      <c r="Q101" s="50" t="str">
        <f>IF(fraedom_data_1[[#This Row],[Transaction - Expense Description]]="Payment Direct Debit Payment - Tha",0,IF(OR(fraedom_data_1[[#This Row],[Transaction - Tax Amount]]="",fraedom_data_1[[#This Row],[Transaction - Tax Amount]]=0),"1","2"))</f>
        <v>1</v>
      </c>
      <c r="R101" s="50" t="str">
        <f>_xlfn.CONCAT(fraedom_data_1[[#This Row],[Statement Period - End Date]],"_",fraedom_data_1[[#This Row],[Column1]],"_",fraedom_data_1[[#This Row],[Transaction - Tax Exclusive Amount]])</f>
        <v>_ _</v>
      </c>
    </row>
    <row r="102" spans="2:18">
      <c r="B102" s="50"/>
      <c r="C102" s="50"/>
      <c r="G102" s="50"/>
      <c r="J102" s="50"/>
      <c r="K102" s="50"/>
      <c r="L102" s="50"/>
      <c r="M102" s="50"/>
      <c r="N102" s="50"/>
      <c r="O102" s="50"/>
      <c r="P102" s="50" t="str">
        <f>IF(fraedom_data_1[[#This Row],[Employee - Forename.2]]="",_xlfn.CONCAT(fraedom_data_1[[#This Row],[Employee - Forename.1]]," ",fraedom_data_1[[#This Row],[Employee - Surname]]),_xlfn.CONCAT(fraedom_data_1[[#This Row],[Employee - Forename.1]]," ",fraedom_data_1[[#This Row],[Employee - Forename.2]]," ",fraedom_data_1[[#This Row],[Employee - Surname]]))</f>
        <v xml:space="preserve"> </v>
      </c>
      <c r="Q102" s="50" t="str">
        <f>IF(fraedom_data_1[[#This Row],[Transaction - Expense Description]]="Payment Direct Debit Payment - Tha",0,IF(OR(fraedom_data_1[[#This Row],[Transaction - Tax Amount]]="",fraedom_data_1[[#This Row],[Transaction - Tax Amount]]=0),"1","2"))</f>
        <v>1</v>
      </c>
      <c r="R102" s="50" t="str">
        <f>_xlfn.CONCAT(fraedom_data_1[[#This Row],[Statement Period - End Date]],"_",fraedom_data_1[[#This Row],[Column1]],"_",fraedom_data_1[[#This Row],[Transaction - Tax Exclusive Amount]])</f>
        <v>_ _</v>
      </c>
    </row>
    <row r="103" spans="2:18">
      <c r="B103" s="50"/>
      <c r="C103" s="50"/>
      <c r="G103" s="50"/>
      <c r="J103" s="50"/>
      <c r="K103" s="50"/>
      <c r="L103" s="50"/>
      <c r="M103" s="50"/>
      <c r="N103" s="50"/>
      <c r="O103" s="50"/>
      <c r="P103" s="50" t="str">
        <f>IF(fraedom_data_1[[#This Row],[Employee - Forename.2]]="",_xlfn.CONCAT(fraedom_data_1[[#This Row],[Employee - Forename.1]]," ",fraedom_data_1[[#This Row],[Employee - Surname]]),_xlfn.CONCAT(fraedom_data_1[[#This Row],[Employee - Forename.1]]," ",fraedom_data_1[[#This Row],[Employee - Forename.2]]," ",fraedom_data_1[[#This Row],[Employee - Surname]]))</f>
        <v xml:space="preserve"> </v>
      </c>
      <c r="Q103" s="50" t="str">
        <f>IF(fraedom_data_1[[#This Row],[Transaction - Expense Description]]="Payment Direct Debit Payment - Tha",0,IF(OR(fraedom_data_1[[#This Row],[Transaction - Tax Amount]]="",fraedom_data_1[[#This Row],[Transaction - Tax Amount]]=0),"1","2"))</f>
        <v>1</v>
      </c>
      <c r="R103" s="50" t="str">
        <f>_xlfn.CONCAT(fraedom_data_1[[#This Row],[Statement Period - End Date]],"_",fraedom_data_1[[#This Row],[Column1]],"_",fraedom_data_1[[#This Row],[Transaction - Tax Exclusive Amount]])</f>
        <v>_ _</v>
      </c>
    </row>
    <row r="104" spans="2:18">
      <c r="B104" s="50"/>
      <c r="C104" s="50"/>
      <c r="G104" s="50"/>
      <c r="J104" s="50"/>
      <c r="K104" s="50"/>
      <c r="L104" s="50"/>
      <c r="M104" s="50"/>
      <c r="N104" s="50"/>
      <c r="O104" s="50"/>
      <c r="P104" s="50" t="str">
        <f>IF(fraedom_data_1[[#This Row],[Employee - Forename.2]]="",_xlfn.CONCAT(fraedom_data_1[[#This Row],[Employee - Forename.1]]," ",fraedom_data_1[[#This Row],[Employee - Surname]]),_xlfn.CONCAT(fraedom_data_1[[#This Row],[Employee - Forename.1]]," ",fraedom_data_1[[#This Row],[Employee - Forename.2]]," ",fraedom_data_1[[#This Row],[Employee - Surname]]))</f>
        <v xml:space="preserve"> </v>
      </c>
      <c r="Q104" s="50" t="str">
        <f>IF(fraedom_data_1[[#This Row],[Transaction - Expense Description]]="Payment Direct Debit Payment - Tha",0,IF(OR(fraedom_data_1[[#This Row],[Transaction - Tax Amount]]="",fraedom_data_1[[#This Row],[Transaction - Tax Amount]]=0),"1","2"))</f>
        <v>1</v>
      </c>
      <c r="R104" s="50" t="str">
        <f>_xlfn.CONCAT(fraedom_data_1[[#This Row],[Statement Period - End Date]],"_",fraedom_data_1[[#This Row],[Column1]],"_",fraedom_data_1[[#This Row],[Transaction - Tax Exclusive Amount]])</f>
        <v>_ _</v>
      </c>
    </row>
    <row r="105" spans="2:18">
      <c r="B105" s="50"/>
      <c r="C105" s="50"/>
      <c r="G105" s="50"/>
      <c r="J105" s="50"/>
      <c r="K105" s="50"/>
      <c r="L105" s="50"/>
      <c r="M105" s="50"/>
      <c r="N105" s="50"/>
      <c r="O105" s="50"/>
      <c r="P105" s="50" t="str">
        <f>IF(fraedom_data_1[[#This Row],[Employee - Forename.2]]="",_xlfn.CONCAT(fraedom_data_1[[#This Row],[Employee - Forename.1]]," ",fraedom_data_1[[#This Row],[Employee - Surname]]),_xlfn.CONCAT(fraedom_data_1[[#This Row],[Employee - Forename.1]]," ",fraedom_data_1[[#This Row],[Employee - Forename.2]]," ",fraedom_data_1[[#This Row],[Employee - Surname]]))</f>
        <v xml:space="preserve"> </v>
      </c>
      <c r="Q105" s="50" t="str">
        <f>IF(fraedom_data_1[[#This Row],[Transaction - Expense Description]]="Payment Direct Debit Payment - Tha",0,IF(OR(fraedom_data_1[[#This Row],[Transaction - Tax Amount]]="",fraedom_data_1[[#This Row],[Transaction - Tax Amount]]=0),"1","2"))</f>
        <v>1</v>
      </c>
      <c r="R105" s="50" t="str">
        <f>_xlfn.CONCAT(fraedom_data_1[[#This Row],[Statement Period - End Date]],"_",fraedom_data_1[[#This Row],[Column1]],"_",fraedom_data_1[[#This Row],[Transaction - Tax Exclusive Amount]])</f>
        <v>_ _</v>
      </c>
    </row>
    <row r="106" spans="2:18">
      <c r="B106" s="50"/>
      <c r="C106" s="50"/>
      <c r="G106" s="50"/>
      <c r="J106" s="50"/>
      <c r="K106" s="50"/>
      <c r="L106" s="50"/>
      <c r="M106" s="50"/>
      <c r="N106" s="50"/>
      <c r="O106" s="50"/>
      <c r="P106" s="50" t="str">
        <f>IF(fraedom_data_1[[#This Row],[Employee - Forename.2]]="",_xlfn.CONCAT(fraedom_data_1[[#This Row],[Employee - Forename.1]]," ",fraedom_data_1[[#This Row],[Employee - Surname]]),_xlfn.CONCAT(fraedom_data_1[[#This Row],[Employee - Forename.1]]," ",fraedom_data_1[[#This Row],[Employee - Forename.2]]," ",fraedom_data_1[[#This Row],[Employee - Surname]]))</f>
        <v xml:space="preserve"> </v>
      </c>
      <c r="Q106" s="50" t="str">
        <f>IF(fraedom_data_1[[#This Row],[Transaction - Expense Description]]="Payment Direct Debit Payment - Tha",0,IF(OR(fraedom_data_1[[#This Row],[Transaction - Tax Amount]]="",fraedom_data_1[[#This Row],[Transaction - Tax Amount]]=0),"1","2"))</f>
        <v>1</v>
      </c>
      <c r="R106" s="50" t="str">
        <f>_xlfn.CONCAT(fraedom_data_1[[#This Row],[Statement Period - End Date]],"_",fraedom_data_1[[#This Row],[Column1]],"_",fraedom_data_1[[#This Row],[Transaction - Tax Exclusive Amount]])</f>
        <v>_ _</v>
      </c>
    </row>
    <row r="107" spans="2:18">
      <c r="B107" s="50"/>
      <c r="C107" s="50"/>
      <c r="G107" s="50"/>
      <c r="J107" s="50"/>
      <c r="K107" s="50"/>
      <c r="L107" s="50"/>
      <c r="M107" s="50"/>
      <c r="N107" s="50"/>
      <c r="O107" s="50"/>
      <c r="P107" s="50" t="str">
        <f>IF(fraedom_data_1[[#This Row],[Employee - Forename.2]]="",_xlfn.CONCAT(fraedom_data_1[[#This Row],[Employee - Forename.1]]," ",fraedom_data_1[[#This Row],[Employee - Surname]]),_xlfn.CONCAT(fraedom_data_1[[#This Row],[Employee - Forename.1]]," ",fraedom_data_1[[#This Row],[Employee - Forename.2]]," ",fraedom_data_1[[#This Row],[Employee - Surname]]))</f>
        <v xml:space="preserve"> </v>
      </c>
      <c r="Q107" s="50" t="str">
        <f>IF(fraedom_data_1[[#This Row],[Transaction - Expense Description]]="Payment Direct Debit Payment - Tha",0,IF(OR(fraedom_data_1[[#This Row],[Transaction - Tax Amount]]="",fraedom_data_1[[#This Row],[Transaction - Tax Amount]]=0),"1","2"))</f>
        <v>1</v>
      </c>
      <c r="R107" s="50" t="str">
        <f>_xlfn.CONCAT(fraedom_data_1[[#This Row],[Statement Period - End Date]],"_",fraedom_data_1[[#This Row],[Column1]],"_",fraedom_data_1[[#This Row],[Transaction - Tax Exclusive Amount]])</f>
        <v>_ _</v>
      </c>
    </row>
    <row r="108" spans="2:18">
      <c r="B108" s="50"/>
      <c r="C108" s="50"/>
      <c r="G108" s="50"/>
      <c r="J108" s="50"/>
      <c r="K108" s="50"/>
      <c r="L108" s="50"/>
      <c r="M108" s="50"/>
      <c r="N108" s="50"/>
      <c r="O108" s="50"/>
      <c r="P108" s="50" t="str">
        <f>IF(fraedom_data_1[[#This Row],[Employee - Forename.2]]="",_xlfn.CONCAT(fraedom_data_1[[#This Row],[Employee - Forename.1]]," ",fraedom_data_1[[#This Row],[Employee - Surname]]),_xlfn.CONCAT(fraedom_data_1[[#This Row],[Employee - Forename.1]]," ",fraedom_data_1[[#This Row],[Employee - Forename.2]]," ",fraedom_data_1[[#This Row],[Employee - Surname]]))</f>
        <v xml:space="preserve"> </v>
      </c>
      <c r="Q108" s="50" t="str">
        <f>IF(fraedom_data_1[[#This Row],[Transaction - Expense Description]]="Payment Direct Debit Payment - Tha",0,IF(OR(fraedom_data_1[[#This Row],[Transaction - Tax Amount]]="",fraedom_data_1[[#This Row],[Transaction - Tax Amount]]=0),"1","2"))</f>
        <v>1</v>
      </c>
      <c r="R108" s="50" t="str">
        <f>_xlfn.CONCAT(fraedom_data_1[[#This Row],[Statement Period - End Date]],"_",fraedom_data_1[[#This Row],[Column1]],"_",fraedom_data_1[[#This Row],[Transaction - Tax Exclusive Amount]])</f>
        <v>_ _</v>
      </c>
    </row>
    <row r="109" spans="2:18">
      <c r="B109" s="50"/>
      <c r="C109" s="50"/>
      <c r="G109" s="50"/>
      <c r="J109" s="50"/>
      <c r="K109" s="50"/>
      <c r="L109" s="50"/>
      <c r="M109" s="50"/>
      <c r="N109" s="50"/>
      <c r="O109" s="50"/>
      <c r="P109" s="50" t="str">
        <f>IF(fraedom_data_1[[#This Row],[Employee - Forename.2]]="",_xlfn.CONCAT(fraedom_data_1[[#This Row],[Employee - Forename.1]]," ",fraedom_data_1[[#This Row],[Employee - Surname]]),_xlfn.CONCAT(fraedom_data_1[[#This Row],[Employee - Forename.1]]," ",fraedom_data_1[[#This Row],[Employee - Forename.2]]," ",fraedom_data_1[[#This Row],[Employee - Surname]]))</f>
        <v xml:space="preserve"> </v>
      </c>
      <c r="Q109" s="50" t="str">
        <f>IF(fraedom_data_1[[#This Row],[Transaction - Expense Description]]="Payment Direct Debit Payment - Tha",0,IF(OR(fraedom_data_1[[#This Row],[Transaction - Tax Amount]]="",fraedom_data_1[[#This Row],[Transaction - Tax Amount]]=0),"1","2"))</f>
        <v>1</v>
      </c>
      <c r="R109" s="50" t="str">
        <f>_xlfn.CONCAT(fraedom_data_1[[#This Row],[Statement Period - End Date]],"_",fraedom_data_1[[#This Row],[Column1]],"_",fraedom_data_1[[#This Row],[Transaction - Tax Exclusive Amount]])</f>
        <v>_ _</v>
      </c>
    </row>
    <row r="110" spans="2:18">
      <c r="B110" s="50"/>
      <c r="C110" s="50"/>
      <c r="G110" s="50"/>
      <c r="J110" s="50"/>
      <c r="K110" s="50"/>
      <c r="L110" s="50"/>
      <c r="M110" s="50"/>
      <c r="N110" s="50"/>
      <c r="O110" s="50"/>
      <c r="P110" s="50" t="str">
        <f>IF(fraedom_data_1[[#This Row],[Employee - Forename.2]]="",_xlfn.CONCAT(fraedom_data_1[[#This Row],[Employee - Forename.1]]," ",fraedom_data_1[[#This Row],[Employee - Surname]]),_xlfn.CONCAT(fraedom_data_1[[#This Row],[Employee - Forename.1]]," ",fraedom_data_1[[#This Row],[Employee - Forename.2]]," ",fraedom_data_1[[#This Row],[Employee - Surname]]))</f>
        <v xml:space="preserve"> </v>
      </c>
      <c r="Q110" s="50" t="str">
        <f>IF(fraedom_data_1[[#This Row],[Transaction - Expense Description]]="Payment Direct Debit Payment - Tha",0,IF(OR(fraedom_data_1[[#This Row],[Transaction - Tax Amount]]="",fraedom_data_1[[#This Row],[Transaction - Tax Amount]]=0),"1","2"))</f>
        <v>1</v>
      </c>
      <c r="R110" s="50" t="str">
        <f>_xlfn.CONCAT(fraedom_data_1[[#This Row],[Statement Period - End Date]],"_",fraedom_data_1[[#This Row],[Column1]],"_",fraedom_data_1[[#This Row],[Transaction - Tax Exclusive Amount]])</f>
        <v>_ _</v>
      </c>
    </row>
    <row r="111" spans="2:18">
      <c r="B111" s="50"/>
      <c r="C111" s="50"/>
      <c r="G111" s="50"/>
      <c r="J111" s="50"/>
      <c r="K111" s="50"/>
      <c r="L111" s="50"/>
      <c r="M111" s="50"/>
      <c r="N111" s="50"/>
      <c r="O111" s="50"/>
      <c r="P111" s="50" t="str">
        <f>IF(fraedom_data_1[[#This Row],[Employee - Forename.2]]="",_xlfn.CONCAT(fraedom_data_1[[#This Row],[Employee - Forename.1]]," ",fraedom_data_1[[#This Row],[Employee - Surname]]),_xlfn.CONCAT(fraedom_data_1[[#This Row],[Employee - Forename.1]]," ",fraedom_data_1[[#This Row],[Employee - Forename.2]]," ",fraedom_data_1[[#This Row],[Employee - Surname]]))</f>
        <v xml:space="preserve"> </v>
      </c>
      <c r="Q111" s="50" t="str">
        <f>IF(fraedom_data_1[[#This Row],[Transaction - Expense Description]]="Payment Direct Debit Payment - Tha",0,IF(OR(fraedom_data_1[[#This Row],[Transaction - Tax Amount]]="",fraedom_data_1[[#This Row],[Transaction - Tax Amount]]=0),"1","2"))</f>
        <v>1</v>
      </c>
      <c r="R111" s="50" t="str">
        <f>_xlfn.CONCAT(fraedom_data_1[[#This Row],[Statement Period - End Date]],"_",fraedom_data_1[[#This Row],[Column1]],"_",fraedom_data_1[[#This Row],[Transaction - Tax Exclusive Amount]])</f>
        <v>_ _</v>
      </c>
    </row>
    <row r="112" spans="2:18">
      <c r="B112" s="50"/>
      <c r="C112" s="50"/>
      <c r="G112" s="50"/>
      <c r="J112" s="50"/>
      <c r="K112" s="50"/>
      <c r="L112" s="50"/>
      <c r="M112" s="50"/>
      <c r="N112" s="50"/>
      <c r="O112" s="50"/>
      <c r="P112" s="50" t="str">
        <f>IF(fraedom_data_1[[#This Row],[Employee - Forename.2]]="",_xlfn.CONCAT(fraedom_data_1[[#This Row],[Employee - Forename.1]]," ",fraedom_data_1[[#This Row],[Employee - Surname]]),_xlfn.CONCAT(fraedom_data_1[[#This Row],[Employee - Forename.1]]," ",fraedom_data_1[[#This Row],[Employee - Forename.2]]," ",fraedom_data_1[[#This Row],[Employee - Surname]]))</f>
        <v xml:space="preserve"> </v>
      </c>
      <c r="Q112" s="50" t="str">
        <f>IF(fraedom_data_1[[#This Row],[Transaction - Expense Description]]="Payment Direct Debit Payment - Tha",0,IF(OR(fraedom_data_1[[#This Row],[Transaction - Tax Amount]]="",fraedom_data_1[[#This Row],[Transaction - Tax Amount]]=0),"1","2"))</f>
        <v>1</v>
      </c>
      <c r="R112" s="50" t="str">
        <f>_xlfn.CONCAT(fraedom_data_1[[#This Row],[Statement Period - End Date]],"_",fraedom_data_1[[#This Row],[Column1]],"_",fraedom_data_1[[#This Row],[Transaction - Tax Exclusive Amount]])</f>
        <v>_ _</v>
      </c>
    </row>
    <row r="113" spans="2:18">
      <c r="B113" s="50"/>
      <c r="C113" s="50"/>
      <c r="G113" s="50"/>
      <c r="J113" s="50"/>
      <c r="K113" s="50"/>
      <c r="L113" s="50"/>
      <c r="M113" s="50"/>
      <c r="N113" s="50"/>
      <c r="O113" s="50"/>
      <c r="P113" s="50" t="str">
        <f>IF(fraedom_data_1[[#This Row],[Employee - Forename.2]]="",_xlfn.CONCAT(fraedom_data_1[[#This Row],[Employee - Forename.1]]," ",fraedom_data_1[[#This Row],[Employee - Surname]]),_xlfn.CONCAT(fraedom_data_1[[#This Row],[Employee - Forename.1]]," ",fraedom_data_1[[#This Row],[Employee - Forename.2]]," ",fraedom_data_1[[#This Row],[Employee - Surname]]))</f>
        <v xml:space="preserve"> </v>
      </c>
      <c r="Q113" s="50" t="str">
        <f>IF(fraedom_data_1[[#This Row],[Transaction - Expense Description]]="Payment Direct Debit Payment - Tha",0,IF(OR(fraedom_data_1[[#This Row],[Transaction - Tax Amount]]="",fraedom_data_1[[#This Row],[Transaction - Tax Amount]]=0),"1","2"))</f>
        <v>1</v>
      </c>
      <c r="R113" s="50" t="str">
        <f>_xlfn.CONCAT(fraedom_data_1[[#This Row],[Statement Period - End Date]],"_",fraedom_data_1[[#This Row],[Column1]],"_",fraedom_data_1[[#This Row],[Transaction - Tax Exclusive Amount]])</f>
        <v>_ _</v>
      </c>
    </row>
    <row r="114" spans="2:18">
      <c r="B114" s="50"/>
      <c r="C114" s="50"/>
      <c r="G114" s="50"/>
      <c r="J114" s="50"/>
      <c r="K114" s="50"/>
      <c r="L114" s="50"/>
      <c r="M114" s="50"/>
      <c r="N114" s="50"/>
      <c r="O114" s="50"/>
      <c r="P114" s="50" t="str">
        <f>IF(fraedom_data_1[[#This Row],[Employee - Forename.2]]="",_xlfn.CONCAT(fraedom_data_1[[#This Row],[Employee - Forename.1]]," ",fraedom_data_1[[#This Row],[Employee - Surname]]),_xlfn.CONCAT(fraedom_data_1[[#This Row],[Employee - Forename.1]]," ",fraedom_data_1[[#This Row],[Employee - Forename.2]]," ",fraedom_data_1[[#This Row],[Employee - Surname]]))</f>
        <v xml:space="preserve"> </v>
      </c>
      <c r="Q114" s="50" t="str">
        <f>IF(fraedom_data_1[[#This Row],[Transaction - Expense Description]]="Payment Direct Debit Payment - Tha",0,IF(OR(fraedom_data_1[[#This Row],[Transaction - Tax Amount]]="",fraedom_data_1[[#This Row],[Transaction - Tax Amount]]=0),"1","2"))</f>
        <v>1</v>
      </c>
      <c r="R114" s="50" t="str">
        <f>_xlfn.CONCAT(fraedom_data_1[[#This Row],[Statement Period - End Date]],"_",fraedom_data_1[[#This Row],[Column1]],"_",fraedom_data_1[[#This Row],[Transaction - Tax Exclusive Amount]])</f>
        <v>_ _</v>
      </c>
    </row>
    <row r="115" spans="2:18">
      <c r="B115" s="50"/>
      <c r="C115" s="50"/>
      <c r="G115" s="50"/>
      <c r="J115" s="50"/>
      <c r="K115" s="50"/>
      <c r="L115" s="50"/>
      <c r="M115" s="50"/>
      <c r="N115" s="50"/>
      <c r="O115" s="50"/>
      <c r="P115" s="50" t="str">
        <f>IF(fraedom_data_1[[#This Row],[Employee - Forename.2]]="",_xlfn.CONCAT(fraedom_data_1[[#This Row],[Employee - Forename.1]]," ",fraedom_data_1[[#This Row],[Employee - Surname]]),_xlfn.CONCAT(fraedom_data_1[[#This Row],[Employee - Forename.1]]," ",fraedom_data_1[[#This Row],[Employee - Forename.2]]," ",fraedom_data_1[[#This Row],[Employee - Surname]]))</f>
        <v xml:space="preserve"> </v>
      </c>
      <c r="Q115" s="50" t="str">
        <f>IF(fraedom_data_1[[#This Row],[Transaction - Expense Description]]="Payment Direct Debit Payment - Tha",0,IF(OR(fraedom_data_1[[#This Row],[Transaction - Tax Amount]]="",fraedom_data_1[[#This Row],[Transaction - Tax Amount]]=0),"1","2"))</f>
        <v>1</v>
      </c>
      <c r="R115" s="50" t="str">
        <f>_xlfn.CONCAT(fraedom_data_1[[#This Row],[Statement Period - End Date]],"_",fraedom_data_1[[#This Row],[Column1]],"_",fraedom_data_1[[#This Row],[Transaction - Tax Exclusive Amount]])</f>
        <v>_ _</v>
      </c>
    </row>
    <row r="116" spans="2:18">
      <c r="B116" s="50"/>
      <c r="C116" s="50"/>
      <c r="G116" s="50"/>
      <c r="J116" s="50"/>
      <c r="K116" s="50"/>
      <c r="L116" s="50"/>
      <c r="M116" s="50"/>
      <c r="N116" s="50"/>
      <c r="O116" s="50"/>
      <c r="P116" s="50" t="str">
        <f>IF(fraedom_data_1[[#This Row],[Employee - Forename.2]]="",_xlfn.CONCAT(fraedom_data_1[[#This Row],[Employee - Forename.1]]," ",fraedom_data_1[[#This Row],[Employee - Surname]]),_xlfn.CONCAT(fraedom_data_1[[#This Row],[Employee - Forename.1]]," ",fraedom_data_1[[#This Row],[Employee - Forename.2]]," ",fraedom_data_1[[#This Row],[Employee - Surname]]))</f>
        <v xml:space="preserve"> </v>
      </c>
      <c r="Q116" s="50" t="str">
        <f>IF(fraedom_data_1[[#This Row],[Transaction - Expense Description]]="Payment Direct Debit Payment - Tha",0,IF(OR(fraedom_data_1[[#This Row],[Transaction - Tax Amount]]="",fraedom_data_1[[#This Row],[Transaction - Tax Amount]]=0),"1","2"))</f>
        <v>1</v>
      </c>
      <c r="R116" s="50" t="str">
        <f>_xlfn.CONCAT(fraedom_data_1[[#This Row],[Statement Period - End Date]],"_",fraedom_data_1[[#This Row],[Column1]],"_",fraedom_data_1[[#This Row],[Transaction - Tax Exclusive Amount]])</f>
        <v>_ _</v>
      </c>
    </row>
    <row r="117" spans="2:18">
      <c r="B117" s="50"/>
      <c r="C117" s="50"/>
      <c r="G117" s="50"/>
      <c r="J117" s="50"/>
      <c r="K117" s="50"/>
      <c r="L117" s="50"/>
      <c r="M117" s="50"/>
      <c r="N117" s="50"/>
      <c r="O117" s="50"/>
      <c r="P117" s="50" t="str">
        <f>IF(fraedom_data_1[[#This Row],[Employee - Forename.2]]="",_xlfn.CONCAT(fraedom_data_1[[#This Row],[Employee - Forename.1]]," ",fraedom_data_1[[#This Row],[Employee - Surname]]),_xlfn.CONCAT(fraedom_data_1[[#This Row],[Employee - Forename.1]]," ",fraedom_data_1[[#This Row],[Employee - Forename.2]]," ",fraedom_data_1[[#This Row],[Employee - Surname]]))</f>
        <v xml:space="preserve"> </v>
      </c>
      <c r="Q117" s="50" t="str">
        <f>IF(fraedom_data_1[[#This Row],[Transaction - Expense Description]]="Payment Direct Debit Payment - Tha",0,IF(OR(fraedom_data_1[[#This Row],[Transaction - Tax Amount]]="",fraedom_data_1[[#This Row],[Transaction - Tax Amount]]=0),"1","2"))</f>
        <v>1</v>
      </c>
      <c r="R117" s="50" t="str">
        <f>_xlfn.CONCAT(fraedom_data_1[[#This Row],[Statement Period - End Date]],"_",fraedom_data_1[[#This Row],[Column1]],"_",fraedom_data_1[[#This Row],[Transaction - Tax Exclusive Amount]])</f>
        <v>_ _</v>
      </c>
    </row>
    <row r="118" spans="2:18">
      <c r="B118" s="50"/>
      <c r="C118" s="50"/>
      <c r="G118" s="50"/>
      <c r="J118" s="50"/>
      <c r="K118" s="50"/>
      <c r="L118" s="50"/>
      <c r="M118" s="50"/>
      <c r="N118" s="50"/>
      <c r="O118" s="50"/>
      <c r="P118" s="50" t="str">
        <f>IF(fraedom_data_1[[#This Row],[Employee - Forename.2]]="",_xlfn.CONCAT(fraedom_data_1[[#This Row],[Employee - Forename.1]]," ",fraedom_data_1[[#This Row],[Employee - Surname]]),_xlfn.CONCAT(fraedom_data_1[[#This Row],[Employee - Forename.1]]," ",fraedom_data_1[[#This Row],[Employee - Forename.2]]," ",fraedom_data_1[[#This Row],[Employee - Surname]]))</f>
        <v xml:space="preserve"> </v>
      </c>
      <c r="Q118" s="50" t="str">
        <f>IF(fraedom_data_1[[#This Row],[Transaction - Expense Description]]="Payment Direct Debit Payment - Tha",0,IF(OR(fraedom_data_1[[#This Row],[Transaction - Tax Amount]]="",fraedom_data_1[[#This Row],[Transaction - Tax Amount]]=0),"1","2"))</f>
        <v>1</v>
      </c>
      <c r="R118" s="50" t="str">
        <f>_xlfn.CONCAT(fraedom_data_1[[#This Row],[Statement Period - End Date]],"_",fraedom_data_1[[#This Row],[Column1]],"_",fraedom_data_1[[#This Row],[Transaction - Tax Exclusive Amount]])</f>
        <v>_ _</v>
      </c>
    </row>
    <row r="119" spans="2:18">
      <c r="B119" s="50"/>
      <c r="C119" s="50"/>
      <c r="G119" s="50"/>
      <c r="J119" s="50"/>
      <c r="K119" s="50"/>
      <c r="L119" s="50"/>
      <c r="M119" s="50"/>
      <c r="N119" s="50"/>
      <c r="O119" s="50"/>
      <c r="P119" s="50" t="str">
        <f>IF(fraedom_data_1[[#This Row],[Employee - Forename.2]]="",_xlfn.CONCAT(fraedom_data_1[[#This Row],[Employee - Forename.1]]," ",fraedom_data_1[[#This Row],[Employee - Surname]]),_xlfn.CONCAT(fraedom_data_1[[#This Row],[Employee - Forename.1]]," ",fraedom_data_1[[#This Row],[Employee - Forename.2]]," ",fraedom_data_1[[#This Row],[Employee - Surname]]))</f>
        <v xml:space="preserve"> </v>
      </c>
      <c r="Q119" s="50" t="str">
        <f>IF(fraedom_data_1[[#This Row],[Transaction - Expense Description]]="Payment Direct Debit Payment - Tha",0,IF(OR(fraedom_data_1[[#This Row],[Transaction - Tax Amount]]="",fraedom_data_1[[#This Row],[Transaction - Tax Amount]]=0),"1","2"))</f>
        <v>1</v>
      </c>
      <c r="R119" s="50" t="str">
        <f>_xlfn.CONCAT(fraedom_data_1[[#This Row],[Statement Period - End Date]],"_",fraedom_data_1[[#This Row],[Column1]],"_",fraedom_data_1[[#This Row],[Transaction - Tax Exclusive Amount]])</f>
        <v>_ _</v>
      </c>
    </row>
    <row r="120" spans="2:18">
      <c r="B120" s="50"/>
      <c r="C120" s="50"/>
      <c r="G120" s="50"/>
      <c r="J120" s="50"/>
      <c r="K120" s="50"/>
      <c r="L120" s="50"/>
      <c r="M120" s="50"/>
      <c r="N120" s="50"/>
      <c r="O120" s="50"/>
      <c r="P120" s="50" t="str">
        <f>IF(fraedom_data_1[[#This Row],[Employee - Forename.2]]="",_xlfn.CONCAT(fraedom_data_1[[#This Row],[Employee - Forename.1]]," ",fraedom_data_1[[#This Row],[Employee - Surname]]),_xlfn.CONCAT(fraedom_data_1[[#This Row],[Employee - Forename.1]]," ",fraedom_data_1[[#This Row],[Employee - Forename.2]]," ",fraedom_data_1[[#This Row],[Employee - Surname]]))</f>
        <v xml:space="preserve"> </v>
      </c>
      <c r="Q120" s="50" t="str">
        <f>IF(fraedom_data_1[[#This Row],[Transaction - Expense Description]]="Payment Direct Debit Payment - Tha",0,IF(OR(fraedom_data_1[[#This Row],[Transaction - Tax Amount]]="",fraedom_data_1[[#This Row],[Transaction - Tax Amount]]=0),"1","2"))</f>
        <v>1</v>
      </c>
      <c r="R120" s="50" t="str">
        <f>_xlfn.CONCAT(fraedom_data_1[[#This Row],[Statement Period - End Date]],"_",fraedom_data_1[[#This Row],[Column1]],"_",fraedom_data_1[[#This Row],[Transaction - Tax Exclusive Amount]])</f>
        <v>_ _</v>
      </c>
    </row>
    <row r="121" spans="2:18">
      <c r="B121" s="50"/>
      <c r="C121" s="50"/>
      <c r="G121" s="50"/>
      <c r="J121" s="50"/>
      <c r="K121" s="50"/>
      <c r="L121" s="50"/>
      <c r="M121" s="50"/>
      <c r="N121" s="50"/>
      <c r="O121" s="50"/>
      <c r="P121" s="50" t="str">
        <f>IF(fraedom_data_1[[#This Row],[Employee - Forename.2]]="",_xlfn.CONCAT(fraedom_data_1[[#This Row],[Employee - Forename.1]]," ",fraedom_data_1[[#This Row],[Employee - Surname]]),_xlfn.CONCAT(fraedom_data_1[[#This Row],[Employee - Forename.1]]," ",fraedom_data_1[[#This Row],[Employee - Forename.2]]," ",fraedom_data_1[[#This Row],[Employee - Surname]]))</f>
        <v xml:space="preserve"> </v>
      </c>
      <c r="Q121" s="50" t="str">
        <f>IF(fraedom_data_1[[#This Row],[Transaction - Expense Description]]="Payment Direct Debit Payment - Tha",0,IF(OR(fraedom_data_1[[#This Row],[Transaction - Tax Amount]]="",fraedom_data_1[[#This Row],[Transaction - Tax Amount]]=0),"1","2"))</f>
        <v>1</v>
      </c>
      <c r="R121" s="50" t="str">
        <f>_xlfn.CONCAT(fraedom_data_1[[#This Row],[Statement Period - End Date]],"_",fraedom_data_1[[#This Row],[Column1]],"_",fraedom_data_1[[#This Row],[Transaction - Tax Exclusive Amount]])</f>
        <v>_ _</v>
      </c>
    </row>
    <row r="122" spans="2:18">
      <c r="B122" s="50"/>
      <c r="C122" s="50"/>
      <c r="G122" s="50"/>
      <c r="J122" s="50"/>
      <c r="K122" s="50"/>
      <c r="L122" s="50"/>
      <c r="M122" s="50"/>
      <c r="N122" s="50"/>
      <c r="O122" s="50"/>
      <c r="P122" s="50" t="str">
        <f>IF(fraedom_data_1[[#This Row],[Employee - Forename.2]]="",_xlfn.CONCAT(fraedom_data_1[[#This Row],[Employee - Forename.1]]," ",fraedom_data_1[[#This Row],[Employee - Surname]]),_xlfn.CONCAT(fraedom_data_1[[#This Row],[Employee - Forename.1]]," ",fraedom_data_1[[#This Row],[Employee - Forename.2]]," ",fraedom_data_1[[#This Row],[Employee - Surname]]))</f>
        <v xml:space="preserve"> </v>
      </c>
      <c r="Q122" s="50" t="str">
        <f>IF(fraedom_data_1[[#This Row],[Transaction - Expense Description]]="Payment Direct Debit Payment - Tha",0,IF(OR(fraedom_data_1[[#This Row],[Transaction - Tax Amount]]="",fraedom_data_1[[#This Row],[Transaction - Tax Amount]]=0),"1","2"))</f>
        <v>1</v>
      </c>
      <c r="R122" s="50" t="str">
        <f>_xlfn.CONCAT(fraedom_data_1[[#This Row],[Statement Period - End Date]],"_",fraedom_data_1[[#This Row],[Column1]],"_",fraedom_data_1[[#This Row],[Transaction - Tax Exclusive Amount]])</f>
        <v>_ _</v>
      </c>
    </row>
    <row r="123" spans="2:18">
      <c r="B123" s="50"/>
      <c r="C123" s="50"/>
      <c r="G123" s="50"/>
      <c r="J123" s="50"/>
      <c r="K123" s="50"/>
      <c r="L123" s="50"/>
      <c r="M123" s="50"/>
      <c r="N123" s="50"/>
      <c r="O123" s="50"/>
      <c r="P123" s="50" t="str">
        <f>IF(fraedom_data_1[[#This Row],[Employee - Forename.2]]="",_xlfn.CONCAT(fraedom_data_1[[#This Row],[Employee - Forename.1]]," ",fraedom_data_1[[#This Row],[Employee - Surname]]),_xlfn.CONCAT(fraedom_data_1[[#This Row],[Employee - Forename.1]]," ",fraedom_data_1[[#This Row],[Employee - Forename.2]]," ",fraedom_data_1[[#This Row],[Employee - Surname]]))</f>
        <v xml:space="preserve"> </v>
      </c>
      <c r="Q123" s="50" t="str">
        <f>IF(fraedom_data_1[[#This Row],[Transaction - Expense Description]]="Payment Direct Debit Payment - Tha",0,IF(OR(fraedom_data_1[[#This Row],[Transaction - Tax Amount]]="",fraedom_data_1[[#This Row],[Transaction - Tax Amount]]=0),"1","2"))</f>
        <v>1</v>
      </c>
      <c r="R123" s="50" t="str">
        <f>_xlfn.CONCAT(fraedom_data_1[[#This Row],[Statement Period - End Date]],"_",fraedom_data_1[[#This Row],[Column1]],"_",fraedom_data_1[[#This Row],[Transaction - Tax Exclusive Amount]])</f>
        <v>_ _</v>
      </c>
    </row>
    <row r="124" spans="2:18">
      <c r="B124" s="50"/>
      <c r="C124" s="50"/>
      <c r="G124" s="50"/>
      <c r="J124" s="50"/>
      <c r="K124" s="50"/>
      <c r="L124" s="50"/>
      <c r="M124" s="50"/>
      <c r="N124" s="50"/>
      <c r="O124" s="50"/>
      <c r="P124" s="50" t="str">
        <f>IF(fraedom_data_1[[#This Row],[Employee - Forename.2]]="",_xlfn.CONCAT(fraedom_data_1[[#This Row],[Employee - Forename.1]]," ",fraedom_data_1[[#This Row],[Employee - Surname]]),_xlfn.CONCAT(fraedom_data_1[[#This Row],[Employee - Forename.1]]," ",fraedom_data_1[[#This Row],[Employee - Forename.2]]," ",fraedom_data_1[[#This Row],[Employee - Surname]]))</f>
        <v xml:space="preserve"> </v>
      </c>
      <c r="Q124" s="50" t="str">
        <f>IF(fraedom_data_1[[#This Row],[Transaction - Expense Description]]="Payment Direct Debit Payment - Tha",0,IF(OR(fraedom_data_1[[#This Row],[Transaction - Tax Amount]]="",fraedom_data_1[[#This Row],[Transaction - Tax Amount]]=0),"1","2"))</f>
        <v>1</v>
      </c>
      <c r="R124" s="50" t="str">
        <f>_xlfn.CONCAT(fraedom_data_1[[#This Row],[Statement Period - End Date]],"_",fraedom_data_1[[#This Row],[Column1]],"_",fraedom_data_1[[#This Row],[Transaction - Tax Exclusive Amount]])</f>
        <v>_ _</v>
      </c>
    </row>
    <row r="125" spans="2:18">
      <c r="B125" s="50"/>
      <c r="C125" s="50"/>
      <c r="G125" s="50"/>
      <c r="J125" s="50"/>
      <c r="K125" s="50"/>
      <c r="L125" s="50"/>
      <c r="M125" s="50"/>
      <c r="N125" s="50"/>
      <c r="O125" s="50"/>
      <c r="P125" s="50" t="str">
        <f>IF(fraedom_data_1[[#This Row],[Employee - Forename.2]]="",_xlfn.CONCAT(fraedom_data_1[[#This Row],[Employee - Forename.1]]," ",fraedom_data_1[[#This Row],[Employee - Surname]]),_xlfn.CONCAT(fraedom_data_1[[#This Row],[Employee - Forename.1]]," ",fraedom_data_1[[#This Row],[Employee - Forename.2]]," ",fraedom_data_1[[#This Row],[Employee - Surname]]))</f>
        <v xml:space="preserve"> </v>
      </c>
      <c r="Q125" s="50" t="str">
        <f>IF(fraedom_data_1[[#This Row],[Transaction - Expense Description]]="Payment Direct Debit Payment - Tha",0,IF(OR(fraedom_data_1[[#This Row],[Transaction - Tax Amount]]="",fraedom_data_1[[#This Row],[Transaction - Tax Amount]]=0),"1","2"))</f>
        <v>1</v>
      </c>
      <c r="R125" s="50" t="str">
        <f>_xlfn.CONCAT(fraedom_data_1[[#This Row],[Statement Period - End Date]],"_",fraedom_data_1[[#This Row],[Column1]],"_",fraedom_data_1[[#This Row],[Transaction - Tax Exclusive Amount]])</f>
        <v>_ _</v>
      </c>
    </row>
    <row r="126" spans="2:18">
      <c r="B126" s="50"/>
      <c r="C126" s="50"/>
      <c r="G126" s="50"/>
      <c r="J126" s="50"/>
      <c r="K126" s="50"/>
      <c r="L126" s="50"/>
      <c r="M126" s="50"/>
      <c r="N126" s="50"/>
      <c r="O126" s="50"/>
      <c r="P126" s="50" t="str">
        <f>IF(fraedom_data_1[[#This Row],[Employee - Forename.2]]="",_xlfn.CONCAT(fraedom_data_1[[#This Row],[Employee - Forename.1]]," ",fraedom_data_1[[#This Row],[Employee - Surname]]),_xlfn.CONCAT(fraedom_data_1[[#This Row],[Employee - Forename.1]]," ",fraedom_data_1[[#This Row],[Employee - Forename.2]]," ",fraedom_data_1[[#This Row],[Employee - Surname]]))</f>
        <v xml:space="preserve"> </v>
      </c>
      <c r="Q126" s="50" t="str">
        <f>IF(fraedom_data_1[[#This Row],[Transaction - Expense Description]]="Payment Direct Debit Payment - Tha",0,IF(OR(fraedom_data_1[[#This Row],[Transaction - Tax Amount]]="",fraedom_data_1[[#This Row],[Transaction - Tax Amount]]=0),"1","2"))</f>
        <v>1</v>
      </c>
      <c r="R126" s="50" t="str">
        <f>_xlfn.CONCAT(fraedom_data_1[[#This Row],[Statement Period - End Date]],"_",fraedom_data_1[[#This Row],[Column1]],"_",fraedom_data_1[[#This Row],[Transaction - Tax Exclusive Amount]])</f>
        <v>_ _</v>
      </c>
    </row>
    <row r="127" spans="2:18">
      <c r="B127" s="50"/>
      <c r="C127" s="50"/>
      <c r="G127" s="50"/>
      <c r="J127" s="50"/>
      <c r="K127" s="50"/>
      <c r="L127" s="50"/>
      <c r="M127" s="50"/>
      <c r="N127" s="50"/>
      <c r="O127" s="50"/>
      <c r="P127" s="50" t="str">
        <f>IF(fraedom_data_1[[#This Row],[Employee - Forename.2]]="",_xlfn.CONCAT(fraedom_data_1[[#This Row],[Employee - Forename.1]]," ",fraedom_data_1[[#This Row],[Employee - Surname]]),_xlfn.CONCAT(fraedom_data_1[[#This Row],[Employee - Forename.1]]," ",fraedom_data_1[[#This Row],[Employee - Forename.2]]," ",fraedom_data_1[[#This Row],[Employee - Surname]]))</f>
        <v xml:space="preserve"> </v>
      </c>
      <c r="Q127" s="50" t="str">
        <f>IF(fraedom_data_1[[#This Row],[Transaction - Expense Description]]="Payment Direct Debit Payment - Tha",0,IF(OR(fraedom_data_1[[#This Row],[Transaction - Tax Amount]]="",fraedom_data_1[[#This Row],[Transaction - Tax Amount]]=0),"1","2"))</f>
        <v>1</v>
      </c>
      <c r="R127" s="50" t="str">
        <f>_xlfn.CONCAT(fraedom_data_1[[#This Row],[Statement Period - End Date]],"_",fraedom_data_1[[#This Row],[Column1]],"_",fraedom_data_1[[#This Row],[Transaction - Tax Exclusive Amount]])</f>
        <v>_ _</v>
      </c>
    </row>
    <row r="128" spans="2:18">
      <c r="B128" s="50"/>
      <c r="C128" s="50"/>
      <c r="G128" s="50"/>
      <c r="J128" s="50"/>
      <c r="K128" s="50"/>
      <c r="L128" s="50"/>
      <c r="M128" s="50"/>
      <c r="N128" s="50"/>
      <c r="O128" s="50"/>
      <c r="P128" s="50" t="str">
        <f>IF(fraedom_data_1[[#This Row],[Employee - Forename.2]]="",_xlfn.CONCAT(fraedom_data_1[[#This Row],[Employee - Forename.1]]," ",fraedom_data_1[[#This Row],[Employee - Surname]]),_xlfn.CONCAT(fraedom_data_1[[#This Row],[Employee - Forename.1]]," ",fraedom_data_1[[#This Row],[Employee - Forename.2]]," ",fraedom_data_1[[#This Row],[Employee - Surname]]))</f>
        <v xml:space="preserve"> </v>
      </c>
      <c r="Q128" s="50" t="str">
        <f>IF(fraedom_data_1[[#This Row],[Transaction - Expense Description]]="Payment Direct Debit Payment - Tha",0,IF(OR(fraedom_data_1[[#This Row],[Transaction - Tax Amount]]="",fraedom_data_1[[#This Row],[Transaction - Tax Amount]]=0),"1","2"))</f>
        <v>1</v>
      </c>
      <c r="R128" s="50" t="str">
        <f>_xlfn.CONCAT(fraedom_data_1[[#This Row],[Statement Period - End Date]],"_",fraedom_data_1[[#This Row],[Column1]],"_",fraedom_data_1[[#This Row],[Transaction - Tax Exclusive Amount]])</f>
        <v>_ _</v>
      </c>
    </row>
    <row r="129" spans="2:18">
      <c r="B129" s="50"/>
      <c r="C129" s="50"/>
      <c r="G129" s="50"/>
      <c r="J129" s="50"/>
      <c r="K129" s="50"/>
      <c r="L129" s="50"/>
      <c r="M129" s="50"/>
      <c r="N129" s="50"/>
      <c r="O129" s="50"/>
      <c r="P129" s="50" t="str">
        <f>IF(fraedom_data_1[[#This Row],[Employee - Forename.2]]="",_xlfn.CONCAT(fraedom_data_1[[#This Row],[Employee - Forename.1]]," ",fraedom_data_1[[#This Row],[Employee - Surname]]),_xlfn.CONCAT(fraedom_data_1[[#This Row],[Employee - Forename.1]]," ",fraedom_data_1[[#This Row],[Employee - Forename.2]]," ",fraedom_data_1[[#This Row],[Employee - Surname]]))</f>
        <v xml:space="preserve"> </v>
      </c>
      <c r="Q129" s="50" t="str">
        <f>IF(fraedom_data_1[[#This Row],[Transaction - Expense Description]]="Payment Direct Debit Payment - Tha",0,IF(OR(fraedom_data_1[[#This Row],[Transaction - Tax Amount]]="",fraedom_data_1[[#This Row],[Transaction - Tax Amount]]=0),"1","2"))</f>
        <v>1</v>
      </c>
      <c r="R129" s="50" t="str">
        <f>_xlfn.CONCAT(fraedom_data_1[[#This Row],[Statement Period - End Date]],"_",fraedom_data_1[[#This Row],[Column1]],"_",fraedom_data_1[[#This Row],[Transaction - Tax Exclusive Amount]])</f>
        <v>_ _</v>
      </c>
    </row>
    <row r="130" spans="2:18">
      <c r="B130" s="50"/>
      <c r="C130" s="50"/>
      <c r="G130" s="50"/>
      <c r="J130" s="50"/>
      <c r="K130" s="50"/>
      <c r="L130" s="50"/>
      <c r="M130" s="50"/>
      <c r="N130" s="50"/>
      <c r="O130" s="50"/>
      <c r="P130" s="50" t="str">
        <f>IF(fraedom_data_1[[#This Row],[Employee - Forename.2]]="",_xlfn.CONCAT(fraedom_data_1[[#This Row],[Employee - Forename.1]]," ",fraedom_data_1[[#This Row],[Employee - Surname]]),_xlfn.CONCAT(fraedom_data_1[[#This Row],[Employee - Forename.1]]," ",fraedom_data_1[[#This Row],[Employee - Forename.2]]," ",fraedom_data_1[[#This Row],[Employee - Surname]]))</f>
        <v xml:space="preserve"> </v>
      </c>
      <c r="Q130" s="50" t="str">
        <f>IF(fraedom_data_1[[#This Row],[Transaction - Expense Description]]="Payment Direct Debit Payment - Tha",0,IF(OR(fraedom_data_1[[#This Row],[Transaction - Tax Amount]]="",fraedom_data_1[[#This Row],[Transaction - Tax Amount]]=0),"1","2"))</f>
        <v>1</v>
      </c>
      <c r="R130" s="50" t="str">
        <f>_xlfn.CONCAT(fraedom_data_1[[#This Row],[Statement Period - End Date]],"_",fraedom_data_1[[#This Row],[Column1]],"_",fraedom_data_1[[#This Row],[Transaction - Tax Exclusive Amount]])</f>
        <v>_ _</v>
      </c>
    </row>
    <row r="131" spans="2:18">
      <c r="B131" s="50"/>
      <c r="C131" s="50"/>
      <c r="G131" s="50"/>
      <c r="J131" s="50"/>
      <c r="K131" s="50"/>
      <c r="L131" s="50"/>
      <c r="M131" s="50"/>
      <c r="N131" s="50"/>
      <c r="O131" s="50"/>
      <c r="P131" s="50" t="str">
        <f>IF(fraedom_data_1[[#This Row],[Employee - Forename.2]]="",_xlfn.CONCAT(fraedom_data_1[[#This Row],[Employee - Forename.1]]," ",fraedom_data_1[[#This Row],[Employee - Surname]]),_xlfn.CONCAT(fraedom_data_1[[#This Row],[Employee - Forename.1]]," ",fraedom_data_1[[#This Row],[Employee - Forename.2]]," ",fraedom_data_1[[#This Row],[Employee - Surname]]))</f>
        <v xml:space="preserve"> </v>
      </c>
      <c r="Q131" s="50" t="str">
        <f>IF(fraedom_data_1[[#This Row],[Transaction - Expense Description]]="Payment Direct Debit Payment - Tha",0,IF(OR(fraedom_data_1[[#This Row],[Transaction - Tax Amount]]="",fraedom_data_1[[#This Row],[Transaction - Tax Amount]]=0),"1","2"))</f>
        <v>1</v>
      </c>
      <c r="R131" s="50" t="str">
        <f>_xlfn.CONCAT(fraedom_data_1[[#This Row],[Statement Period - End Date]],"_",fraedom_data_1[[#This Row],[Column1]],"_",fraedom_data_1[[#This Row],[Transaction - Tax Exclusive Amount]])</f>
        <v>_ _</v>
      </c>
    </row>
    <row r="132" spans="2:18">
      <c r="B132" s="50"/>
      <c r="C132" s="50"/>
      <c r="G132" s="50"/>
      <c r="J132" s="50"/>
      <c r="K132" s="50"/>
      <c r="L132" s="50"/>
      <c r="M132" s="50"/>
      <c r="N132" s="50"/>
      <c r="O132" s="50"/>
      <c r="P132" s="50" t="str">
        <f>IF(fraedom_data_1[[#This Row],[Employee - Forename.2]]="",_xlfn.CONCAT(fraedom_data_1[[#This Row],[Employee - Forename.1]]," ",fraedom_data_1[[#This Row],[Employee - Surname]]),_xlfn.CONCAT(fraedom_data_1[[#This Row],[Employee - Forename.1]]," ",fraedom_data_1[[#This Row],[Employee - Forename.2]]," ",fraedom_data_1[[#This Row],[Employee - Surname]]))</f>
        <v xml:space="preserve"> </v>
      </c>
      <c r="Q132" s="50" t="str">
        <f>IF(fraedom_data_1[[#This Row],[Transaction - Expense Description]]="Payment Direct Debit Payment - Tha",0,IF(OR(fraedom_data_1[[#This Row],[Transaction - Tax Amount]]="",fraedom_data_1[[#This Row],[Transaction - Tax Amount]]=0),"1","2"))</f>
        <v>1</v>
      </c>
      <c r="R132" s="50" t="str">
        <f>_xlfn.CONCAT(fraedom_data_1[[#This Row],[Statement Period - End Date]],"_",fraedom_data_1[[#This Row],[Column1]],"_",fraedom_data_1[[#This Row],[Transaction - Tax Exclusive Amount]])</f>
        <v>_ _</v>
      </c>
    </row>
    <row r="133" spans="2:18">
      <c r="B133" s="50"/>
      <c r="C133" s="50"/>
      <c r="G133" s="50"/>
      <c r="J133" s="50"/>
      <c r="K133" s="50"/>
      <c r="L133" s="50"/>
      <c r="M133" s="50"/>
      <c r="N133" s="50"/>
      <c r="O133" s="50"/>
      <c r="P133" s="50" t="str">
        <f>IF(fraedom_data_1[[#This Row],[Employee - Forename.2]]="",_xlfn.CONCAT(fraedom_data_1[[#This Row],[Employee - Forename.1]]," ",fraedom_data_1[[#This Row],[Employee - Surname]]),_xlfn.CONCAT(fraedom_data_1[[#This Row],[Employee - Forename.1]]," ",fraedom_data_1[[#This Row],[Employee - Forename.2]]," ",fraedom_data_1[[#This Row],[Employee - Surname]]))</f>
        <v xml:space="preserve"> </v>
      </c>
      <c r="Q133" s="50" t="str">
        <f>IF(fraedom_data_1[[#This Row],[Transaction - Expense Description]]="Payment Direct Debit Payment - Tha",0,IF(OR(fraedom_data_1[[#This Row],[Transaction - Tax Amount]]="",fraedom_data_1[[#This Row],[Transaction - Tax Amount]]=0),"1","2"))</f>
        <v>1</v>
      </c>
      <c r="R133" s="50" t="str">
        <f>_xlfn.CONCAT(fraedom_data_1[[#This Row],[Statement Period - End Date]],"_",fraedom_data_1[[#This Row],[Column1]],"_",fraedom_data_1[[#This Row],[Transaction - Tax Exclusive Amount]])</f>
        <v>_ _</v>
      </c>
    </row>
    <row r="134" spans="2:18">
      <c r="B134" s="50"/>
      <c r="C134" s="50"/>
      <c r="G134" s="50"/>
      <c r="J134" s="50"/>
      <c r="K134" s="50"/>
      <c r="L134" s="50"/>
      <c r="M134" s="50"/>
      <c r="N134" s="50"/>
      <c r="O134" s="50"/>
      <c r="P134" s="50" t="str">
        <f>IF(fraedom_data_1[[#This Row],[Employee - Forename.2]]="",_xlfn.CONCAT(fraedom_data_1[[#This Row],[Employee - Forename.1]]," ",fraedom_data_1[[#This Row],[Employee - Surname]]),_xlfn.CONCAT(fraedom_data_1[[#This Row],[Employee - Forename.1]]," ",fraedom_data_1[[#This Row],[Employee - Forename.2]]," ",fraedom_data_1[[#This Row],[Employee - Surname]]))</f>
        <v xml:space="preserve"> </v>
      </c>
      <c r="Q134" s="50" t="str">
        <f>IF(fraedom_data_1[[#This Row],[Transaction - Expense Description]]="Payment Direct Debit Payment - Tha",0,IF(OR(fraedom_data_1[[#This Row],[Transaction - Tax Amount]]="",fraedom_data_1[[#This Row],[Transaction - Tax Amount]]=0),"1","2"))</f>
        <v>1</v>
      </c>
      <c r="R134" s="50" t="str">
        <f>_xlfn.CONCAT(fraedom_data_1[[#This Row],[Statement Period - End Date]],"_",fraedom_data_1[[#This Row],[Column1]],"_",fraedom_data_1[[#This Row],[Transaction - Tax Exclusive Amount]])</f>
        <v>_ _</v>
      </c>
    </row>
    <row r="135" spans="2:18">
      <c r="B135" s="50"/>
      <c r="C135" s="50"/>
      <c r="G135" s="50"/>
      <c r="J135" s="50"/>
      <c r="K135" s="50"/>
      <c r="L135" s="50"/>
      <c r="M135" s="50"/>
      <c r="N135" s="50"/>
      <c r="O135" s="50"/>
      <c r="P135" s="50" t="str">
        <f>IF(fraedom_data_1[[#This Row],[Employee - Forename.2]]="",_xlfn.CONCAT(fraedom_data_1[[#This Row],[Employee - Forename.1]]," ",fraedom_data_1[[#This Row],[Employee - Surname]]),_xlfn.CONCAT(fraedom_data_1[[#This Row],[Employee - Forename.1]]," ",fraedom_data_1[[#This Row],[Employee - Forename.2]]," ",fraedom_data_1[[#This Row],[Employee - Surname]]))</f>
        <v xml:space="preserve"> </v>
      </c>
      <c r="Q135" s="50" t="str">
        <f>IF(fraedom_data_1[[#This Row],[Transaction - Expense Description]]="Payment Direct Debit Payment - Tha",0,IF(OR(fraedom_data_1[[#This Row],[Transaction - Tax Amount]]="",fraedom_data_1[[#This Row],[Transaction - Tax Amount]]=0),"1","2"))</f>
        <v>1</v>
      </c>
      <c r="R135" s="50" t="str">
        <f>_xlfn.CONCAT(fraedom_data_1[[#This Row],[Statement Period - End Date]],"_",fraedom_data_1[[#This Row],[Column1]],"_",fraedom_data_1[[#This Row],[Transaction - Tax Exclusive Amount]])</f>
        <v>_ _</v>
      </c>
    </row>
    <row r="136" spans="2:18">
      <c r="B136" s="50"/>
      <c r="C136" s="50"/>
      <c r="G136" s="50"/>
      <c r="J136" s="50"/>
      <c r="K136" s="50"/>
      <c r="L136" s="50"/>
      <c r="M136" s="50"/>
      <c r="N136" s="50"/>
      <c r="O136" s="50"/>
      <c r="P136" s="50" t="str">
        <f>IF(fraedom_data_1[[#This Row],[Employee - Forename.2]]="",_xlfn.CONCAT(fraedom_data_1[[#This Row],[Employee - Forename.1]]," ",fraedom_data_1[[#This Row],[Employee - Surname]]),_xlfn.CONCAT(fraedom_data_1[[#This Row],[Employee - Forename.1]]," ",fraedom_data_1[[#This Row],[Employee - Forename.2]]," ",fraedom_data_1[[#This Row],[Employee - Surname]]))</f>
        <v xml:space="preserve"> </v>
      </c>
      <c r="Q136" s="50" t="str">
        <f>IF(fraedom_data_1[[#This Row],[Transaction - Expense Description]]="Payment Direct Debit Payment - Tha",0,IF(OR(fraedom_data_1[[#This Row],[Transaction - Tax Amount]]="",fraedom_data_1[[#This Row],[Transaction - Tax Amount]]=0),"1","2"))</f>
        <v>1</v>
      </c>
      <c r="R136" s="50" t="str">
        <f>_xlfn.CONCAT(fraedom_data_1[[#This Row],[Statement Period - End Date]],"_",fraedom_data_1[[#This Row],[Column1]],"_",fraedom_data_1[[#This Row],[Transaction - Tax Exclusive Amount]])</f>
        <v>_ _</v>
      </c>
    </row>
    <row r="137" spans="2:18">
      <c r="B137" s="50"/>
      <c r="C137" s="50"/>
      <c r="G137" s="50"/>
      <c r="J137" s="50"/>
      <c r="K137" s="50"/>
      <c r="L137" s="50"/>
      <c r="M137" s="50"/>
      <c r="N137" s="50"/>
      <c r="O137" s="50"/>
      <c r="P137" s="50" t="str">
        <f>IF(fraedom_data_1[[#This Row],[Employee - Forename.2]]="",_xlfn.CONCAT(fraedom_data_1[[#This Row],[Employee - Forename.1]]," ",fraedom_data_1[[#This Row],[Employee - Surname]]),_xlfn.CONCAT(fraedom_data_1[[#This Row],[Employee - Forename.1]]," ",fraedom_data_1[[#This Row],[Employee - Forename.2]]," ",fraedom_data_1[[#This Row],[Employee - Surname]]))</f>
        <v xml:space="preserve"> </v>
      </c>
      <c r="Q137" s="50" t="str">
        <f>IF(fraedom_data_1[[#This Row],[Transaction - Expense Description]]="Payment Direct Debit Payment - Tha",0,IF(OR(fraedom_data_1[[#This Row],[Transaction - Tax Amount]]="",fraedom_data_1[[#This Row],[Transaction - Tax Amount]]=0),"1","2"))</f>
        <v>1</v>
      </c>
      <c r="R137" s="50" t="str">
        <f>_xlfn.CONCAT(fraedom_data_1[[#This Row],[Statement Period - End Date]],"_",fraedom_data_1[[#This Row],[Column1]],"_",fraedom_data_1[[#This Row],[Transaction - Tax Exclusive Amount]])</f>
        <v>_ _</v>
      </c>
    </row>
    <row r="138" spans="2:18">
      <c r="B138" s="50"/>
      <c r="C138" s="50"/>
      <c r="G138" s="50"/>
      <c r="J138" s="50"/>
      <c r="K138" s="50"/>
      <c r="L138" s="50"/>
      <c r="M138" s="50"/>
      <c r="N138" s="50"/>
      <c r="O138" s="50"/>
      <c r="P138" s="50" t="str">
        <f>IF(fraedom_data_1[[#This Row],[Employee - Forename.2]]="",_xlfn.CONCAT(fraedom_data_1[[#This Row],[Employee - Forename.1]]," ",fraedom_data_1[[#This Row],[Employee - Surname]]),_xlfn.CONCAT(fraedom_data_1[[#This Row],[Employee - Forename.1]]," ",fraedom_data_1[[#This Row],[Employee - Forename.2]]," ",fraedom_data_1[[#This Row],[Employee - Surname]]))</f>
        <v xml:space="preserve"> </v>
      </c>
      <c r="Q138" s="50" t="str">
        <f>IF(fraedom_data_1[[#This Row],[Transaction - Expense Description]]="Payment Direct Debit Payment - Tha",0,IF(OR(fraedom_data_1[[#This Row],[Transaction - Tax Amount]]="",fraedom_data_1[[#This Row],[Transaction - Tax Amount]]=0),"1","2"))</f>
        <v>1</v>
      </c>
      <c r="R138" s="50" t="str">
        <f>_xlfn.CONCAT(fraedom_data_1[[#This Row],[Statement Period - End Date]],"_",fraedom_data_1[[#This Row],[Column1]],"_",fraedom_data_1[[#This Row],[Transaction - Tax Exclusive Amount]])</f>
        <v>_ _</v>
      </c>
    </row>
    <row r="139" spans="2:18">
      <c r="B139" s="50"/>
      <c r="C139" s="50"/>
      <c r="G139" s="50"/>
      <c r="J139" s="50"/>
      <c r="K139" s="50"/>
      <c r="L139" s="50"/>
      <c r="M139" s="50"/>
      <c r="N139" s="50"/>
      <c r="O139" s="50"/>
      <c r="P139" s="50" t="str">
        <f>IF(fraedom_data_1[[#This Row],[Employee - Forename.2]]="",_xlfn.CONCAT(fraedom_data_1[[#This Row],[Employee - Forename.1]]," ",fraedom_data_1[[#This Row],[Employee - Surname]]),_xlfn.CONCAT(fraedom_data_1[[#This Row],[Employee - Forename.1]]," ",fraedom_data_1[[#This Row],[Employee - Forename.2]]," ",fraedom_data_1[[#This Row],[Employee - Surname]]))</f>
        <v xml:space="preserve"> </v>
      </c>
      <c r="Q139" s="50" t="str">
        <f>IF(fraedom_data_1[[#This Row],[Transaction - Expense Description]]="Payment Direct Debit Payment - Tha",0,IF(OR(fraedom_data_1[[#This Row],[Transaction - Tax Amount]]="",fraedom_data_1[[#This Row],[Transaction - Tax Amount]]=0),"1","2"))</f>
        <v>1</v>
      </c>
      <c r="R139" s="50" t="str">
        <f>_xlfn.CONCAT(fraedom_data_1[[#This Row],[Statement Period - End Date]],"_",fraedom_data_1[[#This Row],[Column1]],"_",fraedom_data_1[[#This Row],[Transaction - Tax Exclusive Amount]])</f>
        <v>_ _</v>
      </c>
    </row>
    <row r="140" spans="2:18">
      <c r="B140" s="50"/>
      <c r="C140" s="50"/>
      <c r="G140" s="50"/>
      <c r="J140" s="50"/>
      <c r="K140" s="50"/>
      <c r="L140" s="50"/>
      <c r="M140" s="50"/>
      <c r="N140" s="50"/>
      <c r="O140" s="50"/>
      <c r="P140" s="50" t="str">
        <f>IF(fraedom_data_1[[#This Row],[Employee - Forename.2]]="",_xlfn.CONCAT(fraedom_data_1[[#This Row],[Employee - Forename.1]]," ",fraedom_data_1[[#This Row],[Employee - Surname]]),_xlfn.CONCAT(fraedom_data_1[[#This Row],[Employee - Forename.1]]," ",fraedom_data_1[[#This Row],[Employee - Forename.2]]," ",fraedom_data_1[[#This Row],[Employee - Surname]]))</f>
        <v xml:space="preserve"> </v>
      </c>
      <c r="Q140" s="50" t="str">
        <f>IF(fraedom_data_1[[#This Row],[Transaction - Expense Description]]="Payment Direct Debit Payment - Tha",0,IF(OR(fraedom_data_1[[#This Row],[Transaction - Tax Amount]]="",fraedom_data_1[[#This Row],[Transaction - Tax Amount]]=0),"1","2"))</f>
        <v>1</v>
      </c>
      <c r="R140" s="50" t="str">
        <f>_xlfn.CONCAT(fraedom_data_1[[#This Row],[Statement Period - End Date]],"_",fraedom_data_1[[#This Row],[Column1]],"_",fraedom_data_1[[#This Row],[Transaction - Tax Exclusive Amount]])</f>
        <v>_ _</v>
      </c>
    </row>
    <row r="141" spans="2:18">
      <c r="B141" s="50"/>
      <c r="C141" s="50"/>
      <c r="G141" s="50"/>
      <c r="J141" s="50"/>
      <c r="K141" s="50"/>
      <c r="L141" s="50"/>
      <c r="M141" s="50"/>
      <c r="N141" s="50"/>
      <c r="O141" s="50"/>
      <c r="P141" s="50" t="str">
        <f>IF(fraedom_data_1[[#This Row],[Employee - Forename.2]]="",_xlfn.CONCAT(fraedom_data_1[[#This Row],[Employee - Forename.1]]," ",fraedom_data_1[[#This Row],[Employee - Surname]]),_xlfn.CONCAT(fraedom_data_1[[#This Row],[Employee - Forename.1]]," ",fraedom_data_1[[#This Row],[Employee - Forename.2]]," ",fraedom_data_1[[#This Row],[Employee - Surname]]))</f>
        <v xml:space="preserve"> </v>
      </c>
      <c r="Q141" s="50" t="str">
        <f>IF(fraedom_data_1[[#This Row],[Transaction - Expense Description]]="Payment Direct Debit Payment - Tha",0,IF(OR(fraedom_data_1[[#This Row],[Transaction - Tax Amount]]="",fraedom_data_1[[#This Row],[Transaction - Tax Amount]]=0),"1","2"))</f>
        <v>1</v>
      </c>
      <c r="R141" s="50" t="str">
        <f>_xlfn.CONCAT(fraedom_data_1[[#This Row],[Statement Period - End Date]],"_",fraedom_data_1[[#This Row],[Column1]],"_",fraedom_data_1[[#This Row],[Transaction - Tax Exclusive Amount]])</f>
        <v>_ _</v>
      </c>
    </row>
    <row r="142" spans="2:18">
      <c r="B142" s="50"/>
      <c r="C142" s="50"/>
      <c r="G142" s="50"/>
      <c r="J142" s="50"/>
      <c r="K142" s="50"/>
      <c r="L142" s="50"/>
      <c r="M142" s="50"/>
      <c r="N142" s="50"/>
      <c r="O142" s="50"/>
      <c r="P142" s="50" t="str">
        <f>IF(fraedom_data_1[[#This Row],[Employee - Forename.2]]="",_xlfn.CONCAT(fraedom_data_1[[#This Row],[Employee - Forename.1]]," ",fraedom_data_1[[#This Row],[Employee - Surname]]),_xlfn.CONCAT(fraedom_data_1[[#This Row],[Employee - Forename.1]]," ",fraedom_data_1[[#This Row],[Employee - Forename.2]]," ",fraedom_data_1[[#This Row],[Employee - Surname]]))</f>
        <v xml:space="preserve"> </v>
      </c>
      <c r="Q142" s="50" t="str">
        <f>IF(fraedom_data_1[[#This Row],[Transaction - Expense Description]]="Payment Direct Debit Payment - Tha",0,IF(OR(fraedom_data_1[[#This Row],[Transaction - Tax Amount]]="",fraedom_data_1[[#This Row],[Transaction - Tax Amount]]=0),"1","2"))</f>
        <v>1</v>
      </c>
      <c r="R142" s="50" t="str">
        <f>_xlfn.CONCAT(fraedom_data_1[[#This Row],[Statement Period - End Date]],"_",fraedom_data_1[[#This Row],[Column1]],"_",fraedom_data_1[[#This Row],[Transaction - Tax Exclusive Amount]])</f>
        <v>_ _</v>
      </c>
    </row>
    <row r="143" spans="2:18">
      <c r="B143" s="50"/>
      <c r="C143" s="50"/>
      <c r="G143" s="50"/>
      <c r="J143" s="50"/>
      <c r="K143" s="50"/>
      <c r="L143" s="50"/>
      <c r="M143" s="50"/>
      <c r="N143" s="50"/>
      <c r="O143" s="50"/>
      <c r="P143" s="50" t="str">
        <f>IF(fraedom_data_1[[#This Row],[Employee - Forename.2]]="",_xlfn.CONCAT(fraedom_data_1[[#This Row],[Employee - Forename.1]]," ",fraedom_data_1[[#This Row],[Employee - Surname]]),_xlfn.CONCAT(fraedom_data_1[[#This Row],[Employee - Forename.1]]," ",fraedom_data_1[[#This Row],[Employee - Forename.2]]," ",fraedom_data_1[[#This Row],[Employee - Surname]]))</f>
        <v xml:space="preserve"> </v>
      </c>
      <c r="Q143" s="50" t="str">
        <f>IF(fraedom_data_1[[#This Row],[Transaction - Expense Description]]="Payment Direct Debit Payment - Tha",0,IF(OR(fraedom_data_1[[#This Row],[Transaction - Tax Amount]]="",fraedom_data_1[[#This Row],[Transaction - Tax Amount]]=0),"1","2"))</f>
        <v>1</v>
      </c>
      <c r="R143" s="50" t="str">
        <f>_xlfn.CONCAT(fraedom_data_1[[#This Row],[Statement Period - End Date]],"_",fraedom_data_1[[#This Row],[Column1]],"_",fraedom_data_1[[#This Row],[Transaction - Tax Exclusive Amount]])</f>
        <v>_ _</v>
      </c>
    </row>
    <row r="144" spans="2:18">
      <c r="B144" s="50"/>
      <c r="C144" s="50"/>
      <c r="G144" s="50"/>
      <c r="J144" s="50"/>
      <c r="K144" s="50"/>
      <c r="L144" s="50"/>
      <c r="M144" s="50"/>
      <c r="N144" s="50"/>
      <c r="O144" s="50"/>
      <c r="P144" s="50" t="str">
        <f>IF(fraedom_data_1[[#This Row],[Employee - Forename.2]]="",_xlfn.CONCAT(fraedom_data_1[[#This Row],[Employee - Forename.1]]," ",fraedom_data_1[[#This Row],[Employee - Surname]]),_xlfn.CONCAT(fraedom_data_1[[#This Row],[Employee - Forename.1]]," ",fraedom_data_1[[#This Row],[Employee - Forename.2]]," ",fraedom_data_1[[#This Row],[Employee - Surname]]))</f>
        <v xml:space="preserve"> </v>
      </c>
      <c r="Q144" s="50" t="str">
        <f>IF(fraedom_data_1[[#This Row],[Transaction - Expense Description]]="Payment Direct Debit Payment - Tha",0,IF(OR(fraedom_data_1[[#This Row],[Transaction - Tax Amount]]="",fraedom_data_1[[#This Row],[Transaction - Tax Amount]]=0),"1","2"))</f>
        <v>1</v>
      </c>
      <c r="R144" s="50" t="str">
        <f>_xlfn.CONCAT(fraedom_data_1[[#This Row],[Statement Period - End Date]],"_",fraedom_data_1[[#This Row],[Column1]],"_",fraedom_data_1[[#This Row],[Transaction - Tax Exclusive Amount]])</f>
        <v>_ _</v>
      </c>
    </row>
    <row r="145" spans="2:18">
      <c r="B145" s="50"/>
      <c r="C145" s="50"/>
      <c r="G145" s="50"/>
      <c r="J145" s="50"/>
      <c r="K145" s="50"/>
      <c r="L145" s="50"/>
      <c r="M145" s="50"/>
      <c r="N145" s="50"/>
      <c r="O145" s="50"/>
      <c r="P145" s="50" t="str">
        <f>IF(fraedom_data_1[[#This Row],[Employee - Forename.2]]="",_xlfn.CONCAT(fraedom_data_1[[#This Row],[Employee - Forename.1]]," ",fraedom_data_1[[#This Row],[Employee - Surname]]),_xlfn.CONCAT(fraedom_data_1[[#This Row],[Employee - Forename.1]]," ",fraedom_data_1[[#This Row],[Employee - Forename.2]]," ",fraedom_data_1[[#This Row],[Employee - Surname]]))</f>
        <v xml:space="preserve"> </v>
      </c>
      <c r="Q145" s="50" t="str">
        <f>IF(fraedom_data_1[[#This Row],[Transaction - Expense Description]]="Payment Direct Debit Payment - Tha",0,IF(OR(fraedom_data_1[[#This Row],[Transaction - Tax Amount]]="",fraedom_data_1[[#This Row],[Transaction - Tax Amount]]=0),"1","2"))</f>
        <v>1</v>
      </c>
      <c r="R145" s="50" t="str">
        <f>_xlfn.CONCAT(fraedom_data_1[[#This Row],[Statement Period - End Date]],"_",fraedom_data_1[[#This Row],[Column1]],"_",fraedom_data_1[[#This Row],[Transaction - Tax Exclusive Amount]])</f>
        <v>_ _</v>
      </c>
    </row>
    <row r="146" spans="2:18">
      <c r="B146" s="50"/>
      <c r="C146" s="50"/>
      <c r="G146" s="50"/>
      <c r="J146" s="50"/>
      <c r="K146" s="50"/>
      <c r="L146" s="50"/>
      <c r="M146" s="50"/>
      <c r="N146" s="50"/>
      <c r="O146" s="50"/>
      <c r="P146" s="50" t="str">
        <f>IF(fraedom_data_1[[#This Row],[Employee - Forename.2]]="",_xlfn.CONCAT(fraedom_data_1[[#This Row],[Employee - Forename.1]]," ",fraedom_data_1[[#This Row],[Employee - Surname]]),_xlfn.CONCAT(fraedom_data_1[[#This Row],[Employee - Forename.1]]," ",fraedom_data_1[[#This Row],[Employee - Forename.2]]," ",fraedom_data_1[[#This Row],[Employee - Surname]]))</f>
        <v xml:space="preserve"> </v>
      </c>
      <c r="Q146" s="50" t="str">
        <f>IF(fraedom_data_1[[#This Row],[Transaction - Expense Description]]="Payment Direct Debit Payment - Tha",0,IF(OR(fraedom_data_1[[#This Row],[Transaction - Tax Amount]]="",fraedom_data_1[[#This Row],[Transaction - Tax Amount]]=0),"1","2"))</f>
        <v>1</v>
      </c>
      <c r="R146" s="50" t="str">
        <f>_xlfn.CONCAT(fraedom_data_1[[#This Row],[Statement Period - End Date]],"_",fraedom_data_1[[#This Row],[Column1]],"_",fraedom_data_1[[#This Row],[Transaction - Tax Exclusive Amount]])</f>
        <v>_ _</v>
      </c>
    </row>
    <row r="147" spans="2:18">
      <c r="B147" s="50"/>
      <c r="C147" s="50"/>
      <c r="G147" s="50"/>
      <c r="J147" s="50"/>
      <c r="K147" s="50"/>
      <c r="L147" s="50"/>
      <c r="M147" s="50"/>
      <c r="N147" s="50"/>
      <c r="O147" s="50"/>
      <c r="P147" s="50" t="str">
        <f>IF(fraedom_data_1[[#This Row],[Employee - Forename.2]]="",_xlfn.CONCAT(fraedom_data_1[[#This Row],[Employee - Forename.1]]," ",fraedom_data_1[[#This Row],[Employee - Surname]]),_xlfn.CONCAT(fraedom_data_1[[#This Row],[Employee - Forename.1]]," ",fraedom_data_1[[#This Row],[Employee - Forename.2]]," ",fraedom_data_1[[#This Row],[Employee - Surname]]))</f>
        <v xml:space="preserve"> </v>
      </c>
      <c r="Q147" s="50" t="str">
        <f>IF(fraedom_data_1[[#This Row],[Transaction - Expense Description]]="Payment Direct Debit Payment - Tha",0,IF(OR(fraedom_data_1[[#This Row],[Transaction - Tax Amount]]="",fraedom_data_1[[#This Row],[Transaction - Tax Amount]]=0),"1","2"))</f>
        <v>1</v>
      </c>
      <c r="R147" s="50" t="str">
        <f>_xlfn.CONCAT(fraedom_data_1[[#This Row],[Statement Period - End Date]],"_",fraedom_data_1[[#This Row],[Column1]],"_",fraedom_data_1[[#This Row],[Transaction - Tax Exclusive Amount]])</f>
        <v>_ _</v>
      </c>
    </row>
    <row r="148" spans="2:18">
      <c r="B148" s="50"/>
      <c r="C148" s="50"/>
      <c r="G148" s="50"/>
      <c r="J148" s="50"/>
      <c r="K148" s="50"/>
      <c r="L148" s="50"/>
      <c r="M148" s="50"/>
      <c r="N148" s="50"/>
      <c r="O148" s="50"/>
      <c r="P148" s="50" t="str">
        <f>IF(fraedom_data_1[[#This Row],[Employee - Forename.2]]="",_xlfn.CONCAT(fraedom_data_1[[#This Row],[Employee - Forename.1]]," ",fraedom_data_1[[#This Row],[Employee - Surname]]),_xlfn.CONCAT(fraedom_data_1[[#This Row],[Employee - Forename.1]]," ",fraedom_data_1[[#This Row],[Employee - Forename.2]]," ",fraedom_data_1[[#This Row],[Employee - Surname]]))</f>
        <v xml:space="preserve"> </v>
      </c>
      <c r="Q148" s="50" t="str">
        <f>IF(fraedom_data_1[[#This Row],[Transaction - Expense Description]]="Payment Direct Debit Payment - Tha",0,IF(OR(fraedom_data_1[[#This Row],[Transaction - Tax Amount]]="",fraedom_data_1[[#This Row],[Transaction - Tax Amount]]=0),"1","2"))</f>
        <v>1</v>
      </c>
      <c r="R148" s="50" t="str">
        <f>_xlfn.CONCAT(fraedom_data_1[[#This Row],[Statement Period - End Date]],"_",fraedom_data_1[[#This Row],[Column1]],"_",fraedom_data_1[[#This Row],[Transaction - Tax Exclusive Amount]])</f>
        <v>_ _</v>
      </c>
    </row>
    <row r="149" spans="2:18">
      <c r="B149" s="50"/>
      <c r="C149" s="50"/>
      <c r="G149" s="50"/>
      <c r="J149" s="50"/>
      <c r="K149" s="50"/>
      <c r="L149" s="50"/>
      <c r="M149" s="50"/>
      <c r="N149" s="50"/>
      <c r="O149" s="50"/>
      <c r="P149" s="50" t="str">
        <f>IF(fraedom_data_1[[#This Row],[Employee - Forename.2]]="",_xlfn.CONCAT(fraedom_data_1[[#This Row],[Employee - Forename.1]]," ",fraedom_data_1[[#This Row],[Employee - Surname]]),_xlfn.CONCAT(fraedom_data_1[[#This Row],[Employee - Forename.1]]," ",fraedom_data_1[[#This Row],[Employee - Forename.2]]," ",fraedom_data_1[[#This Row],[Employee - Surname]]))</f>
        <v xml:space="preserve"> </v>
      </c>
      <c r="Q149" s="50" t="str">
        <f>IF(fraedom_data_1[[#This Row],[Transaction - Expense Description]]="Payment Direct Debit Payment - Tha",0,IF(OR(fraedom_data_1[[#This Row],[Transaction - Tax Amount]]="",fraedom_data_1[[#This Row],[Transaction - Tax Amount]]=0),"1","2"))</f>
        <v>1</v>
      </c>
      <c r="R149" s="50" t="str">
        <f>_xlfn.CONCAT(fraedom_data_1[[#This Row],[Statement Period - End Date]],"_",fraedom_data_1[[#This Row],[Column1]],"_",fraedom_data_1[[#This Row],[Transaction - Tax Exclusive Amount]])</f>
        <v>_ _</v>
      </c>
    </row>
    <row r="150" spans="2:18">
      <c r="B150" s="50"/>
      <c r="C150" s="50"/>
      <c r="G150" s="50"/>
      <c r="J150" s="50"/>
      <c r="K150" s="50"/>
      <c r="L150" s="50"/>
      <c r="M150" s="50"/>
      <c r="N150" s="50"/>
      <c r="O150" s="50"/>
      <c r="P150" s="50" t="str">
        <f>IF(fraedom_data_1[[#This Row],[Employee - Forename.2]]="",_xlfn.CONCAT(fraedom_data_1[[#This Row],[Employee - Forename.1]]," ",fraedom_data_1[[#This Row],[Employee - Surname]]),_xlfn.CONCAT(fraedom_data_1[[#This Row],[Employee - Forename.1]]," ",fraedom_data_1[[#This Row],[Employee - Forename.2]]," ",fraedom_data_1[[#This Row],[Employee - Surname]]))</f>
        <v xml:space="preserve"> </v>
      </c>
      <c r="Q150" s="50" t="str">
        <f>IF(fraedom_data_1[[#This Row],[Transaction - Expense Description]]="Payment Direct Debit Payment - Tha",0,IF(OR(fraedom_data_1[[#This Row],[Transaction - Tax Amount]]="",fraedom_data_1[[#This Row],[Transaction - Tax Amount]]=0),"1","2"))</f>
        <v>1</v>
      </c>
      <c r="R150" s="50" t="str">
        <f>_xlfn.CONCAT(fraedom_data_1[[#This Row],[Statement Period - End Date]],"_",fraedom_data_1[[#This Row],[Column1]],"_",fraedom_data_1[[#This Row],[Transaction - Tax Exclusive Amount]])</f>
        <v>_ _</v>
      </c>
    </row>
    <row r="151" spans="2:18">
      <c r="B151" s="50"/>
      <c r="C151" s="50"/>
      <c r="G151" s="50"/>
      <c r="J151" s="50"/>
      <c r="K151" s="50"/>
      <c r="L151" s="50"/>
      <c r="M151" s="50"/>
      <c r="N151" s="50"/>
      <c r="O151" s="50"/>
      <c r="P151" s="50" t="str">
        <f>IF(fraedom_data_1[[#This Row],[Employee - Forename.2]]="",_xlfn.CONCAT(fraedom_data_1[[#This Row],[Employee - Forename.1]]," ",fraedom_data_1[[#This Row],[Employee - Surname]]),_xlfn.CONCAT(fraedom_data_1[[#This Row],[Employee - Forename.1]]," ",fraedom_data_1[[#This Row],[Employee - Forename.2]]," ",fraedom_data_1[[#This Row],[Employee - Surname]]))</f>
        <v xml:space="preserve"> </v>
      </c>
      <c r="Q151" s="50" t="str">
        <f>IF(fraedom_data_1[[#This Row],[Transaction - Expense Description]]="Payment Direct Debit Payment - Tha",0,IF(OR(fraedom_data_1[[#This Row],[Transaction - Tax Amount]]="",fraedom_data_1[[#This Row],[Transaction - Tax Amount]]=0),"1","2"))</f>
        <v>1</v>
      </c>
      <c r="R151" s="50" t="str">
        <f>_xlfn.CONCAT(fraedom_data_1[[#This Row],[Statement Period - End Date]],"_",fraedom_data_1[[#This Row],[Column1]],"_",fraedom_data_1[[#This Row],[Transaction - Tax Exclusive Amount]])</f>
        <v>_ _</v>
      </c>
    </row>
    <row r="152" spans="2:18">
      <c r="B152" s="50"/>
      <c r="C152" s="50"/>
      <c r="G152" s="50"/>
      <c r="J152" s="50"/>
      <c r="K152" s="50"/>
      <c r="L152" s="50"/>
      <c r="M152" s="50"/>
      <c r="N152" s="50"/>
      <c r="O152" s="50"/>
      <c r="P152" s="50" t="str">
        <f>IF(fraedom_data_1[[#This Row],[Employee - Forename.2]]="",_xlfn.CONCAT(fraedom_data_1[[#This Row],[Employee - Forename.1]]," ",fraedom_data_1[[#This Row],[Employee - Surname]]),_xlfn.CONCAT(fraedom_data_1[[#This Row],[Employee - Forename.1]]," ",fraedom_data_1[[#This Row],[Employee - Forename.2]]," ",fraedom_data_1[[#This Row],[Employee - Surname]]))</f>
        <v xml:space="preserve"> </v>
      </c>
      <c r="Q152" s="50" t="str">
        <f>IF(fraedom_data_1[[#This Row],[Transaction - Expense Description]]="Payment Direct Debit Payment - Tha",0,IF(OR(fraedom_data_1[[#This Row],[Transaction - Tax Amount]]="",fraedom_data_1[[#This Row],[Transaction - Tax Amount]]=0),"1","2"))</f>
        <v>1</v>
      </c>
      <c r="R152" s="50" t="str">
        <f>_xlfn.CONCAT(fraedom_data_1[[#This Row],[Statement Period - End Date]],"_",fraedom_data_1[[#This Row],[Column1]],"_",fraedom_data_1[[#This Row],[Transaction - Tax Exclusive Amount]])</f>
        <v>_ _</v>
      </c>
    </row>
    <row r="153" spans="2:18">
      <c r="B153" s="50"/>
      <c r="C153" s="50"/>
      <c r="G153" s="50"/>
      <c r="J153" s="50"/>
      <c r="K153" s="50"/>
      <c r="L153" s="50"/>
      <c r="M153" s="50"/>
      <c r="N153" s="50"/>
      <c r="O153" s="50"/>
      <c r="P153" s="50" t="str">
        <f>IF(fraedom_data_1[[#This Row],[Employee - Forename.2]]="",_xlfn.CONCAT(fraedom_data_1[[#This Row],[Employee - Forename.1]]," ",fraedom_data_1[[#This Row],[Employee - Surname]]),_xlfn.CONCAT(fraedom_data_1[[#This Row],[Employee - Forename.1]]," ",fraedom_data_1[[#This Row],[Employee - Forename.2]]," ",fraedom_data_1[[#This Row],[Employee - Surname]]))</f>
        <v xml:space="preserve"> </v>
      </c>
      <c r="Q153" s="50" t="str">
        <f>IF(fraedom_data_1[[#This Row],[Transaction - Expense Description]]="Payment Direct Debit Payment - Tha",0,IF(OR(fraedom_data_1[[#This Row],[Transaction - Tax Amount]]="",fraedom_data_1[[#This Row],[Transaction - Tax Amount]]=0),"1","2"))</f>
        <v>1</v>
      </c>
      <c r="R153" s="50" t="str">
        <f>_xlfn.CONCAT(fraedom_data_1[[#This Row],[Statement Period - End Date]],"_",fraedom_data_1[[#This Row],[Column1]],"_",fraedom_data_1[[#This Row],[Transaction - Tax Exclusive Amount]])</f>
        <v>_ _</v>
      </c>
    </row>
    <row r="154" spans="2:18">
      <c r="B154" s="50"/>
      <c r="C154" s="50"/>
      <c r="G154" s="50"/>
      <c r="J154" s="50"/>
      <c r="K154" s="50"/>
      <c r="L154" s="50"/>
      <c r="M154" s="50"/>
      <c r="N154" s="50"/>
      <c r="O154" s="50"/>
      <c r="P154" s="50" t="str">
        <f>IF(fraedom_data_1[[#This Row],[Employee - Forename.2]]="",_xlfn.CONCAT(fraedom_data_1[[#This Row],[Employee - Forename.1]]," ",fraedom_data_1[[#This Row],[Employee - Surname]]),_xlfn.CONCAT(fraedom_data_1[[#This Row],[Employee - Forename.1]]," ",fraedom_data_1[[#This Row],[Employee - Forename.2]]," ",fraedom_data_1[[#This Row],[Employee - Surname]]))</f>
        <v xml:space="preserve"> </v>
      </c>
      <c r="Q154" s="50" t="str">
        <f>IF(fraedom_data_1[[#This Row],[Transaction - Expense Description]]="Payment Direct Debit Payment - Tha",0,IF(OR(fraedom_data_1[[#This Row],[Transaction - Tax Amount]]="",fraedom_data_1[[#This Row],[Transaction - Tax Amount]]=0),"1","2"))</f>
        <v>1</v>
      </c>
      <c r="R154" s="50" t="str">
        <f>_xlfn.CONCAT(fraedom_data_1[[#This Row],[Statement Period - End Date]],"_",fraedom_data_1[[#This Row],[Column1]],"_",fraedom_data_1[[#This Row],[Transaction - Tax Exclusive Amount]])</f>
        <v>_ _</v>
      </c>
    </row>
    <row r="155" spans="2:18">
      <c r="B155" s="50"/>
      <c r="C155" s="50"/>
      <c r="G155" s="50"/>
      <c r="J155" s="50"/>
      <c r="K155" s="50"/>
      <c r="L155" s="50"/>
      <c r="M155" s="50"/>
      <c r="N155" s="50"/>
      <c r="O155" s="50"/>
      <c r="P155" s="50" t="str">
        <f>IF(fraedom_data_1[[#This Row],[Employee - Forename.2]]="",_xlfn.CONCAT(fraedom_data_1[[#This Row],[Employee - Forename.1]]," ",fraedom_data_1[[#This Row],[Employee - Surname]]),_xlfn.CONCAT(fraedom_data_1[[#This Row],[Employee - Forename.1]]," ",fraedom_data_1[[#This Row],[Employee - Forename.2]]," ",fraedom_data_1[[#This Row],[Employee - Surname]]))</f>
        <v xml:space="preserve"> </v>
      </c>
      <c r="Q155" s="50" t="str">
        <f>IF(fraedom_data_1[[#This Row],[Transaction - Expense Description]]="Payment Direct Debit Payment - Tha",0,IF(OR(fraedom_data_1[[#This Row],[Transaction - Tax Amount]]="",fraedom_data_1[[#This Row],[Transaction - Tax Amount]]=0),"1","2"))</f>
        <v>1</v>
      </c>
      <c r="R155" s="50" t="str">
        <f>_xlfn.CONCAT(fraedom_data_1[[#This Row],[Statement Period - End Date]],"_",fraedom_data_1[[#This Row],[Column1]],"_",fraedom_data_1[[#This Row],[Transaction - Tax Exclusive Amount]])</f>
        <v>_ _</v>
      </c>
    </row>
    <row r="156" spans="2:18">
      <c r="B156" s="50"/>
      <c r="C156" s="50"/>
      <c r="G156" s="50"/>
      <c r="J156" s="50"/>
      <c r="K156" s="50"/>
      <c r="L156" s="50"/>
      <c r="M156" s="50"/>
      <c r="N156" s="50"/>
      <c r="O156" s="50"/>
      <c r="P156" s="50" t="str">
        <f>IF(fraedom_data_1[[#This Row],[Employee - Forename.2]]="",_xlfn.CONCAT(fraedom_data_1[[#This Row],[Employee - Forename.1]]," ",fraedom_data_1[[#This Row],[Employee - Surname]]),_xlfn.CONCAT(fraedom_data_1[[#This Row],[Employee - Forename.1]]," ",fraedom_data_1[[#This Row],[Employee - Forename.2]]," ",fraedom_data_1[[#This Row],[Employee - Surname]]))</f>
        <v xml:space="preserve"> </v>
      </c>
      <c r="Q156" s="50" t="str">
        <f>IF(fraedom_data_1[[#This Row],[Transaction - Expense Description]]="Payment Direct Debit Payment - Tha",0,IF(OR(fraedom_data_1[[#This Row],[Transaction - Tax Amount]]="",fraedom_data_1[[#This Row],[Transaction - Tax Amount]]=0),"1","2"))</f>
        <v>1</v>
      </c>
      <c r="R156" s="50" t="str">
        <f>_xlfn.CONCAT(fraedom_data_1[[#This Row],[Statement Period - End Date]],"_",fraedom_data_1[[#This Row],[Column1]],"_",fraedom_data_1[[#This Row],[Transaction - Tax Exclusive Amount]])</f>
        <v>_ _</v>
      </c>
    </row>
    <row r="157" spans="2:18">
      <c r="B157" s="50"/>
      <c r="C157" s="50"/>
      <c r="G157" s="50"/>
      <c r="J157" s="50"/>
      <c r="K157" s="50"/>
      <c r="L157" s="50"/>
      <c r="M157" s="50"/>
      <c r="N157" s="50"/>
      <c r="O157" s="50"/>
      <c r="P157" s="50" t="str">
        <f>IF(fraedom_data_1[[#This Row],[Employee - Forename.2]]="",_xlfn.CONCAT(fraedom_data_1[[#This Row],[Employee - Forename.1]]," ",fraedom_data_1[[#This Row],[Employee - Surname]]),_xlfn.CONCAT(fraedom_data_1[[#This Row],[Employee - Forename.1]]," ",fraedom_data_1[[#This Row],[Employee - Forename.2]]," ",fraedom_data_1[[#This Row],[Employee - Surname]]))</f>
        <v xml:space="preserve"> </v>
      </c>
      <c r="Q157" s="50" t="str">
        <f>IF(fraedom_data_1[[#This Row],[Transaction - Expense Description]]="Payment Direct Debit Payment - Tha",0,IF(OR(fraedom_data_1[[#This Row],[Transaction - Tax Amount]]="",fraedom_data_1[[#This Row],[Transaction - Tax Amount]]=0),"1","2"))</f>
        <v>1</v>
      </c>
      <c r="R157" s="50" t="str">
        <f>_xlfn.CONCAT(fraedom_data_1[[#This Row],[Statement Period - End Date]],"_",fraedom_data_1[[#This Row],[Column1]],"_",fraedom_data_1[[#This Row],[Transaction - Tax Exclusive Amount]])</f>
        <v>_ _</v>
      </c>
    </row>
    <row r="158" spans="2:18">
      <c r="B158" s="50"/>
      <c r="C158" s="50"/>
      <c r="G158" s="50"/>
      <c r="J158" s="50"/>
      <c r="K158" s="50"/>
      <c r="L158" s="50"/>
      <c r="M158" s="50"/>
      <c r="N158" s="50"/>
      <c r="O158" s="50"/>
      <c r="P158" s="50" t="str">
        <f>IF(fraedom_data_1[[#This Row],[Employee - Forename.2]]="",_xlfn.CONCAT(fraedom_data_1[[#This Row],[Employee - Forename.1]]," ",fraedom_data_1[[#This Row],[Employee - Surname]]),_xlfn.CONCAT(fraedom_data_1[[#This Row],[Employee - Forename.1]]," ",fraedom_data_1[[#This Row],[Employee - Forename.2]]," ",fraedom_data_1[[#This Row],[Employee - Surname]]))</f>
        <v xml:space="preserve"> </v>
      </c>
      <c r="Q158" s="50" t="str">
        <f>IF(fraedom_data_1[[#This Row],[Transaction - Expense Description]]="Payment Direct Debit Payment - Tha",0,IF(OR(fraedom_data_1[[#This Row],[Transaction - Tax Amount]]="",fraedom_data_1[[#This Row],[Transaction - Tax Amount]]=0),"1","2"))</f>
        <v>1</v>
      </c>
      <c r="R158" s="50" t="str">
        <f>_xlfn.CONCAT(fraedom_data_1[[#This Row],[Statement Period - End Date]],"_",fraedom_data_1[[#This Row],[Column1]],"_",fraedom_data_1[[#This Row],[Transaction - Tax Exclusive Amount]])</f>
        <v>_ _</v>
      </c>
    </row>
    <row r="159" spans="2:18">
      <c r="B159" s="50"/>
      <c r="C159" s="50"/>
      <c r="G159" s="50"/>
      <c r="J159" s="50"/>
      <c r="K159" s="50"/>
      <c r="L159" s="50"/>
      <c r="M159" s="50"/>
      <c r="N159" s="50"/>
      <c r="O159" s="50"/>
      <c r="P159" s="50" t="str">
        <f>IF(fraedom_data_1[[#This Row],[Employee - Forename.2]]="",_xlfn.CONCAT(fraedom_data_1[[#This Row],[Employee - Forename.1]]," ",fraedom_data_1[[#This Row],[Employee - Surname]]),_xlfn.CONCAT(fraedom_data_1[[#This Row],[Employee - Forename.1]]," ",fraedom_data_1[[#This Row],[Employee - Forename.2]]," ",fraedom_data_1[[#This Row],[Employee - Surname]]))</f>
        <v xml:space="preserve"> </v>
      </c>
      <c r="Q159" s="50" t="str">
        <f>IF(fraedom_data_1[[#This Row],[Transaction - Expense Description]]="Payment Direct Debit Payment - Tha",0,IF(OR(fraedom_data_1[[#This Row],[Transaction - Tax Amount]]="",fraedom_data_1[[#This Row],[Transaction - Tax Amount]]=0),"1","2"))</f>
        <v>1</v>
      </c>
      <c r="R159" s="50" t="str">
        <f>_xlfn.CONCAT(fraedom_data_1[[#This Row],[Statement Period - End Date]],"_",fraedom_data_1[[#This Row],[Column1]],"_",fraedom_data_1[[#This Row],[Transaction - Tax Exclusive Amount]])</f>
        <v>_ _</v>
      </c>
    </row>
    <row r="160" spans="2:18">
      <c r="B160" s="50"/>
      <c r="C160" s="50"/>
      <c r="G160" s="50"/>
      <c r="J160" s="50"/>
      <c r="K160" s="50"/>
      <c r="L160" s="50"/>
      <c r="M160" s="50"/>
      <c r="N160" s="50"/>
      <c r="O160" s="50"/>
      <c r="P160" s="50" t="str">
        <f>IF(fraedom_data_1[[#This Row],[Employee - Forename.2]]="",_xlfn.CONCAT(fraedom_data_1[[#This Row],[Employee - Forename.1]]," ",fraedom_data_1[[#This Row],[Employee - Surname]]),_xlfn.CONCAT(fraedom_data_1[[#This Row],[Employee - Forename.1]]," ",fraedom_data_1[[#This Row],[Employee - Forename.2]]," ",fraedom_data_1[[#This Row],[Employee - Surname]]))</f>
        <v xml:space="preserve"> </v>
      </c>
      <c r="Q160" s="50" t="str">
        <f>IF(fraedom_data_1[[#This Row],[Transaction - Expense Description]]="Payment Direct Debit Payment - Tha",0,IF(OR(fraedom_data_1[[#This Row],[Transaction - Tax Amount]]="",fraedom_data_1[[#This Row],[Transaction - Tax Amount]]=0),"1","2"))</f>
        <v>1</v>
      </c>
      <c r="R160" s="50" t="str">
        <f>_xlfn.CONCAT(fraedom_data_1[[#This Row],[Statement Period - End Date]],"_",fraedom_data_1[[#This Row],[Column1]],"_",fraedom_data_1[[#This Row],[Transaction - Tax Exclusive Amount]])</f>
        <v>_ _</v>
      </c>
    </row>
    <row r="161" spans="2:18">
      <c r="B161" s="50"/>
      <c r="C161" s="50"/>
      <c r="G161" s="50"/>
      <c r="J161" s="50"/>
      <c r="K161" s="50"/>
      <c r="L161" s="50"/>
      <c r="M161" s="50"/>
      <c r="N161" s="50"/>
      <c r="O161" s="50"/>
      <c r="P161" s="50" t="str">
        <f>IF(fraedom_data_1[[#This Row],[Employee - Forename.2]]="",_xlfn.CONCAT(fraedom_data_1[[#This Row],[Employee - Forename.1]]," ",fraedom_data_1[[#This Row],[Employee - Surname]]),_xlfn.CONCAT(fraedom_data_1[[#This Row],[Employee - Forename.1]]," ",fraedom_data_1[[#This Row],[Employee - Forename.2]]," ",fraedom_data_1[[#This Row],[Employee - Surname]]))</f>
        <v xml:space="preserve"> </v>
      </c>
      <c r="Q161" s="50" t="str">
        <f>IF(fraedom_data_1[[#This Row],[Transaction - Expense Description]]="Payment Direct Debit Payment - Tha",0,IF(OR(fraedom_data_1[[#This Row],[Transaction - Tax Amount]]="",fraedom_data_1[[#This Row],[Transaction - Tax Amount]]=0),"1","2"))</f>
        <v>1</v>
      </c>
      <c r="R161" s="50" t="str">
        <f>_xlfn.CONCAT(fraedom_data_1[[#This Row],[Statement Period - End Date]],"_",fraedom_data_1[[#This Row],[Column1]],"_",fraedom_data_1[[#This Row],[Transaction - Tax Exclusive Amount]])</f>
        <v>_ _</v>
      </c>
    </row>
    <row r="162" spans="2:18">
      <c r="B162" s="50"/>
      <c r="C162" s="50"/>
      <c r="G162" s="50"/>
      <c r="J162" s="50"/>
      <c r="K162" s="50"/>
      <c r="L162" s="50"/>
      <c r="M162" s="50"/>
      <c r="N162" s="50"/>
      <c r="O162" s="50"/>
      <c r="P162" s="50" t="str">
        <f>IF(fraedom_data_1[[#This Row],[Employee - Forename.2]]="",_xlfn.CONCAT(fraedom_data_1[[#This Row],[Employee - Forename.1]]," ",fraedom_data_1[[#This Row],[Employee - Surname]]),_xlfn.CONCAT(fraedom_data_1[[#This Row],[Employee - Forename.1]]," ",fraedom_data_1[[#This Row],[Employee - Forename.2]]," ",fraedom_data_1[[#This Row],[Employee - Surname]]))</f>
        <v xml:space="preserve"> </v>
      </c>
      <c r="Q162" s="50" t="str">
        <f>IF(fraedom_data_1[[#This Row],[Transaction - Expense Description]]="Payment Direct Debit Payment - Tha",0,IF(OR(fraedom_data_1[[#This Row],[Transaction - Tax Amount]]="",fraedom_data_1[[#This Row],[Transaction - Tax Amount]]=0),"1","2"))</f>
        <v>1</v>
      </c>
      <c r="R162" s="50" t="str">
        <f>_xlfn.CONCAT(fraedom_data_1[[#This Row],[Statement Period - End Date]],"_",fraedom_data_1[[#This Row],[Column1]],"_",fraedom_data_1[[#This Row],[Transaction - Tax Exclusive Amount]])</f>
        <v>_ _</v>
      </c>
    </row>
    <row r="163" spans="2:18">
      <c r="B163" s="50"/>
      <c r="C163" s="50"/>
      <c r="G163" s="50"/>
      <c r="J163" s="50"/>
      <c r="K163" s="50"/>
      <c r="L163" s="50"/>
      <c r="M163" s="50"/>
      <c r="N163" s="50"/>
      <c r="O163" s="50"/>
      <c r="P163" s="50" t="str">
        <f>IF(fraedom_data_1[[#This Row],[Employee - Forename.2]]="",_xlfn.CONCAT(fraedom_data_1[[#This Row],[Employee - Forename.1]]," ",fraedom_data_1[[#This Row],[Employee - Surname]]),_xlfn.CONCAT(fraedom_data_1[[#This Row],[Employee - Forename.1]]," ",fraedom_data_1[[#This Row],[Employee - Forename.2]]," ",fraedom_data_1[[#This Row],[Employee - Surname]]))</f>
        <v xml:space="preserve"> </v>
      </c>
      <c r="Q163" s="50" t="str">
        <f>IF(fraedom_data_1[[#This Row],[Transaction - Expense Description]]="Payment Direct Debit Payment - Tha",0,IF(OR(fraedom_data_1[[#This Row],[Transaction - Tax Amount]]="",fraedom_data_1[[#This Row],[Transaction - Tax Amount]]=0),"1","2"))</f>
        <v>1</v>
      </c>
      <c r="R163" s="50" t="str">
        <f>_xlfn.CONCAT(fraedom_data_1[[#This Row],[Statement Period - End Date]],"_",fraedom_data_1[[#This Row],[Column1]],"_",fraedom_data_1[[#This Row],[Transaction - Tax Exclusive Amount]])</f>
        <v>_ _</v>
      </c>
    </row>
    <row r="164" spans="2:18">
      <c r="B164" s="50"/>
      <c r="C164" s="50"/>
      <c r="G164" s="50"/>
      <c r="J164" s="50"/>
      <c r="K164" s="50"/>
      <c r="L164" s="50"/>
      <c r="M164" s="50"/>
      <c r="N164" s="50"/>
      <c r="O164" s="50"/>
      <c r="P164" s="50" t="str">
        <f>IF(fraedom_data_1[[#This Row],[Employee - Forename.2]]="",_xlfn.CONCAT(fraedom_data_1[[#This Row],[Employee - Forename.1]]," ",fraedom_data_1[[#This Row],[Employee - Surname]]),_xlfn.CONCAT(fraedom_data_1[[#This Row],[Employee - Forename.1]]," ",fraedom_data_1[[#This Row],[Employee - Forename.2]]," ",fraedom_data_1[[#This Row],[Employee - Surname]]))</f>
        <v xml:space="preserve"> </v>
      </c>
      <c r="Q164" s="50" t="str">
        <f>IF(fraedom_data_1[[#This Row],[Transaction - Expense Description]]="Payment Direct Debit Payment - Tha",0,IF(OR(fraedom_data_1[[#This Row],[Transaction - Tax Amount]]="",fraedom_data_1[[#This Row],[Transaction - Tax Amount]]=0),"1","2"))</f>
        <v>1</v>
      </c>
      <c r="R164" s="50" t="str">
        <f>_xlfn.CONCAT(fraedom_data_1[[#This Row],[Statement Period - End Date]],"_",fraedom_data_1[[#This Row],[Column1]],"_",fraedom_data_1[[#This Row],[Transaction - Tax Exclusive Amount]])</f>
        <v>_ _</v>
      </c>
    </row>
    <row r="165" spans="2:18">
      <c r="B165" s="50"/>
      <c r="C165" s="50"/>
      <c r="G165" s="50"/>
      <c r="J165" s="50"/>
      <c r="K165" s="50"/>
      <c r="L165" s="50"/>
      <c r="M165" s="50"/>
      <c r="N165" s="50"/>
      <c r="O165" s="50"/>
      <c r="P165" s="50" t="str">
        <f>IF(fraedom_data_1[[#This Row],[Employee - Forename.2]]="",_xlfn.CONCAT(fraedom_data_1[[#This Row],[Employee - Forename.1]]," ",fraedom_data_1[[#This Row],[Employee - Surname]]),_xlfn.CONCAT(fraedom_data_1[[#This Row],[Employee - Forename.1]]," ",fraedom_data_1[[#This Row],[Employee - Forename.2]]," ",fraedom_data_1[[#This Row],[Employee - Surname]]))</f>
        <v xml:space="preserve"> </v>
      </c>
      <c r="Q165" s="50" t="str">
        <f>IF(fraedom_data_1[[#This Row],[Transaction - Expense Description]]="Payment Direct Debit Payment - Tha",0,IF(OR(fraedom_data_1[[#This Row],[Transaction - Tax Amount]]="",fraedom_data_1[[#This Row],[Transaction - Tax Amount]]=0),"1","2"))</f>
        <v>1</v>
      </c>
      <c r="R165" s="50" t="str">
        <f>_xlfn.CONCAT(fraedom_data_1[[#This Row],[Statement Period - End Date]],"_",fraedom_data_1[[#This Row],[Column1]],"_",fraedom_data_1[[#This Row],[Transaction - Tax Exclusive Amount]])</f>
        <v>_ _</v>
      </c>
    </row>
    <row r="166" spans="2:18">
      <c r="B166" s="50"/>
      <c r="C166" s="50"/>
      <c r="G166" s="50"/>
      <c r="J166" s="50"/>
      <c r="K166" s="50"/>
      <c r="L166" s="50"/>
      <c r="M166" s="50"/>
      <c r="N166" s="50"/>
      <c r="O166" s="50"/>
      <c r="P166" s="50" t="str">
        <f>IF(fraedom_data_1[[#This Row],[Employee - Forename.2]]="",_xlfn.CONCAT(fraedom_data_1[[#This Row],[Employee - Forename.1]]," ",fraedom_data_1[[#This Row],[Employee - Surname]]),_xlfn.CONCAT(fraedom_data_1[[#This Row],[Employee - Forename.1]]," ",fraedom_data_1[[#This Row],[Employee - Forename.2]]," ",fraedom_data_1[[#This Row],[Employee - Surname]]))</f>
        <v xml:space="preserve"> </v>
      </c>
      <c r="Q166" s="50" t="str">
        <f>IF(fraedom_data_1[[#This Row],[Transaction - Expense Description]]="Payment Direct Debit Payment - Tha",0,IF(OR(fraedom_data_1[[#This Row],[Transaction - Tax Amount]]="",fraedom_data_1[[#This Row],[Transaction - Tax Amount]]=0),"1","2"))</f>
        <v>1</v>
      </c>
      <c r="R166" s="50" t="str">
        <f>_xlfn.CONCAT(fraedom_data_1[[#This Row],[Statement Period - End Date]],"_",fraedom_data_1[[#This Row],[Column1]],"_",fraedom_data_1[[#This Row],[Transaction - Tax Exclusive Amount]])</f>
        <v>_ _</v>
      </c>
    </row>
    <row r="167" spans="2:18">
      <c r="B167" s="50"/>
      <c r="C167" s="50"/>
      <c r="G167" s="50"/>
      <c r="J167" s="50"/>
      <c r="K167" s="50"/>
      <c r="L167" s="50"/>
      <c r="M167" s="50"/>
      <c r="N167" s="50"/>
      <c r="O167" s="50"/>
      <c r="P167" s="50" t="str">
        <f>IF(fraedom_data_1[[#This Row],[Employee - Forename.2]]="",_xlfn.CONCAT(fraedom_data_1[[#This Row],[Employee - Forename.1]]," ",fraedom_data_1[[#This Row],[Employee - Surname]]),_xlfn.CONCAT(fraedom_data_1[[#This Row],[Employee - Forename.1]]," ",fraedom_data_1[[#This Row],[Employee - Forename.2]]," ",fraedom_data_1[[#This Row],[Employee - Surname]]))</f>
        <v xml:space="preserve"> </v>
      </c>
      <c r="Q167" s="50" t="str">
        <f>IF(fraedom_data_1[[#This Row],[Transaction - Expense Description]]="Payment Direct Debit Payment - Tha",0,IF(OR(fraedom_data_1[[#This Row],[Transaction - Tax Amount]]="",fraedom_data_1[[#This Row],[Transaction - Tax Amount]]=0),"1","2"))</f>
        <v>1</v>
      </c>
      <c r="R167" s="50" t="str">
        <f>_xlfn.CONCAT(fraedom_data_1[[#This Row],[Statement Period - End Date]],"_",fraedom_data_1[[#This Row],[Column1]],"_",fraedom_data_1[[#This Row],[Transaction - Tax Exclusive Amount]])</f>
        <v>_ _</v>
      </c>
    </row>
    <row r="168" spans="2:18">
      <c r="B168" s="50"/>
      <c r="C168" s="50"/>
      <c r="G168" s="50"/>
      <c r="J168" s="50"/>
      <c r="K168" s="50"/>
      <c r="L168" s="50"/>
      <c r="M168" s="50"/>
      <c r="N168" s="50"/>
      <c r="O168" s="50"/>
      <c r="P168" s="50" t="str">
        <f>IF(fraedom_data_1[[#This Row],[Employee - Forename.2]]="",_xlfn.CONCAT(fraedom_data_1[[#This Row],[Employee - Forename.1]]," ",fraedom_data_1[[#This Row],[Employee - Surname]]),_xlfn.CONCAT(fraedom_data_1[[#This Row],[Employee - Forename.1]]," ",fraedom_data_1[[#This Row],[Employee - Forename.2]]," ",fraedom_data_1[[#This Row],[Employee - Surname]]))</f>
        <v xml:space="preserve"> </v>
      </c>
      <c r="Q168" s="50" t="str">
        <f>IF(fraedom_data_1[[#This Row],[Transaction - Expense Description]]="Payment Direct Debit Payment - Tha",0,IF(OR(fraedom_data_1[[#This Row],[Transaction - Tax Amount]]="",fraedom_data_1[[#This Row],[Transaction - Tax Amount]]=0),"1","2"))</f>
        <v>1</v>
      </c>
      <c r="R168" s="50" t="str">
        <f>_xlfn.CONCAT(fraedom_data_1[[#This Row],[Statement Period - End Date]],"_",fraedom_data_1[[#This Row],[Column1]],"_",fraedom_data_1[[#This Row],[Transaction - Tax Exclusive Amount]])</f>
        <v>_ _</v>
      </c>
    </row>
    <row r="169" spans="2:18">
      <c r="B169" s="50"/>
      <c r="C169" s="50"/>
      <c r="G169" s="50"/>
      <c r="J169" s="50"/>
      <c r="K169" s="50"/>
      <c r="L169" s="50"/>
      <c r="M169" s="50"/>
      <c r="N169" s="50"/>
      <c r="O169" s="50"/>
      <c r="P169" s="50" t="str">
        <f>IF(fraedom_data_1[[#This Row],[Employee - Forename.2]]="",_xlfn.CONCAT(fraedom_data_1[[#This Row],[Employee - Forename.1]]," ",fraedom_data_1[[#This Row],[Employee - Surname]]),_xlfn.CONCAT(fraedom_data_1[[#This Row],[Employee - Forename.1]]," ",fraedom_data_1[[#This Row],[Employee - Forename.2]]," ",fraedom_data_1[[#This Row],[Employee - Surname]]))</f>
        <v xml:space="preserve"> </v>
      </c>
      <c r="Q169" s="50" t="str">
        <f>IF(fraedom_data_1[[#This Row],[Transaction - Expense Description]]="Payment Direct Debit Payment - Tha",0,IF(OR(fraedom_data_1[[#This Row],[Transaction - Tax Amount]]="",fraedom_data_1[[#This Row],[Transaction - Tax Amount]]=0),"1","2"))</f>
        <v>1</v>
      </c>
      <c r="R169" s="50" t="str">
        <f>_xlfn.CONCAT(fraedom_data_1[[#This Row],[Statement Period - End Date]],"_",fraedom_data_1[[#This Row],[Column1]],"_",fraedom_data_1[[#This Row],[Transaction - Tax Exclusive Amount]])</f>
        <v>_ _</v>
      </c>
    </row>
    <row r="170" spans="2:18">
      <c r="B170" s="50"/>
      <c r="C170" s="50"/>
      <c r="G170" s="50"/>
      <c r="J170" s="50"/>
      <c r="K170" s="50"/>
      <c r="L170" s="50"/>
      <c r="M170" s="50"/>
      <c r="N170" s="50"/>
      <c r="O170" s="50"/>
      <c r="P170" s="50" t="str">
        <f>IF(fraedom_data_1[[#This Row],[Employee - Forename.2]]="",_xlfn.CONCAT(fraedom_data_1[[#This Row],[Employee - Forename.1]]," ",fraedom_data_1[[#This Row],[Employee - Surname]]),_xlfn.CONCAT(fraedom_data_1[[#This Row],[Employee - Forename.1]]," ",fraedom_data_1[[#This Row],[Employee - Forename.2]]," ",fraedom_data_1[[#This Row],[Employee - Surname]]))</f>
        <v xml:space="preserve"> </v>
      </c>
      <c r="Q170" s="50" t="str">
        <f>IF(fraedom_data_1[[#This Row],[Transaction - Expense Description]]="Payment Direct Debit Payment - Tha",0,IF(OR(fraedom_data_1[[#This Row],[Transaction - Tax Amount]]="",fraedom_data_1[[#This Row],[Transaction - Tax Amount]]=0),"1","2"))</f>
        <v>1</v>
      </c>
      <c r="R170" s="50" t="str">
        <f>_xlfn.CONCAT(fraedom_data_1[[#This Row],[Statement Period - End Date]],"_",fraedom_data_1[[#This Row],[Column1]],"_",fraedom_data_1[[#This Row],[Transaction - Tax Exclusive Amount]])</f>
        <v>_ _</v>
      </c>
    </row>
    <row r="171" spans="2:18">
      <c r="B171" s="50"/>
      <c r="C171" s="50"/>
      <c r="G171" s="50"/>
      <c r="J171" s="50"/>
      <c r="K171" s="50"/>
      <c r="L171" s="50"/>
      <c r="M171" s="50"/>
      <c r="N171" s="50"/>
      <c r="O171" s="50"/>
      <c r="P171" s="50" t="str">
        <f>IF(fraedom_data_1[[#This Row],[Employee - Forename.2]]="",_xlfn.CONCAT(fraedom_data_1[[#This Row],[Employee - Forename.1]]," ",fraedom_data_1[[#This Row],[Employee - Surname]]),_xlfn.CONCAT(fraedom_data_1[[#This Row],[Employee - Forename.1]]," ",fraedom_data_1[[#This Row],[Employee - Forename.2]]," ",fraedom_data_1[[#This Row],[Employee - Surname]]))</f>
        <v xml:space="preserve"> </v>
      </c>
      <c r="Q171" s="50" t="str">
        <f>IF(fraedom_data_1[[#This Row],[Transaction - Expense Description]]="Payment Direct Debit Payment - Tha",0,IF(OR(fraedom_data_1[[#This Row],[Transaction - Tax Amount]]="",fraedom_data_1[[#This Row],[Transaction - Tax Amount]]=0),"1","2"))</f>
        <v>1</v>
      </c>
      <c r="R171" s="50" t="str">
        <f>_xlfn.CONCAT(fraedom_data_1[[#This Row],[Statement Period - End Date]],"_",fraedom_data_1[[#This Row],[Column1]],"_",fraedom_data_1[[#This Row],[Transaction - Tax Exclusive Amount]])</f>
        <v>_ _</v>
      </c>
    </row>
    <row r="172" spans="2:18">
      <c r="B172" s="50"/>
      <c r="C172" s="50"/>
      <c r="G172" s="50"/>
      <c r="J172" s="50"/>
      <c r="K172" s="50"/>
      <c r="L172" s="50"/>
      <c r="M172" s="50"/>
      <c r="N172" s="50"/>
      <c r="O172" s="50"/>
      <c r="P172" s="50" t="str">
        <f>IF(fraedom_data_1[[#This Row],[Employee - Forename.2]]="",_xlfn.CONCAT(fraedom_data_1[[#This Row],[Employee - Forename.1]]," ",fraedom_data_1[[#This Row],[Employee - Surname]]),_xlfn.CONCAT(fraedom_data_1[[#This Row],[Employee - Forename.1]]," ",fraedom_data_1[[#This Row],[Employee - Forename.2]]," ",fraedom_data_1[[#This Row],[Employee - Surname]]))</f>
        <v xml:space="preserve"> </v>
      </c>
      <c r="Q172" s="50" t="str">
        <f>IF(fraedom_data_1[[#This Row],[Transaction - Expense Description]]="Payment Direct Debit Payment - Tha",0,IF(OR(fraedom_data_1[[#This Row],[Transaction - Tax Amount]]="",fraedom_data_1[[#This Row],[Transaction - Tax Amount]]=0),"1","2"))</f>
        <v>1</v>
      </c>
      <c r="R172" s="50" t="str">
        <f>_xlfn.CONCAT(fraedom_data_1[[#This Row],[Statement Period - End Date]],"_",fraedom_data_1[[#This Row],[Column1]],"_",fraedom_data_1[[#This Row],[Transaction - Tax Exclusive Amount]])</f>
        <v>_ _</v>
      </c>
    </row>
    <row r="173" spans="2:18">
      <c r="B173" s="50"/>
      <c r="C173" s="50"/>
      <c r="G173" s="50"/>
      <c r="J173" s="50"/>
      <c r="K173" s="50"/>
      <c r="L173" s="50"/>
      <c r="M173" s="50"/>
      <c r="N173" s="50"/>
      <c r="O173" s="50"/>
      <c r="P173" s="50" t="str">
        <f>IF(fraedom_data_1[[#This Row],[Employee - Forename.2]]="",_xlfn.CONCAT(fraedom_data_1[[#This Row],[Employee - Forename.1]]," ",fraedom_data_1[[#This Row],[Employee - Surname]]),_xlfn.CONCAT(fraedom_data_1[[#This Row],[Employee - Forename.1]]," ",fraedom_data_1[[#This Row],[Employee - Forename.2]]," ",fraedom_data_1[[#This Row],[Employee - Surname]]))</f>
        <v xml:space="preserve"> </v>
      </c>
      <c r="Q173" s="50" t="str">
        <f>IF(fraedom_data_1[[#This Row],[Transaction - Expense Description]]="Payment Direct Debit Payment - Tha",0,IF(OR(fraedom_data_1[[#This Row],[Transaction - Tax Amount]]="",fraedom_data_1[[#This Row],[Transaction - Tax Amount]]=0),"1","2"))</f>
        <v>1</v>
      </c>
      <c r="R173" s="50" t="str">
        <f>_xlfn.CONCAT(fraedom_data_1[[#This Row],[Statement Period - End Date]],"_",fraedom_data_1[[#This Row],[Column1]],"_",fraedom_data_1[[#This Row],[Transaction - Tax Exclusive Amount]])</f>
        <v>_ _</v>
      </c>
    </row>
    <row r="174" spans="2:18">
      <c r="B174" s="50"/>
      <c r="C174" s="50"/>
      <c r="G174" s="50"/>
      <c r="J174" s="50"/>
      <c r="K174" s="50"/>
      <c r="L174" s="50"/>
      <c r="M174" s="50"/>
      <c r="N174" s="50"/>
      <c r="O174" s="50"/>
      <c r="P174" s="50" t="str">
        <f>IF(fraedom_data_1[[#This Row],[Employee - Forename.2]]="",_xlfn.CONCAT(fraedom_data_1[[#This Row],[Employee - Forename.1]]," ",fraedom_data_1[[#This Row],[Employee - Surname]]),_xlfn.CONCAT(fraedom_data_1[[#This Row],[Employee - Forename.1]]," ",fraedom_data_1[[#This Row],[Employee - Forename.2]]," ",fraedom_data_1[[#This Row],[Employee - Surname]]))</f>
        <v xml:space="preserve"> </v>
      </c>
      <c r="Q174" s="50" t="str">
        <f>IF(fraedom_data_1[[#This Row],[Transaction - Expense Description]]="Payment Direct Debit Payment - Tha",0,IF(OR(fraedom_data_1[[#This Row],[Transaction - Tax Amount]]="",fraedom_data_1[[#This Row],[Transaction - Tax Amount]]=0),"1","2"))</f>
        <v>1</v>
      </c>
      <c r="R174" s="50" t="str">
        <f>_xlfn.CONCAT(fraedom_data_1[[#This Row],[Statement Period - End Date]],"_",fraedom_data_1[[#This Row],[Column1]],"_",fraedom_data_1[[#This Row],[Transaction - Tax Exclusive Amount]])</f>
        <v>_ _</v>
      </c>
    </row>
    <row r="175" spans="2:18">
      <c r="B175" s="50"/>
      <c r="C175" s="50"/>
      <c r="G175" s="50"/>
      <c r="J175" s="50"/>
      <c r="K175" s="50"/>
      <c r="L175" s="50"/>
      <c r="M175" s="50"/>
      <c r="N175" s="50"/>
      <c r="O175" s="50"/>
      <c r="P175" s="50" t="str">
        <f>IF(fraedom_data_1[[#This Row],[Employee - Forename.2]]="",_xlfn.CONCAT(fraedom_data_1[[#This Row],[Employee - Forename.1]]," ",fraedom_data_1[[#This Row],[Employee - Surname]]),_xlfn.CONCAT(fraedom_data_1[[#This Row],[Employee - Forename.1]]," ",fraedom_data_1[[#This Row],[Employee - Forename.2]]," ",fraedom_data_1[[#This Row],[Employee - Surname]]))</f>
        <v xml:space="preserve"> </v>
      </c>
      <c r="Q175" s="50" t="str">
        <f>IF(fraedom_data_1[[#This Row],[Transaction - Expense Description]]="Payment Direct Debit Payment - Tha",0,IF(OR(fraedom_data_1[[#This Row],[Transaction - Tax Amount]]="",fraedom_data_1[[#This Row],[Transaction - Tax Amount]]=0),"1","2"))</f>
        <v>1</v>
      </c>
      <c r="R175" s="50" t="str">
        <f>_xlfn.CONCAT(fraedom_data_1[[#This Row],[Statement Period - End Date]],"_",fraedom_data_1[[#This Row],[Column1]],"_",fraedom_data_1[[#This Row],[Transaction - Tax Exclusive Amount]])</f>
        <v>_ _</v>
      </c>
    </row>
    <row r="176" spans="2:18">
      <c r="B176" s="50"/>
      <c r="C176" s="50"/>
      <c r="G176" s="50"/>
      <c r="J176" s="50"/>
      <c r="K176" s="50"/>
      <c r="L176" s="50"/>
      <c r="M176" s="50"/>
      <c r="N176" s="50"/>
      <c r="O176" s="50"/>
      <c r="P176" s="50" t="str">
        <f>IF(fraedom_data_1[[#This Row],[Employee - Forename.2]]="",_xlfn.CONCAT(fraedom_data_1[[#This Row],[Employee - Forename.1]]," ",fraedom_data_1[[#This Row],[Employee - Surname]]),_xlfn.CONCAT(fraedom_data_1[[#This Row],[Employee - Forename.1]]," ",fraedom_data_1[[#This Row],[Employee - Forename.2]]," ",fraedom_data_1[[#This Row],[Employee - Surname]]))</f>
        <v xml:space="preserve"> </v>
      </c>
      <c r="Q176" s="50" t="str">
        <f>IF(fraedom_data_1[[#This Row],[Transaction - Expense Description]]="Payment Direct Debit Payment - Tha",0,IF(OR(fraedom_data_1[[#This Row],[Transaction - Tax Amount]]="",fraedom_data_1[[#This Row],[Transaction - Tax Amount]]=0),"1","2"))</f>
        <v>1</v>
      </c>
      <c r="R176" s="50" t="str">
        <f>_xlfn.CONCAT(fraedom_data_1[[#This Row],[Statement Period - End Date]],"_",fraedom_data_1[[#This Row],[Column1]],"_",fraedom_data_1[[#This Row],[Transaction - Tax Exclusive Amount]])</f>
        <v>_ _</v>
      </c>
    </row>
    <row r="177" spans="2:18">
      <c r="B177" s="50"/>
      <c r="C177" s="50"/>
      <c r="G177" s="50"/>
      <c r="J177" s="50"/>
      <c r="K177" s="50"/>
      <c r="L177" s="50"/>
      <c r="M177" s="50"/>
      <c r="N177" s="50"/>
      <c r="O177" s="50"/>
      <c r="P177" s="50" t="str">
        <f>IF(fraedom_data_1[[#This Row],[Employee - Forename.2]]="",_xlfn.CONCAT(fraedom_data_1[[#This Row],[Employee - Forename.1]]," ",fraedom_data_1[[#This Row],[Employee - Surname]]),_xlfn.CONCAT(fraedom_data_1[[#This Row],[Employee - Forename.1]]," ",fraedom_data_1[[#This Row],[Employee - Forename.2]]," ",fraedom_data_1[[#This Row],[Employee - Surname]]))</f>
        <v xml:space="preserve"> </v>
      </c>
      <c r="Q177" s="50" t="str">
        <f>IF(fraedom_data_1[[#This Row],[Transaction - Expense Description]]="Payment Direct Debit Payment - Tha",0,IF(OR(fraedom_data_1[[#This Row],[Transaction - Tax Amount]]="",fraedom_data_1[[#This Row],[Transaction - Tax Amount]]=0),"1","2"))</f>
        <v>1</v>
      </c>
      <c r="R177" s="50" t="str">
        <f>_xlfn.CONCAT(fraedom_data_1[[#This Row],[Statement Period - End Date]],"_",fraedom_data_1[[#This Row],[Column1]],"_",fraedom_data_1[[#This Row],[Transaction - Tax Exclusive Amount]])</f>
        <v>_ _</v>
      </c>
    </row>
    <row r="178" spans="2:18">
      <c r="B178" s="50"/>
      <c r="C178" s="50"/>
      <c r="G178" s="50"/>
      <c r="J178" s="50"/>
      <c r="K178" s="50"/>
      <c r="L178" s="50"/>
      <c r="M178" s="50"/>
      <c r="N178" s="50"/>
      <c r="O178" s="50"/>
      <c r="P178" s="50" t="str">
        <f>IF(fraedom_data_1[[#This Row],[Employee - Forename.2]]="",_xlfn.CONCAT(fraedom_data_1[[#This Row],[Employee - Forename.1]]," ",fraedom_data_1[[#This Row],[Employee - Surname]]),_xlfn.CONCAT(fraedom_data_1[[#This Row],[Employee - Forename.1]]," ",fraedom_data_1[[#This Row],[Employee - Forename.2]]," ",fraedom_data_1[[#This Row],[Employee - Surname]]))</f>
        <v xml:space="preserve"> </v>
      </c>
      <c r="Q178" s="50" t="str">
        <f>IF(fraedom_data_1[[#This Row],[Transaction - Expense Description]]="Payment Direct Debit Payment - Tha",0,IF(OR(fraedom_data_1[[#This Row],[Transaction - Tax Amount]]="",fraedom_data_1[[#This Row],[Transaction - Tax Amount]]=0),"1","2"))</f>
        <v>1</v>
      </c>
      <c r="R178" s="50" t="str">
        <f>_xlfn.CONCAT(fraedom_data_1[[#This Row],[Statement Period - End Date]],"_",fraedom_data_1[[#This Row],[Column1]],"_",fraedom_data_1[[#This Row],[Transaction - Tax Exclusive Amount]])</f>
        <v>_ _</v>
      </c>
    </row>
    <row r="179" spans="2:18">
      <c r="B179" s="50"/>
      <c r="C179" s="50"/>
      <c r="G179" s="50"/>
      <c r="J179" s="50"/>
      <c r="K179" s="50"/>
      <c r="L179" s="50"/>
      <c r="M179" s="50"/>
      <c r="N179" s="50"/>
      <c r="O179" s="50"/>
      <c r="P179" s="50" t="str">
        <f>IF(fraedom_data_1[[#This Row],[Employee - Forename.2]]="",_xlfn.CONCAT(fraedom_data_1[[#This Row],[Employee - Forename.1]]," ",fraedom_data_1[[#This Row],[Employee - Surname]]),_xlfn.CONCAT(fraedom_data_1[[#This Row],[Employee - Forename.1]]," ",fraedom_data_1[[#This Row],[Employee - Forename.2]]," ",fraedom_data_1[[#This Row],[Employee - Surname]]))</f>
        <v xml:space="preserve"> </v>
      </c>
      <c r="Q179" s="50" t="str">
        <f>IF(fraedom_data_1[[#This Row],[Transaction - Expense Description]]="Payment Direct Debit Payment - Tha",0,IF(OR(fraedom_data_1[[#This Row],[Transaction - Tax Amount]]="",fraedom_data_1[[#This Row],[Transaction - Tax Amount]]=0),"1","2"))</f>
        <v>1</v>
      </c>
      <c r="R179" s="50" t="str">
        <f>_xlfn.CONCAT(fraedom_data_1[[#This Row],[Statement Period - End Date]],"_",fraedom_data_1[[#This Row],[Column1]],"_",fraedom_data_1[[#This Row],[Transaction - Tax Exclusive Amount]])</f>
        <v>_ _</v>
      </c>
    </row>
    <row r="180" spans="2:18">
      <c r="B180" s="50"/>
      <c r="C180" s="50"/>
      <c r="G180" s="50"/>
      <c r="J180" s="50"/>
      <c r="K180" s="50"/>
      <c r="L180" s="50"/>
      <c r="M180" s="50"/>
      <c r="N180" s="50"/>
      <c r="O180" s="50"/>
      <c r="P180" s="50" t="str">
        <f>IF(fraedom_data_1[[#This Row],[Employee - Forename.2]]="",_xlfn.CONCAT(fraedom_data_1[[#This Row],[Employee - Forename.1]]," ",fraedom_data_1[[#This Row],[Employee - Surname]]),_xlfn.CONCAT(fraedom_data_1[[#This Row],[Employee - Forename.1]]," ",fraedom_data_1[[#This Row],[Employee - Forename.2]]," ",fraedom_data_1[[#This Row],[Employee - Surname]]))</f>
        <v xml:space="preserve"> </v>
      </c>
      <c r="Q180" s="50" t="str">
        <f>IF(fraedom_data_1[[#This Row],[Transaction - Expense Description]]="Payment Direct Debit Payment - Tha",0,IF(OR(fraedom_data_1[[#This Row],[Transaction - Tax Amount]]="",fraedom_data_1[[#This Row],[Transaction - Tax Amount]]=0),"1","2"))</f>
        <v>1</v>
      </c>
      <c r="R180" s="50" t="str">
        <f>_xlfn.CONCAT(fraedom_data_1[[#This Row],[Statement Period - End Date]],"_",fraedom_data_1[[#This Row],[Column1]],"_",fraedom_data_1[[#This Row],[Transaction - Tax Exclusive Amount]])</f>
        <v>_ _</v>
      </c>
    </row>
    <row r="181" spans="2:18">
      <c r="B181" s="50"/>
      <c r="C181" s="50"/>
      <c r="G181" s="50"/>
      <c r="J181" s="50"/>
      <c r="K181" s="50"/>
      <c r="L181" s="50"/>
      <c r="M181" s="50"/>
      <c r="N181" s="50"/>
      <c r="O181" s="50"/>
      <c r="P181" s="50" t="str">
        <f>IF(fraedom_data_1[[#This Row],[Employee - Forename.2]]="",_xlfn.CONCAT(fraedom_data_1[[#This Row],[Employee - Forename.1]]," ",fraedom_data_1[[#This Row],[Employee - Surname]]),_xlfn.CONCAT(fraedom_data_1[[#This Row],[Employee - Forename.1]]," ",fraedom_data_1[[#This Row],[Employee - Forename.2]]," ",fraedom_data_1[[#This Row],[Employee - Surname]]))</f>
        <v xml:space="preserve"> </v>
      </c>
      <c r="Q181" s="50" t="str">
        <f>IF(fraedom_data_1[[#This Row],[Transaction - Expense Description]]="Payment Direct Debit Payment - Tha",0,IF(OR(fraedom_data_1[[#This Row],[Transaction - Tax Amount]]="",fraedom_data_1[[#This Row],[Transaction - Tax Amount]]=0),"1","2"))</f>
        <v>1</v>
      </c>
      <c r="R181" s="50" t="str">
        <f>_xlfn.CONCAT(fraedom_data_1[[#This Row],[Statement Period - End Date]],"_",fraedom_data_1[[#This Row],[Column1]],"_",fraedom_data_1[[#This Row],[Transaction - Tax Exclusive Amount]])</f>
        <v>_ _</v>
      </c>
    </row>
    <row r="182" spans="2:18">
      <c r="B182" s="50"/>
      <c r="C182" s="50"/>
      <c r="G182" s="50"/>
      <c r="J182" s="50"/>
      <c r="K182" s="50"/>
      <c r="L182" s="50"/>
      <c r="M182" s="50"/>
      <c r="N182" s="50"/>
      <c r="O182" s="50"/>
      <c r="P182" s="50" t="str">
        <f>IF(fraedom_data_1[[#This Row],[Employee - Forename.2]]="",_xlfn.CONCAT(fraedom_data_1[[#This Row],[Employee - Forename.1]]," ",fraedom_data_1[[#This Row],[Employee - Surname]]),_xlfn.CONCAT(fraedom_data_1[[#This Row],[Employee - Forename.1]]," ",fraedom_data_1[[#This Row],[Employee - Forename.2]]," ",fraedom_data_1[[#This Row],[Employee - Surname]]))</f>
        <v xml:space="preserve"> </v>
      </c>
      <c r="Q182" s="50" t="str">
        <f>IF(fraedom_data_1[[#This Row],[Transaction - Expense Description]]="Payment Direct Debit Payment - Tha",0,IF(OR(fraedom_data_1[[#This Row],[Transaction - Tax Amount]]="",fraedom_data_1[[#This Row],[Transaction - Tax Amount]]=0),"1","2"))</f>
        <v>1</v>
      </c>
      <c r="R182" s="50" t="str">
        <f>_xlfn.CONCAT(fraedom_data_1[[#This Row],[Statement Period - End Date]],"_",fraedom_data_1[[#This Row],[Column1]],"_",fraedom_data_1[[#This Row],[Transaction - Tax Exclusive Amount]])</f>
        <v>_ _</v>
      </c>
    </row>
    <row r="183" spans="2:18">
      <c r="B183" s="50"/>
      <c r="C183" s="50"/>
      <c r="G183" s="50"/>
      <c r="J183" s="50"/>
      <c r="K183" s="50"/>
      <c r="L183" s="50"/>
      <c r="M183" s="50"/>
      <c r="N183" s="50"/>
      <c r="O183" s="50"/>
      <c r="P183" s="50" t="str">
        <f>IF(fraedom_data_1[[#This Row],[Employee - Forename.2]]="",_xlfn.CONCAT(fraedom_data_1[[#This Row],[Employee - Forename.1]]," ",fraedom_data_1[[#This Row],[Employee - Surname]]),_xlfn.CONCAT(fraedom_data_1[[#This Row],[Employee - Forename.1]]," ",fraedom_data_1[[#This Row],[Employee - Forename.2]]," ",fraedom_data_1[[#This Row],[Employee - Surname]]))</f>
        <v xml:space="preserve"> </v>
      </c>
      <c r="Q183" s="50" t="str">
        <f>IF(fraedom_data_1[[#This Row],[Transaction - Expense Description]]="Payment Direct Debit Payment - Tha",0,IF(OR(fraedom_data_1[[#This Row],[Transaction - Tax Amount]]="",fraedom_data_1[[#This Row],[Transaction - Tax Amount]]=0),"1","2"))</f>
        <v>1</v>
      </c>
      <c r="R183" s="50" t="str">
        <f>_xlfn.CONCAT(fraedom_data_1[[#This Row],[Statement Period - End Date]],"_",fraedom_data_1[[#This Row],[Column1]],"_",fraedom_data_1[[#This Row],[Transaction - Tax Exclusive Amount]])</f>
        <v>_ _</v>
      </c>
    </row>
    <row r="184" spans="2:18">
      <c r="B184" s="50"/>
      <c r="C184" s="50"/>
      <c r="G184" s="50"/>
      <c r="J184" s="50"/>
      <c r="K184" s="50"/>
      <c r="L184" s="50"/>
      <c r="M184" s="50"/>
      <c r="N184" s="50"/>
      <c r="O184" s="50"/>
      <c r="P184" s="50" t="str">
        <f>IF(fraedom_data_1[[#This Row],[Employee - Forename.2]]="",_xlfn.CONCAT(fraedom_data_1[[#This Row],[Employee - Forename.1]]," ",fraedom_data_1[[#This Row],[Employee - Surname]]),_xlfn.CONCAT(fraedom_data_1[[#This Row],[Employee - Forename.1]]," ",fraedom_data_1[[#This Row],[Employee - Forename.2]]," ",fraedom_data_1[[#This Row],[Employee - Surname]]))</f>
        <v xml:space="preserve"> </v>
      </c>
      <c r="Q184" s="50" t="str">
        <f>IF(fraedom_data_1[[#This Row],[Transaction - Expense Description]]="Payment Direct Debit Payment - Tha",0,IF(OR(fraedom_data_1[[#This Row],[Transaction - Tax Amount]]="",fraedom_data_1[[#This Row],[Transaction - Tax Amount]]=0),"1","2"))</f>
        <v>1</v>
      </c>
      <c r="R184" s="50" t="str">
        <f>_xlfn.CONCAT(fraedom_data_1[[#This Row],[Statement Period - End Date]],"_",fraedom_data_1[[#This Row],[Column1]],"_",fraedom_data_1[[#This Row],[Transaction - Tax Exclusive Amount]])</f>
        <v>_ _</v>
      </c>
    </row>
    <row r="185" spans="2:18">
      <c r="B185" s="50"/>
      <c r="C185" s="50"/>
      <c r="G185" s="50"/>
      <c r="J185" s="50"/>
      <c r="K185" s="50"/>
      <c r="L185" s="50"/>
      <c r="M185" s="50"/>
      <c r="N185" s="50"/>
      <c r="O185" s="50"/>
      <c r="P185" s="50" t="str">
        <f>IF(fraedom_data_1[[#This Row],[Employee - Forename.2]]="",_xlfn.CONCAT(fraedom_data_1[[#This Row],[Employee - Forename.1]]," ",fraedom_data_1[[#This Row],[Employee - Surname]]),_xlfn.CONCAT(fraedom_data_1[[#This Row],[Employee - Forename.1]]," ",fraedom_data_1[[#This Row],[Employee - Forename.2]]," ",fraedom_data_1[[#This Row],[Employee - Surname]]))</f>
        <v xml:space="preserve"> </v>
      </c>
      <c r="Q185" s="50" t="str">
        <f>IF(fraedom_data_1[[#This Row],[Transaction - Expense Description]]="Payment Direct Debit Payment - Tha",0,IF(OR(fraedom_data_1[[#This Row],[Transaction - Tax Amount]]="",fraedom_data_1[[#This Row],[Transaction - Tax Amount]]=0),"1","2"))</f>
        <v>1</v>
      </c>
      <c r="R185" s="50" t="str">
        <f>_xlfn.CONCAT(fraedom_data_1[[#This Row],[Statement Period - End Date]],"_",fraedom_data_1[[#This Row],[Column1]],"_",fraedom_data_1[[#This Row],[Transaction - Tax Exclusive Amount]])</f>
        <v>_ _</v>
      </c>
    </row>
    <row r="186" spans="2:18">
      <c r="B186" s="50"/>
      <c r="C186" s="50"/>
      <c r="G186" s="50"/>
      <c r="J186" s="50"/>
      <c r="K186" s="50"/>
      <c r="L186" s="50"/>
      <c r="M186" s="50"/>
      <c r="N186" s="50"/>
      <c r="O186" s="50"/>
      <c r="P186" s="50" t="str">
        <f>IF(fraedom_data_1[[#This Row],[Employee - Forename.2]]="",_xlfn.CONCAT(fraedom_data_1[[#This Row],[Employee - Forename.1]]," ",fraedom_data_1[[#This Row],[Employee - Surname]]),_xlfn.CONCAT(fraedom_data_1[[#This Row],[Employee - Forename.1]]," ",fraedom_data_1[[#This Row],[Employee - Forename.2]]," ",fraedom_data_1[[#This Row],[Employee - Surname]]))</f>
        <v xml:space="preserve"> </v>
      </c>
      <c r="Q186" s="50" t="str">
        <f>IF(fraedom_data_1[[#This Row],[Transaction - Expense Description]]="Payment Direct Debit Payment - Tha",0,IF(OR(fraedom_data_1[[#This Row],[Transaction - Tax Amount]]="",fraedom_data_1[[#This Row],[Transaction - Tax Amount]]=0),"1","2"))</f>
        <v>1</v>
      </c>
      <c r="R186" s="50" t="str">
        <f>_xlfn.CONCAT(fraedom_data_1[[#This Row],[Statement Period - End Date]],"_",fraedom_data_1[[#This Row],[Column1]],"_",fraedom_data_1[[#This Row],[Transaction - Tax Exclusive Amount]])</f>
        <v>_ _</v>
      </c>
    </row>
    <row r="187" spans="2:18">
      <c r="B187" s="50"/>
      <c r="C187" s="50"/>
      <c r="G187" s="50"/>
      <c r="J187" s="50"/>
      <c r="K187" s="50"/>
      <c r="L187" s="50"/>
      <c r="M187" s="50"/>
      <c r="N187" s="50"/>
      <c r="O187" s="50"/>
      <c r="P187" s="50" t="str">
        <f>IF(fraedom_data_1[[#This Row],[Employee - Forename.2]]="",_xlfn.CONCAT(fraedom_data_1[[#This Row],[Employee - Forename.1]]," ",fraedom_data_1[[#This Row],[Employee - Surname]]),_xlfn.CONCAT(fraedom_data_1[[#This Row],[Employee - Forename.1]]," ",fraedom_data_1[[#This Row],[Employee - Forename.2]]," ",fraedom_data_1[[#This Row],[Employee - Surname]]))</f>
        <v xml:space="preserve"> </v>
      </c>
      <c r="Q187" s="50" t="str">
        <f>IF(fraedom_data_1[[#This Row],[Transaction - Expense Description]]="Payment Direct Debit Payment - Tha",0,IF(OR(fraedom_data_1[[#This Row],[Transaction - Tax Amount]]="",fraedom_data_1[[#This Row],[Transaction - Tax Amount]]=0),"1","2"))</f>
        <v>1</v>
      </c>
      <c r="R187" s="50" t="str">
        <f>_xlfn.CONCAT(fraedom_data_1[[#This Row],[Statement Period - End Date]],"_",fraedom_data_1[[#This Row],[Column1]],"_",fraedom_data_1[[#This Row],[Transaction - Tax Exclusive Amount]])</f>
        <v>_ _</v>
      </c>
    </row>
    <row r="188" spans="2:18">
      <c r="B188" s="50"/>
      <c r="C188" s="50"/>
      <c r="G188" s="50"/>
      <c r="J188" s="50"/>
      <c r="K188" s="50"/>
      <c r="L188" s="50"/>
      <c r="M188" s="50"/>
      <c r="N188" s="50"/>
      <c r="O188" s="50"/>
      <c r="P188" s="50" t="str">
        <f>IF(fraedom_data_1[[#This Row],[Employee - Forename.2]]="",_xlfn.CONCAT(fraedom_data_1[[#This Row],[Employee - Forename.1]]," ",fraedom_data_1[[#This Row],[Employee - Surname]]),_xlfn.CONCAT(fraedom_data_1[[#This Row],[Employee - Forename.1]]," ",fraedom_data_1[[#This Row],[Employee - Forename.2]]," ",fraedom_data_1[[#This Row],[Employee - Surname]]))</f>
        <v xml:space="preserve"> </v>
      </c>
      <c r="Q188" s="50" t="str">
        <f>IF(fraedom_data_1[[#This Row],[Transaction - Expense Description]]="Payment Direct Debit Payment - Tha",0,IF(OR(fraedom_data_1[[#This Row],[Transaction - Tax Amount]]="",fraedom_data_1[[#This Row],[Transaction - Tax Amount]]=0),"1","2"))</f>
        <v>1</v>
      </c>
      <c r="R188" s="50" t="str">
        <f>_xlfn.CONCAT(fraedom_data_1[[#This Row],[Statement Period - End Date]],"_",fraedom_data_1[[#This Row],[Column1]],"_",fraedom_data_1[[#This Row],[Transaction - Tax Exclusive Amount]])</f>
        <v>_ _</v>
      </c>
    </row>
    <row r="189" spans="2:18">
      <c r="B189" s="50"/>
      <c r="C189" s="50"/>
      <c r="G189" s="50"/>
      <c r="J189" s="50"/>
      <c r="K189" s="50"/>
      <c r="L189" s="50"/>
      <c r="M189" s="50"/>
      <c r="N189" s="50"/>
      <c r="O189" s="50"/>
      <c r="P189" s="50" t="str">
        <f>IF(fraedom_data_1[[#This Row],[Employee - Forename.2]]="",_xlfn.CONCAT(fraedom_data_1[[#This Row],[Employee - Forename.1]]," ",fraedom_data_1[[#This Row],[Employee - Surname]]),_xlfn.CONCAT(fraedom_data_1[[#This Row],[Employee - Forename.1]]," ",fraedom_data_1[[#This Row],[Employee - Forename.2]]," ",fraedom_data_1[[#This Row],[Employee - Surname]]))</f>
        <v xml:space="preserve"> </v>
      </c>
      <c r="Q189" s="50" t="str">
        <f>IF(fraedom_data_1[[#This Row],[Transaction - Expense Description]]="Payment Direct Debit Payment - Tha",0,IF(OR(fraedom_data_1[[#This Row],[Transaction - Tax Amount]]="",fraedom_data_1[[#This Row],[Transaction - Tax Amount]]=0),"1","2"))</f>
        <v>1</v>
      </c>
      <c r="R189" s="50" t="str">
        <f>_xlfn.CONCAT(fraedom_data_1[[#This Row],[Statement Period - End Date]],"_",fraedom_data_1[[#This Row],[Column1]],"_",fraedom_data_1[[#This Row],[Transaction - Tax Exclusive Amount]])</f>
        <v>_ _</v>
      </c>
    </row>
    <row r="190" spans="2:18">
      <c r="B190" s="50"/>
      <c r="C190" s="50"/>
      <c r="G190" s="50"/>
      <c r="J190" s="50"/>
      <c r="K190" s="50"/>
      <c r="L190" s="50"/>
      <c r="M190" s="50"/>
      <c r="N190" s="50"/>
      <c r="O190" s="50"/>
      <c r="P190" s="50" t="str">
        <f>IF(fraedom_data_1[[#This Row],[Employee - Forename.2]]="",_xlfn.CONCAT(fraedom_data_1[[#This Row],[Employee - Forename.1]]," ",fraedom_data_1[[#This Row],[Employee - Surname]]),_xlfn.CONCAT(fraedom_data_1[[#This Row],[Employee - Forename.1]]," ",fraedom_data_1[[#This Row],[Employee - Forename.2]]," ",fraedom_data_1[[#This Row],[Employee - Surname]]))</f>
        <v xml:space="preserve"> </v>
      </c>
      <c r="Q190" s="50" t="str">
        <f>IF(fraedom_data_1[[#This Row],[Transaction - Expense Description]]="Payment Direct Debit Payment - Tha",0,IF(OR(fraedom_data_1[[#This Row],[Transaction - Tax Amount]]="",fraedom_data_1[[#This Row],[Transaction - Tax Amount]]=0),"1","2"))</f>
        <v>1</v>
      </c>
      <c r="R190" s="50" t="str">
        <f>_xlfn.CONCAT(fraedom_data_1[[#This Row],[Statement Period - End Date]],"_",fraedom_data_1[[#This Row],[Column1]],"_",fraedom_data_1[[#This Row],[Transaction - Tax Exclusive Amount]])</f>
        <v>_ _</v>
      </c>
    </row>
    <row r="191" spans="2:18">
      <c r="B191" s="50"/>
      <c r="C191" s="50"/>
      <c r="G191" s="50"/>
      <c r="J191" s="50"/>
      <c r="K191" s="50"/>
      <c r="L191" s="50"/>
      <c r="M191" s="50"/>
      <c r="N191" s="50"/>
      <c r="O191" s="50"/>
      <c r="P191" s="50" t="str">
        <f>IF(fraedom_data_1[[#This Row],[Employee - Forename.2]]="",_xlfn.CONCAT(fraedom_data_1[[#This Row],[Employee - Forename.1]]," ",fraedom_data_1[[#This Row],[Employee - Surname]]),_xlfn.CONCAT(fraedom_data_1[[#This Row],[Employee - Forename.1]]," ",fraedom_data_1[[#This Row],[Employee - Forename.2]]," ",fraedom_data_1[[#This Row],[Employee - Surname]]))</f>
        <v xml:space="preserve"> </v>
      </c>
      <c r="Q191" s="50" t="str">
        <f>IF(fraedom_data_1[[#This Row],[Transaction - Expense Description]]="Payment Direct Debit Payment - Tha",0,IF(OR(fraedom_data_1[[#This Row],[Transaction - Tax Amount]]="",fraedom_data_1[[#This Row],[Transaction - Tax Amount]]=0),"1","2"))</f>
        <v>1</v>
      </c>
      <c r="R191" s="50" t="str">
        <f>_xlfn.CONCAT(fraedom_data_1[[#This Row],[Statement Period - End Date]],"_",fraedom_data_1[[#This Row],[Column1]],"_",fraedom_data_1[[#This Row],[Transaction - Tax Exclusive Amount]])</f>
        <v>_ _</v>
      </c>
    </row>
    <row r="192" spans="2:18">
      <c r="B192" s="50"/>
      <c r="C192" s="50"/>
      <c r="G192" s="50"/>
      <c r="J192" s="50"/>
      <c r="K192" s="50"/>
      <c r="L192" s="50"/>
      <c r="M192" s="50"/>
      <c r="N192" s="50"/>
      <c r="O192" s="50"/>
      <c r="P192" s="50" t="str">
        <f>IF(fraedom_data_1[[#This Row],[Employee - Forename.2]]="",_xlfn.CONCAT(fraedom_data_1[[#This Row],[Employee - Forename.1]]," ",fraedom_data_1[[#This Row],[Employee - Surname]]),_xlfn.CONCAT(fraedom_data_1[[#This Row],[Employee - Forename.1]]," ",fraedom_data_1[[#This Row],[Employee - Forename.2]]," ",fraedom_data_1[[#This Row],[Employee - Surname]]))</f>
        <v xml:space="preserve"> </v>
      </c>
      <c r="Q192" s="50" t="str">
        <f>IF(fraedom_data_1[[#This Row],[Transaction - Expense Description]]="Payment Direct Debit Payment - Tha",0,IF(OR(fraedom_data_1[[#This Row],[Transaction - Tax Amount]]="",fraedom_data_1[[#This Row],[Transaction - Tax Amount]]=0),"1","2"))</f>
        <v>1</v>
      </c>
      <c r="R192" s="50" t="str">
        <f>_xlfn.CONCAT(fraedom_data_1[[#This Row],[Statement Period - End Date]],"_",fraedom_data_1[[#This Row],[Column1]],"_",fraedom_data_1[[#This Row],[Transaction - Tax Exclusive Amount]])</f>
        <v>_ _</v>
      </c>
    </row>
    <row r="193" spans="2:18">
      <c r="B193" s="50"/>
      <c r="C193" s="50"/>
      <c r="G193" s="50"/>
      <c r="J193" s="50"/>
      <c r="K193" s="50"/>
      <c r="L193" s="50"/>
      <c r="M193" s="50"/>
      <c r="N193" s="50"/>
      <c r="O193" s="50"/>
      <c r="P193" s="50" t="str">
        <f>IF(fraedom_data_1[[#This Row],[Employee - Forename.2]]="",_xlfn.CONCAT(fraedom_data_1[[#This Row],[Employee - Forename.1]]," ",fraedom_data_1[[#This Row],[Employee - Surname]]),_xlfn.CONCAT(fraedom_data_1[[#This Row],[Employee - Forename.1]]," ",fraedom_data_1[[#This Row],[Employee - Forename.2]]," ",fraedom_data_1[[#This Row],[Employee - Surname]]))</f>
        <v xml:space="preserve"> </v>
      </c>
      <c r="Q193" s="50" t="str">
        <f>IF(fraedom_data_1[[#This Row],[Transaction - Expense Description]]="Payment Direct Debit Payment - Tha",0,IF(OR(fraedom_data_1[[#This Row],[Transaction - Tax Amount]]="",fraedom_data_1[[#This Row],[Transaction - Tax Amount]]=0),"1","2"))</f>
        <v>1</v>
      </c>
      <c r="R193" s="50" t="str">
        <f>_xlfn.CONCAT(fraedom_data_1[[#This Row],[Statement Period - End Date]],"_",fraedom_data_1[[#This Row],[Column1]],"_",fraedom_data_1[[#This Row],[Transaction - Tax Exclusive Amount]])</f>
        <v>_ _</v>
      </c>
    </row>
    <row r="194" spans="2:18">
      <c r="B194" s="50"/>
      <c r="C194" s="50"/>
      <c r="G194" s="50"/>
      <c r="J194" s="50"/>
      <c r="K194" s="50"/>
      <c r="L194" s="50"/>
      <c r="M194" s="50"/>
      <c r="N194" s="50"/>
      <c r="O194" s="50"/>
      <c r="P194" s="50" t="str">
        <f>IF(fraedom_data_1[[#This Row],[Employee - Forename.2]]="",_xlfn.CONCAT(fraedom_data_1[[#This Row],[Employee - Forename.1]]," ",fraedom_data_1[[#This Row],[Employee - Surname]]),_xlfn.CONCAT(fraedom_data_1[[#This Row],[Employee - Forename.1]]," ",fraedom_data_1[[#This Row],[Employee - Forename.2]]," ",fraedom_data_1[[#This Row],[Employee - Surname]]))</f>
        <v xml:space="preserve"> </v>
      </c>
      <c r="Q194" s="50" t="str">
        <f>IF(fraedom_data_1[[#This Row],[Transaction - Expense Description]]="Payment Direct Debit Payment - Tha",0,IF(OR(fraedom_data_1[[#This Row],[Transaction - Tax Amount]]="",fraedom_data_1[[#This Row],[Transaction - Tax Amount]]=0),"1","2"))</f>
        <v>1</v>
      </c>
      <c r="R194" s="50" t="str">
        <f>_xlfn.CONCAT(fraedom_data_1[[#This Row],[Statement Period - End Date]],"_",fraedom_data_1[[#This Row],[Column1]],"_",fraedom_data_1[[#This Row],[Transaction - Tax Exclusive Amount]])</f>
        <v>_ _</v>
      </c>
    </row>
    <row r="195" spans="2:18">
      <c r="B195" s="50"/>
      <c r="C195" s="50"/>
      <c r="G195" s="50"/>
      <c r="J195" s="50"/>
      <c r="K195" s="50"/>
      <c r="L195" s="50"/>
      <c r="M195" s="50"/>
      <c r="N195" s="50"/>
      <c r="O195" s="50"/>
      <c r="P195" s="50" t="str">
        <f>IF(fraedom_data_1[[#This Row],[Employee - Forename.2]]="",_xlfn.CONCAT(fraedom_data_1[[#This Row],[Employee - Forename.1]]," ",fraedom_data_1[[#This Row],[Employee - Surname]]),_xlfn.CONCAT(fraedom_data_1[[#This Row],[Employee - Forename.1]]," ",fraedom_data_1[[#This Row],[Employee - Forename.2]]," ",fraedom_data_1[[#This Row],[Employee - Surname]]))</f>
        <v xml:space="preserve"> </v>
      </c>
      <c r="Q195" s="50" t="str">
        <f>IF(fraedom_data_1[[#This Row],[Transaction - Expense Description]]="Payment Direct Debit Payment - Tha",0,IF(OR(fraedom_data_1[[#This Row],[Transaction - Tax Amount]]="",fraedom_data_1[[#This Row],[Transaction - Tax Amount]]=0),"1","2"))</f>
        <v>1</v>
      </c>
      <c r="R195" s="50" t="str">
        <f>_xlfn.CONCAT(fraedom_data_1[[#This Row],[Statement Period - End Date]],"_",fraedom_data_1[[#This Row],[Column1]],"_",fraedom_data_1[[#This Row],[Transaction - Tax Exclusive Amount]])</f>
        <v>_ _</v>
      </c>
    </row>
    <row r="196" spans="2:18">
      <c r="B196" s="50"/>
      <c r="C196" s="50"/>
      <c r="G196" s="50"/>
      <c r="J196" s="50"/>
      <c r="K196" s="50"/>
      <c r="L196" s="50"/>
      <c r="M196" s="50"/>
      <c r="N196" s="50"/>
      <c r="O196" s="50"/>
      <c r="P196" s="50" t="str">
        <f>IF(fraedom_data_1[[#This Row],[Employee - Forename.2]]="",_xlfn.CONCAT(fraedom_data_1[[#This Row],[Employee - Forename.1]]," ",fraedom_data_1[[#This Row],[Employee - Surname]]),_xlfn.CONCAT(fraedom_data_1[[#This Row],[Employee - Forename.1]]," ",fraedom_data_1[[#This Row],[Employee - Forename.2]]," ",fraedom_data_1[[#This Row],[Employee - Surname]]))</f>
        <v xml:space="preserve"> </v>
      </c>
      <c r="Q196" s="50" t="str">
        <f>IF(fraedom_data_1[[#This Row],[Transaction - Expense Description]]="Payment Direct Debit Payment - Tha",0,IF(OR(fraedom_data_1[[#This Row],[Transaction - Tax Amount]]="",fraedom_data_1[[#This Row],[Transaction - Tax Amount]]=0),"1","2"))</f>
        <v>1</v>
      </c>
      <c r="R196" s="50" t="str">
        <f>_xlfn.CONCAT(fraedom_data_1[[#This Row],[Statement Period - End Date]],"_",fraedom_data_1[[#This Row],[Column1]],"_",fraedom_data_1[[#This Row],[Transaction - Tax Exclusive Amount]])</f>
        <v>_ _</v>
      </c>
    </row>
    <row r="197" spans="2:18">
      <c r="B197" s="50"/>
      <c r="C197" s="50"/>
      <c r="G197" s="50"/>
      <c r="J197" s="50"/>
      <c r="K197" s="50"/>
      <c r="L197" s="50"/>
      <c r="M197" s="50"/>
      <c r="N197" s="50"/>
      <c r="O197" s="50"/>
      <c r="P197" s="50" t="str">
        <f>IF(fraedom_data_1[[#This Row],[Employee - Forename.2]]="",_xlfn.CONCAT(fraedom_data_1[[#This Row],[Employee - Forename.1]]," ",fraedom_data_1[[#This Row],[Employee - Surname]]),_xlfn.CONCAT(fraedom_data_1[[#This Row],[Employee - Forename.1]]," ",fraedom_data_1[[#This Row],[Employee - Forename.2]]," ",fraedom_data_1[[#This Row],[Employee - Surname]]))</f>
        <v xml:space="preserve"> </v>
      </c>
      <c r="Q197" s="50" t="str">
        <f>IF(fraedom_data_1[[#This Row],[Transaction - Expense Description]]="Payment Direct Debit Payment - Tha",0,IF(OR(fraedom_data_1[[#This Row],[Transaction - Tax Amount]]="",fraedom_data_1[[#This Row],[Transaction - Tax Amount]]=0),"1","2"))</f>
        <v>1</v>
      </c>
      <c r="R197" s="50" t="str">
        <f>_xlfn.CONCAT(fraedom_data_1[[#This Row],[Statement Period - End Date]],"_",fraedom_data_1[[#This Row],[Column1]],"_",fraedom_data_1[[#This Row],[Transaction - Tax Exclusive Amount]])</f>
        <v>_ _</v>
      </c>
    </row>
    <row r="198" spans="2:18">
      <c r="B198" s="50"/>
      <c r="C198" s="50"/>
      <c r="G198" s="50"/>
      <c r="J198" s="50"/>
      <c r="K198" s="50"/>
      <c r="L198" s="50"/>
      <c r="M198" s="50"/>
      <c r="N198" s="50"/>
      <c r="O198" s="50"/>
      <c r="P198" s="50" t="str">
        <f>IF(fraedom_data_1[[#This Row],[Employee - Forename.2]]="",_xlfn.CONCAT(fraedom_data_1[[#This Row],[Employee - Forename.1]]," ",fraedom_data_1[[#This Row],[Employee - Surname]]),_xlfn.CONCAT(fraedom_data_1[[#This Row],[Employee - Forename.1]]," ",fraedom_data_1[[#This Row],[Employee - Forename.2]]," ",fraedom_data_1[[#This Row],[Employee - Surname]]))</f>
        <v xml:space="preserve"> </v>
      </c>
      <c r="Q198" s="50" t="str">
        <f>IF(fraedom_data_1[[#This Row],[Transaction - Expense Description]]="Payment Direct Debit Payment - Tha",0,IF(OR(fraedom_data_1[[#This Row],[Transaction - Tax Amount]]="",fraedom_data_1[[#This Row],[Transaction - Tax Amount]]=0),"1","2"))</f>
        <v>1</v>
      </c>
      <c r="R198" s="50" t="str">
        <f>_xlfn.CONCAT(fraedom_data_1[[#This Row],[Statement Period - End Date]],"_",fraedom_data_1[[#This Row],[Column1]],"_",fraedom_data_1[[#This Row],[Transaction - Tax Exclusive Amount]])</f>
        <v>_ _</v>
      </c>
    </row>
    <row r="199" spans="2:18">
      <c r="B199" s="50"/>
      <c r="C199" s="50"/>
      <c r="G199" s="50"/>
      <c r="J199" s="50"/>
      <c r="K199" s="50"/>
      <c r="L199" s="50"/>
      <c r="M199" s="50"/>
      <c r="N199" s="50"/>
      <c r="O199" s="50"/>
      <c r="P199" s="50" t="str">
        <f>IF(fraedom_data_1[[#This Row],[Employee - Forename.2]]="",_xlfn.CONCAT(fraedom_data_1[[#This Row],[Employee - Forename.1]]," ",fraedom_data_1[[#This Row],[Employee - Surname]]),_xlfn.CONCAT(fraedom_data_1[[#This Row],[Employee - Forename.1]]," ",fraedom_data_1[[#This Row],[Employee - Forename.2]]," ",fraedom_data_1[[#This Row],[Employee - Surname]]))</f>
        <v xml:space="preserve"> </v>
      </c>
      <c r="Q199" s="50" t="str">
        <f>IF(fraedom_data_1[[#This Row],[Transaction - Expense Description]]="Payment Direct Debit Payment - Tha",0,IF(OR(fraedom_data_1[[#This Row],[Transaction - Tax Amount]]="",fraedom_data_1[[#This Row],[Transaction - Tax Amount]]=0),"1","2"))</f>
        <v>1</v>
      </c>
      <c r="R199" s="50" t="str">
        <f>_xlfn.CONCAT(fraedom_data_1[[#This Row],[Statement Period - End Date]],"_",fraedom_data_1[[#This Row],[Column1]],"_",fraedom_data_1[[#This Row],[Transaction - Tax Exclusive Amount]])</f>
        <v>_ _</v>
      </c>
    </row>
    <row r="200" spans="2:18">
      <c r="B200" s="50"/>
      <c r="C200" s="50"/>
      <c r="G200" s="50"/>
      <c r="J200" s="50"/>
      <c r="K200" s="50"/>
      <c r="L200" s="50"/>
      <c r="M200" s="50"/>
      <c r="N200" s="50"/>
      <c r="O200" s="50"/>
      <c r="P200" s="50" t="str">
        <f>IF(fraedom_data_1[[#This Row],[Employee - Forename.2]]="",_xlfn.CONCAT(fraedom_data_1[[#This Row],[Employee - Forename.1]]," ",fraedom_data_1[[#This Row],[Employee - Surname]]),_xlfn.CONCAT(fraedom_data_1[[#This Row],[Employee - Forename.1]]," ",fraedom_data_1[[#This Row],[Employee - Forename.2]]," ",fraedom_data_1[[#This Row],[Employee - Surname]]))</f>
        <v xml:space="preserve"> </v>
      </c>
      <c r="Q200" s="50" t="str">
        <f>IF(fraedom_data_1[[#This Row],[Transaction - Expense Description]]="Payment Direct Debit Payment - Tha",0,IF(OR(fraedom_data_1[[#This Row],[Transaction - Tax Amount]]="",fraedom_data_1[[#This Row],[Transaction - Tax Amount]]=0),"1","2"))</f>
        <v>1</v>
      </c>
      <c r="R200" s="50" t="str">
        <f>_xlfn.CONCAT(fraedom_data_1[[#This Row],[Statement Period - End Date]],"_",fraedom_data_1[[#This Row],[Column1]],"_",fraedom_data_1[[#This Row],[Transaction - Tax Exclusive Amount]])</f>
        <v>_ _</v>
      </c>
    </row>
    <row r="201" spans="2:18">
      <c r="B201" s="50"/>
      <c r="C201" s="50"/>
      <c r="G201" s="50"/>
      <c r="J201" s="50"/>
      <c r="K201" s="50"/>
      <c r="L201" s="50"/>
      <c r="M201" s="50"/>
      <c r="N201" s="50"/>
      <c r="O201" s="50"/>
      <c r="P201" s="50" t="str">
        <f>IF(fraedom_data_1[[#This Row],[Employee - Forename.2]]="",_xlfn.CONCAT(fraedom_data_1[[#This Row],[Employee - Forename.1]]," ",fraedom_data_1[[#This Row],[Employee - Surname]]),_xlfn.CONCAT(fraedom_data_1[[#This Row],[Employee - Forename.1]]," ",fraedom_data_1[[#This Row],[Employee - Forename.2]]," ",fraedom_data_1[[#This Row],[Employee - Surname]]))</f>
        <v xml:space="preserve"> </v>
      </c>
      <c r="Q201" s="50" t="str">
        <f>IF(fraedom_data_1[[#This Row],[Transaction - Expense Description]]="Payment Direct Debit Payment - Tha",0,IF(OR(fraedom_data_1[[#This Row],[Transaction - Tax Amount]]="",fraedom_data_1[[#This Row],[Transaction - Tax Amount]]=0),"1","2"))</f>
        <v>1</v>
      </c>
      <c r="R201" s="50" t="str">
        <f>_xlfn.CONCAT(fraedom_data_1[[#This Row],[Statement Period - End Date]],"_",fraedom_data_1[[#This Row],[Column1]],"_",fraedom_data_1[[#This Row],[Transaction - Tax Exclusive Amount]])</f>
        <v>_ _</v>
      </c>
    </row>
    <row r="202" spans="2:18">
      <c r="B202" s="50"/>
      <c r="C202" s="50"/>
      <c r="G202" s="50"/>
      <c r="J202" s="50"/>
      <c r="K202" s="50"/>
      <c r="L202" s="50"/>
      <c r="M202" s="50"/>
      <c r="N202" s="50"/>
      <c r="O202" s="50"/>
      <c r="P202" s="50" t="str">
        <f>IF(fraedom_data_1[[#This Row],[Employee - Forename.2]]="",_xlfn.CONCAT(fraedom_data_1[[#This Row],[Employee - Forename.1]]," ",fraedom_data_1[[#This Row],[Employee - Surname]]),_xlfn.CONCAT(fraedom_data_1[[#This Row],[Employee - Forename.1]]," ",fraedom_data_1[[#This Row],[Employee - Forename.2]]," ",fraedom_data_1[[#This Row],[Employee - Surname]]))</f>
        <v xml:space="preserve"> </v>
      </c>
      <c r="Q202" s="50" t="str">
        <f>IF(fraedom_data_1[[#This Row],[Transaction - Expense Description]]="Payment Direct Debit Payment - Tha",0,IF(OR(fraedom_data_1[[#This Row],[Transaction - Tax Amount]]="",fraedom_data_1[[#This Row],[Transaction - Tax Amount]]=0),"1","2"))</f>
        <v>1</v>
      </c>
      <c r="R202" s="50" t="str">
        <f>_xlfn.CONCAT(fraedom_data_1[[#This Row],[Statement Period - End Date]],"_",fraedom_data_1[[#This Row],[Column1]],"_",fraedom_data_1[[#This Row],[Transaction - Tax Exclusive Amount]])</f>
        <v>_ _</v>
      </c>
    </row>
    <row r="203" spans="2:18">
      <c r="B203" s="50"/>
      <c r="C203" s="50"/>
      <c r="G203" s="50"/>
      <c r="J203" s="50"/>
      <c r="K203" s="50"/>
      <c r="L203" s="50"/>
      <c r="M203" s="50"/>
      <c r="N203" s="50"/>
      <c r="O203" s="50"/>
      <c r="P203" s="50" t="str">
        <f>IF(fraedom_data_1[[#This Row],[Employee - Forename.2]]="",_xlfn.CONCAT(fraedom_data_1[[#This Row],[Employee - Forename.1]]," ",fraedom_data_1[[#This Row],[Employee - Surname]]),_xlfn.CONCAT(fraedom_data_1[[#This Row],[Employee - Forename.1]]," ",fraedom_data_1[[#This Row],[Employee - Forename.2]]," ",fraedom_data_1[[#This Row],[Employee - Surname]]))</f>
        <v xml:space="preserve"> </v>
      </c>
      <c r="Q203" s="50" t="str">
        <f>IF(fraedom_data_1[[#This Row],[Transaction - Expense Description]]="Payment Direct Debit Payment - Tha",0,IF(OR(fraedom_data_1[[#This Row],[Transaction - Tax Amount]]="",fraedom_data_1[[#This Row],[Transaction - Tax Amount]]=0),"1","2"))</f>
        <v>1</v>
      </c>
      <c r="R203" s="50" t="str">
        <f>_xlfn.CONCAT(fraedom_data_1[[#This Row],[Statement Period - End Date]],"_",fraedom_data_1[[#This Row],[Column1]],"_",fraedom_data_1[[#This Row],[Transaction - Tax Exclusive Amount]])</f>
        <v>_ _</v>
      </c>
    </row>
    <row r="204" spans="2:18">
      <c r="B204" s="50"/>
      <c r="C204" s="50"/>
      <c r="G204" s="50"/>
      <c r="J204" s="50"/>
      <c r="K204" s="50"/>
      <c r="L204" s="50"/>
      <c r="M204" s="50"/>
      <c r="N204" s="50"/>
      <c r="O204" s="50"/>
      <c r="P204" s="50" t="str">
        <f>IF(fraedom_data_1[[#This Row],[Employee - Forename.2]]="",_xlfn.CONCAT(fraedom_data_1[[#This Row],[Employee - Forename.1]]," ",fraedom_data_1[[#This Row],[Employee - Surname]]),_xlfn.CONCAT(fraedom_data_1[[#This Row],[Employee - Forename.1]]," ",fraedom_data_1[[#This Row],[Employee - Forename.2]]," ",fraedom_data_1[[#This Row],[Employee - Surname]]))</f>
        <v xml:space="preserve"> </v>
      </c>
      <c r="Q204" s="50" t="str">
        <f>IF(fraedom_data_1[[#This Row],[Transaction - Expense Description]]="Payment Direct Debit Payment - Tha",0,IF(OR(fraedom_data_1[[#This Row],[Transaction - Tax Amount]]="",fraedom_data_1[[#This Row],[Transaction - Tax Amount]]=0),"1","2"))</f>
        <v>1</v>
      </c>
      <c r="R204" s="50" t="str">
        <f>_xlfn.CONCAT(fraedom_data_1[[#This Row],[Statement Period - End Date]],"_",fraedom_data_1[[#This Row],[Column1]],"_",fraedom_data_1[[#This Row],[Transaction - Tax Exclusive Amount]])</f>
        <v>_ _</v>
      </c>
    </row>
    <row r="205" spans="2:18">
      <c r="B205" s="50"/>
      <c r="C205" s="50"/>
      <c r="G205" s="50"/>
      <c r="J205" s="50"/>
      <c r="K205" s="50"/>
      <c r="L205" s="50"/>
      <c r="M205" s="50"/>
      <c r="N205" s="50"/>
      <c r="O205" s="50"/>
      <c r="P205" s="50" t="str">
        <f>IF(fraedom_data_1[[#This Row],[Employee - Forename.2]]="",_xlfn.CONCAT(fraedom_data_1[[#This Row],[Employee - Forename.1]]," ",fraedom_data_1[[#This Row],[Employee - Surname]]),_xlfn.CONCAT(fraedom_data_1[[#This Row],[Employee - Forename.1]]," ",fraedom_data_1[[#This Row],[Employee - Forename.2]]," ",fraedom_data_1[[#This Row],[Employee - Surname]]))</f>
        <v xml:space="preserve"> </v>
      </c>
      <c r="Q205" s="50" t="str">
        <f>IF(fraedom_data_1[[#This Row],[Transaction - Expense Description]]="Payment Direct Debit Payment - Tha",0,IF(OR(fraedom_data_1[[#This Row],[Transaction - Tax Amount]]="",fraedom_data_1[[#This Row],[Transaction - Tax Amount]]=0),"1","2"))</f>
        <v>1</v>
      </c>
      <c r="R205" s="50" t="str">
        <f>_xlfn.CONCAT(fraedom_data_1[[#This Row],[Statement Period - End Date]],"_",fraedom_data_1[[#This Row],[Column1]],"_",fraedom_data_1[[#This Row],[Transaction - Tax Exclusive Amount]])</f>
        <v>_ _</v>
      </c>
    </row>
    <row r="206" spans="2:18">
      <c r="B206" s="50"/>
      <c r="C206" s="50"/>
      <c r="G206" s="50"/>
      <c r="J206" s="50"/>
      <c r="K206" s="50"/>
      <c r="L206" s="50"/>
      <c r="M206" s="50"/>
      <c r="N206" s="50"/>
      <c r="O206" s="50"/>
      <c r="P206" s="50" t="str">
        <f>IF(fraedom_data_1[[#This Row],[Employee - Forename.2]]="",_xlfn.CONCAT(fraedom_data_1[[#This Row],[Employee - Forename.1]]," ",fraedom_data_1[[#This Row],[Employee - Surname]]),_xlfn.CONCAT(fraedom_data_1[[#This Row],[Employee - Forename.1]]," ",fraedom_data_1[[#This Row],[Employee - Forename.2]]," ",fraedom_data_1[[#This Row],[Employee - Surname]]))</f>
        <v xml:space="preserve"> </v>
      </c>
      <c r="Q206" s="50" t="str">
        <f>IF(fraedom_data_1[[#This Row],[Transaction - Expense Description]]="Payment Direct Debit Payment - Tha",0,IF(OR(fraedom_data_1[[#This Row],[Transaction - Tax Amount]]="",fraedom_data_1[[#This Row],[Transaction - Tax Amount]]=0),"1","2"))</f>
        <v>1</v>
      </c>
      <c r="R206" s="50" t="str">
        <f>_xlfn.CONCAT(fraedom_data_1[[#This Row],[Statement Period - End Date]],"_",fraedom_data_1[[#This Row],[Column1]],"_",fraedom_data_1[[#This Row],[Transaction - Tax Exclusive Amount]])</f>
        <v>_ _</v>
      </c>
    </row>
    <row r="207" spans="2:18">
      <c r="B207" s="50"/>
      <c r="C207" s="50"/>
      <c r="G207" s="50"/>
      <c r="J207" s="50"/>
      <c r="K207" s="50"/>
      <c r="L207" s="50"/>
      <c r="M207" s="50"/>
      <c r="N207" s="50"/>
      <c r="O207" s="50"/>
      <c r="P207" s="50" t="str">
        <f>IF(fraedom_data_1[[#This Row],[Employee - Forename.2]]="",_xlfn.CONCAT(fraedom_data_1[[#This Row],[Employee - Forename.1]]," ",fraedom_data_1[[#This Row],[Employee - Surname]]),_xlfn.CONCAT(fraedom_data_1[[#This Row],[Employee - Forename.1]]," ",fraedom_data_1[[#This Row],[Employee - Forename.2]]," ",fraedom_data_1[[#This Row],[Employee - Surname]]))</f>
        <v xml:space="preserve"> </v>
      </c>
      <c r="Q207" s="50" t="str">
        <f>IF(fraedom_data_1[[#This Row],[Transaction - Expense Description]]="Payment Direct Debit Payment - Tha",0,IF(OR(fraedom_data_1[[#This Row],[Transaction - Tax Amount]]="",fraedom_data_1[[#This Row],[Transaction - Tax Amount]]=0),"1","2"))</f>
        <v>1</v>
      </c>
      <c r="R207" s="50" t="str">
        <f>_xlfn.CONCAT(fraedom_data_1[[#This Row],[Statement Period - End Date]],"_",fraedom_data_1[[#This Row],[Column1]],"_",fraedom_data_1[[#This Row],[Transaction - Tax Exclusive Amount]])</f>
        <v>_ _</v>
      </c>
    </row>
    <row r="208" spans="2:18">
      <c r="B208" s="50"/>
      <c r="C208" s="50"/>
      <c r="G208" s="50"/>
      <c r="J208" s="50"/>
      <c r="K208" s="50"/>
      <c r="L208" s="50"/>
      <c r="M208" s="50"/>
      <c r="N208" s="50"/>
      <c r="O208" s="50"/>
      <c r="P208" s="50" t="str">
        <f>IF(fraedom_data_1[[#This Row],[Employee - Forename.2]]="",_xlfn.CONCAT(fraedom_data_1[[#This Row],[Employee - Forename.1]]," ",fraedom_data_1[[#This Row],[Employee - Surname]]),_xlfn.CONCAT(fraedom_data_1[[#This Row],[Employee - Forename.1]]," ",fraedom_data_1[[#This Row],[Employee - Forename.2]]," ",fraedom_data_1[[#This Row],[Employee - Surname]]))</f>
        <v xml:space="preserve"> </v>
      </c>
      <c r="Q208" s="50" t="str">
        <f>IF(fraedom_data_1[[#This Row],[Transaction - Expense Description]]="Payment Direct Debit Payment - Tha",0,IF(OR(fraedom_data_1[[#This Row],[Transaction - Tax Amount]]="",fraedom_data_1[[#This Row],[Transaction - Tax Amount]]=0),"1","2"))</f>
        <v>1</v>
      </c>
      <c r="R208" s="50" t="str">
        <f>_xlfn.CONCAT(fraedom_data_1[[#This Row],[Statement Period - End Date]],"_",fraedom_data_1[[#This Row],[Column1]],"_",fraedom_data_1[[#This Row],[Transaction - Tax Exclusive Amount]])</f>
        <v>_ _</v>
      </c>
    </row>
    <row r="209" spans="2:18">
      <c r="B209" s="50"/>
      <c r="C209" s="50"/>
      <c r="G209" s="50"/>
      <c r="J209" s="50"/>
      <c r="K209" s="50"/>
      <c r="L209" s="50"/>
      <c r="M209" s="50"/>
      <c r="N209" s="50"/>
      <c r="O209" s="50"/>
      <c r="P209" s="50" t="str">
        <f>IF(fraedom_data_1[[#This Row],[Employee - Forename.2]]="",_xlfn.CONCAT(fraedom_data_1[[#This Row],[Employee - Forename.1]]," ",fraedom_data_1[[#This Row],[Employee - Surname]]),_xlfn.CONCAT(fraedom_data_1[[#This Row],[Employee - Forename.1]]," ",fraedom_data_1[[#This Row],[Employee - Forename.2]]," ",fraedom_data_1[[#This Row],[Employee - Surname]]))</f>
        <v xml:space="preserve"> </v>
      </c>
      <c r="Q209" s="50" t="str">
        <f>IF(fraedom_data_1[[#This Row],[Transaction - Expense Description]]="Payment Direct Debit Payment - Tha",0,IF(OR(fraedom_data_1[[#This Row],[Transaction - Tax Amount]]="",fraedom_data_1[[#This Row],[Transaction - Tax Amount]]=0),"1","2"))</f>
        <v>1</v>
      </c>
      <c r="R209" s="50" t="str">
        <f>_xlfn.CONCAT(fraedom_data_1[[#This Row],[Statement Period - End Date]],"_",fraedom_data_1[[#This Row],[Column1]],"_",fraedom_data_1[[#This Row],[Transaction - Tax Exclusive Amount]])</f>
        <v>_ _</v>
      </c>
    </row>
    <row r="210" spans="2:18">
      <c r="B210" s="50"/>
      <c r="C210" s="50"/>
      <c r="G210" s="50"/>
      <c r="J210" s="50"/>
      <c r="K210" s="50"/>
      <c r="L210" s="50"/>
      <c r="M210" s="50"/>
      <c r="N210" s="50"/>
      <c r="O210" s="50"/>
      <c r="P210" s="50" t="str">
        <f>IF(fraedom_data_1[[#This Row],[Employee - Forename.2]]="",_xlfn.CONCAT(fraedom_data_1[[#This Row],[Employee - Forename.1]]," ",fraedom_data_1[[#This Row],[Employee - Surname]]),_xlfn.CONCAT(fraedom_data_1[[#This Row],[Employee - Forename.1]]," ",fraedom_data_1[[#This Row],[Employee - Forename.2]]," ",fraedom_data_1[[#This Row],[Employee - Surname]]))</f>
        <v xml:space="preserve"> </v>
      </c>
      <c r="Q210" s="50" t="str">
        <f>IF(fraedom_data_1[[#This Row],[Transaction - Expense Description]]="Payment Direct Debit Payment - Tha",0,IF(OR(fraedom_data_1[[#This Row],[Transaction - Tax Amount]]="",fraedom_data_1[[#This Row],[Transaction - Tax Amount]]=0),"1","2"))</f>
        <v>1</v>
      </c>
      <c r="R210" s="50" t="str">
        <f>_xlfn.CONCAT(fraedom_data_1[[#This Row],[Statement Period - End Date]],"_",fraedom_data_1[[#This Row],[Column1]],"_",fraedom_data_1[[#This Row],[Transaction - Tax Exclusive Amount]])</f>
        <v>_ _</v>
      </c>
    </row>
    <row r="211" spans="2:18">
      <c r="B211" s="50"/>
      <c r="C211" s="50"/>
      <c r="G211" s="50"/>
      <c r="J211" s="50"/>
      <c r="K211" s="50"/>
      <c r="L211" s="50"/>
      <c r="M211" s="50"/>
      <c r="N211" s="50"/>
      <c r="O211" s="50"/>
      <c r="P211" s="50" t="str">
        <f>IF(fraedom_data_1[[#This Row],[Employee - Forename.2]]="",_xlfn.CONCAT(fraedom_data_1[[#This Row],[Employee - Forename.1]]," ",fraedom_data_1[[#This Row],[Employee - Surname]]),_xlfn.CONCAT(fraedom_data_1[[#This Row],[Employee - Forename.1]]," ",fraedom_data_1[[#This Row],[Employee - Forename.2]]," ",fraedom_data_1[[#This Row],[Employee - Surname]]))</f>
        <v xml:space="preserve"> </v>
      </c>
      <c r="Q211" s="50" t="str">
        <f>IF(fraedom_data_1[[#This Row],[Transaction - Expense Description]]="Payment Direct Debit Payment - Tha",0,IF(OR(fraedom_data_1[[#This Row],[Transaction - Tax Amount]]="",fraedom_data_1[[#This Row],[Transaction - Tax Amount]]=0),"1","2"))</f>
        <v>1</v>
      </c>
      <c r="R211" s="50" t="str">
        <f>_xlfn.CONCAT(fraedom_data_1[[#This Row],[Statement Period - End Date]],"_",fraedom_data_1[[#This Row],[Column1]],"_",fraedom_data_1[[#This Row],[Transaction - Tax Exclusive Amount]])</f>
        <v>_ _</v>
      </c>
    </row>
    <row r="212" spans="2:18">
      <c r="B212" s="50"/>
      <c r="C212" s="50"/>
      <c r="G212" s="50"/>
      <c r="J212" s="50"/>
      <c r="K212" s="50"/>
      <c r="L212" s="50"/>
      <c r="M212" s="50"/>
      <c r="N212" s="50"/>
      <c r="O212" s="50"/>
      <c r="P212" s="50" t="str">
        <f>IF(fraedom_data_1[[#This Row],[Employee - Forename.2]]="",_xlfn.CONCAT(fraedom_data_1[[#This Row],[Employee - Forename.1]]," ",fraedom_data_1[[#This Row],[Employee - Surname]]),_xlfn.CONCAT(fraedom_data_1[[#This Row],[Employee - Forename.1]]," ",fraedom_data_1[[#This Row],[Employee - Forename.2]]," ",fraedom_data_1[[#This Row],[Employee - Surname]]))</f>
        <v xml:space="preserve"> </v>
      </c>
      <c r="Q212" s="50" t="str">
        <f>IF(fraedom_data_1[[#This Row],[Transaction - Expense Description]]="Payment Direct Debit Payment - Tha",0,IF(OR(fraedom_data_1[[#This Row],[Transaction - Tax Amount]]="",fraedom_data_1[[#This Row],[Transaction - Tax Amount]]=0),"1","2"))</f>
        <v>1</v>
      </c>
      <c r="R212" s="50" t="str">
        <f>_xlfn.CONCAT(fraedom_data_1[[#This Row],[Statement Period - End Date]],"_",fraedom_data_1[[#This Row],[Column1]],"_",fraedom_data_1[[#This Row],[Transaction - Tax Exclusive Amount]])</f>
        <v>_ _</v>
      </c>
    </row>
    <row r="213" spans="2:18">
      <c r="B213" s="50"/>
      <c r="C213" s="50"/>
      <c r="G213" s="50"/>
      <c r="J213" s="50"/>
      <c r="K213" s="50"/>
      <c r="L213" s="50"/>
      <c r="M213" s="50"/>
      <c r="N213" s="50"/>
      <c r="O213" s="50"/>
      <c r="P213" s="50" t="str">
        <f>IF(fraedom_data_1[[#This Row],[Employee - Forename.2]]="",_xlfn.CONCAT(fraedom_data_1[[#This Row],[Employee - Forename.1]]," ",fraedom_data_1[[#This Row],[Employee - Surname]]),_xlfn.CONCAT(fraedom_data_1[[#This Row],[Employee - Forename.1]]," ",fraedom_data_1[[#This Row],[Employee - Forename.2]]," ",fraedom_data_1[[#This Row],[Employee - Surname]]))</f>
        <v xml:space="preserve"> </v>
      </c>
      <c r="Q213" s="50" t="str">
        <f>IF(fraedom_data_1[[#This Row],[Transaction - Expense Description]]="Payment Direct Debit Payment - Tha",0,IF(OR(fraedom_data_1[[#This Row],[Transaction - Tax Amount]]="",fraedom_data_1[[#This Row],[Transaction - Tax Amount]]=0),"1","2"))</f>
        <v>1</v>
      </c>
      <c r="R213" s="50" t="str">
        <f>_xlfn.CONCAT(fraedom_data_1[[#This Row],[Statement Period - End Date]],"_",fraedom_data_1[[#This Row],[Column1]],"_",fraedom_data_1[[#This Row],[Transaction - Tax Exclusive Amount]])</f>
        <v>_ _</v>
      </c>
    </row>
    <row r="214" spans="2:18">
      <c r="B214" s="50"/>
      <c r="C214" s="50"/>
      <c r="G214" s="50"/>
      <c r="J214" s="50"/>
      <c r="K214" s="50"/>
      <c r="L214" s="50"/>
      <c r="M214" s="50"/>
      <c r="N214" s="50"/>
      <c r="O214" s="50"/>
      <c r="P214" s="50" t="str">
        <f>IF(fraedom_data_1[[#This Row],[Employee - Forename.2]]="",_xlfn.CONCAT(fraedom_data_1[[#This Row],[Employee - Forename.1]]," ",fraedom_data_1[[#This Row],[Employee - Surname]]),_xlfn.CONCAT(fraedom_data_1[[#This Row],[Employee - Forename.1]]," ",fraedom_data_1[[#This Row],[Employee - Forename.2]]," ",fraedom_data_1[[#This Row],[Employee - Surname]]))</f>
        <v xml:space="preserve"> </v>
      </c>
      <c r="Q214" s="50" t="str">
        <f>IF(fraedom_data_1[[#This Row],[Transaction - Expense Description]]="Payment Direct Debit Payment - Tha",0,IF(OR(fraedom_data_1[[#This Row],[Transaction - Tax Amount]]="",fraedom_data_1[[#This Row],[Transaction - Tax Amount]]=0),"1","2"))</f>
        <v>1</v>
      </c>
      <c r="R214" s="50" t="str">
        <f>_xlfn.CONCAT(fraedom_data_1[[#This Row],[Statement Period - End Date]],"_",fraedom_data_1[[#This Row],[Column1]],"_",fraedom_data_1[[#This Row],[Transaction - Tax Exclusive Amount]])</f>
        <v>_ _</v>
      </c>
    </row>
    <row r="215" spans="2:18">
      <c r="B215" s="50"/>
      <c r="C215" s="50"/>
      <c r="G215" s="50"/>
      <c r="J215" s="50"/>
      <c r="K215" s="50"/>
      <c r="L215" s="50"/>
      <c r="M215" s="50"/>
      <c r="N215" s="50"/>
      <c r="O215" s="50"/>
      <c r="P215" s="50" t="str">
        <f>IF(fraedom_data_1[[#This Row],[Employee - Forename.2]]="",_xlfn.CONCAT(fraedom_data_1[[#This Row],[Employee - Forename.1]]," ",fraedom_data_1[[#This Row],[Employee - Surname]]),_xlfn.CONCAT(fraedom_data_1[[#This Row],[Employee - Forename.1]]," ",fraedom_data_1[[#This Row],[Employee - Forename.2]]," ",fraedom_data_1[[#This Row],[Employee - Surname]]))</f>
        <v xml:space="preserve"> </v>
      </c>
      <c r="Q215" s="50" t="str">
        <f>IF(fraedom_data_1[[#This Row],[Transaction - Expense Description]]="Payment Direct Debit Payment - Tha",0,IF(OR(fraedom_data_1[[#This Row],[Transaction - Tax Amount]]="",fraedom_data_1[[#This Row],[Transaction - Tax Amount]]=0),"1","2"))</f>
        <v>1</v>
      </c>
      <c r="R215" s="50" t="str">
        <f>_xlfn.CONCAT(fraedom_data_1[[#This Row],[Statement Period - End Date]],"_",fraedom_data_1[[#This Row],[Column1]],"_",fraedom_data_1[[#This Row],[Transaction - Tax Exclusive Amount]])</f>
        <v>_ _</v>
      </c>
    </row>
    <row r="216" spans="2:18">
      <c r="B216" s="50"/>
      <c r="C216" s="50"/>
      <c r="G216" s="50"/>
      <c r="J216" s="50"/>
      <c r="K216" s="50"/>
      <c r="L216" s="50"/>
      <c r="M216" s="50"/>
      <c r="N216" s="50"/>
      <c r="O216" s="50"/>
      <c r="P216" s="50" t="str">
        <f>IF(fraedom_data_1[[#This Row],[Employee - Forename.2]]="",_xlfn.CONCAT(fraedom_data_1[[#This Row],[Employee - Forename.1]]," ",fraedom_data_1[[#This Row],[Employee - Surname]]),_xlfn.CONCAT(fraedom_data_1[[#This Row],[Employee - Forename.1]]," ",fraedom_data_1[[#This Row],[Employee - Forename.2]]," ",fraedom_data_1[[#This Row],[Employee - Surname]]))</f>
        <v xml:space="preserve"> </v>
      </c>
      <c r="Q216" s="50" t="str">
        <f>IF(fraedom_data_1[[#This Row],[Transaction - Expense Description]]="Payment Direct Debit Payment - Tha",0,IF(OR(fraedom_data_1[[#This Row],[Transaction - Tax Amount]]="",fraedom_data_1[[#This Row],[Transaction - Tax Amount]]=0),"1","2"))</f>
        <v>1</v>
      </c>
      <c r="R216" s="50" t="str">
        <f>_xlfn.CONCAT(fraedom_data_1[[#This Row],[Statement Period - End Date]],"_",fraedom_data_1[[#This Row],[Column1]],"_",fraedom_data_1[[#This Row],[Transaction - Tax Exclusive Amount]])</f>
        <v>_ _</v>
      </c>
    </row>
    <row r="217" spans="2:18">
      <c r="B217" s="50"/>
      <c r="C217" s="50"/>
      <c r="G217" s="50"/>
      <c r="J217" s="50"/>
      <c r="K217" s="50"/>
      <c r="L217" s="50"/>
      <c r="M217" s="50"/>
      <c r="N217" s="50"/>
      <c r="O217" s="50"/>
      <c r="P217" s="50" t="str">
        <f>IF(fraedom_data_1[[#This Row],[Employee - Forename.2]]="",_xlfn.CONCAT(fraedom_data_1[[#This Row],[Employee - Forename.1]]," ",fraedom_data_1[[#This Row],[Employee - Surname]]),_xlfn.CONCAT(fraedom_data_1[[#This Row],[Employee - Forename.1]]," ",fraedom_data_1[[#This Row],[Employee - Forename.2]]," ",fraedom_data_1[[#This Row],[Employee - Surname]]))</f>
        <v xml:space="preserve"> </v>
      </c>
      <c r="Q217" s="50" t="str">
        <f>IF(fraedom_data_1[[#This Row],[Transaction - Expense Description]]="Payment Direct Debit Payment - Tha",0,IF(OR(fraedom_data_1[[#This Row],[Transaction - Tax Amount]]="",fraedom_data_1[[#This Row],[Transaction - Tax Amount]]=0),"1","2"))</f>
        <v>1</v>
      </c>
      <c r="R217" s="50" t="str">
        <f>_xlfn.CONCAT(fraedom_data_1[[#This Row],[Statement Period - End Date]],"_",fraedom_data_1[[#This Row],[Column1]],"_",fraedom_data_1[[#This Row],[Transaction - Tax Exclusive Amount]])</f>
        <v>_ _</v>
      </c>
    </row>
    <row r="218" spans="2:18">
      <c r="B218" s="50"/>
      <c r="C218" s="50"/>
      <c r="G218" s="50"/>
      <c r="J218" s="50"/>
      <c r="K218" s="50"/>
      <c r="L218" s="50"/>
      <c r="M218" s="50"/>
      <c r="N218" s="50"/>
      <c r="O218" s="50"/>
      <c r="P218" s="50" t="str">
        <f>IF(fraedom_data_1[[#This Row],[Employee - Forename.2]]="",_xlfn.CONCAT(fraedom_data_1[[#This Row],[Employee - Forename.1]]," ",fraedom_data_1[[#This Row],[Employee - Surname]]),_xlfn.CONCAT(fraedom_data_1[[#This Row],[Employee - Forename.1]]," ",fraedom_data_1[[#This Row],[Employee - Forename.2]]," ",fraedom_data_1[[#This Row],[Employee - Surname]]))</f>
        <v xml:space="preserve"> </v>
      </c>
      <c r="Q218" s="50" t="str">
        <f>IF(fraedom_data_1[[#This Row],[Transaction - Expense Description]]="Payment Direct Debit Payment - Tha",0,IF(OR(fraedom_data_1[[#This Row],[Transaction - Tax Amount]]="",fraedom_data_1[[#This Row],[Transaction - Tax Amount]]=0),"1","2"))</f>
        <v>1</v>
      </c>
      <c r="R218" s="50" t="str">
        <f>_xlfn.CONCAT(fraedom_data_1[[#This Row],[Statement Period - End Date]],"_",fraedom_data_1[[#This Row],[Column1]],"_",fraedom_data_1[[#This Row],[Transaction - Tax Exclusive Amount]])</f>
        <v>_ _</v>
      </c>
    </row>
    <row r="219" spans="2:18">
      <c r="B219" s="50"/>
      <c r="C219" s="50"/>
      <c r="G219" s="50"/>
      <c r="J219" s="50"/>
      <c r="K219" s="50"/>
      <c r="L219" s="50"/>
      <c r="M219" s="50"/>
      <c r="N219" s="50"/>
      <c r="O219" s="50"/>
      <c r="P219" s="50" t="str">
        <f>IF(fraedom_data_1[[#This Row],[Employee - Forename.2]]="",_xlfn.CONCAT(fraedom_data_1[[#This Row],[Employee - Forename.1]]," ",fraedom_data_1[[#This Row],[Employee - Surname]]),_xlfn.CONCAT(fraedom_data_1[[#This Row],[Employee - Forename.1]]," ",fraedom_data_1[[#This Row],[Employee - Forename.2]]," ",fraedom_data_1[[#This Row],[Employee - Surname]]))</f>
        <v xml:space="preserve"> </v>
      </c>
      <c r="Q219" s="50" t="str">
        <f>IF(fraedom_data_1[[#This Row],[Transaction - Expense Description]]="Payment Direct Debit Payment - Tha",0,IF(OR(fraedom_data_1[[#This Row],[Transaction - Tax Amount]]="",fraedom_data_1[[#This Row],[Transaction - Tax Amount]]=0),"1","2"))</f>
        <v>1</v>
      </c>
      <c r="R219" s="50" t="str">
        <f>_xlfn.CONCAT(fraedom_data_1[[#This Row],[Statement Period - End Date]],"_",fraedom_data_1[[#This Row],[Column1]],"_",fraedom_data_1[[#This Row],[Transaction - Tax Exclusive Amount]])</f>
        <v>_ _</v>
      </c>
    </row>
    <row r="220" spans="2:18">
      <c r="B220" s="50"/>
      <c r="C220" s="50"/>
      <c r="G220" s="50"/>
      <c r="J220" s="50"/>
      <c r="K220" s="50"/>
      <c r="L220" s="50"/>
      <c r="M220" s="50"/>
      <c r="N220" s="50"/>
      <c r="O220" s="50"/>
      <c r="P220" s="50" t="str">
        <f>IF(fraedom_data_1[[#This Row],[Employee - Forename.2]]="",_xlfn.CONCAT(fraedom_data_1[[#This Row],[Employee - Forename.1]]," ",fraedom_data_1[[#This Row],[Employee - Surname]]),_xlfn.CONCAT(fraedom_data_1[[#This Row],[Employee - Forename.1]]," ",fraedom_data_1[[#This Row],[Employee - Forename.2]]," ",fraedom_data_1[[#This Row],[Employee - Surname]]))</f>
        <v xml:space="preserve"> </v>
      </c>
      <c r="Q220" s="50" t="str">
        <f>IF(fraedom_data_1[[#This Row],[Transaction - Expense Description]]="Payment Direct Debit Payment - Tha",0,IF(OR(fraedom_data_1[[#This Row],[Transaction - Tax Amount]]="",fraedom_data_1[[#This Row],[Transaction - Tax Amount]]=0),"1","2"))</f>
        <v>1</v>
      </c>
      <c r="R220" s="50" t="str">
        <f>_xlfn.CONCAT(fraedom_data_1[[#This Row],[Statement Period - End Date]],"_",fraedom_data_1[[#This Row],[Column1]],"_",fraedom_data_1[[#This Row],[Transaction - Tax Exclusive Amount]])</f>
        <v>_ _</v>
      </c>
    </row>
    <row r="221" spans="2:18">
      <c r="B221" s="50"/>
      <c r="C221" s="50"/>
      <c r="G221" s="50"/>
      <c r="J221" s="50"/>
      <c r="K221" s="50"/>
      <c r="L221" s="50"/>
      <c r="M221" s="50"/>
      <c r="N221" s="50"/>
      <c r="O221" s="50"/>
      <c r="P221" s="50" t="str">
        <f>IF(fraedom_data_1[[#This Row],[Employee - Forename.2]]="",_xlfn.CONCAT(fraedom_data_1[[#This Row],[Employee - Forename.1]]," ",fraedom_data_1[[#This Row],[Employee - Surname]]),_xlfn.CONCAT(fraedom_data_1[[#This Row],[Employee - Forename.1]]," ",fraedom_data_1[[#This Row],[Employee - Forename.2]]," ",fraedom_data_1[[#This Row],[Employee - Surname]]))</f>
        <v xml:space="preserve"> </v>
      </c>
      <c r="Q221" s="50" t="str">
        <f>IF(fraedom_data_1[[#This Row],[Transaction - Expense Description]]="Payment Direct Debit Payment - Tha",0,IF(OR(fraedom_data_1[[#This Row],[Transaction - Tax Amount]]="",fraedom_data_1[[#This Row],[Transaction - Tax Amount]]=0),"1","2"))</f>
        <v>1</v>
      </c>
      <c r="R221" s="50" t="str">
        <f>_xlfn.CONCAT(fraedom_data_1[[#This Row],[Statement Period - End Date]],"_",fraedom_data_1[[#This Row],[Column1]],"_",fraedom_data_1[[#This Row],[Transaction - Tax Exclusive Amount]])</f>
        <v>_ _</v>
      </c>
    </row>
    <row r="222" spans="2:18">
      <c r="B222" s="50"/>
      <c r="C222" s="50"/>
      <c r="G222" s="50"/>
      <c r="J222" s="50"/>
      <c r="K222" s="50"/>
      <c r="L222" s="50"/>
      <c r="M222" s="50"/>
      <c r="N222" s="50"/>
      <c r="O222" s="50"/>
      <c r="P222" s="50" t="str">
        <f>IF(fraedom_data_1[[#This Row],[Employee - Forename.2]]="",_xlfn.CONCAT(fraedom_data_1[[#This Row],[Employee - Forename.1]]," ",fraedom_data_1[[#This Row],[Employee - Surname]]),_xlfn.CONCAT(fraedom_data_1[[#This Row],[Employee - Forename.1]]," ",fraedom_data_1[[#This Row],[Employee - Forename.2]]," ",fraedom_data_1[[#This Row],[Employee - Surname]]))</f>
        <v xml:space="preserve"> </v>
      </c>
      <c r="Q222" s="50" t="str">
        <f>IF(fraedom_data_1[[#This Row],[Transaction - Expense Description]]="Payment Direct Debit Payment - Tha",0,IF(OR(fraedom_data_1[[#This Row],[Transaction - Tax Amount]]="",fraedom_data_1[[#This Row],[Transaction - Tax Amount]]=0),"1","2"))</f>
        <v>1</v>
      </c>
      <c r="R222" s="50" t="str">
        <f>_xlfn.CONCAT(fraedom_data_1[[#This Row],[Statement Period - End Date]],"_",fraedom_data_1[[#This Row],[Column1]],"_",fraedom_data_1[[#This Row],[Transaction - Tax Exclusive Amount]])</f>
        <v>_ _</v>
      </c>
    </row>
    <row r="223" spans="2:18">
      <c r="B223" s="50"/>
      <c r="C223" s="50"/>
      <c r="G223" s="50"/>
      <c r="J223" s="50"/>
      <c r="K223" s="50"/>
      <c r="L223" s="50"/>
      <c r="M223" s="50"/>
      <c r="N223" s="50"/>
      <c r="O223" s="50"/>
      <c r="P223" s="50" t="str">
        <f>IF(fraedom_data_1[[#This Row],[Employee - Forename.2]]="",_xlfn.CONCAT(fraedom_data_1[[#This Row],[Employee - Forename.1]]," ",fraedom_data_1[[#This Row],[Employee - Surname]]),_xlfn.CONCAT(fraedom_data_1[[#This Row],[Employee - Forename.1]]," ",fraedom_data_1[[#This Row],[Employee - Forename.2]]," ",fraedom_data_1[[#This Row],[Employee - Surname]]))</f>
        <v xml:space="preserve"> </v>
      </c>
      <c r="Q223" s="50" t="str">
        <f>IF(fraedom_data_1[[#This Row],[Transaction - Expense Description]]="Payment Direct Debit Payment - Tha",0,IF(OR(fraedom_data_1[[#This Row],[Transaction - Tax Amount]]="",fraedom_data_1[[#This Row],[Transaction - Tax Amount]]=0),"1","2"))</f>
        <v>1</v>
      </c>
      <c r="R223" s="50" t="str">
        <f>_xlfn.CONCAT(fraedom_data_1[[#This Row],[Statement Period - End Date]],"_",fraedom_data_1[[#This Row],[Column1]],"_",fraedom_data_1[[#This Row],[Transaction - Tax Exclusive Amount]])</f>
        <v>_ _</v>
      </c>
    </row>
    <row r="224" spans="2:18">
      <c r="B224" s="50"/>
      <c r="C224" s="50"/>
      <c r="G224" s="50"/>
      <c r="J224" s="50"/>
      <c r="K224" s="50"/>
      <c r="L224" s="50"/>
      <c r="M224" s="50"/>
      <c r="N224" s="50"/>
      <c r="O224" s="50"/>
      <c r="P224" s="50" t="str">
        <f>IF(fraedom_data_1[[#This Row],[Employee - Forename.2]]="",_xlfn.CONCAT(fraedom_data_1[[#This Row],[Employee - Forename.1]]," ",fraedom_data_1[[#This Row],[Employee - Surname]]),_xlfn.CONCAT(fraedom_data_1[[#This Row],[Employee - Forename.1]]," ",fraedom_data_1[[#This Row],[Employee - Forename.2]]," ",fraedom_data_1[[#This Row],[Employee - Surname]]))</f>
        <v xml:space="preserve"> </v>
      </c>
      <c r="Q224" s="50" t="str">
        <f>IF(fraedom_data_1[[#This Row],[Transaction - Expense Description]]="Payment Direct Debit Payment - Tha",0,IF(OR(fraedom_data_1[[#This Row],[Transaction - Tax Amount]]="",fraedom_data_1[[#This Row],[Transaction - Tax Amount]]=0),"1","2"))</f>
        <v>1</v>
      </c>
      <c r="R224" s="50" t="str">
        <f>_xlfn.CONCAT(fraedom_data_1[[#This Row],[Statement Period - End Date]],"_",fraedom_data_1[[#This Row],[Column1]],"_",fraedom_data_1[[#This Row],[Transaction - Tax Exclusive Amount]])</f>
        <v>_ _</v>
      </c>
    </row>
    <row r="225" spans="2:18">
      <c r="B225" s="50"/>
      <c r="C225" s="50"/>
      <c r="G225" s="50"/>
      <c r="J225" s="50"/>
      <c r="K225" s="50"/>
      <c r="L225" s="50"/>
      <c r="M225" s="50"/>
      <c r="N225" s="50"/>
      <c r="O225" s="50"/>
      <c r="P225" s="50" t="str">
        <f>IF(fraedom_data_1[[#This Row],[Employee - Forename.2]]="",_xlfn.CONCAT(fraedom_data_1[[#This Row],[Employee - Forename.1]]," ",fraedom_data_1[[#This Row],[Employee - Surname]]),_xlfn.CONCAT(fraedom_data_1[[#This Row],[Employee - Forename.1]]," ",fraedom_data_1[[#This Row],[Employee - Forename.2]]," ",fraedom_data_1[[#This Row],[Employee - Surname]]))</f>
        <v xml:space="preserve"> </v>
      </c>
      <c r="Q225" s="50" t="str">
        <f>IF(fraedom_data_1[[#This Row],[Transaction - Expense Description]]="Payment Direct Debit Payment - Tha",0,IF(OR(fraedom_data_1[[#This Row],[Transaction - Tax Amount]]="",fraedom_data_1[[#This Row],[Transaction - Tax Amount]]=0),"1","2"))</f>
        <v>1</v>
      </c>
      <c r="R225" s="50" t="str">
        <f>_xlfn.CONCAT(fraedom_data_1[[#This Row],[Statement Period - End Date]],"_",fraedom_data_1[[#This Row],[Column1]],"_",fraedom_data_1[[#This Row],[Transaction - Tax Exclusive Amount]])</f>
        <v>_ _</v>
      </c>
    </row>
    <row r="226" spans="2:18">
      <c r="B226" s="50"/>
      <c r="C226" s="50"/>
      <c r="G226" s="50"/>
      <c r="J226" s="50"/>
      <c r="K226" s="50"/>
      <c r="L226" s="50"/>
      <c r="M226" s="50"/>
      <c r="N226" s="50"/>
      <c r="O226" s="50"/>
      <c r="P226" s="50" t="str">
        <f>IF(fraedom_data_1[[#This Row],[Employee - Forename.2]]="",_xlfn.CONCAT(fraedom_data_1[[#This Row],[Employee - Forename.1]]," ",fraedom_data_1[[#This Row],[Employee - Surname]]),_xlfn.CONCAT(fraedom_data_1[[#This Row],[Employee - Forename.1]]," ",fraedom_data_1[[#This Row],[Employee - Forename.2]]," ",fraedom_data_1[[#This Row],[Employee - Surname]]))</f>
        <v xml:space="preserve"> </v>
      </c>
      <c r="Q226" s="50" t="str">
        <f>IF(fraedom_data_1[[#This Row],[Transaction - Expense Description]]="Payment Direct Debit Payment - Tha",0,IF(OR(fraedom_data_1[[#This Row],[Transaction - Tax Amount]]="",fraedom_data_1[[#This Row],[Transaction - Tax Amount]]=0),"1","2"))</f>
        <v>1</v>
      </c>
      <c r="R226" s="50" t="str">
        <f>_xlfn.CONCAT(fraedom_data_1[[#This Row],[Statement Period - End Date]],"_",fraedom_data_1[[#This Row],[Column1]],"_",fraedom_data_1[[#This Row],[Transaction - Tax Exclusive Amount]])</f>
        <v>_ _</v>
      </c>
    </row>
    <row r="227" spans="2:18">
      <c r="B227" s="50"/>
      <c r="C227" s="50"/>
      <c r="G227" s="50"/>
      <c r="J227" s="50"/>
      <c r="K227" s="50"/>
      <c r="L227" s="50"/>
      <c r="M227" s="50"/>
      <c r="N227" s="50"/>
      <c r="O227" s="50"/>
      <c r="P227" s="50" t="str">
        <f>IF(fraedom_data_1[[#This Row],[Employee - Forename.2]]="",_xlfn.CONCAT(fraedom_data_1[[#This Row],[Employee - Forename.1]]," ",fraedom_data_1[[#This Row],[Employee - Surname]]),_xlfn.CONCAT(fraedom_data_1[[#This Row],[Employee - Forename.1]]," ",fraedom_data_1[[#This Row],[Employee - Forename.2]]," ",fraedom_data_1[[#This Row],[Employee - Surname]]))</f>
        <v xml:space="preserve"> </v>
      </c>
      <c r="Q227" s="50" t="str">
        <f>IF(fraedom_data_1[[#This Row],[Transaction - Expense Description]]="Payment Direct Debit Payment - Tha",0,IF(OR(fraedom_data_1[[#This Row],[Transaction - Tax Amount]]="",fraedom_data_1[[#This Row],[Transaction - Tax Amount]]=0),"1","2"))</f>
        <v>1</v>
      </c>
      <c r="R227" s="50" t="str">
        <f>_xlfn.CONCAT(fraedom_data_1[[#This Row],[Statement Period - End Date]],"_",fraedom_data_1[[#This Row],[Column1]],"_",fraedom_data_1[[#This Row],[Transaction - Tax Exclusive Amount]])</f>
        <v>_ _</v>
      </c>
    </row>
    <row r="228" spans="2:18">
      <c r="B228" s="50"/>
      <c r="C228" s="50"/>
      <c r="G228" s="50"/>
      <c r="J228" s="50"/>
      <c r="K228" s="50"/>
      <c r="L228" s="50"/>
      <c r="M228" s="50"/>
      <c r="N228" s="50"/>
      <c r="O228" s="50"/>
      <c r="P228" s="50" t="str">
        <f>IF(fraedom_data_1[[#This Row],[Employee - Forename.2]]="",_xlfn.CONCAT(fraedom_data_1[[#This Row],[Employee - Forename.1]]," ",fraedom_data_1[[#This Row],[Employee - Surname]]),_xlfn.CONCAT(fraedom_data_1[[#This Row],[Employee - Forename.1]]," ",fraedom_data_1[[#This Row],[Employee - Forename.2]]," ",fraedom_data_1[[#This Row],[Employee - Surname]]))</f>
        <v xml:space="preserve"> </v>
      </c>
      <c r="Q228" s="50" t="str">
        <f>IF(fraedom_data_1[[#This Row],[Transaction - Expense Description]]="Payment Direct Debit Payment - Tha",0,IF(OR(fraedom_data_1[[#This Row],[Transaction - Tax Amount]]="",fraedom_data_1[[#This Row],[Transaction - Tax Amount]]=0),"1","2"))</f>
        <v>1</v>
      </c>
      <c r="R228" s="50" t="str">
        <f>_xlfn.CONCAT(fraedom_data_1[[#This Row],[Statement Period - End Date]],"_",fraedom_data_1[[#This Row],[Column1]],"_",fraedom_data_1[[#This Row],[Transaction - Tax Exclusive Amount]])</f>
        <v>_ _</v>
      </c>
    </row>
    <row r="229" spans="2:18">
      <c r="B229" s="50"/>
      <c r="C229" s="50"/>
      <c r="G229" s="50"/>
      <c r="J229" s="50"/>
      <c r="K229" s="50"/>
      <c r="L229" s="50"/>
      <c r="M229" s="50"/>
      <c r="N229" s="50"/>
      <c r="O229" s="50"/>
      <c r="P229" s="50" t="str">
        <f>IF(fraedom_data_1[[#This Row],[Employee - Forename.2]]="",_xlfn.CONCAT(fraedom_data_1[[#This Row],[Employee - Forename.1]]," ",fraedom_data_1[[#This Row],[Employee - Surname]]),_xlfn.CONCAT(fraedom_data_1[[#This Row],[Employee - Forename.1]]," ",fraedom_data_1[[#This Row],[Employee - Forename.2]]," ",fraedom_data_1[[#This Row],[Employee - Surname]]))</f>
        <v xml:space="preserve"> </v>
      </c>
      <c r="Q229" s="50" t="str">
        <f>IF(fraedom_data_1[[#This Row],[Transaction - Expense Description]]="Payment Direct Debit Payment - Tha",0,IF(OR(fraedom_data_1[[#This Row],[Transaction - Tax Amount]]="",fraedom_data_1[[#This Row],[Transaction - Tax Amount]]=0),"1","2"))</f>
        <v>1</v>
      </c>
      <c r="R229" s="50" t="str">
        <f>_xlfn.CONCAT(fraedom_data_1[[#This Row],[Statement Period - End Date]],"_",fraedom_data_1[[#This Row],[Column1]],"_",fraedom_data_1[[#This Row],[Transaction - Tax Exclusive Amount]])</f>
        <v>_ _</v>
      </c>
    </row>
    <row r="230" spans="2:18">
      <c r="B230" s="50"/>
      <c r="C230" s="50"/>
      <c r="G230" s="50"/>
      <c r="J230" s="50"/>
      <c r="K230" s="50"/>
      <c r="L230" s="50"/>
      <c r="M230" s="50"/>
      <c r="N230" s="50"/>
      <c r="O230" s="50"/>
      <c r="P230" s="50" t="str">
        <f>IF(fraedom_data_1[[#This Row],[Employee - Forename.2]]="",_xlfn.CONCAT(fraedom_data_1[[#This Row],[Employee - Forename.1]]," ",fraedom_data_1[[#This Row],[Employee - Surname]]),_xlfn.CONCAT(fraedom_data_1[[#This Row],[Employee - Forename.1]]," ",fraedom_data_1[[#This Row],[Employee - Forename.2]]," ",fraedom_data_1[[#This Row],[Employee - Surname]]))</f>
        <v xml:space="preserve"> </v>
      </c>
      <c r="Q230" s="50" t="str">
        <f>IF(fraedom_data_1[[#This Row],[Transaction - Expense Description]]="Payment Direct Debit Payment - Tha",0,IF(OR(fraedom_data_1[[#This Row],[Transaction - Tax Amount]]="",fraedom_data_1[[#This Row],[Transaction - Tax Amount]]=0),"1","2"))</f>
        <v>1</v>
      </c>
      <c r="R230" s="50" t="str">
        <f>_xlfn.CONCAT(fraedom_data_1[[#This Row],[Statement Period - End Date]],"_",fraedom_data_1[[#This Row],[Column1]],"_",fraedom_data_1[[#This Row],[Transaction - Tax Exclusive Amount]])</f>
        <v>_ _</v>
      </c>
    </row>
    <row r="231" spans="2:18">
      <c r="B231" s="50"/>
      <c r="C231" s="50"/>
      <c r="G231" s="50"/>
      <c r="J231" s="50"/>
      <c r="K231" s="50"/>
      <c r="L231" s="50"/>
      <c r="M231" s="50"/>
      <c r="N231" s="50"/>
      <c r="O231" s="50"/>
      <c r="P231" s="50" t="str">
        <f>IF(fraedom_data_1[[#This Row],[Employee - Forename.2]]="",_xlfn.CONCAT(fraedom_data_1[[#This Row],[Employee - Forename.1]]," ",fraedom_data_1[[#This Row],[Employee - Surname]]),_xlfn.CONCAT(fraedom_data_1[[#This Row],[Employee - Forename.1]]," ",fraedom_data_1[[#This Row],[Employee - Forename.2]]," ",fraedom_data_1[[#This Row],[Employee - Surname]]))</f>
        <v xml:space="preserve"> </v>
      </c>
      <c r="Q231" s="50" t="str">
        <f>IF(fraedom_data_1[[#This Row],[Transaction - Expense Description]]="Payment Direct Debit Payment - Tha",0,IF(OR(fraedom_data_1[[#This Row],[Transaction - Tax Amount]]="",fraedom_data_1[[#This Row],[Transaction - Tax Amount]]=0),"1","2"))</f>
        <v>1</v>
      </c>
      <c r="R231" s="50" t="str">
        <f>_xlfn.CONCAT(fraedom_data_1[[#This Row],[Statement Period - End Date]],"_",fraedom_data_1[[#This Row],[Column1]],"_",fraedom_data_1[[#This Row],[Transaction - Tax Exclusive Amount]])</f>
        <v>_ _</v>
      </c>
    </row>
    <row r="232" spans="2:18">
      <c r="B232" s="50"/>
      <c r="C232" s="50"/>
      <c r="G232" s="50"/>
      <c r="J232" s="50"/>
      <c r="K232" s="50"/>
      <c r="L232" s="50"/>
      <c r="M232" s="50"/>
      <c r="N232" s="50"/>
      <c r="O232" s="50"/>
      <c r="P232" s="50" t="str">
        <f>IF(fraedom_data_1[[#This Row],[Employee - Forename.2]]="",_xlfn.CONCAT(fraedom_data_1[[#This Row],[Employee - Forename.1]]," ",fraedom_data_1[[#This Row],[Employee - Surname]]),_xlfn.CONCAT(fraedom_data_1[[#This Row],[Employee - Forename.1]]," ",fraedom_data_1[[#This Row],[Employee - Forename.2]]," ",fraedom_data_1[[#This Row],[Employee - Surname]]))</f>
        <v xml:space="preserve"> </v>
      </c>
      <c r="Q232" s="50" t="str">
        <f>IF(fraedom_data_1[[#This Row],[Transaction - Expense Description]]="Payment Direct Debit Payment - Tha",0,IF(OR(fraedom_data_1[[#This Row],[Transaction - Tax Amount]]="",fraedom_data_1[[#This Row],[Transaction - Tax Amount]]=0),"1","2"))</f>
        <v>1</v>
      </c>
      <c r="R232" s="50" t="str">
        <f>_xlfn.CONCAT(fraedom_data_1[[#This Row],[Statement Period - End Date]],"_",fraedom_data_1[[#This Row],[Column1]],"_",fraedom_data_1[[#This Row],[Transaction - Tax Exclusive Amount]])</f>
        <v>_ _</v>
      </c>
    </row>
    <row r="233" spans="2:18">
      <c r="B233" s="50"/>
      <c r="C233" s="50"/>
      <c r="G233" s="50"/>
      <c r="J233" s="50"/>
      <c r="K233" s="50"/>
      <c r="L233" s="50"/>
      <c r="M233" s="50"/>
      <c r="N233" s="50"/>
      <c r="O233" s="50"/>
      <c r="P233" s="50" t="str">
        <f>IF(fraedom_data_1[[#This Row],[Employee - Forename.2]]="",_xlfn.CONCAT(fraedom_data_1[[#This Row],[Employee - Forename.1]]," ",fraedom_data_1[[#This Row],[Employee - Surname]]),_xlfn.CONCAT(fraedom_data_1[[#This Row],[Employee - Forename.1]]," ",fraedom_data_1[[#This Row],[Employee - Forename.2]]," ",fraedom_data_1[[#This Row],[Employee - Surname]]))</f>
        <v xml:space="preserve"> </v>
      </c>
      <c r="Q233" s="50" t="str">
        <f>IF(fraedom_data_1[[#This Row],[Transaction - Expense Description]]="Payment Direct Debit Payment - Tha",0,IF(OR(fraedom_data_1[[#This Row],[Transaction - Tax Amount]]="",fraedom_data_1[[#This Row],[Transaction - Tax Amount]]=0),"1","2"))</f>
        <v>1</v>
      </c>
      <c r="R233" s="50" t="str">
        <f>_xlfn.CONCAT(fraedom_data_1[[#This Row],[Statement Period - End Date]],"_",fraedom_data_1[[#This Row],[Column1]],"_",fraedom_data_1[[#This Row],[Transaction - Tax Exclusive Amount]])</f>
        <v>_ _</v>
      </c>
    </row>
    <row r="234" spans="2:18">
      <c r="B234" s="50"/>
      <c r="C234" s="50"/>
      <c r="G234" s="50"/>
      <c r="J234" s="50"/>
      <c r="K234" s="50"/>
      <c r="L234" s="50"/>
      <c r="M234" s="50"/>
      <c r="N234" s="50"/>
      <c r="O234" s="50"/>
      <c r="P234" s="50" t="str">
        <f>IF(fraedom_data_1[[#This Row],[Employee - Forename.2]]="",_xlfn.CONCAT(fraedom_data_1[[#This Row],[Employee - Forename.1]]," ",fraedom_data_1[[#This Row],[Employee - Surname]]),_xlfn.CONCAT(fraedom_data_1[[#This Row],[Employee - Forename.1]]," ",fraedom_data_1[[#This Row],[Employee - Forename.2]]," ",fraedom_data_1[[#This Row],[Employee - Surname]]))</f>
        <v xml:space="preserve"> </v>
      </c>
      <c r="Q234" s="50" t="str">
        <f>IF(fraedom_data_1[[#This Row],[Transaction - Expense Description]]="Payment Direct Debit Payment - Tha",0,IF(OR(fraedom_data_1[[#This Row],[Transaction - Tax Amount]]="",fraedom_data_1[[#This Row],[Transaction - Tax Amount]]=0),"1","2"))</f>
        <v>1</v>
      </c>
      <c r="R234" s="50" t="str">
        <f>_xlfn.CONCAT(fraedom_data_1[[#This Row],[Statement Period - End Date]],"_",fraedom_data_1[[#This Row],[Column1]],"_",fraedom_data_1[[#This Row],[Transaction - Tax Exclusive Amount]])</f>
        <v>_ _</v>
      </c>
    </row>
    <row r="235" spans="2:18">
      <c r="B235" s="50"/>
      <c r="C235" s="50"/>
      <c r="G235" s="50"/>
      <c r="J235" s="50"/>
      <c r="K235" s="50"/>
      <c r="L235" s="50"/>
      <c r="M235" s="50"/>
      <c r="N235" s="50"/>
      <c r="O235" s="50"/>
      <c r="P235" s="50" t="str">
        <f>IF(fraedom_data_1[[#This Row],[Employee - Forename.2]]="",_xlfn.CONCAT(fraedom_data_1[[#This Row],[Employee - Forename.1]]," ",fraedom_data_1[[#This Row],[Employee - Surname]]),_xlfn.CONCAT(fraedom_data_1[[#This Row],[Employee - Forename.1]]," ",fraedom_data_1[[#This Row],[Employee - Forename.2]]," ",fraedom_data_1[[#This Row],[Employee - Surname]]))</f>
        <v xml:space="preserve"> </v>
      </c>
      <c r="Q235" s="50" t="str">
        <f>IF(fraedom_data_1[[#This Row],[Transaction - Expense Description]]="Payment Direct Debit Payment - Tha",0,IF(OR(fraedom_data_1[[#This Row],[Transaction - Tax Amount]]="",fraedom_data_1[[#This Row],[Transaction - Tax Amount]]=0),"1","2"))</f>
        <v>1</v>
      </c>
      <c r="R235" s="50" t="str">
        <f>_xlfn.CONCAT(fraedom_data_1[[#This Row],[Statement Period - End Date]],"_",fraedom_data_1[[#This Row],[Column1]],"_",fraedom_data_1[[#This Row],[Transaction - Tax Exclusive Amount]])</f>
        <v>_ _</v>
      </c>
    </row>
    <row r="236" spans="2:18">
      <c r="B236" s="50"/>
      <c r="C236" s="50"/>
      <c r="G236" s="50"/>
      <c r="J236" s="50"/>
      <c r="K236" s="50"/>
      <c r="L236" s="50"/>
      <c r="M236" s="50"/>
      <c r="N236" s="50"/>
      <c r="O236" s="50"/>
      <c r="P236" s="50" t="str">
        <f>IF(fraedom_data_1[[#This Row],[Employee - Forename.2]]="",_xlfn.CONCAT(fraedom_data_1[[#This Row],[Employee - Forename.1]]," ",fraedom_data_1[[#This Row],[Employee - Surname]]),_xlfn.CONCAT(fraedom_data_1[[#This Row],[Employee - Forename.1]]," ",fraedom_data_1[[#This Row],[Employee - Forename.2]]," ",fraedom_data_1[[#This Row],[Employee - Surname]]))</f>
        <v xml:space="preserve"> </v>
      </c>
      <c r="Q236" s="50" t="str">
        <f>IF(fraedom_data_1[[#This Row],[Transaction - Expense Description]]="Payment Direct Debit Payment - Tha",0,IF(OR(fraedom_data_1[[#This Row],[Transaction - Tax Amount]]="",fraedom_data_1[[#This Row],[Transaction - Tax Amount]]=0),"1","2"))</f>
        <v>1</v>
      </c>
      <c r="R236" s="50" t="str">
        <f>_xlfn.CONCAT(fraedom_data_1[[#This Row],[Statement Period - End Date]],"_",fraedom_data_1[[#This Row],[Column1]],"_",fraedom_data_1[[#This Row],[Transaction - Tax Exclusive Amount]])</f>
        <v>_ _</v>
      </c>
    </row>
    <row r="237" spans="2:18">
      <c r="B237" s="50"/>
      <c r="C237" s="50"/>
      <c r="G237" s="50"/>
      <c r="J237" s="50"/>
      <c r="K237" s="50"/>
      <c r="L237" s="50"/>
      <c r="M237" s="50"/>
      <c r="N237" s="50"/>
      <c r="O237" s="50"/>
      <c r="P237" s="50" t="str">
        <f>IF(fraedom_data_1[[#This Row],[Employee - Forename.2]]="",_xlfn.CONCAT(fraedom_data_1[[#This Row],[Employee - Forename.1]]," ",fraedom_data_1[[#This Row],[Employee - Surname]]),_xlfn.CONCAT(fraedom_data_1[[#This Row],[Employee - Forename.1]]," ",fraedom_data_1[[#This Row],[Employee - Forename.2]]," ",fraedom_data_1[[#This Row],[Employee - Surname]]))</f>
        <v xml:space="preserve"> </v>
      </c>
      <c r="Q237" s="50" t="str">
        <f>IF(fraedom_data_1[[#This Row],[Transaction - Expense Description]]="Payment Direct Debit Payment - Tha",0,IF(OR(fraedom_data_1[[#This Row],[Transaction - Tax Amount]]="",fraedom_data_1[[#This Row],[Transaction - Tax Amount]]=0),"1","2"))</f>
        <v>1</v>
      </c>
      <c r="R237" s="50" t="str">
        <f>_xlfn.CONCAT(fraedom_data_1[[#This Row],[Statement Period - End Date]],"_",fraedom_data_1[[#This Row],[Column1]],"_",fraedom_data_1[[#This Row],[Transaction - Tax Exclusive Amount]])</f>
        <v>_ _</v>
      </c>
    </row>
    <row r="238" spans="2:18">
      <c r="B238" s="50"/>
      <c r="C238" s="50"/>
      <c r="G238" s="50"/>
      <c r="J238" s="50"/>
      <c r="K238" s="50"/>
      <c r="L238" s="50"/>
      <c r="M238" s="50"/>
      <c r="N238" s="50"/>
      <c r="O238" s="50"/>
      <c r="P238" s="50" t="str">
        <f>IF(fraedom_data_1[[#This Row],[Employee - Forename.2]]="",_xlfn.CONCAT(fraedom_data_1[[#This Row],[Employee - Forename.1]]," ",fraedom_data_1[[#This Row],[Employee - Surname]]),_xlfn.CONCAT(fraedom_data_1[[#This Row],[Employee - Forename.1]]," ",fraedom_data_1[[#This Row],[Employee - Forename.2]]," ",fraedom_data_1[[#This Row],[Employee - Surname]]))</f>
        <v xml:space="preserve"> </v>
      </c>
      <c r="Q238" s="50" t="str">
        <f>IF(fraedom_data_1[[#This Row],[Transaction - Expense Description]]="Payment Direct Debit Payment - Tha",0,IF(OR(fraedom_data_1[[#This Row],[Transaction - Tax Amount]]="",fraedom_data_1[[#This Row],[Transaction - Tax Amount]]=0),"1","2"))</f>
        <v>1</v>
      </c>
      <c r="R238" s="50" t="str">
        <f>_xlfn.CONCAT(fraedom_data_1[[#This Row],[Statement Period - End Date]],"_",fraedom_data_1[[#This Row],[Column1]],"_",fraedom_data_1[[#This Row],[Transaction - Tax Exclusive Amount]])</f>
        <v>_ _</v>
      </c>
    </row>
    <row r="239" spans="2:18">
      <c r="B239" s="50"/>
      <c r="C239" s="50"/>
      <c r="G239" s="50"/>
      <c r="J239" s="50"/>
      <c r="K239" s="50"/>
      <c r="L239" s="50"/>
      <c r="M239" s="50"/>
      <c r="N239" s="50"/>
      <c r="O239" s="50"/>
      <c r="P239" s="50" t="str">
        <f>IF(fraedom_data_1[[#This Row],[Employee - Forename.2]]="",_xlfn.CONCAT(fraedom_data_1[[#This Row],[Employee - Forename.1]]," ",fraedom_data_1[[#This Row],[Employee - Surname]]),_xlfn.CONCAT(fraedom_data_1[[#This Row],[Employee - Forename.1]]," ",fraedom_data_1[[#This Row],[Employee - Forename.2]]," ",fraedom_data_1[[#This Row],[Employee - Surname]]))</f>
        <v xml:space="preserve"> </v>
      </c>
      <c r="Q239" s="50" t="str">
        <f>IF(fraedom_data_1[[#This Row],[Transaction - Expense Description]]="Payment Direct Debit Payment - Tha",0,IF(OR(fraedom_data_1[[#This Row],[Transaction - Tax Amount]]="",fraedom_data_1[[#This Row],[Transaction - Tax Amount]]=0),"1","2"))</f>
        <v>1</v>
      </c>
      <c r="R239" s="50" t="str">
        <f>_xlfn.CONCAT(fraedom_data_1[[#This Row],[Statement Period - End Date]],"_",fraedom_data_1[[#This Row],[Column1]],"_",fraedom_data_1[[#This Row],[Transaction - Tax Exclusive Amount]])</f>
        <v>_ _</v>
      </c>
    </row>
    <row r="240" spans="2:18">
      <c r="B240" s="50"/>
      <c r="C240" s="50"/>
      <c r="G240" s="50"/>
      <c r="J240" s="50"/>
      <c r="K240" s="50"/>
      <c r="L240" s="50"/>
      <c r="M240" s="50"/>
      <c r="N240" s="50"/>
      <c r="O240" s="50"/>
      <c r="P240" s="50" t="str">
        <f>IF(fraedom_data_1[[#This Row],[Employee - Forename.2]]="",_xlfn.CONCAT(fraedom_data_1[[#This Row],[Employee - Forename.1]]," ",fraedom_data_1[[#This Row],[Employee - Surname]]),_xlfn.CONCAT(fraedom_data_1[[#This Row],[Employee - Forename.1]]," ",fraedom_data_1[[#This Row],[Employee - Forename.2]]," ",fraedom_data_1[[#This Row],[Employee - Surname]]))</f>
        <v xml:space="preserve"> </v>
      </c>
      <c r="Q240" s="50" t="str">
        <f>IF(fraedom_data_1[[#This Row],[Transaction - Expense Description]]="Payment Direct Debit Payment - Tha",0,IF(OR(fraedom_data_1[[#This Row],[Transaction - Tax Amount]]="",fraedom_data_1[[#This Row],[Transaction - Tax Amount]]=0),"1","2"))</f>
        <v>1</v>
      </c>
      <c r="R240" s="50" t="str">
        <f>_xlfn.CONCAT(fraedom_data_1[[#This Row],[Statement Period - End Date]],"_",fraedom_data_1[[#This Row],[Column1]],"_",fraedom_data_1[[#This Row],[Transaction - Tax Exclusive Amount]])</f>
        <v>_ _</v>
      </c>
    </row>
    <row r="241" spans="2:18">
      <c r="B241" s="50"/>
      <c r="C241" s="50"/>
      <c r="G241" s="50"/>
      <c r="J241" s="50"/>
      <c r="K241" s="50"/>
      <c r="L241" s="50"/>
      <c r="M241" s="50"/>
      <c r="N241" s="50"/>
      <c r="O241" s="50"/>
      <c r="P241" s="50" t="str">
        <f>IF(fraedom_data_1[[#This Row],[Employee - Forename.2]]="",_xlfn.CONCAT(fraedom_data_1[[#This Row],[Employee - Forename.1]]," ",fraedom_data_1[[#This Row],[Employee - Surname]]),_xlfn.CONCAT(fraedom_data_1[[#This Row],[Employee - Forename.1]]," ",fraedom_data_1[[#This Row],[Employee - Forename.2]]," ",fraedom_data_1[[#This Row],[Employee - Surname]]))</f>
        <v xml:space="preserve"> </v>
      </c>
      <c r="Q241" s="50" t="str">
        <f>IF(fraedom_data_1[[#This Row],[Transaction - Expense Description]]="Payment Direct Debit Payment - Tha",0,IF(OR(fraedom_data_1[[#This Row],[Transaction - Tax Amount]]="",fraedom_data_1[[#This Row],[Transaction - Tax Amount]]=0),"1","2"))</f>
        <v>1</v>
      </c>
      <c r="R241" s="50" t="str">
        <f>_xlfn.CONCAT(fraedom_data_1[[#This Row],[Statement Period - End Date]],"_",fraedom_data_1[[#This Row],[Column1]],"_",fraedom_data_1[[#This Row],[Transaction - Tax Exclusive Amount]])</f>
        <v>_ _</v>
      </c>
    </row>
    <row r="242" spans="2:18">
      <c r="B242" s="50"/>
      <c r="C242" s="50"/>
      <c r="G242" s="50"/>
      <c r="J242" s="50"/>
      <c r="K242" s="50"/>
      <c r="L242" s="50"/>
      <c r="M242" s="50"/>
      <c r="N242" s="50"/>
      <c r="O242" s="50"/>
      <c r="P242" s="50" t="str">
        <f>IF(fraedom_data_1[[#This Row],[Employee - Forename.2]]="",_xlfn.CONCAT(fraedom_data_1[[#This Row],[Employee - Forename.1]]," ",fraedom_data_1[[#This Row],[Employee - Surname]]),_xlfn.CONCAT(fraedom_data_1[[#This Row],[Employee - Forename.1]]," ",fraedom_data_1[[#This Row],[Employee - Forename.2]]," ",fraedom_data_1[[#This Row],[Employee - Surname]]))</f>
        <v xml:space="preserve"> </v>
      </c>
      <c r="Q242" s="50" t="str">
        <f>IF(fraedom_data_1[[#This Row],[Transaction - Expense Description]]="Payment Direct Debit Payment - Tha",0,IF(OR(fraedom_data_1[[#This Row],[Transaction - Tax Amount]]="",fraedom_data_1[[#This Row],[Transaction - Tax Amount]]=0),"1","2"))</f>
        <v>1</v>
      </c>
      <c r="R242" s="50" t="str">
        <f>_xlfn.CONCAT(fraedom_data_1[[#This Row],[Statement Period - End Date]],"_",fraedom_data_1[[#This Row],[Column1]],"_",fraedom_data_1[[#This Row],[Transaction - Tax Exclusive Amount]])</f>
        <v>_ _</v>
      </c>
    </row>
    <row r="243" spans="2:18">
      <c r="B243" s="50"/>
      <c r="C243" s="50"/>
      <c r="G243" s="50"/>
      <c r="J243" s="50"/>
      <c r="K243" s="50"/>
      <c r="L243" s="50"/>
      <c r="M243" s="50"/>
      <c r="N243" s="50"/>
      <c r="O243" s="50"/>
      <c r="P243" s="50" t="str">
        <f>IF(fraedom_data_1[[#This Row],[Employee - Forename.2]]="",_xlfn.CONCAT(fraedom_data_1[[#This Row],[Employee - Forename.1]]," ",fraedom_data_1[[#This Row],[Employee - Surname]]),_xlfn.CONCAT(fraedom_data_1[[#This Row],[Employee - Forename.1]]," ",fraedom_data_1[[#This Row],[Employee - Forename.2]]," ",fraedom_data_1[[#This Row],[Employee - Surname]]))</f>
        <v xml:space="preserve"> </v>
      </c>
      <c r="Q243" s="50" t="str">
        <f>IF(fraedom_data_1[[#This Row],[Transaction - Expense Description]]="Payment Direct Debit Payment - Tha",0,IF(OR(fraedom_data_1[[#This Row],[Transaction - Tax Amount]]="",fraedom_data_1[[#This Row],[Transaction - Tax Amount]]=0),"1","2"))</f>
        <v>1</v>
      </c>
      <c r="R243" s="50" t="str">
        <f>_xlfn.CONCAT(fraedom_data_1[[#This Row],[Statement Period - End Date]],"_",fraedom_data_1[[#This Row],[Column1]],"_",fraedom_data_1[[#This Row],[Transaction - Tax Exclusive Amount]])</f>
        <v>_ _</v>
      </c>
    </row>
    <row r="244" spans="2:18">
      <c r="B244" s="50"/>
      <c r="C244" s="50"/>
      <c r="G244" s="50"/>
      <c r="J244" s="50"/>
      <c r="K244" s="50"/>
      <c r="L244" s="50"/>
      <c r="M244" s="50"/>
      <c r="N244" s="50"/>
      <c r="O244" s="50"/>
      <c r="P244" s="50" t="str">
        <f>IF(fraedom_data_1[[#This Row],[Employee - Forename.2]]="",_xlfn.CONCAT(fraedom_data_1[[#This Row],[Employee - Forename.1]]," ",fraedom_data_1[[#This Row],[Employee - Surname]]),_xlfn.CONCAT(fraedom_data_1[[#This Row],[Employee - Forename.1]]," ",fraedom_data_1[[#This Row],[Employee - Forename.2]]," ",fraedom_data_1[[#This Row],[Employee - Surname]]))</f>
        <v xml:space="preserve"> </v>
      </c>
      <c r="Q244" s="50" t="str">
        <f>IF(fraedom_data_1[[#This Row],[Transaction - Expense Description]]="Payment Direct Debit Payment - Tha",0,IF(OR(fraedom_data_1[[#This Row],[Transaction - Tax Amount]]="",fraedom_data_1[[#This Row],[Transaction - Tax Amount]]=0),"1","2"))</f>
        <v>1</v>
      </c>
      <c r="R244" s="50" t="str">
        <f>_xlfn.CONCAT(fraedom_data_1[[#This Row],[Statement Period - End Date]],"_",fraedom_data_1[[#This Row],[Column1]],"_",fraedom_data_1[[#This Row],[Transaction - Tax Exclusive Amount]])</f>
        <v>_ _</v>
      </c>
    </row>
    <row r="245" spans="2:18">
      <c r="B245" s="50"/>
      <c r="C245" s="50"/>
      <c r="G245" s="50"/>
      <c r="J245" s="50"/>
      <c r="K245" s="50"/>
      <c r="L245" s="50"/>
      <c r="M245" s="50"/>
      <c r="N245" s="50"/>
      <c r="O245" s="50"/>
      <c r="P245" s="50" t="str">
        <f>IF(fraedom_data_1[[#This Row],[Employee - Forename.2]]="",_xlfn.CONCAT(fraedom_data_1[[#This Row],[Employee - Forename.1]]," ",fraedom_data_1[[#This Row],[Employee - Surname]]),_xlfn.CONCAT(fraedom_data_1[[#This Row],[Employee - Forename.1]]," ",fraedom_data_1[[#This Row],[Employee - Forename.2]]," ",fraedom_data_1[[#This Row],[Employee - Surname]]))</f>
        <v xml:space="preserve"> </v>
      </c>
      <c r="Q245" s="50" t="str">
        <f>IF(fraedom_data_1[[#This Row],[Transaction - Expense Description]]="Payment Direct Debit Payment - Tha",0,IF(OR(fraedom_data_1[[#This Row],[Transaction - Tax Amount]]="",fraedom_data_1[[#This Row],[Transaction - Tax Amount]]=0),"1","2"))</f>
        <v>1</v>
      </c>
      <c r="R245" s="50" t="str">
        <f>_xlfn.CONCAT(fraedom_data_1[[#This Row],[Statement Period - End Date]],"_",fraedom_data_1[[#This Row],[Column1]],"_",fraedom_data_1[[#This Row],[Transaction - Tax Exclusive Amount]])</f>
        <v>_ _</v>
      </c>
    </row>
    <row r="246" spans="2:18">
      <c r="B246" s="50"/>
      <c r="C246" s="50"/>
      <c r="G246" s="50"/>
      <c r="J246" s="50"/>
      <c r="K246" s="50"/>
      <c r="L246" s="50"/>
      <c r="M246" s="50"/>
      <c r="N246" s="50"/>
      <c r="O246" s="50"/>
      <c r="P246" s="50" t="str">
        <f>IF(fraedom_data_1[[#This Row],[Employee - Forename.2]]="",_xlfn.CONCAT(fraedom_data_1[[#This Row],[Employee - Forename.1]]," ",fraedom_data_1[[#This Row],[Employee - Surname]]),_xlfn.CONCAT(fraedom_data_1[[#This Row],[Employee - Forename.1]]," ",fraedom_data_1[[#This Row],[Employee - Forename.2]]," ",fraedom_data_1[[#This Row],[Employee - Surname]]))</f>
        <v xml:space="preserve"> </v>
      </c>
      <c r="Q246" s="50" t="str">
        <f>IF(fraedom_data_1[[#This Row],[Transaction - Expense Description]]="Payment Direct Debit Payment - Tha",0,IF(OR(fraedom_data_1[[#This Row],[Transaction - Tax Amount]]="",fraedom_data_1[[#This Row],[Transaction - Tax Amount]]=0),"1","2"))</f>
        <v>1</v>
      </c>
      <c r="R246" s="50" t="str">
        <f>_xlfn.CONCAT(fraedom_data_1[[#This Row],[Statement Period - End Date]],"_",fraedom_data_1[[#This Row],[Column1]],"_",fraedom_data_1[[#This Row],[Transaction - Tax Exclusive Amount]])</f>
        <v>_ _</v>
      </c>
    </row>
    <row r="247" spans="2:18">
      <c r="B247" s="50"/>
      <c r="C247" s="50"/>
      <c r="G247" s="50"/>
      <c r="J247" s="50"/>
      <c r="K247" s="50"/>
      <c r="L247" s="50"/>
      <c r="M247" s="50"/>
      <c r="N247" s="50"/>
      <c r="O247" s="50"/>
      <c r="P247" s="50" t="str">
        <f>IF(fraedom_data_1[[#This Row],[Employee - Forename.2]]="",_xlfn.CONCAT(fraedom_data_1[[#This Row],[Employee - Forename.1]]," ",fraedom_data_1[[#This Row],[Employee - Surname]]),_xlfn.CONCAT(fraedom_data_1[[#This Row],[Employee - Forename.1]]," ",fraedom_data_1[[#This Row],[Employee - Forename.2]]," ",fraedom_data_1[[#This Row],[Employee - Surname]]))</f>
        <v xml:space="preserve"> </v>
      </c>
      <c r="Q247" s="50" t="str">
        <f>IF(fraedom_data_1[[#This Row],[Transaction - Expense Description]]="Payment Direct Debit Payment - Tha",0,IF(OR(fraedom_data_1[[#This Row],[Transaction - Tax Amount]]="",fraedom_data_1[[#This Row],[Transaction - Tax Amount]]=0),"1","2"))</f>
        <v>1</v>
      </c>
      <c r="R247" s="50" t="str">
        <f>_xlfn.CONCAT(fraedom_data_1[[#This Row],[Statement Period - End Date]],"_",fraedom_data_1[[#This Row],[Column1]],"_",fraedom_data_1[[#This Row],[Transaction - Tax Exclusive Amount]])</f>
        <v>_ _</v>
      </c>
    </row>
    <row r="248" spans="2:18">
      <c r="B248" s="50"/>
      <c r="C248" s="50"/>
      <c r="G248" s="50"/>
      <c r="J248" s="50"/>
      <c r="K248" s="50"/>
      <c r="L248" s="50"/>
      <c r="M248" s="50"/>
      <c r="N248" s="50"/>
      <c r="O248" s="50"/>
      <c r="P248" s="50" t="str">
        <f>IF(fraedom_data_1[[#This Row],[Employee - Forename.2]]="",_xlfn.CONCAT(fraedom_data_1[[#This Row],[Employee - Forename.1]]," ",fraedom_data_1[[#This Row],[Employee - Surname]]),_xlfn.CONCAT(fraedom_data_1[[#This Row],[Employee - Forename.1]]," ",fraedom_data_1[[#This Row],[Employee - Forename.2]]," ",fraedom_data_1[[#This Row],[Employee - Surname]]))</f>
        <v xml:space="preserve"> </v>
      </c>
      <c r="Q248" s="50" t="str">
        <f>IF(fraedom_data_1[[#This Row],[Transaction - Expense Description]]="Payment Direct Debit Payment - Tha",0,IF(OR(fraedom_data_1[[#This Row],[Transaction - Tax Amount]]="",fraedom_data_1[[#This Row],[Transaction - Tax Amount]]=0),"1","2"))</f>
        <v>1</v>
      </c>
      <c r="R248" s="50" t="str">
        <f>_xlfn.CONCAT(fraedom_data_1[[#This Row],[Statement Period - End Date]],"_",fraedom_data_1[[#This Row],[Column1]],"_",fraedom_data_1[[#This Row],[Transaction - Tax Exclusive Amount]])</f>
        <v>_ _</v>
      </c>
    </row>
    <row r="249" spans="2:18">
      <c r="B249" s="50"/>
      <c r="C249" s="50"/>
      <c r="G249" s="50"/>
      <c r="J249" s="50"/>
      <c r="K249" s="50"/>
      <c r="L249" s="50"/>
      <c r="M249" s="50"/>
      <c r="N249" s="50"/>
      <c r="O249" s="50"/>
      <c r="P249" s="50" t="str">
        <f>IF(fraedom_data_1[[#This Row],[Employee - Forename.2]]="",_xlfn.CONCAT(fraedom_data_1[[#This Row],[Employee - Forename.1]]," ",fraedom_data_1[[#This Row],[Employee - Surname]]),_xlfn.CONCAT(fraedom_data_1[[#This Row],[Employee - Forename.1]]," ",fraedom_data_1[[#This Row],[Employee - Forename.2]]," ",fraedom_data_1[[#This Row],[Employee - Surname]]))</f>
        <v xml:space="preserve"> </v>
      </c>
      <c r="Q249" s="50" t="str">
        <f>IF(fraedom_data_1[[#This Row],[Transaction - Expense Description]]="Payment Direct Debit Payment - Tha",0,IF(OR(fraedom_data_1[[#This Row],[Transaction - Tax Amount]]="",fraedom_data_1[[#This Row],[Transaction - Tax Amount]]=0),"1","2"))</f>
        <v>1</v>
      </c>
      <c r="R249" s="50" t="str">
        <f>_xlfn.CONCAT(fraedom_data_1[[#This Row],[Statement Period - End Date]],"_",fraedom_data_1[[#This Row],[Column1]],"_",fraedom_data_1[[#This Row],[Transaction - Tax Exclusive Amount]])</f>
        <v>_ _</v>
      </c>
    </row>
    <row r="250" spans="2:18">
      <c r="B250" s="50"/>
      <c r="C250" s="50"/>
      <c r="G250" s="50"/>
      <c r="J250" s="50"/>
      <c r="K250" s="50"/>
      <c r="L250" s="50"/>
      <c r="M250" s="50"/>
      <c r="N250" s="50"/>
      <c r="O250" s="50"/>
      <c r="P250" s="50" t="str">
        <f>IF(fraedom_data_1[[#This Row],[Employee - Forename.2]]="",_xlfn.CONCAT(fraedom_data_1[[#This Row],[Employee - Forename.1]]," ",fraedom_data_1[[#This Row],[Employee - Surname]]),_xlfn.CONCAT(fraedom_data_1[[#This Row],[Employee - Forename.1]]," ",fraedom_data_1[[#This Row],[Employee - Forename.2]]," ",fraedom_data_1[[#This Row],[Employee - Surname]]))</f>
        <v xml:space="preserve"> </v>
      </c>
      <c r="Q250" s="50" t="str">
        <f>IF(fraedom_data_1[[#This Row],[Transaction - Expense Description]]="Payment Direct Debit Payment - Tha",0,IF(OR(fraedom_data_1[[#This Row],[Transaction - Tax Amount]]="",fraedom_data_1[[#This Row],[Transaction - Tax Amount]]=0),"1","2"))</f>
        <v>1</v>
      </c>
      <c r="R250" s="50" t="str">
        <f>_xlfn.CONCAT(fraedom_data_1[[#This Row],[Statement Period - End Date]],"_",fraedom_data_1[[#This Row],[Column1]],"_",fraedom_data_1[[#This Row],[Transaction - Tax Exclusive Amount]])</f>
        <v>_ _</v>
      </c>
    </row>
    <row r="251" spans="2:18">
      <c r="B251" s="50"/>
      <c r="C251" s="50"/>
      <c r="G251" s="50"/>
      <c r="J251" s="50"/>
      <c r="K251" s="50"/>
      <c r="L251" s="50"/>
      <c r="M251" s="50"/>
      <c r="N251" s="50"/>
      <c r="O251" s="50"/>
      <c r="P251" s="50" t="str">
        <f>IF(fraedom_data_1[[#This Row],[Employee - Forename.2]]="",_xlfn.CONCAT(fraedom_data_1[[#This Row],[Employee - Forename.1]]," ",fraedom_data_1[[#This Row],[Employee - Surname]]),_xlfn.CONCAT(fraedom_data_1[[#This Row],[Employee - Forename.1]]," ",fraedom_data_1[[#This Row],[Employee - Forename.2]]," ",fraedom_data_1[[#This Row],[Employee - Surname]]))</f>
        <v xml:space="preserve"> </v>
      </c>
      <c r="Q251" s="50" t="str">
        <f>IF(fraedom_data_1[[#This Row],[Transaction - Expense Description]]="Payment Direct Debit Payment - Tha",0,IF(OR(fraedom_data_1[[#This Row],[Transaction - Tax Amount]]="",fraedom_data_1[[#This Row],[Transaction - Tax Amount]]=0),"1","2"))</f>
        <v>1</v>
      </c>
      <c r="R251" s="50" t="str">
        <f>_xlfn.CONCAT(fraedom_data_1[[#This Row],[Statement Period - End Date]],"_",fraedom_data_1[[#This Row],[Column1]],"_",fraedom_data_1[[#This Row],[Transaction - Tax Exclusive Amount]])</f>
        <v>_ _</v>
      </c>
    </row>
    <row r="252" spans="2:18">
      <c r="B252" s="50"/>
      <c r="C252" s="50"/>
      <c r="G252" s="50"/>
      <c r="J252" s="50"/>
      <c r="K252" s="50"/>
      <c r="L252" s="50"/>
      <c r="M252" s="50"/>
      <c r="N252" s="50"/>
      <c r="O252" s="50"/>
      <c r="P252" s="50" t="str">
        <f>IF(fraedom_data_1[[#This Row],[Employee - Forename.2]]="",_xlfn.CONCAT(fraedom_data_1[[#This Row],[Employee - Forename.1]]," ",fraedom_data_1[[#This Row],[Employee - Surname]]),_xlfn.CONCAT(fraedom_data_1[[#This Row],[Employee - Forename.1]]," ",fraedom_data_1[[#This Row],[Employee - Forename.2]]," ",fraedom_data_1[[#This Row],[Employee - Surname]]))</f>
        <v xml:space="preserve"> </v>
      </c>
      <c r="Q252" s="50" t="str">
        <f>IF(fraedom_data_1[[#This Row],[Transaction - Expense Description]]="Payment Direct Debit Payment - Tha",0,IF(OR(fraedom_data_1[[#This Row],[Transaction - Tax Amount]]="",fraedom_data_1[[#This Row],[Transaction - Tax Amount]]=0),"1","2"))</f>
        <v>1</v>
      </c>
      <c r="R252" s="50" t="str">
        <f>_xlfn.CONCAT(fraedom_data_1[[#This Row],[Statement Period - End Date]],"_",fraedom_data_1[[#This Row],[Column1]],"_",fraedom_data_1[[#This Row],[Transaction - Tax Exclusive Amount]])</f>
        <v>_ _</v>
      </c>
    </row>
    <row r="253" spans="2:18">
      <c r="B253" s="50"/>
      <c r="C253" s="50"/>
      <c r="G253" s="50"/>
      <c r="J253" s="50"/>
      <c r="K253" s="50"/>
      <c r="L253" s="50"/>
      <c r="M253" s="50"/>
      <c r="N253" s="50"/>
      <c r="O253" s="50"/>
      <c r="P253" s="50" t="str">
        <f>IF(fraedom_data_1[[#This Row],[Employee - Forename.2]]="",_xlfn.CONCAT(fraedom_data_1[[#This Row],[Employee - Forename.1]]," ",fraedom_data_1[[#This Row],[Employee - Surname]]),_xlfn.CONCAT(fraedom_data_1[[#This Row],[Employee - Forename.1]]," ",fraedom_data_1[[#This Row],[Employee - Forename.2]]," ",fraedom_data_1[[#This Row],[Employee - Surname]]))</f>
        <v xml:space="preserve"> </v>
      </c>
      <c r="Q253" s="50" t="str">
        <f>IF(fraedom_data_1[[#This Row],[Transaction - Expense Description]]="Payment Direct Debit Payment - Tha",0,IF(OR(fraedom_data_1[[#This Row],[Transaction - Tax Amount]]="",fraedom_data_1[[#This Row],[Transaction - Tax Amount]]=0),"1","2"))</f>
        <v>1</v>
      </c>
      <c r="R253" s="50" t="str">
        <f>_xlfn.CONCAT(fraedom_data_1[[#This Row],[Statement Period - End Date]],"_",fraedom_data_1[[#This Row],[Column1]],"_",fraedom_data_1[[#This Row],[Transaction - Tax Exclusive Amount]])</f>
        <v>_ _</v>
      </c>
    </row>
    <row r="254" spans="2:18">
      <c r="B254" s="50"/>
      <c r="C254" s="50"/>
      <c r="G254" s="50"/>
      <c r="J254" s="50"/>
      <c r="K254" s="50"/>
      <c r="L254" s="50"/>
      <c r="M254" s="50"/>
      <c r="N254" s="50"/>
      <c r="O254" s="50"/>
      <c r="P254" s="50" t="str">
        <f>IF(fraedom_data_1[[#This Row],[Employee - Forename.2]]="",_xlfn.CONCAT(fraedom_data_1[[#This Row],[Employee - Forename.1]]," ",fraedom_data_1[[#This Row],[Employee - Surname]]),_xlfn.CONCAT(fraedom_data_1[[#This Row],[Employee - Forename.1]]," ",fraedom_data_1[[#This Row],[Employee - Forename.2]]," ",fraedom_data_1[[#This Row],[Employee - Surname]]))</f>
        <v xml:space="preserve"> </v>
      </c>
      <c r="Q254" s="50" t="str">
        <f>IF(fraedom_data_1[[#This Row],[Transaction - Expense Description]]="Payment Direct Debit Payment - Tha",0,IF(OR(fraedom_data_1[[#This Row],[Transaction - Tax Amount]]="",fraedom_data_1[[#This Row],[Transaction - Tax Amount]]=0),"1","2"))</f>
        <v>1</v>
      </c>
      <c r="R254" s="50" t="str">
        <f>_xlfn.CONCAT(fraedom_data_1[[#This Row],[Statement Period - End Date]],"_",fraedom_data_1[[#This Row],[Column1]],"_",fraedom_data_1[[#This Row],[Transaction - Tax Exclusive Amount]])</f>
        <v>_ _</v>
      </c>
    </row>
    <row r="255" spans="2:18">
      <c r="B255" s="50"/>
      <c r="C255" s="50"/>
      <c r="G255" s="50"/>
      <c r="J255" s="50"/>
      <c r="K255" s="50"/>
      <c r="L255" s="50"/>
      <c r="M255" s="50"/>
      <c r="N255" s="50"/>
      <c r="O255" s="50"/>
      <c r="P255" s="50" t="str">
        <f>IF(fraedom_data_1[[#This Row],[Employee - Forename.2]]="",_xlfn.CONCAT(fraedom_data_1[[#This Row],[Employee - Forename.1]]," ",fraedom_data_1[[#This Row],[Employee - Surname]]),_xlfn.CONCAT(fraedom_data_1[[#This Row],[Employee - Forename.1]]," ",fraedom_data_1[[#This Row],[Employee - Forename.2]]," ",fraedom_data_1[[#This Row],[Employee - Surname]]))</f>
        <v xml:space="preserve"> </v>
      </c>
      <c r="Q255" s="50" t="str">
        <f>IF(fraedom_data_1[[#This Row],[Transaction - Expense Description]]="Payment Direct Debit Payment - Tha",0,IF(OR(fraedom_data_1[[#This Row],[Transaction - Tax Amount]]="",fraedom_data_1[[#This Row],[Transaction - Tax Amount]]=0),"1","2"))</f>
        <v>1</v>
      </c>
      <c r="R255" s="50" t="str">
        <f>_xlfn.CONCAT(fraedom_data_1[[#This Row],[Statement Period - End Date]],"_",fraedom_data_1[[#This Row],[Column1]],"_",fraedom_data_1[[#This Row],[Transaction - Tax Exclusive Amount]])</f>
        <v>_ _</v>
      </c>
    </row>
    <row r="256" spans="2:18">
      <c r="B256" s="50"/>
      <c r="C256" s="50"/>
      <c r="G256" s="50"/>
      <c r="J256" s="50"/>
      <c r="K256" s="50"/>
      <c r="L256" s="50"/>
      <c r="M256" s="50"/>
      <c r="N256" s="50"/>
      <c r="O256" s="50"/>
      <c r="P256" s="50" t="str">
        <f>IF(fraedom_data_1[[#This Row],[Employee - Forename.2]]="",_xlfn.CONCAT(fraedom_data_1[[#This Row],[Employee - Forename.1]]," ",fraedom_data_1[[#This Row],[Employee - Surname]]),_xlfn.CONCAT(fraedom_data_1[[#This Row],[Employee - Forename.1]]," ",fraedom_data_1[[#This Row],[Employee - Forename.2]]," ",fraedom_data_1[[#This Row],[Employee - Surname]]))</f>
        <v xml:space="preserve"> </v>
      </c>
      <c r="Q256" s="50" t="str">
        <f>IF(fraedom_data_1[[#This Row],[Transaction - Expense Description]]="Payment Direct Debit Payment - Tha",0,IF(OR(fraedom_data_1[[#This Row],[Transaction - Tax Amount]]="",fraedom_data_1[[#This Row],[Transaction - Tax Amount]]=0),"1","2"))</f>
        <v>1</v>
      </c>
      <c r="R256" s="50" t="str">
        <f>_xlfn.CONCAT(fraedom_data_1[[#This Row],[Statement Period - End Date]],"_",fraedom_data_1[[#This Row],[Column1]],"_",fraedom_data_1[[#This Row],[Transaction - Tax Exclusive Amount]])</f>
        <v>_ _</v>
      </c>
    </row>
    <row r="257" spans="2:18">
      <c r="B257" s="50"/>
      <c r="C257" s="50"/>
      <c r="G257" s="50"/>
      <c r="J257" s="50"/>
      <c r="K257" s="50"/>
      <c r="L257" s="50"/>
      <c r="M257" s="50"/>
      <c r="N257" s="50"/>
      <c r="O257" s="50"/>
      <c r="P257" s="50" t="str">
        <f>IF(fraedom_data_1[[#This Row],[Employee - Forename.2]]="",_xlfn.CONCAT(fraedom_data_1[[#This Row],[Employee - Forename.1]]," ",fraedom_data_1[[#This Row],[Employee - Surname]]),_xlfn.CONCAT(fraedom_data_1[[#This Row],[Employee - Forename.1]]," ",fraedom_data_1[[#This Row],[Employee - Forename.2]]," ",fraedom_data_1[[#This Row],[Employee - Surname]]))</f>
        <v xml:space="preserve"> </v>
      </c>
      <c r="Q257" s="50" t="str">
        <f>IF(fraedom_data_1[[#This Row],[Transaction - Expense Description]]="Payment Direct Debit Payment - Tha",0,IF(OR(fraedom_data_1[[#This Row],[Transaction - Tax Amount]]="",fraedom_data_1[[#This Row],[Transaction - Tax Amount]]=0),"1","2"))</f>
        <v>1</v>
      </c>
      <c r="R257" s="50" t="str">
        <f>_xlfn.CONCAT(fraedom_data_1[[#This Row],[Statement Period - End Date]],"_",fraedom_data_1[[#This Row],[Column1]],"_",fraedom_data_1[[#This Row],[Transaction - Tax Exclusive Amount]])</f>
        <v>_ _</v>
      </c>
    </row>
    <row r="258" spans="2:18">
      <c r="B258" s="50"/>
      <c r="C258" s="50"/>
      <c r="G258" s="50"/>
      <c r="J258" s="50"/>
      <c r="K258" s="50"/>
      <c r="L258" s="50"/>
      <c r="M258" s="50"/>
      <c r="N258" s="50"/>
      <c r="O258" s="50"/>
      <c r="P258" s="50" t="str">
        <f>IF(fraedom_data_1[[#This Row],[Employee - Forename.2]]="",_xlfn.CONCAT(fraedom_data_1[[#This Row],[Employee - Forename.1]]," ",fraedom_data_1[[#This Row],[Employee - Surname]]),_xlfn.CONCAT(fraedom_data_1[[#This Row],[Employee - Forename.1]]," ",fraedom_data_1[[#This Row],[Employee - Forename.2]]," ",fraedom_data_1[[#This Row],[Employee - Surname]]))</f>
        <v xml:space="preserve"> </v>
      </c>
      <c r="Q258" s="50" t="str">
        <f>IF(fraedom_data_1[[#This Row],[Transaction - Expense Description]]="Payment Direct Debit Payment - Tha",0,IF(OR(fraedom_data_1[[#This Row],[Transaction - Tax Amount]]="",fraedom_data_1[[#This Row],[Transaction - Tax Amount]]=0),"1","2"))</f>
        <v>1</v>
      </c>
      <c r="R258" s="50" t="str">
        <f>_xlfn.CONCAT(fraedom_data_1[[#This Row],[Statement Period - End Date]],"_",fraedom_data_1[[#This Row],[Column1]],"_",fraedom_data_1[[#This Row],[Transaction - Tax Exclusive Amount]])</f>
        <v>_ _</v>
      </c>
    </row>
    <row r="259" spans="2:18">
      <c r="B259" s="50"/>
      <c r="C259" s="50"/>
      <c r="G259" s="50"/>
      <c r="J259" s="50"/>
      <c r="K259" s="50"/>
      <c r="L259" s="50"/>
      <c r="M259" s="50"/>
      <c r="N259" s="50"/>
      <c r="O259" s="50"/>
      <c r="P259" s="50" t="str">
        <f>IF(fraedom_data_1[[#This Row],[Employee - Forename.2]]="",_xlfn.CONCAT(fraedom_data_1[[#This Row],[Employee - Forename.1]]," ",fraedom_data_1[[#This Row],[Employee - Surname]]),_xlfn.CONCAT(fraedom_data_1[[#This Row],[Employee - Forename.1]]," ",fraedom_data_1[[#This Row],[Employee - Forename.2]]," ",fraedom_data_1[[#This Row],[Employee - Surname]]))</f>
        <v xml:space="preserve"> </v>
      </c>
      <c r="Q259" s="50" t="str">
        <f>IF(fraedom_data_1[[#This Row],[Transaction - Expense Description]]="Payment Direct Debit Payment - Tha",0,IF(OR(fraedom_data_1[[#This Row],[Transaction - Tax Amount]]="",fraedom_data_1[[#This Row],[Transaction - Tax Amount]]=0),"1","2"))</f>
        <v>1</v>
      </c>
      <c r="R259" s="50" t="str">
        <f>_xlfn.CONCAT(fraedom_data_1[[#This Row],[Statement Period - End Date]],"_",fraedom_data_1[[#This Row],[Column1]],"_",fraedom_data_1[[#This Row],[Transaction - Tax Exclusive Amount]])</f>
        <v>_ _</v>
      </c>
    </row>
    <row r="260" spans="2:18">
      <c r="B260" s="50"/>
      <c r="C260" s="50"/>
      <c r="G260" s="50"/>
      <c r="J260" s="50"/>
      <c r="K260" s="50"/>
      <c r="L260" s="50"/>
      <c r="M260" s="50"/>
      <c r="N260" s="50"/>
      <c r="O260" s="50"/>
      <c r="P260" s="50" t="str">
        <f>IF(fraedom_data_1[[#This Row],[Employee - Forename.2]]="",_xlfn.CONCAT(fraedom_data_1[[#This Row],[Employee - Forename.1]]," ",fraedom_data_1[[#This Row],[Employee - Surname]]),_xlfn.CONCAT(fraedom_data_1[[#This Row],[Employee - Forename.1]]," ",fraedom_data_1[[#This Row],[Employee - Forename.2]]," ",fraedom_data_1[[#This Row],[Employee - Surname]]))</f>
        <v xml:space="preserve"> </v>
      </c>
      <c r="Q260" s="50" t="str">
        <f>IF(fraedom_data_1[[#This Row],[Transaction - Expense Description]]="Payment Direct Debit Payment - Tha",0,IF(OR(fraedom_data_1[[#This Row],[Transaction - Tax Amount]]="",fraedom_data_1[[#This Row],[Transaction - Tax Amount]]=0),"1","2"))</f>
        <v>1</v>
      </c>
      <c r="R260" s="50" t="str">
        <f>_xlfn.CONCAT(fraedom_data_1[[#This Row],[Statement Period - End Date]],"_",fraedom_data_1[[#This Row],[Column1]],"_",fraedom_data_1[[#This Row],[Transaction - Tax Exclusive Amount]])</f>
        <v>_ _</v>
      </c>
    </row>
    <row r="261" spans="2:18">
      <c r="B261" s="50"/>
      <c r="C261" s="50"/>
      <c r="G261" s="50"/>
      <c r="J261" s="50"/>
      <c r="K261" s="50"/>
      <c r="L261" s="50"/>
      <c r="M261" s="50"/>
      <c r="N261" s="50"/>
      <c r="O261" s="50"/>
      <c r="P261" s="50" t="str">
        <f>IF(fraedom_data_1[[#This Row],[Employee - Forename.2]]="",_xlfn.CONCAT(fraedom_data_1[[#This Row],[Employee - Forename.1]]," ",fraedom_data_1[[#This Row],[Employee - Surname]]),_xlfn.CONCAT(fraedom_data_1[[#This Row],[Employee - Forename.1]]," ",fraedom_data_1[[#This Row],[Employee - Forename.2]]," ",fraedom_data_1[[#This Row],[Employee - Surname]]))</f>
        <v xml:space="preserve"> </v>
      </c>
      <c r="Q261" s="50" t="str">
        <f>IF(fraedom_data_1[[#This Row],[Transaction - Expense Description]]="Payment Direct Debit Payment - Tha",0,IF(OR(fraedom_data_1[[#This Row],[Transaction - Tax Amount]]="",fraedom_data_1[[#This Row],[Transaction - Tax Amount]]=0),"1","2"))</f>
        <v>1</v>
      </c>
      <c r="R261" s="50" t="str">
        <f>_xlfn.CONCAT(fraedom_data_1[[#This Row],[Statement Period - End Date]],"_",fraedom_data_1[[#This Row],[Column1]],"_",fraedom_data_1[[#This Row],[Transaction - Tax Exclusive Amount]])</f>
        <v>_ _</v>
      </c>
    </row>
    <row r="262" spans="2:18">
      <c r="B262" s="50"/>
      <c r="C262" s="50"/>
      <c r="G262" s="50"/>
      <c r="J262" s="50"/>
      <c r="K262" s="50"/>
      <c r="L262" s="50"/>
      <c r="M262" s="50"/>
      <c r="N262" s="50"/>
      <c r="O262" s="50"/>
      <c r="P262" s="50" t="str">
        <f>IF(fraedom_data_1[[#This Row],[Employee - Forename.2]]="",_xlfn.CONCAT(fraedom_data_1[[#This Row],[Employee - Forename.1]]," ",fraedom_data_1[[#This Row],[Employee - Surname]]),_xlfn.CONCAT(fraedom_data_1[[#This Row],[Employee - Forename.1]]," ",fraedom_data_1[[#This Row],[Employee - Forename.2]]," ",fraedom_data_1[[#This Row],[Employee - Surname]]))</f>
        <v xml:space="preserve"> </v>
      </c>
      <c r="Q262" s="50" t="str">
        <f>IF(fraedom_data_1[[#This Row],[Transaction - Expense Description]]="Payment Direct Debit Payment - Tha",0,IF(OR(fraedom_data_1[[#This Row],[Transaction - Tax Amount]]="",fraedom_data_1[[#This Row],[Transaction - Tax Amount]]=0),"1","2"))</f>
        <v>1</v>
      </c>
      <c r="R262" s="50" t="str">
        <f>_xlfn.CONCAT(fraedom_data_1[[#This Row],[Statement Period - End Date]],"_",fraedom_data_1[[#This Row],[Column1]],"_",fraedom_data_1[[#This Row],[Transaction - Tax Exclusive Amount]])</f>
        <v>_ _</v>
      </c>
    </row>
    <row r="263" spans="2:18">
      <c r="B263" s="50"/>
      <c r="C263" s="50"/>
      <c r="G263" s="50"/>
      <c r="J263" s="50"/>
      <c r="K263" s="50"/>
      <c r="L263" s="50"/>
      <c r="M263" s="50"/>
      <c r="N263" s="50"/>
      <c r="O263" s="50"/>
      <c r="P263" s="50" t="str">
        <f>IF(fraedom_data_1[[#This Row],[Employee - Forename.2]]="",_xlfn.CONCAT(fraedom_data_1[[#This Row],[Employee - Forename.1]]," ",fraedom_data_1[[#This Row],[Employee - Surname]]),_xlfn.CONCAT(fraedom_data_1[[#This Row],[Employee - Forename.1]]," ",fraedom_data_1[[#This Row],[Employee - Forename.2]]," ",fraedom_data_1[[#This Row],[Employee - Surname]]))</f>
        <v xml:space="preserve"> </v>
      </c>
      <c r="Q263" s="50" t="str">
        <f>IF(fraedom_data_1[[#This Row],[Transaction - Expense Description]]="Payment Direct Debit Payment - Tha",0,IF(OR(fraedom_data_1[[#This Row],[Transaction - Tax Amount]]="",fraedom_data_1[[#This Row],[Transaction - Tax Amount]]=0),"1","2"))</f>
        <v>1</v>
      </c>
      <c r="R263" s="50" t="str">
        <f>_xlfn.CONCAT(fraedom_data_1[[#This Row],[Statement Period - End Date]],"_",fraedom_data_1[[#This Row],[Column1]],"_",fraedom_data_1[[#This Row],[Transaction - Tax Exclusive Amount]])</f>
        <v>_ _</v>
      </c>
    </row>
    <row r="264" spans="2:18">
      <c r="B264" s="50"/>
      <c r="C264" s="50"/>
      <c r="G264" s="50"/>
      <c r="J264" s="50"/>
      <c r="K264" s="50"/>
      <c r="L264" s="50"/>
      <c r="M264" s="50"/>
      <c r="N264" s="50"/>
      <c r="O264" s="50"/>
      <c r="P264" s="50" t="str">
        <f>IF(fraedom_data_1[[#This Row],[Employee - Forename.2]]="",_xlfn.CONCAT(fraedom_data_1[[#This Row],[Employee - Forename.1]]," ",fraedom_data_1[[#This Row],[Employee - Surname]]),_xlfn.CONCAT(fraedom_data_1[[#This Row],[Employee - Forename.1]]," ",fraedom_data_1[[#This Row],[Employee - Forename.2]]," ",fraedom_data_1[[#This Row],[Employee - Surname]]))</f>
        <v xml:space="preserve"> </v>
      </c>
      <c r="Q264" s="50" t="str">
        <f>IF(fraedom_data_1[[#This Row],[Transaction - Expense Description]]="Payment Direct Debit Payment - Tha",0,IF(OR(fraedom_data_1[[#This Row],[Transaction - Tax Amount]]="",fraedom_data_1[[#This Row],[Transaction - Tax Amount]]=0),"1","2"))</f>
        <v>1</v>
      </c>
      <c r="R264" s="50" t="str">
        <f>_xlfn.CONCAT(fraedom_data_1[[#This Row],[Statement Period - End Date]],"_",fraedom_data_1[[#This Row],[Column1]],"_",fraedom_data_1[[#This Row],[Transaction - Tax Exclusive Amount]])</f>
        <v>_ _</v>
      </c>
    </row>
    <row r="265" spans="2:18">
      <c r="B265" s="50"/>
      <c r="C265" s="50"/>
      <c r="G265" s="50"/>
      <c r="J265" s="50"/>
      <c r="K265" s="50"/>
      <c r="L265" s="50"/>
      <c r="M265" s="50"/>
      <c r="N265" s="50"/>
      <c r="O265" s="50"/>
      <c r="P265" s="50" t="str">
        <f>IF(fraedom_data_1[[#This Row],[Employee - Forename.2]]="",_xlfn.CONCAT(fraedom_data_1[[#This Row],[Employee - Forename.1]]," ",fraedom_data_1[[#This Row],[Employee - Surname]]),_xlfn.CONCAT(fraedom_data_1[[#This Row],[Employee - Forename.1]]," ",fraedom_data_1[[#This Row],[Employee - Forename.2]]," ",fraedom_data_1[[#This Row],[Employee - Surname]]))</f>
        <v xml:space="preserve"> </v>
      </c>
      <c r="Q265" s="50" t="str">
        <f>IF(fraedom_data_1[[#This Row],[Transaction - Expense Description]]="Payment Direct Debit Payment - Tha",0,IF(OR(fraedom_data_1[[#This Row],[Transaction - Tax Amount]]="",fraedom_data_1[[#This Row],[Transaction - Tax Amount]]=0),"1","2"))</f>
        <v>1</v>
      </c>
      <c r="R265" s="50" t="str">
        <f>_xlfn.CONCAT(fraedom_data_1[[#This Row],[Statement Period - End Date]],"_",fraedom_data_1[[#This Row],[Column1]],"_",fraedom_data_1[[#This Row],[Transaction - Tax Exclusive Amount]])</f>
        <v>_ _</v>
      </c>
    </row>
    <row r="266" spans="2:18">
      <c r="B266" s="50"/>
      <c r="C266" s="50"/>
      <c r="G266" s="50"/>
      <c r="J266" s="50"/>
      <c r="K266" s="50"/>
      <c r="L266" s="50"/>
      <c r="M266" s="50"/>
      <c r="N266" s="50"/>
      <c r="O266" s="50"/>
      <c r="P266" s="50" t="str">
        <f>IF(fraedom_data_1[[#This Row],[Employee - Forename.2]]="",_xlfn.CONCAT(fraedom_data_1[[#This Row],[Employee - Forename.1]]," ",fraedom_data_1[[#This Row],[Employee - Surname]]),_xlfn.CONCAT(fraedom_data_1[[#This Row],[Employee - Forename.1]]," ",fraedom_data_1[[#This Row],[Employee - Forename.2]]," ",fraedom_data_1[[#This Row],[Employee - Surname]]))</f>
        <v xml:space="preserve"> </v>
      </c>
      <c r="Q266" s="50" t="str">
        <f>IF(fraedom_data_1[[#This Row],[Transaction - Expense Description]]="Payment Direct Debit Payment - Tha",0,IF(OR(fraedom_data_1[[#This Row],[Transaction - Tax Amount]]="",fraedom_data_1[[#This Row],[Transaction - Tax Amount]]=0),"1","2"))</f>
        <v>1</v>
      </c>
      <c r="R266" s="50" t="str">
        <f>_xlfn.CONCAT(fraedom_data_1[[#This Row],[Statement Period - End Date]],"_",fraedom_data_1[[#This Row],[Column1]],"_",fraedom_data_1[[#This Row],[Transaction - Tax Exclusive Amount]])</f>
        <v>_ _</v>
      </c>
    </row>
    <row r="267" spans="2:18">
      <c r="B267" s="50"/>
      <c r="C267" s="50"/>
      <c r="G267" s="50"/>
      <c r="J267" s="50"/>
      <c r="K267" s="50"/>
      <c r="L267" s="50"/>
      <c r="M267" s="50"/>
      <c r="N267" s="50"/>
      <c r="O267" s="50"/>
      <c r="P267" s="50" t="str">
        <f>IF(fraedom_data_1[[#This Row],[Employee - Forename.2]]="",_xlfn.CONCAT(fraedom_data_1[[#This Row],[Employee - Forename.1]]," ",fraedom_data_1[[#This Row],[Employee - Surname]]),_xlfn.CONCAT(fraedom_data_1[[#This Row],[Employee - Forename.1]]," ",fraedom_data_1[[#This Row],[Employee - Forename.2]]," ",fraedom_data_1[[#This Row],[Employee - Surname]]))</f>
        <v xml:space="preserve"> </v>
      </c>
      <c r="Q267" s="50" t="str">
        <f>IF(fraedom_data_1[[#This Row],[Transaction - Expense Description]]="Payment Direct Debit Payment - Tha",0,IF(OR(fraedom_data_1[[#This Row],[Transaction - Tax Amount]]="",fraedom_data_1[[#This Row],[Transaction - Tax Amount]]=0),"1","2"))</f>
        <v>1</v>
      </c>
      <c r="R267" s="50" t="str">
        <f>_xlfn.CONCAT(fraedom_data_1[[#This Row],[Statement Period - End Date]],"_",fraedom_data_1[[#This Row],[Column1]],"_",fraedom_data_1[[#This Row],[Transaction - Tax Exclusive Amount]])</f>
        <v>_ _</v>
      </c>
    </row>
    <row r="268" spans="2:18">
      <c r="B268" s="50"/>
      <c r="C268" s="50"/>
      <c r="G268" s="50"/>
      <c r="J268" s="50"/>
      <c r="K268" s="50"/>
      <c r="L268" s="50"/>
      <c r="M268" s="50"/>
      <c r="N268" s="50"/>
      <c r="O268" s="50"/>
      <c r="P268" s="50" t="str">
        <f>IF(fraedom_data_1[[#This Row],[Employee - Forename.2]]="",_xlfn.CONCAT(fraedom_data_1[[#This Row],[Employee - Forename.1]]," ",fraedom_data_1[[#This Row],[Employee - Surname]]),_xlfn.CONCAT(fraedom_data_1[[#This Row],[Employee - Forename.1]]," ",fraedom_data_1[[#This Row],[Employee - Forename.2]]," ",fraedom_data_1[[#This Row],[Employee - Surname]]))</f>
        <v xml:space="preserve"> </v>
      </c>
      <c r="Q268" s="50" t="str">
        <f>IF(fraedom_data_1[[#This Row],[Transaction - Expense Description]]="Payment Direct Debit Payment - Tha",0,IF(OR(fraedom_data_1[[#This Row],[Transaction - Tax Amount]]="",fraedom_data_1[[#This Row],[Transaction - Tax Amount]]=0),"1","2"))</f>
        <v>1</v>
      </c>
      <c r="R268" s="50" t="str">
        <f>_xlfn.CONCAT(fraedom_data_1[[#This Row],[Statement Period - End Date]],"_",fraedom_data_1[[#This Row],[Column1]],"_",fraedom_data_1[[#This Row],[Transaction - Tax Exclusive Amount]])</f>
        <v>_ _</v>
      </c>
    </row>
    <row r="269" spans="2:18">
      <c r="B269" s="50"/>
      <c r="C269" s="50"/>
      <c r="G269" s="50"/>
      <c r="J269" s="50"/>
      <c r="K269" s="50"/>
      <c r="L269" s="50"/>
      <c r="M269" s="50"/>
      <c r="N269" s="50"/>
      <c r="O269" s="50"/>
      <c r="P269" s="50" t="str">
        <f>IF(fraedom_data_1[[#This Row],[Employee - Forename.2]]="",_xlfn.CONCAT(fraedom_data_1[[#This Row],[Employee - Forename.1]]," ",fraedom_data_1[[#This Row],[Employee - Surname]]),_xlfn.CONCAT(fraedom_data_1[[#This Row],[Employee - Forename.1]]," ",fraedom_data_1[[#This Row],[Employee - Forename.2]]," ",fraedom_data_1[[#This Row],[Employee - Surname]]))</f>
        <v xml:space="preserve"> </v>
      </c>
      <c r="Q269" s="50" t="str">
        <f>IF(fraedom_data_1[[#This Row],[Transaction - Expense Description]]="Payment Direct Debit Payment - Tha",0,IF(OR(fraedom_data_1[[#This Row],[Transaction - Tax Amount]]="",fraedom_data_1[[#This Row],[Transaction - Tax Amount]]=0),"1","2"))</f>
        <v>1</v>
      </c>
      <c r="R269" s="50" t="str">
        <f>_xlfn.CONCAT(fraedom_data_1[[#This Row],[Statement Period - End Date]],"_",fraedom_data_1[[#This Row],[Column1]],"_",fraedom_data_1[[#This Row],[Transaction - Tax Exclusive Amount]])</f>
        <v>_ _</v>
      </c>
    </row>
    <row r="270" spans="2:18">
      <c r="B270" s="50"/>
      <c r="C270" s="50"/>
      <c r="G270" s="50"/>
      <c r="J270" s="50"/>
      <c r="K270" s="50"/>
      <c r="L270" s="50"/>
      <c r="M270" s="50"/>
      <c r="N270" s="50"/>
      <c r="O270" s="50"/>
      <c r="P270" s="50" t="str">
        <f>IF(fraedom_data_1[[#This Row],[Employee - Forename.2]]="",_xlfn.CONCAT(fraedom_data_1[[#This Row],[Employee - Forename.1]]," ",fraedom_data_1[[#This Row],[Employee - Surname]]),_xlfn.CONCAT(fraedom_data_1[[#This Row],[Employee - Forename.1]]," ",fraedom_data_1[[#This Row],[Employee - Forename.2]]," ",fraedom_data_1[[#This Row],[Employee - Surname]]))</f>
        <v xml:space="preserve"> </v>
      </c>
      <c r="Q270" s="50" t="str">
        <f>IF(fraedom_data_1[[#This Row],[Transaction - Expense Description]]="Payment Direct Debit Payment - Tha",0,IF(OR(fraedom_data_1[[#This Row],[Transaction - Tax Amount]]="",fraedom_data_1[[#This Row],[Transaction - Tax Amount]]=0),"1","2"))</f>
        <v>1</v>
      </c>
      <c r="R270" s="50" t="str">
        <f>_xlfn.CONCAT(fraedom_data_1[[#This Row],[Statement Period - End Date]],"_",fraedom_data_1[[#This Row],[Column1]],"_",fraedom_data_1[[#This Row],[Transaction - Tax Exclusive Amount]])</f>
        <v>_ _</v>
      </c>
    </row>
    <row r="271" spans="2:18">
      <c r="B271" s="50"/>
      <c r="C271" s="50"/>
      <c r="G271" s="50"/>
      <c r="J271" s="50"/>
      <c r="K271" s="50"/>
      <c r="L271" s="50"/>
      <c r="M271" s="50"/>
      <c r="N271" s="50"/>
      <c r="O271" s="50"/>
      <c r="P271" s="50" t="str">
        <f>IF(fraedom_data_1[[#This Row],[Employee - Forename.2]]="",_xlfn.CONCAT(fraedom_data_1[[#This Row],[Employee - Forename.1]]," ",fraedom_data_1[[#This Row],[Employee - Surname]]),_xlfn.CONCAT(fraedom_data_1[[#This Row],[Employee - Forename.1]]," ",fraedom_data_1[[#This Row],[Employee - Forename.2]]," ",fraedom_data_1[[#This Row],[Employee - Surname]]))</f>
        <v xml:space="preserve"> </v>
      </c>
      <c r="Q271" s="50" t="str">
        <f>IF(fraedom_data_1[[#This Row],[Transaction - Expense Description]]="Payment Direct Debit Payment - Tha",0,IF(OR(fraedom_data_1[[#This Row],[Transaction - Tax Amount]]="",fraedom_data_1[[#This Row],[Transaction - Tax Amount]]=0),"1","2"))</f>
        <v>1</v>
      </c>
      <c r="R271" s="50" t="str">
        <f>_xlfn.CONCAT(fraedom_data_1[[#This Row],[Statement Period - End Date]],"_",fraedom_data_1[[#This Row],[Column1]],"_",fraedom_data_1[[#This Row],[Transaction - Tax Exclusive Amount]])</f>
        <v>_ _</v>
      </c>
    </row>
    <row r="272" spans="2:18">
      <c r="B272" s="50"/>
      <c r="C272" s="50"/>
      <c r="G272" s="50"/>
      <c r="J272" s="50"/>
      <c r="K272" s="50"/>
      <c r="L272" s="50"/>
      <c r="M272" s="50"/>
      <c r="N272" s="50"/>
      <c r="O272" s="50"/>
      <c r="P272" s="50" t="str">
        <f>IF(fraedom_data_1[[#This Row],[Employee - Forename.2]]="",_xlfn.CONCAT(fraedom_data_1[[#This Row],[Employee - Forename.1]]," ",fraedom_data_1[[#This Row],[Employee - Surname]]),_xlfn.CONCAT(fraedom_data_1[[#This Row],[Employee - Forename.1]]," ",fraedom_data_1[[#This Row],[Employee - Forename.2]]," ",fraedom_data_1[[#This Row],[Employee - Surname]]))</f>
        <v xml:space="preserve"> </v>
      </c>
      <c r="Q272" s="50" t="str">
        <f>IF(fraedom_data_1[[#This Row],[Transaction - Expense Description]]="Payment Direct Debit Payment - Tha",0,IF(OR(fraedom_data_1[[#This Row],[Transaction - Tax Amount]]="",fraedom_data_1[[#This Row],[Transaction - Tax Amount]]=0),"1","2"))</f>
        <v>1</v>
      </c>
      <c r="R272" s="50" t="str">
        <f>_xlfn.CONCAT(fraedom_data_1[[#This Row],[Statement Period - End Date]],"_",fraedom_data_1[[#This Row],[Column1]],"_",fraedom_data_1[[#This Row],[Transaction - Tax Exclusive Amount]])</f>
        <v>_ _</v>
      </c>
    </row>
    <row r="273" spans="2:18">
      <c r="B273" s="50"/>
      <c r="C273" s="50"/>
      <c r="G273" s="50"/>
      <c r="J273" s="50"/>
      <c r="K273" s="50"/>
      <c r="L273" s="50"/>
      <c r="M273" s="50"/>
      <c r="N273" s="50"/>
      <c r="O273" s="50"/>
      <c r="P273" s="50" t="str">
        <f>IF(fraedom_data_1[[#This Row],[Employee - Forename.2]]="",_xlfn.CONCAT(fraedom_data_1[[#This Row],[Employee - Forename.1]]," ",fraedom_data_1[[#This Row],[Employee - Surname]]),_xlfn.CONCAT(fraedom_data_1[[#This Row],[Employee - Forename.1]]," ",fraedom_data_1[[#This Row],[Employee - Forename.2]]," ",fraedom_data_1[[#This Row],[Employee - Surname]]))</f>
        <v xml:space="preserve"> </v>
      </c>
      <c r="Q273" s="50" t="str">
        <f>IF(fraedom_data_1[[#This Row],[Transaction - Expense Description]]="Payment Direct Debit Payment - Tha",0,IF(OR(fraedom_data_1[[#This Row],[Transaction - Tax Amount]]="",fraedom_data_1[[#This Row],[Transaction - Tax Amount]]=0),"1","2"))</f>
        <v>1</v>
      </c>
      <c r="R273" s="50" t="str">
        <f>_xlfn.CONCAT(fraedom_data_1[[#This Row],[Statement Period - End Date]],"_",fraedom_data_1[[#This Row],[Column1]],"_",fraedom_data_1[[#This Row],[Transaction - Tax Exclusive Amount]])</f>
        <v>_ _</v>
      </c>
    </row>
    <row r="274" spans="2:18">
      <c r="B274" s="50"/>
      <c r="C274" s="50"/>
      <c r="G274" s="50"/>
      <c r="J274" s="50"/>
      <c r="K274" s="50"/>
      <c r="L274" s="50"/>
      <c r="M274" s="50"/>
      <c r="N274" s="50"/>
      <c r="O274" s="50"/>
      <c r="P274" s="50" t="str">
        <f>IF(fraedom_data_1[[#This Row],[Employee - Forename.2]]="",_xlfn.CONCAT(fraedom_data_1[[#This Row],[Employee - Forename.1]]," ",fraedom_data_1[[#This Row],[Employee - Surname]]),_xlfn.CONCAT(fraedom_data_1[[#This Row],[Employee - Forename.1]]," ",fraedom_data_1[[#This Row],[Employee - Forename.2]]," ",fraedom_data_1[[#This Row],[Employee - Surname]]))</f>
        <v xml:space="preserve"> </v>
      </c>
      <c r="Q274" s="50" t="str">
        <f>IF(fraedom_data_1[[#This Row],[Transaction - Expense Description]]="Payment Direct Debit Payment - Tha",0,IF(OR(fraedom_data_1[[#This Row],[Transaction - Tax Amount]]="",fraedom_data_1[[#This Row],[Transaction - Tax Amount]]=0),"1","2"))</f>
        <v>1</v>
      </c>
      <c r="R274" s="50" t="str">
        <f>_xlfn.CONCAT(fraedom_data_1[[#This Row],[Statement Period - End Date]],"_",fraedom_data_1[[#This Row],[Column1]],"_",fraedom_data_1[[#This Row],[Transaction - Tax Exclusive Amount]])</f>
        <v>_ _</v>
      </c>
    </row>
    <row r="275" spans="2:18">
      <c r="B275" s="50"/>
      <c r="C275" s="50"/>
      <c r="G275" s="50"/>
      <c r="J275" s="50"/>
      <c r="K275" s="50"/>
      <c r="L275" s="50"/>
      <c r="M275" s="50"/>
      <c r="N275" s="50"/>
      <c r="O275" s="50"/>
      <c r="P275" s="50" t="str">
        <f>IF(fraedom_data_1[[#This Row],[Employee - Forename.2]]="",_xlfn.CONCAT(fraedom_data_1[[#This Row],[Employee - Forename.1]]," ",fraedom_data_1[[#This Row],[Employee - Surname]]),_xlfn.CONCAT(fraedom_data_1[[#This Row],[Employee - Forename.1]]," ",fraedom_data_1[[#This Row],[Employee - Forename.2]]," ",fraedom_data_1[[#This Row],[Employee - Surname]]))</f>
        <v xml:space="preserve"> </v>
      </c>
      <c r="Q275" s="50" t="str">
        <f>IF(fraedom_data_1[[#This Row],[Transaction - Expense Description]]="Payment Direct Debit Payment - Tha",0,IF(OR(fraedom_data_1[[#This Row],[Transaction - Tax Amount]]="",fraedom_data_1[[#This Row],[Transaction - Tax Amount]]=0),"1","2"))</f>
        <v>1</v>
      </c>
      <c r="R275" s="50" t="str">
        <f>_xlfn.CONCAT(fraedom_data_1[[#This Row],[Statement Period - End Date]],"_",fraedom_data_1[[#This Row],[Column1]],"_",fraedom_data_1[[#This Row],[Transaction - Tax Exclusive Amount]])</f>
        <v>_ _</v>
      </c>
    </row>
    <row r="276" spans="2:18">
      <c r="B276" s="50"/>
      <c r="C276" s="50"/>
      <c r="G276" s="50"/>
      <c r="J276" s="50"/>
      <c r="K276" s="50"/>
      <c r="L276" s="50"/>
      <c r="M276" s="50"/>
      <c r="N276" s="50"/>
      <c r="O276" s="50"/>
      <c r="P276" s="50" t="str">
        <f>IF(fraedom_data_1[[#This Row],[Employee - Forename.2]]="",_xlfn.CONCAT(fraedom_data_1[[#This Row],[Employee - Forename.1]]," ",fraedom_data_1[[#This Row],[Employee - Surname]]),_xlfn.CONCAT(fraedom_data_1[[#This Row],[Employee - Forename.1]]," ",fraedom_data_1[[#This Row],[Employee - Forename.2]]," ",fraedom_data_1[[#This Row],[Employee - Surname]]))</f>
        <v xml:space="preserve"> </v>
      </c>
      <c r="Q276" s="50" t="str">
        <f>IF(fraedom_data_1[[#This Row],[Transaction - Expense Description]]="Payment Direct Debit Payment - Tha",0,IF(OR(fraedom_data_1[[#This Row],[Transaction - Tax Amount]]="",fraedom_data_1[[#This Row],[Transaction - Tax Amount]]=0),"1","2"))</f>
        <v>1</v>
      </c>
      <c r="R276" s="50" t="str">
        <f>_xlfn.CONCAT(fraedom_data_1[[#This Row],[Statement Period - End Date]],"_",fraedom_data_1[[#This Row],[Column1]],"_",fraedom_data_1[[#This Row],[Transaction - Tax Exclusive Amount]])</f>
        <v>_ _</v>
      </c>
    </row>
    <row r="277" spans="2:18">
      <c r="B277" s="50"/>
      <c r="C277" s="50"/>
      <c r="G277" s="50"/>
      <c r="J277" s="50"/>
      <c r="K277" s="50"/>
      <c r="L277" s="50"/>
      <c r="M277" s="50"/>
      <c r="N277" s="50"/>
      <c r="O277" s="50"/>
      <c r="P277" s="50" t="str">
        <f>IF(fraedom_data_1[[#This Row],[Employee - Forename.2]]="",_xlfn.CONCAT(fraedom_data_1[[#This Row],[Employee - Forename.1]]," ",fraedom_data_1[[#This Row],[Employee - Surname]]),_xlfn.CONCAT(fraedom_data_1[[#This Row],[Employee - Forename.1]]," ",fraedom_data_1[[#This Row],[Employee - Forename.2]]," ",fraedom_data_1[[#This Row],[Employee - Surname]]))</f>
        <v xml:space="preserve"> </v>
      </c>
      <c r="Q277" s="50" t="str">
        <f>IF(fraedom_data_1[[#This Row],[Transaction - Expense Description]]="Payment Direct Debit Payment - Tha",0,IF(OR(fraedom_data_1[[#This Row],[Transaction - Tax Amount]]="",fraedom_data_1[[#This Row],[Transaction - Tax Amount]]=0),"1","2"))</f>
        <v>1</v>
      </c>
      <c r="R277" s="50" t="str">
        <f>_xlfn.CONCAT(fraedom_data_1[[#This Row],[Statement Period - End Date]],"_",fraedom_data_1[[#This Row],[Column1]],"_",fraedom_data_1[[#This Row],[Transaction - Tax Exclusive Amount]])</f>
        <v>_ _</v>
      </c>
    </row>
    <row r="278" spans="2:18">
      <c r="B278" s="50"/>
      <c r="C278" s="50"/>
      <c r="G278" s="50"/>
      <c r="J278" s="50"/>
      <c r="K278" s="50"/>
      <c r="L278" s="50"/>
      <c r="M278" s="50"/>
      <c r="N278" s="50"/>
      <c r="O278" s="50"/>
      <c r="P278" s="50" t="str">
        <f>IF(fraedom_data_1[[#This Row],[Employee - Forename.2]]="",_xlfn.CONCAT(fraedom_data_1[[#This Row],[Employee - Forename.1]]," ",fraedom_data_1[[#This Row],[Employee - Surname]]),_xlfn.CONCAT(fraedom_data_1[[#This Row],[Employee - Forename.1]]," ",fraedom_data_1[[#This Row],[Employee - Forename.2]]," ",fraedom_data_1[[#This Row],[Employee - Surname]]))</f>
        <v xml:space="preserve"> </v>
      </c>
      <c r="Q278" s="50" t="str">
        <f>IF(fraedom_data_1[[#This Row],[Transaction - Expense Description]]="Payment Direct Debit Payment - Tha",0,IF(OR(fraedom_data_1[[#This Row],[Transaction - Tax Amount]]="",fraedom_data_1[[#This Row],[Transaction - Tax Amount]]=0),"1","2"))</f>
        <v>1</v>
      </c>
      <c r="R278" s="50" t="str">
        <f>_xlfn.CONCAT(fraedom_data_1[[#This Row],[Statement Period - End Date]],"_",fraedom_data_1[[#This Row],[Column1]],"_",fraedom_data_1[[#This Row],[Transaction - Tax Exclusive Amount]])</f>
        <v>_ _</v>
      </c>
    </row>
    <row r="279" spans="2:18">
      <c r="B279" s="50"/>
      <c r="C279" s="50"/>
      <c r="G279" s="50"/>
      <c r="J279" s="50"/>
      <c r="K279" s="50"/>
      <c r="L279" s="50"/>
      <c r="M279" s="50"/>
      <c r="N279" s="50"/>
      <c r="O279" s="50"/>
      <c r="P279" s="50" t="str">
        <f>IF(fraedom_data_1[[#This Row],[Employee - Forename.2]]="",_xlfn.CONCAT(fraedom_data_1[[#This Row],[Employee - Forename.1]]," ",fraedom_data_1[[#This Row],[Employee - Surname]]),_xlfn.CONCAT(fraedom_data_1[[#This Row],[Employee - Forename.1]]," ",fraedom_data_1[[#This Row],[Employee - Forename.2]]," ",fraedom_data_1[[#This Row],[Employee - Surname]]))</f>
        <v xml:space="preserve"> </v>
      </c>
      <c r="Q279" s="50" t="str">
        <f>IF(fraedom_data_1[[#This Row],[Transaction - Expense Description]]="Payment Direct Debit Payment - Tha",0,IF(OR(fraedom_data_1[[#This Row],[Transaction - Tax Amount]]="",fraedom_data_1[[#This Row],[Transaction - Tax Amount]]=0),"1","2"))</f>
        <v>1</v>
      </c>
      <c r="R279" s="50" t="str">
        <f>_xlfn.CONCAT(fraedom_data_1[[#This Row],[Statement Period - End Date]],"_",fraedom_data_1[[#This Row],[Column1]],"_",fraedom_data_1[[#This Row],[Transaction - Tax Exclusive Amount]])</f>
        <v>_ _</v>
      </c>
    </row>
    <row r="280" spans="2:18">
      <c r="B280" s="50"/>
      <c r="C280" s="50"/>
      <c r="G280" s="50"/>
      <c r="J280" s="50"/>
      <c r="K280" s="50"/>
      <c r="L280" s="50"/>
      <c r="M280" s="50"/>
      <c r="N280" s="50"/>
      <c r="O280" s="50"/>
      <c r="P280" s="50" t="str">
        <f>IF(fraedom_data_1[[#This Row],[Employee - Forename.2]]="",_xlfn.CONCAT(fraedom_data_1[[#This Row],[Employee - Forename.1]]," ",fraedom_data_1[[#This Row],[Employee - Surname]]),_xlfn.CONCAT(fraedom_data_1[[#This Row],[Employee - Forename.1]]," ",fraedom_data_1[[#This Row],[Employee - Forename.2]]," ",fraedom_data_1[[#This Row],[Employee - Surname]]))</f>
        <v xml:space="preserve"> </v>
      </c>
      <c r="Q280" s="50" t="str">
        <f>IF(fraedom_data_1[[#This Row],[Transaction - Expense Description]]="Payment Direct Debit Payment - Tha",0,IF(OR(fraedom_data_1[[#This Row],[Transaction - Tax Amount]]="",fraedom_data_1[[#This Row],[Transaction - Tax Amount]]=0),"1","2"))</f>
        <v>1</v>
      </c>
      <c r="R280" s="50" t="str">
        <f>_xlfn.CONCAT(fraedom_data_1[[#This Row],[Statement Period - End Date]],"_",fraedom_data_1[[#This Row],[Column1]],"_",fraedom_data_1[[#This Row],[Transaction - Tax Exclusive Amount]])</f>
        <v>_ _</v>
      </c>
    </row>
    <row r="281" spans="2:18">
      <c r="B281" s="50"/>
      <c r="C281" s="50"/>
      <c r="G281" s="50"/>
      <c r="J281" s="50"/>
      <c r="K281" s="50"/>
      <c r="L281" s="50"/>
      <c r="M281" s="50"/>
      <c r="N281" s="50"/>
      <c r="O281" s="50"/>
      <c r="P281" s="50" t="str">
        <f>IF(fraedom_data_1[[#This Row],[Employee - Forename.2]]="",_xlfn.CONCAT(fraedom_data_1[[#This Row],[Employee - Forename.1]]," ",fraedom_data_1[[#This Row],[Employee - Surname]]),_xlfn.CONCAT(fraedom_data_1[[#This Row],[Employee - Forename.1]]," ",fraedom_data_1[[#This Row],[Employee - Forename.2]]," ",fraedom_data_1[[#This Row],[Employee - Surname]]))</f>
        <v xml:space="preserve"> </v>
      </c>
      <c r="Q281" s="50" t="str">
        <f>IF(fraedom_data_1[[#This Row],[Transaction - Expense Description]]="Payment Direct Debit Payment - Tha",0,IF(OR(fraedom_data_1[[#This Row],[Transaction - Tax Amount]]="",fraedom_data_1[[#This Row],[Transaction - Tax Amount]]=0),"1","2"))</f>
        <v>1</v>
      </c>
      <c r="R281" s="50" t="str">
        <f>_xlfn.CONCAT(fraedom_data_1[[#This Row],[Statement Period - End Date]],"_",fraedom_data_1[[#This Row],[Column1]],"_",fraedom_data_1[[#This Row],[Transaction - Tax Exclusive Amount]])</f>
        <v>_ _</v>
      </c>
    </row>
    <row r="282" spans="2:18">
      <c r="B282" s="50"/>
      <c r="C282" s="50"/>
      <c r="G282" s="50"/>
      <c r="J282" s="50"/>
      <c r="K282" s="50"/>
      <c r="L282" s="50"/>
      <c r="M282" s="50"/>
      <c r="N282" s="50"/>
      <c r="O282" s="50"/>
      <c r="P282" s="50" t="str">
        <f>IF(fraedom_data_1[[#This Row],[Employee - Forename.2]]="",_xlfn.CONCAT(fraedom_data_1[[#This Row],[Employee - Forename.1]]," ",fraedom_data_1[[#This Row],[Employee - Surname]]),_xlfn.CONCAT(fraedom_data_1[[#This Row],[Employee - Forename.1]]," ",fraedom_data_1[[#This Row],[Employee - Forename.2]]," ",fraedom_data_1[[#This Row],[Employee - Surname]]))</f>
        <v xml:space="preserve"> </v>
      </c>
      <c r="Q282" s="50" t="str">
        <f>IF(fraedom_data_1[[#This Row],[Transaction - Expense Description]]="Payment Direct Debit Payment - Tha",0,IF(OR(fraedom_data_1[[#This Row],[Transaction - Tax Amount]]="",fraedom_data_1[[#This Row],[Transaction - Tax Amount]]=0),"1","2"))</f>
        <v>1</v>
      </c>
      <c r="R282" s="50" t="str">
        <f>_xlfn.CONCAT(fraedom_data_1[[#This Row],[Statement Period - End Date]],"_",fraedom_data_1[[#This Row],[Column1]],"_",fraedom_data_1[[#This Row],[Transaction - Tax Exclusive Amount]])</f>
        <v>_ _</v>
      </c>
    </row>
    <row r="283" spans="2:18">
      <c r="B283" s="50"/>
      <c r="C283" s="50"/>
      <c r="G283" s="50"/>
      <c r="J283" s="50"/>
      <c r="K283" s="50"/>
      <c r="L283" s="50"/>
      <c r="M283" s="50"/>
      <c r="N283" s="50"/>
      <c r="O283" s="50"/>
      <c r="P283" s="50" t="str">
        <f>IF(fraedom_data_1[[#This Row],[Employee - Forename.2]]="",_xlfn.CONCAT(fraedom_data_1[[#This Row],[Employee - Forename.1]]," ",fraedom_data_1[[#This Row],[Employee - Surname]]),_xlfn.CONCAT(fraedom_data_1[[#This Row],[Employee - Forename.1]]," ",fraedom_data_1[[#This Row],[Employee - Forename.2]]," ",fraedom_data_1[[#This Row],[Employee - Surname]]))</f>
        <v xml:space="preserve"> </v>
      </c>
      <c r="Q283" s="50" t="str">
        <f>IF(fraedom_data_1[[#This Row],[Transaction - Expense Description]]="Payment Direct Debit Payment - Tha",0,IF(OR(fraedom_data_1[[#This Row],[Transaction - Tax Amount]]="",fraedom_data_1[[#This Row],[Transaction - Tax Amount]]=0),"1","2"))</f>
        <v>1</v>
      </c>
      <c r="R283" s="50" t="str">
        <f>_xlfn.CONCAT(fraedom_data_1[[#This Row],[Statement Period - End Date]],"_",fraedom_data_1[[#This Row],[Column1]],"_",fraedom_data_1[[#This Row],[Transaction - Tax Exclusive Amount]])</f>
        <v>_ _</v>
      </c>
    </row>
    <row r="284" spans="2:18">
      <c r="B284" s="50"/>
      <c r="C284" s="50"/>
      <c r="G284" s="50"/>
      <c r="J284" s="50"/>
      <c r="K284" s="50"/>
      <c r="L284" s="50"/>
      <c r="M284" s="50"/>
      <c r="N284" s="50"/>
      <c r="O284" s="50"/>
      <c r="P284" s="50" t="str">
        <f>IF(fraedom_data_1[[#This Row],[Employee - Forename.2]]="",_xlfn.CONCAT(fraedom_data_1[[#This Row],[Employee - Forename.1]]," ",fraedom_data_1[[#This Row],[Employee - Surname]]),_xlfn.CONCAT(fraedom_data_1[[#This Row],[Employee - Forename.1]]," ",fraedom_data_1[[#This Row],[Employee - Forename.2]]," ",fraedom_data_1[[#This Row],[Employee - Surname]]))</f>
        <v xml:space="preserve"> </v>
      </c>
      <c r="Q284" s="50" t="str">
        <f>IF(fraedom_data_1[[#This Row],[Transaction - Expense Description]]="Payment Direct Debit Payment - Tha",0,IF(OR(fraedom_data_1[[#This Row],[Transaction - Tax Amount]]="",fraedom_data_1[[#This Row],[Transaction - Tax Amount]]=0),"1","2"))</f>
        <v>1</v>
      </c>
      <c r="R284" s="50" t="str">
        <f>_xlfn.CONCAT(fraedom_data_1[[#This Row],[Statement Period - End Date]],"_",fraedom_data_1[[#This Row],[Column1]],"_",fraedom_data_1[[#This Row],[Transaction - Tax Exclusive Amount]])</f>
        <v>_ _</v>
      </c>
    </row>
    <row r="285" spans="2:18">
      <c r="B285" s="50"/>
      <c r="C285" s="50"/>
      <c r="G285" s="50"/>
      <c r="J285" s="50"/>
      <c r="K285" s="50"/>
      <c r="L285" s="50"/>
      <c r="M285" s="50"/>
      <c r="N285" s="50"/>
      <c r="O285" s="50"/>
      <c r="P285" s="50" t="str">
        <f>IF(fraedom_data_1[[#This Row],[Employee - Forename.2]]="",_xlfn.CONCAT(fraedom_data_1[[#This Row],[Employee - Forename.1]]," ",fraedom_data_1[[#This Row],[Employee - Surname]]),_xlfn.CONCAT(fraedom_data_1[[#This Row],[Employee - Forename.1]]," ",fraedom_data_1[[#This Row],[Employee - Forename.2]]," ",fraedom_data_1[[#This Row],[Employee - Surname]]))</f>
        <v xml:space="preserve"> </v>
      </c>
      <c r="Q285" s="50" t="str">
        <f>IF(fraedom_data_1[[#This Row],[Transaction - Expense Description]]="Payment Direct Debit Payment - Tha",0,IF(OR(fraedom_data_1[[#This Row],[Transaction - Tax Amount]]="",fraedom_data_1[[#This Row],[Transaction - Tax Amount]]=0),"1","2"))</f>
        <v>1</v>
      </c>
      <c r="R285" s="50" t="str">
        <f>_xlfn.CONCAT(fraedom_data_1[[#This Row],[Statement Period - End Date]],"_",fraedom_data_1[[#This Row],[Column1]],"_",fraedom_data_1[[#This Row],[Transaction - Tax Exclusive Amount]])</f>
        <v>_ _</v>
      </c>
    </row>
    <row r="286" spans="2:18">
      <c r="B286" s="50"/>
      <c r="C286" s="50"/>
      <c r="G286" s="50"/>
      <c r="J286" s="50"/>
      <c r="K286" s="50"/>
      <c r="L286" s="50"/>
      <c r="M286" s="50"/>
      <c r="N286" s="50"/>
      <c r="O286" s="50"/>
      <c r="P286" s="50" t="str">
        <f>IF(fraedom_data_1[[#This Row],[Employee - Forename.2]]="",_xlfn.CONCAT(fraedom_data_1[[#This Row],[Employee - Forename.1]]," ",fraedom_data_1[[#This Row],[Employee - Surname]]),_xlfn.CONCAT(fraedom_data_1[[#This Row],[Employee - Forename.1]]," ",fraedom_data_1[[#This Row],[Employee - Forename.2]]," ",fraedom_data_1[[#This Row],[Employee - Surname]]))</f>
        <v xml:space="preserve"> </v>
      </c>
      <c r="Q286" s="50" t="str">
        <f>IF(fraedom_data_1[[#This Row],[Transaction - Expense Description]]="Payment Direct Debit Payment - Tha",0,IF(OR(fraedom_data_1[[#This Row],[Transaction - Tax Amount]]="",fraedom_data_1[[#This Row],[Transaction - Tax Amount]]=0),"1","2"))</f>
        <v>1</v>
      </c>
      <c r="R286" s="50" t="str">
        <f>_xlfn.CONCAT(fraedom_data_1[[#This Row],[Statement Period - End Date]],"_",fraedom_data_1[[#This Row],[Column1]],"_",fraedom_data_1[[#This Row],[Transaction - Tax Exclusive Amount]])</f>
        <v>_ _</v>
      </c>
    </row>
    <row r="287" spans="2:18">
      <c r="B287" s="50"/>
      <c r="C287" s="50"/>
      <c r="G287" s="50"/>
      <c r="J287" s="50"/>
      <c r="K287" s="50"/>
      <c r="L287" s="50"/>
      <c r="M287" s="50"/>
      <c r="N287" s="50"/>
      <c r="O287" s="50"/>
      <c r="P287" s="50" t="str">
        <f>IF(fraedom_data_1[[#This Row],[Employee - Forename.2]]="",_xlfn.CONCAT(fraedom_data_1[[#This Row],[Employee - Forename.1]]," ",fraedom_data_1[[#This Row],[Employee - Surname]]),_xlfn.CONCAT(fraedom_data_1[[#This Row],[Employee - Forename.1]]," ",fraedom_data_1[[#This Row],[Employee - Forename.2]]," ",fraedom_data_1[[#This Row],[Employee - Surname]]))</f>
        <v xml:space="preserve"> </v>
      </c>
      <c r="Q287" s="50" t="str">
        <f>IF(fraedom_data_1[[#This Row],[Transaction - Expense Description]]="Payment Direct Debit Payment - Tha",0,IF(OR(fraedom_data_1[[#This Row],[Transaction - Tax Amount]]="",fraedom_data_1[[#This Row],[Transaction - Tax Amount]]=0),"1","2"))</f>
        <v>1</v>
      </c>
      <c r="R287" s="50" t="str">
        <f>_xlfn.CONCAT(fraedom_data_1[[#This Row],[Statement Period - End Date]],"_",fraedom_data_1[[#This Row],[Column1]],"_",fraedom_data_1[[#This Row],[Transaction - Tax Exclusive Amount]])</f>
        <v>_ _</v>
      </c>
    </row>
    <row r="288" spans="2:18">
      <c r="B288" s="50"/>
      <c r="C288" s="50"/>
      <c r="G288" s="50"/>
      <c r="J288" s="50"/>
      <c r="K288" s="50"/>
      <c r="L288" s="50"/>
      <c r="M288" s="50"/>
      <c r="N288" s="50"/>
      <c r="O288" s="50"/>
      <c r="P288" s="50" t="str">
        <f>IF(fraedom_data_1[[#This Row],[Employee - Forename.2]]="",_xlfn.CONCAT(fraedom_data_1[[#This Row],[Employee - Forename.1]]," ",fraedom_data_1[[#This Row],[Employee - Surname]]),_xlfn.CONCAT(fraedom_data_1[[#This Row],[Employee - Forename.1]]," ",fraedom_data_1[[#This Row],[Employee - Forename.2]]," ",fraedom_data_1[[#This Row],[Employee - Surname]]))</f>
        <v xml:space="preserve"> </v>
      </c>
      <c r="Q288" s="50" t="str">
        <f>IF(fraedom_data_1[[#This Row],[Transaction - Expense Description]]="Payment Direct Debit Payment - Tha",0,IF(OR(fraedom_data_1[[#This Row],[Transaction - Tax Amount]]="",fraedom_data_1[[#This Row],[Transaction - Tax Amount]]=0),"1","2"))</f>
        <v>1</v>
      </c>
      <c r="R288" s="50" t="str">
        <f>_xlfn.CONCAT(fraedom_data_1[[#This Row],[Statement Period - End Date]],"_",fraedom_data_1[[#This Row],[Column1]],"_",fraedom_data_1[[#This Row],[Transaction - Tax Exclusive Amount]])</f>
        <v>_ _</v>
      </c>
    </row>
    <row r="289" spans="2:18">
      <c r="B289" s="50"/>
      <c r="C289" s="50"/>
      <c r="G289" s="50"/>
      <c r="J289" s="50"/>
      <c r="K289" s="50"/>
      <c r="L289" s="50"/>
      <c r="M289" s="50"/>
      <c r="N289" s="50"/>
      <c r="O289" s="50"/>
      <c r="P289" s="50" t="str">
        <f>IF(fraedom_data_1[[#This Row],[Employee - Forename.2]]="",_xlfn.CONCAT(fraedom_data_1[[#This Row],[Employee - Forename.1]]," ",fraedom_data_1[[#This Row],[Employee - Surname]]),_xlfn.CONCAT(fraedom_data_1[[#This Row],[Employee - Forename.1]]," ",fraedom_data_1[[#This Row],[Employee - Forename.2]]," ",fraedom_data_1[[#This Row],[Employee - Surname]]))</f>
        <v xml:space="preserve"> </v>
      </c>
      <c r="Q289" s="50" t="str">
        <f>IF(fraedom_data_1[[#This Row],[Transaction - Expense Description]]="Payment Direct Debit Payment - Tha",0,IF(OR(fraedom_data_1[[#This Row],[Transaction - Tax Amount]]="",fraedom_data_1[[#This Row],[Transaction - Tax Amount]]=0),"1","2"))</f>
        <v>1</v>
      </c>
      <c r="R289" s="50" t="str">
        <f>_xlfn.CONCAT(fraedom_data_1[[#This Row],[Statement Period - End Date]],"_",fraedom_data_1[[#This Row],[Column1]],"_",fraedom_data_1[[#This Row],[Transaction - Tax Exclusive Amount]])</f>
        <v>_ _</v>
      </c>
    </row>
    <row r="290" spans="2:18">
      <c r="B290" s="50"/>
      <c r="C290" s="50"/>
      <c r="G290" s="50"/>
      <c r="J290" s="50"/>
      <c r="K290" s="50"/>
      <c r="L290" s="50"/>
      <c r="M290" s="50"/>
      <c r="N290" s="50"/>
      <c r="O290" s="50"/>
      <c r="P290" s="50" t="str">
        <f>IF(fraedom_data_1[[#This Row],[Employee - Forename.2]]="",_xlfn.CONCAT(fraedom_data_1[[#This Row],[Employee - Forename.1]]," ",fraedom_data_1[[#This Row],[Employee - Surname]]),_xlfn.CONCAT(fraedom_data_1[[#This Row],[Employee - Forename.1]]," ",fraedom_data_1[[#This Row],[Employee - Forename.2]]," ",fraedom_data_1[[#This Row],[Employee - Surname]]))</f>
        <v xml:space="preserve"> </v>
      </c>
      <c r="Q290" s="50" t="str">
        <f>IF(fraedom_data_1[[#This Row],[Transaction - Expense Description]]="Payment Direct Debit Payment - Tha",0,IF(OR(fraedom_data_1[[#This Row],[Transaction - Tax Amount]]="",fraedom_data_1[[#This Row],[Transaction - Tax Amount]]=0),"1","2"))</f>
        <v>1</v>
      </c>
      <c r="R290" s="50" t="str">
        <f>_xlfn.CONCAT(fraedom_data_1[[#This Row],[Statement Period - End Date]],"_",fraedom_data_1[[#This Row],[Column1]],"_",fraedom_data_1[[#This Row],[Transaction - Tax Exclusive Amount]])</f>
        <v>_ _</v>
      </c>
    </row>
    <row r="291" spans="2:18">
      <c r="B291" s="50"/>
      <c r="C291" s="50"/>
      <c r="G291" s="50"/>
      <c r="J291" s="50"/>
      <c r="K291" s="50"/>
      <c r="L291" s="50"/>
      <c r="M291" s="50"/>
      <c r="N291" s="50"/>
      <c r="O291" s="50"/>
      <c r="P291" s="50" t="str">
        <f>IF(fraedom_data_1[[#This Row],[Employee - Forename.2]]="",_xlfn.CONCAT(fraedom_data_1[[#This Row],[Employee - Forename.1]]," ",fraedom_data_1[[#This Row],[Employee - Surname]]),_xlfn.CONCAT(fraedom_data_1[[#This Row],[Employee - Forename.1]]," ",fraedom_data_1[[#This Row],[Employee - Forename.2]]," ",fraedom_data_1[[#This Row],[Employee - Surname]]))</f>
        <v xml:space="preserve"> </v>
      </c>
      <c r="Q291" s="50" t="str">
        <f>IF(fraedom_data_1[[#This Row],[Transaction - Expense Description]]="Payment Direct Debit Payment - Tha",0,IF(OR(fraedom_data_1[[#This Row],[Transaction - Tax Amount]]="",fraedom_data_1[[#This Row],[Transaction - Tax Amount]]=0),"1","2"))</f>
        <v>1</v>
      </c>
      <c r="R291" s="50" t="str">
        <f>_xlfn.CONCAT(fraedom_data_1[[#This Row],[Statement Period - End Date]],"_",fraedom_data_1[[#This Row],[Column1]],"_",fraedom_data_1[[#This Row],[Transaction - Tax Exclusive Amount]])</f>
        <v>_ _</v>
      </c>
    </row>
    <row r="292" spans="2:18">
      <c r="B292" s="50"/>
      <c r="C292" s="50"/>
      <c r="G292" s="50"/>
      <c r="J292" s="50"/>
      <c r="K292" s="50"/>
      <c r="L292" s="50"/>
      <c r="M292" s="50"/>
      <c r="N292" s="50"/>
      <c r="O292" s="50"/>
      <c r="P292" s="50" t="str">
        <f>IF(fraedom_data_1[[#This Row],[Employee - Forename.2]]="",_xlfn.CONCAT(fraedom_data_1[[#This Row],[Employee - Forename.1]]," ",fraedom_data_1[[#This Row],[Employee - Surname]]),_xlfn.CONCAT(fraedom_data_1[[#This Row],[Employee - Forename.1]]," ",fraedom_data_1[[#This Row],[Employee - Forename.2]]," ",fraedom_data_1[[#This Row],[Employee - Surname]]))</f>
        <v xml:space="preserve"> </v>
      </c>
      <c r="Q292" s="50" t="str">
        <f>IF(fraedom_data_1[[#This Row],[Transaction - Expense Description]]="Payment Direct Debit Payment - Tha",0,IF(OR(fraedom_data_1[[#This Row],[Transaction - Tax Amount]]="",fraedom_data_1[[#This Row],[Transaction - Tax Amount]]=0),"1","2"))</f>
        <v>1</v>
      </c>
      <c r="R292" s="50" t="str">
        <f>_xlfn.CONCAT(fraedom_data_1[[#This Row],[Statement Period - End Date]],"_",fraedom_data_1[[#This Row],[Column1]],"_",fraedom_data_1[[#This Row],[Transaction - Tax Exclusive Amount]])</f>
        <v>_ _</v>
      </c>
    </row>
    <row r="293" spans="2:18">
      <c r="B293" s="50"/>
      <c r="C293" s="50"/>
      <c r="G293" s="50"/>
      <c r="J293" s="50"/>
      <c r="K293" s="50"/>
      <c r="L293" s="50"/>
      <c r="M293" s="50"/>
      <c r="N293" s="50"/>
      <c r="O293" s="50"/>
      <c r="P293" s="50" t="str">
        <f>IF(fraedom_data_1[[#This Row],[Employee - Forename.2]]="",_xlfn.CONCAT(fraedom_data_1[[#This Row],[Employee - Forename.1]]," ",fraedom_data_1[[#This Row],[Employee - Surname]]),_xlfn.CONCAT(fraedom_data_1[[#This Row],[Employee - Forename.1]]," ",fraedom_data_1[[#This Row],[Employee - Forename.2]]," ",fraedom_data_1[[#This Row],[Employee - Surname]]))</f>
        <v xml:space="preserve"> </v>
      </c>
      <c r="Q293" s="50" t="str">
        <f>IF(fraedom_data_1[[#This Row],[Transaction - Expense Description]]="Payment Direct Debit Payment - Tha",0,IF(OR(fraedom_data_1[[#This Row],[Transaction - Tax Amount]]="",fraedom_data_1[[#This Row],[Transaction - Tax Amount]]=0),"1","2"))</f>
        <v>1</v>
      </c>
      <c r="R293" s="50" t="str">
        <f>_xlfn.CONCAT(fraedom_data_1[[#This Row],[Statement Period - End Date]],"_",fraedom_data_1[[#This Row],[Column1]],"_",fraedom_data_1[[#This Row],[Transaction - Tax Exclusive Amount]])</f>
        <v>_ _</v>
      </c>
    </row>
    <row r="294" spans="2:18">
      <c r="B294" s="50"/>
      <c r="C294" s="50"/>
      <c r="G294" s="50"/>
      <c r="J294" s="50"/>
      <c r="K294" s="50"/>
      <c r="L294" s="50"/>
      <c r="M294" s="50"/>
      <c r="N294" s="50"/>
      <c r="O294" s="50"/>
      <c r="P294" s="50" t="str">
        <f>IF(fraedom_data_1[[#This Row],[Employee - Forename.2]]="",_xlfn.CONCAT(fraedom_data_1[[#This Row],[Employee - Forename.1]]," ",fraedom_data_1[[#This Row],[Employee - Surname]]),_xlfn.CONCAT(fraedom_data_1[[#This Row],[Employee - Forename.1]]," ",fraedom_data_1[[#This Row],[Employee - Forename.2]]," ",fraedom_data_1[[#This Row],[Employee - Surname]]))</f>
        <v xml:space="preserve"> </v>
      </c>
      <c r="Q294" s="50" t="str">
        <f>IF(fraedom_data_1[[#This Row],[Transaction - Expense Description]]="Payment Direct Debit Payment - Tha",0,IF(OR(fraedom_data_1[[#This Row],[Transaction - Tax Amount]]="",fraedom_data_1[[#This Row],[Transaction - Tax Amount]]=0),"1","2"))</f>
        <v>1</v>
      </c>
      <c r="R294" s="50" t="str">
        <f>_xlfn.CONCAT(fraedom_data_1[[#This Row],[Statement Period - End Date]],"_",fraedom_data_1[[#This Row],[Column1]],"_",fraedom_data_1[[#This Row],[Transaction - Tax Exclusive Amount]])</f>
        <v>_ _</v>
      </c>
    </row>
    <row r="295" spans="2:18">
      <c r="B295" s="50"/>
      <c r="C295" s="50"/>
      <c r="G295" s="50"/>
      <c r="J295" s="50"/>
      <c r="K295" s="50"/>
      <c r="L295" s="50"/>
      <c r="M295" s="50"/>
      <c r="N295" s="50"/>
      <c r="O295" s="50"/>
      <c r="P295" s="50" t="str">
        <f>IF(fraedom_data_1[[#This Row],[Employee - Forename.2]]="",_xlfn.CONCAT(fraedom_data_1[[#This Row],[Employee - Forename.1]]," ",fraedom_data_1[[#This Row],[Employee - Surname]]),_xlfn.CONCAT(fraedom_data_1[[#This Row],[Employee - Forename.1]]," ",fraedom_data_1[[#This Row],[Employee - Forename.2]]," ",fraedom_data_1[[#This Row],[Employee - Surname]]))</f>
        <v xml:space="preserve"> </v>
      </c>
      <c r="Q295" s="50" t="str">
        <f>IF(fraedom_data_1[[#This Row],[Transaction - Expense Description]]="Payment Direct Debit Payment - Tha",0,IF(OR(fraedom_data_1[[#This Row],[Transaction - Tax Amount]]="",fraedom_data_1[[#This Row],[Transaction - Tax Amount]]=0),"1","2"))</f>
        <v>1</v>
      </c>
      <c r="R295" s="50" t="str">
        <f>_xlfn.CONCAT(fraedom_data_1[[#This Row],[Statement Period - End Date]],"_",fraedom_data_1[[#This Row],[Column1]],"_",fraedom_data_1[[#This Row],[Transaction - Tax Exclusive Amount]])</f>
        <v>_ _</v>
      </c>
    </row>
    <row r="296" spans="2:18">
      <c r="B296" s="50"/>
      <c r="C296" s="50"/>
      <c r="G296" s="50"/>
      <c r="J296" s="50"/>
      <c r="K296" s="50"/>
      <c r="L296" s="50"/>
      <c r="M296" s="50"/>
      <c r="N296" s="50"/>
      <c r="O296" s="50"/>
      <c r="P296" s="50" t="str">
        <f>IF(fraedom_data_1[[#This Row],[Employee - Forename.2]]="",_xlfn.CONCAT(fraedom_data_1[[#This Row],[Employee - Forename.1]]," ",fraedom_data_1[[#This Row],[Employee - Surname]]),_xlfn.CONCAT(fraedom_data_1[[#This Row],[Employee - Forename.1]]," ",fraedom_data_1[[#This Row],[Employee - Forename.2]]," ",fraedom_data_1[[#This Row],[Employee - Surname]]))</f>
        <v xml:space="preserve"> </v>
      </c>
      <c r="Q296" s="50" t="str">
        <f>IF(fraedom_data_1[[#This Row],[Transaction - Expense Description]]="Payment Direct Debit Payment - Tha",0,IF(OR(fraedom_data_1[[#This Row],[Transaction - Tax Amount]]="",fraedom_data_1[[#This Row],[Transaction - Tax Amount]]=0),"1","2"))</f>
        <v>1</v>
      </c>
      <c r="R296" s="50" t="str">
        <f>_xlfn.CONCAT(fraedom_data_1[[#This Row],[Statement Period - End Date]],"_",fraedom_data_1[[#This Row],[Column1]],"_",fraedom_data_1[[#This Row],[Transaction - Tax Exclusive Amount]])</f>
        <v>_ _</v>
      </c>
    </row>
    <row r="297" spans="2:18">
      <c r="B297" s="50"/>
      <c r="C297" s="50"/>
      <c r="G297" s="50"/>
      <c r="J297" s="50"/>
      <c r="K297" s="50"/>
      <c r="L297" s="50"/>
      <c r="M297" s="50"/>
      <c r="N297" s="50"/>
      <c r="O297" s="50"/>
      <c r="P297" s="50" t="str">
        <f>IF(fraedom_data_1[[#This Row],[Employee - Forename.2]]="",_xlfn.CONCAT(fraedom_data_1[[#This Row],[Employee - Forename.1]]," ",fraedom_data_1[[#This Row],[Employee - Surname]]),_xlfn.CONCAT(fraedom_data_1[[#This Row],[Employee - Forename.1]]," ",fraedom_data_1[[#This Row],[Employee - Forename.2]]," ",fraedom_data_1[[#This Row],[Employee - Surname]]))</f>
        <v xml:space="preserve"> </v>
      </c>
      <c r="Q297" s="50" t="str">
        <f>IF(fraedom_data_1[[#This Row],[Transaction - Expense Description]]="Payment Direct Debit Payment - Tha",0,IF(OR(fraedom_data_1[[#This Row],[Transaction - Tax Amount]]="",fraedom_data_1[[#This Row],[Transaction - Tax Amount]]=0),"1","2"))</f>
        <v>1</v>
      </c>
      <c r="R297" s="50" t="str">
        <f>_xlfn.CONCAT(fraedom_data_1[[#This Row],[Statement Period - End Date]],"_",fraedom_data_1[[#This Row],[Column1]],"_",fraedom_data_1[[#This Row],[Transaction - Tax Exclusive Amount]])</f>
        <v>_ _</v>
      </c>
    </row>
    <row r="298" spans="2:18">
      <c r="B298" s="50"/>
      <c r="C298" s="50"/>
      <c r="G298" s="50"/>
      <c r="J298" s="50"/>
      <c r="K298" s="50"/>
      <c r="L298" s="50"/>
      <c r="M298" s="50"/>
      <c r="N298" s="50"/>
      <c r="O298" s="50"/>
      <c r="P298" s="50" t="str">
        <f>IF(fraedom_data_1[[#This Row],[Employee - Forename.2]]="",_xlfn.CONCAT(fraedom_data_1[[#This Row],[Employee - Forename.1]]," ",fraedom_data_1[[#This Row],[Employee - Surname]]),_xlfn.CONCAT(fraedom_data_1[[#This Row],[Employee - Forename.1]]," ",fraedom_data_1[[#This Row],[Employee - Forename.2]]," ",fraedom_data_1[[#This Row],[Employee - Surname]]))</f>
        <v xml:space="preserve"> </v>
      </c>
      <c r="Q298" s="50" t="str">
        <f>IF(fraedom_data_1[[#This Row],[Transaction - Expense Description]]="Payment Direct Debit Payment - Tha",0,IF(OR(fraedom_data_1[[#This Row],[Transaction - Tax Amount]]="",fraedom_data_1[[#This Row],[Transaction - Tax Amount]]=0),"1","2"))</f>
        <v>1</v>
      </c>
      <c r="R298" s="50" t="str">
        <f>_xlfn.CONCAT(fraedom_data_1[[#This Row],[Statement Period - End Date]],"_",fraedom_data_1[[#This Row],[Column1]],"_",fraedom_data_1[[#This Row],[Transaction - Tax Exclusive Amount]])</f>
        <v>_ _</v>
      </c>
    </row>
    <row r="299" spans="2:18">
      <c r="B299" s="50"/>
      <c r="C299" s="50"/>
      <c r="G299" s="50"/>
      <c r="J299" s="50"/>
      <c r="K299" s="50"/>
      <c r="L299" s="50"/>
      <c r="M299" s="50"/>
      <c r="N299" s="50"/>
      <c r="O299" s="50"/>
      <c r="P299" s="50" t="str">
        <f>IF(fraedom_data_1[[#This Row],[Employee - Forename.2]]="",_xlfn.CONCAT(fraedom_data_1[[#This Row],[Employee - Forename.1]]," ",fraedom_data_1[[#This Row],[Employee - Surname]]),_xlfn.CONCAT(fraedom_data_1[[#This Row],[Employee - Forename.1]]," ",fraedom_data_1[[#This Row],[Employee - Forename.2]]," ",fraedom_data_1[[#This Row],[Employee - Surname]]))</f>
        <v xml:space="preserve"> </v>
      </c>
      <c r="Q299" s="50" t="str">
        <f>IF(fraedom_data_1[[#This Row],[Transaction - Expense Description]]="Payment Direct Debit Payment - Tha",0,IF(OR(fraedom_data_1[[#This Row],[Transaction - Tax Amount]]="",fraedom_data_1[[#This Row],[Transaction - Tax Amount]]=0),"1","2"))</f>
        <v>1</v>
      </c>
      <c r="R299" s="50" t="str">
        <f>_xlfn.CONCAT(fraedom_data_1[[#This Row],[Statement Period - End Date]],"_",fraedom_data_1[[#This Row],[Column1]],"_",fraedom_data_1[[#This Row],[Transaction - Tax Exclusive Amount]])</f>
        <v>_ _</v>
      </c>
    </row>
    <row r="300" spans="2:18">
      <c r="B300" s="50"/>
      <c r="C300" s="50"/>
      <c r="G300" s="50"/>
      <c r="J300" s="50"/>
      <c r="K300" s="50"/>
      <c r="L300" s="50"/>
      <c r="M300" s="50"/>
      <c r="N300" s="50"/>
      <c r="O300" s="50"/>
      <c r="P300" s="50" t="str">
        <f>IF(fraedom_data_1[[#This Row],[Employee - Forename.2]]="",_xlfn.CONCAT(fraedom_data_1[[#This Row],[Employee - Forename.1]]," ",fraedom_data_1[[#This Row],[Employee - Surname]]),_xlfn.CONCAT(fraedom_data_1[[#This Row],[Employee - Forename.1]]," ",fraedom_data_1[[#This Row],[Employee - Forename.2]]," ",fraedom_data_1[[#This Row],[Employee - Surname]]))</f>
        <v xml:space="preserve"> </v>
      </c>
      <c r="Q300" s="50" t="str">
        <f>IF(fraedom_data_1[[#This Row],[Transaction - Expense Description]]="Payment Direct Debit Payment - Tha",0,IF(OR(fraedom_data_1[[#This Row],[Transaction - Tax Amount]]="",fraedom_data_1[[#This Row],[Transaction - Tax Amount]]=0),"1","2"))</f>
        <v>1</v>
      </c>
      <c r="R300" s="50" t="str">
        <f>_xlfn.CONCAT(fraedom_data_1[[#This Row],[Statement Period - End Date]],"_",fraedom_data_1[[#This Row],[Column1]],"_",fraedom_data_1[[#This Row],[Transaction - Tax Exclusive Amount]])</f>
        <v>_ _</v>
      </c>
    </row>
    <row r="301" spans="2:18">
      <c r="B301" s="50"/>
      <c r="C301" s="50"/>
      <c r="G301" s="50"/>
      <c r="J301" s="50"/>
      <c r="K301" s="50"/>
      <c r="L301" s="50"/>
      <c r="M301" s="50"/>
      <c r="N301" s="50"/>
      <c r="O301" s="50"/>
      <c r="P301" s="50" t="str">
        <f>IF(fraedom_data_1[[#This Row],[Employee - Forename.2]]="",_xlfn.CONCAT(fraedom_data_1[[#This Row],[Employee - Forename.1]]," ",fraedom_data_1[[#This Row],[Employee - Surname]]),_xlfn.CONCAT(fraedom_data_1[[#This Row],[Employee - Forename.1]]," ",fraedom_data_1[[#This Row],[Employee - Forename.2]]," ",fraedom_data_1[[#This Row],[Employee - Surname]]))</f>
        <v xml:space="preserve"> </v>
      </c>
      <c r="Q301" s="50" t="str">
        <f>IF(fraedom_data_1[[#This Row],[Transaction - Expense Description]]="Payment Direct Debit Payment - Tha",0,IF(OR(fraedom_data_1[[#This Row],[Transaction - Tax Amount]]="",fraedom_data_1[[#This Row],[Transaction - Tax Amount]]=0),"1","2"))</f>
        <v>1</v>
      </c>
      <c r="R301" s="50" t="str">
        <f>_xlfn.CONCAT(fraedom_data_1[[#This Row],[Statement Period - End Date]],"_",fraedom_data_1[[#This Row],[Column1]],"_",fraedom_data_1[[#This Row],[Transaction - Tax Exclusive Amount]])</f>
        <v>_ _</v>
      </c>
    </row>
    <row r="302" spans="2:18">
      <c r="B302" s="50"/>
      <c r="C302" s="50"/>
      <c r="G302" s="50"/>
      <c r="J302" s="50"/>
      <c r="K302" s="50"/>
      <c r="L302" s="50"/>
      <c r="M302" s="50"/>
      <c r="N302" s="50"/>
      <c r="O302" s="50"/>
      <c r="P302" s="50" t="str">
        <f>IF(fraedom_data_1[[#This Row],[Employee - Forename.2]]="",_xlfn.CONCAT(fraedom_data_1[[#This Row],[Employee - Forename.1]]," ",fraedom_data_1[[#This Row],[Employee - Surname]]),_xlfn.CONCAT(fraedom_data_1[[#This Row],[Employee - Forename.1]]," ",fraedom_data_1[[#This Row],[Employee - Forename.2]]," ",fraedom_data_1[[#This Row],[Employee - Surname]]))</f>
        <v xml:space="preserve"> </v>
      </c>
      <c r="Q302" s="50" t="str">
        <f>IF(fraedom_data_1[[#This Row],[Transaction - Expense Description]]="Payment Direct Debit Payment - Tha",0,IF(OR(fraedom_data_1[[#This Row],[Transaction - Tax Amount]]="",fraedom_data_1[[#This Row],[Transaction - Tax Amount]]=0),"1","2"))</f>
        <v>1</v>
      </c>
      <c r="R302" s="50" t="str">
        <f>_xlfn.CONCAT(fraedom_data_1[[#This Row],[Statement Period - End Date]],"_",fraedom_data_1[[#This Row],[Column1]],"_",fraedom_data_1[[#This Row],[Transaction - Tax Exclusive Amount]])</f>
        <v>_ _</v>
      </c>
    </row>
    <row r="303" spans="2:18">
      <c r="B303" s="50"/>
      <c r="C303" s="50"/>
      <c r="G303" s="50"/>
      <c r="J303" s="50"/>
      <c r="K303" s="50"/>
      <c r="L303" s="50"/>
      <c r="M303" s="50"/>
      <c r="N303" s="50"/>
      <c r="O303" s="50"/>
      <c r="P303" s="50" t="str">
        <f>IF(fraedom_data_1[[#This Row],[Employee - Forename.2]]="",_xlfn.CONCAT(fraedom_data_1[[#This Row],[Employee - Forename.1]]," ",fraedom_data_1[[#This Row],[Employee - Surname]]),_xlfn.CONCAT(fraedom_data_1[[#This Row],[Employee - Forename.1]]," ",fraedom_data_1[[#This Row],[Employee - Forename.2]]," ",fraedom_data_1[[#This Row],[Employee - Surname]]))</f>
        <v xml:space="preserve"> </v>
      </c>
      <c r="Q303" s="50" t="str">
        <f>IF(fraedom_data_1[[#This Row],[Transaction - Expense Description]]="Payment Direct Debit Payment - Tha",0,IF(OR(fraedom_data_1[[#This Row],[Transaction - Tax Amount]]="",fraedom_data_1[[#This Row],[Transaction - Tax Amount]]=0),"1","2"))</f>
        <v>1</v>
      </c>
      <c r="R303" s="50" t="str">
        <f>_xlfn.CONCAT(fraedom_data_1[[#This Row],[Statement Period - End Date]],"_",fraedom_data_1[[#This Row],[Column1]],"_",fraedom_data_1[[#This Row],[Transaction - Tax Exclusive Amount]])</f>
        <v>_ _</v>
      </c>
    </row>
    <row r="304" spans="2:18">
      <c r="B304" s="50"/>
      <c r="C304" s="50"/>
      <c r="G304" s="50"/>
      <c r="J304" s="50"/>
      <c r="K304" s="50"/>
      <c r="L304" s="50"/>
      <c r="M304" s="50"/>
      <c r="N304" s="50"/>
      <c r="O304" s="50"/>
      <c r="P304" s="50" t="str">
        <f>IF(fraedom_data_1[[#This Row],[Employee - Forename.2]]="",_xlfn.CONCAT(fraedom_data_1[[#This Row],[Employee - Forename.1]]," ",fraedom_data_1[[#This Row],[Employee - Surname]]),_xlfn.CONCAT(fraedom_data_1[[#This Row],[Employee - Forename.1]]," ",fraedom_data_1[[#This Row],[Employee - Forename.2]]," ",fraedom_data_1[[#This Row],[Employee - Surname]]))</f>
        <v xml:space="preserve"> </v>
      </c>
      <c r="Q304" s="50" t="str">
        <f>IF(fraedom_data_1[[#This Row],[Transaction - Expense Description]]="Payment Direct Debit Payment - Tha",0,IF(OR(fraedom_data_1[[#This Row],[Transaction - Tax Amount]]="",fraedom_data_1[[#This Row],[Transaction - Tax Amount]]=0),"1","2"))</f>
        <v>1</v>
      </c>
      <c r="R304" s="50" t="str">
        <f>_xlfn.CONCAT(fraedom_data_1[[#This Row],[Statement Period - End Date]],"_",fraedom_data_1[[#This Row],[Column1]],"_",fraedom_data_1[[#This Row],[Transaction - Tax Exclusive Amount]])</f>
        <v>_ _</v>
      </c>
    </row>
    <row r="305" spans="2:18">
      <c r="B305" s="50"/>
      <c r="C305" s="50"/>
      <c r="G305" s="50"/>
      <c r="J305" s="50"/>
      <c r="K305" s="50"/>
      <c r="L305" s="50"/>
      <c r="M305" s="50"/>
      <c r="N305" s="50"/>
      <c r="O305" s="50"/>
      <c r="P305" s="50" t="str">
        <f>IF(fraedom_data_1[[#This Row],[Employee - Forename.2]]="",_xlfn.CONCAT(fraedom_data_1[[#This Row],[Employee - Forename.1]]," ",fraedom_data_1[[#This Row],[Employee - Surname]]),_xlfn.CONCAT(fraedom_data_1[[#This Row],[Employee - Forename.1]]," ",fraedom_data_1[[#This Row],[Employee - Forename.2]]," ",fraedom_data_1[[#This Row],[Employee - Surname]]))</f>
        <v xml:space="preserve"> </v>
      </c>
      <c r="Q305" s="50" t="str">
        <f>IF(fraedom_data_1[[#This Row],[Transaction - Expense Description]]="Payment Direct Debit Payment - Tha",0,IF(OR(fraedom_data_1[[#This Row],[Transaction - Tax Amount]]="",fraedom_data_1[[#This Row],[Transaction - Tax Amount]]=0),"1","2"))</f>
        <v>1</v>
      </c>
      <c r="R305" s="50" t="str">
        <f>_xlfn.CONCAT(fraedom_data_1[[#This Row],[Statement Period - End Date]],"_",fraedom_data_1[[#This Row],[Column1]],"_",fraedom_data_1[[#This Row],[Transaction - Tax Exclusive Amount]])</f>
        <v>_ _</v>
      </c>
    </row>
    <row r="306" spans="2:18">
      <c r="B306" s="50"/>
      <c r="C306" s="50"/>
      <c r="G306" s="50"/>
      <c r="J306" s="50"/>
      <c r="K306" s="50"/>
      <c r="L306" s="50"/>
      <c r="M306" s="50"/>
      <c r="N306" s="50"/>
      <c r="O306" s="50"/>
      <c r="P306" s="50" t="str">
        <f>IF(fraedom_data_1[[#This Row],[Employee - Forename.2]]="",_xlfn.CONCAT(fraedom_data_1[[#This Row],[Employee - Forename.1]]," ",fraedom_data_1[[#This Row],[Employee - Surname]]),_xlfn.CONCAT(fraedom_data_1[[#This Row],[Employee - Forename.1]]," ",fraedom_data_1[[#This Row],[Employee - Forename.2]]," ",fraedom_data_1[[#This Row],[Employee - Surname]]))</f>
        <v xml:space="preserve"> </v>
      </c>
      <c r="Q306" s="50" t="str">
        <f>IF(fraedom_data_1[[#This Row],[Transaction - Expense Description]]="Payment Direct Debit Payment - Tha",0,IF(OR(fraedom_data_1[[#This Row],[Transaction - Tax Amount]]="",fraedom_data_1[[#This Row],[Transaction - Tax Amount]]=0),"1","2"))</f>
        <v>1</v>
      </c>
      <c r="R306" s="50" t="str">
        <f>_xlfn.CONCAT(fraedom_data_1[[#This Row],[Statement Period - End Date]],"_",fraedom_data_1[[#This Row],[Column1]],"_",fraedom_data_1[[#This Row],[Transaction - Tax Exclusive Amount]])</f>
        <v>_ _</v>
      </c>
    </row>
    <row r="307" spans="2:18">
      <c r="B307" s="50"/>
      <c r="C307" s="50"/>
      <c r="G307" s="50"/>
      <c r="J307" s="50"/>
      <c r="K307" s="50"/>
      <c r="L307" s="50"/>
      <c r="M307" s="50"/>
      <c r="N307" s="50"/>
      <c r="O307" s="50"/>
      <c r="P307" s="50" t="str">
        <f>IF(fraedom_data_1[[#This Row],[Employee - Forename.2]]="",_xlfn.CONCAT(fraedom_data_1[[#This Row],[Employee - Forename.1]]," ",fraedom_data_1[[#This Row],[Employee - Surname]]),_xlfn.CONCAT(fraedom_data_1[[#This Row],[Employee - Forename.1]]," ",fraedom_data_1[[#This Row],[Employee - Forename.2]]," ",fraedom_data_1[[#This Row],[Employee - Surname]]))</f>
        <v xml:space="preserve"> </v>
      </c>
      <c r="Q307" s="50" t="str">
        <f>IF(fraedom_data_1[[#This Row],[Transaction - Expense Description]]="Payment Direct Debit Payment - Tha",0,IF(OR(fraedom_data_1[[#This Row],[Transaction - Tax Amount]]="",fraedom_data_1[[#This Row],[Transaction - Tax Amount]]=0),"1","2"))</f>
        <v>1</v>
      </c>
      <c r="R307" s="50" t="str">
        <f>_xlfn.CONCAT(fraedom_data_1[[#This Row],[Statement Period - End Date]],"_",fraedom_data_1[[#This Row],[Column1]],"_",fraedom_data_1[[#This Row],[Transaction - Tax Exclusive Amount]])</f>
        <v>_ _</v>
      </c>
    </row>
    <row r="308" spans="2:18">
      <c r="B308" s="50"/>
      <c r="C308" s="50"/>
      <c r="G308" s="50"/>
      <c r="J308" s="50"/>
      <c r="K308" s="50"/>
      <c r="L308" s="50"/>
      <c r="M308" s="50"/>
      <c r="N308" s="50"/>
      <c r="O308" s="50"/>
      <c r="P308" s="50" t="str">
        <f>IF(fraedom_data_1[[#This Row],[Employee - Forename.2]]="",_xlfn.CONCAT(fraedom_data_1[[#This Row],[Employee - Forename.1]]," ",fraedom_data_1[[#This Row],[Employee - Surname]]),_xlfn.CONCAT(fraedom_data_1[[#This Row],[Employee - Forename.1]]," ",fraedom_data_1[[#This Row],[Employee - Forename.2]]," ",fraedom_data_1[[#This Row],[Employee - Surname]]))</f>
        <v xml:space="preserve"> </v>
      </c>
      <c r="Q308" s="50" t="str">
        <f>IF(fraedom_data_1[[#This Row],[Transaction - Expense Description]]="Payment Direct Debit Payment - Tha",0,IF(OR(fraedom_data_1[[#This Row],[Transaction - Tax Amount]]="",fraedom_data_1[[#This Row],[Transaction - Tax Amount]]=0),"1","2"))</f>
        <v>1</v>
      </c>
      <c r="R308" s="50" t="str">
        <f>_xlfn.CONCAT(fraedom_data_1[[#This Row],[Statement Period - End Date]],"_",fraedom_data_1[[#This Row],[Column1]],"_",fraedom_data_1[[#This Row],[Transaction - Tax Exclusive Amount]])</f>
        <v>_ _</v>
      </c>
    </row>
    <row r="309" spans="2:18">
      <c r="B309" s="50"/>
      <c r="C309" s="50"/>
      <c r="G309" s="50"/>
      <c r="J309" s="50"/>
      <c r="K309" s="50"/>
      <c r="L309" s="50"/>
      <c r="M309" s="50"/>
      <c r="N309" s="50"/>
      <c r="O309" s="50"/>
      <c r="P309" s="50" t="str">
        <f>IF(fraedom_data_1[[#This Row],[Employee - Forename.2]]="",_xlfn.CONCAT(fraedom_data_1[[#This Row],[Employee - Forename.1]]," ",fraedom_data_1[[#This Row],[Employee - Surname]]),_xlfn.CONCAT(fraedom_data_1[[#This Row],[Employee - Forename.1]]," ",fraedom_data_1[[#This Row],[Employee - Forename.2]]," ",fraedom_data_1[[#This Row],[Employee - Surname]]))</f>
        <v xml:space="preserve"> </v>
      </c>
      <c r="Q309" s="50" t="str">
        <f>IF(fraedom_data_1[[#This Row],[Transaction - Expense Description]]="Payment Direct Debit Payment - Tha",0,IF(OR(fraedom_data_1[[#This Row],[Transaction - Tax Amount]]="",fraedom_data_1[[#This Row],[Transaction - Tax Amount]]=0),"1","2"))</f>
        <v>1</v>
      </c>
      <c r="R309" s="50" t="str">
        <f>_xlfn.CONCAT(fraedom_data_1[[#This Row],[Statement Period - End Date]],"_",fraedom_data_1[[#This Row],[Column1]],"_",fraedom_data_1[[#This Row],[Transaction - Tax Exclusive Amount]])</f>
        <v>_ _</v>
      </c>
    </row>
    <row r="310" spans="2:18">
      <c r="B310" s="50"/>
      <c r="C310" s="50"/>
      <c r="G310" s="50"/>
      <c r="J310" s="50"/>
      <c r="K310" s="50"/>
      <c r="L310" s="50"/>
      <c r="M310" s="50"/>
      <c r="N310" s="50"/>
      <c r="O310" s="50"/>
      <c r="P310" s="50" t="str">
        <f>IF(fraedom_data_1[[#This Row],[Employee - Forename.2]]="",_xlfn.CONCAT(fraedom_data_1[[#This Row],[Employee - Forename.1]]," ",fraedom_data_1[[#This Row],[Employee - Surname]]),_xlfn.CONCAT(fraedom_data_1[[#This Row],[Employee - Forename.1]]," ",fraedom_data_1[[#This Row],[Employee - Forename.2]]," ",fraedom_data_1[[#This Row],[Employee - Surname]]))</f>
        <v xml:space="preserve"> </v>
      </c>
      <c r="Q310" s="50" t="str">
        <f>IF(fraedom_data_1[[#This Row],[Transaction - Expense Description]]="Payment Direct Debit Payment - Tha",0,IF(OR(fraedom_data_1[[#This Row],[Transaction - Tax Amount]]="",fraedom_data_1[[#This Row],[Transaction - Tax Amount]]=0),"1","2"))</f>
        <v>1</v>
      </c>
      <c r="R310" s="50" t="str">
        <f>_xlfn.CONCAT(fraedom_data_1[[#This Row],[Statement Period - End Date]],"_",fraedom_data_1[[#This Row],[Column1]],"_",fraedom_data_1[[#This Row],[Transaction - Tax Exclusive Amount]])</f>
        <v>_ _</v>
      </c>
    </row>
    <row r="311" spans="2:18">
      <c r="B311" s="50"/>
      <c r="C311" s="50"/>
      <c r="G311" s="50"/>
      <c r="J311" s="50"/>
      <c r="K311" s="50"/>
      <c r="L311" s="50"/>
      <c r="M311" s="50"/>
      <c r="N311" s="50"/>
      <c r="O311" s="50"/>
      <c r="P311" s="50" t="str">
        <f>IF(fraedom_data_1[[#This Row],[Employee - Forename.2]]="",_xlfn.CONCAT(fraedom_data_1[[#This Row],[Employee - Forename.1]]," ",fraedom_data_1[[#This Row],[Employee - Surname]]),_xlfn.CONCAT(fraedom_data_1[[#This Row],[Employee - Forename.1]]," ",fraedom_data_1[[#This Row],[Employee - Forename.2]]," ",fraedom_data_1[[#This Row],[Employee - Surname]]))</f>
        <v xml:space="preserve"> </v>
      </c>
      <c r="Q311" s="50" t="str">
        <f>IF(fraedom_data_1[[#This Row],[Transaction - Expense Description]]="Payment Direct Debit Payment - Tha",0,IF(OR(fraedom_data_1[[#This Row],[Transaction - Tax Amount]]="",fraedom_data_1[[#This Row],[Transaction - Tax Amount]]=0),"1","2"))</f>
        <v>1</v>
      </c>
      <c r="R311" s="50" t="str">
        <f>_xlfn.CONCAT(fraedom_data_1[[#This Row],[Statement Period - End Date]],"_",fraedom_data_1[[#This Row],[Column1]],"_",fraedom_data_1[[#This Row],[Transaction - Tax Exclusive Amount]])</f>
        <v>_ _</v>
      </c>
    </row>
    <row r="312" spans="2:18">
      <c r="B312" s="50"/>
      <c r="C312" s="50"/>
      <c r="G312" s="50"/>
      <c r="J312" s="50"/>
      <c r="K312" s="50"/>
      <c r="L312" s="50"/>
      <c r="M312" s="50"/>
      <c r="N312" s="50"/>
      <c r="O312" s="50"/>
      <c r="P312" s="50" t="str">
        <f>IF(fraedom_data_1[[#This Row],[Employee - Forename.2]]="",_xlfn.CONCAT(fraedom_data_1[[#This Row],[Employee - Forename.1]]," ",fraedom_data_1[[#This Row],[Employee - Surname]]),_xlfn.CONCAT(fraedom_data_1[[#This Row],[Employee - Forename.1]]," ",fraedom_data_1[[#This Row],[Employee - Forename.2]]," ",fraedom_data_1[[#This Row],[Employee - Surname]]))</f>
        <v xml:space="preserve"> </v>
      </c>
      <c r="Q312" s="50" t="str">
        <f>IF(fraedom_data_1[[#This Row],[Transaction - Expense Description]]="Payment Direct Debit Payment - Tha",0,IF(OR(fraedom_data_1[[#This Row],[Transaction - Tax Amount]]="",fraedom_data_1[[#This Row],[Transaction - Tax Amount]]=0),"1","2"))</f>
        <v>1</v>
      </c>
      <c r="R312" s="50" t="str">
        <f>_xlfn.CONCAT(fraedom_data_1[[#This Row],[Statement Period - End Date]],"_",fraedom_data_1[[#This Row],[Column1]],"_",fraedom_data_1[[#This Row],[Transaction - Tax Exclusive Amount]])</f>
        <v>_ _</v>
      </c>
    </row>
    <row r="313" spans="2:18">
      <c r="B313" s="50"/>
      <c r="C313" s="50"/>
      <c r="G313" s="50"/>
      <c r="J313" s="50"/>
      <c r="K313" s="50"/>
      <c r="L313" s="50"/>
      <c r="M313" s="50"/>
      <c r="N313" s="50"/>
      <c r="O313" s="50"/>
      <c r="P313" s="50" t="str">
        <f>IF(fraedom_data_1[[#This Row],[Employee - Forename.2]]="",_xlfn.CONCAT(fraedom_data_1[[#This Row],[Employee - Forename.1]]," ",fraedom_data_1[[#This Row],[Employee - Surname]]),_xlfn.CONCAT(fraedom_data_1[[#This Row],[Employee - Forename.1]]," ",fraedom_data_1[[#This Row],[Employee - Forename.2]]," ",fraedom_data_1[[#This Row],[Employee - Surname]]))</f>
        <v xml:space="preserve"> </v>
      </c>
      <c r="Q313" s="50" t="str">
        <f>IF(fraedom_data_1[[#This Row],[Transaction - Expense Description]]="Payment Direct Debit Payment - Tha",0,IF(OR(fraedom_data_1[[#This Row],[Transaction - Tax Amount]]="",fraedom_data_1[[#This Row],[Transaction - Tax Amount]]=0),"1","2"))</f>
        <v>1</v>
      </c>
      <c r="R313" s="50" t="str">
        <f>_xlfn.CONCAT(fraedom_data_1[[#This Row],[Statement Period - End Date]],"_",fraedom_data_1[[#This Row],[Column1]],"_",fraedom_data_1[[#This Row],[Transaction - Tax Exclusive Amount]])</f>
        <v>_ _</v>
      </c>
    </row>
    <row r="314" spans="2:18">
      <c r="B314" s="50"/>
      <c r="C314" s="50"/>
      <c r="G314" s="50"/>
      <c r="J314" s="50"/>
      <c r="K314" s="50"/>
      <c r="L314" s="50"/>
      <c r="M314" s="50"/>
      <c r="N314" s="50"/>
      <c r="O314" s="50"/>
      <c r="P314" s="50" t="str">
        <f>IF(fraedom_data_1[[#This Row],[Employee - Forename.2]]="",_xlfn.CONCAT(fraedom_data_1[[#This Row],[Employee - Forename.1]]," ",fraedom_data_1[[#This Row],[Employee - Surname]]),_xlfn.CONCAT(fraedom_data_1[[#This Row],[Employee - Forename.1]]," ",fraedom_data_1[[#This Row],[Employee - Forename.2]]," ",fraedom_data_1[[#This Row],[Employee - Surname]]))</f>
        <v xml:space="preserve"> </v>
      </c>
      <c r="Q314" s="50" t="str">
        <f>IF(fraedom_data_1[[#This Row],[Transaction - Expense Description]]="Payment Direct Debit Payment - Tha",0,IF(OR(fraedom_data_1[[#This Row],[Transaction - Tax Amount]]="",fraedom_data_1[[#This Row],[Transaction - Tax Amount]]=0),"1","2"))</f>
        <v>1</v>
      </c>
      <c r="R314" s="50" t="str">
        <f>_xlfn.CONCAT(fraedom_data_1[[#This Row],[Statement Period - End Date]],"_",fraedom_data_1[[#This Row],[Column1]],"_",fraedom_data_1[[#This Row],[Transaction - Tax Exclusive Amount]])</f>
        <v>_ _</v>
      </c>
    </row>
    <row r="315" spans="2:18">
      <c r="B315" s="50"/>
      <c r="C315" s="50"/>
      <c r="G315" s="50"/>
      <c r="J315" s="50"/>
      <c r="K315" s="50"/>
      <c r="L315" s="50"/>
      <c r="M315" s="50"/>
      <c r="N315" s="50"/>
      <c r="O315" s="50"/>
      <c r="P315" s="50" t="str">
        <f>IF(fraedom_data_1[[#This Row],[Employee - Forename.2]]="",_xlfn.CONCAT(fraedom_data_1[[#This Row],[Employee - Forename.1]]," ",fraedom_data_1[[#This Row],[Employee - Surname]]),_xlfn.CONCAT(fraedom_data_1[[#This Row],[Employee - Forename.1]]," ",fraedom_data_1[[#This Row],[Employee - Forename.2]]," ",fraedom_data_1[[#This Row],[Employee - Surname]]))</f>
        <v xml:space="preserve"> </v>
      </c>
      <c r="Q315" s="50" t="str">
        <f>IF(fraedom_data_1[[#This Row],[Transaction - Expense Description]]="Payment Direct Debit Payment - Tha",0,IF(OR(fraedom_data_1[[#This Row],[Transaction - Tax Amount]]="",fraedom_data_1[[#This Row],[Transaction - Tax Amount]]=0),"1","2"))</f>
        <v>1</v>
      </c>
      <c r="R315" s="50" t="str">
        <f>_xlfn.CONCAT(fraedom_data_1[[#This Row],[Statement Period - End Date]],"_",fraedom_data_1[[#This Row],[Column1]],"_",fraedom_data_1[[#This Row],[Transaction - Tax Exclusive Amount]])</f>
        <v>_ _</v>
      </c>
    </row>
    <row r="316" spans="2:18">
      <c r="B316" s="50"/>
      <c r="C316" s="50"/>
      <c r="G316" s="50"/>
      <c r="J316" s="50"/>
      <c r="K316" s="50"/>
      <c r="L316" s="50"/>
      <c r="M316" s="50"/>
      <c r="N316" s="50"/>
      <c r="O316" s="50"/>
      <c r="P316" s="50" t="str">
        <f>IF(fraedom_data_1[[#This Row],[Employee - Forename.2]]="",_xlfn.CONCAT(fraedom_data_1[[#This Row],[Employee - Forename.1]]," ",fraedom_data_1[[#This Row],[Employee - Surname]]),_xlfn.CONCAT(fraedom_data_1[[#This Row],[Employee - Forename.1]]," ",fraedom_data_1[[#This Row],[Employee - Forename.2]]," ",fraedom_data_1[[#This Row],[Employee - Surname]]))</f>
        <v xml:space="preserve"> </v>
      </c>
      <c r="Q316" s="50" t="str">
        <f>IF(fraedom_data_1[[#This Row],[Transaction - Expense Description]]="Payment Direct Debit Payment - Tha",0,IF(OR(fraedom_data_1[[#This Row],[Transaction - Tax Amount]]="",fraedom_data_1[[#This Row],[Transaction - Tax Amount]]=0),"1","2"))</f>
        <v>1</v>
      </c>
      <c r="R316" s="50" t="str">
        <f>_xlfn.CONCAT(fraedom_data_1[[#This Row],[Statement Period - End Date]],"_",fraedom_data_1[[#This Row],[Column1]],"_",fraedom_data_1[[#This Row],[Transaction - Tax Exclusive Amount]])</f>
        <v>_ _</v>
      </c>
    </row>
    <row r="317" spans="2:18">
      <c r="B317" s="50"/>
      <c r="C317" s="50"/>
      <c r="G317" s="50"/>
      <c r="J317" s="50"/>
      <c r="K317" s="50"/>
      <c r="L317" s="50"/>
      <c r="M317" s="50"/>
      <c r="N317" s="50"/>
      <c r="O317" s="50"/>
      <c r="P317" s="50" t="str">
        <f>IF(fraedom_data_1[[#This Row],[Employee - Forename.2]]="",_xlfn.CONCAT(fraedom_data_1[[#This Row],[Employee - Forename.1]]," ",fraedom_data_1[[#This Row],[Employee - Surname]]),_xlfn.CONCAT(fraedom_data_1[[#This Row],[Employee - Forename.1]]," ",fraedom_data_1[[#This Row],[Employee - Forename.2]]," ",fraedom_data_1[[#This Row],[Employee - Surname]]))</f>
        <v xml:space="preserve"> </v>
      </c>
      <c r="Q317" s="50" t="str">
        <f>IF(fraedom_data_1[[#This Row],[Transaction - Expense Description]]="Payment Direct Debit Payment - Tha",0,IF(OR(fraedom_data_1[[#This Row],[Transaction - Tax Amount]]="",fraedom_data_1[[#This Row],[Transaction - Tax Amount]]=0),"1","2"))</f>
        <v>1</v>
      </c>
      <c r="R317" s="50" t="str">
        <f>_xlfn.CONCAT(fraedom_data_1[[#This Row],[Statement Period - End Date]],"_",fraedom_data_1[[#This Row],[Column1]],"_",fraedom_data_1[[#This Row],[Transaction - Tax Exclusive Amount]])</f>
        <v>_ _</v>
      </c>
    </row>
    <row r="318" spans="2:18">
      <c r="B318" s="50"/>
      <c r="C318" s="50"/>
      <c r="G318" s="50"/>
      <c r="J318" s="50"/>
      <c r="K318" s="50"/>
      <c r="L318" s="50"/>
      <c r="M318" s="50"/>
      <c r="N318" s="50"/>
      <c r="O318" s="50"/>
      <c r="P318" s="50" t="str">
        <f>IF(fraedom_data_1[[#This Row],[Employee - Forename.2]]="",_xlfn.CONCAT(fraedom_data_1[[#This Row],[Employee - Forename.1]]," ",fraedom_data_1[[#This Row],[Employee - Surname]]),_xlfn.CONCAT(fraedom_data_1[[#This Row],[Employee - Forename.1]]," ",fraedom_data_1[[#This Row],[Employee - Forename.2]]," ",fraedom_data_1[[#This Row],[Employee - Surname]]))</f>
        <v xml:space="preserve"> </v>
      </c>
      <c r="Q318" s="50" t="str">
        <f>IF(fraedom_data_1[[#This Row],[Transaction - Expense Description]]="Payment Direct Debit Payment - Tha",0,IF(OR(fraedom_data_1[[#This Row],[Transaction - Tax Amount]]="",fraedom_data_1[[#This Row],[Transaction - Tax Amount]]=0),"1","2"))</f>
        <v>1</v>
      </c>
      <c r="R318" s="50" t="str">
        <f>_xlfn.CONCAT(fraedom_data_1[[#This Row],[Statement Period - End Date]],"_",fraedom_data_1[[#This Row],[Column1]],"_",fraedom_data_1[[#This Row],[Transaction - Tax Exclusive Amount]])</f>
        <v>_ _</v>
      </c>
    </row>
    <row r="319" spans="2:18">
      <c r="B319" s="50"/>
      <c r="C319" s="50"/>
      <c r="G319" s="50"/>
      <c r="J319" s="50"/>
      <c r="K319" s="50"/>
      <c r="L319" s="50"/>
      <c r="M319" s="50"/>
      <c r="N319" s="50"/>
      <c r="O319" s="50"/>
      <c r="P319" s="50" t="str">
        <f>IF(fraedom_data_1[[#This Row],[Employee - Forename.2]]="",_xlfn.CONCAT(fraedom_data_1[[#This Row],[Employee - Forename.1]]," ",fraedom_data_1[[#This Row],[Employee - Surname]]),_xlfn.CONCAT(fraedom_data_1[[#This Row],[Employee - Forename.1]]," ",fraedom_data_1[[#This Row],[Employee - Forename.2]]," ",fraedom_data_1[[#This Row],[Employee - Surname]]))</f>
        <v xml:space="preserve"> </v>
      </c>
      <c r="Q319" s="50" t="str">
        <f>IF(fraedom_data_1[[#This Row],[Transaction - Expense Description]]="Payment Direct Debit Payment - Tha",0,IF(OR(fraedom_data_1[[#This Row],[Transaction - Tax Amount]]="",fraedom_data_1[[#This Row],[Transaction - Tax Amount]]=0),"1","2"))</f>
        <v>1</v>
      </c>
      <c r="R319" s="50" t="str">
        <f>_xlfn.CONCAT(fraedom_data_1[[#This Row],[Statement Period - End Date]],"_",fraedom_data_1[[#This Row],[Column1]],"_",fraedom_data_1[[#This Row],[Transaction - Tax Exclusive Amount]])</f>
        <v>_ _</v>
      </c>
    </row>
    <row r="320" spans="2:18">
      <c r="B320" s="50"/>
      <c r="C320" s="50"/>
      <c r="G320" s="50"/>
      <c r="J320" s="50"/>
      <c r="K320" s="50"/>
      <c r="L320" s="50"/>
      <c r="M320" s="50"/>
      <c r="N320" s="50"/>
      <c r="O320" s="50"/>
      <c r="P320" s="50" t="str">
        <f>IF(fraedom_data_1[[#This Row],[Employee - Forename.2]]="",_xlfn.CONCAT(fraedom_data_1[[#This Row],[Employee - Forename.1]]," ",fraedom_data_1[[#This Row],[Employee - Surname]]),_xlfn.CONCAT(fraedom_data_1[[#This Row],[Employee - Forename.1]]," ",fraedom_data_1[[#This Row],[Employee - Forename.2]]," ",fraedom_data_1[[#This Row],[Employee - Surname]]))</f>
        <v xml:space="preserve"> </v>
      </c>
      <c r="Q320" s="50" t="str">
        <f>IF(fraedom_data_1[[#This Row],[Transaction - Expense Description]]="Payment Direct Debit Payment - Tha",0,IF(OR(fraedom_data_1[[#This Row],[Transaction - Tax Amount]]="",fraedom_data_1[[#This Row],[Transaction - Tax Amount]]=0),"1","2"))</f>
        <v>1</v>
      </c>
      <c r="R320" s="50" t="str">
        <f>_xlfn.CONCAT(fraedom_data_1[[#This Row],[Statement Period - End Date]],"_",fraedom_data_1[[#This Row],[Column1]],"_",fraedom_data_1[[#This Row],[Transaction - Tax Exclusive Amount]])</f>
        <v>_ _</v>
      </c>
    </row>
    <row r="321" spans="2:18">
      <c r="B321" s="50"/>
      <c r="C321" s="50"/>
      <c r="G321" s="50"/>
      <c r="J321" s="50"/>
      <c r="K321" s="50"/>
      <c r="L321" s="50"/>
      <c r="M321" s="50"/>
      <c r="N321" s="50"/>
      <c r="O321" s="50"/>
      <c r="P321" s="50" t="str">
        <f>IF(fraedom_data_1[[#This Row],[Employee - Forename.2]]="",_xlfn.CONCAT(fraedom_data_1[[#This Row],[Employee - Forename.1]]," ",fraedom_data_1[[#This Row],[Employee - Surname]]),_xlfn.CONCAT(fraedom_data_1[[#This Row],[Employee - Forename.1]]," ",fraedom_data_1[[#This Row],[Employee - Forename.2]]," ",fraedom_data_1[[#This Row],[Employee - Surname]]))</f>
        <v xml:space="preserve"> </v>
      </c>
      <c r="Q321" s="50" t="str">
        <f>IF(fraedom_data_1[[#This Row],[Transaction - Expense Description]]="Payment Direct Debit Payment - Tha",0,IF(OR(fraedom_data_1[[#This Row],[Transaction - Tax Amount]]="",fraedom_data_1[[#This Row],[Transaction - Tax Amount]]=0),"1","2"))</f>
        <v>1</v>
      </c>
      <c r="R321" s="50" t="str">
        <f>_xlfn.CONCAT(fraedom_data_1[[#This Row],[Statement Period - End Date]],"_",fraedom_data_1[[#This Row],[Column1]],"_",fraedom_data_1[[#This Row],[Transaction - Tax Exclusive Amount]])</f>
        <v>_ _</v>
      </c>
    </row>
    <row r="322" spans="2:18">
      <c r="B322" s="50"/>
      <c r="C322" s="50"/>
      <c r="G322" s="50"/>
      <c r="J322" s="50"/>
      <c r="K322" s="50"/>
      <c r="L322" s="50"/>
      <c r="M322" s="50"/>
      <c r="N322" s="50"/>
      <c r="O322" s="50"/>
      <c r="P322" s="50" t="str">
        <f>IF(fraedom_data_1[[#This Row],[Employee - Forename.2]]="",_xlfn.CONCAT(fraedom_data_1[[#This Row],[Employee - Forename.1]]," ",fraedom_data_1[[#This Row],[Employee - Surname]]),_xlfn.CONCAT(fraedom_data_1[[#This Row],[Employee - Forename.1]]," ",fraedom_data_1[[#This Row],[Employee - Forename.2]]," ",fraedom_data_1[[#This Row],[Employee - Surname]]))</f>
        <v xml:space="preserve"> </v>
      </c>
      <c r="Q322" s="50" t="str">
        <f>IF(fraedom_data_1[[#This Row],[Transaction - Expense Description]]="Payment Direct Debit Payment - Tha",0,IF(OR(fraedom_data_1[[#This Row],[Transaction - Tax Amount]]="",fraedom_data_1[[#This Row],[Transaction - Tax Amount]]=0),"1","2"))</f>
        <v>1</v>
      </c>
      <c r="R322" s="50" t="str">
        <f>_xlfn.CONCAT(fraedom_data_1[[#This Row],[Statement Period - End Date]],"_",fraedom_data_1[[#This Row],[Column1]],"_",fraedom_data_1[[#This Row],[Transaction - Tax Exclusive Amount]])</f>
        <v>_ _</v>
      </c>
    </row>
    <row r="323" spans="2:18">
      <c r="B323" s="50"/>
      <c r="C323" s="50"/>
      <c r="G323" s="50"/>
      <c r="J323" s="50"/>
      <c r="K323" s="50"/>
      <c r="L323" s="50"/>
      <c r="M323" s="50"/>
      <c r="N323" s="50"/>
      <c r="O323" s="50"/>
      <c r="P323" s="50" t="str">
        <f>IF(fraedom_data_1[[#This Row],[Employee - Forename.2]]="",_xlfn.CONCAT(fraedom_data_1[[#This Row],[Employee - Forename.1]]," ",fraedom_data_1[[#This Row],[Employee - Surname]]),_xlfn.CONCAT(fraedom_data_1[[#This Row],[Employee - Forename.1]]," ",fraedom_data_1[[#This Row],[Employee - Forename.2]]," ",fraedom_data_1[[#This Row],[Employee - Surname]]))</f>
        <v xml:space="preserve"> </v>
      </c>
      <c r="Q323" s="50" t="str">
        <f>IF(fraedom_data_1[[#This Row],[Transaction - Expense Description]]="Payment Direct Debit Payment - Tha",0,IF(OR(fraedom_data_1[[#This Row],[Transaction - Tax Amount]]="",fraedom_data_1[[#This Row],[Transaction - Tax Amount]]=0),"1","2"))</f>
        <v>1</v>
      </c>
      <c r="R323" s="50" t="str">
        <f>_xlfn.CONCAT(fraedom_data_1[[#This Row],[Statement Period - End Date]],"_",fraedom_data_1[[#This Row],[Column1]],"_",fraedom_data_1[[#This Row],[Transaction - Tax Exclusive Amount]])</f>
        <v>_ _</v>
      </c>
    </row>
    <row r="324" spans="2:18">
      <c r="B324" s="50"/>
      <c r="C324" s="50"/>
      <c r="G324" s="50"/>
      <c r="J324" s="50"/>
      <c r="K324" s="50"/>
      <c r="L324" s="50"/>
      <c r="M324" s="50"/>
      <c r="N324" s="50"/>
      <c r="O324" s="50"/>
      <c r="P324" s="50" t="str">
        <f>IF(fraedom_data_1[[#This Row],[Employee - Forename.2]]="",_xlfn.CONCAT(fraedom_data_1[[#This Row],[Employee - Forename.1]]," ",fraedom_data_1[[#This Row],[Employee - Surname]]),_xlfn.CONCAT(fraedom_data_1[[#This Row],[Employee - Forename.1]]," ",fraedom_data_1[[#This Row],[Employee - Forename.2]]," ",fraedom_data_1[[#This Row],[Employee - Surname]]))</f>
        <v xml:space="preserve"> </v>
      </c>
      <c r="Q324" s="50" t="str">
        <f>IF(fraedom_data_1[[#This Row],[Transaction - Expense Description]]="Payment Direct Debit Payment - Tha",0,IF(OR(fraedom_data_1[[#This Row],[Transaction - Tax Amount]]="",fraedom_data_1[[#This Row],[Transaction - Tax Amount]]=0),"1","2"))</f>
        <v>1</v>
      </c>
      <c r="R324" s="50" t="str">
        <f>_xlfn.CONCAT(fraedom_data_1[[#This Row],[Statement Period - End Date]],"_",fraedom_data_1[[#This Row],[Column1]],"_",fraedom_data_1[[#This Row],[Transaction - Tax Exclusive Amount]])</f>
        <v>_ _</v>
      </c>
    </row>
    <row r="325" spans="2:18">
      <c r="B325" s="50"/>
      <c r="C325" s="50"/>
      <c r="G325" s="50"/>
      <c r="J325" s="50"/>
      <c r="K325" s="50"/>
      <c r="L325" s="50"/>
      <c r="M325" s="50"/>
      <c r="N325" s="50"/>
      <c r="O325" s="50"/>
      <c r="P325" s="50" t="str">
        <f>IF(fraedom_data_1[[#This Row],[Employee - Forename.2]]="",_xlfn.CONCAT(fraedom_data_1[[#This Row],[Employee - Forename.1]]," ",fraedom_data_1[[#This Row],[Employee - Surname]]),_xlfn.CONCAT(fraedom_data_1[[#This Row],[Employee - Forename.1]]," ",fraedom_data_1[[#This Row],[Employee - Forename.2]]," ",fraedom_data_1[[#This Row],[Employee - Surname]]))</f>
        <v xml:space="preserve"> </v>
      </c>
      <c r="Q325" s="50" t="str">
        <f>IF(fraedom_data_1[[#This Row],[Transaction - Expense Description]]="Payment Direct Debit Payment - Tha",0,IF(OR(fraedom_data_1[[#This Row],[Transaction - Tax Amount]]="",fraedom_data_1[[#This Row],[Transaction - Tax Amount]]=0),"1","2"))</f>
        <v>1</v>
      </c>
      <c r="R325" s="50" t="str">
        <f>_xlfn.CONCAT(fraedom_data_1[[#This Row],[Statement Period - End Date]],"_",fraedom_data_1[[#This Row],[Column1]],"_",fraedom_data_1[[#This Row],[Transaction - Tax Exclusive Amount]])</f>
        <v>_ _</v>
      </c>
    </row>
    <row r="326" spans="2:18">
      <c r="B326" s="50"/>
      <c r="C326" s="50"/>
      <c r="G326" s="50"/>
      <c r="J326" s="50"/>
      <c r="K326" s="50"/>
      <c r="L326" s="50"/>
      <c r="M326" s="50"/>
      <c r="N326" s="50"/>
      <c r="O326" s="50"/>
      <c r="P326" s="50" t="str">
        <f>IF(fraedom_data_1[[#This Row],[Employee - Forename.2]]="",_xlfn.CONCAT(fraedom_data_1[[#This Row],[Employee - Forename.1]]," ",fraedom_data_1[[#This Row],[Employee - Surname]]),_xlfn.CONCAT(fraedom_data_1[[#This Row],[Employee - Forename.1]]," ",fraedom_data_1[[#This Row],[Employee - Forename.2]]," ",fraedom_data_1[[#This Row],[Employee - Surname]]))</f>
        <v xml:space="preserve"> </v>
      </c>
      <c r="Q326" s="50" t="str">
        <f>IF(fraedom_data_1[[#This Row],[Transaction - Expense Description]]="Payment Direct Debit Payment - Tha",0,IF(OR(fraedom_data_1[[#This Row],[Transaction - Tax Amount]]="",fraedom_data_1[[#This Row],[Transaction - Tax Amount]]=0),"1","2"))</f>
        <v>1</v>
      </c>
      <c r="R326" s="50" t="str">
        <f>_xlfn.CONCAT(fraedom_data_1[[#This Row],[Statement Period - End Date]],"_",fraedom_data_1[[#This Row],[Column1]],"_",fraedom_data_1[[#This Row],[Transaction - Tax Exclusive Amount]])</f>
        <v>_ _</v>
      </c>
    </row>
    <row r="327" spans="2:18">
      <c r="B327" s="50"/>
      <c r="C327" s="50"/>
      <c r="G327" s="50"/>
      <c r="J327" s="50"/>
      <c r="K327" s="50"/>
      <c r="L327" s="50"/>
      <c r="M327" s="50"/>
      <c r="N327" s="50"/>
      <c r="O327" s="50"/>
      <c r="P327" s="50" t="str">
        <f>IF(fraedom_data_1[[#This Row],[Employee - Forename.2]]="",_xlfn.CONCAT(fraedom_data_1[[#This Row],[Employee - Forename.1]]," ",fraedom_data_1[[#This Row],[Employee - Surname]]),_xlfn.CONCAT(fraedom_data_1[[#This Row],[Employee - Forename.1]]," ",fraedom_data_1[[#This Row],[Employee - Forename.2]]," ",fraedom_data_1[[#This Row],[Employee - Surname]]))</f>
        <v xml:space="preserve"> </v>
      </c>
      <c r="Q327" s="50" t="str">
        <f>IF(fraedom_data_1[[#This Row],[Transaction - Expense Description]]="Payment Direct Debit Payment - Tha",0,IF(OR(fraedom_data_1[[#This Row],[Transaction - Tax Amount]]="",fraedom_data_1[[#This Row],[Transaction - Tax Amount]]=0),"1","2"))</f>
        <v>1</v>
      </c>
      <c r="R327" s="50" t="str">
        <f>_xlfn.CONCAT(fraedom_data_1[[#This Row],[Statement Period - End Date]],"_",fraedom_data_1[[#This Row],[Column1]],"_",fraedom_data_1[[#This Row],[Transaction - Tax Exclusive Amount]])</f>
        <v>_ _</v>
      </c>
    </row>
    <row r="328" spans="2:18">
      <c r="B328" s="50"/>
      <c r="C328" s="50"/>
      <c r="G328" s="50"/>
      <c r="J328" s="50"/>
      <c r="K328" s="50"/>
      <c r="L328" s="50"/>
      <c r="M328" s="50"/>
      <c r="N328" s="50"/>
      <c r="O328" s="50"/>
      <c r="P328" s="50" t="str">
        <f>IF(fraedom_data_1[[#This Row],[Employee - Forename.2]]="",_xlfn.CONCAT(fraedom_data_1[[#This Row],[Employee - Forename.1]]," ",fraedom_data_1[[#This Row],[Employee - Surname]]),_xlfn.CONCAT(fraedom_data_1[[#This Row],[Employee - Forename.1]]," ",fraedom_data_1[[#This Row],[Employee - Forename.2]]," ",fraedom_data_1[[#This Row],[Employee - Surname]]))</f>
        <v xml:space="preserve"> </v>
      </c>
      <c r="Q328" s="50" t="str">
        <f>IF(fraedom_data_1[[#This Row],[Transaction - Expense Description]]="Payment Direct Debit Payment - Tha",0,IF(OR(fraedom_data_1[[#This Row],[Transaction - Tax Amount]]="",fraedom_data_1[[#This Row],[Transaction - Tax Amount]]=0),"1","2"))</f>
        <v>1</v>
      </c>
      <c r="R328" s="50" t="str">
        <f>_xlfn.CONCAT(fraedom_data_1[[#This Row],[Statement Period - End Date]],"_",fraedom_data_1[[#This Row],[Column1]],"_",fraedom_data_1[[#This Row],[Transaction - Tax Exclusive Amount]])</f>
        <v>_ _</v>
      </c>
    </row>
    <row r="329" spans="2:18">
      <c r="B329" s="50"/>
      <c r="C329" s="50"/>
      <c r="G329" s="50"/>
      <c r="J329" s="50"/>
      <c r="K329" s="50"/>
      <c r="L329" s="50"/>
      <c r="M329" s="50"/>
      <c r="N329" s="50"/>
      <c r="O329" s="50"/>
      <c r="P329" s="50" t="str">
        <f>IF(fraedom_data_1[[#This Row],[Employee - Forename.2]]="",_xlfn.CONCAT(fraedom_data_1[[#This Row],[Employee - Forename.1]]," ",fraedom_data_1[[#This Row],[Employee - Surname]]),_xlfn.CONCAT(fraedom_data_1[[#This Row],[Employee - Forename.1]]," ",fraedom_data_1[[#This Row],[Employee - Forename.2]]," ",fraedom_data_1[[#This Row],[Employee - Surname]]))</f>
        <v xml:space="preserve"> </v>
      </c>
      <c r="Q329" s="50" t="str">
        <f>IF(fraedom_data_1[[#This Row],[Transaction - Expense Description]]="Payment Direct Debit Payment - Tha",0,IF(OR(fraedom_data_1[[#This Row],[Transaction - Tax Amount]]="",fraedom_data_1[[#This Row],[Transaction - Tax Amount]]=0),"1","2"))</f>
        <v>1</v>
      </c>
      <c r="R329" s="50" t="str">
        <f>_xlfn.CONCAT(fraedom_data_1[[#This Row],[Statement Period - End Date]],"_",fraedom_data_1[[#This Row],[Column1]],"_",fraedom_data_1[[#This Row],[Transaction - Tax Exclusive Amount]])</f>
        <v>_ _</v>
      </c>
    </row>
    <row r="330" spans="2:18">
      <c r="B330" s="50"/>
      <c r="C330" s="50"/>
      <c r="G330" s="50"/>
      <c r="J330" s="50"/>
      <c r="K330" s="50"/>
      <c r="L330" s="50"/>
      <c r="M330" s="50"/>
      <c r="N330" s="50"/>
      <c r="O330" s="50"/>
      <c r="P330" s="50" t="str">
        <f>IF(fraedom_data_1[[#This Row],[Employee - Forename.2]]="",_xlfn.CONCAT(fraedom_data_1[[#This Row],[Employee - Forename.1]]," ",fraedom_data_1[[#This Row],[Employee - Surname]]),_xlfn.CONCAT(fraedom_data_1[[#This Row],[Employee - Forename.1]]," ",fraedom_data_1[[#This Row],[Employee - Forename.2]]," ",fraedom_data_1[[#This Row],[Employee - Surname]]))</f>
        <v xml:space="preserve"> </v>
      </c>
      <c r="Q330" s="50" t="str">
        <f>IF(fraedom_data_1[[#This Row],[Transaction - Expense Description]]="Payment Direct Debit Payment - Tha",0,IF(OR(fraedom_data_1[[#This Row],[Transaction - Tax Amount]]="",fraedom_data_1[[#This Row],[Transaction - Tax Amount]]=0),"1","2"))</f>
        <v>1</v>
      </c>
      <c r="R330" s="50" t="str">
        <f>_xlfn.CONCAT(fraedom_data_1[[#This Row],[Statement Period - End Date]],"_",fraedom_data_1[[#This Row],[Column1]],"_",fraedom_data_1[[#This Row],[Transaction - Tax Exclusive Amount]])</f>
        <v>_ _</v>
      </c>
    </row>
    <row r="331" spans="2:18">
      <c r="B331" s="50"/>
      <c r="C331" s="50"/>
      <c r="G331" s="50"/>
      <c r="J331" s="50"/>
      <c r="K331" s="50"/>
      <c r="L331" s="50"/>
      <c r="M331" s="50"/>
      <c r="N331" s="50"/>
      <c r="O331" s="50"/>
      <c r="P331" s="50" t="str">
        <f>IF(fraedom_data_1[[#This Row],[Employee - Forename.2]]="",_xlfn.CONCAT(fraedom_data_1[[#This Row],[Employee - Forename.1]]," ",fraedom_data_1[[#This Row],[Employee - Surname]]),_xlfn.CONCAT(fraedom_data_1[[#This Row],[Employee - Forename.1]]," ",fraedom_data_1[[#This Row],[Employee - Forename.2]]," ",fraedom_data_1[[#This Row],[Employee - Surname]]))</f>
        <v xml:space="preserve"> </v>
      </c>
      <c r="Q331" s="50" t="str">
        <f>IF(fraedom_data_1[[#This Row],[Transaction - Expense Description]]="Payment Direct Debit Payment - Tha",0,IF(OR(fraedom_data_1[[#This Row],[Transaction - Tax Amount]]="",fraedom_data_1[[#This Row],[Transaction - Tax Amount]]=0),"1","2"))</f>
        <v>1</v>
      </c>
      <c r="R331" s="50" t="str">
        <f>_xlfn.CONCAT(fraedom_data_1[[#This Row],[Statement Period - End Date]],"_",fraedom_data_1[[#This Row],[Column1]],"_",fraedom_data_1[[#This Row],[Transaction - Tax Exclusive Amount]])</f>
        <v>_ _</v>
      </c>
    </row>
    <row r="332" spans="2:18">
      <c r="B332" s="50"/>
      <c r="C332" s="50"/>
      <c r="G332" s="50"/>
      <c r="J332" s="50"/>
      <c r="K332" s="50"/>
      <c r="L332" s="50"/>
      <c r="M332" s="50"/>
      <c r="N332" s="50"/>
      <c r="O332" s="50"/>
      <c r="P332" s="50" t="str">
        <f>IF(fraedom_data_1[[#This Row],[Employee - Forename.2]]="",_xlfn.CONCAT(fraedom_data_1[[#This Row],[Employee - Forename.1]]," ",fraedom_data_1[[#This Row],[Employee - Surname]]),_xlfn.CONCAT(fraedom_data_1[[#This Row],[Employee - Forename.1]]," ",fraedom_data_1[[#This Row],[Employee - Forename.2]]," ",fraedom_data_1[[#This Row],[Employee - Surname]]))</f>
        <v xml:space="preserve"> </v>
      </c>
      <c r="Q332" s="50" t="str">
        <f>IF(fraedom_data_1[[#This Row],[Transaction - Expense Description]]="Payment Direct Debit Payment - Tha",0,IF(OR(fraedom_data_1[[#This Row],[Transaction - Tax Amount]]="",fraedom_data_1[[#This Row],[Transaction - Tax Amount]]=0),"1","2"))</f>
        <v>1</v>
      </c>
      <c r="R332" s="50" t="str">
        <f>_xlfn.CONCAT(fraedom_data_1[[#This Row],[Statement Period - End Date]],"_",fraedom_data_1[[#This Row],[Column1]],"_",fraedom_data_1[[#This Row],[Transaction - Tax Exclusive Amount]])</f>
        <v>_ _</v>
      </c>
    </row>
    <row r="333" spans="2:18">
      <c r="B333" s="50"/>
      <c r="C333" s="50"/>
      <c r="G333" s="50"/>
      <c r="J333" s="50"/>
      <c r="K333" s="50"/>
      <c r="L333" s="50"/>
      <c r="M333" s="50"/>
      <c r="N333" s="50"/>
      <c r="O333" s="50"/>
      <c r="P333" s="50" t="str">
        <f>IF(fraedom_data_1[[#This Row],[Employee - Forename.2]]="",_xlfn.CONCAT(fraedom_data_1[[#This Row],[Employee - Forename.1]]," ",fraedom_data_1[[#This Row],[Employee - Surname]]),_xlfn.CONCAT(fraedom_data_1[[#This Row],[Employee - Forename.1]]," ",fraedom_data_1[[#This Row],[Employee - Forename.2]]," ",fraedom_data_1[[#This Row],[Employee - Surname]]))</f>
        <v xml:space="preserve"> </v>
      </c>
      <c r="Q333" s="50" t="str">
        <f>IF(fraedom_data_1[[#This Row],[Transaction - Expense Description]]="Payment Direct Debit Payment - Tha",0,IF(OR(fraedom_data_1[[#This Row],[Transaction - Tax Amount]]="",fraedom_data_1[[#This Row],[Transaction - Tax Amount]]=0),"1","2"))</f>
        <v>1</v>
      </c>
      <c r="R333" s="50" t="str">
        <f>_xlfn.CONCAT(fraedom_data_1[[#This Row],[Statement Period - End Date]],"_",fraedom_data_1[[#This Row],[Column1]],"_",fraedom_data_1[[#This Row],[Transaction - Tax Exclusive Amount]])</f>
        <v>_ _</v>
      </c>
    </row>
    <row r="334" spans="2:18">
      <c r="B334" s="50"/>
      <c r="C334" s="50"/>
      <c r="G334" s="50"/>
      <c r="J334" s="50"/>
      <c r="K334" s="50"/>
      <c r="L334" s="50"/>
      <c r="M334" s="50"/>
      <c r="N334" s="50"/>
      <c r="O334" s="50"/>
      <c r="P334" s="50" t="str">
        <f>IF(fraedom_data_1[[#This Row],[Employee - Forename.2]]="",_xlfn.CONCAT(fraedom_data_1[[#This Row],[Employee - Forename.1]]," ",fraedom_data_1[[#This Row],[Employee - Surname]]),_xlfn.CONCAT(fraedom_data_1[[#This Row],[Employee - Forename.1]]," ",fraedom_data_1[[#This Row],[Employee - Forename.2]]," ",fraedom_data_1[[#This Row],[Employee - Surname]]))</f>
        <v xml:space="preserve"> </v>
      </c>
      <c r="Q334" s="50" t="str">
        <f>IF(fraedom_data_1[[#This Row],[Transaction - Expense Description]]="Payment Direct Debit Payment - Tha",0,IF(OR(fraedom_data_1[[#This Row],[Transaction - Tax Amount]]="",fraedom_data_1[[#This Row],[Transaction - Tax Amount]]=0),"1","2"))</f>
        <v>1</v>
      </c>
      <c r="R334" s="50" t="str">
        <f>_xlfn.CONCAT(fraedom_data_1[[#This Row],[Statement Period - End Date]],"_",fraedom_data_1[[#This Row],[Column1]],"_",fraedom_data_1[[#This Row],[Transaction - Tax Exclusive Amount]])</f>
        <v>_ _</v>
      </c>
    </row>
    <row r="335" spans="2:18">
      <c r="B335" s="50"/>
      <c r="C335" s="50"/>
      <c r="G335" s="50"/>
      <c r="J335" s="50"/>
      <c r="K335" s="50"/>
      <c r="L335" s="50"/>
      <c r="M335" s="50"/>
      <c r="N335" s="50"/>
      <c r="O335" s="50"/>
      <c r="P335" s="50" t="str">
        <f>IF(fraedom_data_1[[#This Row],[Employee - Forename.2]]="",_xlfn.CONCAT(fraedom_data_1[[#This Row],[Employee - Forename.1]]," ",fraedom_data_1[[#This Row],[Employee - Surname]]),_xlfn.CONCAT(fraedom_data_1[[#This Row],[Employee - Forename.1]]," ",fraedom_data_1[[#This Row],[Employee - Forename.2]]," ",fraedom_data_1[[#This Row],[Employee - Surname]]))</f>
        <v xml:space="preserve"> </v>
      </c>
      <c r="Q335" s="50" t="str">
        <f>IF(fraedom_data_1[[#This Row],[Transaction - Expense Description]]="Payment Direct Debit Payment - Tha",0,IF(OR(fraedom_data_1[[#This Row],[Transaction - Tax Amount]]="",fraedom_data_1[[#This Row],[Transaction - Tax Amount]]=0),"1","2"))</f>
        <v>1</v>
      </c>
      <c r="R335" s="50" t="str">
        <f>_xlfn.CONCAT(fraedom_data_1[[#This Row],[Statement Period - End Date]],"_",fraedom_data_1[[#This Row],[Column1]],"_",fraedom_data_1[[#This Row],[Transaction - Tax Exclusive Amount]])</f>
        <v>_ _</v>
      </c>
    </row>
    <row r="336" spans="2:18">
      <c r="B336" s="50"/>
      <c r="C336" s="50"/>
      <c r="G336" s="50"/>
      <c r="J336" s="50"/>
      <c r="K336" s="50"/>
      <c r="L336" s="50"/>
      <c r="M336" s="50"/>
      <c r="N336" s="50"/>
      <c r="O336" s="50"/>
      <c r="P336" s="50" t="str">
        <f>IF(fraedom_data_1[[#This Row],[Employee - Forename.2]]="",_xlfn.CONCAT(fraedom_data_1[[#This Row],[Employee - Forename.1]]," ",fraedom_data_1[[#This Row],[Employee - Surname]]),_xlfn.CONCAT(fraedom_data_1[[#This Row],[Employee - Forename.1]]," ",fraedom_data_1[[#This Row],[Employee - Forename.2]]," ",fraedom_data_1[[#This Row],[Employee - Surname]]))</f>
        <v xml:space="preserve"> </v>
      </c>
      <c r="Q336" s="50" t="str">
        <f>IF(fraedom_data_1[[#This Row],[Transaction - Expense Description]]="Payment Direct Debit Payment - Tha",0,IF(OR(fraedom_data_1[[#This Row],[Transaction - Tax Amount]]="",fraedom_data_1[[#This Row],[Transaction - Tax Amount]]=0),"1","2"))</f>
        <v>1</v>
      </c>
      <c r="R336" s="50" t="str">
        <f>_xlfn.CONCAT(fraedom_data_1[[#This Row],[Statement Period - End Date]],"_",fraedom_data_1[[#This Row],[Column1]],"_",fraedom_data_1[[#This Row],[Transaction - Tax Exclusive Amount]])</f>
        <v>_ _</v>
      </c>
    </row>
    <row r="337" spans="2:18">
      <c r="B337" s="50"/>
      <c r="C337" s="50"/>
      <c r="G337" s="50"/>
      <c r="J337" s="50"/>
      <c r="K337" s="50"/>
      <c r="L337" s="50"/>
      <c r="M337" s="50"/>
      <c r="N337" s="50"/>
      <c r="O337" s="50"/>
      <c r="P337" s="50" t="str">
        <f>IF(fraedom_data_1[[#This Row],[Employee - Forename.2]]="",_xlfn.CONCAT(fraedom_data_1[[#This Row],[Employee - Forename.1]]," ",fraedom_data_1[[#This Row],[Employee - Surname]]),_xlfn.CONCAT(fraedom_data_1[[#This Row],[Employee - Forename.1]]," ",fraedom_data_1[[#This Row],[Employee - Forename.2]]," ",fraedom_data_1[[#This Row],[Employee - Surname]]))</f>
        <v xml:space="preserve"> </v>
      </c>
      <c r="Q337" s="50" t="str">
        <f>IF(fraedom_data_1[[#This Row],[Transaction - Expense Description]]="Payment Direct Debit Payment - Tha",0,IF(OR(fraedom_data_1[[#This Row],[Transaction - Tax Amount]]="",fraedom_data_1[[#This Row],[Transaction - Tax Amount]]=0),"1","2"))</f>
        <v>1</v>
      </c>
      <c r="R337" s="50" t="str">
        <f>_xlfn.CONCAT(fraedom_data_1[[#This Row],[Statement Period - End Date]],"_",fraedom_data_1[[#This Row],[Column1]],"_",fraedom_data_1[[#This Row],[Transaction - Tax Exclusive Amount]])</f>
        <v>_ _</v>
      </c>
    </row>
    <row r="338" spans="2:18">
      <c r="B338" s="50"/>
      <c r="C338" s="50"/>
      <c r="G338" s="50"/>
      <c r="J338" s="50"/>
      <c r="K338" s="50"/>
      <c r="L338" s="50"/>
      <c r="M338" s="50"/>
      <c r="N338" s="50"/>
      <c r="O338" s="50"/>
      <c r="P338" s="50" t="str">
        <f>IF(fraedom_data_1[[#This Row],[Employee - Forename.2]]="",_xlfn.CONCAT(fraedom_data_1[[#This Row],[Employee - Forename.1]]," ",fraedom_data_1[[#This Row],[Employee - Surname]]),_xlfn.CONCAT(fraedom_data_1[[#This Row],[Employee - Forename.1]]," ",fraedom_data_1[[#This Row],[Employee - Forename.2]]," ",fraedom_data_1[[#This Row],[Employee - Surname]]))</f>
        <v xml:space="preserve"> </v>
      </c>
      <c r="Q338" s="50" t="str">
        <f>IF(fraedom_data_1[[#This Row],[Transaction - Expense Description]]="Payment Direct Debit Payment - Tha",0,IF(OR(fraedom_data_1[[#This Row],[Transaction - Tax Amount]]="",fraedom_data_1[[#This Row],[Transaction - Tax Amount]]=0),"1","2"))</f>
        <v>1</v>
      </c>
      <c r="R338" s="50" t="str">
        <f>_xlfn.CONCAT(fraedom_data_1[[#This Row],[Statement Period - End Date]],"_",fraedom_data_1[[#This Row],[Column1]],"_",fraedom_data_1[[#This Row],[Transaction - Tax Exclusive Amount]])</f>
        <v>_ _</v>
      </c>
    </row>
    <row r="339" spans="2:18">
      <c r="B339" s="50"/>
      <c r="C339" s="50"/>
      <c r="G339" s="50"/>
      <c r="J339" s="50"/>
      <c r="K339" s="50"/>
      <c r="L339" s="50"/>
      <c r="M339" s="50"/>
      <c r="N339" s="50"/>
      <c r="O339" s="50"/>
      <c r="P339" s="50" t="str">
        <f>IF(fraedom_data_1[[#This Row],[Employee - Forename.2]]="",_xlfn.CONCAT(fraedom_data_1[[#This Row],[Employee - Forename.1]]," ",fraedom_data_1[[#This Row],[Employee - Surname]]),_xlfn.CONCAT(fraedom_data_1[[#This Row],[Employee - Forename.1]]," ",fraedom_data_1[[#This Row],[Employee - Forename.2]]," ",fraedom_data_1[[#This Row],[Employee - Surname]]))</f>
        <v xml:space="preserve"> </v>
      </c>
      <c r="Q339" s="50" t="str">
        <f>IF(fraedom_data_1[[#This Row],[Transaction - Expense Description]]="Payment Direct Debit Payment - Tha",0,IF(OR(fraedom_data_1[[#This Row],[Transaction - Tax Amount]]="",fraedom_data_1[[#This Row],[Transaction - Tax Amount]]=0),"1","2"))</f>
        <v>1</v>
      </c>
      <c r="R339" s="50" t="str">
        <f>_xlfn.CONCAT(fraedom_data_1[[#This Row],[Statement Period - End Date]],"_",fraedom_data_1[[#This Row],[Column1]],"_",fraedom_data_1[[#This Row],[Transaction - Tax Exclusive Amount]])</f>
        <v>_ _</v>
      </c>
    </row>
    <row r="340" spans="2:18">
      <c r="B340" s="50"/>
      <c r="C340" s="50"/>
      <c r="G340" s="50"/>
      <c r="J340" s="50"/>
      <c r="K340" s="50"/>
      <c r="L340" s="50"/>
      <c r="M340" s="50"/>
      <c r="N340" s="50"/>
      <c r="O340" s="50"/>
      <c r="P340" s="50" t="str">
        <f>IF(fraedom_data_1[[#This Row],[Employee - Forename.2]]="",_xlfn.CONCAT(fraedom_data_1[[#This Row],[Employee - Forename.1]]," ",fraedom_data_1[[#This Row],[Employee - Surname]]),_xlfn.CONCAT(fraedom_data_1[[#This Row],[Employee - Forename.1]]," ",fraedom_data_1[[#This Row],[Employee - Forename.2]]," ",fraedom_data_1[[#This Row],[Employee - Surname]]))</f>
        <v xml:space="preserve"> </v>
      </c>
      <c r="Q340" s="50" t="str">
        <f>IF(fraedom_data_1[[#This Row],[Transaction - Expense Description]]="Payment Direct Debit Payment - Tha",0,IF(OR(fraedom_data_1[[#This Row],[Transaction - Tax Amount]]="",fraedom_data_1[[#This Row],[Transaction - Tax Amount]]=0),"1","2"))</f>
        <v>1</v>
      </c>
      <c r="R340" s="50" t="str">
        <f>_xlfn.CONCAT(fraedom_data_1[[#This Row],[Statement Period - End Date]],"_",fraedom_data_1[[#This Row],[Column1]],"_",fraedom_data_1[[#This Row],[Transaction - Tax Exclusive Amount]])</f>
        <v>_ _</v>
      </c>
    </row>
    <row r="341" spans="2:18">
      <c r="B341" s="50"/>
      <c r="C341" s="50"/>
      <c r="G341" s="50"/>
      <c r="J341" s="50"/>
      <c r="K341" s="50"/>
      <c r="L341" s="50"/>
      <c r="M341" s="50"/>
      <c r="N341" s="50"/>
      <c r="O341" s="50"/>
      <c r="P341" s="50" t="str">
        <f>IF(fraedom_data_1[[#This Row],[Employee - Forename.2]]="",_xlfn.CONCAT(fraedom_data_1[[#This Row],[Employee - Forename.1]]," ",fraedom_data_1[[#This Row],[Employee - Surname]]),_xlfn.CONCAT(fraedom_data_1[[#This Row],[Employee - Forename.1]]," ",fraedom_data_1[[#This Row],[Employee - Forename.2]]," ",fraedom_data_1[[#This Row],[Employee - Surname]]))</f>
        <v xml:space="preserve"> </v>
      </c>
      <c r="Q341" s="50" t="str">
        <f>IF(fraedom_data_1[[#This Row],[Transaction - Expense Description]]="Payment Direct Debit Payment - Tha",0,IF(OR(fraedom_data_1[[#This Row],[Transaction - Tax Amount]]="",fraedom_data_1[[#This Row],[Transaction - Tax Amount]]=0),"1","2"))</f>
        <v>1</v>
      </c>
      <c r="R341" s="50" t="str">
        <f>_xlfn.CONCAT(fraedom_data_1[[#This Row],[Statement Period - End Date]],"_",fraedom_data_1[[#This Row],[Column1]],"_",fraedom_data_1[[#This Row],[Transaction - Tax Exclusive Amount]])</f>
        <v>_ _</v>
      </c>
    </row>
    <row r="342" spans="2:18">
      <c r="B342" s="50"/>
      <c r="C342" s="50"/>
      <c r="G342" s="50"/>
      <c r="J342" s="50"/>
      <c r="K342" s="50"/>
      <c r="L342" s="50"/>
      <c r="M342" s="50"/>
      <c r="N342" s="50"/>
      <c r="O342" s="50"/>
      <c r="P342" s="50" t="str">
        <f>IF(fraedom_data_1[[#This Row],[Employee - Forename.2]]="",_xlfn.CONCAT(fraedom_data_1[[#This Row],[Employee - Forename.1]]," ",fraedom_data_1[[#This Row],[Employee - Surname]]),_xlfn.CONCAT(fraedom_data_1[[#This Row],[Employee - Forename.1]]," ",fraedom_data_1[[#This Row],[Employee - Forename.2]]," ",fraedom_data_1[[#This Row],[Employee - Surname]]))</f>
        <v xml:space="preserve"> </v>
      </c>
      <c r="Q342" s="50" t="str">
        <f>IF(fraedom_data_1[[#This Row],[Transaction - Expense Description]]="Payment Direct Debit Payment - Tha",0,IF(OR(fraedom_data_1[[#This Row],[Transaction - Tax Amount]]="",fraedom_data_1[[#This Row],[Transaction - Tax Amount]]=0),"1","2"))</f>
        <v>1</v>
      </c>
      <c r="R342" s="50" t="str">
        <f>_xlfn.CONCAT(fraedom_data_1[[#This Row],[Statement Period - End Date]],"_",fraedom_data_1[[#This Row],[Column1]],"_",fraedom_data_1[[#This Row],[Transaction - Tax Exclusive Amount]])</f>
        <v>_ _</v>
      </c>
    </row>
    <row r="343" spans="2:18">
      <c r="B343" s="50"/>
      <c r="C343" s="50"/>
      <c r="G343" s="50"/>
      <c r="J343" s="50"/>
      <c r="K343" s="50"/>
      <c r="L343" s="50"/>
      <c r="M343" s="50"/>
      <c r="N343" s="50"/>
      <c r="O343" s="50"/>
      <c r="P343" s="50" t="str">
        <f>IF(fraedom_data_1[[#This Row],[Employee - Forename.2]]="",_xlfn.CONCAT(fraedom_data_1[[#This Row],[Employee - Forename.1]]," ",fraedom_data_1[[#This Row],[Employee - Surname]]),_xlfn.CONCAT(fraedom_data_1[[#This Row],[Employee - Forename.1]]," ",fraedom_data_1[[#This Row],[Employee - Forename.2]]," ",fraedom_data_1[[#This Row],[Employee - Surname]]))</f>
        <v xml:space="preserve"> </v>
      </c>
      <c r="Q343" s="50" t="str">
        <f>IF(fraedom_data_1[[#This Row],[Transaction - Expense Description]]="Payment Direct Debit Payment - Tha",0,IF(OR(fraedom_data_1[[#This Row],[Transaction - Tax Amount]]="",fraedom_data_1[[#This Row],[Transaction - Tax Amount]]=0),"1","2"))</f>
        <v>1</v>
      </c>
      <c r="R343" s="50" t="str">
        <f>_xlfn.CONCAT(fraedom_data_1[[#This Row],[Statement Period - End Date]],"_",fraedom_data_1[[#This Row],[Column1]],"_",fraedom_data_1[[#This Row],[Transaction - Tax Exclusive Amount]])</f>
        <v>_ _</v>
      </c>
    </row>
    <row r="344" spans="2:18">
      <c r="B344" s="50"/>
      <c r="C344" s="50"/>
      <c r="G344" s="50"/>
      <c r="J344" s="50"/>
      <c r="K344" s="50"/>
      <c r="L344" s="50"/>
      <c r="M344" s="50"/>
      <c r="N344" s="50"/>
      <c r="O344" s="50"/>
      <c r="P344" s="50" t="str">
        <f>IF(fraedom_data_1[[#This Row],[Employee - Forename.2]]="",_xlfn.CONCAT(fraedom_data_1[[#This Row],[Employee - Forename.1]]," ",fraedom_data_1[[#This Row],[Employee - Surname]]),_xlfn.CONCAT(fraedom_data_1[[#This Row],[Employee - Forename.1]]," ",fraedom_data_1[[#This Row],[Employee - Forename.2]]," ",fraedom_data_1[[#This Row],[Employee - Surname]]))</f>
        <v xml:space="preserve"> </v>
      </c>
      <c r="Q344" s="50" t="str">
        <f>IF(fraedom_data_1[[#This Row],[Transaction - Expense Description]]="Payment Direct Debit Payment - Tha",0,IF(OR(fraedom_data_1[[#This Row],[Transaction - Tax Amount]]="",fraedom_data_1[[#This Row],[Transaction - Tax Amount]]=0),"1","2"))</f>
        <v>1</v>
      </c>
      <c r="R344" s="50" t="str">
        <f>_xlfn.CONCAT(fraedom_data_1[[#This Row],[Statement Period - End Date]],"_",fraedom_data_1[[#This Row],[Column1]],"_",fraedom_data_1[[#This Row],[Transaction - Tax Exclusive Amount]])</f>
        <v>_ _</v>
      </c>
    </row>
    <row r="345" spans="2:18">
      <c r="B345" s="50"/>
      <c r="C345" s="50"/>
      <c r="G345" s="50"/>
      <c r="J345" s="50"/>
      <c r="K345" s="50"/>
      <c r="L345" s="50"/>
      <c r="M345" s="50"/>
      <c r="N345" s="50"/>
      <c r="O345" s="50"/>
      <c r="P345" s="50" t="str">
        <f>IF(fraedom_data_1[[#This Row],[Employee - Forename.2]]="",_xlfn.CONCAT(fraedom_data_1[[#This Row],[Employee - Forename.1]]," ",fraedom_data_1[[#This Row],[Employee - Surname]]),_xlfn.CONCAT(fraedom_data_1[[#This Row],[Employee - Forename.1]]," ",fraedom_data_1[[#This Row],[Employee - Forename.2]]," ",fraedom_data_1[[#This Row],[Employee - Surname]]))</f>
        <v xml:space="preserve"> </v>
      </c>
      <c r="Q345" s="50" t="str">
        <f>IF(fraedom_data_1[[#This Row],[Transaction - Expense Description]]="Payment Direct Debit Payment - Tha",0,IF(OR(fraedom_data_1[[#This Row],[Transaction - Tax Amount]]="",fraedom_data_1[[#This Row],[Transaction - Tax Amount]]=0),"1","2"))</f>
        <v>1</v>
      </c>
      <c r="R345" s="50" t="str">
        <f>_xlfn.CONCAT(fraedom_data_1[[#This Row],[Statement Period - End Date]],"_",fraedom_data_1[[#This Row],[Column1]],"_",fraedom_data_1[[#This Row],[Transaction - Tax Exclusive Amount]])</f>
        <v>_ _</v>
      </c>
    </row>
    <row r="346" spans="2:18">
      <c r="B346" s="50"/>
      <c r="C346" s="50"/>
      <c r="G346" s="50"/>
      <c r="J346" s="50"/>
      <c r="K346" s="50"/>
      <c r="L346" s="50"/>
      <c r="M346" s="50"/>
      <c r="N346" s="50"/>
      <c r="O346" s="50"/>
      <c r="P346" s="50" t="str">
        <f>IF(fraedom_data_1[[#This Row],[Employee - Forename.2]]="",_xlfn.CONCAT(fraedom_data_1[[#This Row],[Employee - Forename.1]]," ",fraedom_data_1[[#This Row],[Employee - Surname]]),_xlfn.CONCAT(fraedom_data_1[[#This Row],[Employee - Forename.1]]," ",fraedom_data_1[[#This Row],[Employee - Forename.2]]," ",fraedom_data_1[[#This Row],[Employee - Surname]]))</f>
        <v xml:space="preserve"> </v>
      </c>
      <c r="Q346" s="50" t="str">
        <f>IF(fraedom_data_1[[#This Row],[Transaction - Expense Description]]="Payment Direct Debit Payment - Tha",0,IF(OR(fraedom_data_1[[#This Row],[Transaction - Tax Amount]]="",fraedom_data_1[[#This Row],[Transaction - Tax Amount]]=0),"1","2"))</f>
        <v>1</v>
      </c>
      <c r="R346" s="50" t="str">
        <f>_xlfn.CONCAT(fraedom_data_1[[#This Row],[Statement Period - End Date]],"_",fraedom_data_1[[#This Row],[Column1]],"_",fraedom_data_1[[#This Row],[Transaction - Tax Exclusive Amount]])</f>
        <v>_ _</v>
      </c>
    </row>
    <row r="347" spans="2:18">
      <c r="B347" s="50"/>
      <c r="C347" s="50"/>
      <c r="G347" s="50"/>
      <c r="J347" s="50"/>
      <c r="K347" s="50"/>
      <c r="L347" s="50"/>
      <c r="M347" s="50"/>
      <c r="N347" s="50"/>
      <c r="O347" s="50"/>
      <c r="P347" s="50" t="str">
        <f>IF(fraedom_data_1[[#This Row],[Employee - Forename.2]]="",_xlfn.CONCAT(fraedom_data_1[[#This Row],[Employee - Forename.1]]," ",fraedom_data_1[[#This Row],[Employee - Surname]]),_xlfn.CONCAT(fraedom_data_1[[#This Row],[Employee - Forename.1]]," ",fraedom_data_1[[#This Row],[Employee - Forename.2]]," ",fraedom_data_1[[#This Row],[Employee - Surname]]))</f>
        <v xml:space="preserve"> </v>
      </c>
      <c r="Q347" s="50" t="str">
        <f>IF(fraedom_data_1[[#This Row],[Transaction - Expense Description]]="Payment Direct Debit Payment - Tha",0,IF(OR(fraedom_data_1[[#This Row],[Transaction - Tax Amount]]="",fraedom_data_1[[#This Row],[Transaction - Tax Amount]]=0),"1","2"))</f>
        <v>1</v>
      </c>
      <c r="R347" s="50" t="str">
        <f>_xlfn.CONCAT(fraedom_data_1[[#This Row],[Statement Period - End Date]],"_",fraedom_data_1[[#This Row],[Column1]],"_",fraedom_data_1[[#This Row],[Transaction - Tax Exclusive Amount]])</f>
        <v>_ _</v>
      </c>
    </row>
    <row r="348" spans="2:18">
      <c r="B348" s="50"/>
      <c r="C348" s="50"/>
      <c r="G348" s="50"/>
      <c r="J348" s="50"/>
      <c r="K348" s="50"/>
      <c r="L348" s="50"/>
      <c r="M348" s="50"/>
      <c r="N348" s="50"/>
      <c r="O348" s="50"/>
      <c r="P348" s="50" t="str">
        <f>IF(fraedom_data_1[[#This Row],[Employee - Forename.2]]="",_xlfn.CONCAT(fraedom_data_1[[#This Row],[Employee - Forename.1]]," ",fraedom_data_1[[#This Row],[Employee - Surname]]),_xlfn.CONCAT(fraedom_data_1[[#This Row],[Employee - Forename.1]]," ",fraedom_data_1[[#This Row],[Employee - Forename.2]]," ",fraedom_data_1[[#This Row],[Employee - Surname]]))</f>
        <v xml:space="preserve"> </v>
      </c>
      <c r="Q348" s="50" t="str">
        <f>IF(fraedom_data_1[[#This Row],[Transaction - Expense Description]]="Payment Direct Debit Payment - Tha",0,IF(OR(fraedom_data_1[[#This Row],[Transaction - Tax Amount]]="",fraedom_data_1[[#This Row],[Transaction - Tax Amount]]=0),"1","2"))</f>
        <v>1</v>
      </c>
      <c r="R348" s="50" t="str">
        <f>_xlfn.CONCAT(fraedom_data_1[[#This Row],[Statement Period - End Date]],"_",fraedom_data_1[[#This Row],[Column1]],"_",fraedom_data_1[[#This Row],[Transaction - Tax Exclusive Amount]])</f>
        <v>_ _</v>
      </c>
    </row>
    <row r="349" spans="2:18">
      <c r="B349" s="50"/>
      <c r="C349" s="50"/>
      <c r="G349" s="50"/>
      <c r="J349" s="50"/>
      <c r="K349" s="50"/>
      <c r="L349" s="50"/>
      <c r="M349" s="50"/>
      <c r="N349" s="50"/>
      <c r="O349" s="50"/>
      <c r="P349" s="50" t="str">
        <f>IF(fraedom_data_1[[#This Row],[Employee - Forename.2]]="",_xlfn.CONCAT(fraedom_data_1[[#This Row],[Employee - Forename.1]]," ",fraedom_data_1[[#This Row],[Employee - Surname]]),_xlfn.CONCAT(fraedom_data_1[[#This Row],[Employee - Forename.1]]," ",fraedom_data_1[[#This Row],[Employee - Forename.2]]," ",fraedom_data_1[[#This Row],[Employee - Surname]]))</f>
        <v xml:space="preserve"> </v>
      </c>
      <c r="Q349" s="50" t="str">
        <f>IF(fraedom_data_1[[#This Row],[Transaction - Expense Description]]="Payment Direct Debit Payment - Tha",0,IF(OR(fraedom_data_1[[#This Row],[Transaction - Tax Amount]]="",fraedom_data_1[[#This Row],[Transaction - Tax Amount]]=0),"1","2"))</f>
        <v>1</v>
      </c>
      <c r="R349" s="50" t="str">
        <f>_xlfn.CONCAT(fraedom_data_1[[#This Row],[Statement Period - End Date]],"_",fraedom_data_1[[#This Row],[Column1]],"_",fraedom_data_1[[#This Row],[Transaction - Tax Exclusive Amount]])</f>
        <v>_ _</v>
      </c>
    </row>
    <row r="350" spans="2:18">
      <c r="B350" s="50"/>
      <c r="C350" s="50"/>
      <c r="G350" s="50"/>
      <c r="J350" s="50"/>
      <c r="K350" s="50"/>
      <c r="L350" s="50"/>
      <c r="M350" s="50"/>
      <c r="N350" s="50"/>
      <c r="O350" s="50"/>
      <c r="P350" s="50" t="str">
        <f>IF(fraedom_data_1[[#This Row],[Employee - Forename.2]]="",_xlfn.CONCAT(fraedom_data_1[[#This Row],[Employee - Forename.1]]," ",fraedom_data_1[[#This Row],[Employee - Surname]]),_xlfn.CONCAT(fraedom_data_1[[#This Row],[Employee - Forename.1]]," ",fraedom_data_1[[#This Row],[Employee - Forename.2]]," ",fraedom_data_1[[#This Row],[Employee - Surname]]))</f>
        <v xml:space="preserve"> </v>
      </c>
      <c r="Q350" s="50" t="str">
        <f>IF(fraedom_data_1[[#This Row],[Transaction - Expense Description]]="Payment Direct Debit Payment - Tha",0,IF(OR(fraedom_data_1[[#This Row],[Transaction - Tax Amount]]="",fraedom_data_1[[#This Row],[Transaction - Tax Amount]]=0),"1","2"))</f>
        <v>1</v>
      </c>
      <c r="R350" s="50" t="str">
        <f>_xlfn.CONCAT(fraedom_data_1[[#This Row],[Statement Period - End Date]],"_",fraedom_data_1[[#This Row],[Column1]],"_",fraedom_data_1[[#This Row],[Transaction - Tax Exclusive Amount]])</f>
        <v>_ _</v>
      </c>
    </row>
    <row r="351" spans="2:18">
      <c r="B351" s="50"/>
      <c r="C351" s="50"/>
      <c r="G351" s="50"/>
      <c r="J351" s="50"/>
      <c r="K351" s="50"/>
      <c r="L351" s="50"/>
      <c r="M351" s="50"/>
      <c r="N351" s="50"/>
      <c r="O351" s="50"/>
      <c r="P351" s="50" t="str">
        <f>IF(fraedom_data_1[[#This Row],[Employee - Forename.2]]="",_xlfn.CONCAT(fraedom_data_1[[#This Row],[Employee - Forename.1]]," ",fraedom_data_1[[#This Row],[Employee - Surname]]),_xlfn.CONCAT(fraedom_data_1[[#This Row],[Employee - Forename.1]]," ",fraedom_data_1[[#This Row],[Employee - Forename.2]]," ",fraedom_data_1[[#This Row],[Employee - Surname]]))</f>
        <v xml:space="preserve"> </v>
      </c>
      <c r="Q351" s="50" t="str">
        <f>IF(fraedom_data_1[[#This Row],[Transaction - Expense Description]]="Payment Direct Debit Payment - Tha",0,IF(OR(fraedom_data_1[[#This Row],[Transaction - Tax Amount]]="",fraedom_data_1[[#This Row],[Transaction - Tax Amount]]=0),"1","2"))</f>
        <v>1</v>
      </c>
      <c r="R351" s="50" t="str">
        <f>_xlfn.CONCAT(fraedom_data_1[[#This Row],[Statement Period - End Date]],"_",fraedom_data_1[[#This Row],[Column1]],"_",fraedom_data_1[[#This Row],[Transaction - Tax Exclusive Amount]])</f>
        <v>_ _</v>
      </c>
    </row>
    <row r="352" spans="2:18">
      <c r="B352" s="50"/>
      <c r="C352" s="50"/>
      <c r="G352" s="50"/>
      <c r="J352" s="50"/>
      <c r="K352" s="50"/>
      <c r="L352" s="50"/>
      <c r="M352" s="50"/>
      <c r="N352" s="50"/>
      <c r="O352" s="50"/>
      <c r="P352" s="50" t="str">
        <f>IF(fraedom_data_1[[#This Row],[Employee - Forename.2]]="",_xlfn.CONCAT(fraedom_data_1[[#This Row],[Employee - Forename.1]]," ",fraedom_data_1[[#This Row],[Employee - Surname]]),_xlfn.CONCAT(fraedom_data_1[[#This Row],[Employee - Forename.1]]," ",fraedom_data_1[[#This Row],[Employee - Forename.2]]," ",fraedom_data_1[[#This Row],[Employee - Surname]]))</f>
        <v xml:space="preserve"> </v>
      </c>
      <c r="Q352" s="50" t="str">
        <f>IF(fraedom_data_1[[#This Row],[Transaction - Expense Description]]="Payment Direct Debit Payment - Tha",0,IF(OR(fraedom_data_1[[#This Row],[Transaction - Tax Amount]]="",fraedom_data_1[[#This Row],[Transaction - Tax Amount]]=0),"1","2"))</f>
        <v>1</v>
      </c>
      <c r="R352" s="50" t="str">
        <f>_xlfn.CONCAT(fraedom_data_1[[#This Row],[Statement Period - End Date]],"_",fraedom_data_1[[#This Row],[Column1]],"_",fraedom_data_1[[#This Row],[Transaction - Tax Exclusive Amount]])</f>
        <v>_ _</v>
      </c>
    </row>
    <row r="353" spans="2:18">
      <c r="B353" s="50"/>
      <c r="C353" s="50"/>
      <c r="G353" s="50"/>
      <c r="J353" s="50"/>
      <c r="K353" s="50"/>
      <c r="L353" s="50"/>
      <c r="M353" s="50"/>
      <c r="N353" s="50"/>
      <c r="O353" s="50"/>
      <c r="P353" s="50" t="str">
        <f>IF(fraedom_data_1[[#This Row],[Employee - Forename.2]]="",_xlfn.CONCAT(fraedom_data_1[[#This Row],[Employee - Forename.1]]," ",fraedom_data_1[[#This Row],[Employee - Surname]]),_xlfn.CONCAT(fraedom_data_1[[#This Row],[Employee - Forename.1]]," ",fraedom_data_1[[#This Row],[Employee - Forename.2]]," ",fraedom_data_1[[#This Row],[Employee - Surname]]))</f>
        <v xml:space="preserve"> </v>
      </c>
      <c r="Q353" s="50" t="str">
        <f>IF(fraedom_data_1[[#This Row],[Transaction - Expense Description]]="Payment Direct Debit Payment - Tha",0,IF(OR(fraedom_data_1[[#This Row],[Transaction - Tax Amount]]="",fraedom_data_1[[#This Row],[Transaction - Tax Amount]]=0),"1","2"))</f>
        <v>1</v>
      </c>
      <c r="R353" s="50" t="str">
        <f>_xlfn.CONCAT(fraedom_data_1[[#This Row],[Statement Period - End Date]],"_",fraedom_data_1[[#This Row],[Column1]],"_",fraedom_data_1[[#This Row],[Transaction - Tax Exclusive Amount]])</f>
        <v>_ _</v>
      </c>
    </row>
    <row r="354" spans="2:18">
      <c r="B354" s="50"/>
      <c r="C354" s="50"/>
      <c r="G354" s="50"/>
      <c r="J354" s="50"/>
      <c r="K354" s="50"/>
      <c r="L354" s="50"/>
      <c r="M354" s="50"/>
      <c r="N354" s="50"/>
      <c r="O354" s="50"/>
      <c r="P354" s="50" t="str">
        <f>IF(fraedom_data_1[[#This Row],[Employee - Forename.2]]="",_xlfn.CONCAT(fraedom_data_1[[#This Row],[Employee - Forename.1]]," ",fraedom_data_1[[#This Row],[Employee - Surname]]),_xlfn.CONCAT(fraedom_data_1[[#This Row],[Employee - Forename.1]]," ",fraedom_data_1[[#This Row],[Employee - Forename.2]]," ",fraedom_data_1[[#This Row],[Employee - Surname]]))</f>
        <v xml:space="preserve"> </v>
      </c>
      <c r="Q354" s="50" t="str">
        <f>IF(fraedom_data_1[[#This Row],[Transaction - Expense Description]]="Payment Direct Debit Payment - Tha",0,IF(OR(fraedom_data_1[[#This Row],[Transaction - Tax Amount]]="",fraedom_data_1[[#This Row],[Transaction - Tax Amount]]=0),"1","2"))</f>
        <v>1</v>
      </c>
      <c r="R354" s="50" t="str">
        <f>_xlfn.CONCAT(fraedom_data_1[[#This Row],[Statement Period - End Date]],"_",fraedom_data_1[[#This Row],[Column1]],"_",fraedom_data_1[[#This Row],[Transaction - Tax Exclusive Amount]])</f>
        <v>_ _</v>
      </c>
    </row>
    <row r="355" spans="2:18">
      <c r="B355" s="50"/>
      <c r="C355" s="50"/>
      <c r="G355" s="50"/>
      <c r="J355" s="50"/>
      <c r="K355" s="50"/>
      <c r="L355" s="50"/>
      <c r="M355" s="50"/>
      <c r="N355" s="50"/>
      <c r="O355" s="50"/>
      <c r="P355" s="50" t="str">
        <f>IF(fraedom_data_1[[#This Row],[Employee - Forename.2]]="",_xlfn.CONCAT(fraedom_data_1[[#This Row],[Employee - Forename.1]]," ",fraedom_data_1[[#This Row],[Employee - Surname]]),_xlfn.CONCAT(fraedom_data_1[[#This Row],[Employee - Forename.1]]," ",fraedom_data_1[[#This Row],[Employee - Forename.2]]," ",fraedom_data_1[[#This Row],[Employee - Surname]]))</f>
        <v xml:space="preserve"> </v>
      </c>
      <c r="Q355" s="50" t="str">
        <f>IF(fraedom_data_1[[#This Row],[Transaction - Expense Description]]="Payment Direct Debit Payment - Tha",0,IF(OR(fraedom_data_1[[#This Row],[Transaction - Tax Amount]]="",fraedom_data_1[[#This Row],[Transaction - Tax Amount]]=0),"1","2"))</f>
        <v>1</v>
      </c>
      <c r="R355" s="50" t="str">
        <f>_xlfn.CONCAT(fraedom_data_1[[#This Row],[Statement Period - End Date]],"_",fraedom_data_1[[#This Row],[Column1]],"_",fraedom_data_1[[#This Row],[Transaction - Tax Exclusive Amount]])</f>
        <v>_ _</v>
      </c>
    </row>
    <row r="356" spans="2:18">
      <c r="B356" s="50"/>
      <c r="C356" s="50"/>
      <c r="G356" s="50"/>
      <c r="J356" s="50"/>
      <c r="K356" s="50"/>
      <c r="L356" s="50"/>
      <c r="M356" s="50"/>
      <c r="N356" s="50"/>
      <c r="O356" s="50"/>
      <c r="P356" s="50" t="str">
        <f>IF(fraedom_data_1[[#This Row],[Employee - Forename.2]]="",_xlfn.CONCAT(fraedom_data_1[[#This Row],[Employee - Forename.1]]," ",fraedom_data_1[[#This Row],[Employee - Surname]]),_xlfn.CONCAT(fraedom_data_1[[#This Row],[Employee - Forename.1]]," ",fraedom_data_1[[#This Row],[Employee - Forename.2]]," ",fraedom_data_1[[#This Row],[Employee - Surname]]))</f>
        <v xml:space="preserve"> </v>
      </c>
      <c r="Q356" s="50" t="str">
        <f>IF(fraedom_data_1[[#This Row],[Transaction - Expense Description]]="Payment Direct Debit Payment - Tha",0,IF(OR(fraedom_data_1[[#This Row],[Transaction - Tax Amount]]="",fraedom_data_1[[#This Row],[Transaction - Tax Amount]]=0),"1","2"))</f>
        <v>1</v>
      </c>
      <c r="R356" s="50" t="str">
        <f>_xlfn.CONCAT(fraedom_data_1[[#This Row],[Statement Period - End Date]],"_",fraedom_data_1[[#This Row],[Column1]],"_",fraedom_data_1[[#This Row],[Transaction - Tax Exclusive Amount]])</f>
        <v>_ _</v>
      </c>
    </row>
    <row r="357" spans="2:18">
      <c r="B357" s="50"/>
      <c r="C357" s="50"/>
      <c r="G357" s="50"/>
      <c r="J357" s="50"/>
      <c r="K357" s="50"/>
      <c r="L357" s="50"/>
      <c r="M357" s="50"/>
      <c r="N357" s="50"/>
      <c r="O357" s="50"/>
      <c r="P357" s="50" t="str">
        <f>IF(fraedom_data_1[[#This Row],[Employee - Forename.2]]="",_xlfn.CONCAT(fraedom_data_1[[#This Row],[Employee - Forename.1]]," ",fraedom_data_1[[#This Row],[Employee - Surname]]),_xlfn.CONCAT(fraedom_data_1[[#This Row],[Employee - Forename.1]]," ",fraedom_data_1[[#This Row],[Employee - Forename.2]]," ",fraedom_data_1[[#This Row],[Employee - Surname]]))</f>
        <v xml:space="preserve"> </v>
      </c>
      <c r="Q357" s="50" t="str">
        <f>IF(fraedom_data_1[[#This Row],[Transaction - Expense Description]]="Payment Direct Debit Payment - Tha",0,IF(OR(fraedom_data_1[[#This Row],[Transaction - Tax Amount]]="",fraedom_data_1[[#This Row],[Transaction - Tax Amount]]=0),"1","2"))</f>
        <v>1</v>
      </c>
      <c r="R357" s="50" t="str">
        <f>_xlfn.CONCAT(fraedom_data_1[[#This Row],[Statement Period - End Date]],"_",fraedom_data_1[[#This Row],[Column1]],"_",fraedom_data_1[[#This Row],[Transaction - Tax Exclusive Amount]])</f>
        <v>_ _</v>
      </c>
    </row>
    <row r="358" spans="2:18">
      <c r="B358" s="50"/>
      <c r="C358" s="50"/>
      <c r="G358" s="50"/>
      <c r="J358" s="50"/>
      <c r="K358" s="50"/>
      <c r="L358" s="50"/>
      <c r="M358" s="50"/>
      <c r="N358" s="50"/>
      <c r="O358" s="50"/>
      <c r="P358" s="50" t="str">
        <f>IF(fraedom_data_1[[#This Row],[Employee - Forename.2]]="",_xlfn.CONCAT(fraedom_data_1[[#This Row],[Employee - Forename.1]]," ",fraedom_data_1[[#This Row],[Employee - Surname]]),_xlfn.CONCAT(fraedom_data_1[[#This Row],[Employee - Forename.1]]," ",fraedom_data_1[[#This Row],[Employee - Forename.2]]," ",fraedom_data_1[[#This Row],[Employee - Surname]]))</f>
        <v xml:space="preserve"> </v>
      </c>
      <c r="Q358" s="50" t="str">
        <f>IF(fraedom_data_1[[#This Row],[Transaction - Expense Description]]="Payment Direct Debit Payment - Tha",0,IF(OR(fraedom_data_1[[#This Row],[Transaction - Tax Amount]]="",fraedom_data_1[[#This Row],[Transaction - Tax Amount]]=0),"1","2"))</f>
        <v>1</v>
      </c>
      <c r="R358" s="50" t="str">
        <f>_xlfn.CONCAT(fraedom_data_1[[#This Row],[Statement Period - End Date]],"_",fraedom_data_1[[#This Row],[Column1]],"_",fraedom_data_1[[#This Row],[Transaction - Tax Exclusive Amount]])</f>
        <v>_ _</v>
      </c>
    </row>
    <row r="359" spans="2:18">
      <c r="B359" s="50"/>
      <c r="C359" s="50"/>
      <c r="G359" s="50"/>
      <c r="J359" s="50"/>
      <c r="K359" s="50"/>
      <c r="L359" s="50"/>
      <c r="M359" s="50"/>
      <c r="N359" s="50"/>
      <c r="O359" s="50"/>
      <c r="P359" s="50" t="str">
        <f>IF(fraedom_data_1[[#This Row],[Employee - Forename.2]]="",_xlfn.CONCAT(fraedom_data_1[[#This Row],[Employee - Forename.1]]," ",fraedom_data_1[[#This Row],[Employee - Surname]]),_xlfn.CONCAT(fraedom_data_1[[#This Row],[Employee - Forename.1]]," ",fraedom_data_1[[#This Row],[Employee - Forename.2]]," ",fraedom_data_1[[#This Row],[Employee - Surname]]))</f>
        <v xml:space="preserve"> </v>
      </c>
      <c r="Q359" s="50" t="str">
        <f>IF(fraedom_data_1[[#This Row],[Transaction - Expense Description]]="Payment Direct Debit Payment - Tha",0,IF(OR(fraedom_data_1[[#This Row],[Transaction - Tax Amount]]="",fraedom_data_1[[#This Row],[Transaction - Tax Amount]]=0),"1","2"))</f>
        <v>1</v>
      </c>
      <c r="R359" s="50" t="str">
        <f>_xlfn.CONCAT(fraedom_data_1[[#This Row],[Statement Period - End Date]],"_",fraedom_data_1[[#This Row],[Column1]],"_",fraedom_data_1[[#This Row],[Transaction - Tax Exclusive Amount]])</f>
        <v>_ _</v>
      </c>
    </row>
    <row r="360" spans="2:18">
      <c r="B360" s="50"/>
      <c r="C360" s="50"/>
      <c r="G360" s="50"/>
      <c r="J360" s="50"/>
      <c r="K360" s="50"/>
      <c r="L360" s="50"/>
      <c r="M360" s="50"/>
      <c r="N360" s="50"/>
      <c r="O360" s="50"/>
      <c r="P360" s="50" t="str">
        <f>IF(fraedom_data_1[[#This Row],[Employee - Forename.2]]="",_xlfn.CONCAT(fraedom_data_1[[#This Row],[Employee - Forename.1]]," ",fraedom_data_1[[#This Row],[Employee - Surname]]),_xlfn.CONCAT(fraedom_data_1[[#This Row],[Employee - Forename.1]]," ",fraedom_data_1[[#This Row],[Employee - Forename.2]]," ",fraedom_data_1[[#This Row],[Employee - Surname]]))</f>
        <v xml:space="preserve"> </v>
      </c>
      <c r="Q360" s="50" t="str">
        <f>IF(fraedom_data_1[[#This Row],[Transaction - Expense Description]]="Payment Direct Debit Payment - Tha",0,IF(OR(fraedom_data_1[[#This Row],[Transaction - Tax Amount]]="",fraedom_data_1[[#This Row],[Transaction - Tax Amount]]=0),"1","2"))</f>
        <v>1</v>
      </c>
      <c r="R360" s="50" t="str">
        <f>_xlfn.CONCAT(fraedom_data_1[[#This Row],[Statement Period - End Date]],"_",fraedom_data_1[[#This Row],[Column1]],"_",fraedom_data_1[[#This Row],[Transaction - Tax Exclusive Amount]])</f>
        <v>_ _</v>
      </c>
    </row>
    <row r="361" spans="2:18">
      <c r="B361" s="50"/>
      <c r="C361" s="50"/>
      <c r="G361" s="50"/>
      <c r="J361" s="50"/>
      <c r="K361" s="50"/>
      <c r="L361" s="50"/>
      <c r="M361" s="50"/>
      <c r="N361" s="50"/>
      <c r="O361" s="50"/>
      <c r="P361" s="50" t="str">
        <f>IF(fraedom_data_1[[#This Row],[Employee - Forename.2]]="",_xlfn.CONCAT(fraedom_data_1[[#This Row],[Employee - Forename.1]]," ",fraedom_data_1[[#This Row],[Employee - Surname]]),_xlfn.CONCAT(fraedom_data_1[[#This Row],[Employee - Forename.1]]," ",fraedom_data_1[[#This Row],[Employee - Forename.2]]," ",fraedom_data_1[[#This Row],[Employee - Surname]]))</f>
        <v xml:space="preserve"> </v>
      </c>
      <c r="Q361" s="50" t="str">
        <f>IF(fraedom_data_1[[#This Row],[Transaction - Expense Description]]="Payment Direct Debit Payment - Tha",0,IF(OR(fraedom_data_1[[#This Row],[Transaction - Tax Amount]]="",fraedom_data_1[[#This Row],[Transaction - Tax Amount]]=0),"1","2"))</f>
        <v>1</v>
      </c>
      <c r="R361" s="50" t="str">
        <f>_xlfn.CONCAT(fraedom_data_1[[#This Row],[Statement Period - End Date]],"_",fraedom_data_1[[#This Row],[Column1]],"_",fraedom_data_1[[#This Row],[Transaction - Tax Exclusive Amount]])</f>
        <v>_ _</v>
      </c>
    </row>
    <row r="362" spans="2:18">
      <c r="B362" s="50"/>
      <c r="C362" s="50"/>
      <c r="G362" s="50"/>
      <c r="J362" s="50"/>
      <c r="K362" s="50"/>
      <c r="L362" s="50"/>
      <c r="M362" s="50"/>
      <c r="N362" s="50"/>
      <c r="O362" s="50"/>
      <c r="P362" s="50" t="str">
        <f>IF(fraedom_data_1[[#This Row],[Employee - Forename.2]]="",_xlfn.CONCAT(fraedom_data_1[[#This Row],[Employee - Forename.1]]," ",fraedom_data_1[[#This Row],[Employee - Surname]]),_xlfn.CONCAT(fraedom_data_1[[#This Row],[Employee - Forename.1]]," ",fraedom_data_1[[#This Row],[Employee - Forename.2]]," ",fraedom_data_1[[#This Row],[Employee - Surname]]))</f>
        <v xml:space="preserve"> </v>
      </c>
      <c r="Q362" s="50" t="str">
        <f>IF(fraedom_data_1[[#This Row],[Transaction - Expense Description]]="Payment Direct Debit Payment - Tha",0,IF(OR(fraedom_data_1[[#This Row],[Transaction - Tax Amount]]="",fraedom_data_1[[#This Row],[Transaction - Tax Amount]]=0),"1","2"))</f>
        <v>1</v>
      </c>
      <c r="R362" s="50" t="str">
        <f>_xlfn.CONCAT(fraedom_data_1[[#This Row],[Statement Period - End Date]],"_",fraedom_data_1[[#This Row],[Column1]],"_",fraedom_data_1[[#This Row],[Transaction - Tax Exclusive Amount]])</f>
        <v>_ _</v>
      </c>
    </row>
    <row r="363" spans="2:18">
      <c r="B363" s="50"/>
      <c r="C363" s="50"/>
      <c r="G363" s="50"/>
      <c r="J363" s="50"/>
      <c r="K363" s="50"/>
      <c r="L363" s="50"/>
      <c r="M363" s="50"/>
      <c r="N363" s="50"/>
      <c r="O363" s="50"/>
      <c r="P363" s="50" t="str">
        <f>IF(fraedom_data_1[[#This Row],[Employee - Forename.2]]="",_xlfn.CONCAT(fraedom_data_1[[#This Row],[Employee - Forename.1]]," ",fraedom_data_1[[#This Row],[Employee - Surname]]),_xlfn.CONCAT(fraedom_data_1[[#This Row],[Employee - Forename.1]]," ",fraedom_data_1[[#This Row],[Employee - Forename.2]]," ",fraedom_data_1[[#This Row],[Employee - Surname]]))</f>
        <v xml:space="preserve"> </v>
      </c>
      <c r="Q363" s="50" t="str">
        <f>IF(fraedom_data_1[[#This Row],[Transaction - Expense Description]]="Payment Direct Debit Payment - Tha",0,IF(OR(fraedom_data_1[[#This Row],[Transaction - Tax Amount]]="",fraedom_data_1[[#This Row],[Transaction - Tax Amount]]=0),"1","2"))</f>
        <v>1</v>
      </c>
      <c r="R363" s="50" t="str">
        <f>_xlfn.CONCAT(fraedom_data_1[[#This Row],[Statement Period - End Date]],"_",fraedom_data_1[[#This Row],[Column1]],"_",fraedom_data_1[[#This Row],[Transaction - Tax Exclusive Amount]])</f>
        <v>_ _</v>
      </c>
    </row>
    <row r="364" spans="2:18">
      <c r="B364" s="50"/>
      <c r="C364" s="50"/>
      <c r="G364" s="50"/>
      <c r="J364" s="50"/>
      <c r="K364" s="50"/>
      <c r="L364" s="50"/>
      <c r="M364" s="50"/>
      <c r="N364" s="50"/>
      <c r="O364" s="50"/>
      <c r="P364" s="50" t="str">
        <f>IF(fraedom_data_1[[#This Row],[Employee - Forename.2]]="",_xlfn.CONCAT(fraedom_data_1[[#This Row],[Employee - Forename.1]]," ",fraedom_data_1[[#This Row],[Employee - Surname]]),_xlfn.CONCAT(fraedom_data_1[[#This Row],[Employee - Forename.1]]," ",fraedom_data_1[[#This Row],[Employee - Forename.2]]," ",fraedom_data_1[[#This Row],[Employee - Surname]]))</f>
        <v xml:space="preserve"> </v>
      </c>
      <c r="Q364" s="50" t="str">
        <f>IF(fraedom_data_1[[#This Row],[Transaction - Expense Description]]="Payment Direct Debit Payment - Tha",0,IF(OR(fraedom_data_1[[#This Row],[Transaction - Tax Amount]]="",fraedom_data_1[[#This Row],[Transaction - Tax Amount]]=0),"1","2"))</f>
        <v>1</v>
      </c>
      <c r="R364" s="50" t="str">
        <f>_xlfn.CONCAT(fraedom_data_1[[#This Row],[Statement Period - End Date]],"_",fraedom_data_1[[#This Row],[Column1]],"_",fraedom_data_1[[#This Row],[Transaction - Tax Exclusive Amount]])</f>
        <v>_ _</v>
      </c>
    </row>
    <row r="365" spans="2:18">
      <c r="B365" s="50"/>
      <c r="C365" s="50"/>
      <c r="G365" s="50"/>
      <c r="J365" s="50"/>
      <c r="K365" s="50"/>
      <c r="L365" s="50"/>
      <c r="M365" s="50"/>
      <c r="N365" s="50"/>
      <c r="O365" s="50"/>
      <c r="P365" s="50" t="str">
        <f>IF(fraedom_data_1[[#This Row],[Employee - Forename.2]]="",_xlfn.CONCAT(fraedom_data_1[[#This Row],[Employee - Forename.1]]," ",fraedom_data_1[[#This Row],[Employee - Surname]]),_xlfn.CONCAT(fraedom_data_1[[#This Row],[Employee - Forename.1]]," ",fraedom_data_1[[#This Row],[Employee - Forename.2]]," ",fraedom_data_1[[#This Row],[Employee - Surname]]))</f>
        <v xml:space="preserve"> </v>
      </c>
      <c r="Q365" s="50" t="str">
        <f>IF(fraedom_data_1[[#This Row],[Transaction - Expense Description]]="Payment Direct Debit Payment - Tha",0,IF(OR(fraedom_data_1[[#This Row],[Transaction - Tax Amount]]="",fraedom_data_1[[#This Row],[Transaction - Tax Amount]]=0),"1","2"))</f>
        <v>1</v>
      </c>
      <c r="R365" s="50" t="str">
        <f>_xlfn.CONCAT(fraedom_data_1[[#This Row],[Statement Period - End Date]],"_",fraedom_data_1[[#This Row],[Column1]],"_",fraedom_data_1[[#This Row],[Transaction - Tax Exclusive Amount]])</f>
        <v>_ _</v>
      </c>
    </row>
    <row r="366" spans="2:18">
      <c r="B366" s="50"/>
      <c r="C366" s="50"/>
      <c r="G366" s="50"/>
      <c r="J366" s="50"/>
      <c r="K366" s="50"/>
      <c r="L366" s="50"/>
      <c r="M366" s="50"/>
      <c r="N366" s="50"/>
      <c r="O366" s="50"/>
      <c r="P366" s="50" t="str">
        <f>IF(fraedom_data_1[[#This Row],[Employee - Forename.2]]="",_xlfn.CONCAT(fraedom_data_1[[#This Row],[Employee - Forename.1]]," ",fraedom_data_1[[#This Row],[Employee - Surname]]),_xlfn.CONCAT(fraedom_data_1[[#This Row],[Employee - Forename.1]]," ",fraedom_data_1[[#This Row],[Employee - Forename.2]]," ",fraedom_data_1[[#This Row],[Employee - Surname]]))</f>
        <v xml:space="preserve"> </v>
      </c>
      <c r="Q366" s="50" t="str">
        <f>IF(fraedom_data_1[[#This Row],[Transaction - Expense Description]]="Payment Direct Debit Payment - Tha",0,IF(OR(fraedom_data_1[[#This Row],[Transaction - Tax Amount]]="",fraedom_data_1[[#This Row],[Transaction - Tax Amount]]=0),"1","2"))</f>
        <v>1</v>
      </c>
      <c r="R366" s="50" t="str">
        <f>_xlfn.CONCAT(fraedom_data_1[[#This Row],[Statement Period - End Date]],"_",fraedom_data_1[[#This Row],[Column1]],"_",fraedom_data_1[[#This Row],[Transaction - Tax Exclusive Amount]])</f>
        <v>_ _</v>
      </c>
    </row>
    <row r="367" spans="2:18">
      <c r="B367" s="50"/>
      <c r="C367" s="50"/>
      <c r="G367" s="50"/>
      <c r="J367" s="50"/>
      <c r="K367" s="50"/>
      <c r="L367" s="50"/>
      <c r="M367" s="50"/>
      <c r="N367" s="50"/>
      <c r="O367" s="50"/>
      <c r="P367" s="50" t="str">
        <f>IF(fraedom_data_1[[#This Row],[Employee - Forename.2]]="",_xlfn.CONCAT(fraedom_data_1[[#This Row],[Employee - Forename.1]]," ",fraedom_data_1[[#This Row],[Employee - Surname]]),_xlfn.CONCAT(fraedom_data_1[[#This Row],[Employee - Forename.1]]," ",fraedom_data_1[[#This Row],[Employee - Forename.2]]," ",fraedom_data_1[[#This Row],[Employee - Surname]]))</f>
        <v xml:space="preserve"> </v>
      </c>
      <c r="Q367" s="50" t="str">
        <f>IF(fraedom_data_1[[#This Row],[Transaction - Expense Description]]="Payment Direct Debit Payment - Tha",0,IF(OR(fraedom_data_1[[#This Row],[Transaction - Tax Amount]]="",fraedom_data_1[[#This Row],[Transaction - Tax Amount]]=0),"1","2"))</f>
        <v>1</v>
      </c>
      <c r="R367" s="50" t="str">
        <f>_xlfn.CONCAT(fraedom_data_1[[#This Row],[Statement Period - End Date]],"_",fraedom_data_1[[#This Row],[Column1]],"_",fraedom_data_1[[#This Row],[Transaction - Tax Exclusive Amount]])</f>
        <v>_ _</v>
      </c>
    </row>
    <row r="368" spans="2:18">
      <c r="B368" s="50"/>
      <c r="C368" s="50"/>
      <c r="G368" s="50"/>
      <c r="J368" s="50"/>
      <c r="K368" s="50"/>
      <c r="L368" s="50"/>
      <c r="M368" s="50"/>
      <c r="N368" s="50"/>
      <c r="O368" s="50"/>
      <c r="P368" s="50" t="str">
        <f>IF(fraedom_data_1[[#This Row],[Employee - Forename.2]]="",_xlfn.CONCAT(fraedom_data_1[[#This Row],[Employee - Forename.1]]," ",fraedom_data_1[[#This Row],[Employee - Surname]]),_xlfn.CONCAT(fraedom_data_1[[#This Row],[Employee - Forename.1]]," ",fraedom_data_1[[#This Row],[Employee - Forename.2]]," ",fraedom_data_1[[#This Row],[Employee - Surname]]))</f>
        <v xml:space="preserve"> </v>
      </c>
      <c r="Q368" s="50" t="str">
        <f>IF(fraedom_data_1[[#This Row],[Transaction - Expense Description]]="Payment Direct Debit Payment - Tha",0,IF(OR(fraedom_data_1[[#This Row],[Transaction - Tax Amount]]="",fraedom_data_1[[#This Row],[Transaction - Tax Amount]]=0),"1","2"))</f>
        <v>1</v>
      </c>
      <c r="R368" s="50" t="str">
        <f>_xlfn.CONCAT(fraedom_data_1[[#This Row],[Statement Period - End Date]],"_",fraedom_data_1[[#This Row],[Column1]],"_",fraedom_data_1[[#This Row],[Transaction - Tax Exclusive Amount]])</f>
        <v>_ _</v>
      </c>
    </row>
    <row r="369" spans="2:18">
      <c r="B369" s="50"/>
      <c r="C369" s="50"/>
      <c r="G369" s="50"/>
      <c r="J369" s="50"/>
      <c r="K369" s="50"/>
      <c r="L369" s="50"/>
      <c r="M369" s="50"/>
      <c r="N369" s="50"/>
      <c r="O369" s="50"/>
      <c r="P369" s="50" t="str">
        <f>IF(fraedom_data_1[[#This Row],[Employee - Forename.2]]="",_xlfn.CONCAT(fraedom_data_1[[#This Row],[Employee - Forename.1]]," ",fraedom_data_1[[#This Row],[Employee - Surname]]),_xlfn.CONCAT(fraedom_data_1[[#This Row],[Employee - Forename.1]]," ",fraedom_data_1[[#This Row],[Employee - Forename.2]]," ",fraedom_data_1[[#This Row],[Employee - Surname]]))</f>
        <v xml:space="preserve"> </v>
      </c>
      <c r="Q369" s="50" t="str">
        <f>IF(fraedom_data_1[[#This Row],[Transaction - Expense Description]]="Payment Direct Debit Payment - Tha",0,IF(OR(fraedom_data_1[[#This Row],[Transaction - Tax Amount]]="",fraedom_data_1[[#This Row],[Transaction - Tax Amount]]=0),"1","2"))</f>
        <v>1</v>
      </c>
      <c r="R369" s="50" t="str">
        <f>_xlfn.CONCAT(fraedom_data_1[[#This Row],[Statement Period - End Date]],"_",fraedom_data_1[[#This Row],[Column1]],"_",fraedom_data_1[[#This Row],[Transaction - Tax Exclusive Amount]])</f>
        <v>_ _</v>
      </c>
    </row>
    <row r="370" spans="2:18">
      <c r="B370" s="50"/>
      <c r="C370" s="50"/>
      <c r="G370" s="50"/>
      <c r="J370" s="50"/>
      <c r="K370" s="50"/>
      <c r="L370" s="50"/>
      <c r="M370" s="50"/>
      <c r="N370" s="50"/>
      <c r="O370" s="50"/>
      <c r="P370" s="50" t="str">
        <f>IF(fraedom_data_1[[#This Row],[Employee - Forename.2]]="",_xlfn.CONCAT(fraedom_data_1[[#This Row],[Employee - Forename.1]]," ",fraedom_data_1[[#This Row],[Employee - Surname]]),_xlfn.CONCAT(fraedom_data_1[[#This Row],[Employee - Forename.1]]," ",fraedom_data_1[[#This Row],[Employee - Forename.2]]," ",fraedom_data_1[[#This Row],[Employee - Surname]]))</f>
        <v xml:space="preserve"> </v>
      </c>
      <c r="Q370" s="50" t="str">
        <f>IF(fraedom_data_1[[#This Row],[Transaction - Expense Description]]="Payment Direct Debit Payment - Tha",0,IF(OR(fraedom_data_1[[#This Row],[Transaction - Tax Amount]]="",fraedom_data_1[[#This Row],[Transaction - Tax Amount]]=0),"1","2"))</f>
        <v>1</v>
      </c>
      <c r="R370" s="50" t="str">
        <f>_xlfn.CONCAT(fraedom_data_1[[#This Row],[Statement Period - End Date]],"_",fraedom_data_1[[#This Row],[Column1]],"_",fraedom_data_1[[#This Row],[Transaction - Tax Exclusive Amount]])</f>
        <v>_ _</v>
      </c>
    </row>
    <row r="371" spans="2:18">
      <c r="B371" s="50"/>
      <c r="C371" s="50"/>
      <c r="G371" s="50"/>
      <c r="J371" s="50"/>
      <c r="K371" s="50"/>
      <c r="L371" s="50"/>
      <c r="M371" s="50"/>
      <c r="N371" s="50"/>
      <c r="O371" s="50"/>
      <c r="P371" s="50" t="str">
        <f>IF(fraedom_data_1[[#This Row],[Employee - Forename.2]]="",_xlfn.CONCAT(fraedom_data_1[[#This Row],[Employee - Forename.1]]," ",fraedom_data_1[[#This Row],[Employee - Surname]]),_xlfn.CONCAT(fraedom_data_1[[#This Row],[Employee - Forename.1]]," ",fraedom_data_1[[#This Row],[Employee - Forename.2]]," ",fraedom_data_1[[#This Row],[Employee - Surname]]))</f>
        <v xml:space="preserve"> </v>
      </c>
      <c r="Q371" s="50" t="str">
        <f>IF(fraedom_data_1[[#This Row],[Transaction - Expense Description]]="Payment Direct Debit Payment - Tha",0,IF(OR(fraedom_data_1[[#This Row],[Transaction - Tax Amount]]="",fraedom_data_1[[#This Row],[Transaction - Tax Amount]]=0),"1","2"))</f>
        <v>1</v>
      </c>
      <c r="R371" s="50" t="str">
        <f>_xlfn.CONCAT(fraedom_data_1[[#This Row],[Statement Period - End Date]],"_",fraedom_data_1[[#This Row],[Column1]],"_",fraedom_data_1[[#This Row],[Transaction - Tax Exclusive Amount]])</f>
        <v>_ _</v>
      </c>
    </row>
    <row r="372" spans="2:18">
      <c r="B372" s="50"/>
      <c r="C372" s="50"/>
      <c r="G372" s="50"/>
      <c r="J372" s="50"/>
      <c r="K372" s="50"/>
      <c r="L372" s="50"/>
      <c r="M372" s="50"/>
      <c r="N372" s="50"/>
      <c r="O372" s="50"/>
      <c r="P372" s="50" t="str">
        <f>IF(fraedom_data_1[[#This Row],[Employee - Forename.2]]="",_xlfn.CONCAT(fraedom_data_1[[#This Row],[Employee - Forename.1]]," ",fraedom_data_1[[#This Row],[Employee - Surname]]),_xlfn.CONCAT(fraedom_data_1[[#This Row],[Employee - Forename.1]]," ",fraedom_data_1[[#This Row],[Employee - Forename.2]]," ",fraedom_data_1[[#This Row],[Employee - Surname]]))</f>
        <v xml:space="preserve"> </v>
      </c>
      <c r="Q372" s="50" t="str">
        <f>IF(fraedom_data_1[[#This Row],[Transaction - Expense Description]]="Payment Direct Debit Payment - Tha",0,IF(OR(fraedom_data_1[[#This Row],[Transaction - Tax Amount]]="",fraedom_data_1[[#This Row],[Transaction - Tax Amount]]=0),"1","2"))</f>
        <v>1</v>
      </c>
      <c r="R372" s="50" t="str">
        <f>_xlfn.CONCAT(fraedom_data_1[[#This Row],[Statement Period - End Date]],"_",fraedom_data_1[[#This Row],[Column1]],"_",fraedom_data_1[[#This Row],[Transaction - Tax Exclusive Amount]])</f>
        <v>_ _</v>
      </c>
    </row>
    <row r="373" spans="2:18">
      <c r="B373" s="50"/>
      <c r="C373" s="50"/>
      <c r="G373" s="50"/>
      <c r="J373" s="50"/>
      <c r="K373" s="50"/>
      <c r="L373" s="50"/>
      <c r="M373" s="50"/>
      <c r="N373" s="50"/>
      <c r="O373" s="50"/>
      <c r="P373" s="50" t="str">
        <f>IF(fraedom_data_1[[#This Row],[Employee - Forename.2]]="",_xlfn.CONCAT(fraedom_data_1[[#This Row],[Employee - Forename.1]]," ",fraedom_data_1[[#This Row],[Employee - Surname]]),_xlfn.CONCAT(fraedom_data_1[[#This Row],[Employee - Forename.1]]," ",fraedom_data_1[[#This Row],[Employee - Forename.2]]," ",fraedom_data_1[[#This Row],[Employee - Surname]]))</f>
        <v xml:space="preserve"> </v>
      </c>
      <c r="Q373" s="50" t="str">
        <f>IF(fraedom_data_1[[#This Row],[Transaction - Expense Description]]="Payment Direct Debit Payment - Tha",0,IF(OR(fraedom_data_1[[#This Row],[Transaction - Tax Amount]]="",fraedom_data_1[[#This Row],[Transaction - Tax Amount]]=0),"1","2"))</f>
        <v>1</v>
      </c>
      <c r="R373" s="50" t="str">
        <f>_xlfn.CONCAT(fraedom_data_1[[#This Row],[Statement Period - End Date]],"_",fraedom_data_1[[#This Row],[Column1]],"_",fraedom_data_1[[#This Row],[Transaction - Tax Exclusive Amount]])</f>
        <v>_ _</v>
      </c>
    </row>
    <row r="374" spans="2:18">
      <c r="B374" s="50"/>
      <c r="C374" s="50"/>
      <c r="G374" s="50"/>
      <c r="J374" s="50"/>
      <c r="K374" s="50"/>
      <c r="L374" s="50"/>
      <c r="M374" s="50"/>
      <c r="N374" s="50"/>
      <c r="O374" s="50"/>
      <c r="P374" s="50" t="str">
        <f>IF(fraedom_data_1[[#This Row],[Employee - Forename.2]]="",_xlfn.CONCAT(fraedom_data_1[[#This Row],[Employee - Forename.1]]," ",fraedom_data_1[[#This Row],[Employee - Surname]]),_xlfn.CONCAT(fraedom_data_1[[#This Row],[Employee - Forename.1]]," ",fraedom_data_1[[#This Row],[Employee - Forename.2]]," ",fraedom_data_1[[#This Row],[Employee - Surname]]))</f>
        <v xml:space="preserve"> </v>
      </c>
      <c r="Q374" s="50" t="str">
        <f>IF(fraedom_data_1[[#This Row],[Transaction - Expense Description]]="Payment Direct Debit Payment - Tha",0,IF(OR(fraedom_data_1[[#This Row],[Transaction - Tax Amount]]="",fraedom_data_1[[#This Row],[Transaction - Tax Amount]]=0),"1","2"))</f>
        <v>1</v>
      </c>
      <c r="R374" s="50" t="str">
        <f>_xlfn.CONCAT(fraedom_data_1[[#This Row],[Statement Period - End Date]],"_",fraedom_data_1[[#This Row],[Column1]],"_",fraedom_data_1[[#This Row],[Transaction - Tax Exclusive Amount]])</f>
        <v>_ _</v>
      </c>
    </row>
    <row r="375" spans="2:18">
      <c r="B375" s="50"/>
      <c r="C375" s="50"/>
      <c r="G375" s="50"/>
      <c r="J375" s="50"/>
      <c r="K375" s="50"/>
      <c r="L375" s="50"/>
      <c r="M375" s="50"/>
      <c r="N375" s="50"/>
      <c r="O375" s="50"/>
      <c r="P375" s="50" t="str">
        <f>IF(fraedom_data_1[[#This Row],[Employee - Forename.2]]="",_xlfn.CONCAT(fraedom_data_1[[#This Row],[Employee - Forename.1]]," ",fraedom_data_1[[#This Row],[Employee - Surname]]),_xlfn.CONCAT(fraedom_data_1[[#This Row],[Employee - Forename.1]]," ",fraedom_data_1[[#This Row],[Employee - Forename.2]]," ",fraedom_data_1[[#This Row],[Employee - Surname]]))</f>
        <v xml:space="preserve"> </v>
      </c>
      <c r="Q375" s="50" t="str">
        <f>IF(fraedom_data_1[[#This Row],[Transaction - Expense Description]]="Payment Direct Debit Payment - Tha",0,IF(OR(fraedom_data_1[[#This Row],[Transaction - Tax Amount]]="",fraedom_data_1[[#This Row],[Transaction - Tax Amount]]=0),"1","2"))</f>
        <v>1</v>
      </c>
      <c r="R375" s="50" t="str">
        <f>_xlfn.CONCAT(fraedom_data_1[[#This Row],[Statement Period - End Date]],"_",fraedom_data_1[[#This Row],[Column1]],"_",fraedom_data_1[[#This Row],[Transaction - Tax Exclusive Amount]])</f>
        <v>_ _</v>
      </c>
    </row>
    <row r="376" spans="2:18">
      <c r="B376" s="50"/>
      <c r="C376" s="50"/>
      <c r="G376" s="50"/>
      <c r="J376" s="50"/>
      <c r="K376" s="50"/>
      <c r="L376" s="50"/>
      <c r="M376" s="50"/>
      <c r="N376" s="50"/>
      <c r="O376" s="50"/>
      <c r="P376" s="50" t="str">
        <f>IF(fraedom_data_1[[#This Row],[Employee - Forename.2]]="",_xlfn.CONCAT(fraedom_data_1[[#This Row],[Employee - Forename.1]]," ",fraedom_data_1[[#This Row],[Employee - Surname]]),_xlfn.CONCAT(fraedom_data_1[[#This Row],[Employee - Forename.1]]," ",fraedom_data_1[[#This Row],[Employee - Forename.2]]," ",fraedom_data_1[[#This Row],[Employee - Surname]]))</f>
        <v xml:space="preserve"> </v>
      </c>
      <c r="Q376" s="50" t="str">
        <f>IF(fraedom_data_1[[#This Row],[Transaction - Expense Description]]="Payment Direct Debit Payment - Tha",0,IF(OR(fraedom_data_1[[#This Row],[Transaction - Tax Amount]]="",fraedom_data_1[[#This Row],[Transaction - Tax Amount]]=0),"1","2"))</f>
        <v>1</v>
      </c>
      <c r="R376" s="50" t="str">
        <f>_xlfn.CONCAT(fraedom_data_1[[#This Row],[Statement Period - End Date]],"_",fraedom_data_1[[#This Row],[Column1]],"_",fraedom_data_1[[#This Row],[Transaction - Tax Exclusive Amount]])</f>
        <v>_ _</v>
      </c>
    </row>
    <row r="377" spans="2:18">
      <c r="B377" s="50"/>
      <c r="C377" s="50"/>
      <c r="G377" s="50"/>
      <c r="J377" s="50"/>
      <c r="K377" s="50"/>
      <c r="L377" s="50"/>
      <c r="M377" s="50"/>
      <c r="N377" s="50"/>
      <c r="O377" s="50"/>
      <c r="P377" s="50" t="str">
        <f>IF(fraedom_data_1[[#This Row],[Employee - Forename.2]]="",_xlfn.CONCAT(fraedom_data_1[[#This Row],[Employee - Forename.1]]," ",fraedom_data_1[[#This Row],[Employee - Surname]]),_xlfn.CONCAT(fraedom_data_1[[#This Row],[Employee - Forename.1]]," ",fraedom_data_1[[#This Row],[Employee - Forename.2]]," ",fraedom_data_1[[#This Row],[Employee - Surname]]))</f>
        <v xml:space="preserve"> </v>
      </c>
      <c r="Q377" s="50" t="str">
        <f>IF(fraedom_data_1[[#This Row],[Transaction - Expense Description]]="Payment Direct Debit Payment - Tha",0,IF(OR(fraedom_data_1[[#This Row],[Transaction - Tax Amount]]="",fraedom_data_1[[#This Row],[Transaction - Tax Amount]]=0),"1","2"))</f>
        <v>1</v>
      </c>
      <c r="R377" s="50" t="str">
        <f>_xlfn.CONCAT(fraedom_data_1[[#This Row],[Statement Period - End Date]],"_",fraedom_data_1[[#This Row],[Column1]],"_",fraedom_data_1[[#This Row],[Transaction - Tax Exclusive Amount]])</f>
        <v>_ _</v>
      </c>
    </row>
    <row r="378" spans="2:18">
      <c r="B378" s="50"/>
      <c r="C378" s="50"/>
      <c r="G378" s="50"/>
      <c r="J378" s="50"/>
      <c r="K378" s="50"/>
      <c r="L378" s="50"/>
      <c r="M378" s="50"/>
      <c r="N378" s="50"/>
      <c r="O378" s="50"/>
      <c r="P378" s="50" t="str">
        <f>IF(fraedom_data_1[[#This Row],[Employee - Forename.2]]="",_xlfn.CONCAT(fraedom_data_1[[#This Row],[Employee - Forename.1]]," ",fraedom_data_1[[#This Row],[Employee - Surname]]),_xlfn.CONCAT(fraedom_data_1[[#This Row],[Employee - Forename.1]]," ",fraedom_data_1[[#This Row],[Employee - Forename.2]]," ",fraedom_data_1[[#This Row],[Employee - Surname]]))</f>
        <v xml:space="preserve"> </v>
      </c>
      <c r="Q378" s="50" t="str">
        <f>IF(fraedom_data_1[[#This Row],[Transaction - Expense Description]]="Payment Direct Debit Payment - Tha",0,IF(OR(fraedom_data_1[[#This Row],[Transaction - Tax Amount]]="",fraedom_data_1[[#This Row],[Transaction - Tax Amount]]=0),"1","2"))</f>
        <v>1</v>
      </c>
      <c r="R378" s="50" t="str">
        <f>_xlfn.CONCAT(fraedom_data_1[[#This Row],[Statement Period - End Date]],"_",fraedom_data_1[[#This Row],[Column1]],"_",fraedom_data_1[[#This Row],[Transaction - Tax Exclusive Amount]])</f>
        <v>_ _</v>
      </c>
    </row>
    <row r="379" spans="2:18">
      <c r="B379" s="50"/>
      <c r="C379" s="50"/>
      <c r="G379" s="50"/>
      <c r="J379" s="50"/>
      <c r="K379" s="50"/>
      <c r="L379" s="50"/>
      <c r="M379" s="50"/>
      <c r="N379" s="50"/>
      <c r="O379" s="50"/>
      <c r="P379" s="50" t="str">
        <f>IF(fraedom_data_1[[#This Row],[Employee - Forename.2]]="",_xlfn.CONCAT(fraedom_data_1[[#This Row],[Employee - Forename.1]]," ",fraedom_data_1[[#This Row],[Employee - Surname]]),_xlfn.CONCAT(fraedom_data_1[[#This Row],[Employee - Forename.1]]," ",fraedom_data_1[[#This Row],[Employee - Forename.2]]," ",fraedom_data_1[[#This Row],[Employee - Surname]]))</f>
        <v xml:space="preserve"> </v>
      </c>
      <c r="Q379" s="50" t="str">
        <f>IF(fraedom_data_1[[#This Row],[Transaction - Expense Description]]="Payment Direct Debit Payment - Tha",0,IF(OR(fraedom_data_1[[#This Row],[Transaction - Tax Amount]]="",fraedom_data_1[[#This Row],[Transaction - Tax Amount]]=0),"1","2"))</f>
        <v>1</v>
      </c>
      <c r="R379" s="50" t="str">
        <f>_xlfn.CONCAT(fraedom_data_1[[#This Row],[Statement Period - End Date]],"_",fraedom_data_1[[#This Row],[Column1]],"_",fraedom_data_1[[#This Row],[Transaction - Tax Exclusive Amount]])</f>
        <v>_ _</v>
      </c>
    </row>
    <row r="380" spans="2:18">
      <c r="B380" s="50"/>
      <c r="C380" s="50"/>
      <c r="G380" s="50"/>
      <c r="J380" s="50"/>
      <c r="K380" s="50"/>
      <c r="L380" s="50"/>
      <c r="M380" s="50"/>
      <c r="N380" s="50"/>
      <c r="O380" s="50"/>
      <c r="P380" s="50" t="str">
        <f>IF(fraedom_data_1[[#This Row],[Employee - Forename.2]]="",_xlfn.CONCAT(fraedom_data_1[[#This Row],[Employee - Forename.1]]," ",fraedom_data_1[[#This Row],[Employee - Surname]]),_xlfn.CONCAT(fraedom_data_1[[#This Row],[Employee - Forename.1]]," ",fraedom_data_1[[#This Row],[Employee - Forename.2]]," ",fraedom_data_1[[#This Row],[Employee - Surname]]))</f>
        <v xml:space="preserve"> </v>
      </c>
      <c r="Q380" s="50" t="str">
        <f>IF(fraedom_data_1[[#This Row],[Transaction - Expense Description]]="Payment Direct Debit Payment - Tha",0,IF(OR(fraedom_data_1[[#This Row],[Transaction - Tax Amount]]="",fraedom_data_1[[#This Row],[Transaction - Tax Amount]]=0),"1","2"))</f>
        <v>1</v>
      </c>
      <c r="R380" s="50" t="str">
        <f>_xlfn.CONCAT(fraedom_data_1[[#This Row],[Statement Period - End Date]],"_",fraedom_data_1[[#This Row],[Column1]],"_",fraedom_data_1[[#This Row],[Transaction - Tax Exclusive Amount]])</f>
        <v>_ _</v>
      </c>
    </row>
    <row r="381" spans="2:18">
      <c r="B381" s="50"/>
      <c r="C381" s="50"/>
      <c r="G381" s="50"/>
      <c r="J381" s="50"/>
      <c r="K381" s="50"/>
      <c r="L381" s="50"/>
      <c r="M381" s="50"/>
      <c r="N381" s="50"/>
      <c r="O381" s="50"/>
      <c r="P381" s="50" t="str">
        <f>IF(fraedom_data_1[[#This Row],[Employee - Forename.2]]="",_xlfn.CONCAT(fraedom_data_1[[#This Row],[Employee - Forename.1]]," ",fraedom_data_1[[#This Row],[Employee - Surname]]),_xlfn.CONCAT(fraedom_data_1[[#This Row],[Employee - Forename.1]]," ",fraedom_data_1[[#This Row],[Employee - Forename.2]]," ",fraedom_data_1[[#This Row],[Employee - Surname]]))</f>
        <v xml:space="preserve"> </v>
      </c>
      <c r="Q381" s="50" t="str">
        <f>IF(fraedom_data_1[[#This Row],[Transaction - Expense Description]]="Payment Direct Debit Payment - Tha",0,IF(OR(fraedom_data_1[[#This Row],[Transaction - Tax Amount]]="",fraedom_data_1[[#This Row],[Transaction - Tax Amount]]=0),"1","2"))</f>
        <v>1</v>
      </c>
      <c r="R381" s="50" t="str">
        <f>_xlfn.CONCAT(fraedom_data_1[[#This Row],[Statement Period - End Date]],"_",fraedom_data_1[[#This Row],[Column1]],"_",fraedom_data_1[[#This Row],[Transaction - Tax Exclusive Amount]])</f>
        <v>_ _</v>
      </c>
    </row>
    <row r="382" spans="2:18">
      <c r="B382" s="50"/>
      <c r="C382" s="50"/>
      <c r="G382" s="50"/>
      <c r="J382" s="50"/>
      <c r="K382" s="50"/>
      <c r="L382" s="50"/>
      <c r="M382" s="50"/>
      <c r="N382" s="50"/>
      <c r="O382" s="50"/>
      <c r="P382" s="50" t="str">
        <f>IF(fraedom_data_1[[#This Row],[Employee - Forename.2]]="",_xlfn.CONCAT(fraedom_data_1[[#This Row],[Employee - Forename.1]]," ",fraedom_data_1[[#This Row],[Employee - Surname]]),_xlfn.CONCAT(fraedom_data_1[[#This Row],[Employee - Forename.1]]," ",fraedom_data_1[[#This Row],[Employee - Forename.2]]," ",fraedom_data_1[[#This Row],[Employee - Surname]]))</f>
        <v xml:space="preserve"> </v>
      </c>
      <c r="Q382" s="50" t="str">
        <f>IF(fraedom_data_1[[#This Row],[Transaction - Expense Description]]="Payment Direct Debit Payment - Tha",0,IF(OR(fraedom_data_1[[#This Row],[Transaction - Tax Amount]]="",fraedom_data_1[[#This Row],[Transaction - Tax Amount]]=0),"1","2"))</f>
        <v>1</v>
      </c>
      <c r="R382" s="50" t="str">
        <f>_xlfn.CONCAT(fraedom_data_1[[#This Row],[Statement Period - End Date]],"_",fraedom_data_1[[#This Row],[Column1]],"_",fraedom_data_1[[#This Row],[Transaction - Tax Exclusive Amount]])</f>
        <v>_ _</v>
      </c>
    </row>
    <row r="383" spans="2:18">
      <c r="B383" s="50"/>
      <c r="C383" s="50"/>
      <c r="G383" s="50"/>
      <c r="J383" s="50"/>
      <c r="K383" s="50"/>
      <c r="L383" s="50"/>
      <c r="M383" s="50"/>
      <c r="N383" s="50"/>
      <c r="O383" s="50"/>
      <c r="P383" s="50" t="str">
        <f>IF(fraedom_data_1[[#This Row],[Employee - Forename.2]]="",_xlfn.CONCAT(fraedom_data_1[[#This Row],[Employee - Forename.1]]," ",fraedom_data_1[[#This Row],[Employee - Surname]]),_xlfn.CONCAT(fraedom_data_1[[#This Row],[Employee - Forename.1]]," ",fraedom_data_1[[#This Row],[Employee - Forename.2]]," ",fraedom_data_1[[#This Row],[Employee - Surname]]))</f>
        <v xml:space="preserve"> </v>
      </c>
      <c r="Q383" s="50" t="str">
        <f>IF(fraedom_data_1[[#This Row],[Transaction - Expense Description]]="Payment Direct Debit Payment - Tha",0,IF(OR(fraedom_data_1[[#This Row],[Transaction - Tax Amount]]="",fraedom_data_1[[#This Row],[Transaction - Tax Amount]]=0),"1","2"))</f>
        <v>1</v>
      </c>
      <c r="R383" s="50" t="str">
        <f>_xlfn.CONCAT(fraedom_data_1[[#This Row],[Statement Period - End Date]],"_",fraedom_data_1[[#This Row],[Column1]],"_",fraedom_data_1[[#This Row],[Transaction - Tax Exclusive Amount]])</f>
        <v>_ _</v>
      </c>
    </row>
    <row r="384" spans="2:18">
      <c r="B384" s="50"/>
      <c r="C384" s="50"/>
      <c r="G384" s="50"/>
      <c r="J384" s="50"/>
      <c r="K384" s="50"/>
      <c r="L384" s="50"/>
      <c r="M384" s="50"/>
      <c r="N384" s="50"/>
      <c r="O384" s="50"/>
      <c r="P384" s="50" t="str">
        <f>IF(fraedom_data_1[[#This Row],[Employee - Forename.2]]="",_xlfn.CONCAT(fraedom_data_1[[#This Row],[Employee - Forename.1]]," ",fraedom_data_1[[#This Row],[Employee - Surname]]),_xlfn.CONCAT(fraedom_data_1[[#This Row],[Employee - Forename.1]]," ",fraedom_data_1[[#This Row],[Employee - Forename.2]]," ",fraedom_data_1[[#This Row],[Employee - Surname]]))</f>
        <v xml:space="preserve"> </v>
      </c>
      <c r="Q384" s="50" t="str">
        <f>IF(fraedom_data_1[[#This Row],[Transaction - Expense Description]]="Payment Direct Debit Payment - Tha",0,IF(OR(fraedom_data_1[[#This Row],[Transaction - Tax Amount]]="",fraedom_data_1[[#This Row],[Transaction - Tax Amount]]=0),"1","2"))</f>
        <v>1</v>
      </c>
      <c r="R384" s="50" t="str">
        <f>_xlfn.CONCAT(fraedom_data_1[[#This Row],[Statement Period - End Date]],"_",fraedom_data_1[[#This Row],[Column1]],"_",fraedom_data_1[[#This Row],[Transaction - Tax Exclusive Amount]])</f>
        <v>_ _</v>
      </c>
    </row>
    <row r="385" spans="2:18">
      <c r="B385" s="50"/>
      <c r="C385" s="50"/>
      <c r="G385" s="50"/>
      <c r="J385" s="50"/>
      <c r="K385" s="50"/>
      <c r="L385" s="50"/>
      <c r="M385" s="50"/>
      <c r="N385" s="50"/>
      <c r="O385" s="50"/>
      <c r="P385" s="50" t="str">
        <f>IF(fraedom_data_1[[#This Row],[Employee - Forename.2]]="",_xlfn.CONCAT(fraedom_data_1[[#This Row],[Employee - Forename.1]]," ",fraedom_data_1[[#This Row],[Employee - Surname]]),_xlfn.CONCAT(fraedom_data_1[[#This Row],[Employee - Forename.1]]," ",fraedom_data_1[[#This Row],[Employee - Forename.2]]," ",fraedom_data_1[[#This Row],[Employee - Surname]]))</f>
        <v xml:space="preserve"> </v>
      </c>
      <c r="Q385" s="50" t="str">
        <f>IF(fraedom_data_1[[#This Row],[Transaction - Expense Description]]="Payment Direct Debit Payment - Tha",0,IF(OR(fraedom_data_1[[#This Row],[Transaction - Tax Amount]]="",fraedom_data_1[[#This Row],[Transaction - Tax Amount]]=0),"1","2"))</f>
        <v>1</v>
      </c>
      <c r="R385" s="50" t="str">
        <f>_xlfn.CONCAT(fraedom_data_1[[#This Row],[Statement Period - End Date]],"_",fraedom_data_1[[#This Row],[Column1]],"_",fraedom_data_1[[#This Row],[Transaction - Tax Exclusive Amount]])</f>
        <v>_ _</v>
      </c>
    </row>
    <row r="386" spans="2:18">
      <c r="B386" s="50"/>
      <c r="C386" s="50"/>
      <c r="G386" s="50"/>
      <c r="J386" s="50"/>
      <c r="K386" s="50"/>
      <c r="L386" s="50"/>
      <c r="M386" s="50"/>
      <c r="N386" s="50"/>
      <c r="O386" s="50"/>
      <c r="P386" s="50" t="str">
        <f>IF(fraedom_data_1[[#This Row],[Employee - Forename.2]]="",_xlfn.CONCAT(fraedom_data_1[[#This Row],[Employee - Forename.1]]," ",fraedom_data_1[[#This Row],[Employee - Surname]]),_xlfn.CONCAT(fraedom_data_1[[#This Row],[Employee - Forename.1]]," ",fraedom_data_1[[#This Row],[Employee - Forename.2]]," ",fraedom_data_1[[#This Row],[Employee - Surname]]))</f>
        <v xml:space="preserve"> </v>
      </c>
      <c r="Q386" s="50" t="str">
        <f>IF(fraedom_data_1[[#This Row],[Transaction - Expense Description]]="Payment Direct Debit Payment - Tha",0,IF(OR(fraedom_data_1[[#This Row],[Transaction - Tax Amount]]="",fraedom_data_1[[#This Row],[Transaction - Tax Amount]]=0),"1","2"))</f>
        <v>1</v>
      </c>
      <c r="R386" s="50" t="str">
        <f>_xlfn.CONCAT(fraedom_data_1[[#This Row],[Statement Period - End Date]],"_",fraedom_data_1[[#This Row],[Column1]],"_",fraedom_data_1[[#This Row],[Transaction - Tax Exclusive Amount]])</f>
        <v>_ _</v>
      </c>
    </row>
    <row r="387" spans="2:18">
      <c r="B387" s="50"/>
      <c r="C387" s="50"/>
      <c r="G387" s="50"/>
      <c r="J387" s="50"/>
      <c r="K387" s="50"/>
      <c r="L387" s="50"/>
      <c r="M387" s="50"/>
      <c r="N387" s="50"/>
      <c r="O387" s="50"/>
      <c r="P387" s="50" t="str">
        <f>IF(fraedom_data_1[[#This Row],[Employee - Forename.2]]="",_xlfn.CONCAT(fraedom_data_1[[#This Row],[Employee - Forename.1]]," ",fraedom_data_1[[#This Row],[Employee - Surname]]),_xlfn.CONCAT(fraedom_data_1[[#This Row],[Employee - Forename.1]]," ",fraedom_data_1[[#This Row],[Employee - Forename.2]]," ",fraedom_data_1[[#This Row],[Employee - Surname]]))</f>
        <v xml:space="preserve"> </v>
      </c>
      <c r="Q387" s="50" t="str">
        <f>IF(fraedom_data_1[[#This Row],[Transaction - Expense Description]]="Payment Direct Debit Payment - Tha",0,IF(OR(fraedom_data_1[[#This Row],[Transaction - Tax Amount]]="",fraedom_data_1[[#This Row],[Transaction - Tax Amount]]=0),"1","2"))</f>
        <v>1</v>
      </c>
      <c r="R387" s="50" t="str">
        <f>_xlfn.CONCAT(fraedom_data_1[[#This Row],[Statement Period - End Date]],"_",fraedom_data_1[[#This Row],[Column1]],"_",fraedom_data_1[[#This Row],[Transaction - Tax Exclusive Amount]])</f>
        <v>_ _</v>
      </c>
    </row>
    <row r="388" spans="2:18">
      <c r="B388" s="50"/>
      <c r="C388" s="50"/>
      <c r="G388" s="50"/>
      <c r="J388" s="50"/>
      <c r="K388" s="50"/>
      <c r="L388" s="50"/>
      <c r="M388" s="50"/>
      <c r="N388" s="50"/>
      <c r="O388" s="50"/>
      <c r="P388" s="50" t="str">
        <f>IF(fraedom_data_1[[#This Row],[Employee - Forename.2]]="",_xlfn.CONCAT(fraedom_data_1[[#This Row],[Employee - Forename.1]]," ",fraedom_data_1[[#This Row],[Employee - Surname]]),_xlfn.CONCAT(fraedom_data_1[[#This Row],[Employee - Forename.1]]," ",fraedom_data_1[[#This Row],[Employee - Forename.2]]," ",fraedom_data_1[[#This Row],[Employee - Surname]]))</f>
        <v xml:space="preserve"> </v>
      </c>
      <c r="Q388" s="50" t="str">
        <f>IF(fraedom_data_1[[#This Row],[Transaction - Expense Description]]="Payment Direct Debit Payment - Tha",0,IF(OR(fraedom_data_1[[#This Row],[Transaction - Tax Amount]]="",fraedom_data_1[[#This Row],[Transaction - Tax Amount]]=0),"1","2"))</f>
        <v>1</v>
      </c>
      <c r="R388" s="50" t="str">
        <f>_xlfn.CONCAT(fraedom_data_1[[#This Row],[Statement Period - End Date]],"_",fraedom_data_1[[#This Row],[Column1]],"_",fraedom_data_1[[#This Row],[Transaction - Tax Exclusive Amount]])</f>
        <v>_ _</v>
      </c>
    </row>
    <row r="389" spans="2:18">
      <c r="B389" s="50"/>
      <c r="C389" s="50"/>
      <c r="G389" s="50"/>
      <c r="J389" s="50"/>
      <c r="K389" s="50"/>
      <c r="L389" s="50"/>
      <c r="M389" s="50"/>
      <c r="N389" s="50"/>
      <c r="O389" s="50"/>
      <c r="P389" s="50" t="str">
        <f>IF(fraedom_data_1[[#This Row],[Employee - Forename.2]]="",_xlfn.CONCAT(fraedom_data_1[[#This Row],[Employee - Forename.1]]," ",fraedom_data_1[[#This Row],[Employee - Surname]]),_xlfn.CONCAT(fraedom_data_1[[#This Row],[Employee - Forename.1]]," ",fraedom_data_1[[#This Row],[Employee - Forename.2]]," ",fraedom_data_1[[#This Row],[Employee - Surname]]))</f>
        <v xml:space="preserve"> </v>
      </c>
      <c r="Q389" s="50" t="str">
        <f>IF(fraedom_data_1[[#This Row],[Transaction - Expense Description]]="Payment Direct Debit Payment - Tha",0,IF(OR(fraedom_data_1[[#This Row],[Transaction - Tax Amount]]="",fraedom_data_1[[#This Row],[Transaction - Tax Amount]]=0),"1","2"))</f>
        <v>1</v>
      </c>
      <c r="R389" s="50" t="str">
        <f>_xlfn.CONCAT(fraedom_data_1[[#This Row],[Statement Period - End Date]],"_",fraedom_data_1[[#This Row],[Column1]],"_",fraedom_data_1[[#This Row],[Transaction - Tax Exclusive Amount]])</f>
        <v>_ _</v>
      </c>
    </row>
    <row r="390" spans="2:18">
      <c r="B390" s="50"/>
      <c r="C390" s="50"/>
      <c r="G390" s="50"/>
      <c r="J390" s="50"/>
      <c r="K390" s="50"/>
      <c r="L390" s="50"/>
      <c r="M390" s="50"/>
      <c r="N390" s="50"/>
      <c r="O390" s="50"/>
      <c r="P390" s="50" t="str">
        <f>IF(fraedom_data_1[[#This Row],[Employee - Forename.2]]="",_xlfn.CONCAT(fraedom_data_1[[#This Row],[Employee - Forename.1]]," ",fraedom_data_1[[#This Row],[Employee - Surname]]),_xlfn.CONCAT(fraedom_data_1[[#This Row],[Employee - Forename.1]]," ",fraedom_data_1[[#This Row],[Employee - Forename.2]]," ",fraedom_data_1[[#This Row],[Employee - Surname]]))</f>
        <v xml:space="preserve"> </v>
      </c>
      <c r="Q390" s="50" t="str">
        <f>IF(fraedom_data_1[[#This Row],[Transaction - Expense Description]]="Payment Direct Debit Payment - Tha",0,IF(OR(fraedom_data_1[[#This Row],[Transaction - Tax Amount]]="",fraedom_data_1[[#This Row],[Transaction - Tax Amount]]=0),"1","2"))</f>
        <v>1</v>
      </c>
      <c r="R390" s="50" t="str">
        <f>_xlfn.CONCAT(fraedom_data_1[[#This Row],[Statement Period - End Date]],"_",fraedom_data_1[[#This Row],[Column1]],"_",fraedom_data_1[[#This Row],[Transaction - Tax Exclusive Amount]])</f>
        <v>_ _</v>
      </c>
    </row>
    <row r="391" spans="2:18">
      <c r="B391" s="50"/>
      <c r="C391" s="50"/>
      <c r="G391" s="50"/>
      <c r="J391" s="50"/>
      <c r="K391" s="50"/>
      <c r="L391" s="50"/>
      <c r="M391" s="50"/>
      <c r="N391" s="50"/>
      <c r="O391" s="50"/>
      <c r="P391" s="50" t="str">
        <f>IF(fraedom_data_1[[#This Row],[Employee - Forename.2]]="",_xlfn.CONCAT(fraedom_data_1[[#This Row],[Employee - Forename.1]]," ",fraedom_data_1[[#This Row],[Employee - Surname]]),_xlfn.CONCAT(fraedom_data_1[[#This Row],[Employee - Forename.1]]," ",fraedom_data_1[[#This Row],[Employee - Forename.2]]," ",fraedom_data_1[[#This Row],[Employee - Surname]]))</f>
        <v xml:space="preserve"> </v>
      </c>
      <c r="Q391" s="50" t="str">
        <f>IF(fraedom_data_1[[#This Row],[Transaction - Expense Description]]="Payment Direct Debit Payment - Tha",0,IF(OR(fraedom_data_1[[#This Row],[Transaction - Tax Amount]]="",fraedom_data_1[[#This Row],[Transaction - Tax Amount]]=0),"1","2"))</f>
        <v>1</v>
      </c>
      <c r="R391" s="50" t="str">
        <f>_xlfn.CONCAT(fraedom_data_1[[#This Row],[Statement Period - End Date]],"_",fraedom_data_1[[#This Row],[Column1]],"_",fraedom_data_1[[#This Row],[Transaction - Tax Exclusive Amount]])</f>
        <v>_ _</v>
      </c>
    </row>
    <row r="392" spans="2:18">
      <c r="B392" s="50"/>
      <c r="C392" s="50"/>
      <c r="G392" s="50"/>
      <c r="J392" s="50"/>
      <c r="K392" s="50"/>
      <c r="L392" s="50"/>
      <c r="M392" s="50"/>
      <c r="N392" s="50"/>
      <c r="O392" s="50"/>
      <c r="P392" s="50" t="str">
        <f>IF(fraedom_data_1[[#This Row],[Employee - Forename.2]]="",_xlfn.CONCAT(fraedom_data_1[[#This Row],[Employee - Forename.1]]," ",fraedom_data_1[[#This Row],[Employee - Surname]]),_xlfn.CONCAT(fraedom_data_1[[#This Row],[Employee - Forename.1]]," ",fraedom_data_1[[#This Row],[Employee - Forename.2]]," ",fraedom_data_1[[#This Row],[Employee - Surname]]))</f>
        <v xml:space="preserve"> </v>
      </c>
      <c r="Q392" s="50" t="str">
        <f>IF(fraedom_data_1[[#This Row],[Transaction - Expense Description]]="Payment Direct Debit Payment - Tha",0,IF(OR(fraedom_data_1[[#This Row],[Transaction - Tax Amount]]="",fraedom_data_1[[#This Row],[Transaction - Tax Amount]]=0),"1","2"))</f>
        <v>1</v>
      </c>
      <c r="R392" s="50" t="str">
        <f>_xlfn.CONCAT(fraedom_data_1[[#This Row],[Statement Period - End Date]],"_",fraedom_data_1[[#This Row],[Column1]],"_",fraedom_data_1[[#This Row],[Transaction - Tax Exclusive Amount]])</f>
        <v>_ _</v>
      </c>
    </row>
    <row r="393" spans="2:18">
      <c r="B393" s="50"/>
      <c r="C393" s="50"/>
      <c r="G393" s="50"/>
      <c r="J393" s="50"/>
      <c r="K393" s="50"/>
      <c r="L393" s="50"/>
      <c r="M393" s="50"/>
      <c r="N393" s="50"/>
      <c r="O393" s="50"/>
      <c r="P393" s="50" t="str">
        <f>IF(fraedom_data_1[[#This Row],[Employee - Forename.2]]="",_xlfn.CONCAT(fraedom_data_1[[#This Row],[Employee - Forename.1]]," ",fraedom_data_1[[#This Row],[Employee - Surname]]),_xlfn.CONCAT(fraedom_data_1[[#This Row],[Employee - Forename.1]]," ",fraedom_data_1[[#This Row],[Employee - Forename.2]]," ",fraedom_data_1[[#This Row],[Employee - Surname]]))</f>
        <v xml:space="preserve"> </v>
      </c>
      <c r="Q393" s="50" t="str">
        <f>IF(fraedom_data_1[[#This Row],[Transaction - Expense Description]]="Payment Direct Debit Payment - Tha",0,IF(OR(fraedom_data_1[[#This Row],[Transaction - Tax Amount]]="",fraedom_data_1[[#This Row],[Transaction - Tax Amount]]=0),"1","2"))</f>
        <v>1</v>
      </c>
      <c r="R393" s="50" t="str">
        <f>_xlfn.CONCAT(fraedom_data_1[[#This Row],[Statement Period - End Date]],"_",fraedom_data_1[[#This Row],[Column1]],"_",fraedom_data_1[[#This Row],[Transaction - Tax Exclusive Amount]])</f>
        <v>_ _</v>
      </c>
    </row>
    <row r="394" spans="2:18">
      <c r="B394" s="50"/>
      <c r="C394" s="50"/>
      <c r="G394" s="50"/>
      <c r="J394" s="50"/>
      <c r="K394" s="50"/>
      <c r="L394" s="50"/>
      <c r="M394" s="50"/>
      <c r="N394" s="50"/>
      <c r="O394" s="50"/>
      <c r="P394" s="50" t="str">
        <f>IF(fraedom_data_1[[#This Row],[Employee - Forename.2]]="",_xlfn.CONCAT(fraedom_data_1[[#This Row],[Employee - Forename.1]]," ",fraedom_data_1[[#This Row],[Employee - Surname]]),_xlfn.CONCAT(fraedom_data_1[[#This Row],[Employee - Forename.1]]," ",fraedom_data_1[[#This Row],[Employee - Forename.2]]," ",fraedom_data_1[[#This Row],[Employee - Surname]]))</f>
        <v xml:space="preserve"> </v>
      </c>
      <c r="Q394" s="50" t="str">
        <f>IF(fraedom_data_1[[#This Row],[Transaction - Expense Description]]="Payment Direct Debit Payment - Tha",0,IF(OR(fraedom_data_1[[#This Row],[Transaction - Tax Amount]]="",fraedom_data_1[[#This Row],[Transaction - Tax Amount]]=0),"1","2"))</f>
        <v>1</v>
      </c>
      <c r="R394" s="50" t="str">
        <f>_xlfn.CONCAT(fraedom_data_1[[#This Row],[Statement Period - End Date]],"_",fraedom_data_1[[#This Row],[Column1]],"_",fraedom_data_1[[#This Row],[Transaction - Tax Exclusive Amount]])</f>
        <v>_ _</v>
      </c>
    </row>
    <row r="395" spans="2:18">
      <c r="B395" s="50"/>
      <c r="C395" s="50"/>
      <c r="G395" s="50"/>
      <c r="J395" s="50"/>
      <c r="K395" s="50"/>
      <c r="L395" s="50"/>
      <c r="M395" s="50"/>
      <c r="N395" s="50"/>
      <c r="O395" s="50"/>
      <c r="P395" s="50" t="str">
        <f>IF(fraedom_data_1[[#This Row],[Employee - Forename.2]]="",_xlfn.CONCAT(fraedom_data_1[[#This Row],[Employee - Forename.1]]," ",fraedom_data_1[[#This Row],[Employee - Surname]]),_xlfn.CONCAT(fraedom_data_1[[#This Row],[Employee - Forename.1]]," ",fraedom_data_1[[#This Row],[Employee - Forename.2]]," ",fraedom_data_1[[#This Row],[Employee - Surname]]))</f>
        <v xml:space="preserve"> </v>
      </c>
      <c r="Q395" s="50" t="str">
        <f>IF(fraedom_data_1[[#This Row],[Transaction - Expense Description]]="Payment Direct Debit Payment - Tha",0,IF(OR(fraedom_data_1[[#This Row],[Transaction - Tax Amount]]="",fraedom_data_1[[#This Row],[Transaction - Tax Amount]]=0),"1","2"))</f>
        <v>1</v>
      </c>
      <c r="R395" s="50" t="str">
        <f>_xlfn.CONCAT(fraedom_data_1[[#This Row],[Statement Period - End Date]],"_",fraedom_data_1[[#This Row],[Column1]],"_",fraedom_data_1[[#This Row],[Transaction - Tax Exclusive Amount]])</f>
        <v>_ _</v>
      </c>
    </row>
    <row r="396" spans="2:18">
      <c r="B396" s="50"/>
      <c r="C396" s="50"/>
      <c r="G396" s="50"/>
      <c r="J396" s="50"/>
      <c r="K396" s="50"/>
      <c r="L396" s="50"/>
      <c r="M396" s="50"/>
      <c r="N396" s="50"/>
      <c r="O396" s="50"/>
      <c r="P396" s="50" t="str">
        <f>IF(fraedom_data_1[[#This Row],[Employee - Forename.2]]="",_xlfn.CONCAT(fraedom_data_1[[#This Row],[Employee - Forename.1]]," ",fraedom_data_1[[#This Row],[Employee - Surname]]),_xlfn.CONCAT(fraedom_data_1[[#This Row],[Employee - Forename.1]]," ",fraedom_data_1[[#This Row],[Employee - Forename.2]]," ",fraedom_data_1[[#This Row],[Employee - Surname]]))</f>
        <v xml:space="preserve"> </v>
      </c>
      <c r="Q396" s="50" t="str">
        <f>IF(fraedom_data_1[[#This Row],[Transaction - Expense Description]]="Payment Direct Debit Payment - Tha",0,IF(OR(fraedom_data_1[[#This Row],[Transaction - Tax Amount]]="",fraedom_data_1[[#This Row],[Transaction - Tax Amount]]=0),"1","2"))</f>
        <v>1</v>
      </c>
      <c r="R396" s="50" t="str">
        <f>_xlfn.CONCAT(fraedom_data_1[[#This Row],[Statement Period - End Date]],"_",fraedom_data_1[[#This Row],[Column1]],"_",fraedom_data_1[[#This Row],[Transaction - Tax Exclusive Amount]])</f>
        <v>_ _</v>
      </c>
    </row>
    <row r="397" spans="2:18">
      <c r="B397" s="50"/>
      <c r="C397" s="50"/>
      <c r="G397" s="50"/>
      <c r="J397" s="50"/>
      <c r="K397" s="50"/>
      <c r="L397" s="50"/>
      <c r="M397" s="50"/>
      <c r="N397" s="50"/>
      <c r="O397" s="50"/>
      <c r="P397" s="50" t="str">
        <f>IF(fraedom_data_1[[#This Row],[Employee - Forename.2]]="",_xlfn.CONCAT(fraedom_data_1[[#This Row],[Employee - Forename.1]]," ",fraedom_data_1[[#This Row],[Employee - Surname]]),_xlfn.CONCAT(fraedom_data_1[[#This Row],[Employee - Forename.1]]," ",fraedom_data_1[[#This Row],[Employee - Forename.2]]," ",fraedom_data_1[[#This Row],[Employee - Surname]]))</f>
        <v xml:space="preserve"> </v>
      </c>
      <c r="Q397" s="50" t="str">
        <f>IF(fraedom_data_1[[#This Row],[Transaction - Expense Description]]="Payment Direct Debit Payment - Tha",0,IF(OR(fraedom_data_1[[#This Row],[Transaction - Tax Amount]]="",fraedom_data_1[[#This Row],[Transaction - Tax Amount]]=0),"1","2"))</f>
        <v>1</v>
      </c>
      <c r="R397" s="50" t="str">
        <f>_xlfn.CONCAT(fraedom_data_1[[#This Row],[Statement Period - End Date]],"_",fraedom_data_1[[#This Row],[Column1]],"_",fraedom_data_1[[#This Row],[Transaction - Tax Exclusive Amount]])</f>
        <v>_ _</v>
      </c>
    </row>
    <row r="398" spans="2:18">
      <c r="B398" s="50"/>
      <c r="C398" s="50"/>
      <c r="G398" s="50"/>
      <c r="J398" s="50"/>
      <c r="K398" s="50"/>
      <c r="L398" s="50"/>
      <c r="M398" s="50"/>
      <c r="N398" s="50"/>
      <c r="O398" s="50"/>
      <c r="P398" s="50" t="str">
        <f>IF(fraedom_data_1[[#This Row],[Employee - Forename.2]]="",_xlfn.CONCAT(fraedom_data_1[[#This Row],[Employee - Forename.1]]," ",fraedom_data_1[[#This Row],[Employee - Surname]]),_xlfn.CONCAT(fraedom_data_1[[#This Row],[Employee - Forename.1]]," ",fraedom_data_1[[#This Row],[Employee - Forename.2]]," ",fraedom_data_1[[#This Row],[Employee - Surname]]))</f>
        <v xml:space="preserve"> </v>
      </c>
      <c r="Q398" s="50" t="str">
        <f>IF(fraedom_data_1[[#This Row],[Transaction - Expense Description]]="Payment Direct Debit Payment - Tha",0,IF(OR(fraedom_data_1[[#This Row],[Transaction - Tax Amount]]="",fraedom_data_1[[#This Row],[Transaction - Tax Amount]]=0),"1","2"))</f>
        <v>1</v>
      </c>
      <c r="R398" s="50" t="str">
        <f>_xlfn.CONCAT(fraedom_data_1[[#This Row],[Statement Period - End Date]],"_",fraedom_data_1[[#This Row],[Column1]],"_",fraedom_data_1[[#This Row],[Transaction - Tax Exclusive Amount]])</f>
        <v>_ _</v>
      </c>
    </row>
    <row r="399" spans="2:18">
      <c r="B399" s="50"/>
      <c r="C399" s="50"/>
      <c r="G399" s="50"/>
      <c r="J399" s="50"/>
      <c r="K399" s="50"/>
      <c r="L399" s="50"/>
      <c r="M399" s="50"/>
      <c r="N399" s="50"/>
      <c r="O399" s="50"/>
      <c r="P399" s="50" t="str">
        <f>IF(fraedom_data_1[[#This Row],[Employee - Forename.2]]="",_xlfn.CONCAT(fraedom_data_1[[#This Row],[Employee - Forename.1]]," ",fraedom_data_1[[#This Row],[Employee - Surname]]),_xlfn.CONCAT(fraedom_data_1[[#This Row],[Employee - Forename.1]]," ",fraedom_data_1[[#This Row],[Employee - Forename.2]]," ",fraedom_data_1[[#This Row],[Employee - Surname]]))</f>
        <v xml:space="preserve"> </v>
      </c>
      <c r="Q399" s="50" t="str">
        <f>IF(fraedom_data_1[[#This Row],[Transaction - Expense Description]]="Payment Direct Debit Payment - Tha",0,IF(OR(fraedom_data_1[[#This Row],[Transaction - Tax Amount]]="",fraedom_data_1[[#This Row],[Transaction - Tax Amount]]=0),"1","2"))</f>
        <v>1</v>
      </c>
      <c r="R399" s="50" t="str">
        <f>_xlfn.CONCAT(fraedom_data_1[[#This Row],[Statement Period - End Date]],"_",fraedom_data_1[[#This Row],[Column1]],"_",fraedom_data_1[[#This Row],[Transaction - Tax Exclusive Amount]])</f>
        <v>_ _</v>
      </c>
    </row>
    <row r="400" spans="2:18">
      <c r="B400" s="50"/>
      <c r="C400" s="50"/>
      <c r="G400" s="50"/>
      <c r="J400" s="50"/>
      <c r="K400" s="50"/>
      <c r="L400" s="50"/>
      <c r="M400" s="50"/>
      <c r="N400" s="50"/>
      <c r="O400" s="50"/>
      <c r="P400" s="50" t="str">
        <f>IF(fraedom_data_1[[#This Row],[Employee - Forename.2]]="",_xlfn.CONCAT(fraedom_data_1[[#This Row],[Employee - Forename.1]]," ",fraedom_data_1[[#This Row],[Employee - Surname]]),_xlfn.CONCAT(fraedom_data_1[[#This Row],[Employee - Forename.1]]," ",fraedom_data_1[[#This Row],[Employee - Forename.2]]," ",fraedom_data_1[[#This Row],[Employee - Surname]]))</f>
        <v xml:space="preserve"> </v>
      </c>
      <c r="Q400" s="50" t="str">
        <f>IF(fraedom_data_1[[#This Row],[Transaction - Expense Description]]="Payment Direct Debit Payment - Tha",0,IF(OR(fraedom_data_1[[#This Row],[Transaction - Tax Amount]]="",fraedom_data_1[[#This Row],[Transaction - Tax Amount]]=0),"1","2"))</f>
        <v>1</v>
      </c>
      <c r="R400" s="50" t="str">
        <f>_xlfn.CONCAT(fraedom_data_1[[#This Row],[Statement Period - End Date]],"_",fraedom_data_1[[#This Row],[Column1]],"_",fraedom_data_1[[#This Row],[Transaction - Tax Exclusive Amount]])</f>
        <v>_ _</v>
      </c>
    </row>
    <row r="401" spans="2:18">
      <c r="B401" s="50"/>
      <c r="C401" s="50"/>
      <c r="G401" s="50"/>
      <c r="J401" s="50"/>
      <c r="K401" s="50"/>
      <c r="L401" s="50"/>
      <c r="M401" s="50"/>
      <c r="N401" s="50"/>
      <c r="O401" s="50"/>
      <c r="P401" s="50" t="str">
        <f>IF(fraedom_data_1[[#This Row],[Employee - Forename.2]]="",_xlfn.CONCAT(fraedom_data_1[[#This Row],[Employee - Forename.1]]," ",fraedom_data_1[[#This Row],[Employee - Surname]]),_xlfn.CONCAT(fraedom_data_1[[#This Row],[Employee - Forename.1]]," ",fraedom_data_1[[#This Row],[Employee - Forename.2]]," ",fraedom_data_1[[#This Row],[Employee - Surname]]))</f>
        <v xml:space="preserve"> </v>
      </c>
      <c r="Q401" s="50" t="str">
        <f>IF(fraedom_data_1[[#This Row],[Transaction - Expense Description]]="Payment Direct Debit Payment - Tha",0,IF(OR(fraedom_data_1[[#This Row],[Transaction - Tax Amount]]="",fraedom_data_1[[#This Row],[Transaction - Tax Amount]]=0),"1","2"))</f>
        <v>1</v>
      </c>
      <c r="R401" s="50" t="str">
        <f>_xlfn.CONCAT(fraedom_data_1[[#This Row],[Statement Period - End Date]],"_",fraedom_data_1[[#This Row],[Column1]],"_",fraedom_data_1[[#This Row],[Transaction - Tax Exclusive Amount]])</f>
        <v>_ _</v>
      </c>
    </row>
    <row r="402" spans="2:18">
      <c r="B402" s="50"/>
      <c r="C402" s="50"/>
      <c r="G402" s="50"/>
      <c r="J402" s="50"/>
      <c r="K402" s="50"/>
      <c r="L402" s="50"/>
      <c r="M402" s="50"/>
      <c r="N402" s="50"/>
      <c r="O402" s="50"/>
      <c r="P402" s="50" t="str">
        <f>IF(fraedom_data_1[[#This Row],[Employee - Forename.2]]="",_xlfn.CONCAT(fraedom_data_1[[#This Row],[Employee - Forename.1]]," ",fraedom_data_1[[#This Row],[Employee - Surname]]),_xlfn.CONCAT(fraedom_data_1[[#This Row],[Employee - Forename.1]]," ",fraedom_data_1[[#This Row],[Employee - Forename.2]]," ",fraedom_data_1[[#This Row],[Employee - Surname]]))</f>
        <v xml:space="preserve"> </v>
      </c>
      <c r="Q402" s="50" t="str">
        <f>IF(fraedom_data_1[[#This Row],[Transaction - Expense Description]]="Payment Direct Debit Payment - Tha",0,IF(OR(fraedom_data_1[[#This Row],[Transaction - Tax Amount]]="",fraedom_data_1[[#This Row],[Transaction - Tax Amount]]=0),"1","2"))</f>
        <v>1</v>
      </c>
      <c r="R402" s="50" t="str">
        <f>_xlfn.CONCAT(fraedom_data_1[[#This Row],[Statement Period - End Date]],"_",fraedom_data_1[[#This Row],[Column1]],"_",fraedom_data_1[[#This Row],[Transaction - Tax Exclusive Amount]])</f>
        <v>_ _</v>
      </c>
    </row>
    <row r="403" spans="2:18">
      <c r="B403" s="50"/>
      <c r="C403" s="50"/>
      <c r="G403" s="50"/>
      <c r="J403" s="50"/>
      <c r="K403" s="50"/>
      <c r="L403" s="50"/>
      <c r="M403" s="50"/>
      <c r="N403" s="50"/>
      <c r="O403" s="50"/>
      <c r="P403" s="50" t="str">
        <f>IF(fraedom_data_1[[#This Row],[Employee - Forename.2]]="",_xlfn.CONCAT(fraedom_data_1[[#This Row],[Employee - Forename.1]]," ",fraedom_data_1[[#This Row],[Employee - Surname]]),_xlfn.CONCAT(fraedom_data_1[[#This Row],[Employee - Forename.1]]," ",fraedom_data_1[[#This Row],[Employee - Forename.2]]," ",fraedom_data_1[[#This Row],[Employee - Surname]]))</f>
        <v xml:space="preserve"> </v>
      </c>
      <c r="Q403" s="50" t="str">
        <f>IF(fraedom_data_1[[#This Row],[Transaction - Expense Description]]="Payment Direct Debit Payment - Tha",0,IF(OR(fraedom_data_1[[#This Row],[Transaction - Tax Amount]]="",fraedom_data_1[[#This Row],[Transaction - Tax Amount]]=0),"1","2"))</f>
        <v>1</v>
      </c>
      <c r="R403" s="50" t="str">
        <f>_xlfn.CONCAT(fraedom_data_1[[#This Row],[Statement Period - End Date]],"_",fraedom_data_1[[#This Row],[Column1]],"_",fraedom_data_1[[#This Row],[Transaction - Tax Exclusive Amount]])</f>
        <v>_ _</v>
      </c>
    </row>
    <row r="404" spans="2:18">
      <c r="B404" s="50"/>
      <c r="C404" s="50"/>
      <c r="G404" s="50"/>
      <c r="J404" s="50"/>
      <c r="K404" s="50"/>
      <c r="L404" s="50"/>
      <c r="M404" s="50"/>
      <c r="N404" s="50"/>
      <c r="O404" s="50"/>
      <c r="P404" s="50" t="str">
        <f>IF(fraedom_data_1[[#This Row],[Employee - Forename.2]]="",_xlfn.CONCAT(fraedom_data_1[[#This Row],[Employee - Forename.1]]," ",fraedom_data_1[[#This Row],[Employee - Surname]]),_xlfn.CONCAT(fraedom_data_1[[#This Row],[Employee - Forename.1]]," ",fraedom_data_1[[#This Row],[Employee - Forename.2]]," ",fraedom_data_1[[#This Row],[Employee - Surname]]))</f>
        <v xml:space="preserve"> </v>
      </c>
      <c r="Q404" s="50" t="str">
        <f>IF(fraedom_data_1[[#This Row],[Transaction - Expense Description]]="Payment Direct Debit Payment - Tha",0,IF(OR(fraedom_data_1[[#This Row],[Transaction - Tax Amount]]="",fraedom_data_1[[#This Row],[Transaction - Tax Amount]]=0),"1","2"))</f>
        <v>1</v>
      </c>
      <c r="R404" s="50" t="str">
        <f>_xlfn.CONCAT(fraedom_data_1[[#This Row],[Statement Period - End Date]],"_",fraedom_data_1[[#This Row],[Column1]],"_",fraedom_data_1[[#This Row],[Transaction - Tax Exclusive Amount]])</f>
        <v>_ _</v>
      </c>
    </row>
    <row r="405" spans="2:18">
      <c r="B405" s="50"/>
      <c r="C405" s="50"/>
      <c r="G405" s="50"/>
      <c r="J405" s="50"/>
      <c r="K405" s="50"/>
      <c r="L405" s="50"/>
      <c r="M405" s="50"/>
      <c r="N405" s="50"/>
      <c r="O405" s="50"/>
      <c r="P405" s="50" t="str">
        <f>IF(fraedom_data_1[[#This Row],[Employee - Forename.2]]="",_xlfn.CONCAT(fraedom_data_1[[#This Row],[Employee - Forename.1]]," ",fraedom_data_1[[#This Row],[Employee - Surname]]),_xlfn.CONCAT(fraedom_data_1[[#This Row],[Employee - Forename.1]]," ",fraedom_data_1[[#This Row],[Employee - Forename.2]]," ",fraedom_data_1[[#This Row],[Employee - Surname]]))</f>
        <v xml:space="preserve"> </v>
      </c>
      <c r="Q405" s="50" t="str">
        <f>IF(fraedom_data_1[[#This Row],[Transaction - Expense Description]]="Payment Direct Debit Payment - Tha",0,IF(OR(fraedom_data_1[[#This Row],[Transaction - Tax Amount]]="",fraedom_data_1[[#This Row],[Transaction - Tax Amount]]=0),"1","2"))</f>
        <v>1</v>
      </c>
      <c r="R405" s="50" t="str">
        <f>_xlfn.CONCAT(fraedom_data_1[[#This Row],[Statement Period - End Date]],"_",fraedom_data_1[[#This Row],[Column1]],"_",fraedom_data_1[[#This Row],[Transaction - Tax Exclusive Amount]])</f>
        <v>_ _</v>
      </c>
    </row>
    <row r="406" spans="2:18">
      <c r="B406" s="50"/>
      <c r="C406" s="50"/>
      <c r="G406" s="50"/>
      <c r="J406" s="50"/>
      <c r="K406" s="50"/>
      <c r="L406" s="50"/>
      <c r="M406" s="50"/>
      <c r="N406" s="50"/>
      <c r="O406" s="50"/>
      <c r="P406" s="50" t="str">
        <f>IF(fraedom_data_1[[#This Row],[Employee - Forename.2]]="",_xlfn.CONCAT(fraedom_data_1[[#This Row],[Employee - Forename.1]]," ",fraedom_data_1[[#This Row],[Employee - Surname]]),_xlfn.CONCAT(fraedom_data_1[[#This Row],[Employee - Forename.1]]," ",fraedom_data_1[[#This Row],[Employee - Forename.2]]," ",fraedom_data_1[[#This Row],[Employee - Surname]]))</f>
        <v xml:space="preserve"> </v>
      </c>
      <c r="Q406" s="50" t="str">
        <f>IF(fraedom_data_1[[#This Row],[Transaction - Expense Description]]="Payment Direct Debit Payment - Tha",0,IF(OR(fraedom_data_1[[#This Row],[Transaction - Tax Amount]]="",fraedom_data_1[[#This Row],[Transaction - Tax Amount]]=0),"1","2"))</f>
        <v>1</v>
      </c>
      <c r="R406" s="50" t="str">
        <f>_xlfn.CONCAT(fraedom_data_1[[#This Row],[Statement Period - End Date]],"_",fraedom_data_1[[#This Row],[Column1]],"_",fraedom_data_1[[#This Row],[Transaction - Tax Exclusive Amount]])</f>
        <v>_ _</v>
      </c>
    </row>
    <row r="407" spans="2:18">
      <c r="B407" s="50"/>
      <c r="C407" s="50"/>
      <c r="G407" s="50"/>
      <c r="J407" s="50"/>
      <c r="K407" s="50"/>
      <c r="L407" s="50"/>
      <c r="M407" s="50"/>
      <c r="N407" s="50"/>
      <c r="O407" s="50"/>
      <c r="P407" s="50" t="str">
        <f>IF(fraedom_data_1[[#This Row],[Employee - Forename.2]]="",_xlfn.CONCAT(fraedom_data_1[[#This Row],[Employee - Forename.1]]," ",fraedom_data_1[[#This Row],[Employee - Surname]]),_xlfn.CONCAT(fraedom_data_1[[#This Row],[Employee - Forename.1]]," ",fraedom_data_1[[#This Row],[Employee - Forename.2]]," ",fraedom_data_1[[#This Row],[Employee - Surname]]))</f>
        <v xml:space="preserve"> </v>
      </c>
      <c r="Q407" s="50" t="str">
        <f>IF(fraedom_data_1[[#This Row],[Transaction - Expense Description]]="Payment Direct Debit Payment - Tha",0,IF(OR(fraedom_data_1[[#This Row],[Transaction - Tax Amount]]="",fraedom_data_1[[#This Row],[Transaction - Tax Amount]]=0),"1","2"))</f>
        <v>1</v>
      </c>
      <c r="R407" s="50" t="str">
        <f>_xlfn.CONCAT(fraedom_data_1[[#This Row],[Statement Period - End Date]],"_",fraedom_data_1[[#This Row],[Column1]],"_",fraedom_data_1[[#This Row],[Transaction - Tax Exclusive Amount]])</f>
        <v>_ _</v>
      </c>
    </row>
    <row r="408" spans="2:18">
      <c r="B408" s="50"/>
      <c r="C408" s="50"/>
      <c r="G408" s="50"/>
      <c r="J408" s="50"/>
      <c r="K408" s="50"/>
      <c r="L408" s="50"/>
      <c r="M408" s="50"/>
      <c r="N408" s="50"/>
      <c r="O408" s="50"/>
      <c r="P408" s="50" t="str">
        <f>IF(fraedom_data_1[[#This Row],[Employee - Forename.2]]="",_xlfn.CONCAT(fraedom_data_1[[#This Row],[Employee - Forename.1]]," ",fraedom_data_1[[#This Row],[Employee - Surname]]),_xlfn.CONCAT(fraedom_data_1[[#This Row],[Employee - Forename.1]]," ",fraedom_data_1[[#This Row],[Employee - Forename.2]]," ",fraedom_data_1[[#This Row],[Employee - Surname]]))</f>
        <v xml:space="preserve"> </v>
      </c>
      <c r="Q408" s="50" t="str">
        <f>IF(fraedom_data_1[[#This Row],[Transaction - Expense Description]]="Payment Direct Debit Payment - Tha",0,IF(OR(fraedom_data_1[[#This Row],[Transaction - Tax Amount]]="",fraedom_data_1[[#This Row],[Transaction - Tax Amount]]=0),"1","2"))</f>
        <v>1</v>
      </c>
      <c r="R408" s="50" t="str">
        <f>_xlfn.CONCAT(fraedom_data_1[[#This Row],[Statement Period - End Date]],"_",fraedom_data_1[[#This Row],[Column1]],"_",fraedom_data_1[[#This Row],[Transaction - Tax Exclusive Amount]])</f>
        <v>_ _</v>
      </c>
    </row>
    <row r="409" spans="2:18">
      <c r="B409" s="50"/>
      <c r="C409" s="50"/>
      <c r="G409" s="50"/>
      <c r="J409" s="50"/>
      <c r="K409" s="50"/>
      <c r="L409" s="50"/>
      <c r="M409" s="50"/>
      <c r="N409" s="50"/>
      <c r="O409" s="50"/>
      <c r="P409" s="50" t="str">
        <f>IF(fraedom_data_1[[#This Row],[Employee - Forename.2]]="",_xlfn.CONCAT(fraedom_data_1[[#This Row],[Employee - Forename.1]]," ",fraedom_data_1[[#This Row],[Employee - Surname]]),_xlfn.CONCAT(fraedom_data_1[[#This Row],[Employee - Forename.1]]," ",fraedom_data_1[[#This Row],[Employee - Forename.2]]," ",fraedom_data_1[[#This Row],[Employee - Surname]]))</f>
        <v xml:space="preserve"> </v>
      </c>
      <c r="Q409" s="50" t="str">
        <f>IF(fraedom_data_1[[#This Row],[Transaction - Expense Description]]="Payment Direct Debit Payment - Tha",0,IF(OR(fraedom_data_1[[#This Row],[Transaction - Tax Amount]]="",fraedom_data_1[[#This Row],[Transaction - Tax Amount]]=0),"1","2"))</f>
        <v>1</v>
      </c>
      <c r="R409" s="50" t="str">
        <f>_xlfn.CONCAT(fraedom_data_1[[#This Row],[Statement Period - End Date]],"_",fraedom_data_1[[#This Row],[Column1]],"_",fraedom_data_1[[#This Row],[Transaction - Tax Exclusive Amount]])</f>
        <v>_ _</v>
      </c>
    </row>
    <row r="410" spans="2:18">
      <c r="B410" s="50"/>
      <c r="C410" s="50"/>
      <c r="G410" s="50"/>
      <c r="J410" s="50"/>
      <c r="K410" s="50"/>
      <c r="L410" s="50"/>
      <c r="M410" s="50"/>
      <c r="N410" s="50"/>
      <c r="O410" s="50"/>
      <c r="P410" s="50" t="str">
        <f>IF(fraedom_data_1[[#This Row],[Employee - Forename.2]]="",_xlfn.CONCAT(fraedom_data_1[[#This Row],[Employee - Forename.1]]," ",fraedom_data_1[[#This Row],[Employee - Surname]]),_xlfn.CONCAT(fraedom_data_1[[#This Row],[Employee - Forename.1]]," ",fraedom_data_1[[#This Row],[Employee - Forename.2]]," ",fraedom_data_1[[#This Row],[Employee - Surname]]))</f>
        <v xml:space="preserve"> </v>
      </c>
      <c r="Q410" s="50" t="str">
        <f>IF(fraedom_data_1[[#This Row],[Transaction - Expense Description]]="Payment Direct Debit Payment - Tha",0,IF(OR(fraedom_data_1[[#This Row],[Transaction - Tax Amount]]="",fraedom_data_1[[#This Row],[Transaction - Tax Amount]]=0),"1","2"))</f>
        <v>1</v>
      </c>
      <c r="R410" s="50" t="str">
        <f>_xlfn.CONCAT(fraedom_data_1[[#This Row],[Statement Period - End Date]],"_",fraedom_data_1[[#This Row],[Column1]],"_",fraedom_data_1[[#This Row],[Transaction - Tax Exclusive Amount]])</f>
        <v>_ _</v>
      </c>
    </row>
    <row r="411" spans="2:18">
      <c r="B411" s="50"/>
      <c r="C411" s="50"/>
      <c r="G411" s="50"/>
      <c r="J411" s="50"/>
      <c r="K411" s="50"/>
      <c r="L411" s="50"/>
      <c r="M411" s="50"/>
      <c r="N411" s="50"/>
      <c r="O411" s="50"/>
      <c r="P411" s="50" t="str">
        <f>IF(fraedom_data_1[[#This Row],[Employee - Forename.2]]="",_xlfn.CONCAT(fraedom_data_1[[#This Row],[Employee - Forename.1]]," ",fraedom_data_1[[#This Row],[Employee - Surname]]),_xlfn.CONCAT(fraedom_data_1[[#This Row],[Employee - Forename.1]]," ",fraedom_data_1[[#This Row],[Employee - Forename.2]]," ",fraedom_data_1[[#This Row],[Employee - Surname]]))</f>
        <v xml:space="preserve"> </v>
      </c>
      <c r="Q411" s="50" t="str">
        <f>IF(fraedom_data_1[[#This Row],[Transaction - Expense Description]]="Payment Direct Debit Payment - Tha",0,IF(OR(fraedom_data_1[[#This Row],[Transaction - Tax Amount]]="",fraedom_data_1[[#This Row],[Transaction - Tax Amount]]=0),"1","2"))</f>
        <v>1</v>
      </c>
      <c r="R411" s="50" t="str">
        <f>_xlfn.CONCAT(fraedom_data_1[[#This Row],[Statement Period - End Date]],"_",fraedom_data_1[[#This Row],[Column1]],"_",fraedom_data_1[[#This Row],[Transaction - Tax Exclusive Amount]])</f>
        <v>_ _</v>
      </c>
    </row>
    <row r="412" spans="2:18">
      <c r="B412" s="50"/>
      <c r="C412" s="50"/>
      <c r="G412" s="50"/>
      <c r="J412" s="50"/>
      <c r="K412" s="50"/>
      <c r="L412" s="50"/>
      <c r="M412" s="50"/>
      <c r="N412" s="50"/>
      <c r="O412" s="50"/>
      <c r="P412" s="50" t="str">
        <f>IF(fraedom_data_1[[#This Row],[Employee - Forename.2]]="",_xlfn.CONCAT(fraedom_data_1[[#This Row],[Employee - Forename.1]]," ",fraedom_data_1[[#This Row],[Employee - Surname]]),_xlfn.CONCAT(fraedom_data_1[[#This Row],[Employee - Forename.1]]," ",fraedom_data_1[[#This Row],[Employee - Forename.2]]," ",fraedom_data_1[[#This Row],[Employee - Surname]]))</f>
        <v xml:space="preserve"> </v>
      </c>
      <c r="Q412" s="50" t="str">
        <f>IF(fraedom_data_1[[#This Row],[Transaction - Expense Description]]="Payment Direct Debit Payment - Tha",0,IF(OR(fraedom_data_1[[#This Row],[Transaction - Tax Amount]]="",fraedom_data_1[[#This Row],[Transaction - Tax Amount]]=0),"1","2"))</f>
        <v>1</v>
      </c>
      <c r="R412" s="50" t="str">
        <f>_xlfn.CONCAT(fraedom_data_1[[#This Row],[Statement Period - End Date]],"_",fraedom_data_1[[#This Row],[Column1]],"_",fraedom_data_1[[#This Row],[Transaction - Tax Exclusive Amount]])</f>
        <v>_ _</v>
      </c>
    </row>
    <row r="413" spans="2:18">
      <c r="B413" s="50"/>
      <c r="C413" s="50"/>
      <c r="G413" s="50"/>
      <c r="J413" s="50"/>
      <c r="K413" s="50"/>
      <c r="L413" s="50"/>
      <c r="M413" s="50"/>
      <c r="N413" s="50"/>
      <c r="O413" s="50"/>
      <c r="P413" s="50" t="str">
        <f>IF(fraedom_data_1[[#This Row],[Employee - Forename.2]]="",_xlfn.CONCAT(fraedom_data_1[[#This Row],[Employee - Forename.1]]," ",fraedom_data_1[[#This Row],[Employee - Surname]]),_xlfn.CONCAT(fraedom_data_1[[#This Row],[Employee - Forename.1]]," ",fraedom_data_1[[#This Row],[Employee - Forename.2]]," ",fraedom_data_1[[#This Row],[Employee - Surname]]))</f>
        <v xml:space="preserve"> </v>
      </c>
      <c r="Q413" s="50" t="str">
        <f>IF(fraedom_data_1[[#This Row],[Transaction - Expense Description]]="Payment Direct Debit Payment - Tha",0,IF(OR(fraedom_data_1[[#This Row],[Transaction - Tax Amount]]="",fraedom_data_1[[#This Row],[Transaction - Tax Amount]]=0),"1","2"))</f>
        <v>1</v>
      </c>
      <c r="R413" s="50" t="str">
        <f>_xlfn.CONCAT(fraedom_data_1[[#This Row],[Statement Period - End Date]],"_",fraedom_data_1[[#This Row],[Column1]],"_",fraedom_data_1[[#This Row],[Transaction - Tax Exclusive Amount]])</f>
        <v>_ _</v>
      </c>
    </row>
    <row r="414" spans="2:18">
      <c r="B414" s="50"/>
      <c r="C414" s="50"/>
      <c r="G414" s="50"/>
      <c r="J414" s="50"/>
      <c r="K414" s="50"/>
      <c r="L414" s="50"/>
      <c r="M414" s="50"/>
      <c r="N414" s="50"/>
      <c r="O414" s="50"/>
      <c r="P414" s="50" t="str">
        <f>IF(fraedom_data_1[[#This Row],[Employee - Forename.2]]="",_xlfn.CONCAT(fraedom_data_1[[#This Row],[Employee - Forename.1]]," ",fraedom_data_1[[#This Row],[Employee - Surname]]),_xlfn.CONCAT(fraedom_data_1[[#This Row],[Employee - Forename.1]]," ",fraedom_data_1[[#This Row],[Employee - Forename.2]]," ",fraedom_data_1[[#This Row],[Employee - Surname]]))</f>
        <v xml:space="preserve"> </v>
      </c>
      <c r="Q414" s="50" t="str">
        <f>IF(fraedom_data_1[[#This Row],[Transaction - Expense Description]]="Payment Direct Debit Payment - Tha",0,IF(OR(fraedom_data_1[[#This Row],[Transaction - Tax Amount]]="",fraedom_data_1[[#This Row],[Transaction - Tax Amount]]=0),"1","2"))</f>
        <v>1</v>
      </c>
      <c r="R414" s="50" t="str">
        <f>_xlfn.CONCAT(fraedom_data_1[[#This Row],[Statement Period - End Date]],"_",fraedom_data_1[[#This Row],[Column1]],"_",fraedom_data_1[[#This Row],[Transaction - Tax Exclusive Amount]])</f>
        <v>_ _</v>
      </c>
    </row>
    <row r="415" spans="2:18">
      <c r="B415" s="50"/>
      <c r="C415" s="50"/>
      <c r="G415" s="50"/>
      <c r="J415" s="50"/>
      <c r="K415" s="50"/>
      <c r="L415" s="50"/>
      <c r="M415" s="50"/>
      <c r="N415" s="50"/>
      <c r="O415" s="50"/>
      <c r="P415" s="50" t="str">
        <f>IF(fraedom_data_1[[#This Row],[Employee - Forename.2]]="",_xlfn.CONCAT(fraedom_data_1[[#This Row],[Employee - Forename.1]]," ",fraedom_data_1[[#This Row],[Employee - Surname]]),_xlfn.CONCAT(fraedom_data_1[[#This Row],[Employee - Forename.1]]," ",fraedom_data_1[[#This Row],[Employee - Forename.2]]," ",fraedom_data_1[[#This Row],[Employee - Surname]]))</f>
        <v xml:space="preserve"> </v>
      </c>
      <c r="Q415" s="50" t="str">
        <f>IF(fraedom_data_1[[#This Row],[Transaction - Expense Description]]="Payment Direct Debit Payment - Tha",0,IF(OR(fraedom_data_1[[#This Row],[Transaction - Tax Amount]]="",fraedom_data_1[[#This Row],[Transaction - Tax Amount]]=0),"1","2"))</f>
        <v>1</v>
      </c>
      <c r="R415" s="50" t="str">
        <f>_xlfn.CONCAT(fraedom_data_1[[#This Row],[Statement Period - End Date]],"_",fraedom_data_1[[#This Row],[Column1]],"_",fraedom_data_1[[#This Row],[Transaction - Tax Exclusive Amount]])</f>
        <v>_ _</v>
      </c>
    </row>
    <row r="416" spans="2:18">
      <c r="B416" s="50"/>
      <c r="C416" s="50"/>
      <c r="G416" s="50"/>
      <c r="J416" s="50"/>
      <c r="K416" s="50"/>
      <c r="L416" s="50"/>
      <c r="M416" s="50"/>
      <c r="N416" s="50"/>
      <c r="O416" s="50"/>
      <c r="P416" s="50" t="str">
        <f>IF(fraedom_data_1[[#This Row],[Employee - Forename.2]]="",_xlfn.CONCAT(fraedom_data_1[[#This Row],[Employee - Forename.1]]," ",fraedom_data_1[[#This Row],[Employee - Surname]]),_xlfn.CONCAT(fraedom_data_1[[#This Row],[Employee - Forename.1]]," ",fraedom_data_1[[#This Row],[Employee - Forename.2]]," ",fraedom_data_1[[#This Row],[Employee - Surname]]))</f>
        <v xml:space="preserve"> </v>
      </c>
      <c r="Q416" s="50" t="str">
        <f>IF(fraedom_data_1[[#This Row],[Transaction - Expense Description]]="Payment Direct Debit Payment - Tha",0,IF(OR(fraedom_data_1[[#This Row],[Transaction - Tax Amount]]="",fraedom_data_1[[#This Row],[Transaction - Tax Amount]]=0),"1","2"))</f>
        <v>1</v>
      </c>
      <c r="R416" s="50" t="str">
        <f>_xlfn.CONCAT(fraedom_data_1[[#This Row],[Statement Period - End Date]],"_",fraedom_data_1[[#This Row],[Column1]],"_",fraedom_data_1[[#This Row],[Transaction - Tax Exclusive Amount]])</f>
        <v>_ _</v>
      </c>
    </row>
    <row r="417" spans="2:18">
      <c r="B417" s="50"/>
      <c r="C417" s="50"/>
      <c r="G417" s="50"/>
      <c r="J417" s="50"/>
      <c r="K417" s="50"/>
      <c r="L417" s="50"/>
      <c r="M417" s="50"/>
      <c r="N417" s="50"/>
      <c r="O417" s="50"/>
      <c r="P417" s="50" t="str">
        <f>IF(fraedom_data_1[[#This Row],[Employee - Forename.2]]="",_xlfn.CONCAT(fraedom_data_1[[#This Row],[Employee - Forename.1]]," ",fraedom_data_1[[#This Row],[Employee - Surname]]),_xlfn.CONCAT(fraedom_data_1[[#This Row],[Employee - Forename.1]]," ",fraedom_data_1[[#This Row],[Employee - Forename.2]]," ",fraedom_data_1[[#This Row],[Employee - Surname]]))</f>
        <v xml:space="preserve"> </v>
      </c>
      <c r="Q417" s="50" t="str">
        <f>IF(fraedom_data_1[[#This Row],[Transaction - Expense Description]]="Payment Direct Debit Payment - Tha",0,IF(OR(fraedom_data_1[[#This Row],[Transaction - Tax Amount]]="",fraedom_data_1[[#This Row],[Transaction - Tax Amount]]=0),"1","2"))</f>
        <v>1</v>
      </c>
      <c r="R417" s="50" t="str">
        <f>_xlfn.CONCAT(fraedom_data_1[[#This Row],[Statement Period - End Date]],"_",fraedom_data_1[[#This Row],[Column1]],"_",fraedom_data_1[[#This Row],[Transaction - Tax Exclusive Amount]])</f>
        <v>_ _</v>
      </c>
    </row>
    <row r="418" spans="2:18">
      <c r="B418" s="50"/>
      <c r="C418" s="50"/>
      <c r="G418" s="50"/>
      <c r="J418" s="50"/>
      <c r="K418" s="50"/>
      <c r="L418" s="50"/>
      <c r="M418" s="50"/>
      <c r="N418" s="50"/>
      <c r="O418" s="50"/>
      <c r="P418" s="50" t="str">
        <f>IF(fraedom_data_1[[#This Row],[Employee - Forename.2]]="",_xlfn.CONCAT(fraedom_data_1[[#This Row],[Employee - Forename.1]]," ",fraedom_data_1[[#This Row],[Employee - Surname]]),_xlfn.CONCAT(fraedom_data_1[[#This Row],[Employee - Forename.1]]," ",fraedom_data_1[[#This Row],[Employee - Forename.2]]," ",fraedom_data_1[[#This Row],[Employee - Surname]]))</f>
        <v xml:space="preserve"> </v>
      </c>
      <c r="Q418" s="50" t="str">
        <f>IF(fraedom_data_1[[#This Row],[Transaction - Expense Description]]="Payment Direct Debit Payment - Tha",0,IF(OR(fraedom_data_1[[#This Row],[Transaction - Tax Amount]]="",fraedom_data_1[[#This Row],[Transaction - Tax Amount]]=0),"1","2"))</f>
        <v>1</v>
      </c>
      <c r="R418" s="50" t="str">
        <f>_xlfn.CONCAT(fraedom_data_1[[#This Row],[Statement Period - End Date]],"_",fraedom_data_1[[#This Row],[Column1]],"_",fraedom_data_1[[#This Row],[Transaction - Tax Exclusive Amount]])</f>
        <v>_ _</v>
      </c>
    </row>
    <row r="419" spans="2:18">
      <c r="B419" s="50"/>
      <c r="C419" s="50"/>
      <c r="G419" s="50"/>
      <c r="J419" s="50"/>
      <c r="K419" s="50"/>
      <c r="L419" s="50"/>
      <c r="M419" s="50"/>
      <c r="N419" s="50"/>
      <c r="O419" s="50"/>
      <c r="P419" s="50" t="str">
        <f>IF(fraedom_data_1[[#This Row],[Employee - Forename.2]]="",_xlfn.CONCAT(fraedom_data_1[[#This Row],[Employee - Forename.1]]," ",fraedom_data_1[[#This Row],[Employee - Surname]]),_xlfn.CONCAT(fraedom_data_1[[#This Row],[Employee - Forename.1]]," ",fraedom_data_1[[#This Row],[Employee - Forename.2]]," ",fraedom_data_1[[#This Row],[Employee - Surname]]))</f>
        <v xml:space="preserve"> </v>
      </c>
      <c r="Q419" s="50" t="str">
        <f>IF(fraedom_data_1[[#This Row],[Transaction - Expense Description]]="Payment Direct Debit Payment - Tha",0,IF(OR(fraedom_data_1[[#This Row],[Transaction - Tax Amount]]="",fraedom_data_1[[#This Row],[Transaction - Tax Amount]]=0),"1","2"))</f>
        <v>1</v>
      </c>
      <c r="R419" s="50" t="str">
        <f>_xlfn.CONCAT(fraedom_data_1[[#This Row],[Statement Period - End Date]],"_",fraedom_data_1[[#This Row],[Column1]],"_",fraedom_data_1[[#This Row],[Transaction - Tax Exclusive Amount]])</f>
        <v>_ _</v>
      </c>
    </row>
    <row r="420" spans="2:18">
      <c r="B420" s="50"/>
      <c r="C420" s="50"/>
      <c r="G420" s="50"/>
      <c r="J420" s="50"/>
      <c r="K420" s="50"/>
      <c r="L420" s="50"/>
      <c r="M420" s="50"/>
      <c r="N420" s="50"/>
      <c r="O420" s="50"/>
      <c r="P420" s="50" t="str">
        <f>IF(fraedom_data_1[[#This Row],[Employee - Forename.2]]="",_xlfn.CONCAT(fraedom_data_1[[#This Row],[Employee - Forename.1]]," ",fraedom_data_1[[#This Row],[Employee - Surname]]),_xlfn.CONCAT(fraedom_data_1[[#This Row],[Employee - Forename.1]]," ",fraedom_data_1[[#This Row],[Employee - Forename.2]]," ",fraedom_data_1[[#This Row],[Employee - Surname]]))</f>
        <v xml:space="preserve"> </v>
      </c>
      <c r="Q420" s="50" t="str">
        <f>IF(fraedom_data_1[[#This Row],[Transaction - Expense Description]]="Payment Direct Debit Payment - Tha",0,IF(OR(fraedom_data_1[[#This Row],[Transaction - Tax Amount]]="",fraedom_data_1[[#This Row],[Transaction - Tax Amount]]=0),"1","2"))</f>
        <v>1</v>
      </c>
      <c r="R420" s="50" t="str">
        <f>_xlfn.CONCAT(fraedom_data_1[[#This Row],[Statement Period - End Date]],"_",fraedom_data_1[[#This Row],[Column1]],"_",fraedom_data_1[[#This Row],[Transaction - Tax Exclusive Amount]])</f>
        <v>_ _</v>
      </c>
    </row>
    <row r="421" spans="2:18">
      <c r="B421" s="50"/>
      <c r="C421" s="50"/>
      <c r="G421" s="50"/>
      <c r="J421" s="50"/>
      <c r="K421" s="50"/>
      <c r="L421" s="50"/>
      <c r="M421" s="50"/>
      <c r="N421" s="50"/>
      <c r="O421" s="50"/>
      <c r="P421" s="50" t="str">
        <f>IF(fraedom_data_1[[#This Row],[Employee - Forename.2]]="",_xlfn.CONCAT(fraedom_data_1[[#This Row],[Employee - Forename.1]]," ",fraedom_data_1[[#This Row],[Employee - Surname]]),_xlfn.CONCAT(fraedom_data_1[[#This Row],[Employee - Forename.1]]," ",fraedom_data_1[[#This Row],[Employee - Forename.2]]," ",fraedom_data_1[[#This Row],[Employee - Surname]]))</f>
        <v xml:space="preserve"> </v>
      </c>
      <c r="Q421" s="50" t="str">
        <f>IF(fraedom_data_1[[#This Row],[Transaction - Expense Description]]="Payment Direct Debit Payment - Tha",0,IF(OR(fraedom_data_1[[#This Row],[Transaction - Tax Amount]]="",fraedom_data_1[[#This Row],[Transaction - Tax Amount]]=0),"1","2"))</f>
        <v>1</v>
      </c>
      <c r="R421" s="50" t="str">
        <f>_xlfn.CONCAT(fraedom_data_1[[#This Row],[Statement Period - End Date]],"_",fraedom_data_1[[#This Row],[Column1]],"_",fraedom_data_1[[#This Row],[Transaction - Tax Exclusive Amount]])</f>
        <v>_ _</v>
      </c>
    </row>
    <row r="422" spans="2:18">
      <c r="B422" s="50"/>
      <c r="C422" s="50"/>
      <c r="G422" s="50"/>
      <c r="J422" s="50"/>
      <c r="K422" s="50"/>
      <c r="L422" s="50"/>
      <c r="M422" s="50"/>
      <c r="N422" s="50"/>
      <c r="O422" s="50"/>
      <c r="P422" s="50" t="str">
        <f>IF(fraedom_data_1[[#This Row],[Employee - Forename.2]]="",_xlfn.CONCAT(fraedom_data_1[[#This Row],[Employee - Forename.1]]," ",fraedom_data_1[[#This Row],[Employee - Surname]]),_xlfn.CONCAT(fraedom_data_1[[#This Row],[Employee - Forename.1]]," ",fraedom_data_1[[#This Row],[Employee - Forename.2]]," ",fraedom_data_1[[#This Row],[Employee - Surname]]))</f>
        <v xml:space="preserve"> </v>
      </c>
      <c r="Q422" s="50" t="str">
        <f>IF(fraedom_data_1[[#This Row],[Transaction - Expense Description]]="Payment Direct Debit Payment - Tha",0,IF(OR(fraedom_data_1[[#This Row],[Transaction - Tax Amount]]="",fraedom_data_1[[#This Row],[Transaction - Tax Amount]]=0),"1","2"))</f>
        <v>1</v>
      </c>
      <c r="R422" s="50" t="str">
        <f>_xlfn.CONCAT(fraedom_data_1[[#This Row],[Statement Period - End Date]],"_",fraedom_data_1[[#This Row],[Column1]],"_",fraedom_data_1[[#This Row],[Transaction - Tax Exclusive Amount]])</f>
        <v>_ _</v>
      </c>
    </row>
    <row r="423" spans="2:18">
      <c r="B423" s="50"/>
      <c r="C423" s="50"/>
      <c r="G423" s="50"/>
      <c r="J423" s="50"/>
      <c r="K423" s="50"/>
      <c r="L423" s="50"/>
      <c r="M423" s="50"/>
      <c r="N423" s="50"/>
      <c r="O423" s="50"/>
      <c r="P423" s="50" t="str">
        <f>IF(fraedom_data_1[[#This Row],[Employee - Forename.2]]="",_xlfn.CONCAT(fraedom_data_1[[#This Row],[Employee - Forename.1]]," ",fraedom_data_1[[#This Row],[Employee - Surname]]),_xlfn.CONCAT(fraedom_data_1[[#This Row],[Employee - Forename.1]]," ",fraedom_data_1[[#This Row],[Employee - Forename.2]]," ",fraedom_data_1[[#This Row],[Employee - Surname]]))</f>
        <v xml:space="preserve"> </v>
      </c>
      <c r="Q423" s="50" t="str">
        <f>IF(fraedom_data_1[[#This Row],[Transaction - Expense Description]]="Payment Direct Debit Payment - Tha",0,IF(OR(fraedom_data_1[[#This Row],[Transaction - Tax Amount]]="",fraedom_data_1[[#This Row],[Transaction - Tax Amount]]=0),"1","2"))</f>
        <v>1</v>
      </c>
      <c r="R423" s="50" t="str">
        <f>_xlfn.CONCAT(fraedom_data_1[[#This Row],[Statement Period - End Date]],"_",fraedom_data_1[[#This Row],[Column1]],"_",fraedom_data_1[[#This Row],[Transaction - Tax Exclusive Amount]])</f>
        <v>_ _</v>
      </c>
    </row>
    <row r="424" spans="2:18">
      <c r="B424" s="50"/>
      <c r="C424" s="50"/>
      <c r="G424" s="50"/>
      <c r="J424" s="50"/>
      <c r="K424" s="50"/>
      <c r="L424" s="50"/>
      <c r="M424" s="50"/>
      <c r="N424" s="50"/>
      <c r="O424" s="50"/>
      <c r="P424" s="50" t="str">
        <f>IF(fraedom_data_1[[#This Row],[Employee - Forename.2]]="",_xlfn.CONCAT(fraedom_data_1[[#This Row],[Employee - Forename.1]]," ",fraedom_data_1[[#This Row],[Employee - Surname]]),_xlfn.CONCAT(fraedom_data_1[[#This Row],[Employee - Forename.1]]," ",fraedom_data_1[[#This Row],[Employee - Forename.2]]," ",fraedom_data_1[[#This Row],[Employee - Surname]]))</f>
        <v xml:space="preserve"> </v>
      </c>
      <c r="Q424" s="50" t="str">
        <f>IF(fraedom_data_1[[#This Row],[Transaction - Expense Description]]="Payment Direct Debit Payment - Tha",0,IF(OR(fraedom_data_1[[#This Row],[Transaction - Tax Amount]]="",fraedom_data_1[[#This Row],[Transaction - Tax Amount]]=0),"1","2"))</f>
        <v>1</v>
      </c>
      <c r="R424" s="50" t="str">
        <f>_xlfn.CONCAT(fraedom_data_1[[#This Row],[Statement Period - End Date]],"_",fraedom_data_1[[#This Row],[Column1]],"_",fraedom_data_1[[#This Row],[Transaction - Tax Exclusive Amount]])</f>
        <v>_ _</v>
      </c>
    </row>
    <row r="425" spans="2:18">
      <c r="B425" s="50"/>
      <c r="C425" s="50"/>
      <c r="G425" s="50"/>
      <c r="J425" s="50"/>
      <c r="K425" s="50"/>
      <c r="L425" s="50"/>
      <c r="M425" s="50"/>
      <c r="N425" s="50"/>
      <c r="O425" s="50"/>
      <c r="P425" s="50" t="str">
        <f>IF(fraedom_data_1[[#This Row],[Employee - Forename.2]]="",_xlfn.CONCAT(fraedom_data_1[[#This Row],[Employee - Forename.1]]," ",fraedom_data_1[[#This Row],[Employee - Surname]]),_xlfn.CONCAT(fraedom_data_1[[#This Row],[Employee - Forename.1]]," ",fraedom_data_1[[#This Row],[Employee - Forename.2]]," ",fraedom_data_1[[#This Row],[Employee - Surname]]))</f>
        <v xml:space="preserve"> </v>
      </c>
      <c r="Q425" s="50" t="str">
        <f>IF(fraedom_data_1[[#This Row],[Transaction - Expense Description]]="Payment Direct Debit Payment - Tha",0,IF(OR(fraedom_data_1[[#This Row],[Transaction - Tax Amount]]="",fraedom_data_1[[#This Row],[Transaction - Tax Amount]]=0),"1","2"))</f>
        <v>1</v>
      </c>
      <c r="R425" s="50" t="str">
        <f>_xlfn.CONCAT(fraedom_data_1[[#This Row],[Statement Period - End Date]],"_",fraedom_data_1[[#This Row],[Column1]],"_",fraedom_data_1[[#This Row],[Transaction - Tax Exclusive Amount]])</f>
        <v>_ _</v>
      </c>
    </row>
    <row r="426" spans="2:18">
      <c r="B426" s="50"/>
      <c r="C426" s="50"/>
      <c r="G426" s="50"/>
      <c r="J426" s="50"/>
      <c r="K426" s="50"/>
      <c r="L426" s="50"/>
      <c r="M426" s="50"/>
      <c r="N426" s="50"/>
      <c r="O426" s="50"/>
      <c r="P426" s="50" t="str">
        <f>IF(fraedom_data_1[[#This Row],[Employee - Forename.2]]="",_xlfn.CONCAT(fraedom_data_1[[#This Row],[Employee - Forename.1]]," ",fraedom_data_1[[#This Row],[Employee - Surname]]),_xlfn.CONCAT(fraedom_data_1[[#This Row],[Employee - Forename.1]]," ",fraedom_data_1[[#This Row],[Employee - Forename.2]]," ",fraedom_data_1[[#This Row],[Employee - Surname]]))</f>
        <v xml:space="preserve"> </v>
      </c>
      <c r="Q426" s="50" t="str">
        <f>IF(fraedom_data_1[[#This Row],[Transaction - Expense Description]]="Payment Direct Debit Payment - Tha",0,IF(OR(fraedom_data_1[[#This Row],[Transaction - Tax Amount]]="",fraedom_data_1[[#This Row],[Transaction - Tax Amount]]=0),"1","2"))</f>
        <v>1</v>
      </c>
      <c r="R426" s="50" t="str">
        <f>_xlfn.CONCAT(fraedom_data_1[[#This Row],[Statement Period - End Date]],"_",fraedom_data_1[[#This Row],[Column1]],"_",fraedom_data_1[[#This Row],[Transaction - Tax Exclusive Amount]])</f>
        <v>_ _</v>
      </c>
    </row>
    <row r="427" spans="2:18">
      <c r="B427" s="50"/>
      <c r="C427" s="50"/>
      <c r="G427" s="50"/>
      <c r="J427" s="50"/>
      <c r="K427" s="50"/>
      <c r="L427" s="50"/>
      <c r="M427" s="50"/>
      <c r="N427" s="50"/>
      <c r="O427" s="50"/>
      <c r="P427" s="50" t="str">
        <f>IF(fraedom_data_1[[#This Row],[Employee - Forename.2]]="",_xlfn.CONCAT(fraedom_data_1[[#This Row],[Employee - Forename.1]]," ",fraedom_data_1[[#This Row],[Employee - Surname]]),_xlfn.CONCAT(fraedom_data_1[[#This Row],[Employee - Forename.1]]," ",fraedom_data_1[[#This Row],[Employee - Forename.2]]," ",fraedom_data_1[[#This Row],[Employee - Surname]]))</f>
        <v xml:space="preserve"> </v>
      </c>
      <c r="Q427" s="50" t="str">
        <f>IF(fraedom_data_1[[#This Row],[Transaction - Expense Description]]="Payment Direct Debit Payment - Tha",0,IF(OR(fraedom_data_1[[#This Row],[Transaction - Tax Amount]]="",fraedom_data_1[[#This Row],[Transaction - Tax Amount]]=0),"1","2"))</f>
        <v>1</v>
      </c>
      <c r="R427" s="50" t="str">
        <f>_xlfn.CONCAT(fraedom_data_1[[#This Row],[Statement Period - End Date]],"_",fraedom_data_1[[#This Row],[Column1]],"_",fraedom_data_1[[#This Row],[Transaction - Tax Exclusive Amount]])</f>
        <v>_ _</v>
      </c>
    </row>
    <row r="428" spans="2:18">
      <c r="B428" s="50"/>
      <c r="C428" s="50"/>
      <c r="G428" s="50"/>
      <c r="J428" s="50"/>
      <c r="K428" s="50"/>
      <c r="L428" s="50"/>
      <c r="M428" s="50"/>
      <c r="N428" s="50"/>
      <c r="O428" s="50"/>
      <c r="P428" s="50" t="str">
        <f>IF(fraedom_data_1[[#This Row],[Employee - Forename.2]]="",_xlfn.CONCAT(fraedom_data_1[[#This Row],[Employee - Forename.1]]," ",fraedom_data_1[[#This Row],[Employee - Surname]]),_xlfn.CONCAT(fraedom_data_1[[#This Row],[Employee - Forename.1]]," ",fraedom_data_1[[#This Row],[Employee - Forename.2]]," ",fraedom_data_1[[#This Row],[Employee - Surname]]))</f>
        <v xml:space="preserve"> </v>
      </c>
      <c r="Q428" s="50" t="str">
        <f>IF(fraedom_data_1[[#This Row],[Transaction - Expense Description]]="Payment Direct Debit Payment - Tha",0,IF(OR(fraedom_data_1[[#This Row],[Transaction - Tax Amount]]="",fraedom_data_1[[#This Row],[Transaction - Tax Amount]]=0),"1","2"))</f>
        <v>1</v>
      </c>
      <c r="R428" s="50" t="str">
        <f>_xlfn.CONCAT(fraedom_data_1[[#This Row],[Statement Period - End Date]],"_",fraedom_data_1[[#This Row],[Column1]],"_",fraedom_data_1[[#This Row],[Transaction - Tax Exclusive Amount]])</f>
        <v>_ _</v>
      </c>
    </row>
    <row r="429" spans="2:18">
      <c r="B429" s="50"/>
      <c r="C429" s="50"/>
      <c r="G429" s="50"/>
      <c r="J429" s="50"/>
      <c r="K429" s="50"/>
      <c r="L429" s="50"/>
      <c r="M429" s="50"/>
      <c r="N429" s="50"/>
      <c r="O429" s="50"/>
      <c r="P429" s="50" t="str">
        <f>IF(fraedom_data_1[[#This Row],[Employee - Forename.2]]="",_xlfn.CONCAT(fraedom_data_1[[#This Row],[Employee - Forename.1]]," ",fraedom_data_1[[#This Row],[Employee - Surname]]),_xlfn.CONCAT(fraedom_data_1[[#This Row],[Employee - Forename.1]]," ",fraedom_data_1[[#This Row],[Employee - Forename.2]]," ",fraedom_data_1[[#This Row],[Employee - Surname]]))</f>
        <v xml:space="preserve"> </v>
      </c>
      <c r="Q429" s="50" t="str">
        <f>IF(fraedom_data_1[[#This Row],[Transaction - Expense Description]]="Payment Direct Debit Payment - Tha",0,IF(OR(fraedom_data_1[[#This Row],[Transaction - Tax Amount]]="",fraedom_data_1[[#This Row],[Transaction - Tax Amount]]=0),"1","2"))</f>
        <v>1</v>
      </c>
      <c r="R429" s="50" t="str">
        <f>_xlfn.CONCAT(fraedom_data_1[[#This Row],[Statement Period - End Date]],"_",fraedom_data_1[[#This Row],[Column1]],"_",fraedom_data_1[[#This Row],[Transaction - Tax Exclusive Amount]])</f>
        <v>_ _</v>
      </c>
    </row>
    <row r="430" spans="2:18">
      <c r="B430" s="50"/>
      <c r="C430" s="50"/>
      <c r="G430" s="50"/>
      <c r="J430" s="50"/>
      <c r="K430" s="50"/>
      <c r="L430" s="50"/>
      <c r="M430" s="50"/>
      <c r="N430" s="50"/>
      <c r="O430" s="50"/>
      <c r="P430" s="50" t="str">
        <f>IF(fraedom_data_1[[#This Row],[Employee - Forename.2]]="",_xlfn.CONCAT(fraedom_data_1[[#This Row],[Employee - Forename.1]]," ",fraedom_data_1[[#This Row],[Employee - Surname]]),_xlfn.CONCAT(fraedom_data_1[[#This Row],[Employee - Forename.1]]," ",fraedom_data_1[[#This Row],[Employee - Forename.2]]," ",fraedom_data_1[[#This Row],[Employee - Surname]]))</f>
        <v xml:space="preserve"> </v>
      </c>
      <c r="Q430" s="50" t="str">
        <f>IF(fraedom_data_1[[#This Row],[Transaction - Expense Description]]="Payment Direct Debit Payment - Tha",0,IF(OR(fraedom_data_1[[#This Row],[Transaction - Tax Amount]]="",fraedom_data_1[[#This Row],[Transaction - Tax Amount]]=0),"1","2"))</f>
        <v>1</v>
      </c>
      <c r="R430" s="50" t="str">
        <f>_xlfn.CONCAT(fraedom_data_1[[#This Row],[Statement Period - End Date]],"_",fraedom_data_1[[#This Row],[Column1]],"_",fraedom_data_1[[#This Row],[Transaction - Tax Exclusive Amount]])</f>
        <v>_ _</v>
      </c>
    </row>
    <row r="431" spans="2:18">
      <c r="B431" s="50"/>
      <c r="C431" s="50"/>
      <c r="G431" s="50"/>
      <c r="J431" s="50"/>
      <c r="K431" s="50"/>
      <c r="L431" s="50"/>
      <c r="M431" s="50"/>
      <c r="N431" s="50"/>
      <c r="O431" s="50"/>
      <c r="P431" s="50" t="str">
        <f>IF(fraedom_data_1[[#This Row],[Employee - Forename.2]]="",_xlfn.CONCAT(fraedom_data_1[[#This Row],[Employee - Forename.1]]," ",fraedom_data_1[[#This Row],[Employee - Surname]]),_xlfn.CONCAT(fraedom_data_1[[#This Row],[Employee - Forename.1]]," ",fraedom_data_1[[#This Row],[Employee - Forename.2]]," ",fraedom_data_1[[#This Row],[Employee - Surname]]))</f>
        <v xml:space="preserve"> </v>
      </c>
      <c r="Q431" s="50" t="str">
        <f>IF(fraedom_data_1[[#This Row],[Transaction - Expense Description]]="Payment Direct Debit Payment - Tha",0,IF(OR(fraedom_data_1[[#This Row],[Transaction - Tax Amount]]="",fraedom_data_1[[#This Row],[Transaction - Tax Amount]]=0),"1","2"))</f>
        <v>1</v>
      </c>
      <c r="R431" s="50" t="str">
        <f>_xlfn.CONCAT(fraedom_data_1[[#This Row],[Statement Period - End Date]],"_",fraedom_data_1[[#This Row],[Column1]],"_",fraedom_data_1[[#This Row],[Transaction - Tax Exclusive Amount]])</f>
        <v>_ _</v>
      </c>
    </row>
    <row r="432" spans="2:18">
      <c r="B432" s="50"/>
      <c r="C432" s="50"/>
      <c r="G432" s="50"/>
      <c r="J432" s="50"/>
      <c r="K432" s="50"/>
      <c r="L432" s="50"/>
      <c r="M432" s="50"/>
      <c r="N432" s="50"/>
      <c r="O432" s="50"/>
      <c r="P432" s="50" t="str">
        <f>IF(fraedom_data_1[[#This Row],[Employee - Forename.2]]="",_xlfn.CONCAT(fraedom_data_1[[#This Row],[Employee - Forename.1]]," ",fraedom_data_1[[#This Row],[Employee - Surname]]),_xlfn.CONCAT(fraedom_data_1[[#This Row],[Employee - Forename.1]]," ",fraedom_data_1[[#This Row],[Employee - Forename.2]]," ",fraedom_data_1[[#This Row],[Employee - Surname]]))</f>
        <v xml:space="preserve"> </v>
      </c>
      <c r="Q432" s="50" t="str">
        <f>IF(fraedom_data_1[[#This Row],[Transaction - Expense Description]]="Payment Direct Debit Payment - Tha",0,IF(OR(fraedom_data_1[[#This Row],[Transaction - Tax Amount]]="",fraedom_data_1[[#This Row],[Transaction - Tax Amount]]=0),"1","2"))</f>
        <v>1</v>
      </c>
      <c r="R432" s="50" t="str">
        <f>_xlfn.CONCAT(fraedom_data_1[[#This Row],[Statement Period - End Date]],"_",fraedom_data_1[[#This Row],[Column1]],"_",fraedom_data_1[[#This Row],[Transaction - Tax Exclusive Amount]])</f>
        <v>_ _</v>
      </c>
    </row>
    <row r="433" spans="2:18">
      <c r="B433" s="50"/>
      <c r="C433" s="50"/>
      <c r="G433" s="50"/>
      <c r="J433" s="50"/>
      <c r="K433" s="50"/>
      <c r="L433" s="50"/>
      <c r="M433" s="50"/>
      <c r="N433" s="50"/>
      <c r="O433" s="50"/>
      <c r="P433" s="50" t="str">
        <f>IF(fraedom_data_1[[#This Row],[Employee - Forename.2]]="",_xlfn.CONCAT(fraedom_data_1[[#This Row],[Employee - Forename.1]]," ",fraedom_data_1[[#This Row],[Employee - Surname]]),_xlfn.CONCAT(fraedom_data_1[[#This Row],[Employee - Forename.1]]," ",fraedom_data_1[[#This Row],[Employee - Forename.2]]," ",fraedom_data_1[[#This Row],[Employee - Surname]]))</f>
        <v xml:space="preserve"> </v>
      </c>
      <c r="Q433" s="50" t="str">
        <f>IF(fraedom_data_1[[#This Row],[Transaction - Expense Description]]="Payment Direct Debit Payment - Tha",0,IF(OR(fraedom_data_1[[#This Row],[Transaction - Tax Amount]]="",fraedom_data_1[[#This Row],[Transaction - Tax Amount]]=0),"1","2"))</f>
        <v>1</v>
      </c>
      <c r="R433" s="50" t="str">
        <f>_xlfn.CONCAT(fraedom_data_1[[#This Row],[Statement Period - End Date]],"_",fraedom_data_1[[#This Row],[Column1]],"_",fraedom_data_1[[#This Row],[Transaction - Tax Exclusive Amount]])</f>
        <v>_ _</v>
      </c>
    </row>
    <row r="434" spans="2:18">
      <c r="B434" s="50"/>
      <c r="C434" s="50"/>
      <c r="G434" s="50"/>
      <c r="J434" s="50"/>
      <c r="K434" s="50"/>
      <c r="L434" s="50"/>
      <c r="M434" s="50"/>
      <c r="N434" s="50"/>
      <c r="O434" s="50"/>
      <c r="P434" s="50" t="str">
        <f>IF(fraedom_data_1[[#This Row],[Employee - Forename.2]]="",_xlfn.CONCAT(fraedom_data_1[[#This Row],[Employee - Forename.1]]," ",fraedom_data_1[[#This Row],[Employee - Surname]]),_xlfn.CONCAT(fraedom_data_1[[#This Row],[Employee - Forename.1]]," ",fraedom_data_1[[#This Row],[Employee - Forename.2]]," ",fraedom_data_1[[#This Row],[Employee - Surname]]))</f>
        <v xml:space="preserve"> </v>
      </c>
      <c r="Q434" s="50" t="str">
        <f>IF(fraedom_data_1[[#This Row],[Transaction - Expense Description]]="Payment Direct Debit Payment - Tha",0,IF(OR(fraedom_data_1[[#This Row],[Transaction - Tax Amount]]="",fraedom_data_1[[#This Row],[Transaction - Tax Amount]]=0),"1","2"))</f>
        <v>1</v>
      </c>
      <c r="R434" s="50" t="str">
        <f>_xlfn.CONCAT(fraedom_data_1[[#This Row],[Statement Period - End Date]],"_",fraedom_data_1[[#This Row],[Column1]],"_",fraedom_data_1[[#This Row],[Transaction - Tax Exclusive Amount]])</f>
        <v>_ _</v>
      </c>
    </row>
    <row r="435" spans="2:18">
      <c r="B435" s="50"/>
      <c r="C435" s="50"/>
      <c r="G435" s="50"/>
      <c r="J435" s="50"/>
      <c r="K435" s="50"/>
      <c r="L435" s="50"/>
      <c r="M435" s="50"/>
      <c r="N435" s="50"/>
      <c r="O435" s="50"/>
      <c r="P435" s="50" t="str">
        <f>IF(fraedom_data_1[[#This Row],[Employee - Forename.2]]="",_xlfn.CONCAT(fraedom_data_1[[#This Row],[Employee - Forename.1]]," ",fraedom_data_1[[#This Row],[Employee - Surname]]),_xlfn.CONCAT(fraedom_data_1[[#This Row],[Employee - Forename.1]]," ",fraedom_data_1[[#This Row],[Employee - Forename.2]]," ",fraedom_data_1[[#This Row],[Employee - Surname]]))</f>
        <v xml:space="preserve"> </v>
      </c>
      <c r="Q435" s="50" t="str">
        <f>IF(fraedom_data_1[[#This Row],[Transaction - Expense Description]]="Payment Direct Debit Payment - Tha",0,IF(OR(fraedom_data_1[[#This Row],[Transaction - Tax Amount]]="",fraedom_data_1[[#This Row],[Transaction - Tax Amount]]=0),"1","2"))</f>
        <v>1</v>
      </c>
      <c r="R435" s="50" t="str">
        <f>_xlfn.CONCAT(fraedom_data_1[[#This Row],[Statement Period - End Date]],"_",fraedom_data_1[[#This Row],[Column1]],"_",fraedom_data_1[[#This Row],[Transaction - Tax Exclusive Amount]])</f>
        <v>_ _</v>
      </c>
    </row>
    <row r="436" spans="2:18">
      <c r="B436" s="50"/>
      <c r="C436" s="50"/>
      <c r="G436" s="50"/>
      <c r="J436" s="50"/>
      <c r="K436" s="50"/>
      <c r="L436" s="50"/>
      <c r="M436" s="50"/>
      <c r="N436" s="50"/>
      <c r="O436" s="50"/>
      <c r="P436" s="50" t="str">
        <f>IF(fraedom_data_1[[#This Row],[Employee - Forename.2]]="",_xlfn.CONCAT(fraedom_data_1[[#This Row],[Employee - Forename.1]]," ",fraedom_data_1[[#This Row],[Employee - Surname]]),_xlfn.CONCAT(fraedom_data_1[[#This Row],[Employee - Forename.1]]," ",fraedom_data_1[[#This Row],[Employee - Forename.2]]," ",fraedom_data_1[[#This Row],[Employee - Surname]]))</f>
        <v xml:space="preserve"> </v>
      </c>
      <c r="Q436" s="50" t="str">
        <f>IF(fraedom_data_1[[#This Row],[Transaction - Expense Description]]="Payment Direct Debit Payment - Tha",0,IF(OR(fraedom_data_1[[#This Row],[Transaction - Tax Amount]]="",fraedom_data_1[[#This Row],[Transaction - Tax Amount]]=0),"1","2"))</f>
        <v>1</v>
      </c>
      <c r="R436" s="50" t="str">
        <f>_xlfn.CONCAT(fraedom_data_1[[#This Row],[Statement Period - End Date]],"_",fraedom_data_1[[#This Row],[Column1]],"_",fraedom_data_1[[#This Row],[Transaction - Tax Exclusive Amount]])</f>
        <v>_ _</v>
      </c>
    </row>
    <row r="437" spans="2:18">
      <c r="B437" s="50"/>
      <c r="C437" s="50"/>
      <c r="G437" s="50"/>
      <c r="J437" s="50"/>
      <c r="K437" s="50"/>
      <c r="L437" s="50"/>
      <c r="M437" s="50"/>
      <c r="N437" s="50"/>
      <c r="O437" s="50"/>
      <c r="P437" s="50" t="str">
        <f>IF(fraedom_data_1[[#This Row],[Employee - Forename.2]]="",_xlfn.CONCAT(fraedom_data_1[[#This Row],[Employee - Forename.1]]," ",fraedom_data_1[[#This Row],[Employee - Surname]]),_xlfn.CONCAT(fraedom_data_1[[#This Row],[Employee - Forename.1]]," ",fraedom_data_1[[#This Row],[Employee - Forename.2]]," ",fraedom_data_1[[#This Row],[Employee - Surname]]))</f>
        <v xml:space="preserve"> </v>
      </c>
      <c r="Q437" s="50" t="str">
        <f>IF(fraedom_data_1[[#This Row],[Transaction - Expense Description]]="Payment Direct Debit Payment - Tha",0,IF(OR(fraedom_data_1[[#This Row],[Transaction - Tax Amount]]="",fraedom_data_1[[#This Row],[Transaction - Tax Amount]]=0),"1","2"))</f>
        <v>1</v>
      </c>
      <c r="R437" s="50" t="str">
        <f>_xlfn.CONCAT(fraedom_data_1[[#This Row],[Statement Period - End Date]],"_",fraedom_data_1[[#This Row],[Column1]],"_",fraedom_data_1[[#This Row],[Transaction - Tax Exclusive Amount]])</f>
        <v>_ _</v>
      </c>
    </row>
    <row r="438" spans="2:18">
      <c r="B438" s="50"/>
      <c r="C438" s="50"/>
      <c r="G438" s="50"/>
      <c r="J438" s="50"/>
      <c r="K438" s="50"/>
      <c r="L438" s="50"/>
      <c r="M438" s="50"/>
      <c r="N438" s="50"/>
      <c r="O438" s="50"/>
      <c r="P438" s="50" t="str">
        <f>IF(fraedom_data_1[[#This Row],[Employee - Forename.2]]="",_xlfn.CONCAT(fraedom_data_1[[#This Row],[Employee - Forename.1]]," ",fraedom_data_1[[#This Row],[Employee - Surname]]),_xlfn.CONCAT(fraedom_data_1[[#This Row],[Employee - Forename.1]]," ",fraedom_data_1[[#This Row],[Employee - Forename.2]]," ",fraedom_data_1[[#This Row],[Employee - Surname]]))</f>
        <v xml:space="preserve"> </v>
      </c>
      <c r="Q438" s="50" t="str">
        <f>IF(fraedom_data_1[[#This Row],[Transaction - Expense Description]]="Payment Direct Debit Payment - Tha",0,IF(OR(fraedom_data_1[[#This Row],[Transaction - Tax Amount]]="",fraedom_data_1[[#This Row],[Transaction - Tax Amount]]=0),"1","2"))</f>
        <v>1</v>
      </c>
      <c r="R438" s="50" t="str">
        <f>_xlfn.CONCAT(fraedom_data_1[[#This Row],[Statement Period - End Date]],"_",fraedom_data_1[[#This Row],[Column1]],"_",fraedom_data_1[[#This Row],[Transaction - Tax Exclusive Amount]])</f>
        <v>_ _</v>
      </c>
    </row>
    <row r="439" spans="2:18">
      <c r="B439" s="50"/>
      <c r="C439" s="50"/>
      <c r="G439" s="50"/>
      <c r="J439" s="50"/>
      <c r="K439" s="50"/>
      <c r="L439" s="50"/>
      <c r="M439" s="50"/>
      <c r="N439" s="50"/>
      <c r="O439" s="50"/>
      <c r="P439" s="50" t="str">
        <f>IF(fraedom_data_1[[#This Row],[Employee - Forename.2]]="",_xlfn.CONCAT(fraedom_data_1[[#This Row],[Employee - Forename.1]]," ",fraedom_data_1[[#This Row],[Employee - Surname]]),_xlfn.CONCAT(fraedom_data_1[[#This Row],[Employee - Forename.1]]," ",fraedom_data_1[[#This Row],[Employee - Forename.2]]," ",fraedom_data_1[[#This Row],[Employee - Surname]]))</f>
        <v xml:space="preserve"> </v>
      </c>
      <c r="Q439" s="50" t="str">
        <f>IF(fraedom_data_1[[#This Row],[Transaction - Expense Description]]="Payment Direct Debit Payment - Tha",0,IF(OR(fraedom_data_1[[#This Row],[Transaction - Tax Amount]]="",fraedom_data_1[[#This Row],[Transaction - Tax Amount]]=0),"1","2"))</f>
        <v>1</v>
      </c>
      <c r="R439" s="50" t="str">
        <f>_xlfn.CONCAT(fraedom_data_1[[#This Row],[Statement Period - End Date]],"_",fraedom_data_1[[#This Row],[Column1]],"_",fraedom_data_1[[#This Row],[Transaction - Tax Exclusive Amount]])</f>
        <v>_ _</v>
      </c>
    </row>
    <row r="440" spans="2:18">
      <c r="B440" s="50"/>
      <c r="C440" s="50"/>
      <c r="G440" s="50"/>
      <c r="J440" s="50"/>
      <c r="K440" s="50"/>
      <c r="L440" s="50"/>
      <c r="M440" s="50"/>
      <c r="N440" s="50"/>
      <c r="O440" s="50"/>
      <c r="P440" s="50" t="str">
        <f>IF(fraedom_data_1[[#This Row],[Employee - Forename.2]]="",_xlfn.CONCAT(fraedom_data_1[[#This Row],[Employee - Forename.1]]," ",fraedom_data_1[[#This Row],[Employee - Surname]]),_xlfn.CONCAT(fraedom_data_1[[#This Row],[Employee - Forename.1]]," ",fraedom_data_1[[#This Row],[Employee - Forename.2]]," ",fraedom_data_1[[#This Row],[Employee - Surname]]))</f>
        <v xml:space="preserve"> </v>
      </c>
      <c r="Q440" s="50" t="str">
        <f>IF(fraedom_data_1[[#This Row],[Transaction - Expense Description]]="Payment Direct Debit Payment - Tha",0,IF(OR(fraedom_data_1[[#This Row],[Transaction - Tax Amount]]="",fraedom_data_1[[#This Row],[Transaction - Tax Amount]]=0),"1","2"))</f>
        <v>1</v>
      </c>
      <c r="R440" s="50" t="str">
        <f>_xlfn.CONCAT(fraedom_data_1[[#This Row],[Statement Period - End Date]],"_",fraedom_data_1[[#This Row],[Column1]],"_",fraedom_data_1[[#This Row],[Transaction - Tax Exclusive Amount]])</f>
        <v>_ _</v>
      </c>
    </row>
    <row r="441" spans="2:18">
      <c r="B441" s="50"/>
      <c r="C441" s="50"/>
      <c r="G441" s="50"/>
      <c r="J441" s="50"/>
      <c r="K441" s="50"/>
      <c r="L441" s="50"/>
      <c r="M441" s="50"/>
      <c r="N441" s="50"/>
      <c r="O441" s="50"/>
      <c r="P441" s="50" t="str">
        <f>IF(fraedom_data_1[[#This Row],[Employee - Forename.2]]="",_xlfn.CONCAT(fraedom_data_1[[#This Row],[Employee - Forename.1]]," ",fraedom_data_1[[#This Row],[Employee - Surname]]),_xlfn.CONCAT(fraedom_data_1[[#This Row],[Employee - Forename.1]]," ",fraedom_data_1[[#This Row],[Employee - Forename.2]]," ",fraedom_data_1[[#This Row],[Employee - Surname]]))</f>
        <v xml:space="preserve"> </v>
      </c>
      <c r="Q441" s="50" t="str">
        <f>IF(fraedom_data_1[[#This Row],[Transaction - Expense Description]]="Payment Direct Debit Payment - Tha",0,IF(OR(fraedom_data_1[[#This Row],[Transaction - Tax Amount]]="",fraedom_data_1[[#This Row],[Transaction - Tax Amount]]=0),"1","2"))</f>
        <v>1</v>
      </c>
      <c r="R441" s="50" t="str">
        <f>_xlfn.CONCAT(fraedom_data_1[[#This Row],[Statement Period - End Date]],"_",fraedom_data_1[[#This Row],[Column1]],"_",fraedom_data_1[[#This Row],[Transaction - Tax Exclusive Amount]])</f>
        <v>_ _</v>
      </c>
    </row>
    <row r="442" spans="2:18">
      <c r="B442" s="50"/>
      <c r="C442" s="50"/>
      <c r="G442" s="50"/>
      <c r="J442" s="50"/>
      <c r="K442" s="50"/>
      <c r="L442" s="50"/>
      <c r="M442" s="50"/>
      <c r="N442" s="50"/>
      <c r="O442" s="50"/>
      <c r="P442" s="50" t="str">
        <f>IF(fraedom_data_1[[#This Row],[Employee - Forename.2]]="",_xlfn.CONCAT(fraedom_data_1[[#This Row],[Employee - Forename.1]]," ",fraedom_data_1[[#This Row],[Employee - Surname]]),_xlfn.CONCAT(fraedom_data_1[[#This Row],[Employee - Forename.1]]," ",fraedom_data_1[[#This Row],[Employee - Forename.2]]," ",fraedom_data_1[[#This Row],[Employee - Surname]]))</f>
        <v xml:space="preserve"> </v>
      </c>
      <c r="Q442" s="50" t="str">
        <f>IF(fraedom_data_1[[#This Row],[Transaction - Expense Description]]="Payment Direct Debit Payment - Tha",0,IF(OR(fraedom_data_1[[#This Row],[Transaction - Tax Amount]]="",fraedom_data_1[[#This Row],[Transaction - Tax Amount]]=0),"1","2"))</f>
        <v>1</v>
      </c>
      <c r="R442" s="50" t="str">
        <f>_xlfn.CONCAT(fraedom_data_1[[#This Row],[Statement Period - End Date]],"_",fraedom_data_1[[#This Row],[Column1]],"_",fraedom_data_1[[#This Row],[Transaction - Tax Exclusive Amount]])</f>
        <v>_ _</v>
      </c>
    </row>
    <row r="443" spans="2:18">
      <c r="B443" s="50"/>
      <c r="C443" s="50"/>
      <c r="G443" s="50"/>
      <c r="J443" s="50"/>
      <c r="K443" s="50"/>
      <c r="L443" s="50"/>
      <c r="M443" s="50"/>
      <c r="N443" s="50"/>
      <c r="O443" s="50"/>
      <c r="P443" s="50" t="str">
        <f>IF(fraedom_data_1[[#This Row],[Employee - Forename.2]]="",_xlfn.CONCAT(fraedom_data_1[[#This Row],[Employee - Forename.1]]," ",fraedom_data_1[[#This Row],[Employee - Surname]]),_xlfn.CONCAT(fraedom_data_1[[#This Row],[Employee - Forename.1]]," ",fraedom_data_1[[#This Row],[Employee - Forename.2]]," ",fraedom_data_1[[#This Row],[Employee - Surname]]))</f>
        <v xml:space="preserve"> </v>
      </c>
      <c r="Q443" s="50" t="str">
        <f>IF(fraedom_data_1[[#This Row],[Transaction - Expense Description]]="Payment Direct Debit Payment - Tha",0,IF(OR(fraedom_data_1[[#This Row],[Transaction - Tax Amount]]="",fraedom_data_1[[#This Row],[Transaction - Tax Amount]]=0),"1","2"))</f>
        <v>1</v>
      </c>
      <c r="R443" s="50" t="str">
        <f>_xlfn.CONCAT(fraedom_data_1[[#This Row],[Statement Period - End Date]],"_",fraedom_data_1[[#This Row],[Column1]],"_",fraedom_data_1[[#This Row],[Transaction - Tax Exclusive Amount]])</f>
        <v>_ _</v>
      </c>
    </row>
    <row r="444" spans="2:18">
      <c r="B444" s="50"/>
      <c r="C444" s="50"/>
      <c r="G444" s="50"/>
      <c r="J444" s="50"/>
      <c r="K444" s="50"/>
      <c r="L444" s="50"/>
      <c r="M444" s="50"/>
      <c r="N444" s="50"/>
      <c r="O444" s="50"/>
      <c r="P444" s="50" t="str">
        <f>IF(fraedom_data_1[[#This Row],[Employee - Forename.2]]="",_xlfn.CONCAT(fraedom_data_1[[#This Row],[Employee - Forename.1]]," ",fraedom_data_1[[#This Row],[Employee - Surname]]),_xlfn.CONCAT(fraedom_data_1[[#This Row],[Employee - Forename.1]]," ",fraedom_data_1[[#This Row],[Employee - Forename.2]]," ",fraedom_data_1[[#This Row],[Employee - Surname]]))</f>
        <v xml:space="preserve"> </v>
      </c>
      <c r="Q444" s="50" t="str">
        <f>IF(fraedom_data_1[[#This Row],[Transaction - Expense Description]]="Payment Direct Debit Payment - Tha",0,IF(OR(fraedom_data_1[[#This Row],[Transaction - Tax Amount]]="",fraedom_data_1[[#This Row],[Transaction - Tax Amount]]=0),"1","2"))</f>
        <v>1</v>
      </c>
      <c r="R444" s="50" t="str">
        <f>_xlfn.CONCAT(fraedom_data_1[[#This Row],[Statement Period - End Date]],"_",fraedom_data_1[[#This Row],[Column1]],"_",fraedom_data_1[[#This Row],[Transaction - Tax Exclusive Amount]])</f>
        <v>_ _</v>
      </c>
    </row>
    <row r="445" spans="2:18">
      <c r="B445" s="50"/>
      <c r="C445" s="50"/>
      <c r="G445" s="50"/>
      <c r="J445" s="50"/>
      <c r="K445" s="50"/>
      <c r="L445" s="50"/>
      <c r="M445" s="50"/>
      <c r="N445" s="50"/>
      <c r="O445" s="50"/>
      <c r="P445" s="50" t="str">
        <f>IF(fraedom_data_1[[#This Row],[Employee - Forename.2]]="",_xlfn.CONCAT(fraedom_data_1[[#This Row],[Employee - Forename.1]]," ",fraedom_data_1[[#This Row],[Employee - Surname]]),_xlfn.CONCAT(fraedom_data_1[[#This Row],[Employee - Forename.1]]," ",fraedom_data_1[[#This Row],[Employee - Forename.2]]," ",fraedom_data_1[[#This Row],[Employee - Surname]]))</f>
        <v xml:space="preserve"> </v>
      </c>
      <c r="Q445" s="50" t="str">
        <f>IF(fraedom_data_1[[#This Row],[Transaction - Expense Description]]="Payment Direct Debit Payment - Tha",0,IF(OR(fraedom_data_1[[#This Row],[Transaction - Tax Amount]]="",fraedom_data_1[[#This Row],[Transaction - Tax Amount]]=0),"1","2"))</f>
        <v>1</v>
      </c>
      <c r="R445" s="50" t="str">
        <f>_xlfn.CONCAT(fraedom_data_1[[#This Row],[Statement Period - End Date]],"_",fraedom_data_1[[#This Row],[Column1]],"_",fraedom_data_1[[#This Row],[Transaction - Tax Exclusive Amount]])</f>
        <v>_ _</v>
      </c>
    </row>
    <row r="446" spans="2:18">
      <c r="B446" s="50"/>
      <c r="C446" s="50"/>
      <c r="G446" s="50"/>
      <c r="J446" s="50"/>
      <c r="K446" s="50"/>
      <c r="L446" s="50"/>
      <c r="M446" s="50"/>
      <c r="N446" s="50"/>
      <c r="O446" s="50"/>
      <c r="P446" s="50" t="str">
        <f>IF(fraedom_data_1[[#This Row],[Employee - Forename.2]]="",_xlfn.CONCAT(fraedom_data_1[[#This Row],[Employee - Forename.1]]," ",fraedom_data_1[[#This Row],[Employee - Surname]]),_xlfn.CONCAT(fraedom_data_1[[#This Row],[Employee - Forename.1]]," ",fraedom_data_1[[#This Row],[Employee - Forename.2]]," ",fraedom_data_1[[#This Row],[Employee - Surname]]))</f>
        <v xml:space="preserve"> </v>
      </c>
      <c r="Q446" s="50" t="str">
        <f>IF(fraedom_data_1[[#This Row],[Transaction - Expense Description]]="Payment Direct Debit Payment - Tha",0,IF(OR(fraedom_data_1[[#This Row],[Transaction - Tax Amount]]="",fraedom_data_1[[#This Row],[Transaction - Tax Amount]]=0),"1","2"))</f>
        <v>1</v>
      </c>
      <c r="R446" s="50" t="str">
        <f>_xlfn.CONCAT(fraedom_data_1[[#This Row],[Statement Period - End Date]],"_",fraedom_data_1[[#This Row],[Column1]],"_",fraedom_data_1[[#This Row],[Transaction - Tax Exclusive Amount]])</f>
        <v>_ _</v>
      </c>
    </row>
    <row r="447" spans="2:18">
      <c r="B447" s="50"/>
      <c r="C447" s="50"/>
      <c r="G447" s="50"/>
      <c r="J447" s="50"/>
      <c r="K447" s="50"/>
      <c r="L447" s="50"/>
      <c r="M447" s="50"/>
      <c r="N447" s="50"/>
      <c r="O447" s="50"/>
      <c r="P447" s="50" t="str">
        <f>IF(fraedom_data_1[[#This Row],[Employee - Forename.2]]="",_xlfn.CONCAT(fraedom_data_1[[#This Row],[Employee - Forename.1]]," ",fraedom_data_1[[#This Row],[Employee - Surname]]),_xlfn.CONCAT(fraedom_data_1[[#This Row],[Employee - Forename.1]]," ",fraedom_data_1[[#This Row],[Employee - Forename.2]]," ",fraedom_data_1[[#This Row],[Employee - Surname]]))</f>
        <v xml:space="preserve"> </v>
      </c>
      <c r="Q447" s="50" t="str">
        <f>IF(fraedom_data_1[[#This Row],[Transaction - Expense Description]]="Payment Direct Debit Payment - Tha",0,IF(OR(fraedom_data_1[[#This Row],[Transaction - Tax Amount]]="",fraedom_data_1[[#This Row],[Transaction - Tax Amount]]=0),"1","2"))</f>
        <v>1</v>
      </c>
      <c r="R447" s="50" t="str">
        <f>_xlfn.CONCAT(fraedom_data_1[[#This Row],[Statement Period - End Date]],"_",fraedom_data_1[[#This Row],[Column1]],"_",fraedom_data_1[[#This Row],[Transaction - Tax Exclusive Amount]])</f>
        <v>_ _</v>
      </c>
    </row>
    <row r="448" spans="2:18">
      <c r="B448" s="50"/>
      <c r="C448" s="50"/>
      <c r="G448" s="50"/>
      <c r="J448" s="50"/>
      <c r="K448" s="50"/>
      <c r="L448" s="50"/>
      <c r="M448" s="50"/>
      <c r="N448" s="50"/>
      <c r="O448" s="50"/>
      <c r="P448" s="50" t="str">
        <f>IF(fraedom_data_1[[#This Row],[Employee - Forename.2]]="",_xlfn.CONCAT(fraedom_data_1[[#This Row],[Employee - Forename.1]]," ",fraedom_data_1[[#This Row],[Employee - Surname]]),_xlfn.CONCAT(fraedom_data_1[[#This Row],[Employee - Forename.1]]," ",fraedom_data_1[[#This Row],[Employee - Forename.2]]," ",fraedom_data_1[[#This Row],[Employee - Surname]]))</f>
        <v xml:space="preserve"> </v>
      </c>
      <c r="Q448" s="50" t="str">
        <f>IF(fraedom_data_1[[#This Row],[Transaction - Expense Description]]="Payment Direct Debit Payment - Tha",0,IF(OR(fraedom_data_1[[#This Row],[Transaction - Tax Amount]]="",fraedom_data_1[[#This Row],[Transaction - Tax Amount]]=0),"1","2"))</f>
        <v>1</v>
      </c>
      <c r="R448" s="50" t="str">
        <f>_xlfn.CONCAT(fraedom_data_1[[#This Row],[Statement Period - End Date]],"_",fraedom_data_1[[#This Row],[Column1]],"_",fraedom_data_1[[#This Row],[Transaction - Tax Exclusive Amount]])</f>
        <v>_ _</v>
      </c>
    </row>
    <row r="449" spans="2:18">
      <c r="B449" s="50"/>
      <c r="C449" s="50"/>
      <c r="G449" s="50"/>
      <c r="J449" s="50"/>
      <c r="K449" s="50"/>
      <c r="L449" s="50"/>
      <c r="M449" s="50"/>
      <c r="N449" s="50"/>
      <c r="O449" s="50"/>
      <c r="P449" s="50" t="str">
        <f>IF(fraedom_data_1[[#This Row],[Employee - Forename.2]]="",_xlfn.CONCAT(fraedom_data_1[[#This Row],[Employee - Forename.1]]," ",fraedom_data_1[[#This Row],[Employee - Surname]]),_xlfn.CONCAT(fraedom_data_1[[#This Row],[Employee - Forename.1]]," ",fraedom_data_1[[#This Row],[Employee - Forename.2]]," ",fraedom_data_1[[#This Row],[Employee - Surname]]))</f>
        <v xml:space="preserve"> </v>
      </c>
      <c r="Q449" s="50" t="str">
        <f>IF(fraedom_data_1[[#This Row],[Transaction - Expense Description]]="Payment Direct Debit Payment - Tha",0,IF(OR(fraedom_data_1[[#This Row],[Transaction - Tax Amount]]="",fraedom_data_1[[#This Row],[Transaction - Tax Amount]]=0),"1","2"))</f>
        <v>1</v>
      </c>
      <c r="R449" s="50" t="str">
        <f>_xlfn.CONCAT(fraedom_data_1[[#This Row],[Statement Period - End Date]],"_",fraedom_data_1[[#This Row],[Column1]],"_",fraedom_data_1[[#This Row],[Transaction - Tax Exclusive Amount]])</f>
        <v>_ _</v>
      </c>
    </row>
    <row r="450" spans="2:18">
      <c r="B450" s="50"/>
      <c r="C450" s="50"/>
      <c r="G450" s="50"/>
      <c r="J450" s="50"/>
      <c r="K450" s="50"/>
      <c r="L450" s="50"/>
      <c r="M450" s="50"/>
      <c r="N450" s="50"/>
      <c r="O450" s="50"/>
      <c r="P450" s="50" t="str">
        <f>IF(fraedom_data_1[[#This Row],[Employee - Forename.2]]="",_xlfn.CONCAT(fraedom_data_1[[#This Row],[Employee - Forename.1]]," ",fraedom_data_1[[#This Row],[Employee - Surname]]),_xlfn.CONCAT(fraedom_data_1[[#This Row],[Employee - Forename.1]]," ",fraedom_data_1[[#This Row],[Employee - Forename.2]]," ",fraedom_data_1[[#This Row],[Employee - Surname]]))</f>
        <v xml:space="preserve"> </v>
      </c>
      <c r="Q450" s="50" t="str">
        <f>IF(fraedom_data_1[[#This Row],[Transaction - Expense Description]]="Payment Direct Debit Payment - Tha",0,IF(OR(fraedom_data_1[[#This Row],[Transaction - Tax Amount]]="",fraedom_data_1[[#This Row],[Transaction - Tax Amount]]=0),"1","2"))</f>
        <v>1</v>
      </c>
      <c r="R450" s="50" t="str">
        <f>_xlfn.CONCAT(fraedom_data_1[[#This Row],[Statement Period - End Date]],"_",fraedom_data_1[[#This Row],[Column1]],"_",fraedom_data_1[[#This Row],[Transaction - Tax Exclusive Amount]])</f>
        <v>_ _</v>
      </c>
    </row>
    <row r="451" spans="2:18">
      <c r="B451" s="50"/>
      <c r="C451" s="50"/>
      <c r="G451" s="50"/>
      <c r="J451" s="50"/>
      <c r="K451" s="50"/>
      <c r="L451" s="50"/>
      <c r="M451" s="50"/>
      <c r="N451" s="50"/>
      <c r="O451" s="50"/>
      <c r="P451" s="50" t="str">
        <f>IF(fraedom_data_1[[#This Row],[Employee - Forename.2]]="",_xlfn.CONCAT(fraedom_data_1[[#This Row],[Employee - Forename.1]]," ",fraedom_data_1[[#This Row],[Employee - Surname]]),_xlfn.CONCAT(fraedom_data_1[[#This Row],[Employee - Forename.1]]," ",fraedom_data_1[[#This Row],[Employee - Forename.2]]," ",fraedom_data_1[[#This Row],[Employee - Surname]]))</f>
        <v xml:space="preserve"> </v>
      </c>
      <c r="Q451" s="50" t="str">
        <f>IF(fraedom_data_1[[#This Row],[Transaction - Expense Description]]="Payment Direct Debit Payment - Tha",0,IF(OR(fraedom_data_1[[#This Row],[Transaction - Tax Amount]]="",fraedom_data_1[[#This Row],[Transaction - Tax Amount]]=0),"1","2"))</f>
        <v>1</v>
      </c>
      <c r="R451" s="50" t="str">
        <f>_xlfn.CONCAT(fraedom_data_1[[#This Row],[Statement Period - End Date]],"_",fraedom_data_1[[#This Row],[Column1]],"_",fraedom_data_1[[#This Row],[Transaction - Tax Exclusive Amount]])</f>
        <v>_ _</v>
      </c>
    </row>
    <row r="452" spans="2:18">
      <c r="B452" s="50"/>
      <c r="C452" s="50"/>
      <c r="G452" s="50"/>
      <c r="J452" s="50"/>
      <c r="K452" s="50"/>
      <c r="L452" s="50"/>
      <c r="M452" s="50"/>
      <c r="N452" s="50"/>
      <c r="O452" s="50"/>
      <c r="P452" s="50" t="str">
        <f>IF(fraedom_data_1[[#This Row],[Employee - Forename.2]]="",_xlfn.CONCAT(fraedom_data_1[[#This Row],[Employee - Forename.1]]," ",fraedom_data_1[[#This Row],[Employee - Surname]]),_xlfn.CONCAT(fraedom_data_1[[#This Row],[Employee - Forename.1]]," ",fraedom_data_1[[#This Row],[Employee - Forename.2]]," ",fraedom_data_1[[#This Row],[Employee - Surname]]))</f>
        <v xml:space="preserve"> </v>
      </c>
      <c r="Q452" s="50" t="str">
        <f>IF(fraedom_data_1[[#This Row],[Transaction - Expense Description]]="Payment Direct Debit Payment - Tha",0,IF(OR(fraedom_data_1[[#This Row],[Transaction - Tax Amount]]="",fraedom_data_1[[#This Row],[Transaction - Tax Amount]]=0),"1","2"))</f>
        <v>1</v>
      </c>
      <c r="R452" s="50" t="str">
        <f>_xlfn.CONCAT(fraedom_data_1[[#This Row],[Statement Period - End Date]],"_",fraedom_data_1[[#This Row],[Column1]],"_",fraedom_data_1[[#This Row],[Transaction - Tax Exclusive Amount]])</f>
        <v>_ _</v>
      </c>
    </row>
    <row r="453" spans="2:18">
      <c r="B453" s="50"/>
      <c r="C453" s="50"/>
      <c r="G453" s="50"/>
      <c r="J453" s="50"/>
      <c r="K453" s="50"/>
      <c r="L453" s="50"/>
      <c r="M453" s="50"/>
      <c r="N453" s="50"/>
      <c r="O453" s="50"/>
      <c r="P453" s="50" t="str">
        <f>IF(fraedom_data_1[[#This Row],[Employee - Forename.2]]="",_xlfn.CONCAT(fraedom_data_1[[#This Row],[Employee - Forename.1]]," ",fraedom_data_1[[#This Row],[Employee - Surname]]),_xlfn.CONCAT(fraedom_data_1[[#This Row],[Employee - Forename.1]]," ",fraedom_data_1[[#This Row],[Employee - Forename.2]]," ",fraedom_data_1[[#This Row],[Employee - Surname]]))</f>
        <v xml:space="preserve"> </v>
      </c>
      <c r="Q453" s="50" t="str">
        <f>IF(fraedom_data_1[[#This Row],[Transaction - Expense Description]]="Payment Direct Debit Payment - Tha",0,IF(OR(fraedom_data_1[[#This Row],[Transaction - Tax Amount]]="",fraedom_data_1[[#This Row],[Transaction - Tax Amount]]=0),"1","2"))</f>
        <v>1</v>
      </c>
      <c r="R453" s="50" t="str">
        <f>_xlfn.CONCAT(fraedom_data_1[[#This Row],[Statement Period - End Date]],"_",fraedom_data_1[[#This Row],[Column1]],"_",fraedom_data_1[[#This Row],[Transaction - Tax Exclusive Amount]])</f>
        <v>_ _</v>
      </c>
    </row>
    <row r="454" spans="2:18">
      <c r="B454" s="50"/>
      <c r="C454" s="50"/>
      <c r="G454" s="50"/>
      <c r="J454" s="50"/>
      <c r="K454" s="50"/>
      <c r="L454" s="50"/>
      <c r="M454" s="50"/>
      <c r="N454" s="50"/>
      <c r="O454" s="50"/>
      <c r="P454" s="50" t="str">
        <f>IF(fraedom_data_1[[#This Row],[Employee - Forename.2]]="",_xlfn.CONCAT(fraedom_data_1[[#This Row],[Employee - Forename.1]]," ",fraedom_data_1[[#This Row],[Employee - Surname]]),_xlfn.CONCAT(fraedom_data_1[[#This Row],[Employee - Forename.1]]," ",fraedom_data_1[[#This Row],[Employee - Forename.2]]," ",fraedom_data_1[[#This Row],[Employee - Surname]]))</f>
        <v xml:space="preserve"> </v>
      </c>
      <c r="Q454" s="50" t="str">
        <f>IF(fraedom_data_1[[#This Row],[Transaction - Expense Description]]="Payment Direct Debit Payment - Tha",0,IF(OR(fraedom_data_1[[#This Row],[Transaction - Tax Amount]]="",fraedom_data_1[[#This Row],[Transaction - Tax Amount]]=0),"1","2"))</f>
        <v>1</v>
      </c>
      <c r="R454" s="50" t="str">
        <f>_xlfn.CONCAT(fraedom_data_1[[#This Row],[Statement Period - End Date]],"_",fraedom_data_1[[#This Row],[Column1]],"_",fraedom_data_1[[#This Row],[Transaction - Tax Exclusive Amount]])</f>
        <v>_ _</v>
      </c>
    </row>
    <row r="455" spans="2:18">
      <c r="B455" s="50"/>
      <c r="C455" s="50"/>
      <c r="G455" s="50"/>
      <c r="J455" s="50"/>
      <c r="K455" s="50"/>
      <c r="L455" s="50"/>
      <c r="M455" s="50"/>
      <c r="N455" s="50"/>
      <c r="O455" s="50"/>
      <c r="P455" s="50" t="str">
        <f>IF(fraedom_data_1[[#This Row],[Employee - Forename.2]]="",_xlfn.CONCAT(fraedom_data_1[[#This Row],[Employee - Forename.1]]," ",fraedom_data_1[[#This Row],[Employee - Surname]]),_xlfn.CONCAT(fraedom_data_1[[#This Row],[Employee - Forename.1]]," ",fraedom_data_1[[#This Row],[Employee - Forename.2]]," ",fraedom_data_1[[#This Row],[Employee - Surname]]))</f>
        <v xml:space="preserve"> </v>
      </c>
      <c r="Q455" s="50" t="str">
        <f>IF(fraedom_data_1[[#This Row],[Transaction - Expense Description]]="Payment Direct Debit Payment - Tha",0,IF(OR(fraedom_data_1[[#This Row],[Transaction - Tax Amount]]="",fraedom_data_1[[#This Row],[Transaction - Tax Amount]]=0),"1","2"))</f>
        <v>1</v>
      </c>
      <c r="R455" s="50" t="str">
        <f>_xlfn.CONCAT(fraedom_data_1[[#This Row],[Statement Period - End Date]],"_",fraedom_data_1[[#This Row],[Column1]],"_",fraedom_data_1[[#This Row],[Transaction - Tax Exclusive Amount]])</f>
        <v>_ _</v>
      </c>
    </row>
    <row r="456" spans="2:18">
      <c r="B456" s="50"/>
      <c r="C456" s="50"/>
      <c r="G456" s="50"/>
      <c r="J456" s="50"/>
      <c r="K456" s="50"/>
      <c r="L456" s="50"/>
      <c r="M456" s="50"/>
      <c r="N456" s="50"/>
      <c r="O456" s="50"/>
      <c r="P456" s="50" t="str">
        <f>IF(fraedom_data_1[[#This Row],[Employee - Forename.2]]="",_xlfn.CONCAT(fraedom_data_1[[#This Row],[Employee - Forename.1]]," ",fraedom_data_1[[#This Row],[Employee - Surname]]),_xlfn.CONCAT(fraedom_data_1[[#This Row],[Employee - Forename.1]]," ",fraedom_data_1[[#This Row],[Employee - Forename.2]]," ",fraedom_data_1[[#This Row],[Employee - Surname]]))</f>
        <v xml:space="preserve"> </v>
      </c>
      <c r="Q456" s="50" t="str">
        <f>IF(fraedom_data_1[[#This Row],[Transaction - Expense Description]]="Payment Direct Debit Payment - Tha",0,IF(OR(fraedom_data_1[[#This Row],[Transaction - Tax Amount]]="",fraedom_data_1[[#This Row],[Transaction - Tax Amount]]=0),"1","2"))</f>
        <v>1</v>
      </c>
      <c r="R456" s="50" t="str">
        <f>_xlfn.CONCAT(fraedom_data_1[[#This Row],[Statement Period - End Date]],"_",fraedom_data_1[[#This Row],[Column1]],"_",fraedom_data_1[[#This Row],[Transaction - Tax Exclusive Amount]])</f>
        <v>_ _</v>
      </c>
    </row>
    <row r="457" spans="2:18">
      <c r="B457" s="50"/>
      <c r="C457" s="50"/>
      <c r="G457" s="50"/>
      <c r="J457" s="50"/>
      <c r="K457" s="50"/>
      <c r="L457" s="50"/>
      <c r="M457" s="50"/>
      <c r="N457" s="50"/>
      <c r="O457" s="50"/>
      <c r="P457" s="50" t="str">
        <f>IF(fraedom_data_1[[#This Row],[Employee - Forename.2]]="",_xlfn.CONCAT(fraedom_data_1[[#This Row],[Employee - Forename.1]]," ",fraedom_data_1[[#This Row],[Employee - Surname]]),_xlfn.CONCAT(fraedom_data_1[[#This Row],[Employee - Forename.1]]," ",fraedom_data_1[[#This Row],[Employee - Forename.2]]," ",fraedom_data_1[[#This Row],[Employee - Surname]]))</f>
        <v xml:space="preserve"> </v>
      </c>
      <c r="Q457" s="50" t="str">
        <f>IF(fraedom_data_1[[#This Row],[Transaction - Expense Description]]="Payment Direct Debit Payment - Tha",0,IF(OR(fraedom_data_1[[#This Row],[Transaction - Tax Amount]]="",fraedom_data_1[[#This Row],[Transaction - Tax Amount]]=0),"1","2"))</f>
        <v>1</v>
      </c>
      <c r="R457" s="50" t="str">
        <f>_xlfn.CONCAT(fraedom_data_1[[#This Row],[Statement Period - End Date]],"_",fraedom_data_1[[#This Row],[Column1]],"_",fraedom_data_1[[#This Row],[Transaction - Tax Exclusive Amount]])</f>
        <v>_ _</v>
      </c>
    </row>
    <row r="458" spans="2:18">
      <c r="B458" s="50"/>
      <c r="C458" s="50"/>
      <c r="G458" s="50"/>
      <c r="J458" s="50"/>
      <c r="K458" s="50"/>
      <c r="L458" s="50"/>
      <c r="M458" s="50"/>
      <c r="N458" s="50"/>
      <c r="O458" s="50"/>
      <c r="P458" s="50" t="str">
        <f>IF(fraedom_data_1[[#This Row],[Employee - Forename.2]]="",_xlfn.CONCAT(fraedom_data_1[[#This Row],[Employee - Forename.1]]," ",fraedom_data_1[[#This Row],[Employee - Surname]]),_xlfn.CONCAT(fraedom_data_1[[#This Row],[Employee - Forename.1]]," ",fraedom_data_1[[#This Row],[Employee - Forename.2]]," ",fraedom_data_1[[#This Row],[Employee - Surname]]))</f>
        <v xml:space="preserve"> </v>
      </c>
      <c r="Q458" s="50" t="str">
        <f>IF(fraedom_data_1[[#This Row],[Transaction - Expense Description]]="Payment Direct Debit Payment - Tha",0,IF(OR(fraedom_data_1[[#This Row],[Transaction - Tax Amount]]="",fraedom_data_1[[#This Row],[Transaction - Tax Amount]]=0),"1","2"))</f>
        <v>1</v>
      </c>
      <c r="R458" s="50" t="str">
        <f>_xlfn.CONCAT(fraedom_data_1[[#This Row],[Statement Period - End Date]],"_",fraedom_data_1[[#This Row],[Column1]],"_",fraedom_data_1[[#This Row],[Transaction - Tax Exclusive Amount]])</f>
        <v>_ _</v>
      </c>
    </row>
    <row r="459" spans="2:18">
      <c r="B459" s="50"/>
      <c r="C459" s="50"/>
      <c r="G459" s="50"/>
      <c r="J459" s="50"/>
      <c r="K459" s="50"/>
      <c r="L459" s="50"/>
      <c r="M459" s="50"/>
      <c r="N459" s="50"/>
      <c r="O459" s="50"/>
      <c r="P459" s="50" t="str">
        <f>IF(fraedom_data_1[[#This Row],[Employee - Forename.2]]="",_xlfn.CONCAT(fraedom_data_1[[#This Row],[Employee - Forename.1]]," ",fraedom_data_1[[#This Row],[Employee - Surname]]),_xlfn.CONCAT(fraedom_data_1[[#This Row],[Employee - Forename.1]]," ",fraedom_data_1[[#This Row],[Employee - Forename.2]]," ",fraedom_data_1[[#This Row],[Employee - Surname]]))</f>
        <v xml:space="preserve"> </v>
      </c>
      <c r="Q459" s="50" t="str">
        <f>IF(fraedom_data_1[[#This Row],[Transaction - Expense Description]]="Payment Direct Debit Payment - Tha",0,IF(OR(fraedom_data_1[[#This Row],[Transaction - Tax Amount]]="",fraedom_data_1[[#This Row],[Transaction - Tax Amount]]=0),"1","2"))</f>
        <v>1</v>
      </c>
      <c r="R459" s="50" t="str">
        <f>_xlfn.CONCAT(fraedom_data_1[[#This Row],[Statement Period - End Date]],"_",fraedom_data_1[[#This Row],[Column1]],"_",fraedom_data_1[[#This Row],[Transaction - Tax Exclusive Amount]])</f>
        <v>_ _</v>
      </c>
    </row>
    <row r="460" spans="2:18">
      <c r="B460" s="50"/>
      <c r="C460" s="50"/>
      <c r="G460" s="50"/>
      <c r="J460" s="50"/>
      <c r="K460" s="50"/>
      <c r="L460" s="50"/>
      <c r="M460" s="50"/>
      <c r="N460" s="50"/>
      <c r="O460" s="50"/>
      <c r="P460" s="50" t="str">
        <f>IF(fraedom_data_1[[#This Row],[Employee - Forename.2]]="",_xlfn.CONCAT(fraedom_data_1[[#This Row],[Employee - Forename.1]]," ",fraedom_data_1[[#This Row],[Employee - Surname]]),_xlfn.CONCAT(fraedom_data_1[[#This Row],[Employee - Forename.1]]," ",fraedom_data_1[[#This Row],[Employee - Forename.2]]," ",fraedom_data_1[[#This Row],[Employee - Surname]]))</f>
        <v xml:space="preserve"> </v>
      </c>
      <c r="Q460" s="50" t="str">
        <f>IF(fraedom_data_1[[#This Row],[Transaction - Expense Description]]="Payment Direct Debit Payment - Tha",0,IF(OR(fraedom_data_1[[#This Row],[Transaction - Tax Amount]]="",fraedom_data_1[[#This Row],[Transaction - Tax Amount]]=0),"1","2"))</f>
        <v>1</v>
      </c>
      <c r="R460" s="50" t="str">
        <f>_xlfn.CONCAT(fraedom_data_1[[#This Row],[Statement Period - End Date]],"_",fraedom_data_1[[#This Row],[Column1]],"_",fraedom_data_1[[#This Row],[Transaction - Tax Exclusive Amount]])</f>
        <v>_ _</v>
      </c>
    </row>
    <row r="461" spans="2:18">
      <c r="B461" s="50"/>
      <c r="C461" s="50"/>
      <c r="G461" s="50"/>
      <c r="J461" s="50"/>
      <c r="K461" s="50"/>
      <c r="L461" s="50"/>
      <c r="M461" s="50"/>
      <c r="N461" s="50"/>
      <c r="O461" s="50"/>
      <c r="P461" s="50" t="str">
        <f>IF(fraedom_data_1[[#This Row],[Employee - Forename.2]]="",_xlfn.CONCAT(fraedom_data_1[[#This Row],[Employee - Forename.1]]," ",fraedom_data_1[[#This Row],[Employee - Surname]]),_xlfn.CONCAT(fraedom_data_1[[#This Row],[Employee - Forename.1]]," ",fraedom_data_1[[#This Row],[Employee - Forename.2]]," ",fraedom_data_1[[#This Row],[Employee - Surname]]))</f>
        <v xml:space="preserve"> </v>
      </c>
      <c r="Q461" s="50" t="str">
        <f>IF(fraedom_data_1[[#This Row],[Transaction - Expense Description]]="Payment Direct Debit Payment - Tha",0,IF(OR(fraedom_data_1[[#This Row],[Transaction - Tax Amount]]="",fraedom_data_1[[#This Row],[Transaction - Tax Amount]]=0),"1","2"))</f>
        <v>1</v>
      </c>
      <c r="R461" s="50" t="str">
        <f>_xlfn.CONCAT(fraedom_data_1[[#This Row],[Statement Period - End Date]],"_",fraedom_data_1[[#This Row],[Column1]],"_",fraedom_data_1[[#This Row],[Transaction - Tax Exclusive Amount]])</f>
        <v>_ _</v>
      </c>
    </row>
    <row r="462" spans="2:18">
      <c r="B462" s="50"/>
      <c r="C462" s="50"/>
      <c r="G462" s="50"/>
      <c r="J462" s="50"/>
      <c r="K462" s="50"/>
      <c r="L462" s="50"/>
      <c r="M462" s="50"/>
      <c r="N462" s="50"/>
      <c r="O462" s="50"/>
      <c r="P462" s="50" t="str">
        <f>IF(fraedom_data_1[[#This Row],[Employee - Forename.2]]="",_xlfn.CONCAT(fraedom_data_1[[#This Row],[Employee - Forename.1]]," ",fraedom_data_1[[#This Row],[Employee - Surname]]),_xlfn.CONCAT(fraedom_data_1[[#This Row],[Employee - Forename.1]]," ",fraedom_data_1[[#This Row],[Employee - Forename.2]]," ",fraedom_data_1[[#This Row],[Employee - Surname]]))</f>
        <v xml:space="preserve"> </v>
      </c>
      <c r="Q462" s="50" t="str">
        <f>IF(fraedom_data_1[[#This Row],[Transaction - Expense Description]]="Payment Direct Debit Payment - Tha",0,IF(OR(fraedom_data_1[[#This Row],[Transaction - Tax Amount]]="",fraedom_data_1[[#This Row],[Transaction - Tax Amount]]=0),"1","2"))</f>
        <v>1</v>
      </c>
      <c r="R462" s="50" t="str">
        <f>_xlfn.CONCAT(fraedom_data_1[[#This Row],[Statement Period - End Date]],"_",fraedom_data_1[[#This Row],[Column1]],"_",fraedom_data_1[[#This Row],[Transaction - Tax Exclusive Amount]])</f>
        <v>_ _</v>
      </c>
    </row>
    <row r="463" spans="2:18">
      <c r="B463" s="50"/>
      <c r="C463" s="50"/>
      <c r="G463" s="50"/>
      <c r="J463" s="50"/>
      <c r="K463" s="50"/>
      <c r="L463" s="50"/>
      <c r="M463" s="50"/>
      <c r="N463" s="50"/>
      <c r="O463" s="50"/>
      <c r="P463" s="50" t="str">
        <f>IF(fraedom_data_1[[#This Row],[Employee - Forename.2]]="",_xlfn.CONCAT(fraedom_data_1[[#This Row],[Employee - Forename.1]]," ",fraedom_data_1[[#This Row],[Employee - Surname]]),_xlfn.CONCAT(fraedom_data_1[[#This Row],[Employee - Forename.1]]," ",fraedom_data_1[[#This Row],[Employee - Forename.2]]," ",fraedom_data_1[[#This Row],[Employee - Surname]]))</f>
        <v xml:space="preserve"> </v>
      </c>
      <c r="Q463" s="50" t="str">
        <f>IF(fraedom_data_1[[#This Row],[Transaction - Expense Description]]="Payment Direct Debit Payment - Tha",0,IF(OR(fraedom_data_1[[#This Row],[Transaction - Tax Amount]]="",fraedom_data_1[[#This Row],[Transaction - Tax Amount]]=0),"1","2"))</f>
        <v>1</v>
      </c>
      <c r="R463" s="50" t="str">
        <f>_xlfn.CONCAT(fraedom_data_1[[#This Row],[Statement Period - End Date]],"_",fraedom_data_1[[#This Row],[Column1]],"_",fraedom_data_1[[#This Row],[Transaction - Tax Exclusive Amount]])</f>
        <v>_ _</v>
      </c>
    </row>
    <row r="464" spans="2:18">
      <c r="B464" s="50"/>
      <c r="C464" s="50"/>
      <c r="G464" s="50"/>
      <c r="J464" s="50"/>
      <c r="K464" s="50"/>
      <c r="L464" s="50"/>
      <c r="M464" s="50"/>
      <c r="N464" s="50"/>
      <c r="O464" s="50"/>
      <c r="P464" s="50" t="str">
        <f>IF(fraedom_data_1[[#This Row],[Employee - Forename.2]]="",_xlfn.CONCAT(fraedom_data_1[[#This Row],[Employee - Forename.1]]," ",fraedom_data_1[[#This Row],[Employee - Surname]]),_xlfn.CONCAT(fraedom_data_1[[#This Row],[Employee - Forename.1]]," ",fraedom_data_1[[#This Row],[Employee - Forename.2]]," ",fraedom_data_1[[#This Row],[Employee - Surname]]))</f>
        <v xml:space="preserve"> </v>
      </c>
      <c r="Q464" s="50" t="str">
        <f>IF(fraedom_data_1[[#This Row],[Transaction - Expense Description]]="Payment Direct Debit Payment - Tha",0,IF(OR(fraedom_data_1[[#This Row],[Transaction - Tax Amount]]="",fraedom_data_1[[#This Row],[Transaction - Tax Amount]]=0),"1","2"))</f>
        <v>1</v>
      </c>
      <c r="R464" s="50" t="str">
        <f>_xlfn.CONCAT(fraedom_data_1[[#This Row],[Statement Period - End Date]],"_",fraedom_data_1[[#This Row],[Column1]],"_",fraedom_data_1[[#This Row],[Transaction - Tax Exclusive Amount]])</f>
        <v>_ _</v>
      </c>
    </row>
    <row r="465" spans="2:18">
      <c r="B465" s="50"/>
      <c r="C465" s="50"/>
      <c r="G465" s="50"/>
      <c r="J465" s="50"/>
      <c r="K465" s="50"/>
      <c r="L465" s="50"/>
      <c r="M465" s="50"/>
      <c r="N465" s="50"/>
      <c r="O465" s="50"/>
      <c r="P465" s="50" t="str">
        <f>IF(fraedom_data_1[[#This Row],[Employee - Forename.2]]="",_xlfn.CONCAT(fraedom_data_1[[#This Row],[Employee - Forename.1]]," ",fraedom_data_1[[#This Row],[Employee - Surname]]),_xlfn.CONCAT(fraedom_data_1[[#This Row],[Employee - Forename.1]]," ",fraedom_data_1[[#This Row],[Employee - Forename.2]]," ",fraedom_data_1[[#This Row],[Employee - Surname]]))</f>
        <v xml:space="preserve"> </v>
      </c>
      <c r="Q465" s="50" t="str">
        <f>IF(fraedom_data_1[[#This Row],[Transaction - Expense Description]]="Payment Direct Debit Payment - Tha",0,IF(OR(fraedom_data_1[[#This Row],[Transaction - Tax Amount]]="",fraedom_data_1[[#This Row],[Transaction - Tax Amount]]=0),"1","2"))</f>
        <v>1</v>
      </c>
      <c r="R465" s="50" t="str">
        <f>_xlfn.CONCAT(fraedom_data_1[[#This Row],[Statement Period - End Date]],"_",fraedom_data_1[[#This Row],[Column1]],"_",fraedom_data_1[[#This Row],[Transaction - Tax Exclusive Amount]])</f>
        <v>_ _</v>
      </c>
    </row>
    <row r="466" spans="2:18">
      <c r="B466" s="50"/>
      <c r="C466" s="50"/>
      <c r="G466" s="50"/>
      <c r="J466" s="50"/>
      <c r="K466" s="50"/>
      <c r="L466" s="50"/>
      <c r="M466" s="50"/>
      <c r="N466" s="50"/>
      <c r="O466" s="50"/>
      <c r="P466" s="50" t="str">
        <f>IF(fraedom_data_1[[#This Row],[Employee - Forename.2]]="",_xlfn.CONCAT(fraedom_data_1[[#This Row],[Employee - Forename.1]]," ",fraedom_data_1[[#This Row],[Employee - Surname]]),_xlfn.CONCAT(fraedom_data_1[[#This Row],[Employee - Forename.1]]," ",fraedom_data_1[[#This Row],[Employee - Forename.2]]," ",fraedom_data_1[[#This Row],[Employee - Surname]]))</f>
        <v xml:space="preserve"> </v>
      </c>
      <c r="Q466" s="50" t="str">
        <f>IF(fraedom_data_1[[#This Row],[Transaction - Expense Description]]="Payment Direct Debit Payment - Tha",0,IF(OR(fraedom_data_1[[#This Row],[Transaction - Tax Amount]]="",fraedom_data_1[[#This Row],[Transaction - Tax Amount]]=0),"1","2"))</f>
        <v>1</v>
      </c>
      <c r="R466" s="50" t="str">
        <f>_xlfn.CONCAT(fraedom_data_1[[#This Row],[Statement Period - End Date]],"_",fraedom_data_1[[#This Row],[Column1]],"_",fraedom_data_1[[#This Row],[Transaction - Tax Exclusive Amount]])</f>
        <v>_ _</v>
      </c>
    </row>
    <row r="467" spans="2:18">
      <c r="B467" s="50"/>
      <c r="C467" s="50"/>
      <c r="G467" s="50"/>
      <c r="J467" s="50"/>
      <c r="K467" s="50"/>
      <c r="L467" s="50"/>
      <c r="M467" s="50"/>
      <c r="N467" s="50"/>
      <c r="O467" s="50"/>
      <c r="P467" s="50" t="str">
        <f>IF(fraedom_data_1[[#This Row],[Employee - Forename.2]]="",_xlfn.CONCAT(fraedom_data_1[[#This Row],[Employee - Forename.1]]," ",fraedom_data_1[[#This Row],[Employee - Surname]]),_xlfn.CONCAT(fraedom_data_1[[#This Row],[Employee - Forename.1]]," ",fraedom_data_1[[#This Row],[Employee - Forename.2]]," ",fraedom_data_1[[#This Row],[Employee - Surname]]))</f>
        <v xml:space="preserve"> </v>
      </c>
      <c r="Q467" s="50" t="str">
        <f>IF(fraedom_data_1[[#This Row],[Transaction - Expense Description]]="Payment Direct Debit Payment - Tha",0,IF(OR(fraedom_data_1[[#This Row],[Transaction - Tax Amount]]="",fraedom_data_1[[#This Row],[Transaction - Tax Amount]]=0),"1","2"))</f>
        <v>1</v>
      </c>
      <c r="R467" s="50" t="str">
        <f>_xlfn.CONCAT(fraedom_data_1[[#This Row],[Statement Period - End Date]],"_",fraedom_data_1[[#This Row],[Column1]],"_",fraedom_data_1[[#This Row],[Transaction - Tax Exclusive Amount]])</f>
        <v>_ _</v>
      </c>
    </row>
    <row r="468" spans="2:18">
      <c r="B468" s="50"/>
      <c r="C468" s="50"/>
      <c r="G468" s="50"/>
      <c r="J468" s="50"/>
      <c r="K468" s="50"/>
      <c r="L468" s="50"/>
      <c r="M468" s="50"/>
      <c r="N468" s="50"/>
      <c r="O468" s="50"/>
      <c r="P468" s="50" t="str">
        <f>IF(fraedom_data_1[[#This Row],[Employee - Forename.2]]="",_xlfn.CONCAT(fraedom_data_1[[#This Row],[Employee - Forename.1]]," ",fraedom_data_1[[#This Row],[Employee - Surname]]),_xlfn.CONCAT(fraedom_data_1[[#This Row],[Employee - Forename.1]]," ",fraedom_data_1[[#This Row],[Employee - Forename.2]]," ",fraedom_data_1[[#This Row],[Employee - Surname]]))</f>
        <v xml:space="preserve"> </v>
      </c>
      <c r="Q468" s="50" t="str">
        <f>IF(fraedom_data_1[[#This Row],[Transaction - Expense Description]]="Payment Direct Debit Payment - Tha",0,IF(OR(fraedom_data_1[[#This Row],[Transaction - Tax Amount]]="",fraedom_data_1[[#This Row],[Transaction - Tax Amount]]=0),"1","2"))</f>
        <v>1</v>
      </c>
      <c r="R468" s="50" t="str">
        <f>_xlfn.CONCAT(fraedom_data_1[[#This Row],[Statement Period - End Date]],"_",fraedom_data_1[[#This Row],[Column1]],"_",fraedom_data_1[[#This Row],[Transaction - Tax Exclusive Amount]])</f>
        <v>_ _</v>
      </c>
    </row>
    <row r="469" spans="2:18">
      <c r="B469" s="50"/>
      <c r="C469" s="50"/>
      <c r="G469" s="50"/>
      <c r="J469" s="50"/>
      <c r="K469" s="50"/>
      <c r="L469" s="50"/>
      <c r="M469" s="50"/>
      <c r="N469" s="50"/>
      <c r="O469" s="50"/>
      <c r="P469" s="50" t="str">
        <f>IF(fraedom_data_1[[#This Row],[Employee - Forename.2]]="",_xlfn.CONCAT(fraedom_data_1[[#This Row],[Employee - Forename.1]]," ",fraedom_data_1[[#This Row],[Employee - Surname]]),_xlfn.CONCAT(fraedom_data_1[[#This Row],[Employee - Forename.1]]," ",fraedom_data_1[[#This Row],[Employee - Forename.2]]," ",fraedom_data_1[[#This Row],[Employee - Surname]]))</f>
        <v xml:space="preserve"> </v>
      </c>
      <c r="Q469" s="50" t="str">
        <f>IF(fraedom_data_1[[#This Row],[Transaction - Expense Description]]="Payment Direct Debit Payment - Tha",0,IF(OR(fraedom_data_1[[#This Row],[Transaction - Tax Amount]]="",fraedom_data_1[[#This Row],[Transaction - Tax Amount]]=0),"1","2"))</f>
        <v>1</v>
      </c>
      <c r="R469" s="50" t="str">
        <f>_xlfn.CONCAT(fraedom_data_1[[#This Row],[Statement Period - End Date]],"_",fraedom_data_1[[#This Row],[Column1]],"_",fraedom_data_1[[#This Row],[Transaction - Tax Exclusive Amount]])</f>
        <v>_ _</v>
      </c>
    </row>
    <row r="470" spans="2:18">
      <c r="B470" s="50"/>
      <c r="C470" s="50"/>
      <c r="G470" s="50"/>
      <c r="J470" s="50"/>
      <c r="K470" s="50"/>
      <c r="L470" s="50"/>
      <c r="M470" s="50"/>
      <c r="N470" s="50"/>
      <c r="O470" s="50"/>
      <c r="P470" s="50" t="str">
        <f>IF(fraedom_data_1[[#This Row],[Employee - Forename.2]]="",_xlfn.CONCAT(fraedom_data_1[[#This Row],[Employee - Forename.1]]," ",fraedom_data_1[[#This Row],[Employee - Surname]]),_xlfn.CONCAT(fraedom_data_1[[#This Row],[Employee - Forename.1]]," ",fraedom_data_1[[#This Row],[Employee - Forename.2]]," ",fraedom_data_1[[#This Row],[Employee - Surname]]))</f>
        <v xml:space="preserve"> </v>
      </c>
      <c r="Q470" s="50" t="str">
        <f>IF(fraedom_data_1[[#This Row],[Transaction - Expense Description]]="Payment Direct Debit Payment - Tha",0,IF(OR(fraedom_data_1[[#This Row],[Transaction - Tax Amount]]="",fraedom_data_1[[#This Row],[Transaction - Tax Amount]]=0),"1","2"))</f>
        <v>1</v>
      </c>
      <c r="R470" s="50" t="str">
        <f>_xlfn.CONCAT(fraedom_data_1[[#This Row],[Statement Period - End Date]],"_",fraedom_data_1[[#This Row],[Column1]],"_",fraedom_data_1[[#This Row],[Transaction - Tax Exclusive Amount]])</f>
        <v>_ _</v>
      </c>
    </row>
    <row r="471" spans="2:18">
      <c r="B471" s="50"/>
      <c r="C471" s="50"/>
      <c r="G471" s="50"/>
      <c r="J471" s="50"/>
      <c r="K471" s="50"/>
      <c r="L471" s="50"/>
      <c r="M471" s="50"/>
      <c r="N471" s="50"/>
      <c r="O471" s="50"/>
      <c r="P471" s="50" t="str">
        <f>IF(fraedom_data_1[[#This Row],[Employee - Forename.2]]="",_xlfn.CONCAT(fraedom_data_1[[#This Row],[Employee - Forename.1]]," ",fraedom_data_1[[#This Row],[Employee - Surname]]),_xlfn.CONCAT(fraedom_data_1[[#This Row],[Employee - Forename.1]]," ",fraedom_data_1[[#This Row],[Employee - Forename.2]]," ",fraedom_data_1[[#This Row],[Employee - Surname]]))</f>
        <v xml:space="preserve"> </v>
      </c>
      <c r="Q471" s="50" t="str">
        <f>IF(fraedom_data_1[[#This Row],[Transaction - Expense Description]]="Payment Direct Debit Payment - Tha",0,IF(OR(fraedom_data_1[[#This Row],[Transaction - Tax Amount]]="",fraedom_data_1[[#This Row],[Transaction - Tax Amount]]=0),"1","2"))</f>
        <v>1</v>
      </c>
      <c r="R471" s="50" t="str">
        <f>_xlfn.CONCAT(fraedom_data_1[[#This Row],[Statement Period - End Date]],"_",fraedom_data_1[[#This Row],[Column1]],"_",fraedom_data_1[[#This Row],[Transaction - Tax Exclusive Amount]])</f>
        <v>_ _</v>
      </c>
    </row>
    <row r="472" spans="2:18">
      <c r="B472" s="50"/>
      <c r="C472" s="50"/>
      <c r="G472" s="50"/>
      <c r="J472" s="50"/>
      <c r="K472" s="50"/>
      <c r="L472" s="50"/>
      <c r="M472" s="50"/>
      <c r="N472" s="50"/>
      <c r="O472" s="50"/>
      <c r="P472" s="50" t="str">
        <f>IF(fraedom_data_1[[#This Row],[Employee - Forename.2]]="",_xlfn.CONCAT(fraedom_data_1[[#This Row],[Employee - Forename.1]]," ",fraedom_data_1[[#This Row],[Employee - Surname]]),_xlfn.CONCAT(fraedom_data_1[[#This Row],[Employee - Forename.1]]," ",fraedom_data_1[[#This Row],[Employee - Forename.2]]," ",fraedom_data_1[[#This Row],[Employee - Surname]]))</f>
        <v xml:space="preserve"> </v>
      </c>
      <c r="Q472" s="50" t="str">
        <f>IF(fraedom_data_1[[#This Row],[Transaction - Expense Description]]="Payment Direct Debit Payment - Tha",0,IF(OR(fraedom_data_1[[#This Row],[Transaction - Tax Amount]]="",fraedom_data_1[[#This Row],[Transaction - Tax Amount]]=0),"1","2"))</f>
        <v>1</v>
      </c>
      <c r="R472" s="50" t="str">
        <f>_xlfn.CONCAT(fraedom_data_1[[#This Row],[Statement Period - End Date]],"_",fraedom_data_1[[#This Row],[Column1]],"_",fraedom_data_1[[#This Row],[Transaction - Tax Exclusive Amount]])</f>
        <v>_ _</v>
      </c>
    </row>
    <row r="473" spans="2:18">
      <c r="B473" s="50"/>
      <c r="C473" s="50"/>
      <c r="G473" s="50"/>
      <c r="J473" s="50"/>
      <c r="K473" s="50"/>
      <c r="L473" s="50"/>
      <c r="M473" s="50"/>
      <c r="N473" s="50"/>
      <c r="O473" s="50"/>
      <c r="P473" s="50" t="str">
        <f>IF(fraedom_data_1[[#This Row],[Employee - Forename.2]]="",_xlfn.CONCAT(fraedom_data_1[[#This Row],[Employee - Forename.1]]," ",fraedom_data_1[[#This Row],[Employee - Surname]]),_xlfn.CONCAT(fraedom_data_1[[#This Row],[Employee - Forename.1]]," ",fraedom_data_1[[#This Row],[Employee - Forename.2]]," ",fraedom_data_1[[#This Row],[Employee - Surname]]))</f>
        <v xml:space="preserve"> </v>
      </c>
      <c r="Q473" s="50" t="str">
        <f>IF(fraedom_data_1[[#This Row],[Transaction - Expense Description]]="Payment Direct Debit Payment - Tha",0,IF(OR(fraedom_data_1[[#This Row],[Transaction - Tax Amount]]="",fraedom_data_1[[#This Row],[Transaction - Tax Amount]]=0),"1","2"))</f>
        <v>1</v>
      </c>
      <c r="R473" s="50" t="str">
        <f>_xlfn.CONCAT(fraedom_data_1[[#This Row],[Statement Period - End Date]],"_",fraedom_data_1[[#This Row],[Column1]],"_",fraedom_data_1[[#This Row],[Transaction - Tax Exclusive Amount]])</f>
        <v>_ _</v>
      </c>
    </row>
    <row r="474" spans="2:18">
      <c r="B474" s="50"/>
      <c r="C474" s="50"/>
      <c r="G474" s="50"/>
      <c r="J474" s="50"/>
      <c r="K474" s="50"/>
      <c r="L474" s="50"/>
      <c r="M474" s="50"/>
      <c r="N474" s="50"/>
      <c r="O474" s="50"/>
      <c r="P474" s="50" t="str">
        <f>IF(fraedom_data_1[[#This Row],[Employee - Forename.2]]="",_xlfn.CONCAT(fraedom_data_1[[#This Row],[Employee - Forename.1]]," ",fraedom_data_1[[#This Row],[Employee - Surname]]),_xlfn.CONCAT(fraedom_data_1[[#This Row],[Employee - Forename.1]]," ",fraedom_data_1[[#This Row],[Employee - Forename.2]]," ",fraedom_data_1[[#This Row],[Employee - Surname]]))</f>
        <v xml:space="preserve"> </v>
      </c>
      <c r="Q474" s="50" t="str">
        <f>IF(fraedom_data_1[[#This Row],[Transaction - Expense Description]]="Payment Direct Debit Payment - Tha",0,IF(OR(fraedom_data_1[[#This Row],[Transaction - Tax Amount]]="",fraedom_data_1[[#This Row],[Transaction - Tax Amount]]=0),"1","2"))</f>
        <v>1</v>
      </c>
      <c r="R474" s="50" t="str">
        <f>_xlfn.CONCAT(fraedom_data_1[[#This Row],[Statement Period - End Date]],"_",fraedom_data_1[[#This Row],[Column1]],"_",fraedom_data_1[[#This Row],[Transaction - Tax Exclusive Amount]])</f>
        <v>_ _</v>
      </c>
    </row>
    <row r="475" spans="2:18">
      <c r="B475" s="50"/>
      <c r="C475" s="50"/>
      <c r="G475" s="50"/>
      <c r="J475" s="50"/>
      <c r="K475" s="50"/>
      <c r="L475" s="50"/>
      <c r="M475" s="50"/>
      <c r="N475" s="50"/>
      <c r="O475" s="50"/>
      <c r="P475" s="50" t="str">
        <f>IF(fraedom_data_1[[#This Row],[Employee - Forename.2]]="",_xlfn.CONCAT(fraedom_data_1[[#This Row],[Employee - Forename.1]]," ",fraedom_data_1[[#This Row],[Employee - Surname]]),_xlfn.CONCAT(fraedom_data_1[[#This Row],[Employee - Forename.1]]," ",fraedom_data_1[[#This Row],[Employee - Forename.2]]," ",fraedom_data_1[[#This Row],[Employee - Surname]]))</f>
        <v xml:space="preserve"> </v>
      </c>
      <c r="Q475" s="50" t="str">
        <f>IF(fraedom_data_1[[#This Row],[Transaction - Expense Description]]="Payment Direct Debit Payment - Tha",0,IF(OR(fraedom_data_1[[#This Row],[Transaction - Tax Amount]]="",fraedom_data_1[[#This Row],[Transaction - Tax Amount]]=0),"1","2"))</f>
        <v>1</v>
      </c>
      <c r="R475" s="50" t="str">
        <f>_xlfn.CONCAT(fraedom_data_1[[#This Row],[Statement Period - End Date]],"_",fraedom_data_1[[#This Row],[Column1]],"_",fraedom_data_1[[#This Row],[Transaction - Tax Exclusive Amount]])</f>
        <v>_ _</v>
      </c>
    </row>
    <row r="476" spans="2:18">
      <c r="B476" s="50"/>
      <c r="C476" s="50"/>
      <c r="G476" s="50"/>
      <c r="J476" s="50"/>
      <c r="K476" s="50"/>
      <c r="L476" s="50"/>
      <c r="M476" s="50"/>
      <c r="N476" s="50"/>
      <c r="O476" s="50"/>
      <c r="P476" s="50" t="str">
        <f>IF(fraedom_data_1[[#This Row],[Employee - Forename.2]]="",_xlfn.CONCAT(fraedom_data_1[[#This Row],[Employee - Forename.1]]," ",fraedom_data_1[[#This Row],[Employee - Surname]]),_xlfn.CONCAT(fraedom_data_1[[#This Row],[Employee - Forename.1]]," ",fraedom_data_1[[#This Row],[Employee - Forename.2]]," ",fraedom_data_1[[#This Row],[Employee - Surname]]))</f>
        <v xml:space="preserve"> </v>
      </c>
      <c r="Q476" s="50" t="str">
        <f>IF(fraedom_data_1[[#This Row],[Transaction - Expense Description]]="Payment Direct Debit Payment - Tha",0,IF(OR(fraedom_data_1[[#This Row],[Transaction - Tax Amount]]="",fraedom_data_1[[#This Row],[Transaction - Tax Amount]]=0),"1","2"))</f>
        <v>1</v>
      </c>
      <c r="R476" s="50" t="str">
        <f>_xlfn.CONCAT(fraedom_data_1[[#This Row],[Statement Period - End Date]],"_",fraedom_data_1[[#This Row],[Column1]],"_",fraedom_data_1[[#This Row],[Transaction - Tax Exclusive Amount]])</f>
        <v>_ _</v>
      </c>
    </row>
    <row r="477" spans="2:18">
      <c r="B477" s="50"/>
      <c r="C477" s="50"/>
      <c r="G477" s="50"/>
      <c r="J477" s="50"/>
      <c r="K477" s="50"/>
      <c r="L477" s="50"/>
      <c r="M477" s="50"/>
      <c r="N477" s="50"/>
      <c r="O477" s="50"/>
      <c r="P477" s="50" t="str">
        <f>IF(fraedom_data_1[[#This Row],[Employee - Forename.2]]="",_xlfn.CONCAT(fraedom_data_1[[#This Row],[Employee - Forename.1]]," ",fraedom_data_1[[#This Row],[Employee - Surname]]),_xlfn.CONCAT(fraedom_data_1[[#This Row],[Employee - Forename.1]]," ",fraedom_data_1[[#This Row],[Employee - Forename.2]]," ",fraedom_data_1[[#This Row],[Employee - Surname]]))</f>
        <v xml:space="preserve"> </v>
      </c>
      <c r="Q477" s="50" t="str">
        <f>IF(fraedom_data_1[[#This Row],[Transaction - Expense Description]]="Payment Direct Debit Payment - Tha",0,IF(OR(fraedom_data_1[[#This Row],[Transaction - Tax Amount]]="",fraedom_data_1[[#This Row],[Transaction - Tax Amount]]=0),"1","2"))</f>
        <v>1</v>
      </c>
      <c r="R477" s="50" t="str">
        <f>_xlfn.CONCAT(fraedom_data_1[[#This Row],[Statement Period - End Date]],"_",fraedom_data_1[[#This Row],[Column1]],"_",fraedom_data_1[[#This Row],[Transaction - Tax Exclusive Amount]])</f>
        <v>_ _</v>
      </c>
    </row>
    <row r="478" spans="2:18">
      <c r="B478" s="50"/>
      <c r="C478" s="50"/>
      <c r="G478" s="50"/>
      <c r="J478" s="50"/>
      <c r="K478" s="50"/>
      <c r="L478" s="50"/>
      <c r="M478" s="50"/>
      <c r="N478" s="50"/>
      <c r="O478" s="50"/>
      <c r="P478" s="50" t="str">
        <f>IF(fraedom_data_1[[#This Row],[Employee - Forename.2]]="",_xlfn.CONCAT(fraedom_data_1[[#This Row],[Employee - Forename.1]]," ",fraedom_data_1[[#This Row],[Employee - Surname]]),_xlfn.CONCAT(fraedom_data_1[[#This Row],[Employee - Forename.1]]," ",fraedom_data_1[[#This Row],[Employee - Forename.2]]," ",fraedom_data_1[[#This Row],[Employee - Surname]]))</f>
        <v xml:space="preserve"> </v>
      </c>
      <c r="Q478" s="50" t="str">
        <f>IF(fraedom_data_1[[#This Row],[Transaction - Expense Description]]="Payment Direct Debit Payment - Tha",0,IF(OR(fraedom_data_1[[#This Row],[Transaction - Tax Amount]]="",fraedom_data_1[[#This Row],[Transaction - Tax Amount]]=0),"1","2"))</f>
        <v>1</v>
      </c>
      <c r="R478" s="50" t="str">
        <f>_xlfn.CONCAT(fraedom_data_1[[#This Row],[Statement Period - End Date]],"_",fraedom_data_1[[#This Row],[Column1]],"_",fraedom_data_1[[#This Row],[Transaction - Tax Exclusive Amount]])</f>
        <v>_ _</v>
      </c>
    </row>
    <row r="479" spans="2:18">
      <c r="B479" s="50"/>
      <c r="C479" s="50"/>
      <c r="G479" s="50"/>
      <c r="J479" s="50"/>
      <c r="K479" s="50"/>
      <c r="L479" s="50"/>
      <c r="M479" s="50"/>
      <c r="N479" s="50"/>
      <c r="O479" s="50"/>
      <c r="P479" s="50" t="str">
        <f>IF(fraedom_data_1[[#This Row],[Employee - Forename.2]]="",_xlfn.CONCAT(fraedom_data_1[[#This Row],[Employee - Forename.1]]," ",fraedom_data_1[[#This Row],[Employee - Surname]]),_xlfn.CONCAT(fraedom_data_1[[#This Row],[Employee - Forename.1]]," ",fraedom_data_1[[#This Row],[Employee - Forename.2]]," ",fraedom_data_1[[#This Row],[Employee - Surname]]))</f>
        <v xml:space="preserve"> </v>
      </c>
      <c r="Q479" s="50" t="str">
        <f>IF(fraedom_data_1[[#This Row],[Transaction - Expense Description]]="Payment Direct Debit Payment - Tha",0,IF(OR(fraedom_data_1[[#This Row],[Transaction - Tax Amount]]="",fraedom_data_1[[#This Row],[Transaction - Tax Amount]]=0),"1","2"))</f>
        <v>1</v>
      </c>
      <c r="R479" s="50" t="str">
        <f>_xlfn.CONCAT(fraedom_data_1[[#This Row],[Statement Period - End Date]],"_",fraedom_data_1[[#This Row],[Column1]],"_",fraedom_data_1[[#This Row],[Transaction - Tax Exclusive Amount]])</f>
        <v>_ _</v>
      </c>
    </row>
    <row r="480" spans="2:18">
      <c r="B480" s="50"/>
      <c r="C480" s="50"/>
      <c r="G480" s="50"/>
      <c r="J480" s="50"/>
      <c r="K480" s="50"/>
      <c r="L480" s="50"/>
      <c r="M480" s="50"/>
      <c r="N480" s="50"/>
      <c r="O480" s="50"/>
      <c r="P480" s="50" t="str">
        <f>IF(fraedom_data_1[[#This Row],[Employee - Forename.2]]="",_xlfn.CONCAT(fraedom_data_1[[#This Row],[Employee - Forename.1]]," ",fraedom_data_1[[#This Row],[Employee - Surname]]),_xlfn.CONCAT(fraedom_data_1[[#This Row],[Employee - Forename.1]]," ",fraedom_data_1[[#This Row],[Employee - Forename.2]]," ",fraedom_data_1[[#This Row],[Employee - Surname]]))</f>
        <v xml:space="preserve"> </v>
      </c>
      <c r="Q480" s="50" t="str">
        <f>IF(fraedom_data_1[[#This Row],[Transaction - Expense Description]]="Payment Direct Debit Payment - Tha",0,IF(OR(fraedom_data_1[[#This Row],[Transaction - Tax Amount]]="",fraedom_data_1[[#This Row],[Transaction - Tax Amount]]=0),"1","2"))</f>
        <v>1</v>
      </c>
      <c r="R480" s="50" t="str">
        <f>_xlfn.CONCAT(fraedom_data_1[[#This Row],[Statement Period - End Date]],"_",fraedom_data_1[[#This Row],[Column1]],"_",fraedom_data_1[[#This Row],[Transaction - Tax Exclusive Amount]])</f>
        <v>_ _</v>
      </c>
    </row>
    <row r="481" spans="2:18">
      <c r="B481" s="50"/>
      <c r="C481" s="50"/>
      <c r="G481" s="50"/>
      <c r="J481" s="50"/>
      <c r="K481" s="50"/>
      <c r="L481" s="50"/>
      <c r="M481" s="50"/>
      <c r="N481" s="50"/>
      <c r="O481" s="50"/>
      <c r="P481" s="50" t="str">
        <f>IF(fraedom_data_1[[#This Row],[Employee - Forename.2]]="",_xlfn.CONCAT(fraedom_data_1[[#This Row],[Employee - Forename.1]]," ",fraedom_data_1[[#This Row],[Employee - Surname]]),_xlfn.CONCAT(fraedom_data_1[[#This Row],[Employee - Forename.1]]," ",fraedom_data_1[[#This Row],[Employee - Forename.2]]," ",fraedom_data_1[[#This Row],[Employee - Surname]]))</f>
        <v xml:space="preserve"> </v>
      </c>
      <c r="Q481" s="50" t="str">
        <f>IF(fraedom_data_1[[#This Row],[Transaction - Expense Description]]="Payment Direct Debit Payment - Tha",0,IF(OR(fraedom_data_1[[#This Row],[Transaction - Tax Amount]]="",fraedom_data_1[[#This Row],[Transaction - Tax Amount]]=0),"1","2"))</f>
        <v>1</v>
      </c>
      <c r="R481" s="50" t="str">
        <f>_xlfn.CONCAT(fraedom_data_1[[#This Row],[Statement Period - End Date]],"_",fraedom_data_1[[#This Row],[Column1]],"_",fraedom_data_1[[#This Row],[Transaction - Tax Exclusive Amount]])</f>
        <v>_ _</v>
      </c>
    </row>
    <row r="482" spans="2:18">
      <c r="B482" s="50"/>
      <c r="C482" s="50"/>
      <c r="G482" s="50"/>
      <c r="J482" s="50"/>
      <c r="K482" s="50"/>
      <c r="L482" s="50"/>
      <c r="M482" s="50"/>
      <c r="N482" s="50"/>
      <c r="O482" s="50"/>
      <c r="P482" s="50" t="str">
        <f>IF(fraedom_data_1[[#This Row],[Employee - Forename.2]]="",_xlfn.CONCAT(fraedom_data_1[[#This Row],[Employee - Forename.1]]," ",fraedom_data_1[[#This Row],[Employee - Surname]]),_xlfn.CONCAT(fraedom_data_1[[#This Row],[Employee - Forename.1]]," ",fraedom_data_1[[#This Row],[Employee - Forename.2]]," ",fraedom_data_1[[#This Row],[Employee - Surname]]))</f>
        <v xml:space="preserve"> </v>
      </c>
      <c r="Q482" s="50" t="str">
        <f>IF(fraedom_data_1[[#This Row],[Transaction - Expense Description]]="Payment Direct Debit Payment - Tha",0,IF(OR(fraedom_data_1[[#This Row],[Transaction - Tax Amount]]="",fraedom_data_1[[#This Row],[Transaction - Tax Amount]]=0),"1","2"))</f>
        <v>1</v>
      </c>
      <c r="R482" s="50" t="str">
        <f>_xlfn.CONCAT(fraedom_data_1[[#This Row],[Statement Period - End Date]],"_",fraedom_data_1[[#This Row],[Column1]],"_",fraedom_data_1[[#This Row],[Transaction - Tax Exclusive Amount]])</f>
        <v>_ _</v>
      </c>
    </row>
    <row r="483" spans="2:18">
      <c r="B483" s="50"/>
      <c r="C483" s="50"/>
      <c r="G483" s="50"/>
      <c r="J483" s="50"/>
      <c r="K483" s="50"/>
      <c r="L483" s="50"/>
      <c r="M483" s="50"/>
      <c r="N483" s="50"/>
      <c r="O483" s="50"/>
      <c r="P483" s="50" t="str">
        <f>IF(fraedom_data_1[[#This Row],[Employee - Forename.2]]="",_xlfn.CONCAT(fraedom_data_1[[#This Row],[Employee - Forename.1]]," ",fraedom_data_1[[#This Row],[Employee - Surname]]),_xlfn.CONCAT(fraedom_data_1[[#This Row],[Employee - Forename.1]]," ",fraedom_data_1[[#This Row],[Employee - Forename.2]]," ",fraedom_data_1[[#This Row],[Employee - Surname]]))</f>
        <v xml:space="preserve"> </v>
      </c>
      <c r="Q483" s="50" t="str">
        <f>IF(fraedom_data_1[[#This Row],[Transaction - Expense Description]]="Payment Direct Debit Payment - Tha",0,IF(OR(fraedom_data_1[[#This Row],[Transaction - Tax Amount]]="",fraedom_data_1[[#This Row],[Transaction - Tax Amount]]=0),"1","2"))</f>
        <v>1</v>
      </c>
      <c r="R483" s="50" t="str">
        <f>_xlfn.CONCAT(fraedom_data_1[[#This Row],[Statement Period - End Date]],"_",fraedom_data_1[[#This Row],[Column1]],"_",fraedom_data_1[[#This Row],[Transaction - Tax Exclusive Amount]])</f>
        <v>_ _</v>
      </c>
    </row>
    <row r="484" spans="2:18">
      <c r="B484" s="50"/>
      <c r="C484" s="50"/>
      <c r="G484" s="50"/>
      <c r="J484" s="50"/>
      <c r="K484" s="50"/>
      <c r="L484" s="50"/>
      <c r="M484" s="50"/>
      <c r="N484" s="50"/>
      <c r="O484" s="50"/>
      <c r="P484" s="50" t="str">
        <f>IF(fraedom_data_1[[#This Row],[Employee - Forename.2]]="",_xlfn.CONCAT(fraedom_data_1[[#This Row],[Employee - Forename.1]]," ",fraedom_data_1[[#This Row],[Employee - Surname]]),_xlfn.CONCAT(fraedom_data_1[[#This Row],[Employee - Forename.1]]," ",fraedom_data_1[[#This Row],[Employee - Forename.2]]," ",fraedom_data_1[[#This Row],[Employee - Surname]]))</f>
        <v xml:space="preserve"> </v>
      </c>
      <c r="Q484" s="50" t="str">
        <f>IF(fraedom_data_1[[#This Row],[Transaction - Expense Description]]="Payment Direct Debit Payment - Tha",0,IF(OR(fraedom_data_1[[#This Row],[Transaction - Tax Amount]]="",fraedom_data_1[[#This Row],[Transaction - Tax Amount]]=0),"1","2"))</f>
        <v>1</v>
      </c>
      <c r="R484" s="50" t="str">
        <f>_xlfn.CONCAT(fraedom_data_1[[#This Row],[Statement Period - End Date]],"_",fraedom_data_1[[#This Row],[Column1]],"_",fraedom_data_1[[#This Row],[Transaction - Tax Exclusive Amount]])</f>
        <v>_ _</v>
      </c>
    </row>
    <row r="485" spans="2:18">
      <c r="B485" s="50"/>
      <c r="C485" s="50"/>
      <c r="G485" s="50"/>
      <c r="J485" s="50"/>
      <c r="K485" s="50"/>
      <c r="L485" s="50"/>
      <c r="M485" s="50"/>
      <c r="N485" s="50"/>
      <c r="O485" s="50"/>
      <c r="P485" s="50" t="str">
        <f>IF(fraedom_data_1[[#This Row],[Employee - Forename.2]]="",_xlfn.CONCAT(fraedom_data_1[[#This Row],[Employee - Forename.1]]," ",fraedom_data_1[[#This Row],[Employee - Surname]]),_xlfn.CONCAT(fraedom_data_1[[#This Row],[Employee - Forename.1]]," ",fraedom_data_1[[#This Row],[Employee - Forename.2]]," ",fraedom_data_1[[#This Row],[Employee - Surname]]))</f>
        <v xml:space="preserve"> </v>
      </c>
      <c r="Q485" s="50" t="str">
        <f>IF(fraedom_data_1[[#This Row],[Transaction - Expense Description]]="Payment Direct Debit Payment - Tha",0,IF(OR(fraedom_data_1[[#This Row],[Transaction - Tax Amount]]="",fraedom_data_1[[#This Row],[Transaction - Tax Amount]]=0),"1","2"))</f>
        <v>1</v>
      </c>
      <c r="R485" s="50" t="str">
        <f>_xlfn.CONCAT(fraedom_data_1[[#This Row],[Statement Period - End Date]],"_",fraedom_data_1[[#This Row],[Column1]],"_",fraedom_data_1[[#This Row],[Transaction - Tax Exclusive Amount]])</f>
        <v>_ _</v>
      </c>
    </row>
    <row r="486" spans="2:18">
      <c r="B486" s="50"/>
      <c r="C486" s="50"/>
      <c r="G486" s="50"/>
      <c r="J486" s="50"/>
      <c r="K486" s="50"/>
      <c r="L486" s="50"/>
      <c r="M486" s="50"/>
      <c r="N486" s="50"/>
      <c r="O486" s="50"/>
      <c r="P486" s="50" t="str">
        <f>IF(fraedom_data_1[[#This Row],[Employee - Forename.2]]="",_xlfn.CONCAT(fraedom_data_1[[#This Row],[Employee - Forename.1]]," ",fraedom_data_1[[#This Row],[Employee - Surname]]),_xlfn.CONCAT(fraedom_data_1[[#This Row],[Employee - Forename.1]]," ",fraedom_data_1[[#This Row],[Employee - Forename.2]]," ",fraedom_data_1[[#This Row],[Employee - Surname]]))</f>
        <v xml:space="preserve"> </v>
      </c>
      <c r="Q486" s="50" t="str">
        <f>IF(fraedom_data_1[[#This Row],[Transaction - Expense Description]]="Payment Direct Debit Payment - Tha",0,IF(OR(fraedom_data_1[[#This Row],[Transaction - Tax Amount]]="",fraedom_data_1[[#This Row],[Transaction - Tax Amount]]=0),"1","2"))</f>
        <v>1</v>
      </c>
      <c r="R486" s="50" t="str">
        <f>_xlfn.CONCAT(fraedom_data_1[[#This Row],[Statement Period - End Date]],"_",fraedom_data_1[[#This Row],[Column1]],"_",fraedom_data_1[[#This Row],[Transaction - Tax Exclusive Amount]])</f>
        <v>_ _</v>
      </c>
    </row>
    <row r="487" spans="2:18">
      <c r="B487" s="50"/>
      <c r="C487" s="50"/>
      <c r="G487" s="50"/>
      <c r="J487" s="50"/>
      <c r="K487" s="50"/>
      <c r="L487" s="50"/>
      <c r="M487" s="50"/>
      <c r="N487" s="50"/>
      <c r="O487" s="50"/>
      <c r="P487" s="50" t="str">
        <f>IF(fraedom_data_1[[#This Row],[Employee - Forename.2]]="",_xlfn.CONCAT(fraedom_data_1[[#This Row],[Employee - Forename.1]]," ",fraedom_data_1[[#This Row],[Employee - Surname]]),_xlfn.CONCAT(fraedom_data_1[[#This Row],[Employee - Forename.1]]," ",fraedom_data_1[[#This Row],[Employee - Forename.2]]," ",fraedom_data_1[[#This Row],[Employee - Surname]]))</f>
        <v xml:space="preserve"> </v>
      </c>
      <c r="Q487" s="50" t="str">
        <f>IF(fraedom_data_1[[#This Row],[Transaction - Expense Description]]="Payment Direct Debit Payment - Tha",0,IF(OR(fraedom_data_1[[#This Row],[Transaction - Tax Amount]]="",fraedom_data_1[[#This Row],[Transaction - Tax Amount]]=0),"1","2"))</f>
        <v>1</v>
      </c>
      <c r="R487" s="50" t="str">
        <f>_xlfn.CONCAT(fraedom_data_1[[#This Row],[Statement Period - End Date]],"_",fraedom_data_1[[#This Row],[Column1]],"_",fraedom_data_1[[#This Row],[Transaction - Tax Exclusive Amount]])</f>
        <v>_ _</v>
      </c>
    </row>
    <row r="488" spans="2:18">
      <c r="B488" s="50"/>
      <c r="C488" s="50"/>
      <c r="G488" s="50"/>
      <c r="J488" s="50"/>
      <c r="K488" s="50"/>
      <c r="L488" s="50"/>
      <c r="M488" s="50"/>
      <c r="N488" s="50"/>
      <c r="O488" s="50"/>
      <c r="P488" s="50" t="str">
        <f>IF(fraedom_data_1[[#This Row],[Employee - Forename.2]]="",_xlfn.CONCAT(fraedom_data_1[[#This Row],[Employee - Forename.1]]," ",fraedom_data_1[[#This Row],[Employee - Surname]]),_xlfn.CONCAT(fraedom_data_1[[#This Row],[Employee - Forename.1]]," ",fraedom_data_1[[#This Row],[Employee - Forename.2]]," ",fraedom_data_1[[#This Row],[Employee - Surname]]))</f>
        <v xml:space="preserve"> </v>
      </c>
      <c r="Q488" s="50" t="str">
        <f>IF(fraedom_data_1[[#This Row],[Transaction - Expense Description]]="Payment Direct Debit Payment - Tha",0,IF(OR(fraedom_data_1[[#This Row],[Transaction - Tax Amount]]="",fraedom_data_1[[#This Row],[Transaction - Tax Amount]]=0),"1","2"))</f>
        <v>1</v>
      </c>
      <c r="R488" s="50" t="str">
        <f>_xlfn.CONCAT(fraedom_data_1[[#This Row],[Statement Period - End Date]],"_",fraedom_data_1[[#This Row],[Column1]],"_",fraedom_data_1[[#This Row],[Transaction - Tax Exclusive Amount]])</f>
        <v>_ _</v>
      </c>
    </row>
    <row r="489" spans="2:18">
      <c r="B489" s="50"/>
      <c r="C489" s="50"/>
      <c r="G489" s="50"/>
      <c r="J489" s="50"/>
      <c r="K489" s="50"/>
      <c r="L489" s="50"/>
      <c r="M489" s="50"/>
      <c r="N489" s="50"/>
      <c r="O489" s="50"/>
      <c r="P489" s="50" t="str">
        <f>IF(fraedom_data_1[[#This Row],[Employee - Forename.2]]="",_xlfn.CONCAT(fraedom_data_1[[#This Row],[Employee - Forename.1]]," ",fraedom_data_1[[#This Row],[Employee - Surname]]),_xlfn.CONCAT(fraedom_data_1[[#This Row],[Employee - Forename.1]]," ",fraedom_data_1[[#This Row],[Employee - Forename.2]]," ",fraedom_data_1[[#This Row],[Employee - Surname]]))</f>
        <v xml:space="preserve"> </v>
      </c>
      <c r="Q489" s="50" t="str">
        <f>IF(fraedom_data_1[[#This Row],[Transaction - Expense Description]]="Payment Direct Debit Payment - Tha",0,IF(OR(fraedom_data_1[[#This Row],[Transaction - Tax Amount]]="",fraedom_data_1[[#This Row],[Transaction - Tax Amount]]=0),"1","2"))</f>
        <v>1</v>
      </c>
      <c r="R489" s="50" t="str">
        <f>_xlfn.CONCAT(fraedom_data_1[[#This Row],[Statement Period - End Date]],"_",fraedom_data_1[[#This Row],[Column1]],"_",fraedom_data_1[[#This Row],[Transaction - Tax Exclusive Amount]])</f>
        <v>_ _</v>
      </c>
    </row>
    <row r="490" spans="2:18">
      <c r="B490" s="50"/>
      <c r="C490" s="50"/>
      <c r="G490" s="50"/>
      <c r="J490" s="50"/>
      <c r="K490" s="50"/>
      <c r="L490" s="50"/>
      <c r="M490" s="50"/>
      <c r="N490" s="50"/>
      <c r="O490" s="50"/>
      <c r="P490" s="50" t="str">
        <f>IF(fraedom_data_1[[#This Row],[Employee - Forename.2]]="",_xlfn.CONCAT(fraedom_data_1[[#This Row],[Employee - Forename.1]]," ",fraedom_data_1[[#This Row],[Employee - Surname]]),_xlfn.CONCAT(fraedom_data_1[[#This Row],[Employee - Forename.1]]," ",fraedom_data_1[[#This Row],[Employee - Forename.2]]," ",fraedom_data_1[[#This Row],[Employee - Surname]]))</f>
        <v xml:space="preserve"> </v>
      </c>
      <c r="Q490" s="50" t="str">
        <f>IF(fraedom_data_1[[#This Row],[Transaction - Expense Description]]="Payment Direct Debit Payment - Tha",0,IF(OR(fraedom_data_1[[#This Row],[Transaction - Tax Amount]]="",fraedom_data_1[[#This Row],[Transaction - Tax Amount]]=0),"1","2"))</f>
        <v>1</v>
      </c>
      <c r="R490" s="50" t="str">
        <f>_xlfn.CONCAT(fraedom_data_1[[#This Row],[Statement Period - End Date]],"_",fraedom_data_1[[#This Row],[Column1]],"_",fraedom_data_1[[#This Row],[Transaction - Tax Exclusive Amount]])</f>
        <v>_ _</v>
      </c>
    </row>
    <row r="491" spans="2:18">
      <c r="B491" s="50"/>
      <c r="C491" s="50"/>
      <c r="G491" s="50"/>
      <c r="J491" s="50"/>
      <c r="K491" s="50"/>
      <c r="L491" s="50"/>
      <c r="M491" s="50"/>
      <c r="N491" s="50"/>
      <c r="O491" s="50"/>
      <c r="P491" s="50" t="str">
        <f>IF(fraedom_data_1[[#This Row],[Employee - Forename.2]]="",_xlfn.CONCAT(fraedom_data_1[[#This Row],[Employee - Forename.1]]," ",fraedom_data_1[[#This Row],[Employee - Surname]]),_xlfn.CONCAT(fraedom_data_1[[#This Row],[Employee - Forename.1]]," ",fraedom_data_1[[#This Row],[Employee - Forename.2]]," ",fraedom_data_1[[#This Row],[Employee - Surname]]))</f>
        <v xml:space="preserve"> </v>
      </c>
      <c r="Q491" s="50" t="str">
        <f>IF(fraedom_data_1[[#This Row],[Transaction - Expense Description]]="Payment Direct Debit Payment - Tha",0,IF(OR(fraedom_data_1[[#This Row],[Transaction - Tax Amount]]="",fraedom_data_1[[#This Row],[Transaction - Tax Amount]]=0),"1","2"))</f>
        <v>1</v>
      </c>
      <c r="R491" s="50" t="str">
        <f>_xlfn.CONCAT(fraedom_data_1[[#This Row],[Statement Period - End Date]],"_",fraedom_data_1[[#This Row],[Column1]],"_",fraedom_data_1[[#This Row],[Transaction - Tax Exclusive Amount]])</f>
        <v>_ _</v>
      </c>
    </row>
    <row r="492" spans="2:18">
      <c r="B492" s="50"/>
      <c r="C492" s="50"/>
      <c r="G492" s="50"/>
      <c r="J492" s="50"/>
      <c r="K492" s="50"/>
      <c r="L492" s="50"/>
      <c r="M492" s="50"/>
      <c r="N492" s="50"/>
      <c r="O492" s="50"/>
      <c r="P492" s="50" t="str">
        <f>IF(fraedom_data_1[[#This Row],[Employee - Forename.2]]="",_xlfn.CONCAT(fraedom_data_1[[#This Row],[Employee - Forename.1]]," ",fraedom_data_1[[#This Row],[Employee - Surname]]),_xlfn.CONCAT(fraedom_data_1[[#This Row],[Employee - Forename.1]]," ",fraedom_data_1[[#This Row],[Employee - Forename.2]]," ",fraedom_data_1[[#This Row],[Employee - Surname]]))</f>
        <v xml:space="preserve"> </v>
      </c>
      <c r="Q492" s="50" t="str">
        <f>IF(fraedom_data_1[[#This Row],[Transaction - Expense Description]]="Payment Direct Debit Payment - Tha",0,IF(OR(fraedom_data_1[[#This Row],[Transaction - Tax Amount]]="",fraedom_data_1[[#This Row],[Transaction - Tax Amount]]=0),"1","2"))</f>
        <v>1</v>
      </c>
      <c r="R492" s="50" t="str">
        <f>_xlfn.CONCAT(fraedom_data_1[[#This Row],[Statement Period - End Date]],"_",fraedom_data_1[[#This Row],[Column1]],"_",fraedom_data_1[[#This Row],[Transaction - Tax Exclusive Amount]])</f>
        <v>_ _</v>
      </c>
    </row>
    <row r="493" spans="2:18">
      <c r="B493" s="50"/>
      <c r="C493" s="50"/>
      <c r="G493" s="50"/>
      <c r="J493" s="50"/>
      <c r="K493" s="50"/>
      <c r="L493" s="50"/>
      <c r="M493" s="50"/>
      <c r="N493" s="50"/>
      <c r="O493" s="50"/>
      <c r="P493" s="50" t="str">
        <f>IF(fraedom_data_1[[#This Row],[Employee - Forename.2]]="",_xlfn.CONCAT(fraedom_data_1[[#This Row],[Employee - Forename.1]]," ",fraedom_data_1[[#This Row],[Employee - Surname]]),_xlfn.CONCAT(fraedom_data_1[[#This Row],[Employee - Forename.1]]," ",fraedom_data_1[[#This Row],[Employee - Forename.2]]," ",fraedom_data_1[[#This Row],[Employee - Surname]]))</f>
        <v xml:space="preserve"> </v>
      </c>
      <c r="Q493" s="50" t="str">
        <f>IF(fraedom_data_1[[#This Row],[Transaction - Expense Description]]="Payment Direct Debit Payment - Tha",0,IF(OR(fraedom_data_1[[#This Row],[Transaction - Tax Amount]]="",fraedom_data_1[[#This Row],[Transaction - Tax Amount]]=0),"1","2"))</f>
        <v>1</v>
      </c>
      <c r="R493" s="50" t="str">
        <f>_xlfn.CONCAT(fraedom_data_1[[#This Row],[Statement Period - End Date]],"_",fraedom_data_1[[#This Row],[Column1]],"_",fraedom_data_1[[#This Row],[Transaction - Tax Exclusive Amount]])</f>
        <v>_ _</v>
      </c>
    </row>
    <row r="494" spans="2:18">
      <c r="B494" s="50"/>
      <c r="C494" s="50"/>
      <c r="G494" s="50"/>
      <c r="J494" s="50"/>
      <c r="K494" s="50"/>
      <c r="L494" s="50"/>
      <c r="M494" s="50"/>
      <c r="N494" s="50"/>
      <c r="O494" s="50"/>
      <c r="P494" s="50" t="str">
        <f>IF(fraedom_data_1[[#This Row],[Employee - Forename.2]]="",_xlfn.CONCAT(fraedom_data_1[[#This Row],[Employee - Forename.1]]," ",fraedom_data_1[[#This Row],[Employee - Surname]]),_xlfn.CONCAT(fraedom_data_1[[#This Row],[Employee - Forename.1]]," ",fraedom_data_1[[#This Row],[Employee - Forename.2]]," ",fraedom_data_1[[#This Row],[Employee - Surname]]))</f>
        <v xml:space="preserve"> </v>
      </c>
      <c r="Q494" s="50" t="str">
        <f>IF(fraedom_data_1[[#This Row],[Transaction - Expense Description]]="Payment Direct Debit Payment - Tha",0,IF(OR(fraedom_data_1[[#This Row],[Transaction - Tax Amount]]="",fraedom_data_1[[#This Row],[Transaction - Tax Amount]]=0),"1","2"))</f>
        <v>1</v>
      </c>
      <c r="R494" s="50" t="str">
        <f>_xlfn.CONCAT(fraedom_data_1[[#This Row],[Statement Period - End Date]],"_",fraedom_data_1[[#This Row],[Column1]],"_",fraedom_data_1[[#This Row],[Transaction - Tax Exclusive Amount]])</f>
        <v>_ _</v>
      </c>
    </row>
    <row r="495" spans="2:18">
      <c r="B495" s="50"/>
      <c r="C495" s="50"/>
      <c r="G495" s="50"/>
      <c r="J495" s="50"/>
      <c r="K495" s="50"/>
      <c r="L495" s="50"/>
      <c r="M495" s="50"/>
      <c r="N495" s="50"/>
      <c r="O495" s="50"/>
      <c r="P495" s="50" t="str">
        <f>IF(fraedom_data_1[[#This Row],[Employee - Forename.2]]="",_xlfn.CONCAT(fraedom_data_1[[#This Row],[Employee - Forename.1]]," ",fraedom_data_1[[#This Row],[Employee - Surname]]),_xlfn.CONCAT(fraedom_data_1[[#This Row],[Employee - Forename.1]]," ",fraedom_data_1[[#This Row],[Employee - Forename.2]]," ",fraedom_data_1[[#This Row],[Employee - Surname]]))</f>
        <v xml:space="preserve"> </v>
      </c>
      <c r="Q495" s="50" t="str">
        <f>IF(fraedom_data_1[[#This Row],[Transaction - Expense Description]]="Payment Direct Debit Payment - Tha",0,IF(OR(fraedom_data_1[[#This Row],[Transaction - Tax Amount]]="",fraedom_data_1[[#This Row],[Transaction - Tax Amount]]=0),"1","2"))</f>
        <v>1</v>
      </c>
      <c r="R495" s="50" t="str">
        <f>_xlfn.CONCAT(fraedom_data_1[[#This Row],[Statement Period - End Date]],"_",fraedom_data_1[[#This Row],[Column1]],"_",fraedom_data_1[[#This Row],[Transaction - Tax Exclusive Amount]])</f>
        <v>_ _</v>
      </c>
    </row>
    <row r="496" spans="2:18">
      <c r="B496" s="50"/>
      <c r="C496" s="50"/>
      <c r="G496" s="50"/>
      <c r="J496" s="50"/>
      <c r="K496" s="50"/>
      <c r="L496" s="50"/>
      <c r="M496" s="50"/>
      <c r="N496" s="50"/>
      <c r="O496" s="50"/>
      <c r="P496" s="50" t="str">
        <f>IF(fraedom_data_1[[#This Row],[Employee - Forename.2]]="",_xlfn.CONCAT(fraedom_data_1[[#This Row],[Employee - Forename.1]]," ",fraedom_data_1[[#This Row],[Employee - Surname]]),_xlfn.CONCAT(fraedom_data_1[[#This Row],[Employee - Forename.1]]," ",fraedom_data_1[[#This Row],[Employee - Forename.2]]," ",fraedom_data_1[[#This Row],[Employee - Surname]]))</f>
        <v xml:space="preserve"> </v>
      </c>
      <c r="Q496" s="50" t="str">
        <f>IF(fraedom_data_1[[#This Row],[Transaction - Expense Description]]="Payment Direct Debit Payment - Tha",0,IF(OR(fraedom_data_1[[#This Row],[Transaction - Tax Amount]]="",fraedom_data_1[[#This Row],[Transaction - Tax Amount]]=0),"1","2"))</f>
        <v>1</v>
      </c>
      <c r="R496" s="50" t="str">
        <f>_xlfn.CONCAT(fraedom_data_1[[#This Row],[Statement Period - End Date]],"_",fraedom_data_1[[#This Row],[Column1]],"_",fraedom_data_1[[#This Row],[Transaction - Tax Exclusive Amount]])</f>
        <v>_ _</v>
      </c>
    </row>
    <row r="497" spans="2:18">
      <c r="B497" s="50"/>
      <c r="C497" s="50"/>
      <c r="G497" s="50"/>
      <c r="J497" s="50"/>
      <c r="K497" s="50"/>
      <c r="L497" s="50"/>
      <c r="M497" s="50"/>
      <c r="N497" s="50"/>
      <c r="O497" s="50"/>
      <c r="P497" s="50" t="str">
        <f>IF(fraedom_data_1[[#This Row],[Employee - Forename.2]]="",_xlfn.CONCAT(fraedom_data_1[[#This Row],[Employee - Forename.1]]," ",fraedom_data_1[[#This Row],[Employee - Surname]]),_xlfn.CONCAT(fraedom_data_1[[#This Row],[Employee - Forename.1]]," ",fraedom_data_1[[#This Row],[Employee - Forename.2]]," ",fraedom_data_1[[#This Row],[Employee - Surname]]))</f>
        <v xml:space="preserve"> </v>
      </c>
      <c r="Q497" s="50" t="str">
        <f>IF(fraedom_data_1[[#This Row],[Transaction - Expense Description]]="Payment Direct Debit Payment - Tha",0,IF(OR(fraedom_data_1[[#This Row],[Transaction - Tax Amount]]="",fraedom_data_1[[#This Row],[Transaction - Tax Amount]]=0),"1","2"))</f>
        <v>1</v>
      </c>
      <c r="R497" s="50" t="str">
        <f>_xlfn.CONCAT(fraedom_data_1[[#This Row],[Statement Period - End Date]],"_",fraedom_data_1[[#This Row],[Column1]],"_",fraedom_data_1[[#This Row],[Transaction - Tax Exclusive Amount]])</f>
        <v>_ _</v>
      </c>
    </row>
    <row r="498" spans="2:18">
      <c r="B498" s="50"/>
      <c r="C498" s="50"/>
      <c r="G498" s="50"/>
      <c r="J498" s="50"/>
      <c r="K498" s="50"/>
      <c r="L498" s="50"/>
      <c r="M498" s="50"/>
      <c r="N498" s="50"/>
      <c r="O498" s="50"/>
      <c r="P498" s="50" t="str">
        <f>IF(fraedom_data_1[[#This Row],[Employee - Forename.2]]="",_xlfn.CONCAT(fraedom_data_1[[#This Row],[Employee - Forename.1]]," ",fraedom_data_1[[#This Row],[Employee - Surname]]),_xlfn.CONCAT(fraedom_data_1[[#This Row],[Employee - Forename.1]]," ",fraedom_data_1[[#This Row],[Employee - Forename.2]]," ",fraedom_data_1[[#This Row],[Employee - Surname]]))</f>
        <v xml:space="preserve"> </v>
      </c>
      <c r="Q498" s="50" t="str">
        <f>IF(fraedom_data_1[[#This Row],[Transaction - Expense Description]]="Payment Direct Debit Payment - Tha",0,IF(OR(fraedom_data_1[[#This Row],[Transaction - Tax Amount]]="",fraedom_data_1[[#This Row],[Transaction - Tax Amount]]=0),"1","2"))</f>
        <v>1</v>
      </c>
      <c r="R498" s="50" t="str">
        <f>_xlfn.CONCAT(fraedom_data_1[[#This Row],[Statement Period - End Date]],"_",fraedom_data_1[[#This Row],[Column1]],"_",fraedom_data_1[[#This Row],[Transaction - Tax Exclusive Amount]])</f>
        <v>_ _</v>
      </c>
    </row>
    <row r="499" spans="2:18">
      <c r="B499" s="50"/>
      <c r="C499" s="50"/>
      <c r="G499" s="50"/>
      <c r="J499" s="50"/>
      <c r="K499" s="50"/>
      <c r="L499" s="50"/>
      <c r="M499" s="50"/>
      <c r="N499" s="50"/>
      <c r="O499" s="50"/>
      <c r="P499" s="50" t="str">
        <f>IF(fraedom_data_1[[#This Row],[Employee - Forename.2]]="",_xlfn.CONCAT(fraedom_data_1[[#This Row],[Employee - Forename.1]]," ",fraedom_data_1[[#This Row],[Employee - Surname]]),_xlfn.CONCAT(fraedom_data_1[[#This Row],[Employee - Forename.1]]," ",fraedom_data_1[[#This Row],[Employee - Forename.2]]," ",fraedom_data_1[[#This Row],[Employee - Surname]]))</f>
        <v xml:space="preserve"> </v>
      </c>
      <c r="Q499" s="50" t="str">
        <f>IF(fraedom_data_1[[#This Row],[Transaction - Expense Description]]="Payment Direct Debit Payment - Tha",0,IF(OR(fraedom_data_1[[#This Row],[Transaction - Tax Amount]]="",fraedom_data_1[[#This Row],[Transaction - Tax Amount]]=0),"1","2"))</f>
        <v>1</v>
      </c>
      <c r="R499" s="50" t="str">
        <f>_xlfn.CONCAT(fraedom_data_1[[#This Row],[Statement Period - End Date]],"_",fraedom_data_1[[#This Row],[Column1]],"_",fraedom_data_1[[#This Row],[Transaction - Tax Exclusive Amount]])</f>
        <v>_ _</v>
      </c>
    </row>
    <row r="500" spans="2:18">
      <c r="B500" s="50"/>
      <c r="C500" s="50"/>
      <c r="G500" s="50"/>
      <c r="J500" s="50"/>
      <c r="K500" s="50"/>
      <c r="L500" s="50"/>
      <c r="M500" s="50"/>
      <c r="N500" s="50"/>
      <c r="O500" s="50"/>
      <c r="P500" s="50" t="str">
        <f>IF(fraedom_data_1[[#This Row],[Employee - Forename.2]]="",_xlfn.CONCAT(fraedom_data_1[[#This Row],[Employee - Forename.1]]," ",fraedom_data_1[[#This Row],[Employee - Surname]]),_xlfn.CONCAT(fraedom_data_1[[#This Row],[Employee - Forename.1]]," ",fraedom_data_1[[#This Row],[Employee - Forename.2]]," ",fraedom_data_1[[#This Row],[Employee - Surname]]))</f>
        <v xml:space="preserve"> </v>
      </c>
      <c r="Q500" s="50" t="str">
        <f>IF(fraedom_data_1[[#This Row],[Transaction - Expense Description]]="Payment Direct Debit Payment - Tha",0,IF(OR(fraedom_data_1[[#This Row],[Transaction - Tax Amount]]="",fraedom_data_1[[#This Row],[Transaction - Tax Amount]]=0),"1","2"))</f>
        <v>1</v>
      </c>
      <c r="R500" s="50" t="str">
        <f>_xlfn.CONCAT(fraedom_data_1[[#This Row],[Statement Period - End Date]],"_",fraedom_data_1[[#This Row],[Column1]],"_",fraedom_data_1[[#This Row],[Transaction - Tax Exclusive Amount]])</f>
        <v>_ _</v>
      </c>
    </row>
    <row r="501" spans="2:18">
      <c r="B501" s="50"/>
      <c r="C501" s="50"/>
      <c r="G501" s="50"/>
      <c r="J501" s="50"/>
      <c r="K501" s="50"/>
      <c r="L501" s="50"/>
      <c r="M501" s="50"/>
      <c r="N501" s="50"/>
      <c r="O501" s="50"/>
      <c r="P501" s="50" t="str">
        <f>IF(fraedom_data_1[[#This Row],[Employee - Forename.2]]="",_xlfn.CONCAT(fraedom_data_1[[#This Row],[Employee - Forename.1]]," ",fraedom_data_1[[#This Row],[Employee - Surname]]),_xlfn.CONCAT(fraedom_data_1[[#This Row],[Employee - Forename.1]]," ",fraedom_data_1[[#This Row],[Employee - Forename.2]]," ",fraedom_data_1[[#This Row],[Employee - Surname]]))</f>
        <v xml:space="preserve"> </v>
      </c>
      <c r="Q501" s="50" t="str">
        <f>IF(fraedom_data_1[[#This Row],[Transaction - Expense Description]]="Payment Direct Debit Payment - Tha",0,IF(OR(fraedom_data_1[[#This Row],[Transaction - Tax Amount]]="",fraedom_data_1[[#This Row],[Transaction - Tax Amount]]=0),"1","2"))</f>
        <v>1</v>
      </c>
      <c r="R501" s="50" t="str">
        <f>_xlfn.CONCAT(fraedom_data_1[[#This Row],[Statement Period - End Date]],"_",fraedom_data_1[[#This Row],[Column1]],"_",fraedom_data_1[[#This Row],[Transaction - Tax Exclusive Amount]])</f>
        <v>_ _</v>
      </c>
    </row>
    <row r="502" spans="2:18">
      <c r="B502" s="50"/>
      <c r="C502" s="50"/>
      <c r="G502" s="50"/>
      <c r="J502" s="50"/>
      <c r="K502" s="50"/>
      <c r="L502" s="50"/>
      <c r="M502" s="50"/>
      <c r="N502" s="50"/>
      <c r="O502" s="50"/>
      <c r="P502" s="50" t="str">
        <f>IF(fraedom_data_1[[#This Row],[Employee - Forename.2]]="",_xlfn.CONCAT(fraedom_data_1[[#This Row],[Employee - Forename.1]]," ",fraedom_data_1[[#This Row],[Employee - Surname]]),_xlfn.CONCAT(fraedom_data_1[[#This Row],[Employee - Forename.1]]," ",fraedom_data_1[[#This Row],[Employee - Forename.2]]," ",fraedom_data_1[[#This Row],[Employee - Surname]]))</f>
        <v xml:space="preserve"> </v>
      </c>
      <c r="Q502" s="50" t="str">
        <f>IF(fraedom_data_1[[#This Row],[Transaction - Expense Description]]="Payment Direct Debit Payment - Tha",0,IF(OR(fraedom_data_1[[#This Row],[Transaction - Tax Amount]]="",fraedom_data_1[[#This Row],[Transaction - Tax Amount]]=0),"1","2"))</f>
        <v>1</v>
      </c>
      <c r="R502" s="50" t="str">
        <f>_xlfn.CONCAT(fraedom_data_1[[#This Row],[Statement Period - End Date]],"_",fraedom_data_1[[#This Row],[Column1]],"_",fraedom_data_1[[#This Row],[Transaction - Tax Exclusive Amount]])</f>
        <v>_ _</v>
      </c>
    </row>
    <row r="503" spans="2:18">
      <c r="B503" s="50"/>
      <c r="C503" s="50"/>
      <c r="G503" s="50"/>
      <c r="J503" s="50"/>
      <c r="K503" s="50"/>
      <c r="L503" s="50"/>
      <c r="M503" s="50"/>
      <c r="N503" s="50"/>
      <c r="O503" s="50"/>
      <c r="P503" s="50" t="str">
        <f>IF(fraedom_data_1[[#This Row],[Employee - Forename.2]]="",_xlfn.CONCAT(fraedom_data_1[[#This Row],[Employee - Forename.1]]," ",fraedom_data_1[[#This Row],[Employee - Surname]]),_xlfn.CONCAT(fraedom_data_1[[#This Row],[Employee - Forename.1]]," ",fraedom_data_1[[#This Row],[Employee - Forename.2]]," ",fraedom_data_1[[#This Row],[Employee - Surname]]))</f>
        <v xml:space="preserve"> </v>
      </c>
      <c r="Q503" s="50" t="str">
        <f>IF(fraedom_data_1[[#This Row],[Transaction - Expense Description]]="Payment Direct Debit Payment - Tha",0,IF(OR(fraedom_data_1[[#This Row],[Transaction - Tax Amount]]="",fraedom_data_1[[#This Row],[Transaction - Tax Amount]]=0),"1","2"))</f>
        <v>1</v>
      </c>
      <c r="R503" s="50" t="str">
        <f>_xlfn.CONCAT(fraedom_data_1[[#This Row],[Statement Period - End Date]],"_",fraedom_data_1[[#This Row],[Column1]],"_",fraedom_data_1[[#This Row],[Transaction - Tax Exclusive Amount]])</f>
        <v>_ _</v>
      </c>
    </row>
    <row r="504" spans="2:18">
      <c r="B504" s="50"/>
      <c r="C504" s="50"/>
      <c r="G504" s="50"/>
      <c r="J504" s="50"/>
      <c r="K504" s="50"/>
      <c r="L504" s="50"/>
      <c r="M504" s="50"/>
      <c r="N504" s="50"/>
      <c r="O504" s="50"/>
      <c r="P504" s="50" t="str">
        <f>IF(fraedom_data_1[[#This Row],[Employee - Forename.2]]="",_xlfn.CONCAT(fraedom_data_1[[#This Row],[Employee - Forename.1]]," ",fraedom_data_1[[#This Row],[Employee - Surname]]),_xlfn.CONCAT(fraedom_data_1[[#This Row],[Employee - Forename.1]]," ",fraedom_data_1[[#This Row],[Employee - Forename.2]]," ",fraedom_data_1[[#This Row],[Employee - Surname]]))</f>
        <v xml:space="preserve"> </v>
      </c>
      <c r="Q504" s="50" t="str">
        <f>IF(fraedom_data_1[[#This Row],[Transaction - Expense Description]]="Payment Direct Debit Payment - Tha",0,IF(OR(fraedom_data_1[[#This Row],[Transaction - Tax Amount]]="",fraedom_data_1[[#This Row],[Transaction - Tax Amount]]=0),"1","2"))</f>
        <v>1</v>
      </c>
      <c r="R504" s="50" t="str">
        <f>_xlfn.CONCAT(fraedom_data_1[[#This Row],[Statement Period - End Date]],"_",fraedom_data_1[[#This Row],[Column1]],"_",fraedom_data_1[[#This Row],[Transaction - Tax Exclusive Amount]])</f>
        <v>_ _</v>
      </c>
    </row>
    <row r="505" spans="2:18">
      <c r="B505" s="50"/>
      <c r="C505" s="50"/>
      <c r="G505" s="50"/>
      <c r="J505" s="50"/>
      <c r="K505" s="50"/>
      <c r="L505" s="50"/>
      <c r="M505" s="50"/>
      <c r="N505" s="50"/>
      <c r="O505" s="50"/>
      <c r="P505" s="50" t="str">
        <f>IF(fraedom_data_1[[#This Row],[Employee - Forename.2]]="",_xlfn.CONCAT(fraedom_data_1[[#This Row],[Employee - Forename.1]]," ",fraedom_data_1[[#This Row],[Employee - Surname]]),_xlfn.CONCAT(fraedom_data_1[[#This Row],[Employee - Forename.1]]," ",fraedom_data_1[[#This Row],[Employee - Forename.2]]," ",fraedom_data_1[[#This Row],[Employee - Surname]]))</f>
        <v xml:space="preserve"> </v>
      </c>
      <c r="Q505" s="50" t="str">
        <f>IF(fraedom_data_1[[#This Row],[Transaction - Expense Description]]="Payment Direct Debit Payment - Tha",0,IF(OR(fraedom_data_1[[#This Row],[Transaction - Tax Amount]]="",fraedom_data_1[[#This Row],[Transaction - Tax Amount]]=0),"1","2"))</f>
        <v>1</v>
      </c>
      <c r="R505" s="50" t="str">
        <f>_xlfn.CONCAT(fraedom_data_1[[#This Row],[Statement Period - End Date]],"_",fraedom_data_1[[#This Row],[Column1]],"_",fraedom_data_1[[#This Row],[Transaction - Tax Exclusive Amount]])</f>
        <v>_ _</v>
      </c>
    </row>
    <row r="506" spans="2:18">
      <c r="B506" s="50"/>
      <c r="C506" s="50"/>
      <c r="G506" s="50"/>
      <c r="J506" s="50"/>
      <c r="K506" s="50"/>
      <c r="L506" s="50"/>
      <c r="M506" s="50"/>
      <c r="N506" s="50"/>
      <c r="O506" s="50"/>
      <c r="P506" s="50" t="str">
        <f>IF(fraedom_data_1[[#This Row],[Employee - Forename.2]]="",_xlfn.CONCAT(fraedom_data_1[[#This Row],[Employee - Forename.1]]," ",fraedom_data_1[[#This Row],[Employee - Surname]]),_xlfn.CONCAT(fraedom_data_1[[#This Row],[Employee - Forename.1]]," ",fraedom_data_1[[#This Row],[Employee - Forename.2]]," ",fraedom_data_1[[#This Row],[Employee - Surname]]))</f>
        <v xml:space="preserve"> </v>
      </c>
      <c r="Q506" s="50" t="str">
        <f>IF(fraedom_data_1[[#This Row],[Transaction - Expense Description]]="Payment Direct Debit Payment - Tha",0,IF(OR(fraedom_data_1[[#This Row],[Transaction - Tax Amount]]="",fraedom_data_1[[#This Row],[Transaction - Tax Amount]]=0),"1","2"))</f>
        <v>1</v>
      </c>
      <c r="R506" s="50" t="str">
        <f>_xlfn.CONCAT(fraedom_data_1[[#This Row],[Statement Period - End Date]],"_",fraedom_data_1[[#This Row],[Column1]],"_",fraedom_data_1[[#This Row],[Transaction - Tax Exclusive Amount]])</f>
        <v>_ _</v>
      </c>
    </row>
    <row r="507" spans="2:18">
      <c r="B507" s="50"/>
      <c r="C507" s="50"/>
      <c r="G507" s="50"/>
      <c r="J507" s="50"/>
      <c r="K507" s="50"/>
      <c r="L507" s="50"/>
      <c r="M507" s="50"/>
      <c r="N507" s="50"/>
      <c r="O507" s="50"/>
      <c r="P507" s="50" t="str">
        <f>IF(fraedom_data_1[[#This Row],[Employee - Forename.2]]="",_xlfn.CONCAT(fraedom_data_1[[#This Row],[Employee - Forename.1]]," ",fraedom_data_1[[#This Row],[Employee - Surname]]),_xlfn.CONCAT(fraedom_data_1[[#This Row],[Employee - Forename.1]]," ",fraedom_data_1[[#This Row],[Employee - Forename.2]]," ",fraedom_data_1[[#This Row],[Employee - Surname]]))</f>
        <v xml:space="preserve"> </v>
      </c>
      <c r="Q507" s="50" t="str">
        <f>IF(fraedom_data_1[[#This Row],[Transaction - Expense Description]]="Payment Direct Debit Payment - Tha",0,IF(OR(fraedom_data_1[[#This Row],[Transaction - Tax Amount]]="",fraedom_data_1[[#This Row],[Transaction - Tax Amount]]=0),"1","2"))</f>
        <v>1</v>
      </c>
      <c r="R507" s="50" t="str">
        <f>_xlfn.CONCAT(fraedom_data_1[[#This Row],[Statement Period - End Date]],"_",fraedom_data_1[[#This Row],[Column1]],"_",fraedom_data_1[[#This Row],[Transaction - Tax Exclusive Amount]])</f>
        <v>_ _</v>
      </c>
    </row>
    <row r="508" spans="2:18">
      <c r="B508" s="50"/>
      <c r="C508" s="50"/>
      <c r="G508" s="50"/>
      <c r="J508" s="50"/>
      <c r="K508" s="50"/>
      <c r="L508" s="50"/>
      <c r="M508" s="50"/>
      <c r="N508" s="50"/>
      <c r="O508" s="50"/>
      <c r="P508" s="50" t="str">
        <f>IF(fraedom_data_1[[#This Row],[Employee - Forename.2]]="",_xlfn.CONCAT(fraedom_data_1[[#This Row],[Employee - Forename.1]]," ",fraedom_data_1[[#This Row],[Employee - Surname]]),_xlfn.CONCAT(fraedom_data_1[[#This Row],[Employee - Forename.1]]," ",fraedom_data_1[[#This Row],[Employee - Forename.2]]," ",fraedom_data_1[[#This Row],[Employee - Surname]]))</f>
        <v xml:space="preserve"> </v>
      </c>
      <c r="Q508" s="50" t="str">
        <f>IF(fraedom_data_1[[#This Row],[Transaction - Expense Description]]="Payment Direct Debit Payment - Tha",0,IF(OR(fraedom_data_1[[#This Row],[Transaction - Tax Amount]]="",fraedom_data_1[[#This Row],[Transaction - Tax Amount]]=0),"1","2"))</f>
        <v>1</v>
      </c>
      <c r="R508" s="50" t="str">
        <f>_xlfn.CONCAT(fraedom_data_1[[#This Row],[Statement Period - End Date]],"_",fraedom_data_1[[#This Row],[Column1]],"_",fraedom_data_1[[#This Row],[Transaction - Tax Exclusive Amount]])</f>
        <v>_ _</v>
      </c>
    </row>
    <row r="509" spans="2:18">
      <c r="B509" s="50"/>
      <c r="C509" s="50"/>
      <c r="G509" s="50"/>
      <c r="J509" s="50"/>
      <c r="K509" s="50"/>
      <c r="L509" s="50"/>
      <c r="M509" s="50"/>
      <c r="N509" s="50"/>
      <c r="O509" s="50"/>
      <c r="P509" s="50" t="str">
        <f>IF(fraedom_data_1[[#This Row],[Employee - Forename.2]]="",_xlfn.CONCAT(fraedom_data_1[[#This Row],[Employee - Forename.1]]," ",fraedom_data_1[[#This Row],[Employee - Surname]]),_xlfn.CONCAT(fraedom_data_1[[#This Row],[Employee - Forename.1]]," ",fraedom_data_1[[#This Row],[Employee - Forename.2]]," ",fraedom_data_1[[#This Row],[Employee - Surname]]))</f>
        <v xml:space="preserve"> </v>
      </c>
      <c r="Q509" s="50" t="str">
        <f>IF(fraedom_data_1[[#This Row],[Transaction - Expense Description]]="Payment Direct Debit Payment - Tha",0,IF(OR(fraedom_data_1[[#This Row],[Transaction - Tax Amount]]="",fraedom_data_1[[#This Row],[Transaction - Tax Amount]]=0),"1","2"))</f>
        <v>1</v>
      </c>
      <c r="R509" s="50" t="str">
        <f>_xlfn.CONCAT(fraedom_data_1[[#This Row],[Statement Period - End Date]],"_",fraedom_data_1[[#This Row],[Column1]],"_",fraedom_data_1[[#This Row],[Transaction - Tax Exclusive Amount]])</f>
        <v>_ _</v>
      </c>
    </row>
    <row r="510" spans="2:18">
      <c r="B510" s="50"/>
      <c r="C510" s="50"/>
      <c r="G510" s="50"/>
      <c r="J510" s="50"/>
      <c r="K510" s="50"/>
      <c r="L510" s="50"/>
      <c r="M510" s="50"/>
      <c r="N510" s="50"/>
      <c r="O510" s="50"/>
      <c r="P510" s="50" t="str">
        <f>IF(fraedom_data_1[[#This Row],[Employee - Forename.2]]="",_xlfn.CONCAT(fraedom_data_1[[#This Row],[Employee - Forename.1]]," ",fraedom_data_1[[#This Row],[Employee - Surname]]),_xlfn.CONCAT(fraedom_data_1[[#This Row],[Employee - Forename.1]]," ",fraedom_data_1[[#This Row],[Employee - Forename.2]]," ",fraedom_data_1[[#This Row],[Employee - Surname]]))</f>
        <v xml:space="preserve"> </v>
      </c>
      <c r="Q510" s="50" t="str">
        <f>IF(fraedom_data_1[[#This Row],[Transaction - Expense Description]]="Payment Direct Debit Payment - Tha",0,IF(OR(fraedom_data_1[[#This Row],[Transaction - Tax Amount]]="",fraedom_data_1[[#This Row],[Transaction - Tax Amount]]=0),"1","2"))</f>
        <v>1</v>
      </c>
      <c r="R510" s="50" t="str">
        <f>_xlfn.CONCAT(fraedom_data_1[[#This Row],[Statement Period - End Date]],"_",fraedom_data_1[[#This Row],[Column1]],"_",fraedom_data_1[[#This Row],[Transaction - Tax Exclusive Amount]])</f>
        <v>_ _</v>
      </c>
    </row>
    <row r="511" spans="2:18">
      <c r="B511" s="50"/>
      <c r="C511" s="50"/>
      <c r="G511" s="50"/>
      <c r="J511" s="50"/>
      <c r="K511" s="50"/>
      <c r="L511" s="50"/>
      <c r="M511" s="50"/>
      <c r="N511" s="50"/>
      <c r="O511" s="50"/>
      <c r="P511" s="50" t="str">
        <f>IF(fraedom_data_1[[#This Row],[Employee - Forename.2]]="",_xlfn.CONCAT(fraedom_data_1[[#This Row],[Employee - Forename.1]]," ",fraedom_data_1[[#This Row],[Employee - Surname]]),_xlfn.CONCAT(fraedom_data_1[[#This Row],[Employee - Forename.1]]," ",fraedom_data_1[[#This Row],[Employee - Forename.2]]," ",fraedom_data_1[[#This Row],[Employee - Surname]]))</f>
        <v xml:space="preserve"> </v>
      </c>
      <c r="Q511" s="50" t="str">
        <f>IF(fraedom_data_1[[#This Row],[Transaction - Expense Description]]="Payment Direct Debit Payment - Tha",0,IF(OR(fraedom_data_1[[#This Row],[Transaction - Tax Amount]]="",fraedom_data_1[[#This Row],[Transaction - Tax Amount]]=0),"1","2"))</f>
        <v>1</v>
      </c>
      <c r="R511" s="50" t="str">
        <f>_xlfn.CONCAT(fraedom_data_1[[#This Row],[Statement Period - End Date]],"_",fraedom_data_1[[#This Row],[Column1]],"_",fraedom_data_1[[#This Row],[Transaction - Tax Exclusive Amount]])</f>
        <v>_ _</v>
      </c>
    </row>
    <row r="512" spans="2:18">
      <c r="B512" s="50"/>
      <c r="C512" s="50"/>
      <c r="G512" s="50"/>
      <c r="J512" s="50"/>
      <c r="K512" s="50"/>
      <c r="L512" s="50"/>
      <c r="M512" s="50"/>
      <c r="N512" s="50"/>
      <c r="O512" s="50"/>
      <c r="P512" s="50" t="str">
        <f>IF(fraedom_data_1[[#This Row],[Employee - Forename.2]]="",_xlfn.CONCAT(fraedom_data_1[[#This Row],[Employee - Forename.1]]," ",fraedom_data_1[[#This Row],[Employee - Surname]]),_xlfn.CONCAT(fraedom_data_1[[#This Row],[Employee - Forename.1]]," ",fraedom_data_1[[#This Row],[Employee - Forename.2]]," ",fraedom_data_1[[#This Row],[Employee - Surname]]))</f>
        <v xml:space="preserve"> </v>
      </c>
      <c r="Q512" s="50" t="str">
        <f>IF(fraedom_data_1[[#This Row],[Transaction - Expense Description]]="Payment Direct Debit Payment - Tha",0,IF(OR(fraedom_data_1[[#This Row],[Transaction - Tax Amount]]="",fraedom_data_1[[#This Row],[Transaction - Tax Amount]]=0),"1","2"))</f>
        <v>1</v>
      </c>
      <c r="R512" s="50" t="str">
        <f>_xlfn.CONCAT(fraedom_data_1[[#This Row],[Statement Period - End Date]],"_",fraedom_data_1[[#This Row],[Column1]],"_",fraedom_data_1[[#This Row],[Transaction - Tax Exclusive Amount]])</f>
        <v>_ _</v>
      </c>
    </row>
    <row r="513" spans="2:18">
      <c r="B513" s="50"/>
      <c r="C513" s="50"/>
      <c r="G513" s="50"/>
      <c r="J513" s="50"/>
      <c r="K513" s="50"/>
      <c r="L513" s="50"/>
      <c r="M513" s="50"/>
      <c r="N513" s="50"/>
      <c r="O513" s="50"/>
      <c r="P513" s="50" t="str">
        <f>IF(fraedom_data_1[[#This Row],[Employee - Forename.2]]="",_xlfn.CONCAT(fraedom_data_1[[#This Row],[Employee - Forename.1]]," ",fraedom_data_1[[#This Row],[Employee - Surname]]),_xlfn.CONCAT(fraedom_data_1[[#This Row],[Employee - Forename.1]]," ",fraedom_data_1[[#This Row],[Employee - Forename.2]]," ",fraedom_data_1[[#This Row],[Employee - Surname]]))</f>
        <v xml:space="preserve"> </v>
      </c>
      <c r="Q513" s="50" t="str">
        <f>IF(fraedom_data_1[[#This Row],[Transaction - Expense Description]]="Payment Direct Debit Payment - Tha",0,IF(OR(fraedom_data_1[[#This Row],[Transaction - Tax Amount]]="",fraedom_data_1[[#This Row],[Transaction - Tax Amount]]=0),"1","2"))</f>
        <v>1</v>
      </c>
      <c r="R513" s="50" t="str">
        <f>_xlfn.CONCAT(fraedom_data_1[[#This Row],[Statement Period - End Date]],"_",fraedom_data_1[[#This Row],[Column1]],"_",fraedom_data_1[[#This Row],[Transaction - Tax Exclusive Amount]])</f>
        <v>_ _</v>
      </c>
    </row>
    <row r="514" spans="2:18">
      <c r="B514" s="50"/>
      <c r="C514" s="50"/>
      <c r="G514" s="50"/>
      <c r="J514" s="50"/>
      <c r="K514" s="50"/>
      <c r="L514" s="50"/>
      <c r="M514" s="50"/>
      <c r="N514" s="50"/>
      <c r="O514" s="50"/>
      <c r="P514" s="50" t="str">
        <f>IF(fraedom_data_1[[#This Row],[Employee - Forename.2]]="",_xlfn.CONCAT(fraedom_data_1[[#This Row],[Employee - Forename.1]]," ",fraedom_data_1[[#This Row],[Employee - Surname]]),_xlfn.CONCAT(fraedom_data_1[[#This Row],[Employee - Forename.1]]," ",fraedom_data_1[[#This Row],[Employee - Forename.2]]," ",fraedom_data_1[[#This Row],[Employee - Surname]]))</f>
        <v xml:space="preserve"> </v>
      </c>
      <c r="Q514" s="50" t="str">
        <f>IF(fraedom_data_1[[#This Row],[Transaction - Expense Description]]="Payment Direct Debit Payment - Tha",0,IF(OR(fraedom_data_1[[#This Row],[Transaction - Tax Amount]]="",fraedom_data_1[[#This Row],[Transaction - Tax Amount]]=0),"1","2"))</f>
        <v>1</v>
      </c>
      <c r="R514" s="50" t="str">
        <f>_xlfn.CONCAT(fraedom_data_1[[#This Row],[Statement Period - End Date]],"_",fraedom_data_1[[#This Row],[Column1]],"_",fraedom_data_1[[#This Row],[Transaction - Tax Exclusive Amount]])</f>
        <v>_ _</v>
      </c>
    </row>
    <row r="515" spans="2:18">
      <c r="B515" s="50"/>
      <c r="C515" s="50"/>
      <c r="G515" s="50"/>
      <c r="J515" s="50"/>
      <c r="K515" s="50"/>
      <c r="L515" s="50"/>
      <c r="M515" s="50"/>
      <c r="N515" s="50"/>
      <c r="O515" s="50"/>
      <c r="P515" s="50" t="str">
        <f>IF(fraedom_data_1[[#This Row],[Employee - Forename.2]]="",_xlfn.CONCAT(fraedom_data_1[[#This Row],[Employee - Forename.1]]," ",fraedom_data_1[[#This Row],[Employee - Surname]]),_xlfn.CONCAT(fraedom_data_1[[#This Row],[Employee - Forename.1]]," ",fraedom_data_1[[#This Row],[Employee - Forename.2]]," ",fraedom_data_1[[#This Row],[Employee - Surname]]))</f>
        <v xml:space="preserve"> </v>
      </c>
      <c r="Q515" s="50" t="str">
        <f>IF(fraedom_data_1[[#This Row],[Transaction - Expense Description]]="Payment Direct Debit Payment - Tha",0,IF(OR(fraedom_data_1[[#This Row],[Transaction - Tax Amount]]="",fraedom_data_1[[#This Row],[Transaction - Tax Amount]]=0),"1","2"))</f>
        <v>1</v>
      </c>
      <c r="R515" s="50" t="str">
        <f>_xlfn.CONCAT(fraedom_data_1[[#This Row],[Statement Period - End Date]],"_",fraedom_data_1[[#This Row],[Column1]],"_",fraedom_data_1[[#This Row],[Transaction - Tax Exclusive Amount]])</f>
        <v>_ _</v>
      </c>
    </row>
    <row r="516" spans="2:18">
      <c r="B516" s="50"/>
      <c r="C516" s="50"/>
      <c r="G516" s="50"/>
      <c r="J516" s="50"/>
      <c r="K516" s="50"/>
      <c r="L516" s="50"/>
      <c r="M516" s="50"/>
      <c r="N516" s="50"/>
      <c r="O516" s="50"/>
      <c r="P516" s="50" t="str">
        <f>IF(fraedom_data_1[[#This Row],[Employee - Forename.2]]="",_xlfn.CONCAT(fraedom_data_1[[#This Row],[Employee - Forename.1]]," ",fraedom_data_1[[#This Row],[Employee - Surname]]),_xlfn.CONCAT(fraedom_data_1[[#This Row],[Employee - Forename.1]]," ",fraedom_data_1[[#This Row],[Employee - Forename.2]]," ",fraedom_data_1[[#This Row],[Employee - Surname]]))</f>
        <v xml:space="preserve"> </v>
      </c>
      <c r="Q516" s="50" t="str">
        <f>IF(fraedom_data_1[[#This Row],[Transaction - Expense Description]]="Payment Direct Debit Payment - Tha",0,IF(OR(fraedom_data_1[[#This Row],[Transaction - Tax Amount]]="",fraedom_data_1[[#This Row],[Transaction - Tax Amount]]=0),"1","2"))</f>
        <v>1</v>
      </c>
      <c r="R516" s="50" t="str">
        <f>_xlfn.CONCAT(fraedom_data_1[[#This Row],[Statement Period - End Date]],"_",fraedom_data_1[[#This Row],[Column1]],"_",fraedom_data_1[[#This Row],[Transaction - Tax Exclusive Amount]])</f>
        <v>_ _</v>
      </c>
    </row>
    <row r="517" spans="2:18">
      <c r="B517" s="50"/>
      <c r="C517" s="50"/>
      <c r="G517" s="50"/>
      <c r="J517" s="50"/>
      <c r="K517" s="50"/>
      <c r="L517" s="50"/>
      <c r="M517" s="50"/>
      <c r="N517" s="50"/>
      <c r="O517" s="50"/>
      <c r="P517" s="50" t="str">
        <f>IF(fraedom_data_1[[#This Row],[Employee - Forename.2]]="",_xlfn.CONCAT(fraedom_data_1[[#This Row],[Employee - Forename.1]]," ",fraedom_data_1[[#This Row],[Employee - Surname]]),_xlfn.CONCAT(fraedom_data_1[[#This Row],[Employee - Forename.1]]," ",fraedom_data_1[[#This Row],[Employee - Forename.2]]," ",fraedom_data_1[[#This Row],[Employee - Surname]]))</f>
        <v xml:space="preserve"> </v>
      </c>
      <c r="Q517" s="50" t="str">
        <f>IF(fraedom_data_1[[#This Row],[Transaction - Expense Description]]="Payment Direct Debit Payment - Tha",0,IF(OR(fraedom_data_1[[#This Row],[Transaction - Tax Amount]]="",fraedom_data_1[[#This Row],[Transaction - Tax Amount]]=0),"1","2"))</f>
        <v>1</v>
      </c>
      <c r="R517" s="50" t="str">
        <f>_xlfn.CONCAT(fraedom_data_1[[#This Row],[Statement Period - End Date]],"_",fraedom_data_1[[#This Row],[Column1]],"_",fraedom_data_1[[#This Row],[Transaction - Tax Exclusive Amount]])</f>
        <v>_ _</v>
      </c>
    </row>
    <row r="518" spans="2:18">
      <c r="B518" s="50"/>
      <c r="C518" s="50"/>
      <c r="G518" s="50"/>
      <c r="J518" s="50"/>
      <c r="K518" s="50"/>
      <c r="L518" s="50"/>
      <c r="M518" s="50"/>
      <c r="N518" s="50"/>
      <c r="O518" s="50"/>
      <c r="P518" s="50" t="str">
        <f>IF(fraedom_data_1[[#This Row],[Employee - Forename.2]]="",_xlfn.CONCAT(fraedom_data_1[[#This Row],[Employee - Forename.1]]," ",fraedom_data_1[[#This Row],[Employee - Surname]]),_xlfn.CONCAT(fraedom_data_1[[#This Row],[Employee - Forename.1]]," ",fraedom_data_1[[#This Row],[Employee - Forename.2]]," ",fraedom_data_1[[#This Row],[Employee - Surname]]))</f>
        <v xml:space="preserve"> </v>
      </c>
      <c r="Q518" s="50" t="str">
        <f>IF(fraedom_data_1[[#This Row],[Transaction - Expense Description]]="Payment Direct Debit Payment - Tha",0,IF(OR(fraedom_data_1[[#This Row],[Transaction - Tax Amount]]="",fraedom_data_1[[#This Row],[Transaction - Tax Amount]]=0),"1","2"))</f>
        <v>1</v>
      </c>
      <c r="R518" s="50" t="str">
        <f>_xlfn.CONCAT(fraedom_data_1[[#This Row],[Statement Period - End Date]],"_",fraedom_data_1[[#This Row],[Column1]],"_",fraedom_data_1[[#This Row],[Transaction - Tax Exclusive Amount]])</f>
        <v>_ _</v>
      </c>
    </row>
    <row r="519" spans="2:18">
      <c r="B519" s="50"/>
      <c r="C519" s="50"/>
      <c r="G519" s="50"/>
      <c r="J519" s="50"/>
      <c r="K519" s="50"/>
      <c r="L519" s="50"/>
      <c r="M519" s="50"/>
      <c r="N519" s="50"/>
      <c r="O519" s="50"/>
      <c r="P519" s="50" t="str">
        <f>IF(fraedom_data_1[[#This Row],[Employee - Forename.2]]="",_xlfn.CONCAT(fraedom_data_1[[#This Row],[Employee - Forename.1]]," ",fraedom_data_1[[#This Row],[Employee - Surname]]),_xlfn.CONCAT(fraedom_data_1[[#This Row],[Employee - Forename.1]]," ",fraedom_data_1[[#This Row],[Employee - Forename.2]]," ",fraedom_data_1[[#This Row],[Employee - Surname]]))</f>
        <v xml:space="preserve"> </v>
      </c>
      <c r="Q519" s="50" t="str">
        <f>IF(fraedom_data_1[[#This Row],[Transaction - Expense Description]]="Payment Direct Debit Payment - Tha",0,IF(OR(fraedom_data_1[[#This Row],[Transaction - Tax Amount]]="",fraedom_data_1[[#This Row],[Transaction - Tax Amount]]=0),"1","2"))</f>
        <v>1</v>
      </c>
      <c r="R519" s="50" t="str">
        <f>_xlfn.CONCAT(fraedom_data_1[[#This Row],[Statement Period - End Date]],"_",fraedom_data_1[[#This Row],[Column1]],"_",fraedom_data_1[[#This Row],[Transaction - Tax Exclusive Amount]])</f>
        <v>_ _</v>
      </c>
    </row>
    <row r="520" spans="2:18">
      <c r="B520" s="50"/>
      <c r="C520" s="50"/>
      <c r="G520" s="50"/>
      <c r="J520" s="50"/>
      <c r="K520" s="50"/>
      <c r="L520" s="50"/>
      <c r="M520" s="50"/>
      <c r="N520" s="50"/>
      <c r="O520" s="50"/>
      <c r="P520" s="50" t="str">
        <f>IF(fraedom_data_1[[#This Row],[Employee - Forename.2]]="",_xlfn.CONCAT(fraedom_data_1[[#This Row],[Employee - Forename.1]]," ",fraedom_data_1[[#This Row],[Employee - Surname]]),_xlfn.CONCAT(fraedom_data_1[[#This Row],[Employee - Forename.1]]," ",fraedom_data_1[[#This Row],[Employee - Forename.2]]," ",fraedom_data_1[[#This Row],[Employee - Surname]]))</f>
        <v xml:space="preserve"> </v>
      </c>
      <c r="Q520" s="50" t="str">
        <f>IF(fraedom_data_1[[#This Row],[Transaction - Expense Description]]="Payment Direct Debit Payment - Tha",0,IF(OR(fraedom_data_1[[#This Row],[Transaction - Tax Amount]]="",fraedom_data_1[[#This Row],[Transaction - Tax Amount]]=0),"1","2"))</f>
        <v>1</v>
      </c>
      <c r="R520" s="50" t="str">
        <f>_xlfn.CONCAT(fraedom_data_1[[#This Row],[Statement Period - End Date]],"_",fraedom_data_1[[#This Row],[Column1]],"_",fraedom_data_1[[#This Row],[Transaction - Tax Exclusive Amount]])</f>
        <v>_ _</v>
      </c>
    </row>
    <row r="521" spans="2:18">
      <c r="B521" s="50"/>
      <c r="C521" s="50"/>
      <c r="G521" s="50"/>
      <c r="J521" s="50"/>
      <c r="K521" s="50"/>
      <c r="L521" s="50"/>
      <c r="M521" s="50"/>
      <c r="N521" s="50"/>
      <c r="O521" s="50"/>
      <c r="P521" s="50" t="str">
        <f>IF(fraedom_data_1[[#This Row],[Employee - Forename.2]]="",_xlfn.CONCAT(fraedom_data_1[[#This Row],[Employee - Forename.1]]," ",fraedom_data_1[[#This Row],[Employee - Surname]]),_xlfn.CONCAT(fraedom_data_1[[#This Row],[Employee - Forename.1]]," ",fraedom_data_1[[#This Row],[Employee - Forename.2]]," ",fraedom_data_1[[#This Row],[Employee - Surname]]))</f>
        <v xml:space="preserve"> </v>
      </c>
      <c r="Q521" s="50" t="str">
        <f>IF(fraedom_data_1[[#This Row],[Transaction - Expense Description]]="Payment Direct Debit Payment - Tha",0,IF(OR(fraedom_data_1[[#This Row],[Transaction - Tax Amount]]="",fraedom_data_1[[#This Row],[Transaction - Tax Amount]]=0),"1","2"))</f>
        <v>1</v>
      </c>
      <c r="R521" s="50" t="str">
        <f>_xlfn.CONCAT(fraedom_data_1[[#This Row],[Statement Period - End Date]],"_",fraedom_data_1[[#This Row],[Column1]],"_",fraedom_data_1[[#This Row],[Transaction - Tax Exclusive Amount]])</f>
        <v>_ _</v>
      </c>
    </row>
    <row r="522" spans="2:18">
      <c r="B522" s="50"/>
      <c r="C522" s="50"/>
      <c r="G522" s="50"/>
      <c r="J522" s="50"/>
      <c r="K522" s="50"/>
      <c r="L522" s="50"/>
      <c r="M522" s="50"/>
      <c r="N522" s="50"/>
      <c r="O522" s="50"/>
      <c r="P522" s="50" t="str">
        <f>IF(fraedom_data_1[[#This Row],[Employee - Forename.2]]="",_xlfn.CONCAT(fraedom_data_1[[#This Row],[Employee - Forename.1]]," ",fraedom_data_1[[#This Row],[Employee - Surname]]),_xlfn.CONCAT(fraedom_data_1[[#This Row],[Employee - Forename.1]]," ",fraedom_data_1[[#This Row],[Employee - Forename.2]]," ",fraedom_data_1[[#This Row],[Employee - Surname]]))</f>
        <v xml:space="preserve"> </v>
      </c>
      <c r="Q522" s="50" t="str">
        <f>IF(fraedom_data_1[[#This Row],[Transaction - Expense Description]]="Payment Direct Debit Payment - Tha",0,IF(OR(fraedom_data_1[[#This Row],[Transaction - Tax Amount]]="",fraedom_data_1[[#This Row],[Transaction - Tax Amount]]=0),"1","2"))</f>
        <v>1</v>
      </c>
      <c r="R522" s="50" t="str">
        <f>_xlfn.CONCAT(fraedom_data_1[[#This Row],[Statement Period - End Date]],"_",fraedom_data_1[[#This Row],[Column1]],"_",fraedom_data_1[[#This Row],[Transaction - Tax Exclusive Amount]])</f>
        <v>_ _</v>
      </c>
    </row>
    <row r="523" spans="2:18">
      <c r="B523" s="50"/>
      <c r="C523" s="50"/>
      <c r="G523" s="50"/>
      <c r="J523" s="50"/>
      <c r="K523" s="50"/>
      <c r="L523" s="50"/>
      <c r="M523" s="50"/>
      <c r="N523" s="50"/>
      <c r="O523" s="50"/>
      <c r="P523" s="50" t="str">
        <f>IF(fraedom_data_1[[#This Row],[Employee - Forename.2]]="",_xlfn.CONCAT(fraedom_data_1[[#This Row],[Employee - Forename.1]]," ",fraedom_data_1[[#This Row],[Employee - Surname]]),_xlfn.CONCAT(fraedom_data_1[[#This Row],[Employee - Forename.1]]," ",fraedom_data_1[[#This Row],[Employee - Forename.2]]," ",fraedom_data_1[[#This Row],[Employee - Surname]]))</f>
        <v xml:space="preserve"> </v>
      </c>
      <c r="Q523" s="50" t="str">
        <f>IF(fraedom_data_1[[#This Row],[Transaction - Expense Description]]="Payment Direct Debit Payment - Tha",0,IF(OR(fraedom_data_1[[#This Row],[Transaction - Tax Amount]]="",fraedom_data_1[[#This Row],[Transaction - Tax Amount]]=0),"1","2"))</f>
        <v>1</v>
      </c>
      <c r="R523" s="50" t="str">
        <f>_xlfn.CONCAT(fraedom_data_1[[#This Row],[Statement Period - End Date]],"_",fraedom_data_1[[#This Row],[Column1]],"_",fraedom_data_1[[#This Row],[Transaction - Tax Exclusive Amount]])</f>
        <v>_ _</v>
      </c>
    </row>
    <row r="524" spans="2:18">
      <c r="B524" s="50"/>
      <c r="C524" s="50"/>
      <c r="G524" s="50"/>
      <c r="J524" s="50"/>
      <c r="K524" s="50"/>
      <c r="L524" s="50"/>
      <c r="M524" s="50"/>
      <c r="N524" s="50"/>
      <c r="O524" s="50"/>
      <c r="P524" s="50" t="str">
        <f>IF(fraedom_data_1[[#This Row],[Employee - Forename.2]]="",_xlfn.CONCAT(fraedom_data_1[[#This Row],[Employee - Forename.1]]," ",fraedom_data_1[[#This Row],[Employee - Surname]]),_xlfn.CONCAT(fraedom_data_1[[#This Row],[Employee - Forename.1]]," ",fraedom_data_1[[#This Row],[Employee - Forename.2]]," ",fraedom_data_1[[#This Row],[Employee - Surname]]))</f>
        <v xml:space="preserve"> </v>
      </c>
      <c r="Q524" s="50" t="str">
        <f>IF(fraedom_data_1[[#This Row],[Transaction - Expense Description]]="Payment Direct Debit Payment - Tha",0,IF(OR(fraedom_data_1[[#This Row],[Transaction - Tax Amount]]="",fraedom_data_1[[#This Row],[Transaction - Tax Amount]]=0),"1","2"))</f>
        <v>1</v>
      </c>
      <c r="R524" s="50" t="str">
        <f>_xlfn.CONCAT(fraedom_data_1[[#This Row],[Statement Period - End Date]],"_",fraedom_data_1[[#This Row],[Column1]],"_",fraedom_data_1[[#This Row],[Transaction - Tax Exclusive Amount]])</f>
        <v>_ _</v>
      </c>
    </row>
    <row r="525" spans="2:18">
      <c r="B525" s="50"/>
      <c r="C525" s="50"/>
      <c r="G525" s="50"/>
      <c r="J525" s="50"/>
      <c r="K525" s="50"/>
      <c r="L525" s="50"/>
      <c r="M525" s="50"/>
      <c r="N525" s="50"/>
      <c r="O525" s="50"/>
      <c r="P525" s="50" t="str">
        <f>IF(fraedom_data_1[[#This Row],[Employee - Forename.2]]="",_xlfn.CONCAT(fraedom_data_1[[#This Row],[Employee - Forename.1]]," ",fraedom_data_1[[#This Row],[Employee - Surname]]),_xlfn.CONCAT(fraedom_data_1[[#This Row],[Employee - Forename.1]]," ",fraedom_data_1[[#This Row],[Employee - Forename.2]]," ",fraedom_data_1[[#This Row],[Employee - Surname]]))</f>
        <v xml:space="preserve"> </v>
      </c>
      <c r="Q525" s="50" t="str">
        <f>IF(fraedom_data_1[[#This Row],[Transaction - Expense Description]]="Payment Direct Debit Payment - Tha",0,IF(OR(fraedom_data_1[[#This Row],[Transaction - Tax Amount]]="",fraedom_data_1[[#This Row],[Transaction - Tax Amount]]=0),"1","2"))</f>
        <v>1</v>
      </c>
      <c r="R525" s="50" t="str">
        <f>_xlfn.CONCAT(fraedom_data_1[[#This Row],[Statement Period - End Date]],"_",fraedom_data_1[[#This Row],[Column1]],"_",fraedom_data_1[[#This Row],[Transaction - Tax Exclusive Amount]])</f>
        <v>_ _</v>
      </c>
    </row>
    <row r="526" spans="2:18">
      <c r="B526" s="50"/>
      <c r="C526" s="50"/>
      <c r="G526" s="50"/>
      <c r="J526" s="50"/>
      <c r="K526" s="50"/>
      <c r="L526" s="50"/>
      <c r="M526" s="50"/>
      <c r="N526" s="50"/>
      <c r="O526" s="50"/>
      <c r="P526" s="50" t="str">
        <f>IF(fraedom_data_1[[#This Row],[Employee - Forename.2]]="",_xlfn.CONCAT(fraedom_data_1[[#This Row],[Employee - Forename.1]]," ",fraedom_data_1[[#This Row],[Employee - Surname]]),_xlfn.CONCAT(fraedom_data_1[[#This Row],[Employee - Forename.1]]," ",fraedom_data_1[[#This Row],[Employee - Forename.2]]," ",fraedom_data_1[[#This Row],[Employee - Surname]]))</f>
        <v xml:space="preserve"> </v>
      </c>
      <c r="Q526" s="50" t="str">
        <f>IF(fraedom_data_1[[#This Row],[Transaction - Expense Description]]="Payment Direct Debit Payment - Tha",0,IF(OR(fraedom_data_1[[#This Row],[Transaction - Tax Amount]]="",fraedom_data_1[[#This Row],[Transaction - Tax Amount]]=0),"1","2"))</f>
        <v>1</v>
      </c>
      <c r="R526" s="50" t="str">
        <f>_xlfn.CONCAT(fraedom_data_1[[#This Row],[Statement Period - End Date]],"_",fraedom_data_1[[#This Row],[Column1]],"_",fraedom_data_1[[#This Row],[Transaction - Tax Exclusive Amount]])</f>
        <v>_ _</v>
      </c>
    </row>
    <row r="527" spans="2:18">
      <c r="B527" s="50"/>
      <c r="C527" s="50"/>
      <c r="G527" s="50"/>
      <c r="J527" s="50"/>
      <c r="K527" s="50"/>
      <c r="L527" s="50"/>
      <c r="M527" s="50"/>
      <c r="N527" s="50"/>
      <c r="O527" s="50"/>
      <c r="P527" s="50" t="str">
        <f>IF(fraedom_data_1[[#This Row],[Employee - Forename.2]]="",_xlfn.CONCAT(fraedom_data_1[[#This Row],[Employee - Forename.1]]," ",fraedom_data_1[[#This Row],[Employee - Surname]]),_xlfn.CONCAT(fraedom_data_1[[#This Row],[Employee - Forename.1]]," ",fraedom_data_1[[#This Row],[Employee - Forename.2]]," ",fraedom_data_1[[#This Row],[Employee - Surname]]))</f>
        <v xml:space="preserve"> </v>
      </c>
      <c r="Q527" s="50" t="str">
        <f>IF(fraedom_data_1[[#This Row],[Transaction - Expense Description]]="Payment Direct Debit Payment - Tha",0,IF(OR(fraedom_data_1[[#This Row],[Transaction - Tax Amount]]="",fraedom_data_1[[#This Row],[Transaction - Tax Amount]]=0),"1","2"))</f>
        <v>1</v>
      </c>
      <c r="R527" s="50" t="str">
        <f>_xlfn.CONCAT(fraedom_data_1[[#This Row],[Statement Period - End Date]],"_",fraedom_data_1[[#This Row],[Column1]],"_",fraedom_data_1[[#This Row],[Transaction - Tax Exclusive Amount]])</f>
        <v>_ _</v>
      </c>
    </row>
    <row r="528" spans="2:18">
      <c r="B528" s="50"/>
      <c r="C528" s="50"/>
      <c r="G528" s="50"/>
      <c r="J528" s="50"/>
      <c r="K528" s="50"/>
      <c r="L528" s="50"/>
      <c r="M528" s="50"/>
      <c r="N528" s="50"/>
      <c r="O528" s="50"/>
      <c r="P528" s="50" t="str">
        <f>IF(fraedom_data_1[[#This Row],[Employee - Forename.2]]="",_xlfn.CONCAT(fraedom_data_1[[#This Row],[Employee - Forename.1]]," ",fraedom_data_1[[#This Row],[Employee - Surname]]),_xlfn.CONCAT(fraedom_data_1[[#This Row],[Employee - Forename.1]]," ",fraedom_data_1[[#This Row],[Employee - Forename.2]]," ",fraedom_data_1[[#This Row],[Employee - Surname]]))</f>
        <v xml:space="preserve"> </v>
      </c>
      <c r="Q528" s="50" t="str">
        <f>IF(fraedom_data_1[[#This Row],[Transaction - Expense Description]]="Payment Direct Debit Payment - Tha",0,IF(OR(fraedom_data_1[[#This Row],[Transaction - Tax Amount]]="",fraedom_data_1[[#This Row],[Transaction - Tax Amount]]=0),"1","2"))</f>
        <v>1</v>
      </c>
      <c r="R528" s="50" t="str">
        <f>_xlfn.CONCAT(fraedom_data_1[[#This Row],[Statement Period - End Date]],"_",fraedom_data_1[[#This Row],[Column1]],"_",fraedom_data_1[[#This Row],[Transaction - Tax Exclusive Amount]])</f>
        <v>_ _</v>
      </c>
    </row>
    <row r="529" spans="2:18">
      <c r="B529" s="50"/>
      <c r="C529" s="50"/>
      <c r="G529" s="50"/>
      <c r="J529" s="50"/>
      <c r="K529" s="50"/>
      <c r="L529" s="50"/>
      <c r="M529" s="50"/>
      <c r="N529" s="50"/>
      <c r="O529" s="50"/>
      <c r="P529" s="50" t="str">
        <f>IF(fraedom_data_1[[#This Row],[Employee - Forename.2]]="",_xlfn.CONCAT(fraedom_data_1[[#This Row],[Employee - Forename.1]]," ",fraedom_data_1[[#This Row],[Employee - Surname]]),_xlfn.CONCAT(fraedom_data_1[[#This Row],[Employee - Forename.1]]," ",fraedom_data_1[[#This Row],[Employee - Forename.2]]," ",fraedom_data_1[[#This Row],[Employee - Surname]]))</f>
        <v xml:space="preserve"> </v>
      </c>
      <c r="Q529" s="50" t="str">
        <f>IF(fraedom_data_1[[#This Row],[Transaction - Expense Description]]="Payment Direct Debit Payment - Tha",0,IF(OR(fraedom_data_1[[#This Row],[Transaction - Tax Amount]]="",fraedom_data_1[[#This Row],[Transaction - Tax Amount]]=0),"1","2"))</f>
        <v>1</v>
      </c>
      <c r="R529" s="50" t="str">
        <f>_xlfn.CONCAT(fraedom_data_1[[#This Row],[Statement Period - End Date]],"_",fraedom_data_1[[#This Row],[Column1]],"_",fraedom_data_1[[#This Row],[Transaction - Tax Exclusive Amount]])</f>
        <v>_ _</v>
      </c>
    </row>
    <row r="530" spans="2:18">
      <c r="B530" s="50"/>
      <c r="C530" s="50"/>
      <c r="G530" s="50"/>
      <c r="J530" s="50"/>
      <c r="K530" s="50"/>
      <c r="L530" s="50"/>
      <c r="M530" s="50"/>
      <c r="N530" s="50"/>
      <c r="O530" s="50"/>
      <c r="P530" s="50" t="str">
        <f>IF(fraedom_data_1[[#This Row],[Employee - Forename.2]]="",_xlfn.CONCAT(fraedom_data_1[[#This Row],[Employee - Forename.1]]," ",fraedom_data_1[[#This Row],[Employee - Surname]]),_xlfn.CONCAT(fraedom_data_1[[#This Row],[Employee - Forename.1]]," ",fraedom_data_1[[#This Row],[Employee - Forename.2]]," ",fraedom_data_1[[#This Row],[Employee - Surname]]))</f>
        <v xml:space="preserve"> </v>
      </c>
      <c r="Q530" s="50" t="str">
        <f>IF(fraedom_data_1[[#This Row],[Transaction - Expense Description]]="Payment Direct Debit Payment - Tha",0,IF(OR(fraedom_data_1[[#This Row],[Transaction - Tax Amount]]="",fraedom_data_1[[#This Row],[Transaction - Tax Amount]]=0),"1","2"))</f>
        <v>1</v>
      </c>
      <c r="R530" s="50" t="str">
        <f>_xlfn.CONCAT(fraedom_data_1[[#This Row],[Statement Period - End Date]],"_",fraedom_data_1[[#This Row],[Column1]],"_",fraedom_data_1[[#This Row],[Transaction - Tax Exclusive Amount]])</f>
        <v>_ _</v>
      </c>
    </row>
    <row r="531" spans="2:18">
      <c r="B531" s="50"/>
      <c r="C531" s="50"/>
      <c r="G531" s="50"/>
      <c r="J531" s="50"/>
      <c r="K531" s="50"/>
      <c r="L531" s="50"/>
      <c r="M531" s="50"/>
      <c r="N531" s="50"/>
      <c r="O531" s="50"/>
      <c r="P531" s="50" t="str">
        <f>IF(fraedom_data_1[[#This Row],[Employee - Forename.2]]="",_xlfn.CONCAT(fraedom_data_1[[#This Row],[Employee - Forename.1]]," ",fraedom_data_1[[#This Row],[Employee - Surname]]),_xlfn.CONCAT(fraedom_data_1[[#This Row],[Employee - Forename.1]]," ",fraedom_data_1[[#This Row],[Employee - Forename.2]]," ",fraedom_data_1[[#This Row],[Employee - Surname]]))</f>
        <v xml:space="preserve"> </v>
      </c>
      <c r="Q531" s="50" t="str">
        <f>IF(fraedom_data_1[[#This Row],[Transaction - Expense Description]]="Payment Direct Debit Payment - Tha",0,IF(OR(fraedom_data_1[[#This Row],[Transaction - Tax Amount]]="",fraedom_data_1[[#This Row],[Transaction - Tax Amount]]=0),"1","2"))</f>
        <v>1</v>
      </c>
      <c r="R531" s="50" t="str">
        <f>_xlfn.CONCAT(fraedom_data_1[[#This Row],[Statement Period - End Date]],"_",fraedom_data_1[[#This Row],[Column1]],"_",fraedom_data_1[[#This Row],[Transaction - Tax Exclusive Amount]])</f>
        <v>_ _</v>
      </c>
    </row>
    <row r="532" spans="2:18">
      <c r="B532" s="50"/>
      <c r="C532" s="50"/>
      <c r="G532" s="50"/>
      <c r="J532" s="50"/>
      <c r="K532" s="50"/>
      <c r="L532" s="50"/>
      <c r="M532" s="50"/>
      <c r="N532" s="50"/>
      <c r="O532" s="50"/>
      <c r="P532" s="50" t="str">
        <f>IF(fraedom_data_1[[#This Row],[Employee - Forename.2]]="",_xlfn.CONCAT(fraedom_data_1[[#This Row],[Employee - Forename.1]]," ",fraedom_data_1[[#This Row],[Employee - Surname]]),_xlfn.CONCAT(fraedom_data_1[[#This Row],[Employee - Forename.1]]," ",fraedom_data_1[[#This Row],[Employee - Forename.2]]," ",fraedom_data_1[[#This Row],[Employee - Surname]]))</f>
        <v xml:space="preserve"> </v>
      </c>
      <c r="Q532" s="50" t="str">
        <f>IF(fraedom_data_1[[#This Row],[Transaction - Expense Description]]="Payment Direct Debit Payment - Tha",0,IF(OR(fraedom_data_1[[#This Row],[Transaction - Tax Amount]]="",fraedom_data_1[[#This Row],[Transaction - Tax Amount]]=0),"1","2"))</f>
        <v>1</v>
      </c>
      <c r="R532" s="50" t="str">
        <f>_xlfn.CONCAT(fraedom_data_1[[#This Row],[Statement Period - End Date]],"_",fraedom_data_1[[#This Row],[Column1]],"_",fraedom_data_1[[#This Row],[Transaction - Tax Exclusive Amount]])</f>
        <v>_ _</v>
      </c>
    </row>
    <row r="533" spans="2:18">
      <c r="B533" s="50"/>
      <c r="C533" s="50"/>
      <c r="G533" s="50"/>
      <c r="J533" s="50"/>
      <c r="K533" s="50"/>
      <c r="L533" s="50"/>
      <c r="M533" s="50"/>
      <c r="N533" s="50"/>
      <c r="O533" s="50"/>
      <c r="P533" s="50" t="str">
        <f>IF(fraedom_data_1[[#This Row],[Employee - Forename.2]]="",_xlfn.CONCAT(fraedom_data_1[[#This Row],[Employee - Forename.1]]," ",fraedom_data_1[[#This Row],[Employee - Surname]]),_xlfn.CONCAT(fraedom_data_1[[#This Row],[Employee - Forename.1]]," ",fraedom_data_1[[#This Row],[Employee - Forename.2]]," ",fraedom_data_1[[#This Row],[Employee - Surname]]))</f>
        <v xml:space="preserve"> </v>
      </c>
      <c r="Q533" s="50" t="str">
        <f>IF(fraedom_data_1[[#This Row],[Transaction - Expense Description]]="Payment Direct Debit Payment - Tha",0,IF(OR(fraedom_data_1[[#This Row],[Transaction - Tax Amount]]="",fraedom_data_1[[#This Row],[Transaction - Tax Amount]]=0),"1","2"))</f>
        <v>1</v>
      </c>
      <c r="R533" s="50" t="str">
        <f>_xlfn.CONCAT(fraedom_data_1[[#This Row],[Statement Period - End Date]],"_",fraedom_data_1[[#This Row],[Column1]],"_",fraedom_data_1[[#This Row],[Transaction - Tax Exclusive Amount]])</f>
        <v>_ _</v>
      </c>
    </row>
    <row r="534" spans="2:18">
      <c r="B534" s="50"/>
      <c r="C534" s="50"/>
      <c r="G534" s="50"/>
      <c r="J534" s="50"/>
      <c r="K534" s="50"/>
      <c r="L534" s="50"/>
      <c r="M534" s="50"/>
      <c r="N534" s="50"/>
      <c r="O534" s="50"/>
      <c r="P534" s="50" t="str">
        <f>IF(fraedom_data_1[[#This Row],[Employee - Forename.2]]="",_xlfn.CONCAT(fraedom_data_1[[#This Row],[Employee - Forename.1]]," ",fraedom_data_1[[#This Row],[Employee - Surname]]),_xlfn.CONCAT(fraedom_data_1[[#This Row],[Employee - Forename.1]]," ",fraedom_data_1[[#This Row],[Employee - Forename.2]]," ",fraedom_data_1[[#This Row],[Employee - Surname]]))</f>
        <v xml:space="preserve"> </v>
      </c>
      <c r="Q534" s="50" t="str">
        <f>IF(fraedom_data_1[[#This Row],[Transaction - Expense Description]]="Payment Direct Debit Payment - Tha",0,IF(OR(fraedom_data_1[[#This Row],[Transaction - Tax Amount]]="",fraedom_data_1[[#This Row],[Transaction - Tax Amount]]=0),"1","2"))</f>
        <v>1</v>
      </c>
      <c r="R534" s="50" t="str">
        <f>_xlfn.CONCAT(fraedom_data_1[[#This Row],[Statement Period - End Date]],"_",fraedom_data_1[[#This Row],[Column1]],"_",fraedom_data_1[[#This Row],[Transaction - Tax Exclusive Amount]])</f>
        <v>_ _</v>
      </c>
    </row>
    <row r="535" spans="2:18">
      <c r="B535" s="50"/>
      <c r="C535" s="50"/>
      <c r="G535" s="50"/>
      <c r="J535" s="50"/>
      <c r="K535" s="50"/>
      <c r="L535" s="50"/>
      <c r="M535" s="50"/>
      <c r="N535" s="50"/>
      <c r="O535" s="50"/>
      <c r="P535" s="50" t="str">
        <f>IF(fraedom_data_1[[#This Row],[Employee - Forename.2]]="",_xlfn.CONCAT(fraedom_data_1[[#This Row],[Employee - Forename.1]]," ",fraedom_data_1[[#This Row],[Employee - Surname]]),_xlfn.CONCAT(fraedom_data_1[[#This Row],[Employee - Forename.1]]," ",fraedom_data_1[[#This Row],[Employee - Forename.2]]," ",fraedom_data_1[[#This Row],[Employee - Surname]]))</f>
        <v xml:space="preserve"> </v>
      </c>
      <c r="Q535" s="50" t="str">
        <f>IF(fraedom_data_1[[#This Row],[Transaction - Expense Description]]="Payment Direct Debit Payment - Tha",0,IF(OR(fraedom_data_1[[#This Row],[Transaction - Tax Amount]]="",fraedom_data_1[[#This Row],[Transaction - Tax Amount]]=0),"1","2"))</f>
        <v>1</v>
      </c>
      <c r="R535" s="50" t="str">
        <f>_xlfn.CONCAT(fraedom_data_1[[#This Row],[Statement Period - End Date]],"_",fraedom_data_1[[#This Row],[Column1]],"_",fraedom_data_1[[#This Row],[Transaction - Tax Exclusive Amount]])</f>
        <v>_ _</v>
      </c>
    </row>
    <row r="536" spans="2:18">
      <c r="B536" s="50"/>
      <c r="C536" s="50"/>
      <c r="G536" s="50"/>
      <c r="J536" s="50"/>
      <c r="K536" s="50"/>
      <c r="L536" s="50"/>
      <c r="M536" s="50"/>
      <c r="N536" s="50"/>
      <c r="O536" s="50"/>
      <c r="P536" s="50" t="str">
        <f>IF(fraedom_data_1[[#This Row],[Employee - Forename.2]]="",_xlfn.CONCAT(fraedom_data_1[[#This Row],[Employee - Forename.1]]," ",fraedom_data_1[[#This Row],[Employee - Surname]]),_xlfn.CONCAT(fraedom_data_1[[#This Row],[Employee - Forename.1]]," ",fraedom_data_1[[#This Row],[Employee - Forename.2]]," ",fraedom_data_1[[#This Row],[Employee - Surname]]))</f>
        <v xml:space="preserve"> </v>
      </c>
      <c r="Q536" s="50" t="str">
        <f>IF(fraedom_data_1[[#This Row],[Transaction - Expense Description]]="Payment Direct Debit Payment - Tha",0,IF(OR(fraedom_data_1[[#This Row],[Transaction - Tax Amount]]="",fraedom_data_1[[#This Row],[Transaction - Tax Amount]]=0),"1","2"))</f>
        <v>1</v>
      </c>
      <c r="R536" s="50" t="str">
        <f>_xlfn.CONCAT(fraedom_data_1[[#This Row],[Statement Period - End Date]],"_",fraedom_data_1[[#This Row],[Column1]],"_",fraedom_data_1[[#This Row],[Transaction - Tax Exclusive Amount]])</f>
        <v>_ _</v>
      </c>
    </row>
    <row r="537" spans="2:18">
      <c r="B537" s="50"/>
      <c r="C537" s="50"/>
      <c r="G537" s="50"/>
      <c r="J537" s="50"/>
      <c r="K537" s="50"/>
      <c r="L537" s="50"/>
      <c r="M537" s="50"/>
      <c r="N537" s="50"/>
      <c r="O537" s="50"/>
      <c r="P537" s="50" t="str">
        <f>IF(fraedom_data_1[[#This Row],[Employee - Forename.2]]="",_xlfn.CONCAT(fraedom_data_1[[#This Row],[Employee - Forename.1]]," ",fraedom_data_1[[#This Row],[Employee - Surname]]),_xlfn.CONCAT(fraedom_data_1[[#This Row],[Employee - Forename.1]]," ",fraedom_data_1[[#This Row],[Employee - Forename.2]]," ",fraedom_data_1[[#This Row],[Employee - Surname]]))</f>
        <v xml:space="preserve"> </v>
      </c>
      <c r="Q537" s="50" t="str">
        <f>IF(fraedom_data_1[[#This Row],[Transaction - Expense Description]]="Payment Direct Debit Payment - Tha",0,IF(OR(fraedom_data_1[[#This Row],[Transaction - Tax Amount]]="",fraedom_data_1[[#This Row],[Transaction - Tax Amount]]=0),"1","2"))</f>
        <v>1</v>
      </c>
      <c r="R537" s="50" t="str">
        <f>_xlfn.CONCAT(fraedom_data_1[[#This Row],[Statement Period - End Date]],"_",fraedom_data_1[[#This Row],[Column1]],"_",fraedom_data_1[[#This Row],[Transaction - Tax Exclusive Amount]])</f>
        <v>_ _</v>
      </c>
    </row>
    <row r="538" spans="2:18">
      <c r="B538" s="50"/>
      <c r="C538" s="50"/>
      <c r="G538" s="50"/>
      <c r="J538" s="50"/>
      <c r="K538" s="50"/>
      <c r="L538" s="50"/>
      <c r="M538" s="50"/>
      <c r="N538" s="50"/>
      <c r="O538" s="50"/>
      <c r="P538" s="50" t="str">
        <f>IF(fraedom_data_1[[#This Row],[Employee - Forename.2]]="",_xlfn.CONCAT(fraedom_data_1[[#This Row],[Employee - Forename.1]]," ",fraedom_data_1[[#This Row],[Employee - Surname]]),_xlfn.CONCAT(fraedom_data_1[[#This Row],[Employee - Forename.1]]," ",fraedom_data_1[[#This Row],[Employee - Forename.2]]," ",fraedom_data_1[[#This Row],[Employee - Surname]]))</f>
        <v xml:space="preserve"> </v>
      </c>
      <c r="Q538" s="50" t="str">
        <f>IF(fraedom_data_1[[#This Row],[Transaction - Expense Description]]="Payment Direct Debit Payment - Tha",0,IF(OR(fraedom_data_1[[#This Row],[Transaction - Tax Amount]]="",fraedom_data_1[[#This Row],[Transaction - Tax Amount]]=0),"1","2"))</f>
        <v>1</v>
      </c>
      <c r="R538" s="50" t="str">
        <f>_xlfn.CONCAT(fraedom_data_1[[#This Row],[Statement Period - End Date]],"_",fraedom_data_1[[#This Row],[Column1]],"_",fraedom_data_1[[#This Row],[Transaction - Tax Exclusive Amount]])</f>
        <v>_ _</v>
      </c>
    </row>
    <row r="539" spans="2:18">
      <c r="B539" s="50"/>
      <c r="C539" s="50"/>
      <c r="G539" s="50"/>
      <c r="J539" s="50"/>
      <c r="K539" s="50"/>
      <c r="L539" s="50"/>
      <c r="M539" s="50"/>
      <c r="N539" s="50"/>
      <c r="O539" s="50"/>
      <c r="P539" s="50" t="str">
        <f>IF(fraedom_data_1[[#This Row],[Employee - Forename.2]]="",_xlfn.CONCAT(fraedom_data_1[[#This Row],[Employee - Forename.1]]," ",fraedom_data_1[[#This Row],[Employee - Surname]]),_xlfn.CONCAT(fraedom_data_1[[#This Row],[Employee - Forename.1]]," ",fraedom_data_1[[#This Row],[Employee - Forename.2]]," ",fraedom_data_1[[#This Row],[Employee - Surname]]))</f>
        <v xml:space="preserve"> </v>
      </c>
      <c r="Q539" s="50" t="str">
        <f>IF(fraedom_data_1[[#This Row],[Transaction - Expense Description]]="Payment Direct Debit Payment - Tha",0,IF(OR(fraedom_data_1[[#This Row],[Transaction - Tax Amount]]="",fraedom_data_1[[#This Row],[Transaction - Tax Amount]]=0),"1","2"))</f>
        <v>1</v>
      </c>
      <c r="R539" s="50" t="str">
        <f>_xlfn.CONCAT(fraedom_data_1[[#This Row],[Statement Period - End Date]],"_",fraedom_data_1[[#This Row],[Column1]],"_",fraedom_data_1[[#This Row],[Transaction - Tax Exclusive Amount]])</f>
        <v>_ _</v>
      </c>
    </row>
    <row r="540" spans="2:18">
      <c r="B540" s="50"/>
      <c r="C540" s="50"/>
      <c r="G540" s="50"/>
      <c r="J540" s="50"/>
      <c r="K540" s="50"/>
      <c r="L540" s="50"/>
      <c r="M540" s="50"/>
      <c r="N540" s="50"/>
      <c r="O540" s="50"/>
      <c r="P540" s="50" t="str">
        <f>IF(fraedom_data_1[[#This Row],[Employee - Forename.2]]="",_xlfn.CONCAT(fraedom_data_1[[#This Row],[Employee - Forename.1]]," ",fraedom_data_1[[#This Row],[Employee - Surname]]),_xlfn.CONCAT(fraedom_data_1[[#This Row],[Employee - Forename.1]]," ",fraedom_data_1[[#This Row],[Employee - Forename.2]]," ",fraedom_data_1[[#This Row],[Employee - Surname]]))</f>
        <v xml:space="preserve"> </v>
      </c>
      <c r="Q540" s="50" t="str">
        <f>IF(fraedom_data_1[[#This Row],[Transaction - Expense Description]]="Payment Direct Debit Payment - Tha",0,IF(OR(fraedom_data_1[[#This Row],[Transaction - Tax Amount]]="",fraedom_data_1[[#This Row],[Transaction - Tax Amount]]=0),"1","2"))</f>
        <v>1</v>
      </c>
      <c r="R540" s="50" t="str">
        <f>_xlfn.CONCAT(fraedom_data_1[[#This Row],[Statement Period - End Date]],"_",fraedom_data_1[[#This Row],[Column1]],"_",fraedom_data_1[[#This Row],[Transaction - Tax Exclusive Amount]])</f>
        <v>_ _</v>
      </c>
    </row>
    <row r="541" spans="2:18">
      <c r="B541" s="50"/>
      <c r="C541" s="50"/>
      <c r="G541" s="50"/>
      <c r="J541" s="50"/>
      <c r="K541" s="50"/>
      <c r="L541" s="50"/>
      <c r="M541" s="50"/>
      <c r="N541" s="50"/>
      <c r="O541" s="50"/>
      <c r="P541" s="50" t="str">
        <f>IF(fraedom_data_1[[#This Row],[Employee - Forename.2]]="",_xlfn.CONCAT(fraedom_data_1[[#This Row],[Employee - Forename.1]]," ",fraedom_data_1[[#This Row],[Employee - Surname]]),_xlfn.CONCAT(fraedom_data_1[[#This Row],[Employee - Forename.1]]," ",fraedom_data_1[[#This Row],[Employee - Forename.2]]," ",fraedom_data_1[[#This Row],[Employee - Surname]]))</f>
        <v xml:space="preserve"> </v>
      </c>
      <c r="Q541" s="50" t="str">
        <f>IF(fraedom_data_1[[#This Row],[Transaction - Expense Description]]="Payment Direct Debit Payment - Tha",0,IF(OR(fraedom_data_1[[#This Row],[Transaction - Tax Amount]]="",fraedom_data_1[[#This Row],[Transaction - Tax Amount]]=0),"1","2"))</f>
        <v>1</v>
      </c>
      <c r="R541" s="50" t="str">
        <f>_xlfn.CONCAT(fraedom_data_1[[#This Row],[Statement Period - End Date]],"_",fraedom_data_1[[#This Row],[Column1]],"_",fraedom_data_1[[#This Row],[Transaction - Tax Exclusive Amount]])</f>
        <v>_ _</v>
      </c>
    </row>
    <row r="542" spans="2:18">
      <c r="B542" s="50"/>
      <c r="C542" s="50"/>
      <c r="G542" s="50"/>
      <c r="J542" s="50"/>
      <c r="K542" s="50"/>
      <c r="L542" s="50"/>
      <c r="M542" s="50"/>
      <c r="N542" s="50"/>
      <c r="O542" s="50"/>
      <c r="P542" s="50" t="str">
        <f>IF(fraedom_data_1[[#This Row],[Employee - Forename.2]]="",_xlfn.CONCAT(fraedom_data_1[[#This Row],[Employee - Forename.1]]," ",fraedom_data_1[[#This Row],[Employee - Surname]]),_xlfn.CONCAT(fraedom_data_1[[#This Row],[Employee - Forename.1]]," ",fraedom_data_1[[#This Row],[Employee - Forename.2]]," ",fraedom_data_1[[#This Row],[Employee - Surname]]))</f>
        <v xml:space="preserve"> </v>
      </c>
      <c r="Q542" s="50" t="str">
        <f>IF(fraedom_data_1[[#This Row],[Transaction - Expense Description]]="Payment Direct Debit Payment - Tha",0,IF(OR(fraedom_data_1[[#This Row],[Transaction - Tax Amount]]="",fraedom_data_1[[#This Row],[Transaction - Tax Amount]]=0),"1","2"))</f>
        <v>1</v>
      </c>
      <c r="R542" s="50" t="str">
        <f>_xlfn.CONCAT(fraedom_data_1[[#This Row],[Statement Period - End Date]],"_",fraedom_data_1[[#This Row],[Column1]],"_",fraedom_data_1[[#This Row],[Transaction - Tax Exclusive Amount]])</f>
        <v>_ _</v>
      </c>
    </row>
    <row r="543" spans="2:18">
      <c r="B543" s="50"/>
      <c r="C543" s="50"/>
      <c r="G543" s="50"/>
      <c r="J543" s="50"/>
      <c r="K543" s="50"/>
      <c r="L543" s="50"/>
      <c r="M543" s="50"/>
      <c r="N543" s="50"/>
      <c r="O543" s="50"/>
      <c r="P543" s="50" t="str">
        <f>IF(fraedom_data_1[[#This Row],[Employee - Forename.2]]="",_xlfn.CONCAT(fraedom_data_1[[#This Row],[Employee - Forename.1]]," ",fraedom_data_1[[#This Row],[Employee - Surname]]),_xlfn.CONCAT(fraedom_data_1[[#This Row],[Employee - Forename.1]]," ",fraedom_data_1[[#This Row],[Employee - Forename.2]]," ",fraedom_data_1[[#This Row],[Employee - Surname]]))</f>
        <v xml:space="preserve"> </v>
      </c>
      <c r="Q543" s="50" t="str">
        <f>IF(fraedom_data_1[[#This Row],[Transaction - Expense Description]]="Payment Direct Debit Payment - Tha",0,IF(OR(fraedom_data_1[[#This Row],[Transaction - Tax Amount]]="",fraedom_data_1[[#This Row],[Transaction - Tax Amount]]=0),"1","2"))</f>
        <v>1</v>
      </c>
      <c r="R543" s="50" t="str">
        <f>_xlfn.CONCAT(fraedom_data_1[[#This Row],[Statement Period - End Date]],"_",fraedom_data_1[[#This Row],[Column1]],"_",fraedom_data_1[[#This Row],[Transaction - Tax Exclusive Amount]])</f>
        <v>_ _</v>
      </c>
    </row>
    <row r="544" spans="2:18">
      <c r="B544" s="50"/>
      <c r="C544" s="50"/>
      <c r="G544" s="50"/>
      <c r="J544" s="50"/>
      <c r="K544" s="50"/>
      <c r="L544" s="50"/>
      <c r="M544" s="50"/>
      <c r="N544" s="50"/>
      <c r="O544" s="50"/>
      <c r="P544" s="50" t="str">
        <f>IF(fraedom_data_1[[#This Row],[Employee - Forename.2]]="",_xlfn.CONCAT(fraedom_data_1[[#This Row],[Employee - Forename.1]]," ",fraedom_data_1[[#This Row],[Employee - Surname]]),_xlfn.CONCAT(fraedom_data_1[[#This Row],[Employee - Forename.1]]," ",fraedom_data_1[[#This Row],[Employee - Forename.2]]," ",fraedom_data_1[[#This Row],[Employee - Surname]]))</f>
        <v xml:space="preserve"> </v>
      </c>
      <c r="Q544" s="50" t="str">
        <f>IF(fraedom_data_1[[#This Row],[Transaction - Expense Description]]="Payment Direct Debit Payment - Tha",0,IF(OR(fraedom_data_1[[#This Row],[Transaction - Tax Amount]]="",fraedom_data_1[[#This Row],[Transaction - Tax Amount]]=0),"1","2"))</f>
        <v>1</v>
      </c>
      <c r="R544" s="50" t="str">
        <f>_xlfn.CONCAT(fraedom_data_1[[#This Row],[Statement Period - End Date]],"_",fraedom_data_1[[#This Row],[Column1]],"_",fraedom_data_1[[#This Row],[Transaction - Tax Exclusive Amount]])</f>
        <v>_ _</v>
      </c>
    </row>
    <row r="545" spans="2:18">
      <c r="B545" s="50"/>
      <c r="C545" s="50"/>
      <c r="G545" s="50"/>
      <c r="J545" s="50"/>
      <c r="K545" s="50"/>
      <c r="L545" s="50"/>
      <c r="M545" s="50"/>
      <c r="N545" s="50"/>
      <c r="O545" s="50"/>
      <c r="P545" s="50" t="str">
        <f>IF(fraedom_data_1[[#This Row],[Employee - Forename.2]]="",_xlfn.CONCAT(fraedom_data_1[[#This Row],[Employee - Forename.1]]," ",fraedom_data_1[[#This Row],[Employee - Surname]]),_xlfn.CONCAT(fraedom_data_1[[#This Row],[Employee - Forename.1]]," ",fraedom_data_1[[#This Row],[Employee - Forename.2]]," ",fraedom_data_1[[#This Row],[Employee - Surname]]))</f>
        <v xml:space="preserve"> </v>
      </c>
      <c r="Q545" s="50" t="str">
        <f>IF(fraedom_data_1[[#This Row],[Transaction - Expense Description]]="Payment Direct Debit Payment - Tha",0,IF(OR(fraedom_data_1[[#This Row],[Transaction - Tax Amount]]="",fraedom_data_1[[#This Row],[Transaction - Tax Amount]]=0),"1","2"))</f>
        <v>1</v>
      </c>
      <c r="R545" s="50" t="str">
        <f>_xlfn.CONCAT(fraedom_data_1[[#This Row],[Statement Period - End Date]],"_",fraedom_data_1[[#This Row],[Column1]],"_",fraedom_data_1[[#This Row],[Transaction - Tax Exclusive Amount]])</f>
        <v>_ _</v>
      </c>
    </row>
    <row r="546" spans="2:18">
      <c r="B546" s="50"/>
      <c r="C546" s="50"/>
      <c r="G546" s="50"/>
      <c r="J546" s="50"/>
      <c r="K546" s="50"/>
      <c r="L546" s="50"/>
      <c r="M546" s="50"/>
      <c r="N546" s="50"/>
      <c r="O546" s="50"/>
      <c r="P546" s="50" t="str">
        <f>IF(fraedom_data_1[[#This Row],[Employee - Forename.2]]="",_xlfn.CONCAT(fraedom_data_1[[#This Row],[Employee - Forename.1]]," ",fraedom_data_1[[#This Row],[Employee - Surname]]),_xlfn.CONCAT(fraedom_data_1[[#This Row],[Employee - Forename.1]]," ",fraedom_data_1[[#This Row],[Employee - Forename.2]]," ",fraedom_data_1[[#This Row],[Employee - Surname]]))</f>
        <v xml:space="preserve"> </v>
      </c>
      <c r="Q546" s="50" t="str">
        <f>IF(fraedom_data_1[[#This Row],[Transaction - Expense Description]]="Payment Direct Debit Payment - Tha",0,IF(OR(fraedom_data_1[[#This Row],[Transaction - Tax Amount]]="",fraedom_data_1[[#This Row],[Transaction - Tax Amount]]=0),"1","2"))</f>
        <v>1</v>
      </c>
      <c r="R546" s="50" t="str">
        <f>_xlfn.CONCAT(fraedom_data_1[[#This Row],[Statement Period - End Date]],"_",fraedom_data_1[[#This Row],[Column1]],"_",fraedom_data_1[[#This Row],[Transaction - Tax Exclusive Amount]])</f>
        <v>_ _</v>
      </c>
    </row>
    <row r="547" spans="2:18">
      <c r="B547" s="50"/>
      <c r="C547" s="50"/>
      <c r="G547" s="50"/>
      <c r="J547" s="50"/>
      <c r="K547" s="50"/>
      <c r="L547" s="50"/>
      <c r="M547" s="50"/>
      <c r="N547" s="50"/>
      <c r="O547" s="50"/>
      <c r="P547" s="50" t="str">
        <f>IF(fraedom_data_1[[#This Row],[Employee - Forename.2]]="",_xlfn.CONCAT(fraedom_data_1[[#This Row],[Employee - Forename.1]]," ",fraedom_data_1[[#This Row],[Employee - Surname]]),_xlfn.CONCAT(fraedom_data_1[[#This Row],[Employee - Forename.1]]," ",fraedom_data_1[[#This Row],[Employee - Forename.2]]," ",fraedom_data_1[[#This Row],[Employee - Surname]]))</f>
        <v xml:space="preserve"> </v>
      </c>
      <c r="Q547" s="50" t="str">
        <f>IF(fraedom_data_1[[#This Row],[Transaction - Expense Description]]="Payment Direct Debit Payment - Tha",0,IF(OR(fraedom_data_1[[#This Row],[Transaction - Tax Amount]]="",fraedom_data_1[[#This Row],[Transaction - Tax Amount]]=0),"1","2"))</f>
        <v>1</v>
      </c>
      <c r="R547" s="50" t="str">
        <f>_xlfn.CONCAT(fraedom_data_1[[#This Row],[Statement Period - End Date]],"_",fraedom_data_1[[#This Row],[Column1]],"_",fraedom_data_1[[#This Row],[Transaction - Tax Exclusive Amount]])</f>
        <v>_ _</v>
      </c>
    </row>
    <row r="548" spans="2:18">
      <c r="B548" s="50"/>
      <c r="C548" s="50"/>
      <c r="G548" s="50"/>
      <c r="J548" s="50"/>
      <c r="K548" s="50"/>
      <c r="L548" s="50"/>
      <c r="M548" s="50"/>
      <c r="N548" s="50"/>
      <c r="O548" s="50"/>
      <c r="P548" s="50" t="str">
        <f>IF(fraedom_data_1[[#This Row],[Employee - Forename.2]]="",_xlfn.CONCAT(fraedom_data_1[[#This Row],[Employee - Forename.1]]," ",fraedom_data_1[[#This Row],[Employee - Surname]]),_xlfn.CONCAT(fraedom_data_1[[#This Row],[Employee - Forename.1]]," ",fraedom_data_1[[#This Row],[Employee - Forename.2]]," ",fraedom_data_1[[#This Row],[Employee - Surname]]))</f>
        <v xml:space="preserve"> </v>
      </c>
      <c r="Q548" s="50" t="str">
        <f>IF(fraedom_data_1[[#This Row],[Transaction - Expense Description]]="Payment Direct Debit Payment - Tha",0,IF(OR(fraedom_data_1[[#This Row],[Transaction - Tax Amount]]="",fraedom_data_1[[#This Row],[Transaction - Tax Amount]]=0),"1","2"))</f>
        <v>1</v>
      </c>
      <c r="R548" s="50" t="str">
        <f>_xlfn.CONCAT(fraedom_data_1[[#This Row],[Statement Period - End Date]],"_",fraedom_data_1[[#This Row],[Column1]],"_",fraedom_data_1[[#This Row],[Transaction - Tax Exclusive Amount]])</f>
        <v>_ _</v>
      </c>
    </row>
    <row r="549" spans="2:18">
      <c r="B549" s="50"/>
      <c r="C549" s="50"/>
      <c r="G549" s="50"/>
      <c r="J549" s="50"/>
      <c r="K549" s="50"/>
      <c r="L549" s="50"/>
      <c r="M549" s="50"/>
      <c r="N549" s="50"/>
      <c r="O549" s="50"/>
      <c r="P549" s="50" t="str">
        <f>IF(fraedom_data_1[[#This Row],[Employee - Forename.2]]="",_xlfn.CONCAT(fraedom_data_1[[#This Row],[Employee - Forename.1]]," ",fraedom_data_1[[#This Row],[Employee - Surname]]),_xlfn.CONCAT(fraedom_data_1[[#This Row],[Employee - Forename.1]]," ",fraedom_data_1[[#This Row],[Employee - Forename.2]]," ",fraedom_data_1[[#This Row],[Employee - Surname]]))</f>
        <v xml:space="preserve"> </v>
      </c>
      <c r="Q549" s="50" t="str">
        <f>IF(fraedom_data_1[[#This Row],[Transaction - Expense Description]]="Payment Direct Debit Payment - Tha",0,IF(OR(fraedom_data_1[[#This Row],[Transaction - Tax Amount]]="",fraedom_data_1[[#This Row],[Transaction - Tax Amount]]=0),"1","2"))</f>
        <v>1</v>
      </c>
      <c r="R549" s="50" t="str">
        <f>_xlfn.CONCAT(fraedom_data_1[[#This Row],[Statement Period - End Date]],"_",fraedom_data_1[[#This Row],[Column1]],"_",fraedom_data_1[[#This Row],[Transaction - Tax Exclusive Amount]])</f>
        <v>_ _</v>
      </c>
    </row>
    <row r="550" spans="2:18">
      <c r="B550" s="50"/>
      <c r="C550" s="50"/>
      <c r="G550" s="50"/>
      <c r="J550" s="50"/>
      <c r="K550" s="50"/>
      <c r="L550" s="50"/>
      <c r="M550" s="50"/>
      <c r="N550" s="50"/>
      <c r="O550" s="50"/>
      <c r="P550" s="50" t="str">
        <f>IF(fraedom_data_1[[#This Row],[Employee - Forename.2]]="",_xlfn.CONCAT(fraedom_data_1[[#This Row],[Employee - Forename.1]]," ",fraedom_data_1[[#This Row],[Employee - Surname]]),_xlfn.CONCAT(fraedom_data_1[[#This Row],[Employee - Forename.1]]," ",fraedom_data_1[[#This Row],[Employee - Forename.2]]," ",fraedom_data_1[[#This Row],[Employee - Surname]]))</f>
        <v xml:space="preserve"> </v>
      </c>
      <c r="Q550" s="50" t="str">
        <f>IF(fraedom_data_1[[#This Row],[Transaction - Expense Description]]="Payment Direct Debit Payment - Tha",0,IF(OR(fraedom_data_1[[#This Row],[Transaction - Tax Amount]]="",fraedom_data_1[[#This Row],[Transaction - Tax Amount]]=0),"1","2"))</f>
        <v>1</v>
      </c>
      <c r="R550" s="50" t="str">
        <f>_xlfn.CONCAT(fraedom_data_1[[#This Row],[Statement Period - End Date]],"_",fraedom_data_1[[#This Row],[Column1]],"_",fraedom_data_1[[#This Row],[Transaction - Tax Exclusive Amount]])</f>
        <v>_ _</v>
      </c>
    </row>
    <row r="551" spans="2:18">
      <c r="B551" s="50"/>
      <c r="C551" s="50"/>
      <c r="G551" s="50"/>
      <c r="J551" s="50"/>
      <c r="K551" s="50"/>
      <c r="L551" s="50"/>
      <c r="M551" s="50"/>
      <c r="N551" s="50"/>
      <c r="O551" s="50"/>
      <c r="P551" s="50" t="str">
        <f>IF(fraedom_data_1[[#This Row],[Employee - Forename.2]]="",_xlfn.CONCAT(fraedom_data_1[[#This Row],[Employee - Forename.1]]," ",fraedom_data_1[[#This Row],[Employee - Surname]]),_xlfn.CONCAT(fraedom_data_1[[#This Row],[Employee - Forename.1]]," ",fraedom_data_1[[#This Row],[Employee - Forename.2]]," ",fraedom_data_1[[#This Row],[Employee - Surname]]))</f>
        <v xml:space="preserve"> </v>
      </c>
      <c r="Q551" s="50" t="str">
        <f>IF(fraedom_data_1[[#This Row],[Transaction - Expense Description]]="Payment Direct Debit Payment - Tha",0,IF(OR(fraedom_data_1[[#This Row],[Transaction - Tax Amount]]="",fraedom_data_1[[#This Row],[Transaction - Tax Amount]]=0),"1","2"))</f>
        <v>1</v>
      </c>
      <c r="R551" s="50" t="str">
        <f>_xlfn.CONCAT(fraedom_data_1[[#This Row],[Statement Period - End Date]],"_",fraedom_data_1[[#This Row],[Column1]],"_",fraedom_data_1[[#This Row],[Transaction - Tax Exclusive Amount]])</f>
        <v>_ _</v>
      </c>
    </row>
    <row r="552" spans="2:18">
      <c r="B552" s="50"/>
      <c r="C552" s="50"/>
      <c r="G552" s="50"/>
      <c r="J552" s="50"/>
      <c r="K552" s="50"/>
      <c r="L552" s="50"/>
      <c r="M552" s="50"/>
      <c r="N552" s="50"/>
      <c r="O552" s="50"/>
      <c r="P552" s="50" t="str">
        <f>IF(fraedom_data_1[[#This Row],[Employee - Forename.2]]="",_xlfn.CONCAT(fraedom_data_1[[#This Row],[Employee - Forename.1]]," ",fraedom_data_1[[#This Row],[Employee - Surname]]),_xlfn.CONCAT(fraedom_data_1[[#This Row],[Employee - Forename.1]]," ",fraedom_data_1[[#This Row],[Employee - Forename.2]]," ",fraedom_data_1[[#This Row],[Employee - Surname]]))</f>
        <v xml:space="preserve"> </v>
      </c>
      <c r="Q552" s="50" t="str">
        <f>IF(fraedom_data_1[[#This Row],[Transaction - Expense Description]]="Payment Direct Debit Payment - Tha",0,IF(OR(fraedom_data_1[[#This Row],[Transaction - Tax Amount]]="",fraedom_data_1[[#This Row],[Transaction - Tax Amount]]=0),"1","2"))</f>
        <v>1</v>
      </c>
      <c r="R552" s="50" t="str">
        <f>_xlfn.CONCAT(fraedom_data_1[[#This Row],[Statement Period - End Date]],"_",fraedom_data_1[[#This Row],[Column1]],"_",fraedom_data_1[[#This Row],[Transaction - Tax Exclusive Amount]])</f>
        <v>_ _</v>
      </c>
    </row>
    <row r="553" spans="2:18">
      <c r="B553" s="50"/>
      <c r="C553" s="50"/>
      <c r="G553" s="50"/>
      <c r="J553" s="50"/>
      <c r="K553" s="50"/>
      <c r="L553" s="50"/>
      <c r="M553" s="50"/>
      <c r="N553" s="50"/>
      <c r="O553" s="50"/>
      <c r="P553" s="50" t="str">
        <f>IF(fraedom_data_1[[#This Row],[Employee - Forename.2]]="",_xlfn.CONCAT(fraedom_data_1[[#This Row],[Employee - Forename.1]]," ",fraedom_data_1[[#This Row],[Employee - Surname]]),_xlfn.CONCAT(fraedom_data_1[[#This Row],[Employee - Forename.1]]," ",fraedom_data_1[[#This Row],[Employee - Forename.2]]," ",fraedom_data_1[[#This Row],[Employee - Surname]]))</f>
        <v xml:space="preserve"> </v>
      </c>
      <c r="Q553" s="50" t="str">
        <f>IF(fraedom_data_1[[#This Row],[Transaction - Expense Description]]="Payment Direct Debit Payment - Tha",0,IF(OR(fraedom_data_1[[#This Row],[Transaction - Tax Amount]]="",fraedom_data_1[[#This Row],[Transaction - Tax Amount]]=0),"1","2"))</f>
        <v>1</v>
      </c>
      <c r="R553" s="50" t="str">
        <f>_xlfn.CONCAT(fraedom_data_1[[#This Row],[Statement Period - End Date]],"_",fraedom_data_1[[#This Row],[Column1]],"_",fraedom_data_1[[#This Row],[Transaction - Tax Exclusive Amount]])</f>
        <v>_ _</v>
      </c>
    </row>
    <row r="554" spans="2:18">
      <c r="B554" s="50"/>
      <c r="C554" s="50"/>
      <c r="G554" s="50"/>
      <c r="J554" s="50"/>
      <c r="K554" s="50"/>
      <c r="L554" s="50"/>
      <c r="M554" s="50"/>
      <c r="N554" s="50"/>
      <c r="O554" s="50"/>
      <c r="P554" s="50" t="str">
        <f>IF(fraedom_data_1[[#This Row],[Employee - Forename.2]]="",_xlfn.CONCAT(fraedom_data_1[[#This Row],[Employee - Forename.1]]," ",fraedom_data_1[[#This Row],[Employee - Surname]]),_xlfn.CONCAT(fraedom_data_1[[#This Row],[Employee - Forename.1]]," ",fraedom_data_1[[#This Row],[Employee - Forename.2]]," ",fraedom_data_1[[#This Row],[Employee - Surname]]))</f>
        <v xml:space="preserve"> </v>
      </c>
      <c r="Q554" s="50" t="str">
        <f>IF(fraedom_data_1[[#This Row],[Transaction - Expense Description]]="Payment Direct Debit Payment - Tha",0,IF(OR(fraedom_data_1[[#This Row],[Transaction - Tax Amount]]="",fraedom_data_1[[#This Row],[Transaction - Tax Amount]]=0),"1","2"))</f>
        <v>1</v>
      </c>
      <c r="R554" s="50" t="str">
        <f>_xlfn.CONCAT(fraedom_data_1[[#This Row],[Statement Period - End Date]],"_",fraedom_data_1[[#This Row],[Column1]],"_",fraedom_data_1[[#This Row],[Transaction - Tax Exclusive Amount]])</f>
        <v>_ _</v>
      </c>
    </row>
    <row r="555" spans="2:18">
      <c r="B555" s="50"/>
      <c r="C555" s="50"/>
      <c r="G555" s="50"/>
      <c r="J555" s="50"/>
      <c r="K555" s="50"/>
      <c r="L555" s="50"/>
      <c r="M555" s="50"/>
      <c r="N555" s="50"/>
      <c r="O555" s="50"/>
      <c r="P555" s="50" t="str">
        <f>IF(fraedom_data_1[[#This Row],[Employee - Forename.2]]="",_xlfn.CONCAT(fraedom_data_1[[#This Row],[Employee - Forename.1]]," ",fraedom_data_1[[#This Row],[Employee - Surname]]),_xlfn.CONCAT(fraedom_data_1[[#This Row],[Employee - Forename.1]]," ",fraedom_data_1[[#This Row],[Employee - Forename.2]]," ",fraedom_data_1[[#This Row],[Employee - Surname]]))</f>
        <v xml:space="preserve"> </v>
      </c>
      <c r="Q555" s="50" t="str">
        <f>IF(fraedom_data_1[[#This Row],[Transaction - Expense Description]]="Payment Direct Debit Payment - Tha",0,IF(OR(fraedom_data_1[[#This Row],[Transaction - Tax Amount]]="",fraedom_data_1[[#This Row],[Transaction - Tax Amount]]=0),"1","2"))</f>
        <v>1</v>
      </c>
      <c r="R555" s="50" t="str">
        <f>_xlfn.CONCAT(fraedom_data_1[[#This Row],[Statement Period - End Date]],"_",fraedom_data_1[[#This Row],[Column1]],"_",fraedom_data_1[[#This Row],[Transaction - Tax Exclusive Amount]])</f>
        <v>_ _</v>
      </c>
    </row>
    <row r="556" spans="2:18">
      <c r="B556" s="50"/>
      <c r="C556" s="50"/>
      <c r="G556" s="50"/>
      <c r="J556" s="50"/>
      <c r="K556" s="50"/>
      <c r="L556" s="50"/>
      <c r="M556" s="50"/>
      <c r="N556" s="50"/>
      <c r="O556" s="50"/>
      <c r="P556" s="50" t="str">
        <f>IF(fraedom_data_1[[#This Row],[Employee - Forename.2]]="",_xlfn.CONCAT(fraedom_data_1[[#This Row],[Employee - Forename.1]]," ",fraedom_data_1[[#This Row],[Employee - Surname]]),_xlfn.CONCAT(fraedom_data_1[[#This Row],[Employee - Forename.1]]," ",fraedom_data_1[[#This Row],[Employee - Forename.2]]," ",fraedom_data_1[[#This Row],[Employee - Surname]]))</f>
        <v xml:space="preserve"> </v>
      </c>
      <c r="Q556" s="50" t="str">
        <f>IF(fraedom_data_1[[#This Row],[Transaction - Expense Description]]="Payment Direct Debit Payment - Tha",0,IF(OR(fraedom_data_1[[#This Row],[Transaction - Tax Amount]]="",fraedom_data_1[[#This Row],[Transaction - Tax Amount]]=0),"1","2"))</f>
        <v>1</v>
      </c>
      <c r="R556" s="50" t="str">
        <f>_xlfn.CONCAT(fraedom_data_1[[#This Row],[Statement Period - End Date]],"_",fraedom_data_1[[#This Row],[Column1]],"_",fraedom_data_1[[#This Row],[Transaction - Tax Exclusive Amount]])</f>
        <v>_ _</v>
      </c>
    </row>
    <row r="557" spans="2:18">
      <c r="B557" s="50"/>
      <c r="C557" s="50"/>
      <c r="G557" s="50"/>
      <c r="J557" s="50"/>
      <c r="K557" s="50"/>
      <c r="L557" s="50"/>
      <c r="M557" s="50"/>
      <c r="N557" s="50"/>
      <c r="O557" s="50"/>
      <c r="P557" s="50" t="str">
        <f>IF(fraedom_data_1[[#This Row],[Employee - Forename.2]]="",_xlfn.CONCAT(fraedom_data_1[[#This Row],[Employee - Forename.1]]," ",fraedom_data_1[[#This Row],[Employee - Surname]]),_xlfn.CONCAT(fraedom_data_1[[#This Row],[Employee - Forename.1]]," ",fraedom_data_1[[#This Row],[Employee - Forename.2]]," ",fraedom_data_1[[#This Row],[Employee - Surname]]))</f>
        <v xml:space="preserve"> </v>
      </c>
      <c r="Q557" s="50" t="str">
        <f>IF(fraedom_data_1[[#This Row],[Transaction - Expense Description]]="Payment Direct Debit Payment - Tha",0,IF(OR(fraedom_data_1[[#This Row],[Transaction - Tax Amount]]="",fraedom_data_1[[#This Row],[Transaction - Tax Amount]]=0),"1","2"))</f>
        <v>1</v>
      </c>
      <c r="R557" s="50" t="str">
        <f>_xlfn.CONCAT(fraedom_data_1[[#This Row],[Statement Period - End Date]],"_",fraedom_data_1[[#This Row],[Column1]],"_",fraedom_data_1[[#This Row],[Transaction - Tax Exclusive Amount]])</f>
        <v>_ _</v>
      </c>
    </row>
    <row r="558" spans="2:18">
      <c r="B558" s="50"/>
      <c r="C558" s="50"/>
      <c r="G558" s="50"/>
      <c r="J558" s="50"/>
      <c r="K558" s="50"/>
      <c r="L558" s="50"/>
      <c r="M558" s="50"/>
      <c r="N558" s="50"/>
      <c r="O558" s="50"/>
      <c r="P558" s="50" t="str">
        <f>IF(fraedom_data_1[[#This Row],[Employee - Forename.2]]="",_xlfn.CONCAT(fraedom_data_1[[#This Row],[Employee - Forename.1]]," ",fraedom_data_1[[#This Row],[Employee - Surname]]),_xlfn.CONCAT(fraedom_data_1[[#This Row],[Employee - Forename.1]]," ",fraedom_data_1[[#This Row],[Employee - Forename.2]]," ",fraedom_data_1[[#This Row],[Employee - Surname]]))</f>
        <v xml:space="preserve"> </v>
      </c>
      <c r="Q558" s="50" t="str">
        <f>IF(fraedom_data_1[[#This Row],[Transaction - Expense Description]]="Payment Direct Debit Payment - Tha",0,IF(OR(fraedom_data_1[[#This Row],[Transaction - Tax Amount]]="",fraedom_data_1[[#This Row],[Transaction - Tax Amount]]=0),"1","2"))</f>
        <v>1</v>
      </c>
      <c r="R558" s="50" t="str">
        <f>_xlfn.CONCAT(fraedom_data_1[[#This Row],[Statement Period - End Date]],"_",fraedom_data_1[[#This Row],[Column1]],"_",fraedom_data_1[[#This Row],[Transaction - Tax Exclusive Amount]])</f>
        <v>_ _</v>
      </c>
    </row>
    <row r="559" spans="2:18">
      <c r="B559" s="50"/>
      <c r="C559" s="50"/>
      <c r="G559" s="50"/>
      <c r="J559" s="50"/>
      <c r="K559" s="50"/>
      <c r="L559" s="50"/>
      <c r="M559" s="50"/>
      <c r="N559" s="50"/>
      <c r="O559" s="50"/>
      <c r="P559" s="50" t="str">
        <f>IF(fraedom_data_1[[#This Row],[Employee - Forename.2]]="",_xlfn.CONCAT(fraedom_data_1[[#This Row],[Employee - Forename.1]]," ",fraedom_data_1[[#This Row],[Employee - Surname]]),_xlfn.CONCAT(fraedom_data_1[[#This Row],[Employee - Forename.1]]," ",fraedom_data_1[[#This Row],[Employee - Forename.2]]," ",fraedom_data_1[[#This Row],[Employee - Surname]]))</f>
        <v xml:space="preserve"> </v>
      </c>
      <c r="Q559" s="50" t="str">
        <f>IF(fraedom_data_1[[#This Row],[Transaction - Expense Description]]="Payment Direct Debit Payment - Tha",0,IF(OR(fraedom_data_1[[#This Row],[Transaction - Tax Amount]]="",fraedom_data_1[[#This Row],[Transaction - Tax Amount]]=0),"1","2"))</f>
        <v>1</v>
      </c>
      <c r="R559" s="50" t="str">
        <f>_xlfn.CONCAT(fraedom_data_1[[#This Row],[Statement Period - End Date]],"_",fraedom_data_1[[#This Row],[Column1]],"_",fraedom_data_1[[#This Row],[Transaction - Tax Exclusive Amount]])</f>
        <v>_ _</v>
      </c>
    </row>
    <row r="560" spans="2:18">
      <c r="B560" s="50"/>
      <c r="C560" s="50"/>
      <c r="G560" s="50"/>
      <c r="J560" s="50"/>
      <c r="K560" s="50"/>
      <c r="L560" s="50"/>
      <c r="M560" s="50"/>
      <c r="N560" s="50"/>
      <c r="O560" s="50"/>
      <c r="P560" s="50" t="str">
        <f>IF(fraedom_data_1[[#This Row],[Employee - Forename.2]]="",_xlfn.CONCAT(fraedom_data_1[[#This Row],[Employee - Forename.1]]," ",fraedom_data_1[[#This Row],[Employee - Surname]]),_xlfn.CONCAT(fraedom_data_1[[#This Row],[Employee - Forename.1]]," ",fraedom_data_1[[#This Row],[Employee - Forename.2]]," ",fraedom_data_1[[#This Row],[Employee - Surname]]))</f>
        <v xml:space="preserve"> </v>
      </c>
      <c r="Q560" s="50" t="str">
        <f>IF(fraedom_data_1[[#This Row],[Transaction - Expense Description]]="Payment Direct Debit Payment - Tha",0,IF(OR(fraedom_data_1[[#This Row],[Transaction - Tax Amount]]="",fraedom_data_1[[#This Row],[Transaction - Tax Amount]]=0),"1","2"))</f>
        <v>1</v>
      </c>
      <c r="R560" s="50" t="str">
        <f>_xlfn.CONCAT(fraedom_data_1[[#This Row],[Statement Period - End Date]],"_",fraedom_data_1[[#This Row],[Column1]],"_",fraedom_data_1[[#This Row],[Transaction - Tax Exclusive Amount]])</f>
        <v>_ _</v>
      </c>
    </row>
    <row r="561" spans="2:18">
      <c r="B561" s="50"/>
      <c r="C561" s="50"/>
      <c r="G561" s="50"/>
      <c r="J561" s="50"/>
      <c r="K561" s="50"/>
      <c r="L561" s="50"/>
      <c r="M561" s="50"/>
      <c r="N561" s="50"/>
      <c r="O561" s="50"/>
      <c r="P561" s="50" t="str">
        <f>IF(fraedom_data_1[[#This Row],[Employee - Forename.2]]="",_xlfn.CONCAT(fraedom_data_1[[#This Row],[Employee - Forename.1]]," ",fraedom_data_1[[#This Row],[Employee - Surname]]),_xlfn.CONCAT(fraedom_data_1[[#This Row],[Employee - Forename.1]]," ",fraedom_data_1[[#This Row],[Employee - Forename.2]]," ",fraedom_data_1[[#This Row],[Employee - Surname]]))</f>
        <v xml:space="preserve"> </v>
      </c>
      <c r="Q561" s="50" t="str">
        <f>IF(fraedom_data_1[[#This Row],[Transaction - Expense Description]]="Payment Direct Debit Payment - Tha",0,IF(OR(fraedom_data_1[[#This Row],[Transaction - Tax Amount]]="",fraedom_data_1[[#This Row],[Transaction - Tax Amount]]=0),"1","2"))</f>
        <v>1</v>
      </c>
      <c r="R561" s="50" t="str">
        <f>_xlfn.CONCAT(fraedom_data_1[[#This Row],[Statement Period - End Date]],"_",fraedom_data_1[[#This Row],[Column1]],"_",fraedom_data_1[[#This Row],[Transaction - Tax Exclusive Amount]])</f>
        <v>_ _</v>
      </c>
    </row>
    <row r="562" spans="2:18">
      <c r="B562" s="50"/>
      <c r="C562" s="50"/>
      <c r="G562" s="50"/>
      <c r="J562" s="50"/>
      <c r="K562" s="50"/>
      <c r="L562" s="50"/>
      <c r="M562" s="50"/>
      <c r="N562" s="50"/>
      <c r="O562" s="50"/>
      <c r="P562" s="50" t="str">
        <f>IF(fraedom_data_1[[#This Row],[Employee - Forename.2]]="",_xlfn.CONCAT(fraedom_data_1[[#This Row],[Employee - Forename.1]]," ",fraedom_data_1[[#This Row],[Employee - Surname]]),_xlfn.CONCAT(fraedom_data_1[[#This Row],[Employee - Forename.1]]," ",fraedom_data_1[[#This Row],[Employee - Forename.2]]," ",fraedom_data_1[[#This Row],[Employee - Surname]]))</f>
        <v xml:space="preserve"> </v>
      </c>
      <c r="Q562" s="50" t="str">
        <f>IF(fraedom_data_1[[#This Row],[Transaction - Expense Description]]="Payment Direct Debit Payment - Tha",0,IF(OR(fraedom_data_1[[#This Row],[Transaction - Tax Amount]]="",fraedom_data_1[[#This Row],[Transaction - Tax Amount]]=0),"1","2"))</f>
        <v>1</v>
      </c>
      <c r="R562" s="50" t="str">
        <f>_xlfn.CONCAT(fraedom_data_1[[#This Row],[Statement Period - End Date]],"_",fraedom_data_1[[#This Row],[Column1]],"_",fraedom_data_1[[#This Row],[Transaction - Tax Exclusive Amount]])</f>
        <v>_ _</v>
      </c>
    </row>
    <row r="563" spans="2:18">
      <c r="B563" s="50"/>
      <c r="C563" s="50"/>
      <c r="G563" s="50"/>
      <c r="J563" s="50"/>
      <c r="K563" s="50"/>
      <c r="L563" s="50"/>
      <c r="M563" s="50"/>
      <c r="N563" s="50"/>
      <c r="O563" s="50"/>
      <c r="P563" s="50" t="str">
        <f>IF(fraedom_data_1[[#This Row],[Employee - Forename.2]]="",_xlfn.CONCAT(fraedom_data_1[[#This Row],[Employee - Forename.1]]," ",fraedom_data_1[[#This Row],[Employee - Surname]]),_xlfn.CONCAT(fraedom_data_1[[#This Row],[Employee - Forename.1]]," ",fraedom_data_1[[#This Row],[Employee - Forename.2]]," ",fraedom_data_1[[#This Row],[Employee - Surname]]))</f>
        <v xml:space="preserve"> </v>
      </c>
      <c r="Q563" s="50" t="str">
        <f>IF(fraedom_data_1[[#This Row],[Transaction - Expense Description]]="Payment Direct Debit Payment - Tha",0,IF(OR(fraedom_data_1[[#This Row],[Transaction - Tax Amount]]="",fraedom_data_1[[#This Row],[Transaction - Tax Amount]]=0),"1","2"))</f>
        <v>1</v>
      </c>
      <c r="R563" s="50" t="str">
        <f>_xlfn.CONCAT(fraedom_data_1[[#This Row],[Statement Period - End Date]],"_",fraedom_data_1[[#This Row],[Column1]],"_",fraedom_data_1[[#This Row],[Transaction - Tax Exclusive Amount]])</f>
        <v>_ _</v>
      </c>
    </row>
    <row r="564" spans="2:18">
      <c r="B564" s="50"/>
      <c r="C564" s="50"/>
      <c r="G564" s="50"/>
      <c r="J564" s="50"/>
      <c r="K564" s="50"/>
      <c r="L564" s="50"/>
      <c r="M564" s="50"/>
      <c r="N564" s="50"/>
      <c r="O564" s="50"/>
      <c r="P564" s="50" t="str">
        <f>IF(fraedom_data_1[[#This Row],[Employee - Forename.2]]="",_xlfn.CONCAT(fraedom_data_1[[#This Row],[Employee - Forename.1]]," ",fraedom_data_1[[#This Row],[Employee - Surname]]),_xlfn.CONCAT(fraedom_data_1[[#This Row],[Employee - Forename.1]]," ",fraedom_data_1[[#This Row],[Employee - Forename.2]]," ",fraedom_data_1[[#This Row],[Employee - Surname]]))</f>
        <v xml:space="preserve"> </v>
      </c>
      <c r="Q564" s="50" t="str">
        <f>IF(fraedom_data_1[[#This Row],[Transaction - Expense Description]]="Payment Direct Debit Payment - Tha",0,IF(OR(fraedom_data_1[[#This Row],[Transaction - Tax Amount]]="",fraedom_data_1[[#This Row],[Transaction - Tax Amount]]=0),"1","2"))</f>
        <v>1</v>
      </c>
      <c r="R564" s="50" t="str">
        <f>_xlfn.CONCAT(fraedom_data_1[[#This Row],[Statement Period - End Date]],"_",fraedom_data_1[[#This Row],[Column1]],"_",fraedom_data_1[[#This Row],[Transaction - Tax Exclusive Amount]])</f>
        <v>_ _</v>
      </c>
    </row>
    <row r="565" spans="2:18">
      <c r="B565" s="50"/>
      <c r="C565" s="50"/>
      <c r="G565" s="50"/>
      <c r="J565" s="50"/>
      <c r="K565" s="50"/>
      <c r="L565" s="50"/>
      <c r="M565" s="50"/>
      <c r="N565" s="50"/>
      <c r="O565" s="50"/>
      <c r="P565" s="50" t="str">
        <f>IF(fraedom_data_1[[#This Row],[Employee - Forename.2]]="",_xlfn.CONCAT(fraedom_data_1[[#This Row],[Employee - Forename.1]]," ",fraedom_data_1[[#This Row],[Employee - Surname]]),_xlfn.CONCAT(fraedom_data_1[[#This Row],[Employee - Forename.1]]," ",fraedom_data_1[[#This Row],[Employee - Forename.2]]," ",fraedom_data_1[[#This Row],[Employee - Surname]]))</f>
        <v xml:space="preserve"> </v>
      </c>
      <c r="Q565" s="50" t="str">
        <f>IF(fraedom_data_1[[#This Row],[Transaction - Expense Description]]="Payment Direct Debit Payment - Tha",0,IF(OR(fraedom_data_1[[#This Row],[Transaction - Tax Amount]]="",fraedom_data_1[[#This Row],[Transaction - Tax Amount]]=0),"1","2"))</f>
        <v>1</v>
      </c>
      <c r="R565" s="50" t="str">
        <f>_xlfn.CONCAT(fraedom_data_1[[#This Row],[Statement Period - End Date]],"_",fraedom_data_1[[#This Row],[Column1]],"_",fraedom_data_1[[#This Row],[Transaction - Tax Exclusive Amount]])</f>
        <v>_ _</v>
      </c>
    </row>
    <row r="566" spans="2:18">
      <c r="B566" s="50"/>
      <c r="C566" s="50"/>
      <c r="G566" s="50"/>
      <c r="J566" s="50"/>
      <c r="K566" s="50"/>
      <c r="L566" s="50"/>
      <c r="M566" s="50"/>
      <c r="N566" s="50"/>
      <c r="O566" s="50"/>
      <c r="P566" s="50" t="str">
        <f>IF(fraedom_data_1[[#This Row],[Employee - Forename.2]]="",_xlfn.CONCAT(fraedom_data_1[[#This Row],[Employee - Forename.1]]," ",fraedom_data_1[[#This Row],[Employee - Surname]]),_xlfn.CONCAT(fraedom_data_1[[#This Row],[Employee - Forename.1]]," ",fraedom_data_1[[#This Row],[Employee - Forename.2]]," ",fraedom_data_1[[#This Row],[Employee - Surname]]))</f>
        <v xml:space="preserve"> </v>
      </c>
      <c r="Q566" s="50" t="str">
        <f>IF(fraedom_data_1[[#This Row],[Transaction - Expense Description]]="Payment Direct Debit Payment - Tha",0,IF(OR(fraedom_data_1[[#This Row],[Transaction - Tax Amount]]="",fraedom_data_1[[#This Row],[Transaction - Tax Amount]]=0),"1","2"))</f>
        <v>1</v>
      </c>
      <c r="R566" s="50" t="str">
        <f>_xlfn.CONCAT(fraedom_data_1[[#This Row],[Statement Period - End Date]],"_",fraedom_data_1[[#This Row],[Column1]],"_",fraedom_data_1[[#This Row],[Transaction - Tax Exclusive Amount]])</f>
        <v>_ _</v>
      </c>
    </row>
    <row r="567" spans="2:18">
      <c r="B567" s="50"/>
      <c r="C567" s="50"/>
      <c r="G567" s="50"/>
      <c r="J567" s="50"/>
      <c r="K567" s="50"/>
      <c r="L567" s="50"/>
      <c r="M567" s="50"/>
      <c r="N567" s="50"/>
      <c r="O567" s="50"/>
      <c r="P567" s="50" t="str">
        <f>IF(fraedom_data_1[[#This Row],[Employee - Forename.2]]="",_xlfn.CONCAT(fraedom_data_1[[#This Row],[Employee - Forename.1]]," ",fraedom_data_1[[#This Row],[Employee - Surname]]),_xlfn.CONCAT(fraedom_data_1[[#This Row],[Employee - Forename.1]]," ",fraedom_data_1[[#This Row],[Employee - Forename.2]]," ",fraedom_data_1[[#This Row],[Employee - Surname]]))</f>
        <v xml:space="preserve"> </v>
      </c>
      <c r="Q567" s="50" t="str">
        <f>IF(fraedom_data_1[[#This Row],[Transaction - Expense Description]]="Payment Direct Debit Payment - Tha",0,IF(OR(fraedom_data_1[[#This Row],[Transaction - Tax Amount]]="",fraedom_data_1[[#This Row],[Transaction - Tax Amount]]=0),"1","2"))</f>
        <v>1</v>
      </c>
      <c r="R567" s="50" t="str">
        <f>_xlfn.CONCAT(fraedom_data_1[[#This Row],[Statement Period - End Date]],"_",fraedom_data_1[[#This Row],[Column1]],"_",fraedom_data_1[[#This Row],[Transaction - Tax Exclusive Amount]])</f>
        <v>_ _</v>
      </c>
    </row>
    <row r="568" spans="2:18">
      <c r="B568" s="50"/>
      <c r="C568" s="50"/>
      <c r="G568" s="50"/>
      <c r="J568" s="50"/>
      <c r="K568" s="50"/>
      <c r="L568" s="50"/>
      <c r="M568" s="50"/>
      <c r="N568" s="50"/>
      <c r="O568" s="50"/>
      <c r="P568" s="50" t="str">
        <f>IF(fraedom_data_1[[#This Row],[Employee - Forename.2]]="",_xlfn.CONCAT(fraedom_data_1[[#This Row],[Employee - Forename.1]]," ",fraedom_data_1[[#This Row],[Employee - Surname]]),_xlfn.CONCAT(fraedom_data_1[[#This Row],[Employee - Forename.1]]," ",fraedom_data_1[[#This Row],[Employee - Forename.2]]," ",fraedom_data_1[[#This Row],[Employee - Surname]]))</f>
        <v xml:space="preserve"> </v>
      </c>
      <c r="Q568" s="50" t="str">
        <f>IF(fraedom_data_1[[#This Row],[Transaction - Expense Description]]="Payment Direct Debit Payment - Tha",0,IF(OR(fraedom_data_1[[#This Row],[Transaction - Tax Amount]]="",fraedom_data_1[[#This Row],[Transaction - Tax Amount]]=0),"1","2"))</f>
        <v>1</v>
      </c>
      <c r="R568" s="50" t="str">
        <f>_xlfn.CONCAT(fraedom_data_1[[#This Row],[Statement Period - End Date]],"_",fraedom_data_1[[#This Row],[Column1]],"_",fraedom_data_1[[#This Row],[Transaction - Tax Exclusive Amount]])</f>
        <v>_ _</v>
      </c>
    </row>
    <row r="569" spans="2:18">
      <c r="B569" s="50"/>
      <c r="C569" s="50"/>
      <c r="G569" s="50"/>
      <c r="J569" s="50"/>
      <c r="K569" s="50"/>
      <c r="L569" s="50"/>
      <c r="M569" s="50"/>
      <c r="N569" s="50"/>
      <c r="O569" s="50"/>
      <c r="P569" s="50" t="str">
        <f>IF(fraedom_data_1[[#This Row],[Employee - Forename.2]]="",_xlfn.CONCAT(fraedom_data_1[[#This Row],[Employee - Forename.1]]," ",fraedom_data_1[[#This Row],[Employee - Surname]]),_xlfn.CONCAT(fraedom_data_1[[#This Row],[Employee - Forename.1]]," ",fraedom_data_1[[#This Row],[Employee - Forename.2]]," ",fraedom_data_1[[#This Row],[Employee - Surname]]))</f>
        <v xml:space="preserve"> </v>
      </c>
      <c r="Q569" s="50" t="str">
        <f>IF(fraedom_data_1[[#This Row],[Transaction - Expense Description]]="Payment Direct Debit Payment - Tha",0,IF(OR(fraedom_data_1[[#This Row],[Transaction - Tax Amount]]="",fraedom_data_1[[#This Row],[Transaction - Tax Amount]]=0),"1","2"))</f>
        <v>1</v>
      </c>
      <c r="R569" s="50" t="str">
        <f>_xlfn.CONCAT(fraedom_data_1[[#This Row],[Statement Period - End Date]],"_",fraedom_data_1[[#This Row],[Column1]],"_",fraedom_data_1[[#This Row],[Transaction - Tax Exclusive Amount]])</f>
        <v>_ _</v>
      </c>
    </row>
    <row r="570" spans="2:18">
      <c r="B570" s="50"/>
      <c r="C570" s="50"/>
      <c r="G570" s="50"/>
      <c r="J570" s="50"/>
      <c r="K570" s="50"/>
      <c r="L570" s="50"/>
      <c r="M570" s="50"/>
      <c r="N570" s="50"/>
      <c r="O570" s="50"/>
      <c r="P570" s="50" t="str">
        <f>IF(fraedom_data_1[[#This Row],[Employee - Forename.2]]="",_xlfn.CONCAT(fraedom_data_1[[#This Row],[Employee - Forename.1]]," ",fraedom_data_1[[#This Row],[Employee - Surname]]),_xlfn.CONCAT(fraedom_data_1[[#This Row],[Employee - Forename.1]]," ",fraedom_data_1[[#This Row],[Employee - Forename.2]]," ",fraedom_data_1[[#This Row],[Employee - Surname]]))</f>
        <v xml:space="preserve"> </v>
      </c>
      <c r="Q570" s="50" t="str">
        <f>IF(fraedom_data_1[[#This Row],[Transaction - Expense Description]]="Payment Direct Debit Payment - Tha",0,IF(OR(fraedom_data_1[[#This Row],[Transaction - Tax Amount]]="",fraedom_data_1[[#This Row],[Transaction - Tax Amount]]=0),"1","2"))</f>
        <v>1</v>
      </c>
      <c r="R570" s="50" t="str">
        <f>_xlfn.CONCAT(fraedom_data_1[[#This Row],[Statement Period - End Date]],"_",fraedom_data_1[[#This Row],[Column1]],"_",fraedom_data_1[[#This Row],[Transaction - Tax Exclusive Amount]])</f>
        <v>_ _</v>
      </c>
    </row>
    <row r="571" spans="2:18">
      <c r="B571" s="50"/>
      <c r="C571" s="50"/>
      <c r="G571" s="50"/>
      <c r="J571" s="50"/>
      <c r="K571" s="50"/>
      <c r="L571" s="50"/>
      <c r="M571" s="50"/>
      <c r="N571" s="50"/>
      <c r="O571" s="50"/>
      <c r="P571" s="50" t="str">
        <f>IF(fraedom_data_1[[#This Row],[Employee - Forename.2]]="",_xlfn.CONCAT(fraedom_data_1[[#This Row],[Employee - Forename.1]]," ",fraedom_data_1[[#This Row],[Employee - Surname]]),_xlfn.CONCAT(fraedom_data_1[[#This Row],[Employee - Forename.1]]," ",fraedom_data_1[[#This Row],[Employee - Forename.2]]," ",fraedom_data_1[[#This Row],[Employee - Surname]]))</f>
        <v xml:space="preserve"> </v>
      </c>
      <c r="Q571" s="50" t="str">
        <f>IF(fraedom_data_1[[#This Row],[Transaction - Expense Description]]="Payment Direct Debit Payment - Tha",0,IF(OR(fraedom_data_1[[#This Row],[Transaction - Tax Amount]]="",fraedom_data_1[[#This Row],[Transaction - Tax Amount]]=0),"1","2"))</f>
        <v>1</v>
      </c>
      <c r="R571" s="50" t="str">
        <f>_xlfn.CONCAT(fraedom_data_1[[#This Row],[Statement Period - End Date]],"_",fraedom_data_1[[#This Row],[Column1]],"_",fraedom_data_1[[#This Row],[Transaction - Tax Exclusive Amount]])</f>
        <v>_ _</v>
      </c>
    </row>
    <row r="572" spans="2:18">
      <c r="B572" s="50"/>
      <c r="C572" s="50"/>
      <c r="G572" s="50"/>
      <c r="J572" s="50"/>
      <c r="K572" s="50"/>
      <c r="L572" s="50"/>
      <c r="M572" s="50"/>
      <c r="N572" s="50"/>
      <c r="O572" s="50"/>
      <c r="P572" s="50" t="str">
        <f>IF(fraedom_data_1[[#This Row],[Employee - Forename.2]]="",_xlfn.CONCAT(fraedom_data_1[[#This Row],[Employee - Forename.1]]," ",fraedom_data_1[[#This Row],[Employee - Surname]]),_xlfn.CONCAT(fraedom_data_1[[#This Row],[Employee - Forename.1]]," ",fraedom_data_1[[#This Row],[Employee - Forename.2]]," ",fraedom_data_1[[#This Row],[Employee - Surname]]))</f>
        <v xml:space="preserve"> </v>
      </c>
      <c r="Q572" s="50" t="str">
        <f>IF(fraedom_data_1[[#This Row],[Transaction - Expense Description]]="Payment Direct Debit Payment - Tha",0,IF(OR(fraedom_data_1[[#This Row],[Transaction - Tax Amount]]="",fraedom_data_1[[#This Row],[Transaction - Tax Amount]]=0),"1","2"))</f>
        <v>1</v>
      </c>
      <c r="R572" s="50" t="str">
        <f>_xlfn.CONCAT(fraedom_data_1[[#This Row],[Statement Period - End Date]],"_",fraedom_data_1[[#This Row],[Column1]],"_",fraedom_data_1[[#This Row],[Transaction - Tax Exclusive Amount]])</f>
        <v>_ _</v>
      </c>
    </row>
    <row r="573" spans="2:18">
      <c r="B573" s="50"/>
      <c r="C573" s="50"/>
      <c r="G573" s="50"/>
      <c r="J573" s="50"/>
      <c r="K573" s="50"/>
      <c r="L573" s="50"/>
      <c r="M573" s="50"/>
      <c r="N573" s="50"/>
      <c r="O573" s="50"/>
      <c r="P573" s="50" t="str">
        <f>IF(fraedom_data_1[[#This Row],[Employee - Forename.2]]="",_xlfn.CONCAT(fraedom_data_1[[#This Row],[Employee - Forename.1]]," ",fraedom_data_1[[#This Row],[Employee - Surname]]),_xlfn.CONCAT(fraedom_data_1[[#This Row],[Employee - Forename.1]]," ",fraedom_data_1[[#This Row],[Employee - Forename.2]]," ",fraedom_data_1[[#This Row],[Employee - Surname]]))</f>
        <v xml:space="preserve"> </v>
      </c>
      <c r="Q573" s="50" t="str">
        <f>IF(fraedom_data_1[[#This Row],[Transaction - Expense Description]]="Payment Direct Debit Payment - Tha",0,IF(OR(fraedom_data_1[[#This Row],[Transaction - Tax Amount]]="",fraedom_data_1[[#This Row],[Transaction - Tax Amount]]=0),"1","2"))</f>
        <v>1</v>
      </c>
      <c r="R573" s="50" t="str">
        <f>_xlfn.CONCAT(fraedom_data_1[[#This Row],[Statement Period - End Date]],"_",fraedom_data_1[[#This Row],[Column1]],"_",fraedom_data_1[[#This Row],[Transaction - Tax Exclusive Amount]])</f>
        <v>_ _</v>
      </c>
    </row>
    <row r="574" spans="2:18">
      <c r="B574" s="50"/>
      <c r="C574" s="50"/>
      <c r="G574" s="50"/>
      <c r="J574" s="50"/>
      <c r="K574" s="50"/>
      <c r="L574" s="50"/>
      <c r="M574" s="50"/>
      <c r="N574" s="50"/>
      <c r="O574" s="50"/>
      <c r="P574" s="50" t="str">
        <f>IF(fraedom_data_1[[#This Row],[Employee - Forename.2]]="",_xlfn.CONCAT(fraedom_data_1[[#This Row],[Employee - Forename.1]]," ",fraedom_data_1[[#This Row],[Employee - Surname]]),_xlfn.CONCAT(fraedom_data_1[[#This Row],[Employee - Forename.1]]," ",fraedom_data_1[[#This Row],[Employee - Forename.2]]," ",fraedom_data_1[[#This Row],[Employee - Surname]]))</f>
        <v xml:space="preserve"> </v>
      </c>
      <c r="Q574" s="50" t="str">
        <f>IF(fraedom_data_1[[#This Row],[Transaction - Expense Description]]="Payment Direct Debit Payment - Tha",0,IF(OR(fraedom_data_1[[#This Row],[Transaction - Tax Amount]]="",fraedom_data_1[[#This Row],[Transaction - Tax Amount]]=0),"1","2"))</f>
        <v>1</v>
      </c>
      <c r="R574" s="50" t="str">
        <f>_xlfn.CONCAT(fraedom_data_1[[#This Row],[Statement Period - End Date]],"_",fraedom_data_1[[#This Row],[Column1]],"_",fraedom_data_1[[#This Row],[Transaction - Tax Exclusive Amount]])</f>
        <v>_ _</v>
      </c>
    </row>
    <row r="575" spans="2:18">
      <c r="B575" s="50"/>
      <c r="C575" s="50"/>
      <c r="G575" s="50"/>
      <c r="J575" s="50"/>
      <c r="K575" s="50"/>
      <c r="L575" s="50"/>
      <c r="M575" s="50"/>
      <c r="N575" s="50"/>
      <c r="O575" s="50"/>
      <c r="P575" s="50" t="str">
        <f>IF(fraedom_data_1[[#This Row],[Employee - Forename.2]]="",_xlfn.CONCAT(fraedom_data_1[[#This Row],[Employee - Forename.1]]," ",fraedom_data_1[[#This Row],[Employee - Surname]]),_xlfn.CONCAT(fraedom_data_1[[#This Row],[Employee - Forename.1]]," ",fraedom_data_1[[#This Row],[Employee - Forename.2]]," ",fraedom_data_1[[#This Row],[Employee - Surname]]))</f>
        <v xml:space="preserve"> </v>
      </c>
      <c r="Q575" s="50" t="str">
        <f>IF(fraedom_data_1[[#This Row],[Transaction - Expense Description]]="Payment Direct Debit Payment - Tha",0,IF(OR(fraedom_data_1[[#This Row],[Transaction - Tax Amount]]="",fraedom_data_1[[#This Row],[Transaction - Tax Amount]]=0),"1","2"))</f>
        <v>1</v>
      </c>
      <c r="R575" s="50" t="str">
        <f>_xlfn.CONCAT(fraedom_data_1[[#This Row],[Statement Period - End Date]],"_",fraedom_data_1[[#This Row],[Column1]],"_",fraedom_data_1[[#This Row],[Transaction - Tax Exclusive Amount]])</f>
        <v>_ _</v>
      </c>
    </row>
    <row r="576" spans="2:18">
      <c r="B576" s="50"/>
      <c r="C576" s="50"/>
      <c r="G576" s="50"/>
      <c r="J576" s="50"/>
      <c r="K576" s="50"/>
      <c r="L576" s="50"/>
      <c r="M576" s="50"/>
      <c r="N576" s="50"/>
      <c r="O576" s="50"/>
      <c r="P576" s="50" t="str">
        <f>IF(fraedom_data_1[[#This Row],[Employee - Forename.2]]="",_xlfn.CONCAT(fraedom_data_1[[#This Row],[Employee - Forename.1]]," ",fraedom_data_1[[#This Row],[Employee - Surname]]),_xlfn.CONCAT(fraedom_data_1[[#This Row],[Employee - Forename.1]]," ",fraedom_data_1[[#This Row],[Employee - Forename.2]]," ",fraedom_data_1[[#This Row],[Employee - Surname]]))</f>
        <v xml:space="preserve"> </v>
      </c>
      <c r="Q576" s="50" t="str">
        <f>IF(fraedom_data_1[[#This Row],[Transaction - Expense Description]]="Payment Direct Debit Payment - Tha",0,IF(OR(fraedom_data_1[[#This Row],[Transaction - Tax Amount]]="",fraedom_data_1[[#This Row],[Transaction - Tax Amount]]=0),"1","2"))</f>
        <v>1</v>
      </c>
      <c r="R576" s="50" t="str">
        <f>_xlfn.CONCAT(fraedom_data_1[[#This Row],[Statement Period - End Date]],"_",fraedom_data_1[[#This Row],[Column1]],"_",fraedom_data_1[[#This Row],[Transaction - Tax Exclusive Amount]])</f>
        <v>_ _</v>
      </c>
    </row>
    <row r="577" spans="2:18">
      <c r="B577" s="50"/>
      <c r="C577" s="50"/>
      <c r="G577" s="50"/>
      <c r="J577" s="50"/>
      <c r="K577" s="50"/>
      <c r="L577" s="50"/>
      <c r="M577" s="50"/>
      <c r="N577" s="50"/>
      <c r="O577" s="50"/>
      <c r="P577" s="50" t="str">
        <f>IF(fraedom_data_1[[#This Row],[Employee - Forename.2]]="",_xlfn.CONCAT(fraedom_data_1[[#This Row],[Employee - Forename.1]]," ",fraedom_data_1[[#This Row],[Employee - Surname]]),_xlfn.CONCAT(fraedom_data_1[[#This Row],[Employee - Forename.1]]," ",fraedom_data_1[[#This Row],[Employee - Forename.2]]," ",fraedom_data_1[[#This Row],[Employee - Surname]]))</f>
        <v xml:space="preserve"> </v>
      </c>
      <c r="Q577" s="50" t="str">
        <f>IF(fraedom_data_1[[#This Row],[Transaction - Expense Description]]="Payment Direct Debit Payment - Tha",0,IF(OR(fraedom_data_1[[#This Row],[Transaction - Tax Amount]]="",fraedom_data_1[[#This Row],[Transaction - Tax Amount]]=0),"1","2"))</f>
        <v>1</v>
      </c>
      <c r="R577" s="50" t="str">
        <f>_xlfn.CONCAT(fraedom_data_1[[#This Row],[Statement Period - End Date]],"_",fraedom_data_1[[#This Row],[Column1]],"_",fraedom_data_1[[#This Row],[Transaction - Tax Exclusive Amount]])</f>
        <v>_ _</v>
      </c>
    </row>
    <row r="578" spans="2:18">
      <c r="B578" s="50"/>
      <c r="C578" s="50"/>
      <c r="G578" s="50"/>
      <c r="J578" s="50"/>
      <c r="K578" s="50"/>
      <c r="L578" s="50"/>
      <c r="M578" s="50"/>
      <c r="N578" s="50"/>
      <c r="O578" s="50"/>
      <c r="P578" s="50" t="str">
        <f>IF(fraedom_data_1[[#This Row],[Employee - Forename.2]]="",_xlfn.CONCAT(fraedom_data_1[[#This Row],[Employee - Forename.1]]," ",fraedom_data_1[[#This Row],[Employee - Surname]]),_xlfn.CONCAT(fraedom_data_1[[#This Row],[Employee - Forename.1]]," ",fraedom_data_1[[#This Row],[Employee - Forename.2]]," ",fraedom_data_1[[#This Row],[Employee - Surname]]))</f>
        <v xml:space="preserve"> </v>
      </c>
      <c r="Q578" s="50" t="str">
        <f>IF(fraedom_data_1[[#This Row],[Transaction - Expense Description]]="Payment Direct Debit Payment - Tha",0,IF(OR(fraedom_data_1[[#This Row],[Transaction - Tax Amount]]="",fraedom_data_1[[#This Row],[Transaction - Tax Amount]]=0),"1","2"))</f>
        <v>1</v>
      </c>
      <c r="R578" s="50" t="str">
        <f>_xlfn.CONCAT(fraedom_data_1[[#This Row],[Statement Period - End Date]],"_",fraedom_data_1[[#This Row],[Column1]],"_",fraedom_data_1[[#This Row],[Transaction - Tax Exclusive Amount]])</f>
        <v>_ _</v>
      </c>
    </row>
    <row r="579" spans="2:18">
      <c r="B579" s="50"/>
      <c r="C579" s="50"/>
      <c r="G579" s="50"/>
      <c r="J579" s="50"/>
      <c r="K579" s="50"/>
      <c r="L579" s="50"/>
      <c r="M579" s="50"/>
      <c r="N579" s="50"/>
      <c r="O579" s="50"/>
      <c r="P579" s="50" t="str">
        <f>IF(fraedom_data_1[[#This Row],[Employee - Forename.2]]="",_xlfn.CONCAT(fraedom_data_1[[#This Row],[Employee - Forename.1]]," ",fraedom_data_1[[#This Row],[Employee - Surname]]),_xlfn.CONCAT(fraedom_data_1[[#This Row],[Employee - Forename.1]]," ",fraedom_data_1[[#This Row],[Employee - Forename.2]]," ",fraedom_data_1[[#This Row],[Employee - Surname]]))</f>
        <v xml:space="preserve"> </v>
      </c>
      <c r="Q579" s="50" t="str">
        <f>IF(fraedom_data_1[[#This Row],[Transaction - Expense Description]]="Payment Direct Debit Payment - Tha",0,IF(OR(fraedom_data_1[[#This Row],[Transaction - Tax Amount]]="",fraedom_data_1[[#This Row],[Transaction - Tax Amount]]=0),"1","2"))</f>
        <v>1</v>
      </c>
      <c r="R579" s="50" t="str">
        <f>_xlfn.CONCAT(fraedom_data_1[[#This Row],[Statement Period - End Date]],"_",fraedom_data_1[[#This Row],[Column1]],"_",fraedom_data_1[[#This Row],[Transaction - Tax Exclusive Amount]])</f>
        <v>_ _</v>
      </c>
    </row>
    <row r="580" spans="2:18">
      <c r="B580" s="50"/>
      <c r="C580" s="50"/>
      <c r="G580" s="50"/>
      <c r="J580" s="50"/>
      <c r="K580" s="50"/>
      <c r="L580" s="50"/>
      <c r="M580" s="50"/>
      <c r="N580" s="50"/>
      <c r="O580" s="50"/>
      <c r="P580" s="50" t="str">
        <f>IF(fraedom_data_1[[#This Row],[Employee - Forename.2]]="",_xlfn.CONCAT(fraedom_data_1[[#This Row],[Employee - Forename.1]]," ",fraedom_data_1[[#This Row],[Employee - Surname]]),_xlfn.CONCAT(fraedom_data_1[[#This Row],[Employee - Forename.1]]," ",fraedom_data_1[[#This Row],[Employee - Forename.2]]," ",fraedom_data_1[[#This Row],[Employee - Surname]]))</f>
        <v xml:space="preserve"> </v>
      </c>
      <c r="Q580" s="50" t="str">
        <f>IF(fraedom_data_1[[#This Row],[Transaction - Expense Description]]="Payment Direct Debit Payment - Tha",0,IF(OR(fraedom_data_1[[#This Row],[Transaction - Tax Amount]]="",fraedom_data_1[[#This Row],[Transaction - Tax Amount]]=0),"1","2"))</f>
        <v>1</v>
      </c>
      <c r="R580" s="50" t="str">
        <f>_xlfn.CONCAT(fraedom_data_1[[#This Row],[Statement Period - End Date]],"_",fraedom_data_1[[#This Row],[Column1]],"_",fraedom_data_1[[#This Row],[Transaction - Tax Exclusive Amount]])</f>
        <v>_ _</v>
      </c>
    </row>
    <row r="581" spans="2:18">
      <c r="B581" s="50"/>
      <c r="C581" s="50"/>
      <c r="G581" s="50"/>
      <c r="J581" s="50"/>
      <c r="K581" s="50"/>
      <c r="L581" s="50"/>
      <c r="M581" s="50"/>
      <c r="N581" s="50"/>
      <c r="O581" s="50"/>
      <c r="P581" s="50" t="str">
        <f>IF(fraedom_data_1[[#This Row],[Employee - Forename.2]]="",_xlfn.CONCAT(fraedom_data_1[[#This Row],[Employee - Forename.1]]," ",fraedom_data_1[[#This Row],[Employee - Surname]]),_xlfn.CONCAT(fraedom_data_1[[#This Row],[Employee - Forename.1]]," ",fraedom_data_1[[#This Row],[Employee - Forename.2]]," ",fraedom_data_1[[#This Row],[Employee - Surname]]))</f>
        <v xml:space="preserve"> </v>
      </c>
      <c r="Q581" s="50" t="str">
        <f>IF(fraedom_data_1[[#This Row],[Transaction - Expense Description]]="Payment Direct Debit Payment - Tha",0,IF(OR(fraedom_data_1[[#This Row],[Transaction - Tax Amount]]="",fraedom_data_1[[#This Row],[Transaction - Tax Amount]]=0),"1","2"))</f>
        <v>1</v>
      </c>
      <c r="R581" s="50" t="str">
        <f>_xlfn.CONCAT(fraedom_data_1[[#This Row],[Statement Period - End Date]],"_",fraedom_data_1[[#This Row],[Column1]],"_",fraedom_data_1[[#This Row],[Transaction - Tax Exclusive Amount]])</f>
        <v>_ _</v>
      </c>
    </row>
    <row r="582" spans="2:18">
      <c r="B582" s="50"/>
      <c r="C582" s="50"/>
      <c r="G582" s="50"/>
      <c r="J582" s="50"/>
      <c r="K582" s="50"/>
      <c r="L582" s="50"/>
      <c r="M582" s="50"/>
      <c r="N582" s="50"/>
      <c r="O582" s="50"/>
      <c r="P582" s="50" t="str">
        <f>IF(fraedom_data_1[[#This Row],[Employee - Forename.2]]="",_xlfn.CONCAT(fraedom_data_1[[#This Row],[Employee - Forename.1]]," ",fraedom_data_1[[#This Row],[Employee - Surname]]),_xlfn.CONCAT(fraedom_data_1[[#This Row],[Employee - Forename.1]]," ",fraedom_data_1[[#This Row],[Employee - Forename.2]]," ",fraedom_data_1[[#This Row],[Employee - Surname]]))</f>
        <v xml:space="preserve"> </v>
      </c>
      <c r="Q582" s="50" t="str">
        <f>IF(fraedom_data_1[[#This Row],[Transaction - Expense Description]]="Payment Direct Debit Payment - Tha",0,IF(OR(fraedom_data_1[[#This Row],[Transaction - Tax Amount]]="",fraedom_data_1[[#This Row],[Transaction - Tax Amount]]=0),"1","2"))</f>
        <v>1</v>
      </c>
      <c r="R582" s="50" t="str">
        <f>_xlfn.CONCAT(fraedom_data_1[[#This Row],[Statement Period - End Date]],"_",fraedom_data_1[[#This Row],[Column1]],"_",fraedom_data_1[[#This Row],[Transaction - Tax Exclusive Amount]])</f>
        <v>_ _</v>
      </c>
    </row>
    <row r="583" spans="2:18">
      <c r="B583" s="50"/>
      <c r="C583" s="50"/>
      <c r="G583" s="50"/>
      <c r="J583" s="50"/>
      <c r="K583" s="50"/>
      <c r="L583" s="50"/>
      <c r="M583" s="50"/>
      <c r="N583" s="50"/>
      <c r="O583" s="50"/>
      <c r="P583" s="50" t="str">
        <f>IF(fraedom_data_1[[#This Row],[Employee - Forename.2]]="",_xlfn.CONCAT(fraedom_data_1[[#This Row],[Employee - Forename.1]]," ",fraedom_data_1[[#This Row],[Employee - Surname]]),_xlfn.CONCAT(fraedom_data_1[[#This Row],[Employee - Forename.1]]," ",fraedom_data_1[[#This Row],[Employee - Forename.2]]," ",fraedom_data_1[[#This Row],[Employee - Surname]]))</f>
        <v xml:space="preserve"> </v>
      </c>
      <c r="Q583" s="50" t="str">
        <f>IF(fraedom_data_1[[#This Row],[Transaction - Expense Description]]="Payment Direct Debit Payment - Tha",0,IF(OR(fraedom_data_1[[#This Row],[Transaction - Tax Amount]]="",fraedom_data_1[[#This Row],[Transaction - Tax Amount]]=0),"1","2"))</f>
        <v>1</v>
      </c>
      <c r="R583" s="50" t="str">
        <f>_xlfn.CONCAT(fraedom_data_1[[#This Row],[Statement Period - End Date]],"_",fraedom_data_1[[#This Row],[Column1]],"_",fraedom_data_1[[#This Row],[Transaction - Tax Exclusive Amount]])</f>
        <v>_ _</v>
      </c>
    </row>
    <row r="584" spans="2:18">
      <c r="B584" s="50"/>
      <c r="C584" s="50"/>
      <c r="G584" s="50"/>
      <c r="J584" s="50"/>
      <c r="K584" s="50"/>
      <c r="L584" s="50"/>
      <c r="M584" s="50"/>
      <c r="N584" s="50"/>
      <c r="O584" s="50"/>
      <c r="P584" s="50" t="str">
        <f>IF(fraedom_data_1[[#This Row],[Employee - Forename.2]]="",_xlfn.CONCAT(fraedom_data_1[[#This Row],[Employee - Forename.1]]," ",fraedom_data_1[[#This Row],[Employee - Surname]]),_xlfn.CONCAT(fraedom_data_1[[#This Row],[Employee - Forename.1]]," ",fraedom_data_1[[#This Row],[Employee - Forename.2]]," ",fraedom_data_1[[#This Row],[Employee - Surname]]))</f>
        <v xml:space="preserve"> </v>
      </c>
      <c r="Q584" s="50" t="str">
        <f>IF(fraedom_data_1[[#This Row],[Transaction - Expense Description]]="Payment Direct Debit Payment - Tha",0,IF(OR(fraedom_data_1[[#This Row],[Transaction - Tax Amount]]="",fraedom_data_1[[#This Row],[Transaction - Tax Amount]]=0),"1","2"))</f>
        <v>1</v>
      </c>
      <c r="R584" s="50" t="str">
        <f>_xlfn.CONCAT(fraedom_data_1[[#This Row],[Statement Period - End Date]],"_",fraedom_data_1[[#This Row],[Column1]],"_",fraedom_data_1[[#This Row],[Transaction - Tax Exclusive Amount]])</f>
        <v>_ _</v>
      </c>
    </row>
    <row r="585" spans="2:18">
      <c r="B585" s="50"/>
      <c r="C585" s="50"/>
      <c r="G585" s="50"/>
      <c r="J585" s="50"/>
      <c r="K585" s="50"/>
      <c r="L585" s="50"/>
      <c r="M585" s="50"/>
      <c r="N585" s="50"/>
      <c r="O585" s="50"/>
      <c r="P585" s="50" t="str">
        <f>IF(fraedom_data_1[[#This Row],[Employee - Forename.2]]="",_xlfn.CONCAT(fraedom_data_1[[#This Row],[Employee - Forename.1]]," ",fraedom_data_1[[#This Row],[Employee - Surname]]),_xlfn.CONCAT(fraedom_data_1[[#This Row],[Employee - Forename.1]]," ",fraedom_data_1[[#This Row],[Employee - Forename.2]]," ",fraedom_data_1[[#This Row],[Employee - Surname]]))</f>
        <v xml:space="preserve"> </v>
      </c>
      <c r="Q585" s="50" t="str">
        <f>IF(fraedom_data_1[[#This Row],[Transaction - Expense Description]]="Payment Direct Debit Payment - Tha",0,IF(OR(fraedom_data_1[[#This Row],[Transaction - Tax Amount]]="",fraedom_data_1[[#This Row],[Transaction - Tax Amount]]=0),"1","2"))</f>
        <v>1</v>
      </c>
      <c r="R585" s="50" t="str">
        <f>_xlfn.CONCAT(fraedom_data_1[[#This Row],[Statement Period - End Date]],"_",fraedom_data_1[[#This Row],[Column1]],"_",fraedom_data_1[[#This Row],[Transaction - Tax Exclusive Amount]])</f>
        <v>_ _</v>
      </c>
    </row>
    <row r="586" spans="2:18">
      <c r="B586" s="50"/>
      <c r="C586" s="50"/>
      <c r="G586" s="50"/>
      <c r="J586" s="50"/>
      <c r="K586" s="50"/>
      <c r="L586" s="50"/>
      <c r="M586" s="50"/>
      <c r="N586" s="50"/>
      <c r="O586" s="50"/>
      <c r="P586" s="50" t="str">
        <f>IF(fraedom_data_1[[#This Row],[Employee - Forename.2]]="",_xlfn.CONCAT(fraedom_data_1[[#This Row],[Employee - Forename.1]]," ",fraedom_data_1[[#This Row],[Employee - Surname]]),_xlfn.CONCAT(fraedom_data_1[[#This Row],[Employee - Forename.1]]," ",fraedom_data_1[[#This Row],[Employee - Forename.2]]," ",fraedom_data_1[[#This Row],[Employee - Surname]]))</f>
        <v xml:space="preserve"> </v>
      </c>
      <c r="Q586" s="50" t="str">
        <f>IF(fraedom_data_1[[#This Row],[Transaction - Expense Description]]="Payment Direct Debit Payment - Tha",0,IF(OR(fraedom_data_1[[#This Row],[Transaction - Tax Amount]]="",fraedom_data_1[[#This Row],[Transaction - Tax Amount]]=0),"1","2"))</f>
        <v>1</v>
      </c>
      <c r="R586" s="50" t="str">
        <f>_xlfn.CONCAT(fraedom_data_1[[#This Row],[Statement Period - End Date]],"_",fraedom_data_1[[#This Row],[Column1]],"_",fraedom_data_1[[#This Row],[Transaction - Tax Exclusive Amount]])</f>
        <v>_ _</v>
      </c>
    </row>
    <row r="587" spans="2:18">
      <c r="B587" s="50"/>
      <c r="C587" s="50"/>
      <c r="G587" s="50"/>
      <c r="J587" s="50"/>
      <c r="K587" s="50"/>
      <c r="L587" s="50"/>
      <c r="M587" s="50"/>
      <c r="N587" s="50"/>
      <c r="O587" s="50"/>
      <c r="P587" s="50" t="str">
        <f>IF(fraedom_data_1[[#This Row],[Employee - Forename.2]]="",_xlfn.CONCAT(fraedom_data_1[[#This Row],[Employee - Forename.1]]," ",fraedom_data_1[[#This Row],[Employee - Surname]]),_xlfn.CONCAT(fraedom_data_1[[#This Row],[Employee - Forename.1]]," ",fraedom_data_1[[#This Row],[Employee - Forename.2]]," ",fraedom_data_1[[#This Row],[Employee - Surname]]))</f>
        <v xml:space="preserve"> </v>
      </c>
      <c r="Q587" s="50" t="str">
        <f>IF(fraedom_data_1[[#This Row],[Transaction - Expense Description]]="Payment Direct Debit Payment - Tha",0,IF(OR(fraedom_data_1[[#This Row],[Transaction - Tax Amount]]="",fraedom_data_1[[#This Row],[Transaction - Tax Amount]]=0),"1","2"))</f>
        <v>1</v>
      </c>
      <c r="R587" s="50" t="str">
        <f>_xlfn.CONCAT(fraedom_data_1[[#This Row],[Statement Period - End Date]],"_",fraedom_data_1[[#This Row],[Column1]],"_",fraedom_data_1[[#This Row],[Transaction - Tax Exclusive Amount]])</f>
        <v>_ _</v>
      </c>
    </row>
    <row r="588" spans="2:18">
      <c r="B588" s="50"/>
      <c r="C588" s="50"/>
      <c r="G588" s="50"/>
      <c r="J588" s="50"/>
      <c r="K588" s="50"/>
      <c r="L588" s="50"/>
      <c r="M588" s="50"/>
      <c r="N588" s="50"/>
      <c r="O588" s="50"/>
      <c r="P588" s="50" t="str">
        <f>IF(fraedom_data_1[[#This Row],[Employee - Forename.2]]="",_xlfn.CONCAT(fraedom_data_1[[#This Row],[Employee - Forename.1]]," ",fraedom_data_1[[#This Row],[Employee - Surname]]),_xlfn.CONCAT(fraedom_data_1[[#This Row],[Employee - Forename.1]]," ",fraedom_data_1[[#This Row],[Employee - Forename.2]]," ",fraedom_data_1[[#This Row],[Employee - Surname]]))</f>
        <v xml:space="preserve"> </v>
      </c>
      <c r="Q588" s="50" t="str">
        <f>IF(fraedom_data_1[[#This Row],[Transaction - Expense Description]]="Payment Direct Debit Payment - Tha",0,IF(OR(fraedom_data_1[[#This Row],[Transaction - Tax Amount]]="",fraedom_data_1[[#This Row],[Transaction - Tax Amount]]=0),"1","2"))</f>
        <v>1</v>
      </c>
      <c r="R588" s="50" t="str">
        <f>_xlfn.CONCAT(fraedom_data_1[[#This Row],[Statement Period - End Date]],"_",fraedom_data_1[[#This Row],[Column1]],"_",fraedom_data_1[[#This Row],[Transaction - Tax Exclusive Amount]])</f>
        <v>_ _</v>
      </c>
    </row>
    <row r="589" spans="2:18">
      <c r="B589" s="50"/>
      <c r="C589" s="50"/>
      <c r="G589" s="50"/>
      <c r="J589" s="50"/>
      <c r="K589" s="50"/>
      <c r="L589" s="50"/>
      <c r="M589" s="50"/>
      <c r="N589" s="50"/>
      <c r="O589" s="50"/>
      <c r="P589" s="50" t="str">
        <f>IF(fraedom_data_1[[#This Row],[Employee - Forename.2]]="",_xlfn.CONCAT(fraedom_data_1[[#This Row],[Employee - Forename.1]]," ",fraedom_data_1[[#This Row],[Employee - Surname]]),_xlfn.CONCAT(fraedom_data_1[[#This Row],[Employee - Forename.1]]," ",fraedom_data_1[[#This Row],[Employee - Forename.2]]," ",fraedom_data_1[[#This Row],[Employee - Surname]]))</f>
        <v xml:space="preserve"> </v>
      </c>
      <c r="Q589" s="50" t="str">
        <f>IF(fraedom_data_1[[#This Row],[Transaction - Expense Description]]="Payment Direct Debit Payment - Tha",0,IF(OR(fraedom_data_1[[#This Row],[Transaction - Tax Amount]]="",fraedom_data_1[[#This Row],[Transaction - Tax Amount]]=0),"1","2"))</f>
        <v>1</v>
      </c>
      <c r="R589" s="50" t="str">
        <f>_xlfn.CONCAT(fraedom_data_1[[#This Row],[Statement Period - End Date]],"_",fraedom_data_1[[#This Row],[Column1]],"_",fraedom_data_1[[#This Row],[Transaction - Tax Exclusive Amount]])</f>
        <v>_ _</v>
      </c>
    </row>
    <row r="590" spans="2:18">
      <c r="B590" s="50"/>
      <c r="C590" s="50"/>
      <c r="G590" s="50"/>
      <c r="J590" s="50"/>
      <c r="K590" s="50"/>
      <c r="L590" s="50"/>
      <c r="M590" s="50"/>
      <c r="N590" s="50"/>
      <c r="O590" s="50"/>
      <c r="P590" s="50" t="str">
        <f>IF(fraedom_data_1[[#This Row],[Employee - Forename.2]]="",_xlfn.CONCAT(fraedom_data_1[[#This Row],[Employee - Forename.1]]," ",fraedom_data_1[[#This Row],[Employee - Surname]]),_xlfn.CONCAT(fraedom_data_1[[#This Row],[Employee - Forename.1]]," ",fraedom_data_1[[#This Row],[Employee - Forename.2]]," ",fraedom_data_1[[#This Row],[Employee - Surname]]))</f>
        <v xml:space="preserve"> </v>
      </c>
      <c r="Q590" s="50" t="str">
        <f>IF(fraedom_data_1[[#This Row],[Transaction - Expense Description]]="Payment Direct Debit Payment - Tha",0,IF(OR(fraedom_data_1[[#This Row],[Transaction - Tax Amount]]="",fraedom_data_1[[#This Row],[Transaction - Tax Amount]]=0),"1","2"))</f>
        <v>1</v>
      </c>
      <c r="R590" s="50" t="str">
        <f>_xlfn.CONCAT(fraedom_data_1[[#This Row],[Statement Period - End Date]],"_",fraedom_data_1[[#This Row],[Column1]],"_",fraedom_data_1[[#This Row],[Transaction - Tax Exclusive Amount]])</f>
        <v>_ _</v>
      </c>
    </row>
    <row r="591" spans="2:18">
      <c r="B591" s="50"/>
      <c r="C591" s="50"/>
      <c r="G591" s="50"/>
      <c r="J591" s="50"/>
      <c r="K591" s="50"/>
      <c r="L591" s="50"/>
      <c r="M591" s="50"/>
      <c r="N591" s="50"/>
      <c r="O591" s="50"/>
      <c r="P591" s="50" t="str">
        <f>IF(fraedom_data_1[[#This Row],[Employee - Forename.2]]="",_xlfn.CONCAT(fraedom_data_1[[#This Row],[Employee - Forename.1]]," ",fraedom_data_1[[#This Row],[Employee - Surname]]),_xlfn.CONCAT(fraedom_data_1[[#This Row],[Employee - Forename.1]]," ",fraedom_data_1[[#This Row],[Employee - Forename.2]]," ",fraedom_data_1[[#This Row],[Employee - Surname]]))</f>
        <v xml:space="preserve"> </v>
      </c>
      <c r="Q591" s="50" t="str">
        <f>IF(fraedom_data_1[[#This Row],[Transaction - Expense Description]]="Payment Direct Debit Payment - Tha",0,IF(OR(fraedom_data_1[[#This Row],[Transaction - Tax Amount]]="",fraedom_data_1[[#This Row],[Transaction - Tax Amount]]=0),"1","2"))</f>
        <v>1</v>
      </c>
      <c r="R591" s="50" t="str">
        <f>_xlfn.CONCAT(fraedom_data_1[[#This Row],[Statement Period - End Date]],"_",fraedom_data_1[[#This Row],[Column1]],"_",fraedom_data_1[[#This Row],[Transaction - Tax Exclusive Amount]])</f>
        <v>_ _</v>
      </c>
    </row>
    <row r="592" spans="2:18">
      <c r="B592" s="50"/>
      <c r="C592" s="50"/>
      <c r="G592" s="50"/>
      <c r="J592" s="50"/>
      <c r="K592" s="50"/>
      <c r="L592" s="50"/>
      <c r="M592" s="50"/>
      <c r="N592" s="50"/>
      <c r="O592" s="50"/>
      <c r="P592" s="50" t="str">
        <f>IF(fraedom_data_1[[#This Row],[Employee - Forename.2]]="",_xlfn.CONCAT(fraedom_data_1[[#This Row],[Employee - Forename.1]]," ",fraedom_data_1[[#This Row],[Employee - Surname]]),_xlfn.CONCAT(fraedom_data_1[[#This Row],[Employee - Forename.1]]," ",fraedom_data_1[[#This Row],[Employee - Forename.2]]," ",fraedom_data_1[[#This Row],[Employee - Surname]]))</f>
        <v xml:space="preserve"> </v>
      </c>
      <c r="Q592" s="50" t="str">
        <f>IF(fraedom_data_1[[#This Row],[Transaction - Expense Description]]="Payment Direct Debit Payment - Tha",0,IF(OR(fraedom_data_1[[#This Row],[Transaction - Tax Amount]]="",fraedom_data_1[[#This Row],[Transaction - Tax Amount]]=0),"1","2"))</f>
        <v>1</v>
      </c>
      <c r="R592" s="50" t="str">
        <f>_xlfn.CONCAT(fraedom_data_1[[#This Row],[Statement Period - End Date]],"_",fraedom_data_1[[#This Row],[Column1]],"_",fraedom_data_1[[#This Row],[Transaction - Tax Exclusive Amount]])</f>
        <v>_ _</v>
      </c>
    </row>
    <row r="593" spans="2:18">
      <c r="B593" s="50"/>
      <c r="C593" s="50"/>
      <c r="G593" s="50"/>
      <c r="J593" s="50"/>
      <c r="K593" s="50"/>
      <c r="L593" s="50"/>
      <c r="M593" s="50"/>
      <c r="N593" s="50"/>
      <c r="O593" s="50"/>
      <c r="P593" s="50" t="str">
        <f>IF(fraedom_data_1[[#This Row],[Employee - Forename.2]]="",_xlfn.CONCAT(fraedom_data_1[[#This Row],[Employee - Forename.1]]," ",fraedom_data_1[[#This Row],[Employee - Surname]]),_xlfn.CONCAT(fraedom_data_1[[#This Row],[Employee - Forename.1]]," ",fraedom_data_1[[#This Row],[Employee - Forename.2]]," ",fraedom_data_1[[#This Row],[Employee - Surname]]))</f>
        <v xml:space="preserve"> </v>
      </c>
      <c r="Q593" s="50" t="str">
        <f>IF(fraedom_data_1[[#This Row],[Transaction - Expense Description]]="Payment Direct Debit Payment - Tha",0,IF(OR(fraedom_data_1[[#This Row],[Transaction - Tax Amount]]="",fraedom_data_1[[#This Row],[Transaction - Tax Amount]]=0),"1","2"))</f>
        <v>1</v>
      </c>
      <c r="R593" s="50" t="str">
        <f>_xlfn.CONCAT(fraedom_data_1[[#This Row],[Statement Period - End Date]],"_",fraedom_data_1[[#This Row],[Column1]],"_",fraedom_data_1[[#This Row],[Transaction - Tax Exclusive Amount]])</f>
        <v>_ _</v>
      </c>
    </row>
    <row r="594" spans="2:18">
      <c r="B594" s="50"/>
      <c r="C594" s="50"/>
      <c r="G594" s="50"/>
      <c r="J594" s="50"/>
      <c r="K594" s="50"/>
      <c r="L594" s="50"/>
      <c r="M594" s="50"/>
      <c r="N594" s="50"/>
      <c r="O594" s="50"/>
      <c r="P594" s="50" t="str">
        <f>IF(fraedom_data_1[[#This Row],[Employee - Forename.2]]="",_xlfn.CONCAT(fraedom_data_1[[#This Row],[Employee - Forename.1]]," ",fraedom_data_1[[#This Row],[Employee - Surname]]),_xlfn.CONCAT(fraedom_data_1[[#This Row],[Employee - Forename.1]]," ",fraedom_data_1[[#This Row],[Employee - Forename.2]]," ",fraedom_data_1[[#This Row],[Employee - Surname]]))</f>
        <v xml:space="preserve"> </v>
      </c>
      <c r="Q594" s="50" t="str">
        <f>IF(fraedom_data_1[[#This Row],[Transaction - Expense Description]]="Payment Direct Debit Payment - Tha",0,IF(OR(fraedom_data_1[[#This Row],[Transaction - Tax Amount]]="",fraedom_data_1[[#This Row],[Transaction - Tax Amount]]=0),"1","2"))</f>
        <v>1</v>
      </c>
      <c r="R594" s="50" t="str">
        <f>_xlfn.CONCAT(fraedom_data_1[[#This Row],[Statement Period - End Date]],"_",fraedom_data_1[[#This Row],[Column1]],"_",fraedom_data_1[[#This Row],[Transaction - Tax Exclusive Amount]])</f>
        <v>_ _</v>
      </c>
    </row>
    <row r="595" spans="2:18">
      <c r="B595" s="50"/>
      <c r="C595" s="50"/>
      <c r="G595" s="50"/>
      <c r="J595" s="50"/>
      <c r="K595" s="50"/>
      <c r="L595" s="50"/>
      <c r="M595" s="50"/>
      <c r="N595" s="50"/>
      <c r="O595" s="50"/>
      <c r="P595" s="50" t="str">
        <f>IF(fraedom_data_1[[#This Row],[Employee - Forename.2]]="",_xlfn.CONCAT(fraedom_data_1[[#This Row],[Employee - Forename.1]]," ",fraedom_data_1[[#This Row],[Employee - Surname]]),_xlfn.CONCAT(fraedom_data_1[[#This Row],[Employee - Forename.1]]," ",fraedom_data_1[[#This Row],[Employee - Forename.2]]," ",fraedom_data_1[[#This Row],[Employee - Surname]]))</f>
        <v xml:space="preserve"> </v>
      </c>
      <c r="Q595" s="50" t="str">
        <f>IF(fraedom_data_1[[#This Row],[Transaction - Expense Description]]="Payment Direct Debit Payment - Tha",0,IF(OR(fraedom_data_1[[#This Row],[Transaction - Tax Amount]]="",fraedom_data_1[[#This Row],[Transaction - Tax Amount]]=0),"1","2"))</f>
        <v>1</v>
      </c>
      <c r="R595" s="50" t="str">
        <f>_xlfn.CONCAT(fraedom_data_1[[#This Row],[Statement Period - End Date]],"_",fraedom_data_1[[#This Row],[Column1]],"_",fraedom_data_1[[#This Row],[Transaction - Tax Exclusive Amount]])</f>
        <v>_ _</v>
      </c>
    </row>
    <row r="596" spans="2:18">
      <c r="B596" s="50"/>
      <c r="C596" s="50"/>
      <c r="G596" s="50"/>
      <c r="J596" s="50"/>
      <c r="K596" s="50"/>
      <c r="L596" s="50"/>
      <c r="M596" s="50"/>
      <c r="N596" s="50"/>
      <c r="O596" s="50"/>
      <c r="P596" s="50" t="str">
        <f>IF(fraedom_data_1[[#This Row],[Employee - Forename.2]]="",_xlfn.CONCAT(fraedom_data_1[[#This Row],[Employee - Forename.1]]," ",fraedom_data_1[[#This Row],[Employee - Surname]]),_xlfn.CONCAT(fraedom_data_1[[#This Row],[Employee - Forename.1]]," ",fraedom_data_1[[#This Row],[Employee - Forename.2]]," ",fraedom_data_1[[#This Row],[Employee - Surname]]))</f>
        <v xml:space="preserve"> </v>
      </c>
      <c r="Q596" s="50" t="str">
        <f>IF(fraedom_data_1[[#This Row],[Transaction - Expense Description]]="Payment Direct Debit Payment - Tha",0,IF(OR(fraedom_data_1[[#This Row],[Transaction - Tax Amount]]="",fraedom_data_1[[#This Row],[Transaction - Tax Amount]]=0),"1","2"))</f>
        <v>1</v>
      </c>
      <c r="R596" s="50" t="str">
        <f>_xlfn.CONCAT(fraedom_data_1[[#This Row],[Statement Period - End Date]],"_",fraedom_data_1[[#This Row],[Column1]],"_",fraedom_data_1[[#This Row],[Transaction - Tax Exclusive Amount]])</f>
        <v>_ _</v>
      </c>
    </row>
    <row r="597" spans="2:18">
      <c r="B597" s="50"/>
      <c r="C597" s="50"/>
      <c r="G597" s="50"/>
      <c r="J597" s="50"/>
      <c r="K597" s="50"/>
      <c r="L597" s="50"/>
      <c r="M597" s="50"/>
      <c r="N597" s="50"/>
      <c r="O597" s="50"/>
      <c r="P597" s="50" t="str">
        <f>IF(fraedom_data_1[[#This Row],[Employee - Forename.2]]="",_xlfn.CONCAT(fraedom_data_1[[#This Row],[Employee - Forename.1]]," ",fraedom_data_1[[#This Row],[Employee - Surname]]),_xlfn.CONCAT(fraedom_data_1[[#This Row],[Employee - Forename.1]]," ",fraedom_data_1[[#This Row],[Employee - Forename.2]]," ",fraedom_data_1[[#This Row],[Employee - Surname]]))</f>
        <v xml:space="preserve"> </v>
      </c>
      <c r="Q597" s="50" t="str">
        <f>IF(fraedom_data_1[[#This Row],[Transaction - Expense Description]]="Payment Direct Debit Payment - Tha",0,IF(OR(fraedom_data_1[[#This Row],[Transaction - Tax Amount]]="",fraedom_data_1[[#This Row],[Transaction - Tax Amount]]=0),"1","2"))</f>
        <v>1</v>
      </c>
      <c r="R597" s="50" t="str">
        <f>_xlfn.CONCAT(fraedom_data_1[[#This Row],[Statement Period - End Date]],"_",fraedom_data_1[[#This Row],[Column1]],"_",fraedom_data_1[[#This Row],[Transaction - Tax Exclusive Amount]])</f>
        <v>_ _</v>
      </c>
    </row>
    <row r="598" spans="2:18">
      <c r="B598" s="50"/>
      <c r="C598" s="50"/>
      <c r="G598" s="50"/>
      <c r="J598" s="50"/>
      <c r="K598" s="50"/>
      <c r="L598" s="50"/>
      <c r="M598" s="50"/>
      <c r="N598" s="50"/>
      <c r="O598" s="50"/>
      <c r="P598" s="50" t="str">
        <f>IF(fraedom_data_1[[#This Row],[Employee - Forename.2]]="",_xlfn.CONCAT(fraedom_data_1[[#This Row],[Employee - Forename.1]]," ",fraedom_data_1[[#This Row],[Employee - Surname]]),_xlfn.CONCAT(fraedom_data_1[[#This Row],[Employee - Forename.1]]," ",fraedom_data_1[[#This Row],[Employee - Forename.2]]," ",fraedom_data_1[[#This Row],[Employee - Surname]]))</f>
        <v xml:space="preserve"> </v>
      </c>
      <c r="Q598" s="50" t="str">
        <f>IF(fraedom_data_1[[#This Row],[Transaction - Expense Description]]="Payment Direct Debit Payment - Tha",0,IF(OR(fraedom_data_1[[#This Row],[Transaction - Tax Amount]]="",fraedom_data_1[[#This Row],[Transaction - Tax Amount]]=0),"1","2"))</f>
        <v>1</v>
      </c>
      <c r="R598" s="50" t="str">
        <f>_xlfn.CONCAT(fraedom_data_1[[#This Row],[Statement Period - End Date]],"_",fraedom_data_1[[#This Row],[Column1]],"_",fraedom_data_1[[#This Row],[Transaction - Tax Exclusive Amount]])</f>
        <v>_ _</v>
      </c>
    </row>
    <row r="599" spans="2:18">
      <c r="B599" s="50"/>
      <c r="C599" s="50"/>
      <c r="G599" s="50"/>
      <c r="J599" s="50"/>
      <c r="K599" s="50"/>
      <c r="L599" s="50"/>
      <c r="M599" s="50"/>
      <c r="N599" s="50"/>
      <c r="O599" s="50"/>
      <c r="P599" s="50" t="str">
        <f>IF(fraedom_data_1[[#This Row],[Employee - Forename.2]]="",_xlfn.CONCAT(fraedom_data_1[[#This Row],[Employee - Forename.1]]," ",fraedom_data_1[[#This Row],[Employee - Surname]]),_xlfn.CONCAT(fraedom_data_1[[#This Row],[Employee - Forename.1]]," ",fraedom_data_1[[#This Row],[Employee - Forename.2]]," ",fraedom_data_1[[#This Row],[Employee - Surname]]))</f>
        <v xml:space="preserve"> </v>
      </c>
      <c r="Q599" s="50" t="str">
        <f>IF(fraedom_data_1[[#This Row],[Transaction - Expense Description]]="Payment Direct Debit Payment - Tha",0,IF(OR(fraedom_data_1[[#This Row],[Transaction - Tax Amount]]="",fraedom_data_1[[#This Row],[Transaction - Tax Amount]]=0),"1","2"))</f>
        <v>1</v>
      </c>
      <c r="R599" s="50" t="str">
        <f>_xlfn.CONCAT(fraedom_data_1[[#This Row],[Statement Period - End Date]],"_",fraedom_data_1[[#This Row],[Column1]],"_",fraedom_data_1[[#This Row],[Transaction - Tax Exclusive Amount]])</f>
        <v>_ _</v>
      </c>
    </row>
    <row r="600" spans="2:18">
      <c r="B600" s="50"/>
      <c r="C600" s="50"/>
      <c r="G600" s="50"/>
      <c r="J600" s="50"/>
      <c r="K600" s="50"/>
      <c r="L600" s="50"/>
      <c r="M600" s="50"/>
      <c r="N600" s="50"/>
      <c r="O600" s="50"/>
      <c r="P600" s="50" t="str">
        <f>IF(fraedom_data_1[[#This Row],[Employee - Forename.2]]="",_xlfn.CONCAT(fraedom_data_1[[#This Row],[Employee - Forename.1]]," ",fraedom_data_1[[#This Row],[Employee - Surname]]),_xlfn.CONCAT(fraedom_data_1[[#This Row],[Employee - Forename.1]]," ",fraedom_data_1[[#This Row],[Employee - Forename.2]]," ",fraedom_data_1[[#This Row],[Employee - Surname]]))</f>
        <v xml:space="preserve"> </v>
      </c>
      <c r="Q600" s="50" t="str">
        <f>IF(fraedom_data_1[[#This Row],[Transaction - Expense Description]]="Payment Direct Debit Payment - Tha",0,IF(OR(fraedom_data_1[[#This Row],[Transaction - Tax Amount]]="",fraedom_data_1[[#This Row],[Transaction - Tax Amount]]=0),"1","2"))</f>
        <v>1</v>
      </c>
      <c r="R600" s="50" t="str">
        <f>_xlfn.CONCAT(fraedom_data_1[[#This Row],[Statement Period - End Date]],"_",fraedom_data_1[[#This Row],[Column1]],"_",fraedom_data_1[[#This Row],[Transaction - Tax Exclusive Amount]])</f>
        <v>_ _</v>
      </c>
    </row>
    <row r="601" spans="2:18">
      <c r="B601" s="50"/>
      <c r="C601" s="50"/>
      <c r="G601" s="50"/>
      <c r="J601" s="50"/>
      <c r="K601" s="50"/>
      <c r="L601" s="50"/>
      <c r="M601" s="50"/>
      <c r="N601" s="50"/>
      <c r="O601" s="50"/>
      <c r="P601" s="50" t="str">
        <f>IF(fraedom_data_1[[#This Row],[Employee - Forename.2]]="",_xlfn.CONCAT(fraedom_data_1[[#This Row],[Employee - Forename.1]]," ",fraedom_data_1[[#This Row],[Employee - Surname]]),_xlfn.CONCAT(fraedom_data_1[[#This Row],[Employee - Forename.1]]," ",fraedom_data_1[[#This Row],[Employee - Forename.2]]," ",fraedom_data_1[[#This Row],[Employee - Surname]]))</f>
        <v xml:space="preserve"> </v>
      </c>
      <c r="Q601" s="50" t="str">
        <f>IF(fraedom_data_1[[#This Row],[Transaction - Expense Description]]="Payment Direct Debit Payment - Tha",0,IF(OR(fraedom_data_1[[#This Row],[Transaction - Tax Amount]]="",fraedom_data_1[[#This Row],[Transaction - Tax Amount]]=0),"1","2"))</f>
        <v>1</v>
      </c>
      <c r="R601" s="50" t="str">
        <f>_xlfn.CONCAT(fraedom_data_1[[#This Row],[Statement Period - End Date]],"_",fraedom_data_1[[#This Row],[Column1]],"_",fraedom_data_1[[#This Row],[Transaction - Tax Exclusive Amount]])</f>
        <v>_ _</v>
      </c>
    </row>
    <row r="602" spans="2:18">
      <c r="B602" s="50"/>
      <c r="C602" s="50"/>
      <c r="G602" s="50"/>
      <c r="J602" s="50"/>
      <c r="K602" s="50"/>
      <c r="L602" s="50"/>
      <c r="M602" s="50"/>
      <c r="N602" s="50"/>
      <c r="O602" s="50"/>
      <c r="P602" s="50" t="str">
        <f>IF(fraedom_data_1[[#This Row],[Employee - Forename.2]]="",_xlfn.CONCAT(fraedom_data_1[[#This Row],[Employee - Forename.1]]," ",fraedom_data_1[[#This Row],[Employee - Surname]]),_xlfn.CONCAT(fraedom_data_1[[#This Row],[Employee - Forename.1]]," ",fraedom_data_1[[#This Row],[Employee - Forename.2]]," ",fraedom_data_1[[#This Row],[Employee - Surname]]))</f>
        <v xml:space="preserve"> </v>
      </c>
      <c r="Q602" s="50" t="str">
        <f>IF(fraedom_data_1[[#This Row],[Transaction - Expense Description]]="Payment Direct Debit Payment - Tha",0,IF(OR(fraedom_data_1[[#This Row],[Transaction - Tax Amount]]="",fraedom_data_1[[#This Row],[Transaction - Tax Amount]]=0),"1","2"))</f>
        <v>1</v>
      </c>
      <c r="R602" s="50" t="str">
        <f>_xlfn.CONCAT(fraedom_data_1[[#This Row],[Statement Period - End Date]],"_",fraedom_data_1[[#This Row],[Column1]],"_",fraedom_data_1[[#This Row],[Transaction - Tax Exclusive Amount]])</f>
        <v>_ _</v>
      </c>
    </row>
    <row r="603" spans="2:18">
      <c r="B603" s="50"/>
      <c r="C603" s="50"/>
      <c r="G603" s="50"/>
      <c r="J603" s="50"/>
      <c r="K603" s="50"/>
      <c r="L603" s="50"/>
      <c r="M603" s="50"/>
      <c r="N603" s="50"/>
      <c r="O603" s="50"/>
      <c r="P603" s="50" t="str">
        <f>IF(fraedom_data_1[[#This Row],[Employee - Forename.2]]="",_xlfn.CONCAT(fraedom_data_1[[#This Row],[Employee - Forename.1]]," ",fraedom_data_1[[#This Row],[Employee - Surname]]),_xlfn.CONCAT(fraedom_data_1[[#This Row],[Employee - Forename.1]]," ",fraedom_data_1[[#This Row],[Employee - Forename.2]]," ",fraedom_data_1[[#This Row],[Employee - Surname]]))</f>
        <v xml:space="preserve"> </v>
      </c>
      <c r="Q603" s="50" t="str">
        <f>IF(fraedom_data_1[[#This Row],[Transaction - Expense Description]]="Payment Direct Debit Payment - Tha",0,IF(OR(fraedom_data_1[[#This Row],[Transaction - Tax Amount]]="",fraedom_data_1[[#This Row],[Transaction - Tax Amount]]=0),"1","2"))</f>
        <v>1</v>
      </c>
      <c r="R603" s="50" t="str">
        <f>_xlfn.CONCAT(fraedom_data_1[[#This Row],[Statement Period - End Date]],"_",fraedom_data_1[[#This Row],[Column1]],"_",fraedom_data_1[[#This Row],[Transaction - Tax Exclusive Amount]])</f>
        <v>_ _</v>
      </c>
    </row>
    <row r="604" spans="2:18">
      <c r="B604" s="50"/>
      <c r="C604" s="50"/>
      <c r="G604" s="50"/>
      <c r="J604" s="50"/>
      <c r="K604" s="50"/>
      <c r="L604" s="50"/>
      <c r="M604" s="50"/>
      <c r="N604" s="50"/>
      <c r="O604" s="50"/>
      <c r="P604" s="50" t="str">
        <f>IF(fraedom_data_1[[#This Row],[Employee - Forename.2]]="",_xlfn.CONCAT(fraedom_data_1[[#This Row],[Employee - Forename.1]]," ",fraedom_data_1[[#This Row],[Employee - Surname]]),_xlfn.CONCAT(fraedom_data_1[[#This Row],[Employee - Forename.1]]," ",fraedom_data_1[[#This Row],[Employee - Forename.2]]," ",fraedom_data_1[[#This Row],[Employee - Surname]]))</f>
        <v xml:space="preserve"> </v>
      </c>
      <c r="Q604" s="50" t="str">
        <f>IF(fraedom_data_1[[#This Row],[Transaction - Expense Description]]="Payment Direct Debit Payment - Tha",0,IF(OR(fraedom_data_1[[#This Row],[Transaction - Tax Amount]]="",fraedom_data_1[[#This Row],[Transaction - Tax Amount]]=0),"1","2"))</f>
        <v>1</v>
      </c>
      <c r="R604" s="50" t="str">
        <f>_xlfn.CONCAT(fraedom_data_1[[#This Row],[Statement Period - End Date]],"_",fraedom_data_1[[#This Row],[Column1]],"_",fraedom_data_1[[#This Row],[Transaction - Tax Exclusive Amount]])</f>
        <v>_ _</v>
      </c>
    </row>
    <row r="605" spans="2:18">
      <c r="B605" s="50"/>
      <c r="C605" s="50"/>
      <c r="G605" s="50"/>
      <c r="J605" s="50"/>
      <c r="K605" s="50"/>
      <c r="L605" s="50"/>
      <c r="M605" s="50"/>
      <c r="N605" s="50"/>
      <c r="O605" s="50"/>
      <c r="P605" s="50" t="str">
        <f>IF(fraedom_data_1[[#This Row],[Employee - Forename.2]]="",_xlfn.CONCAT(fraedom_data_1[[#This Row],[Employee - Forename.1]]," ",fraedom_data_1[[#This Row],[Employee - Surname]]),_xlfn.CONCAT(fraedom_data_1[[#This Row],[Employee - Forename.1]]," ",fraedom_data_1[[#This Row],[Employee - Forename.2]]," ",fraedom_data_1[[#This Row],[Employee - Surname]]))</f>
        <v xml:space="preserve"> </v>
      </c>
      <c r="Q605" s="50" t="str">
        <f>IF(fraedom_data_1[[#This Row],[Transaction - Expense Description]]="Payment Direct Debit Payment - Tha",0,IF(OR(fraedom_data_1[[#This Row],[Transaction - Tax Amount]]="",fraedom_data_1[[#This Row],[Transaction - Tax Amount]]=0),"1","2"))</f>
        <v>1</v>
      </c>
      <c r="R605" s="50" t="str">
        <f>_xlfn.CONCAT(fraedom_data_1[[#This Row],[Statement Period - End Date]],"_",fraedom_data_1[[#This Row],[Column1]],"_",fraedom_data_1[[#This Row],[Transaction - Tax Exclusive Amount]])</f>
        <v>_ _</v>
      </c>
    </row>
    <row r="606" spans="2:18">
      <c r="B606" s="50"/>
      <c r="C606" s="50"/>
      <c r="G606" s="50"/>
      <c r="J606" s="50"/>
      <c r="K606" s="50"/>
      <c r="L606" s="50"/>
      <c r="M606" s="50"/>
      <c r="N606" s="50"/>
      <c r="O606" s="50"/>
      <c r="P606" s="50" t="str">
        <f>IF(fraedom_data_1[[#This Row],[Employee - Forename.2]]="",_xlfn.CONCAT(fraedom_data_1[[#This Row],[Employee - Forename.1]]," ",fraedom_data_1[[#This Row],[Employee - Surname]]),_xlfn.CONCAT(fraedom_data_1[[#This Row],[Employee - Forename.1]]," ",fraedom_data_1[[#This Row],[Employee - Forename.2]]," ",fraedom_data_1[[#This Row],[Employee - Surname]]))</f>
        <v xml:space="preserve"> </v>
      </c>
      <c r="Q606" s="50" t="str">
        <f>IF(fraedom_data_1[[#This Row],[Transaction - Expense Description]]="Payment Direct Debit Payment - Tha",0,IF(OR(fraedom_data_1[[#This Row],[Transaction - Tax Amount]]="",fraedom_data_1[[#This Row],[Transaction - Tax Amount]]=0),"1","2"))</f>
        <v>1</v>
      </c>
      <c r="R606" s="50" t="str">
        <f>_xlfn.CONCAT(fraedom_data_1[[#This Row],[Statement Period - End Date]],"_",fraedom_data_1[[#This Row],[Column1]],"_",fraedom_data_1[[#This Row],[Transaction - Tax Exclusive Amount]])</f>
        <v>_ _</v>
      </c>
    </row>
    <row r="607" spans="2:18">
      <c r="B607" s="50"/>
      <c r="C607" s="50"/>
      <c r="G607" s="50"/>
      <c r="J607" s="50"/>
      <c r="K607" s="50"/>
      <c r="L607" s="50"/>
      <c r="M607" s="50"/>
      <c r="N607" s="50"/>
      <c r="O607" s="50"/>
      <c r="P607" s="50" t="str">
        <f>IF(fraedom_data_1[[#This Row],[Employee - Forename.2]]="",_xlfn.CONCAT(fraedom_data_1[[#This Row],[Employee - Forename.1]]," ",fraedom_data_1[[#This Row],[Employee - Surname]]),_xlfn.CONCAT(fraedom_data_1[[#This Row],[Employee - Forename.1]]," ",fraedom_data_1[[#This Row],[Employee - Forename.2]]," ",fraedom_data_1[[#This Row],[Employee - Surname]]))</f>
        <v xml:space="preserve"> </v>
      </c>
      <c r="Q607" s="50" t="str">
        <f>IF(fraedom_data_1[[#This Row],[Transaction - Expense Description]]="Payment Direct Debit Payment - Tha",0,IF(OR(fraedom_data_1[[#This Row],[Transaction - Tax Amount]]="",fraedom_data_1[[#This Row],[Transaction - Tax Amount]]=0),"1","2"))</f>
        <v>1</v>
      </c>
      <c r="R607" s="50" t="str">
        <f>_xlfn.CONCAT(fraedom_data_1[[#This Row],[Statement Period - End Date]],"_",fraedom_data_1[[#This Row],[Column1]],"_",fraedom_data_1[[#This Row],[Transaction - Tax Exclusive Amount]])</f>
        <v>_ _</v>
      </c>
    </row>
    <row r="608" spans="2:18">
      <c r="B608" s="50"/>
      <c r="C608" s="50"/>
      <c r="G608" s="50"/>
      <c r="J608" s="50"/>
      <c r="K608" s="50"/>
      <c r="L608" s="50"/>
      <c r="M608" s="50"/>
      <c r="N608" s="50"/>
      <c r="O608" s="50"/>
      <c r="P608" s="50" t="str">
        <f>IF(fraedom_data_1[[#This Row],[Employee - Forename.2]]="",_xlfn.CONCAT(fraedom_data_1[[#This Row],[Employee - Forename.1]]," ",fraedom_data_1[[#This Row],[Employee - Surname]]),_xlfn.CONCAT(fraedom_data_1[[#This Row],[Employee - Forename.1]]," ",fraedom_data_1[[#This Row],[Employee - Forename.2]]," ",fraedom_data_1[[#This Row],[Employee - Surname]]))</f>
        <v xml:space="preserve"> </v>
      </c>
      <c r="Q608" s="50" t="str">
        <f>IF(fraedom_data_1[[#This Row],[Transaction - Expense Description]]="Payment Direct Debit Payment - Tha",0,IF(OR(fraedom_data_1[[#This Row],[Transaction - Tax Amount]]="",fraedom_data_1[[#This Row],[Transaction - Tax Amount]]=0),"1","2"))</f>
        <v>1</v>
      </c>
      <c r="R608" s="50" t="str">
        <f>_xlfn.CONCAT(fraedom_data_1[[#This Row],[Statement Period - End Date]],"_",fraedom_data_1[[#This Row],[Column1]],"_",fraedom_data_1[[#This Row],[Transaction - Tax Exclusive Amount]])</f>
        <v>_ _</v>
      </c>
    </row>
    <row r="609" spans="2:18">
      <c r="B609" s="50"/>
      <c r="C609" s="50"/>
      <c r="G609" s="50"/>
      <c r="J609" s="50"/>
      <c r="K609" s="50"/>
      <c r="L609" s="50"/>
      <c r="M609" s="50"/>
      <c r="N609" s="50"/>
      <c r="O609" s="50"/>
      <c r="P609" s="50" t="str">
        <f>IF(fraedom_data_1[[#This Row],[Employee - Forename.2]]="",_xlfn.CONCAT(fraedom_data_1[[#This Row],[Employee - Forename.1]]," ",fraedom_data_1[[#This Row],[Employee - Surname]]),_xlfn.CONCAT(fraedom_data_1[[#This Row],[Employee - Forename.1]]," ",fraedom_data_1[[#This Row],[Employee - Forename.2]]," ",fraedom_data_1[[#This Row],[Employee - Surname]]))</f>
        <v xml:space="preserve"> </v>
      </c>
      <c r="Q609" s="50" t="str">
        <f>IF(fraedom_data_1[[#This Row],[Transaction - Expense Description]]="Payment Direct Debit Payment - Tha",0,IF(OR(fraedom_data_1[[#This Row],[Transaction - Tax Amount]]="",fraedom_data_1[[#This Row],[Transaction - Tax Amount]]=0),"1","2"))</f>
        <v>1</v>
      </c>
      <c r="R609" s="50" t="str">
        <f>_xlfn.CONCAT(fraedom_data_1[[#This Row],[Statement Period - End Date]],"_",fraedom_data_1[[#This Row],[Column1]],"_",fraedom_data_1[[#This Row],[Transaction - Tax Exclusive Amount]])</f>
        <v>_ _</v>
      </c>
    </row>
    <row r="610" spans="2:18">
      <c r="B610" s="50"/>
      <c r="C610" s="50"/>
      <c r="G610" s="50"/>
      <c r="J610" s="50"/>
      <c r="K610" s="50"/>
      <c r="L610" s="50"/>
      <c r="M610" s="50"/>
      <c r="N610" s="50"/>
      <c r="O610" s="50"/>
      <c r="P610" s="50" t="str">
        <f>IF(fraedom_data_1[[#This Row],[Employee - Forename.2]]="",_xlfn.CONCAT(fraedom_data_1[[#This Row],[Employee - Forename.1]]," ",fraedom_data_1[[#This Row],[Employee - Surname]]),_xlfn.CONCAT(fraedom_data_1[[#This Row],[Employee - Forename.1]]," ",fraedom_data_1[[#This Row],[Employee - Forename.2]]," ",fraedom_data_1[[#This Row],[Employee - Surname]]))</f>
        <v xml:space="preserve"> </v>
      </c>
      <c r="Q610" s="50" t="str">
        <f>IF(fraedom_data_1[[#This Row],[Transaction - Expense Description]]="Payment Direct Debit Payment - Tha",0,IF(OR(fraedom_data_1[[#This Row],[Transaction - Tax Amount]]="",fraedom_data_1[[#This Row],[Transaction - Tax Amount]]=0),"1","2"))</f>
        <v>1</v>
      </c>
      <c r="R610" s="50" t="str">
        <f>_xlfn.CONCAT(fraedom_data_1[[#This Row],[Statement Period - End Date]],"_",fraedom_data_1[[#This Row],[Column1]],"_",fraedom_data_1[[#This Row],[Transaction - Tax Exclusive Amount]])</f>
        <v>_ _</v>
      </c>
    </row>
    <row r="611" spans="2:18">
      <c r="B611" s="50"/>
      <c r="C611" s="50"/>
      <c r="G611" s="50"/>
      <c r="J611" s="50"/>
      <c r="K611" s="50"/>
      <c r="L611" s="50"/>
      <c r="M611" s="50"/>
      <c r="N611" s="50"/>
      <c r="O611" s="50"/>
      <c r="P611" s="50" t="str">
        <f>IF(fraedom_data_1[[#This Row],[Employee - Forename.2]]="",_xlfn.CONCAT(fraedom_data_1[[#This Row],[Employee - Forename.1]]," ",fraedom_data_1[[#This Row],[Employee - Surname]]),_xlfn.CONCAT(fraedom_data_1[[#This Row],[Employee - Forename.1]]," ",fraedom_data_1[[#This Row],[Employee - Forename.2]]," ",fraedom_data_1[[#This Row],[Employee - Surname]]))</f>
        <v xml:space="preserve"> </v>
      </c>
      <c r="Q611" s="50" t="str">
        <f>IF(fraedom_data_1[[#This Row],[Transaction - Expense Description]]="Payment Direct Debit Payment - Tha",0,IF(OR(fraedom_data_1[[#This Row],[Transaction - Tax Amount]]="",fraedom_data_1[[#This Row],[Transaction - Tax Amount]]=0),"1","2"))</f>
        <v>1</v>
      </c>
      <c r="R611" s="50" t="str">
        <f>_xlfn.CONCAT(fraedom_data_1[[#This Row],[Statement Period - End Date]],"_",fraedom_data_1[[#This Row],[Column1]],"_",fraedom_data_1[[#This Row],[Transaction - Tax Exclusive Amount]])</f>
        <v>_ _</v>
      </c>
    </row>
    <row r="612" spans="2:18">
      <c r="B612" s="50"/>
      <c r="C612" s="50"/>
      <c r="G612" s="50"/>
      <c r="J612" s="50"/>
      <c r="K612" s="50"/>
      <c r="L612" s="50"/>
      <c r="M612" s="50"/>
      <c r="N612" s="50"/>
      <c r="O612" s="50"/>
      <c r="P612" s="50" t="str">
        <f>IF(fraedom_data_1[[#This Row],[Employee - Forename.2]]="",_xlfn.CONCAT(fraedom_data_1[[#This Row],[Employee - Forename.1]]," ",fraedom_data_1[[#This Row],[Employee - Surname]]),_xlfn.CONCAT(fraedom_data_1[[#This Row],[Employee - Forename.1]]," ",fraedom_data_1[[#This Row],[Employee - Forename.2]]," ",fraedom_data_1[[#This Row],[Employee - Surname]]))</f>
        <v xml:space="preserve"> </v>
      </c>
      <c r="Q612" s="50" t="str">
        <f>IF(fraedom_data_1[[#This Row],[Transaction - Expense Description]]="Payment Direct Debit Payment - Tha",0,IF(OR(fraedom_data_1[[#This Row],[Transaction - Tax Amount]]="",fraedom_data_1[[#This Row],[Transaction - Tax Amount]]=0),"1","2"))</f>
        <v>1</v>
      </c>
      <c r="R612" s="50" t="str">
        <f>_xlfn.CONCAT(fraedom_data_1[[#This Row],[Statement Period - End Date]],"_",fraedom_data_1[[#This Row],[Column1]],"_",fraedom_data_1[[#This Row],[Transaction - Tax Exclusive Amount]])</f>
        <v>_ _</v>
      </c>
    </row>
    <row r="613" spans="2:18">
      <c r="B613" s="50"/>
      <c r="C613" s="50"/>
      <c r="G613" s="50"/>
      <c r="J613" s="50"/>
      <c r="K613" s="50"/>
      <c r="L613" s="50"/>
      <c r="M613" s="50"/>
      <c r="N613" s="50"/>
      <c r="O613" s="50"/>
      <c r="P613" s="50" t="str">
        <f>IF(fraedom_data_1[[#This Row],[Employee - Forename.2]]="",_xlfn.CONCAT(fraedom_data_1[[#This Row],[Employee - Forename.1]]," ",fraedom_data_1[[#This Row],[Employee - Surname]]),_xlfn.CONCAT(fraedom_data_1[[#This Row],[Employee - Forename.1]]," ",fraedom_data_1[[#This Row],[Employee - Forename.2]]," ",fraedom_data_1[[#This Row],[Employee - Surname]]))</f>
        <v xml:space="preserve"> </v>
      </c>
      <c r="Q613" s="50" t="str">
        <f>IF(fraedom_data_1[[#This Row],[Transaction - Expense Description]]="Payment Direct Debit Payment - Tha",0,IF(OR(fraedom_data_1[[#This Row],[Transaction - Tax Amount]]="",fraedom_data_1[[#This Row],[Transaction - Tax Amount]]=0),"1","2"))</f>
        <v>1</v>
      </c>
      <c r="R613" s="50" t="str">
        <f>_xlfn.CONCAT(fraedom_data_1[[#This Row],[Statement Period - End Date]],"_",fraedom_data_1[[#This Row],[Column1]],"_",fraedom_data_1[[#This Row],[Transaction - Tax Exclusive Amount]])</f>
        <v>_ _</v>
      </c>
    </row>
    <row r="614" spans="2:18">
      <c r="B614" s="50"/>
      <c r="C614" s="50"/>
      <c r="G614" s="50"/>
      <c r="J614" s="50"/>
      <c r="K614" s="50"/>
      <c r="L614" s="50"/>
      <c r="M614" s="50"/>
      <c r="N614" s="50"/>
      <c r="O614" s="50"/>
      <c r="P614" s="50" t="str">
        <f>IF(fraedom_data_1[[#This Row],[Employee - Forename.2]]="",_xlfn.CONCAT(fraedom_data_1[[#This Row],[Employee - Forename.1]]," ",fraedom_data_1[[#This Row],[Employee - Surname]]),_xlfn.CONCAT(fraedom_data_1[[#This Row],[Employee - Forename.1]]," ",fraedom_data_1[[#This Row],[Employee - Forename.2]]," ",fraedom_data_1[[#This Row],[Employee - Surname]]))</f>
        <v xml:space="preserve"> </v>
      </c>
      <c r="Q614" s="50" t="str">
        <f>IF(fraedom_data_1[[#This Row],[Transaction - Expense Description]]="Payment Direct Debit Payment - Tha",0,IF(OR(fraedom_data_1[[#This Row],[Transaction - Tax Amount]]="",fraedom_data_1[[#This Row],[Transaction - Tax Amount]]=0),"1","2"))</f>
        <v>1</v>
      </c>
      <c r="R614" s="50" t="str">
        <f>_xlfn.CONCAT(fraedom_data_1[[#This Row],[Statement Period - End Date]],"_",fraedom_data_1[[#This Row],[Column1]],"_",fraedom_data_1[[#This Row],[Transaction - Tax Exclusive Amount]])</f>
        <v>_ _</v>
      </c>
    </row>
    <row r="615" spans="2:18">
      <c r="B615" s="50"/>
      <c r="C615" s="50"/>
      <c r="G615" s="50"/>
      <c r="J615" s="50"/>
      <c r="K615" s="50"/>
      <c r="L615" s="50"/>
      <c r="M615" s="50"/>
      <c r="N615" s="50"/>
      <c r="O615" s="50"/>
      <c r="P615" s="50" t="str">
        <f>IF(fraedom_data_1[[#This Row],[Employee - Forename.2]]="",_xlfn.CONCAT(fraedom_data_1[[#This Row],[Employee - Forename.1]]," ",fraedom_data_1[[#This Row],[Employee - Surname]]),_xlfn.CONCAT(fraedom_data_1[[#This Row],[Employee - Forename.1]]," ",fraedom_data_1[[#This Row],[Employee - Forename.2]]," ",fraedom_data_1[[#This Row],[Employee - Surname]]))</f>
        <v xml:space="preserve"> </v>
      </c>
      <c r="Q615" s="50" t="str">
        <f>IF(fraedom_data_1[[#This Row],[Transaction - Expense Description]]="Payment Direct Debit Payment - Tha",0,IF(OR(fraedom_data_1[[#This Row],[Transaction - Tax Amount]]="",fraedom_data_1[[#This Row],[Transaction - Tax Amount]]=0),"1","2"))</f>
        <v>1</v>
      </c>
      <c r="R615" s="50" t="str">
        <f>_xlfn.CONCAT(fraedom_data_1[[#This Row],[Statement Period - End Date]],"_",fraedom_data_1[[#This Row],[Column1]],"_",fraedom_data_1[[#This Row],[Transaction - Tax Exclusive Amount]])</f>
        <v>_ _</v>
      </c>
    </row>
    <row r="616" spans="2:18">
      <c r="B616" s="50"/>
      <c r="C616" s="50"/>
      <c r="G616" s="50"/>
      <c r="J616" s="50"/>
      <c r="K616" s="50"/>
      <c r="L616" s="50"/>
      <c r="M616" s="50"/>
      <c r="N616" s="50"/>
      <c r="O616" s="50"/>
      <c r="P616" s="50" t="str">
        <f>IF(fraedom_data_1[[#This Row],[Employee - Forename.2]]="",_xlfn.CONCAT(fraedom_data_1[[#This Row],[Employee - Forename.1]]," ",fraedom_data_1[[#This Row],[Employee - Surname]]),_xlfn.CONCAT(fraedom_data_1[[#This Row],[Employee - Forename.1]]," ",fraedom_data_1[[#This Row],[Employee - Forename.2]]," ",fraedom_data_1[[#This Row],[Employee - Surname]]))</f>
        <v xml:space="preserve"> </v>
      </c>
      <c r="Q616" s="50" t="str">
        <f>IF(fraedom_data_1[[#This Row],[Transaction - Expense Description]]="Payment Direct Debit Payment - Tha",0,IF(OR(fraedom_data_1[[#This Row],[Transaction - Tax Amount]]="",fraedom_data_1[[#This Row],[Transaction - Tax Amount]]=0),"1","2"))</f>
        <v>1</v>
      </c>
      <c r="R616" s="50" t="str">
        <f>_xlfn.CONCAT(fraedom_data_1[[#This Row],[Statement Period - End Date]],"_",fraedom_data_1[[#This Row],[Column1]],"_",fraedom_data_1[[#This Row],[Transaction - Tax Exclusive Amount]])</f>
        <v>_ _</v>
      </c>
    </row>
    <row r="617" spans="2:18">
      <c r="B617" s="50"/>
      <c r="C617" s="50"/>
      <c r="G617" s="50"/>
      <c r="J617" s="50"/>
      <c r="K617" s="50"/>
      <c r="L617" s="50"/>
      <c r="M617" s="50"/>
      <c r="N617" s="50"/>
      <c r="O617" s="50"/>
      <c r="P617" s="50" t="str">
        <f>IF(fraedom_data_1[[#This Row],[Employee - Forename.2]]="",_xlfn.CONCAT(fraedom_data_1[[#This Row],[Employee - Forename.1]]," ",fraedom_data_1[[#This Row],[Employee - Surname]]),_xlfn.CONCAT(fraedom_data_1[[#This Row],[Employee - Forename.1]]," ",fraedom_data_1[[#This Row],[Employee - Forename.2]]," ",fraedom_data_1[[#This Row],[Employee - Surname]]))</f>
        <v xml:space="preserve"> </v>
      </c>
      <c r="Q617" s="50" t="str">
        <f>IF(fraedom_data_1[[#This Row],[Transaction - Expense Description]]="Payment Direct Debit Payment - Tha",0,IF(OR(fraedom_data_1[[#This Row],[Transaction - Tax Amount]]="",fraedom_data_1[[#This Row],[Transaction - Tax Amount]]=0),"1","2"))</f>
        <v>1</v>
      </c>
      <c r="R617" s="50" t="str">
        <f>_xlfn.CONCAT(fraedom_data_1[[#This Row],[Statement Period - End Date]],"_",fraedom_data_1[[#This Row],[Column1]],"_",fraedom_data_1[[#This Row],[Transaction - Tax Exclusive Amount]])</f>
        <v>_ _</v>
      </c>
    </row>
    <row r="618" spans="2:18">
      <c r="B618" s="50"/>
      <c r="C618" s="50"/>
      <c r="G618" s="50"/>
      <c r="J618" s="50"/>
      <c r="K618" s="50"/>
      <c r="L618" s="50"/>
      <c r="M618" s="50"/>
      <c r="N618" s="50"/>
      <c r="O618" s="50"/>
      <c r="P618" s="50" t="str">
        <f>IF(fraedom_data_1[[#This Row],[Employee - Forename.2]]="",_xlfn.CONCAT(fraedom_data_1[[#This Row],[Employee - Forename.1]]," ",fraedom_data_1[[#This Row],[Employee - Surname]]),_xlfn.CONCAT(fraedom_data_1[[#This Row],[Employee - Forename.1]]," ",fraedom_data_1[[#This Row],[Employee - Forename.2]]," ",fraedom_data_1[[#This Row],[Employee - Surname]]))</f>
        <v xml:space="preserve"> </v>
      </c>
      <c r="Q618" s="50" t="str">
        <f>IF(fraedom_data_1[[#This Row],[Transaction - Expense Description]]="Payment Direct Debit Payment - Tha",0,IF(OR(fraedom_data_1[[#This Row],[Transaction - Tax Amount]]="",fraedom_data_1[[#This Row],[Transaction - Tax Amount]]=0),"1","2"))</f>
        <v>1</v>
      </c>
      <c r="R618" s="50" t="str">
        <f>_xlfn.CONCAT(fraedom_data_1[[#This Row],[Statement Period - End Date]],"_",fraedom_data_1[[#This Row],[Column1]],"_",fraedom_data_1[[#This Row],[Transaction - Tax Exclusive Amount]])</f>
        <v>_ _</v>
      </c>
    </row>
    <row r="619" spans="2:18">
      <c r="B619" s="50"/>
      <c r="C619" s="50"/>
      <c r="G619" s="50"/>
      <c r="J619" s="50"/>
      <c r="K619" s="50"/>
      <c r="L619" s="50"/>
      <c r="M619" s="50"/>
      <c r="N619" s="50"/>
      <c r="O619" s="50"/>
      <c r="P619" s="50" t="str">
        <f>IF(fraedom_data_1[[#This Row],[Employee - Forename.2]]="",_xlfn.CONCAT(fraedom_data_1[[#This Row],[Employee - Forename.1]]," ",fraedom_data_1[[#This Row],[Employee - Surname]]),_xlfn.CONCAT(fraedom_data_1[[#This Row],[Employee - Forename.1]]," ",fraedom_data_1[[#This Row],[Employee - Forename.2]]," ",fraedom_data_1[[#This Row],[Employee - Surname]]))</f>
        <v xml:space="preserve"> </v>
      </c>
      <c r="Q619" s="50" t="str">
        <f>IF(fraedom_data_1[[#This Row],[Transaction - Expense Description]]="Payment Direct Debit Payment - Tha",0,IF(OR(fraedom_data_1[[#This Row],[Transaction - Tax Amount]]="",fraedom_data_1[[#This Row],[Transaction - Tax Amount]]=0),"1","2"))</f>
        <v>1</v>
      </c>
      <c r="R619" s="50" t="str">
        <f>_xlfn.CONCAT(fraedom_data_1[[#This Row],[Statement Period - End Date]],"_",fraedom_data_1[[#This Row],[Column1]],"_",fraedom_data_1[[#This Row],[Transaction - Tax Exclusive Amount]])</f>
        <v>_ _</v>
      </c>
    </row>
    <row r="620" spans="2:18">
      <c r="B620" s="50"/>
      <c r="C620" s="50"/>
      <c r="G620" s="50"/>
      <c r="J620" s="50"/>
      <c r="K620" s="50"/>
      <c r="L620" s="50"/>
      <c r="M620" s="50"/>
      <c r="N620" s="50"/>
      <c r="O620" s="50"/>
      <c r="P620" s="50" t="str">
        <f>IF(fraedom_data_1[[#This Row],[Employee - Forename.2]]="",_xlfn.CONCAT(fraedom_data_1[[#This Row],[Employee - Forename.1]]," ",fraedom_data_1[[#This Row],[Employee - Surname]]),_xlfn.CONCAT(fraedom_data_1[[#This Row],[Employee - Forename.1]]," ",fraedom_data_1[[#This Row],[Employee - Forename.2]]," ",fraedom_data_1[[#This Row],[Employee - Surname]]))</f>
        <v xml:space="preserve"> </v>
      </c>
      <c r="Q620" s="50" t="str">
        <f>IF(fraedom_data_1[[#This Row],[Transaction - Expense Description]]="Payment Direct Debit Payment - Tha",0,IF(OR(fraedom_data_1[[#This Row],[Transaction - Tax Amount]]="",fraedom_data_1[[#This Row],[Transaction - Tax Amount]]=0),"1","2"))</f>
        <v>1</v>
      </c>
      <c r="R620" s="50" t="str">
        <f>_xlfn.CONCAT(fraedom_data_1[[#This Row],[Statement Period - End Date]],"_",fraedom_data_1[[#This Row],[Column1]],"_",fraedom_data_1[[#This Row],[Transaction - Tax Exclusive Amount]])</f>
        <v>_ _</v>
      </c>
    </row>
    <row r="621" spans="2:18">
      <c r="B621" s="50"/>
      <c r="C621" s="50"/>
      <c r="G621" s="50"/>
      <c r="J621" s="50"/>
      <c r="K621" s="50"/>
      <c r="L621" s="50"/>
      <c r="M621" s="50"/>
      <c r="N621" s="50"/>
      <c r="O621" s="50"/>
      <c r="P621" s="50" t="str">
        <f>IF(fraedom_data_1[[#This Row],[Employee - Forename.2]]="",_xlfn.CONCAT(fraedom_data_1[[#This Row],[Employee - Forename.1]]," ",fraedom_data_1[[#This Row],[Employee - Surname]]),_xlfn.CONCAT(fraedom_data_1[[#This Row],[Employee - Forename.1]]," ",fraedom_data_1[[#This Row],[Employee - Forename.2]]," ",fraedom_data_1[[#This Row],[Employee - Surname]]))</f>
        <v xml:space="preserve"> </v>
      </c>
      <c r="Q621" s="50" t="str">
        <f>IF(fraedom_data_1[[#This Row],[Transaction - Expense Description]]="Payment Direct Debit Payment - Tha",0,IF(OR(fraedom_data_1[[#This Row],[Transaction - Tax Amount]]="",fraedom_data_1[[#This Row],[Transaction - Tax Amount]]=0),"1","2"))</f>
        <v>1</v>
      </c>
      <c r="R621" s="50" t="str">
        <f>_xlfn.CONCAT(fraedom_data_1[[#This Row],[Statement Period - End Date]],"_",fraedom_data_1[[#This Row],[Column1]],"_",fraedom_data_1[[#This Row],[Transaction - Tax Exclusive Amount]])</f>
        <v>_ _</v>
      </c>
    </row>
    <row r="622" spans="2:18">
      <c r="B622" s="50"/>
      <c r="C622" s="50"/>
      <c r="G622" s="50"/>
      <c r="J622" s="50"/>
      <c r="K622" s="50"/>
      <c r="L622" s="50"/>
      <c r="M622" s="50"/>
      <c r="N622" s="50"/>
      <c r="O622" s="50"/>
      <c r="P622" s="50" t="str">
        <f>IF(fraedom_data_1[[#This Row],[Employee - Forename.2]]="",_xlfn.CONCAT(fraedom_data_1[[#This Row],[Employee - Forename.1]]," ",fraedom_data_1[[#This Row],[Employee - Surname]]),_xlfn.CONCAT(fraedom_data_1[[#This Row],[Employee - Forename.1]]," ",fraedom_data_1[[#This Row],[Employee - Forename.2]]," ",fraedom_data_1[[#This Row],[Employee - Surname]]))</f>
        <v xml:space="preserve"> </v>
      </c>
      <c r="Q622" s="50" t="str">
        <f>IF(fraedom_data_1[[#This Row],[Transaction - Expense Description]]="Payment Direct Debit Payment - Tha",0,IF(OR(fraedom_data_1[[#This Row],[Transaction - Tax Amount]]="",fraedom_data_1[[#This Row],[Transaction - Tax Amount]]=0),"1","2"))</f>
        <v>1</v>
      </c>
      <c r="R622" s="50" t="str">
        <f>_xlfn.CONCAT(fraedom_data_1[[#This Row],[Statement Period - End Date]],"_",fraedom_data_1[[#This Row],[Column1]],"_",fraedom_data_1[[#This Row],[Transaction - Tax Exclusive Amount]])</f>
        <v>_ _</v>
      </c>
    </row>
    <row r="623" spans="2:18">
      <c r="B623" s="50"/>
      <c r="C623" s="50"/>
      <c r="G623" s="50"/>
      <c r="J623" s="50"/>
      <c r="K623" s="50"/>
      <c r="L623" s="50"/>
      <c r="M623" s="50"/>
      <c r="N623" s="50"/>
      <c r="O623" s="50"/>
      <c r="P623" s="50" t="str">
        <f>IF(fraedom_data_1[[#This Row],[Employee - Forename.2]]="",_xlfn.CONCAT(fraedom_data_1[[#This Row],[Employee - Forename.1]]," ",fraedom_data_1[[#This Row],[Employee - Surname]]),_xlfn.CONCAT(fraedom_data_1[[#This Row],[Employee - Forename.1]]," ",fraedom_data_1[[#This Row],[Employee - Forename.2]]," ",fraedom_data_1[[#This Row],[Employee - Surname]]))</f>
        <v xml:space="preserve"> </v>
      </c>
      <c r="Q623" s="50" t="str">
        <f>IF(fraedom_data_1[[#This Row],[Transaction - Expense Description]]="Payment Direct Debit Payment - Tha",0,IF(OR(fraedom_data_1[[#This Row],[Transaction - Tax Amount]]="",fraedom_data_1[[#This Row],[Transaction - Tax Amount]]=0),"1","2"))</f>
        <v>1</v>
      </c>
      <c r="R623" s="50" t="str">
        <f>_xlfn.CONCAT(fraedom_data_1[[#This Row],[Statement Period - End Date]],"_",fraedom_data_1[[#This Row],[Column1]],"_",fraedom_data_1[[#This Row],[Transaction - Tax Exclusive Amount]])</f>
        <v>_ _</v>
      </c>
    </row>
    <row r="624" spans="2:18">
      <c r="B624" s="50"/>
      <c r="C624" s="50"/>
      <c r="G624" s="50"/>
      <c r="J624" s="50"/>
      <c r="K624" s="50"/>
      <c r="L624" s="50"/>
      <c r="M624" s="50"/>
      <c r="N624" s="50"/>
      <c r="O624" s="50"/>
      <c r="P624" s="50" t="str">
        <f>IF(fraedom_data_1[[#This Row],[Employee - Forename.2]]="",_xlfn.CONCAT(fraedom_data_1[[#This Row],[Employee - Forename.1]]," ",fraedom_data_1[[#This Row],[Employee - Surname]]),_xlfn.CONCAT(fraedom_data_1[[#This Row],[Employee - Forename.1]]," ",fraedom_data_1[[#This Row],[Employee - Forename.2]]," ",fraedom_data_1[[#This Row],[Employee - Surname]]))</f>
        <v xml:space="preserve"> </v>
      </c>
      <c r="Q624" s="50" t="str">
        <f>IF(fraedom_data_1[[#This Row],[Transaction - Expense Description]]="Payment Direct Debit Payment - Tha",0,IF(OR(fraedom_data_1[[#This Row],[Transaction - Tax Amount]]="",fraedom_data_1[[#This Row],[Transaction - Tax Amount]]=0),"1","2"))</f>
        <v>1</v>
      </c>
      <c r="R624" s="50" t="str">
        <f>_xlfn.CONCAT(fraedom_data_1[[#This Row],[Statement Period - End Date]],"_",fraedom_data_1[[#This Row],[Column1]],"_",fraedom_data_1[[#This Row],[Transaction - Tax Exclusive Amount]])</f>
        <v>_ _</v>
      </c>
    </row>
    <row r="625" spans="2:18">
      <c r="B625" s="50"/>
      <c r="C625" s="50"/>
      <c r="G625" s="50"/>
      <c r="J625" s="50"/>
      <c r="K625" s="50"/>
      <c r="L625" s="50"/>
      <c r="M625" s="50"/>
      <c r="N625" s="50"/>
      <c r="O625" s="50"/>
      <c r="P625" s="50" t="str">
        <f>IF(fraedom_data_1[[#This Row],[Employee - Forename.2]]="",_xlfn.CONCAT(fraedom_data_1[[#This Row],[Employee - Forename.1]]," ",fraedom_data_1[[#This Row],[Employee - Surname]]),_xlfn.CONCAT(fraedom_data_1[[#This Row],[Employee - Forename.1]]," ",fraedom_data_1[[#This Row],[Employee - Forename.2]]," ",fraedom_data_1[[#This Row],[Employee - Surname]]))</f>
        <v xml:space="preserve"> </v>
      </c>
      <c r="Q625" s="50" t="str">
        <f>IF(fraedom_data_1[[#This Row],[Transaction - Expense Description]]="Payment Direct Debit Payment - Tha",0,IF(OR(fraedom_data_1[[#This Row],[Transaction - Tax Amount]]="",fraedom_data_1[[#This Row],[Transaction - Tax Amount]]=0),"1","2"))</f>
        <v>1</v>
      </c>
      <c r="R625" s="50" t="str">
        <f>_xlfn.CONCAT(fraedom_data_1[[#This Row],[Statement Period - End Date]],"_",fraedom_data_1[[#This Row],[Column1]],"_",fraedom_data_1[[#This Row],[Transaction - Tax Exclusive Amount]])</f>
        <v>_ _</v>
      </c>
    </row>
    <row r="626" spans="2:18">
      <c r="B626" s="50"/>
      <c r="C626" s="50"/>
      <c r="G626" s="50"/>
      <c r="J626" s="50"/>
      <c r="K626" s="50"/>
      <c r="L626" s="50"/>
      <c r="M626" s="50"/>
      <c r="N626" s="50"/>
      <c r="O626" s="50"/>
      <c r="P626" s="50" t="str">
        <f>IF(fraedom_data_1[[#This Row],[Employee - Forename.2]]="",_xlfn.CONCAT(fraedom_data_1[[#This Row],[Employee - Forename.1]]," ",fraedom_data_1[[#This Row],[Employee - Surname]]),_xlfn.CONCAT(fraedom_data_1[[#This Row],[Employee - Forename.1]]," ",fraedom_data_1[[#This Row],[Employee - Forename.2]]," ",fraedom_data_1[[#This Row],[Employee - Surname]]))</f>
        <v xml:space="preserve"> </v>
      </c>
      <c r="Q626" s="50" t="str">
        <f>IF(fraedom_data_1[[#This Row],[Transaction - Expense Description]]="Payment Direct Debit Payment - Tha",0,IF(OR(fraedom_data_1[[#This Row],[Transaction - Tax Amount]]="",fraedom_data_1[[#This Row],[Transaction - Tax Amount]]=0),"1","2"))</f>
        <v>1</v>
      </c>
      <c r="R626" s="50" t="str">
        <f>_xlfn.CONCAT(fraedom_data_1[[#This Row],[Statement Period - End Date]],"_",fraedom_data_1[[#This Row],[Column1]],"_",fraedom_data_1[[#This Row],[Transaction - Tax Exclusive Amount]])</f>
        <v>_ _</v>
      </c>
    </row>
    <row r="627" spans="2:18">
      <c r="B627" s="50"/>
      <c r="C627" s="50"/>
      <c r="G627" s="50"/>
      <c r="J627" s="50"/>
      <c r="K627" s="50"/>
      <c r="L627" s="50"/>
      <c r="M627" s="50"/>
      <c r="N627" s="50"/>
      <c r="O627" s="50"/>
      <c r="P627" s="50" t="str">
        <f>IF(fraedom_data_1[[#This Row],[Employee - Forename.2]]="",_xlfn.CONCAT(fraedom_data_1[[#This Row],[Employee - Forename.1]]," ",fraedom_data_1[[#This Row],[Employee - Surname]]),_xlfn.CONCAT(fraedom_data_1[[#This Row],[Employee - Forename.1]]," ",fraedom_data_1[[#This Row],[Employee - Forename.2]]," ",fraedom_data_1[[#This Row],[Employee - Surname]]))</f>
        <v xml:space="preserve"> </v>
      </c>
      <c r="Q627" s="50" t="str">
        <f>IF(fraedom_data_1[[#This Row],[Transaction - Expense Description]]="Payment Direct Debit Payment - Tha",0,IF(OR(fraedom_data_1[[#This Row],[Transaction - Tax Amount]]="",fraedom_data_1[[#This Row],[Transaction - Tax Amount]]=0),"1","2"))</f>
        <v>1</v>
      </c>
      <c r="R627" s="50" t="str">
        <f>_xlfn.CONCAT(fraedom_data_1[[#This Row],[Statement Period - End Date]],"_",fraedom_data_1[[#This Row],[Column1]],"_",fraedom_data_1[[#This Row],[Transaction - Tax Exclusive Amount]])</f>
        <v>_ _</v>
      </c>
    </row>
    <row r="628" spans="2:18">
      <c r="B628" s="50"/>
      <c r="C628" s="50"/>
      <c r="G628" s="50"/>
      <c r="J628" s="50"/>
      <c r="K628" s="50"/>
      <c r="L628" s="50"/>
      <c r="M628" s="50"/>
      <c r="N628" s="50"/>
      <c r="O628" s="50"/>
      <c r="P628" s="50" t="str">
        <f>IF(fraedom_data_1[[#This Row],[Employee - Forename.2]]="",_xlfn.CONCAT(fraedom_data_1[[#This Row],[Employee - Forename.1]]," ",fraedom_data_1[[#This Row],[Employee - Surname]]),_xlfn.CONCAT(fraedom_data_1[[#This Row],[Employee - Forename.1]]," ",fraedom_data_1[[#This Row],[Employee - Forename.2]]," ",fraedom_data_1[[#This Row],[Employee - Surname]]))</f>
        <v xml:space="preserve"> </v>
      </c>
      <c r="Q628" s="50" t="str">
        <f>IF(fraedom_data_1[[#This Row],[Transaction - Expense Description]]="Payment Direct Debit Payment - Tha",0,IF(OR(fraedom_data_1[[#This Row],[Transaction - Tax Amount]]="",fraedom_data_1[[#This Row],[Transaction - Tax Amount]]=0),"1","2"))</f>
        <v>1</v>
      </c>
      <c r="R628" s="50" t="str">
        <f>_xlfn.CONCAT(fraedom_data_1[[#This Row],[Statement Period - End Date]],"_",fraedom_data_1[[#This Row],[Column1]],"_",fraedom_data_1[[#This Row],[Transaction - Tax Exclusive Amount]])</f>
        <v>_ _</v>
      </c>
    </row>
    <row r="629" spans="2:18">
      <c r="B629" s="50"/>
      <c r="C629" s="50"/>
      <c r="G629" s="50"/>
      <c r="J629" s="50"/>
      <c r="K629" s="50"/>
      <c r="L629" s="50"/>
      <c r="M629" s="50"/>
      <c r="N629" s="50"/>
      <c r="O629" s="50"/>
      <c r="P629" s="50" t="str">
        <f>IF(fraedom_data_1[[#This Row],[Employee - Forename.2]]="",_xlfn.CONCAT(fraedom_data_1[[#This Row],[Employee - Forename.1]]," ",fraedom_data_1[[#This Row],[Employee - Surname]]),_xlfn.CONCAT(fraedom_data_1[[#This Row],[Employee - Forename.1]]," ",fraedom_data_1[[#This Row],[Employee - Forename.2]]," ",fraedom_data_1[[#This Row],[Employee - Surname]]))</f>
        <v xml:space="preserve"> </v>
      </c>
      <c r="Q629" s="50" t="str">
        <f>IF(fraedom_data_1[[#This Row],[Transaction - Expense Description]]="Payment Direct Debit Payment - Tha",0,IF(OR(fraedom_data_1[[#This Row],[Transaction - Tax Amount]]="",fraedom_data_1[[#This Row],[Transaction - Tax Amount]]=0),"1","2"))</f>
        <v>1</v>
      </c>
      <c r="R629" s="50" t="str">
        <f>_xlfn.CONCAT(fraedom_data_1[[#This Row],[Statement Period - End Date]],"_",fraedom_data_1[[#This Row],[Column1]],"_",fraedom_data_1[[#This Row],[Transaction - Tax Exclusive Amount]])</f>
        <v>_ _</v>
      </c>
    </row>
    <row r="630" spans="2:18">
      <c r="B630" s="50"/>
      <c r="C630" s="50"/>
      <c r="G630" s="50"/>
      <c r="J630" s="50"/>
      <c r="K630" s="50"/>
      <c r="L630" s="50"/>
      <c r="M630" s="50"/>
      <c r="N630" s="50"/>
      <c r="O630" s="50"/>
      <c r="P630" s="50" t="str">
        <f>IF(fraedom_data_1[[#This Row],[Employee - Forename.2]]="",_xlfn.CONCAT(fraedom_data_1[[#This Row],[Employee - Forename.1]]," ",fraedom_data_1[[#This Row],[Employee - Surname]]),_xlfn.CONCAT(fraedom_data_1[[#This Row],[Employee - Forename.1]]," ",fraedom_data_1[[#This Row],[Employee - Forename.2]]," ",fraedom_data_1[[#This Row],[Employee - Surname]]))</f>
        <v xml:space="preserve"> </v>
      </c>
      <c r="Q630" s="50" t="str">
        <f>IF(fraedom_data_1[[#This Row],[Transaction - Expense Description]]="Payment Direct Debit Payment - Tha",0,IF(OR(fraedom_data_1[[#This Row],[Transaction - Tax Amount]]="",fraedom_data_1[[#This Row],[Transaction - Tax Amount]]=0),"1","2"))</f>
        <v>1</v>
      </c>
      <c r="R630" s="50" t="str">
        <f>_xlfn.CONCAT(fraedom_data_1[[#This Row],[Statement Period - End Date]],"_",fraedom_data_1[[#This Row],[Column1]],"_",fraedom_data_1[[#This Row],[Transaction - Tax Exclusive Amount]])</f>
        <v>_ _</v>
      </c>
    </row>
    <row r="631" spans="2:18">
      <c r="B631" s="50"/>
      <c r="C631" s="50"/>
      <c r="G631" s="50"/>
      <c r="J631" s="50"/>
      <c r="K631" s="50"/>
      <c r="L631" s="50"/>
      <c r="M631" s="50"/>
      <c r="N631" s="50"/>
      <c r="O631" s="50"/>
      <c r="P631" s="50" t="str">
        <f>IF(fraedom_data_1[[#This Row],[Employee - Forename.2]]="",_xlfn.CONCAT(fraedom_data_1[[#This Row],[Employee - Forename.1]]," ",fraedom_data_1[[#This Row],[Employee - Surname]]),_xlfn.CONCAT(fraedom_data_1[[#This Row],[Employee - Forename.1]]," ",fraedom_data_1[[#This Row],[Employee - Forename.2]]," ",fraedom_data_1[[#This Row],[Employee - Surname]]))</f>
        <v xml:space="preserve"> </v>
      </c>
      <c r="Q631" s="50" t="str">
        <f>IF(fraedom_data_1[[#This Row],[Transaction - Expense Description]]="Payment Direct Debit Payment - Tha",0,IF(OR(fraedom_data_1[[#This Row],[Transaction - Tax Amount]]="",fraedom_data_1[[#This Row],[Transaction - Tax Amount]]=0),"1","2"))</f>
        <v>1</v>
      </c>
      <c r="R631" s="50" t="str">
        <f>_xlfn.CONCAT(fraedom_data_1[[#This Row],[Statement Period - End Date]],"_",fraedom_data_1[[#This Row],[Column1]],"_",fraedom_data_1[[#This Row],[Transaction - Tax Exclusive Amount]])</f>
        <v>_ _</v>
      </c>
    </row>
    <row r="632" spans="2:18">
      <c r="B632" s="50"/>
      <c r="C632" s="50"/>
      <c r="G632" s="50"/>
      <c r="J632" s="50"/>
      <c r="K632" s="50"/>
      <c r="L632" s="50"/>
      <c r="M632" s="50"/>
      <c r="N632" s="50"/>
      <c r="O632" s="50"/>
      <c r="P632" s="50" t="str">
        <f>IF(fraedom_data_1[[#This Row],[Employee - Forename.2]]="",_xlfn.CONCAT(fraedom_data_1[[#This Row],[Employee - Forename.1]]," ",fraedom_data_1[[#This Row],[Employee - Surname]]),_xlfn.CONCAT(fraedom_data_1[[#This Row],[Employee - Forename.1]]," ",fraedom_data_1[[#This Row],[Employee - Forename.2]]," ",fraedom_data_1[[#This Row],[Employee - Surname]]))</f>
        <v xml:space="preserve"> </v>
      </c>
      <c r="Q632" s="50" t="str">
        <f>IF(fraedom_data_1[[#This Row],[Transaction - Expense Description]]="Payment Direct Debit Payment - Tha",0,IF(OR(fraedom_data_1[[#This Row],[Transaction - Tax Amount]]="",fraedom_data_1[[#This Row],[Transaction - Tax Amount]]=0),"1","2"))</f>
        <v>1</v>
      </c>
      <c r="R632" s="50" t="str">
        <f>_xlfn.CONCAT(fraedom_data_1[[#This Row],[Statement Period - End Date]],"_",fraedom_data_1[[#This Row],[Column1]],"_",fraedom_data_1[[#This Row],[Transaction - Tax Exclusive Amount]])</f>
        <v>_ _</v>
      </c>
    </row>
    <row r="633" spans="2:18">
      <c r="B633" s="50"/>
      <c r="C633" s="50"/>
      <c r="G633" s="50"/>
      <c r="J633" s="50"/>
      <c r="K633" s="50"/>
      <c r="L633" s="50"/>
      <c r="M633" s="50"/>
      <c r="N633" s="50"/>
      <c r="O633" s="50"/>
      <c r="P633" s="50" t="str">
        <f>IF(fraedom_data_1[[#This Row],[Employee - Forename.2]]="",_xlfn.CONCAT(fraedom_data_1[[#This Row],[Employee - Forename.1]]," ",fraedom_data_1[[#This Row],[Employee - Surname]]),_xlfn.CONCAT(fraedom_data_1[[#This Row],[Employee - Forename.1]]," ",fraedom_data_1[[#This Row],[Employee - Forename.2]]," ",fraedom_data_1[[#This Row],[Employee - Surname]]))</f>
        <v xml:space="preserve"> </v>
      </c>
      <c r="Q633" s="50" t="str">
        <f>IF(fraedom_data_1[[#This Row],[Transaction - Expense Description]]="Payment Direct Debit Payment - Tha",0,IF(OR(fraedom_data_1[[#This Row],[Transaction - Tax Amount]]="",fraedom_data_1[[#This Row],[Transaction - Tax Amount]]=0),"1","2"))</f>
        <v>1</v>
      </c>
      <c r="R633" s="50" t="str">
        <f>_xlfn.CONCAT(fraedom_data_1[[#This Row],[Statement Period - End Date]],"_",fraedom_data_1[[#This Row],[Column1]],"_",fraedom_data_1[[#This Row],[Transaction - Tax Exclusive Amount]])</f>
        <v>_ _</v>
      </c>
    </row>
    <row r="634" spans="2:18">
      <c r="B634" s="50"/>
      <c r="C634" s="50"/>
      <c r="G634" s="50"/>
      <c r="J634" s="50"/>
      <c r="K634" s="50"/>
      <c r="L634" s="50"/>
      <c r="M634" s="50"/>
      <c r="N634" s="50"/>
      <c r="O634" s="50"/>
      <c r="P634" s="50" t="str">
        <f>IF(fraedom_data_1[[#This Row],[Employee - Forename.2]]="",_xlfn.CONCAT(fraedom_data_1[[#This Row],[Employee - Forename.1]]," ",fraedom_data_1[[#This Row],[Employee - Surname]]),_xlfn.CONCAT(fraedom_data_1[[#This Row],[Employee - Forename.1]]," ",fraedom_data_1[[#This Row],[Employee - Forename.2]]," ",fraedom_data_1[[#This Row],[Employee - Surname]]))</f>
        <v xml:space="preserve"> </v>
      </c>
      <c r="Q634" s="50" t="str">
        <f>IF(fraedom_data_1[[#This Row],[Transaction - Expense Description]]="Payment Direct Debit Payment - Tha",0,IF(OR(fraedom_data_1[[#This Row],[Transaction - Tax Amount]]="",fraedom_data_1[[#This Row],[Transaction - Tax Amount]]=0),"1","2"))</f>
        <v>1</v>
      </c>
      <c r="R634" s="50" t="str">
        <f>_xlfn.CONCAT(fraedom_data_1[[#This Row],[Statement Period - End Date]],"_",fraedom_data_1[[#This Row],[Column1]],"_",fraedom_data_1[[#This Row],[Transaction - Tax Exclusive Amount]])</f>
        <v>_ _</v>
      </c>
    </row>
    <row r="635" spans="2:18">
      <c r="B635" s="50"/>
      <c r="C635" s="50"/>
      <c r="G635" s="50"/>
      <c r="J635" s="50"/>
      <c r="K635" s="50"/>
      <c r="L635" s="50"/>
      <c r="M635" s="50"/>
      <c r="N635" s="50"/>
      <c r="O635" s="50"/>
      <c r="P635" s="50" t="str">
        <f>IF(fraedom_data_1[[#This Row],[Employee - Forename.2]]="",_xlfn.CONCAT(fraedom_data_1[[#This Row],[Employee - Forename.1]]," ",fraedom_data_1[[#This Row],[Employee - Surname]]),_xlfn.CONCAT(fraedom_data_1[[#This Row],[Employee - Forename.1]]," ",fraedom_data_1[[#This Row],[Employee - Forename.2]]," ",fraedom_data_1[[#This Row],[Employee - Surname]]))</f>
        <v xml:space="preserve"> </v>
      </c>
      <c r="Q635" s="50" t="str">
        <f>IF(fraedom_data_1[[#This Row],[Transaction - Expense Description]]="Payment Direct Debit Payment - Tha",0,IF(OR(fraedom_data_1[[#This Row],[Transaction - Tax Amount]]="",fraedom_data_1[[#This Row],[Transaction - Tax Amount]]=0),"1","2"))</f>
        <v>1</v>
      </c>
      <c r="R635" s="50" t="str">
        <f>_xlfn.CONCAT(fraedom_data_1[[#This Row],[Statement Period - End Date]],"_",fraedom_data_1[[#This Row],[Column1]],"_",fraedom_data_1[[#This Row],[Transaction - Tax Exclusive Amount]])</f>
        <v>_ _</v>
      </c>
    </row>
    <row r="636" spans="2:18">
      <c r="B636" s="50"/>
      <c r="C636" s="50"/>
      <c r="G636" s="50"/>
      <c r="J636" s="50"/>
      <c r="K636" s="50"/>
      <c r="L636" s="50"/>
      <c r="M636" s="50"/>
      <c r="N636" s="50"/>
      <c r="O636" s="50"/>
      <c r="P636" s="50" t="str">
        <f>IF(fraedom_data_1[[#This Row],[Employee - Forename.2]]="",_xlfn.CONCAT(fraedom_data_1[[#This Row],[Employee - Forename.1]]," ",fraedom_data_1[[#This Row],[Employee - Surname]]),_xlfn.CONCAT(fraedom_data_1[[#This Row],[Employee - Forename.1]]," ",fraedom_data_1[[#This Row],[Employee - Forename.2]]," ",fraedom_data_1[[#This Row],[Employee - Surname]]))</f>
        <v xml:space="preserve"> </v>
      </c>
      <c r="Q636" s="50" t="str">
        <f>IF(fraedom_data_1[[#This Row],[Transaction - Expense Description]]="Payment Direct Debit Payment - Tha",0,IF(OR(fraedom_data_1[[#This Row],[Transaction - Tax Amount]]="",fraedom_data_1[[#This Row],[Transaction - Tax Amount]]=0),"1","2"))</f>
        <v>1</v>
      </c>
      <c r="R636" s="50" t="str">
        <f>_xlfn.CONCAT(fraedom_data_1[[#This Row],[Statement Period - End Date]],"_",fraedom_data_1[[#This Row],[Column1]],"_",fraedom_data_1[[#This Row],[Transaction - Tax Exclusive Amount]])</f>
        <v>_ _</v>
      </c>
    </row>
    <row r="637" spans="2:18">
      <c r="B637" s="50"/>
      <c r="C637" s="50"/>
      <c r="G637" s="50"/>
      <c r="J637" s="50"/>
      <c r="K637" s="50"/>
      <c r="L637" s="50"/>
      <c r="M637" s="50"/>
      <c r="N637" s="50"/>
      <c r="O637" s="50"/>
      <c r="P637" s="50" t="str">
        <f>IF(fraedom_data_1[[#This Row],[Employee - Forename.2]]="",_xlfn.CONCAT(fraedom_data_1[[#This Row],[Employee - Forename.1]]," ",fraedom_data_1[[#This Row],[Employee - Surname]]),_xlfn.CONCAT(fraedom_data_1[[#This Row],[Employee - Forename.1]]," ",fraedom_data_1[[#This Row],[Employee - Forename.2]]," ",fraedom_data_1[[#This Row],[Employee - Surname]]))</f>
        <v xml:space="preserve"> </v>
      </c>
      <c r="Q637" s="50" t="str">
        <f>IF(fraedom_data_1[[#This Row],[Transaction - Expense Description]]="Payment Direct Debit Payment - Tha",0,IF(OR(fraedom_data_1[[#This Row],[Transaction - Tax Amount]]="",fraedom_data_1[[#This Row],[Transaction - Tax Amount]]=0),"1","2"))</f>
        <v>1</v>
      </c>
      <c r="R637" s="50" t="str">
        <f>_xlfn.CONCAT(fraedom_data_1[[#This Row],[Statement Period - End Date]],"_",fraedom_data_1[[#This Row],[Column1]],"_",fraedom_data_1[[#This Row],[Transaction - Tax Exclusive Amount]])</f>
        <v>_ _</v>
      </c>
    </row>
    <row r="638" spans="2:18">
      <c r="B638" s="50"/>
      <c r="C638" s="50"/>
      <c r="G638" s="50"/>
      <c r="J638" s="50"/>
      <c r="K638" s="50"/>
      <c r="L638" s="50"/>
      <c r="M638" s="50"/>
      <c r="N638" s="50"/>
      <c r="O638" s="50"/>
      <c r="P638" s="50" t="str">
        <f>IF(fraedom_data_1[[#This Row],[Employee - Forename.2]]="",_xlfn.CONCAT(fraedom_data_1[[#This Row],[Employee - Forename.1]]," ",fraedom_data_1[[#This Row],[Employee - Surname]]),_xlfn.CONCAT(fraedom_data_1[[#This Row],[Employee - Forename.1]]," ",fraedom_data_1[[#This Row],[Employee - Forename.2]]," ",fraedom_data_1[[#This Row],[Employee - Surname]]))</f>
        <v xml:space="preserve"> </v>
      </c>
      <c r="Q638" s="50" t="str">
        <f>IF(fraedom_data_1[[#This Row],[Transaction - Expense Description]]="Payment Direct Debit Payment - Tha",0,IF(OR(fraedom_data_1[[#This Row],[Transaction - Tax Amount]]="",fraedom_data_1[[#This Row],[Transaction - Tax Amount]]=0),"1","2"))</f>
        <v>1</v>
      </c>
      <c r="R638" s="50" t="str">
        <f>_xlfn.CONCAT(fraedom_data_1[[#This Row],[Statement Period - End Date]],"_",fraedom_data_1[[#This Row],[Column1]],"_",fraedom_data_1[[#This Row],[Transaction - Tax Exclusive Amount]])</f>
        <v>_ _</v>
      </c>
    </row>
    <row r="639" spans="2:18">
      <c r="B639" s="50"/>
      <c r="C639" s="50"/>
      <c r="G639" s="50"/>
      <c r="J639" s="50"/>
      <c r="K639" s="50"/>
      <c r="L639" s="50"/>
      <c r="M639" s="50"/>
      <c r="N639" s="50"/>
      <c r="O639" s="50"/>
      <c r="P639" s="50" t="str">
        <f>IF(fraedom_data_1[[#This Row],[Employee - Forename.2]]="",_xlfn.CONCAT(fraedom_data_1[[#This Row],[Employee - Forename.1]]," ",fraedom_data_1[[#This Row],[Employee - Surname]]),_xlfn.CONCAT(fraedom_data_1[[#This Row],[Employee - Forename.1]]," ",fraedom_data_1[[#This Row],[Employee - Forename.2]]," ",fraedom_data_1[[#This Row],[Employee - Surname]]))</f>
        <v xml:space="preserve"> </v>
      </c>
      <c r="Q639" s="50" t="str">
        <f>IF(fraedom_data_1[[#This Row],[Transaction - Expense Description]]="Payment Direct Debit Payment - Tha",0,IF(OR(fraedom_data_1[[#This Row],[Transaction - Tax Amount]]="",fraedom_data_1[[#This Row],[Transaction - Tax Amount]]=0),"1","2"))</f>
        <v>1</v>
      </c>
      <c r="R639" s="50" t="str">
        <f>_xlfn.CONCAT(fraedom_data_1[[#This Row],[Statement Period - End Date]],"_",fraedom_data_1[[#This Row],[Column1]],"_",fraedom_data_1[[#This Row],[Transaction - Tax Exclusive Amount]])</f>
        <v>_ _</v>
      </c>
    </row>
    <row r="640" spans="2:18">
      <c r="B640" s="50"/>
      <c r="C640" s="50"/>
      <c r="G640" s="50"/>
      <c r="J640" s="50"/>
      <c r="K640" s="50"/>
      <c r="L640" s="50"/>
      <c r="M640" s="50"/>
      <c r="N640" s="50"/>
      <c r="O640" s="50"/>
      <c r="P640" s="50" t="str">
        <f>IF(fraedom_data_1[[#This Row],[Employee - Forename.2]]="",_xlfn.CONCAT(fraedom_data_1[[#This Row],[Employee - Forename.1]]," ",fraedom_data_1[[#This Row],[Employee - Surname]]),_xlfn.CONCAT(fraedom_data_1[[#This Row],[Employee - Forename.1]]," ",fraedom_data_1[[#This Row],[Employee - Forename.2]]," ",fraedom_data_1[[#This Row],[Employee - Surname]]))</f>
        <v xml:space="preserve"> </v>
      </c>
      <c r="Q640" s="50" t="str">
        <f>IF(fraedom_data_1[[#This Row],[Transaction - Expense Description]]="Payment Direct Debit Payment - Tha",0,IF(OR(fraedom_data_1[[#This Row],[Transaction - Tax Amount]]="",fraedom_data_1[[#This Row],[Transaction - Tax Amount]]=0),"1","2"))</f>
        <v>1</v>
      </c>
      <c r="R640" s="50" t="str">
        <f>_xlfn.CONCAT(fraedom_data_1[[#This Row],[Statement Period - End Date]],"_",fraedom_data_1[[#This Row],[Column1]],"_",fraedom_data_1[[#This Row],[Transaction - Tax Exclusive Amount]])</f>
        <v>_ _</v>
      </c>
    </row>
    <row r="641" spans="2:18">
      <c r="B641" s="50"/>
      <c r="C641" s="50"/>
      <c r="G641" s="50"/>
      <c r="J641" s="50"/>
      <c r="K641" s="50"/>
      <c r="L641" s="50"/>
      <c r="M641" s="50"/>
      <c r="N641" s="50"/>
      <c r="O641" s="50"/>
      <c r="P641" s="50" t="str">
        <f>IF(fraedom_data_1[[#This Row],[Employee - Forename.2]]="",_xlfn.CONCAT(fraedom_data_1[[#This Row],[Employee - Forename.1]]," ",fraedom_data_1[[#This Row],[Employee - Surname]]),_xlfn.CONCAT(fraedom_data_1[[#This Row],[Employee - Forename.1]]," ",fraedom_data_1[[#This Row],[Employee - Forename.2]]," ",fraedom_data_1[[#This Row],[Employee - Surname]]))</f>
        <v xml:space="preserve"> </v>
      </c>
      <c r="Q641" s="50" t="str">
        <f>IF(fraedom_data_1[[#This Row],[Transaction - Expense Description]]="Payment Direct Debit Payment - Tha",0,IF(OR(fraedom_data_1[[#This Row],[Transaction - Tax Amount]]="",fraedom_data_1[[#This Row],[Transaction - Tax Amount]]=0),"1","2"))</f>
        <v>1</v>
      </c>
      <c r="R641" s="50" t="str">
        <f>_xlfn.CONCAT(fraedom_data_1[[#This Row],[Statement Period - End Date]],"_",fraedom_data_1[[#This Row],[Column1]],"_",fraedom_data_1[[#This Row],[Transaction - Tax Exclusive Amount]])</f>
        <v>_ _</v>
      </c>
    </row>
    <row r="642" spans="2:18">
      <c r="B642" s="50"/>
      <c r="C642" s="50"/>
      <c r="G642" s="50"/>
      <c r="J642" s="50"/>
      <c r="K642" s="50"/>
      <c r="L642" s="50"/>
      <c r="M642" s="50"/>
      <c r="N642" s="50"/>
      <c r="O642" s="50"/>
      <c r="P642" s="50" t="str">
        <f>IF(fraedom_data_1[[#This Row],[Employee - Forename.2]]="",_xlfn.CONCAT(fraedom_data_1[[#This Row],[Employee - Forename.1]]," ",fraedom_data_1[[#This Row],[Employee - Surname]]),_xlfn.CONCAT(fraedom_data_1[[#This Row],[Employee - Forename.1]]," ",fraedom_data_1[[#This Row],[Employee - Forename.2]]," ",fraedom_data_1[[#This Row],[Employee - Surname]]))</f>
        <v xml:space="preserve"> </v>
      </c>
      <c r="Q642" s="50" t="str">
        <f>IF(fraedom_data_1[[#This Row],[Transaction - Expense Description]]="Payment Direct Debit Payment - Tha",0,IF(OR(fraedom_data_1[[#This Row],[Transaction - Tax Amount]]="",fraedom_data_1[[#This Row],[Transaction - Tax Amount]]=0),"1","2"))</f>
        <v>1</v>
      </c>
      <c r="R642" s="50" t="str">
        <f>_xlfn.CONCAT(fraedom_data_1[[#This Row],[Statement Period - End Date]],"_",fraedom_data_1[[#This Row],[Column1]],"_",fraedom_data_1[[#This Row],[Transaction - Tax Exclusive Amount]])</f>
        <v>_ _</v>
      </c>
    </row>
    <row r="643" spans="2:18">
      <c r="B643" s="50"/>
      <c r="C643" s="50"/>
      <c r="G643" s="50"/>
      <c r="J643" s="50"/>
      <c r="K643" s="50"/>
      <c r="L643" s="50"/>
      <c r="M643" s="50"/>
      <c r="N643" s="50"/>
      <c r="O643" s="50"/>
      <c r="P643" s="50" t="str">
        <f>IF(fraedom_data_1[[#This Row],[Employee - Forename.2]]="",_xlfn.CONCAT(fraedom_data_1[[#This Row],[Employee - Forename.1]]," ",fraedom_data_1[[#This Row],[Employee - Surname]]),_xlfn.CONCAT(fraedom_data_1[[#This Row],[Employee - Forename.1]]," ",fraedom_data_1[[#This Row],[Employee - Forename.2]]," ",fraedom_data_1[[#This Row],[Employee - Surname]]))</f>
        <v xml:space="preserve"> </v>
      </c>
      <c r="Q643" s="50" t="str">
        <f>IF(fraedom_data_1[[#This Row],[Transaction - Expense Description]]="Payment Direct Debit Payment - Tha",0,IF(OR(fraedom_data_1[[#This Row],[Transaction - Tax Amount]]="",fraedom_data_1[[#This Row],[Transaction - Tax Amount]]=0),"1","2"))</f>
        <v>1</v>
      </c>
      <c r="R643" s="50" t="str">
        <f>_xlfn.CONCAT(fraedom_data_1[[#This Row],[Statement Period - End Date]],"_",fraedom_data_1[[#This Row],[Column1]],"_",fraedom_data_1[[#This Row],[Transaction - Tax Exclusive Amount]])</f>
        <v>_ _</v>
      </c>
    </row>
    <row r="644" spans="2:18">
      <c r="B644" s="50"/>
      <c r="C644" s="50"/>
      <c r="G644" s="50"/>
      <c r="J644" s="50"/>
      <c r="K644" s="50"/>
      <c r="L644" s="50"/>
      <c r="M644" s="50"/>
      <c r="N644" s="50"/>
      <c r="O644" s="50"/>
      <c r="P644" s="50" t="str">
        <f>IF(fraedom_data_1[[#This Row],[Employee - Forename.2]]="",_xlfn.CONCAT(fraedom_data_1[[#This Row],[Employee - Forename.1]]," ",fraedom_data_1[[#This Row],[Employee - Surname]]),_xlfn.CONCAT(fraedom_data_1[[#This Row],[Employee - Forename.1]]," ",fraedom_data_1[[#This Row],[Employee - Forename.2]]," ",fraedom_data_1[[#This Row],[Employee - Surname]]))</f>
        <v xml:space="preserve"> </v>
      </c>
      <c r="Q644" s="50" t="str">
        <f>IF(fraedom_data_1[[#This Row],[Transaction - Expense Description]]="Payment Direct Debit Payment - Tha",0,IF(OR(fraedom_data_1[[#This Row],[Transaction - Tax Amount]]="",fraedom_data_1[[#This Row],[Transaction - Tax Amount]]=0),"1","2"))</f>
        <v>1</v>
      </c>
      <c r="R644" s="50" t="str">
        <f>_xlfn.CONCAT(fraedom_data_1[[#This Row],[Statement Period - End Date]],"_",fraedom_data_1[[#This Row],[Column1]],"_",fraedom_data_1[[#This Row],[Transaction - Tax Exclusive Amount]])</f>
        <v>_ _</v>
      </c>
    </row>
    <row r="645" spans="2:18">
      <c r="B645" s="50"/>
      <c r="C645" s="50"/>
      <c r="G645" s="50"/>
      <c r="J645" s="50"/>
      <c r="K645" s="50"/>
      <c r="L645" s="50"/>
      <c r="M645" s="50"/>
      <c r="N645" s="50"/>
      <c r="O645" s="50"/>
      <c r="P645" s="50" t="str">
        <f>IF(fraedom_data_1[[#This Row],[Employee - Forename.2]]="",_xlfn.CONCAT(fraedom_data_1[[#This Row],[Employee - Forename.1]]," ",fraedom_data_1[[#This Row],[Employee - Surname]]),_xlfn.CONCAT(fraedom_data_1[[#This Row],[Employee - Forename.1]]," ",fraedom_data_1[[#This Row],[Employee - Forename.2]]," ",fraedom_data_1[[#This Row],[Employee - Surname]]))</f>
        <v xml:space="preserve"> </v>
      </c>
      <c r="Q645" s="50" t="str">
        <f>IF(fraedom_data_1[[#This Row],[Transaction - Expense Description]]="Payment Direct Debit Payment - Tha",0,IF(OR(fraedom_data_1[[#This Row],[Transaction - Tax Amount]]="",fraedom_data_1[[#This Row],[Transaction - Tax Amount]]=0),"1","2"))</f>
        <v>1</v>
      </c>
      <c r="R645" s="50" t="str">
        <f>_xlfn.CONCAT(fraedom_data_1[[#This Row],[Statement Period - End Date]],"_",fraedom_data_1[[#This Row],[Column1]],"_",fraedom_data_1[[#This Row],[Transaction - Tax Exclusive Amount]])</f>
        <v>_ _</v>
      </c>
    </row>
    <row r="646" spans="2:18">
      <c r="B646" s="50"/>
      <c r="C646" s="50"/>
      <c r="G646" s="50"/>
      <c r="J646" s="50"/>
      <c r="K646" s="50"/>
      <c r="L646" s="50"/>
      <c r="M646" s="50"/>
      <c r="N646" s="50"/>
      <c r="O646" s="50"/>
      <c r="P646" s="50" t="str">
        <f>IF(fraedom_data_1[[#This Row],[Employee - Forename.2]]="",_xlfn.CONCAT(fraedom_data_1[[#This Row],[Employee - Forename.1]]," ",fraedom_data_1[[#This Row],[Employee - Surname]]),_xlfn.CONCAT(fraedom_data_1[[#This Row],[Employee - Forename.1]]," ",fraedom_data_1[[#This Row],[Employee - Forename.2]]," ",fraedom_data_1[[#This Row],[Employee - Surname]]))</f>
        <v xml:space="preserve"> </v>
      </c>
      <c r="Q646" s="50" t="str">
        <f>IF(fraedom_data_1[[#This Row],[Transaction - Expense Description]]="Payment Direct Debit Payment - Tha",0,IF(OR(fraedom_data_1[[#This Row],[Transaction - Tax Amount]]="",fraedom_data_1[[#This Row],[Transaction - Tax Amount]]=0),"1","2"))</f>
        <v>1</v>
      </c>
      <c r="R646" s="50" t="str">
        <f>_xlfn.CONCAT(fraedom_data_1[[#This Row],[Statement Period - End Date]],"_",fraedom_data_1[[#This Row],[Column1]],"_",fraedom_data_1[[#This Row],[Transaction - Tax Exclusive Amount]])</f>
        <v>_ _</v>
      </c>
    </row>
    <row r="647" spans="2:18">
      <c r="B647" s="50"/>
      <c r="C647" s="50"/>
      <c r="G647" s="50"/>
      <c r="J647" s="50"/>
      <c r="K647" s="50"/>
      <c r="L647" s="50"/>
      <c r="M647" s="50"/>
      <c r="N647" s="50"/>
      <c r="O647" s="50"/>
      <c r="P647" s="50" t="str">
        <f>IF(fraedom_data_1[[#This Row],[Employee - Forename.2]]="",_xlfn.CONCAT(fraedom_data_1[[#This Row],[Employee - Forename.1]]," ",fraedom_data_1[[#This Row],[Employee - Surname]]),_xlfn.CONCAT(fraedom_data_1[[#This Row],[Employee - Forename.1]]," ",fraedom_data_1[[#This Row],[Employee - Forename.2]]," ",fraedom_data_1[[#This Row],[Employee - Surname]]))</f>
        <v xml:space="preserve"> </v>
      </c>
      <c r="Q647" s="50" t="str">
        <f>IF(fraedom_data_1[[#This Row],[Transaction - Expense Description]]="Payment Direct Debit Payment - Tha",0,IF(OR(fraedom_data_1[[#This Row],[Transaction - Tax Amount]]="",fraedom_data_1[[#This Row],[Transaction - Tax Amount]]=0),"1","2"))</f>
        <v>1</v>
      </c>
      <c r="R647" s="50" t="str">
        <f>_xlfn.CONCAT(fraedom_data_1[[#This Row],[Statement Period - End Date]],"_",fraedom_data_1[[#This Row],[Column1]],"_",fraedom_data_1[[#This Row],[Transaction - Tax Exclusive Amount]])</f>
        <v>_ _</v>
      </c>
    </row>
    <row r="648" spans="2:18">
      <c r="B648" s="50"/>
      <c r="C648" s="50"/>
      <c r="G648" s="50"/>
      <c r="J648" s="50"/>
      <c r="K648" s="50"/>
      <c r="L648" s="50"/>
      <c r="M648" s="50"/>
      <c r="N648" s="50"/>
      <c r="O648" s="50"/>
      <c r="P648" s="50" t="str">
        <f>IF(fraedom_data_1[[#This Row],[Employee - Forename.2]]="",_xlfn.CONCAT(fraedom_data_1[[#This Row],[Employee - Forename.1]]," ",fraedom_data_1[[#This Row],[Employee - Surname]]),_xlfn.CONCAT(fraedom_data_1[[#This Row],[Employee - Forename.1]]," ",fraedom_data_1[[#This Row],[Employee - Forename.2]]," ",fraedom_data_1[[#This Row],[Employee - Surname]]))</f>
        <v xml:space="preserve"> </v>
      </c>
      <c r="Q648" s="50" t="str">
        <f>IF(fraedom_data_1[[#This Row],[Transaction - Expense Description]]="Payment Direct Debit Payment - Tha",0,IF(OR(fraedom_data_1[[#This Row],[Transaction - Tax Amount]]="",fraedom_data_1[[#This Row],[Transaction - Tax Amount]]=0),"1","2"))</f>
        <v>1</v>
      </c>
      <c r="R648" s="50" t="str">
        <f>_xlfn.CONCAT(fraedom_data_1[[#This Row],[Statement Period - End Date]],"_",fraedom_data_1[[#This Row],[Column1]],"_",fraedom_data_1[[#This Row],[Transaction - Tax Exclusive Amount]])</f>
        <v>_ _</v>
      </c>
    </row>
    <row r="649" spans="2:18">
      <c r="B649" s="50"/>
      <c r="C649" s="50"/>
      <c r="G649" s="50"/>
      <c r="J649" s="50"/>
      <c r="K649" s="50"/>
      <c r="L649" s="50"/>
      <c r="M649" s="50"/>
      <c r="N649" s="50"/>
      <c r="O649" s="50"/>
      <c r="P649" s="50" t="str">
        <f>IF(fraedom_data_1[[#This Row],[Employee - Forename.2]]="",_xlfn.CONCAT(fraedom_data_1[[#This Row],[Employee - Forename.1]]," ",fraedom_data_1[[#This Row],[Employee - Surname]]),_xlfn.CONCAT(fraedom_data_1[[#This Row],[Employee - Forename.1]]," ",fraedom_data_1[[#This Row],[Employee - Forename.2]]," ",fraedom_data_1[[#This Row],[Employee - Surname]]))</f>
        <v xml:space="preserve"> </v>
      </c>
      <c r="Q649" s="50" t="str">
        <f>IF(fraedom_data_1[[#This Row],[Transaction - Expense Description]]="Payment Direct Debit Payment - Tha",0,IF(OR(fraedom_data_1[[#This Row],[Transaction - Tax Amount]]="",fraedom_data_1[[#This Row],[Transaction - Tax Amount]]=0),"1","2"))</f>
        <v>1</v>
      </c>
      <c r="R649" s="50" t="str">
        <f>_xlfn.CONCAT(fraedom_data_1[[#This Row],[Statement Period - End Date]],"_",fraedom_data_1[[#This Row],[Column1]],"_",fraedom_data_1[[#This Row],[Transaction - Tax Exclusive Amount]])</f>
        <v>_ _</v>
      </c>
    </row>
    <row r="650" spans="2:18">
      <c r="B650" s="50"/>
      <c r="C650" s="50"/>
      <c r="G650" s="50"/>
      <c r="J650" s="50"/>
      <c r="K650" s="50"/>
      <c r="L650" s="50"/>
      <c r="M650" s="50"/>
      <c r="N650" s="50"/>
      <c r="O650" s="50"/>
      <c r="P650" s="50" t="str">
        <f>IF(fraedom_data_1[[#This Row],[Employee - Forename.2]]="",_xlfn.CONCAT(fraedom_data_1[[#This Row],[Employee - Forename.1]]," ",fraedom_data_1[[#This Row],[Employee - Surname]]),_xlfn.CONCAT(fraedom_data_1[[#This Row],[Employee - Forename.1]]," ",fraedom_data_1[[#This Row],[Employee - Forename.2]]," ",fraedom_data_1[[#This Row],[Employee - Surname]]))</f>
        <v xml:space="preserve"> </v>
      </c>
      <c r="Q650" s="50" t="str">
        <f>IF(fraedom_data_1[[#This Row],[Transaction - Expense Description]]="Payment Direct Debit Payment - Tha",0,IF(OR(fraedom_data_1[[#This Row],[Transaction - Tax Amount]]="",fraedom_data_1[[#This Row],[Transaction - Tax Amount]]=0),"1","2"))</f>
        <v>1</v>
      </c>
      <c r="R650" s="50" t="str">
        <f>_xlfn.CONCAT(fraedom_data_1[[#This Row],[Statement Period - End Date]],"_",fraedom_data_1[[#This Row],[Column1]],"_",fraedom_data_1[[#This Row],[Transaction - Tax Exclusive Amount]])</f>
        <v>_ _</v>
      </c>
    </row>
    <row r="651" spans="2:18">
      <c r="B651" s="50"/>
      <c r="C651" s="50"/>
      <c r="G651" s="50"/>
      <c r="J651" s="50"/>
      <c r="K651" s="50"/>
      <c r="L651" s="50"/>
      <c r="M651" s="50"/>
      <c r="N651" s="50"/>
      <c r="O651" s="50"/>
      <c r="P651" s="50" t="str">
        <f>IF(fraedom_data_1[[#This Row],[Employee - Forename.2]]="",_xlfn.CONCAT(fraedom_data_1[[#This Row],[Employee - Forename.1]]," ",fraedom_data_1[[#This Row],[Employee - Surname]]),_xlfn.CONCAT(fraedom_data_1[[#This Row],[Employee - Forename.1]]," ",fraedom_data_1[[#This Row],[Employee - Forename.2]]," ",fraedom_data_1[[#This Row],[Employee - Surname]]))</f>
        <v xml:space="preserve"> </v>
      </c>
      <c r="Q651" s="50" t="str">
        <f>IF(fraedom_data_1[[#This Row],[Transaction - Expense Description]]="Payment Direct Debit Payment - Tha",0,IF(OR(fraedom_data_1[[#This Row],[Transaction - Tax Amount]]="",fraedom_data_1[[#This Row],[Transaction - Tax Amount]]=0),"1","2"))</f>
        <v>1</v>
      </c>
      <c r="R651" s="50" t="str">
        <f>_xlfn.CONCAT(fraedom_data_1[[#This Row],[Statement Period - End Date]],"_",fraedom_data_1[[#This Row],[Column1]],"_",fraedom_data_1[[#This Row],[Transaction - Tax Exclusive Amount]])</f>
        <v>_ _</v>
      </c>
    </row>
    <row r="652" spans="2:18">
      <c r="B652" s="50"/>
      <c r="C652" s="50"/>
      <c r="G652" s="50"/>
      <c r="J652" s="50"/>
      <c r="K652" s="50"/>
      <c r="L652" s="50"/>
      <c r="M652" s="50"/>
      <c r="N652" s="50"/>
      <c r="O652" s="50"/>
      <c r="P652" s="50" t="str">
        <f>IF(fraedom_data_1[[#This Row],[Employee - Forename.2]]="",_xlfn.CONCAT(fraedom_data_1[[#This Row],[Employee - Forename.1]]," ",fraedom_data_1[[#This Row],[Employee - Surname]]),_xlfn.CONCAT(fraedom_data_1[[#This Row],[Employee - Forename.1]]," ",fraedom_data_1[[#This Row],[Employee - Forename.2]]," ",fraedom_data_1[[#This Row],[Employee - Surname]]))</f>
        <v xml:space="preserve"> </v>
      </c>
      <c r="Q652" s="50" t="str">
        <f>IF(fraedom_data_1[[#This Row],[Transaction - Expense Description]]="Payment Direct Debit Payment - Tha",0,IF(OR(fraedom_data_1[[#This Row],[Transaction - Tax Amount]]="",fraedom_data_1[[#This Row],[Transaction - Tax Amount]]=0),"1","2"))</f>
        <v>1</v>
      </c>
      <c r="R652" s="50" t="str">
        <f>_xlfn.CONCAT(fraedom_data_1[[#This Row],[Statement Period - End Date]],"_",fraedom_data_1[[#This Row],[Column1]],"_",fraedom_data_1[[#This Row],[Transaction - Tax Exclusive Amount]])</f>
        <v>_ _</v>
      </c>
    </row>
    <row r="653" spans="2:18">
      <c r="B653" s="50"/>
      <c r="C653" s="50"/>
      <c r="G653" s="50"/>
      <c r="J653" s="50"/>
      <c r="K653" s="50"/>
      <c r="L653" s="50"/>
      <c r="M653" s="50"/>
      <c r="N653" s="50"/>
      <c r="O653" s="50"/>
      <c r="P653" s="50" t="str">
        <f>IF(fraedom_data_1[[#This Row],[Employee - Forename.2]]="",_xlfn.CONCAT(fraedom_data_1[[#This Row],[Employee - Forename.1]]," ",fraedom_data_1[[#This Row],[Employee - Surname]]),_xlfn.CONCAT(fraedom_data_1[[#This Row],[Employee - Forename.1]]," ",fraedom_data_1[[#This Row],[Employee - Forename.2]]," ",fraedom_data_1[[#This Row],[Employee - Surname]]))</f>
        <v xml:space="preserve"> </v>
      </c>
      <c r="Q653" s="50" t="str">
        <f>IF(fraedom_data_1[[#This Row],[Transaction - Expense Description]]="Payment Direct Debit Payment - Tha",0,IF(OR(fraedom_data_1[[#This Row],[Transaction - Tax Amount]]="",fraedom_data_1[[#This Row],[Transaction - Tax Amount]]=0),"1","2"))</f>
        <v>1</v>
      </c>
      <c r="R653" s="50" t="str">
        <f>_xlfn.CONCAT(fraedom_data_1[[#This Row],[Statement Period - End Date]],"_",fraedom_data_1[[#This Row],[Column1]],"_",fraedom_data_1[[#This Row],[Transaction - Tax Exclusive Amount]])</f>
        <v>_ _</v>
      </c>
    </row>
    <row r="654" spans="2:18">
      <c r="B654" s="50"/>
      <c r="C654" s="50"/>
      <c r="G654" s="50"/>
      <c r="J654" s="50"/>
      <c r="K654" s="50"/>
      <c r="L654" s="50"/>
      <c r="M654" s="50"/>
      <c r="N654" s="50"/>
      <c r="O654" s="50"/>
      <c r="P654" s="50" t="str">
        <f>IF(fraedom_data_1[[#This Row],[Employee - Forename.2]]="",_xlfn.CONCAT(fraedom_data_1[[#This Row],[Employee - Forename.1]]," ",fraedom_data_1[[#This Row],[Employee - Surname]]),_xlfn.CONCAT(fraedom_data_1[[#This Row],[Employee - Forename.1]]," ",fraedom_data_1[[#This Row],[Employee - Forename.2]]," ",fraedom_data_1[[#This Row],[Employee - Surname]]))</f>
        <v xml:space="preserve"> </v>
      </c>
      <c r="Q654" s="50" t="str">
        <f>IF(fraedom_data_1[[#This Row],[Transaction - Expense Description]]="Payment Direct Debit Payment - Tha",0,IF(OR(fraedom_data_1[[#This Row],[Transaction - Tax Amount]]="",fraedom_data_1[[#This Row],[Transaction - Tax Amount]]=0),"1","2"))</f>
        <v>1</v>
      </c>
      <c r="R654" s="50" t="str">
        <f>_xlfn.CONCAT(fraedom_data_1[[#This Row],[Statement Period - End Date]],"_",fraedom_data_1[[#This Row],[Column1]],"_",fraedom_data_1[[#This Row],[Transaction - Tax Exclusive Amount]])</f>
        <v>_ _</v>
      </c>
    </row>
    <row r="655" spans="2:18">
      <c r="B655" s="50"/>
      <c r="C655" s="50"/>
      <c r="G655" s="50"/>
      <c r="J655" s="50"/>
      <c r="K655" s="50"/>
      <c r="L655" s="50"/>
      <c r="M655" s="50"/>
      <c r="N655" s="50"/>
      <c r="O655" s="50"/>
      <c r="P655" s="50" t="str">
        <f>IF(fraedom_data_1[[#This Row],[Employee - Forename.2]]="",_xlfn.CONCAT(fraedom_data_1[[#This Row],[Employee - Forename.1]]," ",fraedom_data_1[[#This Row],[Employee - Surname]]),_xlfn.CONCAT(fraedom_data_1[[#This Row],[Employee - Forename.1]]," ",fraedom_data_1[[#This Row],[Employee - Forename.2]]," ",fraedom_data_1[[#This Row],[Employee - Surname]]))</f>
        <v xml:space="preserve"> </v>
      </c>
      <c r="Q655" s="50" t="str">
        <f>IF(fraedom_data_1[[#This Row],[Transaction - Expense Description]]="Payment Direct Debit Payment - Tha",0,IF(OR(fraedom_data_1[[#This Row],[Transaction - Tax Amount]]="",fraedom_data_1[[#This Row],[Transaction - Tax Amount]]=0),"1","2"))</f>
        <v>1</v>
      </c>
      <c r="R655" s="50" t="str">
        <f>_xlfn.CONCAT(fraedom_data_1[[#This Row],[Statement Period - End Date]],"_",fraedom_data_1[[#This Row],[Column1]],"_",fraedom_data_1[[#This Row],[Transaction - Tax Exclusive Amount]])</f>
        <v>_ _</v>
      </c>
    </row>
    <row r="656" spans="2:18">
      <c r="B656" s="50"/>
      <c r="C656" s="50"/>
      <c r="G656" s="50"/>
      <c r="J656" s="50"/>
      <c r="K656" s="50"/>
      <c r="L656" s="50"/>
      <c r="M656" s="50"/>
      <c r="N656" s="50"/>
      <c r="O656" s="50"/>
      <c r="P656" s="50" t="str">
        <f>IF(fraedom_data_1[[#This Row],[Employee - Forename.2]]="",_xlfn.CONCAT(fraedom_data_1[[#This Row],[Employee - Forename.1]]," ",fraedom_data_1[[#This Row],[Employee - Surname]]),_xlfn.CONCAT(fraedom_data_1[[#This Row],[Employee - Forename.1]]," ",fraedom_data_1[[#This Row],[Employee - Forename.2]]," ",fraedom_data_1[[#This Row],[Employee - Surname]]))</f>
        <v xml:space="preserve"> </v>
      </c>
      <c r="Q656" s="50" t="str">
        <f>IF(fraedom_data_1[[#This Row],[Transaction - Expense Description]]="Payment Direct Debit Payment - Tha",0,IF(OR(fraedom_data_1[[#This Row],[Transaction - Tax Amount]]="",fraedom_data_1[[#This Row],[Transaction - Tax Amount]]=0),"1","2"))</f>
        <v>1</v>
      </c>
      <c r="R656" s="50" t="str">
        <f>_xlfn.CONCAT(fraedom_data_1[[#This Row],[Statement Period - End Date]],"_",fraedom_data_1[[#This Row],[Column1]],"_",fraedom_data_1[[#This Row],[Transaction - Tax Exclusive Amount]])</f>
        <v>_ _</v>
      </c>
    </row>
    <row r="657" spans="2:18">
      <c r="B657" s="50"/>
      <c r="C657" s="50"/>
      <c r="G657" s="50"/>
      <c r="J657" s="50"/>
      <c r="K657" s="50"/>
      <c r="L657" s="50"/>
      <c r="M657" s="50"/>
      <c r="N657" s="50"/>
      <c r="O657" s="50"/>
      <c r="P657" s="50" t="str">
        <f>IF(fraedom_data_1[[#This Row],[Employee - Forename.2]]="",_xlfn.CONCAT(fraedom_data_1[[#This Row],[Employee - Forename.1]]," ",fraedom_data_1[[#This Row],[Employee - Surname]]),_xlfn.CONCAT(fraedom_data_1[[#This Row],[Employee - Forename.1]]," ",fraedom_data_1[[#This Row],[Employee - Forename.2]]," ",fraedom_data_1[[#This Row],[Employee - Surname]]))</f>
        <v xml:space="preserve"> </v>
      </c>
      <c r="Q657" s="50" t="str">
        <f>IF(fraedom_data_1[[#This Row],[Transaction - Expense Description]]="Payment Direct Debit Payment - Tha",0,IF(OR(fraedom_data_1[[#This Row],[Transaction - Tax Amount]]="",fraedom_data_1[[#This Row],[Transaction - Tax Amount]]=0),"1","2"))</f>
        <v>1</v>
      </c>
      <c r="R657" s="50" t="str">
        <f>_xlfn.CONCAT(fraedom_data_1[[#This Row],[Statement Period - End Date]],"_",fraedom_data_1[[#This Row],[Column1]],"_",fraedom_data_1[[#This Row],[Transaction - Tax Exclusive Amount]])</f>
        <v>_ _</v>
      </c>
    </row>
    <row r="658" spans="2:18">
      <c r="B658" s="50"/>
      <c r="C658" s="50"/>
      <c r="G658" s="50"/>
      <c r="J658" s="50"/>
      <c r="K658" s="50"/>
      <c r="L658" s="50"/>
      <c r="M658" s="50"/>
      <c r="N658" s="50"/>
      <c r="O658" s="50"/>
      <c r="P658" s="50" t="str">
        <f>IF(fraedom_data_1[[#This Row],[Employee - Forename.2]]="",_xlfn.CONCAT(fraedom_data_1[[#This Row],[Employee - Forename.1]]," ",fraedom_data_1[[#This Row],[Employee - Surname]]),_xlfn.CONCAT(fraedom_data_1[[#This Row],[Employee - Forename.1]]," ",fraedom_data_1[[#This Row],[Employee - Forename.2]]," ",fraedom_data_1[[#This Row],[Employee - Surname]]))</f>
        <v xml:space="preserve"> </v>
      </c>
      <c r="Q658" s="50" t="str">
        <f>IF(fraedom_data_1[[#This Row],[Transaction - Expense Description]]="Payment Direct Debit Payment - Tha",0,IF(OR(fraedom_data_1[[#This Row],[Transaction - Tax Amount]]="",fraedom_data_1[[#This Row],[Transaction - Tax Amount]]=0),"1","2"))</f>
        <v>1</v>
      </c>
      <c r="R658" s="50" t="str">
        <f>_xlfn.CONCAT(fraedom_data_1[[#This Row],[Statement Period - End Date]],"_",fraedom_data_1[[#This Row],[Column1]],"_",fraedom_data_1[[#This Row],[Transaction - Tax Exclusive Amount]])</f>
        <v>_ _</v>
      </c>
    </row>
    <row r="659" spans="2:18">
      <c r="B659" s="50"/>
      <c r="C659" s="50"/>
      <c r="G659" s="50"/>
      <c r="J659" s="50"/>
      <c r="K659" s="50"/>
      <c r="L659" s="50"/>
      <c r="M659" s="50"/>
      <c r="N659" s="50"/>
      <c r="O659" s="50"/>
      <c r="P659" s="50" t="str">
        <f>IF(fraedom_data_1[[#This Row],[Employee - Forename.2]]="",_xlfn.CONCAT(fraedom_data_1[[#This Row],[Employee - Forename.1]]," ",fraedom_data_1[[#This Row],[Employee - Surname]]),_xlfn.CONCAT(fraedom_data_1[[#This Row],[Employee - Forename.1]]," ",fraedom_data_1[[#This Row],[Employee - Forename.2]]," ",fraedom_data_1[[#This Row],[Employee - Surname]]))</f>
        <v xml:space="preserve"> </v>
      </c>
      <c r="Q659" s="50" t="str">
        <f>IF(fraedom_data_1[[#This Row],[Transaction - Expense Description]]="Payment Direct Debit Payment - Tha",0,IF(OR(fraedom_data_1[[#This Row],[Transaction - Tax Amount]]="",fraedom_data_1[[#This Row],[Transaction - Tax Amount]]=0),"1","2"))</f>
        <v>1</v>
      </c>
      <c r="R659" s="50" t="str">
        <f>_xlfn.CONCAT(fraedom_data_1[[#This Row],[Statement Period - End Date]],"_",fraedom_data_1[[#This Row],[Column1]],"_",fraedom_data_1[[#This Row],[Transaction - Tax Exclusive Amount]])</f>
        <v>_ _</v>
      </c>
    </row>
    <row r="660" spans="2:18">
      <c r="B660" s="50"/>
      <c r="C660" s="50"/>
      <c r="G660" s="50"/>
      <c r="J660" s="50"/>
      <c r="K660" s="50"/>
      <c r="L660" s="50"/>
      <c r="M660" s="50"/>
      <c r="N660" s="50"/>
      <c r="O660" s="50"/>
      <c r="P660" s="50" t="str">
        <f>IF(fraedom_data_1[[#This Row],[Employee - Forename.2]]="",_xlfn.CONCAT(fraedom_data_1[[#This Row],[Employee - Forename.1]]," ",fraedom_data_1[[#This Row],[Employee - Surname]]),_xlfn.CONCAT(fraedom_data_1[[#This Row],[Employee - Forename.1]]," ",fraedom_data_1[[#This Row],[Employee - Forename.2]]," ",fraedom_data_1[[#This Row],[Employee - Surname]]))</f>
        <v xml:space="preserve"> </v>
      </c>
      <c r="Q660" s="50" t="str">
        <f>IF(fraedom_data_1[[#This Row],[Transaction - Expense Description]]="Payment Direct Debit Payment - Tha",0,IF(OR(fraedom_data_1[[#This Row],[Transaction - Tax Amount]]="",fraedom_data_1[[#This Row],[Transaction - Tax Amount]]=0),"1","2"))</f>
        <v>1</v>
      </c>
      <c r="R660" s="50" t="str">
        <f>_xlfn.CONCAT(fraedom_data_1[[#This Row],[Statement Period - End Date]],"_",fraedom_data_1[[#This Row],[Column1]],"_",fraedom_data_1[[#This Row],[Transaction - Tax Exclusive Amount]])</f>
        <v>_ _</v>
      </c>
    </row>
    <row r="661" spans="2:18">
      <c r="B661" s="50"/>
      <c r="C661" s="50"/>
      <c r="G661" s="50"/>
      <c r="J661" s="50"/>
      <c r="K661" s="50"/>
      <c r="L661" s="50"/>
      <c r="M661" s="50"/>
      <c r="N661" s="50"/>
      <c r="O661" s="50"/>
      <c r="P661" s="50" t="str">
        <f>IF(fraedom_data_1[[#This Row],[Employee - Forename.2]]="",_xlfn.CONCAT(fraedom_data_1[[#This Row],[Employee - Forename.1]]," ",fraedom_data_1[[#This Row],[Employee - Surname]]),_xlfn.CONCAT(fraedom_data_1[[#This Row],[Employee - Forename.1]]," ",fraedom_data_1[[#This Row],[Employee - Forename.2]]," ",fraedom_data_1[[#This Row],[Employee - Surname]]))</f>
        <v xml:space="preserve"> </v>
      </c>
      <c r="Q661" s="50" t="str">
        <f>IF(fraedom_data_1[[#This Row],[Transaction - Expense Description]]="Payment Direct Debit Payment - Tha",0,IF(OR(fraedom_data_1[[#This Row],[Transaction - Tax Amount]]="",fraedom_data_1[[#This Row],[Transaction - Tax Amount]]=0),"1","2"))</f>
        <v>1</v>
      </c>
      <c r="R661" s="50" t="str">
        <f>_xlfn.CONCAT(fraedom_data_1[[#This Row],[Statement Period - End Date]],"_",fraedom_data_1[[#This Row],[Column1]],"_",fraedom_data_1[[#This Row],[Transaction - Tax Exclusive Amount]])</f>
        <v>_ _</v>
      </c>
    </row>
    <row r="662" spans="2:18">
      <c r="B662" s="50"/>
      <c r="C662" s="50"/>
      <c r="G662" s="50"/>
      <c r="J662" s="50"/>
      <c r="K662" s="50"/>
      <c r="L662" s="50"/>
      <c r="M662" s="50"/>
      <c r="N662" s="50"/>
      <c r="O662" s="50"/>
      <c r="P662" s="50" t="str">
        <f>IF(fraedom_data_1[[#This Row],[Employee - Forename.2]]="",_xlfn.CONCAT(fraedom_data_1[[#This Row],[Employee - Forename.1]]," ",fraedom_data_1[[#This Row],[Employee - Surname]]),_xlfn.CONCAT(fraedom_data_1[[#This Row],[Employee - Forename.1]]," ",fraedom_data_1[[#This Row],[Employee - Forename.2]]," ",fraedom_data_1[[#This Row],[Employee - Surname]]))</f>
        <v xml:space="preserve"> </v>
      </c>
      <c r="Q662" s="50" t="str">
        <f>IF(fraedom_data_1[[#This Row],[Transaction - Expense Description]]="Payment Direct Debit Payment - Tha",0,IF(OR(fraedom_data_1[[#This Row],[Transaction - Tax Amount]]="",fraedom_data_1[[#This Row],[Transaction - Tax Amount]]=0),"1","2"))</f>
        <v>1</v>
      </c>
      <c r="R662" s="50" t="str">
        <f>_xlfn.CONCAT(fraedom_data_1[[#This Row],[Statement Period - End Date]],"_",fraedom_data_1[[#This Row],[Column1]],"_",fraedom_data_1[[#This Row],[Transaction - Tax Exclusive Amount]])</f>
        <v>_ _</v>
      </c>
    </row>
    <row r="663" spans="2:18">
      <c r="B663" s="50"/>
      <c r="C663" s="50"/>
      <c r="G663" s="50"/>
      <c r="J663" s="50"/>
      <c r="K663" s="50"/>
      <c r="L663" s="50"/>
      <c r="M663" s="50"/>
      <c r="N663" s="50"/>
      <c r="O663" s="50"/>
      <c r="P663" s="50" t="str">
        <f>IF(fraedom_data_1[[#This Row],[Employee - Forename.2]]="",_xlfn.CONCAT(fraedom_data_1[[#This Row],[Employee - Forename.1]]," ",fraedom_data_1[[#This Row],[Employee - Surname]]),_xlfn.CONCAT(fraedom_data_1[[#This Row],[Employee - Forename.1]]," ",fraedom_data_1[[#This Row],[Employee - Forename.2]]," ",fraedom_data_1[[#This Row],[Employee - Surname]]))</f>
        <v xml:space="preserve"> </v>
      </c>
      <c r="Q663" s="50" t="str">
        <f>IF(fraedom_data_1[[#This Row],[Transaction - Expense Description]]="Payment Direct Debit Payment - Tha",0,IF(OR(fraedom_data_1[[#This Row],[Transaction - Tax Amount]]="",fraedom_data_1[[#This Row],[Transaction - Tax Amount]]=0),"1","2"))</f>
        <v>1</v>
      </c>
      <c r="R663" s="50" t="str">
        <f>_xlfn.CONCAT(fraedom_data_1[[#This Row],[Statement Period - End Date]],"_",fraedom_data_1[[#This Row],[Column1]],"_",fraedom_data_1[[#This Row],[Transaction - Tax Exclusive Amount]])</f>
        <v>_ _</v>
      </c>
    </row>
    <row r="664" spans="2:18">
      <c r="B664" s="50"/>
      <c r="C664" s="50"/>
      <c r="G664" s="50"/>
      <c r="J664" s="50"/>
      <c r="K664" s="50"/>
      <c r="L664" s="50"/>
      <c r="M664" s="50"/>
      <c r="N664" s="50"/>
      <c r="O664" s="50"/>
      <c r="P664" s="50" t="str">
        <f>IF(fraedom_data_1[[#This Row],[Employee - Forename.2]]="",_xlfn.CONCAT(fraedom_data_1[[#This Row],[Employee - Forename.1]]," ",fraedom_data_1[[#This Row],[Employee - Surname]]),_xlfn.CONCAT(fraedom_data_1[[#This Row],[Employee - Forename.1]]," ",fraedom_data_1[[#This Row],[Employee - Forename.2]]," ",fraedom_data_1[[#This Row],[Employee - Surname]]))</f>
        <v xml:space="preserve"> </v>
      </c>
      <c r="Q664" s="50" t="str">
        <f>IF(fraedom_data_1[[#This Row],[Transaction - Expense Description]]="Payment Direct Debit Payment - Tha",0,IF(OR(fraedom_data_1[[#This Row],[Transaction - Tax Amount]]="",fraedom_data_1[[#This Row],[Transaction - Tax Amount]]=0),"1","2"))</f>
        <v>1</v>
      </c>
      <c r="R664" s="50" t="str">
        <f>_xlfn.CONCAT(fraedom_data_1[[#This Row],[Statement Period - End Date]],"_",fraedom_data_1[[#This Row],[Column1]],"_",fraedom_data_1[[#This Row],[Transaction - Tax Exclusive Amount]])</f>
        <v>_ _</v>
      </c>
    </row>
    <row r="665" spans="2:18">
      <c r="B665" s="50"/>
      <c r="C665" s="50"/>
      <c r="G665" s="50"/>
      <c r="J665" s="50"/>
      <c r="K665" s="50"/>
      <c r="L665" s="50"/>
      <c r="M665" s="50"/>
      <c r="N665" s="50"/>
      <c r="O665" s="50"/>
      <c r="P665" s="50" t="str">
        <f>IF(fraedom_data_1[[#This Row],[Employee - Forename.2]]="",_xlfn.CONCAT(fraedom_data_1[[#This Row],[Employee - Forename.1]]," ",fraedom_data_1[[#This Row],[Employee - Surname]]),_xlfn.CONCAT(fraedom_data_1[[#This Row],[Employee - Forename.1]]," ",fraedom_data_1[[#This Row],[Employee - Forename.2]]," ",fraedom_data_1[[#This Row],[Employee - Surname]]))</f>
        <v xml:space="preserve"> </v>
      </c>
      <c r="Q665" s="50" t="str">
        <f>IF(fraedom_data_1[[#This Row],[Transaction - Expense Description]]="Payment Direct Debit Payment - Tha",0,IF(OR(fraedom_data_1[[#This Row],[Transaction - Tax Amount]]="",fraedom_data_1[[#This Row],[Transaction - Tax Amount]]=0),"1","2"))</f>
        <v>1</v>
      </c>
      <c r="R665" s="50" t="str">
        <f>_xlfn.CONCAT(fraedom_data_1[[#This Row],[Statement Period - End Date]],"_",fraedom_data_1[[#This Row],[Column1]],"_",fraedom_data_1[[#This Row],[Transaction - Tax Exclusive Amount]])</f>
        <v>_ _</v>
      </c>
    </row>
    <row r="666" spans="2:18">
      <c r="B666" s="50"/>
      <c r="C666" s="50"/>
      <c r="G666" s="50"/>
      <c r="J666" s="50"/>
      <c r="K666" s="50"/>
      <c r="L666" s="50"/>
      <c r="M666" s="50"/>
      <c r="N666" s="50"/>
      <c r="O666" s="50"/>
      <c r="P666" s="50" t="str">
        <f>IF(fraedom_data_1[[#This Row],[Employee - Forename.2]]="",_xlfn.CONCAT(fraedom_data_1[[#This Row],[Employee - Forename.1]]," ",fraedom_data_1[[#This Row],[Employee - Surname]]),_xlfn.CONCAT(fraedom_data_1[[#This Row],[Employee - Forename.1]]," ",fraedom_data_1[[#This Row],[Employee - Forename.2]]," ",fraedom_data_1[[#This Row],[Employee - Surname]]))</f>
        <v xml:space="preserve"> </v>
      </c>
      <c r="Q666" s="50" t="str">
        <f>IF(fraedom_data_1[[#This Row],[Transaction - Expense Description]]="Payment Direct Debit Payment - Tha",0,IF(OR(fraedom_data_1[[#This Row],[Transaction - Tax Amount]]="",fraedom_data_1[[#This Row],[Transaction - Tax Amount]]=0),"1","2"))</f>
        <v>1</v>
      </c>
      <c r="R666" s="50" t="str">
        <f>_xlfn.CONCAT(fraedom_data_1[[#This Row],[Statement Period - End Date]],"_",fraedom_data_1[[#This Row],[Column1]],"_",fraedom_data_1[[#This Row],[Transaction - Tax Exclusive Amount]])</f>
        <v>_ _</v>
      </c>
    </row>
    <row r="667" spans="2:18">
      <c r="B667" s="50"/>
      <c r="C667" s="50"/>
      <c r="G667" s="50"/>
      <c r="J667" s="50"/>
      <c r="K667" s="50"/>
      <c r="L667" s="50"/>
      <c r="M667" s="50"/>
      <c r="N667" s="50"/>
      <c r="O667" s="50"/>
      <c r="P667" s="50" t="str">
        <f>IF(fraedom_data_1[[#This Row],[Employee - Forename.2]]="",_xlfn.CONCAT(fraedom_data_1[[#This Row],[Employee - Forename.1]]," ",fraedom_data_1[[#This Row],[Employee - Surname]]),_xlfn.CONCAT(fraedom_data_1[[#This Row],[Employee - Forename.1]]," ",fraedom_data_1[[#This Row],[Employee - Forename.2]]," ",fraedom_data_1[[#This Row],[Employee - Surname]]))</f>
        <v xml:space="preserve"> </v>
      </c>
      <c r="Q667" s="50" t="str">
        <f>IF(fraedom_data_1[[#This Row],[Transaction - Expense Description]]="Payment Direct Debit Payment - Tha",0,IF(OR(fraedom_data_1[[#This Row],[Transaction - Tax Amount]]="",fraedom_data_1[[#This Row],[Transaction - Tax Amount]]=0),"1","2"))</f>
        <v>1</v>
      </c>
      <c r="R667" s="50" t="str">
        <f>_xlfn.CONCAT(fraedom_data_1[[#This Row],[Statement Period - End Date]],"_",fraedom_data_1[[#This Row],[Column1]],"_",fraedom_data_1[[#This Row],[Transaction - Tax Exclusive Amount]])</f>
        <v>_ _</v>
      </c>
    </row>
    <row r="668" spans="2:18">
      <c r="B668" s="50"/>
      <c r="C668" s="50"/>
      <c r="G668" s="50"/>
      <c r="J668" s="50"/>
      <c r="K668" s="50"/>
      <c r="L668" s="50"/>
      <c r="M668" s="50"/>
      <c r="N668" s="50"/>
      <c r="O668" s="50"/>
      <c r="P668" s="50" t="str">
        <f>IF(fraedom_data_1[[#This Row],[Employee - Forename.2]]="",_xlfn.CONCAT(fraedom_data_1[[#This Row],[Employee - Forename.1]]," ",fraedom_data_1[[#This Row],[Employee - Surname]]),_xlfn.CONCAT(fraedom_data_1[[#This Row],[Employee - Forename.1]]," ",fraedom_data_1[[#This Row],[Employee - Forename.2]]," ",fraedom_data_1[[#This Row],[Employee - Surname]]))</f>
        <v xml:space="preserve"> </v>
      </c>
      <c r="Q668" s="50" t="str">
        <f>IF(fraedom_data_1[[#This Row],[Transaction - Expense Description]]="Payment Direct Debit Payment - Tha",0,IF(OR(fraedom_data_1[[#This Row],[Transaction - Tax Amount]]="",fraedom_data_1[[#This Row],[Transaction - Tax Amount]]=0),"1","2"))</f>
        <v>1</v>
      </c>
      <c r="R668" s="50" t="str">
        <f>_xlfn.CONCAT(fraedom_data_1[[#This Row],[Statement Period - End Date]],"_",fraedom_data_1[[#This Row],[Column1]],"_",fraedom_data_1[[#This Row],[Transaction - Tax Exclusive Amount]])</f>
        <v>_ _</v>
      </c>
    </row>
    <row r="669" spans="2:18">
      <c r="B669" s="50"/>
      <c r="C669" s="50"/>
      <c r="G669" s="50"/>
      <c r="J669" s="50"/>
      <c r="K669" s="50"/>
      <c r="L669" s="50"/>
      <c r="M669" s="50"/>
      <c r="N669" s="50"/>
      <c r="O669" s="50"/>
      <c r="P669" s="50" t="str">
        <f>IF(fraedom_data_1[[#This Row],[Employee - Forename.2]]="",_xlfn.CONCAT(fraedom_data_1[[#This Row],[Employee - Forename.1]]," ",fraedom_data_1[[#This Row],[Employee - Surname]]),_xlfn.CONCAT(fraedom_data_1[[#This Row],[Employee - Forename.1]]," ",fraedom_data_1[[#This Row],[Employee - Forename.2]]," ",fraedom_data_1[[#This Row],[Employee - Surname]]))</f>
        <v xml:space="preserve"> </v>
      </c>
      <c r="Q669" s="50" t="str">
        <f>IF(fraedom_data_1[[#This Row],[Transaction - Expense Description]]="Payment Direct Debit Payment - Tha",0,IF(OR(fraedom_data_1[[#This Row],[Transaction - Tax Amount]]="",fraedom_data_1[[#This Row],[Transaction - Tax Amount]]=0),"1","2"))</f>
        <v>1</v>
      </c>
      <c r="R669" s="50" t="str">
        <f>_xlfn.CONCAT(fraedom_data_1[[#This Row],[Statement Period - End Date]],"_",fraedom_data_1[[#This Row],[Column1]],"_",fraedom_data_1[[#This Row],[Transaction - Tax Exclusive Amount]])</f>
        <v>_ _</v>
      </c>
    </row>
    <row r="670" spans="2:18">
      <c r="B670" s="50"/>
      <c r="C670" s="50"/>
      <c r="G670" s="50"/>
      <c r="J670" s="50"/>
      <c r="K670" s="50"/>
      <c r="L670" s="50"/>
      <c r="M670" s="50"/>
      <c r="N670" s="50"/>
      <c r="O670" s="50"/>
      <c r="P670" s="50" t="str">
        <f>IF(fraedom_data_1[[#This Row],[Employee - Forename.2]]="",_xlfn.CONCAT(fraedom_data_1[[#This Row],[Employee - Forename.1]]," ",fraedom_data_1[[#This Row],[Employee - Surname]]),_xlfn.CONCAT(fraedom_data_1[[#This Row],[Employee - Forename.1]]," ",fraedom_data_1[[#This Row],[Employee - Forename.2]]," ",fraedom_data_1[[#This Row],[Employee - Surname]]))</f>
        <v xml:space="preserve"> </v>
      </c>
      <c r="Q670" s="50" t="str">
        <f>IF(fraedom_data_1[[#This Row],[Transaction - Expense Description]]="Payment Direct Debit Payment - Tha",0,IF(OR(fraedom_data_1[[#This Row],[Transaction - Tax Amount]]="",fraedom_data_1[[#This Row],[Transaction - Tax Amount]]=0),"1","2"))</f>
        <v>1</v>
      </c>
      <c r="R670" s="50" t="str">
        <f>_xlfn.CONCAT(fraedom_data_1[[#This Row],[Statement Period - End Date]],"_",fraedom_data_1[[#This Row],[Column1]],"_",fraedom_data_1[[#This Row],[Transaction - Tax Exclusive Amount]])</f>
        <v>_ _</v>
      </c>
    </row>
    <row r="671" spans="2:18">
      <c r="B671" s="50"/>
      <c r="C671" s="50"/>
      <c r="G671" s="50"/>
      <c r="J671" s="50"/>
      <c r="K671" s="50"/>
      <c r="L671" s="50"/>
      <c r="M671" s="50"/>
      <c r="N671" s="50"/>
      <c r="O671" s="50"/>
      <c r="P671" s="50" t="str">
        <f>IF(fraedom_data_1[[#This Row],[Employee - Forename.2]]="",_xlfn.CONCAT(fraedom_data_1[[#This Row],[Employee - Forename.1]]," ",fraedom_data_1[[#This Row],[Employee - Surname]]),_xlfn.CONCAT(fraedom_data_1[[#This Row],[Employee - Forename.1]]," ",fraedom_data_1[[#This Row],[Employee - Forename.2]]," ",fraedom_data_1[[#This Row],[Employee - Surname]]))</f>
        <v xml:space="preserve"> </v>
      </c>
      <c r="Q671" s="50" t="str">
        <f>IF(fraedom_data_1[[#This Row],[Transaction - Expense Description]]="Payment Direct Debit Payment - Tha",0,IF(OR(fraedom_data_1[[#This Row],[Transaction - Tax Amount]]="",fraedom_data_1[[#This Row],[Transaction - Tax Amount]]=0),"1","2"))</f>
        <v>1</v>
      </c>
      <c r="R671" s="50" t="str">
        <f>_xlfn.CONCAT(fraedom_data_1[[#This Row],[Statement Period - End Date]],"_",fraedom_data_1[[#This Row],[Column1]],"_",fraedom_data_1[[#This Row],[Transaction - Tax Exclusive Amount]])</f>
        <v>_ _</v>
      </c>
    </row>
    <row r="672" spans="2:18">
      <c r="B672" s="50"/>
      <c r="C672" s="50"/>
      <c r="G672" s="50"/>
      <c r="J672" s="50"/>
      <c r="K672" s="50"/>
      <c r="L672" s="50"/>
      <c r="M672" s="50"/>
      <c r="N672" s="50"/>
      <c r="O672" s="50"/>
      <c r="P672" s="50" t="str">
        <f>IF(fraedom_data_1[[#This Row],[Employee - Forename.2]]="",_xlfn.CONCAT(fraedom_data_1[[#This Row],[Employee - Forename.1]]," ",fraedom_data_1[[#This Row],[Employee - Surname]]),_xlfn.CONCAT(fraedom_data_1[[#This Row],[Employee - Forename.1]]," ",fraedom_data_1[[#This Row],[Employee - Forename.2]]," ",fraedom_data_1[[#This Row],[Employee - Surname]]))</f>
        <v xml:space="preserve"> </v>
      </c>
      <c r="Q672" s="50" t="str">
        <f>IF(fraedom_data_1[[#This Row],[Transaction - Expense Description]]="Payment Direct Debit Payment - Tha",0,IF(OR(fraedom_data_1[[#This Row],[Transaction - Tax Amount]]="",fraedom_data_1[[#This Row],[Transaction - Tax Amount]]=0),"1","2"))</f>
        <v>1</v>
      </c>
      <c r="R672" s="50" t="str">
        <f>_xlfn.CONCAT(fraedom_data_1[[#This Row],[Statement Period - End Date]],"_",fraedom_data_1[[#This Row],[Column1]],"_",fraedom_data_1[[#This Row],[Transaction - Tax Exclusive Amount]])</f>
        <v>_ _</v>
      </c>
    </row>
    <row r="673" spans="2:18">
      <c r="B673" s="50"/>
      <c r="C673" s="50"/>
      <c r="G673" s="50"/>
      <c r="J673" s="50"/>
      <c r="K673" s="50"/>
      <c r="L673" s="50"/>
      <c r="M673" s="50"/>
      <c r="N673" s="50"/>
      <c r="O673" s="50"/>
      <c r="P673" s="50" t="str">
        <f>IF(fraedom_data_1[[#This Row],[Employee - Forename.2]]="",_xlfn.CONCAT(fraedom_data_1[[#This Row],[Employee - Forename.1]]," ",fraedom_data_1[[#This Row],[Employee - Surname]]),_xlfn.CONCAT(fraedom_data_1[[#This Row],[Employee - Forename.1]]," ",fraedom_data_1[[#This Row],[Employee - Forename.2]]," ",fraedom_data_1[[#This Row],[Employee - Surname]]))</f>
        <v xml:space="preserve"> </v>
      </c>
      <c r="Q673" s="50" t="str">
        <f>IF(fraedom_data_1[[#This Row],[Transaction - Expense Description]]="Payment Direct Debit Payment - Tha",0,IF(OR(fraedom_data_1[[#This Row],[Transaction - Tax Amount]]="",fraedom_data_1[[#This Row],[Transaction - Tax Amount]]=0),"1","2"))</f>
        <v>1</v>
      </c>
      <c r="R673" s="50" t="str">
        <f>_xlfn.CONCAT(fraedom_data_1[[#This Row],[Statement Period - End Date]],"_",fraedom_data_1[[#This Row],[Column1]],"_",fraedom_data_1[[#This Row],[Transaction - Tax Exclusive Amount]])</f>
        <v>_ _</v>
      </c>
    </row>
    <row r="674" spans="2:18">
      <c r="B674" s="50"/>
      <c r="C674" s="50"/>
      <c r="G674" s="50"/>
      <c r="J674" s="50"/>
      <c r="K674" s="50"/>
      <c r="L674" s="50"/>
      <c r="M674" s="50"/>
      <c r="N674" s="50"/>
      <c r="O674" s="50"/>
      <c r="P674" s="50" t="str">
        <f>IF(fraedom_data_1[[#This Row],[Employee - Forename.2]]="",_xlfn.CONCAT(fraedom_data_1[[#This Row],[Employee - Forename.1]]," ",fraedom_data_1[[#This Row],[Employee - Surname]]),_xlfn.CONCAT(fraedom_data_1[[#This Row],[Employee - Forename.1]]," ",fraedom_data_1[[#This Row],[Employee - Forename.2]]," ",fraedom_data_1[[#This Row],[Employee - Surname]]))</f>
        <v xml:space="preserve"> </v>
      </c>
      <c r="Q674" s="50" t="str">
        <f>IF(fraedom_data_1[[#This Row],[Transaction - Expense Description]]="Payment Direct Debit Payment - Tha",0,IF(OR(fraedom_data_1[[#This Row],[Transaction - Tax Amount]]="",fraedom_data_1[[#This Row],[Transaction - Tax Amount]]=0),"1","2"))</f>
        <v>1</v>
      </c>
      <c r="R674" s="50" t="str">
        <f>_xlfn.CONCAT(fraedom_data_1[[#This Row],[Statement Period - End Date]],"_",fraedom_data_1[[#This Row],[Column1]],"_",fraedom_data_1[[#This Row],[Transaction - Tax Exclusive Amount]])</f>
        <v>_ _</v>
      </c>
    </row>
    <row r="675" spans="2:18">
      <c r="B675" s="50"/>
      <c r="C675" s="50"/>
      <c r="G675" s="50"/>
      <c r="J675" s="50"/>
      <c r="K675" s="50"/>
      <c r="L675" s="50"/>
      <c r="M675" s="50"/>
      <c r="N675" s="50"/>
      <c r="O675" s="50"/>
      <c r="P675" s="50" t="str">
        <f>IF(fraedom_data_1[[#This Row],[Employee - Forename.2]]="",_xlfn.CONCAT(fraedom_data_1[[#This Row],[Employee - Forename.1]]," ",fraedom_data_1[[#This Row],[Employee - Surname]]),_xlfn.CONCAT(fraedom_data_1[[#This Row],[Employee - Forename.1]]," ",fraedom_data_1[[#This Row],[Employee - Forename.2]]," ",fraedom_data_1[[#This Row],[Employee - Surname]]))</f>
        <v xml:space="preserve"> </v>
      </c>
      <c r="Q675" s="50" t="str">
        <f>IF(fraedom_data_1[[#This Row],[Transaction - Expense Description]]="Payment Direct Debit Payment - Tha",0,IF(OR(fraedom_data_1[[#This Row],[Transaction - Tax Amount]]="",fraedom_data_1[[#This Row],[Transaction - Tax Amount]]=0),"1","2"))</f>
        <v>1</v>
      </c>
      <c r="R675" s="50" t="str">
        <f>_xlfn.CONCAT(fraedom_data_1[[#This Row],[Statement Period - End Date]],"_",fraedom_data_1[[#This Row],[Column1]],"_",fraedom_data_1[[#This Row],[Transaction - Tax Exclusive Amount]])</f>
        <v>_ _</v>
      </c>
    </row>
    <row r="676" spans="2:18">
      <c r="B676" s="50"/>
      <c r="C676" s="50"/>
      <c r="G676" s="50"/>
      <c r="J676" s="50"/>
      <c r="K676" s="50"/>
      <c r="L676" s="50"/>
      <c r="M676" s="50"/>
      <c r="N676" s="50"/>
      <c r="O676" s="50"/>
      <c r="P676" s="50" t="str">
        <f>IF(fraedom_data_1[[#This Row],[Employee - Forename.2]]="",_xlfn.CONCAT(fraedom_data_1[[#This Row],[Employee - Forename.1]]," ",fraedom_data_1[[#This Row],[Employee - Surname]]),_xlfn.CONCAT(fraedom_data_1[[#This Row],[Employee - Forename.1]]," ",fraedom_data_1[[#This Row],[Employee - Forename.2]]," ",fraedom_data_1[[#This Row],[Employee - Surname]]))</f>
        <v xml:space="preserve"> </v>
      </c>
      <c r="Q676" s="50" t="str">
        <f>IF(fraedom_data_1[[#This Row],[Transaction - Expense Description]]="Payment Direct Debit Payment - Tha",0,IF(OR(fraedom_data_1[[#This Row],[Transaction - Tax Amount]]="",fraedom_data_1[[#This Row],[Transaction - Tax Amount]]=0),"1","2"))</f>
        <v>1</v>
      </c>
      <c r="R676" s="50" t="str">
        <f>_xlfn.CONCAT(fraedom_data_1[[#This Row],[Statement Period - End Date]],"_",fraedom_data_1[[#This Row],[Column1]],"_",fraedom_data_1[[#This Row],[Transaction - Tax Exclusive Amount]])</f>
        <v>_ _</v>
      </c>
    </row>
    <row r="677" spans="2:18">
      <c r="B677" s="50"/>
      <c r="C677" s="50"/>
      <c r="G677" s="50"/>
      <c r="J677" s="50"/>
      <c r="K677" s="50"/>
      <c r="L677" s="50"/>
      <c r="M677" s="50"/>
      <c r="N677" s="50"/>
      <c r="O677" s="50"/>
      <c r="P677" s="50" t="str">
        <f>IF(fraedom_data_1[[#This Row],[Employee - Forename.2]]="",_xlfn.CONCAT(fraedom_data_1[[#This Row],[Employee - Forename.1]]," ",fraedom_data_1[[#This Row],[Employee - Surname]]),_xlfn.CONCAT(fraedom_data_1[[#This Row],[Employee - Forename.1]]," ",fraedom_data_1[[#This Row],[Employee - Forename.2]]," ",fraedom_data_1[[#This Row],[Employee - Surname]]))</f>
        <v xml:space="preserve"> </v>
      </c>
      <c r="Q677" s="50" t="str">
        <f>IF(fraedom_data_1[[#This Row],[Transaction - Expense Description]]="Payment Direct Debit Payment - Tha",0,IF(OR(fraedom_data_1[[#This Row],[Transaction - Tax Amount]]="",fraedom_data_1[[#This Row],[Transaction - Tax Amount]]=0),"1","2"))</f>
        <v>1</v>
      </c>
      <c r="R677" s="50" t="str">
        <f>_xlfn.CONCAT(fraedom_data_1[[#This Row],[Statement Period - End Date]],"_",fraedom_data_1[[#This Row],[Column1]],"_",fraedom_data_1[[#This Row],[Transaction - Tax Exclusive Amount]])</f>
        <v>_ _</v>
      </c>
    </row>
    <row r="678" spans="2:18">
      <c r="B678" s="50"/>
      <c r="C678" s="50"/>
      <c r="G678" s="50"/>
      <c r="J678" s="50"/>
      <c r="K678" s="50"/>
      <c r="L678" s="50"/>
      <c r="M678" s="50"/>
      <c r="N678" s="50"/>
      <c r="O678" s="50"/>
      <c r="P678" s="50" t="str">
        <f>IF(fraedom_data_1[[#This Row],[Employee - Forename.2]]="",_xlfn.CONCAT(fraedom_data_1[[#This Row],[Employee - Forename.1]]," ",fraedom_data_1[[#This Row],[Employee - Surname]]),_xlfn.CONCAT(fraedom_data_1[[#This Row],[Employee - Forename.1]]," ",fraedom_data_1[[#This Row],[Employee - Forename.2]]," ",fraedom_data_1[[#This Row],[Employee - Surname]]))</f>
        <v xml:space="preserve"> </v>
      </c>
      <c r="Q678" s="50" t="str">
        <f>IF(fraedom_data_1[[#This Row],[Transaction - Expense Description]]="Payment Direct Debit Payment - Tha",0,IF(OR(fraedom_data_1[[#This Row],[Transaction - Tax Amount]]="",fraedom_data_1[[#This Row],[Transaction - Tax Amount]]=0),"1","2"))</f>
        <v>1</v>
      </c>
      <c r="R678" s="50" t="str">
        <f>_xlfn.CONCAT(fraedom_data_1[[#This Row],[Statement Period - End Date]],"_",fraedom_data_1[[#This Row],[Column1]],"_",fraedom_data_1[[#This Row],[Transaction - Tax Exclusive Amount]])</f>
        <v>_ _</v>
      </c>
    </row>
    <row r="679" spans="2:18">
      <c r="B679" s="50"/>
      <c r="C679" s="50"/>
      <c r="G679" s="50"/>
      <c r="J679" s="50"/>
      <c r="K679" s="50"/>
      <c r="L679" s="50"/>
      <c r="M679" s="50"/>
      <c r="N679" s="50"/>
      <c r="O679" s="50"/>
      <c r="P679" s="50" t="str">
        <f>IF(fraedom_data_1[[#This Row],[Employee - Forename.2]]="",_xlfn.CONCAT(fraedom_data_1[[#This Row],[Employee - Forename.1]]," ",fraedom_data_1[[#This Row],[Employee - Surname]]),_xlfn.CONCAT(fraedom_data_1[[#This Row],[Employee - Forename.1]]," ",fraedom_data_1[[#This Row],[Employee - Forename.2]]," ",fraedom_data_1[[#This Row],[Employee - Surname]]))</f>
        <v xml:space="preserve"> </v>
      </c>
      <c r="Q679" s="50" t="str">
        <f>IF(fraedom_data_1[[#This Row],[Transaction - Expense Description]]="Payment Direct Debit Payment - Tha",0,IF(OR(fraedom_data_1[[#This Row],[Transaction - Tax Amount]]="",fraedom_data_1[[#This Row],[Transaction - Tax Amount]]=0),"1","2"))</f>
        <v>1</v>
      </c>
      <c r="R679" s="50" t="str">
        <f>_xlfn.CONCAT(fraedom_data_1[[#This Row],[Statement Period - End Date]],"_",fraedom_data_1[[#This Row],[Column1]],"_",fraedom_data_1[[#This Row],[Transaction - Tax Exclusive Amount]])</f>
        <v>_ _</v>
      </c>
    </row>
    <row r="680" spans="2:18">
      <c r="B680" s="50"/>
      <c r="C680" s="50"/>
      <c r="G680" s="50"/>
      <c r="J680" s="50"/>
      <c r="K680" s="50"/>
      <c r="L680" s="50"/>
      <c r="M680" s="50"/>
      <c r="N680" s="50"/>
      <c r="O680" s="50"/>
      <c r="P680" s="50" t="str">
        <f>IF(fraedom_data_1[[#This Row],[Employee - Forename.2]]="",_xlfn.CONCAT(fraedom_data_1[[#This Row],[Employee - Forename.1]]," ",fraedom_data_1[[#This Row],[Employee - Surname]]),_xlfn.CONCAT(fraedom_data_1[[#This Row],[Employee - Forename.1]]," ",fraedom_data_1[[#This Row],[Employee - Forename.2]]," ",fraedom_data_1[[#This Row],[Employee - Surname]]))</f>
        <v xml:space="preserve"> </v>
      </c>
      <c r="Q680" s="50" t="str">
        <f>IF(fraedom_data_1[[#This Row],[Transaction - Expense Description]]="Payment Direct Debit Payment - Tha",0,IF(OR(fraedom_data_1[[#This Row],[Transaction - Tax Amount]]="",fraedom_data_1[[#This Row],[Transaction - Tax Amount]]=0),"1","2"))</f>
        <v>1</v>
      </c>
      <c r="R680" s="50" t="str">
        <f>_xlfn.CONCAT(fraedom_data_1[[#This Row],[Statement Period - End Date]],"_",fraedom_data_1[[#This Row],[Column1]],"_",fraedom_data_1[[#This Row],[Transaction - Tax Exclusive Amount]])</f>
        <v>_ _</v>
      </c>
    </row>
    <row r="681" spans="2:18">
      <c r="B681" s="50"/>
      <c r="C681" s="50"/>
      <c r="G681" s="50"/>
      <c r="J681" s="50"/>
      <c r="K681" s="50"/>
      <c r="L681" s="50"/>
      <c r="M681" s="50"/>
      <c r="N681" s="50"/>
      <c r="O681" s="50"/>
      <c r="P681" s="50" t="str">
        <f>IF(fraedom_data_1[[#This Row],[Employee - Forename.2]]="",_xlfn.CONCAT(fraedom_data_1[[#This Row],[Employee - Forename.1]]," ",fraedom_data_1[[#This Row],[Employee - Surname]]),_xlfn.CONCAT(fraedom_data_1[[#This Row],[Employee - Forename.1]]," ",fraedom_data_1[[#This Row],[Employee - Forename.2]]," ",fraedom_data_1[[#This Row],[Employee - Surname]]))</f>
        <v xml:space="preserve"> </v>
      </c>
      <c r="Q681" s="50" t="str">
        <f>IF(fraedom_data_1[[#This Row],[Transaction - Expense Description]]="Payment Direct Debit Payment - Tha",0,IF(OR(fraedom_data_1[[#This Row],[Transaction - Tax Amount]]="",fraedom_data_1[[#This Row],[Transaction - Tax Amount]]=0),"1","2"))</f>
        <v>1</v>
      </c>
      <c r="R681" s="50" t="str">
        <f>_xlfn.CONCAT(fraedom_data_1[[#This Row],[Statement Period - End Date]],"_",fraedom_data_1[[#This Row],[Column1]],"_",fraedom_data_1[[#This Row],[Transaction - Tax Exclusive Amount]])</f>
        <v>_ _</v>
      </c>
    </row>
    <row r="682" spans="2:18">
      <c r="B682" s="50"/>
      <c r="C682" s="50"/>
      <c r="G682" s="50"/>
      <c r="J682" s="50"/>
      <c r="K682" s="50"/>
      <c r="L682" s="50"/>
      <c r="M682" s="50"/>
      <c r="N682" s="50"/>
      <c r="O682" s="50"/>
      <c r="P682" s="50" t="str">
        <f>IF(fraedom_data_1[[#This Row],[Employee - Forename.2]]="",_xlfn.CONCAT(fraedom_data_1[[#This Row],[Employee - Forename.1]]," ",fraedom_data_1[[#This Row],[Employee - Surname]]),_xlfn.CONCAT(fraedom_data_1[[#This Row],[Employee - Forename.1]]," ",fraedom_data_1[[#This Row],[Employee - Forename.2]]," ",fraedom_data_1[[#This Row],[Employee - Surname]]))</f>
        <v xml:space="preserve"> </v>
      </c>
      <c r="Q682" s="50" t="str">
        <f>IF(fraedom_data_1[[#This Row],[Transaction - Expense Description]]="Payment Direct Debit Payment - Tha",0,IF(OR(fraedom_data_1[[#This Row],[Transaction - Tax Amount]]="",fraedom_data_1[[#This Row],[Transaction - Tax Amount]]=0),"1","2"))</f>
        <v>1</v>
      </c>
      <c r="R682" s="50" t="str">
        <f>_xlfn.CONCAT(fraedom_data_1[[#This Row],[Statement Period - End Date]],"_",fraedom_data_1[[#This Row],[Column1]],"_",fraedom_data_1[[#This Row],[Transaction - Tax Exclusive Amount]])</f>
        <v>_ _</v>
      </c>
    </row>
    <row r="683" spans="2:18">
      <c r="B683" s="50"/>
      <c r="C683" s="50"/>
      <c r="G683" s="50"/>
      <c r="J683" s="50"/>
      <c r="K683" s="50"/>
      <c r="L683" s="50"/>
      <c r="M683" s="50"/>
      <c r="N683" s="50"/>
      <c r="O683" s="50"/>
      <c r="P683" s="50" t="str">
        <f>IF(fraedom_data_1[[#This Row],[Employee - Forename.2]]="",_xlfn.CONCAT(fraedom_data_1[[#This Row],[Employee - Forename.1]]," ",fraedom_data_1[[#This Row],[Employee - Surname]]),_xlfn.CONCAT(fraedom_data_1[[#This Row],[Employee - Forename.1]]," ",fraedom_data_1[[#This Row],[Employee - Forename.2]]," ",fraedom_data_1[[#This Row],[Employee - Surname]]))</f>
        <v xml:space="preserve"> </v>
      </c>
      <c r="Q683" s="50" t="str">
        <f>IF(fraedom_data_1[[#This Row],[Transaction - Expense Description]]="Payment Direct Debit Payment - Tha",0,IF(OR(fraedom_data_1[[#This Row],[Transaction - Tax Amount]]="",fraedom_data_1[[#This Row],[Transaction - Tax Amount]]=0),"1","2"))</f>
        <v>1</v>
      </c>
      <c r="R683" s="50" t="str">
        <f>_xlfn.CONCAT(fraedom_data_1[[#This Row],[Statement Period - End Date]],"_",fraedom_data_1[[#This Row],[Column1]],"_",fraedom_data_1[[#This Row],[Transaction - Tax Exclusive Amount]])</f>
        <v>_ _</v>
      </c>
    </row>
    <row r="684" spans="2:18">
      <c r="B684" s="50"/>
      <c r="C684" s="50"/>
      <c r="G684" s="50"/>
      <c r="J684" s="50"/>
      <c r="K684" s="50"/>
      <c r="L684" s="50"/>
      <c r="M684" s="50"/>
      <c r="N684" s="50"/>
      <c r="O684" s="50"/>
      <c r="P684" s="50" t="str">
        <f>IF(fraedom_data_1[[#This Row],[Employee - Forename.2]]="",_xlfn.CONCAT(fraedom_data_1[[#This Row],[Employee - Forename.1]]," ",fraedom_data_1[[#This Row],[Employee - Surname]]),_xlfn.CONCAT(fraedom_data_1[[#This Row],[Employee - Forename.1]]," ",fraedom_data_1[[#This Row],[Employee - Forename.2]]," ",fraedom_data_1[[#This Row],[Employee - Surname]]))</f>
        <v xml:space="preserve"> </v>
      </c>
      <c r="Q684" s="50" t="str">
        <f>IF(fraedom_data_1[[#This Row],[Transaction - Expense Description]]="Payment Direct Debit Payment - Tha",0,IF(OR(fraedom_data_1[[#This Row],[Transaction - Tax Amount]]="",fraedom_data_1[[#This Row],[Transaction - Tax Amount]]=0),"1","2"))</f>
        <v>1</v>
      </c>
      <c r="R684" s="50" t="str">
        <f>_xlfn.CONCAT(fraedom_data_1[[#This Row],[Statement Period - End Date]],"_",fraedom_data_1[[#This Row],[Column1]],"_",fraedom_data_1[[#This Row],[Transaction - Tax Exclusive Amount]])</f>
        <v>_ _</v>
      </c>
    </row>
    <row r="685" spans="2:18">
      <c r="B685" s="50"/>
      <c r="C685" s="50"/>
      <c r="G685" s="50"/>
      <c r="J685" s="50"/>
      <c r="K685" s="50"/>
      <c r="L685" s="50"/>
      <c r="M685" s="50"/>
      <c r="N685" s="50"/>
      <c r="O685" s="50"/>
      <c r="P685" s="50" t="str">
        <f>IF(fraedom_data_1[[#This Row],[Employee - Forename.2]]="",_xlfn.CONCAT(fraedom_data_1[[#This Row],[Employee - Forename.1]]," ",fraedom_data_1[[#This Row],[Employee - Surname]]),_xlfn.CONCAT(fraedom_data_1[[#This Row],[Employee - Forename.1]]," ",fraedom_data_1[[#This Row],[Employee - Forename.2]]," ",fraedom_data_1[[#This Row],[Employee - Surname]]))</f>
        <v xml:space="preserve"> </v>
      </c>
      <c r="Q685" s="50" t="str">
        <f>IF(fraedom_data_1[[#This Row],[Transaction - Expense Description]]="Payment Direct Debit Payment - Tha",0,IF(OR(fraedom_data_1[[#This Row],[Transaction - Tax Amount]]="",fraedom_data_1[[#This Row],[Transaction - Tax Amount]]=0),"1","2"))</f>
        <v>1</v>
      </c>
      <c r="R685" s="50" t="str">
        <f>_xlfn.CONCAT(fraedom_data_1[[#This Row],[Statement Period - End Date]],"_",fraedom_data_1[[#This Row],[Column1]],"_",fraedom_data_1[[#This Row],[Transaction - Tax Exclusive Amount]])</f>
        <v>_ _</v>
      </c>
    </row>
    <row r="686" spans="2:18">
      <c r="B686" s="50"/>
      <c r="C686" s="50"/>
      <c r="G686" s="50"/>
      <c r="J686" s="50"/>
      <c r="K686" s="50"/>
      <c r="L686" s="50"/>
      <c r="M686" s="50"/>
      <c r="N686" s="50"/>
      <c r="O686" s="50"/>
      <c r="P686" s="50" t="str">
        <f>IF(fraedom_data_1[[#This Row],[Employee - Forename.2]]="",_xlfn.CONCAT(fraedom_data_1[[#This Row],[Employee - Forename.1]]," ",fraedom_data_1[[#This Row],[Employee - Surname]]),_xlfn.CONCAT(fraedom_data_1[[#This Row],[Employee - Forename.1]]," ",fraedom_data_1[[#This Row],[Employee - Forename.2]]," ",fraedom_data_1[[#This Row],[Employee - Surname]]))</f>
        <v xml:space="preserve"> </v>
      </c>
      <c r="Q686" s="50" t="str">
        <f>IF(fraedom_data_1[[#This Row],[Transaction - Expense Description]]="Payment Direct Debit Payment - Tha",0,IF(OR(fraedom_data_1[[#This Row],[Transaction - Tax Amount]]="",fraedom_data_1[[#This Row],[Transaction - Tax Amount]]=0),"1","2"))</f>
        <v>1</v>
      </c>
      <c r="R686" s="50" t="str">
        <f>_xlfn.CONCAT(fraedom_data_1[[#This Row],[Statement Period - End Date]],"_",fraedom_data_1[[#This Row],[Column1]],"_",fraedom_data_1[[#This Row],[Transaction - Tax Exclusive Amount]])</f>
        <v>_ _</v>
      </c>
    </row>
    <row r="687" spans="2:18">
      <c r="B687" s="50"/>
      <c r="C687" s="50"/>
      <c r="G687" s="50"/>
      <c r="J687" s="50"/>
      <c r="K687" s="50"/>
      <c r="L687" s="50"/>
      <c r="M687" s="50"/>
      <c r="N687" s="50"/>
      <c r="O687" s="50"/>
      <c r="P687" s="50" t="str">
        <f>IF(fraedom_data_1[[#This Row],[Employee - Forename.2]]="",_xlfn.CONCAT(fraedom_data_1[[#This Row],[Employee - Forename.1]]," ",fraedom_data_1[[#This Row],[Employee - Surname]]),_xlfn.CONCAT(fraedom_data_1[[#This Row],[Employee - Forename.1]]," ",fraedom_data_1[[#This Row],[Employee - Forename.2]]," ",fraedom_data_1[[#This Row],[Employee - Surname]]))</f>
        <v xml:space="preserve"> </v>
      </c>
      <c r="Q687" s="50" t="str">
        <f>IF(fraedom_data_1[[#This Row],[Transaction - Expense Description]]="Payment Direct Debit Payment - Tha",0,IF(OR(fraedom_data_1[[#This Row],[Transaction - Tax Amount]]="",fraedom_data_1[[#This Row],[Transaction - Tax Amount]]=0),"1","2"))</f>
        <v>1</v>
      </c>
      <c r="R687" s="50" t="str">
        <f>_xlfn.CONCAT(fraedom_data_1[[#This Row],[Statement Period - End Date]],"_",fraedom_data_1[[#This Row],[Column1]],"_",fraedom_data_1[[#This Row],[Transaction - Tax Exclusive Amount]])</f>
        <v>_ _</v>
      </c>
    </row>
    <row r="688" spans="2:18">
      <c r="B688" s="50"/>
      <c r="C688" s="50"/>
      <c r="G688" s="50"/>
      <c r="J688" s="50"/>
      <c r="K688" s="50"/>
      <c r="L688" s="50"/>
      <c r="M688" s="50"/>
      <c r="N688" s="50"/>
      <c r="O688" s="50"/>
      <c r="P688" s="50" t="str">
        <f>IF(fraedom_data_1[[#This Row],[Employee - Forename.2]]="",_xlfn.CONCAT(fraedom_data_1[[#This Row],[Employee - Forename.1]]," ",fraedom_data_1[[#This Row],[Employee - Surname]]),_xlfn.CONCAT(fraedom_data_1[[#This Row],[Employee - Forename.1]]," ",fraedom_data_1[[#This Row],[Employee - Forename.2]]," ",fraedom_data_1[[#This Row],[Employee - Surname]]))</f>
        <v xml:space="preserve"> </v>
      </c>
      <c r="Q688" s="50" t="str">
        <f>IF(fraedom_data_1[[#This Row],[Transaction - Expense Description]]="Payment Direct Debit Payment - Tha",0,IF(OR(fraedom_data_1[[#This Row],[Transaction - Tax Amount]]="",fraedom_data_1[[#This Row],[Transaction - Tax Amount]]=0),"1","2"))</f>
        <v>1</v>
      </c>
      <c r="R688" s="50" t="str">
        <f>_xlfn.CONCAT(fraedom_data_1[[#This Row],[Statement Period - End Date]],"_",fraedom_data_1[[#This Row],[Column1]],"_",fraedom_data_1[[#This Row],[Transaction - Tax Exclusive Amount]])</f>
        <v>_ _</v>
      </c>
    </row>
    <row r="689" spans="2:18">
      <c r="B689" s="50"/>
      <c r="C689" s="50"/>
      <c r="G689" s="50"/>
      <c r="J689" s="50"/>
      <c r="K689" s="50"/>
      <c r="L689" s="50"/>
      <c r="M689" s="50"/>
      <c r="N689" s="50"/>
      <c r="O689" s="50"/>
      <c r="P689" s="50" t="str">
        <f>IF(fraedom_data_1[[#This Row],[Employee - Forename.2]]="",_xlfn.CONCAT(fraedom_data_1[[#This Row],[Employee - Forename.1]]," ",fraedom_data_1[[#This Row],[Employee - Surname]]),_xlfn.CONCAT(fraedom_data_1[[#This Row],[Employee - Forename.1]]," ",fraedom_data_1[[#This Row],[Employee - Forename.2]]," ",fraedom_data_1[[#This Row],[Employee - Surname]]))</f>
        <v xml:space="preserve"> </v>
      </c>
      <c r="Q689" s="50" t="str">
        <f>IF(fraedom_data_1[[#This Row],[Transaction - Expense Description]]="Payment Direct Debit Payment - Tha",0,IF(OR(fraedom_data_1[[#This Row],[Transaction - Tax Amount]]="",fraedom_data_1[[#This Row],[Transaction - Tax Amount]]=0),"1","2"))</f>
        <v>1</v>
      </c>
      <c r="R689" s="50" t="str">
        <f>_xlfn.CONCAT(fraedom_data_1[[#This Row],[Statement Period - End Date]],"_",fraedom_data_1[[#This Row],[Column1]],"_",fraedom_data_1[[#This Row],[Transaction - Tax Exclusive Amount]])</f>
        <v>_ _</v>
      </c>
    </row>
    <row r="690" spans="2:18">
      <c r="B690" s="50"/>
      <c r="C690" s="50"/>
      <c r="G690" s="50"/>
      <c r="J690" s="50"/>
      <c r="K690" s="50"/>
      <c r="L690" s="50"/>
      <c r="M690" s="50"/>
      <c r="N690" s="50"/>
      <c r="O690" s="50"/>
      <c r="P690" s="50" t="str">
        <f>IF(fraedom_data_1[[#This Row],[Employee - Forename.2]]="",_xlfn.CONCAT(fraedom_data_1[[#This Row],[Employee - Forename.1]]," ",fraedom_data_1[[#This Row],[Employee - Surname]]),_xlfn.CONCAT(fraedom_data_1[[#This Row],[Employee - Forename.1]]," ",fraedom_data_1[[#This Row],[Employee - Forename.2]]," ",fraedom_data_1[[#This Row],[Employee - Surname]]))</f>
        <v xml:space="preserve"> </v>
      </c>
      <c r="Q690" s="50" t="str">
        <f>IF(fraedom_data_1[[#This Row],[Transaction - Expense Description]]="Payment Direct Debit Payment - Tha",0,IF(OR(fraedom_data_1[[#This Row],[Transaction - Tax Amount]]="",fraedom_data_1[[#This Row],[Transaction - Tax Amount]]=0),"1","2"))</f>
        <v>1</v>
      </c>
      <c r="R690" s="50" t="str">
        <f>_xlfn.CONCAT(fraedom_data_1[[#This Row],[Statement Period - End Date]],"_",fraedom_data_1[[#This Row],[Column1]],"_",fraedom_data_1[[#This Row],[Transaction - Tax Exclusive Amount]])</f>
        <v>_ _</v>
      </c>
    </row>
    <row r="691" spans="2:18">
      <c r="B691" s="50"/>
      <c r="C691" s="50"/>
      <c r="G691" s="50"/>
      <c r="J691" s="50"/>
      <c r="K691" s="50"/>
      <c r="L691" s="50"/>
      <c r="M691" s="50"/>
      <c r="N691" s="50"/>
      <c r="O691" s="50"/>
      <c r="P691" s="50" t="str">
        <f>IF(fraedom_data_1[[#This Row],[Employee - Forename.2]]="",_xlfn.CONCAT(fraedom_data_1[[#This Row],[Employee - Forename.1]]," ",fraedom_data_1[[#This Row],[Employee - Surname]]),_xlfn.CONCAT(fraedom_data_1[[#This Row],[Employee - Forename.1]]," ",fraedom_data_1[[#This Row],[Employee - Forename.2]]," ",fraedom_data_1[[#This Row],[Employee - Surname]]))</f>
        <v xml:space="preserve"> </v>
      </c>
      <c r="Q691" s="50" t="str">
        <f>IF(fraedom_data_1[[#This Row],[Transaction - Expense Description]]="Payment Direct Debit Payment - Tha",0,IF(OR(fraedom_data_1[[#This Row],[Transaction - Tax Amount]]="",fraedom_data_1[[#This Row],[Transaction - Tax Amount]]=0),"1","2"))</f>
        <v>1</v>
      </c>
      <c r="R691" s="50" t="str">
        <f>_xlfn.CONCAT(fraedom_data_1[[#This Row],[Statement Period - End Date]],"_",fraedom_data_1[[#This Row],[Column1]],"_",fraedom_data_1[[#This Row],[Transaction - Tax Exclusive Amount]])</f>
        <v>_ _</v>
      </c>
    </row>
    <row r="692" spans="2:18">
      <c r="B692" s="50"/>
      <c r="C692" s="50"/>
      <c r="G692" s="50"/>
      <c r="J692" s="50"/>
      <c r="K692" s="50"/>
      <c r="L692" s="50"/>
      <c r="M692" s="50"/>
      <c r="N692" s="50"/>
      <c r="O692" s="50"/>
      <c r="P692" s="50" t="str">
        <f>IF(fraedom_data_1[[#This Row],[Employee - Forename.2]]="",_xlfn.CONCAT(fraedom_data_1[[#This Row],[Employee - Forename.1]]," ",fraedom_data_1[[#This Row],[Employee - Surname]]),_xlfn.CONCAT(fraedom_data_1[[#This Row],[Employee - Forename.1]]," ",fraedom_data_1[[#This Row],[Employee - Forename.2]]," ",fraedom_data_1[[#This Row],[Employee - Surname]]))</f>
        <v xml:space="preserve"> </v>
      </c>
      <c r="Q692" s="50" t="str">
        <f>IF(fraedom_data_1[[#This Row],[Transaction - Expense Description]]="Payment Direct Debit Payment - Tha",0,IF(OR(fraedom_data_1[[#This Row],[Transaction - Tax Amount]]="",fraedom_data_1[[#This Row],[Transaction - Tax Amount]]=0),"1","2"))</f>
        <v>1</v>
      </c>
      <c r="R692" s="50" t="str">
        <f>_xlfn.CONCAT(fraedom_data_1[[#This Row],[Statement Period - End Date]],"_",fraedom_data_1[[#This Row],[Column1]],"_",fraedom_data_1[[#This Row],[Transaction - Tax Exclusive Amount]])</f>
        <v>_ _</v>
      </c>
    </row>
    <row r="693" spans="2:18">
      <c r="B693" s="50"/>
      <c r="C693" s="50"/>
      <c r="G693" s="50"/>
      <c r="J693" s="50"/>
      <c r="K693" s="50"/>
      <c r="L693" s="50"/>
      <c r="M693" s="50"/>
      <c r="N693" s="50"/>
      <c r="O693" s="50"/>
      <c r="P693" s="50" t="str">
        <f>IF(fraedom_data_1[[#This Row],[Employee - Forename.2]]="",_xlfn.CONCAT(fraedom_data_1[[#This Row],[Employee - Forename.1]]," ",fraedom_data_1[[#This Row],[Employee - Surname]]),_xlfn.CONCAT(fraedom_data_1[[#This Row],[Employee - Forename.1]]," ",fraedom_data_1[[#This Row],[Employee - Forename.2]]," ",fraedom_data_1[[#This Row],[Employee - Surname]]))</f>
        <v xml:space="preserve"> </v>
      </c>
      <c r="Q693" s="50" t="str">
        <f>IF(fraedom_data_1[[#This Row],[Transaction - Expense Description]]="Payment Direct Debit Payment - Tha",0,IF(OR(fraedom_data_1[[#This Row],[Transaction - Tax Amount]]="",fraedom_data_1[[#This Row],[Transaction - Tax Amount]]=0),"1","2"))</f>
        <v>1</v>
      </c>
      <c r="R693" s="50" t="str">
        <f>_xlfn.CONCAT(fraedom_data_1[[#This Row],[Statement Period - End Date]],"_",fraedom_data_1[[#This Row],[Column1]],"_",fraedom_data_1[[#This Row],[Transaction - Tax Exclusive Amount]])</f>
        <v>_ _</v>
      </c>
    </row>
    <row r="694" spans="2:18">
      <c r="B694" s="50"/>
      <c r="C694" s="50"/>
      <c r="G694" s="50"/>
      <c r="J694" s="50"/>
      <c r="K694" s="50"/>
      <c r="L694" s="50"/>
      <c r="M694" s="50"/>
      <c r="N694" s="50"/>
      <c r="O694" s="50"/>
      <c r="P694" s="50" t="str">
        <f>IF(fraedom_data_1[[#This Row],[Employee - Forename.2]]="",_xlfn.CONCAT(fraedom_data_1[[#This Row],[Employee - Forename.1]]," ",fraedom_data_1[[#This Row],[Employee - Surname]]),_xlfn.CONCAT(fraedom_data_1[[#This Row],[Employee - Forename.1]]," ",fraedom_data_1[[#This Row],[Employee - Forename.2]]," ",fraedom_data_1[[#This Row],[Employee - Surname]]))</f>
        <v xml:space="preserve"> </v>
      </c>
      <c r="Q694" s="50" t="str">
        <f>IF(fraedom_data_1[[#This Row],[Transaction - Expense Description]]="Payment Direct Debit Payment - Tha",0,IF(OR(fraedom_data_1[[#This Row],[Transaction - Tax Amount]]="",fraedom_data_1[[#This Row],[Transaction - Tax Amount]]=0),"1","2"))</f>
        <v>1</v>
      </c>
      <c r="R694" s="50" t="str">
        <f>_xlfn.CONCAT(fraedom_data_1[[#This Row],[Statement Period - End Date]],"_",fraedom_data_1[[#This Row],[Column1]],"_",fraedom_data_1[[#This Row],[Transaction - Tax Exclusive Amount]])</f>
        <v>_ _</v>
      </c>
    </row>
    <row r="695" spans="2:18">
      <c r="B695" s="50"/>
      <c r="C695" s="50"/>
      <c r="G695" s="50"/>
      <c r="J695" s="50"/>
      <c r="K695" s="50"/>
      <c r="L695" s="50"/>
      <c r="M695" s="50"/>
      <c r="N695" s="50"/>
      <c r="O695" s="50"/>
      <c r="P695" s="50" t="str">
        <f>IF(fraedom_data_1[[#This Row],[Employee - Forename.2]]="",_xlfn.CONCAT(fraedom_data_1[[#This Row],[Employee - Forename.1]]," ",fraedom_data_1[[#This Row],[Employee - Surname]]),_xlfn.CONCAT(fraedom_data_1[[#This Row],[Employee - Forename.1]]," ",fraedom_data_1[[#This Row],[Employee - Forename.2]]," ",fraedom_data_1[[#This Row],[Employee - Surname]]))</f>
        <v xml:space="preserve"> </v>
      </c>
      <c r="Q695" s="50" t="str">
        <f>IF(fraedom_data_1[[#This Row],[Transaction - Expense Description]]="Payment Direct Debit Payment - Tha",0,IF(OR(fraedom_data_1[[#This Row],[Transaction - Tax Amount]]="",fraedom_data_1[[#This Row],[Transaction - Tax Amount]]=0),"1","2"))</f>
        <v>1</v>
      </c>
      <c r="R695" s="50" t="str">
        <f>_xlfn.CONCAT(fraedom_data_1[[#This Row],[Statement Period - End Date]],"_",fraedom_data_1[[#This Row],[Column1]],"_",fraedom_data_1[[#This Row],[Transaction - Tax Exclusive Amount]])</f>
        <v>_ _</v>
      </c>
    </row>
    <row r="696" spans="2:18">
      <c r="B696" s="50"/>
      <c r="C696" s="50"/>
      <c r="G696" s="50"/>
      <c r="J696" s="50"/>
      <c r="K696" s="50"/>
      <c r="L696" s="50"/>
      <c r="M696" s="50"/>
      <c r="N696" s="50"/>
      <c r="O696" s="50"/>
      <c r="P696" s="50" t="str">
        <f>IF(fraedom_data_1[[#This Row],[Employee - Forename.2]]="",_xlfn.CONCAT(fraedom_data_1[[#This Row],[Employee - Forename.1]]," ",fraedom_data_1[[#This Row],[Employee - Surname]]),_xlfn.CONCAT(fraedom_data_1[[#This Row],[Employee - Forename.1]]," ",fraedom_data_1[[#This Row],[Employee - Forename.2]]," ",fraedom_data_1[[#This Row],[Employee - Surname]]))</f>
        <v xml:space="preserve"> </v>
      </c>
      <c r="Q696" s="50" t="str">
        <f>IF(fraedom_data_1[[#This Row],[Transaction - Expense Description]]="Payment Direct Debit Payment - Tha",0,IF(OR(fraedom_data_1[[#This Row],[Transaction - Tax Amount]]="",fraedom_data_1[[#This Row],[Transaction - Tax Amount]]=0),"1","2"))</f>
        <v>1</v>
      </c>
      <c r="R696" s="50" t="str">
        <f>_xlfn.CONCAT(fraedom_data_1[[#This Row],[Statement Period - End Date]],"_",fraedom_data_1[[#This Row],[Column1]],"_",fraedom_data_1[[#This Row],[Transaction - Tax Exclusive Amount]])</f>
        <v>_ _</v>
      </c>
    </row>
    <row r="697" spans="2:18">
      <c r="B697" s="50"/>
      <c r="C697" s="50"/>
      <c r="G697" s="50"/>
      <c r="J697" s="50"/>
      <c r="K697" s="50"/>
      <c r="L697" s="50"/>
      <c r="M697" s="50"/>
      <c r="N697" s="50"/>
      <c r="O697" s="50"/>
      <c r="P697" s="50" t="str">
        <f>IF(fraedom_data_1[[#This Row],[Employee - Forename.2]]="",_xlfn.CONCAT(fraedom_data_1[[#This Row],[Employee - Forename.1]]," ",fraedom_data_1[[#This Row],[Employee - Surname]]),_xlfn.CONCAT(fraedom_data_1[[#This Row],[Employee - Forename.1]]," ",fraedom_data_1[[#This Row],[Employee - Forename.2]]," ",fraedom_data_1[[#This Row],[Employee - Surname]]))</f>
        <v xml:space="preserve"> </v>
      </c>
      <c r="Q697" s="50" t="str">
        <f>IF(fraedom_data_1[[#This Row],[Transaction - Expense Description]]="Payment Direct Debit Payment - Tha",0,IF(OR(fraedom_data_1[[#This Row],[Transaction - Tax Amount]]="",fraedom_data_1[[#This Row],[Transaction - Tax Amount]]=0),"1","2"))</f>
        <v>1</v>
      </c>
      <c r="R697" s="50" t="str">
        <f>_xlfn.CONCAT(fraedom_data_1[[#This Row],[Statement Period - End Date]],"_",fraedom_data_1[[#This Row],[Column1]],"_",fraedom_data_1[[#This Row],[Transaction - Tax Exclusive Amount]])</f>
        <v>_ _</v>
      </c>
    </row>
    <row r="698" spans="2:18">
      <c r="B698" s="50"/>
      <c r="C698" s="50"/>
      <c r="G698" s="50"/>
      <c r="J698" s="50"/>
      <c r="K698" s="50"/>
      <c r="L698" s="50"/>
      <c r="M698" s="50"/>
      <c r="N698" s="50"/>
      <c r="O698" s="50"/>
      <c r="P698" s="50" t="str">
        <f>IF(fraedom_data_1[[#This Row],[Employee - Forename.2]]="",_xlfn.CONCAT(fraedom_data_1[[#This Row],[Employee - Forename.1]]," ",fraedom_data_1[[#This Row],[Employee - Surname]]),_xlfn.CONCAT(fraedom_data_1[[#This Row],[Employee - Forename.1]]," ",fraedom_data_1[[#This Row],[Employee - Forename.2]]," ",fraedom_data_1[[#This Row],[Employee - Surname]]))</f>
        <v xml:space="preserve"> </v>
      </c>
      <c r="Q698" s="50" t="str">
        <f>IF(fraedom_data_1[[#This Row],[Transaction - Expense Description]]="Payment Direct Debit Payment - Tha",0,IF(OR(fraedom_data_1[[#This Row],[Transaction - Tax Amount]]="",fraedom_data_1[[#This Row],[Transaction - Tax Amount]]=0),"1","2"))</f>
        <v>1</v>
      </c>
      <c r="R698" s="50" t="str">
        <f>_xlfn.CONCAT(fraedom_data_1[[#This Row],[Statement Period - End Date]],"_",fraedom_data_1[[#This Row],[Column1]],"_",fraedom_data_1[[#This Row],[Transaction - Tax Exclusive Amount]])</f>
        <v>_ _</v>
      </c>
    </row>
    <row r="699" spans="2:18">
      <c r="B699" s="50"/>
      <c r="C699" s="50"/>
      <c r="G699" s="50"/>
      <c r="J699" s="50"/>
      <c r="K699" s="50"/>
      <c r="L699" s="50"/>
      <c r="M699" s="50"/>
      <c r="N699" s="50"/>
      <c r="O699" s="50"/>
      <c r="P699" s="50" t="str">
        <f>IF(fraedom_data_1[[#This Row],[Employee - Forename.2]]="",_xlfn.CONCAT(fraedom_data_1[[#This Row],[Employee - Forename.1]]," ",fraedom_data_1[[#This Row],[Employee - Surname]]),_xlfn.CONCAT(fraedom_data_1[[#This Row],[Employee - Forename.1]]," ",fraedom_data_1[[#This Row],[Employee - Forename.2]]," ",fraedom_data_1[[#This Row],[Employee - Surname]]))</f>
        <v xml:space="preserve"> </v>
      </c>
      <c r="Q699" s="50" t="str">
        <f>IF(fraedom_data_1[[#This Row],[Transaction - Expense Description]]="Payment Direct Debit Payment - Tha",0,IF(OR(fraedom_data_1[[#This Row],[Transaction - Tax Amount]]="",fraedom_data_1[[#This Row],[Transaction - Tax Amount]]=0),"1","2"))</f>
        <v>1</v>
      </c>
      <c r="R699" s="50" t="str">
        <f>_xlfn.CONCAT(fraedom_data_1[[#This Row],[Statement Period - End Date]],"_",fraedom_data_1[[#This Row],[Column1]],"_",fraedom_data_1[[#This Row],[Transaction - Tax Exclusive Amount]])</f>
        <v>_ _</v>
      </c>
    </row>
    <row r="700" spans="2:18">
      <c r="B700" s="50"/>
      <c r="C700" s="50"/>
      <c r="G700" s="50"/>
      <c r="J700" s="50"/>
      <c r="K700" s="50"/>
      <c r="L700" s="50"/>
      <c r="M700" s="50"/>
      <c r="N700" s="50"/>
      <c r="O700" s="50"/>
      <c r="P700" s="50" t="str">
        <f>IF(fraedom_data_1[[#This Row],[Employee - Forename.2]]="",_xlfn.CONCAT(fraedom_data_1[[#This Row],[Employee - Forename.1]]," ",fraedom_data_1[[#This Row],[Employee - Surname]]),_xlfn.CONCAT(fraedom_data_1[[#This Row],[Employee - Forename.1]]," ",fraedom_data_1[[#This Row],[Employee - Forename.2]]," ",fraedom_data_1[[#This Row],[Employee - Surname]]))</f>
        <v xml:space="preserve"> </v>
      </c>
      <c r="Q700" s="50" t="str">
        <f>IF(fraedom_data_1[[#This Row],[Transaction - Expense Description]]="Payment Direct Debit Payment - Tha",0,IF(OR(fraedom_data_1[[#This Row],[Transaction - Tax Amount]]="",fraedom_data_1[[#This Row],[Transaction - Tax Amount]]=0),"1","2"))</f>
        <v>1</v>
      </c>
      <c r="R700" s="50" t="str">
        <f>_xlfn.CONCAT(fraedom_data_1[[#This Row],[Statement Period - End Date]],"_",fraedom_data_1[[#This Row],[Column1]],"_",fraedom_data_1[[#This Row],[Transaction - Tax Exclusive Amount]])</f>
        <v>_ _</v>
      </c>
    </row>
    <row r="701" spans="2:18">
      <c r="B701" s="50"/>
      <c r="C701" s="50"/>
      <c r="G701" s="50"/>
      <c r="J701" s="50"/>
      <c r="K701" s="50"/>
      <c r="L701" s="50"/>
      <c r="M701" s="50"/>
      <c r="N701" s="50"/>
      <c r="O701" s="50"/>
      <c r="P701" s="50" t="str">
        <f>IF(fraedom_data_1[[#This Row],[Employee - Forename.2]]="",_xlfn.CONCAT(fraedom_data_1[[#This Row],[Employee - Forename.1]]," ",fraedom_data_1[[#This Row],[Employee - Surname]]),_xlfn.CONCAT(fraedom_data_1[[#This Row],[Employee - Forename.1]]," ",fraedom_data_1[[#This Row],[Employee - Forename.2]]," ",fraedom_data_1[[#This Row],[Employee - Surname]]))</f>
        <v xml:space="preserve"> </v>
      </c>
      <c r="Q701" s="50" t="str">
        <f>IF(fraedom_data_1[[#This Row],[Transaction - Expense Description]]="Payment Direct Debit Payment - Tha",0,IF(OR(fraedom_data_1[[#This Row],[Transaction - Tax Amount]]="",fraedom_data_1[[#This Row],[Transaction - Tax Amount]]=0),"1","2"))</f>
        <v>1</v>
      </c>
      <c r="R701" s="50" t="str">
        <f>_xlfn.CONCAT(fraedom_data_1[[#This Row],[Statement Period - End Date]],"_",fraedom_data_1[[#This Row],[Column1]],"_",fraedom_data_1[[#This Row],[Transaction - Tax Exclusive Amount]])</f>
        <v>_ _</v>
      </c>
    </row>
    <row r="702" spans="2:18">
      <c r="B702" s="50"/>
      <c r="C702" s="50"/>
      <c r="G702" s="50"/>
      <c r="J702" s="50"/>
      <c r="K702" s="50"/>
      <c r="L702" s="50"/>
      <c r="M702" s="50"/>
      <c r="N702" s="50"/>
      <c r="O702" s="50"/>
      <c r="P702" s="50" t="str">
        <f>IF(fraedom_data_1[[#This Row],[Employee - Forename.2]]="",_xlfn.CONCAT(fraedom_data_1[[#This Row],[Employee - Forename.1]]," ",fraedom_data_1[[#This Row],[Employee - Surname]]),_xlfn.CONCAT(fraedom_data_1[[#This Row],[Employee - Forename.1]]," ",fraedom_data_1[[#This Row],[Employee - Forename.2]]," ",fraedom_data_1[[#This Row],[Employee - Surname]]))</f>
        <v xml:space="preserve"> </v>
      </c>
      <c r="Q702" s="50" t="str">
        <f>IF(fraedom_data_1[[#This Row],[Transaction - Expense Description]]="Payment Direct Debit Payment - Tha",0,IF(OR(fraedom_data_1[[#This Row],[Transaction - Tax Amount]]="",fraedom_data_1[[#This Row],[Transaction - Tax Amount]]=0),"1","2"))</f>
        <v>1</v>
      </c>
      <c r="R702" s="50" t="str">
        <f>_xlfn.CONCAT(fraedom_data_1[[#This Row],[Statement Period - End Date]],"_",fraedom_data_1[[#This Row],[Column1]],"_",fraedom_data_1[[#This Row],[Transaction - Tax Exclusive Amount]])</f>
        <v>_ _</v>
      </c>
    </row>
    <row r="703" spans="2:18">
      <c r="B703" s="50"/>
      <c r="C703" s="50"/>
      <c r="G703" s="50"/>
      <c r="J703" s="50"/>
      <c r="K703" s="50"/>
      <c r="L703" s="50"/>
      <c r="M703" s="50"/>
      <c r="N703" s="50"/>
      <c r="O703" s="50"/>
      <c r="P703" s="50" t="str">
        <f>IF(fraedom_data_1[[#This Row],[Employee - Forename.2]]="",_xlfn.CONCAT(fraedom_data_1[[#This Row],[Employee - Forename.1]]," ",fraedom_data_1[[#This Row],[Employee - Surname]]),_xlfn.CONCAT(fraedom_data_1[[#This Row],[Employee - Forename.1]]," ",fraedom_data_1[[#This Row],[Employee - Forename.2]]," ",fraedom_data_1[[#This Row],[Employee - Surname]]))</f>
        <v xml:space="preserve"> </v>
      </c>
      <c r="Q703" s="50" t="str">
        <f>IF(fraedom_data_1[[#This Row],[Transaction - Expense Description]]="Payment Direct Debit Payment - Tha",0,IF(OR(fraedom_data_1[[#This Row],[Transaction - Tax Amount]]="",fraedom_data_1[[#This Row],[Transaction - Tax Amount]]=0),"1","2"))</f>
        <v>1</v>
      </c>
      <c r="R703" s="50" t="str">
        <f>_xlfn.CONCAT(fraedom_data_1[[#This Row],[Statement Period - End Date]],"_",fraedom_data_1[[#This Row],[Column1]],"_",fraedom_data_1[[#This Row],[Transaction - Tax Exclusive Amount]])</f>
        <v>_ _</v>
      </c>
    </row>
    <row r="704" spans="2:18">
      <c r="B704" s="50"/>
      <c r="C704" s="50"/>
      <c r="G704" s="50"/>
      <c r="J704" s="50"/>
      <c r="K704" s="50"/>
      <c r="L704" s="50"/>
      <c r="M704" s="50"/>
      <c r="N704" s="50"/>
      <c r="O704" s="50"/>
      <c r="P704" s="50" t="str">
        <f>IF(fraedom_data_1[[#This Row],[Employee - Forename.2]]="",_xlfn.CONCAT(fraedom_data_1[[#This Row],[Employee - Forename.1]]," ",fraedom_data_1[[#This Row],[Employee - Surname]]),_xlfn.CONCAT(fraedom_data_1[[#This Row],[Employee - Forename.1]]," ",fraedom_data_1[[#This Row],[Employee - Forename.2]]," ",fraedom_data_1[[#This Row],[Employee - Surname]]))</f>
        <v xml:space="preserve"> </v>
      </c>
      <c r="Q704" s="50" t="str">
        <f>IF(fraedom_data_1[[#This Row],[Transaction - Expense Description]]="Payment Direct Debit Payment - Tha",0,IF(OR(fraedom_data_1[[#This Row],[Transaction - Tax Amount]]="",fraedom_data_1[[#This Row],[Transaction - Tax Amount]]=0),"1","2"))</f>
        <v>1</v>
      </c>
      <c r="R704" s="50" t="str">
        <f>_xlfn.CONCAT(fraedom_data_1[[#This Row],[Statement Period - End Date]],"_",fraedom_data_1[[#This Row],[Column1]],"_",fraedom_data_1[[#This Row],[Transaction - Tax Exclusive Amount]])</f>
        <v>_ _</v>
      </c>
    </row>
    <row r="705" spans="2:18">
      <c r="B705" s="50"/>
      <c r="C705" s="50"/>
      <c r="G705" s="50"/>
      <c r="J705" s="50"/>
      <c r="K705" s="50"/>
      <c r="L705" s="50"/>
      <c r="M705" s="50"/>
      <c r="N705" s="50"/>
      <c r="O705" s="50"/>
      <c r="P705" s="50" t="str">
        <f>IF(fraedom_data_1[[#This Row],[Employee - Forename.2]]="",_xlfn.CONCAT(fraedom_data_1[[#This Row],[Employee - Forename.1]]," ",fraedom_data_1[[#This Row],[Employee - Surname]]),_xlfn.CONCAT(fraedom_data_1[[#This Row],[Employee - Forename.1]]," ",fraedom_data_1[[#This Row],[Employee - Forename.2]]," ",fraedom_data_1[[#This Row],[Employee - Surname]]))</f>
        <v xml:space="preserve"> </v>
      </c>
      <c r="Q705" s="50" t="str">
        <f>IF(fraedom_data_1[[#This Row],[Transaction - Expense Description]]="Payment Direct Debit Payment - Tha",0,IF(OR(fraedom_data_1[[#This Row],[Transaction - Tax Amount]]="",fraedom_data_1[[#This Row],[Transaction - Tax Amount]]=0),"1","2"))</f>
        <v>1</v>
      </c>
      <c r="R705" s="50" t="str">
        <f>_xlfn.CONCAT(fraedom_data_1[[#This Row],[Statement Period - End Date]],"_",fraedom_data_1[[#This Row],[Column1]],"_",fraedom_data_1[[#This Row],[Transaction - Tax Exclusive Amount]])</f>
        <v>_ _</v>
      </c>
    </row>
    <row r="706" spans="2:18">
      <c r="B706" s="50"/>
      <c r="C706" s="50"/>
      <c r="G706" s="50"/>
      <c r="J706" s="50"/>
      <c r="K706" s="50"/>
      <c r="L706" s="50"/>
      <c r="M706" s="50"/>
      <c r="N706" s="50"/>
      <c r="O706" s="50"/>
      <c r="P706" s="50" t="str">
        <f>IF(fraedom_data_1[[#This Row],[Employee - Forename.2]]="",_xlfn.CONCAT(fraedom_data_1[[#This Row],[Employee - Forename.1]]," ",fraedom_data_1[[#This Row],[Employee - Surname]]),_xlfn.CONCAT(fraedom_data_1[[#This Row],[Employee - Forename.1]]," ",fraedom_data_1[[#This Row],[Employee - Forename.2]]," ",fraedom_data_1[[#This Row],[Employee - Surname]]))</f>
        <v xml:space="preserve"> </v>
      </c>
      <c r="Q706" s="50" t="str">
        <f>IF(fraedom_data_1[[#This Row],[Transaction - Expense Description]]="Payment Direct Debit Payment - Tha",0,IF(OR(fraedom_data_1[[#This Row],[Transaction - Tax Amount]]="",fraedom_data_1[[#This Row],[Transaction - Tax Amount]]=0),"1","2"))</f>
        <v>1</v>
      </c>
      <c r="R706" s="50" t="str">
        <f>_xlfn.CONCAT(fraedom_data_1[[#This Row],[Statement Period - End Date]],"_",fraedom_data_1[[#This Row],[Column1]],"_",fraedom_data_1[[#This Row],[Transaction - Tax Exclusive Amount]])</f>
        <v>_ _</v>
      </c>
    </row>
    <row r="707" spans="2:18">
      <c r="B707" s="50"/>
      <c r="C707" s="50"/>
      <c r="G707" s="50"/>
      <c r="J707" s="50"/>
      <c r="K707" s="50"/>
      <c r="L707" s="50"/>
      <c r="M707" s="50"/>
      <c r="N707" s="50"/>
      <c r="O707" s="50"/>
      <c r="P707" s="50" t="str">
        <f>IF(fraedom_data_1[[#This Row],[Employee - Forename.2]]="",_xlfn.CONCAT(fraedom_data_1[[#This Row],[Employee - Forename.1]]," ",fraedom_data_1[[#This Row],[Employee - Surname]]),_xlfn.CONCAT(fraedom_data_1[[#This Row],[Employee - Forename.1]]," ",fraedom_data_1[[#This Row],[Employee - Forename.2]]," ",fraedom_data_1[[#This Row],[Employee - Surname]]))</f>
        <v xml:space="preserve"> </v>
      </c>
      <c r="Q707" s="50" t="str">
        <f>IF(fraedom_data_1[[#This Row],[Transaction - Expense Description]]="Payment Direct Debit Payment - Tha",0,IF(OR(fraedom_data_1[[#This Row],[Transaction - Tax Amount]]="",fraedom_data_1[[#This Row],[Transaction - Tax Amount]]=0),"1","2"))</f>
        <v>1</v>
      </c>
      <c r="R707" s="50" t="str">
        <f>_xlfn.CONCAT(fraedom_data_1[[#This Row],[Statement Period - End Date]],"_",fraedom_data_1[[#This Row],[Column1]],"_",fraedom_data_1[[#This Row],[Transaction - Tax Exclusive Amount]])</f>
        <v>_ _</v>
      </c>
    </row>
    <row r="708" spans="2:18">
      <c r="B708" s="50"/>
      <c r="C708" s="50"/>
      <c r="G708" s="50"/>
      <c r="J708" s="50"/>
      <c r="K708" s="50"/>
      <c r="L708" s="50"/>
      <c r="M708" s="50"/>
      <c r="N708" s="50"/>
      <c r="O708" s="50"/>
      <c r="P708" s="50" t="str">
        <f>IF(fraedom_data_1[[#This Row],[Employee - Forename.2]]="",_xlfn.CONCAT(fraedom_data_1[[#This Row],[Employee - Forename.1]]," ",fraedom_data_1[[#This Row],[Employee - Surname]]),_xlfn.CONCAT(fraedom_data_1[[#This Row],[Employee - Forename.1]]," ",fraedom_data_1[[#This Row],[Employee - Forename.2]]," ",fraedom_data_1[[#This Row],[Employee - Surname]]))</f>
        <v xml:space="preserve"> </v>
      </c>
      <c r="Q708" s="50" t="str">
        <f>IF(fraedom_data_1[[#This Row],[Transaction - Expense Description]]="Payment Direct Debit Payment - Tha",0,IF(OR(fraedom_data_1[[#This Row],[Transaction - Tax Amount]]="",fraedom_data_1[[#This Row],[Transaction - Tax Amount]]=0),"1","2"))</f>
        <v>1</v>
      </c>
      <c r="R708" s="50" t="str">
        <f>_xlfn.CONCAT(fraedom_data_1[[#This Row],[Statement Period - End Date]],"_",fraedom_data_1[[#This Row],[Column1]],"_",fraedom_data_1[[#This Row],[Transaction - Tax Exclusive Amount]])</f>
        <v>_ _</v>
      </c>
    </row>
    <row r="709" spans="2:18">
      <c r="B709" s="50"/>
      <c r="C709" s="50"/>
      <c r="G709" s="50"/>
      <c r="J709" s="50"/>
      <c r="K709" s="50"/>
      <c r="L709" s="50"/>
      <c r="M709" s="50"/>
      <c r="N709" s="50"/>
      <c r="O709" s="50"/>
      <c r="P709" s="50" t="str">
        <f>IF(fraedom_data_1[[#This Row],[Employee - Forename.2]]="",_xlfn.CONCAT(fraedom_data_1[[#This Row],[Employee - Forename.1]]," ",fraedom_data_1[[#This Row],[Employee - Surname]]),_xlfn.CONCAT(fraedom_data_1[[#This Row],[Employee - Forename.1]]," ",fraedom_data_1[[#This Row],[Employee - Forename.2]]," ",fraedom_data_1[[#This Row],[Employee - Surname]]))</f>
        <v xml:space="preserve"> </v>
      </c>
      <c r="Q709" s="50" t="str">
        <f>IF(fraedom_data_1[[#This Row],[Transaction - Expense Description]]="Payment Direct Debit Payment - Tha",0,IF(OR(fraedom_data_1[[#This Row],[Transaction - Tax Amount]]="",fraedom_data_1[[#This Row],[Transaction - Tax Amount]]=0),"1","2"))</f>
        <v>1</v>
      </c>
      <c r="R709" s="50" t="str">
        <f>_xlfn.CONCAT(fraedom_data_1[[#This Row],[Statement Period - End Date]],"_",fraedom_data_1[[#This Row],[Column1]],"_",fraedom_data_1[[#This Row],[Transaction - Tax Exclusive Amount]])</f>
        <v>_ _</v>
      </c>
    </row>
    <row r="710" spans="2:18">
      <c r="B710" s="50"/>
      <c r="C710" s="50"/>
      <c r="G710" s="50"/>
      <c r="J710" s="50"/>
      <c r="K710" s="50"/>
      <c r="L710" s="50"/>
      <c r="M710" s="50"/>
      <c r="N710" s="50"/>
      <c r="O710" s="50"/>
      <c r="P710" s="50" t="str">
        <f>IF(fraedom_data_1[[#This Row],[Employee - Forename.2]]="",_xlfn.CONCAT(fraedom_data_1[[#This Row],[Employee - Forename.1]]," ",fraedom_data_1[[#This Row],[Employee - Surname]]),_xlfn.CONCAT(fraedom_data_1[[#This Row],[Employee - Forename.1]]," ",fraedom_data_1[[#This Row],[Employee - Forename.2]]," ",fraedom_data_1[[#This Row],[Employee - Surname]]))</f>
        <v xml:space="preserve"> </v>
      </c>
      <c r="Q710" s="50" t="str">
        <f>IF(fraedom_data_1[[#This Row],[Transaction - Expense Description]]="Payment Direct Debit Payment - Tha",0,IF(OR(fraedom_data_1[[#This Row],[Transaction - Tax Amount]]="",fraedom_data_1[[#This Row],[Transaction - Tax Amount]]=0),"1","2"))</f>
        <v>1</v>
      </c>
      <c r="R710" s="50" t="str">
        <f>_xlfn.CONCAT(fraedom_data_1[[#This Row],[Statement Period - End Date]],"_",fraedom_data_1[[#This Row],[Column1]],"_",fraedom_data_1[[#This Row],[Transaction - Tax Exclusive Amount]])</f>
        <v>_ _</v>
      </c>
    </row>
    <row r="711" spans="2:18">
      <c r="B711" s="50"/>
      <c r="C711" s="50"/>
      <c r="G711" s="50"/>
      <c r="J711" s="50"/>
      <c r="K711" s="50"/>
      <c r="L711" s="50"/>
      <c r="M711" s="50"/>
      <c r="N711" s="50"/>
      <c r="O711" s="50"/>
      <c r="P711" s="50" t="str">
        <f>IF(fraedom_data_1[[#This Row],[Employee - Forename.2]]="",_xlfn.CONCAT(fraedom_data_1[[#This Row],[Employee - Forename.1]]," ",fraedom_data_1[[#This Row],[Employee - Surname]]),_xlfn.CONCAT(fraedom_data_1[[#This Row],[Employee - Forename.1]]," ",fraedom_data_1[[#This Row],[Employee - Forename.2]]," ",fraedom_data_1[[#This Row],[Employee - Surname]]))</f>
        <v xml:space="preserve"> </v>
      </c>
      <c r="Q711" s="50" t="str">
        <f>IF(fraedom_data_1[[#This Row],[Transaction - Expense Description]]="Payment Direct Debit Payment - Tha",0,IF(OR(fraedom_data_1[[#This Row],[Transaction - Tax Amount]]="",fraedom_data_1[[#This Row],[Transaction - Tax Amount]]=0),"1","2"))</f>
        <v>1</v>
      </c>
      <c r="R711" s="50" t="str">
        <f>_xlfn.CONCAT(fraedom_data_1[[#This Row],[Statement Period - End Date]],"_",fraedom_data_1[[#This Row],[Column1]],"_",fraedom_data_1[[#This Row],[Transaction - Tax Exclusive Amount]])</f>
        <v>_ _</v>
      </c>
    </row>
    <row r="712" spans="2:18">
      <c r="B712" s="50"/>
      <c r="C712" s="50"/>
      <c r="G712" s="50"/>
      <c r="J712" s="50"/>
      <c r="K712" s="50"/>
      <c r="L712" s="50"/>
      <c r="M712" s="50"/>
      <c r="N712" s="50"/>
      <c r="O712" s="50"/>
      <c r="P712" s="50" t="str">
        <f>IF(fraedom_data_1[[#This Row],[Employee - Forename.2]]="",_xlfn.CONCAT(fraedom_data_1[[#This Row],[Employee - Forename.1]]," ",fraedom_data_1[[#This Row],[Employee - Surname]]),_xlfn.CONCAT(fraedom_data_1[[#This Row],[Employee - Forename.1]]," ",fraedom_data_1[[#This Row],[Employee - Forename.2]]," ",fraedom_data_1[[#This Row],[Employee - Surname]]))</f>
        <v xml:space="preserve"> </v>
      </c>
      <c r="Q712" s="50" t="str">
        <f>IF(fraedom_data_1[[#This Row],[Transaction - Expense Description]]="Payment Direct Debit Payment - Tha",0,IF(OR(fraedom_data_1[[#This Row],[Transaction - Tax Amount]]="",fraedom_data_1[[#This Row],[Transaction - Tax Amount]]=0),"1","2"))</f>
        <v>1</v>
      </c>
      <c r="R712" s="50" t="str">
        <f>_xlfn.CONCAT(fraedom_data_1[[#This Row],[Statement Period - End Date]],"_",fraedom_data_1[[#This Row],[Column1]],"_",fraedom_data_1[[#This Row],[Transaction - Tax Exclusive Amount]])</f>
        <v>_ _</v>
      </c>
    </row>
    <row r="713" spans="2:18">
      <c r="B713" s="50"/>
      <c r="C713" s="50"/>
      <c r="G713" s="50"/>
      <c r="J713" s="50"/>
      <c r="K713" s="50"/>
      <c r="L713" s="50"/>
      <c r="M713" s="50"/>
      <c r="N713" s="50"/>
      <c r="O713" s="50"/>
      <c r="P713" s="50" t="str">
        <f>IF(fraedom_data_1[[#This Row],[Employee - Forename.2]]="",_xlfn.CONCAT(fraedom_data_1[[#This Row],[Employee - Forename.1]]," ",fraedom_data_1[[#This Row],[Employee - Surname]]),_xlfn.CONCAT(fraedom_data_1[[#This Row],[Employee - Forename.1]]," ",fraedom_data_1[[#This Row],[Employee - Forename.2]]," ",fraedom_data_1[[#This Row],[Employee - Surname]]))</f>
        <v xml:space="preserve"> </v>
      </c>
      <c r="Q713" s="50" t="str">
        <f>IF(fraedom_data_1[[#This Row],[Transaction - Expense Description]]="Payment Direct Debit Payment - Tha",0,IF(OR(fraedom_data_1[[#This Row],[Transaction - Tax Amount]]="",fraedom_data_1[[#This Row],[Transaction - Tax Amount]]=0),"1","2"))</f>
        <v>1</v>
      </c>
      <c r="R713" s="50" t="str">
        <f>_xlfn.CONCAT(fraedom_data_1[[#This Row],[Statement Period - End Date]],"_",fraedom_data_1[[#This Row],[Column1]],"_",fraedom_data_1[[#This Row],[Transaction - Tax Exclusive Amount]])</f>
        <v>_ _</v>
      </c>
    </row>
    <row r="714" spans="2:18">
      <c r="B714" s="50"/>
      <c r="C714" s="50"/>
      <c r="G714" s="50"/>
      <c r="J714" s="50"/>
      <c r="K714" s="50"/>
      <c r="L714" s="50"/>
      <c r="M714" s="50"/>
      <c r="N714" s="50"/>
      <c r="O714" s="50"/>
      <c r="P714" s="50" t="str">
        <f>IF(fraedom_data_1[[#This Row],[Employee - Forename.2]]="",_xlfn.CONCAT(fraedom_data_1[[#This Row],[Employee - Forename.1]]," ",fraedom_data_1[[#This Row],[Employee - Surname]]),_xlfn.CONCAT(fraedom_data_1[[#This Row],[Employee - Forename.1]]," ",fraedom_data_1[[#This Row],[Employee - Forename.2]]," ",fraedom_data_1[[#This Row],[Employee - Surname]]))</f>
        <v xml:space="preserve"> </v>
      </c>
      <c r="Q714" s="50" t="str">
        <f>IF(fraedom_data_1[[#This Row],[Transaction - Expense Description]]="Payment Direct Debit Payment - Tha",0,IF(OR(fraedom_data_1[[#This Row],[Transaction - Tax Amount]]="",fraedom_data_1[[#This Row],[Transaction - Tax Amount]]=0),"1","2"))</f>
        <v>1</v>
      </c>
      <c r="R714" s="50" t="str">
        <f>_xlfn.CONCAT(fraedom_data_1[[#This Row],[Statement Period - End Date]],"_",fraedom_data_1[[#This Row],[Column1]],"_",fraedom_data_1[[#This Row],[Transaction - Tax Exclusive Amount]])</f>
        <v>_ _</v>
      </c>
    </row>
    <row r="715" spans="2:18">
      <c r="B715" s="50"/>
      <c r="C715" s="50"/>
      <c r="G715" s="50"/>
      <c r="J715" s="50"/>
      <c r="K715" s="50"/>
      <c r="L715" s="50"/>
      <c r="M715" s="50"/>
      <c r="N715" s="50"/>
      <c r="O715" s="50"/>
      <c r="P715" s="50" t="str">
        <f>IF(fraedom_data_1[[#This Row],[Employee - Forename.2]]="",_xlfn.CONCAT(fraedom_data_1[[#This Row],[Employee - Forename.1]]," ",fraedom_data_1[[#This Row],[Employee - Surname]]),_xlfn.CONCAT(fraedom_data_1[[#This Row],[Employee - Forename.1]]," ",fraedom_data_1[[#This Row],[Employee - Forename.2]]," ",fraedom_data_1[[#This Row],[Employee - Surname]]))</f>
        <v xml:space="preserve"> </v>
      </c>
      <c r="Q715" s="50" t="str">
        <f>IF(fraedom_data_1[[#This Row],[Transaction - Expense Description]]="Payment Direct Debit Payment - Tha",0,IF(OR(fraedom_data_1[[#This Row],[Transaction - Tax Amount]]="",fraedom_data_1[[#This Row],[Transaction - Tax Amount]]=0),"1","2"))</f>
        <v>1</v>
      </c>
      <c r="R715" s="50" t="str">
        <f>_xlfn.CONCAT(fraedom_data_1[[#This Row],[Statement Period - End Date]],"_",fraedom_data_1[[#This Row],[Column1]],"_",fraedom_data_1[[#This Row],[Transaction - Tax Exclusive Amount]])</f>
        <v>_ _</v>
      </c>
    </row>
    <row r="716" spans="2:18">
      <c r="B716" s="50"/>
      <c r="C716" s="50"/>
      <c r="G716" s="50"/>
      <c r="J716" s="50"/>
      <c r="K716" s="50"/>
      <c r="L716" s="50"/>
      <c r="M716" s="50"/>
      <c r="N716" s="50"/>
      <c r="O716" s="50"/>
      <c r="P716" s="50" t="str">
        <f>IF(fraedom_data_1[[#This Row],[Employee - Forename.2]]="",_xlfn.CONCAT(fraedom_data_1[[#This Row],[Employee - Forename.1]]," ",fraedom_data_1[[#This Row],[Employee - Surname]]),_xlfn.CONCAT(fraedom_data_1[[#This Row],[Employee - Forename.1]]," ",fraedom_data_1[[#This Row],[Employee - Forename.2]]," ",fraedom_data_1[[#This Row],[Employee - Surname]]))</f>
        <v xml:space="preserve"> </v>
      </c>
      <c r="Q716" s="50" t="str">
        <f>IF(fraedom_data_1[[#This Row],[Transaction - Expense Description]]="Payment Direct Debit Payment - Tha",0,IF(OR(fraedom_data_1[[#This Row],[Transaction - Tax Amount]]="",fraedom_data_1[[#This Row],[Transaction - Tax Amount]]=0),"1","2"))</f>
        <v>1</v>
      </c>
      <c r="R716" s="50" t="str">
        <f>_xlfn.CONCAT(fraedom_data_1[[#This Row],[Statement Period - End Date]],"_",fraedom_data_1[[#This Row],[Column1]],"_",fraedom_data_1[[#This Row],[Transaction - Tax Exclusive Amount]])</f>
        <v>_ _</v>
      </c>
    </row>
    <row r="717" spans="2:18">
      <c r="B717" s="50"/>
      <c r="C717" s="50"/>
      <c r="G717" s="50"/>
      <c r="J717" s="50"/>
      <c r="K717" s="50"/>
      <c r="L717" s="50"/>
      <c r="M717" s="50"/>
      <c r="N717" s="50"/>
      <c r="O717" s="50"/>
      <c r="P717" s="50" t="str">
        <f>IF(fraedom_data_1[[#This Row],[Employee - Forename.2]]="",_xlfn.CONCAT(fraedom_data_1[[#This Row],[Employee - Forename.1]]," ",fraedom_data_1[[#This Row],[Employee - Surname]]),_xlfn.CONCAT(fraedom_data_1[[#This Row],[Employee - Forename.1]]," ",fraedom_data_1[[#This Row],[Employee - Forename.2]]," ",fraedom_data_1[[#This Row],[Employee - Surname]]))</f>
        <v xml:space="preserve"> </v>
      </c>
      <c r="Q717" s="50" t="str">
        <f>IF(fraedom_data_1[[#This Row],[Transaction - Expense Description]]="Payment Direct Debit Payment - Tha",0,IF(OR(fraedom_data_1[[#This Row],[Transaction - Tax Amount]]="",fraedom_data_1[[#This Row],[Transaction - Tax Amount]]=0),"1","2"))</f>
        <v>1</v>
      </c>
      <c r="R717" s="50" t="str">
        <f>_xlfn.CONCAT(fraedom_data_1[[#This Row],[Statement Period - End Date]],"_",fraedom_data_1[[#This Row],[Column1]],"_",fraedom_data_1[[#This Row],[Transaction - Tax Exclusive Amount]])</f>
        <v>_ _</v>
      </c>
    </row>
    <row r="718" spans="2:18">
      <c r="B718" s="50"/>
      <c r="C718" s="50"/>
      <c r="G718" s="50"/>
      <c r="J718" s="50"/>
      <c r="K718" s="50"/>
      <c r="L718" s="50"/>
      <c r="M718" s="50"/>
      <c r="N718" s="50"/>
      <c r="O718" s="50"/>
      <c r="P718" s="50" t="str">
        <f>IF(fraedom_data_1[[#This Row],[Employee - Forename.2]]="",_xlfn.CONCAT(fraedom_data_1[[#This Row],[Employee - Forename.1]]," ",fraedom_data_1[[#This Row],[Employee - Surname]]),_xlfn.CONCAT(fraedom_data_1[[#This Row],[Employee - Forename.1]]," ",fraedom_data_1[[#This Row],[Employee - Forename.2]]," ",fraedom_data_1[[#This Row],[Employee - Surname]]))</f>
        <v xml:space="preserve"> </v>
      </c>
      <c r="Q718" s="50" t="str">
        <f>IF(fraedom_data_1[[#This Row],[Transaction - Expense Description]]="Payment Direct Debit Payment - Tha",0,IF(OR(fraedom_data_1[[#This Row],[Transaction - Tax Amount]]="",fraedom_data_1[[#This Row],[Transaction - Tax Amount]]=0),"1","2"))</f>
        <v>1</v>
      </c>
      <c r="R718" s="50" t="str">
        <f>_xlfn.CONCAT(fraedom_data_1[[#This Row],[Statement Period - End Date]],"_",fraedom_data_1[[#This Row],[Column1]],"_",fraedom_data_1[[#This Row],[Transaction - Tax Exclusive Amount]])</f>
        <v>_ _</v>
      </c>
    </row>
    <row r="719" spans="2:18">
      <c r="B719" s="50"/>
      <c r="C719" s="50"/>
      <c r="G719" s="50"/>
      <c r="J719" s="50"/>
      <c r="K719" s="50"/>
      <c r="L719" s="50"/>
      <c r="M719" s="50"/>
      <c r="N719" s="50"/>
      <c r="O719" s="50"/>
      <c r="P719" s="50" t="str">
        <f>IF(fraedom_data_1[[#This Row],[Employee - Forename.2]]="",_xlfn.CONCAT(fraedom_data_1[[#This Row],[Employee - Forename.1]]," ",fraedom_data_1[[#This Row],[Employee - Surname]]),_xlfn.CONCAT(fraedom_data_1[[#This Row],[Employee - Forename.1]]," ",fraedom_data_1[[#This Row],[Employee - Forename.2]]," ",fraedom_data_1[[#This Row],[Employee - Surname]]))</f>
        <v xml:space="preserve"> </v>
      </c>
      <c r="Q719" s="50" t="str">
        <f>IF(fraedom_data_1[[#This Row],[Transaction - Expense Description]]="Payment Direct Debit Payment - Tha",0,IF(OR(fraedom_data_1[[#This Row],[Transaction - Tax Amount]]="",fraedom_data_1[[#This Row],[Transaction - Tax Amount]]=0),"1","2"))</f>
        <v>1</v>
      </c>
      <c r="R719" s="50" t="str">
        <f>_xlfn.CONCAT(fraedom_data_1[[#This Row],[Statement Period - End Date]],"_",fraedom_data_1[[#This Row],[Column1]],"_",fraedom_data_1[[#This Row],[Transaction - Tax Exclusive Amount]])</f>
        <v>_ _</v>
      </c>
    </row>
    <row r="720" spans="2:18">
      <c r="B720" s="50"/>
      <c r="C720" s="50"/>
      <c r="G720" s="50"/>
      <c r="J720" s="50"/>
      <c r="K720" s="50"/>
      <c r="L720" s="50"/>
      <c r="M720" s="50"/>
      <c r="N720" s="50"/>
      <c r="O720" s="50"/>
      <c r="P720" s="50" t="str">
        <f>IF(fraedom_data_1[[#This Row],[Employee - Forename.2]]="",_xlfn.CONCAT(fraedom_data_1[[#This Row],[Employee - Forename.1]]," ",fraedom_data_1[[#This Row],[Employee - Surname]]),_xlfn.CONCAT(fraedom_data_1[[#This Row],[Employee - Forename.1]]," ",fraedom_data_1[[#This Row],[Employee - Forename.2]]," ",fraedom_data_1[[#This Row],[Employee - Surname]]))</f>
        <v xml:space="preserve"> </v>
      </c>
      <c r="Q720" s="50" t="str">
        <f>IF(fraedom_data_1[[#This Row],[Transaction - Expense Description]]="Payment Direct Debit Payment - Tha",0,IF(OR(fraedom_data_1[[#This Row],[Transaction - Tax Amount]]="",fraedom_data_1[[#This Row],[Transaction - Tax Amount]]=0),"1","2"))</f>
        <v>1</v>
      </c>
      <c r="R720" s="50" t="str">
        <f>_xlfn.CONCAT(fraedom_data_1[[#This Row],[Statement Period - End Date]],"_",fraedom_data_1[[#This Row],[Column1]],"_",fraedom_data_1[[#This Row],[Transaction - Tax Exclusive Amount]])</f>
        <v>_ _</v>
      </c>
    </row>
    <row r="721" spans="2:18">
      <c r="B721" s="50"/>
      <c r="C721" s="50"/>
      <c r="G721" s="50"/>
      <c r="J721" s="50"/>
      <c r="K721" s="50"/>
      <c r="L721" s="50"/>
      <c r="M721" s="50"/>
      <c r="N721" s="50"/>
      <c r="O721" s="50"/>
      <c r="P721" s="50" t="str">
        <f>IF(fraedom_data_1[[#This Row],[Employee - Forename.2]]="",_xlfn.CONCAT(fraedom_data_1[[#This Row],[Employee - Forename.1]]," ",fraedom_data_1[[#This Row],[Employee - Surname]]),_xlfn.CONCAT(fraedom_data_1[[#This Row],[Employee - Forename.1]]," ",fraedom_data_1[[#This Row],[Employee - Forename.2]]," ",fraedom_data_1[[#This Row],[Employee - Surname]]))</f>
        <v xml:space="preserve"> </v>
      </c>
      <c r="Q721" s="50" t="str">
        <f>IF(fraedom_data_1[[#This Row],[Transaction - Expense Description]]="Payment Direct Debit Payment - Tha",0,IF(OR(fraedom_data_1[[#This Row],[Transaction - Tax Amount]]="",fraedom_data_1[[#This Row],[Transaction - Tax Amount]]=0),"1","2"))</f>
        <v>1</v>
      </c>
      <c r="R721" s="50" t="str">
        <f>_xlfn.CONCAT(fraedom_data_1[[#This Row],[Statement Period - End Date]],"_",fraedom_data_1[[#This Row],[Column1]],"_",fraedom_data_1[[#This Row],[Transaction - Tax Exclusive Amount]])</f>
        <v>_ _</v>
      </c>
    </row>
    <row r="722" spans="2:18">
      <c r="B722" s="50"/>
      <c r="C722" s="50"/>
      <c r="G722" s="50"/>
      <c r="J722" s="50"/>
      <c r="K722" s="50"/>
      <c r="L722" s="50"/>
      <c r="M722" s="50"/>
      <c r="N722" s="50"/>
      <c r="O722" s="50"/>
      <c r="P722" s="50" t="str">
        <f>IF(fraedom_data_1[[#This Row],[Employee - Forename.2]]="",_xlfn.CONCAT(fraedom_data_1[[#This Row],[Employee - Forename.1]]," ",fraedom_data_1[[#This Row],[Employee - Surname]]),_xlfn.CONCAT(fraedom_data_1[[#This Row],[Employee - Forename.1]]," ",fraedom_data_1[[#This Row],[Employee - Forename.2]]," ",fraedom_data_1[[#This Row],[Employee - Surname]]))</f>
        <v xml:space="preserve"> </v>
      </c>
      <c r="Q722" s="50" t="str">
        <f>IF(fraedom_data_1[[#This Row],[Transaction - Expense Description]]="Payment Direct Debit Payment - Tha",0,IF(OR(fraedom_data_1[[#This Row],[Transaction - Tax Amount]]="",fraedom_data_1[[#This Row],[Transaction - Tax Amount]]=0),"1","2"))</f>
        <v>1</v>
      </c>
      <c r="R722" s="50" t="str">
        <f>_xlfn.CONCAT(fraedom_data_1[[#This Row],[Statement Period - End Date]],"_",fraedom_data_1[[#This Row],[Column1]],"_",fraedom_data_1[[#This Row],[Transaction - Tax Exclusive Amount]])</f>
        <v>_ _</v>
      </c>
    </row>
    <row r="723" spans="2:18">
      <c r="B723" s="50"/>
      <c r="C723" s="50"/>
      <c r="G723" s="50"/>
      <c r="J723" s="50"/>
      <c r="K723" s="50"/>
      <c r="L723" s="50"/>
      <c r="M723" s="50"/>
      <c r="N723" s="50"/>
      <c r="O723" s="50"/>
      <c r="P723" s="50" t="str">
        <f>IF(fraedom_data_1[[#This Row],[Employee - Forename.2]]="",_xlfn.CONCAT(fraedom_data_1[[#This Row],[Employee - Forename.1]]," ",fraedom_data_1[[#This Row],[Employee - Surname]]),_xlfn.CONCAT(fraedom_data_1[[#This Row],[Employee - Forename.1]]," ",fraedom_data_1[[#This Row],[Employee - Forename.2]]," ",fraedom_data_1[[#This Row],[Employee - Surname]]))</f>
        <v xml:space="preserve"> </v>
      </c>
      <c r="Q723" s="50" t="str">
        <f>IF(fraedom_data_1[[#This Row],[Transaction - Expense Description]]="Payment Direct Debit Payment - Tha",0,IF(OR(fraedom_data_1[[#This Row],[Transaction - Tax Amount]]="",fraedom_data_1[[#This Row],[Transaction - Tax Amount]]=0),"1","2"))</f>
        <v>1</v>
      </c>
      <c r="R723" s="50" t="str">
        <f>_xlfn.CONCAT(fraedom_data_1[[#This Row],[Statement Period - End Date]],"_",fraedom_data_1[[#This Row],[Column1]],"_",fraedom_data_1[[#This Row],[Transaction - Tax Exclusive Amount]])</f>
        <v>_ _</v>
      </c>
    </row>
    <row r="724" spans="2:18">
      <c r="B724" s="50"/>
      <c r="C724" s="50"/>
      <c r="G724" s="50"/>
      <c r="J724" s="50"/>
      <c r="K724" s="50"/>
      <c r="L724" s="50"/>
      <c r="M724" s="50"/>
      <c r="N724" s="50"/>
      <c r="O724" s="50"/>
      <c r="P724" s="50" t="str">
        <f>IF(fraedom_data_1[[#This Row],[Employee - Forename.2]]="",_xlfn.CONCAT(fraedom_data_1[[#This Row],[Employee - Forename.1]]," ",fraedom_data_1[[#This Row],[Employee - Surname]]),_xlfn.CONCAT(fraedom_data_1[[#This Row],[Employee - Forename.1]]," ",fraedom_data_1[[#This Row],[Employee - Forename.2]]," ",fraedom_data_1[[#This Row],[Employee - Surname]]))</f>
        <v xml:space="preserve"> </v>
      </c>
      <c r="Q724" s="50" t="str">
        <f>IF(fraedom_data_1[[#This Row],[Transaction - Expense Description]]="Payment Direct Debit Payment - Tha",0,IF(OR(fraedom_data_1[[#This Row],[Transaction - Tax Amount]]="",fraedom_data_1[[#This Row],[Transaction - Tax Amount]]=0),"1","2"))</f>
        <v>1</v>
      </c>
      <c r="R724" s="50" t="str">
        <f>_xlfn.CONCAT(fraedom_data_1[[#This Row],[Statement Period - End Date]],"_",fraedom_data_1[[#This Row],[Column1]],"_",fraedom_data_1[[#This Row],[Transaction - Tax Exclusive Amount]])</f>
        <v>_ _</v>
      </c>
    </row>
    <row r="725" spans="2:18">
      <c r="B725" s="50"/>
      <c r="C725" s="50"/>
      <c r="G725" s="50"/>
      <c r="J725" s="50"/>
      <c r="K725" s="50"/>
      <c r="L725" s="50"/>
      <c r="M725" s="50"/>
      <c r="N725" s="50"/>
      <c r="O725" s="50"/>
      <c r="P725" s="50" t="str">
        <f>IF(fraedom_data_1[[#This Row],[Employee - Forename.2]]="",_xlfn.CONCAT(fraedom_data_1[[#This Row],[Employee - Forename.1]]," ",fraedom_data_1[[#This Row],[Employee - Surname]]),_xlfn.CONCAT(fraedom_data_1[[#This Row],[Employee - Forename.1]]," ",fraedom_data_1[[#This Row],[Employee - Forename.2]]," ",fraedom_data_1[[#This Row],[Employee - Surname]]))</f>
        <v xml:space="preserve"> </v>
      </c>
      <c r="Q725" s="50" t="str">
        <f>IF(fraedom_data_1[[#This Row],[Transaction - Expense Description]]="Payment Direct Debit Payment - Tha",0,IF(OR(fraedom_data_1[[#This Row],[Transaction - Tax Amount]]="",fraedom_data_1[[#This Row],[Transaction - Tax Amount]]=0),"1","2"))</f>
        <v>1</v>
      </c>
      <c r="R725" s="50" t="str">
        <f>_xlfn.CONCAT(fraedom_data_1[[#This Row],[Statement Period - End Date]],"_",fraedom_data_1[[#This Row],[Column1]],"_",fraedom_data_1[[#This Row],[Transaction - Tax Exclusive Amount]])</f>
        <v>_ _</v>
      </c>
    </row>
    <row r="726" spans="2:18">
      <c r="B726" s="50"/>
      <c r="C726" s="50"/>
      <c r="G726" s="50"/>
      <c r="J726" s="50"/>
      <c r="K726" s="50"/>
      <c r="L726" s="50"/>
      <c r="M726" s="50"/>
      <c r="N726" s="50"/>
      <c r="O726" s="50"/>
      <c r="P726" s="50" t="str">
        <f>IF(fraedom_data_1[[#This Row],[Employee - Forename.2]]="",_xlfn.CONCAT(fraedom_data_1[[#This Row],[Employee - Forename.1]]," ",fraedom_data_1[[#This Row],[Employee - Surname]]),_xlfn.CONCAT(fraedom_data_1[[#This Row],[Employee - Forename.1]]," ",fraedom_data_1[[#This Row],[Employee - Forename.2]]," ",fraedom_data_1[[#This Row],[Employee - Surname]]))</f>
        <v xml:space="preserve"> </v>
      </c>
      <c r="Q726" s="50" t="str">
        <f>IF(fraedom_data_1[[#This Row],[Transaction - Expense Description]]="Payment Direct Debit Payment - Tha",0,IF(OR(fraedom_data_1[[#This Row],[Transaction - Tax Amount]]="",fraedom_data_1[[#This Row],[Transaction - Tax Amount]]=0),"1","2"))</f>
        <v>1</v>
      </c>
      <c r="R726" s="50" t="str">
        <f>_xlfn.CONCAT(fraedom_data_1[[#This Row],[Statement Period - End Date]],"_",fraedom_data_1[[#This Row],[Column1]],"_",fraedom_data_1[[#This Row],[Transaction - Tax Exclusive Amount]])</f>
        <v>_ _</v>
      </c>
    </row>
    <row r="727" spans="2:18">
      <c r="B727" s="50"/>
      <c r="C727" s="50"/>
      <c r="G727" s="50"/>
      <c r="J727" s="50"/>
      <c r="K727" s="50"/>
      <c r="L727" s="50"/>
      <c r="M727" s="50"/>
      <c r="N727" s="50"/>
      <c r="O727" s="50"/>
      <c r="P727" s="50" t="str">
        <f>IF(fraedom_data_1[[#This Row],[Employee - Forename.2]]="",_xlfn.CONCAT(fraedom_data_1[[#This Row],[Employee - Forename.1]]," ",fraedom_data_1[[#This Row],[Employee - Surname]]),_xlfn.CONCAT(fraedom_data_1[[#This Row],[Employee - Forename.1]]," ",fraedom_data_1[[#This Row],[Employee - Forename.2]]," ",fraedom_data_1[[#This Row],[Employee - Surname]]))</f>
        <v xml:space="preserve"> </v>
      </c>
      <c r="Q727" s="50" t="str">
        <f>IF(fraedom_data_1[[#This Row],[Transaction - Expense Description]]="Payment Direct Debit Payment - Tha",0,IF(OR(fraedom_data_1[[#This Row],[Transaction - Tax Amount]]="",fraedom_data_1[[#This Row],[Transaction - Tax Amount]]=0),"1","2"))</f>
        <v>1</v>
      </c>
      <c r="R727" s="50" t="str">
        <f>_xlfn.CONCAT(fraedom_data_1[[#This Row],[Statement Period - End Date]],"_",fraedom_data_1[[#This Row],[Column1]],"_",fraedom_data_1[[#This Row],[Transaction - Tax Exclusive Amount]])</f>
        <v>_ _</v>
      </c>
    </row>
    <row r="728" spans="2:18">
      <c r="B728" s="50"/>
      <c r="C728" s="50"/>
      <c r="G728" s="50"/>
      <c r="J728" s="50"/>
      <c r="K728" s="50"/>
      <c r="L728" s="50"/>
      <c r="M728" s="50"/>
      <c r="N728" s="50"/>
      <c r="O728" s="50"/>
      <c r="P728" s="50" t="str">
        <f>IF(fraedom_data_1[[#This Row],[Employee - Forename.2]]="",_xlfn.CONCAT(fraedom_data_1[[#This Row],[Employee - Forename.1]]," ",fraedom_data_1[[#This Row],[Employee - Surname]]),_xlfn.CONCAT(fraedom_data_1[[#This Row],[Employee - Forename.1]]," ",fraedom_data_1[[#This Row],[Employee - Forename.2]]," ",fraedom_data_1[[#This Row],[Employee - Surname]]))</f>
        <v xml:space="preserve"> </v>
      </c>
      <c r="Q728" s="50" t="str">
        <f>IF(fraedom_data_1[[#This Row],[Transaction - Expense Description]]="Payment Direct Debit Payment - Tha",0,IF(OR(fraedom_data_1[[#This Row],[Transaction - Tax Amount]]="",fraedom_data_1[[#This Row],[Transaction - Tax Amount]]=0),"1","2"))</f>
        <v>1</v>
      </c>
      <c r="R728" s="50" t="str">
        <f>_xlfn.CONCAT(fraedom_data_1[[#This Row],[Statement Period - End Date]],"_",fraedom_data_1[[#This Row],[Column1]],"_",fraedom_data_1[[#This Row],[Transaction - Tax Exclusive Amount]])</f>
        <v>_ _</v>
      </c>
    </row>
    <row r="729" spans="2:18">
      <c r="B729" s="50"/>
      <c r="C729" s="50"/>
      <c r="G729" s="50"/>
      <c r="J729" s="50"/>
      <c r="K729" s="50"/>
      <c r="L729" s="50"/>
      <c r="M729" s="50"/>
      <c r="N729" s="50"/>
      <c r="O729" s="50"/>
      <c r="P729" s="50" t="str">
        <f>IF(fraedom_data_1[[#This Row],[Employee - Forename.2]]="",_xlfn.CONCAT(fraedom_data_1[[#This Row],[Employee - Forename.1]]," ",fraedom_data_1[[#This Row],[Employee - Surname]]),_xlfn.CONCAT(fraedom_data_1[[#This Row],[Employee - Forename.1]]," ",fraedom_data_1[[#This Row],[Employee - Forename.2]]," ",fraedom_data_1[[#This Row],[Employee - Surname]]))</f>
        <v xml:space="preserve"> </v>
      </c>
      <c r="Q729" s="50" t="str">
        <f>IF(fraedom_data_1[[#This Row],[Transaction - Expense Description]]="Payment Direct Debit Payment - Tha",0,IF(OR(fraedom_data_1[[#This Row],[Transaction - Tax Amount]]="",fraedom_data_1[[#This Row],[Transaction - Tax Amount]]=0),"1","2"))</f>
        <v>1</v>
      </c>
      <c r="R729" s="50" t="str">
        <f>_xlfn.CONCAT(fraedom_data_1[[#This Row],[Statement Period - End Date]],"_",fraedom_data_1[[#This Row],[Column1]],"_",fraedom_data_1[[#This Row],[Transaction - Tax Exclusive Amount]])</f>
        <v>_ _</v>
      </c>
    </row>
    <row r="730" spans="2:18">
      <c r="B730" s="50"/>
      <c r="C730" s="50"/>
      <c r="G730" s="50"/>
      <c r="J730" s="50"/>
      <c r="K730" s="50"/>
      <c r="L730" s="50"/>
      <c r="M730" s="50"/>
      <c r="N730" s="50"/>
      <c r="O730" s="50"/>
      <c r="P730" s="50" t="str">
        <f>IF(fraedom_data_1[[#This Row],[Employee - Forename.2]]="",_xlfn.CONCAT(fraedom_data_1[[#This Row],[Employee - Forename.1]]," ",fraedom_data_1[[#This Row],[Employee - Surname]]),_xlfn.CONCAT(fraedom_data_1[[#This Row],[Employee - Forename.1]]," ",fraedom_data_1[[#This Row],[Employee - Forename.2]]," ",fraedom_data_1[[#This Row],[Employee - Surname]]))</f>
        <v xml:space="preserve"> </v>
      </c>
      <c r="Q730" s="50" t="str">
        <f>IF(fraedom_data_1[[#This Row],[Transaction - Expense Description]]="Payment Direct Debit Payment - Tha",0,IF(OR(fraedom_data_1[[#This Row],[Transaction - Tax Amount]]="",fraedom_data_1[[#This Row],[Transaction - Tax Amount]]=0),"1","2"))</f>
        <v>1</v>
      </c>
      <c r="R730" s="50" t="str">
        <f>_xlfn.CONCAT(fraedom_data_1[[#This Row],[Statement Period - End Date]],"_",fraedom_data_1[[#This Row],[Column1]],"_",fraedom_data_1[[#This Row],[Transaction - Tax Exclusive Amount]])</f>
        <v>_ _</v>
      </c>
    </row>
    <row r="731" spans="2:18">
      <c r="B731" s="50"/>
      <c r="C731" s="50"/>
      <c r="G731" s="50"/>
      <c r="J731" s="50"/>
      <c r="K731" s="50"/>
      <c r="L731" s="50"/>
      <c r="M731" s="50"/>
      <c r="N731" s="50"/>
      <c r="O731" s="50"/>
      <c r="P731" s="50" t="str">
        <f>IF(fraedom_data_1[[#This Row],[Employee - Forename.2]]="",_xlfn.CONCAT(fraedom_data_1[[#This Row],[Employee - Forename.1]]," ",fraedom_data_1[[#This Row],[Employee - Surname]]),_xlfn.CONCAT(fraedom_data_1[[#This Row],[Employee - Forename.1]]," ",fraedom_data_1[[#This Row],[Employee - Forename.2]]," ",fraedom_data_1[[#This Row],[Employee - Surname]]))</f>
        <v xml:space="preserve"> </v>
      </c>
      <c r="Q731" s="50" t="str">
        <f>IF(fraedom_data_1[[#This Row],[Transaction - Expense Description]]="Payment Direct Debit Payment - Tha",0,IF(OR(fraedom_data_1[[#This Row],[Transaction - Tax Amount]]="",fraedom_data_1[[#This Row],[Transaction - Tax Amount]]=0),"1","2"))</f>
        <v>1</v>
      </c>
      <c r="R731" s="50" t="str">
        <f>_xlfn.CONCAT(fraedom_data_1[[#This Row],[Statement Period - End Date]],"_",fraedom_data_1[[#This Row],[Column1]],"_",fraedom_data_1[[#This Row],[Transaction - Tax Exclusive Amount]])</f>
        <v>_ _</v>
      </c>
    </row>
    <row r="732" spans="2:18">
      <c r="B732" s="50"/>
      <c r="C732" s="50"/>
      <c r="G732" s="50"/>
      <c r="J732" s="50"/>
      <c r="K732" s="50"/>
      <c r="L732" s="50"/>
      <c r="M732" s="50"/>
      <c r="N732" s="50"/>
      <c r="O732" s="50"/>
      <c r="P732" s="50" t="str">
        <f>IF(fraedom_data_1[[#This Row],[Employee - Forename.2]]="",_xlfn.CONCAT(fraedom_data_1[[#This Row],[Employee - Forename.1]]," ",fraedom_data_1[[#This Row],[Employee - Surname]]),_xlfn.CONCAT(fraedom_data_1[[#This Row],[Employee - Forename.1]]," ",fraedom_data_1[[#This Row],[Employee - Forename.2]]," ",fraedom_data_1[[#This Row],[Employee - Surname]]))</f>
        <v xml:space="preserve"> </v>
      </c>
      <c r="Q732" s="50" t="str">
        <f>IF(fraedom_data_1[[#This Row],[Transaction - Expense Description]]="Payment Direct Debit Payment - Tha",0,IF(OR(fraedom_data_1[[#This Row],[Transaction - Tax Amount]]="",fraedom_data_1[[#This Row],[Transaction - Tax Amount]]=0),"1","2"))</f>
        <v>1</v>
      </c>
      <c r="R732" s="50" t="str">
        <f>_xlfn.CONCAT(fraedom_data_1[[#This Row],[Statement Period - End Date]],"_",fraedom_data_1[[#This Row],[Column1]],"_",fraedom_data_1[[#This Row],[Transaction - Tax Exclusive Amount]])</f>
        <v>_ _</v>
      </c>
    </row>
    <row r="733" spans="2:18">
      <c r="B733" s="50"/>
      <c r="C733" s="50"/>
      <c r="G733" s="50"/>
      <c r="J733" s="50"/>
      <c r="K733" s="50"/>
      <c r="L733" s="50"/>
      <c r="M733" s="50"/>
      <c r="N733" s="50"/>
      <c r="O733" s="50"/>
      <c r="P733" s="50" t="str">
        <f>IF(fraedom_data_1[[#This Row],[Employee - Forename.2]]="",_xlfn.CONCAT(fraedom_data_1[[#This Row],[Employee - Forename.1]]," ",fraedom_data_1[[#This Row],[Employee - Surname]]),_xlfn.CONCAT(fraedom_data_1[[#This Row],[Employee - Forename.1]]," ",fraedom_data_1[[#This Row],[Employee - Forename.2]]," ",fraedom_data_1[[#This Row],[Employee - Surname]]))</f>
        <v xml:space="preserve"> </v>
      </c>
      <c r="Q733" s="50" t="str">
        <f>IF(fraedom_data_1[[#This Row],[Transaction - Expense Description]]="Payment Direct Debit Payment - Tha",0,IF(OR(fraedom_data_1[[#This Row],[Transaction - Tax Amount]]="",fraedom_data_1[[#This Row],[Transaction - Tax Amount]]=0),"1","2"))</f>
        <v>1</v>
      </c>
      <c r="R733" s="50" t="str">
        <f>_xlfn.CONCAT(fraedom_data_1[[#This Row],[Statement Period - End Date]],"_",fraedom_data_1[[#This Row],[Column1]],"_",fraedom_data_1[[#This Row],[Transaction - Tax Exclusive Amount]])</f>
        <v>_ _</v>
      </c>
    </row>
    <row r="734" spans="2:18">
      <c r="B734" s="50"/>
      <c r="C734" s="50"/>
      <c r="G734" s="50"/>
      <c r="J734" s="50"/>
      <c r="K734" s="50"/>
      <c r="L734" s="50"/>
      <c r="M734" s="50"/>
      <c r="N734" s="50"/>
      <c r="O734" s="50"/>
      <c r="P734" s="50" t="str">
        <f>IF(fraedom_data_1[[#This Row],[Employee - Forename.2]]="",_xlfn.CONCAT(fraedom_data_1[[#This Row],[Employee - Forename.1]]," ",fraedom_data_1[[#This Row],[Employee - Surname]]),_xlfn.CONCAT(fraedom_data_1[[#This Row],[Employee - Forename.1]]," ",fraedom_data_1[[#This Row],[Employee - Forename.2]]," ",fraedom_data_1[[#This Row],[Employee - Surname]]))</f>
        <v xml:space="preserve"> </v>
      </c>
      <c r="Q734" s="50" t="str">
        <f>IF(fraedom_data_1[[#This Row],[Transaction - Expense Description]]="Payment Direct Debit Payment - Tha",0,IF(OR(fraedom_data_1[[#This Row],[Transaction - Tax Amount]]="",fraedom_data_1[[#This Row],[Transaction - Tax Amount]]=0),"1","2"))</f>
        <v>1</v>
      </c>
      <c r="R734" s="50" t="str">
        <f>_xlfn.CONCAT(fraedom_data_1[[#This Row],[Statement Period - End Date]],"_",fraedom_data_1[[#This Row],[Column1]],"_",fraedom_data_1[[#This Row],[Transaction - Tax Exclusive Amount]])</f>
        <v>_ _</v>
      </c>
    </row>
    <row r="735" spans="2:18">
      <c r="B735" s="50"/>
      <c r="C735" s="50"/>
      <c r="G735" s="50"/>
      <c r="J735" s="50"/>
      <c r="K735" s="50"/>
      <c r="L735" s="50"/>
      <c r="M735" s="50"/>
      <c r="N735" s="50"/>
      <c r="O735" s="50"/>
      <c r="P735" s="50" t="str">
        <f>IF(fraedom_data_1[[#This Row],[Employee - Forename.2]]="",_xlfn.CONCAT(fraedom_data_1[[#This Row],[Employee - Forename.1]]," ",fraedom_data_1[[#This Row],[Employee - Surname]]),_xlfn.CONCAT(fraedom_data_1[[#This Row],[Employee - Forename.1]]," ",fraedom_data_1[[#This Row],[Employee - Forename.2]]," ",fraedom_data_1[[#This Row],[Employee - Surname]]))</f>
        <v xml:space="preserve"> </v>
      </c>
      <c r="Q735" s="50" t="str">
        <f>IF(fraedom_data_1[[#This Row],[Transaction - Expense Description]]="Payment Direct Debit Payment - Tha",0,IF(OR(fraedom_data_1[[#This Row],[Transaction - Tax Amount]]="",fraedom_data_1[[#This Row],[Transaction - Tax Amount]]=0),"1","2"))</f>
        <v>1</v>
      </c>
      <c r="R735" s="50" t="str">
        <f>_xlfn.CONCAT(fraedom_data_1[[#This Row],[Statement Period - End Date]],"_",fraedom_data_1[[#This Row],[Column1]],"_",fraedom_data_1[[#This Row],[Transaction - Tax Exclusive Amount]])</f>
        <v>_ _</v>
      </c>
    </row>
    <row r="736" spans="2:18">
      <c r="B736" s="50"/>
      <c r="C736" s="50"/>
      <c r="G736" s="50"/>
      <c r="J736" s="50"/>
      <c r="K736" s="50"/>
      <c r="L736" s="50"/>
      <c r="M736" s="50"/>
      <c r="N736" s="50"/>
      <c r="O736" s="50"/>
      <c r="P736" s="50" t="str">
        <f>IF(fraedom_data_1[[#This Row],[Employee - Forename.2]]="",_xlfn.CONCAT(fraedom_data_1[[#This Row],[Employee - Forename.1]]," ",fraedom_data_1[[#This Row],[Employee - Surname]]),_xlfn.CONCAT(fraedom_data_1[[#This Row],[Employee - Forename.1]]," ",fraedom_data_1[[#This Row],[Employee - Forename.2]]," ",fraedom_data_1[[#This Row],[Employee - Surname]]))</f>
        <v xml:space="preserve"> </v>
      </c>
      <c r="Q736" s="50" t="str">
        <f>IF(fraedom_data_1[[#This Row],[Transaction - Expense Description]]="Payment Direct Debit Payment - Tha",0,IF(OR(fraedom_data_1[[#This Row],[Transaction - Tax Amount]]="",fraedom_data_1[[#This Row],[Transaction - Tax Amount]]=0),"1","2"))</f>
        <v>1</v>
      </c>
      <c r="R736" s="50" t="str">
        <f>_xlfn.CONCAT(fraedom_data_1[[#This Row],[Statement Period - End Date]],"_",fraedom_data_1[[#This Row],[Column1]],"_",fraedom_data_1[[#This Row],[Transaction - Tax Exclusive Amount]])</f>
        <v>_ _</v>
      </c>
    </row>
    <row r="737" spans="2:18">
      <c r="B737" s="50"/>
      <c r="C737" s="50"/>
      <c r="G737" s="50"/>
      <c r="J737" s="50"/>
      <c r="K737" s="50"/>
      <c r="L737" s="50"/>
      <c r="M737" s="50"/>
      <c r="N737" s="50"/>
      <c r="O737" s="50"/>
      <c r="P737" s="50" t="str">
        <f>IF(fraedom_data_1[[#This Row],[Employee - Forename.2]]="",_xlfn.CONCAT(fraedom_data_1[[#This Row],[Employee - Forename.1]]," ",fraedom_data_1[[#This Row],[Employee - Surname]]),_xlfn.CONCAT(fraedom_data_1[[#This Row],[Employee - Forename.1]]," ",fraedom_data_1[[#This Row],[Employee - Forename.2]]," ",fraedom_data_1[[#This Row],[Employee - Surname]]))</f>
        <v xml:space="preserve"> </v>
      </c>
      <c r="Q737" s="50" t="str">
        <f>IF(fraedom_data_1[[#This Row],[Transaction - Expense Description]]="Payment Direct Debit Payment - Tha",0,IF(OR(fraedom_data_1[[#This Row],[Transaction - Tax Amount]]="",fraedom_data_1[[#This Row],[Transaction - Tax Amount]]=0),"1","2"))</f>
        <v>1</v>
      </c>
      <c r="R737" s="50" t="str">
        <f>_xlfn.CONCAT(fraedom_data_1[[#This Row],[Statement Period - End Date]],"_",fraedom_data_1[[#This Row],[Column1]],"_",fraedom_data_1[[#This Row],[Transaction - Tax Exclusive Amount]])</f>
        <v>_ _</v>
      </c>
    </row>
    <row r="738" spans="2:18">
      <c r="B738" s="50"/>
      <c r="C738" s="50"/>
      <c r="G738" s="50"/>
      <c r="J738" s="50"/>
      <c r="K738" s="50"/>
      <c r="L738" s="50"/>
      <c r="M738" s="50"/>
      <c r="N738" s="50"/>
      <c r="O738" s="50"/>
      <c r="P738" s="50" t="str">
        <f>IF(fraedom_data_1[[#This Row],[Employee - Forename.2]]="",_xlfn.CONCAT(fraedom_data_1[[#This Row],[Employee - Forename.1]]," ",fraedom_data_1[[#This Row],[Employee - Surname]]),_xlfn.CONCAT(fraedom_data_1[[#This Row],[Employee - Forename.1]]," ",fraedom_data_1[[#This Row],[Employee - Forename.2]]," ",fraedom_data_1[[#This Row],[Employee - Surname]]))</f>
        <v xml:space="preserve"> </v>
      </c>
      <c r="Q738" s="50" t="str">
        <f>IF(fraedom_data_1[[#This Row],[Transaction - Expense Description]]="Payment Direct Debit Payment - Tha",0,IF(OR(fraedom_data_1[[#This Row],[Transaction - Tax Amount]]="",fraedom_data_1[[#This Row],[Transaction - Tax Amount]]=0),"1","2"))</f>
        <v>1</v>
      </c>
      <c r="R738" s="50" t="str">
        <f>_xlfn.CONCAT(fraedom_data_1[[#This Row],[Statement Period - End Date]],"_",fraedom_data_1[[#This Row],[Column1]],"_",fraedom_data_1[[#This Row],[Transaction - Tax Exclusive Amount]])</f>
        <v>_ _</v>
      </c>
    </row>
    <row r="739" spans="2:18">
      <c r="B739" s="50"/>
      <c r="C739" s="50"/>
      <c r="G739" s="50"/>
      <c r="J739" s="50"/>
      <c r="K739" s="50"/>
      <c r="L739" s="50"/>
      <c r="M739" s="50"/>
      <c r="N739" s="50"/>
      <c r="O739" s="50"/>
      <c r="P739" s="50" t="str">
        <f>IF(fraedom_data_1[[#This Row],[Employee - Forename.2]]="",_xlfn.CONCAT(fraedom_data_1[[#This Row],[Employee - Forename.1]]," ",fraedom_data_1[[#This Row],[Employee - Surname]]),_xlfn.CONCAT(fraedom_data_1[[#This Row],[Employee - Forename.1]]," ",fraedom_data_1[[#This Row],[Employee - Forename.2]]," ",fraedom_data_1[[#This Row],[Employee - Surname]]))</f>
        <v xml:space="preserve"> </v>
      </c>
      <c r="Q739" s="50" t="str">
        <f>IF(fraedom_data_1[[#This Row],[Transaction - Expense Description]]="Payment Direct Debit Payment - Tha",0,IF(OR(fraedom_data_1[[#This Row],[Transaction - Tax Amount]]="",fraedom_data_1[[#This Row],[Transaction - Tax Amount]]=0),"1","2"))</f>
        <v>1</v>
      </c>
      <c r="R739" s="50" t="str">
        <f>_xlfn.CONCAT(fraedom_data_1[[#This Row],[Statement Period - End Date]],"_",fraedom_data_1[[#This Row],[Column1]],"_",fraedom_data_1[[#This Row],[Transaction - Tax Exclusive Amount]])</f>
        <v>_ _</v>
      </c>
    </row>
    <row r="740" spans="2:18">
      <c r="B740" s="50"/>
      <c r="C740" s="50"/>
      <c r="G740" s="50"/>
      <c r="J740" s="50"/>
      <c r="K740" s="50"/>
      <c r="L740" s="50"/>
      <c r="M740" s="50"/>
      <c r="N740" s="50"/>
      <c r="O740" s="50"/>
      <c r="P740" s="50" t="str">
        <f>IF(fraedom_data_1[[#This Row],[Employee - Forename.2]]="",_xlfn.CONCAT(fraedom_data_1[[#This Row],[Employee - Forename.1]]," ",fraedom_data_1[[#This Row],[Employee - Surname]]),_xlfn.CONCAT(fraedom_data_1[[#This Row],[Employee - Forename.1]]," ",fraedom_data_1[[#This Row],[Employee - Forename.2]]," ",fraedom_data_1[[#This Row],[Employee - Surname]]))</f>
        <v xml:space="preserve"> </v>
      </c>
      <c r="Q740" s="50" t="str">
        <f>IF(fraedom_data_1[[#This Row],[Transaction - Expense Description]]="Payment Direct Debit Payment - Tha",0,IF(OR(fraedom_data_1[[#This Row],[Transaction - Tax Amount]]="",fraedom_data_1[[#This Row],[Transaction - Tax Amount]]=0),"1","2"))</f>
        <v>1</v>
      </c>
      <c r="R740" s="50" t="str">
        <f>_xlfn.CONCAT(fraedom_data_1[[#This Row],[Statement Period - End Date]],"_",fraedom_data_1[[#This Row],[Column1]],"_",fraedom_data_1[[#This Row],[Transaction - Tax Exclusive Amount]])</f>
        <v>_ _</v>
      </c>
    </row>
    <row r="741" spans="2:18">
      <c r="B741" s="50"/>
      <c r="C741" s="50"/>
      <c r="G741" s="50"/>
      <c r="J741" s="50"/>
      <c r="K741" s="50"/>
      <c r="L741" s="50"/>
      <c r="M741" s="50"/>
      <c r="N741" s="50"/>
      <c r="O741" s="50"/>
      <c r="P741" s="50" t="str">
        <f>IF(fraedom_data_1[[#This Row],[Employee - Forename.2]]="",_xlfn.CONCAT(fraedom_data_1[[#This Row],[Employee - Forename.1]]," ",fraedom_data_1[[#This Row],[Employee - Surname]]),_xlfn.CONCAT(fraedom_data_1[[#This Row],[Employee - Forename.1]]," ",fraedom_data_1[[#This Row],[Employee - Forename.2]]," ",fraedom_data_1[[#This Row],[Employee - Surname]]))</f>
        <v xml:space="preserve"> </v>
      </c>
      <c r="Q741" s="50" t="str">
        <f>IF(fraedom_data_1[[#This Row],[Transaction - Expense Description]]="Payment Direct Debit Payment - Tha",0,IF(OR(fraedom_data_1[[#This Row],[Transaction - Tax Amount]]="",fraedom_data_1[[#This Row],[Transaction - Tax Amount]]=0),"1","2"))</f>
        <v>1</v>
      </c>
      <c r="R741" s="50" t="str">
        <f>_xlfn.CONCAT(fraedom_data_1[[#This Row],[Statement Period - End Date]],"_",fraedom_data_1[[#This Row],[Column1]],"_",fraedom_data_1[[#This Row],[Transaction - Tax Exclusive Amount]])</f>
        <v>_ _</v>
      </c>
    </row>
    <row r="742" spans="2:18">
      <c r="B742" s="50"/>
      <c r="C742" s="50"/>
      <c r="G742" s="50"/>
      <c r="J742" s="50"/>
      <c r="K742" s="50"/>
      <c r="L742" s="50"/>
      <c r="M742" s="50"/>
      <c r="N742" s="50"/>
      <c r="O742" s="50"/>
      <c r="P742" s="50" t="str">
        <f>IF(fraedom_data_1[[#This Row],[Employee - Forename.2]]="",_xlfn.CONCAT(fraedom_data_1[[#This Row],[Employee - Forename.1]]," ",fraedom_data_1[[#This Row],[Employee - Surname]]),_xlfn.CONCAT(fraedom_data_1[[#This Row],[Employee - Forename.1]]," ",fraedom_data_1[[#This Row],[Employee - Forename.2]]," ",fraedom_data_1[[#This Row],[Employee - Surname]]))</f>
        <v xml:space="preserve"> </v>
      </c>
      <c r="Q742" s="50" t="str">
        <f>IF(fraedom_data_1[[#This Row],[Transaction - Expense Description]]="Payment Direct Debit Payment - Tha",0,IF(OR(fraedom_data_1[[#This Row],[Transaction - Tax Amount]]="",fraedom_data_1[[#This Row],[Transaction - Tax Amount]]=0),"1","2"))</f>
        <v>1</v>
      </c>
      <c r="R742" s="50" t="str">
        <f>_xlfn.CONCAT(fraedom_data_1[[#This Row],[Statement Period - End Date]],"_",fraedom_data_1[[#This Row],[Column1]],"_",fraedom_data_1[[#This Row],[Transaction - Tax Exclusive Amount]])</f>
        <v>_ _</v>
      </c>
    </row>
    <row r="743" spans="2:18">
      <c r="B743" s="50"/>
      <c r="C743" s="50"/>
      <c r="G743" s="50"/>
      <c r="J743" s="50"/>
      <c r="K743" s="50"/>
      <c r="L743" s="50"/>
      <c r="M743" s="50"/>
      <c r="N743" s="50"/>
      <c r="O743" s="50"/>
      <c r="P743" s="50" t="str">
        <f>IF(fraedom_data_1[[#This Row],[Employee - Forename.2]]="",_xlfn.CONCAT(fraedom_data_1[[#This Row],[Employee - Forename.1]]," ",fraedom_data_1[[#This Row],[Employee - Surname]]),_xlfn.CONCAT(fraedom_data_1[[#This Row],[Employee - Forename.1]]," ",fraedom_data_1[[#This Row],[Employee - Forename.2]]," ",fraedom_data_1[[#This Row],[Employee - Surname]]))</f>
        <v xml:space="preserve"> </v>
      </c>
      <c r="Q743" s="50" t="str">
        <f>IF(fraedom_data_1[[#This Row],[Transaction - Expense Description]]="Payment Direct Debit Payment - Tha",0,IF(OR(fraedom_data_1[[#This Row],[Transaction - Tax Amount]]="",fraedom_data_1[[#This Row],[Transaction - Tax Amount]]=0),"1","2"))</f>
        <v>1</v>
      </c>
      <c r="R743" s="50" t="str">
        <f>_xlfn.CONCAT(fraedom_data_1[[#This Row],[Statement Period - End Date]],"_",fraedom_data_1[[#This Row],[Column1]],"_",fraedom_data_1[[#This Row],[Transaction - Tax Exclusive Amount]])</f>
        <v>_ _</v>
      </c>
    </row>
    <row r="744" spans="2:18">
      <c r="B744" s="50"/>
      <c r="C744" s="50"/>
      <c r="G744" s="50"/>
      <c r="J744" s="50"/>
      <c r="K744" s="50"/>
      <c r="L744" s="50"/>
      <c r="M744" s="50"/>
      <c r="N744" s="50"/>
      <c r="O744" s="50"/>
      <c r="P744" s="50" t="str">
        <f>IF(fraedom_data_1[[#This Row],[Employee - Forename.2]]="",_xlfn.CONCAT(fraedom_data_1[[#This Row],[Employee - Forename.1]]," ",fraedom_data_1[[#This Row],[Employee - Surname]]),_xlfn.CONCAT(fraedom_data_1[[#This Row],[Employee - Forename.1]]," ",fraedom_data_1[[#This Row],[Employee - Forename.2]]," ",fraedom_data_1[[#This Row],[Employee - Surname]]))</f>
        <v xml:space="preserve"> </v>
      </c>
      <c r="Q744" s="50" t="str">
        <f>IF(fraedom_data_1[[#This Row],[Transaction - Expense Description]]="Payment Direct Debit Payment - Tha",0,IF(OR(fraedom_data_1[[#This Row],[Transaction - Tax Amount]]="",fraedom_data_1[[#This Row],[Transaction - Tax Amount]]=0),"1","2"))</f>
        <v>1</v>
      </c>
      <c r="R744" s="50" t="str">
        <f>_xlfn.CONCAT(fraedom_data_1[[#This Row],[Statement Period - End Date]],"_",fraedom_data_1[[#This Row],[Column1]],"_",fraedom_data_1[[#This Row],[Transaction - Tax Exclusive Amount]])</f>
        <v>_ _</v>
      </c>
    </row>
    <row r="745" spans="2:18">
      <c r="B745" s="50"/>
      <c r="C745" s="50"/>
      <c r="G745" s="50"/>
      <c r="J745" s="50"/>
      <c r="K745" s="50"/>
      <c r="L745" s="50"/>
      <c r="M745" s="50"/>
      <c r="N745" s="50"/>
      <c r="O745" s="50"/>
      <c r="P745" s="50" t="str">
        <f>IF(fraedom_data_1[[#This Row],[Employee - Forename.2]]="",_xlfn.CONCAT(fraedom_data_1[[#This Row],[Employee - Forename.1]]," ",fraedom_data_1[[#This Row],[Employee - Surname]]),_xlfn.CONCAT(fraedom_data_1[[#This Row],[Employee - Forename.1]]," ",fraedom_data_1[[#This Row],[Employee - Forename.2]]," ",fraedom_data_1[[#This Row],[Employee - Surname]]))</f>
        <v xml:space="preserve"> </v>
      </c>
      <c r="Q745" s="50" t="str">
        <f>IF(fraedom_data_1[[#This Row],[Transaction - Expense Description]]="Payment Direct Debit Payment - Tha",0,IF(OR(fraedom_data_1[[#This Row],[Transaction - Tax Amount]]="",fraedom_data_1[[#This Row],[Transaction - Tax Amount]]=0),"1","2"))</f>
        <v>1</v>
      </c>
      <c r="R745" s="50" t="str">
        <f>_xlfn.CONCAT(fraedom_data_1[[#This Row],[Statement Period - End Date]],"_",fraedom_data_1[[#This Row],[Column1]],"_",fraedom_data_1[[#This Row],[Transaction - Tax Exclusive Amount]])</f>
        <v>_ _</v>
      </c>
    </row>
    <row r="746" spans="2:18">
      <c r="B746" s="50"/>
      <c r="C746" s="50"/>
      <c r="G746" s="50"/>
      <c r="J746" s="50"/>
      <c r="K746" s="50"/>
      <c r="L746" s="50"/>
      <c r="M746" s="50"/>
      <c r="N746" s="50"/>
      <c r="O746" s="50"/>
      <c r="P746" s="50" t="str">
        <f>IF(fraedom_data_1[[#This Row],[Employee - Forename.2]]="",_xlfn.CONCAT(fraedom_data_1[[#This Row],[Employee - Forename.1]]," ",fraedom_data_1[[#This Row],[Employee - Surname]]),_xlfn.CONCAT(fraedom_data_1[[#This Row],[Employee - Forename.1]]," ",fraedom_data_1[[#This Row],[Employee - Forename.2]]," ",fraedom_data_1[[#This Row],[Employee - Surname]]))</f>
        <v xml:space="preserve"> </v>
      </c>
      <c r="Q746" s="50" t="str">
        <f>IF(fraedom_data_1[[#This Row],[Transaction - Expense Description]]="Payment Direct Debit Payment - Tha",0,IF(OR(fraedom_data_1[[#This Row],[Transaction - Tax Amount]]="",fraedom_data_1[[#This Row],[Transaction - Tax Amount]]=0),"1","2"))</f>
        <v>1</v>
      </c>
      <c r="R746" s="50" t="str">
        <f>_xlfn.CONCAT(fraedom_data_1[[#This Row],[Statement Period - End Date]],"_",fraedom_data_1[[#This Row],[Column1]],"_",fraedom_data_1[[#This Row],[Transaction - Tax Exclusive Amount]])</f>
        <v>_ _</v>
      </c>
    </row>
    <row r="747" spans="2:18">
      <c r="B747" s="50"/>
      <c r="C747" s="50"/>
      <c r="G747" s="50"/>
      <c r="J747" s="50"/>
      <c r="K747" s="50"/>
      <c r="L747" s="50"/>
      <c r="M747" s="50"/>
      <c r="N747" s="50"/>
      <c r="O747" s="50"/>
      <c r="P747" s="50" t="str">
        <f>IF(fraedom_data_1[[#This Row],[Employee - Forename.2]]="",_xlfn.CONCAT(fraedom_data_1[[#This Row],[Employee - Forename.1]]," ",fraedom_data_1[[#This Row],[Employee - Surname]]),_xlfn.CONCAT(fraedom_data_1[[#This Row],[Employee - Forename.1]]," ",fraedom_data_1[[#This Row],[Employee - Forename.2]]," ",fraedom_data_1[[#This Row],[Employee - Surname]]))</f>
        <v xml:space="preserve"> </v>
      </c>
      <c r="Q747" s="50" t="str">
        <f>IF(fraedom_data_1[[#This Row],[Transaction - Expense Description]]="Payment Direct Debit Payment - Tha",0,IF(OR(fraedom_data_1[[#This Row],[Transaction - Tax Amount]]="",fraedom_data_1[[#This Row],[Transaction - Tax Amount]]=0),"1","2"))</f>
        <v>1</v>
      </c>
      <c r="R747" s="50" t="str">
        <f>_xlfn.CONCAT(fraedom_data_1[[#This Row],[Statement Period - End Date]],"_",fraedom_data_1[[#This Row],[Column1]],"_",fraedom_data_1[[#This Row],[Transaction - Tax Exclusive Amount]])</f>
        <v>_ _</v>
      </c>
    </row>
    <row r="748" spans="2:18">
      <c r="B748" s="50"/>
      <c r="C748" s="50"/>
      <c r="G748" s="50"/>
      <c r="J748" s="50"/>
      <c r="K748" s="50"/>
      <c r="L748" s="50"/>
      <c r="M748" s="50"/>
      <c r="N748" s="50"/>
      <c r="O748" s="50"/>
      <c r="P748" s="50" t="str">
        <f>IF(fraedom_data_1[[#This Row],[Employee - Forename.2]]="",_xlfn.CONCAT(fraedom_data_1[[#This Row],[Employee - Forename.1]]," ",fraedom_data_1[[#This Row],[Employee - Surname]]),_xlfn.CONCAT(fraedom_data_1[[#This Row],[Employee - Forename.1]]," ",fraedom_data_1[[#This Row],[Employee - Forename.2]]," ",fraedom_data_1[[#This Row],[Employee - Surname]]))</f>
        <v xml:space="preserve"> </v>
      </c>
      <c r="Q748" s="50" t="str">
        <f>IF(fraedom_data_1[[#This Row],[Transaction - Expense Description]]="Payment Direct Debit Payment - Tha",0,IF(OR(fraedom_data_1[[#This Row],[Transaction - Tax Amount]]="",fraedom_data_1[[#This Row],[Transaction - Tax Amount]]=0),"1","2"))</f>
        <v>1</v>
      </c>
      <c r="R748" s="50" t="str">
        <f>_xlfn.CONCAT(fraedom_data_1[[#This Row],[Statement Period - End Date]],"_",fraedom_data_1[[#This Row],[Column1]],"_",fraedom_data_1[[#This Row],[Transaction - Tax Exclusive Amount]])</f>
        <v>_ _</v>
      </c>
    </row>
    <row r="749" spans="2:18">
      <c r="B749" s="50"/>
      <c r="C749" s="50"/>
      <c r="G749" s="50"/>
      <c r="J749" s="50"/>
      <c r="K749" s="50"/>
      <c r="L749" s="50"/>
      <c r="M749" s="50"/>
      <c r="N749" s="50"/>
      <c r="O749" s="50"/>
      <c r="P749" s="50" t="str">
        <f>IF(fraedom_data_1[[#This Row],[Employee - Forename.2]]="",_xlfn.CONCAT(fraedom_data_1[[#This Row],[Employee - Forename.1]]," ",fraedom_data_1[[#This Row],[Employee - Surname]]),_xlfn.CONCAT(fraedom_data_1[[#This Row],[Employee - Forename.1]]," ",fraedom_data_1[[#This Row],[Employee - Forename.2]]," ",fraedom_data_1[[#This Row],[Employee - Surname]]))</f>
        <v xml:space="preserve"> </v>
      </c>
      <c r="Q749" s="50" t="str">
        <f>IF(fraedom_data_1[[#This Row],[Transaction - Expense Description]]="Payment Direct Debit Payment - Tha",0,IF(OR(fraedom_data_1[[#This Row],[Transaction - Tax Amount]]="",fraedom_data_1[[#This Row],[Transaction - Tax Amount]]=0),"1","2"))</f>
        <v>1</v>
      </c>
      <c r="R749" s="50" t="str">
        <f>_xlfn.CONCAT(fraedom_data_1[[#This Row],[Statement Period - End Date]],"_",fraedom_data_1[[#This Row],[Column1]],"_",fraedom_data_1[[#This Row],[Transaction - Tax Exclusive Amount]])</f>
        <v>_ _</v>
      </c>
    </row>
    <row r="750" spans="2:18">
      <c r="B750" s="50"/>
      <c r="C750" s="50"/>
      <c r="G750" s="50"/>
      <c r="J750" s="50"/>
      <c r="K750" s="50"/>
      <c r="L750" s="50"/>
      <c r="M750" s="50"/>
      <c r="N750" s="50"/>
      <c r="O750" s="50"/>
      <c r="P750" s="50" t="str">
        <f>IF(fraedom_data_1[[#This Row],[Employee - Forename.2]]="",_xlfn.CONCAT(fraedom_data_1[[#This Row],[Employee - Forename.1]]," ",fraedom_data_1[[#This Row],[Employee - Surname]]),_xlfn.CONCAT(fraedom_data_1[[#This Row],[Employee - Forename.1]]," ",fraedom_data_1[[#This Row],[Employee - Forename.2]]," ",fraedom_data_1[[#This Row],[Employee - Surname]]))</f>
        <v xml:space="preserve"> </v>
      </c>
      <c r="Q750" s="50" t="str">
        <f>IF(fraedom_data_1[[#This Row],[Transaction - Expense Description]]="Payment Direct Debit Payment - Tha",0,IF(OR(fraedom_data_1[[#This Row],[Transaction - Tax Amount]]="",fraedom_data_1[[#This Row],[Transaction - Tax Amount]]=0),"1","2"))</f>
        <v>1</v>
      </c>
      <c r="R750" s="50" t="str">
        <f>_xlfn.CONCAT(fraedom_data_1[[#This Row],[Statement Period - End Date]],"_",fraedom_data_1[[#This Row],[Column1]],"_",fraedom_data_1[[#This Row],[Transaction - Tax Exclusive Amount]])</f>
        <v>_ _</v>
      </c>
    </row>
    <row r="751" spans="2:18">
      <c r="B751" s="50"/>
      <c r="C751" s="50"/>
      <c r="G751" s="50"/>
      <c r="J751" s="50"/>
      <c r="K751" s="50"/>
      <c r="L751" s="50"/>
      <c r="M751" s="50"/>
      <c r="N751" s="50"/>
      <c r="O751" s="50"/>
      <c r="P751" s="50" t="str">
        <f>IF(fraedom_data_1[[#This Row],[Employee - Forename.2]]="",_xlfn.CONCAT(fraedom_data_1[[#This Row],[Employee - Forename.1]]," ",fraedom_data_1[[#This Row],[Employee - Surname]]),_xlfn.CONCAT(fraedom_data_1[[#This Row],[Employee - Forename.1]]," ",fraedom_data_1[[#This Row],[Employee - Forename.2]]," ",fraedom_data_1[[#This Row],[Employee - Surname]]))</f>
        <v xml:space="preserve"> </v>
      </c>
      <c r="Q751" s="50" t="str">
        <f>IF(fraedom_data_1[[#This Row],[Transaction - Expense Description]]="Payment Direct Debit Payment - Tha",0,IF(OR(fraedom_data_1[[#This Row],[Transaction - Tax Amount]]="",fraedom_data_1[[#This Row],[Transaction - Tax Amount]]=0),"1","2"))</f>
        <v>1</v>
      </c>
      <c r="R751" s="50" t="str">
        <f>_xlfn.CONCAT(fraedom_data_1[[#This Row],[Statement Period - End Date]],"_",fraedom_data_1[[#This Row],[Column1]],"_",fraedom_data_1[[#This Row],[Transaction - Tax Exclusive Amount]])</f>
        <v>_ _</v>
      </c>
    </row>
    <row r="752" spans="2:18">
      <c r="B752" s="50"/>
      <c r="C752" s="50"/>
      <c r="G752" s="50"/>
      <c r="J752" s="50"/>
      <c r="K752" s="50"/>
      <c r="L752" s="50"/>
      <c r="M752" s="50"/>
      <c r="N752" s="50"/>
      <c r="O752" s="50"/>
      <c r="P752" s="50" t="str">
        <f>IF(fraedom_data_1[[#This Row],[Employee - Forename.2]]="",_xlfn.CONCAT(fraedom_data_1[[#This Row],[Employee - Forename.1]]," ",fraedom_data_1[[#This Row],[Employee - Surname]]),_xlfn.CONCAT(fraedom_data_1[[#This Row],[Employee - Forename.1]]," ",fraedom_data_1[[#This Row],[Employee - Forename.2]]," ",fraedom_data_1[[#This Row],[Employee - Surname]]))</f>
        <v xml:space="preserve"> </v>
      </c>
      <c r="Q752" s="50" t="str">
        <f>IF(fraedom_data_1[[#This Row],[Transaction - Expense Description]]="Payment Direct Debit Payment - Tha",0,IF(OR(fraedom_data_1[[#This Row],[Transaction - Tax Amount]]="",fraedom_data_1[[#This Row],[Transaction - Tax Amount]]=0),"1","2"))</f>
        <v>1</v>
      </c>
      <c r="R752" s="50" t="str">
        <f>_xlfn.CONCAT(fraedom_data_1[[#This Row],[Statement Period - End Date]],"_",fraedom_data_1[[#This Row],[Column1]],"_",fraedom_data_1[[#This Row],[Transaction - Tax Exclusive Amount]])</f>
        <v>_ _</v>
      </c>
    </row>
    <row r="753" spans="2:18">
      <c r="B753" s="50"/>
      <c r="C753" s="50"/>
      <c r="G753" s="50"/>
      <c r="J753" s="50"/>
      <c r="K753" s="50"/>
      <c r="L753" s="50"/>
      <c r="M753" s="50"/>
      <c r="N753" s="50"/>
      <c r="O753" s="50"/>
      <c r="P753" s="50" t="str">
        <f>IF(fraedom_data_1[[#This Row],[Employee - Forename.2]]="",_xlfn.CONCAT(fraedom_data_1[[#This Row],[Employee - Forename.1]]," ",fraedom_data_1[[#This Row],[Employee - Surname]]),_xlfn.CONCAT(fraedom_data_1[[#This Row],[Employee - Forename.1]]," ",fraedom_data_1[[#This Row],[Employee - Forename.2]]," ",fraedom_data_1[[#This Row],[Employee - Surname]]))</f>
        <v xml:space="preserve"> </v>
      </c>
      <c r="Q753" s="50" t="str">
        <f>IF(fraedom_data_1[[#This Row],[Transaction - Expense Description]]="Payment Direct Debit Payment - Tha",0,IF(OR(fraedom_data_1[[#This Row],[Transaction - Tax Amount]]="",fraedom_data_1[[#This Row],[Transaction - Tax Amount]]=0),"1","2"))</f>
        <v>1</v>
      </c>
      <c r="R753" s="50" t="str">
        <f>_xlfn.CONCAT(fraedom_data_1[[#This Row],[Statement Period - End Date]],"_",fraedom_data_1[[#This Row],[Column1]],"_",fraedom_data_1[[#This Row],[Transaction - Tax Exclusive Amount]])</f>
        <v>_ _</v>
      </c>
    </row>
    <row r="754" spans="2:18">
      <c r="B754" s="50"/>
      <c r="C754" s="50"/>
      <c r="G754" s="50"/>
      <c r="J754" s="50"/>
      <c r="K754" s="50"/>
      <c r="L754" s="50"/>
      <c r="M754" s="50"/>
      <c r="N754" s="50"/>
      <c r="O754" s="50"/>
      <c r="P754" s="50" t="str">
        <f>IF(fraedom_data_1[[#This Row],[Employee - Forename.2]]="",_xlfn.CONCAT(fraedom_data_1[[#This Row],[Employee - Forename.1]]," ",fraedom_data_1[[#This Row],[Employee - Surname]]),_xlfn.CONCAT(fraedom_data_1[[#This Row],[Employee - Forename.1]]," ",fraedom_data_1[[#This Row],[Employee - Forename.2]]," ",fraedom_data_1[[#This Row],[Employee - Surname]]))</f>
        <v xml:space="preserve"> </v>
      </c>
      <c r="Q754" s="50" t="str">
        <f>IF(fraedom_data_1[[#This Row],[Transaction - Expense Description]]="Payment Direct Debit Payment - Tha",0,IF(OR(fraedom_data_1[[#This Row],[Transaction - Tax Amount]]="",fraedom_data_1[[#This Row],[Transaction - Tax Amount]]=0),"1","2"))</f>
        <v>1</v>
      </c>
      <c r="R754" s="50" t="str">
        <f>_xlfn.CONCAT(fraedom_data_1[[#This Row],[Statement Period - End Date]],"_",fraedom_data_1[[#This Row],[Column1]],"_",fraedom_data_1[[#This Row],[Transaction - Tax Exclusive Amount]])</f>
        <v>_ _</v>
      </c>
    </row>
    <row r="755" spans="2:18">
      <c r="B755" s="50"/>
      <c r="C755" s="50"/>
      <c r="G755" s="50"/>
      <c r="J755" s="50"/>
      <c r="K755" s="50"/>
      <c r="L755" s="50"/>
      <c r="M755" s="50"/>
      <c r="N755" s="50"/>
      <c r="O755" s="50"/>
      <c r="P755" s="50" t="str">
        <f>IF(fraedom_data_1[[#This Row],[Employee - Forename.2]]="",_xlfn.CONCAT(fraedom_data_1[[#This Row],[Employee - Forename.1]]," ",fraedom_data_1[[#This Row],[Employee - Surname]]),_xlfn.CONCAT(fraedom_data_1[[#This Row],[Employee - Forename.1]]," ",fraedom_data_1[[#This Row],[Employee - Forename.2]]," ",fraedom_data_1[[#This Row],[Employee - Surname]]))</f>
        <v xml:space="preserve"> </v>
      </c>
      <c r="Q755" s="50" t="str">
        <f>IF(fraedom_data_1[[#This Row],[Transaction - Expense Description]]="Payment Direct Debit Payment - Tha",0,IF(OR(fraedom_data_1[[#This Row],[Transaction - Tax Amount]]="",fraedom_data_1[[#This Row],[Transaction - Tax Amount]]=0),"1","2"))</f>
        <v>1</v>
      </c>
      <c r="R755" s="50" t="str">
        <f>_xlfn.CONCAT(fraedom_data_1[[#This Row],[Statement Period - End Date]],"_",fraedom_data_1[[#This Row],[Column1]],"_",fraedom_data_1[[#This Row],[Transaction - Tax Exclusive Amount]])</f>
        <v>_ _</v>
      </c>
    </row>
    <row r="756" spans="2:18">
      <c r="B756" s="50"/>
      <c r="C756" s="50"/>
      <c r="G756" s="50"/>
      <c r="J756" s="50"/>
      <c r="K756" s="50"/>
      <c r="L756" s="50"/>
      <c r="M756" s="50"/>
      <c r="N756" s="50"/>
      <c r="O756" s="50"/>
      <c r="P756" s="50" t="str">
        <f>IF(fraedom_data_1[[#This Row],[Employee - Forename.2]]="",_xlfn.CONCAT(fraedom_data_1[[#This Row],[Employee - Forename.1]]," ",fraedom_data_1[[#This Row],[Employee - Surname]]),_xlfn.CONCAT(fraedom_data_1[[#This Row],[Employee - Forename.1]]," ",fraedom_data_1[[#This Row],[Employee - Forename.2]]," ",fraedom_data_1[[#This Row],[Employee - Surname]]))</f>
        <v xml:space="preserve"> </v>
      </c>
      <c r="Q756" s="50" t="str">
        <f>IF(fraedom_data_1[[#This Row],[Transaction - Expense Description]]="Payment Direct Debit Payment - Tha",0,IF(OR(fraedom_data_1[[#This Row],[Transaction - Tax Amount]]="",fraedom_data_1[[#This Row],[Transaction - Tax Amount]]=0),"1","2"))</f>
        <v>1</v>
      </c>
      <c r="R756" s="50" t="str">
        <f>_xlfn.CONCAT(fraedom_data_1[[#This Row],[Statement Period - End Date]],"_",fraedom_data_1[[#This Row],[Column1]],"_",fraedom_data_1[[#This Row],[Transaction - Tax Exclusive Amount]])</f>
        <v>_ _</v>
      </c>
    </row>
    <row r="757" spans="2:18">
      <c r="B757" s="50"/>
      <c r="C757" s="50"/>
      <c r="G757" s="50"/>
      <c r="J757" s="50"/>
      <c r="K757" s="50"/>
      <c r="L757" s="50"/>
      <c r="M757" s="50"/>
      <c r="N757" s="50"/>
      <c r="O757" s="50"/>
      <c r="P757" s="50" t="str">
        <f>IF(fraedom_data_1[[#This Row],[Employee - Forename.2]]="",_xlfn.CONCAT(fraedom_data_1[[#This Row],[Employee - Forename.1]]," ",fraedom_data_1[[#This Row],[Employee - Surname]]),_xlfn.CONCAT(fraedom_data_1[[#This Row],[Employee - Forename.1]]," ",fraedom_data_1[[#This Row],[Employee - Forename.2]]," ",fraedom_data_1[[#This Row],[Employee - Surname]]))</f>
        <v xml:space="preserve"> </v>
      </c>
      <c r="Q757" s="50" t="str">
        <f>IF(fraedom_data_1[[#This Row],[Transaction - Expense Description]]="Payment Direct Debit Payment - Tha",0,IF(OR(fraedom_data_1[[#This Row],[Transaction - Tax Amount]]="",fraedom_data_1[[#This Row],[Transaction - Tax Amount]]=0),"1","2"))</f>
        <v>1</v>
      </c>
      <c r="R757" s="50" t="str">
        <f>_xlfn.CONCAT(fraedom_data_1[[#This Row],[Statement Period - End Date]],"_",fraedom_data_1[[#This Row],[Column1]],"_",fraedom_data_1[[#This Row],[Transaction - Tax Exclusive Amount]])</f>
        <v>_ _</v>
      </c>
    </row>
    <row r="758" spans="2:18">
      <c r="B758" s="50"/>
      <c r="C758" s="50"/>
      <c r="G758" s="50"/>
      <c r="J758" s="50"/>
      <c r="K758" s="50"/>
      <c r="L758" s="50"/>
      <c r="M758" s="50"/>
      <c r="N758" s="50"/>
      <c r="O758" s="50"/>
      <c r="P758" s="50" t="str">
        <f>IF(fraedom_data_1[[#This Row],[Employee - Forename.2]]="",_xlfn.CONCAT(fraedom_data_1[[#This Row],[Employee - Forename.1]]," ",fraedom_data_1[[#This Row],[Employee - Surname]]),_xlfn.CONCAT(fraedom_data_1[[#This Row],[Employee - Forename.1]]," ",fraedom_data_1[[#This Row],[Employee - Forename.2]]," ",fraedom_data_1[[#This Row],[Employee - Surname]]))</f>
        <v xml:space="preserve"> </v>
      </c>
      <c r="Q758" s="50" t="str">
        <f>IF(fraedom_data_1[[#This Row],[Transaction - Expense Description]]="Payment Direct Debit Payment - Tha",0,IF(OR(fraedom_data_1[[#This Row],[Transaction - Tax Amount]]="",fraedom_data_1[[#This Row],[Transaction - Tax Amount]]=0),"1","2"))</f>
        <v>1</v>
      </c>
      <c r="R758" s="50" t="str">
        <f>_xlfn.CONCAT(fraedom_data_1[[#This Row],[Statement Period - End Date]],"_",fraedom_data_1[[#This Row],[Column1]],"_",fraedom_data_1[[#This Row],[Transaction - Tax Exclusive Amount]])</f>
        <v>_ _</v>
      </c>
    </row>
    <row r="759" spans="2:18">
      <c r="B759" s="50"/>
      <c r="C759" s="50"/>
      <c r="G759" s="50"/>
      <c r="J759" s="50"/>
      <c r="K759" s="50"/>
      <c r="L759" s="50"/>
      <c r="M759" s="50"/>
      <c r="N759" s="50"/>
      <c r="O759" s="50"/>
      <c r="P759" s="50" t="str">
        <f>IF(fraedom_data_1[[#This Row],[Employee - Forename.2]]="",_xlfn.CONCAT(fraedom_data_1[[#This Row],[Employee - Forename.1]]," ",fraedom_data_1[[#This Row],[Employee - Surname]]),_xlfn.CONCAT(fraedom_data_1[[#This Row],[Employee - Forename.1]]," ",fraedom_data_1[[#This Row],[Employee - Forename.2]]," ",fraedom_data_1[[#This Row],[Employee - Surname]]))</f>
        <v xml:space="preserve"> </v>
      </c>
      <c r="Q759" s="50" t="str">
        <f>IF(fraedom_data_1[[#This Row],[Transaction - Expense Description]]="Payment Direct Debit Payment - Tha",0,IF(OR(fraedom_data_1[[#This Row],[Transaction - Tax Amount]]="",fraedom_data_1[[#This Row],[Transaction - Tax Amount]]=0),"1","2"))</f>
        <v>1</v>
      </c>
      <c r="R759" s="50" t="str">
        <f>_xlfn.CONCAT(fraedom_data_1[[#This Row],[Statement Period - End Date]],"_",fraedom_data_1[[#This Row],[Column1]],"_",fraedom_data_1[[#This Row],[Transaction - Tax Exclusive Amount]])</f>
        <v>_ _</v>
      </c>
    </row>
    <row r="760" spans="2:18">
      <c r="B760" s="50"/>
      <c r="C760" s="50"/>
      <c r="G760" s="50"/>
      <c r="J760" s="50"/>
      <c r="K760" s="50"/>
      <c r="L760" s="50"/>
      <c r="M760" s="50"/>
      <c r="N760" s="50"/>
      <c r="O760" s="50"/>
      <c r="P760" s="50" t="str">
        <f>IF(fraedom_data_1[[#This Row],[Employee - Forename.2]]="",_xlfn.CONCAT(fraedom_data_1[[#This Row],[Employee - Forename.1]]," ",fraedom_data_1[[#This Row],[Employee - Surname]]),_xlfn.CONCAT(fraedom_data_1[[#This Row],[Employee - Forename.1]]," ",fraedom_data_1[[#This Row],[Employee - Forename.2]]," ",fraedom_data_1[[#This Row],[Employee - Surname]]))</f>
        <v xml:space="preserve"> </v>
      </c>
      <c r="Q760" s="50" t="str">
        <f>IF(fraedom_data_1[[#This Row],[Transaction - Expense Description]]="Payment Direct Debit Payment - Tha",0,IF(OR(fraedom_data_1[[#This Row],[Transaction - Tax Amount]]="",fraedom_data_1[[#This Row],[Transaction - Tax Amount]]=0),"1","2"))</f>
        <v>1</v>
      </c>
      <c r="R760" s="50" t="str">
        <f>_xlfn.CONCAT(fraedom_data_1[[#This Row],[Statement Period - End Date]],"_",fraedom_data_1[[#This Row],[Column1]],"_",fraedom_data_1[[#This Row],[Transaction - Tax Exclusive Amount]])</f>
        <v>_ _</v>
      </c>
    </row>
    <row r="761" spans="2:18">
      <c r="B761" s="50"/>
      <c r="C761" s="50"/>
      <c r="G761" s="50"/>
      <c r="J761" s="50"/>
      <c r="K761" s="50"/>
      <c r="L761" s="50"/>
      <c r="M761" s="50"/>
      <c r="N761" s="50"/>
      <c r="O761" s="50"/>
      <c r="P761" s="50" t="str">
        <f>IF(fraedom_data_1[[#This Row],[Employee - Forename.2]]="",_xlfn.CONCAT(fraedom_data_1[[#This Row],[Employee - Forename.1]]," ",fraedom_data_1[[#This Row],[Employee - Surname]]),_xlfn.CONCAT(fraedom_data_1[[#This Row],[Employee - Forename.1]]," ",fraedom_data_1[[#This Row],[Employee - Forename.2]]," ",fraedom_data_1[[#This Row],[Employee - Surname]]))</f>
        <v xml:space="preserve"> </v>
      </c>
      <c r="Q761" s="50" t="str">
        <f>IF(fraedom_data_1[[#This Row],[Transaction - Expense Description]]="Payment Direct Debit Payment - Tha",0,IF(OR(fraedom_data_1[[#This Row],[Transaction - Tax Amount]]="",fraedom_data_1[[#This Row],[Transaction - Tax Amount]]=0),"1","2"))</f>
        <v>1</v>
      </c>
      <c r="R761" s="50" t="str">
        <f>_xlfn.CONCAT(fraedom_data_1[[#This Row],[Statement Period - End Date]],"_",fraedom_data_1[[#This Row],[Column1]],"_",fraedom_data_1[[#This Row],[Transaction - Tax Exclusive Amount]])</f>
        <v>_ _</v>
      </c>
    </row>
    <row r="762" spans="2:18">
      <c r="B762" s="50"/>
      <c r="C762" s="50"/>
      <c r="G762" s="50"/>
      <c r="J762" s="50"/>
      <c r="K762" s="50"/>
      <c r="L762" s="50"/>
      <c r="M762" s="50"/>
      <c r="N762" s="50"/>
      <c r="O762" s="50"/>
      <c r="P762" s="50" t="str">
        <f>IF(fraedom_data_1[[#This Row],[Employee - Forename.2]]="",_xlfn.CONCAT(fraedom_data_1[[#This Row],[Employee - Forename.1]]," ",fraedom_data_1[[#This Row],[Employee - Surname]]),_xlfn.CONCAT(fraedom_data_1[[#This Row],[Employee - Forename.1]]," ",fraedom_data_1[[#This Row],[Employee - Forename.2]]," ",fraedom_data_1[[#This Row],[Employee - Surname]]))</f>
        <v xml:space="preserve"> </v>
      </c>
      <c r="Q762" s="50" t="str">
        <f>IF(fraedom_data_1[[#This Row],[Transaction - Expense Description]]="Payment Direct Debit Payment - Tha",0,IF(OR(fraedom_data_1[[#This Row],[Transaction - Tax Amount]]="",fraedom_data_1[[#This Row],[Transaction - Tax Amount]]=0),"1","2"))</f>
        <v>1</v>
      </c>
      <c r="R762" s="50" t="str">
        <f>_xlfn.CONCAT(fraedom_data_1[[#This Row],[Statement Period - End Date]],"_",fraedom_data_1[[#This Row],[Column1]],"_",fraedom_data_1[[#This Row],[Transaction - Tax Exclusive Amount]])</f>
        <v>_ _</v>
      </c>
    </row>
    <row r="763" spans="2:18">
      <c r="B763" s="50"/>
      <c r="C763" s="50"/>
      <c r="G763" s="50"/>
      <c r="J763" s="50"/>
      <c r="K763" s="50"/>
      <c r="L763" s="50"/>
      <c r="M763" s="50"/>
      <c r="N763" s="50"/>
      <c r="O763" s="50"/>
      <c r="P763" s="50" t="str">
        <f>IF(fraedom_data_1[[#This Row],[Employee - Forename.2]]="",_xlfn.CONCAT(fraedom_data_1[[#This Row],[Employee - Forename.1]]," ",fraedom_data_1[[#This Row],[Employee - Surname]]),_xlfn.CONCAT(fraedom_data_1[[#This Row],[Employee - Forename.1]]," ",fraedom_data_1[[#This Row],[Employee - Forename.2]]," ",fraedom_data_1[[#This Row],[Employee - Surname]]))</f>
        <v xml:space="preserve"> </v>
      </c>
      <c r="Q763" s="50" t="str">
        <f>IF(fraedom_data_1[[#This Row],[Transaction - Expense Description]]="Payment Direct Debit Payment - Tha",0,IF(OR(fraedom_data_1[[#This Row],[Transaction - Tax Amount]]="",fraedom_data_1[[#This Row],[Transaction - Tax Amount]]=0),"1","2"))</f>
        <v>1</v>
      </c>
      <c r="R763" s="50" t="str">
        <f>_xlfn.CONCAT(fraedom_data_1[[#This Row],[Statement Period - End Date]],"_",fraedom_data_1[[#This Row],[Column1]],"_",fraedom_data_1[[#This Row],[Transaction - Tax Exclusive Amount]])</f>
        <v>_ _</v>
      </c>
    </row>
    <row r="764" spans="2:18">
      <c r="B764" s="50"/>
      <c r="C764" s="50"/>
      <c r="G764" s="50"/>
      <c r="J764" s="50"/>
      <c r="K764" s="50"/>
      <c r="L764" s="50"/>
      <c r="M764" s="50"/>
      <c r="N764" s="50"/>
      <c r="O764" s="50"/>
      <c r="P764" s="50" t="str">
        <f>IF(fraedom_data_1[[#This Row],[Employee - Forename.2]]="",_xlfn.CONCAT(fraedom_data_1[[#This Row],[Employee - Forename.1]]," ",fraedom_data_1[[#This Row],[Employee - Surname]]),_xlfn.CONCAT(fraedom_data_1[[#This Row],[Employee - Forename.1]]," ",fraedom_data_1[[#This Row],[Employee - Forename.2]]," ",fraedom_data_1[[#This Row],[Employee - Surname]]))</f>
        <v xml:space="preserve"> </v>
      </c>
      <c r="Q764" s="50" t="str">
        <f>IF(fraedom_data_1[[#This Row],[Transaction - Expense Description]]="Payment Direct Debit Payment - Tha",0,IF(OR(fraedom_data_1[[#This Row],[Transaction - Tax Amount]]="",fraedom_data_1[[#This Row],[Transaction - Tax Amount]]=0),"1","2"))</f>
        <v>1</v>
      </c>
      <c r="R764" s="50" t="str">
        <f>_xlfn.CONCAT(fraedom_data_1[[#This Row],[Statement Period - End Date]],"_",fraedom_data_1[[#This Row],[Column1]],"_",fraedom_data_1[[#This Row],[Transaction - Tax Exclusive Amount]])</f>
        <v>_ _</v>
      </c>
    </row>
    <row r="765" spans="2:18">
      <c r="B765" s="50"/>
      <c r="C765" s="50"/>
      <c r="G765" s="50"/>
      <c r="J765" s="50"/>
      <c r="K765" s="50"/>
      <c r="L765" s="50"/>
      <c r="M765" s="50"/>
      <c r="N765" s="50"/>
      <c r="O765" s="50"/>
      <c r="P765" s="50" t="str">
        <f>IF(fraedom_data_1[[#This Row],[Employee - Forename.2]]="",_xlfn.CONCAT(fraedom_data_1[[#This Row],[Employee - Forename.1]]," ",fraedom_data_1[[#This Row],[Employee - Surname]]),_xlfn.CONCAT(fraedom_data_1[[#This Row],[Employee - Forename.1]]," ",fraedom_data_1[[#This Row],[Employee - Forename.2]]," ",fraedom_data_1[[#This Row],[Employee - Surname]]))</f>
        <v xml:space="preserve"> </v>
      </c>
      <c r="Q765" s="50" t="str">
        <f>IF(fraedom_data_1[[#This Row],[Transaction - Expense Description]]="Payment Direct Debit Payment - Tha",0,IF(OR(fraedom_data_1[[#This Row],[Transaction - Tax Amount]]="",fraedom_data_1[[#This Row],[Transaction - Tax Amount]]=0),"1","2"))</f>
        <v>1</v>
      </c>
      <c r="R765" s="50" t="str">
        <f>_xlfn.CONCAT(fraedom_data_1[[#This Row],[Statement Period - End Date]],"_",fraedom_data_1[[#This Row],[Column1]],"_",fraedom_data_1[[#This Row],[Transaction - Tax Exclusive Amount]])</f>
        <v>_ _</v>
      </c>
    </row>
    <row r="766" spans="2:18">
      <c r="B766" s="50"/>
      <c r="C766" s="50"/>
      <c r="G766" s="50"/>
      <c r="J766" s="50"/>
      <c r="K766" s="50"/>
      <c r="L766" s="50"/>
      <c r="M766" s="50"/>
      <c r="N766" s="50"/>
      <c r="O766" s="50"/>
      <c r="P766" s="50" t="str">
        <f>IF(fraedom_data_1[[#This Row],[Employee - Forename.2]]="",_xlfn.CONCAT(fraedom_data_1[[#This Row],[Employee - Forename.1]]," ",fraedom_data_1[[#This Row],[Employee - Surname]]),_xlfn.CONCAT(fraedom_data_1[[#This Row],[Employee - Forename.1]]," ",fraedom_data_1[[#This Row],[Employee - Forename.2]]," ",fraedom_data_1[[#This Row],[Employee - Surname]]))</f>
        <v xml:space="preserve"> </v>
      </c>
      <c r="Q766" s="50" t="str">
        <f>IF(fraedom_data_1[[#This Row],[Transaction - Expense Description]]="Payment Direct Debit Payment - Tha",0,IF(OR(fraedom_data_1[[#This Row],[Transaction - Tax Amount]]="",fraedom_data_1[[#This Row],[Transaction - Tax Amount]]=0),"1","2"))</f>
        <v>1</v>
      </c>
      <c r="R766" s="50" t="str">
        <f>_xlfn.CONCAT(fraedom_data_1[[#This Row],[Statement Period - End Date]],"_",fraedom_data_1[[#This Row],[Column1]],"_",fraedom_data_1[[#This Row],[Transaction - Tax Exclusive Amount]])</f>
        <v>_ _</v>
      </c>
    </row>
    <row r="767" spans="2:18">
      <c r="B767" s="50"/>
      <c r="C767" s="50"/>
      <c r="G767" s="50"/>
      <c r="J767" s="50"/>
      <c r="K767" s="50"/>
      <c r="L767" s="50"/>
      <c r="M767" s="50"/>
      <c r="N767" s="50"/>
      <c r="O767" s="50"/>
      <c r="P767" s="50" t="str">
        <f>IF(fraedom_data_1[[#This Row],[Employee - Forename.2]]="",_xlfn.CONCAT(fraedom_data_1[[#This Row],[Employee - Forename.1]]," ",fraedom_data_1[[#This Row],[Employee - Surname]]),_xlfn.CONCAT(fraedom_data_1[[#This Row],[Employee - Forename.1]]," ",fraedom_data_1[[#This Row],[Employee - Forename.2]]," ",fraedom_data_1[[#This Row],[Employee - Surname]]))</f>
        <v xml:space="preserve"> </v>
      </c>
      <c r="Q767" s="50" t="str">
        <f>IF(fraedom_data_1[[#This Row],[Transaction - Expense Description]]="Payment Direct Debit Payment - Tha",0,IF(OR(fraedom_data_1[[#This Row],[Transaction - Tax Amount]]="",fraedom_data_1[[#This Row],[Transaction - Tax Amount]]=0),"1","2"))</f>
        <v>1</v>
      </c>
      <c r="R767" s="50" t="str">
        <f>_xlfn.CONCAT(fraedom_data_1[[#This Row],[Statement Period - End Date]],"_",fraedom_data_1[[#This Row],[Column1]],"_",fraedom_data_1[[#This Row],[Transaction - Tax Exclusive Amount]])</f>
        <v>_ _</v>
      </c>
    </row>
    <row r="768" spans="2:18">
      <c r="B768" s="50"/>
      <c r="C768" s="50"/>
      <c r="G768" s="50"/>
      <c r="J768" s="50"/>
      <c r="K768" s="50"/>
      <c r="L768" s="50"/>
      <c r="M768" s="50"/>
      <c r="N768" s="50"/>
      <c r="O768" s="50"/>
      <c r="P768" s="50" t="str">
        <f>IF(fraedom_data_1[[#This Row],[Employee - Forename.2]]="",_xlfn.CONCAT(fraedom_data_1[[#This Row],[Employee - Forename.1]]," ",fraedom_data_1[[#This Row],[Employee - Surname]]),_xlfn.CONCAT(fraedom_data_1[[#This Row],[Employee - Forename.1]]," ",fraedom_data_1[[#This Row],[Employee - Forename.2]]," ",fraedom_data_1[[#This Row],[Employee - Surname]]))</f>
        <v xml:space="preserve"> </v>
      </c>
      <c r="Q768" s="50" t="str">
        <f>IF(fraedom_data_1[[#This Row],[Transaction - Expense Description]]="Payment Direct Debit Payment - Tha",0,IF(OR(fraedom_data_1[[#This Row],[Transaction - Tax Amount]]="",fraedom_data_1[[#This Row],[Transaction - Tax Amount]]=0),"1","2"))</f>
        <v>1</v>
      </c>
      <c r="R768" s="50" t="str">
        <f>_xlfn.CONCAT(fraedom_data_1[[#This Row],[Statement Period - End Date]],"_",fraedom_data_1[[#This Row],[Column1]],"_",fraedom_data_1[[#This Row],[Transaction - Tax Exclusive Amount]])</f>
        <v>_ _</v>
      </c>
    </row>
    <row r="769" spans="2:18">
      <c r="B769" s="50"/>
      <c r="C769" s="50"/>
      <c r="G769" s="50"/>
      <c r="J769" s="50"/>
      <c r="K769" s="50"/>
      <c r="L769" s="50"/>
      <c r="M769" s="50"/>
      <c r="N769" s="50"/>
      <c r="O769" s="50"/>
      <c r="P769" s="50" t="str">
        <f>IF(fraedom_data_1[[#This Row],[Employee - Forename.2]]="",_xlfn.CONCAT(fraedom_data_1[[#This Row],[Employee - Forename.1]]," ",fraedom_data_1[[#This Row],[Employee - Surname]]),_xlfn.CONCAT(fraedom_data_1[[#This Row],[Employee - Forename.1]]," ",fraedom_data_1[[#This Row],[Employee - Forename.2]]," ",fraedom_data_1[[#This Row],[Employee - Surname]]))</f>
        <v xml:space="preserve"> </v>
      </c>
      <c r="Q769" s="50" t="str">
        <f>IF(fraedom_data_1[[#This Row],[Transaction - Expense Description]]="Payment Direct Debit Payment - Tha",0,IF(OR(fraedom_data_1[[#This Row],[Transaction - Tax Amount]]="",fraedom_data_1[[#This Row],[Transaction - Tax Amount]]=0),"1","2"))</f>
        <v>1</v>
      </c>
      <c r="R769" s="50" t="str">
        <f>_xlfn.CONCAT(fraedom_data_1[[#This Row],[Statement Period - End Date]],"_",fraedom_data_1[[#This Row],[Column1]],"_",fraedom_data_1[[#This Row],[Transaction - Tax Exclusive Amount]])</f>
        <v>_ _</v>
      </c>
    </row>
    <row r="770" spans="2:18">
      <c r="B770" s="50"/>
      <c r="C770" s="50"/>
      <c r="G770" s="50"/>
      <c r="J770" s="50"/>
      <c r="K770" s="50"/>
      <c r="L770" s="50"/>
      <c r="M770" s="50"/>
      <c r="N770" s="50"/>
      <c r="O770" s="50"/>
      <c r="P770" s="50" t="str">
        <f>IF(fraedom_data_1[[#This Row],[Employee - Forename.2]]="",_xlfn.CONCAT(fraedom_data_1[[#This Row],[Employee - Forename.1]]," ",fraedom_data_1[[#This Row],[Employee - Surname]]),_xlfn.CONCAT(fraedom_data_1[[#This Row],[Employee - Forename.1]]," ",fraedom_data_1[[#This Row],[Employee - Forename.2]]," ",fraedom_data_1[[#This Row],[Employee - Surname]]))</f>
        <v xml:space="preserve"> </v>
      </c>
      <c r="Q770" s="50" t="str">
        <f>IF(fraedom_data_1[[#This Row],[Transaction - Expense Description]]="Payment Direct Debit Payment - Tha",0,IF(OR(fraedom_data_1[[#This Row],[Transaction - Tax Amount]]="",fraedom_data_1[[#This Row],[Transaction - Tax Amount]]=0),"1","2"))</f>
        <v>1</v>
      </c>
      <c r="R770" s="50" t="str">
        <f>_xlfn.CONCAT(fraedom_data_1[[#This Row],[Statement Period - End Date]],"_",fraedom_data_1[[#This Row],[Column1]],"_",fraedom_data_1[[#This Row],[Transaction - Tax Exclusive Amount]])</f>
        <v>_ _</v>
      </c>
    </row>
    <row r="771" spans="2:18">
      <c r="B771" s="50"/>
      <c r="C771" s="50"/>
      <c r="G771" s="50"/>
      <c r="J771" s="50"/>
      <c r="K771" s="50"/>
      <c r="L771" s="50"/>
      <c r="M771" s="50"/>
      <c r="N771" s="50"/>
      <c r="O771" s="50"/>
      <c r="P771" s="50" t="str">
        <f>IF(fraedom_data_1[[#This Row],[Employee - Forename.2]]="",_xlfn.CONCAT(fraedom_data_1[[#This Row],[Employee - Forename.1]]," ",fraedom_data_1[[#This Row],[Employee - Surname]]),_xlfn.CONCAT(fraedom_data_1[[#This Row],[Employee - Forename.1]]," ",fraedom_data_1[[#This Row],[Employee - Forename.2]]," ",fraedom_data_1[[#This Row],[Employee - Surname]]))</f>
        <v xml:space="preserve"> </v>
      </c>
      <c r="Q771" s="50" t="str">
        <f>IF(fraedom_data_1[[#This Row],[Transaction - Expense Description]]="Payment Direct Debit Payment - Tha",0,IF(OR(fraedom_data_1[[#This Row],[Transaction - Tax Amount]]="",fraedom_data_1[[#This Row],[Transaction - Tax Amount]]=0),"1","2"))</f>
        <v>1</v>
      </c>
      <c r="R771" s="50" t="str">
        <f>_xlfn.CONCAT(fraedom_data_1[[#This Row],[Statement Period - End Date]],"_",fraedom_data_1[[#This Row],[Column1]],"_",fraedom_data_1[[#This Row],[Transaction - Tax Exclusive Amount]])</f>
        <v>_ _</v>
      </c>
    </row>
    <row r="772" spans="2:18">
      <c r="B772" s="50"/>
      <c r="C772" s="50"/>
      <c r="G772" s="50"/>
      <c r="J772" s="50"/>
      <c r="K772" s="50"/>
      <c r="L772" s="50"/>
      <c r="M772" s="50"/>
      <c r="N772" s="50"/>
      <c r="O772" s="50"/>
      <c r="P772" s="50" t="str">
        <f>IF(fraedom_data_1[[#This Row],[Employee - Forename.2]]="",_xlfn.CONCAT(fraedom_data_1[[#This Row],[Employee - Forename.1]]," ",fraedom_data_1[[#This Row],[Employee - Surname]]),_xlfn.CONCAT(fraedom_data_1[[#This Row],[Employee - Forename.1]]," ",fraedom_data_1[[#This Row],[Employee - Forename.2]]," ",fraedom_data_1[[#This Row],[Employee - Surname]]))</f>
        <v xml:space="preserve"> </v>
      </c>
      <c r="Q772" s="50" t="str">
        <f>IF(fraedom_data_1[[#This Row],[Transaction - Expense Description]]="Payment Direct Debit Payment - Tha",0,IF(OR(fraedom_data_1[[#This Row],[Transaction - Tax Amount]]="",fraedom_data_1[[#This Row],[Transaction - Tax Amount]]=0),"1","2"))</f>
        <v>1</v>
      </c>
      <c r="R772" s="50" t="str">
        <f>_xlfn.CONCAT(fraedom_data_1[[#This Row],[Statement Period - End Date]],"_",fraedom_data_1[[#This Row],[Column1]],"_",fraedom_data_1[[#This Row],[Transaction - Tax Exclusive Amount]])</f>
        <v>_ _</v>
      </c>
    </row>
    <row r="773" spans="2:18">
      <c r="B773" s="50"/>
      <c r="C773" s="50"/>
      <c r="G773" s="50"/>
      <c r="J773" s="50"/>
      <c r="K773" s="50"/>
      <c r="L773" s="50"/>
      <c r="M773" s="50"/>
      <c r="N773" s="50"/>
      <c r="O773" s="50"/>
      <c r="P773" s="50" t="str">
        <f>IF(fraedom_data_1[[#This Row],[Employee - Forename.2]]="",_xlfn.CONCAT(fraedom_data_1[[#This Row],[Employee - Forename.1]]," ",fraedom_data_1[[#This Row],[Employee - Surname]]),_xlfn.CONCAT(fraedom_data_1[[#This Row],[Employee - Forename.1]]," ",fraedom_data_1[[#This Row],[Employee - Forename.2]]," ",fraedom_data_1[[#This Row],[Employee - Surname]]))</f>
        <v xml:space="preserve"> </v>
      </c>
      <c r="Q773" s="50" t="str">
        <f>IF(fraedom_data_1[[#This Row],[Transaction - Expense Description]]="Payment Direct Debit Payment - Tha",0,IF(OR(fraedom_data_1[[#This Row],[Transaction - Tax Amount]]="",fraedom_data_1[[#This Row],[Transaction - Tax Amount]]=0),"1","2"))</f>
        <v>1</v>
      </c>
      <c r="R773" s="50" t="str">
        <f>_xlfn.CONCAT(fraedom_data_1[[#This Row],[Statement Period - End Date]],"_",fraedom_data_1[[#This Row],[Column1]],"_",fraedom_data_1[[#This Row],[Transaction - Tax Exclusive Amount]])</f>
        <v>_ _</v>
      </c>
    </row>
    <row r="774" spans="2:18">
      <c r="B774" s="50"/>
      <c r="C774" s="50"/>
      <c r="G774" s="50"/>
      <c r="J774" s="50"/>
      <c r="K774" s="50"/>
      <c r="L774" s="50"/>
      <c r="M774" s="50"/>
      <c r="N774" s="50"/>
      <c r="O774" s="50"/>
      <c r="P774" s="50" t="str">
        <f>IF(fraedom_data_1[[#This Row],[Employee - Forename.2]]="",_xlfn.CONCAT(fraedom_data_1[[#This Row],[Employee - Forename.1]]," ",fraedom_data_1[[#This Row],[Employee - Surname]]),_xlfn.CONCAT(fraedom_data_1[[#This Row],[Employee - Forename.1]]," ",fraedom_data_1[[#This Row],[Employee - Forename.2]]," ",fraedom_data_1[[#This Row],[Employee - Surname]]))</f>
        <v xml:space="preserve"> </v>
      </c>
      <c r="Q774" s="50" t="str">
        <f>IF(fraedom_data_1[[#This Row],[Transaction - Expense Description]]="Payment Direct Debit Payment - Tha",0,IF(OR(fraedom_data_1[[#This Row],[Transaction - Tax Amount]]="",fraedom_data_1[[#This Row],[Transaction - Tax Amount]]=0),"1","2"))</f>
        <v>1</v>
      </c>
      <c r="R774" s="50" t="str">
        <f>_xlfn.CONCAT(fraedom_data_1[[#This Row],[Statement Period - End Date]],"_",fraedom_data_1[[#This Row],[Column1]],"_",fraedom_data_1[[#This Row],[Transaction - Tax Exclusive Amount]])</f>
        <v>_ _</v>
      </c>
    </row>
    <row r="775" spans="2:18">
      <c r="B775" s="50"/>
      <c r="C775" s="50"/>
      <c r="G775" s="50"/>
      <c r="J775" s="50"/>
      <c r="K775" s="50"/>
      <c r="L775" s="50"/>
      <c r="M775" s="50"/>
      <c r="N775" s="50"/>
      <c r="O775" s="50"/>
      <c r="P775" s="50" t="str">
        <f>IF(fraedom_data_1[[#This Row],[Employee - Forename.2]]="",_xlfn.CONCAT(fraedom_data_1[[#This Row],[Employee - Forename.1]]," ",fraedom_data_1[[#This Row],[Employee - Surname]]),_xlfn.CONCAT(fraedom_data_1[[#This Row],[Employee - Forename.1]]," ",fraedom_data_1[[#This Row],[Employee - Forename.2]]," ",fraedom_data_1[[#This Row],[Employee - Surname]]))</f>
        <v xml:space="preserve"> </v>
      </c>
      <c r="Q775" s="50" t="str">
        <f>IF(fraedom_data_1[[#This Row],[Transaction - Expense Description]]="Payment Direct Debit Payment - Tha",0,IF(OR(fraedom_data_1[[#This Row],[Transaction - Tax Amount]]="",fraedom_data_1[[#This Row],[Transaction - Tax Amount]]=0),"1","2"))</f>
        <v>1</v>
      </c>
      <c r="R775" s="50" t="str">
        <f>_xlfn.CONCAT(fraedom_data_1[[#This Row],[Statement Period - End Date]],"_",fraedom_data_1[[#This Row],[Column1]],"_",fraedom_data_1[[#This Row],[Transaction - Tax Exclusive Amount]])</f>
        <v>_ _</v>
      </c>
    </row>
    <row r="776" spans="2:18">
      <c r="B776" s="50"/>
      <c r="C776" s="50"/>
      <c r="G776" s="50"/>
      <c r="J776" s="50"/>
      <c r="K776" s="50"/>
      <c r="L776" s="50"/>
      <c r="M776" s="50"/>
      <c r="N776" s="50"/>
      <c r="O776" s="50"/>
      <c r="P776" s="50" t="str">
        <f>IF(fraedom_data_1[[#This Row],[Employee - Forename.2]]="",_xlfn.CONCAT(fraedom_data_1[[#This Row],[Employee - Forename.1]]," ",fraedom_data_1[[#This Row],[Employee - Surname]]),_xlfn.CONCAT(fraedom_data_1[[#This Row],[Employee - Forename.1]]," ",fraedom_data_1[[#This Row],[Employee - Forename.2]]," ",fraedom_data_1[[#This Row],[Employee - Surname]]))</f>
        <v xml:space="preserve"> </v>
      </c>
      <c r="Q776" s="50" t="str">
        <f>IF(fraedom_data_1[[#This Row],[Transaction - Expense Description]]="Payment Direct Debit Payment - Tha",0,IF(OR(fraedom_data_1[[#This Row],[Transaction - Tax Amount]]="",fraedom_data_1[[#This Row],[Transaction - Tax Amount]]=0),"1","2"))</f>
        <v>1</v>
      </c>
      <c r="R776" s="50" t="str">
        <f>_xlfn.CONCAT(fraedom_data_1[[#This Row],[Statement Period - End Date]],"_",fraedom_data_1[[#This Row],[Column1]],"_",fraedom_data_1[[#This Row],[Transaction - Tax Exclusive Amount]])</f>
        <v>_ _</v>
      </c>
    </row>
    <row r="777" spans="2:18">
      <c r="B777" s="50"/>
      <c r="C777" s="50"/>
      <c r="G777" s="50"/>
      <c r="J777" s="50"/>
      <c r="K777" s="50"/>
      <c r="L777" s="50"/>
      <c r="M777" s="50"/>
      <c r="N777" s="50"/>
      <c r="O777" s="50"/>
      <c r="P777" s="50" t="str">
        <f>IF(fraedom_data_1[[#This Row],[Employee - Forename.2]]="",_xlfn.CONCAT(fraedom_data_1[[#This Row],[Employee - Forename.1]]," ",fraedom_data_1[[#This Row],[Employee - Surname]]),_xlfn.CONCAT(fraedom_data_1[[#This Row],[Employee - Forename.1]]," ",fraedom_data_1[[#This Row],[Employee - Forename.2]]," ",fraedom_data_1[[#This Row],[Employee - Surname]]))</f>
        <v xml:space="preserve"> </v>
      </c>
      <c r="Q777" s="50" t="str">
        <f>IF(fraedom_data_1[[#This Row],[Transaction - Expense Description]]="Payment Direct Debit Payment - Tha",0,IF(OR(fraedom_data_1[[#This Row],[Transaction - Tax Amount]]="",fraedom_data_1[[#This Row],[Transaction - Tax Amount]]=0),"1","2"))</f>
        <v>1</v>
      </c>
      <c r="R777" s="50" t="str">
        <f>_xlfn.CONCAT(fraedom_data_1[[#This Row],[Statement Period - End Date]],"_",fraedom_data_1[[#This Row],[Column1]],"_",fraedom_data_1[[#This Row],[Transaction - Tax Exclusive Amount]])</f>
        <v>_ _</v>
      </c>
    </row>
    <row r="778" spans="2:18">
      <c r="B778" s="50"/>
      <c r="C778" s="50"/>
      <c r="G778" s="50"/>
      <c r="J778" s="50"/>
      <c r="K778" s="50"/>
      <c r="L778" s="50"/>
      <c r="M778" s="50"/>
      <c r="N778" s="50"/>
      <c r="O778" s="50"/>
      <c r="P778" s="50" t="str">
        <f>IF(fraedom_data_1[[#This Row],[Employee - Forename.2]]="",_xlfn.CONCAT(fraedom_data_1[[#This Row],[Employee - Forename.1]]," ",fraedom_data_1[[#This Row],[Employee - Surname]]),_xlfn.CONCAT(fraedom_data_1[[#This Row],[Employee - Forename.1]]," ",fraedom_data_1[[#This Row],[Employee - Forename.2]]," ",fraedom_data_1[[#This Row],[Employee - Surname]]))</f>
        <v xml:space="preserve"> </v>
      </c>
      <c r="Q778" s="50" t="str">
        <f>IF(fraedom_data_1[[#This Row],[Transaction - Expense Description]]="Payment Direct Debit Payment - Tha",0,IF(OR(fraedom_data_1[[#This Row],[Transaction - Tax Amount]]="",fraedom_data_1[[#This Row],[Transaction - Tax Amount]]=0),"1","2"))</f>
        <v>1</v>
      </c>
      <c r="R778" s="50" t="str">
        <f>_xlfn.CONCAT(fraedom_data_1[[#This Row],[Statement Period - End Date]],"_",fraedom_data_1[[#This Row],[Column1]],"_",fraedom_data_1[[#This Row],[Transaction - Tax Exclusive Amount]])</f>
        <v>_ _</v>
      </c>
    </row>
    <row r="779" spans="2:18">
      <c r="B779" s="50"/>
      <c r="C779" s="50"/>
      <c r="G779" s="50"/>
      <c r="J779" s="50"/>
      <c r="K779" s="50"/>
      <c r="L779" s="50"/>
      <c r="M779" s="50"/>
      <c r="N779" s="50"/>
      <c r="O779" s="50"/>
      <c r="P779" s="50" t="str">
        <f>IF(fraedom_data_1[[#This Row],[Employee - Forename.2]]="",_xlfn.CONCAT(fraedom_data_1[[#This Row],[Employee - Forename.1]]," ",fraedom_data_1[[#This Row],[Employee - Surname]]),_xlfn.CONCAT(fraedom_data_1[[#This Row],[Employee - Forename.1]]," ",fraedom_data_1[[#This Row],[Employee - Forename.2]]," ",fraedom_data_1[[#This Row],[Employee - Surname]]))</f>
        <v xml:space="preserve"> </v>
      </c>
      <c r="Q779" s="50" t="str">
        <f>IF(fraedom_data_1[[#This Row],[Transaction - Expense Description]]="Payment Direct Debit Payment - Tha",0,IF(OR(fraedom_data_1[[#This Row],[Transaction - Tax Amount]]="",fraedom_data_1[[#This Row],[Transaction - Tax Amount]]=0),"1","2"))</f>
        <v>1</v>
      </c>
      <c r="R779" s="50" t="str">
        <f>_xlfn.CONCAT(fraedom_data_1[[#This Row],[Statement Period - End Date]],"_",fraedom_data_1[[#This Row],[Column1]],"_",fraedom_data_1[[#This Row],[Transaction - Tax Exclusive Amount]])</f>
        <v>_ _</v>
      </c>
    </row>
    <row r="780" spans="2:18">
      <c r="B780" s="50"/>
      <c r="C780" s="50"/>
      <c r="G780" s="50"/>
      <c r="J780" s="50"/>
      <c r="K780" s="50"/>
      <c r="L780" s="50"/>
      <c r="M780" s="50"/>
      <c r="N780" s="50"/>
      <c r="O780" s="50"/>
      <c r="P780" s="50" t="str">
        <f>IF(fraedom_data_1[[#This Row],[Employee - Forename.2]]="",_xlfn.CONCAT(fraedom_data_1[[#This Row],[Employee - Forename.1]]," ",fraedom_data_1[[#This Row],[Employee - Surname]]),_xlfn.CONCAT(fraedom_data_1[[#This Row],[Employee - Forename.1]]," ",fraedom_data_1[[#This Row],[Employee - Forename.2]]," ",fraedom_data_1[[#This Row],[Employee - Surname]]))</f>
        <v xml:space="preserve"> </v>
      </c>
      <c r="Q780" s="50" t="str">
        <f>IF(fraedom_data_1[[#This Row],[Transaction - Expense Description]]="Payment Direct Debit Payment - Tha",0,IF(OR(fraedom_data_1[[#This Row],[Transaction - Tax Amount]]="",fraedom_data_1[[#This Row],[Transaction - Tax Amount]]=0),"1","2"))</f>
        <v>1</v>
      </c>
      <c r="R780" s="50" t="str">
        <f>_xlfn.CONCAT(fraedom_data_1[[#This Row],[Statement Period - End Date]],"_",fraedom_data_1[[#This Row],[Column1]],"_",fraedom_data_1[[#This Row],[Transaction - Tax Exclusive Amount]])</f>
        <v>_ _</v>
      </c>
    </row>
    <row r="781" spans="2:18">
      <c r="B781" s="50"/>
      <c r="C781" s="50"/>
      <c r="G781" s="50"/>
      <c r="J781" s="50"/>
      <c r="K781" s="50"/>
      <c r="L781" s="50"/>
      <c r="M781" s="50"/>
      <c r="N781" s="50"/>
      <c r="O781" s="50"/>
      <c r="P781" s="50" t="str">
        <f>IF(fraedom_data_1[[#This Row],[Employee - Forename.2]]="",_xlfn.CONCAT(fraedom_data_1[[#This Row],[Employee - Forename.1]]," ",fraedom_data_1[[#This Row],[Employee - Surname]]),_xlfn.CONCAT(fraedom_data_1[[#This Row],[Employee - Forename.1]]," ",fraedom_data_1[[#This Row],[Employee - Forename.2]]," ",fraedom_data_1[[#This Row],[Employee - Surname]]))</f>
        <v xml:space="preserve"> </v>
      </c>
      <c r="Q781" s="50" t="str">
        <f>IF(fraedom_data_1[[#This Row],[Transaction - Expense Description]]="Payment Direct Debit Payment - Tha",0,IF(OR(fraedom_data_1[[#This Row],[Transaction - Tax Amount]]="",fraedom_data_1[[#This Row],[Transaction - Tax Amount]]=0),"1","2"))</f>
        <v>1</v>
      </c>
      <c r="R781" s="50" t="str">
        <f>_xlfn.CONCAT(fraedom_data_1[[#This Row],[Statement Period - End Date]],"_",fraedom_data_1[[#This Row],[Column1]],"_",fraedom_data_1[[#This Row],[Transaction - Tax Exclusive Amount]])</f>
        <v>_ _</v>
      </c>
    </row>
    <row r="782" spans="2:18">
      <c r="B782" s="50"/>
      <c r="C782" s="50"/>
      <c r="G782" s="50"/>
      <c r="J782" s="50"/>
      <c r="K782" s="50"/>
      <c r="L782" s="50"/>
      <c r="M782" s="50"/>
      <c r="N782" s="50"/>
      <c r="O782" s="50"/>
      <c r="P782" s="50" t="str">
        <f>IF(fraedom_data_1[[#This Row],[Employee - Forename.2]]="",_xlfn.CONCAT(fraedom_data_1[[#This Row],[Employee - Forename.1]]," ",fraedom_data_1[[#This Row],[Employee - Surname]]),_xlfn.CONCAT(fraedom_data_1[[#This Row],[Employee - Forename.1]]," ",fraedom_data_1[[#This Row],[Employee - Forename.2]]," ",fraedom_data_1[[#This Row],[Employee - Surname]]))</f>
        <v xml:space="preserve"> </v>
      </c>
      <c r="Q782" s="50" t="str">
        <f>IF(fraedom_data_1[[#This Row],[Transaction - Expense Description]]="Payment Direct Debit Payment - Tha",0,IF(OR(fraedom_data_1[[#This Row],[Transaction - Tax Amount]]="",fraedom_data_1[[#This Row],[Transaction - Tax Amount]]=0),"1","2"))</f>
        <v>1</v>
      </c>
      <c r="R782" s="50" t="str">
        <f>_xlfn.CONCAT(fraedom_data_1[[#This Row],[Statement Period - End Date]],"_",fraedom_data_1[[#This Row],[Column1]],"_",fraedom_data_1[[#This Row],[Transaction - Tax Exclusive Amount]])</f>
        <v>_ _</v>
      </c>
    </row>
    <row r="783" spans="2:18">
      <c r="B783" s="50"/>
      <c r="C783" s="50"/>
      <c r="G783" s="50"/>
      <c r="J783" s="50"/>
      <c r="K783" s="50"/>
      <c r="L783" s="50"/>
      <c r="M783" s="50"/>
      <c r="N783" s="50"/>
      <c r="O783" s="50"/>
      <c r="P783" s="50" t="str">
        <f>IF(fraedom_data_1[[#This Row],[Employee - Forename.2]]="",_xlfn.CONCAT(fraedom_data_1[[#This Row],[Employee - Forename.1]]," ",fraedom_data_1[[#This Row],[Employee - Surname]]),_xlfn.CONCAT(fraedom_data_1[[#This Row],[Employee - Forename.1]]," ",fraedom_data_1[[#This Row],[Employee - Forename.2]]," ",fraedom_data_1[[#This Row],[Employee - Surname]]))</f>
        <v xml:space="preserve"> </v>
      </c>
      <c r="Q783" s="50" t="str">
        <f>IF(fraedom_data_1[[#This Row],[Transaction - Expense Description]]="Payment Direct Debit Payment - Tha",0,IF(OR(fraedom_data_1[[#This Row],[Transaction - Tax Amount]]="",fraedom_data_1[[#This Row],[Transaction - Tax Amount]]=0),"1","2"))</f>
        <v>1</v>
      </c>
      <c r="R783" s="50" t="str">
        <f>_xlfn.CONCAT(fraedom_data_1[[#This Row],[Statement Period - End Date]],"_",fraedom_data_1[[#This Row],[Column1]],"_",fraedom_data_1[[#This Row],[Transaction - Tax Exclusive Amount]])</f>
        <v>_ _</v>
      </c>
    </row>
    <row r="784" spans="2:18">
      <c r="B784" s="50"/>
      <c r="C784" s="50"/>
      <c r="G784" s="50"/>
      <c r="J784" s="50"/>
      <c r="K784" s="50"/>
      <c r="L784" s="50"/>
      <c r="M784" s="50"/>
      <c r="N784" s="50"/>
      <c r="O784" s="50"/>
      <c r="P784" s="50" t="str">
        <f>IF(fraedom_data_1[[#This Row],[Employee - Forename.2]]="",_xlfn.CONCAT(fraedom_data_1[[#This Row],[Employee - Forename.1]]," ",fraedom_data_1[[#This Row],[Employee - Surname]]),_xlfn.CONCAT(fraedom_data_1[[#This Row],[Employee - Forename.1]]," ",fraedom_data_1[[#This Row],[Employee - Forename.2]]," ",fraedom_data_1[[#This Row],[Employee - Surname]]))</f>
        <v xml:space="preserve"> </v>
      </c>
      <c r="Q784" s="50" t="str">
        <f>IF(fraedom_data_1[[#This Row],[Transaction - Expense Description]]="Payment Direct Debit Payment - Tha",0,IF(OR(fraedom_data_1[[#This Row],[Transaction - Tax Amount]]="",fraedom_data_1[[#This Row],[Transaction - Tax Amount]]=0),"1","2"))</f>
        <v>1</v>
      </c>
      <c r="R784" s="50" t="str">
        <f>_xlfn.CONCAT(fraedom_data_1[[#This Row],[Statement Period - End Date]],"_",fraedom_data_1[[#This Row],[Column1]],"_",fraedom_data_1[[#This Row],[Transaction - Tax Exclusive Amount]])</f>
        <v>_ _</v>
      </c>
    </row>
    <row r="785" spans="2:18">
      <c r="B785" s="50"/>
      <c r="C785" s="50"/>
      <c r="G785" s="50"/>
      <c r="J785" s="50"/>
      <c r="K785" s="50"/>
      <c r="L785" s="50"/>
      <c r="M785" s="50"/>
      <c r="N785" s="50"/>
      <c r="O785" s="50"/>
      <c r="P785" s="50" t="str">
        <f>IF(fraedom_data_1[[#This Row],[Employee - Forename.2]]="",_xlfn.CONCAT(fraedom_data_1[[#This Row],[Employee - Forename.1]]," ",fraedom_data_1[[#This Row],[Employee - Surname]]),_xlfn.CONCAT(fraedom_data_1[[#This Row],[Employee - Forename.1]]," ",fraedom_data_1[[#This Row],[Employee - Forename.2]]," ",fraedom_data_1[[#This Row],[Employee - Surname]]))</f>
        <v xml:space="preserve"> </v>
      </c>
      <c r="Q785" s="50" t="str">
        <f>IF(fraedom_data_1[[#This Row],[Transaction - Expense Description]]="Payment Direct Debit Payment - Tha",0,IF(OR(fraedom_data_1[[#This Row],[Transaction - Tax Amount]]="",fraedom_data_1[[#This Row],[Transaction - Tax Amount]]=0),"1","2"))</f>
        <v>1</v>
      </c>
      <c r="R785" s="50" t="str">
        <f>_xlfn.CONCAT(fraedom_data_1[[#This Row],[Statement Period - End Date]],"_",fraedom_data_1[[#This Row],[Column1]],"_",fraedom_data_1[[#This Row],[Transaction - Tax Exclusive Amount]])</f>
        <v>_ _</v>
      </c>
    </row>
    <row r="786" spans="2:18">
      <c r="B786" s="50"/>
      <c r="C786" s="50"/>
      <c r="G786" s="50"/>
      <c r="J786" s="50"/>
      <c r="K786" s="50"/>
      <c r="L786" s="50"/>
      <c r="M786" s="50"/>
      <c r="N786" s="50"/>
      <c r="O786" s="50"/>
      <c r="P786" s="50" t="str">
        <f>IF(fraedom_data_1[[#This Row],[Employee - Forename.2]]="",_xlfn.CONCAT(fraedom_data_1[[#This Row],[Employee - Forename.1]]," ",fraedom_data_1[[#This Row],[Employee - Surname]]),_xlfn.CONCAT(fraedom_data_1[[#This Row],[Employee - Forename.1]]," ",fraedom_data_1[[#This Row],[Employee - Forename.2]]," ",fraedom_data_1[[#This Row],[Employee - Surname]]))</f>
        <v xml:space="preserve"> </v>
      </c>
      <c r="Q786" s="50" t="str">
        <f>IF(fraedom_data_1[[#This Row],[Transaction - Expense Description]]="Payment Direct Debit Payment - Tha",0,IF(OR(fraedom_data_1[[#This Row],[Transaction - Tax Amount]]="",fraedom_data_1[[#This Row],[Transaction - Tax Amount]]=0),"1","2"))</f>
        <v>1</v>
      </c>
      <c r="R786" s="50" t="str">
        <f>_xlfn.CONCAT(fraedom_data_1[[#This Row],[Statement Period - End Date]],"_",fraedom_data_1[[#This Row],[Column1]],"_",fraedom_data_1[[#This Row],[Transaction - Tax Exclusive Amount]])</f>
        <v>_ _</v>
      </c>
    </row>
    <row r="787" spans="2:18">
      <c r="B787" s="50"/>
      <c r="C787" s="50"/>
      <c r="G787" s="50"/>
      <c r="J787" s="50"/>
      <c r="K787" s="50"/>
      <c r="L787" s="50"/>
      <c r="M787" s="50"/>
      <c r="N787" s="50"/>
      <c r="O787" s="50"/>
      <c r="P787" s="50" t="str">
        <f>IF(fraedom_data_1[[#This Row],[Employee - Forename.2]]="",_xlfn.CONCAT(fraedom_data_1[[#This Row],[Employee - Forename.1]]," ",fraedom_data_1[[#This Row],[Employee - Surname]]),_xlfn.CONCAT(fraedom_data_1[[#This Row],[Employee - Forename.1]]," ",fraedom_data_1[[#This Row],[Employee - Forename.2]]," ",fraedom_data_1[[#This Row],[Employee - Surname]]))</f>
        <v xml:space="preserve"> </v>
      </c>
      <c r="Q787" s="50" t="str">
        <f>IF(fraedom_data_1[[#This Row],[Transaction - Expense Description]]="Payment Direct Debit Payment - Tha",0,IF(OR(fraedom_data_1[[#This Row],[Transaction - Tax Amount]]="",fraedom_data_1[[#This Row],[Transaction - Tax Amount]]=0),"1","2"))</f>
        <v>1</v>
      </c>
      <c r="R787" s="50" t="str">
        <f>_xlfn.CONCAT(fraedom_data_1[[#This Row],[Statement Period - End Date]],"_",fraedom_data_1[[#This Row],[Column1]],"_",fraedom_data_1[[#This Row],[Transaction - Tax Exclusive Amount]])</f>
        <v>_ _</v>
      </c>
    </row>
    <row r="788" spans="2:18">
      <c r="B788" s="50"/>
      <c r="C788" s="50"/>
      <c r="G788" s="50"/>
      <c r="J788" s="50"/>
      <c r="K788" s="50"/>
      <c r="L788" s="50"/>
      <c r="M788" s="50"/>
      <c r="N788" s="50"/>
      <c r="O788" s="50"/>
      <c r="P788" s="50" t="str">
        <f>IF(fraedom_data_1[[#This Row],[Employee - Forename.2]]="",_xlfn.CONCAT(fraedom_data_1[[#This Row],[Employee - Forename.1]]," ",fraedom_data_1[[#This Row],[Employee - Surname]]),_xlfn.CONCAT(fraedom_data_1[[#This Row],[Employee - Forename.1]]," ",fraedom_data_1[[#This Row],[Employee - Forename.2]]," ",fraedom_data_1[[#This Row],[Employee - Surname]]))</f>
        <v xml:space="preserve"> </v>
      </c>
      <c r="Q788" s="50" t="str">
        <f>IF(fraedom_data_1[[#This Row],[Transaction - Expense Description]]="Payment Direct Debit Payment - Tha",0,IF(OR(fraedom_data_1[[#This Row],[Transaction - Tax Amount]]="",fraedom_data_1[[#This Row],[Transaction - Tax Amount]]=0),"1","2"))</f>
        <v>1</v>
      </c>
      <c r="R788" s="50" t="str">
        <f>_xlfn.CONCAT(fraedom_data_1[[#This Row],[Statement Period - End Date]],"_",fraedom_data_1[[#This Row],[Column1]],"_",fraedom_data_1[[#This Row],[Transaction - Tax Exclusive Amount]])</f>
        <v>_ _</v>
      </c>
    </row>
    <row r="789" spans="2:18">
      <c r="B789" s="50"/>
      <c r="C789" s="50"/>
      <c r="G789" s="50"/>
      <c r="J789" s="50"/>
      <c r="K789" s="50"/>
      <c r="L789" s="50"/>
      <c r="M789" s="50"/>
      <c r="N789" s="50"/>
      <c r="O789" s="50"/>
      <c r="P789" s="50" t="str">
        <f>IF(fraedom_data_1[[#This Row],[Employee - Forename.2]]="",_xlfn.CONCAT(fraedom_data_1[[#This Row],[Employee - Forename.1]]," ",fraedom_data_1[[#This Row],[Employee - Surname]]),_xlfn.CONCAT(fraedom_data_1[[#This Row],[Employee - Forename.1]]," ",fraedom_data_1[[#This Row],[Employee - Forename.2]]," ",fraedom_data_1[[#This Row],[Employee - Surname]]))</f>
        <v xml:space="preserve"> </v>
      </c>
      <c r="Q789" s="50" t="str">
        <f>IF(fraedom_data_1[[#This Row],[Transaction - Expense Description]]="Payment Direct Debit Payment - Tha",0,IF(OR(fraedom_data_1[[#This Row],[Transaction - Tax Amount]]="",fraedom_data_1[[#This Row],[Transaction - Tax Amount]]=0),"1","2"))</f>
        <v>1</v>
      </c>
      <c r="R789" s="50" t="str">
        <f>_xlfn.CONCAT(fraedom_data_1[[#This Row],[Statement Period - End Date]],"_",fraedom_data_1[[#This Row],[Column1]],"_",fraedom_data_1[[#This Row],[Transaction - Tax Exclusive Amount]])</f>
        <v>_ _</v>
      </c>
    </row>
    <row r="790" spans="2:18">
      <c r="B790" s="50"/>
      <c r="C790" s="50"/>
      <c r="G790" s="50"/>
      <c r="J790" s="50"/>
      <c r="K790" s="50"/>
      <c r="L790" s="50"/>
      <c r="M790" s="50"/>
      <c r="N790" s="50"/>
      <c r="O790" s="50"/>
      <c r="P790" s="50" t="str">
        <f>IF(fraedom_data_1[[#This Row],[Employee - Forename.2]]="",_xlfn.CONCAT(fraedom_data_1[[#This Row],[Employee - Forename.1]]," ",fraedom_data_1[[#This Row],[Employee - Surname]]),_xlfn.CONCAT(fraedom_data_1[[#This Row],[Employee - Forename.1]]," ",fraedom_data_1[[#This Row],[Employee - Forename.2]]," ",fraedom_data_1[[#This Row],[Employee - Surname]]))</f>
        <v xml:space="preserve"> </v>
      </c>
      <c r="Q790" s="50" t="str">
        <f>IF(fraedom_data_1[[#This Row],[Transaction - Expense Description]]="Payment Direct Debit Payment - Tha",0,IF(OR(fraedom_data_1[[#This Row],[Transaction - Tax Amount]]="",fraedom_data_1[[#This Row],[Transaction - Tax Amount]]=0),"1","2"))</f>
        <v>1</v>
      </c>
      <c r="R790" s="50" t="str">
        <f>_xlfn.CONCAT(fraedom_data_1[[#This Row],[Statement Period - End Date]],"_",fraedom_data_1[[#This Row],[Column1]],"_",fraedom_data_1[[#This Row],[Transaction - Tax Exclusive Amount]])</f>
        <v>_ _</v>
      </c>
    </row>
    <row r="791" spans="2:18">
      <c r="B791" s="50"/>
      <c r="C791" s="50"/>
      <c r="G791" s="50"/>
      <c r="J791" s="50"/>
      <c r="K791" s="50"/>
      <c r="L791" s="50"/>
      <c r="M791" s="50"/>
      <c r="N791" s="50"/>
      <c r="O791" s="50"/>
      <c r="P791" s="50" t="str">
        <f>IF(fraedom_data_1[[#This Row],[Employee - Forename.2]]="",_xlfn.CONCAT(fraedom_data_1[[#This Row],[Employee - Forename.1]]," ",fraedom_data_1[[#This Row],[Employee - Surname]]),_xlfn.CONCAT(fraedom_data_1[[#This Row],[Employee - Forename.1]]," ",fraedom_data_1[[#This Row],[Employee - Forename.2]]," ",fraedom_data_1[[#This Row],[Employee - Surname]]))</f>
        <v xml:space="preserve"> </v>
      </c>
      <c r="Q791" s="50" t="str">
        <f>IF(fraedom_data_1[[#This Row],[Transaction - Expense Description]]="Payment Direct Debit Payment - Tha",0,IF(OR(fraedom_data_1[[#This Row],[Transaction - Tax Amount]]="",fraedom_data_1[[#This Row],[Transaction - Tax Amount]]=0),"1","2"))</f>
        <v>1</v>
      </c>
      <c r="R791" s="50" t="str">
        <f>_xlfn.CONCAT(fraedom_data_1[[#This Row],[Statement Period - End Date]],"_",fraedom_data_1[[#This Row],[Column1]],"_",fraedom_data_1[[#This Row],[Transaction - Tax Exclusive Amount]])</f>
        <v>_ _</v>
      </c>
    </row>
    <row r="792" spans="2:18">
      <c r="B792" s="50"/>
      <c r="C792" s="50"/>
      <c r="G792" s="50"/>
      <c r="J792" s="50"/>
      <c r="K792" s="50"/>
      <c r="L792" s="50"/>
      <c r="M792" s="50"/>
      <c r="N792" s="50"/>
      <c r="O792" s="50"/>
      <c r="P792" s="50" t="str">
        <f>IF(fraedom_data_1[[#This Row],[Employee - Forename.2]]="",_xlfn.CONCAT(fraedom_data_1[[#This Row],[Employee - Forename.1]]," ",fraedom_data_1[[#This Row],[Employee - Surname]]),_xlfn.CONCAT(fraedom_data_1[[#This Row],[Employee - Forename.1]]," ",fraedom_data_1[[#This Row],[Employee - Forename.2]]," ",fraedom_data_1[[#This Row],[Employee - Surname]]))</f>
        <v xml:space="preserve"> </v>
      </c>
      <c r="Q792" s="50" t="str">
        <f>IF(fraedom_data_1[[#This Row],[Transaction - Expense Description]]="Payment Direct Debit Payment - Tha",0,IF(OR(fraedom_data_1[[#This Row],[Transaction - Tax Amount]]="",fraedom_data_1[[#This Row],[Transaction - Tax Amount]]=0),"1","2"))</f>
        <v>1</v>
      </c>
      <c r="R792" s="50" t="str">
        <f>_xlfn.CONCAT(fraedom_data_1[[#This Row],[Statement Period - End Date]],"_",fraedom_data_1[[#This Row],[Column1]],"_",fraedom_data_1[[#This Row],[Transaction - Tax Exclusive Amount]])</f>
        <v>_ _</v>
      </c>
    </row>
    <row r="793" spans="2:18">
      <c r="B793" s="50"/>
      <c r="C793" s="50"/>
      <c r="G793" s="50"/>
      <c r="J793" s="50"/>
      <c r="K793" s="50"/>
      <c r="L793" s="50"/>
      <c r="M793" s="50"/>
      <c r="N793" s="50"/>
      <c r="O793" s="50"/>
      <c r="P793" s="50" t="str">
        <f>IF(fraedom_data_1[[#This Row],[Employee - Forename.2]]="",_xlfn.CONCAT(fraedom_data_1[[#This Row],[Employee - Forename.1]]," ",fraedom_data_1[[#This Row],[Employee - Surname]]),_xlfn.CONCAT(fraedom_data_1[[#This Row],[Employee - Forename.1]]," ",fraedom_data_1[[#This Row],[Employee - Forename.2]]," ",fraedom_data_1[[#This Row],[Employee - Surname]]))</f>
        <v xml:space="preserve"> </v>
      </c>
      <c r="Q793" s="50" t="str">
        <f>IF(fraedom_data_1[[#This Row],[Transaction - Expense Description]]="Payment Direct Debit Payment - Tha",0,IF(OR(fraedom_data_1[[#This Row],[Transaction - Tax Amount]]="",fraedom_data_1[[#This Row],[Transaction - Tax Amount]]=0),"1","2"))</f>
        <v>1</v>
      </c>
      <c r="R793" s="50" t="str">
        <f>_xlfn.CONCAT(fraedom_data_1[[#This Row],[Statement Period - End Date]],"_",fraedom_data_1[[#This Row],[Column1]],"_",fraedom_data_1[[#This Row],[Transaction - Tax Exclusive Amount]])</f>
        <v>_ _</v>
      </c>
    </row>
    <row r="794" spans="2:18">
      <c r="B794" s="50"/>
      <c r="C794" s="50"/>
      <c r="G794" s="50"/>
      <c r="J794" s="50"/>
      <c r="K794" s="50"/>
      <c r="L794" s="50"/>
      <c r="M794" s="50"/>
      <c r="N794" s="50"/>
      <c r="O794" s="50"/>
      <c r="P794" s="50" t="str">
        <f>IF(fraedom_data_1[[#This Row],[Employee - Forename.2]]="",_xlfn.CONCAT(fraedom_data_1[[#This Row],[Employee - Forename.1]]," ",fraedom_data_1[[#This Row],[Employee - Surname]]),_xlfn.CONCAT(fraedom_data_1[[#This Row],[Employee - Forename.1]]," ",fraedom_data_1[[#This Row],[Employee - Forename.2]]," ",fraedom_data_1[[#This Row],[Employee - Surname]]))</f>
        <v xml:space="preserve"> </v>
      </c>
      <c r="Q794" s="50" t="str">
        <f>IF(fraedom_data_1[[#This Row],[Transaction - Expense Description]]="Payment Direct Debit Payment - Tha",0,IF(OR(fraedom_data_1[[#This Row],[Transaction - Tax Amount]]="",fraedom_data_1[[#This Row],[Transaction - Tax Amount]]=0),"1","2"))</f>
        <v>1</v>
      </c>
      <c r="R794" s="50" t="str">
        <f>_xlfn.CONCAT(fraedom_data_1[[#This Row],[Statement Period - End Date]],"_",fraedom_data_1[[#This Row],[Column1]],"_",fraedom_data_1[[#This Row],[Transaction - Tax Exclusive Amount]])</f>
        <v>_ _</v>
      </c>
    </row>
    <row r="795" spans="2:18">
      <c r="B795" s="50"/>
      <c r="C795" s="50"/>
      <c r="G795" s="50"/>
      <c r="J795" s="50"/>
      <c r="K795" s="50"/>
      <c r="L795" s="50"/>
      <c r="M795" s="50"/>
      <c r="N795" s="50"/>
      <c r="O795" s="50"/>
      <c r="P795" s="50" t="str">
        <f>IF(fraedom_data_1[[#This Row],[Employee - Forename.2]]="",_xlfn.CONCAT(fraedom_data_1[[#This Row],[Employee - Forename.1]]," ",fraedom_data_1[[#This Row],[Employee - Surname]]),_xlfn.CONCAT(fraedom_data_1[[#This Row],[Employee - Forename.1]]," ",fraedom_data_1[[#This Row],[Employee - Forename.2]]," ",fraedom_data_1[[#This Row],[Employee - Surname]]))</f>
        <v xml:space="preserve"> </v>
      </c>
      <c r="Q795" s="50" t="str">
        <f>IF(fraedom_data_1[[#This Row],[Transaction - Expense Description]]="Payment Direct Debit Payment - Tha",0,IF(OR(fraedom_data_1[[#This Row],[Transaction - Tax Amount]]="",fraedom_data_1[[#This Row],[Transaction - Tax Amount]]=0),"1","2"))</f>
        <v>1</v>
      </c>
      <c r="R795" s="50" t="str">
        <f>_xlfn.CONCAT(fraedom_data_1[[#This Row],[Statement Period - End Date]],"_",fraedom_data_1[[#This Row],[Column1]],"_",fraedom_data_1[[#This Row],[Transaction - Tax Exclusive Amount]])</f>
        <v>_ _</v>
      </c>
    </row>
    <row r="796" spans="2:18">
      <c r="B796" s="50"/>
      <c r="C796" s="50"/>
      <c r="G796" s="50"/>
      <c r="J796" s="50"/>
      <c r="K796" s="50"/>
      <c r="L796" s="50"/>
      <c r="M796" s="50"/>
      <c r="N796" s="50"/>
      <c r="O796" s="50"/>
      <c r="P796" s="50" t="str">
        <f>IF(fraedom_data_1[[#This Row],[Employee - Forename.2]]="",_xlfn.CONCAT(fraedom_data_1[[#This Row],[Employee - Forename.1]]," ",fraedom_data_1[[#This Row],[Employee - Surname]]),_xlfn.CONCAT(fraedom_data_1[[#This Row],[Employee - Forename.1]]," ",fraedom_data_1[[#This Row],[Employee - Forename.2]]," ",fraedom_data_1[[#This Row],[Employee - Surname]]))</f>
        <v xml:space="preserve"> </v>
      </c>
      <c r="Q796" s="50" t="str">
        <f>IF(fraedom_data_1[[#This Row],[Transaction - Expense Description]]="Payment Direct Debit Payment - Tha",0,IF(OR(fraedom_data_1[[#This Row],[Transaction - Tax Amount]]="",fraedom_data_1[[#This Row],[Transaction - Tax Amount]]=0),"1","2"))</f>
        <v>1</v>
      </c>
      <c r="R796" s="50" t="str">
        <f>_xlfn.CONCAT(fraedom_data_1[[#This Row],[Statement Period - End Date]],"_",fraedom_data_1[[#This Row],[Column1]],"_",fraedom_data_1[[#This Row],[Transaction - Tax Exclusive Amount]])</f>
        <v>_ _</v>
      </c>
    </row>
    <row r="797" spans="2:18">
      <c r="B797" s="50"/>
      <c r="C797" s="50"/>
      <c r="G797" s="50"/>
      <c r="J797" s="50"/>
      <c r="K797" s="50"/>
      <c r="L797" s="50"/>
      <c r="M797" s="50"/>
      <c r="N797" s="50"/>
      <c r="O797" s="50"/>
      <c r="P797" s="50" t="str">
        <f>IF(fraedom_data_1[[#This Row],[Employee - Forename.2]]="",_xlfn.CONCAT(fraedom_data_1[[#This Row],[Employee - Forename.1]]," ",fraedom_data_1[[#This Row],[Employee - Surname]]),_xlfn.CONCAT(fraedom_data_1[[#This Row],[Employee - Forename.1]]," ",fraedom_data_1[[#This Row],[Employee - Forename.2]]," ",fraedom_data_1[[#This Row],[Employee - Surname]]))</f>
        <v xml:space="preserve"> </v>
      </c>
      <c r="Q797" s="50" t="str">
        <f>IF(fraedom_data_1[[#This Row],[Transaction - Expense Description]]="Payment Direct Debit Payment - Tha",0,IF(OR(fraedom_data_1[[#This Row],[Transaction - Tax Amount]]="",fraedom_data_1[[#This Row],[Transaction - Tax Amount]]=0),"1","2"))</f>
        <v>1</v>
      </c>
      <c r="R797" s="50" t="str">
        <f>_xlfn.CONCAT(fraedom_data_1[[#This Row],[Statement Period - End Date]],"_",fraedom_data_1[[#This Row],[Column1]],"_",fraedom_data_1[[#This Row],[Transaction - Tax Exclusive Amount]])</f>
        <v>_ _</v>
      </c>
    </row>
    <row r="798" spans="2:18">
      <c r="B798" s="50"/>
      <c r="C798" s="50"/>
      <c r="G798" s="50"/>
      <c r="J798" s="50"/>
      <c r="K798" s="50"/>
      <c r="L798" s="50"/>
      <c r="M798" s="50"/>
      <c r="N798" s="50"/>
      <c r="O798" s="50"/>
      <c r="P798" s="50" t="str">
        <f>IF(fraedom_data_1[[#This Row],[Employee - Forename.2]]="",_xlfn.CONCAT(fraedom_data_1[[#This Row],[Employee - Forename.1]]," ",fraedom_data_1[[#This Row],[Employee - Surname]]),_xlfn.CONCAT(fraedom_data_1[[#This Row],[Employee - Forename.1]]," ",fraedom_data_1[[#This Row],[Employee - Forename.2]]," ",fraedom_data_1[[#This Row],[Employee - Surname]]))</f>
        <v xml:space="preserve"> </v>
      </c>
      <c r="Q798" s="50" t="str">
        <f>IF(fraedom_data_1[[#This Row],[Transaction - Expense Description]]="Payment Direct Debit Payment - Tha",0,IF(OR(fraedom_data_1[[#This Row],[Transaction - Tax Amount]]="",fraedom_data_1[[#This Row],[Transaction - Tax Amount]]=0),"1","2"))</f>
        <v>1</v>
      </c>
      <c r="R798" s="50" t="str">
        <f>_xlfn.CONCAT(fraedom_data_1[[#This Row],[Statement Period - End Date]],"_",fraedom_data_1[[#This Row],[Column1]],"_",fraedom_data_1[[#This Row],[Transaction - Tax Exclusive Amount]])</f>
        <v>_ _</v>
      </c>
    </row>
    <row r="799" spans="2:18">
      <c r="B799" s="50"/>
      <c r="C799" s="50"/>
      <c r="G799" s="50"/>
      <c r="J799" s="50"/>
      <c r="K799" s="50"/>
      <c r="L799" s="50"/>
      <c r="M799" s="50"/>
      <c r="N799" s="50"/>
      <c r="O799" s="50"/>
      <c r="P799" s="50" t="str">
        <f>IF(fraedom_data_1[[#This Row],[Employee - Forename.2]]="",_xlfn.CONCAT(fraedom_data_1[[#This Row],[Employee - Forename.1]]," ",fraedom_data_1[[#This Row],[Employee - Surname]]),_xlfn.CONCAT(fraedom_data_1[[#This Row],[Employee - Forename.1]]," ",fraedom_data_1[[#This Row],[Employee - Forename.2]]," ",fraedom_data_1[[#This Row],[Employee - Surname]]))</f>
        <v xml:space="preserve"> </v>
      </c>
      <c r="Q799" s="50" t="str">
        <f>IF(fraedom_data_1[[#This Row],[Transaction - Expense Description]]="Payment Direct Debit Payment - Tha",0,IF(OR(fraedom_data_1[[#This Row],[Transaction - Tax Amount]]="",fraedom_data_1[[#This Row],[Transaction - Tax Amount]]=0),"1","2"))</f>
        <v>1</v>
      </c>
      <c r="R799" s="50" t="str">
        <f>_xlfn.CONCAT(fraedom_data_1[[#This Row],[Statement Period - End Date]],"_",fraedom_data_1[[#This Row],[Column1]],"_",fraedom_data_1[[#This Row],[Transaction - Tax Exclusive Amount]])</f>
        <v>_ _</v>
      </c>
    </row>
    <row r="800" spans="2:18">
      <c r="B800" s="50"/>
      <c r="C800" s="50"/>
      <c r="G800" s="50"/>
      <c r="J800" s="50"/>
      <c r="K800" s="50"/>
      <c r="L800" s="50"/>
      <c r="M800" s="50"/>
      <c r="N800" s="50"/>
      <c r="O800" s="50"/>
      <c r="P800" s="50" t="str">
        <f>IF(fraedom_data_1[[#This Row],[Employee - Forename.2]]="",_xlfn.CONCAT(fraedom_data_1[[#This Row],[Employee - Forename.1]]," ",fraedom_data_1[[#This Row],[Employee - Surname]]),_xlfn.CONCAT(fraedom_data_1[[#This Row],[Employee - Forename.1]]," ",fraedom_data_1[[#This Row],[Employee - Forename.2]]," ",fraedom_data_1[[#This Row],[Employee - Surname]]))</f>
        <v xml:space="preserve"> </v>
      </c>
      <c r="Q800" s="50" t="str">
        <f>IF(fraedom_data_1[[#This Row],[Transaction - Expense Description]]="Payment Direct Debit Payment - Tha",0,IF(OR(fraedom_data_1[[#This Row],[Transaction - Tax Amount]]="",fraedom_data_1[[#This Row],[Transaction - Tax Amount]]=0),"1","2"))</f>
        <v>1</v>
      </c>
      <c r="R800" s="50" t="str">
        <f>_xlfn.CONCAT(fraedom_data_1[[#This Row],[Statement Period - End Date]],"_",fraedom_data_1[[#This Row],[Column1]],"_",fraedom_data_1[[#This Row],[Transaction - Tax Exclusive Amount]])</f>
        <v>_ _</v>
      </c>
    </row>
    <row r="801" spans="2:18">
      <c r="B801" s="50"/>
      <c r="C801" s="50"/>
      <c r="G801" s="50"/>
      <c r="J801" s="50"/>
      <c r="K801" s="50"/>
      <c r="L801" s="50"/>
      <c r="M801" s="50"/>
      <c r="N801" s="50"/>
      <c r="O801" s="50"/>
      <c r="P801" s="50" t="str">
        <f>IF(fraedom_data_1[[#This Row],[Employee - Forename.2]]="",_xlfn.CONCAT(fraedom_data_1[[#This Row],[Employee - Forename.1]]," ",fraedom_data_1[[#This Row],[Employee - Surname]]),_xlfn.CONCAT(fraedom_data_1[[#This Row],[Employee - Forename.1]]," ",fraedom_data_1[[#This Row],[Employee - Forename.2]]," ",fraedom_data_1[[#This Row],[Employee - Surname]]))</f>
        <v xml:space="preserve"> </v>
      </c>
      <c r="Q801" s="50" t="str">
        <f>IF(fraedom_data_1[[#This Row],[Transaction - Expense Description]]="Payment Direct Debit Payment - Tha",0,IF(OR(fraedom_data_1[[#This Row],[Transaction - Tax Amount]]="",fraedom_data_1[[#This Row],[Transaction - Tax Amount]]=0),"1","2"))</f>
        <v>1</v>
      </c>
      <c r="R801" s="50" t="str">
        <f>_xlfn.CONCAT(fraedom_data_1[[#This Row],[Statement Period - End Date]],"_",fraedom_data_1[[#This Row],[Column1]],"_",fraedom_data_1[[#This Row],[Transaction - Tax Exclusive Amount]])</f>
        <v>_ _</v>
      </c>
    </row>
    <row r="802" spans="2:18">
      <c r="B802" s="50"/>
      <c r="C802" s="50"/>
      <c r="G802" s="50"/>
      <c r="J802" s="50"/>
      <c r="K802" s="50"/>
      <c r="L802" s="50"/>
      <c r="M802" s="50"/>
      <c r="N802" s="50"/>
      <c r="O802" s="50"/>
      <c r="P802" s="50" t="str">
        <f>IF(fraedom_data_1[[#This Row],[Employee - Forename.2]]="",_xlfn.CONCAT(fraedom_data_1[[#This Row],[Employee - Forename.1]]," ",fraedom_data_1[[#This Row],[Employee - Surname]]),_xlfn.CONCAT(fraedom_data_1[[#This Row],[Employee - Forename.1]]," ",fraedom_data_1[[#This Row],[Employee - Forename.2]]," ",fraedom_data_1[[#This Row],[Employee - Surname]]))</f>
        <v xml:space="preserve"> </v>
      </c>
      <c r="Q802" s="50" t="str">
        <f>IF(fraedom_data_1[[#This Row],[Transaction - Expense Description]]="Payment Direct Debit Payment - Tha",0,IF(OR(fraedom_data_1[[#This Row],[Transaction - Tax Amount]]="",fraedom_data_1[[#This Row],[Transaction - Tax Amount]]=0),"1","2"))</f>
        <v>1</v>
      </c>
      <c r="R802" s="50" t="str">
        <f>_xlfn.CONCAT(fraedom_data_1[[#This Row],[Statement Period - End Date]],"_",fraedom_data_1[[#This Row],[Column1]],"_",fraedom_data_1[[#This Row],[Transaction - Tax Exclusive Amount]])</f>
        <v>_ _</v>
      </c>
    </row>
    <row r="803" spans="2:18">
      <c r="B803" s="50"/>
      <c r="C803" s="50"/>
      <c r="G803" s="50"/>
      <c r="J803" s="50"/>
      <c r="K803" s="50"/>
      <c r="L803" s="50"/>
      <c r="M803" s="50"/>
      <c r="N803" s="50"/>
      <c r="O803" s="50"/>
      <c r="P803" s="50" t="str">
        <f>IF(fraedom_data_1[[#This Row],[Employee - Forename.2]]="",_xlfn.CONCAT(fraedom_data_1[[#This Row],[Employee - Forename.1]]," ",fraedom_data_1[[#This Row],[Employee - Surname]]),_xlfn.CONCAT(fraedom_data_1[[#This Row],[Employee - Forename.1]]," ",fraedom_data_1[[#This Row],[Employee - Forename.2]]," ",fraedom_data_1[[#This Row],[Employee - Surname]]))</f>
        <v xml:space="preserve"> </v>
      </c>
      <c r="Q803" s="50" t="str">
        <f>IF(fraedom_data_1[[#This Row],[Transaction - Expense Description]]="Payment Direct Debit Payment - Tha",0,IF(OR(fraedom_data_1[[#This Row],[Transaction - Tax Amount]]="",fraedom_data_1[[#This Row],[Transaction - Tax Amount]]=0),"1","2"))</f>
        <v>1</v>
      </c>
      <c r="R803" s="50" t="str">
        <f>_xlfn.CONCAT(fraedom_data_1[[#This Row],[Statement Period - End Date]],"_",fraedom_data_1[[#This Row],[Column1]],"_",fraedom_data_1[[#This Row],[Transaction - Tax Exclusive Amount]])</f>
        <v>_ _</v>
      </c>
    </row>
    <row r="804" spans="2:18">
      <c r="B804" s="50"/>
      <c r="C804" s="50"/>
      <c r="G804" s="50"/>
      <c r="J804" s="50"/>
      <c r="K804" s="50"/>
      <c r="L804" s="50"/>
      <c r="M804" s="50"/>
      <c r="N804" s="50"/>
      <c r="O804" s="50"/>
      <c r="P804" s="50" t="str">
        <f>IF(fraedom_data_1[[#This Row],[Employee - Forename.2]]="",_xlfn.CONCAT(fraedom_data_1[[#This Row],[Employee - Forename.1]]," ",fraedom_data_1[[#This Row],[Employee - Surname]]),_xlfn.CONCAT(fraedom_data_1[[#This Row],[Employee - Forename.1]]," ",fraedom_data_1[[#This Row],[Employee - Forename.2]]," ",fraedom_data_1[[#This Row],[Employee - Surname]]))</f>
        <v xml:space="preserve"> </v>
      </c>
      <c r="Q804" s="50" t="str">
        <f>IF(fraedom_data_1[[#This Row],[Transaction - Expense Description]]="Payment Direct Debit Payment - Tha",0,IF(OR(fraedom_data_1[[#This Row],[Transaction - Tax Amount]]="",fraedom_data_1[[#This Row],[Transaction - Tax Amount]]=0),"1","2"))</f>
        <v>1</v>
      </c>
      <c r="R804" s="50" t="str">
        <f>_xlfn.CONCAT(fraedom_data_1[[#This Row],[Statement Period - End Date]],"_",fraedom_data_1[[#This Row],[Column1]],"_",fraedom_data_1[[#This Row],[Transaction - Tax Exclusive Amount]])</f>
        <v>_ _</v>
      </c>
    </row>
    <row r="805" spans="2:18">
      <c r="B805" s="50"/>
      <c r="C805" s="50"/>
      <c r="G805" s="50"/>
      <c r="J805" s="50"/>
      <c r="K805" s="50"/>
      <c r="L805" s="50"/>
      <c r="M805" s="50"/>
      <c r="N805" s="50"/>
      <c r="O805" s="50"/>
      <c r="P805" s="50" t="str">
        <f>IF(fraedom_data_1[[#This Row],[Employee - Forename.2]]="",_xlfn.CONCAT(fraedom_data_1[[#This Row],[Employee - Forename.1]]," ",fraedom_data_1[[#This Row],[Employee - Surname]]),_xlfn.CONCAT(fraedom_data_1[[#This Row],[Employee - Forename.1]]," ",fraedom_data_1[[#This Row],[Employee - Forename.2]]," ",fraedom_data_1[[#This Row],[Employee - Surname]]))</f>
        <v xml:space="preserve"> </v>
      </c>
      <c r="Q805" s="50" t="str">
        <f>IF(fraedom_data_1[[#This Row],[Transaction - Expense Description]]="Payment Direct Debit Payment - Tha",0,IF(OR(fraedom_data_1[[#This Row],[Transaction - Tax Amount]]="",fraedom_data_1[[#This Row],[Transaction - Tax Amount]]=0),"1","2"))</f>
        <v>1</v>
      </c>
      <c r="R805" s="50" t="str">
        <f>_xlfn.CONCAT(fraedom_data_1[[#This Row],[Statement Period - End Date]],"_",fraedom_data_1[[#This Row],[Column1]],"_",fraedom_data_1[[#This Row],[Transaction - Tax Exclusive Amount]])</f>
        <v>_ _</v>
      </c>
    </row>
    <row r="806" spans="2:18">
      <c r="B806" s="50"/>
      <c r="C806" s="50"/>
      <c r="G806" s="50"/>
      <c r="J806" s="50"/>
      <c r="K806" s="50"/>
      <c r="L806" s="50"/>
      <c r="M806" s="50"/>
      <c r="N806" s="50"/>
      <c r="O806" s="50"/>
      <c r="P806" s="50" t="str">
        <f>IF(fraedom_data_1[[#This Row],[Employee - Forename.2]]="",_xlfn.CONCAT(fraedom_data_1[[#This Row],[Employee - Forename.1]]," ",fraedom_data_1[[#This Row],[Employee - Surname]]),_xlfn.CONCAT(fraedom_data_1[[#This Row],[Employee - Forename.1]]," ",fraedom_data_1[[#This Row],[Employee - Forename.2]]," ",fraedom_data_1[[#This Row],[Employee - Surname]]))</f>
        <v xml:space="preserve"> </v>
      </c>
      <c r="Q806" s="50" t="str">
        <f>IF(fraedom_data_1[[#This Row],[Transaction - Expense Description]]="Payment Direct Debit Payment - Tha",0,IF(OR(fraedom_data_1[[#This Row],[Transaction - Tax Amount]]="",fraedom_data_1[[#This Row],[Transaction - Tax Amount]]=0),"1","2"))</f>
        <v>1</v>
      </c>
      <c r="R806" s="50" t="str">
        <f>_xlfn.CONCAT(fraedom_data_1[[#This Row],[Statement Period - End Date]],"_",fraedom_data_1[[#This Row],[Column1]],"_",fraedom_data_1[[#This Row],[Transaction - Tax Exclusive Amount]])</f>
        <v>_ _</v>
      </c>
    </row>
    <row r="807" spans="2:18">
      <c r="B807" s="50"/>
      <c r="C807" s="50"/>
      <c r="G807" s="50"/>
      <c r="J807" s="50"/>
      <c r="K807" s="50"/>
      <c r="L807" s="50"/>
      <c r="M807" s="50"/>
      <c r="N807" s="50"/>
      <c r="O807" s="50"/>
      <c r="P807" s="50" t="str">
        <f>IF(fraedom_data_1[[#This Row],[Employee - Forename.2]]="",_xlfn.CONCAT(fraedom_data_1[[#This Row],[Employee - Forename.1]]," ",fraedom_data_1[[#This Row],[Employee - Surname]]),_xlfn.CONCAT(fraedom_data_1[[#This Row],[Employee - Forename.1]]," ",fraedom_data_1[[#This Row],[Employee - Forename.2]]," ",fraedom_data_1[[#This Row],[Employee - Surname]]))</f>
        <v xml:space="preserve"> </v>
      </c>
      <c r="Q807" s="50" t="str">
        <f>IF(fraedom_data_1[[#This Row],[Transaction - Expense Description]]="Payment Direct Debit Payment - Tha",0,IF(OR(fraedom_data_1[[#This Row],[Transaction - Tax Amount]]="",fraedom_data_1[[#This Row],[Transaction - Tax Amount]]=0),"1","2"))</f>
        <v>1</v>
      </c>
      <c r="R807" s="50" t="str">
        <f>_xlfn.CONCAT(fraedom_data_1[[#This Row],[Statement Period - End Date]],"_",fraedom_data_1[[#This Row],[Column1]],"_",fraedom_data_1[[#This Row],[Transaction - Tax Exclusive Amount]])</f>
        <v>_ _</v>
      </c>
    </row>
    <row r="808" spans="2:18">
      <c r="B808" s="50"/>
      <c r="C808" s="50"/>
      <c r="G808" s="50"/>
      <c r="J808" s="50"/>
      <c r="K808" s="50"/>
      <c r="L808" s="50"/>
      <c r="M808" s="50"/>
      <c r="N808" s="50"/>
      <c r="O808" s="50"/>
      <c r="P808" s="50" t="str">
        <f>IF(fraedom_data_1[[#This Row],[Employee - Forename.2]]="",_xlfn.CONCAT(fraedom_data_1[[#This Row],[Employee - Forename.1]]," ",fraedom_data_1[[#This Row],[Employee - Surname]]),_xlfn.CONCAT(fraedom_data_1[[#This Row],[Employee - Forename.1]]," ",fraedom_data_1[[#This Row],[Employee - Forename.2]]," ",fraedom_data_1[[#This Row],[Employee - Surname]]))</f>
        <v xml:space="preserve"> </v>
      </c>
      <c r="Q808" s="50" t="str">
        <f>IF(fraedom_data_1[[#This Row],[Transaction - Expense Description]]="Payment Direct Debit Payment - Tha",0,IF(OR(fraedom_data_1[[#This Row],[Transaction - Tax Amount]]="",fraedom_data_1[[#This Row],[Transaction - Tax Amount]]=0),"1","2"))</f>
        <v>1</v>
      </c>
      <c r="R808" s="50" t="str">
        <f>_xlfn.CONCAT(fraedom_data_1[[#This Row],[Statement Period - End Date]],"_",fraedom_data_1[[#This Row],[Column1]],"_",fraedom_data_1[[#This Row],[Transaction - Tax Exclusive Amount]])</f>
        <v>_ _</v>
      </c>
    </row>
    <row r="809" spans="2:18">
      <c r="B809" s="50"/>
      <c r="C809" s="50"/>
      <c r="G809" s="50"/>
      <c r="J809" s="50"/>
      <c r="K809" s="50"/>
      <c r="L809" s="50"/>
      <c r="M809" s="50"/>
      <c r="N809" s="50"/>
      <c r="O809" s="50"/>
      <c r="P809" s="50" t="str">
        <f>IF(fraedom_data_1[[#This Row],[Employee - Forename.2]]="",_xlfn.CONCAT(fraedom_data_1[[#This Row],[Employee - Forename.1]]," ",fraedom_data_1[[#This Row],[Employee - Surname]]),_xlfn.CONCAT(fraedom_data_1[[#This Row],[Employee - Forename.1]]," ",fraedom_data_1[[#This Row],[Employee - Forename.2]]," ",fraedom_data_1[[#This Row],[Employee - Surname]]))</f>
        <v xml:space="preserve"> </v>
      </c>
      <c r="Q809" s="50" t="str">
        <f>IF(fraedom_data_1[[#This Row],[Transaction - Expense Description]]="Payment Direct Debit Payment - Tha",0,IF(OR(fraedom_data_1[[#This Row],[Transaction - Tax Amount]]="",fraedom_data_1[[#This Row],[Transaction - Tax Amount]]=0),"1","2"))</f>
        <v>1</v>
      </c>
      <c r="R809" s="50" t="str">
        <f>_xlfn.CONCAT(fraedom_data_1[[#This Row],[Statement Period - End Date]],"_",fraedom_data_1[[#This Row],[Column1]],"_",fraedom_data_1[[#This Row],[Transaction - Tax Exclusive Amount]])</f>
        <v>_ _</v>
      </c>
    </row>
    <row r="810" spans="2:18">
      <c r="B810" s="50"/>
      <c r="C810" s="50"/>
      <c r="G810" s="50"/>
      <c r="J810" s="50"/>
      <c r="K810" s="50"/>
      <c r="L810" s="50"/>
      <c r="M810" s="50"/>
      <c r="N810" s="50"/>
      <c r="O810" s="50"/>
      <c r="P810" s="50" t="str">
        <f>IF(fraedom_data_1[[#This Row],[Employee - Forename.2]]="",_xlfn.CONCAT(fraedom_data_1[[#This Row],[Employee - Forename.1]]," ",fraedom_data_1[[#This Row],[Employee - Surname]]),_xlfn.CONCAT(fraedom_data_1[[#This Row],[Employee - Forename.1]]," ",fraedom_data_1[[#This Row],[Employee - Forename.2]]," ",fraedom_data_1[[#This Row],[Employee - Surname]]))</f>
        <v xml:space="preserve"> </v>
      </c>
      <c r="Q810" s="50" t="str">
        <f>IF(fraedom_data_1[[#This Row],[Transaction - Expense Description]]="Payment Direct Debit Payment - Tha",0,IF(OR(fraedom_data_1[[#This Row],[Transaction - Tax Amount]]="",fraedom_data_1[[#This Row],[Transaction - Tax Amount]]=0),"1","2"))</f>
        <v>1</v>
      </c>
      <c r="R810" s="50" t="str">
        <f>_xlfn.CONCAT(fraedom_data_1[[#This Row],[Statement Period - End Date]],"_",fraedom_data_1[[#This Row],[Column1]],"_",fraedom_data_1[[#This Row],[Transaction - Tax Exclusive Amount]])</f>
        <v>_ _</v>
      </c>
    </row>
    <row r="811" spans="2:18">
      <c r="B811" s="50"/>
      <c r="C811" s="50"/>
      <c r="G811" s="50"/>
      <c r="J811" s="50"/>
      <c r="K811" s="50"/>
      <c r="L811" s="50"/>
      <c r="M811" s="50"/>
      <c r="N811" s="50"/>
      <c r="O811" s="50"/>
      <c r="P811" s="50" t="str">
        <f>IF(fraedom_data_1[[#This Row],[Employee - Forename.2]]="",_xlfn.CONCAT(fraedom_data_1[[#This Row],[Employee - Forename.1]]," ",fraedom_data_1[[#This Row],[Employee - Surname]]),_xlfn.CONCAT(fraedom_data_1[[#This Row],[Employee - Forename.1]]," ",fraedom_data_1[[#This Row],[Employee - Forename.2]]," ",fraedom_data_1[[#This Row],[Employee - Surname]]))</f>
        <v xml:space="preserve"> </v>
      </c>
      <c r="Q811" s="50" t="str">
        <f>IF(fraedom_data_1[[#This Row],[Transaction - Expense Description]]="Payment Direct Debit Payment - Tha",0,IF(OR(fraedom_data_1[[#This Row],[Transaction - Tax Amount]]="",fraedom_data_1[[#This Row],[Transaction - Tax Amount]]=0),"1","2"))</f>
        <v>1</v>
      </c>
      <c r="R811" s="50" t="str">
        <f>_xlfn.CONCAT(fraedom_data_1[[#This Row],[Statement Period - End Date]],"_",fraedom_data_1[[#This Row],[Column1]],"_",fraedom_data_1[[#This Row],[Transaction - Tax Exclusive Amount]])</f>
        <v>_ _</v>
      </c>
    </row>
    <row r="812" spans="2:18">
      <c r="B812" s="50"/>
      <c r="C812" s="50"/>
      <c r="G812" s="50"/>
      <c r="J812" s="50"/>
      <c r="K812" s="50"/>
      <c r="L812" s="50"/>
      <c r="M812" s="50"/>
      <c r="N812" s="50"/>
      <c r="O812" s="50"/>
      <c r="P812" s="50" t="str">
        <f>IF(fraedom_data_1[[#This Row],[Employee - Forename.2]]="",_xlfn.CONCAT(fraedom_data_1[[#This Row],[Employee - Forename.1]]," ",fraedom_data_1[[#This Row],[Employee - Surname]]),_xlfn.CONCAT(fraedom_data_1[[#This Row],[Employee - Forename.1]]," ",fraedom_data_1[[#This Row],[Employee - Forename.2]]," ",fraedom_data_1[[#This Row],[Employee - Surname]]))</f>
        <v xml:space="preserve"> </v>
      </c>
      <c r="Q812" s="50" t="str">
        <f>IF(fraedom_data_1[[#This Row],[Transaction - Expense Description]]="Payment Direct Debit Payment - Tha",0,IF(OR(fraedom_data_1[[#This Row],[Transaction - Tax Amount]]="",fraedom_data_1[[#This Row],[Transaction - Tax Amount]]=0),"1","2"))</f>
        <v>1</v>
      </c>
      <c r="R812" s="50" t="str">
        <f>_xlfn.CONCAT(fraedom_data_1[[#This Row],[Statement Period - End Date]],"_",fraedom_data_1[[#This Row],[Column1]],"_",fraedom_data_1[[#This Row],[Transaction - Tax Exclusive Amount]])</f>
        <v>_ _</v>
      </c>
    </row>
    <row r="813" spans="2:18">
      <c r="B813" s="50"/>
      <c r="C813" s="50"/>
      <c r="G813" s="50"/>
      <c r="J813" s="50"/>
      <c r="K813" s="50"/>
      <c r="L813" s="50"/>
      <c r="M813" s="50"/>
      <c r="N813" s="50"/>
      <c r="O813" s="50"/>
      <c r="P813" s="50" t="str">
        <f>IF(fraedom_data_1[[#This Row],[Employee - Forename.2]]="",_xlfn.CONCAT(fraedom_data_1[[#This Row],[Employee - Forename.1]]," ",fraedom_data_1[[#This Row],[Employee - Surname]]),_xlfn.CONCAT(fraedom_data_1[[#This Row],[Employee - Forename.1]]," ",fraedom_data_1[[#This Row],[Employee - Forename.2]]," ",fraedom_data_1[[#This Row],[Employee - Surname]]))</f>
        <v xml:space="preserve"> </v>
      </c>
      <c r="Q813" s="50" t="str">
        <f>IF(fraedom_data_1[[#This Row],[Transaction - Expense Description]]="Payment Direct Debit Payment - Tha",0,IF(OR(fraedom_data_1[[#This Row],[Transaction - Tax Amount]]="",fraedom_data_1[[#This Row],[Transaction - Tax Amount]]=0),"1","2"))</f>
        <v>1</v>
      </c>
      <c r="R813" s="50" t="str">
        <f>_xlfn.CONCAT(fraedom_data_1[[#This Row],[Statement Period - End Date]],"_",fraedom_data_1[[#This Row],[Column1]],"_",fraedom_data_1[[#This Row],[Transaction - Tax Exclusive Amount]])</f>
        <v>_ _</v>
      </c>
    </row>
    <row r="814" spans="2:18">
      <c r="B814" s="50"/>
      <c r="C814" s="50"/>
      <c r="G814" s="50"/>
      <c r="J814" s="50"/>
      <c r="K814" s="50"/>
      <c r="L814" s="50"/>
      <c r="M814" s="50"/>
      <c r="N814" s="50"/>
      <c r="O814" s="50"/>
      <c r="P814" s="50" t="str">
        <f>IF(fraedom_data_1[[#This Row],[Employee - Forename.2]]="",_xlfn.CONCAT(fraedom_data_1[[#This Row],[Employee - Forename.1]]," ",fraedom_data_1[[#This Row],[Employee - Surname]]),_xlfn.CONCAT(fraedom_data_1[[#This Row],[Employee - Forename.1]]," ",fraedom_data_1[[#This Row],[Employee - Forename.2]]," ",fraedom_data_1[[#This Row],[Employee - Surname]]))</f>
        <v xml:space="preserve"> </v>
      </c>
      <c r="Q814" s="50" t="str">
        <f>IF(fraedom_data_1[[#This Row],[Transaction - Expense Description]]="Payment Direct Debit Payment - Tha",0,IF(OR(fraedom_data_1[[#This Row],[Transaction - Tax Amount]]="",fraedom_data_1[[#This Row],[Transaction - Tax Amount]]=0),"1","2"))</f>
        <v>1</v>
      </c>
      <c r="R814" s="50" t="str">
        <f>_xlfn.CONCAT(fraedom_data_1[[#This Row],[Statement Period - End Date]],"_",fraedom_data_1[[#This Row],[Column1]],"_",fraedom_data_1[[#This Row],[Transaction - Tax Exclusive Amount]])</f>
        <v>_ _</v>
      </c>
    </row>
    <row r="815" spans="2:18">
      <c r="B815" s="50"/>
      <c r="C815" s="50"/>
      <c r="G815" s="50"/>
      <c r="J815" s="50"/>
      <c r="K815" s="50"/>
      <c r="L815" s="50"/>
      <c r="M815" s="50"/>
      <c r="N815" s="50"/>
      <c r="O815" s="50"/>
      <c r="P815" s="50" t="str">
        <f>IF(fraedom_data_1[[#This Row],[Employee - Forename.2]]="",_xlfn.CONCAT(fraedom_data_1[[#This Row],[Employee - Forename.1]]," ",fraedom_data_1[[#This Row],[Employee - Surname]]),_xlfn.CONCAT(fraedom_data_1[[#This Row],[Employee - Forename.1]]," ",fraedom_data_1[[#This Row],[Employee - Forename.2]]," ",fraedom_data_1[[#This Row],[Employee - Surname]]))</f>
        <v xml:space="preserve"> </v>
      </c>
      <c r="Q815" s="50" t="str">
        <f>IF(fraedom_data_1[[#This Row],[Transaction - Expense Description]]="Payment Direct Debit Payment - Tha",0,IF(OR(fraedom_data_1[[#This Row],[Transaction - Tax Amount]]="",fraedom_data_1[[#This Row],[Transaction - Tax Amount]]=0),"1","2"))</f>
        <v>1</v>
      </c>
      <c r="R815" s="50" t="str">
        <f>_xlfn.CONCAT(fraedom_data_1[[#This Row],[Statement Period - End Date]],"_",fraedom_data_1[[#This Row],[Column1]],"_",fraedom_data_1[[#This Row],[Transaction - Tax Exclusive Amount]])</f>
        <v>_ _</v>
      </c>
    </row>
    <row r="816" spans="2:18">
      <c r="B816" s="50"/>
      <c r="C816" s="50"/>
      <c r="G816" s="50"/>
      <c r="J816" s="50"/>
      <c r="K816" s="50"/>
      <c r="L816" s="50"/>
      <c r="M816" s="50"/>
      <c r="N816" s="50"/>
      <c r="O816" s="50"/>
      <c r="P816" s="50" t="str">
        <f>IF(fraedom_data_1[[#This Row],[Employee - Forename.2]]="",_xlfn.CONCAT(fraedom_data_1[[#This Row],[Employee - Forename.1]]," ",fraedom_data_1[[#This Row],[Employee - Surname]]),_xlfn.CONCAT(fraedom_data_1[[#This Row],[Employee - Forename.1]]," ",fraedom_data_1[[#This Row],[Employee - Forename.2]]," ",fraedom_data_1[[#This Row],[Employee - Surname]]))</f>
        <v xml:space="preserve"> </v>
      </c>
      <c r="Q816" s="50" t="str">
        <f>IF(fraedom_data_1[[#This Row],[Transaction - Expense Description]]="Payment Direct Debit Payment - Tha",0,IF(OR(fraedom_data_1[[#This Row],[Transaction - Tax Amount]]="",fraedom_data_1[[#This Row],[Transaction - Tax Amount]]=0),"1","2"))</f>
        <v>1</v>
      </c>
      <c r="R816" s="50" t="str">
        <f>_xlfn.CONCAT(fraedom_data_1[[#This Row],[Statement Period - End Date]],"_",fraedom_data_1[[#This Row],[Column1]],"_",fraedom_data_1[[#This Row],[Transaction - Tax Exclusive Amount]])</f>
        <v>_ _</v>
      </c>
    </row>
    <row r="817" spans="2:18">
      <c r="B817" s="50"/>
      <c r="C817" s="50"/>
      <c r="G817" s="50"/>
      <c r="J817" s="50"/>
      <c r="K817" s="50"/>
      <c r="L817" s="50"/>
      <c r="M817" s="50"/>
      <c r="N817" s="50"/>
      <c r="O817" s="50"/>
      <c r="P817" s="50" t="str">
        <f>IF(fraedom_data_1[[#This Row],[Employee - Forename.2]]="",_xlfn.CONCAT(fraedom_data_1[[#This Row],[Employee - Forename.1]]," ",fraedom_data_1[[#This Row],[Employee - Surname]]),_xlfn.CONCAT(fraedom_data_1[[#This Row],[Employee - Forename.1]]," ",fraedom_data_1[[#This Row],[Employee - Forename.2]]," ",fraedom_data_1[[#This Row],[Employee - Surname]]))</f>
        <v xml:space="preserve"> </v>
      </c>
      <c r="Q817" s="50" t="str">
        <f>IF(fraedom_data_1[[#This Row],[Transaction - Expense Description]]="Payment Direct Debit Payment - Tha",0,IF(OR(fraedom_data_1[[#This Row],[Transaction - Tax Amount]]="",fraedom_data_1[[#This Row],[Transaction - Tax Amount]]=0),"1","2"))</f>
        <v>1</v>
      </c>
      <c r="R817" s="50" t="str">
        <f>_xlfn.CONCAT(fraedom_data_1[[#This Row],[Statement Period - End Date]],"_",fraedom_data_1[[#This Row],[Column1]],"_",fraedom_data_1[[#This Row],[Transaction - Tax Exclusive Amount]])</f>
        <v>_ _</v>
      </c>
    </row>
    <row r="818" spans="2:18">
      <c r="B818" s="50"/>
      <c r="C818" s="50"/>
      <c r="G818" s="50"/>
      <c r="J818" s="50"/>
      <c r="K818" s="50"/>
      <c r="L818" s="50"/>
      <c r="M818" s="50"/>
      <c r="N818" s="50"/>
      <c r="O818" s="50"/>
      <c r="P818" s="50" t="str">
        <f>IF(fraedom_data_1[[#This Row],[Employee - Forename.2]]="",_xlfn.CONCAT(fraedom_data_1[[#This Row],[Employee - Forename.1]]," ",fraedom_data_1[[#This Row],[Employee - Surname]]),_xlfn.CONCAT(fraedom_data_1[[#This Row],[Employee - Forename.1]]," ",fraedom_data_1[[#This Row],[Employee - Forename.2]]," ",fraedom_data_1[[#This Row],[Employee - Surname]]))</f>
        <v xml:space="preserve"> </v>
      </c>
      <c r="Q818" s="50" t="str">
        <f>IF(fraedom_data_1[[#This Row],[Transaction - Expense Description]]="Payment Direct Debit Payment - Tha",0,IF(OR(fraedom_data_1[[#This Row],[Transaction - Tax Amount]]="",fraedom_data_1[[#This Row],[Transaction - Tax Amount]]=0),"1","2"))</f>
        <v>1</v>
      </c>
      <c r="R818" s="50" t="str">
        <f>_xlfn.CONCAT(fraedom_data_1[[#This Row],[Statement Period - End Date]],"_",fraedom_data_1[[#This Row],[Column1]],"_",fraedom_data_1[[#This Row],[Transaction - Tax Exclusive Amount]])</f>
        <v>_ _</v>
      </c>
    </row>
    <row r="819" spans="2:18">
      <c r="B819" s="50"/>
      <c r="C819" s="50"/>
      <c r="G819" s="50"/>
      <c r="J819" s="50"/>
      <c r="K819" s="50"/>
      <c r="L819" s="50"/>
      <c r="M819" s="50"/>
      <c r="N819" s="50"/>
      <c r="O819" s="50"/>
      <c r="P819" s="50" t="str">
        <f>IF(fraedom_data_1[[#This Row],[Employee - Forename.2]]="",_xlfn.CONCAT(fraedom_data_1[[#This Row],[Employee - Forename.1]]," ",fraedom_data_1[[#This Row],[Employee - Surname]]),_xlfn.CONCAT(fraedom_data_1[[#This Row],[Employee - Forename.1]]," ",fraedom_data_1[[#This Row],[Employee - Forename.2]]," ",fraedom_data_1[[#This Row],[Employee - Surname]]))</f>
        <v xml:space="preserve"> </v>
      </c>
      <c r="Q819" s="50" t="str">
        <f>IF(fraedom_data_1[[#This Row],[Transaction - Expense Description]]="Payment Direct Debit Payment - Tha",0,IF(OR(fraedom_data_1[[#This Row],[Transaction - Tax Amount]]="",fraedom_data_1[[#This Row],[Transaction - Tax Amount]]=0),"1","2"))</f>
        <v>1</v>
      </c>
      <c r="R819" s="50" t="str">
        <f>_xlfn.CONCAT(fraedom_data_1[[#This Row],[Statement Period - End Date]],"_",fraedom_data_1[[#This Row],[Column1]],"_",fraedom_data_1[[#This Row],[Transaction - Tax Exclusive Amount]])</f>
        <v>_ _</v>
      </c>
    </row>
    <row r="820" spans="2:18">
      <c r="B820" s="50"/>
      <c r="C820" s="50"/>
      <c r="G820" s="50"/>
      <c r="J820" s="50"/>
      <c r="K820" s="50"/>
      <c r="L820" s="50"/>
      <c r="M820" s="50"/>
      <c r="N820" s="50"/>
      <c r="O820" s="50"/>
      <c r="P820" s="50" t="str">
        <f>IF(fraedom_data_1[[#This Row],[Employee - Forename.2]]="",_xlfn.CONCAT(fraedom_data_1[[#This Row],[Employee - Forename.1]]," ",fraedom_data_1[[#This Row],[Employee - Surname]]),_xlfn.CONCAT(fraedom_data_1[[#This Row],[Employee - Forename.1]]," ",fraedom_data_1[[#This Row],[Employee - Forename.2]]," ",fraedom_data_1[[#This Row],[Employee - Surname]]))</f>
        <v xml:space="preserve"> </v>
      </c>
      <c r="Q820" s="50" t="str">
        <f>IF(fraedom_data_1[[#This Row],[Transaction - Expense Description]]="Payment Direct Debit Payment - Tha",0,IF(OR(fraedom_data_1[[#This Row],[Transaction - Tax Amount]]="",fraedom_data_1[[#This Row],[Transaction - Tax Amount]]=0),"1","2"))</f>
        <v>1</v>
      </c>
      <c r="R820" s="50" t="str">
        <f>_xlfn.CONCAT(fraedom_data_1[[#This Row],[Statement Period - End Date]],"_",fraedom_data_1[[#This Row],[Column1]],"_",fraedom_data_1[[#This Row],[Transaction - Tax Exclusive Amount]])</f>
        <v>_ _</v>
      </c>
    </row>
    <row r="821" spans="2:18">
      <c r="B821" s="50"/>
      <c r="C821" s="50"/>
      <c r="G821" s="50"/>
      <c r="J821" s="50"/>
      <c r="K821" s="50"/>
      <c r="L821" s="50"/>
      <c r="M821" s="50"/>
      <c r="N821" s="50"/>
      <c r="O821" s="50"/>
      <c r="P821" s="50" t="str">
        <f>IF(fraedom_data_1[[#This Row],[Employee - Forename.2]]="",_xlfn.CONCAT(fraedom_data_1[[#This Row],[Employee - Forename.1]]," ",fraedom_data_1[[#This Row],[Employee - Surname]]),_xlfn.CONCAT(fraedom_data_1[[#This Row],[Employee - Forename.1]]," ",fraedom_data_1[[#This Row],[Employee - Forename.2]]," ",fraedom_data_1[[#This Row],[Employee - Surname]]))</f>
        <v xml:space="preserve"> </v>
      </c>
      <c r="Q821" s="50" t="str">
        <f>IF(fraedom_data_1[[#This Row],[Transaction - Expense Description]]="Payment Direct Debit Payment - Tha",0,IF(OR(fraedom_data_1[[#This Row],[Transaction - Tax Amount]]="",fraedom_data_1[[#This Row],[Transaction - Tax Amount]]=0),"1","2"))</f>
        <v>1</v>
      </c>
      <c r="R821" s="50" t="str">
        <f>_xlfn.CONCAT(fraedom_data_1[[#This Row],[Statement Period - End Date]],"_",fraedom_data_1[[#This Row],[Column1]],"_",fraedom_data_1[[#This Row],[Transaction - Tax Exclusive Amount]])</f>
        <v>_ _</v>
      </c>
    </row>
    <row r="822" spans="2:18">
      <c r="B822" s="50"/>
      <c r="C822" s="50"/>
      <c r="G822" s="50"/>
      <c r="J822" s="50"/>
      <c r="K822" s="50"/>
      <c r="L822" s="50"/>
      <c r="M822" s="50"/>
      <c r="N822" s="50"/>
      <c r="O822" s="50"/>
      <c r="P822" s="50" t="str">
        <f>IF(fraedom_data_1[[#This Row],[Employee - Forename.2]]="",_xlfn.CONCAT(fraedom_data_1[[#This Row],[Employee - Forename.1]]," ",fraedom_data_1[[#This Row],[Employee - Surname]]),_xlfn.CONCAT(fraedom_data_1[[#This Row],[Employee - Forename.1]]," ",fraedom_data_1[[#This Row],[Employee - Forename.2]]," ",fraedom_data_1[[#This Row],[Employee - Surname]]))</f>
        <v xml:space="preserve"> </v>
      </c>
      <c r="Q822" s="50" t="str">
        <f>IF(fraedom_data_1[[#This Row],[Transaction - Expense Description]]="Payment Direct Debit Payment - Tha",0,IF(OR(fraedom_data_1[[#This Row],[Transaction - Tax Amount]]="",fraedom_data_1[[#This Row],[Transaction - Tax Amount]]=0),"1","2"))</f>
        <v>1</v>
      </c>
      <c r="R822" s="50" t="str">
        <f>_xlfn.CONCAT(fraedom_data_1[[#This Row],[Statement Period - End Date]],"_",fraedom_data_1[[#This Row],[Column1]],"_",fraedom_data_1[[#This Row],[Transaction - Tax Exclusive Amount]])</f>
        <v>_ _</v>
      </c>
    </row>
    <row r="823" spans="2:18">
      <c r="B823" s="50"/>
      <c r="C823" s="50"/>
      <c r="G823" s="50"/>
      <c r="J823" s="50"/>
      <c r="K823" s="50"/>
      <c r="L823" s="50"/>
      <c r="M823" s="50"/>
      <c r="N823" s="50"/>
      <c r="O823" s="50"/>
      <c r="P823" s="50" t="str">
        <f>IF(fraedom_data_1[[#This Row],[Employee - Forename.2]]="",_xlfn.CONCAT(fraedom_data_1[[#This Row],[Employee - Forename.1]]," ",fraedom_data_1[[#This Row],[Employee - Surname]]),_xlfn.CONCAT(fraedom_data_1[[#This Row],[Employee - Forename.1]]," ",fraedom_data_1[[#This Row],[Employee - Forename.2]]," ",fraedom_data_1[[#This Row],[Employee - Surname]]))</f>
        <v xml:space="preserve"> </v>
      </c>
      <c r="Q823" s="50" t="str">
        <f>IF(fraedom_data_1[[#This Row],[Transaction - Expense Description]]="Payment Direct Debit Payment - Tha",0,IF(OR(fraedom_data_1[[#This Row],[Transaction - Tax Amount]]="",fraedom_data_1[[#This Row],[Transaction - Tax Amount]]=0),"1","2"))</f>
        <v>1</v>
      </c>
      <c r="R823" s="50" t="str">
        <f>_xlfn.CONCAT(fraedom_data_1[[#This Row],[Statement Period - End Date]],"_",fraedom_data_1[[#This Row],[Column1]],"_",fraedom_data_1[[#This Row],[Transaction - Tax Exclusive Amount]])</f>
        <v>_ _</v>
      </c>
    </row>
    <row r="824" spans="2:18">
      <c r="B824" s="50"/>
      <c r="C824" s="50"/>
      <c r="G824" s="50"/>
      <c r="J824" s="50"/>
      <c r="K824" s="50"/>
      <c r="L824" s="50"/>
      <c r="M824" s="50"/>
      <c r="N824" s="50"/>
      <c r="O824" s="50"/>
      <c r="P824" s="50" t="str">
        <f>IF(fraedom_data_1[[#This Row],[Employee - Forename.2]]="",_xlfn.CONCAT(fraedom_data_1[[#This Row],[Employee - Forename.1]]," ",fraedom_data_1[[#This Row],[Employee - Surname]]),_xlfn.CONCAT(fraedom_data_1[[#This Row],[Employee - Forename.1]]," ",fraedom_data_1[[#This Row],[Employee - Forename.2]]," ",fraedom_data_1[[#This Row],[Employee - Surname]]))</f>
        <v xml:space="preserve"> </v>
      </c>
      <c r="Q824" s="50" t="str">
        <f>IF(fraedom_data_1[[#This Row],[Transaction - Expense Description]]="Payment Direct Debit Payment - Tha",0,IF(OR(fraedom_data_1[[#This Row],[Transaction - Tax Amount]]="",fraedom_data_1[[#This Row],[Transaction - Tax Amount]]=0),"1","2"))</f>
        <v>1</v>
      </c>
      <c r="R824" s="50" t="str">
        <f>_xlfn.CONCAT(fraedom_data_1[[#This Row],[Statement Period - End Date]],"_",fraedom_data_1[[#This Row],[Column1]],"_",fraedom_data_1[[#This Row],[Transaction - Tax Exclusive Amount]])</f>
        <v>_ _</v>
      </c>
    </row>
    <row r="825" spans="2:18">
      <c r="B825" s="50"/>
      <c r="C825" s="50"/>
      <c r="G825" s="50"/>
      <c r="J825" s="50"/>
      <c r="K825" s="50"/>
      <c r="L825" s="50"/>
      <c r="M825" s="50"/>
      <c r="N825" s="50"/>
      <c r="O825" s="50"/>
      <c r="P825" s="50" t="str">
        <f>IF(fraedom_data_1[[#This Row],[Employee - Forename.2]]="",_xlfn.CONCAT(fraedom_data_1[[#This Row],[Employee - Forename.1]]," ",fraedom_data_1[[#This Row],[Employee - Surname]]),_xlfn.CONCAT(fraedom_data_1[[#This Row],[Employee - Forename.1]]," ",fraedom_data_1[[#This Row],[Employee - Forename.2]]," ",fraedom_data_1[[#This Row],[Employee - Surname]]))</f>
        <v xml:space="preserve"> </v>
      </c>
      <c r="Q825" s="50" t="str">
        <f>IF(fraedom_data_1[[#This Row],[Transaction - Expense Description]]="Payment Direct Debit Payment - Tha",0,IF(OR(fraedom_data_1[[#This Row],[Transaction - Tax Amount]]="",fraedom_data_1[[#This Row],[Transaction - Tax Amount]]=0),"1","2"))</f>
        <v>1</v>
      </c>
      <c r="R825" s="50" t="str">
        <f>_xlfn.CONCAT(fraedom_data_1[[#This Row],[Statement Period - End Date]],"_",fraedom_data_1[[#This Row],[Column1]],"_",fraedom_data_1[[#This Row],[Transaction - Tax Exclusive Amount]])</f>
        <v>_ _</v>
      </c>
    </row>
    <row r="826" spans="2:18">
      <c r="B826" s="50"/>
      <c r="C826" s="50"/>
      <c r="G826" s="50"/>
      <c r="J826" s="50"/>
      <c r="K826" s="50"/>
      <c r="L826" s="50"/>
      <c r="M826" s="50"/>
      <c r="N826" s="50"/>
      <c r="O826" s="50"/>
      <c r="P826" s="50" t="str">
        <f>IF(fraedom_data_1[[#This Row],[Employee - Forename.2]]="",_xlfn.CONCAT(fraedom_data_1[[#This Row],[Employee - Forename.1]]," ",fraedom_data_1[[#This Row],[Employee - Surname]]),_xlfn.CONCAT(fraedom_data_1[[#This Row],[Employee - Forename.1]]," ",fraedom_data_1[[#This Row],[Employee - Forename.2]]," ",fraedom_data_1[[#This Row],[Employee - Surname]]))</f>
        <v xml:space="preserve"> </v>
      </c>
      <c r="Q826" s="50" t="str">
        <f>IF(fraedom_data_1[[#This Row],[Transaction - Expense Description]]="Payment Direct Debit Payment - Tha",0,IF(OR(fraedom_data_1[[#This Row],[Transaction - Tax Amount]]="",fraedom_data_1[[#This Row],[Transaction - Tax Amount]]=0),"1","2"))</f>
        <v>1</v>
      </c>
      <c r="R826" s="50" t="str">
        <f>_xlfn.CONCAT(fraedom_data_1[[#This Row],[Statement Period - End Date]],"_",fraedom_data_1[[#This Row],[Column1]],"_",fraedom_data_1[[#This Row],[Transaction - Tax Exclusive Amount]])</f>
        <v>_ _</v>
      </c>
    </row>
    <row r="827" spans="2:18">
      <c r="B827" s="50"/>
      <c r="C827" s="50"/>
      <c r="G827" s="50"/>
      <c r="J827" s="50"/>
      <c r="K827" s="50"/>
      <c r="L827" s="50"/>
      <c r="M827" s="50"/>
      <c r="N827" s="50"/>
      <c r="O827" s="50"/>
      <c r="P827" s="50" t="str">
        <f>IF(fraedom_data_1[[#This Row],[Employee - Forename.2]]="",_xlfn.CONCAT(fraedom_data_1[[#This Row],[Employee - Forename.1]]," ",fraedom_data_1[[#This Row],[Employee - Surname]]),_xlfn.CONCAT(fraedom_data_1[[#This Row],[Employee - Forename.1]]," ",fraedom_data_1[[#This Row],[Employee - Forename.2]]," ",fraedom_data_1[[#This Row],[Employee - Surname]]))</f>
        <v xml:space="preserve"> </v>
      </c>
      <c r="Q827" s="50" t="str">
        <f>IF(fraedom_data_1[[#This Row],[Transaction - Expense Description]]="Payment Direct Debit Payment - Tha",0,IF(OR(fraedom_data_1[[#This Row],[Transaction - Tax Amount]]="",fraedom_data_1[[#This Row],[Transaction - Tax Amount]]=0),"1","2"))</f>
        <v>1</v>
      </c>
      <c r="R827" s="50" t="str">
        <f>_xlfn.CONCAT(fraedom_data_1[[#This Row],[Statement Period - End Date]],"_",fraedom_data_1[[#This Row],[Column1]],"_",fraedom_data_1[[#This Row],[Transaction - Tax Exclusive Amount]])</f>
        <v>_ _</v>
      </c>
    </row>
    <row r="828" spans="2:18">
      <c r="B828" s="50"/>
      <c r="C828" s="50"/>
      <c r="G828" s="50"/>
      <c r="J828" s="50"/>
      <c r="K828" s="50"/>
      <c r="L828" s="50"/>
      <c r="M828" s="50"/>
      <c r="N828" s="50"/>
      <c r="O828" s="50"/>
      <c r="P828" s="50" t="str">
        <f>IF(fraedom_data_1[[#This Row],[Employee - Forename.2]]="",_xlfn.CONCAT(fraedom_data_1[[#This Row],[Employee - Forename.1]]," ",fraedom_data_1[[#This Row],[Employee - Surname]]),_xlfn.CONCAT(fraedom_data_1[[#This Row],[Employee - Forename.1]]," ",fraedom_data_1[[#This Row],[Employee - Forename.2]]," ",fraedom_data_1[[#This Row],[Employee - Surname]]))</f>
        <v xml:space="preserve"> </v>
      </c>
      <c r="Q828" s="50" t="str">
        <f>IF(fraedom_data_1[[#This Row],[Transaction - Expense Description]]="Payment Direct Debit Payment - Tha",0,IF(OR(fraedom_data_1[[#This Row],[Transaction - Tax Amount]]="",fraedom_data_1[[#This Row],[Transaction - Tax Amount]]=0),"1","2"))</f>
        <v>1</v>
      </c>
      <c r="R828" s="50" t="str">
        <f>_xlfn.CONCAT(fraedom_data_1[[#This Row],[Statement Period - End Date]],"_",fraedom_data_1[[#This Row],[Column1]],"_",fraedom_data_1[[#This Row],[Transaction - Tax Exclusive Amount]])</f>
        <v>_ _</v>
      </c>
    </row>
    <row r="829" spans="2:18">
      <c r="B829" s="50"/>
      <c r="C829" s="50"/>
      <c r="G829" s="50"/>
      <c r="J829" s="50"/>
      <c r="K829" s="50"/>
      <c r="L829" s="50"/>
      <c r="M829" s="50"/>
      <c r="N829" s="50"/>
      <c r="O829" s="50"/>
      <c r="P829" s="50" t="str">
        <f>IF(fraedom_data_1[[#This Row],[Employee - Forename.2]]="",_xlfn.CONCAT(fraedom_data_1[[#This Row],[Employee - Forename.1]]," ",fraedom_data_1[[#This Row],[Employee - Surname]]),_xlfn.CONCAT(fraedom_data_1[[#This Row],[Employee - Forename.1]]," ",fraedom_data_1[[#This Row],[Employee - Forename.2]]," ",fraedom_data_1[[#This Row],[Employee - Surname]]))</f>
        <v xml:space="preserve"> </v>
      </c>
      <c r="Q829" s="50" t="str">
        <f>IF(fraedom_data_1[[#This Row],[Transaction - Expense Description]]="Payment Direct Debit Payment - Tha",0,IF(OR(fraedom_data_1[[#This Row],[Transaction - Tax Amount]]="",fraedom_data_1[[#This Row],[Transaction - Tax Amount]]=0),"1","2"))</f>
        <v>1</v>
      </c>
      <c r="R829" s="50" t="str">
        <f>_xlfn.CONCAT(fraedom_data_1[[#This Row],[Statement Period - End Date]],"_",fraedom_data_1[[#This Row],[Column1]],"_",fraedom_data_1[[#This Row],[Transaction - Tax Exclusive Amount]])</f>
        <v>_ _</v>
      </c>
    </row>
    <row r="830" spans="2:18">
      <c r="B830" s="50"/>
      <c r="C830" s="50"/>
      <c r="G830" s="50"/>
      <c r="J830" s="50"/>
      <c r="K830" s="50"/>
      <c r="L830" s="50"/>
      <c r="M830" s="50"/>
      <c r="N830" s="50"/>
      <c r="O830" s="50"/>
      <c r="P830" s="50" t="str">
        <f>IF(fraedom_data_1[[#This Row],[Employee - Forename.2]]="",_xlfn.CONCAT(fraedom_data_1[[#This Row],[Employee - Forename.1]]," ",fraedom_data_1[[#This Row],[Employee - Surname]]),_xlfn.CONCAT(fraedom_data_1[[#This Row],[Employee - Forename.1]]," ",fraedom_data_1[[#This Row],[Employee - Forename.2]]," ",fraedom_data_1[[#This Row],[Employee - Surname]]))</f>
        <v xml:space="preserve"> </v>
      </c>
      <c r="Q830" s="50" t="str">
        <f>IF(fraedom_data_1[[#This Row],[Transaction - Expense Description]]="Payment Direct Debit Payment - Tha",0,IF(OR(fraedom_data_1[[#This Row],[Transaction - Tax Amount]]="",fraedom_data_1[[#This Row],[Transaction - Tax Amount]]=0),"1","2"))</f>
        <v>1</v>
      </c>
      <c r="R830" s="50" t="str">
        <f>_xlfn.CONCAT(fraedom_data_1[[#This Row],[Statement Period - End Date]],"_",fraedom_data_1[[#This Row],[Column1]],"_",fraedom_data_1[[#This Row],[Transaction - Tax Exclusive Amount]])</f>
        <v>_ _</v>
      </c>
    </row>
    <row r="831" spans="2:18">
      <c r="B831" s="50"/>
      <c r="C831" s="50"/>
      <c r="G831" s="50"/>
      <c r="J831" s="50"/>
      <c r="K831" s="50"/>
      <c r="L831" s="50"/>
      <c r="M831" s="50"/>
      <c r="N831" s="50"/>
      <c r="O831" s="50"/>
      <c r="P831" s="50" t="str">
        <f>IF(fraedom_data_1[[#This Row],[Employee - Forename.2]]="",_xlfn.CONCAT(fraedom_data_1[[#This Row],[Employee - Forename.1]]," ",fraedom_data_1[[#This Row],[Employee - Surname]]),_xlfn.CONCAT(fraedom_data_1[[#This Row],[Employee - Forename.1]]," ",fraedom_data_1[[#This Row],[Employee - Forename.2]]," ",fraedom_data_1[[#This Row],[Employee - Surname]]))</f>
        <v xml:space="preserve"> </v>
      </c>
      <c r="Q831" s="50" t="str">
        <f>IF(fraedom_data_1[[#This Row],[Transaction - Expense Description]]="Payment Direct Debit Payment - Tha",0,IF(OR(fraedom_data_1[[#This Row],[Transaction - Tax Amount]]="",fraedom_data_1[[#This Row],[Transaction - Tax Amount]]=0),"1","2"))</f>
        <v>1</v>
      </c>
      <c r="R831" s="50" t="str">
        <f>_xlfn.CONCAT(fraedom_data_1[[#This Row],[Statement Period - End Date]],"_",fraedom_data_1[[#This Row],[Column1]],"_",fraedom_data_1[[#This Row],[Transaction - Tax Exclusive Amount]])</f>
        <v>_ _</v>
      </c>
    </row>
    <row r="832" spans="2:18">
      <c r="B832" s="50"/>
      <c r="C832" s="50"/>
      <c r="G832" s="50"/>
      <c r="J832" s="50"/>
      <c r="K832" s="50"/>
      <c r="L832" s="50"/>
      <c r="M832" s="50"/>
      <c r="N832" s="50"/>
      <c r="O832" s="50"/>
      <c r="P832" s="50" t="str">
        <f>IF(fraedom_data_1[[#This Row],[Employee - Forename.2]]="",_xlfn.CONCAT(fraedom_data_1[[#This Row],[Employee - Forename.1]]," ",fraedom_data_1[[#This Row],[Employee - Surname]]),_xlfn.CONCAT(fraedom_data_1[[#This Row],[Employee - Forename.1]]," ",fraedom_data_1[[#This Row],[Employee - Forename.2]]," ",fraedom_data_1[[#This Row],[Employee - Surname]]))</f>
        <v xml:space="preserve"> </v>
      </c>
      <c r="Q832" s="50" t="str">
        <f>IF(fraedom_data_1[[#This Row],[Transaction - Expense Description]]="Payment Direct Debit Payment - Tha",0,IF(OR(fraedom_data_1[[#This Row],[Transaction - Tax Amount]]="",fraedom_data_1[[#This Row],[Transaction - Tax Amount]]=0),"1","2"))</f>
        <v>1</v>
      </c>
      <c r="R832" s="50" t="str">
        <f>_xlfn.CONCAT(fraedom_data_1[[#This Row],[Statement Period - End Date]],"_",fraedom_data_1[[#This Row],[Column1]],"_",fraedom_data_1[[#This Row],[Transaction - Tax Exclusive Amount]])</f>
        <v>_ _</v>
      </c>
    </row>
    <row r="833" spans="2:18">
      <c r="B833" s="50"/>
      <c r="C833" s="50"/>
      <c r="G833" s="50"/>
      <c r="J833" s="50"/>
      <c r="K833" s="50"/>
      <c r="L833" s="50"/>
      <c r="M833" s="50"/>
      <c r="N833" s="50"/>
      <c r="O833" s="50"/>
      <c r="P833" s="50" t="str">
        <f>IF(fraedom_data_1[[#This Row],[Employee - Forename.2]]="",_xlfn.CONCAT(fraedom_data_1[[#This Row],[Employee - Forename.1]]," ",fraedom_data_1[[#This Row],[Employee - Surname]]),_xlfn.CONCAT(fraedom_data_1[[#This Row],[Employee - Forename.1]]," ",fraedom_data_1[[#This Row],[Employee - Forename.2]]," ",fraedom_data_1[[#This Row],[Employee - Surname]]))</f>
        <v xml:space="preserve"> </v>
      </c>
      <c r="Q833" s="50" t="str">
        <f>IF(fraedom_data_1[[#This Row],[Transaction - Expense Description]]="Payment Direct Debit Payment - Tha",0,IF(OR(fraedom_data_1[[#This Row],[Transaction - Tax Amount]]="",fraedom_data_1[[#This Row],[Transaction - Tax Amount]]=0),"1","2"))</f>
        <v>1</v>
      </c>
      <c r="R833" s="50" t="str">
        <f>_xlfn.CONCAT(fraedom_data_1[[#This Row],[Statement Period - End Date]],"_",fraedom_data_1[[#This Row],[Column1]],"_",fraedom_data_1[[#This Row],[Transaction - Tax Exclusive Amount]])</f>
        <v>_ _</v>
      </c>
    </row>
    <row r="834" spans="2:18">
      <c r="B834" s="50"/>
      <c r="C834" s="50"/>
      <c r="G834" s="50"/>
      <c r="J834" s="50"/>
      <c r="K834" s="50"/>
      <c r="L834" s="50"/>
      <c r="M834" s="50"/>
      <c r="N834" s="50"/>
      <c r="O834" s="50"/>
      <c r="P834" s="50" t="str">
        <f>IF(fraedom_data_1[[#This Row],[Employee - Forename.2]]="",_xlfn.CONCAT(fraedom_data_1[[#This Row],[Employee - Forename.1]]," ",fraedom_data_1[[#This Row],[Employee - Surname]]),_xlfn.CONCAT(fraedom_data_1[[#This Row],[Employee - Forename.1]]," ",fraedom_data_1[[#This Row],[Employee - Forename.2]]," ",fraedom_data_1[[#This Row],[Employee - Surname]]))</f>
        <v xml:space="preserve"> </v>
      </c>
      <c r="Q834" s="50" t="str">
        <f>IF(fraedom_data_1[[#This Row],[Transaction - Expense Description]]="Payment Direct Debit Payment - Tha",0,IF(OR(fraedom_data_1[[#This Row],[Transaction - Tax Amount]]="",fraedom_data_1[[#This Row],[Transaction - Tax Amount]]=0),"1","2"))</f>
        <v>1</v>
      </c>
      <c r="R834" s="50" t="str">
        <f>_xlfn.CONCAT(fraedom_data_1[[#This Row],[Statement Period - End Date]],"_",fraedom_data_1[[#This Row],[Column1]],"_",fraedom_data_1[[#This Row],[Transaction - Tax Exclusive Amount]])</f>
        <v>_ _</v>
      </c>
    </row>
    <row r="835" spans="2:18">
      <c r="B835" s="50"/>
      <c r="C835" s="50"/>
      <c r="G835" s="50"/>
      <c r="J835" s="50"/>
      <c r="K835" s="50"/>
      <c r="L835" s="50"/>
      <c r="M835" s="50"/>
      <c r="N835" s="50"/>
      <c r="O835" s="50"/>
      <c r="P835" s="50" t="str">
        <f>IF(fraedom_data_1[[#This Row],[Employee - Forename.2]]="",_xlfn.CONCAT(fraedom_data_1[[#This Row],[Employee - Forename.1]]," ",fraedom_data_1[[#This Row],[Employee - Surname]]),_xlfn.CONCAT(fraedom_data_1[[#This Row],[Employee - Forename.1]]," ",fraedom_data_1[[#This Row],[Employee - Forename.2]]," ",fraedom_data_1[[#This Row],[Employee - Surname]]))</f>
        <v xml:space="preserve"> </v>
      </c>
      <c r="Q835" s="50" t="str">
        <f>IF(fraedom_data_1[[#This Row],[Transaction - Expense Description]]="Payment Direct Debit Payment - Tha",0,IF(OR(fraedom_data_1[[#This Row],[Transaction - Tax Amount]]="",fraedom_data_1[[#This Row],[Transaction - Tax Amount]]=0),"1","2"))</f>
        <v>1</v>
      </c>
      <c r="R835" s="50" t="str">
        <f>_xlfn.CONCAT(fraedom_data_1[[#This Row],[Statement Period - End Date]],"_",fraedom_data_1[[#This Row],[Column1]],"_",fraedom_data_1[[#This Row],[Transaction - Tax Exclusive Amount]])</f>
        <v>_ _</v>
      </c>
    </row>
    <row r="836" spans="2:18">
      <c r="B836" s="50"/>
      <c r="C836" s="50"/>
      <c r="G836" s="50"/>
      <c r="J836" s="50"/>
      <c r="K836" s="50"/>
      <c r="L836" s="50"/>
      <c r="M836" s="50"/>
      <c r="N836" s="50"/>
      <c r="O836" s="50"/>
      <c r="P836" s="50" t="str">
        <f>IF(fraedom_data_1[[#This Row],[Employee - Forename.2]]="",_xlfn.CONCAT(fraedom_data_1[[#This Row],[Employee - Forename.1]]," ",fraedom_data_1[[#This Row],[Employee - Surname]]),_xlfn.CONCAT(fraedom_data_1[[#This Row],[Employee - Forename.1]]," ",fraedom_data_1[[#This Row],[Employee - Forename.2]]," ",fraedom_data_1[[#This Row],[Employee - Surname]]))</f>
        <v xml:space="preserve"> </v>
      </c>
      <c r="Q836" s="50" t="str">
        <f>IF(fraedom_data_1[[#This Row],[Transaction - Expense Description]]="Payment Direct Debit Payment - Tha",0,IF(OR(fraedom_data_1[[#This Row],[Transaction - Tax Amount]]="",fraedom_data_1[[#This Row],[Transaction - Tax Amount]]=0),"1","2"))</f>
        <v>1</v>
      </c>
      <c r="R836" s="50" t="str">
        <f>_xlfn.CONCAT(fraedom_data_1[[#This Row],[Statement Period - End Date]],"_",fraedom_data_1[[#This Row],[Column1]],"_",fraedom_data_1[[#This Row],[Transaction - Tax Exclusive Amount]])</f>
        <v>_ _</v>
      </c>
    </row>
    <row r="837" spans="2:18">
      <c r="B837" s="50"/>
      <c r="C837" s="50"/>
      <c r="G837" s="50"/>
      <c r="J837" s="50"/>
      <c r="K837" s="50"/>
      <c r="L837" s="50"/>
      <c r="M837" s="50"/>
      <c r="N837" s="50"/>
      <c r="O837" s="50"/>
      <c r="P837" s="50" t="str">
        <f>IF(fraedom_data_1[[#This Row],[Employee - Forename.2]]="",_xlfn.CONCAT(fraedom_data_1[[#This Row],[Employee - Forename.1]]," ",fraedom_data_1[[#This Row],[Employee - Surname]]),_xlfn.CONCAT(fraedom_data_1[[#This Row],[Employee - Forename.1]]," ",fraedom_data_1[[#This Row],[Employee - Forename.2]]," ",fraedom_data_1[[#This Row],[Employee - Surname]]))</f>
        <v xml:space="preserve"> </v>
      </c>
      <c r="Q837" s="50" t="str">
        <f>IF(fraedom_data_1[[#This Row],[Transaction - Expense Description]]="Payment Direct Debit Payment - Tha",0,IF(OR(fraedom_data_1[[#This Row],[Transaction - Tax Amount]]="",fraedom_data_1[[#This Row],[Transaction - Tax Amount]]=0),"1","2"))</f>
        <v>1</v>
      </c>
      <c r="R837" s="50" t="str">
        <f>_xlfn.CONCAT(fraedom_data_1[[#This Row],[Statement Period - End Date]],"_",fraedom_data_1[[#This Row],[Column1]],"_",fraedom_data_1[[#This Row],[Transaction - Tax Exclusive Amount]])</f>
        <v>_ _</v>
      </c>
    </row>
    <row r="838" spans="2:18">
      <c r="B838" s="50"/>
      <c r="C838" s="50"/>
      <c r="G838" s="50"/>
      <c r="J838" s="50"/>
      <c r="K838" s="50"/>
      <c r="L838" s="50"/>
      <c r="M838" s="50"/>
      <c r="N838" s="50"/>
      <c r="O838" s="50"/>
      <c r="P838" s="50" t="str">
        <f>IF(fraedom_data_1[[#This Row],[Employee - Forename.2]]="",_xlfn.CONCAT(fraedom_data_1[[#This Row],[Employee - Forename.1]]," ",fraedom_data_1[[#This Row],[Employee - Surname]]),_xlfn.CONCAT(fraedom_data_1[[#This Row],[Employee - Forename.1]]," ",fraedom_data_1[[#This Row],[Employee - Forename.2]]," ",fraedom_data_1[[#This Row],[Employee - Surname]]))</f>
        <v xml:space="preserve"> </v>
      </c>
      <c r="Q838" s="50" t="str">
        <f>IF(fraedom_data_1[[#This Row],[Transaction - Expense Description]]="Payment Direct Debit Payment - Tha",0,IF(OR(fraedom_data_1[[#This Row],[Transaction - Tax Amount]]="",fraedom_data_1[[#This Row],[Transaction - Tax Amount]]=0),"1","2"))</f>
        <v>1</v>
      </c>
      <c r="R838" s="50" t="str">
        <f>_xlfn.CONCAT(fraedom_data_1[[#This Row],[Statement Period - End Date]],"_",fraedom_data_1[[#This Row],[Column1]],"_",fraedom_data_1[[#This Row],[Transaction - Tax Exclusive Amount]])</f>
        <v>_ _</v>
      </c>
    </row>
    <row r="839" spans="2:18">
      <c r="B839" s="50"/>
      <c r="C839" s="50"/>
      <c r="G839" s="50"/>
      <c r="J839" s="50"/>
      <c r="K839" s="50"/>
      <c r="L839" s="50"/>
      <c r="M839" s="50"/>
      <c r="N839" s="50"/>
      <c r="O839" s="50"/>
      <c r="P839" s="50" t="str">
        <f>IF(fraedom_data_1[[#This Row],[Employee - Forename.2]]="",_xlfn.CONCAT(fraedom_data_1[[#This Row],[Employee - Forename.1]]," ",fraedom_data_1[[#This Row],[Employee - Surname]]),_xlfn.CONCAT(fraedom_data_1[[#This Row],[Employee - Forename.1]]," ",fraedom_data_1[[#This Row],[Employee - Forename.2]]," ",fraedom_data_1[[#This Row],[Employee - Surname]]))</f>
        <v xml:space="preserve"> </v>
      </c>
      <c r="Q839" s="50" t="str">
        <f>IF(fraedom_data_1[[#This Row],[Transaction - Expense Description]]="Payment Direct Debit Payment - Tha",0,IF(OR(fraedom_data_1[[#This Row],[Transaction - Tax Amount]]="",fraedom_data_1[[#This Row],[Transaction - Tax Amount]]=0),"1","2"))</f>
        <v>1</v>
      </c>
      <c r="R839" s="50" t="str">
        <f>_xlfn.CONCAT(fraedom_data_1[[#This Row],[Statement Period - End Date]],"_",fraedom_data_1[[#This Row],[Column1]],"_",fraedom_data_1[[#This Row],[Transaction - Tax Exclusive Amount]])</f>
        <v>_ _</v>
      </c>
    </row>
    <row r="840" spans="2:18">
      <c r="B840" s="50"/>
      <c r="C840" s="50"/>
      <c r="G840" s="50"/>
      <c r="J840" s="50"/>
      <c r="K840" s="50"/>
      <c r="L840" s="50"/>
      <c r="M840" s="50"/>
      <c r="N840" s="50"/>
      <c r="O840" s="50"/>
      <c r="P840" s="50" t="str">
        <f>IF(fraedom_data_1[[#This Row],[Employee - Forename.2]]="",_xlfn.CONCAT(fraedom_data_1[[#This Row],[Employee - Forename.1]]," ",fraedom_data_1[[#This Row],[Employee - Surname]]),_xlfn.CONCAT(fraedom_data_1[[#This Row],[Employee - Forename.1]]," ",fraedom_data_1[[#This Row],[Employee - Forename.2]]," ",fraedom_data_1[[#This Row],[Employee - Surname]]))</f>
        <v xml:space="preserve"> </v>
      </c>
      <c r="Q840" s="50" t="str">
        <f>IF(fraedom_data_1[[#This Row],[Transaction - Expense Description]]="Payment Direct Debit Payment - Tha",0,IF(OR(fraedom_data_1[[#This Row],[Transaction - Tax Amount]]="",fraedom_data_1[[#This Row],[Transaction - Tax Amount]]=0),"1","2"))</f>
        <v>1</v>
      </c>
      <c r="R840" s="50" t="str">
        <f>_xlfn.CONCAT(fraedom_data_1[[#This Row],[Statement Period - End Date]],"_",fraedom_data_1[[#This Row],[Column1]],"_",fraedom_data_1[[#This Row],[Transaction - Tax Exclusive Amount]])</f>
        <v>_ _</v>
      </c>
    </row>
    <row r="841" spans="2:18">
      <c r="B841" s="50"/>
      <c r="C841" s="50"/>
      <c r="G841" s="50"/>
      <c r="J841" s="50"/>
      <c r="K841" s="50"/>
      <c r="L841" s="50"/>
      <c r="M841" s="50"/>
      <c r="N841" s="50"/>
      <c r="O841" s="50"/>
      <c r="P841" s="50" t="str">
        <f>IF(fraedom_data_1[[#This Row],[Employee - Forename.2]]="",_xlfn.CONCAT(fraedom_data_1[[#This Row],[Employee - Forename.1]]," ",fraedom_data_1[[#This Row],[Employee - Surname]]),_xlfn.CONCAT(fraedom_data_1[[#This Row],[Employee - Forename.1]]," ",fraedom_data_1[[#This Row],[Employee - Forename.2]]," ",fraedom_data_1[[#This Row],[Employee - Surname]]))</f>
        <v xml:space="preserve"> </v>
      </c>
      <c r="Q841" s="50" t="str">
        <f>IF(fraedom_data_1[[#This Row],[Transaction - Expense Description]]="Payment Direct Debit Payment - Tha",0,IF(OR(fraedom_data_1[[#This Row],[Transaction - Tax Amount]]="",fraedom_data_1[[#This Row],[Transaction - Tax Amount]]=0),"1","2"))</f>
        <v>1</v>
      </c>
      <c r="R841" s="50" t="str">
        <f>_xlfn.CONCAT(fraedom_data_1[[#This Row],[Statement Period - End Date]],"_",fraedom_data_1[[#This Row],[Column1]],"_",fraedom_data_1[[#This Row],[Transaction - Tax Exclusive Amount]])</f>
        <v>_ _</v>
      </c>
    </row>
    <row r="842" spans="2:18">
      <c r="B842" s="50"/>
      <c r="C842" s="50"/>
      <c r="G842" s="50"/>
      <c r="J842" s="50"/>
      <c r="K842" s="50"/>
      <c r="L842" s="50"/>
      <c r="M842" s="50"/>
      <c r="N842" s="50"/>
      <c r="O842" s="50"/>
      <c r="P842" s="50" t="str">
        <f>IF(fraedom_data_1[[#This Row],[Employee - Forename.2]]="",_xlfn.CONCAT(fraedom_data_1[[#This Row],[Employee - Forename.1]]," ",fraedom_data_1[[#This Row],[Employee - Surname]]),_xlfn.CONCAT(fraedom_data_1[[#This Row],[Employee - Forename.1]]," ",fraedom_data_1[[#This Row],[Employee - Forename.2]]," ",fraedom_data_1[[#This Row],[Employee - Surname]]))</f>
        <v xml:space="preserve"> </v>
      </c>
      <c r="Q842" s="50" t="str">
        <f>IF(fraedom_data_1[[#This Row],[Transaction - Expense Description]]="Payment Direct Debit Payment - Tha",0,IF(OR(fraedom_data_1[[#This Row],[Transaction - Tax Amount]]="",fraedom_data_1[[#This Row],[Transaction - Tax Amount]]=0),"1","2"))</f>
        <v>1</v>
      </c>
      <c r="R842" s="50" t="str">
        <f>_xlfn.CONCAT(fraedom_data_1[[#This Row],[Statement Period - End Date]],"_",fraedom_data_1[[#This Row],[Column1]],"_",fraedom_data_1[[#This Row],[Transaction - Tax Exclusive Amount]])</f>
        <v>_ _</v>
      </c>
    </row>
    <row r="843" spans="2:18">
      <c r="B843" s="50"/>
      <c r="C843" s="50"/>
      <c r="G843" s="50"/>
      <c r="J843" s="50"/>
      <c r="K843" s="50"/>
      <c r="L843" s="50"/>
      <c r="M843" s="50"/>
      <c r="N843" s="50"/>
      <c r="O843" s="50"/>
      <c r="P843" s="50" t="str">
        <f>IF(fraedom_data_1[[#This Row],[Employee - Forename.2]]="",_xlfn.CONCAT(fraedom_data_1[[#This Row],[Employee - Forename.1]]," ",fraedom_data_1[[#This Row],[Employee - Surname]]),_xlfn.CONCAT(fraedom_data_1[[#This Row],[Employee - Forename.1]]," ",fraedom_data_1[[#This Row],[Employee - Forename.2]]," ",fraedom_data_1[[#This Row],[Employee - Surname]]))</f>
        <v xml:space="preserve"> </v>
      </c>
      <c r="Q843" s="50" t="str">
        <f>IF(fraedom_data_1[[#This Row],[Transaction - Expense Description]]="Payment Direct Debit Payment - Tha",0,IF(OR(fraedom_data_1[[#This Row],[Transaction - Tax Amount]]="",fraedom_data_1[[#This Row],[Transaction - Tax Amount]]=0),"1","2"))</f>
        <v>1</v>
      </c>
      <c r="R843" s="50" t="str">
        <f>_xlfn.CONCAT(fraedom_data_1[[#This Row],[Statement Period - End Date]],"_",fraedom_data_1[[#This Row],[Column1]],"_",fraedom_data_1[[#This Row],[Transaction - Tax Exclusive Amount]])</f>
        <v>_ _</v>
      </c>
    </row>
    <row r="844" spans="2:18">
      <c r="B844" s="50"/>
      <c r="C844" s="50"/>
      <c r="G844" s="50"/>
      <c r="J844" s="50"/>
      <c r="K844" s="50"/>
      <c r="L844" s="50"/>
      <c r="M844" s="50"/>
      <c r="N844" s="50"/>
      <c r="O844" s="50"/>
      <c r="P844" s="50" t="str">
        <f>IF(fraedom_data_1[[#This Row],[Employee - Forename.2]]="",_xlfn.CONCAT(fraedom_data_1[[#This Row],[Employee - Forename.1]]," ",fraedom_data_1[[#This Row],[Employee - Surname]]),_xlfn.CONCAT(fraedom_data_1[[#This Row],[Employee - Forename.1]]," ",fraedom_data_1[[#This Row],[Employee - Forename.2]]," ",fraedom_data_1[[#This Row],[Employee - Surname]]))</f>
        <v xml:space="preserve"> </v>
      </c>
      <c r="Q844" s="50" t="str">
        <f>IF(fraedom_data_1[[#This Row],[Transaction - Expense Description]]="Payment Direct Debit Payment - Tha",0,IF(OR(fraedom_data_1[[#This Row],[Transaction - Tax Amount]]="",fraedom_data_1[[#This Row],[Transaction - Tax Amount]]=0),"1","2"))</f>
        <v>1</v>
      </c>
      <c r="R844" s="50" t="str">
        <f>_xlfn.CONCAT(fraedom_data_1[[#This Row],[Statement Period - End Date]],"_",fraedom_data_1[[#This Row],[Column1]],"_",fraedom_data_1[[#This Row],[Transaction - Tax Exclusive Amount]])</f>
        <v>_ _</v>
      </c>
    </row>
    <row r="845" spans="2:18">
      <c r="B845" s="50"/>
      <c r="C845" s="50"/>
      <c r="G845" s="50"/>
      <c r="J845" s="50"/>
      <c r="K845" s="50"/>
      <c r="L845" s="50"/>
      <c r="M845" s="50"/>
      <c r="N845" s="50"/>
      <c r="O845" s="50"/>
      <c r="P845" s="50" t="str">
        <f>IF(fraedom_data_1[[#This Row],[Employee - Forename.2]]="",_xlfn.CONCAT(fraedom_data_1[[#This Row],[Employee - Forename.1]]," ",fraedom_data_1[[#This Row],[Employee - Surname]]),_xlfn.CONCAT(fraedom_data_1[[#This Row],[Employee - Forename.1]]," ",fraedom_data_1[[#This Row],[Employee - Forename.2]]," ",fraedom_data_1[[#This Row],[Employee - Surname]]))</f>
        <v xml:space="preserve"> </v>
      </c>
      <c r="Q845" s="50" t="str">
        <f>IF(fraedom_data_1[[#This Row],[Transaction - Expense Description]]="Payment Direct Debit Payment - Tha",0,IF(OR(fraedom_data_1[[#This Row],[Transaction - Tax Amount]]="",fraedom_data_1[[#This Row],[Transaction - Tax Amount]]=0),"1","2"))</f>
        <v>1</v>
      </c>
      <c r="R845" s="50" t="str">
        <f>_xlfn.CONCAT(fraedom_data_1[[#This Row],[Statement Period - End Date]],"_",fraedom_data_1[[#This Row],[Column1]],"_",fraedom_data_1[[#This Row],[Transaction - Tax Exclusive Amount]])</f>
        <v>_ _</v>
      </c>
    </row>
    <row r="846" spans="2:18">
      <c r="B846" s="50"/>
      <c r="C846" s="50"/>
      <c r="G846" s="50"/>
      <c r="J846" s="50"/>
      <c r="K846" s="50"/>
      <c r="L846" s="50"/>
      <c r="M846" s="50"/>
      <c r="N846" s="50"/>
      <c r="O846" s="50"/>
      <c r="P846" s="50" t="str">
        <f>IF(fraedom_data_1[[#This Row],[Employee - Forename.2]]="",_xlfn.CONCAT(fraedom_data_1[[#This Row],[Employee - Forename.1]]," ",fraedom_data_1[[#This Row],[Employee - Surname]]),_xlfn.CONCAT(fraedom_data_1[[#This Row],[Employee - Forename.1]]," ",fraedom_data_1[[#This Row],[Employee - Forename.2]]," ",fraedom_data_1[[#This Row],[Employee - Surname]]))</f>
        <v xml:space="preserve"> </v>
      </c>
      <c r="Q846" s="50" t="str">
        <f>IF(fraedom_data_1[[#This Row],[Transaction - Expense Description]]="Payment Direct Debit Payment - Tha",0,IF(OR(fraedom_data_1[[#This Row],[Transaction - Tax Amount]]="",fraedom_data_1[[#This Row],[Transaction - Tax Amount]]=0),"1","2"))</f>
        <v>1</v>
      </c>
      <c r="R846" s="50" t="str">
        <f>_xlfn.CONCAT(fraedom_data_1[[#This Row],[Statement Period - End Date]],"_",fraedom_data_1[[#This Row],[Column1]],"_",fraedom_data_1[[#This Row],[Transaction - Tax Exclusive Amount]])</f>
        <v>_ _</v>
      </c>
    </row>
    <row r="847" spans="2:18">
      <c r="B847" s="50"/>
      <c r="C847" s="50"/>
      <c r="G847" s="50"/>
      <c r="J847" s="50"/>
      <c r="K847" s="50"/>
      <c r="L847" s="50"/>
      <c r="M847" s="50"/>
      <c r="N847" s="50"/>
      <c r="O847" s="50"/>
      <c r="P847" s="50" t="str">
        <f>IF(fraedom_data_1[[#This Row],[Employee - Forename.2]]="",_xlfn.CONCAT(fraedom_data_1[[#This Row],[Employee - Forename.1]]," ",fraedom_data_1[[#This Row],[Employee - Surname]]),_xlfn.CONCAT(fraedom_data_1[[#This Row],[Employee - Forename.1]]," ",fraedom_data_1[[#This Row],[Employee - Forename.2]]," ",fraedom_data_1[[#This Row],[Employee - Surname]]))</f>
        <v xml:space="preserve"> </v>
      </c>
      <c r="Q847" s="50" t="str">
        <f>IF(fraedom_data_1[[#This Row],[Transaction - Expense Description]]="Payment Direct Debit Payment - Tha",0,IF(OR(fraedom_data_1[[#This Row],[Transaction - Tax Amount]]="",fraedom_data_1[[#This Row],[Transaction - Tax Amount]]=0),"1","2"))</f>
        <v>1</v>
      </c>
      <c r="R847" s="50" t="str">
        <f>_xlfn.CONCAT(fraedom_data_1[[#This Row],[Statement Period - End Date]],"_",fraedom_data_1[[#This Row],[Column1]],"_",fraedom_data_1[[#This Row],[Transaction - Tax Exclusive Amount]])</f>
        <v>_ _</v>
      </c>
    </row>
    <row r="848" spans="2:18">
      <c r="B848" s="50"/>
      <c r="C848" s="50"/>
      <c r="G848" s="50"/>
      <c r="J848" s="50"/>
      <c r="K848" s="50"/>
      <c r="L848" s="50"/>
      <c r="M848" s="50"/>
      <c r="N848" s="50"/>
      <c r="O848" s="50"/>
      <c r="P848" s="50" t="str">
        <f>IF(fraedom_data_1[[#This Row],[Employee - Forename.2]]="",_xlfn.CONCAT(fraedom_data_1[[#This Row],[Employee - Forename.1]]," ",fraedom_data_1[[#This Row],[Employee - Surname]]),_xlfn.CONCAT(fraedom_data_1[[#This Row],[Employee - Forename.1]]," ",fraedom_data_1[[#This Row],[Employee - Forename.2]]," ",fraedom_data_1[[#This Row],[Employee - Surname]]))</f>
        <v xml:space="preserve"> </v>
      </c>
      <c r="Q848" s="50" t="str">
        <f>IF(fraedom_data_1[[#This Row],[Transaction - Expense Description]]="Payment Direct Debit Payment - Tha",0,IF(OR(fraedom_data_1[[#This Row],[Transaction - Tax Amount]]="",fraedom_data_1[[#This Row],[Transaction - Tax Amount]]=0),"1","2"))</f>
        <v>1</v>
      </c>
      <c r="R848" s="50" t="str">
        <f>_xlfn.CONCAT(fraedom_data_1[[#This Row],[Statement Period - End Date]],"_",fraedom_data_1[[#This Row],[Column1]],"_",fraedom_data_1[[#This Row],[Transaction - Tax Exclusive Amount]])</f>
        <v>_ _</v>
      </c>
    </row>
    <row r="849" spans="2:18">
      <c r="B849" s="50"/>
      <c r="C849" s="50"/>
      <c r="G849" s="50"/>
      <c r="J849" s="50"/>
      <c r="K849" s="50"/>
      <c r="L849" s="50"/>
      <c r="M849" s="50"/>
      <c r="N849" s="50"/>
      <c r="O849" s="50"/>
      <c r="P849" s="50" t="str">
        <f>IF(fraedom_data_1[[#This Row],[Employee - Forename.2]]="",_xlfn.CONCAT(fraedom_data_1[[#This Row],[Employee - Forename.1]]," ",fraedom_data_1[[#This Row],[Employee - Surname]]),_xlfn.CONCAT(fraedom_data_1[[#This Row],[Employee - Forename.1]]," ",fraedom_data_1[[#This Row],[Employee - Forename.2]]," ",fraedom_data_1[[#This Row],[Employee - Surname]]))</f>
        <v xml:space="preserve"> </v>
      </c>
      <c r="Q849" s="50" t="str">
        <f>IF(fraedom_data_1[[#This Row],[Transaction - Expense Description]]="Payment Direct Debit Payment - Tha",0,IF(OR(fraedom_data_1[[#This Row],[Transaction - Tax Amount]]="",fraedom_data_1[[#This Row],[Transaction - Tax Amount]]=0),"1","2"))</f>
        <v>1</v>
      </c>
      <c r="R849" s="50" t="str">
        <f>_xlfn.CONCAT(fraedom_data_1[[#This Row],[Statement Period - End Date]],"_",fraedom_data_1[[#This Row],[Column1]],"_",fraedom_data_1[[#This Row],[Transaction - Tax Exclusive Amount]])</f>
        <v>_ _</v>
      </c>
    </row>
    <row r="850" spans="2:18">
      <c r="B850" s="50"/>
      <c r="C850" s="50"/>
      <c r="G850" s="50"/>
      <c r="J850" s="50"/>
      <c r="K850" s="50"/>
      <c r="L850" s="50"/>
      <c r="M850" s="50"/>
      <c r="N850" s="50"/>
      <c r="O850" s="50"/>
      <c r="P850" s="50" t="str">
        <f>IF(fraedom_data_1[[#This Row],[Employee - Forename.2]]="",_xlfn.CONCAT(fraedom_data_1[[#This Row],[Employee - Forename.1]]," ",fraedom_data_1[[#This Row],[Employee - Surname]]),_xlfn.CONCAT(fraedom_data_1[[#This Row],[Employee - Forename.1]]," ",fraedom_data_1[[#This Row],[Employee - Forename.2]]," ",fraedom_data_1[[#This Row],[Employee - Surname]]))</f>
        <v xml:space="preserve"> </v>
      </c>
      <c r="Q850" s="50" t="str">
        <f>IF(fraedom_data_1[[#This Row],[Transaction - Expense Description]]="Payment Direct Debit Payment - Tha",0,IF(OR(fraedom_data_1[[#This Row],[Transaction - Tax Amount]]="",fraedom_data_1[[#This Row],[Transaction - Tax Amount]]=0),"1","2"))</f>
        <v>1</v>
      </c>
      <c r="R850" s="50" t="str">
        <f>_xlfn.CONCAT(fraedom_data_1[[#This Row],[Statement Period - End Date]],"_",fraedom_data_1[[#This Row],[Column1]],"_",fraedom_data_1[[#This Row],[Transaction - Tax Exclusive Amount]])</f>
        <v>_ _</v>
      </c>
    </row>
    <row r="851" spans="2:18">
      <c r="B851" s="50"/>
      <c r="C851" s="50"/>
      <c r="G851" s="50"/>
      <c r="J851" s="50"/>
      <c r="K851" s="50"/>
      <c r="L851" s="50"/>
      <c r="M851" s="50"/>
      <c r="N851" s="50"/>
      <c r="O851" s="50"/>
      <c r="P851" s="50" t="str">
        <f>IF(fraedom_data_1[[#This Row],[Employee - Forename.2]]="",_xlfn.CONCAT(fraedom_data_1[[#This Row],[Employee - Forename.1]]," ",fraedom_data_1[[#This Row],[Employee - Surname]]),_xlfn.CONCAT(fraedom_data_1[[#This Row],[Employee - Forename.1]]," ",fraedom_data_1[[#This Row],[Employee - Forename.2]]," ",fraedom_data_1[[#This Row],[Employee - Surname]]))</f>
        <v xml:space="preserve"> </v>
      </c>
      <c r="Q851" s="50" t="str">
        <f>IF(fraedom_data_1[[#This Row],[Transaction - Expense Description]]="Payment Direct Debit Payment - Tha",0,IF(OR(fraedom_data_1[[#This Row],[Transaction - Tax Amount]]="",fraedom_data_1[[#This Row],[Transaction - Tax Amount]]=0),"1","2"))</f>
        <v>1</v>
      </c>
      <c r="R851" s="50" t="str">
        <f>_xlfn.CONCAT(fraedom_data_1[[#This Row],[Statement Period - End Date]],"_",fraedom_data_1[[#This Row],[Column1]],"_",fraedom_data_1[[#This Row],[Transaction - Tax Exclusive Amount]])</f>
        <v>_ _</v>
      </c>
    </row>
    <row r="852" spans="2:18">
      <c r="B852" s="50"/>
      <c r="C852" s="50"/>
      <c r="G852" s="50"/>
      <c r="J852" s="50"/>
      <c r="K852" s="50"/>
      <c r="L852" s="50"/>
      <c r="M852" s="50"/>
      <c r="N852" s="50"/>
      <c r="O852" s="50"/>
      <c r="P852" s="50" t="str">
        <f>IF(fraedom_data_1[[#This Row],[Employee - Forename.2]]="",_xlfn.CONCAT(fraedom_data_1[[#This Row],[Employee - Forename.1]]," ",fraedom_data_1[[#This Row],[Employee - Surname]]),_xlfn.CONCAT(fraedom_data_1[[#This Row],[Employee - Forename.1]]," ",fraedom_data_1[[#This Row],[Employee - Forename.2]]," ",fraedom_data_1[[#This Row],[Employee - Surname]]))</f>
        <v xml:space="preserve"> </v>
      </c>
      <c r="Q852" s="50" t="str">
        <f>IF(fraedom_data_1[[#This Row],[Transaction - Expense Description]]="Payment Direct Debit Payment - Tha",0,IF(OR(fraedom_data_1[[#This Row],[Transaction - Tax Amount]]="",fraedom_data_1[[#This Row],[Transaction - Tax Amount]]=0),"1","2"))</f>
        <v>1</v>
      </c>
      <c r="R852" s="50" t="str">
        <f>_xlfn.CONCAT(fraedom_data_1[[#This Row],[Statement Period - End Date]],"_",fraedom_data_1[[#This Row],[Column1]],"_",fraedom_data_1[[#This Row],[Transaction - Tax Exclusive Amount]])</f>
        <v>_ _</v>
      </c>
    </row>
    <row r="853" spans="2:18">
      <c r="B853" s="50"/>
      <c r="C853" s="50"/>
      <c r="G853" s="50"/>
      <c r="J853" s="50"/>
      <c r="K853" s="50"/>
      <c r="L853" s="50"/>
      <c r="M853" s="50"/>
      <c r="N853" s="50"/>
      <c r="O853" s="50"/>
      <c r="P853" s="50" t="str">
        <f>IF(fraedom_data_1[[#This Row],[Employee - Forename.2]]="",_xlfn.CONCAT(fraedom_data_1[[#This Row],[Employee - Forename.1]]," ",fraedom_data_1[[#This Row],[Employee - Surname]]),_xlfn.CONCAT(fraedom_data_1[[#This Row],[Employee - Forename.1]]," ",fraedom_data_1[[#This Row],[Employee - Forename.2]]," ",fraedom_data_1[[#This Row],[Employee - Surname]]))</f>
        <v xml:space="preserve"> </v>
      </c>
      <c r="Q853" s="50" t="str">
        <f>IF(fraedom_data_1[[#This Row],[Transaction - Expense Description]]="Payment Direct Debit Payment - Tha",0,IF(OR(fraedom_data_1[[#This Row],[Transaction - Tax Amount]]="",fraedom_data_1[[#This Row],[Transaction - Tax Amount]]=0),"1","2"))</f>
        <v>1</v>
      </c>
      <c r="R853" s="50" t="str">
        <f>_xlfn.CONCAT(fraedom_data_1[[#This Row],[Statement Period - End Date]],"_",fraedom_data_1[[#This Row],[Column1]],"_",fraedom_data_1[[#This Row],[Transaction - Tax Exclusive Amount]])</f>
        <v>_ _</v>
      </c>
    </row>
    <row r="854" spans="2:18">
      <c r="B854" s="50"/>
      <c r="C854" s="50"/>
      <c r="G854" s="50"/>
      <c r="J854" s="50"/>
      <c r="K854" s="50"/>
      <c r="L854" s="50"/>
      <c r="M854" s="50"/>
      <c r="N854" s="50"/>
      <c r="O854" s="50"/>
      <c r="P854" s="50" t="str">
        <f>IF(fraedom_data_1[[#This Row],[Employee - Forename.2]]="",_xlfn.CONCAT(fraedom_data_1[[#This Row],[Employee - Forename.1]]," ",fraedom_data_1[[#This Row],[Employee - Surname]]),_xlfn.CONCAT(fraedom_data_1[[#This Row],[Employee - Forename.1]]," ",fraedom_data_1[[#This Row],[Employee - Forename.2]]," ",fraedom_data_1[[#This Row],[Employee - Surname]]))</f>
        <v xml:space="preserve"> </v>
      </c>
      <c r="Q854" s="50" t="str">
        <f>IF(fraedom_data_1[[#This Row],[Transaction - Expense Description]]="Payment Direct Debit Payment - Tha",0,IF(OR(fraedom_data_1[[#This Row],[Transaction - Tax Amount]]="",fraedom_data_1[[#This Row],[Transaction - Tax Amount]]=0),"1","2"))</f>
        <v>1</v>
      </c>
      <c r="R854" s="50" t="str">
        <f>_xlfn.CONCAT(fraedom_data_1[[#This Row],[Statement Period - End Date]],"_",fraedom_data_1[[#This Row],[Column1]],"_",fraedom_data_1[[#This Row],[Transaction - Tax Exclusive Amount]])</f>
        <v>_ _</v>
      </c>
    </row>
    <row r="855" spans="2:18">
      <c r="B855" s="50"/>
      <c r="C855" s="50"/>
      <c r="G855" s="50"/>
      <c r="J855" s="50"/>
      <c r="K855" s="50"/>
      <c r="L855" s="50"/>
      <c r="M855" s="50"/>
      <c r="N855" s="50"/>
      <c r="O855" s="50"/>
      <c r="P855" s="50" t="str">
        <f>IF(fraedom_data_1[[#This Row],[Employee - Forename.2]]="",_xlfn.CONCAT(fraedom_data_1[[#This Row],[Employee - Forename.1]]," ",fraedom_data_1[[#This Row],[Employee - Surname]]),_xlfn.CONCAT(fraedom_data_1[[#This Row],[Employee - Forename.1]]," ",fraedom_data_1[[#This Row],[Employee - Forename.2]]," ",fraedom_data_1[[#This Row],[Employee - Surname]]))</f>
        <v xml:space="preserve"> </v>
      </c>
      <c r="Q855" s="50" t="str">
        <f>IF(fraedom_data_1[[#This Row],[Transaction - Expense Description]]="Payment Direct Debit Payment - Tha",0,IF(OR(fraedom_data_1[[#This Row],[Transaction - Tax Amount]]="",fraedom_data_1[[#This Row],[Transaction - Tax Amount]]=0),"1","2"))</f>
        <v>1</v>
      </c>
      <c r="R855" s="50" t="str">
        <f>_xlfn.CONCAT(fraedom_data_1[[#This Row],[Statement Period - End Date]],"_",fraedom_data_1[[#This Row],[Column1]],"_",fraedom_data_1[[#This Row],[Transaction - Tax Exclusive Amount]])</f>
        <v>_ _</v>
      </c>
    </row>
    <row r="856" spans="2:18">
      <c r="B856" s="50"/>
      <c r="C856" s="50"/>
      <c r="G856" s="50"/>
      <c r="J856" s="50"/>
      <c r="K856" s="50"/>
      <c r="L856" s="50"/>
      <c r="M856" s="50"/>
      <c r="N856" s="50"/>
      <c r="O856" s="50"/>
      <c r="P856" s="50" t="str">
        <f>IF(fraedom_data_1[[#This Row],[Employee - Forename.2]]="",_xlfn.CONCAT(fraedom_data_1[[#This Row],[Employee - Forename.1]]," ",fraedom_data_1[[#This Row],[Employee - Surname]]),_xlfn.CONCAT(fraedom_data_1[[#This Row],[Employee - Forename.1]]," ",fraedom_data_1[[#This Row],[Employee - Forename.2]]," ",fraedom_data_1[[#This Row],[Employee - Surname]]))</f>
        <v xml:space="preserve"> </v>
      </c>
      <c r="Q856" s="50" t="str">
        <f>IF(fraedom_data_1[[#This Row],[Transaction - Expense Description]]="Payment Direct Debit Payment - Tha",0,IF(OR(fraedom_data_1[[#This Row],[Transaction - Tax Amount]]="",fraedom_data_1[[#This Row],[Transaction - Tax Amount]]=0),"1","2"))</f>
        <v>1</v>
      </c>
      <c r="R856" s="50" t="str">
        <f>_xlfn.CONCAT(fraedom_data_1[[#This Row],[Statement Period - End Date]],"_",fraedom_data_1[[#This Row],[Column1]],"_",fraedom_data_1[[#This Row],[Transaction - Tax Exclusive Amount]])</f>
        <v>_ _</v>
      </c>
    </row>
    <row r="857" spans="2:18">
      <c r="B857" s="50"/>
      <c r="C857" s="50"/>
      <c r="G857" s="50"/>
      <c r="J857" s="50"/>
      <c r="K857" s="50"/>
      <c r="L857" s="50"/>
      <c r="M857" s="50"/>
      <c r="N857" s="50"/>
      <c r="O857" s="50"/>
      <c r="P857" s="50" t="str">
        <f>IF(fraedom_data_1[[#This Row],[Employee - Forename.2]]="",_xlfn.CONCAT(fraedom_data_1[[#This Row],[Employee - Forename.1]]," ",fraedom_data_1[[#This Row],[Employee - Surname]]),_xlfn.CONCAT(fraedom_data_1[[#This Row],[Employee - Forename.1]]," ",fraedom_data_1[[#This Row],[Employee - Forename.2]]," ",fraedom_data_1[[#This Row],[Employee - Surname]]))</f>
        <v xml:space="preserve"> </v>
      </c>
      <c r="Q857" s="50" t="str">
        <f>IF(fraedom_data_1[[#This Row],[Transaction - Expense Description]]="Payment Direct Debit Payment - Tha",0,IF(OR(fraedom_data_1[[#This Row],[Transaction - Tax Amount]]="",fraedom_data_1[[#This Row],[Transaction - Tax Amount]]=0),"1","2"))</f>
        <v>1</v>
      </c>
      <c r="R857" s="50" t="str">
        <f>_xlfn.CONCAT(fraedom_data_1[[#This Row],[Statement Period - End Date]],"_",fraedom_data_1[[#This Row],[Column1]],"_",fraedom_data_1[[#This Row],[Transaction - Tax Exclusive Amount]])</f>
        <v>_ _</v>
      </c>
    </row>
    <row r="858" spans="2:18">
      <c r="B858" s="50"/>
      <c r="C858" s="50"/>
      <c r="G858" s="50"/>
      <c r="J858" s="50"/>
      <c r="K858" s="50"/>
      <c r="L858" s="50"/>
      <c r="M858" s="50"/>
      <c r="N858" s="50"/>
      <c r="O858" s="50"/>
      <c r="P858" s="50" t="str">
        <f>IF(fraedom_data_1[[#This Row],[Employee - Forename.2]]="",_xlfn.CONCAT(fraedom_data_1[[#This Row],[Employee - Forename.1]]," ",fraedom_data_1[[#This Row],[Employee - Surname]]),_xlfn.CONCAT(fraedom_data_1[[#This Row],[Employee - Forename.1]]," ",fraedom_data_1[[#This Row],[Employee - Forename.2]]," ",fraedom_data_1[[#This Row],[Employee - Surname]]))</f>
        <v xml:space="preserve"> </v>
      </c>
      <c r="Q858" s="50" t="str">
        <f>IF(fraedom_data_1[[#This Row],[Transaction - Expense Description]]="Payment Direct Debit Payment - Tha",0,IF(OR(fraedom_data_1[[#This Row],[Transaction - Tax Amount]]="",fraedom_data_1[[#This Row],[Transaction - Tax Amount]]=0),"1","2"))</f>
        <v>1</v>
      </c>
      <c r="R858" s="50" t="str">
        <f>_xlfn.CONCAT(fraedom_data_1[[#This Row],[Statement Period - End Date]],"_",fraedom_data_1[[#This Row],[Column1]],"_",fraedom_data_1[[#This Row],[Transaction - Tax Exclusive Amount]])</f>
        <v>_ _</v>
      </c>
    </row>
    <row r="859" spans="2:18">
      <c r="B859" s="50"/>
      <c r="C859" s="50"/>
      <c r="G859" s="50"/>
      <c r="J859" s="50"/>
      <c r="K859" s="50"/>
      <c r="L859" s="50"/>
      <c r="M859" s="50"/>
      <c r="N859" s="50"/>
      <c r="O859" s="50"/>
      <c r="P859" s="50" t="str">
        <f>IF(fraedom_data_1[[#This Row],[Employee - Forename.2]]="",_xlfn.CONCAT(fraedom_data_1[[#This Row],[Employee - Forename.1]]," ",fraedom_data_1[[#This Row],[Employee - Surname]]),_xlfn.CONCAT(fraedom_data_1[[#This Row],[Employee - Forename.1]]," ",fraedom_data_1[[#This Row],[Employee - Forename.2]]," ",fraedom_data_1[[#This Row],[Employee - Surname]]))</f>
        <v xml:space="preserve"> </v>
      </c>
      <c r="Q859" s="50" t="str">
        <f>IF(fraedom_data_1[[#This Row],[Transaction - Expense Description]]="Payment Direct Debit Payment - Tha",0,IF(OR(fraedom_data_1[[#This Row],[Transaction - Tax Amount]]="",fraedom_data_1[[#This Row],[Transaction - Tax Amount]]=0),"1","2"))</f>
        <v>1</v>
      </c>
      <c r="R859" s="50" t="str">
        <f>_xlfn.CONCAT(fraedom_data_1[[#This Row],[Statement Period - End Date]],"_",fraedom_data_1[[#This Row],[Column1]],"_",fraedom_data_1[[#This Row],[Transaction - Tax Exclusive Amount]])</f>
        <v>_ _</v>
      </c>
    </row>
    <row r="860" spans="2:18">
      <c r="B860" s="50"/>
      <c r="C860" s="50"/>
      <c r="G860" s="50"/>
      <c r="J860" s="50"/>
      <c r="K860" s="50"/>
      <c r="L860" s="50"/>
      <c r="M860" s="50"/>
      <c r="N860" s="50"/>
      <c r="O860" s="50"/>
      <c r="P860" s="50" t="str">
        <f>IF(fraedom_data_1[[#This Row],[Employee - Forename.2]]="",_xlfn.CONCAT(fraedom_data_1[[#This Row],[Employee - Forename.1]]," ",fraedom_data_1[[#This Row],[Employee - Surname]]),_xlfn.CONCAT(fraedom_data_1[[#This Row],[Employee - Forename.1]]," ",fraedom_data_1[[#This Row],[Employee - Forename.2]]," ",fraedom_data_1[[#This Row],[Employee - Surname]]))</f>
        <v xml:space="preserve"> </v>
      </c>
      <c r="Q860" s="50" t="str">
        <f>IF(fraedom_data_1[[#This Row],[Transaction - Expense Description]]="Payment Direct Debit Payment - Tha",0,IF(OR(fraedom_data_1[[#This Row],[Transaction - Tax Amount]]="",fraedom_data_1[[#This Row],[Transaction - Tax Amount]]=0),"1","2"))</f>
        <v>1</v>
      </c>
      <c r="R860" s="50" t="str">
        <f>_xlfn.CONCAT(fraedom_data_1[[#This Row],[Statement Period - End Date]],"_",fraedom_data_1[[#This Row],[Column1]],"_",fraedom_data_1[[#This Row],[Transaction - Tax Exclusive Amount]])</f>
        <v>_ _</v>
      </c>
    </row>
    <row r="861" spans="2:18">
      <c r="B861" s="50"/>
      <c r="C861" s="50"/>
      <c r="G861" s="50"/>
      <c r="J861" s="50"/>
      <c r="K861" s="50"/>
      <c r="L861" s="50"/>
      <c r="M861" s="50"/>
      <c r="N861" s="50"/>
      <c r="O861" s="50"/>
      <c r="P861" s="50" t="str">
        <f>IF(fraedom_data_1[[#This Row],[Employee - Forename.2]]="",_xlfn.CONCAT(fraedom_data_1[[#This Row],[Employee - Forename.1]]," ",fraedom_data_1[[#This Row],[Employee - Surname]]),_xlfn.CONCAT(fraedom_data_1[[#This Row],[Employee - Forename.1]]," ",fraedom_data_1[[#This Row],[Employee - Forename.2]]," ",fraedom_data_1[[#This Row],[Employee - Surname]]))</f>
        <v xml:space="preserve"> </v>
      </c>
      <c r="Q861" s="50" t="str">
        <f>IF(fraedom_data_1[[#This Row],[Transaction - Expense Description]]="Payment Direct Debit Payment - Tha",0,IF(OR(fraedom_data_1[[#This Row],[Transaction - Tax Amount]]="",fraedom_data_1[[#This Row],[Transaction - Tax Amount]]=0),"1","2"))</f>
        <v>1</v>
      </c>
      <c r="R861" s="50" t="str">
        <f>_xlfn.CONCAT(fraedom_data_1[[#This Row],[Statement Period - End Date]],"_",fraedom_data_1[[#This Row],[Column1]],"_",fraedom_data_1[[#This Row],[Transaction - Tax Exclusive Amount]])</f>
        <v>_ _</v>
      </c>
    </row>
    <row r="862" spans="2:18">
      <c r="B862" s="50"/>
      <c r="C862" s="50"/>
      <c r="G862" s="50"/>
      <c r="J862" s="50"/>
      <c r="K862" s="50"/>
      <c r="L862" s="50"/>
      <c r="M862" s="50"/>
      <c r="N862" s="50"/>
      <c r="O862" s="50"/>
      <c r="P862" s="50" t="str">
        <f>IF(fraedom_data_1[[#This Row],[Employee - Forename.2]]="",_xlfn.CONCAT(fraedom_data_1[[#This Row],[Employee - Forename.1]]," ",fraedom_data_1[[#This Row],[Employee - Surname]]),_xlfn.CONCAT(fraedom_data_1[[#This Row],[Employee - Forename.1]]," ",fraedom_data_1[[#This Row],[Employee - Forename.2]]," ",fraedom_data_1[[#This Row],[Employee - Surname]]))</f>
        <v xml:space="preserve"> </v>
      </c>
      <c r="Q862" s="50" t="str">
        <f>IF(fraedom_data_1[[#This Row],[Transaction - Expense Description]]="Payment Direct Debit Payment - Tha",0,IF(OR(fraedom_data_1[[#This Row],[Transaction - Tax Amount]]="",fraedom_data_1[[#This Row],[Transaction - Tax Amount]]=0),"1","2"))</f>
        <v>1</v>
      </c>
      <c r="R862" s="50" t="str">
        <f>_xlfn.CONCAT(fraedom_data_1[[#This Row],[Statement Period - End Date]],"_",fraedom_data_1[[#This Row],[Column1]],"_",fraedom_data_1[[#This Row],[Transaction - Tax Exclusive Amount]])</f>
        <v>_ _</v>
      </c>
    </row>
    <row r="863" spans="2:18">
      <c r="B863" s="50"/>
      <c r="C863" s="50"/>
      <c r="G863" s="50"/>
      <c r="J863" s="50"/>
      <c r="K863" s="50"/>
      <c r="L863" s="50"/>
      <c r="M863" s="50"/>
      <c r="N863" s="50"/>
      <c r="O863" s="50"/>
      <c r="P863" s="50" t="str">
        <f>IF(fraedom_data_1[[#This Row],[Employee - Forename.2]]="",_xlfn.CONCAT(fraedom_data_1[[#This Row],[Employee - Forename.1]]," ",fraedom_data_1[[#This Row],[Employee - Surname]]),_xlfn.CONCAT(fraedom_data_1[[#This Row],[Employee - Forename.1]]," ",fraedom_data_1[[#This Row],[Employee - Forename.2]]," ",fraedom_data_1[[#This Row],[Employee - Surname]]))</f>
        <v xml:space="preserve"> </v>
      </c>
      <c r="Q863" s="50" t="str">
        <f>IF(fraedom_data_1[[#This Row],[Transaction - Expense Description]]="Payment Direct Debit Payment - Tha",0,IF(OR(fraedom_data_1[[#This Row],[Transaction - Tax Amount]]="",fraedom_data_1[[#This Row],[Transaction - Tax Amount]]=0),"1","2"))</f>
        <v>1</v>
      </c>
      <c r="R863" s="50" t="str">
        <f>_xlfn.CONCAT(fraedom_data_1[[#This Row],[Statement Period - End Date]],"_",fraedom_data_1[[#This Row],[Column1]],"_",fraedom_data_1[[#This Row],[Transaction - Tax Exclusive Amount]])</f>
        <v>_ _</v>
      </c>
    </row>
    <row r="864" spans="2:18">
      <c r="B864" s="50"/>
      <c r="C864" s="50"/>
      <c r="G864" s="50"/>
      <c r="J864" s="50"/>
      <c r="K864" s="50"/>
      <c r="L864" s="50"/>
      <c r="M864" s="50"/>
      <c r="N864" s="50"/>
      <c r="O864" s="50"/>
      <c r="P864" s="50" t="str">
        <f>IF(fraedom_data_1[[#This Row],[Employee - Forename.2]]="",_xlfn.CONCAT(fraedom_data_1[[#This Row],[Employee - Forename.1]]," ",fraedom_data_1[[#This Row],[Employee - Surname]]),_xlfn.CONCAT(fraedom_data_1[[#This Row],[Employee - Forename.1]]," ",fraedom_data_1[[#This Row],[Employee - Forename.2]]," ",fraedom_data_1[[#This Row],[Employee - Surname]]))</f>
        <v xml:space="preserve"> </v>
      </c>
      <c r="Q864" s="50" t="str">
        <f>IF(fraedom_data_1[[#This Row],[Transaction - Expense Description]]="Payment Direct Debit Payment - Tha",0,IF(OR(fraedom_data_1[[#This Row],[Transaction - Tax Amount]]="",fraedom_data_1[[#This Row],[Transaction - Tax Amount]]=0),"1","2"))</f>
        <v>1</v>
      </c>
      <c r="R864" s="50" t="str">
        <f>_xlfn.CONCAT(fraedom_data_1[[#This Row],[Statement Period - End Date]],"_",fraedom_data_1[[#This Row],[Column1]],"_",fraedom_data_1[[#This Row],[Transaction - Tax Exclusive Amount]])</f>
        <v>_ _</v>
      </c>
    </row>
    <row r="865" spans="2:18">
      <c r="B865" s="50"/>
      <c r="C865" s="50"/>
      <c r="G865" s="50"/>
      <c r="J865" s="50"/>
      <c r="K865" s="50"/>
      <c r="L865" s="50"/>
      <c r="M865" s="50"/>
      <c r="N865" s="50"/>
      <c r="O865" s="50"/>
      <c r="P865" s="50" t="str">
        <f>IF(fraedom_data_1[[#This Row],[Employee - Forename.2]]="",_xlfn.CONCAT(fraedom_data_1[[#This Row],[Employee - Forename.1]]," ",fraedom_data_1[[#This Row],[Employee - Surname]]),_xlfn.CONCAT(fraedom_data_1[[#This Row],[Employee - Forename.1]]," ",fraedom_data_1[[#This Row],[Employee - Forename.2]]," ",fraedom_data_1[[#This Row],[Employee - Surname]]))</f>
        <v xml:space="preserve"> </v>
      </c>
      <c r="Q865" s="50" t="str">
        <f>IF(fraedom_data_1[[#This Row],[Transaction - Expense Description]]="Payment Direct Debit Payment - Tha",0,IF(OR(fraedom_data_1[[#This Row],[Transaction - Tax Amount]]="",fraedom_data_1[[#This Row],[Transaction - Tax Amount]]=0),"1","2"))</f>
        <v>1</v>
      </c>
      <c r="R865" s="50" t="str">
        <f>_xlfn.CONCAT(fraedom_data_1[[#This Row],[Statement Period - End Date]],"_",fraedom_data_1[[#This Row],[Column1]],"_",fraedom_data_1[[#This Row],[Transaction - Tax Exclusive Amount]])</f>
        <v>_ _</v>
      </c>
    </row>
    <row r="866" spans="2:18">
      <c r="B866" s="50"/>
      <c r="C866" s="50"/>
      <c r="G866" s="50"/>
      <c r="J866" s="50"/>
      <c r="K866" s="50"/>
      <c r="L866" s="50"/>
      <c r="M866" s="50"/>
      <c r="N866" s="50"/>
      <c r="O866" s="50"/>
      <c r="P866" s="50" t="str">
        <f>IF(fraedom_data_1[[#This Row],[Employee - Forename.2]]="",_xlfn.CONCAT(fraedom_data_1[[#This Row],[Employee - Forename.1]]," ",fraedom_data_1[[#This Row],[Employee - Surname]]),_xlfn.CONCAT(fraedom_data_1[[#This Row],[Employee - Forename.1]]," ",fraedom_data_1[[#This Row],[Employee - Forename.2]]," ",fraedom_data_1[[#This Row],[Employee - Surname]]))</f>
        <v xml:space="preserve"> </v>
      </c>
      <c r="Q866" s="50" t="str">
        <f>IF(fraedom_data_1[[#This Row],[Transaction - Expense Description]]="Payment Direct Debit Payment - Tha",0,IF(OR(fraedom_data_1[[#This Row],[Transaction - Tax Amount]]="",fraedom_data_1[[#This Row],[Transaction - Tax Amount]]=0),"1","2"))</f>
        <v>1</v>
      </c>
      <c r="R866" s="50" t="str">
        <f>_xlfn.CONCAT(fraedom_data_1[[#This Row],[Statement Period - End Date]],"_",fraedom_data_1[[#This Row],[Column1]],"_",fraedom_data_1[[#This Row],[Transaction - Tax Exclusive Amount]])</f>
        <v>_ _</v>
      </c>
    </row>
    <row r="867" spans="2:18">
      <c r="B867" s="50"/>
      <c r="C867" s="50"/>
      <c r="G867" s="50"/>
      <c r="J867" s="50"/>
      <c r="K867" s="50"/>
      <c r="L867" s="50"/>
      <c r="M867" s="50"/>
      <c r="N867" s="50"/>
      <c r="O867" s="50"/>
      <c r="P867" s="50" t="str">
        <f>IF(fraedom_data_1[[#This Row],[Employee - Forename.2]]="",_xlfn.CONCAT(fraedom_data_1[[#This Row],[Employee - Forename.1]]," ",fraedom_data_1[[#This Row],[Employee - Surname]]),_xlfn.CONCAT(fraedom_data_1[[#This Row],[Employee - Forename.1]]," ",fraedom_data_1[[#This Row],[Employee - Forename.2]]," ",fraedom_data_1[[#This Row],[Employee - Surname]]))</f>
        <v xml:space="preserve"> </v>
      </c>
      <c r="Q867" s="50" t="str">
        <f>IF(fraedom_data_1[[#This Row],[Transaction - Expense Description]]="Payment Direct Debit Payment - Tha",0,IF(OR(fraedom_data_1[[#This Row],[Transaction - Tax Amount]]="",fraedom_data_1[[#This Row],[Transaction - Tax Amount]]=0),"1","2"))</f>
        <v>1</v>
      </c>
      <c r="R867" s="50" t="str">
        <f>_xlfn.CONCAT(fraedom_data_1[[#This Row],[Statement Period - End Date]],"_",fraedom_data_1[[#This Row],[Column1]],"_",fraedom_data_1[[#This Row],[Transaction - Tax Exclusive Amount]])</f>
        <v>_ _</v>
      </c>
    </row>
    <row r="868" spans="2:18">
      <c r="B868" s="50"/>
      <c r="C868" s="50"/>
      <c r="G868" s="50"/>
      <c r="J868" s="50"/>
      <c r="K868" s="50"/>
      <c r="L868" s="50"/>
      <c r="M868" s="50"/>
      <c r="N868" s="50"/>
      <c r="O868" s="50"/>
      <c r="P868" s="50" t="str">
        <f>IF(fraedom_data_1[[#This Row],[Employee - Forename.2]]="",_xlfn.CONCAT(fraedom_data_1[[#This Row],[Employee - Forename.1]]," ",fraedom_data_1[[#This Row],[Employee - Surname]]),_xlfn.CONCAT(fraedom_data_1[[#This Row],[Employee - Forename.1]]," ",fraedom_data_1[[#This Row],[Employee - Forename.2]]," ",fraedom_data_1[[#This Row],[Employee - Surname]]))</f>
        <v xml:space="preserve"> </v>
      </c>
      <c r="Q868" s="50" t="str">
        <f>IF(fraedom_data_1[[#This Row],[Transaction - Expense Description]]="Payment Direct Debit Payment - Tha",0,IF(OR(fraedom_data_1[[#This Row],[Transaction - Tax Amount]]="",fraedom_data_1[[#This Row],[Transaction - Tax Amount]]=0),"1","2"))</f>
        <v>1</v>
      </c>
      <c r="R868" s="50" t="str">
        <f>_xlfn.CONCAT(fraedom_data_1[[#This Row],[Statement Period - End Date]],"_",fraedom_data_1[[#This Row],[Column1]],"_",fraedom_data_1[[#This Row],[Transaction - Tax Exclusive Amount]])</f>
        <v>_ _</v>
      </c>
    </row>
    <row r="869" spans="2:18">
      <c r="B869" s="50"/>
      <c r="C869" s="50"/>
      <c r="G869" s="50"/>
      <c r="J869" s="50"/>
      <c r="K869" s="50"/>
      <c r="L869" s="50"/>
      <c r="M869" s="50"/>
      <c r="N869" s="50"/>
      <c r="O869" s="50"/>
      <c r="P869" s="50" t="str">
        <f>IF(fraedom_data_1[[#This Row],[Employee - Forename.2]]="",_xlfn.CONCAT(fraedom_data_1[[#This Row],[Employee - Forename.1]]," ",fraedom_data_1[[#This Row],[Employee - Surname]]),_xlfn.CONCAT(fraedom_data_1[[#This Row],[Employee - Forename.1]]," ",fraedom_data_1[[#This Row],[Employee - Forename.2]]," ",fraedom_data_1[[#This Row],[Employee - Surname]]))</f>
        <v xml:space="preserve"> </v>
      </c>
      <c r="Q869" s="50" t="str">
        <f>IF(fraedom_data_1[[#This Row],[Transaction - Expense Description]]="Payment Direct Debit Payment - Tha",0,IF(OR(fraedom_data_1[[#This Row],[Transaction - Tax Amount]]="",fraedom_data_1[[#This Row],[Transaction - Tax Amount]]=0),"1","2"))</f>
        <v>1</v>
      </c>
      <c r="R869" s="50" t="str">
        <f>_xlfn.CONCAT(fraedom_data_1[[#This Row],[Statement Period - End Date]],"_",fraedom_data_1[[#This Row],[Column1]],"_",fraedom_data_1[[#This Row],[Transaction - Tax Exclusive Amount]])</f>
        <v>_ _</v>
      </c>
    </row>
    <row r="870" spans="2:18">
      <c r="B870" s="50"/>
      <c r="C870" s="50"/>
      <c r="G870" s="50"/>
      <c r="J870" s="50"/>
      <c r="K870" s="50"/>
      <c r="L870" s="50"/>
      <c r="M870" s="50"/>
      <c r="N870" s="50"/>
      <c r="O870" s="50"/>
      <c r="P870" s="50" t="str">
        <f>IF(fraedom_data_1[[#This Row],[Employee - Forename.2]]="",_xlfn.CONCAT(fraedom_data_1[[#This Row],[Employee - Forename.1]]," ",fraedom_data_1[[#This Row],[Employee - Surname]]),_xlfn.CONCAT(fraedom_data_1[[#This Row],[Employee - Forename.1]]," ",fraedom_data_1[[#This Row],[Employee - Forename.2]]," ",fraedom_data_1[[#This Row],[Employee - Surname]]))</f>
        <v xml:space="preserve"> </v>
      </c>
      <c r="Q870" s="50" t="str">
        <f>IF(fraedom_data_1[[#This Row],[Transaction - Expense Description]]="Payment Direct Debit Payment - Tha",0,IF(OR(fraedom_data_1[[#This Row],[Transaction - Tax Amount]]="",fraedom_data_1[[#This Row],[Transaction - Tax Amount]]=0),"1","2"))</f>
        <v>1</v>
      </c>
      <c r="R870" s="50" t="str">
        <f>_xlfn.CONCAT(fraedom_data_1[[#This Row],[Statement Period - End Date]],"_",fraedom_data_1[[#This Row],[Column1]],"_",fraedom_data_1[[#This Row],[Transaction - Tax Exclusive Amount]])</f>
        <v>_ _</v>
      </c>
    </row>
    <row r="871" spans="2:18">
      <c r="B871" s="50"/>
      <c r="C871" s="50"/>
      <c r="G871" s="50"/>
      <c r="J871" s="50"/>
      <c r="K871" s="50"/>
      <c r="L871" s="50"/>
      <c r="M871" s="50"/>
      <c r="N871" s="50"/>
      <c r="O871" s="50"/>
      <c r="P871" s="50" t="str">
        <f>IF(fraedom_data_1[[#This Row],[Employee - Forename.2]]="",_xlfn.CONCAT(fraedom_data_1[[#This Row],[Employee - Forename.1]]," ",fraedom_data_1[[#This Row],[Employee - Surname]]),_xlfn.CONCAT(fraedom_data_1[[#This Row],[Employee - Forename.1]]," ",fraedom_data_1[[#This Row],[Employee - Forename.2]]," ",fraedom_data_1[[#This Row],[Employee - Surname]]))</f>
        <v xml:space="preserve"> </v>
      </c>
      <c r="Q871" s="50" t="str">
        <f>IF(fraedom_data_1[[#This Row],[Transaction - Expense Description]]="Payment Direct Debit Payment - Tha",0,IF(OR(fraedom_data_1[[#This Row],[Transaction - Tax Amount]]="",fraedom_data_1[[#This Row],[Transaction - Tax Amount]]=0),"1","2"))</f>
        <v>1</v>
      </c>
      <c r="R871" s="50" t="str">
        <f>_xlfn.CONCAT(fraedom_data_1[[#This Row],[Statement Period - End Date]],"_",fraedom_data_1[[#This Row],[Column1]],"_",fraedom_data_1[[#This Row],[Transaction - Tax Exclusive Amount]])</f>
        <v>_ _</v>
      </c>
    </row>
    <row r="872" spans="2:18">
      <c r="B872" s="50"/>
      <c r="C872" s="50"/>
      <c r="G872" s="50"/>
      <c r="J872" s="50"/>
      <c r="K872" s="50"/>
      <c r="L872" s="50"/>
      <c r="M872" s="50"/>
      <c r="N872" s="50"/>
      <c r="O872" s="50"/>
      <c r="P872" s="50" t="str">
        <f>IF(fraedom_data_1[[#This Row],[Employee - Forename.2]]="",_xlfn.CONCAT(fraedom_data_1[[#This Row],[Employee - Forename.1]]," ",fraedom_data_1[[#This Row],[Employee - Surname]]),_xlfn.CONCAT(fraedom_data_1[[#This Row],[Employee - Forename.1]]," ",fraedom_data_1[[#This Row],[Employee - Forename.2]]," ",fraedom_data_1[[#This Row],[Employee - Surname]]))</f>
        <v xml:space="preserve"> </v>
      </c>
      <c r="Q872" s="50" t="str">
        <f>IF(fraedom_data_1[[#This Row],[Transaction - Expense Description]]="Payment Direct Debit Payment - Tha",0,IF(OR(fraedom_data_1[[#This Row],[Transaction - Tax Amount]]="",fraedom_data_1[[#This Row],[Transaction - Tax Amount]]=0),"1","2"))</f>
        <v>1</v>
      </c>
      <c r="R872" s="50" t="str">
        <f>_xlfn.CONCAT(fraedom_data_1[[#This Row],[Statement Period - End Date]],"_",fraedom_data_1[[#This Row],[Column1]],"_",fraedom_data_1[[#This Row],[Transaction - Tax Exclusive Amount]])</f>
        <v>_ _</v>
      </c>
    </row>
    <row r="873" spans="2:18">
      <c r="B873" s="50"/>
      <c r="C873" s="50"/>
      <c r="G873" s="50"/>
      <c r="J873" s="50"/>
      <c r="K873" s="50"/>
      <c r="L873" s="50"/>
      <c r="M873" s="50"/>
      <c r="N873" s="50"/>
      <c r="O873" s="50"/>
      <c r="P873" s="50" t="str">
        <f>IF(fraedom_data_1[[#This Row],[Employee - Forename.2]]="",_xlfn.CONCAT(fraedom_data_1[[#This Row],[Employee - Forename.1]]," ",fraedom_data_1[[#This Row],[Employee - Surname]]),_xlfn.CONCAT(fraedom_data_1[[#This Row],[Employee - Forename.1]]," ",fraedom_data_1[[#This Row],[Employee - Forename.2]]," ",fraedom_data_1[[#This Row],[Employee - Surname]]))</f>
        <v xml:space="preserve"> </v>
      </c>
      <c r="Q873" s="50" t="str">
        <f>IF(fraedom_data_1[[#This Row],[Transaction - Expense Description]]="Payment Direct Debit Payment - Tha",0,IF(OR(fraedom_data_1[[#This Row],[Transaction - Tax Amount]]="",fraedom_data_1[[#This Row],[Transaction - Tax Amount]]=0),"1","2"))</f>
        <v>1</v>
      </c>
      <c r="R873" s="50" t="str">
        <f>_xlfn.CONCAT(fraedom_data_1[[#This Row],[Statement Period - End Date]],"_",fraedom_data_1[[#This Row],[Column1]],"_",fraedom_data_1[[#This Row],[Transaction - Tax Exclusive Amount]])</f>
        <v>_ _</v>
      </c>
    </row>
    <row r="874" spans="2:18">
      <c r="B874" s="50"/>
      <c r="C874" s="50"/>
      <c r="G874" s="50"/>
      <c r="J874" s="50"/>
      <c r="K874" s="50"/>
      <c r="L874" s="50"/>
      <c r="M874" s="50"/>
      <c r="N874" s="50"/>
      <c r="O874" s="50"/>
      <c r="P874" s="50" t="str">
        <f>IF(fraedom_data_1[[#This Row],[Employee - Forename.2]]="",_xlfn.CONCAT(fraedom_data_1[[#This Row],[Employee - Forename.1]]," ",fraedom_data_1[[#This Row],[Employee - Surname]]),_xlfn.CONCAT(fraedom_data_1[[#This Row],[Employee - Forename.1]]," ",fraedom_data_1[[#This Row],[Employee - Forename.2]]," ",fraedom_data_1[[#This Row],[Employee - Surname]]))</f>
        <v xml:space="preserve"> </v>
      </c>
      <c r="Q874" s="50" t="str">
        <f>IF(fraedom_data_1[[#This Row],[Transaction - Expense Description]]="Payment Direct Debit Payment - Tha",0,IF(OR(fraedom_data_1[[#This Row],[Transaction - Tax Amount]]="",fraedom_data_1[[#This Row],[Transaction - Tax Amount]]=0),"1","2"))</f>
        <v>1</v>
      </c>
      <c r="R874" s="50" t="str">
        <f>_xlfn.CONCAT(fraedom_data_1[[#This Row],[Statement Period - End Date]],"_",fraedom_data_1[[#This Row],[Column1]],"_",fraedom_data_1[[#This Row],[Transaction - Tax Exclusive Amount]])</f>
        <v>_ _</v>
      </c>
    </row>
    <row r="875" spans="2:18">
      <c r="B875" s="50"/>
      <c r="C875" s="50"/>
      <c r="G875" s="50"/>
      <c r="J875" s="50"/>
      <c r="K875" s="50"/>
      <c r="L875" s="50"/>
      <c r="M875" s="50"/>
      <c r="N875" s="50"/>
      <c r="O875" s="50"/>
      <c r="P875" s="50" t="str">
        <f>IF(fraedom_data_1[[#This Row],[Employee - Forename.2]]="",_xlfn.CONCAT(fraedom_data_1[[#This Row],[Employee - Forename.1]]," ",fraedom_data_1[[#This Row],[Employee - Surname]]),_xlfn.CONCAT(fraedom_data_1[[#This Row],[Employee - Forename.1]]," ",fraedom_data_1[[#This Row],[Employee - Forename.2]]," ",fraedom_data_1[[#This Row],[Employee - Surname]]))</f>
        <v xml:space="preserve"> </v>
      </c>
      <c r="Q875" s="50" t="str">
        <f>IF(fraedom_data_1[[#This Row],[Transaction - Expense Description]]="Payment Direct Debit Payment - Tha",0,IF(OR(fraedom_data_1[[#This Row],[Transaction - Tax Amount]]="",fraedom_data_1[[#This Row],[Transaction - Tax Amount]]=0),"1","2"))</f>
        <v>1</v>
      </c>
      <c r="R875" s="50" t="str">
        <f>_xlfn.CONCAT(fraedom_data_1[[#This Row],[Statement Period - End Date]],"_",fraedom_data_1[[#This Row],[Column1]],"_",fraedom_data_1[[#This Row],[Transaction - Tax Exclusive Amount]])</f>
        <v>_ _</v>
      </c>
    </row>
    <row r="876" spans="2:18">
      <c r="B876" s="50"/>
      <c r="C876" s="50"/>
      <c r="G876" s="50"/>
      <c r="J876" s="50"/>
      <c r="K876" s="50"/>
      <c r="L876" s="50"/>
      <c r="M876" s="50"/>
      <c r="N876" s="50"/>
      <c r="O876" s="50"/>
      <c r="P876" s="50" t="str">
        <f>IF(fraedom_data_1[[#This Row],[Employee - Forename.2]]="",_xlfn.CONCAT(fraedom_data_1[[#This Row],[Employee - Forename.1]]," ",fraedom_data_1[[#This Row],[Employee - Surname]]),_xlfn.CONCAT(fraedom_data_1[[#This Row],[Employee - Forename.1]]," ",fraedom_data_1[[#This Row],[Employee - Forename.2]]," ",fraedom_data_1[[#This Row],[Employee - Surname]]))</f>
        <v xml:space="preserve"> </v>
      </c>
      <c r="Q876" s="50" t="str">
        <f>IF(fraedom_data_1[[#This Row],[Transaction - Expense Description]]="Payment Direct Debit Payment - Tha",0,IF(OR(fraedom_data_1[[#This Row],[Transaction - Tax Amount]]="",fraedom_data_1[[#This Row],[Transaction - Tax Amount]]=0),"1","2"))</f>
        <v>1</v>
      </c>
      <c r="R876" s="50" t="str">
        <f>_xlfn.CONCAT(fraedom_data_1[[#This Row],[Statement Period - End Date]],"_",fraedom_data_1[[#This Row],[Column1]],"_",fraedom_data_1[[#This Row],[Transaction - Tax Exclusive Amount]])</f>
        <v>_ _</v>
      </c>
    </row>
    <row r="877" spans="2:18">
      <c r="B877" s="50"/>
      <c r="C877" s="50"/>
      <c r="G877" s="50"/>
      <c r="J877" s="50"/>
      <c r="K877" s="50"/>
      <c r="L877" s="50"/>
      <c r="M877" s="50"/>
      <c r="N877" s="50"/>
      <c r="O877" s="50"/>
      <c r="P877" s="50" t="str">
        <f>IF(fraedom_data_1[[#This Row],[Employee - Forename.2]]="",_xlfn.CONCAT(fraedom_data_1[[#This Row],[Employee - Forename.1]]," ",fraedom_data_1[[#This Row],[Employee - Surname]]),_xlfn.CONCAT(fraedom_data_1[[#This Row],[Employee - Forename.1]]," ",fraedom_data_1[[#This Row],[Employee - Forename.2]]," ",fraedom_data_1[[#This Row],[Employee - Surname]]))</f>
        <v xml:space="preserve"> </v>
      </c>
      <c r="Q877" s="50" t="str">
        <f>IF(fraedom_data_1[[#This Row],[Transaction - Expense Description]]="Payment Direct Debit Payment - Tha",0,IF(OR(fraedom_data_1[[#This Row],[Transaction - Tax Amount]]="",fraedom_data_1[[#This Row],[Transaction - Tax Amount]]=0),"1","2"))</f>
        <v>1</v>
      </c>
      <c r="R877" s="50" t="str">
        <f>_xlfn.CONCAT(fraedom_data_1[[#This Row],[Statement Period - End Date]],"_",fraedom_data_1[[#This Row],[Column1]],"_",fraedom_data_1[[#This Row],[Transaction - Tax Exclusive Amount]])</f>
        <v>_ _</v>
      </c>
    </row>
    <row r="878" spans="2:18">
      <c r="B878" s="50"/>
      <c r="C878" s="50"/>
      <c r="G878" s="50"/>
      <c r="J878" s="50"/>
      <c r="K878" s="50"/>
      <c r="L878" s="50"/>
      <c r="M878" s="50"/>
      <c r="N878" s="50"/>
      <c r="O878" s="50"/>
      <c r="P878" s="50" t="str">
        <f>IF(fraedom_data_1[[#This Row],[Employee - Forename.2]]="",_xlfn.CONCAT(fraedom_data_1[[#This Row],[Employee - Forename.1]]," ",fraedom_data_1[[#This Row],[Employee - Surname]]),_xlfn.CONCAT(fraedom_data_1[[#This Row],[Employee - Forename.1]]," ",fraedom_data_1[[#This Row],[Employee - Forename.2]]," ",fraedom_data_1[[#This Row],[Employee - Surname]]))</f>
        <v xml:space="preserve"> </v>
      </c>
      <c r="Q878" s="50" t="str">
        <f>IF(fraedom_data_1[[#This Row],[Transaction - Expense Description]]="Payment Direct Debit Payment - Tha",0,IF(OR(fraedom_data_1[[#This Row],[Transaction - Tax Amount]]="",fraedom_data_1[[#This Row],[Transaction - Tax Amount]]=0),"1","2"))</f>
        <v>1</v>
      </c>
      <c r="R878" s="50" t="str">
        <f>_xlfn.CONCAT(fraedom_data_1[[#This Row],[Statement Period - End Date]],"_",fraedom_data_1[[#This Row],[Column1]],"_",fraedom_data_1[[#This Row],[Transaction - Tax Exclusive Amount]])</f>
        <v>_ _</v>
      </c>
    </row>
    <row r="879" spans="2:18">
      <c r="B879" s="50"/>
      <c r="C879" s="50"/>
      <c r="G879" s="50"/>
      <c r="J879" s="50"/>
      <c r="K879" s="50"/>
      <c r="L879" s="50"/>
      <c r="M879" s="50"/>
      <c r="N879" s="50"/>
      <c r="O879" s="50"/>
      <c r="P879" s="50" t="str">
        <f>IF(fraedom_data_1[[#This Row],[Employee - Forename.2]]="",_xlfn.CONCAT(fraedom_data_1[[#This Row],[Employee - Forename.1]]," ",fraedom_data_1[[#This Row],[Employee - Surname]]),_xlfn.CONCAT(fraedom_data_1[[#This Row],[Employee - Forename.1]]," ",fraedom_data_1[[#This Row],[Employee - Forename.2]]," ",fraedom_data_1[[#This Row],[Employee - Surname]]))</f>
        <v xml:space="preserve"> </v>
      </c>
      <c r="Q879" s="50" t="str">
        <f>IF(fraedom_data_1[[#This Row],[Transaction - Expense Description]]="Payment Direct Debit Payment - Tha",0,IF(OR(fraedom_data_1[[#This Row],[Transaction - Tax Amount]]="",fraedom_data_1[[#This Row],[Transaction - Tax Amount]]=0),"1","2"))</f>
        <v>1</v>
      </c>
      <c r="R879" s="50" t="str">
        <f>_xlfn.CONCAT(fraedom_data_1[[#This Row],[Statement Period - End Date]],"_",fraedom_data_1[[#This Row],[Column1]],"_",fraedom_data_1[[#This Row],[Transaction - Tax Exclusive Amount]])</f>
        <v>_ _</v>
      </c>
    </row>
    <row r="880" spans="2:18">
      <c r="B880" s="50"/>
      <c r="C880" s="50"/>
      <c r="G880" s="50"/>
      <c r="J880" s="50"/>
      <c r="K880" s="50"/>
      <c r="L880" s="50"/>
      <c r="M880" s="50"/>
      <c r="N880" s="50"/>
      <c r="O880" s="50"/>
      <c r="P880" s="50" t="str">
        <f>IF(fraedom_data_1[[#This Row],[Employee - Forename.2]]="",_xlfn.CONCAT(fraedom_data_1[[#This Row],[Employee - Forename.1]]," ",fraedom_data_1[[#This Row],[Employee - Surname]]),_xlfn.CONCAT(fraedom_data_1[[#This Row],[Employee - Forename.1]]," ",fraedom_data_1[[#This Row],[Employee - Forename.2]]," ",fraedom_data_1[[#This Row],[Employee - Surname]]))</f>
        <v xml:space="preserve"> </v>
      </c>
      <c r="Q880" s="50" t="str">
        <f>IF(fraedom_data_1[[#This Row],[Transaction - Expense Description]]="Payment Direct Debit Payment - Tha",0,IF(OR(fraedom_data_1[[#This Row],[Transaction - Tax Amount]]="",fraedom_data_1[[#This Row],[Transaction - Tax Amount]]=0),"1","2"))</f>
        <v>1</v>
      </c>
      <c r="R880" s="50" t="str">
        <f>_xlfn.CONCAT(fraedom_data_1[[#This Row],[Statement Period - End Date]],"_",fraedom_data_1[[#This Row],[Column1]],"_",fraedom_data_1[[#This Row],[Transaction - Tax Exclusive Amount]])</f>
        <v>_ _</v>
      </c>
    </row>
    <row r="881" spans="2:18">
      <c r="B881" s="50"/>
      <c r="C881" s="50"/>
      <c r="G881" s="50"/>
      <c r="J881" s="50"/>
      <c r="K881" s="50"/>
      <c r="L881" s="50"/>
      <c r="M881" s="50"/>
      <c r="N881" s="50"/>
      <c r="O881" s="50"/>
      <c r="P881" s="50" t="str">
        <f>IF(fraedom_data_1[[#This Row],[Employee - Forename.2]]="",_xlfn.CONCAT(fraedom_data_1[[#This Row],[Employee - Forename.1]]," ",fraedom_data_1[[#This Row],[Employee - Surname]]),_xlfn.CONCAT(fraedom_data_1[[#This Row],[Employee - Forename.1]]," ",fraedom_data_1[[#This Row],[Employee - Forename.2]]," ",fraedom_data_1[[#This Row],[Employee - Surname]]))</f>
        <v xml:space="preserve"> </v>
      </c>
      <c r="Q881" s="50" t="str">
        <f>IF(fraedom_data_1[[#This Row],[Transaction - Expense Description]]="Payment Direct Debit Payment - Tha",0,IF(OR(fraedom_data_1[[#This Row],[Transaction - Tax Amount]]="",fraedom_data_1[[#This Row],[Transaction - Tax Amount]]=0),"1","2"))</f>
        <v>1</v>
      </c>
      <c r="R881" s="50" t="str">
        <f>_xlfn.CONCAT(fraedom_data_1[[#This Row],[Statement Period - End Date]],"_",fraedom_data_1[[#This Row],[Column1]],"_",fraedom_data_1[[#This Row],[Transaction - Tax Exclusive Amount]])</f>
        <v>_ _</v>
      </c>
    </row>
    <row r="882" spans="2:18">
      <c r="B882" s="50"/>
      <c r="C882" s="50"/>
      <c r="G882" s="50"/>
      <c r="J882" s="50"/>
      <c r="K882" s="50"/>
      <c r="L882" s="50"/>
      <c r="M882" s="50"/>
      <c r="N882" s="50"/>
      <c r="O882" s="50"/>
      <c r="P882" s="50" t="str">
        <f>IF(fraedom_data_1[[#This Row],[Employee - Forename.2]]="",_xlfn.CONCAT(fraedom_data_1[[#This Row],[Employee - Forename.1]]," ",fraedom_data_1[[#This Row],[Employee - Surname]]),_xlfn.CONCAT(fraedom_data_1[[#This Row],[Employee - Forename.1]]," ",fraedom_data_1[[#This Row],[Employee - Forename.2]]," ",fraedom_data_1[[#This Row],[Employee - Surname]]))</f>
        <v xml:space="preserve"> </v>
      </c>
      <c r="Q882" s="50" t="str">
        <f>IF(fraedom_data_1[[#This Row],[Transaction - Expense Description]]="Payment Direct Debit Payment - Tha",0,IF(OR(fraedom_data_1[[#This Row],[Transaction - Tax Amount]]="",fraedom_data_1[[#This Row],[Transaction - Tax Amount]]=0),"1","2"))</f>
        <v>1</v>
      </c>
      <c r="R882" s="50" t="str">
        <f>_xlfn.CONCAT(fraedom_data_1[[#This Row],[Statement Period - End Date]],"_",fraedom_data_1[[#This Row],[Column1]],"_",fraedom_data_1[[#This Row],[Transaction - Tax Exclusive Amount]])</f>
        <v>_ _</v>
      </c>
    </row>
    <row r="883" spans="2:18">
      <c r="B883" s="50"/>
      <c r="C883" s="50"/>
      <c r="G883" s="50"/>
      <c r="J883" s="50"/>
      <c r="K883" s="50"/>
      <c r="L883" s="50"/>
      <c r="M883" s="50"/>
      <c r="N883" s="50"/>
      <c r="O883" s="50"/>
      <c r="P883" s="50" t="str">
        <f>IF(fraedom_data_1[[#This Row],[Employee - Forename.2]]="",_xlfn.CONCAT(fraedom_data_1[[#This Row],[Employee - Forename.1]]," ",fraedom_data_1[[#This Row],[Employee - Surname]]),_xlfn.CONCAT(fraedom_data_1[[#This Row],[Employee - Forename.1]]," ",fraedom_data_1[[#This Row],[Employee - Forename.2]]," ",fraedom_data_1[[#This Row],[Employee - Surname]]))</f>
        <v xml:space="preserve"> </v>
      </c>
      <c r="Q883" s="50" t="str">
        <f>IF(fraedom_data_1[[#This Row],[Transaction - Expense Description]]="Payment Direct Debit Payment - Tha",0,IF(OR(fraedom_data_1[[#This Row],[Transaction - Tax Amount]]="",fraedom_data_1[[#This Row],[Transaction - Tax Amount]]=0),"1","2"))</f>
        <v>1</v>
      </c>
      <c r="R883" s="50" t="str">
        <f>_xlfn.CONCAT(fraedom_data_1[[#This Row],[Statement Period - End Date]],"_",fraedom_data_1[[#This Row],[Column1]],"_",fraedom_data_1[[#This Row],[Transaction - Tax Exclusive Amount]])</f>
        <v>_ _</v>
      </c>
    </row>
    <row r="884" spans="2:18">
      <c r="B884" s="50"/>
      <c r="C884" s="50"/>
      <c r="G884" s="50"/>
      <c r="J884" s="50"/>
      <c r="K884" s="50"/>
      <c r="L884" s="50"/>
      <c r="M884" s="50"/>
      <c r="N884" s="50"/>
      <c r="O884" s="50"/>
      <c r="P884" s="50" t="str">
        <f>IF(fraedom_data_1[[#This Row],[Employee - Forename.2]]="",_xlfn.CONCAT(fraedom_data_1[[#This Row],[Employee - Forename.1]]," ",fraedom_data_1[[#This Row],[Employee - Surname]]),_xlfn.CONCAT(fraedom_data_1[[#This Row],[Employee - Forename.1]]," ",fraedom_data_1[[#This Row],[Employee - Forename.2]]," ",fraedom_data_1[[#This Row],[Employee - Surname]]))</f>
        <v xml:space="preserve"> </v>
      </c>
      <c r="Q884" s="50" t="str">
        <f>IF(fraedom_data_1[[#This Row],[Transaction - Expense Description]]="Payment Direct Debit Payment - Tha",0,IF(OR(fraedom_data_1[[#This Row],[Transaction - Tax Amount]]="",fraedom_data_1[[#This Row],[Transaction - Tax Amount]]=0),"1","2"))</f>
        <v>1</v>
      </c>
      <c r="R884" s="50" t="str">
        <f>_xlfn.CONCAT(fraedom_data_1[[#This Row],[Statement Period - End Date]],"_",fraedom_data_1[[#This Row],[Column1]],"_",fraedom_data_1[[#This Row],[Transaction - Tax Exclusive Amount]])</f>
        <v>_ _</v>
      </c>
    </row>
    <row r="885" spans="2:18">
      <c r="B885" s="50"/>
      <c r="C885" s="50"/>
      <c r="G885" s="50"/>
      <c r="J885" s="50"/>
      <c r="K885" s="50"/>
      <c r="L885" s="50"/>
      <c r="M885" s="50"/>
      <c r="N885" s="50"/>
      <c r="O885" s="50"/>
      <c r="P885" s="50" t="str">
        <f>IF(fraedom_data_1[[#This Row],[Employee - Forename.2]]="",_xlfn.CONCAT(fraedom_data_1[[#This Row],[Employee - Forename.1]]," ",fraedom_data_1[[#This Row],[Employee - Surname]]),_xlfn.CONCAT(fraedom_data_1[[#This Row],[Employee - Forename.1]]," ",fraedom_data_1[[#This Row],[Employee - Forename.2]]," ",fraedom_data_1[[#This Row],[Employee - Surname]]))</f>
        <v xml:space="preserve"> </v>
      </c>
      <c r="Q885" s="50" t="str">
        <f>IF(fraedom_data_1[[#This Row],[Transaction - Expense Description]]="Payment Direct Debit Payment - Tha",0,IF(OR(fraedom_data_1[[#This Row],[Transaction - Tax Amount]]="",fraedom_data_1[[#This Row],[Transaction - Tax Amount]]=0),"1","2"))</f>
        <v>1</v>
      </c>
      <c r="R885" s="50" t="str">
        <f>_xlfn.CONCAT(fraedom_data_1[[#This Row],[Statement Period - End Date]],"_",fraedom_data_1[[#This Row],[Column1]],"_",fraedom_data_1[[#This Row],[Transaction - Tax Exclusive Amount]])</f>
        <v>_ _</v>
      </c>
    </row>
    <row r="886" spans="2:18">
      <c r="B886" s="50"/>
      <c r="C886" s="50"/>
      <c r="G886" s="50"/>
      <c r="J886" s="50"/>
      <c r="K886" s="50"/>
      <c r="L886" s="50"/>
      <c r="M886" s="50"/>
      <c r="N886" s="50"/>
      <c r="O886" s="50"/>
      <c r="P886" s="50" t="str">
        <f>IF(fraedom_data_1[[#This Row],[Employee - Forename.2]]="",_xlfn.CONCAT(fraedom_data_1[[#This Row],[Employee - Forename.1]]," ",fraedom_data_1[[#This Row],[Employee - Surname]]),_xlfn.CONCAT(fraedom_data_1[[#This Row],[Employee - Forename.1]]," ",fraedom_data_1[[#This Row],[Employee - Forename.2]]," ",fraedom_data_1[[#This Row],[Employee - Surname]]))</f>
        <v xml:space="preserve"> </v>
      </c>
      <c r="Q886" s="50" t="str">
        <f>IF(fraedom_data_1[[#This Row],[Transaction - Expense Description]]="Payment Direct Debit Payment - Tha",0,IF(OR(fraedom_data_1[[#This Row],[Transaction - Tax Amount]]="",fraedom_data_1[[#This Row],[Transaction - Tax Amount]]=0),"1","2"))</f>
        <v>1</v>
      </c>
      <c r="R886" s="50" t="str">
        <f>_xlfn.CONCAT(fraedom_data_1[[#This Row],[Statement Period - End Date]],"_",fraedom_data_1[[#This Row],[Column1]],"_",fraedom_data_1[[#This Row],[Transaction - Tax Exclusive Amount]])</f>
        <v>_ _</v>
      </c>
    </row>
    <row r="887" spans="2:18">
      <c r="B887" s="50"/>
      <c r="C887" s="50"/>
      <c r="G887" s="50"/>
      <c r="J887" s="50"/>
      <c r="K887" s="50"/>
      <c r="L887" s="50"/>
      <c r="M887" s="50"/>
      <c r="N887" s="50"/>
      <c r="O887" s="50"/>
      <c r="P887" s="50" t="str">
        <f>IF(fraedom_data_1[[#This Row],[Employee - Forename.2]]="",_xlfn.CONCAT(fraedom_data_1[[#This Row],[Employee - Forename.1]]," ",fraedom_data_1[[#This Row],[Employee - Surname]]),_xlfn.CONCAT(fraedom_data_1[[#This Row],[Employee - Forename.1]]," ",fraedom_data_1[[#This Row],[Employee - Forename.2]]," ",fraedom_data_1[[#This Row],[Employee - Surname]]))</f>
        <v xml:space="preserve"> </v>
      </c>
      <c r="Q887" s="50" t="str">
        <f>IF(fraedom_data_1[[#This Row],[Transaction - Expense Description]]="Payment Direct Debit Payment - Tha",0,IF(OR(fraedom_data_1[[#This Row],[Transaction - Tax Amount]]="",fraedom_data_1[[#This Row],[Transaction - Tax Amount]]=0),"1","2"))</f>
        <v>1</v>
      </c>
      <c r="R887" s="50" t="str">
        <f>_xlfn.CONCAT(fraedom_data_1[[#This Row],[Statement Period - End Date]],"_",fraedom_data_1[[#This Row],[Column1]],"_",fraedom_data_1[[#This Row],[Transaction - Tax Exclusive Amount]])</f>
        <v>_ _</v>
      </c>
    </row>
    <row r="888" spans="2:18">
      <c r="B888" s="50"/>
      <c r="C888" s="50"/>
      <c r="G888" s="50"/>
      <c r="J888" s="50"/>
      <c r="K888" s="50"/>
      <c r="L888" s="50"/>
      <c r="M888" s="50"/>
      <c r="N888" s="50"/>
      <c r="O888" s="50"/>
      <c r="P888" s="50" t="str">
        <f>IF(fraedom_data_1[[#This Row],[Employee - Forename.2]]="",_xlfn.CONCAT(fraedom_data_1[[#This Row],[Employee - Forename.1]]," ",fraedom_data_1[[#This Row],[Employee - Surname]]),_xlfn.CONCAT(fraedom_data_1[[#This Row],[Employee - Forename.1]]," ",fraedom_data_1[[#This Row],[Employee - Forename.2]]," ",fraedom_data_1[[#This Row],[Employee - Surname]]))</f>
        <v xml:space="preserve"> </v>
      </c>
      <c r="Q888" s="50" t="str">
        <f>IF(fraedom_data_1[[#This Row],[Transaction - Expense Description]]="Payment Direct Debit Payment - Tha",0,IF(OR(fraedom_data_1[[#This Row],[Transaction - Tax Amount]]="",fraedom_data_1[[#This Row],[Transaction - Tax Amount]]=0),"1","2"))</f>
        <v>1</v>
      </c>
      <c r="R888" s="50" t="str">
        <f>_xlfn.CONCAT(fraedom_data_1[[#This Row],[Statement Period - End Date]],"_",fraedom_data_1[[#This Row],[Column1]],"_",fraedom_data_1[[#This Row],[Transaction - Tax Exclusive Amount]])</f>
        <v>_ _</v>
      </c>
    </row>
    <row r="889" spans="2:18">
      <c r="B889" s="50"/>
      <c r="C889" s="50"/>
      <c r="G889" s="50"/>
      <c r="J889" s="50"/>
      <c r="K889" s="50"/>
      <c r="L889" s="50"/>
      <c r="M889" s="50"/>
      <c r="N889" s="50"/>
      <c r="O889" s="50"/>
      <c r="P889" s="50" t="str">
        <f>IF(fraedom_data_1[[#This Row],[Employee - Forename.2]]="",_xlfn.CONCAT(fraedom_data_1[[#This Row],[Employee - Forename.1]]," ",fraedom_data_1[[#This Row],[Employee - Surname]]),_xlfn.CONCAT(fraedom_data_1[[#This Row],[Employee - Forename.1]]," ",fraedom_data_1[[#This Row],[Employee - Forename.2]]," ",fraedom_data_1[[#This Row],[Employee - Surname]]))</f>
        <v xml:space="preserve"> </v>
      </c>
      <c r="Q889" s="50" t="str">
        <f>IF(fraedom_data_1[[#This Row],[Transaction - Expense Description]]="Payment Direct Debit Payment - Tha",0,IF(OR(fraedom_data_1[[#This Row],[Transaction - Tax Amount]]="",fraedom_data_1[[#This Row],[Transaction - Tax Amount]]=0),"1","2"))</f>
        <v>1</v>
      </c>
      <c r="R889" s="50" t="str">
        <f>_xlfn.CONCAT(fraedom_data_1[[#This Row],[Statement Period - End Date]],"_",fraedom_data_1[[#This Row],[Column1]],"_",fraedom_data_1[[#This Row],[Transaction - Tax Exclusive Amount]])</f>
        <v>_ _</v>
      </c>
    </row>
    <row r="890" spans="2:18">
      <c r="B890" s="50"/>
      <c r="C890" s="50"/>
      <c r="G890" s="50"/>
      <c r="J890" s="50"/>
      <c r="K890" s="50"/>
      <c r="L890" s="50"/>
      <c r="M890" s="50"/>
      <c r="N890" s="50"/>
      <c r="O890" s="50"/>
      <c r="P890" s="50" t="str">
        <f>IF(fraedom_data_1[[#This Row],[Employee - Forename.2]]="",_xlfn.CONCAT(fraedom_data_1[[#This Row],[Employee - Forename.1]]," ",fraedom_data_1[[#This Row],[Employee - Surname]]),_xlfn.CONCAT(fraedom_data_1[[#This Row],[Employee - Forename.1]]," ",fraedom_data_1[[#This Row],[Employee - Forename.2]]," ",fraedom_data_1[[#This Row],[Employee - Surname]]))</f>
        <v xml:space="preserve"> </v>
      </c>
      <c r="Q890" s="50" t="str">
        <f>IF(fraedom_data_1[[#This Row],[Transaction - Expense Description]]="Payment Direct Debit Payment - Tha",0,IF(OR(fraedom_data_1[[#This Row],[Transaction - Tax Amount]]="",fraedom_data_1[[#This Row],[Transaction - Tax Amount]]=0),"1","2"))</f>
        <v>1</v>
      </c>
      <c r="R890" s="50" t="str">
        <f>_xlfn.CONCAT(fraedom_data_1[[#This Row],[Statement Period - End Date]],"_",fraedom_data_1[[#This Row],[Column1]],"_",fraedom_data_1[[#This Row],[Transaction - Tax Exclusive Amount]])</f>
        <v>_ _</v>
      </c>
    </row>
    <row r="891" spans="2:18">
      <c r="B891" s="50"/>
      <c r="C891" s="50"/>
      <c r="G891" s="50"/>
      <c r="J891" s="50"/>
      <c r="K891" s="50"/>
      <c r="L891" s="50"/>
      <c r="M891" s="50"/>
      <c r="N891" s="50"/>
      <c r="O891" s="50"/>
      <c r="P891" s="50" t="str">
        <f>IF(fraedom_data_1[[#This Row],[Employee - Forename.2]]="",_xlfn.CONCAT(fraedom_data_1[[#This Row],[Employee - Forename.1]]," ",fraedom_data_1[[#This Row],[Employee - Surname]]),_xlfn.CONCAT(fraedom_data_1[[#This Row],[Employee - Forename.1]]," ",fraedom_data_1[[#This Row],[Employee - Forename.2]]," ",fraedom_data_1[[#This Row],[Employee - Surname]]))</f>
        <v xml:space="preserve"> </v>
      </c>
      <c r="Q891" s="50" t="str">
        <f>IF(fraedom_data_1[[#This Row],[Transaction - Expense Description]]="Payment Direct Debit Payment - Tha",0,IF(OR(fraedom_data_1[[#This Row],[Transaction - Tax Amount]]="",fraedom_data_1[[#This Row],[Transaction - Tax Amount]]=0),"1","2"))</f>
        <v>1</v>
      </c>
      <c r="R891" s="50" t="str">
        <f>_xlfn.CONCAT(fraedom_data_1[[#This Row],[Statement Period - End Date]],"_",fraedom_data_1[[#This Row],[Column1]],"_",fraedom_data_1[[#This Row],[Transaction - Tax Exclusive Amount]])</f>
        <v>_ _</v>
      </c>
    </row>
    <row r="892" spans="2:18">
      <c r="B892" s="50"/>
      <c r="C892" s="50"/>
      <c r="G892" s="50"/>
      <c r="J892" s="50"/>
      <c r="K892" s="50"/>
      <c r="L892" s="50"/>
      <c r="M892" s="50"/>
      <c r="N892" s="50"/>
      <c r="O892" s="50"/>
      <c r="P892" s="50" t="str">
        <f>IF(fraedom_data_1[[#This Row],[Employee - Forename.2]]="",_xlfn.CONCAT(fraedom_data_1[[#This Row],[Employee - Forename.1]]," ",fraedom_data_1[[#This Row],[Employee - Surname]]),_xlfn.CONCAT(fraedom_data_1[[#This Row],[Employee - Forename.1]]," ",fraedom_data_1[[#This Row],[Employee - Forename.2]]," ",fraedom_data_1[[#This Row],[Employee - Surname]]))</f>
        <v xml:space="preserve"> </v>
      </c>
      <c r="Q892" s="50" t="str">
        <f>IF(fraedom_data_1[[#This Row],[Transaction - Expense Description]]="Payment Direct Debit Payment - Tha",0,IF(OR(fraedom_data_1[[#This Row],[Transaction - Tax Amount]]="",fraedom_data_1[[#This Row],[Transaction - Tax Amount]]=0),"1","2"))</f>
        <v>1</v>
      </c>
      <c r="R892" s="50" t="str">
        <f>_xlfn.CONCAT(fraedom_data_1[[#This Row],[Statement Period - End Date]],"_",fraedom_data_1[[#This Row],[Column1]],"_",fraedom_data_1[[#This Row],[Transaction - Tax Exclusive Amount]])</f>
        <v>_ _</v>
      </c>
    </row>
    <row r="893" spans="2:18">
      <c r="B893" s="50"/>
      <c r="C893" s="50"/>
      <c r="G893" s="50"/>
      <c r="J893" s="50"/>
      <c r="K893" s="50"/>
      <c r="L893" s="50"/>
      <c r="M893" s="50"/>
      <c r="N893" s="50"/>
      <c r="O893" s="50"/>
      <c r="P893" s="50" t="str">
        <f>IF(fraedom_data_1[[#This Row],[Employee - Forename.2]]="",_xlfn.CONCAT(fraedom_data_1[[#This Row],[Employee - Forename.1]]," ",fraedom_data_1[[#This Row],[Employee - Surname]]),_xlfn.CONCAT(fraedom_data_1[[#This Row],[Employee - Forename.1]]," ",fraedom_data_1[[#This Row],[Employee - Forename.2]]," ",fraedom_data_1[[#This Row],[Employee - Surname]]))</f>
        <v xml:space="preserve"> </v>
      </c>
      <c r="Q893" s="50" t="str">
        <f>IF(fraedom_data_1[[#This Row],[Transaction - Expense Description]]="Payment Direct Debit Payment - Tha",0,IF(OR(fraedom_data_1[[#This Row],[Transaction - Tax Amount]]="",fraedom_data_1[[#This Row],[Transaction - Tax Amount]]=0),"1","2"))</f>
        <v>1</v>
      </c>
      <c r="R893" s="50" t="str">
        <f>_xlfn.CONCAT(fraedom_data_1[[#This Row],[Statement Period - End Date]],"_",fraedom_data_1[[#This Row],[Column1]],"_",fraedom_data_1[[#This Row],[Transaction - Tax Exclusive Amount]])</f>
        <v>_ _</v>
      </c>
    </row>
    <row r="894" spans="2:18">
      <c r="B894" s="50"/>
      <c r="C894" s="50"/>
      <c r="G894" s="50"/>
      <c r="J894" s="50"/>
      <c r="K894" s="50"/>
      <c r="L894" s="50"/>
      <c r="M894" s="50"/>
      <c r="N894" s="50"/>
      <c r="O894" s="50"/>
      <c r="P894" s="50" t="str">
        <f>IF(fraedom_data_1[[#This Row],[Employee - Forename.2]]="",_xlfn.CONCAT(fraedom_data_1[[#This Row],[Employee - Forename.1]]," ",fraedom_data_1[[#This Row],[Employee - Surname]]),_xlfn.CONCAT(fraedom_data_1[[#This Row],[Employee - Forename.1]]," ",fraedom_data_1[[#This Row],[Employee - Forename.2]]," ",fraedom_data_1[[#This Row],[Employee - Surname]]))</f>
        <v xml:space="preserve"> </v>
      </c>
      <c r="Q894" s="50" t="str">
        <f>IF(fraedom_data_1[[#This Row],[Transaction - Expense Description]]="Payment Direct Debit Payment - Tha",0,IF(OR(fraedom_data_1[[#This Row],[Transaction - Tax Amount]]="",fraedom_data_1[[#This Row],[Transaction - Tax Amount]]=0),"1","2"))</f>
        <v>1</v>
      </c>
      <c r="R894" s="50" t="str">
        <f>_xlfn.CONCAT(fraedom_data_1[[#This Row],[Statement Period - End Date]],"_",fraedom_data_1[[#This Row],[Column1]],"_",fraedom_data_1[[#This Row],[Transaction - Tax Exclusive Amount]])</f>
        <v>_ _</v>
      </c>
    </row>
    <row r="895" spans="2:18">
      <c r="B895" s="50"/>
      <c r="C895" s="50"/>
      <c r="G895" s="50"/>
      <c r="J895" s="50"/>
      <c r="K895" s="50"/>
      <c r="L895" s="50"/>
      <c r="M895" s="50"/>
      <c r="N895" s="50"/>
      <c r="O895" s="50"/>
      <c r="P895" s="50" t="str">
        <f>IF(fraedom_data_1[[#This Row],[Employee - Forename.2]]="",_xlfn.CONCAT(fraedom_data_1[[#This Row],[Employee - Forename.1]]," ",fraedom_data_1[[#This Row],[Employee - Surname]]),_xlfn.CONCAT(fraedom_data_1[[#This Row],[Employee - Forename.1]]," ",fraedom_data_1[[#This Row],[Employee - Forename.2]]," ",fraedom_data_1[[#This Row],[Employee - Surname]]))</f>
        <v xml:space="preserve"> </v>
      </c>
      <c r="Q895" s="50" t="str">
        <f>IF(fraedom_data_1[[#This Row],[Transaction - Expense Description]]="Payment Direct Debit Payment - Tha",0,IF(OR(fraedom_data_1[[#This Row],[Transaction - Tax Amount]]="",fraedom_data_1[[#This Row],[Transaction - Tax Amount]]=0),"1","2"))</f>
        <v>1</v>
      </c>
      <c r="R895" s="50" t="str">
        <f>_xlfn.CONCAT(fraedom_data_1[[#This Row],[Statement Period - End Date]],"_",fraedom_data_1[[#This Row],[Column1]],"_",fraedom_data_1[[#This Row],[Transaction - Tax Exclusive Amount]])</f>
        <v>_ _</v>
      </c>
    </row>
    <row r="896" spans="2:18">
      <c r="B896" s="50"/>
      <c r="C896" s="50"/>
      <c r="G896" s="50"/>
      <c r="J896" s="50"/>
      <c r="K896" s="50"/>
      <c r="L896" s="50"/>
      <c r="M896" s="50"/>
      <c r="N896" s="50"/>
      <c r="O896" s="50"/>
      <c r="P896" s="50" t="str">
        <f>IF(fraedom_data_1[[#This Row],[Employee - Forename.2]]="",_xlfn.CONCAT(fraedom_data_1[[#This Row],[Employee - Forename.1]]," ",fraedom_data_1[[#This Row],[Employee - Surname]]),_xlfn.CONCAT(fraedom_data_1[[#This Row],[Employee - Forename.1]]," ",fraedom_data_1[[#This Row],[Employee - Forename.2]]," ",fraedom_data_1[[#This Row],[Employee - Surname]]))</f>
        <v xml:space="preserve"> </v>
      </c>
      <c r="Q896" s="50" t="str">
        <f>IF(fraedom_data_1[[#This Row],[Transaction - Expense Description]]="Payment Direct Debit Payment - Tha",0,IF(OR(fraedom_data_1[[#This Row],[Transaction - Tax Amount]]="",fraedom_data_1[[#This Row],[Transaction - Tax Amount]]=0),"1","2"))</f>
        <v>1</v>
      </c>
      <c r="R896" s="50" t="str">
        <f>_xlfn.CONCAT(fraedom_data_1[[#This Row],[Statement Period - End Date]],"_",fraedom_data_1[[#This Row],[Column1]],"_",fraedom_data_1[[#This Row],[Transaction - Tax Exclusive Amount]])</f>
        <v>_ _</v>
      </c>
    </row>
    <row r="897" spans="2:18">
      <c r="B897" s="50"/>
      <c r="C897" s="50"/>
      <c r="G897" s="50"/>
      <c r="J897" s="50"/>
      <c r="K897" s="50"/>
      <c r="L897" s="50"/>
      <c r="M897" s="50"/>
      <c r="N897" s="50"/>
      <c r="O897" s="50"/>
      <c r="P897" s="50" t="str">
        <f>IF(fraedom_data_1[[#This Row],[Employee - Forename.2]]="",_xlfn.CONCAT(fraedom_data_1[[#This Row],[Employee - Forename.1]]," ",fraedom_data_1[[#This Row],[Employee - Surname]]),_xlfn.CONCAT(fraedom_data_1[[#This Row],[Employee - Forename.1]]," ",fraedom_data_1[[#This Row],[Employee - Forename.2]]," ",fraedom_data_1[[#This Row],[Employee - Surname]]))</f>
        <v xml:space="preserve"> </v>
      </c>
      <c r="Q897" s="50" t="str">
        <f>IF(fraedom_data_1[[#This Row],[Transaction - Expense Description]]="Payment Direct Debit Payment - Tha",0,IF(OR(fraedom_data_1[[#This Row],[Transaction - Tax Amount]]="",fraedom_data_1[[#This Row],[Transaction - Tax Amount]]=0),"1","2"))</f>
        <v>1</v>
      </c>
      <c r="R897" s="50" t="str">
        <f>_xlfn.CONCAT(fraedom_data_1[[#This Row],[Statement Period - End Date]],"_",fraedom_data_1[[#This Row],[Column1]],"_",fraedom_data_1[[#This Row],[Transaction - Tax Exclusive Amount]])</f>
        <v>_ _</v>
      </c>
    </row>
    <row r="898" spans="2:18">
      <c r="B898" s="50"/>
      <c r="C898" s="50"/>
      <c r="G898" s="50"/>
      <c r="J898" s="50"/>
      <c r="K898" s="50"/>
      <c r="L898" s="50"/>
      <c r="M898" s="50"/>
      <c r="N898" s="50"/>
      <c r="O898" s="50"/>
      <c r="P898" s="50" t="str">
        <f>IF(fraedom_data_1[[#This Row],[Employee - Forename.2]]="",_xlfn.CONCAT(fraedom_data_1[[#This Row],[Employee - Forename.1]]," ",fraedom_data_1[[#This Row],[Employee - Surname]]),_xlfn.CONCAT(fraedom_data_1[[#This Row],[Employee - Forename.1]]," ",fraedom_data_1[[#This Row],[Employee - Forename.2]]," ",fraedom_data_1[[#This Row],[Employee - Surname]]))</f>
        <v xml:space="preserve"> </v>
      </c>
      <c r="Q898" s="50" t="str">
        <f>IF(fraedom_data_1[[#This Row],[Transaction - Expense Description]]="Payment Direct Debit Payment - Tha",0,IF(OR(fraedom_data_1[[#This Row],[Transaction - Tax Amount]]="",fraedom_data_1[[#This Row],[Transaction - Tax Amount]]=0),"1","2"))</f>
        <v>1</v>
      </c>
      <c r="R898" s="50" t="str">
        <f>_xlfn.CONCAT(fraedom_data_1[[#This Row],[Statement Period - End Date]],"_",fraedom_data_1[[#This Row],[Column1]],"_",fraedom_data_1[[#This Row],[Transaction - Tax Exclusive Amount]])</f>
        <v>_ _</v>
      </c>
    </row>
    <row r="899" spans="2:18">
      <c r="B899" s="50"/>
      <c r="C899" s="50"/>
      <c r="G899" s="50"/>
      <c r="J899" s="50"/>
      <c r="K899" s="50"/>
      <c r="L899" s="50"/>
      <c r="M899" s="50"/>
      <c r="N899" s="50"/>
      <c r="O899" s="50"/>
      <c r="P899" s="50" t="str">
        <f>IF(fraedom_data_1[[#This Row],[Employee - Forename.2]]="",_xlfn.CONCAT(fraedom_data_1[[#This Row],[Employee - Forename.1]]," ",fraedom_data_1[[#This Row],[Employee - Surname]]),_xlfn.CONCAT(fraedom_data_1[[#This Row],[Employee - Forename.1]]," ",fraedom_data_1[[#This Row],[Employee - Forename.2]]," ",fraedom_data_1[[#This Row],[Employee - Surname]]))</f>
        <v xml:space="preserve"> </v>
      </c>
      <c r="Q899" s="50" t="str">
        <f>IF(fraedom_data_1[[#This Row],[Transaction - Expense Description]]="Payment Direct Debit Payment - Tha",0,IF(OR(fraedom_data_1[[#This Row],[Transaction - Tax Amount]]="",fraedom_data_1[[#This Row],[Transaction - Tax Amount]]=0),"1","2"))</f>
        <v>1</v>
      </c>
      <c r="R899" s="50" t="str">
        <f>_xlfn.CONCAT(fraedom_data_1[[#This Row],[Statement Period - End Date]],"_",fraedom_data_1[[#This Row],[Column1]],"_",fraedom_data_1[[#This Row],[Transaction - Tax Exclusive Amount]])</f>
        <v>_ _</v>
      </c>
    </row>
    <row r="900" spans="2:18">
      <c r="B900" s="50"/>
      <c r="C900" s="50"/>
      <c r="G900" s="50"/>
      <c r="J900" s="50"/>
      <c r="K900" s="50"/>
      <c r="L900" s="50"/>
      <c r="M900" s="50"/>
      <c r="N900" s="50"/>
      <c r="O900" s="50"/>
      <c r="P900" s="50" t="str">
        <f>IF(fraedom_data_1[[#This Row],[Employee - Forename.2]]="",_xlfn.CONCAT(fraedom_data_1[[#This Row],[Employee - Forename.1]]," ",fraedom_data_1[[#This Row],[Employee - Surname]]),_xlfn.CONCAT(fraedom_data_1[[#This Row],[Employee - Forename.1]]," ",fraedom_data_1[[#This Row],[Employee - Forename.2]]," ",fraedom_data_1[[#This Row],[Employee - Surname]]))</f>
        <v xml:space="preserve"> </v>
      </c>
      <c r="Q900" s="50" t="str">
        <f>IF(fraedom_data_1[[#This Row],[Transaction - Expense Description]]="Payment Direct Debit Payment - Tha",0,IF(OR(fraedom_data_1[[#This Row],[Transaction - Tax Amount]]="",fraedom_data_1[[#This Row],[Transaction - Tax Amount]]=0),"1","2"))</f>
        <v>1</v>
      </c>
      <c r="R900" s="50" t="str">
        <f>_xlfn.CONCAT(fraedom_data_1[[#This Row],[Statement Period - End Date]],"_",fraedom_data_1[[#This Row],[Column1]],"_",fraedom_data_1[[#This Row],[Transaction - Tax Exclusive Amount]])</f>
        <v>_ _</v>
      </c>
    </row>
    <row r="901" spans="2:18">
      <c r="B901" s="50"/>
      <c r="C901" s="50"/>
      <c r="G901" s="50"/>
      <c r="J901" s="50"/>
      <c r="K901" s="50"/>
      <c r="L901" s="50"/>
      <c r="M901" s="50"/>
      <c r="N901" s="50"/>
      <c r="O901" s="50"/>
      <c r="P901" s="50" t="str">
        <f>IF(fraedom_data_1[[#This Row],[Employee - Forename.2]]="",_xlfn.CONCAT(fraedom_data_1[[#This Row],[Employee - Forename.1]]," ",fraedom_data_1[[#This Row],[Employee - Surname]]),_xlfn.CONCAT(fraedom_data_1[[#This Row],[Employee - Forename.1]]," ",fraedom_data_1[[#This Row],[Employee - Forename.2]]," ",fraedom_data_1[[#This Row],[Employee - Surname]]))</f>
        <v xml:space="preserve"> </v>
      </c>
      <c r="Q901" s="50" t="str">
        <f>IF(fraedom_data_1[[#This Row],[Transaction - Expense Description]]="Payment Direct Debit Payment - Tha",0,IF(OR(fraedom_data_1[[#This Row],[Transaction - Tax Amount]]="",fraedom_data_1[[#This Row],[Transaction - Tax Amount]]=0),"1","2"))</f>
        <v>1</v>
      </c>
      <c r="R901" s="50" t="str">
        <f>_xlfn.CONCAT(fraedom_data_1[[#This Row],[Statement Period - End Date]],"_",fraedom_data_1[[#This Row],[Column1]],"_",fraedom_data_1[[#This Row],[Transaction - Tax Exclusive Amount]])</f>
        <v>_ _</v>
      </c>
    </row>
    <row r="902" spans="2:18">
      <c r="B902" s="50"/>
      <c r="C902" s="50"/>
      <c r="G902" s="50"/>
      <c r="J902" s="50"/>
      <c r="K902" s="50"/>
      <c r="L902" s="50"/>
      <c r="M902" s="50"/>
      <c r="N902" s="50"/>
      <c r="O902" s="50"/>
      <c r="P902" s="50" t="str">
        <f>IF(fraedom_data_1[[#This Row],[Employee - Forename.2]]="",_xlfn.CONCAT(fraedom_data_1[[#This Row],[Employee - Forename.1]]," ",fraedom_data_1[[#This Row],[Employee - Surname]]),_xlfn.CONCAT(fraedom_data_1[[#This Row],[Employee - Forename.1]]," ",fraedom_data_1[[#This Row],[Employee - Forename.2]]," ",fraedom_data_1[[#This Row],[Employee - Surname]]))</f>
        <v xml:space="preserve"> </v>
      </c>
      <c r="Q902" s="50" t="str">
        <f>IF(fraedom_data_1[[#This Row],[Transaction - Expense Description]]="Payment Direct Debit Payment - Tha",0,IF(OR(fraedom_data_1[[#This Row],[Transaction - Tax Amount]]="",fraedom_data_1[[#This Row],[Transaction - Tax Amount]]=0),"1","2"))</f>
        <v>1</v>
      </c>
      <c r="R902" s="50" t="str">
        <f>_xlfn.CONCAT(fraedom_data_1[[#This Row],[Statement Period - End Date]],"_",fraedom_data_1[[#This Row],[Column1]],"_",fraedom_data_1[[#This Row],[Transaction - Tax Exclusive Amount]])</f>
        <v>_ _</v>
      </c>
    </row>
    <row r="903" spans="2:18">
      <c r="B903" s="50"/>
      <c r="C903" s="50"/>
      <c r="G903" s="50"/>
      <c r="J903" s="50"/>
      <c r="K903" s="50"/>
      <c r="L903" s="50"/>
      <c r="M903" s="50"/>
      <c r="N903" s="50"/>
      <c r="O903" s="50"/>
      <c r="P903" s="50" t="str">
        <f>IF(fraedom_data_1[[#This Row],[Employee - Forename.2]]="",_xlfn.CONCAT(fraedom_data_1[[#This Row],[Employee - Forename.1]]," ",fraedom_data_1[[#This Row],[Employee - Surname]]),_xlfn.CONCAT(fraedom_data_1[[#This Row],[Employee - Forename.1]]," ",fraedom_data_1[[#This Row],[Employee - Forename.2]]," ",fraedom_data_1[[#This Row],[Employee - Surname]]))</f>
        <v xml:space="preserve"> </v>
      </c>
      <c r="Q903" s="50" t="str">
        <f>IF(fraedom_data_1[[#This Row],[Transaction - Expense Description]]="Payment Direct Debit Payment - Tha",0,IF(OR(fraedom_data_1[[#This Row],[Transaction - Tax Amount]]="",fraedom_data_1[[#This Row],[Transaction - Tax Amount]]=0),"1","2"))</f>
        <v>1</v>
      </c>
      <c r="R903" s="50" t="str">
        <f>_xlfn.CONCAT(fraedom_data_1[[#This Row],[Statement Period - End Date]],"_",fraedom_data_1[[#This Row],[Column1]],"_",fraedom_data_1[[#This Row],[Transaction - Tax Exclusive Amount]])</f>
        <v>_ _</v>
      </c>
    </row>
    <row r="904" spans="2:18">
      <c r="B904" s="50"/>
      <c r="C904" s="50"/>
      <c r="G904" s="50"/>
      <c r="J904" s="50"/>
      <c r="K904" s="50"/>
      <c r="L904" s="50"/>
      <c r="M904" s="50"/>
      <c r="N904" s="50"/>
      <c r="O904" s="50"/>
      <c r="P904" s="50" t="str">
        <f>IF(fraedom_data_1[[#This Row],[Employee - Forename.2]]="",_xlfn.CONCAT(fraedom_data_1[[#This Row],[Employee - Forename.1]]," ",fraedom_data_1[[#This Row],[Employee - Surname]]),_xlfn.CONCAT(fraedom_data_1[[#This Row],[Employee - Forename.1]]," ",fraedom_data_1[[#This Row],[Employee - Forename.2]]," ",fraedom_data_1[[#This Row],[Employee - Surname]]))</f>
        <v xml:space="preserve"> </v>
      </c>
      <c r="Q904" s="50" t="str">
        <f>IF(fraedom_data_1[[#This Row],[Transaction - Expense Description]]="Payment Direct Debit Payment - Tha",0,IF(OR(fraedom_data_1[[#This Row],[Transaction - Tax Amount]]="",fraedom_data_1[[#This Row],[Transaction - Tax Amount]]=0),"1","2"))</f>
        <v>1</v>
      </c>
      <c r="R904" s="50" t="str">
        <f>_xlfn.CONCAT(fraedom_data_1[[#This Row],[Statement Period - End Date]],"_",fraedom_data_1[[#This Row],[Column1]],"_",fraedom_data_1[[#This Row],[Transaction - Tax Exclusive Amount]])</f>
        <v>_ _</v>
      </c>
    </row>
    <row r="905" spans="2:18">
      <c r="B905" s="50"/>
      <c r="C905" s="50"/>
      <c r="G905" s="50"/>
      <c r="J905" s="50"/>
      <c r="K905" s="50"/>
      <c r="L905" s="50"/>
      <c r="M905" s="50"/>
      <c r="N905" s="50"/>
      <c r="O905" s="50"/>
      <c r="P905" s="50" t="str">
        <f>IF(fraedom_data_1[[#This Row],[Employee - Forename.2]]="",_xlfn.CONCAT(fraedom_data_1[[#This Row],[Employee - Forename.1]]," ",fraedom_data_1[[#This Row],[Employee - Surname]]),_xlfn.CONCAT(fraedom_data_1[[#This Row],[Employee - Forename.1]]," ",fraedom_data_1[[#This Row],[Employee - Forename.2]]," ",fraedom_data_1[[#This Row],[Employee - Surname]]))</f>
        <v xml:space="preserve"> </v>
      </c>
      <c r="Q905" s="50" t="str">
        <f>IF(fraedom_data_1[[#This Row],[Transaction - Expense Description]]="Payment Direct Debit Payment - Tha",0,IF(OR(fraedom_data_1[[#This Row],[Transaction - Tax Amount]]="",fraedom_data_1[[#This Row],[Transaction - Tax Amount]]=0),"1","2"))</f>
        <v>1</v>
      </c>
      <c r="R905" s="50" t="str">
        <f>_xlfn.CONCAT(fraedom_data_1[[#This Row],[Statement Period - End Date]],"_",fraedom_data_1[[#This Row],[Column1]],"_",fraedom_data_1[[#This Row],[Transaction - Tax Exclusive Amount]])</f>
        <v>_ _</v>
      </c>
    </row>
    <row r="906" spans="2:18">
      <c r="B906" s="50"/>
      <c r="C906" s="50"/>
      <c r="G906" s="50"/>
      <c r="J906" s="50"/>
      <c r="K906" s="50"/>
      <c r="L906" s="50"/>
      <c r="M906" s="50"/>
      <c r="N906" s="50"/>
      <c r="O906" s="50"/>
      <c r="P906" s="50" t="str">
        <f>IF(fraedom_data_1[[#This Row],[Employee - Forename.2]]="",_xlfn.CONCAT(fraedom_data_1[[#This Row],[Employee - Forename.1]]," ",fraedom_data_1[[#This Row],[Employee - Surname]]),_xlfn.CONCAT(fraedom_data_1[[#This Row],[Employee - Forename.1]]," ",fraedom_data_1[[#This Row],[Employee - Forename.2]]," ",fraedom_data_1[[#This Row],[Employee - Surname]]))</f>
        <v xml:space="preserve"> </v>
      </c>
      <c r="Q906" s="50" t="str">
        <f>IF(fraedom_data_1[[#This Row],[Transaction - Expense Description]]="Payment Direct Debit Payment - Tha",0,IF(OR(fraedom_data_1[[#This Row],[Transaction - Tax Amount]]="",fraedom_data_1[[#This Row],[Transaction - Tax Amount]]=0),"1","2"))</f>
        <v>1</v>
      </c>
      <c r="R906" s="50" t="str">
        <f>_xlfn.CONCAT(fraedom_data_1[[#This Row],[Statement Period - End Date]],"_",fraedom_data_1[[#This Row],[Column1]],"_",fraedom_data_1[[#This Row],[Transaction - Tax Exclusive Amount]])</f>
        <v>_ _</v>
      </c>
    </row>
    <row r="907" spans="2:18">
      <c r="B907" s="50"/>
      <c r="C907" s="50"/>
      <c r="G907" s="50"/>
      <c r="J907" s="50"/>
      <c r="K907" s="50"/>
      <c r="L907" s="50"/>
      <c r="M907" s="50"/>
      <c r="N907" s="50"/>
      <c r="O907" s="50"/>
      <c r="P907" s="50" t="str">
        <f>IF(fraedom_data_1[[#This Row],[Employee - Forename.2]]="",_xlfn.CONCAT(fraedom_data_1[[#This Row],[Employee - Forename.1]]," ",fraedom_data_1[[#This Row],[Employee - Surname]]),_xlfn.CONCAT(fraedom_data_1[[#This Row],[Employee - Forename.1]]," ",fraedom_data_1[[#This Row],[Employee - Forename.2]]," ",fraedom_data_1[[#This Row],[Employee - Surname]]))</f>
        <v xml:space="preserve"> </v>
      </c>
      <c r="Q907" s="50" t="str">
        <f>IF(fraedom_data_1[[#This Row],[Transaction - Expense Description]]="Payment Direct Debit Payment - Tha",0,IF(OR(fraedom_data_1[[#This Row],[Transaction - Tax Amount]]="",fraedom_data_1[[#This Row],[Transaction - Tax Amount]]=0),"1","2"))</f>
        <v>1</v>
      </c>
      <c r="R907" s="50" t="str">
        <f>_xlfn.CONCAT(fraedom_data_1[[#This Row],[Statement Period - End Date]],"_",fraedom_data_1[[#This Row],[Column1]],"_",fraedom_data_1[[#This Row],[Transaction - Tax Exclusive Amount]])</f>
        <v>_ _</v>
      </c>
    </row>
    <row r="908" spans="2:18">
      <c r="B908" s="50"/>
      <c r="C908" s="50"/>
      <c r="G908" s="50"/>
      <c r="J908" s="50"/>
      <c r="K908" s="50"/>
      <c r="L908" s="50"/>
      <c r="M908" s="50"/>
      <c r="N908" s="50"/>
      <c r="O908" s="50"/>
      <c r="P908" s="50" t="str">
        <f>IF(fraedom_data_1[[#This Row],[Employee - Forename.2]]="",_xlfn.CONCAT(fraedom_data_1[[#This Row],[Employee - Forename.1]]," ",fraedom_data_1[[#This Row],[Employee - Surname]]),_xlfn.CONCAT(fraedom_data_1[[#This Row],[Employee - Forename.1]]," ",fraedom_data_1[[#This Row],[Employee - Forename.2]]," ",fraedom_data_1[[#This Row],[Employee - Surname]]))</f>
        <v xml:space="preserve"> </v>
      </c>
      <c r="Q908" s="50" t="str">
        <f>IF(fraedom_data_1[[#This Row],[Transaction - Expense Description]]="Payment Direct Debit Payment - Tha",0,IF(OR(fraedom_data_1[[#This Row],[Transaction - Tax Amount]]="",fraedom_data_1[[#This Row],[Transaction - Tax Amount]]=0),"1","2"))</f>
        <v>1</v>
      </c>
      <c r="R908" s="50" t="str">
        <f>_xlfn.CONCAT(fraedom_data_1[[#This Row],[Statement Period - End Date]],"_",fraedom_data_1[[#This Row],[Column1]],"_",fraedom_data_1[[#This Row],[Transaction - Tax Exclusive Amount]])</f>
        <v>_ _</v>
      </c>
    </row>
    <row r="909" spans="2:18">
      <c r="B909" s="50"/>
      <c r="C909" s="50"/>
      <c r="G909" s="50"/>
      <c r="J909" s="50"/>
      <c r="K909" s="50"/>
      <c r="L909" s="50"/>
      <c r="M909" s="50"/>
      <c r="N909" s="50"/>
      <c r="O909" s="50"/>
      <c r="P909" s="50" t="str">
        <f>IF(fraedom_data_1[[#This Row],[Employee - Forename.2]]="",_xlfn.CONCAT(fraedom_data_1[[#This Row],[Employee - Forename.1]]," ",fraedom_data_1[[#This Row],[Employee - Surname]]),_xlfn.CONCAT(fraedom_data_1[[#This Row],[Employee - Forename.1]]," ",fraedom_data_1[[#This Row],[Employee - Forename.2]]," ",fraedom_data_1[[#This Row],[Employee - Surname]]))</f>
        <v xml:space="preserve"> </v>
      </c>
      <c r="Q909" s="50" t="str">
        <f>IF(fraedom_data_1[[#This Row],[Transaction - Expense Description]]="Payment Direct Debit Payment - Tha",0,IF(OR(fraedom_data_1[[#This Row],[Transaction - Tax Amount]]="",fraedom_data_1[[#This Row],[Transaction - Tax Amount]]=0),"1","2"))</f>
        <v>1</v>
      </c>
      <c r="R909" s="50" t="str">
        <f>_xlfn.CONCAT(fraedom_data_1[[#This Row],[Statement Period - End Date]],"_",fraedom_data_1[[#This Row],[Column1]],"_",fraedom_data_1[[#This Row],[Transaction - Tax Exclusive Amount]])</f>
        <v>_ _</v>
      </c>
    </row>
    <row r="910" spans="2:18">
      <c r="B910" s="50"/>
      <c r="C910" s="50"/>
      <c r="G910" s="50"/>
      <c r="J910" s="50"/>
      <c r="K910" s="50"/>
      <c r="L910" s="50"/>
      <c r="M910" s="50"/>
      <c r="N910" s="50"/>
      <c r="O910" s="50"/>
      <c r="P910" s="50" t="str">
        <f>IF(fraedom_data_1[[#This Row],[Employee - Forename.2]]="",_xlfn.CONCAT(fraedom_data_1[[#This Row],[Employee - Forename.1]]," ",fraedom_data_1[[#This Row],[Employee - Surname]]),_xlfn.CONCAT(fraedom_data_1[[#This Row],[Employee - Forename.1]]," ",fraedom_data_1[[#This Row],[Employee - Forename.2]]," ",fraedom_data_1[[#This Row],[Employee - Surname]]))</f>
        <v xml:space="preserve"> </v>
      </c>
      <c r="Q910" s="50" t="str">
        <f>IF(fraedom_data_1[[#This Row],[Transaction - Expense Description]]="Payment Direct Debit Payment - Tha",0,IF(OR(fraedom_data_1[[#This Row],[Transaction - Tax Amount]]="",fraedom_data_1[[#This Row],[Transaction - Tax Amount]]=0),"1","2"))</f>
        <v>1</v>
      </c>
      <c r="R910" s="50" t="str">
        <f>_xlfn.CONCAT(fraedom_data_1[[#This Row],[Statement Period - End Date]],"_",fraedom_data_1[[#This Row],[Column1]],"_",fraedom_data_1[[#This Row],[Transaction - Tax Exclusive Amount]])</f>
        <v>_ _</v>
      </c>
    </row>
    <row r="911" spans="2:18">
      <c r="B911" s="50"/>
      <c r="C911" s="50"/>
      <c r="G911" s="50"/>
      <c r="J911" s="50"/>
      <c r="K911" s="50"/>
      <c r="L911" s="50"/>
      <c r="M911" s="50"/>
      <c r="N911" s="50"/>
      <c r="O911" s="50"/>
      <c r="P911" s="50" t="str">
        <f>IF(fraedom_data_1[[#This Row],[Employee - Forename.2]]="",_xlfn.CONCAT(fraedom_data_1[[#This Row],[Employee - Forename.1]]," ",fraedom_data_1[[#This Row],[Employee - Surname]]),_xlfn.CONCAT(fraedom_data_1[[#This Row],[Employee - Forename.1]]," ",fraedom_data_1[[#This Row],[Employee - Forename.2]]," ",fraedom_data_1[[#This Row],[Employee - Surname]]))</f>
        <v xml:space="preserve"> </v>
      </c>
      <c r="Q911" s="50" t="str">
        <f>IF(fraedom_data_1[[#This Row],[Transaction - Expense Description]]="Payment Direct Debit Payment - Tha",0,IF(OR(fraedom_data_1[[#This Row],[Transaction - Tax Amount]]="",fraedom_data_1[[#This Row],[Transaction - Tax Amount]]=0),"1","2"))</f>
        <v>1</v>
      </c>
      <c r="R911" s="50" t="str">
        <f>_xlfn.CONCAT(fraedom_data_1[[#This Row],[Statement Period - End Date]],"_",fraedom_data_1[[#This Row],[Column1]],"_",fraedom_data_1[[#This Row],[Transaction - Tax Exclusive Amount]])</f>
        <v>_ _</v>
      </c>
    </row>
    <row r="912" spans="2:18">
      <c r="B912" s="50"/>
      <c r="C912" s="50"/>
      <c r="G912" s="50"/>
      <c r="J912" s="50"/>
      <c r="K912" s="50"/>
      <c r="L912" s="50"/>
      <c r="M912" s="50"/>
      <c r="N912" s="50"/>
      <c r="O912" s="50"/>
      <c r="P912" s="50" t="str">
        <f>IF(fraedom_data_1[[#This Row],[Employee - Forename.2]]="",_xlfn.CONCAT(fraedom_data_1[[#This Row],[Employee - Forename.1]]," ",fraedom_data_1[[#This Row],[Employee - Surname]]),_xlfn.CONCAT(fraedom_data_1[[#This Row],[Employee - Forename.1]]," ",fraedom_data_1[[#This Row],[Employee - Forename.2]]," ",fraedom_data_1[[#This Row],[Employee - Surname]]))</f>
        <v xml:space="preserve"> </v>
      </c>
      <c r="Q912" s="50" t="str">
        <f>IF(fraedom_data_1[[#This Row],[Transaction - Expense Description]]="Payment Direct Debit Payment - Tha",0,IF(OR(fraedom_data_1[[#This Row],[Transaction - Tax Amount]]="",fraedom_data_1[[#This Row],[Transaction - Tax Amount]]=0),"1","2"))</f>
        <v>1</v>
      </c>
      <c r="R912" s="50" t="str">
        <f>_xlfn.CONCAT(fraedom_data_1[[#This Row],[Statement Period - End Date]],"_",fraedom_data_1[[#This Row],[Column1]],"_",fraedom_data_1[[#This Row],[Transaction - Tax Exclusive Amount]])</f>
        <v>_ _</v>
      </c>
    </row>
    <row r="913" spans="2:18">
      <c r="B913" s="50"/>
      <c r="C913" s="50"/>
      <c r="G913" s="50"/>
      <c r="J913" s="50"/>
      <c r="K913" s="50"/>
      <c r="L913" s="50"/>
      <c r="M913" s="50"/>
      <c r="N913" s="50"/>
      <c r="O913" s="50"/>
      <c r="P913" s="50" t="str">
        <f>IF(fraedom_data_1[[#This Row],[Employee - Forename.2]]="",_xlfn.CONCAT(fraedom_data_1[[#This Row],[Employee - Forename.1]]," ",fraedom_data_1[[#This Row],[Employee - Surname]]),_xlfn.CONCAT(fraedom_data_1[[#This Row],[Employee - Forename.1]]," ",fraedom_data_1[[#This Row],[Employee - Forename.2]]," ",fraedom_data_1[[#This Row],[Employee - Surname]]))</f>
        <v xml:space="preserve"> </v>
      </c>
      <c r="Q913" s="50" t="str">
        <f>IF(fraedom_data_1[[#This Row],[Transaction - Expense Description]]="Payment Direct Debit Payment - Tha",0,IF(OR(fraedom_data_1[[#This Row],[Transaction - Tax Amount]]="",fraedom_data_1[[#This Row],[Transaction - Tax Amount]]=0),"1","2"))</f>
        <v>1</v>
      </c>
      <c r="R913" s="50" t="str">
        <f>_xlfn.CONCAT(fraedom_data_1[[#This Row],[Statement Period - End Date]],"_",fraedom_data_1[[#This Row],[Column1]],"_",fraedom_data_1[[#This Row],[Transaction - Tax Exclusive Amount]])</f>
        <v>_ _</v>
      </c>
    </row>
    <row r="914" spans="2:18">
      <c r="B914" s="50"/>
      <c r="C914" s="50"/>
      <c r="G914" s="50"/>
      <c r="J914" s="50"/>
      <c r="K914" s="50"/>
      <c r="L914" s="50"/>
      <c r="M914" s="50"/>
      <c r="N914" s="50"/>
      <c r="O914" s="50"/>
      <c r="P914" s="50" t="str">
        <f>IF(fraedom_data_1[[#This Row],[Employee - Forename.2]]="",_xlfn.CONCAT(fraedom_data_1[[#This Row],[Employee - Forename.1]]," ",fraedom_data_1[[#This Row],[Employee - Surname]]),_xlfn.CONCAT(fraedom_data_1[[#This Row],[Employee - Forename.1]]," ",fraedom_data_1[[#This Row],[Employee - Forename.2]]," ",fraedom_data_1[[#This Row],[Employee - Surname]]))</f>
        <v xml:space="preserve"> </v>
      </c>
      <c r="Q914" s="50" t="str">
        <f>IF(fraedom_data_1[[#This Row],[Transaction - Expense Description]]="Payment Direct Debit Payment - Tha",0,IF(OR(fraedom_data_1[[#This Row],[Transaction - Tax Amount]]="",fraedom_data_1[[#This Row],[Transaction - Tax Amount]]=0),"1","2"))</f>
        <v>1</v>
      </c>
      <c r="R914" s="50" t="str">
        <f>_xlfn.CONCAT(fraedom_data_1[[#This Row],[Statement Period - End Date]],"_",fraedom_data_1[[#This Row],[Column1]],"_",fraedom_data_1[[#This Row],[Transaction - Tax Exclusive Amount]])</f>
        <v>_ _</v>
      </c>
    </row>
    <row r="915" spans="2:18">
      <c r="B915" s="50"/>
      <c r="C915" s="50"/>
      <c r="G915" s="50"/>
      <c r="J915" s="50"/>
      <c r="K915" s="50"/>
      <c r="L915" s="50"/>
      <c r="M915" s="50"/>
      <c r="N915" s="50"/>
      <c r="O915" s="50"/>
      <c r="P915" s="50" t="str">
        <f>IF(fraedom_data_1[[#This Row],[Employee - Forename.2]]="",_xlfn.CONCAT(fraedom_data_1[[#This Row],[Employee - Forename.1]]," ",fraedom_data_1[[#This Row],[Employee - Surname]]),_xlfn.CONCAT(fraedom_data_1[[#This Row],[Employee - Forename.1]]," ",fraedom_data_1[[#This Row],[Employee - Forename.2]]," ",fraedom_data_1[[#This Row],[Employee - Surname]]))</f>
        <v xml:space="preserve"> </v>
      </c>
      <c r="Q915" s="50" t="str">
        <f>IF(fraedom_data_1[[#This Row],[Transaction - Expense Description]]="Payment Direct Debit Payment - Tha",0,IF(OR(fraedom_data_1[[#This Row],[Transaction - Tax Amount]]="",fraedom_data_1[[#This Row],[Transaction - Tax Amount]]=0),"1","2"))</f>
        <v>1</v>
      </c>
      <c r="R915" s="50" t="str">
        <f>_xlfn.CONCAT(fraedom_data_1[[#This Row],[Statement Period - End Date]],"_",fraedom_data_1[[#This Row],[Column1]],"_",fraedom_data_1[[#This Row],[Transaction - Tax Exclusive Amount]])</f>
        <v>_ _</v>
      </c>
    </row>
    <row r="916" spans="2:18">
      <c r="B916" s="50"/>
      <c r="C916" s="50"/>
      <c r="G916" s="50"/>
      <c r="J916" s="50"/>
      <c r="K916" s="50"/>
      <c r="L916" s="50"/>
      <c r="M916" s="50"/>
      <c r="N916" s="50"/>
      <c r="O916" s="50"/>
      <c r="P916" s="50" t="str">
        <f>IF(fraedom_data_1[[#This Row],[Employee - Forename.2]]="",_xlfn.CONCAT(fraedom_data_1[[#This Row],[Employee - Forename.1]]," ",fraedom_data_1[[#This Row],[Employee - Surname]]),_xlfn.CONCAT(fraedom_data_1[[#This Row],[Employee - Forename.1]]," ",fraedom_data_1[[#This Row],[Employee - Forename.2]]," ",fraedom_data_1[[#This Row],[Employee - Surname]]))</f>
        <v xml:space="preserve"> </v>
      </c>
      <c r="Q916" s="50" t="str">
        <f>IF(fraedom_data_1[[#This Row],[Transaction - Expense Description]]="Payment Direct Debit Payment - Tha",0,IF(OR(fraedom_data_1[[#This Row],[Transaction - Tax Amount]]="",fraedom_data_1[[#This Row],[Transaction - Tax Amount]]=0),"1","2"))</f>
        <v>1</v>
      </c>
      <c r="R916" s="50" t="str">
        <f>_xlfn.CONCAT(fraedom_data_1[[#This Row],[Statement Period - End Date]],"_",fraedom_data_1[[#This Row],[Column1]],"_",fraedom_data_1[[#This Row],[Transaction - Tax Exclusive Amount]])</f>
        <v>_ _</v>
      </c>
    </row>
    <row r="917" spans="2:18">
      <c r="B917" s="50"/>
      <c r="C917" s="50"/>
      <c r="G917" s="50"/>
      <c r="J917" s="50"/>
      <c r="K917" s="50"/>
      <c r="L917" s="50"/>
      <c r="M917" s="50"/>
      <c r="N917" s="50"/>
      <c r="O917" s="50"/>
      <c r="P917" s="50" t="str">
        <f>IF(fraedom_data_1[[#This Row],[Employee - Forename.2]]="",_xlfn.CONCAT(fraedom_data_1[[#This Row],[Employee - Forename.1]]," ",fraedom_data_1[[#This Row],[Employee - Surname]]),_xlfn.CONCAT(fraedom_data_1[[#This Row],[Employee - Forename.1]]," ",fraedom_data_1[[#This Row],[Employee - Forename.2]]," ",fraedom_data_1[[#This Row],[Employee - Surname]]))</f>
        <v xml:space="preserve"> </v>
      </c>
      <c r="Q917" s="50" t="str">
        <f>IF(fraedom_data_1[[#This Row],[Transaction - Expense Description]]="Payment Direct Debit Payment - Tha",0,IF(OR(fraedom_data_1[[#This Row],[Transaction - Tax Amount]]="",fraedom_data_1[[#This Row],[Transaction - Tax Amount]]=0),"1","2"))</f>
        <v>1</v>
      </c>
      <c r="R917" s="50" t="str">
        <f>_xlfn.CONCAT(fraedom_data_1[[#This Row],[Statement Period - End Date]],"_",fraedom_data_1[[#This Row],[Column1]],"_",fraedom_data_1[[#This Row],[Transaction - Tax Exclusive Amount]])</f>
        <v>_ _</v>
      </c>
    </row>
    <row r="918" spans="2:18">
      <c r="B918" s="50"/>
      <c r="C918" s="50"/>
      <c r="G918" s="50"/>
      <c r="J918" s="50"/>
      <c r="K918" s="50"/>
      <c r="L918" s="50"/>
      <c r="M918" s="50"/>
      <c r="N918" s="50"/>
      <c r="O918" s="50"/>
      <c r="P918" s="50" t="str">
        <f>IF(fraedom_data_1[[#This Row],[Employee - Forename.2]]="",_xlfn.CONCAT(fraedom_data_1[[#This Row],[Employee - Forename.1]]," ",fraedom_data_1[[#This Row],[Employee - Surname]]),_xlfn.CONCAT(fraedom_data_1[[#This Row],[Employee - Forename.1]]," ",fraedom_data_1[[#This Row],[Employee - Forename.2]]," ",fraedom_data_1[[#This Row],[Employee - Surname]]))</f>
        <v xml:space="preserve"> </v>
      </c>
      <c r="Q918" s="50" t="str">
        <f>IF(fraedom_data_1[[#This Row],[Transaction - Expense Description]]="Payment Direct Debit Payment - Tha",0,IF(OR(fraedom_data_1[[#This Row],[Transaction - Tax Amount]]="",fraedom_data_1[[#This Row],[Transaction - Tax Amount]]=0),"1","2"))</f>
        <v>1</v>
      </c>
      <c r="R918" s="50" t="str">
        <f>_xlfn.CONCAT(fraedom_data_1[[#This Row],[Statement Period - End Date]],"_",fraedom_data_1[[#This Row],[Column1]],"_",fraedom_data_1[[#This Row],[Transaction - Tax Exclusive Amount]])</f>
        <v>_ _</v>
      </c>
    </row>
    <row r="919" spans="2:18">
      <c r="B919" s="50"/>
      <c r="C919" s="50"/>
      <c r="G919" s="50"/>
      <c r="J919" s="50"/>
      <c r="K919" s="50"/>
      <c r="L919" s="50"/>
      <c r="M919" s="50"/>
      <c r="N919" s="50"/>
      <c r="O919" s="50"/>
      <c r="P919" s="50" t="str">
        <f>IF(fraedom_data_1[[#This Row],[Employee - Forename.2]]="",_xlfn.CONCAT(fraedom_data_1[[#This Row],[Employee - Forename.1]]," ",fraedom_data_1[[#This Row],[Employee - Surname]]),_xlfn.CONCAT(fraedom_data_1[[#This Row],[Employee - Forename.1]]," ",fraedom_data_1[[#This Row],[Employee - Forename.2]]," ",fraedom_data_1[[#This Row],[Employee - Surname]]))</f>
        <v xml:space="preserve"> </v>
      </c>
      <c r="Q919" s="50" t="str">
        <f>IF(fraedom_data_1[[#This Row],[Transaction - Expense Description]]="Payment Direct Debit Payment - Tha",0,IF(OR(fraedom_data_1[[#This Row],[Transaction - Tax Amount]]="",fraedom_data_1[[#This Row],[Transaction - Tax Amount]]=0),"1","2"))</f>
        <v>1</v>
      </c>
      <c r="R919" s="50" t="str">
        <f>_xlfn.CONCAT(fraedom_data_1[[#This Row],[Statement Period - End Date]],"_",fraedom_data_1[[#This Row],[Column1]],"_",fraedom_data_1[[#This Row],[Transaction - Tax Exclusive Amount]])</f>
        <v>_ _</v>
      </c>
    </row>
    <row r="920" spans="2:18">
      <c r="B920" s="50"/>
      <c r="C920" s="50"/>
      <c r="G920" s="50"/>
      <c r="J920" s="50"/>
      <c r="K920" s="50"/>
      <c r="L920" s="50"/>
      <c r="M920" s="50"/>
      <c r="N920" s="50"/>
      <c r="O920" s="50"/>
      <c r="P920" s="50" t="str">
        <f>IF(fraedom_data_1[[#This Row],[Employee - Forename.2]]="",_xlfn.CONCAT(fraedom_data_1[[#This Row],[Employee - Forename.1]]," ",fraedom_data_1[[#This Row],[Employee - Surname]]),_xlfn.CONCAT(fraedom_data_1[[#This Row],[Employee - Forename.1]]," ",fraedom_data_1[[#This Row],[Employee - Forename.2]]," ",fraedom_data_1[[#This Row],[Employee - Surname]]))</f>
        <v xml:space="preserve"> </v>
      </c>
      <c r="Q920" s="50" t="str">
        <f>IF(fraedom_data_1[[#This Row],[Transaction - Expense Description]]="Payment Direct Debit Payment - Tha",0,IF(OR(fraedom_data_1[[#This Row],[Transaction - Tax Amount]]="",fraedom_data_1[[#This Row],[Transaction - Tax Amount]]=0),"1","2"))</f>
        <v>1</v>
      </c>
      <c r="R920" s="50" t="str">
        <f>_xlfn.CONCAT(fraedom_data_1[[#This Row],[Statement Period - End Date]],"_",fraedom_data_1[[#This Row],[Column1]],"_",fraedom_data_1[[#This Row],[Transaction - Tax Exclusive Amount]])</f>
        <v>_ _</v>
      </c>
    </row>
    <row r="921" spans="2:18">
      <c r="B921" s="50"/>
      <c r="C921" s="50"/>
      <c r="G921" s="50"/>
      <c r="J921" s="50"/>
      <c r="K921" s="50"/>
      <c r="L921" s="50"/>
      <c r="M921" s="50"/>
      <c r="N921" s="50"/>
      <c r="O921" s="50"/>
      <c r="P921" s="50" t="str">
        <f>IF(fraedom_data_1[[#This Row],[Employee - Forename.2]]="",_xlfn.CONCAT(fraedom_data_1[[#This Row],[Employee - Forename.1]]," ",fraedom_data_1[[#This Row],[Employee - Surname]]),_xlfn.CONCAT(fraedom_data_1[[#This Row],[Employee - Forename.1]]," ",fraedom_data_1[[#This Row],[Employee - Forename.2]]," ",fraedom_data_1[[#This Row],[Employee - Surname]]))</f>
        <v xml:space="preserve"> </v>
      </c>
      <c r="Q921" s="50" t="str">
        <f>IF(fraedom_data_1[[#This Row],[Transaction - Expense Description]]="Payment Direct Debit Payment - Tha",0,IF(OR(fraedom_data_1[[#This Row],[Transaction - Tax Amount]]="",fraedom_data_1[[#This Row],[Transaction - Tax Amount]]=0),"1","2"))</f>
        <v>1</v>
      </c>
      <c r="R921" s="50" t="str">
        <f>_xlfn.CONCAT(fraedom_data_1[[#This Row],[Statement Period - End Date]],"_",fraedom_data_1[[#This Row],[Column1]],"_",fraedom_data_1[[#This Row],[Transaction - Tax Exclusive Amount]])</f>
        <v>_ _</v>
      </c>
    </row>
    <row r="922" spans="2:18">
      <c r="B922" s="50"/>
      <c r="C922" s="50"/>
      <c r="G922" s="50"/>
      <c r="J922" s="50"/>
      <c r="K922" s="50"/>
      <c r="L922" s="50"/>
      <c r="M922" s="50"/>
      <c r="N922" s="50"/>
      <c r="O922" s="50"/>
      <c r="P922" s="50" t="str">
        <f>IF(fraedom_data_1[[#This Row],[Employee - Forename.2]]="",_xlfn.CONCAT(fraedom_data_1[[#This Row],[Employee - Forename.1]]," ",fraedom_data_1[[#This Row],[Employee - Surname]]),_xlfn.CONCAT(fraedom_data_1[[#This Row],[Employee - Forename.1]]," ",fraedom_data_1[[#This Row],[Employee - Forename.2]]," ",fraedom_data_1[[#This Row],[Employee - Surname]]))</f>
        <v xml:space="preserve"> </v>
      </c>
      <c r="Q922" s="50" t="str">
        <f>IF(fraedom_data_1[[#This Row],[Transaction - Expense Description]]="Payment Direct Debit Payment - Tha",0,IF(OR(fraedom_data_1[[#This Row],[Transaction - Tax Amount]]="",fraedom_data_1[[#This Row],[Transaction - Tax Amount]]=0),"1","2"))</f>
        <v>1</v>
      </c>
      <c r="R922" s="50" t="str">
        <f>_xlfn.CONCAT(fraedom_data_1[[#This Row],[Statement Period - End Date]],"_",fraedom_data_1[[#This Row],[Column1]],"_",fraedom_data_1[[#This Row],[Transaction - Tax Exclusive Amount]])</f>
        <v>_ _</v>
      </c>
    </row>
    <row r="923" spans="2:18">
      <c r="B923" s="50"/>
      <c r="C923" s="50"/>
      <c r="G923" s="50"/>
      <c r="J923" s="50"/>
      <c r="K923" s="50"/>
      <c r="L923" s="50"/>
      <c r="M923" s="50"/>
      <c r="N923" s="50"/>
      <c r="O923" s="50"/>
      <c r="P923" s="50" t="str">
        <f>IF(fraedom_data_1[[#This Row],[Employee - Forename.2]]="",_xlfn.CONCAT(fraedom_data_1[[#This Row],[Employee - Forename.1]]," ",fraedom_data_1[[#This Row],[Employee - Surname]]),_xlfn.CONCAT(fraedom_data_1[[#This Row],[Employee - Forename.1]]," ",fraedom_data_1[[#This Row],[Employee - Forename.2]]," ",fraedom_data_1[[#This Row],[Employee - Surname]]))</f>
        <v xml:space="preserve"> </v>
      </c>
      <c r="Q923" s="50" t="str">
        <f>IF(fraedom_data_1[[#This Row],[Transaction - Expense Description]]="Payment Direct Debit Payment - Tha",0,IF(OR(fraedom_data_1[[#This Row],[Transaction - Tax Amount]]="",fraedom_data_1[[#This Row],[Transaction - Tax Amount]]=0),"1","2"))</f>
        <v>1</v>
      </c>
      <c r="R923" s="50" t="str">
        <f>_xlfn.CONCAT(fraedom_data_1[[#This Row],[Statement Period - End Date]],"_",fraedom_data_1[[#This Row],[Column1]],"_",fraedom_data_1[[#This Row],[Transaction - Tax Exclusive Amount]])</f>
        <v>_ _</v>
      </c>
    </row>
    <row r="924" spans="2:18">
      <c r="B924" s="50"/>
      <c r="C924" s="50"/>
      <c r="G924" s="50"/>
      <c r="J924" s="50"/>
      <c r="K924" s="50"/>
      <c r="L924" s="50"/>
      <c r="M924" s="50"/>
      <c r="N924" s="50"/>
      <c r="O924" s="50"/>
      <c r="P924" s="50" t="str">
        <f>IF(fraedom_data_1[[#This Row],[Employee - Forename.2]]="",_xlfn.CONCAT(fraedom_data_1[[#This Row],[Employee - Forename.1]]," ",fraedom_data_1[[#This Row],[Employee - Surname]]),_xlfn.CONCAT(fraedom_data_1[[#This Row],[Employee - Forename.1]]," ",fraedom_data_1[[#This Row],[Employee - Forename.2]]," ",fraedom_data_1[[#This Row],[Employee - Surname]]))</f>
        <v xml:space="preserve"> </v>
      </c>
      <c r="Q924" s="50" t="str">
        <f>IF(fraedom_data_1[[#This Row],[Transaction - Expense Description]]="Payment Direct Debit Payment - Tha",0,IF(OR(fraedom_data_1[[#This Row],[Transaction - Tax Amount]]="",fraedom_data_1[[#This Row],[Transaction - Tax Amount]]=0),"1","2"))</f>
        <v>1</v>
      </c>
      <c r="R924" s="50" t="str">
        <f>_xlfn.CONCAT(fraedom_data_1[[#This Row],[Statement Period - End Date]],"_",fraedom_data_1[[#This Row],[Column1]],"_",fraedom_data_1[[#This Row],[Transaction - Tax Exclusive Amount]])</f>
        <v>_ _</v>
      </c>
    </row>
    <row r="925" spans="2:18">
      <c r="B925" s="50"/>
      <c r="C925" s="50"/>
      <c r="G925" s="50"/>
      <c r="J925" s="50"/>
      <c r="K925" s="50"/>
      <c r="L925" s="50"/>
      <c r="M925" s="50"/>
      <c r="N925" s="50"/>
      <c r="O925" s="50"/>
      <c r="P925" s="50" t="str">
        <f>IF(fraedom_data_1[[#This Row],[Employee - Forename.2]]="",_xlfn.CONCAT(fraedom_data_1[[#This Row],[Employee - Forename.1]]," ",fraedom_data_1[[#This Row],[Employee - Surname]]),_xlfn.CONCAT(fraedom_data_1[[#This Row],[Employee - Forename.1]]," ",fraedom_data_1[[#This Row],[Employee - Forename.2]]," ",fraedom_data_1[[#This Row],[Employee - Surname]]))</f>
        <v xml:space="preserve"> </v>
      </c>
      <c r="Q925" s="50" t="str">
        <f>IF(fraedom_data_1[[#This Row],[Transaction - Expense Description]]="Payment Direct Debit Payment - Tha",0,IF(OR(fraedom_data_1[[#This Row],[Transaction - Tax Amount]]="",fraedom_data_1[[#This Row],[Transaction - Tax Amount]]=0),"1","2"))</f>
        <v>1</v>
      </c>
      <c r="R925" s="50" t="str">
        <f>_xlfn.CONCAT(fraedom_data_1[[#This Row],[Statement Period - End Date]],"_",fraedom_data_1[[#This Row],[Column1]],"_",fraedom_data_1[[#This Row],[Transaction - Tax Exclusive Amount]])</f>
        <v>_ _</v>
      </c>
    </row>
    <row r="926" spans="2:18">
      <c r="B926" s="50"/>
      <c r="C926" s="50"/>
      <c r="G926" s="50"/>
      <c r="J926" s="50"/>
      <c r="K926" s="50"/>
      <c r="L926" s="50"/>
      <c r="M926" s="50"/>
      <c r="N926" s="50"/>
      <c r="O926" s="50"/>
      <c r="P926" s="50" t="str">
        <f>IF(fraedom_data_1[[#This Row],[Employee - Forename.2]]="",_xlfn.CONCAT(fraedom_data_1[[#This Row],[Employee - Forename.1]]," ",fraedom_data_1[[#This Row],[Employee - Surname]]),_xlfn.CONCAT(fraedom_data_1[[#This Row],[Employee - Forename.1]]," ",fraedom_data_1[[#This Row],[Employee - Forename.2]]," ",fraedom_data_1[[#This Row],[Employee - Surname]]))</f>
        <v xml:space="preserve"> </v>
      </c>
      <c r="Q926" s="50" t="str">
        <f>IF(fraedom_data_1[[#This Row],[Transaction - Expense Description]]="Payment Direct Debit Payment - Tha",0,IF(OR(fraedom_data_1[[#This Row],[Transaction - Tax Amount]]="",fraedom_data_1[[#This Row],[Transaction - Tax Amount]]=0),"1","2"))</f>
        <v>1</v>
      </c>
      <c r="R926" s="50" t="str">
        <f>_xlfn.CONCAT(fraedom_data_1[[#This Row],[Statement Period - End Date]],"_",fraedom_data_1[[#This Row],[Column1]],"_",fraedom_data_1[[#This Row],[Transaction - Tax Exclusive Amount]])</f>
        <v>_ _</v>
      </c>
    </row>
    <row r="927" spans="2:18">
      <c r="B927" s="50"/>
      <c r="C927" s="50"/>
      <c r="G927" s="50"/>
      <c r="J927" s="50"/>
      <c r="K927" s="50"/>
      <c r="L927" s="50"/>
      <c r="M927" s="50"/>
      <c r="N927" s="50"/>
      <c r="O927" s="50"/>
      <c r="P927" s="50" t="str">
        <f>IF(fraedom_data_1[[#This Row],[Employee - Forename.2]]="",_xlfn.CONCAT(fraedom_data_1[[#This Row],[Employee - Forename.1]]," ",fraedom_data_1[[#This Row],[Employee - Surname]]),_xlfn.CONCAT(fraedom_data_1[[#This Row],[Employee - Forename.1]]," ",fraedom_data_1[[#This Row],[Employee - Forename.2]]," ",fraedom_data_1[[#This Row],[Employee - Surname]]))</f>
        <v xml:space="preserve"> </v>
      </c>
      <c r="Q927" s="50" t="str">
        <f>IF(fraedom_data_1[[#This Row],[Transaction - Expense Description]]="Payment Direct Debit Payment - Tha",0,IF(OR(fraedom_data_1[[#This Row],[Transaction - Tax Amount]]="",fraedom_data_1[[#This Row],[Transaction - Tax Amount]]=0),"1","2"))</f>
        <v>1</v>
      </c>
      <c r="R927" s="50" t="str">
        <f>_xlfn.CONCAT(fraedom_data_1[[#This Row],[Statement Period - End Date]],"_",fraedom_data_1[[#This Row],[Column1]],"_",fraedom_data_1[[#This Row],[Transaction - Tax Exclusive Amount]])</f>
        <v>_ _</v>
      </c>
    </row>
    <row r="928" spans="2:18">
      <c r="B928" s="50"/>
      <c r="C928" s="50"/>
      <c r="G928" s="50"/>
      <c r="J928" s="50"/>
      <c r="K928" s="50"/>
      <c r="L928" s="50"/>
      <c r="M928" s="50"/>
      <c r="N928" s="50"/>
      <c r="O928" s="50"/>
      <c r="P928" s="50" t="str">
        <f>IF(fraedom_data_1[[#This Row],[Employee - Forename.2]]="",_xlfn.CONCAT(fraedom_data_1[[#This Row],[Employee - Forename.1]]," ",fraedom_data_1[[#This Row],[Employee - Surname]]),_xlfn.CONCAT(fraedom_data_1[[#This Row],[Employee - Forename.1]]," ",fraedom_data_1[[#This Row],[Employee - Forename.2]]," ",fraedom_data_1[[#This Row],[Employee - Surname]]))</f>
        <v xml:space="preserve"> </v>
      </c>
      <c r="Q928" s="50" t="str">
        <f>IF(fraedom_data_1[[#This Row],[Transaction - Expense Description]]="Payment Direct Debit Payment - Tha",0,IF(OR(fraedom_data_1[[#This Row],[Transaction - Tax Amount]]="",fraedom_data_1[[#This Row],[Transaction - Tax Amount]]=0),"1","2"))</f>
        <v>1</v>
      </c>
      <c r="R928" s="50" t="str">
        <f>_xlfn.CONCAT(fraedom_data_1[[#This Row],[Statement Period - End Date]],"_",fraedom_data_1[[#This Row],[Column1]],"_",fraedom_data_1[[#This Row],[Transaction - Tax Exclusive Amount]])</f>
        <v>_ _</v>
      </c>
    </row>
    <row r="929" spans="2:18">
      <c r="B929" s="50"/>
      <c r="C929" s="50"/>
      <c r="G929" s="50"/>
      <c r="J929" s="50"/>
      <c r="K929" s="50"/>
      <c r="L929" s="50"/>
      <c r="M929" s="50"/>
      <c r="N929" s="50"/>
      <c r="O929" s="50"/>
      <c r="P929" s="50" t="str">
        <f>IF(fraedom_data_1[[#This Row],[Employee - Forename.2]]="",_xlfn.CONCAT(fraedom_data_1[[#This Row],[Employee - Forename.1]]," ",fraedom_data_1[[#This Row],[Employee - Surname]]),_xlfn.CONCAT(fraedom_data_1[[#This Row],[Employee - Forename.1]]," ",fraedom_data_1[[#This Row],[Employee - Forename.2]]," ",fraedom_data_1[[#This Row],[Employee - Surname]]))</f>
        <v xml:space="preserve"> </v>
      </c>
      <c r="Q929" s="50" t="str">
        <f>IF(fraedom_data_1[[#This Row],[Transaction - Expense Description]]="Payment Direct Debit Payment - Tha",0,IF(OR(fraedom_data_1[[#This Row],[Transaction - Tax Amount]]="",fraedom_data_1[[#This Row],[Transaction - Tax Amount]]=0),"1","2"))</f>
        <v>1</v>
      </c>
      <c r="R929" s="50" t="str">
        <f>_xlfn.CONCAT(fraedom_data_1[[#This Row],[Statement Period - End Date]],"_",fraedom_data_1[[#This Row],[Column1]],"_",fraedom_data_1[[#This Row],[Transaction - Tax Exclusive Amount]])</f>
        <v>_ _</v>
      </c>
    </row>
    <row r="930" spans="2:18">
      <c r="B930" s="50"/>
      <c r="C930" s="50"/>
      <c r="G930" s="50"/>
      <c r="J930" s="50"/>
      <c r="K930" s="50"/>
      <c r="L930" s="50"/>
      <c r="M930" s="50"/>
      <c r="N930" s="50"/>
      <c r="O930" s="50"/>
      <c r="P930" s="50" t="str">
        <f>IF(fraedom_data_1[[#This Row],[Employee - Forename.2]]="",_xlfn.CONCAT(fraedom_data_1[[#This Row],[Employee - Forename.1]]," ",fraedom_data_1[[#This Row],[Employee - Surname]]),_xlfn.CONCAT(fraedom_data_1[[#This Row],[Employee - Forename.1]]," ",fraedom_data_1[[#This Row],[Employee - Forename.2]]," ",fraedom_data_1[[#This Row],[Employee - Surname]]))</f>
        <v xml:space="preserve"> </v>
      </c>
      <c r="Q930" s="50" t="str">
        <f>IF(fraedom_data_1[[#This Row],[Transaction - Expense Description]]="Payment Direct Debit Payment - Tha",0,IF(OR(fraedom_data_1[[#This Row],[Transaction - Tax Amount]]="",fraedom_data_1[[#This Row],[Transaction - Tax Amount]]=0),"1","2"))</f>
        <v>1</v>
      </c>
      <c r="R930" s="50" t="str">
        <f>_xlfn.CONCAT(fraedom_data_1[[#This Row],[Statement Period - End Date]],"_",fraedom_data_1[[#This Row],[Column1]],"_",fraedom_data_1[[#This Row],[Transaction - Tax Exclusive Amount]])</f>
        <v>_ _</v>
      </c>
    </row>
    <row r="931" spans="2:18">
      <c r="B931" s="50"/>
      <c r="C931" s="50"/>
      <c r="G931" s="50"/>
      <c r="J931" s="50"/>
      <c r="K931" s="50"/>
      <c r="L931" s="50"/>
      <c r="M931" s="50"/>
      <c r="N931" s="50"/>
      <c r="O931" s="50"/>
      <c r="P931" s="50" t="str">
        <f>IF(fraedom_data_1[[#This Row],[Employee - Forename.2]]="",_xlfn.CONCAT(fraedom_data_1[[#This Row],[Employee - Forename.1]]," ",fraedom_data_1[[#This Row],[Employee - Surname]]),_xlfn.CONCAT(fraedom_data_1[[#This Row],[Employee - Forename.1]]," ",fraedom_data_1[[#This Row],[Employee - Forename.2]]," ",fraedom_data_1[[#This Row],[Employee - Surname]]))</f>
        <v xml:space="preserve"> </v>
      </c>
      <c r="Q931" s="50" t="str">
        <f>IF(fraedom_data_1[[#This Row],[Transaction - Expense Description]]="Payment Direct Debit Payment - Tha",0,IF(OR(fraedom_data_1[[#This Row],[Transaction - Tax Amount]]="",fraedom_data_1[[#This Row],[Transaction - Tax Amount]]=0),"1","2"))</f>
        <v>1</v>
      </c>
      <c r="R931" s="50" t="str">
        <f>_xlfn.CONCAT(fraedom_data_1[[#This Row],[Statement Period - End Date]],"_",fraedom_data_1[[#This Row],[Column1]],"_",fraedom_data_1[[#This Row],[Transaction - Tax Exclusive Amount]])</f>
        <v>_ _</v>
      </c>
    </row>
    <row r="932" spans="2:18">
      <c r="B932" s="50"/>
      <c r="C932" s="50"/>
      <c r="G932" s="50"/>
      <c r="J932" s="50"/>
      <c r="K932" s="50"/>
      <c r="L932" s="50"/>
      <c r="M932" s="50"/>
      <c r="N932" s="50"/>
      <c r="O932" s="50"/>
      <c r="P932" s="50" t="str">
        <f>IF(fraedom_data_1[[#This Row],[Employee - Forename.2]]="",_xlfn.CONCAT(fraedom_data_1[[#This Row],[Employee - Forename.1]]," ",fraedom_data_1[[#This Row],[Employee - Surname]]),_xlfn.CONCAT(fraedom_data_1[[#This Row],[Employee - Forename.1]]," ",fraedom_data_1[[#This Row],[Employee - Forename.2]]," ",fraedom_data_1[[#This Row],[Employee - Surname]]))</f>
        <v xml:space="preserve"> </v>
      </c>
      <c r="Q932" s="50" t="str">
        <f>IF(fraedom_data_1[[#This Row],[Transaction - Expense Description]]="Payment Direct Debit Payment - Tha",0,IF(OR(fraedom_data_1[[#This Row],[Transaction - Tax Amount]]="",fraedom_data_1[[#This Row],[Transaction - Tax Amount]]=0),"1","2"))</f>
        <v>1</v>
      </c>
      <c r="R932" s="50" t="str">
        <f>_xlfn.CONCAT(fraedom_data_1[[#This Row],[Statement Period - End Date]],"_",fraedom_data_1[[#This Row],[Column1]],"_",fraedom_data_1[[#This Row],[Transaction - Tax Exclusive Amount]])</f>
        <v>_ _</v>
      </c>
    </row>
    <row r="933" spans="2:18">
      <c r="B933" s="50"/>
      <c r="C933" s="50"/>
      <c r="G933" s="50"/>
      <c r="J933" s="50"/>
      <c r="K933" s="50"/>
      <c r="L933" s="50"/>
      <c r="M933" s="50"/>
      <c r="N933" s="50"/>
      <c r="O933" s="50"/>
      <c r="P933" s="50" t="str">
        <f>IF(fraedom_data_1[[#This Row],[Employee - Forename.2]]="",_xlfn.CONCAT(fraedom_data_1[[#This Row],[Employee - Forename.1]]," ",fraedom_data_1[[#This Row],[Employee - Surname]]),_xlfn.CONCAT(fraedom_data_1[[#This Row],[Employee - Forename.1]]," ",fraedom_data_1[[#This Row],[Employee - Forename.2]]," ",fraedom_data_1[[#This Row],[Employee - Surname]]))</f>
        <v xml:space="preserve"> </v>
      </c>
      <c r="Q933" s="50" t="str">
        <f>IF(fraedom_data_1[[#This Row],[Transaction - Expense Description]]="Payment Direct Debit Payment - Tha",0,IF(OR(fraedom_data_1[[#This Row],[Transaction - Tax Amount]]="",fraedom_data_1[[#This Row],[Transaction - Tax Amount]]=0),"1","2"))</f>
        <v>1</v>
      </c>
      <c r="R933" s="50" t="str">
        <f>_xlfn.CONCAT(fraedom_data_1[[#This Row],[Statement Period - End Date]],"_",fraedom_data_1[[#This Row],[Column1]],"_",fraedom_data_1[[#This Row],[Transaction - Tax Exclusive Amount]])</f>
        <v>_ _</v>
      </c>
    </row>
    <row r="934" spans="2:18">
      <c r="B934" s="50"/>
      <c r="C934" s="50"/>
      <c r="G934" s="50"/>
      <c r="J934" s="50"/>
      <c r="K934" s="50"/>
      <c r="L934" s="50"/>
      <c r="M934" s="50"/>
      <c r="N934" s="50"/>
      <c r="O934" s="50"/>
      <c r="P934" s="50" t="str">
        <f>IF(fraedom_data_1[[#This Row],[Employee - Forename.2]]="",_xlfn.CONCAT(fraedom_data_1[[#This Row],[Employee - Forename.1]]," ",fraedom_data_1[[#This Row],[Employee - Surname]]),_xlfn.CONCAT(fraedom_data_1[[#This Row],[Employee - Forename.1]]," ",fraedom_data_1[[#This Row],[Employee - Forename.2]]," ",fraedom_data_1[[#This Row],[Employee - Surname]]))</f>
        <v xml:space="preserve"> </v>
      </c>
      <c r="Q934" s="50" t="str">
        <f>IF(fraedom_data_1[[#This Row],[Transaction - Expense Description]]="Payment Direct Debit Payment - Tha",0,IF(OR(fraedom_data_1[[#This Row],[Transaction - Tax Amount]]="",fraedom_data_1[[#This Row],[Transaction - Tax Amount]]=0),"1","2"))</f>
        <v>1</v>
      </c>
      <c r="R934" s="50" t="str">
        <f>_xlfn.CONCAT(fraedom_data_1[[#This Row],[Statement Period - End Date]],"_",fraedom_data_1[[#This Row],[Column1]],"_",fraedom_data_1[[#This Row],[Transaction - Tax Exclusive Amount]])</f>
        <v>_ _</v>
      </c>
    </row>
    <row r="935" spans="2:18">
      <c r="B935" s="50"/>
      <c r="C935" s="50"/>
      <c r="G935" s="50"/>
      <c r="J935" s="50"/>
      <c r="K935" s="50"/>
      <c r="L935" s="50"/>
      <c r="M935" s="50"/>
      <c r="N935" s="50"/>
      <c r="O935" s="50"/>
      <c r="P935" s="50" t="str">
        <f>IF(fraedom_data_1[[#This Row],[Employee - Forename.2]]="",_xlfn.CONCAT(fraedom_data_1[[#This Row],[Employee - Forename.1]]," ",fraedom_data_1[[#This Row],[Employee - Surname]]),_xlfn.CONCAT(fraedom_data_1[[#This Row],[Employee - Forename.1]]," ",fraedom_data_1[[#This Row],[Employee - Forename.2]]," ",fraedom_data_1[[#This Row],[Employee - Surname]]))</f>
        <v xml:space="preserve"> </v>
      </c>
      <c r="Q935" s="50" t="str">
        <f>IF(fraedom_data_1[[#This Row],[Transaction - Expense Description]]="Payment Direct Debit Payment - Tha",0,IF(OR(fraedom_data_1[[#This Row],[Transaction - Tax Amount]]="",fraedom_data_1[[#This Row],[Transaction - Tax Amount]]=0),"1","2"))</f>
        <v>1</v>
      </c>
      <c r="R935" s="50" t="str">
        <f>_xlfn.CONCAT(fraedom_data_1[[#This Row],[Statement Period - End Date]],"_",fraedom_data_1[[#This Row],[Column1]],"_",fraedom_data_1[[#This Row],[Transaction - Tax Exclusive Amount]])</f>
        <v>_ _</v>
      </c>
    </row>
    <row r="936" spans="2:18">
      <c r="B936" s="50"/>
      <c r="C936" s="50"/>
      <c r="G936" s="50"/>
      <c r="J936" s="50"/>
      <c r="K936" s="50"/>
      <c r="L936" s="50"/>
      <c r="M936" s="50"/>
      <c r="N936" s="50"/>
      <c r="O936" s="50"/>
      <c r="P936" s="50" t="str">
        <f>IF(fraedom_data_1[[#This Row],[Employee - Forename.2]]="",_xlfn.CONCAT(fraedom_data_1[[#This Row],[Employee - Forename.1]]," ",fraedom_data_1[[#This Row],[Employee - Surname]]),_xlfn.CONCAT(fraedom_data_1[[#This Row],[Employee - Forename.1]]," ",fraedom_data_1[[#This Row],[Employee - Forename.2]]," ",fraedom_data_1[[#This Row],[Employee - Surname]]))</f>
        <v xml:space="preserve"> </v>
      </c>
      <c r="Q936" s="50" t="str">
        <f>IF(fraedom_data_1[[#This Row],[Transaction - Expense Description]]="Payment Direct Debit Payment - Tha",0,IF(OR(fraedom_data_1[[#This Row],[Transaction - Tax Amount]]="",fraedom_data_1[[#This Row],[Transaction - Tax Amount]]=0),"1","2"))</f>
        <v>1</v>
      </c>
      <c r="R936" s="50" t="str">
        <f>_xlfn.CONCAT(fraedom_data_1[[#This Row],[Statement Period - End Date]],"_",fraedom_data_1[[#This Row],[Column1]],"_",fraedom_data_1[[#This Row],[Transaction - Tax Exclusive Amount]])</f>
        <v>_ _</v>
      </c>
    </row>
    <row r="937" spans="2:18">
      <c r="B937" s="50"/>
      <c r="C937" s="50"/>
      <c r="G937" s="50"/>
      <c r="J937" s="50"/>
      <c r="K937" s="50"/>
      <c r="L937" s="50"/>
      <c r="M937" s="50"/>
      <c r="N937" s="50"/>
      <c r="O937" s="50"/>
      <c r="P937" s="50" t="str">
        <f>IF(fraedom_data_1[[#This Row],[Employee - Forename.2]]="",_xlfn.CONCAT(fraedom_data_1[[#This Row],[Employee - Forename.1]]," ",fraedom_data_1[[#This Row],[Employee - Surname]]),_xlfn.CONCAT(fraedom_data_1[[#This Row],[Employee - Forename.1]]," ",fraedom_data_1[[#This Row],[Employee - Forename.2]]," ",fraedom_data_1[[#This Row],[Employee - Surname]]))</f>
        <v xml:space="preserve"> </v>
      </c>
      <c r="Q937" s="50" t="str">
        <f>IF(fraedom_data_1[[#This Row],[Transaction - Expense Description]]="Payment Direct Debit Payment - Tha",0,IF(OR(fraedom_data_1[[#This Row],[Transaction - Tax Amount]]="",fraedom_data_1[[#This Row],[Transaction - Tax Amount]]=0),"1","2"))</f>
        <v>1</v>
      </c>
      <c r="R937" s="50" t="str">
        <f>_xlfn.CONCAT(fraedom_data_1[[#This Row],[Statement Period - End Date]],"_",fraedom_data_1[[#This Row],[Column1]],"_",fraedom_data_1[[#This Row],[Transaction - Tax Exclusive Amount]])</f>
        <v>_ _</v>
      </c>
    </row>
    <row r="938" spans="2:18">
      <c r="B938" s="50"/>
      <c r="C938" s="50"/>
      <c r="G938" s="50"/>
      <c r="J938" s="50"/>
      <c r="K938" s="50"/>
      <c r="L938" s="50"/>
      <c r="M938" s="50"/>
      <c r="N938" s="50"/>
      <c r="O938" s="50"/>
      <c r="P938" s="50" t="str">
        <f>IF(fraedom_data_1[[#This Row],[Employee - Forename.2]]="",_xlfn.CONCAT(fraedom_data_1[[#This Row],[Employee - Forename.1]]," ",fraedom_data_1[[#This Row],[Employee - Surname]]),_xlfn.CONCAT(fraedom_data_1[[#This Row],[Employee - Forename.1]]," ",fraedom_data_1[[#This Row],[Employee - Forename.2]]," ",fraedom_data_1[[#This Row],[Employee - Surname]]))</f>
        <v xml:space="preserve"> </v>
      </c>
      <c r="Q938" s="50" t="str">
        <f>IF(fraedom_data_1[[#This Row],[Transaction - Expense Description]]="Payment Direct Debit Payment - Tha",0,IF(OR(fraedom_data_1[[#This Row],[Transaction - Tax Amount]]="",fraedom_data_1[[#This Row],[Transaction - Tax Amount]]=0),"1","2"))</f>
        <v>1</v>
      </c>
      <c r="R938" s="50" t="str">
        <f>_xlfn.CONCAT(fraedom_data_1[[#This Row],[Statement Period - End Date]],"_",fraedom_data_1[[#This Row],[Column1]],"_",fraedom_data_1[[#This Row],[Transaction - Tax Exclusive Amount]])</f>
        <v>_ _</v>
      </c>
    </row>
    <row r="939" spans="2:18">
      <c r="B939" s="50"/>
      <c r="C939" s="50"/>
      <c r="G939" s="50"/>
      <c r="J939" s="50"/>
      <c r="K939" s="50"/>
      <c r="L939" s="50"/>
      <c r="M939" s="50"/>
      <c r="N939" s="50"/>
      <c r="O939" s="50"/>
      <c r="P939" s="50" t="str">
        <f>IF(fraedom_data_1[[#This Row],[Employee - Forename.2]]="",_xlfn.CONCAT(fraedom_data_1[[#This Row],[Employee - Forename.1]]," ",fraedom_data_1[[#This Row],[Employee - Surname]]),_xlfn.CONCAT(fraedom_data_1[[#This Row],[Employee - Forename.1]]," ",fraedom_data_1[[#This Row],[Employee - Forename.2]]," ",fraedom_data_1[[#This Row],[Employee - Surname]]))</f>
        <v xml:space="preserve"> </v>
      </c>
      <c r="Q939" s="50" t="str">
        <f>IF(fraedom_data_1[[#This Row],[Transaction - Expense Description]]="Payment Direct Debit Payment - Tha",0,IF(OR(fraedom_data_1[[#This Row],[Transaction - Tax Amount]]="",fraedom_data_1[[#This Row],[Transaction - Tax Amount]]=0),"1","2"))</f>
        <v>1</v>
      </c>
      <c r="R939" s="50" t="str">
        <f>_xlfn.CONCAT(fraedom_data_1[[#This Row],[Statement Period - End Date]],"_",fraedom_data_1[[#This Row],[Column1]],"_",fraedom_data_1[[#This Row],[Transaction - Tax Exclusive Amount]])</f>
        <v>_ _</v>
      </c>
    </row>
    <row r="940" spans="2:18">
      <c r="B940" s="50"/>
      <c r="C940" s="50"/>
      <c r="G940" s="50"/>
      <c r="J940" s="50"/>
      <c r="K940" s="50"/>
      <c r="L940" s="50"/>
      <c r="M940" s="50"/>
      <c r="N940" s="50"/>
      <c r="O940" s="50"/>
      <c r="P940" s="50" t="str">
        <f>IF(fraedom_data_1[[#This Row],[Employee - Forename.2]]="",_xlfn.CONCAT(fraedom_data_1[[#This Row],[Employee - Forename.1]]," ",fraedom_data_1[[#This Row],[Employee - Surname]]),_xlfn.CONCAT(fraedom_data_1[[#This Row],[Employee - Forename.1]]," ",fraedom_data_1[[#This Row],[Employee - Forename.2]]," ",fraedom_data_1[[#This Row],[Employee - Surname]]))</f>
        <v xml:space="preserve"> </v>
      </c>
      <c r="Q940" s="50" t="str">
        <f>IF(fraedom_data_1[[#This Row],[Transaction - Expense Description]]="Payment Direct Debit Payment - Tha",0,IF(OR(fraedom_data_1[[#This Row],[Transaction - Tax Amount]]="",fraedom_data_1[[#This Row],[Transaction - Tax Amount]]=0),"1","2"))</f>
        <v>1</v>
      </c>
      <c r="R940" s="50" t="str">
        <f>_xlfn.CONCAT(fraedom_data_1[[#This Row],[Statement Period - End Date]],"_",fraedom_data_1[[#This Row],[Column1]],"_",fraedom_data_1[[#This Row],[Transaction - Tax Exclusive Amount]])</f>
        <v>_ _</v>
      </c>
    </row>
    <row r="941" spans="2:18">
      <c r="B941" s="50"/>
      <c r="C941" s="50"/>
      <c r="G941" s="50"/>
      <c r="J941" s="50"/>
      <c r="K941" s="50"/>
      <c r="L941" s="50"/>
      <c r="M941" s="50"/>
      <c r="N941" s="50"/>
      <c r="O941" s="50"/>
      <c r="P941" s="50" t="str">
        <f>IF(fraedom_data_1[[#This Row],[Employee - Forename.2]]="",_xlfn.CONCAT(fraedom_data_1[[#This Row],[Employee - Forename.1]]," ",fraedom_data_1[[#This Row],[Employee - Surname]]),_xlfn.CONCAT(fraedom_data_1[[#This Row],[Employee - Forename.1]]," ",fraedom_data_1[[#This Row],[Employee - Forename.2]]," ",fraedom_data_1[[#This Row],[Employee - Surname]]))</f>
        <v xml:space="preserve"> </v>
      </c>
      <c r="Q941" s="50" t="str">
        <f>IF(fraedom_data_1[[#This Row],[Transaction - Expense Description]]="Payment Direct Debit Payment - Tha",0,IF(OR(fraedom_data_1[[#This Row],[Transaction - Tax Amount]]="",fraedom_data_1[[#This Row],[Transaction - Tax Amount]]=0),"1","2"))</f>
        <v>1</v>
      </c>
      <c r="R941" s="50" t="str">
        <f>_xlfn.CONCAT(fraedom_data_1[[#This Row],[Statement Period - End Date]],"_",fraedom_data_1[[#This Row],[Column1]],"_",fraedom_data_1[[#This Row],[Transaction - Tax Exclusive Amount]])</f>
        <v>_ _</v>
      </c>
    </row>
    <row r="942" spans="2:18">
      <c r="B942" s="50"/>
      <c r="C942" s="50"/>
      <c r="G942" s="50"/>
      <c r="J942" s="50"/>
      <c r="K942" s="50"/>
      <c r="L942" s="50"/>
      <c r="M942" s="50"/>
      <c r="N942" s="50"/>
      <c r="O942" s="50"/>
      <c r="P942" s="50" t="str">
        <f>IF(fraedom_data_1[[#This Row],[Employee - Forename.2]]="",_xlfn.CONCAT(fraedom_data_1[[#This Row],[Employee - Forename.1]]," ",fraedom_data_1[[#This Row],[Employee - Surname]]),_xlfn.CONCAT(fraedom_data_1[[#This Row],[Employee - Forename.1]]," ",fraedom_data_1[[#This Row],[Employee - Forename.2]]," ",fraedom_data_1[[#This Row],[Employee - Surname]]))</f>
        <v xml:space="preserve"> </v>
      </c>
      <c r="Q942" s="50" t="str">
        <f>IF(fraedom_data_1[[#This Row],[Transaction - Expense Description]]="Payment Direct Debit Payment - Tha",0,IF(OR(fraedom_data_1[[#This Row],[Transaction - Tax Amount]]="",fraedom_data_1[[#This Row],[Transaction - Tax Amount]]=0),"1","2"))</f>
        <v>1</v>
      </c>
      <c r="R942" s="50" t="str">
        <f>_xlfn.CONCAT(fraedom_data_1[[#This Row],[Statement Period - End Date]],"_",fraedom_data_1[[#This Row],[Column1]],"_",fraedom_data_1[[#This Row],[Transaction - Tax Exclusive Amount]])</f>
        <v>_ _</v>
      </c>
    </row>
    <row r="943" spans="2:18">
      <c r="B943" s="50"/>
      <c r="C943" s="50"/>
      <c r="G943" s="50"/>
      <c r="J943" s="50"/>
      <c r="K943" s="50"/>
      <c r="L943" s="50"/>
      <c r="M943" s="50"/>
      <c r="N943" s="50"/>
      <c r="O943" s="50"/>
      <c r="P943" s="50" t="str">
        <f>IF(fraedom_data_1[[#This Row],[Employee - Forename.2]]="",_xlfn.CONCAT(fraedom_data_1[[#This Row],[Employee - Forename.1]]," ",fraedom_data_1[[#This Row],[Employee - Surname]]),_xlfn.CONCAT(fraedom_data_1[[#This Row],[Employee - Forename.1]]," ",fraedom_data_1[[#This Row],[Employee - Forename.2]]," ",fraedom_data_1[[#This Row],[Employee - Surname]]))</f>
        <v xml:space="preserve"> </v>
      </c>
      <c r="Q943" s="50" t="str">
        <f>IF(fraedom_data_1[[#This Row],[Transaction - Expense Description]]="Payment Direct Debit Payment - Tha",0,IF(OR(fraedom_data_1[[#This Row],[Transaction - Tax Amount]]="",fraedom_data_1[[#This Row],[Transaction - Tax Amount]]=0),"1","2"))</f>
        <v>1</v>
      </c>
      <c r="R943" s="50" t="str">
        <f>_xlfn.CONCAT(fraedom_data_1[[#This Row],[Statement Period - End Date]],"_",fraedom_data_1[[#This Row],[Column1]],"_",fraedom_data_1[[#This Row],[Transaction - Tax Exclusive Amount]])</f>
        <v>_ _</v>
      </c>
    </row>
    <row r="944" spans="2:18">
      <c r="B944" s="50"/>
      <c r="C944" s="50"/>
      <c r="G944" s="50"/>
      <c r="J944" s="50"/>
      <c r="K944" s="50"/>
      <c r="L944" s="50"/>
      <c r="M944" s="50"/>
      <c r="N944" s="50"/>
      <c r="O944" s="50"/>
      <c r="P944" s="50" t="str">
        <f>IF(fraedom_data_1[[#This Row],[Employee - Forename.2]]="",_xlfn.CONCAT(fraedom_data_1[[#This Row],[Employee - Forename.1]]," ",fraedom_data_1[[#This Row],[Employee - Surname]]),_xlfn.CONCAT(fraedom_data_1[[#This Row],[Employee - Forename.1]]," ",fraedom_data_1[[#This Row],[Employee - Forename.2]]," ",fraedom_data_1[[#This Row],[Employee - Surname]]))</f>
        <v xml:space="preserve"> </v>
      </c>
      <c r="Q944" s="50" t="str">
        <f>IF(fraedom_data_1[[#This Row],[Transaction - Expense Description]]="Payment Direct Debit Payment - Tha",0,IF(OR(fraedom_data_1[[#This Row],[Transaction - Tax Amount]]="",fraedom_data_1[[#This Row],[Transaction - Tax Amount]]=0),"1","2"))</f>
        <v>1</v>
      </c>
      <c r="R944" s="50" t="str">
        <f>_xlfn.CONCAT(fraedom_data_1[[#This Row],[Statement Period - End Date]],"_",fraedom_data_1[[#This Row],[Column1]],"_",fraedom_data_1[[#This Row],[Transaction - Tax Exclusive Amount]])</f>
        <v>_ _</v>
      </c>
    </row>
    <row r="945" spans="2:18">
      <c r="B945" s="50"/>
      <c r="C945" s="50"/>
      <c r="G945" s="50"/>
      <c r="J945" s="50"/>
      <c r="K945" s="50"/>
      <c r="L945" s="50"/>
      <c r="M945" s="50"/>
      <c r="N945" s="50"/>
      <c r="O945" s="50"/>
      <c r="P945" s="50" t="str">
        <f>IF(fraedom_data_1[[#This Row],[Employee - Forename.2]]="",_xlfn.CONCAT(fraedom_data_1[[#This Row],[Employee - Forename.1]]," ",fraedom_data_1[[#This Row],[Employee - Surname]]),_xlfn.CONCAT(fraedom_data_1[[#This Row],[Employee - Forename.1]]," ",fraedom_data_1[[#This Row],[Employee - Forename.2]]," ",fraedom_data_1[[#This Row],[Employee - Surname]]))</f>
        <v xml:space="preserve"> </v>
      </c>
      <c r="Q945" s="50" t="str">
        <f>IF(fraedom_data_1[[#This Row],[Transaction - Expense Description]]="Payment Direct Debit Payment - Tha",0,IF(OR(fraedom_data_1[[#This Row],[Transaction - Tax Amount]]="",fraedom_data_1[[#This Row],[Transaction - Tax Amount]]=0),"1","2"))</f>
        <v>1</v>
      </c>
      <c r="R945" s="50" t="str">
        <f>_xlfn.CONCAT(fraedom_data_1[[#This Row],[Statement Period - End Date]],"_",fraedom_data_1[[#This Row],[Column1]],"_",fraedom_data_1[[#This Row],[Transaction - Tax Exclusive Amount]])</f>
        <v>_ _</v>
      </c>
    </row>
    <row r="946" spans="2:18">
      <c r="B946" s="50"/>
      <c r="C946" s="50"/>
      <c r="G946" s="50"/>
      <c r="J946" s="50"/>
      <c r="K946" s="50"/>
      <c r="L946" s="50"/>
      <c r="M946" s="50"/>
      <c r="N946" s="50"/>
      <c r="O946" s="50"/>
      <c r="P946" s="50" t="str">
        <f>IF(fraedom_data_1[[#This Row],[Employee - Forename.2]]="",_xlfn.CONCAT(fraedom_data_1[[#This Row],[Employee - Forename.1]]," ",fraedom_data_1[[#This Row],[Employee - Surname]]),_xlfn.CONCAT(fraedom_data_1[[#This Row],[Employee - Forename.1]]," ",fraedom_data_1[[#This Row],[Employee - Forename.2]]," ",fraedom_data_1[[#This Row],[Employee - Surname]]))</f>
        <v xml:space="preserve"> </v>
      </c>
      <c r="Q946" s="50" t="str">
        <f>IF(fraedom_data_1[[#This Row],[Transaction - Expense Description]]="Payment Direct Debit Payment - Tha",0,IF(OR(fraedom_data_1[[#This Row],[Transaction - Tax Amount]]="",fraedom_data_1[[#This Row],[Transaction - Tax Amount]]=0),"1","2"))</f>
        <v>1</v>
      </c>
      <c r="R946" s="50" t="str">
        <f>_xlfn.CONCAT(fraedom_data_1[[#This Row],[Statement Period - End Date]],"_",fraedom_data_1[[#This Row],[Column1]],"_",fraedom_data_1[[#This Row],[Transaction - Tax Exclusive Amount]])</f>
        <v>_ _</v>
      </c>
    </row>
    <row r="947" spans="2:18">
      <c r="B947" s="50"/>
      <c r="C947" s="50"/>
      <c r="G947" s="50"/>
      <c r="J947" s="50"/>
      <c r="K947" s="50"/>
      <c r="L947" s="50"/>
      <c r="M947" s="50"/>
      <c r="N947" s="50"/>
      <c r="O947" s="50"/>
      <c r="P947" s="50" t="str">
        <f>IF(fraedom_data_1[[#This Row],[Employee - Forename.2]]="",_xlfn.CONCAT(fraedom_data_1[[#This Row],[Employee - Forename.1]]," ",fraedom_data_1[[#This Row],[Employee - Surname]]),_xlfn.CONCAT(fraedom_data_1[[#This Row],[Employee - Forename.1]]," ",fraedom_data_1[[#This Row],[Employee - Forename.2]]," ",fraedom_data_1[[#This Row],[Employee - Surname]]))</f>
        <v xml:space="preserve"> </v>
      </c>
      <c r="Q947" s="50" t="str">
        <f>IF(fraedom_data_1[[#This Row],[Transaction - Expense Description]]="Payment Direct Debit Payment - Tha",0,IF(OR(fraedom_data_1[[#This Row],[Transaction - Tax Amount]]="",fraedom_data_1[[#This Row],[Transaction - Tax Amount]]=0),"1","2"))</f>
        <v>1</v>
      </c>
      <c r="R947" s="50" t="str">
        <f>_xlfn.CONCAT(fraedom_data_1[[#This Row],[Statement Period - End Date]],"_",fraedom_data_1[[#This Row],[Column1]],"_",fraedom_data_1[[#This Row],[Transaction - Tax Exclusive Amount]])</f>
        <v>_ _</v>
      </c>
    </row>
    <row r="948" spans="2:18">
      <c r="B948" s="50"/>
      <c r="C948" s="50"/>
      <c r="G948" s="50"/>
      <c r="J948" s="50"/>
      <c r="K948" s="50"/>
      <c r="L948" s="50"/>
      <c r="M948" s="50"/>
      <c r="N948" s="50"/>
      <c r="O948" s="50"/>
      <c r="P948" s="50" t="str">
        <f>IF(fraedom_data_1[[#This Row],[Employee - Forename.2]]="",_xlfn.CONCAT(fraedom_data_1[[#This Row],[Employee - Forename.1]]," ",fraedom_data_1[[#This Row],[Employee - Surname]]),_xlfn.CONCAT(fraedom_data_1[[#This Row],[Employee - Forename.1]]," ",fraedom_data_1[[#This Row],[Employee - Forename.2]]," ",fraedom_data_1[[#This Row],[Employee - Surname]]))</f>
        <v xml:space="preserve"> </v>
      </c>
      <c r="Q948" s="50" t="str">
        <f>IF(fraedom_data_1[[#This Row],[Transaction - Expense Description]]="Payment Direct Debit Payment - Tha",0,IF(OR(fraedom_data_1[[#This Row],[Transaction - Tax Amount]]="",fraedom_data_1[[#This Row],[Transaction - Tax Amount]]=0),"1","2"))</f>
        <v>1</v>
      </c>
      <c r="R948" s="50" t="str">
        <f>_xlfn.CONCAT(fraedom_data_1[[#This Row],[Statement Period - End Date]],"_",fraedom_data_1[[#This Row],[Column1]],"_",fraedom_data_1[[#This Row],[Transaction - Tax Exclusive Amount]])</f>
        <v>_ _</v>
      </c>
    </row>
    <row r="949" spans="2:18">
      <c r="B949" s="50"/>
      <c r="C949" s="50"/>
      <c r="G949" s="50"/>
      <c r="J949" s="50"/>
      <c r="K949" s="50"/>
      <c r="L949" s="50"/>
      <c r="M949" s="50"/>
      <c r="N949" s="50"/>
      <c r="O949" s="50"/>
      <c r="P949" s="50" t="str">
        <f>IF(fraedom_data_1[[#This Row],[Employee - Forename.2]]="",_xlfn.CONCAT(fraedom_data_1[[#This Row],[Employee - Forename.1]]," ",fraedom_data_1[[#This Row],[Employee - Surname]]),_xlfn.CONCAT(fraedom_data_1[[#This Row],[Employee - Forename.1]]," ",fraedom_data_1[[#This Row],[Employee - Forename.2]]," ",fraedom_data_1[[#This Row],[Employee - Surname]]))</f>
        <v xml:space="preserve"> </v>
      </c>
      <c r="Q949" s="50" t="str">
        <f>IF(fraedom_data_1[[#This Row],[Transaction - Expense Description]]="Payment Direct Debit Payment - Tha",0,IF(OR(fraedom_data_1[[#This Row],[Transaction - Tax Amount]]="",fraedom_data_1[[#This Row],[Transaction - Tax Amount]]=0),"1","2"))</f>
        <v>1</v>
      </c>
      <c r="R949" s="50" t="str">
        <f>_xlfn.CONCAT(fraedom_data_1[[#This Row],[Statement Period - End Date]],"_",fraedom_data_1[[#This Row],[Column1]],"_",fraedom_data_1[[#This Row],[Transaction - Tax Exclusive Amount]])</f>
        <v>_ _</v>
      </c>
    </row>
    <row r="950" spans="2:18">
      <c r="B950" s="50"/>
      <c r="C950" s="50"/>
      <c r="G950" s="50"/>
      <c r="J950" s="50"/>
      <c r="K950" s="50"/>
      <c r="L950" s="50"/>
      <c r="M950" s="50"/>
      <c r="N950" s="50"/>
      <c r="O950" s="50"/>
      <c r="P950" s="50" t="str">
        <f>IF(fraedom_data_1[[#This Row],[Employee - Forename.2]]="",_xlfn.CONCAT(fraedom_data_1[[#This Row],[Employee - Forename.1]]," ",fraedom_data_1[[#This Row],[Employee - Surname]]),_xlfn.CONCAT(fraedom_data_1[[#This Row],[Employee - Forename.1]]," ",fraedom_data_1[[#This Row],[Employee - Forename.2]]," ",fraedom_data_1[[#This Row],[Employee - Surname]]))</f>
        <v xml:space="preserve"> </v>
      </c>
      <c r="Q950" s="50" t="str">
        <f>IF(fraedom_data_1[[#This Row],[Transaction - Expense Description]]="Payment Direct Debit Payment - Tha",0,IF(OR(fraedom_data_1[[#This Row],[Transaction - Tax Amount]]="",fraedom_data_1[[#This Row],[Transaction - Tax Amount]]=0),"1","2"))</f>
        <v>1</v>
      </c>
      <c r="R950" s="50" t="str">
        <f>_xlfn.CONCAT(fraedom_data_1[[#This Row],[Statement Period - End Date]],"_",fraedom_data_1[[#This Row],[Column1]],"_",fraedom_data_1[[#This Row],[Transaction - Tax Exclusive Amount]])</f>
        <v>_ _</v>
      </c>
    </row>
    <row r="951" spans="2:18">
      <c r="B951" s="50"/>
      <c r="C951" s="50"/>
      <c r="G951" s="50"/>
      <c r="J951" s="50"/>
      <c r="K951" s="50"/>
      <c r="L951" s="50"/>
      <c r="M951" s="50"/>
      <c r="N951" s="50"/>
      <c r="O951" s="50"/>
      <c r="P951" s="50" t="str">
        <f>IF(fraedom_data_1[[#This Row],[Employee - Forename.2]]="",_xlfn.CONCAT(fraedom_data_1[[#This Row],[Employee - Forename.1]]," ",fraedom_data_1[[#This Row],[Employee - Surname]]),_xlfn.CONCAT(fraedom_data_1[[#This Row],[Employee - Forename.1]]," ",fraedom_data_1[[#This Row],[Employee - Forename.2]]," ",fraedom_data_1[[#This Row],[Employee - Surname]]))</f>
        <v xml:space="preserve"> </v>
      </c>
      <c r="Q951" s="50" t="str">
        <f>IF(fraedom_data_1[[#This Row],[Transaction - Expense Description]]="Payment Direct Debit Payment - Tha",0,IF(OR(fraedom_data_1[[#This Row],[Transaction - Tax Amount]]="",fraedom_data_1[[#This Row],[Transaction - Tax Amount]]=0),"1","2"))</f>
        <v>1</v>
      </c>
      <c r="R951" s="50" t="str">
        <f>_xlfn.CONCAT(fraedom_data_1[[#This Row],[Statement Period - End Date]],"_",fraedom_data_1[[#This Row],[Column1]],"_",fraedom_data_1[[#This Row],[Transaction - Tax Exclusive Amount]])</f>
        <v>_ _</v>
      </c>
    </row>
    <row r="952" spans="2:18">
      <c r="B952" s="50"/>
      <c r="C952" s="50"/>
      <c r="G952" s="50"/>
      <c r="J952" s="50"/>
      <c r="K952" s="50"/>
      <c r="L952" s="50"/>
      <c r="M952" s="50"/>
      <c r="N952" s="50"/>
      <c r="O952" s="50"/>
      <c r="P952" s="50" t="str">
        <f>IF(fraedom_data_1[[#This Row],[Employee - Forename.2]]="",_xlfn.CONCAT(fraedom_data_1[[#This Row],[Employee - Forename.1]]," ",fraedom_data_1[[#This Row],[Employee - Surname]]),_xlfn.CONCAT(fraedom_data_1[[#This Row],[Employee - Forename.1]]," ",fraedom_data_1[[#This Row],[Employee - Forename.2]]," ",fraedom_data_1[[#This Row],[Employee - Surname]]))</f>
        <v xml:space="preserve"> </v>
      </c>
      <c r="Q952" s="50" t="str">
        <f>IF(fraedom_data_1[[#This Row],[Transaction - Expense Description]]="Payment Direct Debit Payment - Tha",0,IF(OR(fraedom_data_1[[#This Row],[Transaction - Tax Amount]]="",fraedom_data_1[[#This Row],[Transaction - Tax Amount]]=0),"1","2"))</f>
        <v>1</v>
      </c>
      <c r="R952" s="50" t="str">
        <f>_xlfn.CONCAT(fraedom_data_1[[#This Row],[Statement Period - End Date]],"_",fraedom_data_1[[#This Row],[Column1]],"_",fraedom_data_1[[#This Row],[Transaction - Tax Exclusive Amount]])</f>
        <v>_ _</v>
      </c>
    </row>
    <row r="953" spans="2:18">
      <c r="B953" s="50"/>
      <c r="C953" s="50"/>
      <c r="G953" s="50"/>
      <c r="J953" s="50"/>
      <c r="K953" s="50"/>
      <c r="L953" s="50"/>
      <c r="M953" s="50"/>
      <c r="N953" s="50"/>
      <c r="O953" s="50"/>
      <c r="P953" s="50" t="str">
        <f>IF(fraedom_data_1[[#This Row],[Employee - Forename.2]]="",_xlfn.CONCAT(fraedom_data_1[[#This Row],[Employee - Forename.1]]," ",fraedom_data_1[[#This Row],[Employee - Surname]]),_xlfn.CONCAT(fraedom_data_1[[#This Row],[Employee - Forename.1]]," ",fraedom_data_1[[#This Row],[Employee - Forename.2]]," ",fraedom_data_1[[#This Row],[Employee - Surname]]))</f>
        <v xml:space="preserve"> </v>
      </c>
      <c r="Q953" s="50" t="str">
        <f>IF(fraedom_data_1[[#This Row],[Transaction - Expense Description]]="Payment Direct Debit Payment - Tha",0,IF(OR(fraedom_data_1[[#This Row],[Transaction - Tax Amount]]="",fraedom_data_1[[#This Row],[Transaction - Tax Amount]]=0),"1","2"))</f>
        <v>1</v>
      </c>
      <c r="R953" s="50" t="str">
        <f>_xlfn.CONCAT(fraedom_data_1[[#This Row],[Statement Period - End Date]],"_",fraedom_data_1[[#This Row],[Column1]],"_",fraedom_data_1[[#This Row],[Transaction - Tax Exclusive Amount]])</f>
        <v>_ _</v>
      </c>
    </row>
    <row r="954" spans="2:18">
      <c r="B954" s="50"/>
      <c r="C954" s="50"/>
      <c r="G954" s="50"/>
      <c r="J954" s="50"/>
      <c r="K954" s="50"/>
      <c r="L954" s="50"/>
      <c r="M954" s="50"/>
      <c r="N954" s="50"/>
      <c r="O954" s="50"/>
      <c r="P954" s="50" t="str">
        <f>IF(fraedom_data_1[[#This Row],[Employee - Forename.2]]="",_xlfn.CONCAT(fraedom_data_1[[#This Row],[Employee - Forename.1]]," ",fraedom_data_1[[#This Row],[Employee - Surname]]),_xlfn.CONCAT(fraedom_data_1[[#This Row],[Employee - Forename.1]]," ",fraedom_data_1[[#This Row],[Employee - Forename.2]]," ",fraedom_data_1[[#This Row],[Employee - Surname]]))</f>
        <v xml:space="preserve"> </v>
      </c>
      <c r="Q954" s="50" t="str">
        <f>IF(fraedom_data_1[[#This Row],[Transaction - Expense Description]]="Payment Direct Debit Payment - Tha",0,IF(OR(fraedom_data_1[[#This Row],[Transaction - Tax Amount]]="",fraedom_data_1[[#This Row],[Transaction - Tax Amount]]=0),"1","2"))</f>
        <v>1</v>
      </c>
      <c r="R954" s="50" t="str">
        <f>_xlfn.CONCAT(fraedom_data_1[[#This Row],[Statement Period - End Date]],"_",fraedom_data_1[[#This Row],[Column1]],"_",fraedom_data_1[[#This Row],[Transaction - Tax Exclusive Amount]])</f>
        <v>_ _</v>
      </c>
    </row>
    <row r="955" spans="2:18">
      <c r="B955" s="50"/>
      <c r="C955" s="50"/>
      <c r="G955" s="50"/>
      <c r="J955" s="50"/>
      <c r="K955" s="50"/>
      <c r="L955" s="50"/>
      <c r="M955" s="50"/>
      <c r="N955" s="50"/>
      <c r="O955" s="50"/>
      <c r="P955" s="50" t="str">
        <f>IF(fraedom_data_1[[#This Row],[Employee - Forename.2]]="",_xlfn.CONCAT(fraedom_data_1[[#This Row],[Employee - Forename.1]]," ",fraedom_data_1[[#This Row],[Employee - Surname]]),_xlfn.CONCAT(fraedom_data_1[[#This Row],[Employee - Forename.1]]," ",fraedom_data_1[[#This Row],[Employee - Forename.2]]," ",fraedom_data_1[[#This Row],[Employee - Surname]]))</f>
        <v xml:space="preserve"> </v>
      </c>
      <c r="Q955" s="50" t="str">
        <f>IF(fraedom_data_1[[#This Row],[Transaction - Expense Description]]="Payment Direct Debit Payment - Tha",0,IF(OR(fraedom_data_1[[#This Row],[Transaction - Tax Amount]]="",fraedom_data_1[[#This Row],[Transaction - Tax Amount]]=0),"1","2"))</f>
        <v>1</v>
      </c>
      <c r="R955" s="50" t="str">
        <f>_xlfn.CONCAT(fraedom_data_1[[#This Row],[Statement Period - End Date]],"_",fraedom_data_1[[#This Row],[Column1]],"_",fraedom_data_1[[#This Row],[Transaction - Tax Exclusive Amount]])</f>
        <v>_ _</v>
      </c>
    </row>
    <row r="956" spans="2:18">
      <c r="B956" s="50"/>
      <c r="C956" s="50"/>
      <c r="G956" s="50"/>
      <c r="J956" s="50"/>
      <c r="K956" s="50"/>
      <c r="L956" s="50"/>
      <c r="M956" s="50"/>
      <c r="N956" s="50"/>
      <c r="O956" s="50"/>
      <c r="P956" s="50" t="str">
        <f>IF(fraedom_data_1[[#This Row],[Employee - Forename.2]]="",_xlfn.CONCAT(fraedom_data_1[[#This Row],[Employee - Forename.1]]," ",fraedom_data_1[[#This Row],[Employee - Surname]]),_xlfn.CONCAT(fraedom_data_1[[#This Row],[Employee - Forename.1]]," ",fraedom_data_1[[#This Row],[Employee - Forename.2]]," ",fraedom_data_1[[#This Row],[Employee - Surname]]))</f>
        <v xml:space="preserve"> </v>
      </c>
      <c r="Q956" s="50" t="str">
        <f>IF(fraedom_data_1[[#This Row],[Transaction - Expense Description]]="Payment Direct Debit Payment - Tha",0,IF(OR(fraedom_data_1[[#This Row],[Transaction - Tax Amount]]="",fraedom_data_1[[#This Row],[Transaction - Tax Amount]]=0),"1","2"))</f>
        <v>1</v>
      </c>
      <c r="R956" s="50" t="str">
        <f>_xlfn.CONCAT(fraedom_data_1[[#This Row],[Statement Period - End Date]],"_",fraedom_data_1[[#This Row],[Column1]],"_",fraedom_data_1[[#This Row],[Transaction - Tax Exclusive Amount]])</f>
        <v>_ _</v>
      </c>
    </row>
    <row r="957" spans="2:18">
      <c r="B957" s="50"/>
      <c r="C957" s="50"/>
      <c r="G957" s="50"/>
      <c r="J957" s="50"/>
      <c r="K957" s="50"/>
      <c r="L957" s="50"/>
      <c r="M957" s="50"/>
      <c r="N957" s="50"/>
      <c r="O957" s="50"/>
      <c r="P957" s="50" t="str">
        <f>IF(fraedom_data_1[[#This Row],[Employee - Forename.2]]="",_xlfn.CONCAT(fraedom_data_1[[#This Row],[Employee - Forename.1]]," ",fraedom_data_1[[#This Row],[Employee - Surname]]),_xlfn.CONCAT(fraedom_data_1[[#This Row],[Employee - Forename.1]]," ",fraedom_data_1[[#This Row],[Employee - Forename.2]]," ",fraedom_data_1[[#This Row],[Employee - Surname]]))</f>
        <v xml:space="preserve"> </v>
      </c>
      <c r="Q957" s="50" t="str">
        <f>IF(fraedom_data_1[[#This Row],[Transaction - Expense Description]]="Payment Direct Debit Payment - Tha",0,IF(OR(fraedom_data_1[[#This Row],[Transaction - Tax Amount]]="",fraedom_data_1[[#This Row],[Transaction - Tax Amount]]=0),"1","2"))</f>
        <v>1</v>
      </c>
      <c r="R957" s="50" t="str">
        <f>_xlfn.CONCAT(fraedom_data_1[[#This Row],[Statement Period - End Date]],"_",fraedom_data_1[[#This Row],[Column1]],"_",fraedom_data_1[[#This Row],[Transaction - Tax Exclusive Amount]])</f>
        <v>_ _</v>
      </c>
    </row>
    <row r="958" spans="2:18">
      <c r="B958" s="50"/>
      <c r="C958" s="50"/>
      <c r="G958" s="50"/>
      <c r="J958" s="50"/>
      <c r="K958" s="50"/>
      <c r="L958" s="50"/>
      <c r="M958" s="50"/>
      <c r="N958" s="50"/>
      <c r="O958" s="50"/>
      <c r="P958" s="50" t="str">
        <f>IF(fraedom_data_1[[#This Row],[Employee - Forename.2]]="",_xlfn.CONCAT(fraedom_data_1[[#This Row],[Employee - Forename.1]]," ",fraedom_data_1[[#This Row],[Employee - Surname]]),_xlfn.CONCAT(fraedom_data_1[[#This Row],[Employee - Forename.1]]," ",fraedom_data_1[[#This Row],[Employee - Forename.2]]," ",fraedom_data_1[[#This Row],[Employee - Surname]]))</f>
        <v xml:space="preserve"> </v>
      </c>
      <c r="Q958" s="50" t="str">
        <f>IF(fraedom_data_1[[#This Row],[Transaction - Expense Description]]="Payment Direct Debit Payment - Tha",0,IF(OR(fraedom_data_1[[#This Row],[Transaction - Tax Amount]]="",fraedom_data_1[[#This Row],[Transaction - Tax Amount]]=0),"1","2"))</f>
        <v>1</v>
      </c>
      <c r="R958" s="50" t="str">
        <f>_xlfn.CONCAT(fraedom_data_1[[#This Row],[Statement Period - End Date]],"_",fraedom_data_1[[#This Row],[Column1]],"_",fraedom_data_1[[#This Row],[Transaction - Tax Exclusive Amount]])</f>
        <v>_ _</v>
      </c>
    </row>
    <row r="959" spans="2:18">
      <c r="B959" s="50"/>
      <c r="C959" s="50"/>
      <c r="G959" s="50"/>
      <c r="J959" s="50"/>
      <c r="K959" s="50"/>
      <c r="L959" s="50"/>
      <c r="M959" s="50"/>
      <c r="N959" s="50"/>
      <c r="O959" s="50"/>
      <c r="P959" s="50" t="str">
        <f>IF(fraedom_data_1[[#This Row],[Employee - Forename.2]]="",_xlfn.CONCAT(fraedom_data_1[[#This Row],[Employee - Forename.1]]," ",fraedom_data_1[[#This Row],[Employee - Surname]]),_xlfn.CONCAT(fraedom_data_1[[#This Row],[Employee - Forename.1]]," ",fraedom_data_1[[#This Row],[Employee - Forename.2]]," ",fraedom_data_1[[#This Row],[Employee - Surname]]))</f>
        <v xml:space="preserve"> </v>
      </c>
      <c r="Q959" s="50" t="str">
        <f>IF(fraedom_data_1[[#This Row],[Transaction - Expense Description]]="Payment Direct Debit Payment - Tha",0,IF(OR(fraedom_data_1[[#This Row],[Transaction - Tax Amount]]="",fraedom_data_1[[#This Row],[Transaction - Tax Amount]]=0),"1","2"))</f>
        <v>1</v>
      </c>
      <c r="R959" s="50" t="str">
        <f>_xlfn.CONCAT(fraedom_data_1[[#This Row],[Statement Period - End Date]],"_",fraedom_data_1[[#This Row],[Column1]],"_",fraedom_data_1[[#This Row],[Transaction - Tax Exclusive Amount]])</f>
        <v>_ _</v>
      </c>
    </row>
    <row r="960" spans="2:18">
      <c r="B960" s="50"/>
      <c r="C960" s="50"/>
      <c r="G960" s="50"/>
      <c r="J960" s="50"/>
      <c r="K960" s="50"/>
      <c r="L960" s="50"/>
      <c r="M960" s="50"/>
      <c r="N960" s="50"/>
      <c r="O960" s="50"/>
      <c r="P960" s="50" t="str">
        <f>IF(fraedom_data_1[[#This Row],[Employee - Forename.2]]="",_xlfn.CONCAT(fraedom_data_1[[#This Row],[Employee - Forename.1]]," ",fraedom_data_1[[#This Row],[Employee - Surname]]),_xlfn.CONCAT(fraedom_data_1[[#This Row],[Employee - Forename.1]]," ",fraedom_data_1[[#This Row],[Employee - Forename.2]]," ",fraedom_data_1[[#This Row],[Employee - Surname]]))</f>
        <v xml:space="preserve"> </v>
      </c>
      <c r="Q960" s="50" t="str">
        <f>IF(fraedom_data_1[[#This Row],[Transaction - Expense Description]]="Payment Direct Debit Payment - Tha",0,IF(OR(fraedom_data_1[[#This Row],[Transaction - Tax Amount]]="",fraedom_data_1[[#This Row],[Transaction - Tax Amount]]=0),"1","2"))</f>
        <v>1</v>
      </c>
      <c r="R960" s="50" t="str">
        <f>_xlfn.CONCAT(fraedom_data_1[[#This Row],[Statement Period - End Date]],"_",fraedom_data_1[[#This Row],[Column1]],"_",fraedom_data_1[[#This Row],[Transaction - Tax Exclusive Amount]])</f>
        <v>_ _</v>
      </c>
    </row>
    <row r="961" spans="2:18">
      <c r="B961" s="50"/>
      <c r="C961" s="50"/>
      <c r="G961" s="50"/>
      <c r="J961" s="50"/>
      <c r="K961" s="50"/>
      <c r="L961" s="50"/>
      <c r="M961" s="50"/>
      <c r="N961" s="50"/>
      <c r="O961" s="50"/>
      <c r="P961" s="50" t="str">
        <f>IF(fraedom_data_1[[#This Row],[Employee - Forename.2]]="",_xlfn.CONCAT(fraedom_data_1[[#This Row],[Employee - Forename.1]]," ",fraedom_data_1[[#This Row],[Employee - Surname]]),_xlfn.CONCAT(fraedom_data_1[[#This Row],[Employee - Forename.1]]," ",fraedom_data_1[[#This Row],[Employee - Forename.2]]," ",fraedom_data_1[[#This Row],[Employee - Surname]]))</f>
        <v xml:space="preserve"> </v>
      </c>
      <c r="Q961" s="50" t="str">
        <f>IF(fraedom_data_1[[#This Row],[Transaction - Expense Description]]="Payment Direct Debit Payment - Tha",0,IF(OR(fraedom_data_1[[#This Row],[Transaction - Tax Amount]]="",fraedom_data_1[[#This Row],[Transaction - Tax Amount]]=0),"1","2"))</f>
        <v>1</v>
      </c>
      <c r="R961" s="50" t="str">
        <f>_xlfn.CONCAT(fraedom_data_1[[#This Row],[Statement Period - End Date]],"_",fraedom_data_1[[#This Row],[Column1]],"_",fraedom_data_1[[#This Row],[Transaction - Tax Exclusive Amount]])</f>
        <v>_ _</v>
      </c>
    </row>
    <row r="962" spans="2:18">
      <c r="B962" s="50"/>
      <c r="C962" s="50"/>
      <c r="G962" s="50"/>
      <c r="J962" s="50"/>
      <c r="K962" s="50"/>
      <c r="L962" s="50"/>
      <c r="M962" s="50"/>
      <c r="N962" s="50"/>
      <c r="O962" s="50"/>
      <c r="P962" s="50" t="str">
        <f>IF(fraedom_data_1[[#This Row],[Employee - Forename.2]]="",_xlfn.CONCAT(fraedom_data_1[[#This Row],[Employee - Forename.1]]," ",fraedom_data_1[[#This Row],[Employee - Surname]]),_xlfn.CONCAT(fraedom_data_1[[#This Row],[Employee - Forename.1]]," ",fraedom_data_1[[#This Row],[Employee - Forename.2]]," ",fraedom_data_1[[#This Row],[Employee - Surname]]))</f>
        <v xml:space="preserve"> </v>
      </c>
      <c r="Q962" s="50" t="str">
        <f>IF(fraedom_data_1[[#This Row],[Transaction - Expense Description]]="Payment Direct Debit Payment - Tha",0,IF(OR(fraedom_data_1[[#This Row],[Transaction - Tax Amount]]="",fraedom_data_1[[#This Row],[Transaction - Tax Amount]]=0),"1","2"))</f>
        <v>1</v>
      </c>
      <c r="R962" s="50" t="str">
        <f>_xlfn.CONCAT(fraedom_data_1[[#This Row],[Statement Period - End Date]],"_",fraedom_data_1[[#This Row],[Column1]],"_",fraedom_data_1[[#This Row],[Transaction - Tax Exclusive Amount]])</f>
        <v>_ _</v>
      </c>
    </row>
    <row r="963" spans="2:18">
      <c r="B963" s="50"/>
      <c r="C963" s="50"/>
      <c r="G963" s="50"/>
      <c r="J963" s="50"/>
      <c r="K963" s="50"/>
      <c r="L963" s="50"/>
      <c r="M963" s="50"/>
      <c r="N963" s="50"/>
      <c r="O963" s="50"/>
      <c r="P963" s="50" t="str">
        <f>IF(fraedom_data_1[[#This Row],[Employee - Forename.2]]="",_xlfn.CONCAT(fraedom_data_1[[#This Row],[Employee - Forename.1]]," ",fraedom_data_1[[#This Row],[Employee - Surname]]),_xlfn.CONCAT(fraedom_data_1[[#This Row],[Employee - Forename.1]]," ",fraedom_data_1[[#This Row],[Employee - Forename.2]]," ",fraedom_data_1[[#This Row],[Employee - Surname]]))</f>
        <v xml:space="preserve"> </v>
      </c>
      <c r="Q963" s="50" t="str">
        <f>IF(fraedom_data_1[[#This Row],[Transaction - Expense Description]]="Payment Direct Debit Payment - Tha",0,IF(OR(fraedom_data_1[[#This Row],[Transaction - Tax Amount]]="",fraedom_data_1[[#This Row],[Transaction - Tax Amount]]=0),"1","2"))</f>
        <v>1</v>
      </c>
      <c r="R963" s="50" t="str">
        <f>_xlfn.CONCAT(fraedom_data_1[[#This Row],[Statement Period - End Date]],"_",fraedom_data_1[[#This Row],[Column1]],"_",fraedom_data_1[[#This Row],[Transaction - Tax Exclusive Amount]])</f>
        <v>_ _</v>
      </c>
    </row>
    <row r="964" spans="2:18">
      <c r="B964" s="50"/>
      <c r="C964" s="50"/>
      <c r="G964" s="50"/>
      <c r="J964" s="50"/>
      <c r="K964" s="50"/>
      <c r="L964" s="50"/>
      <c r="M964" s="50"/>
      <c r="N964" s="50"/>
      <c r="O964" s="50"/>
      <c r="P964" s="50" t="str">
        <f>IF(fraedom_data_1[[#This Row],[Employee - Forename.2]]="",_xlfn.CONCAT(fraedom_data_1[[#This Row],[Employee - Forename.1]]," ",fraedom_data_1[[#This Row],[Employee - Surname]]),_xlfn.CONCAT(fraedom_data_1[[#This Row],[Employee - Forename.1]]," ",fraedom_data_1[[#This Row],[Employee - Forename.2]]," ",fraedom_data_1[[#This Row],[Employee - Surname]]))</f>
        <v xml:space="preserve"> </v>
      </c>
      <c r="Q964" s="50" t="str">
        <f>IF(fraedom_data_1[[#This Row],[Transaction - Expense Description]]="Payment Direct Debit Payment - Tha",0,IF(OR(fraedom_data_1[[#This Row],[Transaction - Tax Amount]]="",fraedom_data_1[[#This Row],[Transaction - Tax Amount]]=0),"1","2"))</f>
        <v>1</v>
      </c>
      <c r="R964" s="50" t="str">
        <f>_xlfn.CONCAT(fraedom_data_1[[#This Row],[Statement Period - End Date]],"_",fraedom_data_1[[#This Row],[Column1]],"_",fraedom_data_1[[#This Row],[Transaction - Tax Exclusive Amount]])</f>
        <v>_ _</v>
      </c>
    </row>
    <row r="965" spans="2:18">
      <c r="B965" s="50"/>
      <c r="C965" s="50"/>
      <c r="G965" s="50"/>
      <c r="J965" s="50"/>
      <c r="K965" s="50"/>
      <c r="L965" s="50"/>
      <c r="M965" s="50"/>
      <c r="N965" s="50"/>
      <c r="O965" s="50"/>
      <c r="P965" s="50" t="str">
        <f>IF(fraedom_data_1[[#This Row],[Employee - Forename.2]]="",_xlfn.CONCAT(fraedom_data_1[[#This Row],[Employee - Forename.1]]," ",fraedom_data_1[[#This Row],[Employee - Surname]]),_xlfn.CONCAT(fraedom_data_1[[#This Row],[Employee - Forename.1]]," ",fraedom_data_1[[#This Row],[Employee - Forename.2]]," ",fraedom_data_1[[#This Row],[Employee - Surname]]))</f>
        <v xml:space="preserve"> </v>
      </c>
      <c r="Q965" s="50" t="str">
        <f>IF(fraedom_data_1[[#This Row],[Transaction - Expense Description]]="Payment Direct Debit Payment - Tha",0,IF(OR(fraedom_data_1[[#This Row],[Transaction - Tax Amount]]="",fraedom_data_1[[#This Row],[Transaction - Tax Amount]]=0),"1","2"))</f>
        <v>1</v>
      </c>
      <c r="R965" s="50" t="str">
        <f>_xlfn.CONCAT(fraedom_data_1[[#This Row],[Statement Period - End Date]],"_",fraedom_data_1[[#This Row],[Column1]],"_",fraedom_data_1[[#This Row],[Transaction - Tax Exclusive Amount]])</f>
        <v>_ _</v>
      </c>
    </row>
    <row r="966" spans="2:18">
      <c r="B966" s="50"/>
      <c r="C966" s="50"/>
      <c r="G966" s="50"/>
      <c r="J966" s="50"/>
      <c r="K966" s="50"/>
      <c r="L966" s="50"/>
      <c r="M966" s="50"/>
      <c r="N966" s="50"/>
      <c r="O966" s="50"/>
      <c r="P966" s="50" t="str">
        <f>IF(fraedom_data_1[[#This Row],[Employee - Forename.2]]="",_xlfn.CONCAT(fraedom_data_1[[#This Row],[Employee - Forename.1]]," ",fraedom_data_1[[#This Row],[Employee - Surname]]),_xlfn.CONCAT(fraedom_data_1[[#This Row],[Employee - Forename.1]]," ",fraedom_data_1[[#This Row],[Employee - Forename.2]]," ",fraedom_data_1[[#This Row],[Employee - Surname]]))</f>
        <v xml:space="preserve"> </v>
      </c>
      <c r="Q966" s="50" t="str">
        <f>IF(fraedom_data_1[[#This Row],[Transaction - Expense Description]]="Payment Direct Debit Payment - Tha",0,IF(OR(fraedom_data_1[[#This Row],[Transaction - Tax Amount]]="",fraedom_data_1[[#This Row],[Transaction - Tax Amount]]=0),"1","2"))</f>
        <v>1</v>
      </c>
      <c r="R966" s="50" t="str">
        <f>_xlfn.CONCAT(fraedom_data_1[[#This Row],[Statement Period - End Date]],"_",fraedom_data_1[[#This Row],[Column1]],"_",fraedom_data_1[[#This Row],[Transaction - Tax Exclusive Amount]])</f>
        <v>_ _</v>
      </c>
    </row>
    <row r="967" spans="2:18">
      <c r="B967" s="50"/>
      <c r="C967" s="50"/>
      <c r="G967" s="50"/>
      <c r="J967" s="50"/>
      <c r="K967" s="50"/>
      <c r="L967" s="50"/>
      <c r="M967" s="50"/>
      <c r="N967" s="50"/>
      <c r="O967" s="50"/>
      <c r="P967" s="50" t="str">
        <f>IF(fraedom_data_1[[#This Row],[Employee - Forename.2]]="",_xlfn.CONCAT(fraedom_data_1[[#This Row],[Employee - Forename.1]]," ",fraedom_data_1[[#This Row],[Employee - Surname]]),_xlfn.CONCAT(fraedom_data_1[[#This Row],[Employee - Forename.1]]," ",fraedom_data_1[[#This Row],[Employee - Forename.2]]," ",fraedom_data_1[[#This Row],[Employee - Surname]]))</f>
        <v xml:space="preserve"> </v>
      </c>
      <c r="Q967" s="50" t="str">
        <f>IF(fraedom_data_1[[#This Row],[Transaction - Expense Description]]="Payment Direct Debit Payment - Tha",0,IF(OR(fraedom_data_1[[#This Row],[Transaction - Tax Amount]]="",fraedom_data_1[[#This Row],[Transaction - Tax Amount]]=0),"1","2"))</f>
        <v>1</v>
      </c>
      <c r="R967" s="50" t="str">
        <f>_xlfn.CONCAT(fraedom_data_1[[#This Row],[Statement Period - End Date]],"_",fraedom_data_1[[#This Row],[Column1]],"_",fraedom_data_1[[#This Row],[Transaction - Tax Exclusive Amount]])</f>
        <v>_ _</v>
      </c>
    </row>
    <row r="968" spans="2:18">
      <c r="B968" s="50"/>
      <c r="C968" s="50"/>
      <c r="G968" s="50"/>
      <c r="J968" s="50"/>
      <c r="K968" s="50"/>
      <c r="L968" s="50"/>
      <c r="M968" s="50"/>
      <c r="N968" s="50"/>
      <c r="O968" s="50"/>
      <c r="P968" s="50" t="str">
        <f>IF(fraedom_data_1[[#This Row],[Employee - Forename.2]]="",_xlfn.CONCAT(fraedom_data_1[[#This Row],[Employee - Forename.1]]," ",fraedom_data_1[[#This Row],[Employee - Surname]]),_xlfn.CONCAT(fraedom_data_1[[#This Row],[Employee - Forename.1]]," ",fraedom_data_1[[#This Row],[Employee - Forename.2]]," ",fraedom_data_1[[#This Row],[Employee - Surname]]))</f>
        <v xml:space="preserve"> </v>
      </c>
      <c r="Q968" s="50" t="str">
        <f>IF(fraedom_data_1[[#This Row],[Transaction - Expense Description]]="Payment Direct Debit Payment - Tha",0,IF(OR(fraedom_data_1[[#This Row],[Transaction - Tax Amount]]="",fraedom_data_1[[#This Row],[Transaction - Tax Amount]]=0),"1","2"))</f>
        <v>1</v>
      </c>
      <c r="R968" s="50" t="str">
        <f>_xlfn.CONCAT(fraedom_data_1[[#This Row],[Statement Period - End Date]],"_",fraedom_data_1[[#This Row],[Column1]],"_",fraedom_data_1[[#This Row],[Transaction - Tax Exclusive Amount]])</f>
        <v>_ _</v>
      </c>
    </row>
    <row r="969" spans="2:18">
      <c r="B969" s="50"/>
      <c r="C969" s="50"/>
      <c r="G969" s="50"/>
      <c r="J969" s="50"/>
      <c r="K969" s="50"/>
      <c r="L969" s="50"/>
      <c r="M969" s="50"/>
      <c r="N969" s="50"/>
      <c r="O969" s="50"/>
      <c r="P969" s="50" t="str">
        <f>IF(fraedom_data_1[[#This Row],[Employee - Forename.2]]="",_xlfn.CONCAT(fraedom_data_1[[#This Row],[Employee - Forename.1]]," ",fraedom_data_1[[#This Row],[Employee - Surname]]),_xlfn.CONCAT(fraedom_data_1[[#This Row],[Employee - Forename.1]]," ",fraedom_data_1[[#This Row],[Employee - Forename.2]]," ",fraedom_data_1[[#This Row],[Employee - Surname]]))</f>
        <v xml:space="preserve"> </v>
      </c>
      <c r="Q969" s="50" t="str">
        <f>IF(fraedom_data_1[[#This Row],[Transaction - Expense Description]]="Payment Direct Debit Payment - Tha",0,IF(OR(fraedom_data_1[[#This Row],[Transaction - Tax Amount]]="",fraedom_data_1[[#This Row],[Transaction - Tax Amount]]=0),"1","2"))</f>
        <v>1</v>
      </c>
      <c r="R969" s="50" t="str">
        <f>_xlfn.CONCAT(fraedom_data_1[[#This Row],[Statement Period - End Date]],"_",fraedom_data_1[[#This Row],[Column1]],"_",fraedom_data_1[[#This Row],[Transaction - Tax Exclusive Amount]])</f>
        <v>_ _</v>
      </c>
    </row>
    <row r="970" spans="2:18">
      <c r="B970" s="50"/>
      <c r="C970" s="50"/>
      <c r="G970" s="50"/>
      <c r="J970" s="50"/>
      <c r="K970" s="50"/>
      <c r="L970" s="50"/>
      <c r="M970" s="50"/>
      <c r="N970" s="50"/>
      <c r="O970" s="50"/>
      <c r="P970" s="50" t="str">
        <f>IF(fraedom_data_1[[#This Row],[Employee - Forename.2]]="",_xlfn.CONCAT(fraedom_data_1[[#This Row],[Employee - Forename.1]]," ",fraedom_data_1[[#This Row],[Employee - Surname]]),_xlfn.CONCAT(fraedom_data_1[[#This Row],[Employee - Forename.1]]," ",fraedom_data_1[[#This Row],[Employee - Forename.2]]," ",fraedom_data_1[[#This Row],[Employee - Surname]]))</f>
        <v xml:space="preserve"> </v>
      </c>
      <c r="Q970" s="50" t="str">
        <f>IF(fraedom_data_1[[#This Row],[Transaction - Expense Description]]="Payment Direct Debit Payment - Tha",0,IF(OR(fraedom_data_1[[#This Row],[Transaction - Tax Amount]]="",fraedom_data_1[[#This Row],[Transaction - Tax Amount]]=0),"1","2"))</f>
        <v>1</v>
      </c>
      <c r="R970" s="50" t="str">
        <f>_xlfn.CONCAT(fraedom_data_1[[#This Row],[Statement Period - End Date]],"_",fraedom_data_1[[#This Row],[Column1]],"_",fraedom_data_1[[#This Row],[Transaction - Tax Exclusive Amount]])</f>
        <v>_ _</v>
      </c>
    </row>
    <row r="971" spans="2:18">
      <c r="B971" s="50"/>
      <c r="C971" s="50"/>
      <c r="G971" s="50"/>
      <c r="J971" s="50"/>
      <c r="K971" s="50"/>
      <c r="L971" s="50"/>
      <c r="M971" s="50"/>
      <c r="N971" s="50"/>
      <c r="O971" s="50"/>
      <c r="P971" s="50" t="str">
        <f>IF(fraedom_data_1[[#This Row],[Employee - Forename.2]]="",_xlfn.CONCAT(fraedom_data_1[[#This Row],[Employee - Forename.1]]," ",fraedom_data_1[[#This Row],[Employee - Surname]]),_xlfn.CONCAT(fraedom_data_1[[#This Row],[Employee - Forename.1]]," ",fraedom_data_1[[#This Row],[Employee - Forename.2]]," ",fraedom_data_1[[#This Row],[Employee - Surname]]))</f>
        <v xml:space="preserve"> </v>
      </c>
      <c r="Q971" s="50" t="str">
        <f>IF(fraedom_data_1[[#This Row],[Transaction - Expense Description]]="Payment Direct Debit Payment - Tha",0,IF(OR(fraedom_data_1[[#This Row],[Transaction - Tax Amount]]="",fraedom_data_1[[#This Row],[Transaction - Tax Amount]]=0),"1","2"))</f>
        <v>1</v>
      </c>
      <c r="R971" s="50" t="str">
        <f>_xlfn.CONCAT(fraedom_data_1[[#This Row],[Statement Period - End Date]],"_",fraedom_data_1[[#This Row],[Column1]],"_",fraedom_data_1[[#This Row],[Transaction - Tax Exclusive Amount]])</f>
        <v>_ _</v>
      </c>
    </row>
    <row r="972" spans="2:18">
      <c r="B972" s="50"/>
      <c r="C972" s="50"/>
      <c r="G972" s="50"/>
      <c r="J972" s="50"/>
      <c r="K972" s="50"/>
      <c r="L972" s="50"/>
      <c r="M972" s="50"/>
      <c r="N972" s="50"/>
      <c r="O972" s="50"/>
      <c r="P972" s="50" t="str">
        <f>IF(fraedom_data_1[[#This Row],[Employee - Forename.2]]="",_xlfn.CONCAT(fraedom_data_1[[#This Row],[Employee - Forename.1]]," ",fraedom_data_1[[#This Row],[Employee - Surname]]),_xlfn.CONCAT(fraedom_data_1[[#This Row],[Employee - Forename.1]]," ",fraedom_data_1[[#This Row],[Employee - Forename.2]]," ",fraedom_data_1[[#This Row],[Employee - Surname]]))</f>
        <v xml:space="preserve"> </v>
      </c>
      <c r="Q972" s="50" t="str">
        <f>IF(fraedom_data_1[[#This Row],[Transaction - Expense Description]]="Payment Direct Debit Payment - Tha",0,IF(OR(fraedom_data_1[[#This Row],[Transaction - Tax Amount]]="",fraedom_data_1[[#This Row],[Transaction - Tax Amount]]=0),"1","2"))</f>
        <v>1</v>
      </c>
      <c r="R972" s="50" t="str">
        <f>_xlfn.CONCAT(fraedom_data_1[[#This Row],[Statement Period - End Date]],"_",fraedom_data_1[[#This Row],[Column1]],"_",fraedom_data_1[[#This Row],[Transaction - Tax Exclusive Amount]])</f>
        <v>_ _</v>
      </c>
    </row>
    <row r="973" spans="2:18">
      <c r="B973" s="50"/>
      <c r="C973" s="50"/>
      <c r="G973" s="50"/>
      <c r="J973" s="50"/>
      <c r="K973" s="50"/>
      <c r="L973" s="50"/>
      <c r="M973" s="50"/>
      <c r="N973" s="50"/>
      <c r="O973" s="50"/>
      <c r="P973" s="50" t="str">
        <f>IF(fraedom_data_1[[#This Row],[Employee - Forename.2]]="",_xlfn.CONCAT(fraedom_data_1[[#This Row],[Employee - Forename.1]]," ",fraedom_data_1[[#This Row],[Employee - Surname]]),_xlfn.CONCAT(fraedom_data_1[[#This Row],[Employee - Forename.1]]," ",fraedom_data_1[[#This Row],[Employee - Forename.2]]," ",fraedom_data_1[[#This Row],[Employee - Surname]]))</f>
        <v xml:space="preserve"> </v>
      </c>
      <c r="Q973" s="50" t="str">
        <f>IF(fraedom_data_1[[#This Row],[Transaction - Expense Description]]="Payment Direct Debit Payment - Tha",0,IF(OR(fraedom_data_1[[#This Row],[Transaction - Tax Amount]]="",fraedom_data_1[[#This Row],[Transaction - Tax Amount]]=0),"1","2"))</f>
        <v>1</v>
      </c>
      <c r="R973" s="50" t="str">
        <f>_xlfn.CONCAT(fraedom_data_1[[#This Row],[Statement Period - End Date]],"_",fraedom_data_1[[#This Row],[Column1]],"_",fraedom_data_1[[#This Row],[Transaction - Tax Exclusive Amount]])</f>
        <v>_ _</v>
      </c>
    </row>
    <row r="974" spans="2:18">
      <c r="B974" s="50"/>
      <c r="C974" s="50"/>
      <c r="G974" s="50"/>
      <c r="J974" s="50"/>
      <c r="K974" s="50"/>
      <c r="L974" s="50"/>
      <c r="M974" s="50"/>
      <c r="N974" s="50"/>
      <c r="O974" s="50"/>
      <c r="P974" s="50" t="str">
        <f>IF(fraedom_data_1[[#This Row],[Employee - Forename.2]]="",_xlfn.CONCAT(fraedom_data_1[[#This Row],[Employee - Forename.1]]," ",fraedom_data_1[[#This Row],[Employee - Surname]]),_xlfn.CONCAT(fraedom_data_1[[#This Row],[Employee - Forename.1]]," ",fraedom_data_1[[#This Row],[Employee - Forename.2]]," ",fraedom_data_1[[#This Row],[Employee - Surname]]))</f>
        <v xml:space="preserve"> </v>
      </c>
      <c r="Q974" s="50" t="str">
        <f>IF(fraedom_data_1[[#This Row],[Transaction - Expense Description]]="Payment Direct Debit Payment - Tha",0,IF(OR(fraedom_data_1[[#This Row],[Transaction - Tax Amount]]="",fraedom_data_1[[#This Row],[Transaction - Tax Amount]]=0),"1","2"))</f>
        <v>1</v>
      </c>
      <c r="R974" s="50" t="str">
        <f>_xlfn.CONCAT(fraedom_data_1[[#This Row],[Statement Period - End Date]],"_",fraedom_data_1[[#This Row],[Column1]],"_",fraedom_data_1[[#This Row],[Transaction - Tax Exclusive Amount]])</f>
        <v>_ _</v>
      </c>
    </row>
    <row r="975" spans="2:18">
      <c r="B975" s="50"/>
      <c r="C975" s="50"/>
      <c r="G975" s="50"/>
      <c r="J975" s="50"/>
      <c r="K975" s="50"/>
      <c r="L975" s="50"/>
      <c r="M975" s="50"/>
      <c r="N975" s="50"/>
      <c r="O975" s="50"/>
      <c r="P975" s="50" t="str">
        <f>IF(fraedom_data_1[[#This Row],[Employee - Forename.2]]="",_xlfn.CONCAT(fraedom_data_1[[#This Row],[Employee - Forename.1]]," ",fraedom_data_1[[#This Row],[Employee - Surname]]),_xlfn.CONCAT(fraedom_data_1[[#This Row],[Employee - Forename.1]]," ",fraedom_data_1[[#This Row],[Employee - Forename.2]]," ",fraedom_data_1[[#This Row],[Employee - Surname]]))</f>
        <v xml:space="preserve"> </v>
      </c>
      <c r="Q975" s="50" t="str">
        <f>IF(fraedom_data_1[[#This Row],[Transaction - Expense Description]]="Payment Direct Debit Payment - Tha",0,IF(OR(fraedom_data_1[[#This Row],[Transaction - Tax Amount]]="",fraedom_data_1[[#This Row],[Transaction - Tax Amount]]=0),"1","2"))</f>
        <v>1</v>
      </c>
      <c r="R975" s="50" t="str">
        <f>_xlfn.CONCAT(fraedom_data_1[[#This Row],[Statement Period - End Date]],"_",fraedom_data_1[[#This Row],[Column1]],"_",fraedom_data_1[[#This Row],[Transaction - Tax Exclusive Amount]])</f>
        <v>_ _</v>
      </c>
    </row>
    <row r="976" spans="2:18">
      <c r="B976" s="50"/>
      <c r="C976" s="50"/>
      <c r="G976" s="50"/>
      <c r="J976" s="50"/>
      <c r="K976" s="50"/>
      <c r="L976" s="50"/>
      <c r="M976" s="50"/>
      <c r="N976" s="50"/>
      <c r="O976" s="50"/>
      <c r="P976" s="50" t="str">
        <f>IF(fraedom_data_1[[#This Row],[Employee - Forename.2]]="",_xlfn.CONCAT(fraedom_data_1[[#This Row],[Employee - Forename.1]]," ",fraedom_data_1[[#This Row],[Employee - Surname]]),_xlfn.CONCAT(fraedom_data_1[[#This Row],[Employee - Forename.1]]," ",fraedom_data_1[[#This Row],[Employee - Forename.2]]," ",fraedom_data_1[[#This Row],[Employee - Surname]]))</f>
        <v xml:space="preserve"> </v>
      </c>
      <c r="Q976" s="50" t="str">
        <f>IF(fraedom_data_1[[#This Row],[Transaction - Expense Description]]="Payment Direct Debit Payment - Tha",0,IF(OR(fraedom_data_1[[#This Row],[Transaction - Tax Amount]]="",fraedom_data_1[[#This Row],[Transaction - Tax Amount]]=0),"1","2"))</f>
        <v>1</v>
      </c>
      <c r="R976" s="50" t="str">
        <f>_xlfn.CONCAT(fraedom_data_1[[#This Row],[Statement Period - End Date]],"_",fraedom_data_1[[#This Row],[Column1]],"_",fraedom_data_1[[#This Row],[Transaction - Tax Exclusive Amount]])</f>
        <v>_ _</v>
      </c>
    </row>
    <row r="977" spans="2:18">
      <c r="B977" s="50"/>
      <c r="C977" s="50"/>
      <c r="G977" s="50"/>
      <c r="J977" s="50"/>
      <c r="K977" s="50"/>
      <c r="L977" s="50"/>
      <c r="M977" s="50"/>
      <c r="N977" s="50"/>
      <c r="O977" s="50"/>
      <c r="P977" s="50" t="str">
        <f>IF(fraedom_data_1[[#This Row],[Employee - Forename.2]]="",_xlfn.CONCAT(fraedom_data_1[[#This Row],[Employee - Forename.1]]," ",fraedom_data_1[[#This Row],[Employee - Surname]]),_xlfn.CONCAT(fraedom_data_1[[#This Row],[Employee - Forename.1]]," ",fraedom_data_1[[#This Row],[Employee - Forename.2]]," ",fraedom_data_1[[#This Row],[Employee - Surname]]))</f>
        <v xml:space="preserve"> </v>
      </c>
      <c r="Q977" s="50" t="str">
        <f>IF(fraedom_data_1[[#This Row],[Transaction - Expense Description]]="Payment Direct Debit Payment - Tha",0,IF(OR(fraedom_data_1[[#This Row],[Transaction - Tax Amount]]="",fraedom_data_1[[#This Row],[Transaction - Tax Amount]]=0),"1","2"))</f>
        <v>1</v>
      </c>
      <c r="R977" s="50" t="str">
        <f>_xlfn.CONCAT(fraedom_data_1[[#This Row],[Statement Period - End Date]],"_",fraedom_data_1[[#This Row],[Column1]],"_",fraedom_data_1[[#This Row],[Transaction - Tax Exclusive Amount]])</f>
        <v>_ _</v>
      </c>
    </row>
    <row r="978" spans="2:18">
      <c r="B978" s="50"/>
      <c r="C978" s="50"/>
      <c r="G978" s="50"/>
      <c r="J978" s="50"/>
      <c r="K978" s="50"/>
      <c r="L978" s="50"/>
      <c r="M978" s="50"/>
      <c r="N978" s="50"/>
      <c r="O978" s="50"/>
      <c r="P978" s="50" t="str">
        <f>IF(fraedom_data_1[[#This Row],[Employee - Forename.2]]="",_xlfn.CONCAT(fraedom_data_1[[#This Row],[Employee - Forename.1]]," ",fraedom_data_1[[#This Row],[Employee - Surname]]),_xlfn.CONCAT(fraedom_data_1[[#This Row],[Employee - Forename.1]]," ",fraedom_data_1[[#This Row],[Employee - Forename.2]]," ",fraedom_data_1[[#This Row],[Employee - Surname]]))</f>
        <v xml:space="preserve"> </v>
      </c>
      <c r="Q978" s="50" t="str">
        <f>IF(fraedom_data_1[[#This Row],[Transaction - Expense Description]]="Payment Direct Debit Payment - Tha",0,IF(OR(fraedom_data_1[[#This Row],[Transaction - Tax Amount]]="",fraedom_data_1[[#This Row],[Transaction - Tax Amount]]=0),"1","2"))</f>
        <v>1</v>
      </c>
      <c r="R978" s="50" t="str">
        <f>_xlfn.CONCAT(fraedom_data_1[[#This Row],[Statement Period - End Date]],"_",fraedom_data_1[[#This Row],[Column1]],"_",fraedom_data_1[[#This Row],[Transaction - Tax Exclusive Amount]])</f>
        <v>_ _</v>
      </c>
    </row>
    <row r="979" spans="2:18">
      <c r="B979" s="50"/>
      <c r="C979" s="50"/>
      <c r="G979" s="50"/>
      <c r="J979" s="50"/>
      <c r="K979" s="50"/>
      <c r="L979" s="50"/>
      <c r="M979" s="50"/>
      <c r="N979" s="50"/>
      <c r="O979" s="50"/>
      <c r="P979" s="50" t="str">
        <f>IF(fraedom_data_1[[#This Row],[Employee - Forename.2]]="",_xlfn.CONCAT(fraedom_data_1[[#This Row],[Employee - Forename.1]]," ",fraedom_data_1[[#This Row],[Employee - Surname]]),_xlfn.CONCAT(fraedom_data_1[[#This Row],[Employee - Forename.1]]," ",fraedom_data_1[[#This Row],[Employee - Forename.2]]," ",fraedom_data_1[[#This Row],[Employee - Surname]]))</f>
        <v xml:space="preserve"> </v>
      </c>
      <c r="Q979" s="50" t="str">
        <f>IF(fraedom_data_1[[#This Row],[Transaction - Expense Description]]="Payment Direct Debit Payment - Tha",0,IF(OR(fraedom_data_1[[#This Row],[Transaction - Tax Amount]]="",fraedom_data_1[[#This Row],[Transaction - Tax Amount]]=0),"1","2"))</f>
        <v>1</v>
      </c>
      <c r="R979" s="50" t="str">
        <f>_xlfn.CONCAT(fraedom_data_1[[#This Row],[Statement Period - End Date]],"_",fraedom_data_1[[#This Row],[Column1]],"_",fraedom_data_1[[#This Row],[Transaction - Tax Exclusive Amount]])</f>
        <v>_ _</v>
      </c>
    </row>
    <row r="980" spans="2:18">
      <c r="B980" s="50"/>
      <c r="C980" s="50"/>
      <c r="G980" s="50"/>
      <c r="J980" s="50"/>
      <c r="K980" s="50"/>
      <c r="L980" s="50"/>
      <c r="M980" s="50"/>
      <c r="N980" s="50"/>
      <c r="O980" s="50"/>
      <c r="P980" s="50" t="str">
        <f>IF(fraedom_data_1[[#This Row],[Employee - Forename.2]]="",_xlfn.CONCAT(fraedom_data_1[[#This Row],[Employee - Forename.1]]," ",fraedom_data_1[[#This Row],[Employee - Surname]]),_xlfn.CONCAT(fraedom_data_1[[#This Row],[Employee - Forename.1]]," ",fraedom_data_1[[#This Row],[Employee - Forename.2]]," ",fraedom_data_1[[#This Row],[Employee - Surname]]))</f>
        <v xml:space="preserve"> </v>
      </c>
      <c r="Q980" s="50" t="str">
        <f>IF(fraedom_data_1[[#This Row],[Transaction - Expense Description]]="Payment Direct Debit Payment - Tha",0,IF(OR(fraedom_data_1[[#This Row],[Transaction - Tax Amount]]="",fraedom_data_1[[#This Row],[Transaction - Tax Amount]]=0),"1","2"))</f>
        <v>1</v>
      </c>
      <c r="R980" s="50" t="str">
        <f>_xlfn.CONCAT(fraedom_data_1[[#This Row],[Statement Period - End Date]],"_",fraedom_data_1[[#This Row],[Column1]],"_",fraedom_data_1[[#This Row],[Transaction - Tax Exclusive Amount]])</f>
        <v>_ _</v>
      </c>
    </row>
    <row r="981" spans="2:18">
      <c r="B981" s="50"/>
      <c r="C981" s="50"/>
      <c r="G981" s="50"/>
      <c r="J981" s="50"/>
      <c r="K981" s="50"/>
      <c r="L981" s="50"/>
      <c r="M981" s="50"/>
      <c r="N981" s="50"/>
      <c r="O981" s="50"/>
      <c r="P981" s="50" t="str">
        <f>IF(fraedom_data_1[[#This Row],[Employee - Forename.2]]="",_xlfn.CONCAT(fraedom_data_1[[#This Row],[Employee - Forename.1]]," ",fraedom_data_1[[#This Row],[Employee - Surname]]),_xlfn.CONCAT(fraedom_data_1[[#This Row],[Employee - Forename.1]]," ",fraedom_data_1[[#This Row],[Employee - Forename.2]]," ",fraedom_data_1[[#This Row],[Employee - Surname]]))</f>
        <v xml:space="preserve"> </v>
      </c>
      <c r="Q981" s="50" t="str">
        <f>IF(fraedom_data_1[[#This Row],[Transaction - Expense Description]]="Payment Direct Debit Payment - Tha",0,IF(OR(fraedom_data_1[[#This Row],[Transaction - Tax Amount]]="",fraedom_data_1[[#This Row],[Transaction - Tax Amount]]=0),"1","2"))</f>
        <v>1</v>
      </c>
      <c r="R981" s="50" t="str">
        <f>_xlfn.CONCAT(fraedom_data_1[[#This Row],[Statement Period - End Date]],"_",fraedom_data_1[[#This Row],[Column1]],"_",fraedom_data_1[[#This Row],[Transaction - Tax Exclusive Amount]])</f>
        <v>_ _</v>
      </c>
    </row>
    <row r="982" spans="2:18">
      <c r="B982" s="50"/>
      <c r="C982" s="50"/>
      <c r="G982" s="50"/>
      <c r="J982" s="50"/>
      <c r="K982" s="50"/>
      <c r="L982" s="50"/>
      <c r="M982" s="50"/>
      <c r="N982" s="50"/>
      <c r="O982" s="50"/>
      <c r="P982" s="50" t="str">
        <f>IF(fraedom_data_1[[#This Row],[Employee - Forename.2]]="",_xlfn.CONCAT(fraedom_data_1[[#This Row],[Employee - Forename.1]]," ",fraedom_data_1[[#This Row],[Employee - Surname]]),_xlfn.CONCAT(fraedom_data_1[[#This Row],[Employee - Forename.1]]," ",fraedom_data_1[[#This Row],[Employee - Forename.2]]," ",fraedom_data_1[[#This Row],[Employee - Surname]]))</f>
        <v xml:space="preserve"> </v>
      </c>
      <c r="Q982" s="50" t="str">
        <f>IF(fraedom_data_1[[#This Row],[Transaction - Expense Description]]="Payment Direct Debit Payment - Tha",0,IF(OR(fraedom_data_1[[#This Row],[Transaction - Tax Amount]]="",fraedom_data_1[[#This Row],[Transaction - Tax Amount]]=0),"1","2"))</f>
        <v>1</v>
      </c>
      <c r="R982" s="50" t="str">
        <f>_xlfn.CONCAT(fraedom_data_1[[#This Row],[Statement Period - End Date]],"_",fraedom_data_1[[#This Row],[Column1]],"_",fraedom_data_1[[#This Row],[Transaction - Tax Exclusive Amount]])</f>
        <v>_ _</v>
      </c>
    </row>
    <row r="983" spans="2:18">
      <c r="B983" s="50"/>
      <c r="C983" s="50"/>
      <c r="G983" s="50"/>
      <c r="J983" s="50"/>
      <c r="K983" s="50"/>
      <c r="L983" s="50"/>
      <c r="M983" s="50"/>
      <c r="N983" s="50"/>
      <c r="O983" s="50"/>
      <c r="P983" s="50" t="str">
        <f>IF(fraedom_data_1[[#This Row],[Employee - Forename.2]]="",_xlfn.CONCAT(fraedom_data_1[[#This Row],[Employee - Forename.1]]," ",fraedom_data_1[[#This Row],[Employee - Surname]]),_xlfn.CONCAT(fraedom_data_1[[#This Row],[Employee - Forename.1]]," ",fraedom_data_1[[#This Row],[Employee - Forename.2]]," ",fraedom_data_1[[#This Row],[Employee - Surname]]))</f>
        <v xml:space="preserve"> </v>
      </c>
      <c r="Q983" s="50" t="str">
        <f>IF(fraedom_data_1[[#This Row],[Transaction - Expense Description]]="Payment Direct Debit Payment - Tha",0,IF(OR(fraedom_data_1[[#This Row],[Transaction - Tax Amount]]="",fraedom_data_1[[#This Row],[Transaction - Tax Amount]]=0),"1","2"))</f>
        <v>1</v>
      </c>
      <c r="R983" s="50" t="str">
        <f>_xlfn.CONCAT(fraedom_data_1[[#This Row],[Statement Period - End Date]],"_",fraedom_data_1[[#This Row],[Column1]],"_",fraedom_data_1[[#This Row],[Transaction - Tax Exclusive Amount]])</f>
        <v>_ _</v>
      </c>
    </row>
    <row r="984" spans="2:18">
      <c r="B984" s="50"/>
      <c r="C984" s="50"/>
      <c r="G984" s="50"/>
      <c r="J984" s="50"/>
      <c r="K984" s="50"/>
      <c r="L984" s="50"/>
      <c r="M984" s="50"/>
      <c r="N984" s="50"/>
      <c r="O984" s="50"/>
      <c r="P984" s="50" t="str">
        <f>IF(fraedom_data_1[[#This Row],[Employee - Forename.2]]="",_xlfn.CONCAT(fraedom_data_1[[#This Row],[Employee - Forename.1]]," ",fraedom_data_1[[#This Row],[Employee - Surname]]),_xlfn.CONCAT(fraedom_data_1[[#This Row],[Employee - Forename.1]]," ",fraedom_data_1[[#This Row],[Employee - Forename.2]]," ",fraedom_data_1[[#This Row],[Employee - Surname]]))</f>
        <v xml:space="preserve"> </v>
      </c>
      <c r="Q984" s="50" t="str">
        <f>IF(fraedom_data_1[[#This Row],[Transaction - Expense Description]]="Payment Direct Debit Payment - Tha",0,IF(OR(fraedom_data_1[[#This Row],[Transaction - Tax Amount]]="",fraedom_data_1[[#This Row],[Transaction - Tax Amount]]=0),"1","2"))</f>
        <v>1</v>
      </c>
      <c r="R984" s="50" t="str">
        <f>_xlfn.CONCAT(fraedom_data_1[[#This Row],[Statement Period - End Date]],"_",fraedom_data_1[[#This Row],[Column1]],"_",fraedom_data_1[[#This Row],[Transaction - Tax Exclusive Amount]])</f>
        <v>_ _</v>
      </c>
    </row>
    <row r="985" spans="2:18">
      <c r="B985" s="50"/>
      <c r="C985" s="50"/>
      <c r="G985" s="50"/>
      <c r="J985" s="50"/>
      <c r="K985" s="50"/>
      <c r="L985" s="50"/>
      <c r="M985" s="50"/>
      <c r="N985" s="50"/>
      <c r="O985" s="50"/>
      <c r="P985" s="50" t="str">
        <f>IF(fraedom_data_1[[#This Row],[Employee - Forename.2]]="",_xlfn.CONCAT(fraedom_data_1[[#This Row],[Employee - Forename.1]]," ",fraedom_data_1[[#This Row],[Employee - Surname]]),_xlfn.CONCAT(fraedom_data_1[[#This Row],[Employee - Forename.1]]," ",fraedom_data_1[[#This Row],[Employee - Forename.2]]," ",fraedom_data_1[[#This Row],[Employee - Surname]]))</f>
        <v xml:space="preserve"> </v>
      </c>
      <c r="Q985" s="50" t="str">
        <f>IF(fraedom_data_1[[#This Row],[Transaction - Expense Description]]="Payment Direct Debit Payment - Tha",0,IF(OR(fraedom_data_1[[#This Row],[Transaction - Tax Amount]]="",fraedom_data_1[[#This Row],[Transaction - Tax Amount]]=0),"1","2"))</f>
        <v>1</v>
      </c>
      <c r="R985" s="50" t="str">
        <f>_xlfn.CONCAT(fraedom_data_1[[#This Row],[Statement Period - End Date]],"_",fraedom_data_1[[#This Row],[Column1]],"_",fraedom_data_1[[#This Row],[Transaction - Tax Exclusive Amount]])</f>
        <v>_ _</v>
      </c>
    </row>
    <row r="986" spans="2:18">
      <c r="B986" s="50"/>
      <c r="C986" s="50"/>
      <c r="G986" s="50"/>
      <c r="J986" s="50"/>
      <c r="K986" s="50"/>
      <c r="L986" s="50"/>
      <c r="M986" s="50"/>
      <c r="N986" s="50"/>
      <c r="O986" s="50"/>
      <c r="P986" s="50" t="str">
        <f>IF(fraedom_data_1[[#This Row],[Employee - Forename.2]]="",_xlfn.CONCAT(fraedom_data_1[[#This Row],[Employee - Forename.1]]," ",fraedom_data_1[[#This Row],[Employee - Surname]]),_xlfn.CONCAT(fraedom_data_1[[#This Row],[Employee - Forename.1]]," ",fraedom_data_1[[#This Row],[Employee - Forename.2]]," ",fraedom_data_1[[#This Row],[Employee - Surname]]))</f>
        <v xml:space="preserve"> </v>
      </c>
      <c r="Q986" s="50" t="str">
        <f>IF(fraedom_data_1[[#This Row],[Transaction - Expense Description]]="Payment Direct Debit Payment - Tha",0,IF(OR(fraedom_data_1[[#This Row],[Transaction - Tax Amount]]="",fraedom_data_1[[#This Row],[Transaction - Tax Amount]]=0),"1","2"))</f>
        <v>1</v>
      </c>
      <c r="R986" s="50" t="str">
        <f>_xlfn.CONCAT(fraedom_data_1[[#This Row],[Statement Period - End Date]],"_",fraedom_data_1[[#This Row],[Column1]],"_",fraedom_data_1[[#This Row],[Transaction - Tax Exclusive Amount]])</f>
        <v>_ _</v>
      </c>
    </row>
    <row r="987" spans="2:18">
      <c r="B987" s="50"/>
      <c r="C987" s="50"/>
      <c r="G987" s="50"/>
      <c r="J987" s="50"/>
      <c r="K987" s="50"/>
      <c r="L987" s="50"/>
      <c r="M987" s="50"/>
      <c r="N987" s="50"/>
      <c r="O987" s="50"/>
      <c r="P987" s="50" t="str">
        <f>IF(fraedom_data_1[[#This Row],[Employee - Forename.2]]="",_xlfn.CONCAT(fraedom_data_1[[#This Row],[Employee - Forename.1]]," ",fraedom_data_1[[#This Row],[Employee - Surname]]),_xlfn.CONCAT(fraedom_data_1[[#This Row],[Employee - Forename.1]]," ",fraedom_data_1[[#This Row],[Employee - Forename.2]]," ",fraedom_data_1[[#This Row],[Employee - Surname]]))</f>
        <v xml:space="preserve"> </v>
      </c>
      <c r="Q987" s="50" t="str">
        <f>IF(fraedom_data_1[[#This Row],[Transaction - Expense Description]]="Payment Direct Debit Payment - Tha",0,IF(OR(fraedom_data_1[[#This Row],[Transaction - Tax Amount]]="",fraedom_data_1[[#This Row],[Transaction - Tax Amount]]=0),"1","2"))</f>
        <v>1</v>
      </c>
      <c r="R987" s="50" t="str">
        <f>_xlfn.CONCAT(fraedom_data_1[[#This Row],[Statement Period - End Date]],"_",fraedom_data_1[[#This Row],[Column1]],"_",fraedom_data_1[[#This Row],[Transaction - Tax Exclusive Amount]])</f>
        <v>_ _</v>
      </c>
    </row>
    <row r="988" spans="2:18">
      <c r="B988" s="50"/>
      <c r="C988" s="50"/>
      <c r="G988" s="50"/>
      <c r="J988" s="50"/>
      <c r="K988" s="50"/>
      <c r="L988" s="50"/>
      <c r="M988" s="50"/>
      <c r="N988" s="50"/>
      <c r="O988" s="50"/>
      <c r="P988" s="50" t="str">
        <f>IF(fraedom_data_1[[#This Row],[Employee - Forename.2]]="",_xlfn.CONCAT(fraedom_data_1[[#This Row],[Employee - Forename.1]]," ",fraedom_data_1[[#This Row],[Employee - Surname]]),_xlfn.CONCAT(fraedom_data_1[[#This Row],[Employee - Forename.1]]," ",fraedom_data_1[[#This Row],[Employee - Forename.2]]," ",fraedom_data_1[[#This Row],[Employee - Surname]]))</f>
        <v xml:space="preserve"> </v>
      </c>
      <c r="Q988" s="50" t="str">
        <f>IF(fraedom_data_1[[#This Row],[Transaction - Expense Description]]="Payment Direct Debit Payment - Tha",0,IF(OR(fraedom_data_1[[#This Row],[Transaction - Tax Amount]]="",fraedom_data_1[[#This Row],[Transaction - Tax Amount]]=0),"1","2"))</f>
        <v>1</v>
      </c>
      <c r="R988" s="50" t="str">
        <f>_xlfn.CONCAT(fraedom_data_1[[#This Row],[Statement Period - End Date]],"_",fraedom_data_1[[#This Row],[Column1]],"_",fraedom_data_1[[#This Row],[Transaction - Tax Exclusive Amount]])</f>
        <v>_ _</v>
      </c>
    </row>
    <row r="989" spans="2:18">
      <c r="B989" s="50"/>
      <c r="C989" s="50"/>
      <c r="G989" s="50"/>
      <c r="J989" s="50"/>
      <c r="K989" s="50"/>
      <c r="L989" s="50"/>
      <c r="M989" s="50"/>
      <c r="N989" s="50"/>
      <c r="O989" s="50"/>
      <c r="P989" s="50" t="str">
        <f>IF(fraedom_data_1[[#This Row],[Employee - Forename.2]]="",_xlfn.CONCAT(fraedom_data_1[[#This Row],[Employee - Forename.1]]," ",fraedom_data_1[[#This Row],[Employee - Surname]]),_xlfn.CONCAT(fraedom_data_1[[#This Row],[Employee - Forename.1]]," ",fraedom_data_1[[#This Row],[Employee - Forename.2]]," ",fraedom_data_1[[#This Row],[Employee - Surname]]))</f>
        <v xml:space="preserve"> </v>
      </c>
      <c r="Q989" s="50" t="str">
        <f>IF(fraedom_data_1[[#This Row],[Transaction - Expense Description]]="Payment Direct Debit Payment - Tha",0,IF(OR(fraedom_data_1[[#This Row],[Transaction - Tax Amount]]="",fraedom_data_1[[#This Row],[Transaction - Tax Amount]]=0),"1","2"))</f>
        <v>1</v>
      </c>
      <c r="R989" s="50" t="str">
        <f>_xlfn.CONCAT(fraedom_data_1[[#This Row],[Statement Period - End Date]],"_",fraedom_data_1[[#This Row],[Column1]],"_",fraedom_data_1[[#This Row],[Transaction - Tax Exclusive Amount]])</f>
        <v>_ _</v>
      </c>
    </row>
    <row r="990" spans="2:18">
      <c r="B990" s="50"/>
      <c r="C990" s="50"/>
      <c r="G990" s="50"/>
      <c r="J990" s="50"/>
      <c r="K990" s="50"/>
      <c r="L990" s="50"/>
      <c r="M990" s="50"/>
      <c r="N990" s="50"/>
      <c r="O990" s="50"/>
      <c r="P990" s="50" t="str">
        <f>IF(fraedom_data_1[[#This Row],[Employee - Forename.2]]="",_xlfn.CONCAT(fraedom_data_1[[#This Row],[Employee - Forename.1]]," ",fraedom_data_1[[#This Row],[Employee - Surname]]),_xlfn.CONCAT(fraedom_data_1[[#This Row],[Employee - Forename.1]]," ",fraedom_data_1[[#This Row],[Employee - Forename.2]]," ",fraedom_data_1[[#This Row],[Employee - Surname]]))</f>
        <v xml:space="preserve"> </v>
      </c>
      <c r="Q990" s="50" t="str">
        <f>IF(fraedom_data_1[[#This Row],[Transaction - Expense Description]]="Payment Direct Debit Payment - Tha",0,IF(OR(fraedom_data_1[[#This Row],[Transaction - Tax Amount]]="",fraedom_data_1[[#This Row],[Transaction - Tax Amount]]=0),"1","2"))</f>
        <v>1</v>
      </c>
      <c r="R990" s="50" t="str">
        <f>_xlfn.CONCAT(fraedom_data_1[[#This Row],[Statement Period - End Date]],"_",fraedom_data_1[[#This Row],[Column1]],"_",fraedom_data_1[[#This Row],[Transaction - Tax Exclusive Amount]])</f>
        <v>_ _</v>
      </c>
    </row>
    <row r="991" spans="2:18">
      <c r="B991" s="50"/>
      <c r="C991" s="50"/>
      <c r="G991" s="50"/>
      <c r="J991" s="50"/>
      <c r="K991" s="50"/>
      <c r="L991" s="50"/>
      <c r="M991" s="50"/>
      <c r="N991" s="50"/>
      <c r="O991" s="50"/>
      <c r="P991" s="50" t="str">
        <f>IF(fraedom_data_1[[#This Row],[Employee - Forename.2]]="",_xlfn.CONCAT(fraedom_data_1[[#This Row],[Employee - Forename.1]]," ",fraedom_data_1[[#This Row],[Employee - Surname]]),_xlfn.CONCAT(fraedom_data_1[[#This Row],[Employee - Forename.1]]," ",fraedom_data_1[[#This Row],[Employee - Forename.2]]," ",fraedom_data_1[[#This Row],[Employee - Surname]]))</f>
        <v xml:space="preserve"> </v>
      </c>
      <c r="Q991" s="50" t="str">
        <f>IF(fraedom_data_1[[#This Row],[Transaction - Expense Description]]="Payment Direct Debit Payment - Tha",0,IF(OR(fraedom_data_1[[#This Row],[Transaction - Tax Amount]]="",fraedom_data_1[[#This Row],[Transaction - Tax Amount]]=0),"1","2"))</f>
        <v>1</v>
      </c>
      <c r="R991" s="50" t="str">
        <f>_xlfn.CONCAT(fraedom_data_1[[#This Row],[Statement Period - End Date]],"_",fraedom_data_1[[#This Row],[Column1]],"_",fraedom_data_1[[#This Row],[Transaction - Tax Exclusive Amount]])</f>
        <v>_ _</v>
      </c>
    </row>
    <row r="992" spans="2:18">
      <c r="B992" s="50"/>
      <c r="C992" s="50"/>
      <c r="G992" s="50"/>
      <c r="J992" s="50"/>
      <c r="K992" s="50"/>
      <c r="L992" s="50"/>
      <c r="M992" s="50"/>
      <c r="N992" s="50"/>
      <c r="O992" s="50"/>
      <c r="P992" s="50" t="str">
        <f>IF(fraedom_data_1[[#This Row],[Employee - Forename.2]]="",_xlfn.CONCAT(fraedom_data_1[[#This Row],[Employee - Forename.1]]," ",fraedom_data_1[[#This Row],[Employee - Surname]]),_xlfn.CONCAT(fraedom_data_1[[#This Row],[Employee - Forename.1]]," ",fraedom_data_1[[#This Row],[Employee - Forename.2]]," ",fraedom_data_1[[#This Row],[Employee - Surname]]))</f>
        <v xml:space="preserve"> </v>
      </c>
      <c r="Q992" s="50" t="str">
        <f>IF(fraedom_data_1[[#This Row],[Transaction - Expense Description]]="Payment Direct Debit Payment - Tha",0,IF(OR(fraedom_data_1[[#This Row],[Transaction - Tax Amount]]="",fraedom_data_1[[#This Row],[Transaction - Tax Amount]]=0),"1","2"))</f>
        <v>1</v>
      </c>
      <c r="R992" s="50" t="str">
        <f>_xlfn.CONCAT(fraedom_data_1[[#This Row],[Statement Period - End Date]],"_",fraedom_data_1[[#This Row],[Column1]],"_",fraedom_data_1[[#This Row],[Transaction - Tax Exclusive Amount]])</f>
        <v>_ _</v>
      </c>
    </row>
    <row r="993" spans="2:18">
      <c r="B993" s="50"/>
      <c r="C993" s="50"/>
      <c r="G993" s="50"/>
      <c r="J993" s="50"/>
      <c r="K993" s="50"/>
      <c r="L993" s="50"/>
      <c r="M993" s="50"/>
      <c r="N993" s="50"/>
      <c r="O993" s="50"/>
      <c r="P993" s="50" t="str">
        <f>IF(fraedom_data_1[[#This Row],[Employee - Forename.2]]="",_xlfn.CONCAT(fraedom_data_1[[#This Row],[Employee - Forename.1]]," ",fraedom_data_1[[#This Row],[Employee - Surname]]),_xlfn.CONCAT(fraedom_data_1[[#This Row],[Employee - Forename.1]]," ",fraedom_data_1[[#This Row],[Employee - Forename.2]]," ",fraedom_data_1[[#This Row],[Employee - Surname]]))</f>
        <v xml:space="preserve"> </v>
      </c>
      <c r="Q993" s="50" t="str">
        <f>IF(fraedom_data_1[[#This Row],[Transaction - Expense Description]]="Payment Direct Debit Payment - Tha",0,IF(OR(fraedom_data_1[[#This Row],[Transaction - Tax Amount]]="",fraedom_data_1[[#This Row],[Transaction - Tax Amount]]=0),"1","2"))</f>
        <v>1</v>
      </c>
      <c r="R993" s="50" t="str">
        <f>_xlfn.CONCAT(fraedom_data_1[[#This Row],[Statement Period - End Date]],"_",fraedom_data_1[[#This Row],[Column1]],"_",fraedom_data_1[[#This Row],[Transaction - Tax Exclusive Amount]])</f>
        <v>_ _</v>
      </c>
    </row>
    <row r="994" spans="2:18">
      <c r="B994" s="50"/>
      <c r="C994" s="50"/>
      <c r="G994" s="50"/>
      <c r="J994" s="50"/>
      <c r="K994" s="50"/>
      <c r="L994" s="50"/>
      <c r="M994" s="50"/>
      <c r="N994" s="50"/>
      <c r="O994" s="50"/>
      <c r="P994" s="50" t="str">
        <f>IF(fraedom_data_1[[#This Row],[Employee - Forename.2]]="",_xlfn.CONCAT(fraedom_data_1[[#This Row],[Employee - Forename.1]]," ",fraedom_data_1[[#This Row],[Employee - Surname]]),_xlfn.CONCAT(fraedom_data_1[[#This Row],[Employee - Forename.1]]," ",fraedom_data_1[[#This Row],[Employee - Forename.2]]," ",fraedom_data_1[[#This Row],[Employee - Surname]]))</f>
        <v xml:space="preserve"> </v>
      </c>
      <c r="Q994" s="50" t="str">
        <f>IF(fraedom_data_1[[#This Row],[Transaction - Expense Description]]="Payment Direct Debit Payment - Tha",0,IF(OR(fraedom_data_1[[#This Row],[Transaction - Tax Amount]]="",fraedom_data_1[[#This Row],[Transaction - Tax Amount]]=0),"1","2"))</f>
        <v>1</v>
      </c>
      <c r="R994" s="50" t="str">
        <f>_xlfn.CONCAT(fraedom_data_1[[#This Row],[Statement Period - End Date]],"_",fraedom_data_1[[#This Row],[Column1]],"_",fraedom_data_1[[#This Row],[Transaction - Tax Exclusive Amount]])</f>
        <v>_ _</v>
      </c>
    </row>
    <row r="995" spans="2:18">
      <c r="B995" s="50"/>
      <c r="C995" s="50"/>
      <c r="G995" s="50"/>
      <c r="J995" s="50"/>
      <c r="K995" s="50"/>
      <c r="L995" s="50"/>
      <c r="M995" s="50"/>
      <c r="N995" s="50"/>
      <c r="O995" s="50"/>
      <c r="P995" s="50" t="str">
        <f>IF(fraedom_data_1[[#This Row],[Employee - Forename.2]]="",_xlfn.CONCAT(fraedom_data_1[[#This Row],[Employee - Forename.1]]," ",fraedom_data_1[[#This Row],[Employee - Surname]]),_xlfn.CONCAT(fraedom_data_1[[#This Row],[Employee - Forename.1]]," ",fraedom_data_1[[#This Row],[Employee - Forename.2]]," ",fraedom_data_1[[#This Row],[Employee - Surname]]))</f>
        <v xml:space="preserve"> </v>
      </c>
      <c r="Q995" s="50" t="str">
        <f>IF(fraedom_data_1[[#This Row],[Transaction - Expense Description]]="Payment Direct Debit Payment - Tha",0,IF(OR(fraedom_data_1[[#This Row],[Transaction - Tax Amount]]="",fraedom_data_1[[#This Row],[Transaction - Tax Amount]]=0),"1","2"))</f>
        <v>1</v>
      </c>
      <c r="R995" s="50" t="str">
        <f>_xlfn.CONCAT(fraedom_data_1[[#This Row],[Statement Period - End Date]],"_",fraedom_data_1[[#This Row],[Column1]],"_",fraedom_data_1[[#This Row],[Transaction - Tax Exclusive Amount]])</f>
        <v>_ _</v>
      </c>
    </row>
    <row r="996" spans="2:18">
      <c r="B996" s="50"/>
      <c r="C996" s="50"/>
      <c r="G996" s="50"/>
      <c r="J996" s="50"/>
      <c r="K996" s="50"/>
      <c r="L996" s="50"/>
      <c r="M996" s="50"/>
      <c r="N996" s="50"/>
      <c r="O996" s="50"/>
      <c r="P996" s="50" t="str">
        <f>IF(fraedom_data_1[[#This Row],[Employee - Forename.2]]="",_xlfn.CONCAT(fraedom_data_1[[#This Row],[Employee - Forename.1]]," ",fraedom_data_1[[#This Row],[Employee - Surname]]),_xlfn.CONCAT(fraedom_data_1[[#This Row],[Employee - Forename.1]]," ",fraedom_data_1[[#This Row],[Employee - Forename.2]]," ",fraedom_data_1[[#This Row],[Employee - Surname]]))</f>
        <v xml:space="preserve"> </v>
      </c>
      <c r="Q996" s="50" t="str">
        <f>IF(fraedom_data_1[[#This Row],[Transaction - Expense Description]]="Payment Direct Debit Payment - Tha",0,IF(OR(fraedom_data_1[[#This Row],[Transaction - Tax Amount]]="",fraedom_data_1[[#This Row],[Transaction - Tax Amount]]=0),"1","2"))</f>
        <v>1</v>
      </c>
      <c r="R996" s="50" t="str">
        <f>_xlfn.CONCAT(fraedom_data_1[[#This Row],[Statement Period - End Date]],"_",fraedom_data_1[[#This Row],[Column1]],"_",fraedom_data_1[[#This Row],[Transaction - Tax Exclusive Amount]])</f>
        <v>_ _</v>
      </c>
    </row>
    <row r="997" spans="2:18">
      <c r="B997" s="50"/>
      <c r="C997" s="50"/>
      <c r="G997" s="50"/>
      <c r="J997" s="50"/>
      <c r="K997" s="50"/>
      <c r="L997" s="50"/>
      <c r="M997" s="50"/>
      <c r="N997" s="50"/>
      <c r="O997" s="50"/>
      <c r="P997" s="50" t="str">
        <f>IF(fraedom_data_1[[#This Row],[Employee - Forename.2]]="",_xlfn.CONCAT(fraedom_data_1[[#This Row],[Employee - Forename.1]]," ",fraedom_data_1[[#This Row],[Employee - Surname]]),_xlfn.CONCAT(fraedom_data_1[[#This Row],[Employee - Forename.1]]," ",fraedom_data_1[[#This Row],[Employee - Forename.2]]," ",fraedom_data_1[[#This Row],[Employee - Surname]]))</f>
        <v xml:space="preserve"> </v>
      </c>
      <c r="Q997" s="50" t="str">
        <f>IF(fraedom_data_1[[#This Row],[Transaction - Expense Description]]="Payment Direct Debit Payment - Tha",0,IF(OR(fraedom_data_1[[#This Row],[Transaction - Tax Amount]]="",fraedom_data_1[[#This Row],[Transaction - Tax Amount]]=0),"1","2"))</f>
        <v>1</v>
      </c>
      <c r="R997" s="50" t="str">
        <f>_xlfn.CONCAT(fraedom_data_1[[#This Row],[Statement Period - End Date]],"_",fraedom_data_1[[#This Row],[Column1]],"_",fraedom_data_1[[#This Row],[Transaction - Tax Exclusive Amount]])</f>
        <v>_ _</v>
      </c>
    </row>
    <row r="998" spans="2:18">
      <c r="B998" s="50"/>
      <c r="C998" s="50"/>
      <c r="G998" s="50"/>
      <c r="J998" s="50"/>
      <c r="K998" s="50"/>
      <c r="L998" s="50"/>
      <c r="M998" s="50"/>
      <c r="N998" s="50"/>
      <c r="O998" s="50"/>
      <c r="P998" s="50" t="str">
        <f>IF(fraedom_data_1[[#This Row],[Employee - Forename.2]]="",_xlfn.CONCAT(fraedom_data_1[[#This Row],[Employee - Forename.1]]," ",fraedom_data_1[[#This Row],[Employee - Surname]]),_xlfn.CONCAT(fraedom_data_1[[#This Row],[Employee - Forename.1]]," ",fraedom_data_1[[#This Row],[Employee - Forename.2]]," ",fraedom_data_1[[#This Row],[Employee - Surname]]))</f>
        <v xml:space="preserve"> </v>
      </c>
      <c r="Q998" s="50" t="str">
        <f>IF(fraedom_data_1[[#This Row],[Transaction - Expense Description]]="Payment Direct Debit Payment - Tha",0,IF(OR(fraedom_data_1[[#This Row],[Transaction - Tax Amount]]="",fraedom_data_1[[#This Row],[Transaction - Tax Amount]]=0),"1","2"))</f>
        <v>1</v>
      </c>
      <c r="R998" s="50" t="str">
        <f>_xlfn.CONCAT(fraedom_data_1[[#This Row],[Statement Period - End Date]],"_",fraedom_data_1[[#This Row],[Column1]],"_",fraedom_data_1[[#This Row],[Transaction - Tax Exclusive Amount]])</f>
        <v>_ _</v>
      </c>
    </row>
    <row r="999" spans="2:18">
      <c r="B999" s="50"/>
      <c r="C999" s="50"/>
      <c r="G999" s="50"/>
      <c r="J999" s="50"/>
      <c r="K999" s="50"/>
      <c r="L999" s="50"/>
      <c r="M999" s="50"/>
      <c r="N999" s="50"/>
      <c r="O999" s="50"/>
      <c r="P999" s="50" t="str">
        <f>IF(fraedom_data_1[[#This Row],[Employee - Forename.2]]="",_xlfn.CONCAT(fraedom_data_1[[#This Row],[Employee - Forename.1]]," ",fraedom_data_1[[#This Row],[Employee - Surname]]),_xlfn.CONCAT(fraedom_data_1[[#This Row],[Employee - Forename.1]]," ",fraedom_data_1[[#This Row],[Employee - Forename.2]]," ",fraedom_data_1[[#This Row],[Employee - Surname]]))</f>
        <v xml:space="preserve"> </v>
      </c>
      <c r="Q999" s="50" t="str">
        <f>IF(fraedom_data_1[[#This Row],[Transaction - Expense Description]]="Payment Direct Debit Payment - Tha",0,IF(OR(fraedom_data_1[[#This Row],[Transaction - Tax Amount]]="",fraedom_data_1[[#This Row],[Transaction - Tax Amount]]=0),"1","2"))</f>
        <v>1</v>
      </c>
      <c r="R999" s="50" t="str">
        <f>_xlfn.CONCAT(fraedom_data_1[[#This Row],[Statement Period - End Date]],"_",fraedom_data_1[[#This Row],[Column1]],"_",fraedom_data_1[[#This Row],[Transaction - Tax Exclusive Amount]])</f>
        <v>_ _</v>
      </c>
    </row>
    <row r="1000" spans="2:18">
      <c r="B1000" s="50"/>
      <c r="C1000" s="50"/>
      <c r="G1000" s="50"/>
      <c r="J1000" s="50"/>
      <c r="K1000" s="50"/>
      <c r="L1000" s="50"/>
      <c r="M1000" s="50"/>
      <c r="N1000" s="50"/>
      <c r="O1000" s="50"/>
      <c r="P1000" s="50" t="str">
        <f>IF(fraedom_data_1[[#This Row],[Employee - Forename.2]]="",_xlfn.CONCAT(fraedom_data_1[[#This Row],[Employee - Forename.1]]," ",fraedom_data_1[[#This Row],[Employee - Surname]]),_xlfn.CONCAT(fraedom_data_1[[#This Row],[Employee - Forename.1]]," ",fraedom_data_1[[#This Row],[Employee - Forename.2]]," ",fraedom_data_1[[#This Row],[Employee - Surname]]))</f>
        <v xml:space="preserve"> </v>
      </c>
      <c r="Q1000" s="50" t="str">
        <f>IF(fraedom_data_1[[#This Row],[Transaction - Expense Description]]="Payment Direct Debit Payment - Tha",0,IF(OR(fraedom_data_1[[#This Row],[Transaction - Tax Amount]]="",fraedom_data_1[[#This Row],[Transaction - Tax Amount]]=0),"1","2"))</f>
        <v>1</v>
      </c>
      <c r="R1000" s="50" t="str">
        <f>_xlfn.CONCAT(fraedom_data_1[[#This Row],[Statement Period - End Date]],"_",fraedom_data_1[[#This Row],[Column1]],"_",fraedom_data_1[[#This Row],[Transaction - Tax Exclusive Amount]])</f>
        <v>_ _</v>
      </c>
    </row>
    <row r="1001" spans="2:18">
      <c r="B1001" s="50"/>
      <c r="C1001" s="50"/>
      <c r="G1001" s="50"/>
      <c r="J1001" s="50"/>
      <c r="K1001" s="50"/>
      <c r="L1001" s="50"/>
      <c r="M1001" s="50"/>
      <c r="N1001" s="50"/>
      <c r="O1001" s="50"/>
      <c r="P1001" s="50" t="str">
        <f>IF(fraedom_data_1[[#This Row],[Employee - Forename.2]]="",_xlfn.CONCAT(fraedom_data_1[[#This Row],[Employee - Forename.1]]," ",fraedom_data_1[[#This Row],[Employee - Surname]]),_xlfn.CONCAT(fraedom_data_1[[#This Row],[Employee - Forename.1]]," ",fraedom_data_1[[#This Row],[Employee - Forename.2]]," ",fraedom_data_1[[#This Row],[Employee - Surname]]))</f>
        <v xml:space="preserve"> </v>
      </c>
      <c r="Q1001" s="50" t="str">
        <f>IF(fraedom_data_1[[#This Row],[Transaction - Expense Description]]="Payment Direct Debit Payment - Tha",0,IF(OR(fraedom_data_1[[#This Row],[Transaction - Tax Amount]]="",fraedom_data_1[[#This Row],[Transaction - Tax Amount]]=0),"1","2"))</f>
        <v>1</v>
      </c>
      <c r="R1001" s="50" t="str">
        <f>_xlfn.CONCAT(fraedom_data_1[[#This Row],[Statement Period - End Date]],"_",fraedom_data_1[[#This Row],[Column1]],"_",fraedom_data_1[[#This Row],[Transaction - Tax Exclusive Amount]])</f>
        <v>_ _</v>
      </c>
    </row>
    <row r="1002" spans="2:18">
      <c r="B1002" s="50"/>
      <c r="C1002" s="50"/>
      <c r="G1002" s="50"/>
      <c r="J1002" s="50"/>
      <c r="K1002" s="50"/>
      <c r="L1002" s="50"/>
      <c r="M1002" s="50"/>
      <c r="N1002" s="50"/>
      <c r="O1002" s="50"/>
      <c r="P1002" s="50" t="str">
        <f>IF(fraedom_data_1[[#This Row],[Employee - Forename.2]]="",_xlfn.CONCAT(fraedom_data_1[[#This Row],[Employee - Forename.1]]," ",fraedom_data_1[[#This Row],[Employee - Surname]]),_xlfn.CONCAT(fraedom_data_1[[#This Row],[Employee - Forename.1]]," ",fraedom_data_1[[#This Row],[Employee - Forename.2]]," ",fraedom_data_1[[#This Row],[Employee - Surname]]))</f>
        <v xml:space="preserve"> </v>
      </c>
      <c r="Q1002" s="50" t="str">
        <f>IF(fraedom_data_1[[#This Row],[Transaction - Expense Description]]="Payment Direct Debit Payment - Tha",0,IF(OR(fraedom_data_1[[#This Row],[Transaction - Tax Amount]]="",fraedom_data_1[[#This Row],[Transaction - Tax Amount]]=0),"1","2"))</f>
        <v>1</v>
      </c>
      <c r="R1002" s="50" t="str">
        <f>_xlfn.CONCAT(fraedom_data_1[[#This Row],[Statement Period - End Date]],"_",fraedom_data_1[[#This Row],[Column1]],"_",fraedom_data_1[[#This Row],[Transaction - Tax Exclusive Amount]])</f>
        <v>_ _</v>
      </c>
    </row>
    <row r="1003" spans="2:18">
      <c r="B1003" s="50"/>
      <c r="C1003" s="50"/>
      <c r="G1003" s="50"/>
      <c r="J1003" s="50"/>
      <c r="K1003" s="50"/>
      <c r="L1003" s="50"/>
      <c r="M1003" s="50"/>
      <c r="N1003" s="50"/>
      <c r="O1003" s="50"/>
      <c r="P1003" s="50" t="str">
        <f>IF(fraedom_data_1[[#This Row],[Employee - Forename.2]]="",_xlfn.CONCAT(fraedom_data_1[[#This Row],[Employee - Forename.1]]," ",fraedom_data_1[[#This Row],[Employee - Surname]]),_xlfn.CONCAT(fraedom_data_1[[#This Row],[Employee - Forename.1]]," ",fraedom_data_1[[#This Row],[Employee - Forename.2]]," ",fraedom_data_1[[#This Row],[Employee - Surname]]))</f>
        <v xml:space="preserve"> </v>
      </c>
      <c r="Q1003" s="50" t="str">
        <f>IF(fraedom_data_1[[#This Row],[Transaction - Expense Description]]="Payment Direct Debit Payment - Tha",0,IF(OR(fraedom_data_1[[#This Row],[Transaction - Tax Amount]]="",fraedom_data_1[[#This Row],[Transaction - Tax Amount]]=0),"1","2"))</f>
        <v>1</v>
      </c>
      <c r="R1003" s="50" t="str">
        <f>_xlfn.CONCAT(fraedom_data_1[[#This Row],[Statement Period - End Date]],"_",fraedom_data_1[[#This Row],[Column1]],"_",fraedom_data_1[[#This Row],[Transaction - Tax Exclusive Amount]])</f>
        <v>_ _</v>
      </c>
    </row>
    <row r="1004" spans="2:18">
      <c r="B1004" s="50"/>
      <c r="C1004" s="50"/>
      <c r="G1004" s="50"/>
      <c r="J1004" s="50"/>
      <c r="K1004" s="50"/>
      <c r="L1004" s="50"/>
      <c r="M1004" s="50"/>
      <c r="N1004" s="50"/>
      <c r="O1004" s="50"/>
      <c r="P1004" s="50" t="str">
        <f>IF(fraedom_data_1[[#This Row],[Employee - Forename.2]]="",_xlfn.CONCAT(fraedom_data_1[[#This Row],[Employee - Forename.1]]," ",fraedom_data_1[[#This Row],[Employee - Surname]]),_xlfn.CONCAT(fraedom_data_1[[#This Row],[Employee - Forename.1]]," ",fraedom_data_1[[#This Row],[Employee - Forename.2]]," ",fraedom_data_1[[#This Row],[Employee - Surname]]))</f>
        <v xml:space="preserve"> </v>
      </c>
      <c r="Q1004" s="50" t="str">
        <f>IF(fraedom_data_1[[#This Row],[Transaction - Expense Description]]="Payment Direct Debit Payment - Tha",0,IF(OR(fraedom_data_1[[#This Row],[Transaction - Tax Amount]]="",fraedom_data_1[[#This Row],[Transaction - Tax Amount]]=0),"1","2"))</f>
        <v>1</v>
      </c>
      <c r="R1004" s="50" t="str">
        <f>_xlfn.CONCAT(fraedom_data_1[[#This Row],[Statement Period - End Date]],"_",fraedom_data_1[[#This Row],[Column1]],"_",fraedom_data_1[[#This Row],[Transaction - Tax Exclusive Amount]])</f>
        <v>_ _</v>
      </c>
    </row>
    <row r="1005" spans="2:18">
      <c r="B1005" s="50"/>
      <c r="C1005" s="50"/>
      <c r="G1005" s="50"/>
      <c r="J1005" s="50"/>
      <c r="K1005" s="50"/>
      <c r="L1005" s="50"/>
      <c r="M1005" s="50"/>
      <c r="N1005" s="50"/>
      <c r="O1005" s="50"/>
      <c r="P1005" s="50" t="str">
        <f>IF(fraedom_data_1[[#This Row],[Employee - Forename.2]]="",_xlfn.CONCAT(fraedom_data_1[[#This Row],[Employee - Forename.1]]," ",fraedom_data_1[[#This Row],[Employee - Surname]]),_xlfn.CONCAT(fraedom_data_1[[#This Row],[Employee - Forename.1]]," ",fraedom_data_1[[#This Row],[Employee - Forename.2]]," ",fraedom_data_1[[#This Row],[Employee - Surname]]))</f>
        <v xml:space="preserve"> </v>
      </c>
      <c r="Q1005" s="50" t="str">
        <f>IF(fraedom_data_1[[#This Row],[Transaction - Expense Description]]="Payment Direct Debit Payment - Tha",0,IF(OR(fraedom_data_1[[#This Row],[Transaction - Tax Amount]]="",fraedom_data_1[[#This Row],[Transaction - Tax Amount]]=0),"1","2"))</f>
        <v>1</v>
      </c>
      <c r="R1005" s="50" t="str">
        <f>_xlfn.CONCAT(fraedom_data_1[[#This Row],[Statement Period - End Date]],"_",fraedom_data_1[[#This Row],[Column1]],"_",fraedom_data_1[[#This Row],[Transaction - Tax Exclusive Amount]])</f>
        <v>_ _</v>
      </c>
    </row>
    <row r="1006" spans="2:18">
      <c r="B1006" s="50"/>
      <c r="C1006" s="50"/>
      <c r="G1006" s="50"/>
      <c r="J1006" s="50"/>
      <c r="K1006" s="50"/>
      <c r="L1006" s="50"/>
      <c r="M1006" s="50"/>
      <c r="N1006" s="50"/>
      <c r="O1006" s="50"/>
      <c r="P1006" s="50" t="str">
        <f>IF(fraedom_data_1[[#This Row],[Employee - Forename.2]]="",_xlfn.CONCAT(fraedom_data_1[[#This Row],[Employee - Forename.1]]," ",fraedom_data_1[[#This Row],[Employee - Surname]]),_xlfn.CONCAT(fraedom_data_1[[#This Row],[Employee - Forename.1]]," ",fraedom_data_1[[#This Row],[Employee - Forename.2]]," ",fraedom_data_1[[#This Row],[Employee - Surname]]))</f>
        <v xml:space="preserve"> </v>
      </c>
      <c r="Q1006" s="50" t="str">
        <f>IF(fraedom_data_1[[#This Row],[Transaction - Expense Description]]="Payment Direct Debit Payment - Tha",0,IF(OR(fraedom_data_1[[#This Row],[Transaction - Tax Amount]]="",fraedom_data_1[[#This Row],[Transaction - Tax Amount]]=0),"1","2"))</f>
        <v>1</v>
      </c>
      <c r="R1006" s="50" t="str">
        <f>_xlfn.CONCAT(fraedom_data_1[[#This Row],[Statement Period - End Date]],"_",fraedom_data_1[[#This Row],[Column1]],"_",fraedom_data_1[[#This Row],[Transaction - Tax Exclusive Amount]])</f>
        <v>_ _</v>
      </c>
    </row>
    <row r="1007" spans="2:18">
      <c r="B1007" s="50"/>
      <c r="C1007" s="50"/>
      <c r="G1007" s="50"/>
      <c r="J1007" s="50"/>
      <c r="K1007" s="50"/>
      <c r="L1007" s="50"/>
      <c r="M1007" s="50"/>
      <c r="N1007" s="50"/>
      <c r="O1007" s="50"/>
      <c r="P1007" s="50" t="str">
        <f>IF(fraedom_data_1[[#This Row],[Employee - Forename.2]]="",_xlfn.CONCAT(fraedom_data_1[[#This Row],[Employee - Forename.1]]," ",fraedom_data_1[[#This Row],[Employee - Surname]]),_xlfn.CONCAT(fraedom_data_1[[#This Row],[Employee - Forename.1]]," ",fraedom_data_1[[#This Row],[Employee - Forename.2]]," ",fraedom_data_1[[#This Row],[Employee - Surname]]))</f>
        <v xml:space="preserve"> </v>
      </c>
      <c r="Q1007" s="50" t="str">
        <f>IF(fraedom_data_1[[#This Row],[Transaction - Expense Description]]="Payment Direct Debit Payment - Tha",0,IF(OR(fraedom_data_1[[#This Row],[Transaction - Tax Amount]]="",fraedom_data_1[[#This Row],[Transaction - Tax Amount]]=0),"1","2"))</f>
        <v>1</v>
      </c>
      <c r="R1007" s="50" t="str">
        <f>_xlfn.CONCAT(fraedom_data_1[[#This Row],[Statement Period - End Date]],"_",fraedom_data_1[[#This Row],[Column1]],"_",fraedom_data_1[[#This Row],[Transaction - Tax Exclusive Amount]])</f>
        <v>_ _</v>
      </c>
    </row>
    <row r="1008" spans="2:18">
      <c r="B1008" s="50"/>
      <c r="C1008" s="50"/>
      <c r="G1008" s="50"/>
      <c r="J1008" s="50"/>
      <c r="K1008" s="50"/>
      <c r="L1008" s="50"/>
      <c r="M1008" s="50"/>
      <c r="N1008" s="50"/>
      <c r="O1008" s="50"/>
      <c r="P1008" s="50" t="str">
        <f>IF(fraedom_data_1[[#This Row],[Employee - Forename.2]]="",_xlfn.CONCAT(fraedom_data_1[[#This Row],[Employee - Forename.1]]," ",fraedom_data_1[[#This Row],[Employee - Surname]]),_xlfn.CONCAT(fraedom_data_1[[#This Row],[Employee - Forename.1]]," ",fraedom_data_1[[#This Row],[Employee - Forename.2]]," ",fraedom_data_1[[#This Row],[Employee - Surname]]))</f>
        <v xml:space="preserve"> </v>
      </c>
      <c r="Q1008" s="50" t="str">
        <f>IF(fraedom_data_1[[#This Row],[Transaction - Expense Description]]="Payment Direct Debit Payment - Tha",0,IF(OR(fraedom_data_1[[#This Row],[Transaction - Tax Amount]]="",fraedom_data_1[[#This Row],[Transaction - Tax Amount]]=0),"1","2"))</f>
        <v>1</v>
      </c>
      <c r="R1008" s="50" t="str">
        <f>_xlfn.CONCAT(fraedom_data_1[[#This Row],[Statement Period - End Date]],"_",fraedom_data_1[[#This Row],[Column1]],"_",fraedom_data_1[[#This Row],[Transaction - Tax Exclusive Amount]])</f>
        <v>_ _</v>
      </c>
    </row>
    <row r="1009" spans="2:18">
      <c r="B1009" s="50"/>
      <c r="C1009" s="50"/>
      <c r="G1009" s="50"/>
      <c r="J1009" s="50"/>
      <c r="K1009" s="50"/>
      <c r="L1009" s="50"/>
      <c r="M1009" s="50"/>
      <c r="N1009" s="50"/>
      <c r="O1009" s="50"/>
      <c r="P1009" s="50" t="str">
        <f>IF(fraedom_data_1[[#This Row],[Employee - Forename.2]]="",_xlfn.CONCAT(fraedom_data_1[[#This Row],[Employee - Forename.1]]," ",fraedom_data_1[[#This Row],[Employee - Surname]]),_xlfn.CONCAT(fraedom_data_1[[#This Row],[Employee - Forename.1]]," ",fraedom_data_1[[#This Row],[Employee - Forename.2]]," ",fraedom_data_1[[#This Row],[Employee - Surname]]))</f>
        <v xml:space="preserve"> </v>
      </c>
      <c r="Q1009" s="50" t="str">
        <f>IF(fraedom_data_1[[#This Row],[Transaction - Expense Description]]="Payment Direct Debit Payment - Tha",0,IF(OR(fraedom_data_1[[#This Row],[Transaction - Tax Amount]]="",fraedom_data_1[[#This Row],[Transaction - Tax Amount]]=0),"1","2"))</f>
        <v>1</v>
      </c>
      <c r="R1009" s="50" t="str">
        <f>_xlfn.CONCAT(fraedom_data_1[[#This Row],[Statement Period - End Date]],"_",fraedom_data_1[[#This Row],[Column1]],"_",fraedom_data_1[[#This Row],[Transaction - Tax Exclusive Amount]])</f>
        <v>_ _</v>
      </c>
    </row>
    <row r="1010" spans="2:18">
      <c r="B1010" s="50"/>
      <c r="C1010" s="50"/>
      <c r="G1010" s="50"/>
      <c r="J1010" s="50"/>
      <c r="K1010" s="50"/>
      <c r="L1010" s="50"/>
      <c r="M1010" s="50"/>
      <c r="N1010" s="50"/>
      <c r="O1010" s="50"/>
      <c r="P1010" s="50" t="str">
        <f>IF(fraedom_data_1[[#This Row],[Employee - Forename.2]]="",_xlfn.CONCAT(fraedom_data_1[[#This Row],[Employee - Forename.1]]," ",fraedom_data_1[[#This Row],[Employee - Surname]]),_xlfn.CONCAT(fraedom_data_1[[#This Row],[Employee - Forename.1]]," ",fraedom_data_1[[#This Row],[Employee - Forename.2]]," ",fraedom_data_1[[#This Row],[Employee - Surname]]))</f>
        <v xml:space="preserve"> </v>
      </c>
      <c r="Q1010" s="50" t="str">
        <f>IF(fraedom_data_1[[#This Row],[Transaction - Expense Description]]="Payment Direct Debit Payment - Tha",0,IF(OR(fraedom_data_1[[#This Row],[Transaction - Tax Amount]]="",fraedom_data_1[[#This Row],[Transaction - Tax Amount]]=0),"1","2"))</f>
        <v>1</v>
      </c>
      <c r="R1010" s="50" t="str">
        <f>_xlfn.CONCAT(fraedom_data_1[[#This Row],[Statement Period - End Date]],"_",fraedom_data_1[[#This Row],[Column1]],"_",fraedom_data_1[[#This Row],[Transaction - Tax Exclusive Amount]])</f>
        <v>_ _</v>
      </c>
    </row>
    <row r="1011" spans="2:18">
      <c r="B1011" s="50"/>
      <c r="C1011" s="50"/>
      <c r="G1011" s="50"/>
      <c r="J1011" s="50"/>
      <c r="K1011" s="50"/>
      <c r="L1011" s="50"/>
      <c r="M1011" s="50"/>
      <c r="N1011" s="50"/>
      <c r="O1011" s="50"/>
      <c r="P1011" s="50" t="str">
        <f>IF(fraedom_data_1[[#This Row],[Employee - Forename.2]]="",_xlfn.CONCAT(fraedom_data_1[[#This Row],[Employee - Forename.1]]," ",fraedom_data_1[[#This Row],[Employee - Surname]]),_xlfn.CONCAT(fraedom_data_1[[#This Row],[Employee - Forename.1]]," ",fraedom_data_1[[#This Row],[Employee - Forename.2]]," ",fraedom_data_1[[#This Row],[Employee - Surname]]))</f>
        <v xml:space="preserve"> </v>
      </c>
      <c r="Q1011" s="50" t="str">
        <f>IF(fraedom_data_1[[#This Row],[Transaction - Expense Description]]="Payment Direct Debit Payment - Tha",0,IF(OR(fraedom_data_1[[#This Row],[Transaction - Tax Amount]]="",fraedom_data_1[[#This Row],[Transaction - Tax Amount]]=0),"1","2"))</f>
        <v>1</v>
      </c>
      <c r="R1011" s="50" t="str">
        <f>_xlfn.CONCAT(fraedom_data_1[[#This Row],[Statement Period - End Date]],"_",fraedom_data_1[[#This Row],[Column1]],"_",fraedom_data_1[[#This Row],[Transaction - Tax Exclusive Amount]])</f>
        <v>_ _</v>
      </c>
    </row>
    <row r="1012" spans="2:18">
      <c r="B1012" s="50"/>
      <c r="C1012" s="50"/>
      <c r="G1012" s="50"/>
      <c r="J1012" s="50"/>
      <c r="K1012" s="50"/>
      <c r="L1012" s="50"/>
      <c r="M1012" s="50"/>
      <c r="N1012" s="50"/>
      <c r="O1012" s="50"/>
      <c r="P1012" s="50" t="str">
        <f>IF(fraedom_data_1[[#This Row],[Employee - Forename.2]]="",_xlfn.CONCAT(fraedom_data_1[[#This Row],[Employee - Forename.1]]," ",fraedom_data_1[[#This Row],[Employee - Surname]]),_xlfn.CONCAT(fraedom_data_1[[#This Row],[Employee - Forename.1]]," ",fraedom_data_1[[#This Row],[Employee - Forename.2]]," ",fraedom_data_1[[#This Row],[Employee - Surname]]))</f>
        <v xml:space="preserve"> </v>
      </c>
      <c r="Q1012" s="50" t="str">
        <f>IF(fraedom_data_1[[#This Row],[Transaction - Expense Description]]="Payment Direct Debit Payment - Tha",0,IF(OR(fraedom_data_1[[#This Row],[Transaction - Tax Amount]]="",fraedom_data_1[[#This Row],[Transaction - Tax Amount]]=0),"1","2"))</f>
        <v>1</v>
      </c>
      <c r="R1012" s="50" t="str">
        <f>_xlfn.CONCAT(fraedom_data_1[[#This Row],[Statement Period - End Date]],"_",fraedom_data_1[[#This Row],[Column1]],"_",fraedom_data_1[[#This Row],[Transaction - Tax Exclusive Amount]])</f>
        <v>_ _</v>
      </c>
    </row>
    <row r="1013" spans="2:18">
      <c r="B1013" s="50"/>
      <c r="C1013" s="50"/>
      <c r="G1013" s="50"/>
      <c r="J1013" s="50"/>
      <c r="K1013" s="50"/>
      <c r="L1013" s="50"/>
      <c r="M1013" s="50"/>
      <c r="N1013" s="50"/>
      <c r="O1013" s="50"/>
      <c r="P1013" s="50" t="str">
        <f>IF(fraedom_data_1[[#This Row],[Employee - Forename.2]]="",_xlfn.CONCAT(fraedom_data_1[[#This Row],[Employee - Forename.1]]," ",fraedom_data_1[[#This Row],[Employee - Surname]]),_xlfn.CONCAT(fraedom_data_1[[#This Row],[Employee - Forename.1]]," ",fraedom_data_1[[#This Row],[Employee - Forename.2]]," ",fraedom_data_1[[#This Row],[Employee - Surname]]))</f>
        <v xml:space="preserve"> </v>
      </c>
      <c r="Q1013" s="50" t="str">
        <f>IF(fraedom_data_1[[#This Row],[Transaction - Expense Description]]="Payment Direct Debit Payment - Tha",0,IF(OR(fraedom_data_1[[#This Row],[Transaction - Tax Amount]]="",fraedom_data_1[[#This Row],[Transaction - Tax Amount]]=0),"1","2"))</f>
        <v>1</v>
      </c>
      <c r="R1013" s="50" t="str">
        <f>_xlfn.CONCAT(fraedom_data_1[[#This Row],[Statement Period - End Date]],"_",fraedom_data_1[[#This Row],[Column1]],"_",fraedom_data_1[[#This Row],[Transaction - Tax Exclusive Amount]])</f>
        <v>_ _</v>
      </c>
    </row>
    <row r="1014" spans="2:18">
      <c r="B1014" s="50"/>
      <c r="C1014" s="50"/>
      <c r="G1014" s="50"/>
      <c r="J1014" s="50"/>
      <c r="K1014" s="50"/>
      <c r="L1014" s="50"/>
      <c r="M1014" s="50"/>
      <c r="N1014" s="50"/>
      <c r="O1014" s="50"/>
      <c r="P1014" s="50" t="str">
        <f>IF(fraedom_data_1[[#This Row],[Employee - Forename.2]]="",_xlfn.CONCAT(fraedom_data_1[[#This Row],[Employee - Forename.1]]," ",fraedom_data_1[[#This Row],[Employee - Surname]]),_xlfn.CONCAT(fraedom_data_1[[#This Row],[Employee - Forename.1]]," ",fraedom_data_1[[#This Row],[Employee - Forename.2]]," ",fraedom_data_1[[#This Row],[Employee - Surname]]))</f>
        <v xml:space="preserve"> </v>
      </c>
      <c r="Q1014" s="50" t="str">
        <f>IF(fraedom_data_1[[#This Row],[Transaction - Expense Description]]="Payment Direct Debit Payment - Tha",0,IF(OR(fraedom_data_1[[#This Row],[Transaction - Tax Amount]]="",fraedom_data_1[[#This Row],[Transaction - Tax Amount]]=0),"1","2"))</f>
        <v>1</v>
      </c>
      <c r="R1014" s="50" t="str">
        <f>_xlfn.CONCAT(fraedom_data_1[[#This Row],[Statement Period - End Date]],"_",fraedom_data_1[[#This Row],[Column1]],"_",fraedom_data_1[[#This Row],[Transaction - Tax Exclusive Amount]])</f>
        <v>_ _</v>
      </c>
    </row>
    <row r="1015" spans="2:18">
      <c r="B1015" s="50"/>
      <c r="C1015" s="50"/>
      <c r="G1015" s="50"/>
      <c r="J1015" s="50"/>
      <c r="K1015" s="50"/>
      <c r="L1015" s="50"/>
      <c r="M1015" s="50"/>
      <c r="N1015" s="50"/>
      <c r="O1015" s="50"/>
      <c r="P1015" s="50" t="str">
        <f>IF(fraedom_data_1[[#This Row],[Employee - Forename.2]]="",_xlfn.CONCAT(fraedom_data_1[[#This Row],[Employee - Forename.1]]," ",fraedom_data_1[[#This Row],[Employee - Surname]]),_xlfn.CONCAT(fraedom_data_1[[#This Row],[Employee - Forename.1]]," ",fraedom_data_1[[#This Row],[Employee - Forename.2]]," ",fraedom_data_1[[#This Row],[Employee - Surname]]))</f>
        <v xml:space="preserve"> </v>
      </c>
      <c r="Q1015" s="50" t="str">
        <f>IF(fraedom_data_1[[#This Row],[Transaction - Expense Description]]="Payment Direct Debit Payment - Tha",0,IF(OR(fraedom_data_1[[#This Row],[Transaction - Tax Amount]]="",fraedom_data_1[[#This Row],[Transaction - Tax Amount]]=0),"1","2"))</f>
        <v>1</v>
      </c>
      <c r="R1015" s="50" t="str">
        <f>_xlfn.CONCAT(fraedom_data_1[[#This Row],[Statement Period - End Date]],"_",fraedom_data_1[[#This Row],[Column1]],"_",fraedom_data_1[[#This Row],[Transaction - Tax Exclusive Amount]])</f>
        <v>_ _</v>
      </c>
    </row>
    <row r="1016" spans="2:18">
      <c r="B1016" s="50"/>
      <c r="C1016" s="50"/>
      <c r="G1016" s="50"/>
      <c r="J1016" s="50"/>
      <c r="K1016" s="50"/>
      <c r="L1016" s="50"/>
      <c r="M1016" s="50"/>
      <c r="N1016" s="50"/>
      <c r="O1016" s="50"/>
      <c r="P1016" s="50" t="str">
        <f>IF(fraedom_data_1[[#This Row],[Employee - Forename.2]]="",_xlfn.CONCAT(fraedom_data_1[[#This Row],[Employee - Forename.1]]," ",fraedom_data_1[[#This Row],[Employee - Surname]]),_xlfn.CONCAT(fraedom_data_1[[#This Row],[Employee - Forename.1]]," ",fraedom_data_1[[#This Row],[Employee - Forename.2]]," ",fraedom_data_1[[#This Row],[Employee - Surname]]))</f>
        <v xml:space="preserve"> </v>
      </c>
      <c r="Q1016" s="50" t="str">
        <f>IF(fraedom_data_1[[#This Row],[Transaction - Expense Description]]="Payment Direct Debit Payment - Tha",0,IF(OR(fraedom_data_1[[#This Row],[Transaction - Tax Amount]]="",fraedom_data_1[[#This Row],[Transaction - Tax Amount]]=0),"1","2"))</f>
        <v>1</v>
      </c>
      <c r="R1016" s="50" t="str">
        <f>_xlfn.CONCAT(fraedom_data_1[[#This Row],[Statement Period - End Date]],"_",fraedom_data_1[[#This Row],[Column1]],"_",fraedom_data_1[[#This Row],[Transaction - Tax Exclusive Amount]])</f>
        <v>_ _</v>
      </c>
    </row>
    <row r="1017" spans="2:18">
      <c r="B1017" s="50"/>
      <c r="C1017" s="50"/>
      <c r="G1017" s="50"/>
      <c r="J1017" s="50"/>
      <c r="K1017" s="50"/>
      <c r="L1017" s="50"/>
      <c r="M1017" s="50"/>
      <c r="N1017" s="50"/>
      <c r="O1017" s="50"/>
      <c r="P1017" s="50" t="str">
        <f>IF(fraedom_data_1[[#This Row],[Employee - Forename.2]]="",_xlfn.CONCAT(fraedom_data_1[[#This Row],[Employee - Forename.1]]," ",fraedom_data_1[[#This Row],[Employee - Surname]]),_xlfn.CONCAT(fraedom_data_1[[#This Row],[Employee - Forename.1]]," ",fraedom_data_1[[#This Row],[Employee - Forename.2]]," ",fraedom_data_1[[#This Row],[Employee - Surname]]))</f>
        <v xml:space="preserve"> </v>
      </c>
      <c r="Q1017" s="50" t="str">
        <f>IF(fraedom_data_1[[#This Row],[Transaction - Expense Description]]="Payment Direct Debit Payment - Tha",0,IF(OR(fraedom_data_1[[#This Row],[Transaction - Tax Amount]]="",fraedom_data_1[[#This Row],[Transaction - Tax Amount]]=0),"1","2"))</f>
        <v>1</v>
      </c>
      <c r="R1017" s="50" t="str">
        <f>_xlfn.CONCAT(fraedom_data_1[[#This Row],[Statement Period - End Date]],"_",fraedom_data_1[[#This Row],[Column1]],"_",fraedom_data_1[[#This Row],[Transaction - Tax Exclusive Amount]])</f>
        <v>_ _</v>
      </c>
    </row>
    <row r="1018" spans="2:18">
      <c r="B1018" s="50"/>
      <c r="C1018" s="50"/>
      <c r="G1018" s="50"/>
      <c r="J1018" s="50"/>
      <c r="K1018" s="50"/>
      <c r="L1018" s="50"/>
      <c r="M1018" s="50"/>
      <c r="N1018" s="50"/>
      <c r="O1018" s="50"/>
      <c r="P1018" s="50" t="str">
        <f>IF(fraedom_data_1[[#This Row],[Employee - Forename.2]]="",_xlfn.CONCAT(fraedom_data_1[[#This Row],[Employee - Forename.1]]," ",fraedom_data_1[[#This Row],[Employee - Surname]]),_xlfn.CONCAT(fraedom_data_1[[#This Row],[Employee - Forename.1]]," ",fraedom_data_1[[#This Row],[Employee - Forename.2]]," ",fraedom_data_1[[#This Row],[Employee - Surname]]))</f>
        <v xml:space="preserve"> </v>
      </c>
      <c r="Q1018" s="50" t="str">
        <f>IF(fraedom_data_1[[#This Row],[Transaction - Expense Description]]="Payment Direct Debit Payment - Tha",0,IF(OR(fraedom_data_1[[#This Row],[Transaction - Tax Amount]]="",fraedom_data_1[[#This Row],[Transaction - Tax Amount]]=0),"1","2"))</f>
        <v>1</v>
      </c>
      <c r="R1018" s="50" t="str">
        <f>_xlfn.CONCAT(fraedom_data_1[[#This Row],[Statement Period - End Date]],"_",fraedom_data_1[[#This Row],[Column1]],"_",fraedom_data_1[[#This Row],[Transaction - Tax Exclusive Amount]])</f>
        <v>_ _</v>
      </c>
    </row>
    <row r="1019" spans="2:18">
      <c r="B1019" s="50"/>
      <c r="C1019" s="50"/>
      <c r="G1019" s="50"/>
      <c r="J1019" s="50"/>
      <c r="K1019" s="50"/>
      <c r="L1019" s="50"/>
      <c r="M1019" s="50"/>
      <c r="N1019" s="50"/>
      <c r="O1019" s="50"/>
      <c r="P1019" s="50" t="str">
        <f>IF(fraedom_data_1[[#This Row],[Employee - Forename.2]]="",_xlfn.CONCAT(fraedom_data_1[[#This Row],[Employee - Forename.1]]," ",fraedom_data_1[[#This Row],[Employee - Surname]]),_xlfn.CONCAT(fraedom_data_1[[#This Row],[Employee - Forename.1]]," ",fraedom_data_1[[#This Row],[Employee - Forename.2]]," ",fraedom_data_1[[#This Row],[Employee - Surname]]))</f>
        <v xml:space="preserve"> </v>
      </c>
      <c r="Q1019" s="50" t="str">
        <f>IF(fraedom_data_1[[#This Row],[Transaction - Expense Description]]="Payment Direct Debit Payment - Tha",0,IF(OR(fraedom_data_1[[#This Row],[Transaction - Tax Amount]]="",fraedom_data_1[[#This Row],[Transaction - Tax Amount]]=0),"1","2"))</f>
        <v>1</v>
      </c>
      <c r="R1019" s="50" t="str">
        <f>_xlfn.CONCAT(fraedom_data_1[[#This Row],[Statement Period - End Date]],"_",fraedom_data_1[[#This Row],[Column1]],"_",fraedom_data_1[[#This Row],[Transaction - Tax Exclusive Amount]])</f>
        <v>_ _</v>
      </c>
    </row>
    <row r="1020" spans="2:18">
      <c r="B1020" s="50"/>
      <c r="C1020" s="50"/>
      <c r="G1020" s="50"/>
      <c r="J1020" s="50"/>
      <c r="K1020" s="50"/>
      <c r="L1020" s="50"/>
      <c r="M1020" s="50"/>
      <c r="N1020" s="50"/>
      <c r="O1020" s="50"/>
      <c r="P1020" s="50" t="str">
        <f>IF(fraedom_data_1[[#This Row],[Employee - Forename.2]]="",_xlfn.CONCAT(fraedom_data_1[[#This Row],[Employee - Forename.1]]," ",fraedom_data_1[[#This Row],[Employee - Surname]]),_xlfn.CONCAT(fraedom_data_1[[#This Row],[Employee - Forename.1]]," ",fraedom_data_1[[#This Row],[Employee - Forename.2]]," ",fraedom_data_1[[#This Row],[Employee - Surname]]))</f>
        <v xml:space="preserve"> </v>
      </c>
      <c r="Q1020" s="50" t="str">
        <f>IF(fraedom_data_1[[#This Row],[Transaction - Expense Description]]="Payment Direct Debit Payment - Tha",0,IF(OR(fraedom_data_1[[#This Row],[Transaction - Tax Amount]]="",fraedom_data_1[[#This Row],[Transaction - Tax Amount]]=0),"1","2"))</f>
        <v>1</v>
      </c>
      <c r="R1020" s="50" t="str">
        <f>_xlfn.CONCAT(fraedom_data_1[[#This Row],[Statement Period - End Date]],"_",fraedom_data_1[[#This Row],[Column1]],"_",fraedom_data_1[[#This Row],[Transaction - Tax Exclusive Amount]])</f>
        <v>_ _</v>
      </c>
    </row>
    <row r="1021" spans="2:18">
      <c r="B1021" s="50"/>
      <c r="C1021" s="50"/>
      <c r="G1021" s="50"/>
      <c r="J1021" s="50"/>
      <c r="K1021" s="50"/>
      <c r="L1021" s="50"/>
      <c r="M1021" s="50"/>
      <c r="N1021" s="50"/>
      <c r="O1021" s="50"/>
      <c r="P1021" s="50" t="str">
        <f>IF(fraedom_data_1[[#This Row],[Employee - Forename.2]]="",_xlfn.CONCAT(fraedom_data_1[[#This Row],[Employee - Forename.1]]," ",fraedom_data_1[[#This Row],[Employee - Surname]]),_xlfn.CONCAT(fraedom_data_1[[#This Row],[Employee - Forename.1]]," ",fraedom_data_1[[#This Row],[Employee - Forename.2]]," ",fraedom_data_1[[#This Row],[Employee - Surname]]))</f>
        <v xml:space="preserve"> </v>
      </c>
      <c r="Q1021" s="50" t="str">
        <f>IF(fraedom_data_1[[#This Row],[Transaction - Expense Description]]="Payment Direct Debit Payment - Tha",0,IF(OR(fraedom_data_1[[#This Row],[Transaction - Tax Amount]]="",fraedom_data_1[[#This Row],[Transaction - Tax Amount]]=0),"1","2"))</f>
        <v>1</v>
      </c>
      <c r="R1021" s="50" t="str">
        <f>_xlfn.CONCAT(fraedom_data_1[[#This Row],[Statement Period - End Date]],"_",fraedom_data_1[[#This Row],[Column1]],"_",fraedom_data_1[[#This Row],[Transaction - Tax Exclusive Amount]])</f>
        <v>_ _</v>
      </c>
    </row>
    <row r="1022" spans="2:18">
      <c r="B1022" s="50"/>
      <c r="C1022" s="50"/>
      <c r="G1022" s="50"/>
      <c r="J1022" s="50"/>
      <c r="K1022" s="50"/>
      <c r="L1022" s="50"/>
      <c r="M1022" s="50"/>
      <c r="N1022" s="50"/>
      <c r="O1022" s="50"/>
      <c r="P1022" s="50" t="str">
        <f>IF(fraedom_data_1[[#This Row],[Employee - Forename.2]]="",_xlfn.CONCAT(fraedom_data_1[[#This Row],[Employee - Forename.1]]," ",fraedom_data_1[[#This Row],[Employee - Surname]]),_xlfn.CONCAT(fraedom_data_1[[#This Row],[Employee - Forename.1]]," ",fraedom_data_1[[#This Row],[Employee - Forename.2]]," ",fraedom_data_1[[#This Row],[Employee - Surname]]))</f>
        <v xml:space="preserve"> </v>
      </c>
      <c r="Q1022" s="50" t="str">
        <f>IF(fraedom_data_1[[#This Row],[Transaction - Expense Description]]="Payment Direct Debit Payment - Tha",0,IF(OR(fraedom_data_1[[#This Row],[Transaction - Tax Amount]]="",fraedom_data_1[[#This Row],[Transaction - Tax Amount]]=0),"1","2"))</f>
        <v>1</v>
      </c>
      <c r="R1022" s="50" t="str">
        <f>_xlfn.CONCAT(fraedom_data_1[[#This Row],[Statement Period - End Date]],"_",fraedom_data_1[[#This Row],[Column1]],"_",fraedom_data_1[[#This Row],[Transaction - Tax Exclusive Amount]])</f>
        <v>_ _</v>
      </c>
    </row>
    <row r="1023" spans="2:18">
      <c r="B1023" s="50"/>
      <c r="C1023" s="50"/>
      <c r="G1023" s="50"/>
      <c r="J1023" s="50"/>
      <c r="K1023" s="50"/>
      <c r="L1023" s="50"/>
      <c r="M1023" s="50"/>
      <c r="N1023" s="50"/>
      <c r="O1023" s="50"/>
      <c r="P1023" s="50" t="str">
        <f>IF(fraedom_data_1[[#This Row],[Employee - Forename.2]]="",_xlfn.CONCAT(fraedom_data_1[[#This Row],[Employee - Forename.1]]," ",fraedom_data_1[[#This Row],[Employee - Surname]]),_xlfn.CONCAT(fraedom_data_1[[#This Row],[Employee - Forename.1]]," ",fraedom_data_1[[#This Row],[Employee - Forename.2]]," ",fraedom_data_1[[#This Row],[Employee - Surname]]))</f>
        <v xml:space="preserve"> </v>
      </c>
      <c r="Q1023" s="50" t="str">
        <f>IF(fraedom_data_1[[#This Row],[Transaction - Expense Description]]="Payment Direct Debit Payment - Tha",0,IF(OR(fraedom_data_1[[#This Row],[Transaction - Tax Amount]]="",fraedom_data_1[[#This Row],[Transaction - Tax Amount]]=0),"1","2"))</f>
        <v>1</v>
      </c>
      <c r="R1023" s="50" t="str">
        <f>_xlfn.CONCAT(fraedom_data_1[[#This Row],[Statement Period - End Date]],"_",fraedom_data_1[[#This Row],[Column1]],"_",fraedom_data_1[[#This Row],[Transaction - Tax Exclusive Amount]])</f>
        <v>_ _</v>
      </c>
    </row>
    <row r="1024" spans="2:18">
      <c r="B1024" s="50"/>
      <c r="C1024" s="50"/>
      <c r="G1024" s="50"/>
      <c r="J1024" s="50"/>
      <c r="K1024" s="50"/>
      <c r="L1024" s="50"/>
      <c r="M1024" s="50"/>
      <c r="N1024" s="50"/>
      <c r="O1024" s="50"/>
      <c r="P1024" s="50" t="str">
        <f>IF(fraedom_data_1[[#This Row],[Employee - Forename.2]]="",_xlfn.CONCAT(fraedom_data_1[[#This Row],[Employee - Forename.1]]," ",fraedom_data_1[[#This Row],[Employee - Surname]]),_xlfn.CONCAT(fraedom_data_1[[#This Row],[Employee - Forename.1]]," ",fraedom_data_1[[#This Row],[Employee - Forename.2]]," ",fraedom_data_1[[#This Row],[Employee - Surname]]))</f>
        <v xml:space="preserve"> </v>
      </c>
      <c r="Q1024" s="50" t="str">
        <f>IF(fraedom_data_1[[#This Row],[Transaction - Expense Description]]="Payment Direct Debit Payment - Tha",0,IF(OR(fraedom_data_1[[#This Row],[Transaction - Tax Amount]]="",fraedom_data_1[[#This Row],[Transaction - Tax Amount]]=0),"1","2"))</f>
        <v>1</v>
      </c>
      <c r="R1024" s="50" t="str">
        <f>_xlfn.CONCAT(fraedom_data_1[[#This Row],[Statement Period - End Date]],"_",fraedom_data_1[[#This Row],[Column1]],"_",fraedom_data_1[[#This Row],[Transaction - Tax Exclusive Amount]])</f>
        <v>_ _</v>
      </c>
    </row>
    <row r="1025" spans="2:18">
      <c r="B1025" s="50"/>
      <c r="C1025" s="50"/>
      <c r="G1025" s="50"/>
      <c r="J1025" s="50"/>
      <c r="K1025" s="50"/>
      <c r="L1025" s="50"/>
      <c r="M1025" s="50"/>
      <c r="N1025" s="50"/>
      <c r="O1025" s="50"/>
      <c r="P1025" s="50" t="str">
        <f>IF(fraedom_data_1[[#This Row],[Employee - Forename.2]]="",_xlfn.CONCAT(fraedom_data_1[[#This Row],[Employee - Forename.1]]," ",fraedom_data_1[[#This Row],[Employee - Surname]]),_xlfn.CONCAT(fraedom_data_1[[#This Row],[Employee - Forename.1]]," ",fraedom_data_1[[#This Row],[Employee - Forename.2]]," ",fraedom_data_1[[#This Row],[Employee - Surname]]))</f>
        <v xml:space="preserve"> </v>
      </c>
      <c r="Q1025" s="50" t="str">
        <f>IF(fraedom_data_1[[#This Row],[Transaction - Expense Description]]="Payment Direct Debit Payment - Tha",0,IF(OR(fraedom_data_1[[#This Row],[Transaction - Tax Amount]]="",fraedom_data_1[[#This Row],[Transaction - Tax Amount]]=0),"1","2"))</f>
        <v>1</v>
      </c>
      <c r="R1025" s="50" t="str">
        <f>_xlfn.CONCAT(fraedom_data_1[[#This Row],[Statement Period - End Date]],"_",fraedom_data_1[[#This Row],[Column1]],"_",fraedom_data_1[[#This Row],[Transaction - Tax Exclusive Amount]])</f>
        <v>_ _</v>
      </c>
    </row>
    <row r="1026" spans="2:18">
      <c r="B1026" s="50"/>
      <c r="C1026" s="50"/>
      <c r="G1026" s="50"/>
      <c r="J1026" s="50"/>
      <c r="K1026" s="50"/>
      <c r="L1026" s="50"/>
      <c r="M1026" s="50"/>
      <c r="N1026" s="50"/>
      <c r="O1026" s="50"/>
      <c r="P1026" s="50" t="str">
        <f>IF(fraedom_data_1[[#This Row],[Employee - Forename.2]]="",_xlfn.CONCAT(fraedom_data_1[[#This Row],[Employee - Forename.1]]," ",fraedom_data_1[[#This Row],[Employee - Surname]]),_xlfn.CONCAT(fraedom_data_1[[#This Row],[Employee - Forename.1]]," ",fraedom_data_1[[#This Row],[Employee - Forename.2]]," ",fraedom_data_1[[#This Row],[Employee - Surname]]))</f>
        <v xml:space="preserve"> </v>
      </c>
      <c r="Q1026" s="50" t="str">
        <f>IF(fraedom_data_1[[#This Row],[Transaction - Expense Description]]="Payment Direct Debit Payment - Tha",0,IF(OR(fraedom_data_1[[#This Row],[Transaction - Tax Amount]]="",fraedom_data_1[[#This Row],[Transaction - Tax Amount]]=0),"1","2"))</f>
        <v>1</v>
      </c>
      <c r="R1026" s="50" t="str">
        <f>_xlfn.CONCAT(fraedom_data_1[[#This Row],[Statement Period - End Date]],"_",fraedom_data_1[[#This Row],[Column1]],"_",fraedom_data_1[[#This Row],[Transaction - Tax Exclusive Amount]])</f>
        <v>_ _</v>
      </c>
    </row>
    <row r="1027" spans="2:18">
      <c r="B1027" s="50"/>
      <c r="C1027" s="50"/>
      <c r="G1027" s="50"/>
      <c r="J1027" s="50"/>
      <c r="K1027" s="50"/>
      <c r="L1027" s="50"/>
      <c r="M1027" s="50"/>
      <c r="N1027" s="50"/>
      <c r="O1027" s="50"/>
      <c r="P1027" s="50" t="str">
        <f>IF(fraedom_data_1[[#This Row],[Employee - Forename.2]]="",_xlfn.CONCAT(fraedom_data_1[[#This Row],[Employee - Forename.1]]," ",fraedom_data_1[[#This Row],[Employee - Surname]]),_xlfn.CONCAT(fraedom_data_1[[#This Row],[Employee - Forename.1]]," ",fraedom_data_1[[#This Row],[Employee - Forename.2]]," ",fraedom_data_1[[#This Row],[Employee - Surname]]))</f>
        <v xml:space="preserve"> </v>
      </c>
      <c r="Q1027" s="50" t="str">
        <f>IF(fraedom_data_1[[#This Row],[Transaction - Expense Description]]="Payment Direct Debit Payment - Tha",0,IF(OR(fraedom_data_1[[#This Row],[Transaction - Tax Amount]]="",fraedom_data_1[[#This Row],[Transaction - Tax Amount]]=0),"1","2"))</f>
        <v>1</v>
      </c>
      <c r="R1027" s="50" t="str">
        <f>_xlfn.CONCAT(fraedom_data_1[[#This Row],[Statement Period - End Date]],"_",fraedom_data_1[[#This Row],[Column1]],"_",fraedom_data_1[[#This Row],[Transaction - Tax Exclusive Amount]])</f>
        <v>_ _</v>
      </c>
    </row>
    <row r="1028" spans="2:18">
      <c r="B1028" s="50"/>
      <c r="C1028" s="50"/>
      <c r="G1028" s="50"/>
      <c r="J1028" s="50"/>
      <c r="K1028" s="50"/>
      <c r="L1028" s="50"/>
      <c r="M1028" s="50"/>
      <c r="N1028" s="50"/>
      <c r="O1028" s="50"/>
      <c r="P1028" s="50" t="str">
        <f>IF(fraedom_data_1[[#This Row],[Employee - Forename.2]]="",_xlfn.CONCAT(fraedom_data_1[[#This Row],[Employee - Forename.1]]," ",fraedom_data_1[[#This Row],[Employee - Surname]]),_xlfn.CONCAT(fraedom_data_1[[#This Row],[Employee - Forename.1]]," ",fraedom_data_1[[#This Row],[Employee - Forename.2]]," ",fraedom_data_1[[#This Row],[Employee - Surname]]))</f>
        <v xml:space="preserve"> </v>
      </c>
      <c r="Q1028" s="50" t="str">
        <f>IF(fraedom_data_1[[#This Row],[Transaction - Expense Description]]="Payment Direct Debit Payment - Tha",0,IF(OR(fraedom_data_1[[#This Row],[Transaction - Tax Amount]]="",fraedom_data_1[[#This Row],[Transaction - Tax Amount]]=0),"1","2"))</f>
        <v>1</v>
      </c>
      <c r="R1028" s="50" t="str">
        <f>_xlfn.CONCAT(fraedom_data_1[[#This Row],[Statement Period - End Date]],"_",fraedom_data_1[[#This Row],[Column1]],"_",fraedom_data_1[[#This Row],[Transaction - Tax Exclusive Amount]])</f>
        <v>_ _</v>
      </c>
    </row>
    <row r="1029" spans="2:18">
      <c r="B1029" s="50"/>
      <c r="C1029" s="50"/>
      <c r="G1029" s="50"/>
      <c r="J1029" s="50"/>
      <c r="K1029" s="50"/>
      <c r="L1029" s="50"/>
      <c r="M1029" s="50"/>
      <c r="N1029" s="50"/>
      <c r="O1029" s="50"/>
      <c r="P1029" s="50" t="str">
        <f>IF(fraedom_data_1[[#This Row],[Employee - Forename.2]]="",_xlfn.CONCAT(fraedom_data_1[[#This Row],[Employee - Forename.1]]," ",fraedom_data_1[[#This Row],[Employee - Surname]]),_xlfn.CONCAT(fraedom_data_1[[#This Row],[Employee - Forename.1]]," ",fraedom_data_1[[#This Row],[Employee - Forename.2]]," ",fraedom_data_1[[#This Row],[Employee - Surname]]))</f>
        <v xml:space="preserve"> </v>
      </c>
      <c r="Q1029" s="50" t="str">
        <f>IF(fraedom_data_1[[#This Row],[Transaction - Expense Description]]="Payment Direct Debit Payment - Tha",0,IF(OR(fraedom_data_1[[#This Row],[Transaction - Tax Amount]]="",fraedom_data_1[[#This Row],[Transaction - Tax Amount]]=0),"1","2"))</f>
        <v>1</v>
      </c>
      <c r="R1029" s="50" t="str">
        <f>_xlfn.CONCAT(fraedom_data_1[[#This Row],[Statement Period - End Date]],"_",fraedom_data_1[[#This Row],[Column1]],"_",fraedom_data_1[[#This Row],[Transaction - Tax Exclusive Amount]])</f>
        <v>_ _</v>
      </c>
    </row>
    <row r="1030" spans="2:18">
      <c r="B1030" s="50"/>
      <c r="C1030" s="50"/>
      <c r="G1030" s="50"/>
      <c r="J1030" s="50"/>
      <c r="K1030" s="50"/>
      <c r="L1030" s="50"/>
      <c r="M1030" s="50"/>
      <c r="N1030" s="50"/>
      <c r="O1030" s="50"/>
      <c r="P1030" s="50" t="str">
        <f>IF(fraedom_data_1[[#This Row],[Employee - Forename.2]]="",_xlfn.CONCAT(fraedom_data_1[[#This Row],[Employee - Forename.1]]," ",fraedom_data_1[[#This Row],[Employee - Surname]]),_xlfn.CONCAT(fraedom_data_1[[#This Row],[Employee - Forename.1]]," ",fraedom_data_1[[#This Row],[Employee - Forename.2]]," ",fraedom_data_1[[#This Row],[Employee - Surname]]))</f>
        <v xml:space="preserve"> </v>
      </c>
      <c r="Q1030" s="50" t="str">
        <f>IF(fraedom_data_1[[#This Row],[Transaction - Expense Description]]="Payment Direct Debit Payment - Tha",0,IF(OR(fraedom_data_1[[#This Row],[Transaction - Tax Amount]]="",fraedom_data_1[[#This Row],[Transaction - Tax Amount]]=0),"1","2"))</f>
        <v>1</v>
      </c>
      <c r="R1030" s="50" t="str">
        <f>_xlfn.CONCAT(fraedom_data_1[[#This Row],[Statement Period - End Date]],"_",fraedom_data_1[[#This Row],[Column1]],"_",fraedom_data_1[[#This Row],[Transaction - Tax Exclusive Amount]])</f>
        <v>_ _</v>
      </c>
    </row>
    <row r="1031" spans="2:18">
      <c r="B1031" s="50"/>
      <c r="C1031" s="50"/>
      <c r="G1031" s="50"/>
      <c r="J1031" s="50"/>
      <c r="K1031" s="50"/>
      <c r="L1031" s="50"/>
      <c r="M1031" s="50"/>
      <c r="N1031" s="50"/>
      <c r="O1031" s="50"/>
      <c r="P1031" s="50" t="str">
        <f>IF(fraedom_data_1[[#This Row],[Employee - Forename.2]]="",_xlfn.CONCAT(fraedom_data_1[[#This Row],[Employee - Forename.1]]," ",fraedom_data_1[[#This Row],[Employee - Surname]]),_xlfn.CONCAT(fraedom_data_1[[#This Row],[Employee - Forename.1]]," ",fraedom_data_1[[#This Row],[Employee - Forename.2]]," ",fraedom_data_1[[#This Row],[Employee - Surname]]))</f>
        <v xml:space="preserve"> </v>
      </c>
      <c r="Q1031" s="50" t="str">
        <f>IF(fraedom_data_1[[#This Row],[Transaction - Expense Description]]="Payment Direct Debit Payment - Tha",0,IF(OR(fraedom_data_1[[#This Row],[Transaction - Tax Amount]]="",fraedom_data_1[[#This Row],[Transaction - Tax Amount]]=0),"1","2"))</f>
        <v>1</v>
      </c>
      <c r="R1031" s="50" t="str">
        <f>_xlfn.CONCAT(fraedom_data_1[[#This Row],[Statement Period - End Date]],"_",fraedom_data_1[[#This Row],[Column1]],"_",fraedom_data_1[[#This Row],[Transaction - Tax Exclusive Amount]])</f>
        <v>_ _</v>
      </c>
    </row>
    <row r="1032" spans="2:18">
      <c r="B1032" s="50"/>
      <c r="C1032" s="50"/>
      <c r="G1032" s="50"/>
      <c r="J1032" s="50"/>
      <c r="K1032" s="50"/>
      <c r="L1032" s="50"/>
      <c r="M1032" s="50"/>
      <c r="N1032" s="50"/>
      <c r="O1032" s="50"/>
      <c r="P1032" s="50" t="str">
        <f>IF(fraedom_data_1[[#This Row],[Employee - Forename.2]]="",_xlfn.CONCAT(fraedom_data_1[[#This Row],[Employee - Forename.1]]," ",fraedom_data_1[[#This Row],[Employee - Surname]]),_xlfn.CONCAT(fraedom_data_1[[#This Row],[Employee - Forename.1]]," ",fraedom_data_1[[#This Row],[Employee - Forename.2]]," ",fraedom_data_1[[#This Row],[Employee - Surname]]))</f>
        <v xml:space="preserve"> </v>
      </c>
      <c r="Q1032" s="50" t="str">
        <f>IF(fraedom_data_1[[#This Row],[Transaction - Expense Description]]="Payment Direct Debit Payment - Tha",0,IF(OR(fraedom_data_1[[#This Row],[Transaction - Tax Amount]]="",fraedom_data_1[[#This Row],[Transaction - Tax Amount]]=0),"1","2"))</f>
        <v>1</v>
      </c>
      <c r="R1032" s="50" t="str">
        <f>_xlfn.CONCAT(fraedom_data_1[[#This Row],[Statement Period - End Date]],"_",fraedom_data_1[[#This Row],[Column1]],"_",fraedom_data_1[[#This Row],[Transaction - Tax Exclusive Amount]])</f>
        <v>_ _</v>
      </c>
    </row>
    <row r="1033" spans="2:18">
      <c r="B1033" s="50"/>
      <c r="C1033" s="50"/>
      <c r="G1033" s="50"/>
      <c r="J1033" s="50"/>
      <c r="K1033" s="50"/>
      <c r="L1033" s="50"/>
      <c r="M1033" s="50"/>
      <c r="N1033" s="50"/>
      <c r="O1033" s="50"/>
      <c r="P1033" s="50" t="str">
        <f>IF(fraedom_data_1[[#This Row],[Employee - Forename.2]]="",_xlfn.CONCAT(fraedom_data_1[[#This Row],[Employee - Forename.1]]," ",fraedom_data_1[[#This Row],[Employee - Surname]]),_xlfn.CONCAT(fraedom_data_1[[#This Row],[Employee - Forename.1]]," ",fraedom_data_1[[#This Row],[Employee - Forename.2]]," ",fraedom_data_1[[#This Row],[Employee - Surname]]))</f>
        <v xml:space="preserve"> </v>
      </c>
      <c r="Q1033" s="50" t="str">
        <f>IF(fraedom_data_1[[#This Row],[Transaction - Expense Description]]="Payment Direct Debit Payment - Tha",0,IF(OR(fraedom_data_1[[#This Row],[Transaction - Tax Amount]]="",fraedom_data_1[[#This Row],[Transaction - Tax Amount]]=0),"1","2"))</f>
        <v>1</v>
      </c>
      <c r="R1033" s="50" t="str">
        <f>_xlfn.CONCAT(fraedom_data_1[[#This Row],[Statement Period - End Date]],"_",fraedom_data_1[[#This Row],[Column1]],"_",fraedom_data_1[[#This Row],[Transaction - Tax Exclusive Amount]])</f>
        <v>_ _</v>
      </c>
    </row>
    <row r="1034" spans="2:18">
      <c r="B1034" s="50"/>
      <c r="C1034" s="50"/>
      <c r="G1034" s="50"/>
      <c r="J1034" s="50"/>
      <c r="K1034" s="50"/>
      <c r="L1034" s="50"/>
      <c r="M1034" s="50"/>
      <c r="N1034" s="50"/>
      <c r="O1034" s="50"/>
      <c r="P1034" s="50" t="str">
        <f>IF(fraedom_data_1[[#This Row],[Employee - Forename.2]]="",_xlfn.CONCAT(fraedom_data_1[[#This Row],[Employee - Forename.1]]," ",fraedom_data_1[[#This Row],[Employee - Surname]]),_xlfn.CONCAT(fraedom_data_1[[#This Row],[Employee - Forename.1]]," ",fraedom_data_1[[#This Row],[Employee - Forename.2]]," ",fraedom_data_1[[#This Row],[Employee - Surname]]))</f>
        <v xml:space="preserve"> </v>
      </c>
      <c r="Q1034" s="50" t="str">
        <f>IF(fraedom_data_1[[#This Row],[Transaction - Expense Description]]="Payment Direct Debit Payment - Tha",0,IF(OR(fraedom_data_1[[#This Row],[Transaction - Tax Amount]]="",fraedom_data_1[[#This Row],[Transaction - Tax Amount]]=0),"1","2"))</f>
        <v>1</v>
      </c>
      <c r="R1034" s="50" t="str">
        <f>_xlfn.CONCAT(fraedom_data_1[[#This Row],[Statement Period - End Date]],"_",fraedom_data_1[[#This Row],[Column1]],"_",fraedom_data_1[[#This Row],[Transaction - Tax Exclusive Amount]])</f>
        <v>_ _</v>
      </c>
    </row>
    <row r="1035" spans="2:18">
      <c r="B1035" s="50"/>
      <c r="C1035" s="50"/>
      <c r="G1035" s="50"/>
      <c r="J1035" s="50"/>
      <c r="K1035" s="50"/>
      <c r="L1035" s="50"/>
      <c r="M1035" s="50"/>
      <c r="N1035" s="50"/>
      <c r="O1035" s="50"/>
      <c r="P1035" s="50" t="str">
        <f>IF(fraedom_data_1[[#This Row],[Employee - Forename.2]]="",_xlfn.CONCAT(fraedom_data_1[[#This Row],[Employee - Forename.1]]," ",fraedom_data_1[[#This Row],[Employee - Surname]]),_xlfn.CONCAT(fraedom_data_1[[#This Row],[Employee - Forename.1]]," ",fraedom_data_1[[#This Row],[Employee - Forename.2]]," ",fraedom_data_1[[#This Row],[Employee - Surname]]))</f>
        <v xml:space="preserve"> </v>
      </c>
      <c r="Q1035" s="50" t="str">
        <f>IF(fraedom_data_1[[#This Row],[Transaction - Expense Description]]="Payment Direct Debit Payment - Tha",0,IF(OR(fraedom_data_1[[#This Row],[Transaction - Tax Amount]]="",fraedom_data_1[[#This Row],[Transaction - Tax Amount]]=0),"1","2"))</f>
        <v>1</v>
      </c>
      <c r="R1035" s="50" t="str">
        <f>_xlfn.CONCAT(fraedom_data_1[[#This Row],[Statement Period - End Date]],"_",fraedom_data_1[[#This Row],[Column1]],"_",fraedom_data_1[[#This Row],[Transaction - Tax Exclusive Amount]])</f>
        <v>_ _</v>
      </c>
    </row>
    <row r="1036" spans="2:18">
      <c r="B1036" s="50"/>
      <c r="C1036" s="50"/>
      <c r="G1036" s="50"/>
      <c r="J1036" s="50"/>
      <c r="K1036" s="50"/>
      <c r="L1036" s="50"/>
      <c r="M1036" s="50"/>
      <c r="N1036" s="50"/>
      <c r="O1036" s="50"/>
      <c r="P1036" s="50" t="str">
        <f>IF(fraedom_data_1[[#This Row],[Employee - Forename.2]]="",_xlfn.CONCAT(fraedom_data_1[[#This Row],[Employee - Forename.1]]," ",fraedom_data_1[[#This Row],[Employee - Surname]]),_xlfn.CONCAT(fraedom_data_1[[#This Row],[Employee - Forename.1]]," ",fraedom_data_1[[#This Row],[Employee - Forename.2]]," ",fraedom_data_1[[#This Row],[Employee - Surname]]))</f>
        <v xml:space="preserve"> </v>
      </c>
      <c r="Q1036" s="50" t="str">
        <f>IF(fraedom_data_1[[#This Row],[Transaction - Expense Description]]="Payment Direct Debit Payment - Tha",0,IF(OR(fraedom_data_1[[#This Row],[Transaction - Tax Amount]]="",fraedom_data_1[[#This Row],[Transaction - Tax Amount]]=0),"1","2"))</f>
        <v>1</v>
      </c>
      <c r="R1036" s="50" t="str">
        <f>_xlfn.CONCAT(fraedom_data_1[[#This Row],[Statement Period - End Date]],"_",fraedom_data_1[[#This Row],[Column1]],"_",fraedom_data_1[[#This Row],[Transaction - Tax Exclusive Amount]])</f>
        <v>_ _</v>
      </c>
    </row>
    <row r="1037" spans="2:18">
      <c r="B1037" s="50"/>
      <c r="C1037" s="50"/>
      <c r="G1037" s="50"/>
      <c r="J1037" s="50"/>
      <c r="K1037" s="50"/>
      <c r="L1037" s="50"/>
      <c r="M1037" s="50"/>
      <c r="N1037" s="50"/>
      <c r="O1037" s="50"/>
      <c r="P1037" s="50" t="str">
        <f>IF(fraedom_data_1[[#This Row],[Employee - Forename.2]]="",_xlfn.CONCAT(fraedom_data_1[[#This Row],[Employee - Forename.1]]," ",fraedom_data_1[[#This Row],[Employee - Surname]]),_xlfn.CONCAT(fraedom_data_1[[#This Row],[Employee - Forename.1]]," ",fraedom_data_1[[#This Row],[Employee - Forename.2]]," ",fraedom_data_1[[#This Row],[Employee - Surname]]))</f>
        <v xml:space="preserve"> </v>
      </c>
      <c r="Q1037" s="50" t="str">
        <f>IF(fraedom_data_1[[#This Row],[Transaction - Expense Description]]="Payment Direct Debit Payment - Tha",0,IF(OR(fraedom_data_1[[#This Row],[Transaction - Tax Amount]]="",fraedom_data_1[[#This Row],[Transaction - Tax Amount]]=0),"1","2"))</f>
        <v>1</v>
      </c>
      <c r="R1037" s="50" t="str">
        <f>_xlfn.CONCAT(fraedom_data_1[[#This Row],[Statement Period - End Date]],"_",fraedom_data_1[[#This Row],[Column1]],"_",fraedom_data_1[[#This Row],[Transaction - Tax Exclusive Amount]])</f>
        <v>_ _</v>
      </c>
    </row>
    <row r="1038" spans="2:18">
      <c r="B1038" s="50"/>
      <c r="C1038" s="50"/>
      <c r="G1038" s="50"/>
      <c r="J1038" s="50"/>
      <c r="K1038" s="50"/>
      <c r="L1038" s="50"/>
      <c r="M1038" s="50"/>
      <c r="N1038" s="50"/>
      <c r="O1038" s="50"/>
      <c r="P1038" s="50" t="str">
        <f>IF(fraedom_data_1[[#This Row],[Employee - Forename.2]]="",_xlfn.CONCAT(fraedom_data_1[[#This Row],[Employee - Forename.1]]," ",fraedom_data_1[[#This Row],[Employee - Surname]]),_xlfn.CONCAT(fraedom_data_1[[#This Row],[Employee - Forename.1]]," ",fraedom_data_1[[#This Row],[Employee - Forename.2]]," ",fraedom_data_1[[#This Row],[Employee - Surname]]))</f>
        <v xml:space="preserve"> </v>
      </c>
      <c r="Q1038" s="50" t="str">
        <f>IF(fraedom_data_1[[#This Row],[Transaction - Expense Description]]="Payment Direct Debit Payment - Tha",0,IF(OR(fraedom_data_1[[#This Row],[Transaction - Tax Amount]]="",fraedom_data_1[[#This Row],[Transaction - Tax Amount]]=0),"1","2"))</f>
        <v>1</v>
      </c>
      <c r="R1038" s="50" t="str">
        <f>_xlfn.CONCAT(fraedom_data_1[[#This Row],[Statement Period - End Date]],"_",fraedom_data_1[[#This Row],[Column1]],"_",fraedom_data_1[[#This Row],[Transaction - Tax Exclusive Amount]])</f>
        <v>_ _</v>
      </c>
    </row>
    <row r="1039" spans="2:18">
      <c r="B1039" s="50"/>
      <c r="C1039" s="50"/>
      <c r="G1039" s="50"/>
      <c r="J1039" s="50"/>
      <c r="K1039" s="50"/>
      <c r="L1039" s="50"/>
      <c r="M1039" s="50"/>
      <c r="N1039" s="50"/>
      <c r="O1039" s="50"/>
      <c r="P1039" s="50" t="str">
        <f>IF(fraedom_data_1[[#This Row],[Employee - Forename.2]]="",_xlfn.CONCAT(fraedom_data_1[[#This Row],[Employee - Forename.1]]," ",fraedom_data_1[[#This Row],[Employee - Surname]]),_xlfn.CONCAT(fraedom_data_1[[#This Row],[Employee - Forename.1]]," ",fraedom_data_1[[#This Row],[Employee - Forename.2]]," ",fraedom_data_1[[#This Row],[Employee - Surname]]))</f>
        <v xml:space="preserve"> </v>
      </c>
      <c r="Q1039" s="50" t="str">
        <f>IF(fraedom_data_1[[#This Row],[Transaction - Expense Description]]="Payment Direct Debit Payment - Tha",0,IF(OR(fraedom_data_1[[#This Row],[Transaction - Tax Amount]]="",fraedom_data_1[[#This Row],[Transaction - Tax Amount]]=0),"1","2"))</f>
        <v>1</v>
      </c>
      <c r="R1039" s="50" t="str">
        <f>_xlfn.CONCAT(fraedom_data_1[[#This Row],[Statement Period - End Date]],"_",fraedom_data_1[[#This Row],[Column1]],"_",fraedom_data_1[[#This Row],[Transaction - Tax Exclusive Amount]])</f>
        <v>_ _</v>
      </c>
    </row>
    <row r="1040" spans="2:18">
      <c r="B1040" s="50"/>
      <c r="C1040" s="50"/>
      <c r="G1040" s="50"/>
      <c r="J1040" s="50"/>
      <c r="K1040" s="50"/>
      <c r="L1040" s="50"/>
      <c r="M1040" s="50"/>
      <c r="N1040" s="50"/>
      <c r="O1040" s="50"/>
      <c r="P1040" s="50" t="str">
        <f>IF(fraedom_data_1[[#This Row],[Employee - Forename.2]]="",_xlfn.CONCAT(fraedom_data_1[[#This Row],[Employee - Forename.1]]," ",fraedom_data_1[[#This Row],[Employee - Surname]]),_xlfn.CONCAT(fraedom_data_1[[#This Row],[Employee - Forename.1]]," ",fraedom_data_1[[#This Row],[Employee - Forename.2]]," ",fraedom_data_1[[#This Row],[Employee - Surname]]))</f>
        <v xml:space="preserve"> </v>
      </c>
      <c r="Q1040" s="50" t="str">
        <f>IF(fraedom_data_1[[#This Row],[Transaction - Expense Description]]="Payment Direct Debit Payment - Tha",0,IF(OR(fraedom_data_1[[#This Row],[Transaction - Tax Amount]]="",fraedom_data_1[[#This Row],[Transaction - Tax Amount]]=0),"1","2"))</f>
        <v>1</v>
      </c>
      <c r="R1040" s="50" t="str">
        <f>_xlfn.CONCAT(fraedom_data_1[[#This Row],[Statement Period - End Date]],"_",fraedom_data_1[[#This Row],[Column1]],"_",fraedom_data_1[[#This Row],[Transaction - Tax Exclusive Amount]])</f>
        <v>_ _</v>
      </c>
    </row>
    <row r="1041" spans="2:18">
      <c r="B1041" s="50"/>
      <c r="C1041" s="50"/>
      <c r="G1041" s="50"/>
      <c r="J1041" s="50"/>
      <c r="K1041" s="50"/>
      <c r="L1041" s="50"/>
      <c r="M1041" s="50"/>
      <c r="N1041" s="50"/>
      <c r="O1041" s="50"/>
      <c r="P1041" s="50" t="str">
        <f>IF(fraedom_data_1[[#This Row],[Employee - Forename.2]]="",_xlfn.CONCAT(fraedom_data_1[[#This Row],[Employee - Forename.1]]," ",fraedom_data_1[[#This Row],[Employee - Surname]]),_xlfn.CONCAT(fraedom_data_1[[#This Row],[Employee - Forename.1]]," ",fraedom_data_1[[#This Row],[Employee - Forename.2]]," ",fraedom_data_1[[#This Row],[Employee - Surname]]))</f>
        <v xml:space="preserve"> </v>
      </c>
      <c r="Q1041" s="50" t="str">
        <f>IF(fraedom_data_1[[#This Row],[Transaction - Expense Description]]="Payment Direct Debit Payment - Tha",0,IF(OR(fraedom_data_1[[#This Row],[Transaction - Tax Amount]]="",fraedom_data_1[[#This Row],[Transaction - Tax Amount]]=0),"1","2"))</f>
        <v>1</v>
      </c>
      <c r="R1041" s="50" t="str">
        <f>_xlfn.CONCAT(fraedom_data_1[[#This Row],[Statement Period - End Date]],"_",fraedom_data_1[[#This Row],[Column1]],"_",fraedom_data_1[[#This Row],[Transaction - Tax Exclusive Amount]])</f>
        <v>_ _</v>
      </c>
    </row>
    <row r="1042" spans="2:18">
      <c r="B1042" s="50"/>
      <c r="C1042" s="50"/>
      <c r="G1042" s="50"/>
      <c r="J1042" s="50"/>
      <c r="K1042" s="50"/>
      <c r="L1042" s="50"/>
      <c r="M1042" s="50"/>
      <c r="N1042" s="50"/>
      <c r="O1042" s="50"/>
      <c r="P1042" s="50" t="str">
        <f>IF(fraedom_data_1[[#This Row],[Employee - Forename.2]]="",_xlfn.CONCAT(fraedom_data_1[[#This Row],[Employee - Forename.1]]," ",fraedom_data_1[[#This Row],[Employee - Surname]]),_xlfn.CONCAT(fraedom_data_1[[#This Row],[Employee - Forename.1]]," ",fraedom_data_1[[#This Row],[Employee - Forename.2]]," ",fraedom_data_1[[#This Row],[Employee - Surname]]))</f>
        <v xml:space="preserve"> </v>
      </c>
      <c r="Q1042" s="50" t="str">
        <f>IF(fraedom_data_1[[#This Row],[Transaction - Expense Description]]="Payment Direct Debit Payment - Tha",0,IF(OR(fraedom_data_1[[#This Row],[Transaction - Tax Amount]]="",fraedom_data_1[[#This Row],[Transaction - Tax Amount]]=0),"1","2"))</f>
        <v>1</v>
      </c>
      <c r="R1042" s="50" t="str">
        <f>_xlfn.CONCAT(fraedom_data_1[[#This Row],[Statement Period - End Date]],"_",fraedom_data_1[[#This Row],[Column1]],"_",fraedom_data_1[[#This Row],[Transaction - Tax Exclusive Amount]])</f>
        <v>_ _</v>
      </c>
    </row>
    <row r="1043" spans="2:18">
      <c r="B1043" s="50"/>
      <c r="C1043" s="50"/>
      <c r="G1043" s="50"/>
      <c r="J1043" s="50"/>
      <c r="K1043" s="50"/>
      <c r="L1043" s="50"/>
      <c r="M1043" s="50"/>
      <c r="N1043" s="50"/>
      <c r="O1043" s="50"/>
      <c r="P1043" s="50" t="str">
        <f>IF(fraedom_data_1[[#This Row],[Employee - Forename.2]]="",_xlfn.CONCAT(fraedom_data_1[[#This Row],[Employee - Forename.1]]," ",fraedom_data_1[[#This Row],[Employee - Surname]]),_xlfn.CONCAT(fraedom_data_1[[#This Row],[Employee - Forename.1]]," ",fraedom_data_1[[#This Row],[Employee - Forename.2]]," ",fraedom_data_1[[#This Row],[Employee - Surname]]))</f>
        <v xml:space="preserve"> </v>
      </c>
      <c r="Q1043" s="50" t="str">
        <f>IF(fraedom_data_1[[#This Row],[Transaction - Expense Description]]="Payment Direct Debit Payment - Tha",0,IF(OR(fraedom_data_1[[#This Row],[Transaction - Tax Amount]]="",fraedom_data_1[[#This Row],[Transaction - Tax Amount]]=0),"1","2"))</f>
        <v>1</v>
      </c>
      <c r="R1043" s="50" t="str">
        <f>_xlfn.CONCAT(fraedom_data_1[[#This Row],[Statement Period - End Date]],"_",fraedom_data_1[[#This Row],[Column1]],"_",fraedom_data_1[[#This Row],[Transaction - Tax Exclusive Amount]])</f>
        <v>_ _</v>
      </c>
    </row>
    <row r="1044" spans="2:18">
      <c r="B1044" s="50"/>
      <c r="C1044" s="50"/>
      <c r="G1044" s="50"/>
      <c r="J1044" s="50"/>
      <c r="K1044" s="50"/>
      <c r="L1044" s="50"/>
      <c r="M1044" s="50"/>
      <c r="N1044" s="50"/>
      <c r="O1044" s="50"/>
      <c r="P1044" s="50" t="str">
        <f>IF(fraedom_data_1[[#This Row],[Employee - Forename.2]]="",_xlfn.CONCAT(fraedom_data_1[[#This Row],[Employee - Forename.1]]," ",fraedom_data_1[[#This Row],[Employee - Surname]]),_xlfn.CONCAT(fraedom_data_1[[#This Row],[Employee - Forename.1]]," ",fraedom_data_1[[#This Row],[Employee - Forename.2]]," ",fraedom_data_1[[#This Row],[Employee - Surname]]))</f>
        <v xml:space="preserve"> </v>
      </c>
      <c r="Q1044" s="50" t="str">
        <f>IF(fraedom_data_1[[#This Row],[Transaction - Expense Description]]="Payment Direct Debit Payment - Tha",0,IF(OR(fraedom_data_1[[#This Row],[Transaction - Tax Amount]]="",fraedom_data_1[[#This Row],[Transaction - Tax Amount]]=0),"1","2"))</f>
        <v>1</v>
      </c>
      <c r="R1044" s="50" t="str">
        <f>_xlfn.CONCAT(fraedom_data_1[[#This Row],[Statement Period - End Date]],"_",fraedom_data_1[[#This Row],[Column1]],"_",fraedom_data_1[[#This Row],[Transaction - Tax Exclusive Amount]])</f>
        <v>_ _</v>
      </c>
    </row>
    <row r="1045" spans="2:18">
      <c r="B1045" s="50"/>
      <c r="C1045" s="50"/>
      <c r="G1045" s="50"/>
      <c r="J1045" s="50"/>
      <c r="K1045" s="50"/>
      <c r="L1045" s="50"/>
      <c r="M1045" s="50"/>
      <c r="N1045" s="50"/>
      <c r="O1045" s="50"/>
      <c r="P1045" s="50" t="str">
        <f>IF(fraedom_data_1[[#This Row],[Employee - Forename.2]]="",_xlfn.CONCAT(fraedom_data_1[[#This Row],[Employee - Forename.1]]," ",fraedom_data_1[[#This Row],[Employee - Surname]]),_xlfn.CONCAT(fraedom_data_1[[#This Row],[Employee - Forename.1]]," ",fraedom_data_1[[#This Row],[Employee - Forename.2]]," ",fraedom_data_1[[#This Row],[Employee - Surname]]))</f>
        <v xml:space="preserve"> </v>
      </c>
      <c r="Q1045" s="50" t="str">
        <f>IF(fraedom_data_1[[#This Row],[Transaction - Expense Description]]="Payment Direct Debit Payment - Tha",0,IF(OR(fraedom_data_1[[#This Row],[Transaction - Tax Amount]]="",fraedom_data_1[[#This Row],[Transaction - Tax Amount]]=0),"1","2"))</f>
        <v>1</v>
      </c>
      <c r="R1045" s="50" t="str">
        <f>_xlfn.CONCAT(fraedom_data_1[[#This Row],[Statement Period - End Date]],"_",fraedom_data_1[[#This Row],[Column1]],"_",fraedom_data_1[[#This Row],[Transaction - Tax Exclusive Amount]])</f>
        <v>_ _</v>
      </c>
    </row>
    <row r="1046" spans="2:18">
      <c r="B1046" s="50"/>
      <c r="C1046" s="50"/>
      <c r="G1046" s="50"/>
      <c r="J1046" s="50"/>
      <c r="K1046" s="50"/>
      <c r="L1046" s="50"/>
      <c r="M1046" s="50"/>
      <c r="N1046" s="50"/>
      <c r="O1046" s="50"/>
      <c r="P1046" s="50" t="str">
        <f>IF(fraedom_data_1[[#This Row],[Employee - Forename.2]]="",_xlfn.CONCAT(fraedom_data_1[[#This Row],[Employee - Forename.1]]," ",fraedom_data_1[[#This Row],[Employee - Surname]]),_xlfn.CONCAT(fraedom_data_1[[#This Row],[Employee - Forename.1]]," ",fraedom_data_1[[#This Row],[Employee - Forename.2]]," ",fraedom_data_1[[#This Row],[Employee - Surname]]))</f>
        <v xml:space="preserve"> </v>
      </c>
      <c r="Q1046" s="50" t="str">
        <f>IF(fraedom_data_1[[#This Row],[Transaction - Expense Description]]="Payment Direct Debit Payment - Tha",0,IF(OR(fraedom_data_1[[#This Row],[Transaction - Tax Amount]]="",fraedom_data_1[[#This Row],[Transaction - Tax Amount]]=0),"1","2"))</f>
        <v>1</v>
      </c>
      <c r="R1046" s="50" t="str">
        <f>_xlfn.CONCAT(fraedom_data_1[[#This Row],[Statement Period - End Date]],"_",fraedom_data_1[[#This Row],[Column1]],"_",fraedom_data_1[[#This Row],[Transaction - Tax Exclusive Amount]])</f>
        <v>_ _</v>
      </c>
    </row>
    <row r="1047" spans="2:18">
      <c r="B1047" s="50"/>
      <c r="C1047" s="50"/>
      <c r="G1047" s="50"/>
      <c r="J1047" s="50"/>
      <c r="K1047" s="50"/>
      <c r="L1047" s="50"/>
      <c r="M1047" s="50"/>
      <c r="N1047" s="50"/>
      <c r="O1047" s="50"/>
      <c r="P1047" s="50" t="str">
        <f>IF(fraedom_data_1[[#This Row],[Employee - Forename.2]]="",_xlfn.CONCAT(fraedom_data_1[[#This Row],[Employee - Forename.1]]," ",fraedom_data_1[[#This Row],[Employee - Surname]]),_xlfn.CONCAT(fraedom_data_1[[#This Row],[Employee - Forename.1]]," ",fraedom_data_1[[#This Row],[Employee - Forename.2]]," ",fraedom_data_1[[#This Row],[Employee - Surname]]))</f>
        <v xml:space="preserve"> </v>
      </c>
      <c r="Q1047" s="50" t="str">
        <f>IF(fraedom_data_1[[#This Row],[Transaction - Expense Description]]="Payment Direct Debit Payment - Tha",0,IF(OR(fraedom_data_1[[#This Row],[Transaction - Tax Amount]]="",fraedom_data_1[[#This Row],[Transaction - Tax Amount]]=0),"1","2"))</f>
        <v>1</v>
      </c>
      <c r="R1047" s="50" t="str">
        <f>_xlfn.CONCAT(fraedom_data_1[[#This Row],[Statement Period - End Date]],"_",fraedom_data_1[[#This Row],[Column1]],"_",fraedom_data_1[[#This Row],[Transaction - Tax Exclusive Amount]])</f>
        <v>_ _</v>
      </c>
    </row>
    <row r="1048" spans="2:18">
      <c r="B1048" s="50"/>
      <c r="C1048" s="50"/>
      <c r="G1048" s="50"/>
      <c r="J1048" s="50"/>
      <c r="K1048" s="50"/>
      <c r="L1048" s="50"/>
      <c r="M1048" s="50"/>
      <c r="N1048" s="50"/>
      <c r="O1048" s="50"/>
      <c r="P1048" s="50" t="str">
        <f>IF(fraedom_data_1[[#This Row],[Employee - Forename.2]]="",_xlfn.CONCAT(fraedom_data_1[[#This Row],[Employee - Forename.1]]," ",fraedom_data_1[[#This Row],[Employee - Surname]]),_xlfn.CONCAT(fraedom_data_1[[#This Row],[Employee - Forename.1]]," ",fraedom_data_1[[#This Row],[Employee - Forename.2]]," ",fraedom_data_1[[#This Row],[Employee - Surname]]))</f>
        <v xml:space="preserve"> </v>
      </c>
      <c r="Q1048" s="50" t="str">
        <f>IF(fraedom_data_1[[#This Row],[Transaction - Expense Description]]="Payment Direct Debit Payment - Tha",0,IF(OR(fraedom_data_1[[#This Row],[Transaction - Tax Amount]]="",fraedom_data_1[[#This Row],[Transaction - Tax Amount]]=0),"1","2"))</f>
        <v>1</v>
      </c>
      <c r="R1048" s="50" t="str">
        <f>_xlfn.CONCAT(fraedom_data_1[[#This Row],[Statement Period - End Date]],"_",fraedom_data_1[[#This Row],[Column1]],"_",fraedom_data_1[[#This Row],[Transaction - Tax Exclusive Amount]])</f>
        <v>_ _</v>
      </c>
    </row>
    <row r="1049" spans="2:18">
      <c r="B1049" s="50"/>
      <c r="C1049" s="50"/>
      <c r="G1049" s="50"/>
      <c r="J1049" s="50"/>
      <c r="K1049" s="50"/>
      <c r="L1049" s="50"/>
      <c r="M1049" s="50"/>
      <c r="N1049" s="50"/>
      <c r="O1049" s="50"/>
      <c r="P1049" s="50" t="str">
        <f>IF(fraedom_data_1[[#This Row],[Employee - Forename.2]]="",_xlfn.CONCAT(fraedom_data_1[[#This Row],[Employee - Forename.1]]," ",fraedom_data_1[[#This Row],[Employee - Surname]]),_xlfn.CONCAT(fraedom_data_1[[#This Row],[Employee - Forename.1]]," ",fraedom_data_1[[#This Row],[Employee - Forename.2]]," ",fraedom_data_1[[#This Row],[Employee - Surname]]))</f>
        <v xml:space="preserve"> </v>
      </c>
      <c r="Q1049" s="50" t="str">
        <f>IF(fraedom_data_1[[#This Row],[Transaction - Expense Description]]="Payment Direct Debit Payment - Tha",0,IF(OR(fraedom_data_1[[#This Row],[Transaction - Tax Amount]]="",fraedom_data_1[[#This Row],[Transaction - Tax Amount]]=0),"1","2"))</f>
        <v>1</v>
      </c>
      <c r="R1049" s="50" t="str">
        <f>_xlfn.CONCAT(fraedom_data_1[[#This Row],[Statement Period - End Date]],"_",fraedom_data_1[[#This Row],[Column1]],"_",fraedom_data_1[[#This Row],[Transaction - Tax Exclusive Amount]])</f>
        <v>_ _</v>
      </c>
    </row>
    <row r="1050" spans="2:18">
      <c r="B1050" s="50"/>
      <c r="C1050" s="50"/>
      <c r="G1050" s="50"/>
      <c r="J1050" s="50"/>
      <c r="K1050" s="50"/>
      <c r="L1050" s="50"/>
      <c r="M1050" s="50"/>
      <c r="N1050" s="50"/>
      <c r="O1050" s="50"/>
      <c r="P1050" s="50" t="str">
        <f>IF(fraedom_data_1[[#This Row],[Employee - Forename.2]]="",_xlfn.CONCAT(fraedom_data_1[[#This Row],[Employee - Forename.1]]," ",fraedom_data_1[[#This Row],[Employee - Surname]]),_xlfn.CONCAT(fraedom_data_1[[#This Row],[Employee - Forename.1]]," ",fraedom_data_1[[#This Row],[Employee - Forename.2]]," ",fraedom_data_1[[#This Row],[Employee - Surname]]))</f>
        <v xml:space="preserve"> </v>
      </c>
      <c r="Q1050" s="50" t="str">
        <f>IF(fraedom_data_1[[#This Row],[Transaction - Expense Description]]="Payment Direct Debit Payment - Tha",0,IF(OR(fraedom_data_1[[#This Row],[Transaction - Tax Amount]]="",fraedom_data_1[[#This Row],[Transaction - Tax Amount]]=0),"1","2"))</f>
        <v>1</v>
      </c>
      <c r="R1050" s="50" t="str">
        <f>_xlfn.CONCAT(fraedom_data_1[[#This Row],[Statement Period - End Date]],"_",fraedom_data_1[[#This Row],[Column1]],"_",fraedom_data_1[[#This Row],[Transaction - Tax Exclusive Amount]])</f>
        <v>_ _</v>
      </c>
    </row>
    <row r="1051" spans="2:18">
      <c r="B1051" s="50"/>
      <c r="C1051" s="50"/>
      <c r="G1051" s="50"/>
      <c r="J1051" s="50"/>
      <c r="K1051" s="50"/>
      <c r="L1051" s="50"/>
      <c r="M1051" s="50"/>
      <c r="N1051" s="50"/>
      <c r="O1051" s="50"/>
      <c r="P1051" s="50" t="str">
        <f>IF(fraedom_data_1[[#This Row],[Employee - Forename.2]]="",_xlfn.CONCAT(fraedom_data_1[[#This Row],[Employee - Forename.1]]," ",fraedom_data_1[[#This Row],[Employee - Surname]]),_xlfn.CONCAT(fraedom_data_1[[#This Row],[Employee - Forename.1]]," ",fraedom_data_1[[#This Row],[Employee - Forename.2]]," ",fraedom_data_1[[#This Row],[Employee - Surname]]))</f>
        <v xml:space="preserve"> </v>
      </c>
      <c r="Q1051" s="50" t="str">
        <f>IF(fraedom_data_1[[#This Row],[Transaction - Expense Description]]="Payment Direct Debit Payment - Tha",0,IF(OR(fraedom_data_1[[#This Row],[Transaction - Tax Amount]]="",fraedom_data_1[[#This Row],[Transaction - Tax Amount]]=0),"1","2"))</f>
        <v>1</v>
      </c>
      <c r="R1051" s="50" t="str">
        <f>_xlfn.CONCAT(fraedom_data_1[[#This Row],[Statement Period - End Date]],"_",fraedom_data_1[[#This Row],[Column1]],"_",fraedom_data_1[[#This Row],[Transaction - Tax Exclusive Amount]])</f>
        <v>_ _</v>
      </c>
    </row>
    <row r="1052" spans="2:18">
      <c r="B1052" s="50"/>
      <c r="C1052" s="50"/>
      <c r="G1052" s="50"/>
      <c r="J1052" s="50"/>
      <c r="K1052" s="50"/>
      <c r="L1052" s="50"/>
      <c r="M1052" s="50"/>
      <c r="N1052" s="50"/>
      <c r="O1052" s="50"/>
      <c r="P1052" s="50" t="str">
        <f>IF(fraedom_data_1[[#This Row],[Employee - Forename.2]]="",_xlfn.CONCAT(fraedom_data_1[[#This Row],[Employee - Forename.1]]," ",fraedom_data_1[[#This Row],[Employee - Surname]]),_xlfn.CONCAT(fraedom_data_1[[#This Row],[Employee - Forename.1]]," ",fraedom_data_1[[#This Row],[Employee - Forename.2]]," ",fraedom_data_1[[#This Row],[Employee - Surname]]))</f>
        <v xml:space="preserve"> </v>
      </c>
      <c r="Q1052" s="50" t="str">
        <f>IF(fraedom_data_1[[#This Row],[Transaction - Expense Description]]="Payment Direct Debit Payment - Tha",0,IF(OR(fraedom_data_1[[#This Row],[Transaction - Tax Amount]]="",fraedom_data_1[[#This Row],[Transaction - Tax Amount]]=0),"1","2"))</f>
        <v>1</v>
      </c>
      <c r="R1052" s="50" t="str">
        <f>_xlfn.CONCAT(fraedom_data_1[[#This Row],[Statement Period - End Date]],"_",fraedom_data_1[[#This Row],[Column1]],"_",fraedom_data_1[[#This Row],[Transaction - Tax Exclusive Amount]])</f>
        <v>_ _</v>
      </c>
    </row>
    <row r="1053" spans="2:18">
      <c r="B1053" s="50"/>
      <c r="C1053" s="50"/>
      <c r="G1053" s="50"/>
      <c r="J1053" s="50"/>
      <c r="K1053" s="50"/>
      <c r="L1053" s="50"/>
      <c r="M1053" s="50"/>
      <c r="N1053" s="50"/>
      <c r="O1053" s="50"/>
      <c r="P1053" s="50" t="str">
        <f>IF(fraedom_data_1[[#This Row],[Employee - Forename.2]]="",_xlfn.CONCAT(fraedom_data_1[[#This Row],[Employee - Forename.1]]," ",fraedom_data_1[[#This Row],[Employee - Surname]]),_xlfn.CONCAT(fraedom_data_1[[#This Row],[Employee - Forename.1]]," ",fraedom_data_1[[#This Row],[Employee - Forename.2]]," ",fraedom_data_1[[#This Row],[Employee - Surname]]))</f>
        <v xml:space="preserve"> </v>
      </c>
      <c r="Q1053" s="50" t="str">
        <f>IF(fraedom_data_1[[#This Row],[Transaction - Expense Description]]="Payment Direct Debit Payment - Tha",0,IF(OR(fraedom_data_1[[#This Row],[Transaction - Tax Amount]]="",fraedom_data_1[[#This Row],[Transaction - Tax Amount]]=0),"1","2"))</f>
        <v>1</v>
      </c>
      <c r="R1053" s="50" t="str">
        <f>_xlfn.CONCAT(fraedom_data_1[[#This Row],[Statement Period - End Date]],"_",fraedom_data_1[[#This Row],[Column1]],"_",fraedom_data_1[[#This Row],[Transaction - Tax Exclusive Amount]])</f>
        <v>_ _</v>
      </c>
    </row>
    <row r="1054" spans="2:18">
      <c r="B1054" s="50"/>
      <c r="C1054" s="50"/>
      <c r="G1054" s="50"/>
      <c r="J1054" s="50"/>
      <c r="K1054" s="50"/>
      <c r="L1054" s="50"/>
      <c r="M1054" s="50"/>
      <c r="N1054" s="50"/>
      <c r="O1054" s="50"/>
      <c r="P1054" s="50" t="str">
        <f>IF(fraedom_data_1[[#This Row],[Employee - Forename.2]]="",_xlfn.CONCAT(fraedom_data_1[[#This Row],[Employee - Forename.1]]," ",fraedom_data_1[[#This Row],[Employee - Surname]]),_xlfn.CONCAT(fraedom_data_1[[#This Row],[Employee - Forename.1]]," ",fraedom_data_1[[#This Row],[Employee - Forename.2]]," ",fraedom_data_1[[#This Row],[Employee - Surname]]))</f>
        <v xml:space="preserve"> </v>
      </c>
      <c r="Q1054" s="50" t="str">
        <f>IF(fraedom_data_1[[#This Row],[Transaction - Expense Description]]="Payment Direct Debit Payment - Tha",0,IF(OR(fraedom_data_1[[#This Row],[Transaction - Tax Amount]]="",fraedom_data_1[[#This Row],[Transaction - Tax Amount]]=0),"1","2"))</f>
        <v>1</v>
      </c>
      <c r="R1054" s="50" t="str">
        <f>_xlfn.CONCAT(fraedom_data_1[[#This Row],[Statement Period - End Date]],"_",fraedom_data_1[[#This Row],[Column1]],"_",fraedom_data_1[[#This Row],[Transaction - Tax Exclusive Amount]])</f>
        <v>_ _</v>
      </c>
    </row>
    <row r="1055" spans="2:18">
      <c r="B1055" s="50"/>
      <c r="C1055" s="50"/>
      <c r="G1055" s="50"/>
      <c r="J1055" s="50"/>
      <c r="K1055" s="50"/>
      <c r="L1055" s="50"/>
      <c r="M1055" s="50"/>
      <c r="N1055" s="50"/>
      <c r="O1055" s="50"/>
      <c r="P1055" s="50" t="str">
        <f>IF(fraedom_data_1[[#This Row],[Employee - Forename.2]]="",_xlfn.CONCAT(fraedom_data_1[[#This Row],[Employee - Forename.1]]," ",fraedom_data_1[[#This Row],[Employee - Surname]]),_xlfn.CONCAT(fraedom_data_1[[#This Row],[Employee - Forename.1]]," ",fraedom_data_1[[#This Row],[Employee - Forename.2]]," ",fraedom_data_1[[#This Row],[Employee - Surname]]))</f>
        <v xml:space="preserve"> </v>
      </c>
      <c r="Q1055" s="50" t="str">
        <f>IF(fraedom_data_1[[#This Row],[Transaction - Expense Description]]="Payment Direct Debit Payment - Tha",0,IF(OR(fraedom_data_1[[#This Row],[Transaction - Tax Amount]]="",fraedom_data_1[[#This Row],[Transaction - Tax Amount]]=0),"1","2"))</f>
        <v>1</v>
      </c>
      <c r="R1055" s="50" t="str">
        <f>_xlfn.CONCAT(fraedom_data_1[[#This Row],[Statement Period - End Date]],"_",fraedom_data_1[[#This Row],[Column1]],"_",fraedom_data_1[[#This Row],[Transaction - Tax Exclusive Amount]])</f>
        <v>_ _</v>
      </c>
    </row>
    <row r="1056" spans="2:18">
      <c r="B1056" s="50"/>
      <c r="C1056" s="50"/>
      <c r="G1056" s="50"/>
      <c r="J1056" s="50"/>
      <c r="K1056" s="50"/>
      <c r="L1056" s="50"/>
      <c r="M1056" s="50"/>
      <c r="N1056" s="50"/>
      <c r="O1056" s="50"/>
      <c r="P1056" s="50" t="str">
        <f>IF(fraedom_data_1[[#This Row],[Employee - Forename.2]]="",_xlfn.CONCAT(fraedom_data_1[[#This Row],[Employee - Forename.1]]," ",fraedom_data_1[[#This Row],[Employee - Surname]]),_xlfn.CONCAT(fraedom_data_1[[#This Row],[Employee - Forename.1]]," ",fraedom_data_1[[#This Row],[Employee - Forename.2]]," ",fraedom_data_1[[#This Row],[Employee - Surname]]))</f>
        <v xml:space="preserve"> </v>
      </c>
      <c r="Q1056" s="50" t="str">
        <f>IF(fraedom_data_1[[#This Row],[Transaction - Expense Description]]="Payment Direct Debit Payment - Tha",0,IF(OR(fraedom_data_1[[#This Row],[Transaction - Tax Amount]]="",fraedom_data_1[[#This Row],[Transaction - Tax Amount]]=0),"1","2"))</f>
        <v>1</v>
      </c>
      <c r="R1056" s="50" t="str">
        <f>_xlfn.CONCAT(fraedom_data_1[[#This Row],[Statement Period - End Date]],"_",fraedom_data_1[[#This Row],[Column1]],"_",fraedom_data_1[[#This Row],[Transaction - Tax Exclusive Amount]])</f>
        <v>_ _</v>
      </c>
    </row>
    <row r="1057" spans="2:18">
      <c r="B1057" s="50"/>
      <c r="C1057" s="50"/>
      <c r="G1057" s="50"/>
      <c r="J1057" s="50"/>
      <c r="K1057" s="50"/>
      <c r="L1057" s="50"/>
      <c r="M1057" s="50"/>
      <c r="N1057" s="50"/>
      <c r="O1057" s="50"/>
      <c r="P1057" s="50" t="str">
        <f>IF(fraedom_data_1[[#This Row],[Employee - Forename.2]]="",_xlfn.CONCAT(fraedom_data_1[[#This Row],[Employee - Forename.1]]," ",fraedom_data_1[[#This Row],[Employee - Surname]]),_xlfn.CONCAT(fraedom_data_1[[#This Row],[Employee - Forename.1]]," ",fraedom_data_1[[#This Row],[Employee - Forename.2]]," ",fraedom_data_1[[#This Row],[Employee - Surname]]))</f>
        <v xml:space="preserve"> </v>
      </c>
      <c r="Q1057" s="50" t="str">
        <f>IF(fraedom_data_1[[#This Row],[Transaction - Expense Description]]="Payment Direct Debit Payment - Tha",0,IF(OR(fraedom_data_1[[#This Row],[Transaction - Tax Amount]]="",fraedom_data_1[[#This Row],[Transaction - Tax Amount]]=0),"1","2"))</f>
        <v>1</v>
      </c>
      <c r="R1057" s="50" t="str">
        <f>_xlfn.CONCAT(fraedom_data_1[[#This Row],[Statement Period - End Date]],"_",fraedom_data_1[[#This Row],[Column1]],"_",fraedom_data_1[[#This Row],[Transaction - Tax Exclusive Amount]])</f>
        <v>_ _</v>
      </c>
    </row>
    <row r="1058" spans="2:18">
      <c r="B1058" s="50"/>
      <c r="C1058" s="50"/>
      <c r="G1058" s="50"/>
      <c r="J1058" s="50"/>
      <c r="K1058" s="50"/>
      <c r="L1058" s="50"/>
      <c r="M1058" s="50"/>
      <c r="N1058" s="50"/>
      <c r="O1058" s="50"/>
      <c r="P1058" s="50" t="str">
        <f>IF(fraedom_data_1[[#This Row],[Employee - Forename.2]]="",_xlfn.CONCAT(fraedom_data_1[[#This Row],[Employee - Forename.1]]," ",fraedom_data_1[[#This Row],[Employee - Surname]]),_xlfn.CONCAT(fraedom_data_1[[#This Row],[Employee - Forename.1]]," ",fraedom_data_1[[#This Row],[Employee - Forename.2]]," ",fraedom_data_1[[#This Row],[Employee - Surname]]))</f>
        <v xml:space="preserve"> </v>
      </c>
      <c r="Q1058" s="50" t="str">
        <f>IF(fraedom_data_1[[#This Row],[Transaction - Expense Description]]="Payment Direct Debit Payment - Tha",0,IF(OR(fraedom_data_1[[#This Row],[Transaction - Tax Amount]]="",fraedom_data_1[[#This Row],[Transaction - Tax Amount]]=0),"1","2"))</f>
        <v>1</v>
      </c>
      <c r="R1058" s="50" t="str">
        <f>_xlfn.CONCAT(fraedom_data_1[[#This Row],[Statement Period - End Date]],"_",fraedom_data_1[[#This Row],[Column1]],"_",fraedom_data_1[[#This Row],[Transaction - Tax Exclusive Amount]])</f>
        <v>_ _</v>
      </c>
    </row>
    <row r="1059" spans="2:18">
      <c r="B1059" s="50"/>
      <c r="C1059" s="50"/>
      <c r="G1059" s="50"/>
      <c r="J1059" s="50"/>
      <c r="K1059" s="50"/>
      <c r="L1059" s="50"/>
      <c r="M1059" s="50"/>
      <c r="N1059" s="50"/>
      <c r="O1059" s="50"/>
      <c r="P1059" s="50" t="str">
        <f>IF(fraedom_data_1[[#This Row],[Employee - Forename.2]]="",_xlfn.CONCAT(fraedom_data_1[[#This Row],[Employee - Forename.1]]," ",fraedom_data_1[[#This Row],[Employee - Surname]]),_xlfn.CONCAT(fraedom_data_1[[#This Row],[Employee - Forename.1]]," ",fraedom_data_1[[#This Row],[Employee - Forename.2]]," ",fraedom_data_1[[#This Row],[Employee - Surname]]))</f>
        <v xml:space="preserve"> </v>
      </c>
      <c r="Q1059" s="50" t="str">
        <f>IF(fraedom_data_1[[#This Row],[Transaction - Expense Description]]="Payment Direct Debit Payment - Tha",0,IF(OR(fraedom_data_1[[#This Row],[Transaction - Tax Amount]]="",fraedom_data_1[[#This Row],[Transaction - Tax Amount]]=0),"1","2"))</f>
        <v>1</v>
      </c>
      <c r="R1059" s="50" t="str">
        <f>_xlfn.CONCAT(fraedom_data_1[[#This Row],[Statement Period - End Date]],"_",fraedom_data_1[[#This Row],[Column1]],"_",fraedom_data_1[[#This Row],[Transaction - Tax Exclusive Amount]])</f>
        <v>_ _</v>
      </c>
    </row>
    <row r="1060" spans="2:18">
      <c r="B1060" s="50"/>
      <c r="C1060" s="50"/>
      <c r="G1060" s="50"/>
      <c r="J1060" s="50"/>
      <c r="K1060" s="50"/>
      <c r="L1060" s="50"/>
      <c r="M1060" s="50"/>
      <c r="N1060" s="50"/>
      <c r="O1060" s="50"/>
      <c r="P1060" s="50" t="str">
        <f>IF(fraedom_data_1[[#This Row],[Employee - Forename.2]]="",_xlfn.CONCAT(fraedom_data_1[[#This Row],[Employee - Forename.1]]," ",fraedom_data_1[[#This Row],[Employee - Surname]]),_xlfn.CONCAT(fraedom_data_1[[#This Row],[Employee - Forename.1]]," ",fraedom_data_1[[#This Row],[Employee - Forename.2]]," ",fraedom_data_1[[#This Row],[Employee - Surname]]))</f>
        <v xml:space="preserve"> </v>
      </c>
      <c r="Q1060" s="50" t="str">
        <f>IF(fraedom_data_1[[#This Row],[Transaction - Expense Description]]="Payment Direct Debit Payment - Tha",0,IF(OR(fraedom_data_1[[#This Row],[Transaction - Tax Amount]]="",fraedom_data_1[[#This Row],[Transaction - Tax Amount]]=0),"1","2"))</f>
        <v>1</v>
      </c>
      <c r="R1060" s="50" t="str">
        <f>_xlfn.CONCAT(fraedom_data_1[[#This Row],[Statement Period - End Date]],"_",fraedom_data_1[[#This Row],[Column1]],"_",fraedom_data_1[[#This Row],[Transaction - Tax Exclusive Amount]])</f>
        <v>_ _</v>
      </c>
    </row>
    <row r="1061" spans="2:18">
      <c r="B1061" s="50"/>
      <c r="C1061" s="50"/>
      <c r="G1061" s="50"/>
      <c r="J1061" s="50"/>
      <c r="K1061" s="50"/>
      <c r="L1061" s="50"/>
      <c r="M1061" s="50"/>
      <c r="N1061" s="50"/>
      <c r="O1061" s="50"/>
      <c r="P1061" s="50" t="str">
        <f>IF(fraedom_data_1[[#This Row],[Employee - Forename.2]]="",_xlfn.CONCAT(fraedom_data_1[[#This Row],[Employee - Forename.1]]," ",fraedom_data_1[[#This Row],[Employee - Surname]]),_xlfn.CONCAT(fraedom_data_1[[#This Row],[Employee - Forename.1]]," ",fraedom_data_1[[#This Row],[Employee - Forename.2]]," ",fraedom_data_1[[#This Row],[Employee - Surname]]))</f>
        <v xml:space="preserve"> </v>
      </c>
      <c r="Q1061" s="50" t="str">
        <f>IF(fraedom_data_1[[#This Row],[Transaction - Expense Description]]="Payment Direct Debit Payment - Tha",0,IF(OR(fraedom_data_1[[#This Row],[Transaction - Tax Amount]]="",fraedom_data_1[[#This Row],[Transaction - Tax Amount]]=0),"1","2"))</f>
        <v>1</v>
      </c>
      <c r="R1061" s="50" t="str">
        <f>_xlfn.CONCAT(fraedom_data_1[[#This Row],[Statement Period - End Date]],"_",fraedom_data_1[[#This Row],[Column1]],"_",fraedom_data_1[[#This Row],[Transaction - Tax Exclusive Amount]])</f>
        <v>_ _</v>
      </c>
    </row>
    <row r="1062" spans="2:18">
      <c r="B1062" s="50"/>
      <c r="C1062" s="50"/>
      <c r="G1062" s="50"/>
      <c r="J1062" s="50"/>
      <c r="K1062" s="50"/>
      <c r="L1062" s="50"/>
      <c r="M1062" s="50"/>
      <c r="N1062" s="50"/>
      <c r="O1062" s="50"/>
      <c r="P1062" s="50" t="str">
        <f>IF(fraedom_data_1[[#This Row],[Employee - Forename.2]]="",_xlfn.CONCAT(fraedom_data_1[[#This Row],[Employee - Forename.1]]," ",fraedom_data_1[[#This Row],[Employee - Surname]]),_xlfn.CONCAT(fraedom_data_1[[#This Row],[Employee - Forename.1]]," ",fraedom_data_1[[#This Row],[Employee - Forename.2]]," ",fraedom_data_1[[#This Row],[Employee - Surname]]))</f>
        <v xml:space="preserve"> </v>
      </c>
      <c r="Q1062" s="50" t="str">
        <f>IF(fraedom_data_1[[#This Row],[Transaction - Expense Description]]="Payment Direct Debit Payment - Tha",0,IF(OR(fraedom_data_1[[#This Row],[Transaction - Tax Amount]]="",fraedom_data_1[[#This Row],[Transaction - Tax Amount]]=0),"1","2"))</f>
        <v>1</v>
      </c>
      <c r="R1062" s="50" t="str">
        <f>_xlfn.CONCAT(fraedom_data_1[[#This Row],[Statement Period - End Date]],"_",fraedom_data_1[[#This Row],[Column1]],"_",fraedom_data_1[[#This Row],[Transaction - Tax Exclusive Amount]])</f>
        <v>_ _</v>
      </c>
    </row>
    <row r="1063" spans="2:18">
      <c r="B1063" s="50"/>
      <c r="C1063" s="50"/>
      <c r="G1063" s="50"/>
      <c r="J1063" s="50"/>
      <c r="K1063" s="50"/>
      <c r="L1063" s="50"/>
      <c r="M1063" s="50"/>
      <c r="N1063" s="50"/>
      <c r="O1063" s="50"/>
      <c r="P1063" s="50" t="str">
        <f>IF(fraedom_data_1[[#This Row],[Employee - Forename.2]]="",_xlfn.CONCAT(fraedom_data_1[[#This Row],[Employee - Forename.1]]," ",fraedom_data_1[[#This Row],[Employee - Surname]]),_xlfn.CONCAT(fraedom_data_1[[#This Row],[Employee - Forename.1]]," ",fraedom_data_1[[#This Row],[Employee - Forename.2]]," ",fraedom_data_1[[#This Row],[Employee - Surname]]))</f>
        <v xml:space="preserve"> </v>
      </c>
      <c r="Q1063" s="50" t="str">
        <f>IF(fraedom_data_1[[#This Row],[Transaction - Expense Description]]="Payment Direct Debit Payment - Tha",0,IF(OR(fraedom_data_1[[#This Row],[Transaction - Tax Amount]]="",fraedom_data_1[[#This Row],[Transaction - Tax Amount]]=0),"1","2"))</f>
        <v>1</v>
      </c>
      <c r="R1063" s="50" t="str">
        <f>_xlfn.CONCAT(fraedom_data_1[[#This Row],[Statement Period - End Date]],"_",fraedom_data_1[[#This Row],[Column1]],"_",fraedom_data_1[[#This Row],[Transaction - Tax Exclusive Amount]])</f>
        <v>_ _</v>
      </c>
    </row>
    <row r="1064" spans="2:18">
      <c r="B1064" s="50"/>
      <c r="C1064" s="50"/>
      <c r="G1064" s="50"/>
      <c r="J1064" s="50"/>
      <c r="K1064" s="50"/>
      <c r="L1064" s="50"/>
      <c r="M1064" s="50"/>
      <c r="N1064" s="50"/>
      <c r="O1064" s="50"/>
      <c r="P1064" s="50" t="str">
        <f>IF(fraedom_data_1[[#This Row],[Employee - Forename.2]]="",_xlfn.CONCAT(fraedom_data_1[[#This Row],[Employee - Forename.1]]," ",fraedom_data_1[[#This Row],[Employee - Surname]]),_xlfn.CONCAT(fraedom_data_1[[#This Row],[Employee - Forename.1]]," ",fraedom_data_1[[#This Row],[Employee - Forename.2]]," ",fraedom_data_1[[#This Row],[Employee - Surname]]))</f>
        <v xml:space="preserve"> </v>
      </c>
      <c r="Q1064" s="50" t="str">
        <f>IF(fraedom_data_1[[#This Row],[Transaction - Expense Description]]="Payment Direct Debit Payment - Tha",0,IF(OR(fraedom_data_1[[#This Row],[Transaction - Tax Amount]]="",fraedom_data_1[[#This Row],[Transaction - Tax Amount]]=0),"1","2"))</f>
        <v>1</v>
      </c>
      <c r="R1064" s="50" t="str">
        <f>_xlfn.CONCAT(fraedom_data_1[[#This Row],[Statement Period - End Date]],"_",fraedom_data_1[[#This Row],[Column1]],"_",fraedom_data_1[[#This Row],[Transaction - Tax Exclusive Amount]])</f>
        <v>_ _</v>
      </c>
    </row>
    <row r="1065" spans="2:18">
      <c r="B1065" s="50"/>
      <c r="C1065" s="50"/>
      <c r="G1065" s="50"/>
      <c r="J1065" s="50"/>
      <c r="K1065" s="50"/>
      <c r="L1065" s="50"/>
      <c r="M1065" s="50"/>
      <c r="N1065" s="50"/>
      <c r="O1065" s="50"/>
      <c r="P1065" s="50" t="str">
        <f>IF(fraedom_data_1[[#This Row],[Employee - Forename.2]]="",_xlfn.CONCAT(fraedom_data_1[[#This Row],[Employee - Forename.1]]," ",fraedom_data_1[[#This Row],[Employee - Surname]]),_xlfn.CONCAT(fraedom_data_1[[#This Row],[Employee - Forename.1]]," ",fraedom_data_1[[#This Row],[Employee - Forename.2]]," ",fraedom_data_1[[#This Row],[Employee - Surname]]))</f>
        <v xml:space="preserve"> </v>
      </c>
      <c r="Q1065" s="50" t="str">
        <f>IF(fraedom_data_1[[#This Row],[Transaction - Expense Description]]="Payment Direct Debit Payment - Tha",0,IF(OR(fraedom_data_1[[#This Row],[Transaction - Tax Amount]]="",fraedom_data_1[[#This Row],[Transaction - Tax Amount]]=0),"1","2"))</f>
        <v>1</v>
      </c>
      <c r="R1065" s="50" t="str">
        <f>_xlfn.CONCAT(fraedom_data_1[[#This Row],[Statement Period - End Date]],"_",fraedom_data_1[[#This Row],[Column1]],"_",fraedom_data_1[[#This Row],[Transaction - Tax Exclusive Amount]])</f>
        <v>_ _</v>
      </c>
    </row>
    <row r="1066" spans="2:18">
      <c r="B1066" s="50"/>
      <c r="C1066" s="50"/>
      <c r="G1066" s="50"/>
      <c r="J1066" s="50"/>
      <c r="K1066" s="50"/>
      <c r="L1066" s="50"/>
      <c r="M1066" s="50"/>
      <c r="N1066" s="50"/>
      <c r="O1066" s="50"/>
      <c r="P1066" s="50" t="str">
        <f>IF(fraedom_data_1[[#This Row],[Employee - Forename.2]]="",_xlfn.CONCAT(fraedom_data_1[[#This Row],[Employee - Forename.1]]," ",fraedom_data_1[[#This Row],[Employee - Surname]]),_xlfn.CONCAT(fraedom_data_1[[#This Row],[Employee - Forename.1]]," ",fraedom_data_1[[#This Row],[Employee - Forename.2]]," ",fraedom_data_1[[#This Row],[Employee - Surname]]))</f>
        <v xml:space="preserve"> </v>
      </c>
      <c r="Q1066" s="50" t="str">
        <f>IF(fraedom_data_1[[#This Row],[Transaction - Expense Description]]="Payment Direct Debit Payment - Tha",0,IF(OR(fraedom_data_1[[#This Row],[Transaction - Tax Amount]]="",fraedom_data_1[[#This Row],[Transaction - Tax Amount]]=0),"1","2"))</f>
        <v>1</v>
      </c>
      <c r="R1066" s="50" t="str">
        <f>_xlfn.CONCAT(fraedom_data_1[[#This Row],[Statement Period - End Date]],"_",fraedom_data_1[[#This Row],[Column1]],"_",fraedom_data_1[[#This Row],[Transaction - Tax Exclusive Amount]])</f>
        <v>_ _</v>
      </c>
    </row>
    <row r="1067" spans="2:18">
      <c r="B1067" s="50"/>
      <c r="C1067" s="50"/>
      <c r="G1067" s="50"/>
      <c r="J1067" s="50"/>
      <c r="K1067" s="50"/>
      <c r="L1067" s="50"/>
      <c r="M1067" s="50"/>
      <c r="N1067" s="50"/>
      <c r="O1067" s="50"/>
      <c r="P1067" s="50" t="str">
        <f>IF(fraedom_data_1[[#This Row],[Employee - Forename.2]]="",_xlfn.CONCAT(fraedom_data_1[[#This Row],[Employee - Forename.1]]," ",fraedom_data_1[[#This Row],[Employee - Surname]]),_xlfn.CONCAT(fraedom_data_1[[#This Row],[Employee - Forename.1]]," ",fraedom_data_1[[#This Row],[Employee - Forename.2]]," ",fraedom_data_1[[#This Row],[Employee - Surname]]))</f>
        <v xml:space="preserve"> </v>
      </c>
      <c r="Q1067" s="50" t="str">
        <f>IF(fraedom_data_1[[#This Row],[Transaction - Expense Description]]="Payment Direct Debit Payment - Tha",0,IF(OR(fraedom_data_1[[#This Row],[Transaction - Tax Amount]]="",fraedom_data_1[[#This Row],[Transaction - Tax Amount]]=0),"1","2"))</f>
        <v>1</v>
      </c>
      <c r="R1067" s="50" t="str">
        <f>_xlfn.CONCAT(fraedom_data_1[[#This Row],[Statement Period - End Date]],"_",fraedom_data_1[[#This Row],[Column1]],"_",fraedom_data_1[[#This Row],[Transaction - Tax Exclusive Amount]])</f>
        <v>_ _</v>
      </c>
    </row>
    <row r="1068" spans="2:18">
      <c r="B1068" s="50"/>
      <c r="C1068" s="50"/>
      <c r="G1068" s="50"/>
      <c r="J1068" s="50"/>
      <c r="K1068" s="50"/>
      <c r="L1068" s="50"/>
      <c r="M1068" s="50"/>
      <c r="N1068" s="50"/>
      <c r="O1068" s="50"/>
      <c r="P1068" s="50" t="str">
        <f>IF(fraedom_data_1[[#This Row],[Employee - Forename.2]]="",_xlfn.CONCAT(fraedom_data_1[[#This Row],[Employee - Forename.1]]," ",fraedom_data_1[[#This Row],[Employee - Surname]]),_xlfn.CONCAT(fraedom_data_1[[#This Row],[Employee - Forename.1]]," ",fraedom_data_1[[#This Row],[Employee - Forename.2]]," ",fraedom_data_1[[#This Row],[Employee - Surname]]))</f>
        <v xml:space="preserve"> </v>
      </c>
      <c r="Q1068" s="50" t="str">
        <f>IF(fraedom_data_1[[#This Row],[Transaction - Expense Description]]="Payment Direct Debit Payment - Tha",0,IF(OR(fraedom_data_1[[#This Row],[Transaction - Tax Amount]]="",fraedom_data_1[[#This Row],[Transaction - Tax Amount]]=0),"1","2"))</f>
        <v>1</v>
      </c>
      <c r="R1068" s="50" t="str">
        <f>_xlfn.CONCAT(fraedom_data_1[[#This Row],[Statement Period - End Date]],"_",fraedom_data_1[[#This Row],[Column1]],"_",fraedom_data_1[[#This Row],[Transaction - Tax Exclusive Amount]])</f>
        <v>_ _</v>
      </c>
    </row>
    <row r="1069" spans="2:18">
      <c r="B1069" s="50"/>
      <c r="C1069" s="50"/>
      <c r="G1069" s="50"/>
      <c r="J1069" s="50"/>
      <c r="K1069" s="50"/>
      <c r="L1069" s="50"/>
      <c r="M1069" s="50"/>
      <c r="N1069" s="50"/>
      <c r="O1069" s="50"/>
      <c r="P1069" s="50" t="str">
        <f>IF(fraedom_data_1[[#This Row],[Employee - Forename.2]]="",_xlfn.CONCAT(fraedom_data_1[[#This Row],[Employee - Forename.1]]," ",fraedom_data_1[[#This Row],[Employee - Surname]]),_xlfn.CONCAT(fraedom_data_1[[#This Row],[Employee - Forename.1]]," ",fraedom_data_1[[#This Row],[Employee - Forename.2]]," ",fraedom_data_1[[#This Row],[Employee - Surname]]))</f>
        <v xml:space="preserve"> </v>
      </c>
      <c r="Q1069" s="50" t="str">
        <f>IF(fraedom_data_1[[#This Row],[Transaction - Expense Description]]="Payment Direct Debit Payment - Tha",0,IF(OR(fraedom_data_1[[#This Row],[Transaction - Tax Amount]]="",fraedom_data_1[[#This Row],[Transaction - Tax Amount]]=0),"1","2"))</f>
        <v>1</v>
      </c>
      <c r="R1069" s="50" t="str">
        <f>_xlfn.CONCAT(fraedom_data_1[[#This Row],[Statement Period - End Date]],"_",fraedom_data_1[[#This Row],[Column1]],"_",fraedom_data_1[[#This Row],[Transaction - Tax Exclusive Amount]])</f>
        <v>_ _</v>
      </c>
    </row>
    <row r="1070" spans="2:18">
      <c r="B1070" s="50"/>
      <c r="C1070" s="50"/>
      <c r="G1070" s="50"/>
      <c r="J1070" s="50"/>
      <c r="K1070" s="50"/>
      <c r="L1070" s="50"/>
      <c r="M1070" s="50"/>
      <c r="N1070" s="50"/>
      <c r="O1070" s="50"/>
      <c r="P1070" s="50" t="str">
        <f>IF(fraedom_data_1[[#This Row],[Employee - Forename.2]]="",_xlfn.CONCAT(fraedom_data_1[[#This Row],[Employee - Forename.1]]," ",fraedom_data_1[[#This Row],[Employee - Surname]]),_xlfn.CONCAT(fraedom_data_1[[#This Row],[Employee - Forename.1]]," ",fraedom_data_1[[#This Row],[Employee - Forename.2]]," ",fraedom_data_1[[#This Row],[Employee - Surname]]))</f>
        <v xml:space="preserve"> </v>
      </c>
      <c r="Q1070" s="50" t="str">
        <f>IF(fraedom_data_1[[#This Row],[Transaction - Expense Description]]="Payment Direct Debit Payment - Tha",0,IF(OR(fraedom_data_1[[#This Row],[Transaction - Tax Amount]]="",fraedom_data_1[[#This Row],[Transaction - Tax Amount]]=0),"1","2"))</f>
        <v>1</v>
      </c>
      <c r="R1070" s="50" t="str">
        <f>_xlfn.CONCAT(fraedom_data_1[[#This Row],[Statement Period - End Date]],"_",fraedom_data_1[[#This Row],[Column1]],"_",fraedom_data_1[[#This Row],[Transaction - Tax Exclusive Amount]])</f>
        <v>_ _</v>
      </c>
    </row>
    <row r="1071" spans="2:18">
      <c r="B1071" s="50"/>
      <c r="C1071" s="50"/>
      <c r="G1071" s="50"/>
      <c r="J1071" s="50"/>
      <c r="K1071" s="50"/>
      <c r="L1071" s="50"/>
      <c r="M1071" s="50"/>
      <c r="N1071" s="50"/>
      <c r="O1071" s="50"/>
      <c r="P1071" s="50" t="str">
        <f>IF(fraedom_data_1[[#This Row],[Employee - Forename.2]]="",_xlfn.CONCAT(fraedom_data_1[[#This Row],[Employee - Forename.1]]," ",fraedom_data_1[[#This Row],[Employee - Surname]]),_xlfn.CONCAT(fraedom_data_1[[#This Row],[Employee - Forename.1]]," ",fraedom_data_1[[#This Row],[Employee - Forename.2]]," ",fraedom_data_1[[#This Row],[Employee - Surname]]))</f>
        <v xml:space="preserve"> </v>
      </c>
      <c r="Q1071" s="50" t="str">
        <f>IF(fraedom_data_1[[#This Row],[Transaction - Expense Description]]="Payment Direct Debit Payment - Tha",0,IF(OR(fraedom_data_1[[#This Row],[Transaction - Tax Amount]]="",fraedom_data_1[[#This Row],[Transaction - Tax Amount]]=0),"1","2"))</f>
        <v>1</v>
      </c>
      <c r="R1071" s="50" t="str">
        <f>_xlfn.CONCAT(fraedom_data_1[[#This Row],[Statement Period - End Date]],"_",fraedom_data_1[[#This Row],[Column1]],"_",fraedom_data_1[[#This Row],[Transaction - Tax Exclusive Amount]])</f>
        <v>_ _</v>
      </c>
    </row>
    <row r="1072" spans="2:18">
      <c r="B1072" s="50"/>
      <c r="C1072" s="50"/>
      <c r="G1072" s="50"/>
      <c r="J1072" s="50"/>
      <c r="K1072" s="50"/>
      <c r="L1072" s="50"/>
      <c r="M1072" s="50"/>
      <c r="N1072" s="50"/>
      <c r="O1072" s="50"/>
      <c r="P1072" s="50" t="str">
        <f>IF(fraedom_data_1[[#This Row],[Employee - Forename.2]]="",_xlfn.CONCAT(fraedom_data_1[[#This Row],[Employee - Forename.1]]," ",fraedom_data_1[[#This Row],[Employee - Surname]]),_xlfn.CONCAT(fraedom_data_1[[#This Row],[Employee - Forename.1]]," ",fraedom_data_1[[#This Row],[Employee - Forename.2]]," ",fraedom_data_1[[#This Row],[Employee - Surname]]))</f>
        <v xml:space="preserve"> </v>
      </c>
      <c r="Q1072" s="50" t="str">
        <f>IF(fraedom_data_1[[#This Row],[Transaction - Expense Description]]="Payment Direct Debit Payment - Tha",0,IF(OR(fraedom_data_1[[#This Row],[Transaction - Tax Amount]]="",fraedom_data_1[[#This Row],[Transaction - Tax Amount]]=0),"1","2"))</f>
        <v>1</v>
      </c>
      <c r="R1072" s="50" t="str">
        <f>_xlfn.CONCAT(fraedom_data_1[[#This Row],[Statement Period - End Date]],"_",fraedom_data_1[[#This Row],[Column1]],"_",fraedom_data_1[[#This Row],[Transaction - Tax Exclusive Amount]])</f>
        <v>_ _</v>
      </c>
    </row>
    <row r="1073" spans="2:18">
      <c r="B1073" s="50"/>
      <c r="C1073" s="50"/>
      <c r="G1073" s="50"/>
      <c r="J1073" s="50"/>
      <c r="K1073" s="50"/>
      <c r="L1073" s="50"/>
      <c r="M1073" s="50"/>
      <c r="N1073" s="50"/>
      <c r="O1073" s="50"/>
      <c r="P1073" s="50" t="str">
        <f>IF(fraedom_data_1[[#This Row],[Employee - Forename.2]]="",_xlfn.CONCAT(fraedom_data_1[[#This Row],[Employee - Forename.1]]," ",fraedom_data_1[[#This Row],[Employee - Surname]]),_xlfn.CONCAT(fraedom_data_1[[#This Row],[Employee - Forename.1]]," ",fraedom_data_1[[#This Row],[Employee - Forename.2]]," ",fraedom_data_1[[#This Row],[Employee - Surname]]))</f>
        <v xml:space="preserve"> </v>
      </c>
      <c r="Q1073" s="50" t="str">
        <f>IF(fraedom_data_1[[#This Row],[Transaction - Expense Description]]="Payment Direct Debit Payment - Tha",0,IF(OR(fraedom_data_1[[#This Row],[Transaction - Tax Amount]]="",fraedom_data_1[[#This Row],[Transaction - Tax Amount]]=0),"1","2"))</f>
        <v>1</v>
      </c>
      <c r="R1073" s="50" t="str">
        <f>_xlfn.CONCAT(fraedom_data_1[[#This Row],[Statement Period - End Date]],"_",fraedom_data_1[[#This Row],[Column1]],"_",fraedom_data_1[[#This Row],[Transaction - Tax Exclusive Amount]])</f>
        <v>_ _</v>
      </c>
    </row>
    <row r="1074" spans="2:18">
      <c r="B1074" s="50"/>
      <c r="C1074" s="50"/>
      <c r="G1074" s="50"/>
      <c r="J1074" s="50"/>
      <c r="K1074" s="50"/>
      <c r="L1074" s="50"/>
      <c r="M1074" s="50"/>
      <c r="N1074" s="50"/>
      <c r="O1074" s="50"/>
      <c r="P1074" s="50" t="str">
        <f>IF(fraedom_data_1[[#This Row],[Employee - Forename.2]]="",_xlfn.CONCAT(fraedom_data_1[[#This Row],[Employee - Forename.1]]," ",fraedom_data_1[[#This Row],[Employee - Surname]]),_xlfn.CONCAT(fraedom_data_1[[#This Row],[Employee - Forename.1]]," ",fraedom_data_1[[#This Row],[Employee - Forename.2]]," ",fraedom_data_1[[#This Row],[Employee - Surname]]))</f>
        <v xml:space="preserve"> </v>
      </c>
      <c r="Q1074" s="50" t="str">
        <f>IF(fraedom_data_1[[#This Row],[Transaction - Expense Description]]="Payment Direct Debit Payment - Tha",0,IF(OR(fraedom_data_1[[#This Row],[Transaction - Tax Amount]]="",fraedom_data_1[[#This Row],[Transaction - Tax Amount]]=0),"1","2"))</f>
        <v>1</v>
      </c>
      <c r="R1074" s="50" t="str">
        <f>_xlfn.CONCAT(fraedom_data_1[[#This Row],[Statement Period - End Date]],"_",fraedom_data_1[[#This Row],[Column1]],"_",fraedom_data_1[[#This Row],[Transaction - Tax Exclusive Amount]])</f>
        <v>_ _</v>
      </c>
    </row>
    <row r="1075" spans="2:18">
      <c r="B1075" s="50"/>
      <c r="C1075" s="50"/>
      <c r="G1075" s="50"/>
      <c r="J1075" s="50"/>
      <c r="K1075" s="50"/>
      <c r="L1075" s="50"/>
      <c r="M1075" s="50"/>
      <c r="N1075" s="50"/>
      <c r="O1075" s="50"/>
      <c r="P1075" s="50" t="str">
        <f>IF(fraedom_data_1[[#This Row],[Employee - Forename.2]]="",_xlfn.CONCAT(fraedom_data_1[[#This Row],[Employee - Forename.1]]," ",fraedom_data_1[[#This Row],[Employee - Surname]]),_xlfn.CONCAT(fraedom_data_1[[#This Row],[Employee - Forename.1]]," ",fraedom_data_1[[#This Row],[Employee - Forename.2]]," ",fraedom_data_1[[#This Row],[Employee - Surname]]))</f>
        <v xml:space="preserve"> </v>
      </c>
      <c r="Q1075" s="50" t="str">
        <f>IF(fraedom_data_1[[#This Row],[Transaction - Expense Description]]="Payment Direct Debit Payment - Tha",0,IF(OR(fraedom_data_1[[#This Row],[Transaction - Tax Amount]]="",fraedom_data_1[[#This Row],[Transaction - Tax Amount]]=0),"1","2"))</f>
        <v>1</v>
      </c>
      <c r="R1075" s="50" t="str">
        <f>_xlfn.CONCAT(fraedom_data_1[[#This Row],[Statement Period - End Date]],"_",fraedom_data_1[[#This Row],[Column1]],"_",fraedom_data_1[[#This Row],[Transaction - Tax Exclusive Amount]])</f>
        <v>_ _</v>
      </c>
    </row>
    <row r="1076" spans="2:18">
      <c r="B1076" s="50"/>
      <c r="C1076" s="50"/>
      <c r="G1076" s="50"/>
      <c r="J1076" s="50"/>
      <c r="K1076" s="50"/>
      <c r="L1076" s="50"/>
      <c r="M1076" s="50"/>
      <c r="N1076" s="50"/>
      <c r="O1076" s="50"/>
      <c r="P1076" s="50" t="str">
        <f>IF(fraedom_data_1[[#This Row],[Employee - Forename.2]]="",_xlfn.CONCAT(fraedom_data_1[[#This Row],[Employee - Forename.1]]," ",fraedom_data_1[[#This Row],[Employee - Surname]]),_xlfn.CONCAT(fraedom_data_1[[#This Row],[Employee - Forename.1]]," ",fraedom_data_1[[#This Row],[Employee - Forename.2]]," ",fraedom_data_1[[#This Row],[Employee - Surname]]))</f>
        <v xml:space="preserve"> </v>
      </c>
      <c r="Q1076" s="50" t="str">
        <f>IF(fraedom_data_1[[#This Row],[Transaction - Expense Description]]="Payment Direct Debit Payment - Tha",0,IF(OR(fraedom_data_1[[#This Row],[Transaction - Tax Amount]]="",fraedom_data_1[[#This Row],[Transaction - Tax Amount]]=0),"1","2"))</f>
        <v>1</v>
      </c>
      <c r="R1076" s="50" t="str">
        <f>_xlfn.CONCAT(fraedom_data_1[[#This Row],[Statement Period - End Date]],"_",fraedom_data_1[[#This Row],[Column1]],"_",fraedom_data_1[[#This Row],[Transaction - Tax Exclusive Amount]])</f>
        <v>_ _</v>
      </c>
    </row>
    <row r="1077" spans="2:18">
      <c r="B1077" s="50"/>
      <c r="C1077" s="50"/>
      <c r="G1077" s="50"/>
      <c r="J1077" s="50"/>
      <c r="K1077" s="50"/>
      <c r="L1077" s="50"/>
      <c r="M1077" s="50"/>
      <c r="N1077" s="50"/>
      <c r="O1077" s="50"/>
      <c r="P1077" s="50" t="str">
        <f>IF(fraedom_data_1[[#This Row],[Employee - Forename.2]]="",_xlfn.CONCAT(fraedom_data_1[[#This Row],[Employee - Forename.1]]," ",fraedom_data_1[[#This Row],[Employee - Surname]]),_xlfn.CONCAT(fraedom_data_1[[#This Row],[Employee - Forename.1]]," ",fraedom_data_1[[#This Row],[Employee - Forename.2]]," ",fraedom_data_1[[#This Row],[Employee - Surname]]))</f>
        <v xml:space="preserve"> </v>
      </c>
      <c r="Q1077" s="50" t="str">
        <f>IF(fraedom_data_1[[#This Row],[Transaction - Expense Description]]="Payment Direct Debit Payment - Tha",0,IF(OR(fraedom_data_1[[#This Row],[Transaction - Tax Amount]]="",fraedom_data_1[[#This Row],[Transaction - Tax Amount]]=0),"1","2"))</f>
        <v>1</v>
      </c>
      <c r="R1077" s="50" t="str">
        <f>_xlfn.CONCAT(fraedom_data_1[[#This Row],[Statement Period - End Date]],"_",fraedom_data_1[[#This Row],[Column1]],"_",fraedom_data_1[[#This Row],[Transaction - Tax Exclusive Amount]])</f>
        <v>_ _</v>
      </c>
    </row>
    <row r="1078" spans="2:18">
      <c r="B1078" s="50"/>
      <c r="C1078" s="50"/>
      <c r="G1078" s="50"/>
      <c r="J1078" s="50"/>
      <c r="K1078" s="50"/>
      <c r="L1078" s="50"/>
      <c r="M1078" s="50"/>
      <c r="N1078" s="50"/>
      <c r="O1078" s="50"/>
      <c r="P1078" s="50" t="str">
        <f>IF(fraedom_data_1[[#This Row],[Employee - Forename.2]]="",_xlfn.CONCAT(fraedom_data_1[[#This Row],[Employee - Forename.1]]," ",fraedom_data_1[[#This Row],[Employee - Surname]]),_xlfn.CONCAT(fraedom_data_1[[#This Row],[Employee - Forename.1]]," ",fraedom_data_1[[#This Row],[Employee - Forename.2]]," ",fraedom_data_1[[#This Row],[Employee - Surname]]))</f>
        <v xml:space="preserve"> </v>
      </c>
      <c r="Q1078" s="50" t="str">
        <f>IF(fraedom_data_1[[#This Row],[Transaction - Expense Description]]="Payment Direct Debit Payment - Tha",0,IF(OR(fraedom_data_1[[#This Row],[Transaction - Tax Amount]]="",fraedom_data_1[[#This Row],[Transaction - Tax Amount]]=0),"1","2"))</f>
        <v>1</v>
      </c>
      <c r="R1078" s="50" t="str">
        <f>_xlfn.CONCAT(fraedom_data_1[[#This Row],[Statement Period - End Date]],"_",fraedom_data_1[[#This Row],[Column1]],"_",fraedom_data_1[[#This Row],[Transaction - Tax Exclusive Amount]])</f>
        <v>_ _</v>
      </c>
    </row>
    <row r="1079" spans="2:18">
      <c r="B1079" s="50"/>
      <c r="C1079" s="50"/>
      <c r="G1079" s="50"/>
      <c r="J1079" s="50"/>
      <c r="K1079" s="50"/>
      <c r="L1079" s="50"/>
      <c r="M1079" s="50"/>
      <c r="N1079" s="50"/>
      <c r="O1079" s="50"/>
      <c r="P1079" s="50" t="str">
        <f>IF(fraedom_data_1[[#This Row],[Employee - Forename.2]]="",_xlfn.CONCAT(fraedom_data_1[[#This Row],[Employee - Forename.1]]," ",fraedom_data_1[[#This Row],[Employee - Surname]]),_xlfn.CONCAT(fraedom_data_1[[#This Row],[Employee - Forename.1]]," ",fraedom_data_1[[#This Row],[Employee - Forename.2]]," ",fraedom_data_1[[#This Row],[Employee - Surname]]))</f>
        <v xml:space="preserve"> </v>
      </c>
      <c r="Q1079" s="50" t="str">
        <f>IF(fraedom_data_1[[#This Row],[Transaction - Expense Description]]="Payment Direct Debit Payment - Tha",0,IF(OR(fraedom_data_1[[#This Row],[Transaction - Tax Amount]]="",fraedom_data_1[[#This Row],[Transaction - Tax Amount]]=0),"1","2"))</f>
        <v>1</v>
      </c>
      <c r="R1079" s="50" t="str">
        <f>_xlfn.CONCAT(fraedom_data_1[[#This Row],[Statement Period - End Date]],"_",fraedom_data_1[[#This Row],[Column1]],"_",fraedom_data_1[[#This Row],[Transaction - Tax Exclusive Amount]])</f>
        <v>_ _</v>
      </c>
    </row>
    <row r="1080" spans="2:18">
      <c r="B1080" s="50"/>
      <c r="C1080" s="50"/>
      <c r="G1080" s="50"/>
      <c r="J1080" s="50"/>
      <c r="K1080" s="50"/>
      <c r="L1080" s="50"/>
      <c r="M1080" s="50"/>
      <c r="N1080" s="50"/>
      <c r="O1080" s="50"/>
      <c r="P1080" s="50" t="str">
        <f>IF(fraedom_data_1[[#This Row],[Employee - Forename.2]]="",_xlfn.CONCAT(fraedom_data_1[[#This Row],[Employee - Forename.1]]," ",fraedom_data_1[[#This Row],[Employee - Surname]]),_xlfn.CONCAT(fraedom_data_1[[#This Row],[Employee - Forename.1]]," ",fraedom_data_1[[#This Row],[Employee - Forename.2]]," ",fraedom_data_1[[#This Row],[Employee - Surname]]))</f>
        <v xml:space="preserve"> </v>
      </c>
      <c r="Q1080" s="50" t="str">
        <f>IF(fraedom_data_1[[#This Row],[Transaction - Expense Description]]="Payment Direct Debit Payment - Tha",0,IF(OR(fraedom_data_1[[#This Row],[Transaction - Tax Amount]]="",fraedom_data_1[[#This Row],[Transaction - Tax Amount]]=0),"1","2"))</f>
        <v>1</v>
      </c>
      <c r="R1080" s="50" t="str">
        <f>_xlfn.CONCAT(fraedom_data_1[[#This Row],[Statement Period - End Date]],"_",fraedom_data_1[[#This Row],[Column1]],"_",fraedom_data_1[[#This Row],[Transaction - Tax Exclusive Amount]])</f>
        <v>_ _</v>
      </c>
    </row>
    <row r="1081" spans="2:18">
      <c r="B1081" s="50"/>
      <c r="C1081" s="50"/>
      <c r="G1081" s="50"/>
      <c r="J1081" s="50"/>
      <c r="K1081" s="50"/>
      <c r="L1081" s="50"/>
      <c r="M1081" s="50"/>
      <c r="N1081" s="50"/>
      <c r="O1081" s="50"/>
      <c r="P1081" s="50" t="str">
        <f>IF(fraedom_data_1[[#This Row],[Employee - Forename.2]]="",_xlfn.CONCAT(fraedom_data_1[[#This Row],[Employee - Forename.1]]," ",fraedom_data_1[[#This Row],[Employee - Surname]]),_xlfn.CONCAT(fraedom_data_1[[#This Row],[Employee - Forename.1]]," ",fraedom_data_1[[#This Row],[Employee - Forename.2]]," ",fraedom_data_1[[#This Row],[Employee - Surname]]))</f>
        <v xml:space="preserve"> </v>
      </c>
      <c r="Q1081" s="50" t="str">
        <f>IF(fraedom_data_1[[#This Row],[Transaction - Expense Description]]="Payment Direct Debit Payment - Tha",0,IF(OR(fraedom_data_1[[#This Row],[Transaction - Tax Amount]]="",fraedom_data_1[[#This Row],[Transaction - Tax Amount]]=0),"1","2"))</f>
        <v>1</v>
      </c>
      <c r="R1081" s="50" t="str">
        <f>_xlfn.CONCAT(fraedom_data_1[[#This Row],[Statement Period - End Date]],"_",fraedom_data_1[[#This Row],[Column1]],"_",fraedom_data_1[[#This Row],[Transaction - Tax Exclusive Amount]])</f>
        <v>_ _</v>
      </c>
    </row>
    <row r="1082" spans="2:18">
      <c r="B1082" s="50"/>
      <c r="C1082" s="50"/>
      <c r="G1082" s="50"/>
      <c r="J1082" s="50"/>
      <c r="K1082" s="50"/>
      <c r="L1082" s="50"/>
      <c r="M1082" s="50"/>
      <c r="N1082" s="50"/>
      <c r="O1082" s="50"/>
      <c r="P1082" s="50" t="str">
        <f>IF(fraedom_data_1[[#This Row],[Employee - Forename.2]]="",_xlfn.CONCAT(fraedom_data_1[[#This Row],[Employee - Forename.1]]," ",fraedom_data_1[[#This Row],[Employee - Surname]]),_xlfn.CONCAT(fraedom_data_1[[#This Row],[Employee - Forename.1]]," ",fraedom_data_1[[#This Row],[Employee - Forename.2]]," ",fraedom_data_1[[#This Row],[Employee - Surname]]))</f>
        <v xml:space="preserve"> </v>
      </c>
      <c r="Q1082" s="50" t="str">
        <f>IF(fraedom_data_1[[#This Row],[Transaction - Expense Description]]="Payment Direct Debit Payment - Tha",0,IF(OR(fraedom_data_1[[#This Row],[Transaction - Tax Amount]]="",fraedom_data_1[[#This Row],[Transaction - Tax Amount]]=0),"1","2"))</f>
        <v>1</v>
      </c>
      <c r="R1082" s="50" t="str">
        <f>_xlfn.CONCAT(fraedom_data_1[[#This Row],[Statement Period - End Date]],"_",fraedom_data_1[[#This Row],[Column1]],"_",fraedom_data_1[[#This Row],[Transaction - Tax Exclusive Amount]])</f>
        <v>_ _</v>
      </c>
    </row>
    <row r="1083" spans="2:18">
      <c r="B1083" s="50"/>
      <c r="C1083" s="50"/>
      <c r="G1083" s="50"/>
      <c r="J1083" s="50"/>
      <c r="K1083" s="50"/>
      <c r="L1083" s="50"/>
      <c r="M1083" s="50"/>
      <c r="N1083" s="50"/>
      <c r="O1083" s="50"/>
      <c r="P1083" s="50" t="str">
        <f>IF(fraedom_data_1[[#This Row],[Employee - Forename.2]]="",_xlfn.CONCAT(fraedom_data_1[[#This Row],[Employee - Forename.1]]," ",fraedom_data_1[[#This Row],[Employee - Surname]]),_xlfn.CONCAT(fraedom_data_1[[#This Row],[Employee - Forename.1]]," ",fraedom_data_1[[#This Row],[Employee - Forename.2]]," ",fraedom_data_1[[#This Row],[Employee - Surname]]))</f>
        <v xml:space="preserve"> </v>
      </c>
      <c r="Q1083" s="50" t="str">
        <f>IF(fraedom_data_1[[#This Row],[Transaction - Expense Description]]="Payment Direct Debit Payment - Tha",0,IF(OR(fraedom_data_1[[#This Row],[Transaction - Tax Amount]]="",fraedom_data_1[[#This Row],[Transaction - Tax Amount]]=0),"1","2"))</f>
        <v>1</v>
      </c>
      <c r="R1083" s="50" t="str">
        <f>_xlfn.CONCAT(fraedom_data_1[[#This Row],[Statement Period - End Date]],"_",fraedom_data_1[[#This Row],[Column1]],"_",fraedom_data_1[[#This Row],[Transaction - Tax Exclusive Amount]])</f>
        <v>_ _</v>
      </c>
    </row>
    <row r="1084" spans="2:18">
      <c r="B1084" s="50"/>
      <c r="C1084" s="50"/>
      <c r="G1084" s="50"/>
      <c r="J1084" s="50"/>
      <c r="K1084" s="50"/>
      <c r="L1084" s="50"/>
      <c r="M1084" s="50"/>
      <c r="N1084" s="50"/>
      <c r="O1084" s="50"/>
      <c r="P1084" s="50" t="str">
        <f>IF(fraedom_data_1[[#This Row],[Employee - Forename.2]]="",_xlfn.CONCAT(fraedom_data_1[[#This Row],[Employee - Forename.1]]," ",fraedom_data_1[[#This Row],[Employee - Surname]]),_xlfn.CONCAT(fraedom_data_1[[#This Row],[Employee - Forename.1]]," ",fraedom_data_1[[#This Row],[Employee - Forename.2]]," ",fraedom_data_1[[#This Row],[Employee - Surname]]))</f>
        <v xml:space="preserve"> </v>
      </c>
      <c r="Q1084" s="50" t="str">
        <f>IF(fraedom_data_1[[#This Row],[Transaction - Expense Description]]="Payment Direct Debit Payment - Tha",0,IF(OR(fraedom_data_1[[#This Row],[Transaction - Tax Amount]]="",fraedom_data_1[[#This Row],[Transaction - Tax Amount]]=0),"1","2"))</f>
        <v>1</v>
      </c>
      <c r="R1084" s="50" t="str">
        <f>_xlfn.CONCAT(fraedom_data_1[[#This Row],[Statement Period - End Date]],"_",fraedom_data_1[[#This Row],[Column1]],"_",fraedom_data_1[[#This Row],[Transaction - Tax Exclusive Amount]])</f>
        <v>_ _</v>
      </c>
    </row>
    <row r="1085" spans="2:18">
      <c r="B1085" s="50"/>
      <c r="C1085" s="50"/>
      <c r="G1085" s="50"/>
      <c r="J1085" s="50"/>
      <c r="K1085" s="50"/>
      <c r="L1085" s="50"/>
      <c r="M1085" s="50"/>
      <c r="N1085" s="50"/>
      <c r="O1085" s="50"/>
      <c r="P1085" s="50" t="str">
        <f>IF(fraedom_data_1[[#This Row],[Employee - Forename.2]]="",_xlfn.CONCAT(fraedom_data_1[[#This Row],[Employee - Forename.1]]," ",fraedom_data_1[[#This Row],[Employee - Surname]]),_xlfn.CONCAT(fraedom_data_1[[#This Row],[Employee - Forename.1]]," ",fraedom_data_1[[#This Row],[Employee - Forename.2]]," ",fraedom_data_1[[#This Row],[Employee - Surname]]))</f>
        <v xml:space="preserve"> </v>
      </c>
      <c r="Q1085" s="50" t="str">
        <f>IF(fraedom_data_1[[#This Row],[Transaction - Expense Description]]="Payment Direct Debit Payment - Tha",0,IF(OR(fraedom_data_1[[#This Row],[Transaction - Tax Amount]]="",fraedom_data_1[[#This Row],[Transaction - Tax Amount]]=0),"1","2"))</f>
        <v>1</v>
      </c>
      <c r="R1085" s="50" t="str">
        <f>_xlfn.CONCAT(fraedom_data_1[[#This Row],[Statement Period - End Date]],"_",fraedom_data_1[[#This Row],[Column1]],"_",fraedom_data_1[[#This Row],[Transaction - Tax Exclusive Amount]])</f>
        <v>_ _</v>
      </c>
    </row>
    <row r="1086" spans="2:18">
      <c r="B1086" s="50"/>
      <c r="C1086" s="50"/>
      <c r="G1086" s="50"/>
      <c r="J1086" s="50"/>
      <c r="K1086" s="50"/>
      <c r="L1086" s="50"/>
      <c r="M1086" s="50"/>
      <c r="N1086" s="50"/>
      <c r="O1086" s="50"/>
      <c r="P1086" s="50" t="str">
        <f>IF(fraedom_data_1[[#This Row],[Employee - Forename.2]]="",_xlfn.CONCAT(fraedom_data_1[[#This Row],[Employee - Forename.1]]," ",fraedom_data_1[[#This Row],[Employee - Surname]]),_xlfn.CONCAT(fraedom_data_1[[#This Row],[Employee - Forename.1]]," ",fraedom_data_1[[#This Row],[Employee - Forename.2]]," ",fraedom_data_1[[#This Row],[Employee - Surname]]))</f>
        <v xml:space="preserve"> </v>
      </c>
      <c r="Q1086" s="50" t="str">
        <f>IF(fraedom_data_1[[#This Row],[Transaction - Expense Description]]="Payment Direct Debit Payment - Tha",0,IF(OR(fraedom_data_1[[#This Row],[Transaction - Tax Amount]]="",fraedom_data_1[[#This Row],[Transaction - Tax Amount]]=0),"1","2"))</f>
        <v>1</v>
      </c>
      <c r="R1086" s="50" t="str">
        <f>_xlfn.CONCAT(fraedom_data_1[[#This Row],[Statement Period - End Date]],"_",fraedom_data_1[[#This Row],[Column1]],"_",fraedom_data_1[[#This Row],[Transaction - Tax Exclusive Amount]])</f>
        <v>_ _</v>
      </c>
    </row>
    <row r="1087" spans="2:18">
      <c r="B1087" s="50"/>
      <c r="C1087" s="50"/>
      <c r="G1087" s="50"/>
      <c r="J1087" s="50"/>
      <c r="K1087" s="50"/>
      <c r="L1087" s="50"/>
      <c r="M1087" s="50"/>
      <c r="N1087" s="50"/>
      <c r="O1087" s="50"/>
      <c r="P1087" s="50" t="str">
        <f>IF(fraedom_data_1[[#This Row],[Employee - Forename.2]]="",_xlfn.CONCAT(fraedom_data_1[[#This Row],[Employee - Forename.1]]," ",fraedom_data_1[[#This Row],[Employee - Surname]]),_xlfn.CONCAT(fraedom_data_1[[#This Row],[Employee - Forename.1]]," ",fraedom_data_1[[#This Row],[Employee - Forename.2]]," ",fraedom_data_1[[#This Row],[Employee - Surname]]))</f>
        <v xml:space="preserve"> </v>
      </c>
      <c r="Q1087" s="50" t="str">
        <f>IF(fraedom_data_1[[#This Row],[Transaction - Expense Description]]="Payment Direct Debit Payment - Tha",0,IF(OR(fraedom_data_1[[#This Row],[Transaction - Tax Amount]]="",fraedom_data_1[[#This Row],[Transaction - Tax Amount]]=0),"1","2"))</f>
        <v>1</v>
      </c>
      <c r="R1087" s="50" t="str">
        <f>_xlfn.CONCAT(fraedom_data_1[[#This Row],[Statement Period - End Date]],"_",fraedom_data_1[[#This Row],[Column1]],"_",fraedom_data_1[[#This Row],[Transaction - Tax Exclusive Amount]])</f>
        <v>_ _</v>
      </c>
    </row>
    <row r="1088" spans="2:18">
      <c r="B1088" s="50"/>
      <c r="C1088" s="50"/>
      <c r="G1088" s="50"/>
      <c r="J1088" s="50"/>
      <c r="K1088" s="50"/>
      <c r="L1088" s="50"/>
      <c r="M1088" s="50"/>
      <c r="N1088" s="50"/>
      <c r="O1088" s="50"/>
      <c r="P1088" s="50" t="str">
        <f>IF(fraedom_data_1[[#This Row],[Employee - Forename.2]]="",_xlfn.CONCAT(fraedom_data_1[[#This Row],[Employee - Forename.1]]," ",fraedom_data_1[[#This Row],[Employee - Surname]]),_xlfn.CONCAT(fraedom_data_1[[#This Row],[Employee - Forename.1]]," ",fraedom_data_1[[#This Row],[Employee - Forename.2]]," ",fraedom_data_1[[#This Row],[Employee - Surname]]))</f>
        <v xml:space="preserve"> </v>
      </c>
      <c r="Q1088" s="50" t="str">
        <f>IF(fraedom_data_1[[#This Row],[Transaction - Expense Description]]="Payment Direct Debit Payment - Tha",0,IF(OR(fraedom_data_1[[#This Row],[Transaction - Tax Amount]]="",fraedom_data_1[[#This Row],[Transaction - Tax Amount]]=0),"1","2"))</f>
        <v>1</v>
      </c>
      <c r="R1088" s="50" t="str">
        <f>_xlfn.CONCAT(fraedom_data_1[[#This Row],[Statement Period - End Date]],"_",fraedom_data_1[[#This Row],[Column1]],"_",fraedom_data_1[[#This Row],[Transaction - Tax Exclusive Amount]])</f>
        <v>_ _</v>
      </c>
    </row>
    <row r="1089" spans="2:18">
      <c r="B1089" s="50"/>
      <c r="C1089" s="50"/>
      <c r="G1089" s="50"/>
      <c r="J1089" s="50"/>
      <c r="K1089" s="50"/>
      <c r="L1089" s="50"/>
      <c r="M1089" s="50"/>
      <c r="N1089" s="50"/>
      <c r="O1089" s="50"/>
      <c r="P1089" s="50" t="str">
        <f>IF(fraedom_data_1[[#This Row],[Employee - Forename.2]]="",_xlfn.CONCAT(fraedom_data_1[[#This Row],[Employee - Forename.1]]," ",fraedom_data_1[[#This Row],[Employee - Surname]]),_xlfn.CONCAT(fraedom_data_1[[#This Row],[Employee - Forename.1]]," ",fraedom_data_1[[#This Row],[Employee - Forename.2]]," ",fraedom_data_1[[#This Row],[Employee - Surname]]))</f>
        <v xml:space="preserve"> </v>
      </c>
      <c r="Q1089" s="50" t="str">
        <f>IF(fraedom_data_1[[#This Row],[Transaction - Expense Description]]="Payment Direct Debit Payment - Tha",0,IF(OR(fraedom_data_1[[#This Row],[Transaction - Tax Amount]]="",fraedom_data_1[[#This Row],[Transaction - Tax Amount]]=0),"1","2"))</f>
        <v>1</v>
      </c>
      <c r="R1089" s="50" t="str">
        <f>_xlfn.CONCAT(fraedom_data_1[[#This Row],[Statement Period - End Date]],"_",fraedom_data_1[[#This Row],[Column1]],"_",fraedom_data_1[[#This Row],[Transaction - Tax Exclusive Amount]])</f>
        <v>_ _</v>
      </c>
    </row>
    <row r="1090" spans="2:18">
      <c r="B1090" s="50"/>
      <c r="C1090" s="50"/>
      <c r="G1090" s="50"/>
      <c r="J1090" s="50"/>
      <c r="K1090" s="50"/>
      <c r="L1090" s="50"/>
      <c r="M1090" s="50"/>
      <c r="N1090" s="50"/>
      <c r="O1090" s="50"/>
      <c r="P1090" s="50" t="str">
        <f>IF(fraedom_data_1[[#This Row],[Employee - Forename.2]]="",_xlfn.CONCAT(fraedom_data_1[[#This Row],[Employee - Forename.1]]," ",fraedom_data_1[[#This Row],[Employee - Surname]]),_xlfn.CONCAT(fraedom_data_1[[#This Row],[Employee - Forename.1]]," ",fraedom_data_1[[#This Row],[Employee - Forename.2]]," ",fraedom_data_1[[#This Row],[Employee - Surname]]))</f>
        <v xml:space="preserve"> </v>
      </c>
      <c r="Q1090" s="50" t="str">
        <f>IF(fraedom_data_1[[#This Row],[Transaction - Expense Description]]="Payment Direct Debit Payment - Tha",0,IF(OR(fraedom_data_1[[#This Row],[Transaction - Tax Amount]]="",fraedom_data_1[[#This Row],[Transaction - Tax Amount]]=0),"1","2"))</f>
        <v>1</v>
      </c>
      <c r="R1090" s="50" t="str">
        <f>_xlfn.CONCAT(fraedom_data_1[[#This Row],[Statement Period - End Date]],"_",fraedom_data_1[[#This Row],[Column1]],"_",fraedom_data_1[[#This Row],[Transaction - Tax Exclusive Amount]])</f>
        <v>_ _</v>
      </c>
    </row>
    <row r="1091" spans="2:18">
      <c r="B1091" s="50"/>
      <c r="C1091" s="50"/>
      <c r="G1091" s="50"/>
      <c r="J1091" s="50"/>
      <c r="K1091" s="50"/>
      <c r="L1091" s="50"/>
      <c r="M1091" s="50"/>
      <c r="N1091" s="50"/>
      <c r="O1091" s="50"/>
      <c r="P1091" s="50" t="str">
        <f>IF(fraedom_data_1[[#This Row],[Employee - Forename.2]]="",_xlfn.CONCAT(fraedom_data_1[[#This Row],[Employee - Forename.1]]," ",fraedom_data_1[[#This Row],[Employee - Surname]]),_xlfn.CONCAT(fraedom_data_1[[#This Row],[Employee - Forename.1]]," ",fraedom_data_1[[#This Row],[Employee - Forename.2]]," ",fraedom_data_1[[#This Row],[Employee - Surname]]))</f>
        <v xml:space="preserve"> </v>
      </c>
      <c r="Q1091" s="50" t="str">
        <f>IF(fraedom_data_1[[#This Row],[Transaction - Expense Description]]="Payment Direct Debit Payment - Tha",0,IF(OR(fraedom_data_1[[#This Row],[Transaction - Tax Amount]]="",fraedom_data_1[[#This Row],[Transaction - Tax Amount]]=0),"1","2"))</f>
        <v>1</v>
      </c>
      <c r="R1091" s="50" t="str">
        <f>_xlfn.CONCAT(fraedom_data_1[[#This Row],[Statement Period - End Date]],"_",fraedom_data_1[[#This Row],[Column1]],"_",fraedom_data_1[[#This Row],[Transaction - Tax Exclusive Amount]])</f>
        <v>_ _</v>
      </c>
    </row>
    <row r="1092" spans="2:18">
      <c r="B1092" s="50"/>
      <c r="C1092" s="50"/>
      <c r="G1092" s="50"/>
      <c r="J1092" s="50"/>
      <c r="K1092" s="50"/>
      <c r="L1092" s="50"/>
      <c r="M1092" s="50"/>
      <c r="N1092" s="50"/>
      <c r="O1092" s="50"/>
      <c r="P1092" s="50" t="str">
        <f>IF(fraedom_data_1[[#This Row],[Employee - Forename.2]]="",_xlfn.CONCAT(fraedom_data_1[[#This Row],[Employee - Forename.1]]," ",fraedom_data_1[[#This Row],[Employee - Surname]]),_xlfn.CONCAT(fraedom_data_1[[#This Row],[Employee - Forename.1]]," ",fraedom_data_1[[#This Row],[Employee - Forename.2]]," ",fraedom_data_1[[#This Row],[Employee - Surname]]))</f>
        <v xml:space="preserve"> </v>
      </c>
      <c r="Q1092" s="50" t="str">
        <f>IF(fraedom_data_1[[#This Row],[Transaction - Expense Description]]="Payment Direct Debit Payment - Tha",0,IF(OR(fraedom_data_1[[#This Row],[Transaction - Tax Amount]]="",fraedom_data_1[[#This Row],[Transaction - Tax Amount]]=0),"1","2"))</f>
        <v>1</v>
      </c>
      <c r="R1092" s="50" t="str">
        <f>_xlfn.CONCAT(fraedom_data_1[[#This Row],[Statement Period - End Date]],"_",fraedom_data_1[[#This Row],[Column1]],"_",fraedom_data_1[[#This Row],[Transaction - Tax Exclusive Amount]])</f>
        <v>_ _</v>
      </c>
    </row>
    <row r="1093" spans="2:18">
      <c r="B1093" s="50"/>
      <c r="C1093" s="50"/>
      <c r="G1093" s="50"/>
      <c r="J1093" s="50"/>
      <c r="K1093" s="50"/>
      <c r="L1093" s="50"/>
      <c r="M1093" s="50"/>
      <c r="N1093" s="50"/>
      <c r="O1093" s="50"/>
      <c r="P1093" s="50" t="str">
        <f>IF(fraedom_data_1[[#This Row],[Employee - Forename.2]]="",_xlfn.CONCAT(fraedom_data_1[[#This Row],[Employee - Forename.1]]," ",fraedom_data_1[[#This Row],[Employee - Surname]]),_xlfn.CONCAT(fraedom_data_1[[#This Row],[Employee - Forename.1]]," ",fraedom_data_1[[#This Row],[Employee - Forename.2]]," ",fraedom_data_1[[#This Row],[Employee - Surname]]))</f>
        <v xml:space="preserve"> </v>
      </c>
      <c r="Q1093" s="50" t="str">
        <f>IF(fraedom_data_1[[#This Row],[Transaction - Expense Description]]="Payment Direct Debit Payment - Tha",0,IF(OR(fraedom_data_1[[#This Row],[Transaction - Tax Amount]]="",fraedom_data_1[[#This Row],[Transaction - Tax Amount]]=0),"1","2"))</f>
        <v>1</v>
      </c>
      <c r="R1093" s="50" t="str">
        <f>_xlfn.CONCAT(fraedom_data_1[[#This Row],[Statement Period - End Date]],"_",fraedom_data_1[[#This Row],[Column1]],"_",fraedom_data_1[[#This Row],[Transaction - Tax Exclusive Amount]])</f>
        <v>_ _</v>
      </c>
    </row>
    <row r="1094" spans="2:18">
      <c r="B1094" s="50"/>
      <c r="C1094" s="50"/>
      <c r="G1094" s="50"/>
      <c r="J1094" s="50"/>
      <c r="K1094" s="50"/>
      <c r="L1094" s="50"/>
      <c r="M1094" s="50"/>
      <c r="N1094" s="50"/>
      <c r="O1094" s="50"/>
      <c r="P1094" s="50" t="str">
        <f>IF(fraedom_data_1[[#This Row],[Employee - Forename.2]]="",_xlfn.CONCAT(fraedom_data_1[[#This Row],[Employee - Forename.1]]," ",fraedom_data_1[[#This Row],[Employee - Surname]]),_xlfn.CONCAT(fraedom_data_1[[#This Row],[Employee - Forename.1]]," ",fraedom_data_1[[#This Row],[Employee - Forename.2]]," ",fraedom_data_1[[#This Row],[Employee - Surname]]))</f>
        <v xml:space="preserve"> </v>
      </c>
      <c r="Q1094" s="50" t="str">
        <f>IF(fraedom_data_1[[#This Row],[Transaction - Expense Description]]="Payment Direct Debit Payment - Tha",0,IF(OR(fraedom_data_1[[#This Row],[Transaction - Tax Amount]]="",fraedom_data_1[[#This Row],[Transaction - Tax Amount]]=0),"1","2"))</f>
        <v>1</v>
      </c>
      <c r="R1094" s="50" t="str">
        <f>_xlfn.CONCAT(fraedom_data_1[[#This Row],[Statement Period - End Date]],"_",fraedom_data_1[[#This Row],[Column1]],"_",fraedom_data_1[[#This Row],[Transaction - Tax Exclusive Amount]])</f>
        <v>_ _</v>
      </c>
    </row>
    <row r="1095" spans="2:18">
      <c r="B1095" s="50"/>
      <c r="C1095" s="50"/>
      <c r="G1095" s="50"/>
      <c r="J1095" s="50"/>
      <c r="K1095" s="50"/>
      <c r="L1095" s="50"/>
      <c r="M1095" s="50"/>
      <c r="N1095" s="50"/>
      <c r="O1095" s="50"/>
      <c r="P1095" s="50" t="str">
        <f>IF(fraedom_data_1[[#This Row],[Employee - Forename.2]]="",_xlfn.CONCAT(fraedom_data_1[[#This Row],[Employee - Forename.1]]," ",fraedom_data_1[[#This Row],[Employee - Surname]]),_xlfn.CONCAT(fraedom_data_1[[#This Row],[Employee - Forename.1]]," ",fraedom_data_1[[#This Row],[Employee - Forename.2]]," ",fraedom_data_1[[#This Row],[Employee - Surname]]))</f>
        <v xml:space="preserve"> </v>
      </c>
      <c r="Q1095" s="50" t="str">
        <f>IF(fraedom_data_1[[#This Row],[Transaction - Expense Description]]="Payment Direct Debit Payment - Tha",0,IF(OR(fraedom_data_1[[#This Row],[Transaction - Tax Amount]]="",fraedom_data_1[[#This Row],[Transaction - Tax Amount]]=0),"1","2"))</f>
        <v>1</v>
      </c>
      <c r="R1095" s="50" t="str">
        <f>_xlfn.CONCAT(fraedom_data_1[[#This Row],[Statement Period - End Date]],"_",fraedom_data_1[[#This Row],[Column1]],"_",fraedom_data_1[[#This Row],[Transaction - Tax Exclusive Amount]])</f>
        <v>_ _</v>
      </c>
    </row>
    <row r="1096" spans="2:18">
      <c r="B1096" s="50"/>
      <c r="C1096" s="50"/>
      <c r="G1096" s="50"/>
      <c r="J1096" s="50"/>
      <c r="K1096" s="50"/>
      <c r="L1096" s="50"/>
      <c r="M1096" s="50"/>
      <c r="N1096" s="50"/>
      <c r="O1096" s="50"/>
      <c r="P1096" s="50" t="str">
        <f>IF(fraedom_data_1[[#This Row],[Employee - Forename.2]]="",_xlfn.CONCAT(fraedom_data_1[[#This Row],[Employee - Forename.1]]," ",fraedom_data_1[[#This Row],[Employee - Surname]]),_xlfn.CONCAT(fraedom_data_1[[#This Row],[Employee - Forename.1]]," ",fraedom_data_1[[#This Row],[Employee - Forename.2]]," ",fraedom_data_1[[#This Row],[Employee - Surname]]))</f>
        <v xml:space="preserve"> </v>
      </c>
      <c r="Q1096" s="50" t="str">
        <f>IF(fraedom_data_1[[#This Row],[Transaction - Expense Description]]="Payment Direct Debit Payment - Tha",0,IF(OR(fraedom_data_1[[#This Row],[Transaction - Tax Amount]]="",fraedom_data_1[[#This Row],[Transaction - Tax Amount]]=0),"1","2"))</f>
        <v>1</v>
      </c>
      <c r="R1096" s="50" t="str">
        <f>_xlfn.CONCAT(fraedom_data_1[[#This Row],[Statement Period - End Date]],"_",fraedom_data_1[[#This Row],[Column1]],"_",fraedom_data_1[[#This Row],[Transaction - Tax Exclusive Amount]])</f>
        <v>_ _</v>
      </c>
    </row>
    <row r="1097" spans="2:18">
      <c r="B1097" s="50"/>
      <c r="C1097" s="50"/>
      <c r="G1097" s="50"/>
      <c r="J1097" s="50"/>
      <c r="K1097" s="50"/>
      <c r="L1097" s="50"/>
      <c r="M1097" s="50"/>
      <c r="N1097" s="50"/>
      <c r="O1097" s="50"/>
      <c r="P1097" s="50" t="str">
        <f>IF(fraedom_data_1[[#This Row],[Employee - Forename.2]]="",_xlfn.CONCAT(fraedom_data_1[[#This Row],[Employee - Forename.1]]," ",fraedom_data_1[[#This Row],[Employee - Surname]]),_xlfn.CONCAT(fraedom_data_1[[#This Row],[Employee - Forename.1]]," ",fraedom_data_1[[#This Row],[Employee - Forename.2]]," ",fraedom_data_1[[#This Row],[Employee - Surname]]))</f>
        <v xml:space="preserve"> </v>
      </c>
      <c r="Q1097" s="50" t="str">
        <f>IF(fraedom_data_1[[#This Row],[Transaction - Expense Description]]="Payment Direct Debit Payment - Tha",0,IF(OR(fraedom_data_1[[#This Row],[Transaction - Tax Amount]]="",fraedom_data_1[[#This Row],[Transaction - Tax Amount]]=0),"1","2"))</f>
        <v>1</v>
      </c>
      <c r="R1097" s="50" t="str">
        <f>_xlfn.CONCAT(fraedom_data_1[[#This Row],[Statement Period - End Date]],"_",fraedom_data_1[[#This Row],[Column1]],"_",fraedom_data_1[[#This Row],[Transaction - Tax Exclusive Amount]])</f>
        <v>_ _</v>
      </c>
    </row>
    <row r="1098" spans="2:18">
      <c r="B1098" s="50"/>
      <c r="C1098" s="50"/>
      <c r="G1098" s="50"/>
      <c r="J1098" s="50"/>
      <c r="K1098" s="50"/>
      <c r="L1098" s="50"/>
      <c r="M1098" s="50"/>
      <c r="N1098" s="50"/>
      <c r="O1098" s="50"/>
      <c r="P1098" s="50" t="str">
        <f>IF(fraedom_data_1[[#This Row],[Employee - Forename.2]]="",_xlfn.CONCAT(fraedom_data_1[[#This Row],[Employee - Forename.1]]," ",fraedom_data_1[[#This Row],[Employee - Surname]]),_xlfn.CONCAT(fraedom_data_1[[#This Row],[Employee - Forename.1]]," ",fraedom_data_1[[#This Row],[Employee - Forename.2]]," ",fraedom_data_1[[#This Row],[Employee - Surname]]))</f>
        <v xml:space="preserve"> </v>
      </c>
      <c r="Q1098" s="50" t="str">
        <f>IF(fraedom_data_1[[#This Row],[Transaction - Expense Description]]="Payment Direct Debit Payment - Tha",0,IF(OR(fraedom_data_1[[#This Row],[Transaction - Tax Amount]]="",fraedom_data_1[[#This Row],[Transaction - Tax Amount]]=0),"1","2"))</f>
        <v>1</v>
      </c>
      <c r="R1098" s="50" t="str">
        <f>_xlfn.CONCAT(fraedom_data_1[[#This Row],[Statement Period - End Date]],"_",fraedom_data_1[[#This Row],[Column1]],"_",fraedom_data_1[[#This Row],[Transaction - Tax Exclusive Amount]])</f>
        <v>_ _</v>
      </c>
    </row>
    <row r="1099" spans="2:18">
      <c r="B1099" s="50"/>
      <c r="C1099" s="50"/>
      <c r="G1099" s="50"/>
      <c r="J1099" s="50"/>
      <c r="K1099" s="50"/>
      <c r="L1099" s="50"/>
      <c r="M1099" s="50"/>
      <c r="N1099" s="50"/>
      <c r="O1099" s="50"/>
      <c r="P1099" s="50" t="str">
        <f>IF(fraedom_data_1[[#This Row],[Employee - Forename.2]]="",_xlfn.CONCAT(fraedom_data_1[[#This Row],[Employee - Forename.1]]," ",fraedom_data_1[[#This Row],[Employee - Surname]]),_xlfn.CONCAT(fraedom_data_1[[#This Row],[Employee - Forename.1]]," ",fraedom_data_1[[#This Row],[Employee - Forename.2]]," ",fraedom_data_1[[#This Row],[Employee - Surname]]))</f>
        <v xml:space="preserve"> </v>
      </c>
      <c r="Q1099" s="50" t="str">
        <f>IF(fraedom_data_1[[#This Row],[Transaction - Expense Description]]="Payment Direct Debit Payment - Tha",0,IF(OR(fraedom_data_1[[#This Row],[Transaction - Tax Amount]]="",fraedom_data_1[[#This Row],[Transaction - Tax Amount]]=0),"1","2"))</f>
        <v>1</v>
      </c>
      <c r="R1099" s="50" t="str">
        <f>_xlfn.CONCAT(fraedom_data_1[[#This Row],[Statement Period - End Date]],"_",fraedom_data_1[[#This Row],[Column1]],"_",fraedom_data_1[[#This Row],[Transaction - Tax Exclusive Amount]])</f>
        <v>_ _</v>
      </c>
    </row>
    <row r="1100" spans="2:18">
      <c r="B1100" s="50"/>
      <c r="C1100" s="50"/>
      <c r="G1100" s="50"/>
      <c r="J1100" s="50"/>
      <c r="K1100" s="50"/>
      <c r="L1100" s="50"/>
      <c r="M1100" s="50"/>
      <c r="N1100" s="50"/>
      <c r="O1100" s="50"/>
      <c r="P1100" s="50" t="str">
        <f>IF(fraedom_data_1[[#This Row],[Employee - Forename.2]]="",_xlfn.CONCAT(fraedom_data_1[[#This Row],[Employee - Forename.1]]," ",fraedom_data_1[[#This Row],[Employee - Surname]]),_xlfn.CONCAT(fraedom_data_1[[#This Row],[Employee - Forename.1]]," ",fraedom_data_1[[#This Row],[Employee - Forename.2]]," ",fraedom_data_1[[#This Row],[Employee - Surname]]))</f>
        <v xml:space="preserve"> </v>
      </c>
      <c r="Q1100" s="50" t="str">
        <f>IF(fraedom_data_1[[#This Row],[Transaction - Expense Description]]="Payment Direct Debit Payment - Tha",0,IF(OR(fraedom_data_1[[#This Row],[Transaction - Tax Amount]]="",fraedom_data_1[[#This Row],[Transaction - Tax Amount]]=0),"1","2"))</f>
        <v>1</v>
      </c>
      <c r="R1100" s="50" t="str">
        <f>_xlfn.CONCAT(fraedom_data_1[[#This Row],[Statement Period - End Date]],"_",fraedom_data_1[[#This Row],[Column1]],"_",fraedom_data_1[[#This Row],[Transaction - Tax Exclusive Amount]])</f>
        <v>_ _</v>
      </c>
    </row>
    <row r="1101" spans="2:18">
      <c r="B1101" s="50"/>
      <c r="C1101" s="50"/>
      <c r="G1101" s="50"/>
      <c r="J1101" s="50"/>
      <c r="K1101" s="50"/>
      <c r="L1101" s="50"/>
      <c r="M1101" s="50"/>
      <c r="N1101" s="50"/>
      <c r="O1101" s="50"/>
      <c r="P1101" s="50" t="str">
        <f>IF(fraedom_data_1[[#This Row],[Employee - Forename.2]]="",_xlfn.CONCAT(fraedom_data_1[[#This Row],[Employee - Forename.1]]," ",fraedom_data_1[[#This Row],[Employee - Surname]]),_xlfn.CONCAT(fraedom_data_1[[#This Row],[Employee - Forename.1]]," ",fraedom_data_1[[#This Row],[Employee - Forename.2]]," ",fraedom_data_1[[#This Row],[Employee - Surname]]))</f>
        <v xml:space="preserve"> </v>
      </c>
      <c r="Q1101" s="50" t="str">
        <f>IF(fraedom_data_1[[#This Row],[Transaction - Expense Description]]="Payment Direct Debit Payment - Tha",0,IF(OR(fraedom_data_1[[#This Row],[Transaction - Tax Amount]]="",fraedom_data_1[[#This Row],[Transaction - Tax Amount]]=0),"1","2"))</f>
        <v>1</v>
      </c>
      <c r="R1101" s="50" t="str">
        <f>_xlfn.CONCAT(fraedom_data_1[[#This Row],[Statement Period - End Date]],"_",fraedom_data_1[[#This Row],[Column1]],"_",fraedom_data_1[[#This Row],[Transaction - Tax Exclusive Amount]])</f>
        <v>_ _</v>
      </c>
    </row>
    <row r="1102" spans="2:18">
      <c r="B1102" s="50"/>
      <c r="C1102" s="50"/>
      <c r="G1102" s="50"/>
      <c r="J1102" s="50"/>
      <c r="K1102" s="50"/>
      <c r="L1102" s="50"/>
      <c r="M1102" s="50"/>
      <c r="N1102" s="50"/>
      <c r="O1102" s="50"/>
      <c r="P1102" s="50" t="str">
        <f>IF(fraedom_data_1[[#This Row],[Employee - Forename.2]]="",_xlfn.CONCAT(fraedom_data_1[[#This Row],[Employee - Forename.1]]," ",fraedom_data_1[[#This Row],[Employee - Surname]]),_xlfn.CONCAT(fraedom_data_1[[#This Row],[Employee - Forename.1]]," ",fraedom_data_1[[#This Row],[Employee - Forename.2]]," ",fraedom_data_1[[#This Row],[Employee - Surname]]))</f>
        <v xml:space="preserve"> </v>
      </c>
      <c r="Q1102" s="50" t="str">
        <f>IF(fraedom_data_1[[#This Row],[Transaction - Expense Description]]="Payment Direct Debit Payment - Tha",0,IF(OR(fraedom_data_1[[#This Row],[Transaction - Tax Amount]]="",fraedom_data_1[[#This Row],[Transaction - Tax Amount]]=0),"1","2"))</f>
        <v>1</v>
      </c>
      <c r="R1102" s="50" t="str">
        <f>_xlfn.CONCAT(fraedom_data_1[[#This Row],[Statement Period - End Date]],"_",fraedom_data_1[[#This Row],[Column1]],"_",fraedom_data_1[[#This Row],[Transaction - Tax Exclusive Amount]])</f>
        <v>_ _</v>
      </c>
    </row>
    <row r="1103" spans="2:18">
      <c r="B1103" s="50"/>
      <c r="C1103" s="50"/>
      <c r="G1103" s="50"/>
      <c r="J1103" s="50"/>
      <c r="K1103" s="50"/>
      <c r="L1103" s="50"/>
      <c r="M1103" s="50"/>
      <c r="N1103" s="50"/>
      <c r="O1103" s="50"/>
      <c r="P1103" s="50" t="str">
        <f>IF(fraedom_data_1[[#This Row],[Employee - Forename.2]]="",_xlfn.CONCAT(fraedom_data_1[[#This Row],[Employee - Forename.1]]," ",fraedom_data_1[[#This Row],[Employee - Surname]]),_xlfn.CONCAT(fraedom_data_1[[#This Row],[Employee - Forename.1]]," ",fraedom_data_1[[#This Row],[Employee - Forename.2]]," ",fraedom_data_1[[#This Row],[Employee - Surname]]))</f>
        <v xml:space="preserve"> </v>
      </c>
      <c r="Q1103" s="50" t="str">
        <f>IF(fraedom_data_1[[#This Row],[Transaction - Expense Description]]="Payment Direct Debit Payment - Tha",0,IF(OR(fraedom_data_1[[#This Row],[Transaction - Tax Amount]]="",fraedom_data_1[[#This Row],[Transaction - Tax Amount]]=0),"1","2"))</f>
        <v>1</v>
      </c>
      <c r="R1103" s="50" t="str">
        <f>_xlfn.CONCAT(fraedom_data_1[[#This Row],[Statement Period - End Date]],"_",fraedom_data_1[[#This Row],[Column1]],"_",fraedom_data_1[[#This Row],[Transaction - Tax Exclusive Amount]])</f>
        <v>_ _</v>
      </c>
    </row>
    <row r="1104" spans="2:18">
      <c r="B1104" s="50"/>
      <c r="C1104" s="50"/>
      <c r="G1104" s="50"/>
      <c r="J1104" s="50"/>
      <c r="K1104" s="50"/>
      <c r="L1104" s="50"/>
      <c r="M1104" s="50"/>
      <c r="N1104" s="50"/>
      <c r="O1104" s="50"/>
      <c r="P1104" s="50" t="str">
        <f>IF(fraedom_data_1[[#This Row],[Employee - Forename.2]]="",_xlfn.CONCAT(fraedom_data_1[[#This Row],[Employee - Forename.1]]," ",fraedom_data_1[[#This Row],[Employee - Surname]]),_xlfn.CONCAT(fraedom_data_1[[#This Row],[Employee - Forename.1]]," ",fraedom_data_1[[#This Row],[Employee - Forename.2]]," ",fraedom_data_1[[#This Row],[Employee - Surname]]))</f>
        <v xml:space="preserve"> </v>
      </c>
      <c r="Q1104" s="50" t="str">
        <f>IF(fraedom_data_1[[#This Row],[Transaction - Expense Description]]="Payment Direct Debit Payment - Tha",0,IF(OR(fraedom_data_1[[#This Row],[Transaction - Tax Amount]]="",fraedom_data_1[[#This Row],[Transaction - Tax Amount]]=0),"1","2"))</f>
        <v>1</v>
      </c>
      <c r="R1104" s="50" t="str">
        <f>_xlfn.CONCAT(fraedom_data_1[[#This Row],[Statement Period - End Date]],"_",fraedom_data_1[[#This Row],[Column1]],"_",fraedom_data_1[[#This Row],[Transaction - Tax Exclusive Amount]])</f>
        <v>_ _</v>
      </c>
    </row>
    <row r="1105" spans="2:18">
      <c r="B1105" s="50"/>
      <c r="C1105" s="50"/>
      <c r="G1105" s="50"/>
      <c r="J1105" s="50"/>
      <c r="K1105" s="50"/>
      <c r="L1105" s="50"/>
      <c r="M1105" s="50"/>
      <c r="N1105" s="50"/>
      <c r="O1105" s="50"/>
      <c r="P1105" s="50" t="str">
        <f>IF(fraedom_data_1[[#This Row],[Employee - Forename.2]]="",_xlfn.CONCAT(fraedom_data_1[[#This Row],[Employee - Forename.1]]," ",fraedom_data_1[[#This Row],[Employee - Surname]]),_xlfn.CONCAT(fraedom_data_1[[#This Row],[Employee - Forename.1]]," ",fraedom_data_1[[#This Row],[Employee - Forename.2]]," ",fraedom_data_1[[#This Row],[Employee - Surname]]))</f>
        <v xml:space="preserve"> </v>
      </c>
      <c r="Q1105" s="50" t="str">
        <f>IF(fraedom_data_1[[#This Row],[Transaction - Expense Description]]="Payment Direct Debit Payment - Tha",0,IF(OR(fraedom_data_1[[#This Row],[Transaction - Tax Amount]]="",fraedom_data_1[[#This Row],[Transaction - Tax Amount]]=0),"1","2"))</f>
        <v>1</v>
      </c>
      <c r="R1105" s="50" t="str">
        <f>_xlfn.CONCAT(fraedom_data_1[[#This Row],[Statement Period - End Date]],"_",fraedom_data_1[[#This Row],[Column1]],"_",fraedom_data_1[[#This Row],[Transaction - Tax Exclusive Amount]])</f>
        <v>_ _</v>
      </c>
    </row>
    <row r="1106" spans="2:18">
      <c r="B1106" s="50"/>
      <c r="C1106" s="50"/>
      <c r="G1106" s="50"/>
      <c r="J1106" s="50"/>
      <c r="K1106" s="50"/>
      <c r="L1106" s="50"/>
      <c r="M1106" s="50"/>
      <c r="N1106" s="50"/>
      <c r="O1106" s="50"/>
      <c r="P1106" s="50" t="str">
        <f>IF(fraedom_data_1[[#This Row],[Employee - Forename.2]]="",_xlfn.CONCAT(fraedom_data_1[[#This Row],[Employee - Forename.1]]," ",fraedom_data_1[[#This Row],[Employee - Surname]]),_xlfn.CONCAT(fraedom_data_1[[#This Row],[Employee - Forename.1]]," ",fraedom_data_1[[#This Row],[Employee - Forename.2]]," ",fraedom_data_1[[#This Row],[Employee - Surname]]))</f>
        <v xml:space="preserve"> </v>
      </c>
      <c r="Q1106" s="50" t="str">
        <f>IF(fraedom_data_1[[#This Row],[Transaction - Expense Description]]="Payment Direct Debit Payment - Tha",0,IF(OR(fraedom_data_1[[#This Row],[Transaction - Tax Amount]]="",fraedom_data_1[[#This Row],[Transaction - Tax Amount]]=0),"1","2"))</f>
        <v>1</v>
      </c>
      <c r="R1106" s="50" t="str">
        <f>_xlfn.CONCAT(fraedom_data_1[[#This Row],[Statement Period - End Date]],"_",fraedom_data_1[[#This Row],[Column1]],"_",fraedom_data_1[[#This Row],[Transaction - Tax Exclusive Amount]])</f>
        <v>_ _</v>
      </c>
    </row>
    <row r="1107" spans="2:18">
      <c r="B1107" s="50"/>
      <c r="C1107" s="50"/>
      <c r="G1107" s="50"/>
      <c r="J1107" s="50"/>
      <c r="K1107" s="50"/>
      <c r="L1107" s="50"/>
      <c r="M1107" s="50"/>
      <c r="N1107" s="50"/>
      <c r="O1107" s="50"/>
      <c r="P1107" s="50" t="str">
        <f>IF(fraedom_data_1[[#This Row],[Employee - Forename.2]]="",_xlfn.CONCAT(fraedom_data_1[[#This Row],[Employee - Forename.1]]," ",fraedom_data_1[[#This Row],[Employee - Surname]]),_xlfn.CONCAT(fraedom_data_1[[#This Row],[Employee - Forename.1]]," ",fraedom_data_1[[#This Row],[Employee - Forename.2]]," ",fraedom_data_1[[#This Row],[Employee - Surname]]))</f>
        <v xml:space="preserve"> </v>
      </c>
      <c r="Q1107" s="50" t="str">
        <f>IF(fraedom_data_1[[#This Row],[Transaction - Expense Description]]="Payment Direct Debit Payment - Tha",0,IF(OR(fraedom_data_1[[#This Row],[Transaction - Tax Amount]]="",fraedom_data_1[[#This Row],[Transaction - Tax Amount]]=0),"1","2"))</f>
        <v>1</v>
      </c>
      <c r="R1107" s="50" t="str">
        <f>_xlfn.CONCAT(fraedom_data_1[[#This Row],[Statement Period - End Date]],"_",fraedom_data_1[[#This Row],[Column1]],"_",fraedom_data_1[[#This Row],[Transaction - Tax Exclusive Amount]])</f>
        <v>_ _</v>
      </c>
    </row>
    <row r="1108" spans="2:18">
      <c r="B1108" s="50"/>
      <c r="C1108" s="50"/>
      <c r="G1108" s="50"/>
      <c r="J1108" s="50"/>
      <c r="K1108" s="50"/>
      <c r="L1108" s="50"/>
      <c r="M1108" s="50"/>
      <c r="N1108" s="50"/>
      <c r="O1108" s="50"/>
      <c r="P1108" s="50" t="str">
        <f>IF(fraedom_data_1[[#This Row],[Employee - Forename.2]]="",_xlfn.CONCAT(fraedom_data_1[[#This Row],[Employee - Forename.1]]," ",fraedom_data_1[[#This Row],[Employee - Surname]]),_xlfn.CONCAT(fraedom_data_1[[#This Row],[Employee - Forename.1]]," ",fraedom_data_1[[#This Row],[Employee - Forename.2]]," ",fraedom_data_1[[#This Row],[Employee - Surname]]))</f>
        <v xml:space="preserve"> </v>
      </c>
      <c r="Q1108" s="50" t="str">
        <f>IF(fraedom_data_1[[#This Row],[Transaction - Expense Description]]="Payment Direct Debit Payment - Tha",0,IF(OR(fraedom_data_1[[#This Row],[Transaction - Tax Amount]]="",fraedom_data_1[[#This Row],[Transaction - Tax Amount]]=0),"1","2"))</f>
        <v>1</v>
      </c>
      <c r="R1108" s="50" t="str">
        <f>_xlfn.CONCAT(fraedom_data_1[[#This Row],[Statement Period - End Date]],"_",fraedom_data_1[[#This Row],[Column1]],"_",fraedom_data_1[[#This Row],[Transaction - Tax Exclusive Amount]])</f>
        <v>_ _</v>
      </c>
    </row>
    <row r="1109" spans="2:18">
      <c r="B1109" s="50"/>
      <c r="C1109" s="50"/>
      <c r="G1109" s="50"/>
      <c r="J1109" s="50"/>
      <c r="K1109" s="50"/>
      <c r="L1109" s="50"/>
      <c r="M1109" s="50"/>
      <c r="N1109" s="50"/>
      <c r="O1109" s="50"/>
      <c r="P1109" s="50" t="str">
        <f>IF(fraedom_data_1[[#This Row],[Employee - Forename.2]]="",_xlfn.CONCAT(fraedom_data_1[[#This Row],[Employee - Forename.1]]," ",fraedom_data_1[[#This Row],[Employee - Surname]]),_xlfn.CONCAT(fraedom_data_1[[#This Row],[Employee - Forename.1]]," ",fraedom_data_1[[#This Row],[Employee - Forename.2]]," ",fraedom_data_1[[#This Row],[Employee - Surname]]))</f>
        <v xml:space="preserve"> </v>
      </c>
      <c r="Q1109" s="50" t="str">
        <f>IF(fraedom_data_1[[#This Row],[Transaction - Expense Description]]="Payment Direct Debit Payment - Tha",0,IF(OR(fraedom_data_1[[#This Row],[Transaction - Tax Amount]]="",fraedom_data_1[[#This Row],[Transaction - Tax Amount]]=0),"1","2"))</f>
        <v>1</v>
      </c>
      <c r="R1109" s="50" t="str">
        <f>_xlfn.CONCAT(fraedom_data_1[[#This Row],[Statement Period - End Date]],"_",fraedom_data_1[[#This Row],[Column1]],"_",fraedom_data_1[[#This Row],[Transaction - Tax Exclusive Amount]])</f>
        <v>_ _</v>
      </c>
    </row>
    <row r="1110" spans="2:18">
      <c r="B1110" s="50"/>
      <c r="C1110" s="50"/>
      <c r="G1110" s="50"/>
      <c r="J1110" s="50"/>
      <c r="K1110" s="50"/>
      <c r="L1110" s="50"/>
      <c r="M1110" s="50"/>
      <c r="N1110" s="50"/>
      <c r="O1110" s="50"/>
      <c r="P1110" s="50" t="str">
        <f>IF(fraedom_data_1[[#This Row],[Employee - Forename.2]]="",_xlfn.CONCAT(fraedom_data_1[[#This Row],[Employee - Forename.1]]," ",fraedom_data_1[[#This Row],[Employee - Surname]]),_xlfn.CONCAT(fraedom_data_1[[#This Row],[Employee - Forename.1]]," ",fraedom_data_1[[#This Row],[Employee - Forename.2]]," ",fraedom_data_1[[#This Row],[Employee - Surname]]))</f>
        <v xml:space="preserve"> </v>
      </c>
      <c r="Q1110" s="50" t="str">
        <f>IF(fraedom_data_1[[#This Row],[Transaction - Expense Description]]="Payment Direct Debit Payment - Tha",0,IF(OR(fraedom_data_1[[#This Row],[Transaction - Tax Amount]]="",fraedom_data_1[[#This Row],[Transaction - Tax Amount]]=0),"1","2"))</f>
        <v>1</v>
      </c>
      <c r="R1110" s="50" t="str">
        <f>_xlfn.CONCAT(fraedom_data_1[[#This Row],[Statement Period - End Date]],"_",fraedom_data_1[[#This Row],[Column1]],"_",fraedom_data_1[[#This Row],[Transaction - Tax Exclusive Amount]])</f>
        <v>_ _</v>
      </c>
    </row>
    <row r="1111" spans="2:18">
      <c r="B1111" s="50"/>
      <c r="C1111" s="50"/>
      <c r="G1111" s="50"/>
      <c r="J1111" s="50"/>
      <c r="K1111" s="50"/>
      <c r="L1111" s="50"/>
      <c r="M1111" s="50"/>
      <c r="N1111" s="50"/>
      <c r="O1111" s="50"/>
      <c r="P1111" s="50" t="str">
        <f>IF(fraedom_data_1[[#This Row],[Employee - Forename.2]]="",_xlfn.CONCAT(fraedom_data_1[[#This Row],[Employee - Forename.1]]," ",fraedom_data_1[[#This Row],[Employee - Surname]]),_xlfn.CONCAT(fraedom_data_1[[#This Row],[Employee - Forename.1]]," ",fraedom_data_1[[#This Row],[Employee - Forename.2]]," ",fraedom_data_1[[#This Row],[Employee - Surname]]))</f>
        <v xml:space="preserve"> </v>
      </c>
      <c r="Q1111" s="50" t="str">
        <f>IF(fraedom_data_1[[#This Row],[Transaction - Expense Description]]="Payment Direct Debit Payment - Tha",0,IF(OR(fraedom_data_1[[#This Row],[Transaction - Tax Amount]]="",fraedom_data_1[[#This Row],[Transaction - Tax Amount]]=0),"1","2"))</f>
        <v>1</v>
      </c>
      <c r="R1111" s="50" t="str">
        <f>_xlfn.CONCAT(fraedom_data_1[[#This Row],[Statement Period - End Date]],"_",fraedom_data_1[[#This Row],[Column1]],"_",fraedom_data_1[[#This Row],[Transaction - Tax Exclusive Amount]])</f>
        <v>_ _</v>
      </c>
    </row>
    <row r="1112" spans="2:18">
      <c r="B1112" s="50"/>
      <c r="C1112" s="50"/>
      <c r="G1112" s="50"/>
      <c r="J1112" s="50"/>
      <c r="K1112" s="50"/>
      <c r="L1112" s="50"/>
      <c r="M1112" s="50"/>
      <c r="N1112" s="50"/>
      <c r="O1112" s="50"/>
      <c r="P1112" s="50" t="str">
        <f>IF(fraedom_data_1[[#This Row],[Employee - Forename.2]]="",_xlfn.CONCAT(fraedom_data_1[[#This Row],[Employee - Forename.1]]," ",fraedom_data_1[[#This Row],[Employee - Surname]]),_xlfn.CONCAT(fraedom_data_1[[#This Row],[Employee - Forename.1]]," ",fraedom_data_1[[#This Row],[Employee - Forename.2]]," ",fraedom_data_1[[#This Row],[Employee - Surname]]))</f>
        <v xml:space="preserve"> </v>
      </c>
      <c r="Q1112" s="50" t="str">
        <f>IF(fraedom_data_1[[#This Row],[Transaction - Expense Description]]="Payment Direct Debit Payment - Tha",0,IF(OR(fraedom_data_1[[#This Row],[Transaction - Tax Amount]]="",fraedom_data_1[[#This Row],[Transaction - Tax Amount]]=0),"1","2"))</f>
        <v>1</v>
      </c>
      <c r="R1112" s="50" t="str">
        <f>_xlfn.CONCAT(fraedom_data_1[[#This Row],[Statement Period - End Date]],"_",fraedom_data_1[[#This Row],[Column1]],"_",fraedom_data_1[[#This Row],[Transaction - Tax Exclusive Amount]])</f>
        <v>_ _</v>
      </c>
    </row>
    <row r="1113" spans="2:18">
      <c r="B1113" s="50"/>
      <c r="C1113" s="50"/>
      <c r="G1113" s="50"/>
      <c r="J1113" s="50"/>
      <c r="K1113" s="50"/>
      <c r="L1113" s="50"/>
      <c r="M1113" s="50"/>
      <c r="N1113" s="50"/>
      <c r="O1113" s="50"/>
      <c r="P1113" s="50" t="str">
        <f>IF(fraedom_data_1[[#This Row],[Employee - Forename.2]]="",_xlfn.CONCAT(fraedom_data_1[[#This Row],[Employee - Forename.1]]," ",fraedom_data_1[[#This Row],[Employee - Surname]]),_xlfn.CONCAT(fraedom_data_1[[#This Row],[Employee - Forename.1]]," ",fraedom_data_1[[#This Row],[Employee - Forename.2]]," ",fraedom_data_1[[#This Row],[Employee - Surname]]))</f>
        <v xml:space="preserve"> </v>
      </c>
      <c r="Q1113" s="50" t="str">
        <f>IF(fraedom_data_1[[#This Row],[Transaction - Expense Description]]="Payment Direct Debit Payment - Tha",0,IF(OR(fraedom_data_1[[#This Row],[Transaction - Tax Amount]]="",fraedom_data_1[[#This Row],[Transaction - Tax Amount]]=0),"1","2"))</f>
        <v>1</v>
      </c>
      <c r="R1113" s="50" t="str">
        <f>_xlfn.CONCAT(fraedom_data_1[[#This Row],[Statement Period - End Date]],"_",fraedom_data_1[[#This Row],[Column1]],"_",fraedom_data_1[[#This Row],[Transaction - Tax Exclusive Amount]])</f>
        <v>_ _</v>
      </c>
    </row>
    <row r="1114" spans="2:18">
      <c r="B1114" s="50"/>
      <c r="C1114" s="50"/>
      <c r="G1114" s="50"/>
      <c r="J1114" s="50"/>
      <c r="K1114" s="50"/>
      <c r="L1114" s="50"/>
      <c r="M1114" s="50"/>
      <c r="N1114" s="50"/>
      <c r="O1114" s="50"/>
      <c r="P1114" s="50" t="str">
        <f>IF(fraedom_data_1[[#This Row],[Employee - Forename.2]]="",_xlfn.CONCAT(fraedom_data_1[[#This Row],[Employee - Forename.1]]," ",fraedom_data_1[[#This Row],[Employee - Surname]]),_xlfn.CONCAT(fraedom_data_1[[#This Row],[Employee - Forename.1]]," ",fraedom_data_1[[#This Row],[Employee - Forename.2]]," ",fraedom_data_1[[#This Row],[Employee - Surname]]))</f>
        <v xml:space="preserve"> </v>
      </c>
      <c r="Q1114" s="50" t="str">
        <f>IF(fraedom_data_1[[#This Row],[Transaction - Expense Description]]="Payment Direct Debit Payment - Tha",0,IF(OR(fraedom_data_1[[#This Row],[Transaction - Tax Amount]]="",fraedom_data_1[[#This Row],[Transaction - Tax Amount]]=0),"1","2"))</f>
        <v>1</v>
      </c>
      <c r="R1114" s="50" t="str">
        <f>_xlfn.CONCAT(fraedom_data_1[[#This Row],[Statement Period - End Date]],"_",fraedom_data_1[[#This Row],[Column1]],"_",fraedom_data_1[[#This Row],[Transaction - Tax Exclusive Amount]])</f>
        <v>_ _</v>
      </c>
    </row>
    <row r="1115" spans="2:18">
      <c r="B1115" s="50"/>
      <c r="C1115" s="50"/>
      <c r="G1115" s="50"/>
      <c r="J1115" s="50"/>
      <c r="K1115" s="50"/>
      <c r="L1115" s="50"/>
      <c r="M1115" s="50"/>
      <c r="N1115" s="50"/>
      <c r="O1115" s="50"/>
      <c r="P1115" s="50" t="str">
        <f>IF(fraedom_data_1[[#This Row],[Employee - Forename.2]]="",_xlfn.CONCAT(fraedom_data_1[[#This Row],[Employee - Forename.1]]," ",fraedom_data_1[[#This Row],[Employee - Surname]]),_xlfn.CONCAT(fraedom_data_1[[#This Row],[Employee - Forename.1]]," ",fraedom_data_1[[#This Row],[Employee - Forename.2]]," ",fraedom_data_1[[#This Row],[Employee - Surname]]))</f>
        <v xml:space="preserve"> </v>
      </c>
      <c r="Q1115" s="50" t="str">
        <f>IF(fraedom_data_1[[#This Row],[Transaction - Expense Description]]="Payment Direct Debit Payment - Tha",0,IF(OR(fraedom_data_1[[#This Row],[Transaction - Tax Amount]]="",fraedom_data_1[[#This Row],[Transaction - Tax Amount]]=0),"1","2"))</f>
        <v>1</v>
      </c>
      <c r="R1115" s="50" t="str">
        <f>_xlfn.CONCAT(fraedom_data_1[[#This Row],[Statement Period - End Date]],"_",fraedom_data_1[[#This Row],[Column1]],"_",fraedom_data_1[[#This Row],[Transaction - Tax Exclusive Amount]])</f>
        <v>_ _</v>
      </c>
    </row>
    <row r="1116" spans="2:18">
      <c r="B1116" s="50"/>
      <c r="C1116" s="50"/>
      <c r="G1116" s="50"/>
      <c r="J1116" s="50"/>
      <c r="K1116" s="50"/>
      <c r="L1116" s="50"/>
      <c r="M1116" s="50"/>
      <c r="N1116" s="50"/>
      <c r="O1116" s="50"/>
      <c r="P1116" s="50" t="str">
        <f>IF(fraedom_data_1[[#This Row],[Employee - Forename.2]]="",_xlfn.CONCAT(fraedom_data_1[[#This Row],[Employee - Forename.1]]," ",fraedom_data_1[[#This Row],[Employee - Surname]]),_xlfn.CONCAT(fraedom_data_1[[#This Row],[Employee - Forename.1]]," ",fraedom_data_1[[#This Row],[Employee - Forename.2]]," ",fraedom_data_1[[#This Row],[Employee - Surname]]))</f>
        <v xml:space="preserve"> </v>
      </c>
      <c r="Q1116" s="50" t="str">
        <f>IF(fraedom_data_1[[#This Row],[Transaction - Expense Description]]="Payment Direct Debit Payment - Tha",0,IF(OR(fraedom_data_1[[#This Row],[Transaction - Tax Amount]]="",fraedom_data_1[[#This Row],[Transaction - Tax Amount]]=0),"1","2"))</f>
        <v>1</v>
      </c>
      <c r="R1116" s="50" t="str">
        <f>_xlfn.CONCAT(fraedom_data_1[[#This Row],[Statement Period - End Date]],"_",fraedom_data_1[[#This Row],[Column1]],"_",fraedom_data_1[[#This Row],[Transaction - Tax Exclusive Amount]])</f>
        <v>_ _</v>
      </c>
    </row>
    <row r="1117" spans="2:18">
      <c r="B1117" s="50"/>
      <c r="C1117" s="50"/>
      <c r="G1117" s="50"/>
      <c r="J1117" s="50"/>
      <c r="K1117" s="50"/>
      <c r="L1117" s="50"/>
      <c r="M1117" s="50"/>
      <c r="N1117" s="50"/>
      <c r="O1117" s="50"/>
      <c r="P1117" s="50" t="str">
        <f>IF(fraedom_data_1[[#This Row],[Employee - Forename.2]]="",_xlfn.CONCAT(fraedom_data_1[[#This Row],[Employee - Forename.1]]," ",fraedom_data_1[[#This Row],[Employee - Surname]]),_xlfn.CONCAT(fraedom_data_1[[#This Row],[Employee - Forename.1]]," ",fraedom_data_1[[#This Row],[Employee - Forename.2]]," ",fraedom_data_1[[#This Row],[Employee - Surname]]))</f>
        <v xml:space="preserve"> </v>
      </c>
      <c r="Q1117" s="50" t="str">
        <f>IF(fraedom_data_1[[#This Row],[Transaction - Expense Description]]="Payment Direct Debit Payment - Tha",0,IF(OR(fraedom_data_1[[#This Row],[Transaction - Tax Amount]]="",fraedom_data_1[[#This Row],[Transaction - Tax Amount]]=0),"1","2"))</f>
        <v>1</v>
      </c>
      <c r="R1117" s="50" t="str">
        <f>_xlfn.CONCAT(fraedom_data_1[[#This Row],[Statement Period - End Date]],"_",fraedom_data_1[[#This Row],[Column1]],"_",fraedom_data_1[[#This Row],[Transaction - Tax Exclusive Amount]])</f>
        <v>_ _</v>
      </c>
    </row>
    <row r="1118" spans="2:18">
      <c r="B1118" s="50"/>
      <c r="C1118" s="50"/>
      <c r="G1118" s="50"/>
      <c r="J1118" s="50"/>
      <c r="K1118" s="50"/>
      <c r="L1118" s="50"/>
      <c r="M1118" s="50"/>
      <c r="N1118" s="50"/>
      <c r="O1118" s="50"/>
      <c r="P1118" s="50" t="str">
        <f>IF(fraedom_data_1[[#This Row],[Employee - Forename.2]]="",_xlfn.CONCAT(fraedom_data_1[[#This Row],[Employee - Forename.1]]," ",fraedom_data_1[[#This Row],[Employee - Surname]]),_xlfn.CONCAT(fraedom_data_1[[#This Row],[Employee - Forename.1]]," ",fraedom_data_1[[#This Row],[Employee - Forename.2]]," ",fraedom_data_1[[#This Row],[Employee - Surname]]))</f>
        <v xml:space="preserve"> </v>
      </c>
      <c r="Q1118" s="50" t="str">
        <f>IF(fraedom_data_1[[#This Row],[Transaction - Expense Description]]="Payment Direct Debit Payment - Tha",0,IF(OR(fraedom_data_1[[#This Row],[Transaction - Tax Amount]]="",fraedom_data_1[[#This Row],[Transaction - Tax Amount]]=0),"1","2"))</f>
        <v>1</v>
      </c>
      <c r="R1118" s="50" t="str">
        <f>_xlfn.CONCAT(fraedom_data_1[[#This Row],[Statement Period - End Date]],"_",fraedom_data_1[[#This Row],[Column1]],"_",fraedom_data_1[[#This Row],[Transaction - Tax Exclusive Amount]])</f>
        <v>_ _</v>
      </c>
    </row>
    <row r="1119" spans="2:18">
      <c r="B1119" s="50"/>
      <c r="C1119" s="50"/>
      <c r="G1119" s="50"/>
      <c r="J1119" s="50"/>
      <c r="K1119" s="50"/>
      <c r="L1119" s="50"/>
      <c r="M1119" s="50"/>
      <c r="N1119" s="50"/>
      <c r="O1119" s="50"/>
      <c r="P1119" s="50" t="str">
        <f>IF(fraedom_data_1[[#This Row],[Employee - Forename.2]]="",_xlfn.CONCAT(fraedom_data_1[[#This Row],[Employee - Forename.1]]," ",fraedom_data_1[[#This Row],[Employee - Surname]]),_xlfn.CONCAT(fraedom_data_1[[#This Row],[Employee - Forename.1]]," ",fraedom_data_1[[#This Row],[Employee - Forename.2]]," ",fraedom_data_1[[#This Row],[Employee - Surname]]))</f>
        <v xml:space="preserve"> </v>
      </c>
      <c r="Q1119" s="50" t="str">
        <f>IF(fraedom_data_1[[#This Row],[Transaction - Expense Description]]="Payment Direct Debit Payment - Tha",0,IF(OR(fraedom_data_1[[#This Row],[Transaction - Tax Amount]]="",fraedom_data_1[[#This Row],[Transaction - Tax Amount]]=0),"1","2"))</f>
        <v>1</v>
      </c>
      <c r="R1119" s="50" t="str">
        <f>_xlfn.CONCAT(fraedom_data_1[[#This Row],[Statement Period - End Date]],"_",fraedom_data_1[[#This Row],[Column1]],"_",fraedom_data_1[[#This Row],[Transaction - Tax Exclusive Amount]])</f>
        <v>_ _</v>
      </c>
    </row>
    <row r="1120" spans="2:18">
      <c r="B1120" s="50"/>
      <c r="C1120" s="50"/>
      <c r="G1120" s="50"/>
      <c r="J1120" s="50"/>
      <c r="K1120" s="50"/>
      <c r="L1120" s="50"/>
      <c r="M1120" s="50"/>
      <c r="N1120" s="50"/>
      <c r="O1120" s="50"/>
      <c r="P1120" s="50" t="str">
        <f>IF(fraedom_data_1[[#This Row],[Employee - Forename.2]]="",_xlfn.CONCAT(fraedom_data_1[[#This Row],[Employee - Forename.1]]," ",fraedom_data_1[[#This Row],[Employee - Surname]]),_xlfn.CONCAT(fraedom_data_1[[#This Row],[Employee - Forename.1]]," ",fraedom_data_1[[#This Row],[Employee - Forename.2]]," ",fraedom_data_1[[#This Row],[Employee - Surname]]))</f>
        <v xml:space="preserve"> </v>
      </c>
      <c r="Q1120" s="50" t="str">
        <f>IF(fraedom_data_1[[#This Row],[Transaction - Expense Description]]="Payment Direct Debit Payment - Tha",0,IF(OR(fraedom_data_1[[#This Row],[Transaction - Tax Amount]]="",fraedom_data_1[[#This Row],[Transaction - Tax Amount]]=0),"1","2"))</f>
        <v>1</v>
      </c>
      <c r="R1120" s="50" t="str">
        <f>_xlfn.CONCAT(fraedom_data_1[[#This Row],[Statement Period - End Date]],"_",fraedom_data_1[[#This Row],[Column1]],"_",fraedom_data_1[[#This Row],[Transaction - Tax Exclusive Amount]])</f>
        <v>_ _</v>
      </c>
    </row>
    <row r="1121" spans="2:18">
      <c r="B1121" s="50"/>
      <c r="C1121" s="50"/>
      <c r="G1121" s="50"/>
      <c r="J1121" s="50"/>
      <c r="K1121" s="50"/>
      <c r="L1121" s="50"/>
      <c r="M1121" s="50"/>
      <c r="N1121" s="50"/>
      <c r="O1121" s="50"/>
      <c r="P1121" s="50" t="str">
        <f>IF(fraedom_data_1[[#This Row],[Employee - Forename.2]]="",_xlfn.CONCAT(fraedom_data_1[[#This Row],[Employee - Forename.1]]," ",fraedom_data_1[[#This Row],[Employee - Surname]]),_xlfn.CONCAT(fraedom_data_1[[#This Row],[Employee - Forename.1]]," ",fraedom_data_1[[#This Row],[Employee - Forename.2]]," ",fraedom_data_1[[#This Row],[Employee - Surname]]))</f>
        <v xml:space="preserve"> </v>
      </c>
      <c r="Q1121" s="50" t="str">
        <f>IF(fraedom_data_1[[#This Row],[Transaction - Expense Description]]="Payment Direct Debit Payment - Tha",0,IF(OR(fraedom_data_1[[#This Row],[Transaction - Tax Amount]]="",fraedom_data_1[[#This Row],[Transaction - Tax Amount]]=0),"1","2"))</f>
        <v>1</v>
      </c>
      <c r="R1121" s="50" t="str">
        <f>_xlfn.CONCAT(fraedom_data_1[[#This Row],[Statement Period - End Date]],"_",fraedom_data_1[[#This Row],[Column1]],"_",fraedom_data_1[[#This Row],[Transaction - Tax Exclusive Amount]])</f>
        <v>_ _</v>
      </c>
    </row>
    <row r="1122" spans="2:18">
      <c r="B1122" s="50"/>
      <c r="C1122" s="50"/>
      <c r="G1122" s="50"/>
      <c r="J1122" s="50"/>
      <c r="K1122" s="50"/>
      <c r="L1122" s="50"/>
      <c r="M1122" s="50"/>
      <c r="N1122" s="50"/>
      <c r="O1122" s="50"/>
      <c r="P1122" s="50" t="str">
        <f>IF(fraedom_data_1[[#This Row],[Employee - Forename.2]]="",_xlfn.CONCAT(fraedom_data_1[[#This Row],[Employee - Forename.1]]," ",fraedom_data_1[[#This Row],[Employee - Surname]]),_xlfn.CONCAT(fraedom_data_1[[#This Row],[Employee - Forename.1]]," ",fraedom_data_1[[#This Row],[Employee - Forename.2]]," ",fraedom_data_1[[#This Row],[Employee - Surname]]))</f>
        <v xml:space="preserve"> </v>
      </c>
      <c r="Q1122" s="50" t="str">
        <f>IF(fraedom_data_1[[#This Row],[Transaction - Expense Description]]="Payment Direct Debit Payment - Tha",0,IF(OR(fraedom_data_1[[#This Row],[Transaction - Tax Amount]]="",fraedom_data_1[[#This Row],[Transaction - Tax Amount]]=0),"1","2"))</f>
        <v>1</v>
      </c>
      <c r="R1122" s="50" t="str">
        <f>_xlfn.CONCAT(fraedom_data_1[[#This Row],[Statement Period - End Date]],"_",fraedom_data_1[[#This Row],[Column1]],"_",fraedom_data_1[[#This Row],[Transaction - Tax Exclusive Amount]])</f>
        <v>_ _</v>
      </c>
    </row>
    <row r="1123" spans="2:18">
      <c r="B1123" s="50"/>
      <c r="C1123" s="50"/>
      <c r="G1123" s="50"/>
      <c r="J1123" s="50"/>
      <c r="K1123" s="50"/>
      <c r="L1123" s="50"/>
      <c r="M1123" s="50"/>
      <c r="N1123" s="50"/>
      <c r="O1123" s="50"/>
      <c r="P1123" s="50" t="str">
        <f>IF(fraedom_data_1[[#This Row],[Employee - Forename.2]]="",_xlfn.CONCAT(fraedom_data_1[[#This Row],[Employee - Forename.1]]," ",fraedom_data_1[[#This Row],[Employee - Surname]]),_xlfn.CONCAT(fraedom_data_1[[#This Row],[Employee - Forename.1]]," ",fraedom_data_1[[#This Row],[Employee - Forename.2]]," ",fraedom_data_1[[#This Row],[Employee - Surname]]))</f>
        <v xml:space="preserve"> </v>
      </c>
      <c r="Q1123" s="50" t="str">
        <f>IF(fraedom_data_1[[#This Row],[Transaction - Expense Description]]="Payment Direct Debit Payment - Tha",0,IF(OR(fraedom_data_1[[#This Row],[Transaction - Tax Amount]]="",fraedom_data_1[[#This Row],[Transaction - Tax Amount]]=0),"1","2"))</f>
        <v>1</v>
      </c>
      <c r="R1123" s="50" t="str">
        <f>_xlfn.CONCAT(fraedom_data_1[[#This Row],[Statement Period - End Date]],"_",fraedom_data_1[[#This Row],[Column1]],"_",fraedom_data_1[[#This Row],[Transaction - Tax Exclusive Amount]])</f>
        <v>_ _</v>
      </c>
    </row>
    <row r="1124" spans="2:18">
      <c r="B1124" s="50"/>
      <c r="C1124" s="50"/>
      <c r="G1124" s="50"/>
      <c r="J1124" s="50"/>
      <c r="K1124" s="50"/>
      <c r="L1124" s="50"/>
      <c r="M1124" s="50"/>
      <c r="N1124" s="50"/>
      <c r="O1124" s="50"/>
      <c r="P1124" s="50" t="str">
        <f>IF(fraedom_data_1[[#This Row],[Employee - Forename.2]]="",_xlfn.CONCAT(fraedom_data_1[[#This Row],[Employee - Forename.1]]," ",fraedom_data_1[[#This Row],[Employee - Surname]]),_xlfn.CONCAT(fraedom_data_1[[#This Row],[Employee - Forename.1]]," ",fraedom_data_1[[#This Row],[Employee - Forename.2]]," ",fraedom_data_1[[#This Row],[Employee - Surname]]))</f>
        <v xml:space="preserve"> </v>
      </c>
      <c r="Q1124" s="50" t="str">
        <f>IF(fraedom_data_1[[#This Row],[Transaction - Expense Description]]="Payment Direct Debit Payment - Tha",0,IF(OR(fraedom_data_1[[#This Row],[Transaction - Tax Amount]]="",fraedom_data_1[[#This Row],[Transaction - Tax Amount]]=0),"1","2"))</f>
        <v>1</v>
      </c>
      <c r="R1124" s="50" t="str">
        <f>_xlfn.CONCAT(fraedom_data_1[[#This Row],[Statement Period - End Date]],"_",fraedom_data_1[[#This Row],[Column1]],"_",fraedom_data_1[[#This Row],[Transaction - Tax Exclusive Amount]])</f>
        <v>_ _</v>
      </c>
    </row>
    <row r="1125" spans="2:18">
      <c r="B1125" s="50"/>
      <c r="C1125" s="50"/>
      <c r="G1125" s="50"/>
      <c r="J1125" s="50"/>
      <c r="K1125" s="50"/>
      <c r="L1125" s="50"/>
      <c r="M1125" s="50"/>
      <c r="N1125" s="50"/>
      <c r="O1125" s="50"/>
      <c r="P1125" s="50" t="str">
        <f>IF(fraedom_data_1[[#This Row],[Employee - Forename.2]]="",_xlfn.CONCAT(fraedom_data_1[[#This Row],[Employee - Forename.1]]," ",fraedom_data_1[[#This Row],[Employee - Surname]]),_xlfn.CONCAT(fraedom_data_1[[#This Row],[Employee - Forename.1]]," ",fraedom_data_1[[#This Row],[Employee - Forename.2]]," ",fraedom_data_1[[#This Row],[Employee - Surname]]))</f>
        <v xml:space="preserve"> </v>
      </c>
      <c r="Q1125" s="50" t="str">
        <f>IF(fraedom_data_1[[#This Row],[Transaction - Expense Description]]="Payment Direct Debit Payment - Tha",0,IF(OR(fraedom_data_1[[#This Row],[Transaction - Tax Amount]]="",fraedom_data_1[[#This Row],[Transaction - Tax Amount]]=0),"1","2"))</f>
        <v>1</v>
      </c>
      <c r="R1125" s="50" t="str">
        <f>_xlfn.CONCAT(fraedom_data_1[[#This Row],[Statement Period - End Date]],"_",fraedom_data_1[[#This Row],[Column1]],"_",fraedom_data_1[[#This Row],[Transaction - Tax Exclusive Amount]])</f>
        <v>_ _</v>
      </c>
    </row>
    <row r="1126" spans="2:18">
      <c r="B1126" s="50"/>
      <c r="C1126" s="50"/>
      <c r="G1126" s="50"/>
      <c r="J1126" s="50"/>
      <c r="K1126" s="50"/>
      <c r="L1126" s="50"/>
      <c r="M1126" s="50"/>
      <c r="N1126" s="50"/>
      <c r="O1126" s="50"/>
      <c r="P1126" s="50" t="str">
        <f>IF(fraedom_data_1[[#This Row],[Employee - Forename.2]]="",_xlfn.CONCAT(fraedom_data_1[[#This Row],[Employee - Forename.1]]," ",fraedom_data_1[[#This Row],[Employee - Surname]]),_xlfn.CONCAT(fraedom_data_1[[#This Row],[Employee - Forename.1]]," ",fraedom_data_1[[#This Row],[Employee - Forename.2]]," ",fraedom_data_1[[#This Row],[Employee - Surname]]))</f>
        <v xml:space="preserve"> </v>
      </c>
      <c r="Q1126" s="50" t="str">
        <f>IF(fraedom_data_1[[#This Row],[Transaction - Expense Description]]="Payment Direct Debit Payment - Tha",0,IF(OR(fraedom_data_1[[#This Row],[Transaction - Tax Amount]]="",fraedom_data_1[[#This Row],[Transaction - Tax Amount]]=0),"1","2"))</f>
        <v>1</v>
      </c>
      <c r="R1126" s="50" t="str">
        <f>_xlfn.CONCAT(fraedom_data_1[[#This Row],[Statement Period - End Date]],"_",fraedom_data_1[[#This Row],[Column1]],"_",fraedom_data_1[[#This Row],[Transaction - Tax Exclusive Amount]])</f>
        <v>_ _</v>
      </c>
    </row>
    <row r="1127" spans="2:18">
      <c r="B1127" s="50"/>
      <c r="C1127" s="50"/>
      <c r="G1127" s="50"/>
      <c r="J1127" s="50"/>
      <c r="K1127" s="50"/>
      <c r="L1127" s="50"/>
      <c r="M1127" s="50"/>
      <c r="N1127" s="50"/>
      <c r="O1127" s="50"/>
      <c r="P1127" s="50" t="str">
        <f>IF(fraedom_data_1[[#This Row],[Employee - Forename.2]]="",_xlfn.CONCAT(fraedom_data_1[[#This Row],[Employee - Forename.1]]," ",fraedom_data_1[[#This Row],[Employee - Surname]]),_xlfn.CONCAT(fraedom_data_1[[#This Row],[Employee - Forename.1]]," ",fraedom_data_1[[#This Row],[Employee - Forename.2]]," ",fraedom_data_1[[#This Row],[Employee - Surname]]))</f>
        <v xml:space="preserve"> </v>
      </c>
      <c r="Q1127" s="50" t="str">
        <f>IF(fraedom_data_1[[#This Row],[Transaction - Expense Description]]="Payment Direct Debit Payment - Tha",0,IF(OR(fraedom_data_1[[#This Row],[Transaction - Tax Amount]]="",fraedom_data_1[[#This Row],[Transaction - Tax Amount]]=0),"1","2"))</f>
        <v>1</v>
      </c>
      <c r="R1127" s="50" t="str">
        <f>_xlfn.CONCAT(fraedom_data_1[[#This Row],[Statement Period - End Date]],"_",fraedom_data_1[[#This Row],[Column1]],"_",fraedom_data_1[[#This Row],[Transaction - Tax Exclusive Amount]])</f>
        <v>_ _</v>
      </c>
    </row>
    <row r="1128" spans="2:18">
      <c r="B1128" s="50"/>
      <c r="C1128" s="50"/>
      <c r="G1128" s="50"/>
      <c r="J1128" s="50"/>
      <c r="K1128" s="50"/>
      <c r="L1128" s="50"/>
      <c r="M1128" s="50"/>
      <c r="N1128" s="50"/>
      <c r="O1128" s="50"/>
      <c r="P1128" s="50" t="str">
        <f>IF(fraedom_data_1[[#This Row],[Employee - Forename.2]]="",_xlfn.CONCAT(fraedom_data_1[[#This Row],[Employee - Forename.1]]," ",fraedom_data_1[[#This Row],[Employee - Surname]]),_xlfn.CONCAT(fraedom_data_1[[#This Row],[Employee - Forename.1]]," ",fraedom_data_1[[#This Row],[Employee - Forename.2]]," ",fraedom_data_1[[#This Row],[Employee - Surname]]))</f>
        <v xml:space="preserve"> </v>
      </c>
      <c r="Q1128" s="50" t="str">
        <f>IF(fraedom_data_1[[#This Row],[Transaction - Expense Description]]="Payment Direct Debit Payment - Tha",0,IF(OR(fraedom_data_1[[#This Row],[Transaction - Tax Amount]]="",fraedom_data_1[[#This Row],[Transaction - Tax Amount]]=0),"1","2"))</f>
        <v>1</v>
      </c>
      <c r="R1128" s="50" t="str">
        <f>_xlfn.CONCAT(fraedom_data_1[[#This Row],[Statement Period - End Date]],"_",fraedom_data_1[[#This Row],[Column1]],"_",fraedom_data_1[[#This Row],[Transaction - Tax Exclusive Amount]])</f>
        <v>_ _</v>
      </c>
    </row>
    <row r="1129" spans="2:18">
      <c r="B1129" s="50"/>
      <c r="C1129" s="50"/>
      <c r="G1129" s="50"/>
      <c r="J1129" s="50"/>
      <c r="K1129" s="50"/>
      <c r="L1129" s="50"/>
      <c r="M1129" s="50"/>
      <c r="N1129" s="50"/>
      <c r="O1129" s="50"/>
      <c r="P1129" s="50" t="str">
        <f>IF(fraedom_data_1[[#This Row],[Employee - Forename.2]]="",_xlfn.CONCAT(fraedom_data_1[[#This Row],[Employee - Forename.1]]," ",fraedom_data_1[[#This Row],[Employee - Surname]]),_xlfn.CONCAT(fraedom_data_1[[#This Row],[Employee - Forename.1]]," ",fraedom_data_1[[#This Row],[Employee - Forename.2]]," ",fraedom_data_1[[#This Row],[Employee - Surname]]))</f>
        <v xml:space="preserve"> </v>
      </c>
      <c r="Q1129" s="50" t="str">
        <f>IF(fraedom_data_1[[#This Row],[Transaction - Expense Description]]="Payment Direct Debit Payment - Tha",0,IF(OR(fraedom_data_1[[#This Row],[Transaction - Tax Amount]]="",fraedom_data_1[[#This Row],[Transaction - Tax Amount]]=0),"1","2"))</f>
        <v>1</v>
      </c>
      <c r="R1129" s="50" t="str">
        <f>_xlfn.CONCAT(fraedom_data_1[[#This Row],[Statement Period - End Date]],"_",fraedom_data_1[[#This Row],[Column1]],"_",fraedom_data_1[[#This Row],[Transaction - Tax Exclusive Amount]])</f>
        <v>_ _</v>
      </c>
    </row>
    <row r="1130" spans="2:18">
      <c r="B1130" s="50"/>
      <c r="C1130" s="50"/>
      <c r="G1130" s="50"/>
      <c r="J1130" s="50"/>
      <c r="K1130" s="50"/>
      <c r="L1130" s="50"/>
      <c r="M1130" s="50"/>
      <c r="N1130" s="50"/>
      <c r="O1130" s="50"/>
      <c r="P1130" s="50" t="str">
        <f>IF(fraedom_data_1[[#This Row],[Employee - Forename.2]]="",_xlfn.CONCAT(fraedom_data_1[[#This Row],[Employee - Forename.1]]," ",fraedom_data_1[[#This Row],[Employee - Surname]]),_xlfn.CONCAT(fraedom_data_1[[#This Row],[Employee - Forename.1]]," ",fraedom_data_1[[#This Row],[Employee - Forename.2]]," ",fraedom_data_1[[#This Row],[Employee - Surname]]))</f>
        <v xml:space="preserve"> </v>
      </c>
      <c r="Q1130" s="50" t="str">
        <f>IF(fraedom_data_1[[#This Row],[Transaction - Expense Description]]="Payment Direct Debit Payment - Tha",0,IF(OR(fraedom_data_1[[#This Row],[Transaction - Tax Amount]]="",fraedom_data_1[[#This Row],[Transaction - Tax Amount]]=0),"1","2"))</f>
        <v>1</v>
      </c>
      <c r="R1130" s="50" t="str">
        <f>_xlfn.CONCAT(fraedom_data_1[[#This Row],[Statement Period - End Date]],"_",fraedom_data_1[[#This Row],[Column1]],"_",fraedom_data_1[[#This Row],[Transaction - Tax Exclusive Amount]])</f>
        <v>_ _</v>
      </c>
    </row>
    <row r="1131" spans="2:18">
      <c r="B1131" s="50"/>
      <c r="C1131" s="50"/>
      <c r="G1131" s="50"/>
      <c r="J1131" s="50"/>
      <c r="K1131" s="50"/>
      <c r="L1131" s="50"/>
      <c r="M1131" s="50"/>
      <c r="N1131" s="50"/>
      <c r="O1131" s="50"/>
      <c r="P1131" s="50" t="str">
        <f>IF(fraedom_data_1[[#This Row],[Employee - Forename.2]]="",_xlfn.CONCAT(fraedom_data_1[[#This Row],[Employee - Forename.1]]," ",fraedom_data_1[[#This Row],[Employee - Surname]]),_xlfn.CONCAT(fraedom_data_1[[#This Row],[Employee - Forename.1]]," ",fraedom_data_1[[#This Row],[Employee - Forename.2]]," ",fraedom_data_1[[#This Row],[Employee - Surname]]))</f>
        <v xml:space="preserve"> </v>
      </c>
      <c r="Q1131" s="50" t="str">
        <f>IF(fraedom_data_1[[#This Row],[Transaction - Expense Description]]="Payment Direct Debit Payment - Tha",0,IF(OR(fraedom_data_1[[#This Row],[Transaction - Tax Amount]]="",fraedom_data_1[[#This Row],[Transaction - Tax Amount]]=0),"1","2"))</f>
        <v>1</v>
      </c>
      <c r="R1131" s="50" t="str">
        <f>_xlfn.CONCAT(fraedom_data_1[[#This Row],[Statement Period - End Date]],"_",fraedom_data_1[[#This Row],[Column1]],"_",fraedom_data_1[[#This Row],[Transaction - Tax Exclusive Amount]])</f>
        <v>_ _</v>
      </c>
    </row>
    <row r="1132" spans="2:18">
      <c r="B1132" s="50"/>
      <c r="C1132" s="50"/>
      <c r="G1132" s="50"/>
      <c r="J1132" s="50"/>
      <c r="K1132" s="50"/>
      <c r="L1132" s="50"/>
      <c r="M1132" s="50"/>
      <c r="N1132" s="50"/>
      <c r="O1132" s="50"/>
      <c r="P1132" s="50" t="str">
        <f>IF(fraedom_data_1[[#This Row],[Employee - Forename.2]]="",_xlfn.CONCAT(fraedom_data_1[[#This Row],[Employee - Forename.1]]," ",fraedom_data_1[[#This Row],[Employee - Surname]]),_xlfn.CONCAT(fraedom_data_1[[#This Row],[Employee - Forename.1]]," ",fraedom_data_1[[#This Row],[Employee - Forename.2]]," ",fraedom_data_1[[#This Row],[Employee - Surname]]))</f>
        <v xml:space="preserve"> </v>
      </c>
      <c r="Q1132" s="50" t="str">
        <f>IF(fraedom_data_1[[#This Row],[Transaction - Expense Description]]="Payment Direct Debit Payment - Tha",0,IF(OR(fraedom_data_1[[#This Row],[Transaction - Tax Amount]]="",fraedom_data_1[[#This Row],[Transaction - Tax Amount]]=0),"1","2"))</f>
        <v>1</v>
      </c>
      <c r="R1132" s="50" t="str">
        <f>_xlfn.CONCAT(fraedom_data_1[[#This Row],[Statement Period - End Date]],"_",fraedom_data_1[[#This Row],[Column1]],"_",fraedom_data_1[[#This Row],[Transaction - Tax Exclusive Amount]])</f>
        <v>_ _</v>
      </c>
    </row>
    <row r="1133" spans="2:18">
      <c r="B1133" s="50"/>
      <c r="C1133" s="50"/>
      <c r="G1133" s="50"/>
      <c r="J1133" s="50"/>
      <c r="K1133" s="50"/>
      <c r="L1133" s="50"/>
      <c r="M1133" s="50"/>
      <c r="N1133" s="50"/>
      <c r="O1133" s="50"/>
      <c r="P1133" s="50" t="str">
        <f>IF(fraedom_data_1[[#This Row],[Employee - Forename.2]]="",_xlfn.CONCAT(fraedom_data_1[[#This Row],[Employee - Forename.1]]," ",fraedom_data_1[[#This Row],[Employee - Surname]]),_xlfn.CONCAT(fraedom_data_1[[#This Row],[Employee - Forename.1]]," ",fraedom_data_1[[#This Row],[Employee - Forename.2]]," ",fraedom_data_1[[#This Row],[Employee - Surname]]))</f>
        <v xml:space="preserve"> </v>
      </c>
      <c r="Q1133" s="50" t="str">
        <f>IF(fraedom_data_1[[#This Row],[Transaction - Expense Description]]="Payment Direct Debit Payment - Tha",0,IF(OR(fraedom_data_1[[#This Row],[Transaction - Tax Amount]]="",fraedom_data_1[[#This Row],[Transaction - Tax Amount]]=0),"1","2"))</f>
        <v>1</v>
      </c>
      <c r="R1133" s="50" t="str">
        <f>_xlfn.CONCAT(fraedom_data_1[[#This Row],[Statement Period - End Date]],"_",fraedom_data_1[[#This Row],[Column1]],"_",fraedom_data_1[[#This Row],[Transaction - Tax Exclusive Amount]])</f>
        <v>_ _</v>
      </c>
    </row>
    <row r="1134" spans="2:18">
      <c r="B1134" s="50"/>
      <c r="C1134" s="50"/>
      <c r="G1134" s="50"/>
      <c r="J1134" s="50"/>
      <c r="K1134" s="50"/>
      <c r="L1134" s="50"/>
      <c r="M1134" s="50"/>
      <c r="N1134" s="50"/>
      <c r="O1134" s="50"/>
      <c r="P1134" s="50" t="str">
        <f>IF(fraedom_data_1[[#This Row],[Employee - Forename.2]]="",_xlfn.CONCAT(fraedom_data_1[[#This Row],[Employee - Forename.1]]," ",fraedom_data_1[[#This Row],[Employee - Surname]]),_xlfn.CONCAT(fraedom_data_1[[#This Row],[Employee - Forename.1]]," ",fraedom_data_1[[#This Row],[Employee - Forename.2]]," ",fraedom_data_1[[#This Row],[Employee - Surname]]))</f>
        <v xml:space="preserve"> </v>
      </c>
      <c r="Q1134" s="50" t="str">
        <f>IF(fraedom_data_1[[#This Row],[Transaction - Expense Description]]="Payment Direct Debit Payment - Tha",0,IF(OR(fraedom_data_1[[#This Row],[Transaction - Tax Amount]]="",fraedom_data_1[[#This Row],[Transaction - Tax Amount]]=0),"1","2"))</f>
        <v>1</v>
      </c>
      <c r="R1134" s="50" t="str">
        <f>_xlfn.CONCAT(fraedom_data_1[[#This Row],[Statement Period - End Date]],"_",fraedom_data_1[[#This Row],[Column1]],"_",fraedom_data_1[[#This Row],[Transaction - Tax Exclusive Amount]])</f>
        <v>_ _</v>
      </c>
    </row>
    <row r="1135" spans="2:18">
      <c r="B1135" s="50"/>
      <c r="C1135" s="50"/>
      <c r="G1135" s="50"/>
      <c r="J1135" s="50"/>
      <c r="K1135" s="50"/>
      <c r="L1135" s="50"/>
      <c r="M1135" s="50"/>
      <c r="N1135" s="50"/>
      <c r="O1135" s="50"/>
      <c r="P1135" s="50" t="str">
        <f>IF(fraedom_data_1[[#This Row],[Employee - Forename.2]]="",_xlfn.CONCAT(fraedom_data_1[[#This Row],[Employee - Forename.1]]," ",fraedom_data_1[[#This Row],[Employee - Surname]]),_xlfn.CONCAT(fraedom_data_1[[#This Row],[Employee - Forename.1]]," ",fraedom_data_1[[#This Row],[Employee - Forename.2]]," ",fraedom_data_1[[#This Row],[Employee - Surname]]))</f>
        <v xml:space="preserve"> </v>
      </c>
      <c r="Q1135" s="50" t="str">
        <f>IF(fraedom_data_1[[#This Row],[Transaction - Expense Description]]="Payment Direct Debit Payment - Tha",0,IF(OR(fraedom_data_1[[#This Row],[Transaction - Tax Amount]]="",fraedom_data_1[[#This Row],[Transaction - Tax Amount]]=0),"1","2"))</f>
        <v>1</v>
      </c>
      <c r="R1135" s="50" t="str">
        <f>_xlfn.CONCAT(fraedom_data_1[[#This Row],[Statement Period - End Date]],"_",fraedom_data_1[[#This Row],[Column1]],"_",fraedom_data_1[[#This Row],[Transaction - Tax Exclusive Amount]])</f>
        <v>_ _</v>
      </c>
    </row>
    <row r="1136" spans="2:18">
      <c r="B1136" s="50"/>
      <c r="C1136" s="50"/>
      <c r="G1136" s="50"/>
      <c r="J1136" s="50"/>
      <c r="K1136" s="50"/>
      <c r="L1136" s="50"/>
      <c r="M1136" s="50"/>
      <c r="N1136" s="50"/>
      <c r="O1136" s="50"/>
      <c r="P1136" s="50" t="str">
        <f>IF(fraedom_data_1[[#This Row],[Employee - Forename.2]]="",_xlfn.CONCAT(fraedom_data_1[[#This Row],[Employee - Forename.1]]," ",fraedom_data_1[[#This Row],[Employee - Surname]]),_xlfn.CONCAT(fraedom_data_1[[#This Row],[Employee - Forename.1]]," ",fraedom_data_1[[#This Row],[Employee - Forename.2]]," ",fraedom_data_1[[#This Row],[Employee - Surname]]))</f>
        <v xml:space="preserve"> </v>
      </c>
      <c r="Q1136" s="50" t="str">
        <f>IF(fraedom_data_1[[#This Row],[Transaction - Expense Description]]="Payment Direct Debit Payment - Tha",0,IF(OR(fraedom_data_1[[#This Row],[Transaction - Tax Amount]]="",fraedom_data_1[[#This Row],[Transaction - Tax Amount]]=0),"1","2"))</f>
        <v>1</v>
      </c>
      <c r="R1136" s="50" t="str">
        <f>_xlfn.CONCAT(fraedom_data_1[[#This Row],[Statement Period - End Date]],"_",fraedom_data_1[[#This Row],[Column1]],"_",fraedom_data_1[[#This Row],[Transaction - Tax Exclusive Amount]])</f>
        <v>_ _</v>
      </c>
    </row>
    <row r="1137" spans="2:18">
      <c r="B1137" s="50"/>
      <c r="C1137" s="50"/>
      <c r="G1137" s="50"/>
      <c r="J1137" s="50"/>
      <c r="K1137" s="50"/>
      <c r="L1137" s="50"/>
      <c r="M1137" s="50"/>
      <c r="N1137" s="50"/>
      <c r="O1137" s="50"/>
      <c r="P1137" s="50" t="str">
        <f>IF(fraedom_data_1[[#This Row],[Employee - Forename.2]]="",_xlfn.CONCAT(fraedom_data_1[[#This Row],[Employee - Forename.1]]," ",fraedom_data_1[[#This Row],[Employee - Surname]]),_xlfn.CONCAT(fraedom_data_1[[#This Row],[Employee - Forename.1]]," ",fraedom_data_1[[#This Row],[Employee - Forename.2]]," ",fraedom_data_1[[#This Row],[Employee - Surname]]))</f>
        <v xml:space="preserve"> </v>
      </c>
      <c r="Q1137" s="50" t="str">
        <f>IF(fraedom_data_1[[#This Row],[Transaction - Expense Description]]="Payment Direct Debit Payment - Tha",0,IF(OR(fraedom_data_1[[#This Row],[Transaction - Tax Amount]]="",fraedom_data_1[[#This Row],[Transaction - Tax Amount]]=0),"1","2"))</f>
        <v>1</v>
      </c>
      <c r="R1137" s="50" t="str">
        <f>_xlfn.CONCAT(fraedom_data_1[[#This Row],[Statement Period - End Date]],"_",fraedom_data_1[[#This Row],[Column1]],"_",fraedom_data_1[[#This Row],[Transaction - Tax Exclusive Amount]])</f>
        <v>_ _</v>
      </c>
    </row>
    <row r="1138" spans="2:18">
      <c r="B1138" s="50"/>
      <c r="C1138" s="50"/>
      <c r="G1138" s="50"/>
      <c r="J1138" s="50"/>
      <c r="K1138" s="50"/>
      <c r="L1138" s="50"/>
      <c r="M1138" s="50"/>
      <c r="N1138" s="50"/>
      <c r="O1138" s="50"/>
      <c r="P1138" s="50" t="str">
        <f>IF(fraedom_data_1[[#This Row],[Employee - Forename.2]]="",_xlfn.CONCAT(fraedom_data_1[[#This Row],[Employee - Forename.1]]," ",fraedom_data_1[[#This Row],[Employee - Surname]]),_xlfn.CONCAT(fraedom_data_1[[#This Row],[Employee - Forename.1]]," ",fraedom_data_1[[#This Row],[Employee - Forename.2]]," ",fraedom_data_1[[#This Row],[Employee - Surname]]))</f>
        <v xml:space="preserve"> </v>
      </c>
      <c r="Q1138" s="50" t="str">
        <f>IF(fraedom_data_1[[#This Row],[Transaction - Expense Description]]="Payment Direct Debit Payment - Tha",0,IF(OR(fraedom_data_1[[#This Row],[Transaction - Tax Amount]]="",fraedom_data_1[[#This Row],[Transaction - Tax Amount]]=0),"1","2"))</f>
        <v>1</v>
      </c>
      <c r="R1138" s="50" t="str">
        <f>_xlfn.CONCAT(fraedom_data_1[[#This Row],[Statement Period - End Date]],"_",fraedom_data_1[[#This Row],[Column1]],"_",fraedom_data_1[[#This Row],[Transaction - Tax Exclusive Amount]])</f>
        <v>_ _</v>
      </c>
    </row>
    <row r="1139" spans="2:18">
      <c r="B1139" s="50"/>
      <c r="C1139" s="50"/>
      <c r="G1139" s="50"/>
      <c r="J1139" s="50"/>
      <c r="K1139" s="50"/>
      <c r="L1139" s="50"/>
      <c r="M1139" s="50"/>
      <c r="N1139" s="50"/>
      <c r="O1139" s="50"/>
      <c r="P1139" s="50" t="str">
        <f>IF(fraedom_data_1[[#This Row],[Employee - Forename.2]]="",_xlfn.CONCAT(fraedom_data_1[[#This Row],[Employee - Forename.1]]," ",fraedom_data_1[[#This Row],[Employee - Surname]]),_xlfn.CONCAT(fraedom_data_1[[#This Row],[Employee - Forename.1]]," ",fraedom_data_1[[#This Row],[Employee - Forename.2]]," ",fraedom_data_1[[#This Row],[Employee - Surname]]))</f>
        <v xml:space="preserve"> </v>
      </c>
      <c r="Q1139" s="50" t="str">
        <f>IF(fraedom_data_1[[#This Row],[Transaction - Expense Description]]="Payment Direct Debit Payment - Tha",0,IF(OR(fraedom_data_1[[#This Row],[Transaction - Tax Amount]]="",fraedom_data_1[[#This Row],[Transaction - Tax Amount]]=0),"1","2"))</f>
        <v>1</v>
      </c>
      <c r="R1139" s="50" t="str">
        <f>_xlfn.CONCAT(fraedom_data_1[[#This Row],[Statement Period - End Date]],"_",fraedom_data_1[[#This Row],[Column1]],"_",fraedom_data_1[[#This Row],[Transaction - Tax Exclusive Amount]])</f>
        <v>_ _</v>
      </c>
    </row>
    <row r="1140" spans="2:18">
      <c r="B1140" s="50"/>
      <c r="C1140" s="50"/>
      <c r="G1140" s="50"/>
      <c r="J1140" s="50"/>
      <c r="K1140" s="50"/>
      <c r="L1140" s="50"/>
      <c r="M1140" s="50"/>
      <c r="N1140" s="50"/>
      <c r="O1140" s="50"/>
      <c r="P1140" s="50" t="str">
        <f>IF(fraedom_data_1[[#This Row],[Employee - Forename.2]]="",_xlfn.CONCAT(fraedom_data_1[[#This Row],[Employee - Forename.1]]," ",fraedom_data_1[[#This Row],[Employee - Surname]]),_xlfn.CONCAT(fraedom_data_1[[#This Row],[Employee - Forename.1]]," ",fraedom_data_1[[#This Row],[Employee - Forename.2]]," ",fraedom_data_1[[#This Row],[Employee - Surname]]))</f>
        <v xml:space="preserve"> </v>
      </c>
      <c r="Q1140" s="50" t="str">
        <f>IF(fraedom_data_1[[#This Row],[Transaction - Expense Description]]="Payment Direct Debit Payment - Tha",0,IF(OR(fraedom_data_1[[#This Row],[Transaction - Tax Amount]]="",fraedom_data_1[[#This Row],[Transaction - Tax Amount]]=0),"1","2"))</f>
        <v>1</v>
      </c>
      <c r="R1140" s="50" t="str">
        <f>_xlfn.CONCAT(fraedom_data_1[[#This Row],[Statement Period - End Date]],"_",fraedom_data_1[[#This Row],[Column1]],"_",fraedom_data_1[[#This Row],[Transaction - Tax Exclusive Amount]])</f>
        <v>_ _</v>
      </c>
    </row>
    <row r="1141" spans="2:18">
      <c r="B1141" s="50"/>
      <c r="C1141" s="50"/>
      <c r="G1141" s="50"/>
      <c r="J1141" s="50"/>
      <c r="K1141" s="50"/>
      <c r="L1141" s="50"/>
      <c r="M1141" s="50"/>
      <c r="N1141" s="50"/>
      <c r="O1141" s="50"/>
      <c r="P1141" s="50" t="str">
        <f>IF(fraedom_data_1[[#This Row],[Employee - Forename.2]]="",_xlfn.CONCAT(fraedom_data_1[[#This Row],[Employee - Forename.1]]," ",fraedom_data_1[[#This Row],[Employee - Surname]]),_xlfn.CONCAT(fraedom_data_1[[#This Row],[Employee - Forename.1]]," ",fraedom_data_1[[#This Row],[Employee - Forename.2]]," ",fraedom_data_1[[#This Row],[Employee - Surname]]))</f>
        <v xml:space="preserve"> </v>
      </c>
      <c r="Q1141" s="50" t="str">
        <f>IF(fraedom_data_1[[#This Row],[Transaction - Expense Description]]="Payment Direct Debit Payment - Tha",0,IF(OR(fraedom_data_1[[#This Row],[Transaction - Tax Amount]]="",fraedom_data_1[[#This Row],[Transaction - Tax Amount]]=0),"1","2"))</f>
        <v>1</v>
      </c>
      <c r="R1141" s="50" t="str">
        <f>_xlfn.CONCAT(fraedom_data_1[[#This Row],[Statement Period - End Date]],"_",fraedom_data_1[[#This Row],[Column1]],"_",fraedom_data_1[[#This Row],[Transaction - Tax Exclusive Amount]])</f>
        <v>_ _</v>
      </c>
    </row>
    <row r="1142" spans="2:18">
      <c r="B1142" s="50"/>
      <c r="C1142" s="50"/>
      <c r="G1142" s="50"/>
      <c r="J1142" s="50"/>
      <c r="K1142" s="50"/>
      <c r="L1142" s="50"/>
      <c r="M1142" s="50"/>
      <c r="N1142" s="50"/>
      <c r="O1142" s="50"/>
      <c r="P1142" s="50" t="str">
        <f>IF(fraedom_data_1[[#This Row],[Employee - Forename.2]]="",_xlfn.CONCAT(fraedom_data_1[[#This Row],[Employee - Forename.1]]," ",fraedom_data_1[[#This Row],[Employee - Surname]]),_xlfn.CONCAT(fraedom_data_1[[#This Row],[Employee - Forename.1]]," ",fraedom_data_1[[#This Row],[Employee - Forename.2]]," ",fraedom_data_1[[#This Row],[Employee - Surname]]))</f>
        <v xml:space="preserve"> </v>
      </c>
      <c r="Q1142" s="50" t="str">
        <f>IF(fraedom_data_1[[#This Row],[Transaction - Expense Description]]="Payment Direct Debit Payment - Tha",0,IF(OR(fraedom_data_1[[#This Row],[Transaction - Tax Amount]]="",fraedom_data_1[[#This Row],[Transaction - Tax Amount]]=0),"1","2"))</f>
        <v>1</v>
      </c>
      <c r="R1142" s="50" t="str">
        <f>_xlfn.CONCAT(fraedom_data_1[[#This Row],[Statement Period - End Date]],"_",fraedom_data_1[[#This Row],[Column1]],"_",fraedom_data_1[[#This Row],[Transaction - Tax Exclusive Amount]])</f>
        <v>_ _</v>
      </c>
    </row>
    <row r="1143" spans="2:18">
      <c r="B1143" s="50"/>
      <c r="C1143" s="50"/>
      <c r="G1143" s="50"/>
      <c r="J1143" s="50"/>
      <c r="K1143" s="50"/>
      <c r="L1143" s="50"/>
      <c r="M1143" s="50"/>
      <c r="N1143" s="50"/>
      <c r="O1143" s="50"/>
      <c r="P1143" s="50" t="str">
        <f>IF(fraedom_data_1[[#This Row],[Employee - Forename.2]]="",_xlfn.CONCAT(fraedom_data_1[[#This Row],[Employee - Forename.1]]," ",fraedom_data_1[[#This Row],[Employee - Surname]]),_xlfn.CONCAT(fraedom_data_1[[#This Row],[Employee - Forename.1]]," ",fraedom_data_1[[#This Row],[Employee - Forename.2]]," ",fraedom_data_1[[#This Row],[Employee - Surname]]))</f>
        <v xml:space="preserve"> </v>
      </c>
      <c r="Q1143" s="50" t="str">
        <f>IF(fraedom_data_1[[#This Row],[Transaction - Expense Description]]="Payment Direct Debit Payment - Tha",0,IF(OR(fraedom_data_1[[#This Row],[Transaction - Tax Amount]]="",fraedom_data_1[[#This Row],[Transaction - Tax Amount]]=0),"1","2"))</f>
        <v>1</v>
      </c>
      <c r="R1143" s="50" t="str">
        <f>_xlfn.CONCAT(fraedom_data_1[[#This Row],[Statement Period - End Date]],"_",fraedom_data_1[[#This Row],[Column1]],"_",fraedom_data_1[[#This Row],[Transaction - Tax Exclusive Amount]])</f>
        <v>_ _</v>
      </c>
    </row>
    <row r="1144" spans="2:18">
      <c r="B1144" s="50"/>
      <c r="C1144" s="50"/>
      <c r="G1144" s="50"/>
      <c r="J1144" s="50"/>
      <c r="K1144" s="50"/>
      <c r="L1144" s="50"/>
      <c r="M1144" s="50"/>
      <c r="N1144" s="50"/>
      <c r="O1144" s="50"/>
      <c r="P1144" s="50" t="str">
        <f>IF(fraedom_data_1[[#This Row],[Employee - Forename.2]]="",_xlfn.CONCAT(fraedom_data_1[[#This Row],[Employee - Forename.1]]," ",fraedom_data_1[[#This Row],[Employee - Surname]]),_xlfn.CONCAT(fraedom_data_1[[#This Row],[Employee - Forename.1]]," ",fraedom_data_1[[#This Row],[Employee - Forename.2]]," ",fraedom_data_1[[#This Row],[Employee - Surname]]))</f>
        <v xml:space="preserve"> </v>
      </c>
      <c r="Q1144" s="50" t="str">
        <f>IF(fraedom_data_1[[#This Row],[Transaction - Expense Description]]="Payment Direct Debit Payment - Tha",0,IF(OR(fraedom_data_1[[#This Row],[Transaction - Tax Amount]]="",fraedom_data_1[[#This Row],[Transaction - Tax Amount]]=0),"1","2"))</f>
        <v>1</v>
      </c>
      <c r="R1144" s="50" t="str">
        <f>_xlfn.CONCAT(fraedom_data_1[[#This Row],[Statement Period - End Date]],"_",fraedom_data_1[[#This Row],[Column1]],"_",fraedom_data_1[[#This Row],[Transaction - Tax Exclusive Amount]])</f>
        <v>_ _</v>
      </c>
    </row>
    <row r="1145" spans="2:18">
      <c r="B1145" s="50"/>
      <c r="C1145" s="50"/>
      <c r="G1145" s="50"/>
      <c r="J1145" s="50"/>
      <c r="K1145" s="50"/>
      <c r="L1145" s="50"/>
      <c r="M1145" s="50"/>
      <c r="N1145" s="50"/>
      <c r="O1145" s="50"/>
      <c r="P1145" s="50" t="str">
        <f>IF(fraedom_data_1[[#This Row],[Employee - Forename.2]]="",_xlfn.CONCAT(fraedom_data_1[[#This Row],[Employee - Forename.1]]," ",fraedom_data_1[[#This Row],[Employee - Surname]]),_xlfn.CONCAT(fraedom_data_1[[#This Row],[Employee - Forename.1]]," ",fraedom_data_1[[#This Row],[Employee - Forename.2]]," ",fraedom_data_1[[#This Row],[Employee - Surname]]))</f>
        <v xml:space="preserve"> </v>
      </c>
      <c r="Q1145" s="50" t="str">
        <f>IF(fraedom_data_1[[#This Row],[Transaction - Expense Description]]="Payment Direct Debit Payment - Tha",0,IF(OR(fraedom_data_1[[#This Row],[Transaction - Tax Amount]]="",fraedom_data_1[[#This Row],[Transaction - Tax Amount]]=0),"1","2"))</f>
        <v>1</v>
      </c>
      <c r="R1145" s="50" t="str">
        <f>_xlfn.CONCAT(fraedom_data_1[[#This Row],[Statement Period - End Date]],"_",fraedom_data_1[[#This Row],[Column1]],"_",fraedom_data_1[[#This Row],[Transaction - Tax Exclusive Amount]])</f>
        <v>_ _</v>
      </c>
    </row>
    <row r="1146" spans="2:18">
      <c r="B1146" s="50"/>
      <c r="C1146" s="50"/>
      <c r="G1146" s="50"/>
      <c r="J1146" s="50"/>
      <c r="K1146" s="50"/>
      <c r="L1146" s="50"/>
      <c r="M1146" s="50"/>
      <c r="N1146" s="50"/>
      <c r="O1146" s="50"/>
      <c r="P1146" s="50" t="str">
        <f>IF(fraedom_data_1[[#This Row],[Employee - Forename.2]]="",_xlfn.CONCAT(fraedom_data_1[[#This Row],[Employee - Forename.1]]," ",fraedom_data_1[[#This Row],[Employee - Surname]]),_xlfn.CONCAT(fraedom_data_1[[#This Row],[Employee - Forename.1]]," ",fraedom_data_1[[#This Row],[Employee - Forename.2]]," ",fraedom_data_1[[#This Row],[Employee - Surname]]))</f>
        <v xml:space="preserve"> </v>
      </c>
      <c r="Q1146" s="50" t="str">
        <f>IF(fraedom_data_1[[#This Row],[Transaction - Expense Description]]="Payment Direct Debit Payment - Tha",0,IF(OR(fraedom_data_1[[#This Row],[Transaction - Tax Amount]]="",fraedom_data_1[[#This Row],[Transaction - Tax Amount]]=0),"1","2"))</f>
        <v>1</v>
      </c>
      <c r="R1146" s="50" t="str">
        <f>_xlfn.CONCAT(fraedom_data_1[[#This Row],[Statement Period - End Date]],"_",fraedom_data_1[[#This Row],[Column1]],"_",fraedom_data_1[[#This Row],[Transaction - Tax Exclusive Amount]])</f>
        <v>_ _</v>
      </c>
    </row>
    <row r="1147" spans="2:18">
      <c r="B1147" s="50"/>
      <c r="C1147" s="50"/>
      <c r="G1147" s="50"/>
      <c r="J1147" s="50"/>
      <c r="K1147" s="50"/>
      <c r="L1147" s="50"/>
      <c r="M1147" s="50"/>
      <c r="N1147" s="50"/>
      <c r="O1147" s="50"/>
      <c r="P1147" s="50" t="str">
        <f>IF(fraedom_data_1[[#This Row],[Employee - Forename.2]]="",_xlfn.CONCAT(fraedom_data_1[[#This Row],[Employee - Forename.1]]," ",fraedom_data_1[[#This Row],[Employee - Surname]]),_xlfn.CONCAT(fraedom_data_1[[#This Row],[Employee - Forename.1]]," ",fraedom_data_1[[#This Row],[Employee - Forename.2]]," ",fraedom_data_1[[#This Row],[Employee - Surname]]))</f>
        <v xml:space="preserve"> </v>
      </c>
      <c r="Q1147" s="50" t="str">
        <f>IF(fraedom_data_1[[#This Row],[Transaction - Expense Description]]="Payment Direct Debit Payment - Tha",0,IF(OR(fraedom_data_1[[#This Row],[Transaction - Tax Amount]]="",fraedom_data_1[[#This Row],[Transaction - Tax Amount]]=0),"1","2"))</f>
        <v>1</v>
      </c>
      <c r="R1147" s="50" t="str">
        <f>_xlfn.CONCAT(fraedom_data_1[[#This Row],[Statement Period - End Date]],"_",fraedom_data_1[[#This Row],[Column1]],"_",fraedom_data_1[[#This Row],[Transaction - Tax Exclusive Amount]])</f>
        <v>_ _</v>
      </c>
    </row>
    <row r="1148" spans="2:18">
      <c r="B1148" s="50"/>
      <c r="C1148" s="50"/>
      <c r="G1148" s="50"/>
      <c r="J1148" s="50"/>
      <c r="K1148" s="50"/>
      <c r="L1148" s="50"/>
      <c r="M1148" s="50"/>
      <c r="N1148" s="50"/>
      <c r="O1148" s="50"/>
      <c r="P1148" s="50" t="str">
        <f>IF(fraedom_data_1[[#This Row],[Employee - Forename.2]]="",_xlfn.CONCAT(fraedom_data_1[[#This Row],[Employee - Forename.1]]," ",fraedom_data_1[[#This Row],[Employee - Surname]]),_xlfn.CONCAT(fraedom_data_1[[#This Row],[Employee - Forename.1]]," ",fraedom_data_1[[#This Row],[Employee - Forename.2]]," ",fraedom_data_1[[#This Row],[Employee - Surname]]))</f>
        <v xml:space="preserve"> </v>
      </c>
      <c r="Q1148" s="50" t="str">
        <f>IF(fraedom_data_1[[#This Row],[Transaction - Expense Description]]="Payment Direct Debit Payment - Tha",0,IF(OR(fraedom_data_1[[#This Row],[Transaction - Tax Amount]]="",fraedom_data_1[[#This Row],[Transaction - Tax Amount]]=0),"1","2"))</f>
        <v>1</v>
      </c>
      <c r="R1148" s="50" t="str">
        <f>_xlfn.CONCAT(fraedom_data_1[[#This Row],[Statement Period - End Date]],"_",fraedom_data_1[[#This Row],[Column1]],"_",fraedom_data_1[[#This Row],[Transaction - Tax Exclusive Amount]])</f>
        <v>_ _</v>
      </c>
    </row>
    <row r="1149" spans="2:18">
      <c r="B1149" s="50"/>
      <c r="C1149" s="50"/>
      <c r="G1149" s="50"/>
      <c r="J1149" s="50"/>
      <c r="K1149" s="50"/>
      <c r="L1149" s="50"/>
      <c r="M1149" s="50"/>
      <c r="N1149" s="50"/>
      <c r="O1149" s="50"/>
      <c r="P1149" s="50" t="str">
        <f>IF(fraedom_data_1[[#This Row],[Employee - Forename.2]]="",_xlfn.CONCAT(fraedom_data_1[[#This Row],[Employee - Forename.1]]," ",fraedom_data_1[[#This Row],[Employee - Surname]]),_xlfn.CONCAT(fraedom_data_1[[#This Row],[Employee - Forename.1]]," ",fraedom_data_1[[#This Row],[Employee - Forename.2]]," ",fraedom_data_1[[#This Row],[Employee - Surname]]))</f>
        <v xml:space="preserve"> </v>
      </c>
      <c r="Q1149" s="50" t="str">
        <f>IF(fraedom_data_1[[#This Row],[Transaction - Expense Description]]="Payment Direct Debit Payment - Tha",0,IF(OR(fraedom_data_1[[#This Row],[Transaction - Tax Amount]]="",fraedom_data_1[[#This Row],[Transaction - Tax Amount]]=0),"1","2"))</f>
        <v>1</v>
      </c>
      <c r="R1149" s="50" t="str">
        <f>_xlfn.CONCAT(fraedom_data_1[[#This Row],[Statement Period - End Date]],"_",fraedom_data_1[[#This Row],[Column1]],"_",fraedom_data_1[[#This Row],[Transaction - Tax Exclusive Amount]])</f>
        <v>_ _</v>
      </c>
    </row>
    <row r="1150" spans="2:18">
      <c r="B1150" s="50"/>
      <c r="C1150" s="50"/>
      <c r="G1150" s="50"/>
      <c r="J1150" s="50"/>
      <c r="K1150" s="50"/>
      <c r="L1150" s="50"/>
      <c r="M1150" s="50"/>
      <c r="N1150" s="50"/>
      <c r="O1150" s="50"/>
      <c r="P1150" s="50" t="str">
        <f>IF(fraedom_data_1[[#This Row],[Employee - Forename.2]]="",_xlfn.CONCAT(fraedom_data_1[[#This Row],[Employee - Forename.1]]," ",fraedom_data_1[[#This Row],[Employee - Surname]]),_xlfn.CONCAT(fraedom_data_1[[#This Row],[Employee - Forename.1]]," ",fraedom_data_1[[#This Row],[Employee - Forename.2]]," ",fraedom_data_1[[#This Row],[Employee - Surname]]))</f>
        <v xml:space="preserve"> </v>
      </c>
      <c r="Q1150" s="50" t="str">
        <f>IF(fraedom_data_1[[#This Row],[Transaction - Expense Description]]="Payment Direct Debit Payment - Tha",0,IF(OR(fraedom_data_1[[#This Row],[Transaction - Tax Amount]]="",fraedom_data_1[[#This Row],[Transaction - Tax Amount]]=0),"1","2"))</f>
        <v>1</v>
      </c>
      <c r="R1150" s="50" t="str">
        <f>_xlfn.CONCAT(fraedom_data_1[[#This Row],[Statement Period - End Date]],"_",fraedom_data_1[[#This Row],[Column1]],"_",fraedom_data_1[[#This Row],[Transaction - Tax Exclusive Amount]])</f>
        <v>_ _</v>
      </c>
    </row>
    <row r="1151" spans="2:18">
      <c r="B1151" s="50"/>
      <c r="C1151" s="50"/>
      <c r="G1151" s="50"/>
      <c r="J1151" s="50"/>
      <c r="K1151" s="50"/>
      <c r="L1151" s="50"/>
      <c r="M1151" s="50"/>
      <c r="N1151" s="50"/>
      <c r="O1151" s="50"/>
      <c r="P1151" s="50" t="str">
        <f>IF(fraedom_data_1[[#This Row],[Employee - Forename.2]]="",_xlfn.CONCAT(fraedom_data_1[[#This Row],[Employee - Forename.1]]," ",fraedom_data_1[[#This Row],[Employee - Surname]]),_xlfn.CONCAT(fraedom_data_1[[#This Row],[Employee - Forename.1]]," ",fraedom_data_1[[#This Row],[Employee - Forename.2]]," ",fraedom_data_1[[#This Row],[Employee - Surname]]))</f>
        <v xml:space="preserve"> </v>
      </c>
      <c r="Q1151" s="50" t="str">
        <f>IF(fraedom_data_1[[#This Row],[Transaction - Expense Description]]="Payment Direct Debit Payment - Tha",0,IF(OR(fraedom_data_1[[#This Row],[Transaction - Tax Amount]]="",fraedom_data_1[[#This Row],[Transaction - Tax Amount]]=0),"1","2"))</f>
        <v>1</v>
      </c>
      <c r="R1151" s="50" t="str">
        <f>_xlfn.CONCAT(fraedom_data_1[[#This Row],[Statement Period - End Date]],"_",fraedom_data_1[[#This Row],[Column1]],"_",fraedom_data_1[[#This Row],[Transaction - Tax Exclusive Amount]])</f>
        <v>_ _</v>
      </c>
    </row>
    <row r="1152" spans="2:18">
      <c r="B1152" s="50"/>
      <c r="C1152" s="50"/>
      <c r="G1152" s="50"/>
      <c r="J1152" s="50"/>
      <c r="K1152" s="50"/>
      <c r="L1152" s="50"/>
      <c r="M1152" s="50"/>
      <c r="N1152" s="50"/>
      <c r="O1152" s="50"/>
      <c r="P1152" s="50" t="str">
        <f>IF(fraedom_data_1[[#This Row],[Employee - Forename.2]]="",_xlfn.CONCAT(fraedom_data_1[[#This Row],[Employee - Forename.1]]," ",fraedom_data_1[[#This Row],[Employee - Surname]]),_xlfn.CONCAT(fraedom_data_1[[#This Row],[Employee - Forename.1]]," ",fraedom_data_1[[#This Row],[Employee - Forename.2]]," ",fraedom_data_1[[#This Row],[Employee - Surname]]))</f>
        <v xml:space="preserve"> </v>
      </c>
      <c r="Q1152" s="50" t="str">
        <f>IF(fraedom_data_1[[#This Row],[Transaction - Expense Description]]="Payment Direct Debit Payment - Tha",0,IF(OR(fraedom_data_1[[#This Row],[Transaction - Tax Amount]]="",fraedom_data_1[[#This Row],[Transaction - Tax Amount]]=0),"1","2"))</f>
        <v>1</v>
      </c>
      <c r="R1152" s="50" t="str">
        <f>_xlfn.CONCAT(fraedom_data_1[[#This Row],[Statement Period - End Date]],"_",fraedom_data_1[[#This Row],[Column1]],"_",fraedom_data_1[[#This Row],[Transaction - Tax Exclusive Amount]])</f>
        <v>_ _</v>
      </c>
    </row>
    <row r="1153" spans="2:18">
      <c r="B1153" s="50"/>
      <c r="C1153" s="50"/>
      <c r="G1153" s="50"/>
      <c r="J1153" s="50"/>
      <c r="K1153" s="50"/>
      <c r="L1153" s="50"/>
      <c r="M1153" s="50"/>
      <c r="N1153" s="50"/>
      <c r="O1153" s="50"/>
      <c r="P1153" s="50" t="str">
        <f>IF(fraedom_data_1[[#This Row],[Employee - Forename.2]]="",_xlfn.CONCAT(fraedom_data_1[[#This Row],[Employee - Forename.1]]," ",fraedom_data_1[[#This Row],[Employee - Surname]]),_xlfn.CONCAT(fraedom_data_1[[#This Row],[Employee - Forename.1]]," ",fraedom_data_1[[#This Row],[Employee - Forename.2]]," ",fraedom_data_1[[#This Row],[Employee - Surname]]))</f>
        <v xml:space="preserve"> </v>
      </c>
      <c r="Q1153" s="50" t="str">
        <f>IF(fraedom_data_1[[#This Row],[Transaction - Expense Description]]="Payment Direct Debit Payment - Tha",0,IF(OR(fraedom_data_1[[#This Row],[Transaction - Tax Amount]]="",fraedom_data_1[[#This Row],[Transaction - Tax Amount]]=0),"1","2"))</f>
        <v>1</v>
      </c>
      <c r="R1153" s="50" t="str">
        <f>_xlfn.CONCAT(fraedom_data_1[[#This Row],[Statement Period - End Date]],"_",fraedom_data_1[[#This Row],[Column1]],"_",fraedom_data_1[[#This Row],[Transaction - Tax Exclusive Amount]])</f>
        <v>_ _</v>
      </c>
    </row>
    <row r="1154" spans="2:18">
      <c r="B1154" s="50"/>
      <c r="C1154" s="50"/>
      <c r="G1154" s="50"/>
      <c r="J1154" s="50"/>
      <c r="K1154" s="50"/>
      <c r="L1154" s="50"/>
      <c r="M1154" s="50"/>
      <c r="N1154" s="50"/>
      <c r="O1154" s="50"/>
      <c r="P1154" s="50" t="str">
        <f>IF(fraedom_data_1[[#This Row],[Employee - Forename.2]]="",_xlfn.CONCAT(fraedom_data_1[[#This Row],[Employee - Forename.1]]," ",fraedom_data_1[[#This Row],[Employee - Surname]]),_xlfn.CONCAT(fraedom_data_1[[#This Row],[Employee - Forename.1]]," ",fraedom_data_1[[#This Row],[Employee - Forename.2]]," ",fraedom_data_1[[#This Row],[Employee - Surname]]))</f>
        <v xml:space="preserve"> </v>
      </c>
      <c r="Q1154" s="50" t="str">
        <f>IF(fraedom_data_1[[#This Row],[Transaction - Expense Description]]="Payment Direct Debit Payment - Tha",0,IF(OR(fraedom_data_1[[#This Row],[Transaction - Tax Amount]]="",fraedom_data_1[[#This Row],[Transaction - Tax Amount]]=0),"1","2"))</f>
        <v>1</v>
      </c>
      <c r="R1154" s="50" t="str">
        <f>_xlfn.CONCAT(fraedom_data_1[[#This Row],[Statement Period - End Date]],"_",fraedom_data_1[[#This Row],[Column1]],"_",fraedom_data_1[[#This Row],[Transaction - Tax Exclusive Amount]])</f>
        <v>_ _</v>
      </c>
    </row>
    <row r="1155" spans="2:18">
      <c r="B1155" s="50"/>
      <c r="C1155" s="50"/>
      <c r="G1155" s="50"/>
      <c r="J1155" s="50"/>
      <c r="K1155" s="50"/>
      <c r="L1155" s="50"/>
      <c r="M1155" s="50"/>
      <c r="N1155" s="50"/>
      <c r="O1155" s="50"/>
      <c r="P1155" s="50" t="str">
        <f>IF(fraedom_data_1[[#This Row],[Employee - Forename.2]]="",_xlfn.CONCAT(fraedom_data_1[[#This Row],[Employee - Forename.1]]," ",fraedom_data_1[[#This Row],[Employee - Surname]]),_xlfn.CONCAT(fraedom_data_1[[#This Row],[Employee - Forename.1]]," ",fraedom_data_1[[#This Row],[Employee - Forename.2]]," ",fraedom_data_1[[#This Row],[Employee - Surname]]))</f>
        <v xml:space="preserve"> </v>
      </c>
      <c r="Q1155" s="50" t="str">
        <f>IF(fraedom_data_1[[#This Row],[Transaction - Expense Description]]="Payment Direct Debit Payment - Tha",0,IF(OR(fraedom_data_1[[#This Row],[Transaction - Tax Amount]]="",fraedom_data_1[[#This Row],[Transaction - Tax Amount]]=0),"1","2"))</f>
        <v>1</v>
      </c>
      <c r="R1155" s="50" t="str">
        <f>_xlfn.CONCAT(fraedom_data_1[[#This Row],[Statement Period - End Date]],"_",fraedom_data_1[[#This Row],[Column1]],"_",fraedom_data_1[[#This Row],[Transaction - Tax Exclusive Amount]])</f>
        <v>_ _</v>
      </c>
    </row>
    <row r="1156" spans="2:18">
      <c r="B1156" s="50"/>
      <c r="C1156" s="50"/>
      <c r="G1156" s="50"/>
      <c r="J1156" s="50"/>
      <c r="K1156" s="50"/>
      <c r="L1156" s="50"/>
      <c r="M1156" s="50"/>
      <c r="N1156" s="50"/>
      <c r="O1156" s="50"/>
      <c r="P1156" s="50" t="str">
        <f>IF(fraedom_data_1[[#This Row],[Employee - Forename.2]]="",_xlfn.CONCAT(fraedom_data_1[[#This Row],[Employee - Forename.1]]," ",fraedom_data_1[[#This Row],[Employee - Surname]]),_xlfn.CONCAT(fraedom_data_1[[#This Row],[Employee - Forename.1]]," ",fraedom_data_1[[#This Row],[Employee - Forename.2]]," ",fraedom_data_1[[#This Row],[Employee - Surname]]))</f>
        <v xml:space="preserve"> </v>
      </c>
      <c r="Q1156" s="50" t="str">
        <f>IF(fraedom_data_1[[#This Row],[Transaction - Expense Description]]="Payment Direct Debit Payment - Tha",0,IF(OR(fraedom_data_1[[#This Row],[Transaction - Tax Amount]]="",fraedom_data_1[[#This Row],[Transaction - Tax Amount]]=0),"1","2"))</f>
        <v>1</v>
      </c>
      <c r="R1156" s="50" t="str">
        <f>_xlfn.CONCAT(fraedom_data_1[[#This Row],[Statement Period - End Date]],"_",fraedom_data_1[[#This Row],[Column1]],"_",fraedom_data_1[[#This Row],[Transaction - Tax Exclusive Amount]])</f>
        <v>_ _</v>
      </c>
    </row>
    <row r="1157" spans="2:18">
      <c r="B1157" s="50"/>
      <c r="C1157" s="50"/>
      <c r="G1157" s="50"/>
      <c r="J1157" s="50"/>
      <c r="K1157" s="50"/>
      <c r="L1157" s="50"/>
      <c r="M1157" s="50"/>
      <c r="N1157" s="50"/>
      <c r="O1157" s="50"/>
      <c r="P1157" s="50" t="str">
        <f>IF(fraedom_data_1[[#This Row],[Employee - Forename.2]]="",_xlfn.CONCAT(fraedom_data_1[[#This Row],[Employee - Forename.1]]," ",fraedom_data_1[[#This Row],[Employee - Surname]]),_xlfn.CONCAT(fraedom_data_1[[#This Row],[Employee - Forename.1]]," ",fraedom_data_1[[#This Row],[Employee - Forename.2]]," ",fraedom_data_1[[#This Row],[Employee - Surname]]))</f>
        <v xml:space="preserve"> </v>
      </c>
      <c r="Q1157" s="50" t="str">
        <f>IF(fraedom_data_1[[#This Row],[Transaction - Expense Description]]="Payment Direct Debit Payment - Tha",0,IF(OR(fraedom_data_1[[#This Row],[Transaction - Tax Amount]]="",fraedom_data_1[[#This Row],[Transaction - Tax Amount]]=0),"1","2"))</f>
        <v>1</v>
      </c>
      <c r="R1157" s="50" t="str">
        <f>_xlfn.CONCAT(fraedom_data_1[[#This Row],[Statement Period - End Date]],"_",fraedom_data_1[[#This Row],[Column1]],"_",fraedom_data_1[[#This Row],[Transaction - Tax Exclusive Amount]])</f>
        <v>_ _</v>
      </c>
    </row>
    <row r="1158" spans="2:18">
      <c r="B1158" s="50"/>
      <c r="C1158" s="50"/>
      <c r="G1158" s="50"/>
      <c r="J1158" s="50"/>
      <c r="K1158" s="50"/>
      <c r="L1158" s="50"/>
      <c r="M1158" s="50"/>
      <c r="N1158" s="50"/>
      <c r="O1158" s="50"/>
      <c r="P1158" s="50" t="str">
        <f>IF(fraedom_data_1[[#This Row],[Employee - Forename.2]]="",_xlfn.CONCAT(fraedom_data_1[[#This Row],[Employee - Forename.1]]," ",fraedom_data_1[[#This Row],[Employee - Surname]]),_xlfn.CONCAT(fraedom_data_1[[#This Row],[Employee - Forename.1]]," ",fraedom_data_1[[#This Row],[Employee - Forename.2]]," ",fraedom_data_1[[#This Row],[Employee - Surname]]))</f>
        <v xml:space="preserve"> </v>
      </c>
      <c r="Q1158" s="50" t="str">
        <f>IF(fraedom_data_1[[#This Row],[Transaction - Expense Description]]="Payment Direct Debit Payment - Tha",0,IF(OR(fraedom_data_1[[#This Row],[Transaction - Tax Amount]]="",fraedom_data_1[[#This Row],[Transaction - Tax Amount]]=0),"1","2"))</f>
        <v>1</v>
      </c>
      <c r="R1158" s="50" t="str">
        <f>_xlfn.CONCAT(fraedom_data_1[[#This Row],[Statement Period - End Date]],"_",fraedom_data_1[[#This Row],[Column1]],"_",fraedom_data_1[[#This Row],[Transaction - Tax Exclusive Amount]])</f>
        <v>_ _</v>
      </c>
    </row>
    <row r="1159" spans="2:18">
      <c r="B1159" s="50"/>
      <c r="C1159" s="50"/>
      <c r="G1159" s="50"/>
      <c r="J1159" s="50"/>
      <c r="K1159" s="50"/>
      <c r="L1159" s="50"/>
      <c r="M1159" s="50"/>
      <c r="N1159" s="50"/>
      <c r="O1159" s="50"/>
      <c r="P1159" s="50" t="str">
        <f>IF(fraedom_data_1[[#This Row],[Employee - Forename.2]]="",_xlfn.CONCAT(fraedom_data_1[[#This Row],[Employee - Forename.1]]," ",fraedom_data_1[[#This Row],[Employee - Surname]]),_xlfn.CONCAT(fraedom_data_1[[#This Row],[Employee - Forename.1]]," ",fraedom_data_1[[#This Row],[Employee - Forename.2]]," ",fraedom_data_1[[#This Row],[Employee - Surname]]))</f>
        <v xml:space="preserve"> </v>
      </c>
      <c r="Q1159" s="50" t="str">
        <f>IF(fraedom_data_1[[#This Row],[Transaction - Expense Description]]="Payment Direct Debit Payment - Tha",0,IF(OR(fraedom_data_1[[#This Row],[Transaction - Tax Amount]]="",fraedom_data_1[[#This Row],[Transaction - Tax Amount]]=0),"1","2"))</f>
        <v>1</v>
      </c>
      <c r="R1159" s="50" t="str">
        <f>_xlfn.CONCAT(fraedom_data_1[[#This Row],[Statement Period - End Date]],"_",fraedom_data_1[[#This Row],[Column1]],"_",fraedom_data_1[[#This Row],[Transaction - Tax Exclusive Amount]])</f>
        <v>_ _</v>
      </c>
    </row>
    <row r="1160" spans="2:18">
      <c r="B1160" s="50"/>
      <c r="C1160" s="50"/>
      <c r="G1160" s="50"/>
      <c r="J1160" s="50"/>
      <c r="K1160" s="50"/>
      <c r="L1160" s="50"/>
      <c r="M1160" s="50"/>
      <c r="N1160" s="50"/>
      <c r="O1160" s="50"/>
      <c r="P1160" s="50" t="str">
        <f>IF(fraedom_data_1[[#This Row],[Employee - Forename.2]]="",_xlfn.CONCAT(fraedom_data_1[[#This Row],[Employee - Forename.1]]," ",fraedom_data_1[[#This Row],[Employee - Surname]]),_xlfn.CONCAT(fraedom_data_1[[#This Row],[Employee - Forename.1]]," ",fraedom_data_1[[#This Row],[Employee - Forename.2]]," ",fraedom_data_1[[#This Row],[Employee - Surname]]))</f>
        <v xml:space="preserve"> </v>
      </c>
      <c r="Q1160" s="50" t="str">
        <f>IF(fraedom_data_1[[#This Row],[Transaction - Expense Description]]="Payment Direct Debit Payment - Tha",0,IF(OR(fraedom_data_1[[#This Row],[Transaction - Tax Amount]]="",fraedom_data_1[[#This Row],[Transaction - Tax Amount]]=0),"1","2"))</f>
        <v>1</v>
      </c>
      <c r="R1160" s="50" t="str">
        <f>_xlfn.CONCAT(fraedom_data_1[[#This Row],[Statement Period - End Date]],"_",fraedom_data_1[[#This Row],[Column1]],"_",fraedom_data_1[[#This Row],[Transaction - Tax Exclusive Amount]])</f>
        <v>_ _</v>
      </c>
    </row>
    <row r="1161" spans="2:18">
      <c r="B1161" s="50"/>
      <c r="C1161" s="50"/>
      <c r="G1161" s="50"/>
      <c r="J1161" s="50"/>
      <c r="K1161" s="50"/>
      <c r="L1161" s="50"/>
      <c r="M1161" s="50"/>
      <c r="N1161" s="50"/>
      <c r="O1161" s="50"/>
      <c r="P1161" s="50" t="str">
        <f>IF(fraedom_data_1[[#This Row],[Employee - Forename.2]]="",_xlfn.CONCAT(fraedom_data_1[[#This Row],[Employee - Forename.1]]," ",fraedom_data_1[[#This Row],[Employee - Surname]]),_xlfn.CONCAT(fraedom_data_1[[#This Row],[Employee - Forename.1]]," ",fraedom_data_1[[#This Row],[Employee - Forename.2]]," ",fraedom_data_1[[#This Row],[Employee - Surname]]))</f>
        <v xml:space="preserve"> </v>
      </c>
      <c r="Q1161" s="50" t="str">
        <f>IF(fraedom_data_1[[#This Row],[Transaction - Expense Description]]="Payment Direct Debit Payment - Tha",0,IF(OR(fraedom_data_1[[#This Row],[Transaction - Tax Amount]]="",fraedom_data_1[[#This Row],[Transaction - Tax Amount]]=0),"1","2"))</f>
        <v>1</v>
      </c>
      <c r="R1161" s="50" t="str">
        <f>_xlfn.CONCAT(fraedom_data_1[[#This Row],[Statement Period - End Date]],"_",fraedom_data_1[[#This Row],[Column1]],"_",fraedom_data_1[[#This Row],[Transaction - Tax Exclusive Amount]])</f>
        <v>_ _</v>
      </c>
    </row>
    <row r="1162" spans="2:18">
      <c r="B1162" s="50"/>
      <c r="C1162" s="50"/>
      <c r="G1162" s="50"/>
      <c r="J1162" s="50"/>
      <c r="K1162" s="50"/>
      <c r="L1162" s="50"/>
      <c r="M1162" s="50"/>
      <c r="N1162" s="50"/>
      <c r="O1162" s="50"/>
      <c r="P1162" s="50" t="str">
        <f>IF(fraedom_data_1[[#This Row],[Employee - Forename.2]]="",_xlfn.CONCAT(fraedom_data_1[[#This Row],[Employee - Forename.1]]," ",fraedom_data_1[[#This Row],[Employee - Surname]]),_xlfn.CONCAT(fraedom_data_1[[#This Row],[Employee - Forename.1]]," ",fraedom_data_1[[#This Row],[Employee - Forename.2]]," ",fraedom_data_1[[#This Row],[Employee - Surname]]))</f>
        <v xml:space="preserve"> </v>
      </c>
      <c r="Q1162" s="50" t="str">
        <f>IF(fraedom_data_1[[#This Row],[Transaction - Expense Description]]="Payment Direct Debit Payment - Tha",0,IF(OR(fraedom_data_1[[#This Row],[Transaction - Tax Amount]]="",fraedom_data_1[[#This Row],[Transaction - Tax Amount]]=0),"1","2"))</f>
        <v>1</v>
      </c>
      <c r="R1162" s="50" t="str">
        <f>_xlfn.CONCAT(fraedom_data_1[[#This Row],[Statement Period - End Date]],"_",fraedom_data_1[[#This Row],[Column1]],"_",fraedom_data_1[[#This Row],[Transaction - Tax Exclusive Amount]])</f>
        <v>_ _</v>
      </c>
    </row>
    <row r="1163" spans="2:18">
      <c r="B1163" s="50"/>
      <c r="C1163" s="50"/>
      <c r="G1163" s="50"/>
      <c r="J1163" s="50"/>
      <c r="K1163" s="50"/>
      <c r="L1163" s="50"/>
      <c r="M1163" s="50"/>
      <c r="N1163" s="50"/>
      <c r="O1163" s="50"/>
      <c r="P1163" s="50" t="str">
        <f>IF(fraedom_data_1[[#This Row],[Employee - Forename.2]]="",_xlfn.CONCAT(fraedom_data_1[[#This Row],[Employee - Forename.1]]," ",fraedom_data_1[[#This Row],[Employee - Surname]]),_xlfn.CONCAT(fraedom_data_1[[#This Row],[Employee - Forename.1]]," ",fraedom_data_1[[#This Row],[Employee - Forename.2]]," ",fraedom_data_1[[#This Row],[Employee - Surname]]))</f>
        <v xml:space="preserve"> </v>
      </c>
      <c r="Q1163" s="50" t="str">
        <f>IF(fraedom_data_1[[#This Row],[Transaction - Expense Description]]="Payment Direct Debit Payment - Tha",0,IF(OR(fraedom_data_1[[#This Row],[Transaction - Tax Amount]]="",fraedom_data_1[[#This Row],[Transaction - Tax Amount]]=0),"1","2"))</f>
        <v>1</v>
      </c>
      <c r="R1163" s="50" t="str">
        <f>_xlfn.CONCAT(fraedom_data_1[[#This Row],[Statement Period - End Date]],"_",fraedom_data_1[[#This Row],[Column1]],"_",fraedom_data_1[[#This Row],[Transaction - Tax Exclusive Amount]])</f>
        <v>_ _</v>
      </c>
    </row>
    <row r="1164" spans="2:18">
      <c r="B1164" s="50"/>
      <c r="C1164" s="50"/>
      <c r="G1164" s="50"/>
      <c r="J1164" s="50"/>
      <c r="K1164" s="50"/>
      <c r="L1164" s="50"/>
      <c r="M1164" s="50"/>
      <c r="N1164" s="50"/>
      <c r="O1164" s="50"/>
      <c r="P1164" s="50" t="str">
        <f>IF(fraedom_data_1[[#This Row],[Employee - Forename.2]]="",_xlfn.CONCAT(fraedom_data_1[[#This Row],[Employee - Forename.1]]," ",fraedom_data_1[[#This Row],[Employee - Surname]]),_xlfn.CONCAT(fraedom_data_1[[#This Row],[Employee - Forename.1]]," ",fraedom_data_1[[#This Row],[Employee - Forename.2]]," ",fraedom_data_1[[#This Row],[Employee - Surname]]))</f>
        <v xml:space="preserve"> </v>
      </c>
      <c r="Q1164" s="50" t="str">
        <f>IF(fraedom_data_1[[#This Row],[Transaction - Expense Description]]="Payment Direct Debit Payment - Tha",0,IF(OR(fraedom_data_1[[#This Row],[Transaction - Tax Amount]]="",fraedom_data_1[[#This Row],[Transaction - Tax Amount]]=0),"1","2"))</f>
        <v>1</v>
      </c>
      <c r="R1164" s="50" t="str">
        <f>_xlfn.CONCAT(fraedom_data_1[[#This Row],[Statement Period - End Date]],"_",fraedom_data_1[[#This Row],[Column1]],"_",fraedom_data_1[[#This Row],[Transaction - Tax Exclusive Amount]])</f>
        <v>_ _</v>
      </c>
    </row>
    <row r="1165" spans="2:18">
      <c r="B1165" s="50"/>
      <c r="C1165" s="50"/>
      <c r="G1165" s="50"/>
      <c r="J1165" s="50"/>
      <c r="K1165" s="50"/>
      <c r="L1165" s="50"/>
      <c r="M1165" s="50"/>
      <c r="N1165" s="50"/>
      <c r="O1165" s="50"/>
      <c r="P1165" s="50" t="str">
        <f>IF(fraedom_data_1[[#This Row],[Employee - Forename.2]]="",_xlfn.CONCAT(fraedom_data_1[[#This Row],[Employee - Forename.1]]," ",fraedom_data_1[[#This Row],[Employee - Surname]]),_xlfn.CONCAT(fraedom_data_1[[#This Row],[Employee - Forename.1]]," ",fraedom_data_1[[#This Row],[Employee - Forename.2]]," ",fraedom_data_1[[#This Row],[Employee - Surname]]))</f>
        <v xml:space="preserve"> </v>
      </c>
      <c r="Q1165" s="50" t="str">
        <f>IF(fraedom_data_1[[#This Row],[Transaction - Expense Description]]="Payment Direct Debit Payment - Tha",0,IF(OR(fraedom_data_1[[#This Row],[Transaction - Tax Amount]]="",fraedom_data_1[[#This Row],[Transaction - Tax Amount]]=0),"1","2"))</f>
        <v>1</v>
      </c>
      <c r="R1165" s="50" t="str">
        <f>_xlfn.CONCAT(fraedom_data_1[[#This Row],[Statement Period - End Date]],"_",fraedom_data_1[[#This Row],[Column1]],"_",fraedom_data_1[[#This Row],[Transaction - Tax Exclusive Amount]])</f>
        <v>_ _</v>
      </c>
    </row>
    <row r="1166" spans="2:18">
      <c r="B1166" s="50"/>
      <c r="C1166" s="50"/>
      <c r="G1166" s="50"/>
      <c r="J1166" s="50"/>
      <c r="K1166" s="50"/>
      <c r="L1166" s="50"/>
      <c r="M1166" s="50"/>
      <c r="N1166" s="50"/>
      <c r="O1166" s="50"/>
      <c r="P1166" s="50" t="str">
        <f>IF(fraedom_data_1[[#This Row],[Employee - Forename.2]]="",_xlfn.CONCAT(fraedom_data_1[[#This Row],[Employee - Forename.1]]," ",fraedom_data_1[[#This Row],[Employee - Surname]]),_xlfn.CONCAT(fraedom_data_1[[#This Row],[Employee - Forename.1]]," ",fraedom_data_1[[#This Row],[Employee - Forename.2]]," ",fraedom_data_1[[#This Row],[Employee - Surname]]))</f>
        <v xml:space="preserve"> </v>
      </c>
      <c r="Q1166" s="50" t="str">
        <f>IF(fraedom_data_1[[#This Row],[Transaction - Expense Description]]="Payment Direct Debit Payment - Tha",0,IF(OR(fraedom_data_1[[#This Row],[Transaction - Tax Amount]]="",fraedom_data_1[[#This Row],[Transaction - Tax Amount]]=0),"1","2"))</f>
        <v>1</v>
      </c>
      <c r="R1166" s="50" t="str">
        <f>_xlfn.CONCAT(fraedom_data_1[[#This Row],[Statement Period - End Date]],"_",fraedom_data_1[[#This Row],[Column1]],"_",fraedom_data_1[[#This Row],[Transaction - Tax Exclusive Amount]])</f>
        <v>_ _</v>
      </c>
    </row>
    <row r="1167" spans="2:18">
      <c r="B1167" s="50"/>
      <c r="C1167" s="50"/>
      <c r="G1167" s="50"/>
      <c r="J1167" s="50"/>
      <c r="K1167" s="50"/>
      <c r="L1167" s="50"/>
      <c r="M1167" s="50"/>
      <c r="N1167" s="50"/>
      <c r="O1167" s="50"/>
      <c r="P1167" s="50" t="str">
        <f>IF(fraedom_data_1[[#This Row],[Employee - Forename.2]]="",_xlfn.CONCAT(fraedom_data_1[[#This Row],[Employee - Forename.1]]," ",fraedom_data_1[[#This Row],[Employee - Surname]]),_xlfn.CONCAT(fraedom_data_1[[#This Row],[Employee - Forename.1]]," ",fraedom_data_1[[#This Row],[Employee - Forename.2]]," ",fraedom_data_1[[#This Row],[Employee - Surname]]))</f>
        <v xml:space="preserve"> </v>
      </c>
      <c r="Q1167" s="50" t="str">
        <f>IF(fraedom_data_1[[#This Row],[Transaction - Expense Description]]="Payment Direct Debit Payment - Tha",0,IF(OR(fraedom_data_1[[#This Row],[Transaction - Tax Amount]]="",fraedom_data_1[[#This Row],[Transaction - Tax Amount]]=0),"1","2"))</f>
        <v>1</v>
      </c>
      <c r="R1167" s="50" t="str">
        <f>_xlfn.CONCAT(fraedom_data_1[[#This Row],[Statement Period - End Date]],"_",fraedom_data_1[[#This Row],[Column1]],"_",fraedom_data_1[[#This Row],[Transaction - Tax Exclusive Amount]])</f>
        <v>_ _</v>
      </c>
    </row>
    <row r="1168" spans="2:18">
      <c r="B1168" s="50"/>
      <c r="C1168" s="50"/>
      <c r="G1168" s="50"/>
      <c r="J1168" s="50"/>
      <c r="K1168" s="50"/>
      <c r="L1168" s="50"/>
      <c r="M1168" s="50"/>
      <c r="N1168" s="50"/>
      <c r="O1168" s="50"/>
      <c r="P1168" s="50" t="str">
        <f>IF(fraedom_data_1[[#This Row],[Employee - Forename.2]]="",_xlfn.CONCAT(fraedom_data_1[[#This Row],[Employee - Forename.1]]," ",fraedom_data_1[[#This Row],[Employee - Surname]]),_xlfn.CONCAT(fraedom_data_1[[#This Row],[Employee - Forename.1]]," ",fraedom_data_1[[#This Row],[Employee - Forename.2]]," ",fraedom_data_1[[#This Row],[Employee - Surname]]))</f>
        <v xml:space="preserve"> </v>
      </c>
      <c r="Q1168" s="50" t="str">
        <f>IF(fraedom_data_1[[#This Row],[Transaction - Expense Description]]="Payment Direct Debit Payment - Tha",0,IF(OR(fraedom_data_1[[#This Row],[Transaction - Tax Amount]]="",fraedom_data_1[[#This Row],[Transaction - Tax Amount]]=0),"1","2"))</f>
        <v>1</v>
      </c>
      <c r="R1168" s="50" t="str">
        <f>_xlfn.CONCAT(fraedom_data_1[[#This Row],[Statement Period - End Date]],"_",fraedom_data_1[[#This Row],[Column1]],"_",fraedom_data_1[[#This Row],[Transaction - Tax Exclusive Amount]])</f>
        <v>_ _</v>
      </c>
    </row>
    <row r="1169" spans="2:18">
      <c r="B1169" s="50"/>
      <c r="C1169" s="50"/>
      <c r="G1169" s="50"/>
      <c r="J1169" s="50"/>
      <c r="K1169" s="50"/>
      <c r="L1169" s="50"/>
      <c r="M1169" s="50"/>
      <c r="N1169" s="50"/>
      <c r="O1169" s="50"/>
      <c r="P1169" s="50" t="str">
        <f>IF(fraedom_data_1[[#This Row],[Employee - Forename.2]]="",_xlfn.CONCAT(fraedom_data_1[[#This Row],[Employee - Forename.1]]," ",fraedom_data_1[[#This Row],[Employee - Surname]]),_xlfn.CONCAT(fraedom_data_1[[#This Row],[Employee - Forename.1]]," ",fraedom_data_1[[#This Row],[Employee - Forename.2]]," ",fraedom_data_1[[#This Row],[Employee - Surname]]))</f>
        <v xml:space="preserve"> </v>
      </c>
      <c r="Q1169" s="50" t="str">
        <f>IF(fraedom_data_1[[#This Row],[Transaction - Expense Description]]="Payment Direct Debit Payment - Tha",0,IF(OR(fraedom_data_1[[#This Row],[Transaction - Tax Amount]]="",fraedom_data_1[[#This Row],[Transaction - Tax Amount]]=0),"1","2"))</f>
        <v>1</v>
      </c>
      <c r="R1169" s="50" t="str">
        <f>_xlfn.CONCAT(fraedom_data_1[[#This Row],[Statement Period - End Date]],"_",fraedom_data_1[[#This Row],[Column1]],"_",fraedom_data_1[[#This Row],[Transaction - Tax Exclusive Amount]])</f>
        <v>_ _</v>
      </c>
    </row>
    <row r="1170" spans="2:18">
      <c r="B1170" s="50"/>
      <c r="C1170" s="50"/>
      <c r="G1170" s="50"/>
      <c r="J1170" s="50"/>
      <c r="K1170" s="50"/>
      <c r="L1170" s="50"/>
      <c r="M1170" s="50"/>
      <c r="N1170" s="50"/>
      <c r="O1170" s="50"/>
      <c r="P1170" s="50" t="str">
        <f>IF(fraedom_data_1[[#This Row],[Employee - Forename.2]]="",_xlfn.CONCAT(fraedom_data_1[[#This Row],[Employee - Forename.1]]," ",fraedom_data_1[[#This Row],[Employee - Surname]]),_xlfn.CONCAT(fraedom_data_1[[#This Row],[Employee - Forename.1]]," ",fraedom_data_1[[#This Row],[Employee - Forename.2]]," ",fraedom_data_1[[#This Row],[Employee - Surname]]))</f>
        <v xml:space="preserve"> </v>
      </c>
      <c r="Q1170" s="50" t="str">
        <f>IF(fraedom_data_1[[#This Row],[Transaction - Expense Description]]="Payment Direct Debit Payment - Tha",0,IF(OR(fraedom_data_1[[#This Row],[Transaction - Tax Amount]]="",fraedom_data_1[[#This Row],[Transaction - Tax Amount]]=0),"1","2"))</f>
        <v>1</v>
      </c>
      <c r="R1170" s="50" t="str">
        <f>_xlfn.CONCAT(fraedom_data_1[[#This Row],[Statement Period - End Date]],"_",fraedom_data_1[[#This Row],[Column1]],"_",fraedom_data_1[[#This Row],[Transaction - Tax Exclusive Amount]])</f>
        <v>_ _</v>
      </c>
    </row>
    <row r="1171" spans="2:18">
      <c r="B1171" s="50"/>
      <c r="C1171" s="50"/>
      <c r="G1171" s="50"/>
      <c r="J1171" s="50"/>
      <c r="K1171" s="50"/>
      <c r="L1171" s="50"/>
      <c r="M1171" s="50"/>
      <c r="N1171" s="50"/>
      <c r="O1171" s="50"/>
      <c r="P1171" s="50" t="str">
        <f>IF(fraedom_data_1[[#This Row],[Employee - Forename.2]]="",_xlfn.CONCAT(fraedom_data_1[[#This Row],[Employee - Forename.1]]," ",fraedom_data_1[[#This Row],[Employee - Surname]]),_xlfn.CONCAT(fraedom_data_1[[#This Row],[Employee - Forename.1]]," ",fraedom_data_1[[#This Row],[Employee - Forename.2]]," ",fraedom_data_1[[#This Row],[Employee - Surname]]))</f>
        <v xml:space="preserve"> </v>
      </c>
      <c r="Q1171" s="50" t="str">
        <f>IF(fraedom_data_1[[#This Row],[Transaction - Expense Description]]="Payment Direct Debit Payment - Tha",0,IF(OR(fraedom_data_1[[#This Row],[Transaction - Tax Amount]]="",fraedom_data_1[[#This Row],[Transaction - Tax Amount]]=0),"1","2"))</f>
        <v>1</v>
      </c>
      <c r="R1171" s="50" t="str">
        <f>_xlfn.CONCAT(fraedom_data_1[[#This Row],[Statement Period - End Date]],"_",fraedom_data_1[[#This Row],[Column1]],"_",fraedom_data_1[[#This Row],[Transaction - Tax Exclusive Amount]])</f>
        <v>_ _</v>
      </c>
    </row>
    <row r="1172" spans="2:18">
      <c r="B1172" s="50"/>
      <c r="C1172" s="50"/>
      <c r="G1172" s="50"/>
      <c r="J1172" s="50"/>
      <c r="K1172" s="50"/>
      <c r="L1172" s="50"/>
      <c r="M1172" s="50"/>
      <c r="N1172" s="50"/>
      <c r="O1172" s="50"/>
      <c r="P1172" s="50" t="str">
        <f>IF(fraedom_data_1[[#This Row],[Employee - Forename.2]]="",_xlfn.CONCAT(fraedom_data_1[[#This Row],[Employee - Forename.1]]," ",fraedom_data_1[[#This Row],[Employee - Surname]]),_xlfn.CONCAT(fraedom_data_1[[#This Row],[Employee - Forename.1]]," ",fraedom_data_1[[#This Row],[Employee - Forename.2]]," ",fraedom_data_1[[#This Row],[Employee - Surname]]))</f>
        <v xml:space="preserve"> </v>
      </c>
      <c r="Q1172" s="50" t="str">
        <f>IF(fraedom_data_1[[#This Row],[Transaction - Expense Description]]="Payment Direct Debit Payment - Tha",0,IF(OR(fraedom_data_1[[#This Row],[Transaction - Tax Amount]]="",fraedom_data_1[[#This Row],[Transaction - Tax Amount]]=0),"1","2"))</f>
        <v>1</v>
      </c>
      <c r="R1172" s="50" t="str">
        <f>_xlfn.CONCAT(fraedom_data_1[[#This Row],[Statement Period - End Date]],"_",fraedom_data_1[[#This Row],[Column1]],"_",fraedom_data_1[[#This Row],[Transaction - Tax Exclusive Amount]])</f>
        <v>_ _</v>
      </c>
    </row>
    <row r="1173" spans="2:18">
      <c r="B1173" s="50"/>
      <c r="C1173" s="50"/>
      <c r="G1173" s="50"/>
      <c r="J1173" s="50"/>
      <c r="K1173" s="50"/>
      <c r="L1173" s="50"/>
      <c r="M1173" s="50"/>
      <c r="N1173" s="50"/>
      <c r="O1173" s="50"/>
      <c r="P1173" s="50" t="str">
        <f>IF(fraedom_data_1[[#This Row],[Employee - Forename.2]]="",_xlfn.CONCAT(fraedom_data_1[[#This Row],[Employee - Forename.1]]," ",fraedom_data_1[[#This Row],[Employee - Surname]]),_xlfn.CONCAT(fraedom_data_1[[#This Row],[Employee - Forename.1]]," ",fraedom_data_1[[#This Row],[Employee - Forename.2]]," ",fraedom_data_1[[#This Row],[Employee - Surname]]))</f>
        <v xml:space="preserve"> </v>
      </c>
      <c r="Q1173" s="50" t="str">
        <f>IF(fraedom_data_1[[#This Row],[Transaction - Expense Description]]="Payment Direct Debit Payment - Tha",0,IF(OR(fraedom_data_1[[#This Row],[Transaction - Tax Amount]]="",fraedom_data_1[[#This Row],[Transaction - Tax Amount]]=0),"1","2"))</f>
        <v>1</v>
      </c>
      <c r="R1173" s="50" t="str">
        <f>_xlfn.CONCAT(fraedom_data_1[[#This Row],[Statement Period - End Date]],"_",fraedom_data_1[[#This Row],[Column1]],"_",fraedom_data_1[[#This Row],[Transaction - Tax Exclusive Amount]])</f>
        <v>_ _</v>
      </c>
    </row>
    <row r="1174" spans="2:18">
      <c r="B1174" s="50"/>
      <c r="C1174" s="50"/>
      <c r="G1174" s="50"/>
      <c r="J1174" s="50"/>
      <c r="K1174" s="50"/>
      <c r="L1174" s="50"/>
      <c r="M1174" s="50"/>
      <c r="N1174" s="50"/>
      <c r="O1174" s="50"/>
      <c r="P1174" s="50" t="str">
        <f>IF(fraedom_data_1[[#This Row],[Employee - Forename.2]]="",_xlfn.CONCAT(fraedom_data_1[[#This Row],[Employee - Forename.1]]," ",fraedom_data_1[[#This Row],[Employee - Surname]]),_xlfn.CONCAT(fraedom_data_1[[#This Row],[Employee - Forename.1]]," ",fraedom_data_1[[#This Row],[Employee - Forename.2]]," ",fraedom_data_1[[#This Row],[Employee - Surname]]))</f>
        <v xml:space="preserve"> </v>
      </c>
      <c r="Q1174" s="50" t="str">
        <f>IF(fraedom_data_1[[#This Row],[Transaction - Expense Description]]="Payment Direct Debit Payment - Tha",0,IF(OR(fraedom_data_1[[#This Row],[Transaction - Tax Amount]]="",fraedom_data_1[[#This Row],[Transaction - Tax Amount]]=0),"1","2"))</f>
        <v>1</v>
      </c>
      <c r="R1174" s="50" t="str">
        <f>_xlfn.CONCAT(fraedom_data_1[[#This Row],[Statement Period - End Date]],"_",fraedom_data_1[[#This Row],[Column1]],"_",fraedom_data_1[[#This Row],[Transaction - Tax Exclusive Amount]])</f>
        <v>_ _</v>
      </c>
    </row>
    <row r="1175" spans="2:18">
      <c r="B1175" s="50"/>
      <c r="C1175" s="50"/>
      <c r="G1175" s="50"/>
      <c r="J1175" s="50"/>
      <c r="K1175" s="50"/>
      <c r="L1175" s="50"/>
      <c r="M1175" s="50"/>
      <c r="N1175" s="50"/>
      <c r="O1175" s="50"/>
      <c r="P1175" s="50" t="str">
        <f>IF(fraedom_data_1[[#This Row],[Employee - Forename.2]]="",_xlfn.CONCAT(fraedom_data_1[[#This Row],[Employee - Forename.1]]," ",fraedom_data_1[[#This Row],[Employee - Surname]]),_xlfn.CONCAT(fraedom_data_1[[#This Row],[Employee - Forename.1]]," ",fraedom_data_1[[#This Row],[Employee - Forename.2]]," ",fraedom_data_1[[#This Row],[Employee - Surname]]))</f>
        <v xml:space="preserve"> </v>
      </c>
      <c r="Q1175" s="50" t="str">
        <f>IF(fraedom_data_1[[#This Row],[Transaction - Expense Description]]="Payment Direct Debit Payment - Tha",0,IF(OR(fraedom_data_1[[#This Row],[Transaction - Tax Amount]]="",fraedom_data_1[[#This Row],[Transaction - Tax Amount]]=0),"1","2"))</f>
        <v>1</v>
      </c>
      <c r="R1175" s="50" t="str">
        <f>_xlfn.CONCAT(fraedom_data_1[[#This Row],[Statement Period - End Date]],"_",fraedom_data_1[[#This Row],[Column1]],"_",fraedom_data_1[[#This Row],[Transaction - Tax Exclusive Amount]])</f>
        <v>_ _</v>
      </c>
    </row>
    <row r="1176" spans="2:18">
      <c r="B1176" s="50"/>
      <c r="C1176" s="50"/>
      <c r="G1176" s="50"/>
      <c r="J1176" s="50"/>
      <c r="K1176" s="50"/>
      <c r="L1176" s="50"/>
      <c r="M1176" s="50"/>
      <c r="N1176" s="50"/>
      <c r="O1176" s="50"/>
      <c r="P1176" s="50" t="str">
        <f>IF(fraedom_data_1[[#This Row],[Employee - Forename.2]]="",_xlfn.CONCAT(fraedom_data_1[[#This Row],[Employee - Forename.1]]," ",fraedom_data_1[[#This Row],[Employee - Surname]]),_xlfn.CONCAT(fraedom_data_1[[#This Row],[Employee - Forename.1]]," ",fraedom_data_1[[#This Row],[Employee - Forename.2]]," ",fraedom_data_1[[#This Row],[Employee - Surname]]))</f>
        <v xml:space="preserve"> </v>
      </c>
      <c r="Q1176" s="50" t="str">
        <f>IF(fraedom_data_1[[#This Row],[Transaction - Expense Description]]="Payment Direct Debit Payment - Tha",0,IF(OR(fraedom_data_1[[#This Row],[Transaction - Tax Amount]]="",fraedom_data_1[[#This Row],[Transaction - Tax Amount]]=0),"1","2"))</f>
        <v>1</v>
      </c>
      <c r="R1176" s="50" t="str">
        <f>_xlfn.CONCAT(fraedom_data_1[[#This Row],[Statement Period - End Date]],"_",fraedom_data_1[[#This Row],[Column1]],"_",fraedom_data_1[[#This Row],[Transaction - Tax Exclusive Amount]])</f>
        <v>_ _</v>
      </c>
    </row>
    <row r="1177" spans="2:18">
      <c r="B1177" s="50"/>
      <c r="C1177" s="50"/>
      <c r="G1177" s="50"/>
      <c r="J1177" s="50"/>
      <c r="K1177" s="50"/>
      <c r="L1177" s="50"/>
      <c r="M1177" s="50"/>
      <c r="N1177" s="50"/>
      <c r="O1177" s="50"/>
      <c r="P1177" s="50" t="str">
        <f>IF(fraedom_data_1[[#This Row],[Employee - Forename.2]]="",_xlfn.CONCAT(fraedom_data_1[[#This Row],[Employee - Forename.1]]," ",fraedom_data_1[[#This Row],[Employee - Surname]]),_xlfn.CONCAT(fraedom_data_1[[#This Row],[Employee - Forename.1]]," ",fraedom_data_1[[#This Row],[Employee - Forename.2]]," ",fraedom_data_1[[#This Row],[Employee - Surname]]))</f>
        <v xml:space="preserve"> </v>
      </c>
      <c r="Q1177" s="50" t="str">
        <f>IF(fraedom_data_1[[#This Row],[Transaction - Expense Description]]="Payment Direct Debit Payment - Tha",0,IF(OR(fraedom_data_1[[#This Row],[Transaction - Tax Amount]]="",fraedom_data_1[[#This Row],[Transaction - Tax Amount]]=0),"1","2"))</f>
        <v>1</v>
      </c>
      <c r="R1177" s="50" t="str">
        <f>_xlfn.CONCAT(fraedom_data_1[[#This Row],[Statement Period - End Date]],"_",fraedom_data_1[[#This Row],[Column1]],"_",fraedom_data_1[[#This Row],[Transaction - Tax Exclusive Amount]])</f>
        <v>_ _</v>
      </c>
    </row>
    <row r="1178" spans="2:18">
      <c r="B1178" s="50"/>
      <c r="C1178" s="50"/>
      <c r="G1178" s="50"/>
      <c r="J1178" s="50"/>
      <c r="K1178" s="50"/>
      <c r="L1178" s="50"/>
      <c r="M1178" s="50"/>
      <c r="N1178" s="50"/>
      <c r="O1178" s="50"/>
      <c r="P1178" s="50" t="str">
        <f>IF(fraedom_data_1[[#This Row],[Employee - Forename.2]]="",_xlfn.CONCAT(fraedom_data_1[[#This Row],[Employee - Forename.1]]," ",fraedom_data_1[[#This Row],[Employee - Surname]]),_xlfn.CONCAT(fraedom_data_1[[#This Row],[Employee - Forename.1]]," ",fraedom_data_1[[#This Row],[Employee - Forename.2]]," ",fraedom_data_1[[#This Row],[Employee - Surname]]))</f>
        <v xml:space="preserve"> </v>
      </c>
      <c r="Q1178" s="50" t="str">
        <f>IF(fraedom_data_1[[#This Row],[Transaction - Expense Description]]="Payment Direct Debit Payment - Tha",0,IF(OR(fraedom_data_1[[#This Row],[Transaction - Tax Amount]]="",fraedom_data_1[[#This Row],[Transaction - Tax Amount]]=0),"1","2"))</f>
        <v>1</v>
      </c>
      <c r="R1178" s="50" t="str">
        <f>_xlfn.CONCAT(fraedom_data_1[[#This Row],[Statement Period - End Date]],"_",fraedom_data_1[[#This Row],[Column1]],"_",fraedom_data_1[[#This Row],[Transaction - Tax Exclusive Amount]])</f>
        <v>_ _</v>
      </c>
    </row>
    <row r="1179" spans="2:18">
      <c r="B1179" s="50"/>
      <c r="C1179" s="50"/>
      <c r="G1179" s="50"/>
      <c r="J1179" s="50"/>
      <c r="K1179" s="50"/>
      <c r="L1179" s="50"/>
      <c r="M1179" s="50"/>
      <c r="N1179" s="50"/>
      <c r="O1179" s="50"/>
      <c r="P1179" s="50" t="str">
        <f>IF(fraedom_data_1[[#This Row],[Employee - Forename.2]]="",_xlfn.CONCAT(fraedom_data_1[[#This Row],[Employee - Forename.1]]," ",fraedom_data_1[[#This Row],[Employee - Surname]]),_xlfn.CONCAT(fraedom_data_1[[#This Row],[Employee - Forename.1]]," ",fraedom_data_1[[#This Row],[Employee - Forename.2]]," ",fraedom_data_1[[#This Row],[Employee - Surname]]))</f>
        <v xml:space="preserve"> </v>
      </c>
      <c r="Q1179" s="50" t="str">
        <f>IF(fraedom_data_1[[#This Row],[Transaction - Expense Description]]="Payment Direct Debit Payment - Tha",0,IF(OR(fraedom_data_1[[#This Row],[Transaction - Tax Amount]]="",fraedom_data_1[[#This Row],[Transaction - Tax Amount]]=0),"1","2"))</f>
        <v>1</v>
      </c>
      <c r="R1179" s="50" t="str">
        <f>_xlfn.CONCAT(fraedom_data_1[[#This Row],[Statement Period - End Date]],"_",fraedom_data_1[[#This Row],[Column1]],"_",fraedom_data_1[[#This Row],[Transaction - Tax Exclusive Amount]])</f>
        <v>_ _</v>
      </c>
    </row>
    <row r="1180" spans="2:18">
      <c r="B1180" s="50"/>
      <c r="C1180" s="50"/>
      <c r="G1180" s="50"/>
      <c r="J1180" s="50"/>
      <c r="K1180" s="50"/>
      <c r="L1180" s="50"/>
      <c r="M1180" s="50"/>
      <c r="N1180" s="50"/>
      <c r="O1180" s="50"/>
      <c r="P1180" s="50" t="str">
        <f>IF(fraedom_data_1[[#This Row],[Employee - Forename.2]]="",_xlfn.CONCAT(fraedom_data_1[[#This Row],[Employee - Forename.1]]," ",fraedom_data_1[[#This Row],[Employee - Surname]]),_xlfn.CONCAT(fraedom_data_1[[#This Row],[Employee - Forename.1]]," ",fraedom_data_1[[#This Row],[Employee - Forename.2]]," ",fraedom_data_1[[#This Row],[Employee - Surname]]))</f>
        <v xml:space="preserve"> </v>
      </c>
      <c r="Q1180" s="50" t="str">
        <f>IF(fraedom_data_1[[#This Row],[Transaction - Expense Description]]="Payment Direct Debit Payment - Tha",0,IF(OR(fraedom_data_1[[#This Row],[Transaction - Tax Amount]]="",fraedom_data_1[[#This Row],[Transaction - Tax Amount]]=0),"1","2"))</f>
        <v>1</v>
      </c>
      <c r="R1180" s="50" t="str">
        <f>_xlfn.CONCAT(fraedom_data_1[[#This Row],[Statement Period - End Date]],"_",fraedom_data_1[[#This Row],[Column1]],"_",fraedom_data_1[[#This Row],[Transaction - Tax Exclusive Amount]])</f>
        <v>_ _</v>
      </c>
    </row>
    <row r="1181" spans="2:18">
      <c r="B1181" s="50"/>
      <c r="C1181" s="50"/>
      <c r="G1181" s="50"/>
      <c r="J1181" s="50"/>
      <c r="K1181" s="50"/>
      <c r="L1181" s="50"/>
      <c r="M1181" s="50"/>
      <c r="N1181" s="50"/>
      <c r="O1181" s="50"/>
      <c r="P1181" s="50" t="str">
        <f>IF(fraedom_data_1[[#This Row],[Employee - Forename.2]]="",_xlfn.CONCAT(fraedom_data_1[[#This Row],[Employee - Forename.1]]," ",fraedom_data_1[[#This Row],[Employee - Surname]]),_xlfn.CONCAT(fraedom_data_1[[#This Row],[Employee - Forename.1]]," ",fraedom_data_1[[#This Row],[Employee - Forename.2]]," ",fraedom_data_1[[#This Row],[Employee - Surname]]))</f>
        <v xml:space="preserve"> </v>
      </c>
      <c r="Q1181" s="50" t="str">
        <f>IF(fraedom_data_1[[#This Row],[Transaction - Expense Description]]="Payment Direct Debit Payment - Tha",0,IF(OR(fraedom_data_1[[#This Row],[Transaction - Tax Amount]]="",fraedom_data_1[[#This Row],[Transaction - Tax Amount]]=0),"1","2"))</f>
        <v>1</v>
      </c>
      <c r="R1181" s="50" t="str">
        <f>_xlfn.CONCAT(fraedom_data_1[[#This Row],[Statement Period - End Date]],"_",fraedom_data_1[[#This Row],[Column1]],"_",fraedom_data_1[[#This Row],[Transaction - Tax Exclusive Amount]])</f>
        <v>_ _</v>
      </c>
    </row>
    <row r="1182" spans="2:18">
      <c r="B1182" s="50"/>
      <c r="C1182" s="50"/>
      <c r="G1182" s="50"/>
      <c r="J1182" s="50"/>
      <c r="K1182" s="50"/>
      <c r="L1182" s="50"/>
      <c r="M1182" s="50"/>
      <c r="N1182" s="50"/>
      <c r="O1182" s="50"/>
      <c r="P1182" s="50" t="str">
        <f>IF(fraedom_data_1[[#This Row],[Employee - Forename.2]]="",_xlfn.CONCAT(fraedom_data_1[[#This Row],[Employee - Forename.1]]," ",fraedom_data_1[[#This Row],[Employee - Surname]]),_xlfn.CONCAT(fraedom_data_1[[#This Row],[Employee - Forename.1]]," ",fraedom_data_1[[#This Row],[Employee - Forename.2]]," ",fraedom_data_1[[#This Row],[Employee - Surname]]))</f>
        <v xml:space="preserve"> </v>
      </c>
      <c r="Q1182" s="50" t="str">
        <f>IF(fraedom_data_1[[#This Row],[Transaction - Expense Description]]="Payment Direct Debit Payment - Tha",0,IF(OR(fraedom_data_1[[#This Row],[Transaction - Tax Amount]]="",fraedom_data_1[[#This Row],[Transaction - Tax Amount]]=0),"1","2"))</f>
        <v>1</v>
      </c>
      <c r="R1182" s="50" t="str">
        <f>_xlfn.CONCAT(fraedom_data_1[[#This Row],[Statement Period - End Date]],"_",fraedom_data_1[[#This Row],[Column1]],"_",fraedom_data_1[[#This Row],[Transaction - Tax Exclusive Amount]])</f>
        <v>_ _</v>
      </c>
    </row>
    <row r="1183" spans="2:18">
      <c r="B1183" s="50"/>
      <c r="C1183" s="50"/>
      <c r="G1183" s="50"/>
      <c r="J1183" s="50"/>
      <c r="K1183" s="50"/>
      <c r="L1183" s="50"/>
      <c r="M1183" s="50"/>
      <c r="N1183" s="50"/>
      <c r="O1183" s="50"/>
      <c r="P1183" s="50" t="str">
        <f>IF(fraedom_data_1[[#This Row],[Employee - Forename.2]]="",_xlfn.CONCAT(fraedom_data_1[[#This Row],[Employee - Forename.1]]," ",fraedom_data_1[[#This Row],[Employee - Surname]]),_xlfn.CONCAT(fraedom_data_1[[#This Row],[Employee - Forename.1]]," ",fraedom_data_1[[#This Row],[Employee - Forename.2]]," ",fraedom_data_1[[#This Row],[Employee - Surname]]))</f>
        <v xml:space="preserve"> </v>
      </c>
      <c r="Q1183" s="50" t="str">
        <f>IF(fraedom_data_1[[#This Row],[Transaction - Expense Description]]="Payment Direct Debit Payment - Tha",0,IF(OR(fraedom_data_1[[#This Row],[Transaction - Tax Amount]]="",fraedom_data_1[[#This Row],[Transaction - Tax Amount]]=0),"1","2"))</f>
        <v>1</v>
      </c>
      <c r="R1183" s="50" t="str">
        <f>_xlfn.CONCAT(fraedom_data_1[[#This Row],[Statement Period - End Date]],"_",fraedom_data_1[[#This Row],[Column1]],"_",fraedom_data_1[[#This Row],[Transaction - Tax Exclusive Amount]])</f>
        <v>_ _</v>
      </c>
    </row>
    <row r="1184" spans="2:18">
      <c r="B1184" s="50"/>
      <c r="C1184" s="50"/>
      <c r="G1184" s="50"/>
      <c r="J1184" s="50"/>
      <c r="K1184" s="50"/>
      <c r="L1184" s="50"/>
      <c r="M1184" s="50"/>
      <c r="N1184" s="50"/>
      <c r="O1184" s="50"/>
      <c r="P1184" s="50" t="str">
        <f>IF(fraedom_data_1[[#This Row],[Employee - Forename.2]]="",_xlfn.CONCAT(fraedom_data_1[[#This Row],[Employee - Forename.1]]," ",fraedom_data_1[[#This Row],[Employee - Surname]]),_xlfn.CONCAT(fraedom_data_1[[#This Row],[Employee - Forename.1]]," ",fraedom_data_1[[#This Row],[Employee - Forename.2]]," ",fraedom_data_1[[#This Row],[Employee - Surname]]))</f>
        <v xml:space="preserve"> </v>
      </c>
      <c r="Q1184" s="50" t="str">
        <f>IF(fraedom_data_1[[#This Row],[Transaction - Expense Description]]="Payment Direct Debit Payment - Tha",0,IF(OR(fraedom_data_1[[#This Row],[Transaction - Tax Amount]]="",fraedom_data_1[[#This Row],[Transaction - Tax Amount]]=0),"1","2"))</f>
        <v>1</v>
      </c>
      <c r="R1184" s="50" t="str">
        <f>_xlfn.CONCAT(fraedom_data_1[[#This Row],[Statement Period - End Date]],"_",fraedom_data_1[[#This Row],[Column1]],"_",fraedom_data_1[[#This Row],[Transaction - Tax Exclusive Amount]])</f>
        <v>_ _</v>
      </c>
    </row>
    <row r="1185" spans="2:18">
      <c r="B1185" s="50"/>
      <c r="C1185" s="50"/>
      <c r="G1185" s="50"/>
      <c r="J1185" s="50"/>
      <c r="K1185" s="50"/>
      <c r="L1185" s="50"/>
      <c r="M1185" s="50"/>
      <c r="N1185" s="50"/>
      <c r="O1185" s="50"/>
      <c r="P1185" s="50" t="str">
        <f>IF(fraedom_data_1[[#This Row],[Employee - Forename.2]]="",_xlfn.CONCAT(fraedom_data_1[[#This Row],[Employee - Forename.1]]," ",fraedom_data_1[[#This Row],[Employee - Surname]]),_xlfn.CONCAT(fraedom_data_1[[#This Row],[Employee - Forename.1]]," ",fraedom_data_1[[#This Row],[Employee - Forename.2]]," ",fraedom_data_1[[#This Row],[Employee - Surname]]))</f>
        <v xml:space="preserve"> </v>
      </c>
      <c r="Q1185" s="50" t="str">
        <f>IF(fraedom_data_1[[#This Row],[Transaction - Expense Description]]="Payment Direct Debit Payment - Tha",0,IF(OR(fraedom_data_1[[#This Row],[Transaction - Tax Amount]]="",fraedom_data_1[[#This Row],[Transaction - Tax Amount]]=0),"1","2"))</f>
        <v>1</v>
      </c>
      <c r="R1185" s="50" t="str">
        <f>_xlfn.CONCAT(fraedom_data_1[[#This Row],[Statement Period - End Date]],"_",fraedom_data_1[[#This Row],[Column1]],"_",fraedom_data_1[[#This Row],[Transaction - Tax Exclusive Amount]])</f>
        <v>_ _</v>
      </c>
    </row>
    <row r="1186" spans="2:18">
      <c r="B1186" s="50"/>
      <c r="C1186" s="50"/>
      <c r="G1186" s="50"/>
      <c r="J1186" s="50"/>
      <c r="K1186" s="50"/>
      <c r="L1186" s="50"/>
      <c r="M1186" s="50"/>
      <c r="N1186" s="50"/>
      <c r="O1186" s="50"/>
      <c r="P1186" s="50" t="str">
        <f>IF(fraedom_data_1[[#This Row],[Employee - Forename.2]]="",_xlfn.CONCAT(fraedom_data_1[[#This Row],[Employee - Forename.1]]," ",fraedom_data_1[[#This Row],[Employee - Surname]]),_xlfn.CONCAT(fraedom_data_1[[#This Row],[Employee - Forename.1]]," ",fraedom_data_1[[#This Row],[Employee - Forename.2]]," ",fraedom_data_1[[#This Row],[Employee - Surname]]))</f>
        <v xml:space="preserve"> </v>
      </c>
      <c r="Q1186" s="50" t="str">
        <f>IF(fraedom_data_1[[#This Row],[Transaction - Expense Description]]="Payment Direct Debit Payment - Tha",0,IF(OR(fraedom_data_1[[#This Row],[Transaction - Tax Amount]]="",fraedom_data_1[[#This Row],[Transaction - Tax Amount]]=0),"1","2"))</f>
        <v>1</v>
      </c>
      <c r="R1186" s="50" t="str">
        <f>_xlfn.CONCAT(fraedom_data_1[[#This Row],[Statement Period - End Date]],"_",fraedom_data_1[[#This Row],[Column1]],"_",fraedom_data_1[[#This Row],[Transaction - Tax Exclusive Amount]])</f>
        <v>_ _</v>
      </c>
    </row>
    <row r="1187" spans="2:18">
      <c r="B1187" s="50"/>
      <c r="C1187" s="50"/>
      <c r="G1187" s="50"/>
      <c r="J1187" s="50"/>
      <c r="K1187" s="50"/>
      <c r="L1187" s="50"/>
      <c r="M1187" s="50"/>
      <c r="N1187" s="50"/>
      <c r="O1187" s="50"/>
      <c r="P1187" s="50" t="str">
        <f>IF(fraedom_data_1[[#This Row],[Employee - Forename.2]]="",_xlfn.CONCAT(fraedom_data_1[[#This Row],[Employee - Forename.1]]," ",fraedom_data_1[[#This Row],[Employee - Surname]]),_xlfn.CONCAT(fraedom_data_1[[#This Row],[Employee - Forename.1]]," ",fraedom_data_1[[#This Row],[Employee - Forename.2]]," ",fraedom_data_1[[#This Row],[Employee - Surname]]))</f>
        <v xml:space="preserve"> </v>
      </c>
      <c r="Q1187" s="50" t="str">
        <f>IF(fraedom_data_1[[#This Row],[Transaction - Expense Description]]="Payment Direct Debit Payment - Tha",0,IF(OR(fraedom_data_1[[#This Row],[Transaction - Tax Amount]]="",fraedom_data_1[[#This Row],[Transaction - Tax Amount]]=0),"1","2"))</f>
        <v>1</v>
      </c>
      <c r="R1187" s="50" t="str">
        <f>_xlfn.CONCAT(fraedom_data_1[[#This Row],[Statement Period - End Date]],"_",fraedom_data_1[[#This Row],[Column1]],"_",fraedom_data_1[[#This Row],[Transaction - Tax Exclusive Amount]])</f>
        <v>_ _</v>
      </c>
    </row>
    <row r="1188" spans="2:18">
      <c r="B1188" s="50"/>
      <c r="C1188" s="50"/>
      <c r="G1188" s="50"/>
      <c r="J1188" s="50"/>
      <c r="K1188" s="50"/>
      <c r="L1188" s="50"/>
      <c r="M1188" s="50"/>
      <c r="N1188" s="50"/>
      <c r="O1188" s="50"/>
      <c r="P1188" s="50" t="str">
        <f>IF(fraedom_data_1[[#This Row],[Employee - Forename.2]]="",_xlfn.CONCAT(fraedom_data_1[[#This Row],[Employee - Forename.1]]," ",fraedom_data_1[[#This Row],[Employee - Surname]]),_xlfn.CONCAT(fraedom_data_1[[#This Row],[Employee - Forename.1]]," ",fraedom_data_1[[#This Row],[Employee - Forename.2]]," ",fraedom_data_1[[#This Row],[Employee - Surname]]))</f>
        <v xml:space="preserve"> </v>
      </c>
      <c r="Q1188" s="50" t="str">
        <f>IF(fraedom_data_1[[#This Row],[Transaction - Expense Description]]="Payment Direct Debit Payment - Tha",0,IF(OR(fraedom_data_1[[#This Row],[Transaction - Tax Amount]]="",fraedom_data_1[[#This Row],[Transaction - Tax Amount]]=0),"1","2"))</f>
        <v>1</v>
      </c>
      <c r="R1188" s="50" t="str">
        <f>_xlfn.CONCAT(fraedom_data_1[[#This Row],[Statement Period - End Date]],"_",fraedom_data_1[[#This Row],[Column1]],"_",fraedom_data_1[[#This Row],[Transaction - Tax Exclusive Amount]])</f>
        <v>_ _</v>
      </c>
    </row>
    <row r="1189" spans="2:18">
      <c r="B1189" s="50"/>
      <c r="C1189" s="50"/>
      <c r="G1189" s="50"/>
      <c r="J1189" s="50"/>
      <c r="K1189" s="50"/>
      <c r="L1189" s="50"/>
      <c r="M1189" s="50"/>
      <c r="N1189" s="50"/>
      <c r="O1189" s="50"/>
      <c r="P1189" s="50" t="str">
        <f>IF(fraedom_data_1[[#This Row],[Employee - Forename.2]]="",_xlfn.CONCAT(fraedom_data_1[[#This Row],[Employee - Forename.1]]," ",fraedom_data_1[[#This Row],[Employee - Surname]]),_xlfn.CONCAT(fraedom_data_1[[#This Row],[Employee - Forename.1]]," ",fraedom_data_1[[#This Row],[Employee - Forename.2]]," ",fraedom_data_1[[#This Row],[Employee - Surname]]))</f>
        <v xml:space="preserve"> </v>
      </c>
      <c r="Q1189" s="50" t="str">
        <f>IF(fraedom_data_1[[#This Row],[Transaction - Expense Description]]="Payment Direct Debit Payment - Tha",0,IF(OR(fraedom_data_1[[#This Row],[Transaction - Tax Amount]]="",fraedom_data_1[[#This Row],[Transaction - Tax Amount]]=0),"1","2"))</f>
        <v>1</v>
      </c>
      <c r="R1189" s="50" t="str">
        <f>_xlfn.CONCAT(fraedom_data_1[[#This Row],[Statement Period - End Date]],"_",fraedom_data_1[[#This Row],[Column1]],"_",fraedom_data_1[[#This Row],[Transaction - Tax Exclusive Amount]])</f>
        <v>_ _</v>
      </c>
    </row>
    <row r="1190" spans="2:18">
      <c r="B1190" s="50"/>
      <c r="C1190" s="50"/>
      <c r="G1190" s="50"/>
      <c r="J1190" s="50"/>
      <c r="K1190" s="50"/>
      <c r="L1190" s="50"/>
      <c r="M1190" s="50"/>
      <c r="N1190" s="50"/>
      <c r="O1190" s="50"/>
      <c r="P1190" s="50" t="str">
        <f>IF(fraedom_data_1[[#This Row],[Employee - Forename.2]]="",_xlfn.CONCAT(fraedom_data_1[[#This Row],[Employee - Forename.1]]," ",fraedom_data_1[[#This Row],[Employee - Surname]]),_xlfn.CONCAT(fraedom_data_1[[#This Row],[Employee - Forename.1]]," ",fraedom_data_1[[#This Row],[Employee - Forename.2]]," ",fraedom_data_1[[#This Row],[Employee - Surname]]))</f>
        <v xml:space="preserve"> </v>
      </c>
      <c r="Q1190" s="50" t="str">
        <f>IF(fraedom_data_1[[#This Row],[Transaction - Expense Description]]="Payment Direct Debit Payment - Tha",0,IF(OR(fraedom_data_1[[#This Row],[Transaction - Tax Amount]]="",fraedom_data_1[[#This Row],[Transaction - Tax Amount]]=0),"1","2"))</f>
        <v>1</v>
      </c>
      <c r="R1190" s="50" t="str">
        <f>_xlfn.CONCAT(fraedom_data_1[[#This Row],[Statement Period - End Date]],"_",fraedom_data_1[[#This Row],[Column1]],"_",fraedom_data_1[[#This Row],[Transaction - Tax Exclusive Amount]])</f>
        <v>_ _</v>
      </c>
    </row>
    <row r="1191" spans="2:18">
      <c r="B1191" s="50"/>
      <c r="C1191" s="50"/>
      <c r="G1191" s="50"/>
      <c r="J1191" s="50"/>
      <c r="K1191" s="50"/>
      <c r="L1191" s="50"/>
      <c r="M1191" s="50"/>
      <c r="N1191" s="50"/>
      <c r="O1191" s="50"/>
      <c r="P1191" s="50" t="str">
        <f>IF(fraedom_data_1[[#This Row],[Employee - Forename.2]]="",_xlfn.CONCAT(fraedom_data_1[[#This Row],[Employee - Forename.1]]," ",fraedom_data_1[[#This Row],[Employee - Surname]]),_xlfn.CONCAT(fraedom_data_1[[#This Row],[Employee - Forename.1]]," ",fraedom_data_1[[#This Row],[Employee - Forename.2]]," ",fraedom_data_1[[#This Row],[Employee - Surname]]))</f>
        <v xml:space="preserve"> </v>
      </c>
      <c r="Q1191" s="50" t="str">
        <f>IF(fraedom_data_1[[#This Row],[Transaction - Expense Description]]="Payment Direct Debit Payment - Tha",0,IF(OR(fraedom_data_1[[#This Row],[Transaction - Tax Amount]]="",fraedom_data_1[[#This Row],[Transaction - Tax Amount]]=0),"1","2"))</f>
        <v>1</v>
      </c>
      <c r="R1191" s="50" t="str">
        <f>_xlfn.CONCAT(fraedom_data_1[[#This Row],[Statement Period - End Date]],"_",fraedom_data_1[[#This Row],[Column1]],"_",fraedom_data_1[[#This Row],[Transaction - Tax Exclusive Amount]])</f>
        <v>_ _</v>
      </c>
    </row>
    <row r="1192" spans="2:18">
      <c r="B1192" s="50"/>
      <c r="C1192" s="50"/>
      <c r="G1192" s="50"/>
      <c r="J1192" s="50"/>
      <c r="K1192" s="50"/>
      <c r="L1192" s="50"/>
      <c r="M1192" s="50"/>
      <c r="N1192" s="50"/>
      <c r="O1192" s="50"/>
      <c r="P1192" s="50" t="str">
        <f>IF(fraedom_data_1[[#This Row],[Employee - Forename.2]]="",_xlfn.CONCAT(fraedom_data_1[[#This Row],[Employee - Forename.1]]," ",fraedom_data_1[[#This Row],[Employee - Surname]]),_xlfn.CONCAT(fraedom_data_1[[#This Row],[Employee - Forename.1]]," ",fraedom_data_1[[#This Row],[Employee - Forename.2]]," ",fraedom_data_1[[#This Row],[Employee - Surname]]))</f>
        <v xml:space="preserve"> </v>
      </c>
      <c r="Q1192" s="50" t="str">
        <f>IF(fraedom_data_1[[#This Row],[Transaction - Expense Description]]="Payment Direct Debit Payment - Tha",0,IF(OR(fraedom_data_1[[#This Row],[Transaction - Tax Amount]]="",fraedom_data_1[[#This Row],[Transaction - Tax Amount]]=0),"1","2"))</f>
        <v>1</v>
      </c>
      <c r="R1192" s="50" t="str">
        <f>_xlfn.CONCAT(fraedom_data_1[[#This Row],[Statement Period - End Date]],"_",fraedom_data_1[[#This Row],[Column1]],"_",fraedom_data_1[[#This Row],[Transaction - Tax Exclusive Amount]])</f>
        <v>_ _</v>
      </c>
    </row>
    <row r="1193" spans="2:18">
      <c r="B1193" s="50"/>
      <c r="C1193" s="50"/>
      <c r="G1193" s="50"/>
      <c r="J1193" s="50"/>
      <c r="K1193" s="50"/>
      <c r="L1193" s="50"/>
      <c r="M1193" s="50"/>
      <c r="N1193" s="50"/>
      <c r="O1193" s="50"/>
      <c r="P1193" s="50" t="str">
        <f>IF(fraedom_data_1[[#This Row],[Employee - Forename.2]]="",_xlfn.CONCAT(fraedom_data_1[[#This Row],[Employee - Forename.1]]," ",fraedom_data_1[[#This Row],[Employee - Surname]]),_xlfn.CONCAT(fraedom_data_1[[#This Row],[Employee - Forename.1]]," ",fraedom_data_1[[#This Row],[Employee - Forename.2]]," ",fraedom_data_1[[#This Row],[Employee - Surname]]))</f>
        <v xml:space="preserve"> </v>
      </c>
      <c r="Q1193" s="50" t="str">
        <f>IF(fraedom_data_1[[#This Row],[Transaction - Expense Description]]="Payment Direct Debit Payment - Tha",0,IF(OR(fraedom_data_1[[#This Row],[Transaction - Tax Amount]]="",fraedom_data_1[[#This Row],[Transaction - Tax Amount]]=0),"1","2"))</f>
        <v>1</v>
      </c>
      <c r="R1193" s="50" t="str">
        <f>_xlfn.CONCAT(fraedom_data_1[[#This Row],[Statement Period - End Date]],"_",fraedom_data_1[[#This Row],[Column1]],"_",fraedom_data_1[[#This Row],[Transaction - Tax Exclusive Amount]])</f>
        <v>_ _</v>
      </c>
    </row>
    <row r="1194" spans="2:18">
      <c r="B1194" s="50"/>
      <c r="C1194" s="50"/>
      <c r="G1194" s="50"/>
      <c r="J1194" s="50"/>
      <c r="K1194" s="50"/>
      <c r="L1194" s="50"/>
      <c r="M1194" s="50"/>
      <c r="N1194" s="50"/>
      <c r="O1194" s="50"/>
      <c r="P1194" s="50" t="str">
        <f>IF(fraedom_data_1[[#This Row],[Employee - Forename.2]]="",_xlfn.CONCAT(fraedom_data_1[[#This Row],[Employee - Forename.1]]," ",fraedom_data_1[[#This Row],[Employee - Surname]]),_xlfn.CONCAT(fraedom_data_1[[#This Row],[Employee - Forename.1]]," ",fraedom_data_1[[#This Row],[Employee - Forename.2]]," ",fraedom_data_1[[#This Row],[Employee - Surname]]))</f>
        <v xml:space="preserve"> </v>
      </c>
      <c r="Q1194" s="50" t="str">
        <f>IF(fraedom_data_1[[#This Row],[Transaction - Expense Description]]="Payment Direct Debit Payment - Tha",0,IF(OR(fraedom_data_1[[#This Row],[Transaction - Tax Amount]]="",fraedom_data_1[[#This Row],[Transaction - Tax Amount]]=0),"1","2"))</f>
        <v>1</v>
      </c>
      <c r="R1194" s="50" t="str">
        <f>_xlfn.CONCAT(fraedom_data_1[[#This Row],[Statement Period - End Date]],"_",fraedom_data_1[[#This Row],[Column1]],"_",fraedom_data_1[[#This Row],[Transaction - Tax Exclusive Amount]])</f>
        <v>_ _</v>
      </c>
    </row>
    <row r="1195" spans="2:18">
      <c r="B1195" s="50"/>
      <c r="C1195" s="50"/>
      <c r="G1195" s="50"/>
      <c r="J1195" s="50"/>
      <c r="K1195" s="50"/>
      <c r="L1195" s="50"/>
      <c r="M1195" s="50"/>
      <c r="N1195" s="50"/>
      <c r="O1195" s="50"/>
      <c r="P1195" s="50" t="str">
        <f>IF(fraedom_data_1[[#This Row],[Employee - Forename.2]]="",_xlfn.CONCAT(fraedom_data_1[[#This Row],[Employee - Forename.1]]," ",fraedom_data_1[[#This Row],[Employee - Surname]]),_xlfn.CONCAT(fraedom_data_1[[#This Row],[Employee - Forename.1]]," ",fraedom_data_1[[#This Row],[Employee - Forename.2]]," ",fraedom_data_1[[#This Row],[Employee - Surname]]))</f>
        <v xml:space="preserve"> </v>
      </c>
      <c r="Q1195" s="50" t="str">
        <f>IF(fraedom_data_1[[#This Row],[Transaction - Expense Description]]="Payment Direct Debit Payment - Tha",0,IF(OR(fraedom_data_1[[#This Row],[Transaction - Tax Amount]]="",fraedom_data_1[[#This Row],[Transaction - Tax Amount]]=0),"1","2"))</f>
        <v>1</v>
      </c>
      <c r="R1195" s="50" t="str">
        <f>_xlfn.CONCAT(fraedom_data_1[[#This Row],[Statement Period - End Date]],"_",fraedom_data_1[[#This Row],[Column1]],"_",fraedom_data_1[[#This Row],[Transaction - Tax Exclusive Amount]])</f>
        <v>_ _</v>
      </c>
    </row>
    <row r="1196" spans="2:18">
      <c r="B1196" s="50"/>
      <c r="C1196" s="50"/>
      <c r="G1196" s="50"/>
      <c r="J1196" s="50"/>
      <c r="K1196" s="50"/>
      <c r="L1196" s="50"/>
      <c r="M1196" s="50"/>
      <c r="N1196" s="50"/>
      <c r="O1196" s="50"/>
      <c r="P1196" s="50" t="str">
        <f>IF(fraedom_data_1[[#This Row],[Employee - Forename.2]]="",_xlfn.CONCAT(fraedom_data_1[[#This Row],[Employee - Forename.1]]," ",fraedom_data_1[[#This Row],[Employee - Surname]]),_xlfn.CONCAT(fraedom_data_1[[#This Row],[Employee - Forename.1]]," ",fraedom_data_1[[#This Row],[Employee - Forename.2]]," ",fraedom_data_1[[#This Row],[Employee - Surname]]))</f>
        <v xml:space="preserve"> </v>
      </c>
      <c r="Q1196" s="50" t="str">
        <f>IF(fraedom_data_1[[#This Row],[Transaction - Expense Description]]="Payment Direct Debit Payment - Tha",0,IF(OR(fraedom_data_1[[#This Row],[Transaction - Tax Amount]]="",fraedom_data_1[[#This Row],[Transaction - Tax Amount]]=0),"1","2"))</f>
        <v>1</v>
      </c>
      <c r="R1196" s="50" t="str">
        <f>_xlfn.CONCAT(fraedom_data_1[[#This Row],[Statement Period - End Date]],"_",fraedom_data_1[[#This Row],[Column1]],"_",fraedom_data_1[[#This Row],[Transaction - Tax Exclusive Amount]])</f>
        <v>_ _</v>
      </c>
    </row>
    <row r="1197" spans="2:18">
      <c r="B1197" s="50"/>
      <c r="C1197" s="50"/>
      <c r="G1197" s="50"/>
      <c r="J1197" s="50"/>
      <c r="K1197" s="50"/>
      <c r="L1197" s="50"/>
      <c r="M1197" s="50"/>
      <c r="N1197" s="50"/>
      <c r="O1197" s="50"/>
      <c r="P1197" s="50" t="str">
        <f>IF(fraedom_data_1[[#This Row],[Employee - Forename.2]]="",_xlfn.CONCAT(fraedom_data_1[[#This Row],[Employee - Forename.1]]," ",fraedom_data_1[[#This Row],[Employee - Surname]]),_xlfn.CONCAT(fraedom_data_1[[#This Row],[Employee - Forename.1]]," ",fraedom_data_1[[#This Row],[Employee - Forename.2]]," ",fraedom_data_1[[#This Row],[Employee - Surname]]))</f>
        <v xml:space="preserve"> </v>
      </c>
      <c r="Q1197" s="50" t="str">
        <f>IF(fraedom_data_1[[#This Row],[Transaction - Expense Description]]="Payment Direct Debit Payment - Tha",0,IF(OR(fraedom_data_1[[#This Row],[Transaction - Tax Amount]]="",fraedom_data_1[[#This Row],[Transaction - Tax Amount]]=0),"1","2"))</f>
        <v>1</v>
      </c>
      <c r="R1197" s="50" t="str">
        <f>_xlfn.CONCAT(fraedom_data_1[[#This Row],[Statement Period - End Date]],"_",fraedom_data_1[[#This Row],[Column1]],"_",fraedom_data_1[[#This Row],[Transaction - Tax Exclusive Amount]])</f>
        <v>_ _</v>
      </c>
    </row>
    <row r="1198" spans="2:18">
      <c r="B1198" s="50"/>
      <c r="C1198" s="50"/>
      <c r="G1198" s="50"/>
      <c r="J1198" s="50"/>
      <c r="K1198" s="50"/>
      <c r="L1198" s="50"/>
      <c r="M1198" s="50"/>
      <c r="N1198" s="50"/>
      <c r="O1198" s="50"/>
      <c r="P1198" s="50" t="str">
        <f>IF(fraedom_data_1[[#This Row],[Employee - Forename.2]]="",_xlfn.CONCAT(fraedom_data_1[[#This Row],[Employee - Forename.1]]," ",fraedom_data_1[[#This Row],[Employee - Surname]]),_xlfn.CONCAT(fraedom_data_1[[#This Row],[Employee - Forename.1]]," ",fraedom_data_1[[#This Row],[Employee - Forename.2]]," ",fraedom_data_1[[#This Row],[Employee - Surname]]))</f>
        <v xml:space="preserve"> </v>
      </c>
      <c r="Q1198" s="50" t="str">
        <f>IF(fraedom_data_1[[#This Row],[Transaction - Expense Description]]="Payment Direct Debit Payment - Tha",0,IF(OR(fraedom_data_1[[#This Row],[Transaction - Tax Amount]]="",fraedom_data_1[[#This Row],[Transaction - Tax Amount]]=0),"1","2"))</f>
        <v>1</v>
      </c>
      <c r="R1198" s="50" t="str">
        <f>_xlfn.CONCAT(fraedom_data_1[[#This Row],[Statement Period - End Date]],"_",fraedom_data_1[[#This Row],[Column1]],"_",fraedom_data_1[[#This Row],[Transaction - Tax Exclusive Amount]])</f>
        <v>_ _</v>
      </c>
    </row>
    <row r="1199" spans="2:18">
      <c r="B1199" s="50"/>
      <c r="C1199" s="50"/>
      <c r="G1199" s="50"/>
      <c r="J1199" s="50"/>
      <c r="K1199" s="50"/>
      <c r="L1199" s="50"/>
      <c r="M1199" s="50"/>
      <c r="N1199" s="50"/>
      <c r="O1199" s="50"/>
      <c r="P1199" s="50" t="str">
        <f>IF(fraedom_data_1[[#This Row],[Employee - Forename.2]]="",_xlfn.CONCAT(fraedom_data_1[[#This Row],[Employee - Forename.1]]," ",fraedom_data_1[[#This Row],[Employee - Surname]]),_xlfn.CONCAT(fraedom_data_1[[#This Row],[Employee - Forename.1]]," ",fraedom_data_1[[#This Row],[Employee - Forename.2]]," ",fraedom_data_1[[#This Row],[Employee - Surname]]))</f>
        <v xml:space="preserve"> </v>
      </c>
      <c r="Q1199" s="50" t="str">
        <f>IF(fraedom_data_1[[#This Row],[Transaction - Expense Description]]="Payment Direct Debit Payment - Tha",0,IF(OR(fraedom_data_1[[#This Row],[Transaction - Tax Amount]]="",fraedom_data_1[[#This Row],[Transaction - Tax Amount]]=0),"1","2"))</f>
        <v>1</v>
      </c>
      <c r="R1199" s="50" t="str">
        <f>_xlfn.CONCAT(fraedom_data_1[[#This Row],[Statement Period - End Date]],"_",fraedom_data_1[[#This Row],[Column1]],"_",fraedom_data_1[[#This Row],[Transaction - Tax Exclusive Amount]])</f>
        <v>_ _</v>
      </c>
    </row>
    <row r="1200" spans="2:18">
      <c r="B1200" s="50"/>
      <c r="C1200" s="50"/>
      <c r="G1200" s="50"/>
      <c r="J1200" s="50"/>
      <c r="K1200" s="50"/>
      <c r="L1200" s="50"/>
      <c r="M1200" s="50"/>
      <c r="N1200" s="50"/>
      <c r="O1200" s="50"/>
      <c r="P1200" s="50" t="str">
        <f>IF(fraedom_data_1[[#This Row],[Employee - Forename.2]]="",_xlfn.CONCAT(fraedom_data_1[[#This Row],[Employee - Forename.1]]," ",fraedom_data_1[[#This Row],[Employee - Surname]]),_xlfn.CONCAT(fraedom_data_1[[#This Row],[Employee - Forename.1]]," ",fraedom_data_1[[#This Row],[Employee - Forename.2]]," ",fraedom_data_1[[#This Row],[Employee - Surname]]))</f>
        <v xml:space="preserve"> </v>
      </c>
      <c r="Q1200" s="50" t="str">
        <f>IF(fraedom_data_1[[#This Row],[Transaction - Expense Description]]="Payment Direct Debit Payment - Tha",0,IF(OR(fraedom_data_1[[#This Row],[Transaction - Tax Amount]]="",fraedom_data_1[[#This Row],[Transaction - Tax Amount]]=0),"1","2"))</f>
        <v>1</v>
      </c>
      <c r="R1200" s="50" t="str">
        <f>_xlfn.CONCAT(fraedom_data_1[[#This Row],[Statement Period - End Date]],"_",fraedom_data_1[[#This Row],[Column1]],"_",fraedom_data_1[[#This Row],[Transaction - Tax Exclusive Amount]])</f>
        <v>_ _</v>
      </c>
    </row>
    <row r="1201" spans="2:18">
      <c r="B1201" s="50"/>
      <c r="C1201" s="50"/>
      <c r="G1201" s="50"/>
      <c r="J1201" s="50"/>
      <c r="K1201" s="50"/>
      <c r="L1201" s="50"/>
      <c r="M1201" s="50"/>
      <c r="N1201" s="50"/>
      <c r="O1201" s="50"/>
      <c r="P1201" s="50" t="str">
        <f>IF(fraedom_data_1[[#This Row],[Employee - Forename.2]]="",_xlfn.CONCAT(fraedom_data_1[[#This Row],[Employee - Forename.1]]," ",fraedom_data_1[[#This Row],[Employee - Surname]]),_xlfn.CONCAT(fraedom_data_1[[#This Row],[Employee - Forename.1]]," ",fraedom_data_1[[#This Row],[Employee - Forename.2]]," ",fraedom_data_1[[#This Row],[Employee - Surname]]))</f>
        <v xml:space="preserve"> </v>
      </c>
      <c r="Q1201" s="50" t="str">
        <f>IF(fraedom_data_1[[#This Row],[Transaction - Expense Description]]="Payment Direct Debit Payment - Tha",0,IF(OR(fraedom_data_1[[#This Row],[Transaction - Tax Amount]]="",fraedom_data_1[[#This Row],[Transaction - Tax Amount]]=0),"1","2"))</f>
        <v>1</v>
      </c>
      <c r="R1201" s="50" t="str">
        <f>_xlfn.CONCAT(fraedom_data_1[[#This Row],[Statement Period - End Date]],"_",fraedom_data_1[[#This Row],[Column1]],"_",fraedom_data_1[[#This Row],[Transaction - Tax Exclusive Amount]])</f>
        <v>_ _</v>
      </c>
    </row>
    <row r="1202" spans="2:18">
      <c r="B1202" s="50"/>
      <c r="C1202" s="50"/>
      <c r="G1202" s="50"/>
      <c r="J1202" s="50"/>
      <c r="K1202" s="50"/>
      <c r="L1202" s="50"/>
      <c r="M1202" s="50"/>
      <c r="N1202" s="50"/>
      <c r="O1202" s="50"/>
      <c r="P1202" s="50" t="str">
        <f>IF(fraedom_data_1[[#This Row],[Employee - Forename.2]]="",_xlfn.CONCAT(fraedom_data_1[[#This Row],[Employee - Forename.1]]," ",fraedom_data_1[[#This Row],[Employee - Surname]]),_xlfn.CONCAT(fraedom_data_1[[#This Row],[Employee - Forename.1]]," ",fraedom_data_1[[#This Row],[Employee - Forename.2]]," ",fraedom_data_1[[#This Row],[Employee - Surname]]))</f>
        <v xml:space="preserve"> </v>
      </c>
      <c r="Q1202" s="50" t="str">
        <f>IF(fraedom_data_1[[#This Row],[Transaction - Expense Description]]="Payment Direct Debit Payment - Tha",0,IF(OR(fraedom_data_1[[#This Row],[Transaction - Tax Amount]]="",fraedom_data_1[[#This Row],[Transaction - Tax Amount]]=0),"1","2"))</f>
        <v>1</v>
      </c>
      <c r="R1202" s="50" t="str">
        <f>_xlfn.CONCAT(fraedom_data_1[[#This Row],[Statement Period - End Date]],"_",fraedom_data_1[[#This Row],[Column1]],"_",fraedom_data_1[[#This Row],[Transaction - Tax Exclusive Amount]])</f>
        <v>_ _</v>
      </c>
    </row>
    <row r="1203" spans="2:18">
      <c r="B1203" s="50"/>
      <c r="C1203" s="50"/>
      <c r="G1203" s="50"/>
      <c r="J1203" s="50"/>
      <c r="K1203" s="50"/>
      <c r="L1203" s="50"/>
      <c r="M1203" s="50"/>
      <c r="N1203" s="50"/>
      <c r="O1203" s="50"/>
      <c r="P1203" s="50" t="str">
        <f>IF(fraedom_data_1[[#This Row],[Employee - Forename.2]]="",_xlfn.CONCAT(fraedom_data_1[[#This Row],[Employee - Forename.1]]," ",fraedom_data_1[[#This Row],[Employee - Surname]]),_xlfn.CONCAT(fraedom_data_1[[#This Row],[Employee - Forename.1]]," ",fraedom_data_1[[#This Row],[Employee - Forename.2]]," ",fraedom_data_1[[#This Row],[Employee - Surname]]))</f>
        <v xml:space="preserve"> </v>
      </c>
      <c r="Q1203" s="50" t="str">
        <f>IF(fraedom_data_1[[#This Row],[Transaction - Expense Description]]="Payment Direct Debit Payment - Tha",0,IF(OR(fraedom_data_1[[#This Row],[Transaction - Tax Amount]]="",fraedom_data_1[[#This Row],[Transaction - Tax Amount]]=0),"1","2"))</f>
        <v>1</v>
      </c>
      <c r="R1203" s="50" t="str">
        <f>_xlfn.CONCAT(fraedom_data_1[[#This Row],[Statement Period - End Date]],"_",fraedom_data_1[[#This Row],[Column1]],"_",fraedom_data_1[[#This Row],[Transaction - Tax Exclusive Amount]])</f>
        <v>_ _</v>
      </c>
    </row>
    <row r="1204" spans="2:18">
      <c r="B1204" s="50"/>
      <c r="C1204" s="50"/>
      <c r="G1204" s="50"/>
      <c r="J1204" s="50"/>
      <c r="K1204" s="50"/>
      <c r="L1204" s="50"/>
      <c r="M1204" s="50"/>
      <c r="N1204" s="50"/>
      <c r="O1204" s="50"/>
      <c r="P1204" s="50" t="str">
        <f>IF(fraedom_data_1[[#This Row],[Employee - Forename.2]]="",_xlfn.CONCAT(fraedom_data_1[[#This Row],[Employee - Forename.1]]," ",fraedom_data_1[[#This Row],[Employee - Surname]]),_xlfn.CONCAT(fraedom_data_1[[#This Row],[Employee - Forename.1]]," ",fraedom_data_1[[#This Row],[Employee - Forename.2]]," ",fraedom_data_1[[#This Row],[Employee - Surname]]))</f>
        <v xml:space="preserve"> </v>
      </c>
      <c r="Q1204" s="50" t="str">
        <f>IF(fraedom_data_1[[#This Row],[Transaction - Expense Description]]="Payment Direct Debit Payment - Tha",0,IF(OR(fraedom_data_1[[#This Row],[Transaction - Tax Amount]]="",fraedom_data_1[[#This Row],[Transaction - Tax Amount]]=0),"1","2"))</f>
        <v>1</v>
      </c>
      <c r="R1204" s="50" t="str">
        <f>_xlfn.CONCAT(fraedom_data_1[[#This Row],[Statement Period - End Date]],"_",fraedom_data_1[[#This Row],[Column1]],"_",fraedom_data_1[[#This Row],[Transaction - Tax Exclusive Amount]])</f>
        <v>_ _</v>
      </c>
    </row>
    <row r="1205" spans="2:18">
      <c r="B1205" s="50"/>
      <c r="C1205" s="50"/>
      <c r="G1205" s="50"/>
      <c r="J1205" s="50"/>
      <c r="K1205" s="50"/>
      <c r="L1205" s="50"/>
      <c r="M1205" s="50"/>
      <c r="N1205" s="50"/>
      <c r="O1205" s="50"/>
      <c r="P1205" s="50" t="str">
        <f>IF(fraedom_data_1[[#This Row],[Employee - Forename.2]]="",_xlfn.CONCAT(fraedom_data_1[[#This Row],[Employee - Forename.1]]," ",fraedom_data_1[[#This Row],[Employee - Surname]]),_xlfn.CONCAT(fraedom_data_1[[#This Row],[Employee - Forename.1]]," ",fraedom_data_1[[#This Row],[Employee - Forename.2]]," ",fraedom_data_1[[#This Row],[Employee - Surname]]))</f>
        <v xml:space="preserve"> </v>
      </c>
      <c r="Q1205" s="50" t="str">
        <f>IF(fraedom_data_1[[#This Row],[Transaction - Expense Description]]="Payment Direct Debit Payment - Tha",0,IF(OR(fraedom_data_1[[#This Row],[Transaction - Tax Amount]]="",fraedom_data_1[[#This Row],[Transaction - Tax Amount]]=0),"1","2"))</f>
        <v>1</v>
      </c>
      <c r="R1205" s="50" t="str">
        <f>_xlfn.CONCAT(fraedom_data_1[[#This Row],[Statement Period - End Date]],"_",fraedom_data_1[[#This Row],[Column1]],"_",fraedom_data_1[[#This Row],[Transaction - Tax Exclusive Amount]])</f>
        <v>_ _</v>
      </c>
    </row>
    <row r="1206" spans="2:18">
      <c r="B1206" s="50"/>
      <c r="C1206" s="50"/>
      <c r="G1206" s="50"/>
      <c r="J1206" s="50"/>
      <c r="K1206" s="50"/>
      <c r="L1206" s="50"/>
      <c r="M1206" s="50"/>
      <c r="N1206" s="50"/>
      <c r="O1206" s="50"/>
      <c r="P1206" s="50" t="str">
        <f>IF(fraedom_data_1[[#This Row],[Employee - Forename.2]]="",_xlfn.CONCAT(fraedom_data_1[[#This Row],[Employee - Forename.1]]," ",fraedom_data_1[[#This Row],[Employee - Surname]]),_xlfn.CONCAT(fraedom_data_1[[#This Row],[Employee - Forename.1]]," ",fraedom_data_1[[#This Row],[Employee - Forename.2]]," ",fraedom_data_1[[#This Row],[Employee - Surname]]))</f>
        <v xml:space="preserve"> </v>
      </c>
      <c r="Q1206" s="50" t="str">
        <f>IF(fraedom_data_1[[#This Row],[Transaction - Expense Description]]="Payment Direct Debit Payment - Tha",0,IF(OR(fraedom_data_1[[#This Row],[Transaction - Tax Amount]]="",fraedom_data_1[[#This Row],[Transaction - Tax Amount]]=0),"1","2"))</f>
        <v>1</v>
      </c>
      <c r="R1206" s="50" t="str">
        <f>_xlfn.CONCAT(fraedom_data_1[[#This Row],[Statement Period - End Date]],"_",fraedom_data_1[[#This Row],[Column1]],"_",fraedom_data_1[[#This Row],[Transaction - Tax Exclusive Amount]])</f>
        <v>_ _</v>
      </c>
    </row>
    <row r="1207" spans="2:18">
      <c r="B1207" s="50"/>
      <c r="C1207" s="50"/>
      <c r="G1207" s="50"/>
      <c r="J1207" s="50"/>
      <c r="K1207" s="50"/>
      <c r="L1207" s="50"/>
      <c r="M1207" s="50"/>
      <c r="N1207" s="50"/>
      <c r="O1207" s="50"/>
      <c r="P1207" s="50" t="str">
        <f>IF(fraedom_data_1[[#This Row],[Employee - Forename.2]]="",_xlfn.CONCAT(fraedom_data_1[[#This Row],[Employee - Forename.1]]," ",fraedom_data_1[[#This Row],[Employee - Surname]]),_xlfn.CONCAT(fraedom_data_1[[#This Row],[Employee - Forename.1]]," ",fraedom_data_1[[#This Row],[Employee - Forename.2]]," ",fraedom_data_1[[#This Row],[Employee - Surname]]))</f>
        <v xml:space="preserve"> </v>
      </c>
      <c r="Q1207" s="50" t="str">
        <f>IF(fraedom_data_1[[#This Row],[Transaction - Expense Description]]="Payment Direct Debit Payment - Tha",0,IF(OR(fraedom_data_1[[#This Row],[Transaction - Tax Amount]]="",fraedom_data_1[[#This Row],[Transaction - Tax Amount]]=0),"1","2"))</f>
        <v>1</v>
      </c>
      <c r="R1207" s="50" t="str">
        <f>_xlfn.CONCAT(fraedom_data_1[[#This Row],[Statement Period - End Date]],"_",fraedom_data_1[[#This Row],[Column1]],"_",fraedom_data_1[[#This Row],[Transaction - Tax Exclusive Amount]])</f>
        <v>_ _</v>
      </c>
    </row>
    <row r="1208" spans="2:18">
      <c r="B1208" s="50"/>
      <c r="C1208" s="50"/>
      <c r="G1208" s="50"/>
      <c r="J1208" s="50"/>
      <c r="K1208" s="50"/>
      <c r="L1208" s="50"/>
      <c r="M1208" s="50"/>
      <c r="N1208" s="50"/>
      <c r="O1208" s="50"/>
      <c r="P1208" s="50" t="str">
        <f>IF(fraedom_data_1[[#This Row],[Employee - Forename.2]]="",_xlfn.CONCAT(fraedom_data_1[[#This Row],[Employee - Forename.1]]," ",fraedom_data_1[[#This Row],[Employee - Surname]]),_xlfn.CONCAT(fraedom_data_1[[#This Row],[Employee - Forename.1]]," ",fraedom_data_1[[#This Row],[Employee - Forename.2]]," ",fraedom_data_1[[#This Row],[Employee - Surname]]))</f>
        <v xml:space="preserve"> </v>
      </c>
      <c r="Q1208" s="50" t="str">
        <f>IF(fraedom_data_1[[#This Row],[Transaction - Expense Description]]="Payment Direct Debit Payment - Tha",0,IF(OR(fraedom_data_1[[#This Row],[Transaction - Tax Amount]]="",fraedom_data_1[[#This Row],[Transaction - Tax Amount]]=0),"1","2"))</f>
        <v>1</v>
      </c>
      <c r="R1208" s="50" t="str">
        <f>_xlfn.CONCAT(fraedom_data_1[[#This Row],[Statement Period - End Date]],"_",fraedom_data_1[[#This Row],[Column1]],"_",fraedom_data_1[[#This Row],[Transaction - Tax Exclusive Amount]])</f>
        <v>_ _</v>
      </c>
    </row>
    <row r="1209" spans="2:18">
      <c r="B1209" s="50"/>
      <c r="C1209" s="50"/>
      <c r="G1209" s="50"/>
      <c r="J1209" s="50"/>
      <c r="K1209" s="50"/>
      <c r="L1209" s="50"/>
      <c r="M1209" s="50"/>
      <c r="N1209" s="50"/>
      <c r="O1209" s="50"/>
      <c r="P1209" s="50" t="str">
        <f>IF(fraedom_data_1[[#This Row],[Employee - Forename.2]]="",_xlfn.CONCAT(fraedom_data_1[[#This Row],[Employee - Forename.1]]," ",fraedom_data_1[[#This Row],[Employee - Surname]]),_xlfn.CONCAT(fraedom_data_1[[#This Row],[Employee - Forename.1]]," ",fraedom_data_1[[#This Row],[Employee - Forename.2]]," ",fraedom_data_1[[#This Row],[Employee - Surname]]))</f>
        <v xml:space="preserve"> </v>
      </c>
      <c r="Q1209" s="50" t="str">
        <f>IF(fraedom_data_1[[#This Row],[Transaction - Expense Description]]="Payment Direct Debit Payment - Tha",0,IF(OR(fraedom_data_1[[#This Row],[Transaction - Tax Amount]]="",fraedom_data_1[[#This Row],[Transaction - Tax Amount]]=0),"1","2"))</f>
        <v>1</v>
      </c>
      <c r="R1209" s="50" t="str">
        <f>_xlfn.CONCAT(fraedom_data_1[[#This Row],[Statement Period - End Date]],"_",fraedom_data_1[[#This Row],[Column1]],"_",fraedom_data_1[[#This Row],[Transaction - Tax Exclusive Amount]])</f>
        <v>_ _</v>
      </c>
    </row>
    <row r="1210" spans="2:18">
      <c r="B1210" s="50"/>
      <c r="C1210" s="50"/>
      <c r="G1210" s="50"/>
      <c r="J1210" s="50"/>
      <c r="K1210" s="50"/>
      <c r="L1210" s="50"/>
      <c r="M1210" s="50"/>
      <c r="N1210" s="50"/>
      <c r="O1210" s="50"/>
      <c r="P1210" s="50" t="str">
        <f>IF(fraedom_data_1[[#This Row],[Employee - Forename.2]]="",_xlfn.CONCAT(fraedom_data_1[[#This Row],[Employee - Forename.1]]," ",fraedom_data_1[[#This Row],[Employee - Surname]]),_xlfn.CONCAT(fraedom_data_1[[#This Row],[Employee - Forename.1]]," ",fraedom_data_1[[#This Row],[Employee - Forename.2]]," ",fraedom_data_1[[#This Row],[Employee - Surname]]))</f>
        <v xml:space="preserve"> </v>
      </c>
      <c r="Q1210" s="50" t="str">
        <f>IF(fraedom_data_1[[#This Row],[Transaction - Expense Description]]="Payment Direct Debit Payment - Tha",0,IF(OR(fraedom_data_1[[#This Row],[Transaction - Tax Amount]]="",fraedom_data_1[[#This Row],[Transaction - Tax Amount]]=0),"1","2"))</f>
        <v>1</v>
      </c>
      <c r="R1210" s="50" t="str">
        <f>_xlfn.CONCAT(fraedom_data_1[[#This Row],[Statement Period - End Date]],"_",fraedom_data_1[[#This Row],[Column1]],"_",fraedom_data_1[[#This Row],[Transaction - Tax Exclusive Amount]])</f>
        <v>_ _</v>
      </c>
    </row>
    <row r="1211" spans="2:18">
      <c r="B1211" s="50"/>
      <c r="C1211" s="50"/>
      <c r="G1211" s="50"/>
      <c r="J1211" s="50"/>
      <c r="K1211" s="50"/>
      <c r="L1211" s="50"/>
      <c r="M1211" s="50"/>
      <c r="N1211" s="50"/>
      <c r="O1211" s="50"/>
      <c r="P1211" s="50" t="str">
        <f>IF(fraedom_data_1[[#This Row],[Employee - Forename.2]]="",_xlfn.CONCAT(fraedom_data_1[[#This Row],[Employee - Forename.1]]," ",fraedom_data_1[[#This Row],[Employee - Surname]]),_xlfn.CONCAT(fraedom_data_1[[#This Row],[Employee - Forename.1]]," ",fraedom_data_1[[#This Row],[Employee - Forename.2]]," ",fraedom_data_1[[#This Row],[Employee - Surname]]))</f>
        <v xml:space="preserve"> </v>
      </c>
      <c r="Q1211" s="50" t="str">
        <f>IF(fraedom_data_1[[#This Row],[Transaction - Expense Description]]="Payment Direct Debit Payment - Tha",0,IF(OR(fraedom_data_1[[#This Row],[Transaction - Tax Amount]]="",fraedom_data_1[[#This Row],[Transaction - Tax Amount]]=0),"1","2"))</f>
        <v>1</v>
      </c>
      <c r="R1211" s="50" t="str">
        <f>_xlfn.CONCAT(fraedom_data_1[[#This Row],[Statement Period - End Date]],"_",fraedom_data_1[[#This Row],[Column1]],"_",fraedom_data_1[[#This Row],[Transaction - Tax Exclusive Amount]])</f>
        <v>_ _</v>
      </c>
    </row>
    <row r="1212" spans="2:18">
      <c r="B1212" s="50"/>
      <c r="C1212" s="50"/>
      <c r="G1212" s="50"/>
      <c r="J1212" s="50"/>
      <c r="K1212" s="50"/>
      <c r="L1212" s="50"/>
      <c r="M1212" s="50"/>
      <c r="N1212" s="50"/>
      <c r="O1212" s="50"/>
      <c r="P1212" s="50" t="str">
        <f>IF(fraedom_data_1[[#This Row],[Employee - Forename.2]]="",_xlfn.CONCAT(fraedom_data_1[[#This Row],[Employee - Forename.1]]," ",fraedom_data_1[[#This Row],[Employee - Surname]]),_xlfn.CONCAT(fraedom_data_1[[#This Row],[Employee - Forename.1]]," ",fraedom_data_1[[#This Row],[Employee - Forename.2]]," ",fraedom_data_1[[#This Row],[Employee - Surname]]))</f>
        <v xml:space="preserve"> </v>
      </c>
      <c r="Q1212" s="50" t="str">
        <f>IF(fraedom_data_1[[#This Row],[Transaction - Expense Description]]="Payment Direct Debit Payment - Tha",0,IF(OR(fraedom_data_1[[#This Row],[Transaction - Tax Amount]]="",fraedom_data_1[[#This Row],[Transaction - Tax Amount]]=0),"1","2"))</f>
        <v>1</v>
      </c>
      <c r="R1212" s="50" t="str">
        <f>_xlfn.CONCAT(fraedom_data_1[[#This Row],[Statement Period - End Date]],"_",fraedom_data_1[[#This Row],[Column1]],"_",fraedom_data_1[[#This Row],[Transaction - Tax Exclusive Amount]])</f>
        <v>_ _</v>
      </c>
    </row>
    <row r="1213" spans="2:18">
      <c r="B1213" s="50"/>
      <c r="C1213" s="50"/>
      <c r="G1213" s="50"/>
      <c r="J1213" s="50"/>
      <c r="K1213" s="50"/>
      <c r="L1213" s="50"/>
      <c r="M1213" s="50"/>
      <c r="N1213" s="50"/>
      <c r="O1213" s="50"/>
      <c r="P1213" s="50" t="str">
        <f>IF(fraedom_data_1[[#This Row],[Employee - Forename.2]]="",_xlfn.CONCAT(fraedom_data_1[[#This Row],[Employee - Forename.1]]," ",fraedom_data_1[[#This Row],[Employee - Surname]]),_xlfn.CONCAT(fraedom_data_1[[#This Row],[Employee - Forename.1]]," ",fraedom_data_1[[#This Row],[Employee - Forename.2]]," ",fraedom_data_1[[#This Row],[Employee - Surname]]))</f>
        <v xml:space="preserve"> </v>
      </c>
      <c r="Q1213" s="50" t="str">
        <f>IF(fraedom_data_1[[#This Row],[Transaction - Expense Description]]="Payment Direct Debit Payment - Tha",0,IF(OR(fraedom_data_1[[#This Row],[Transaction - Tax Amount]]="",fraedom_data_1[[#This Row],[Transaction - Tax Amount]]=0),"1","2"))</f>
        <v>1</v>
      </c>
      <c r="R1213" s="50" t="str">
        <f>_xlfn.CONCAT(fraedom_data_1[[#This Row],[Statement Period - End Date]],"_",fraedom_data_1[[#This Row],[Column1]],"_",fraedom_data_1[[#This Row],[Transaction - Tax Exclusive Amount]])</f>
        <v>_ _</v>
      </c>
    </row>
    <row r="1214" spans="2:18">
      <c r="B1214" s="50"/>
      <c r="C1214" s="50"/>
      <c r="G1214" s="50"/>
      <c r="J1214" s="50"/>
      <c r="K1214" s="50"/>
      <c r="L1214" s="50"/>
      <c r="M1214" s="50"/>
      <c r="N1214" s="50"/>
      <c r="O1214" s="50"/>
      <c r="P1214" s="50" t="str">
        <f>IF(fraedom_data_1[[#This Row],[Employee - Forename.2]]="",_xlfn.CONCAT(fraedom_data_1[[#This Row],[Employee - Forename.1]]," ",fraedom_data_1[[#This Row],[Employee - Surname]]),_xlfn.CONCAT(fraedom_data_1[[#This Row],[Employee - Forename.1]]," ",fraedom_data_1[[#This Row],[Employee - Forename.2]]," ",fraedom_data_1[[#This Row],[Employee - Surname]]))</f>
        <v xml:space="preserve"> </v>
      </c>
      <c r="Q1214" s="50" t="str">
        <f>IF(fraedom_data_1[[#This Row],[Transaction - Expense Description]]="Payment Direct Debit Payment - Tha",0,IF(OR(fraedom_data_1[[#This Row],[Transaction - Tax Amount]]="",fraedom_data_1[[#This Row],[Transaction - Tax Amount]]=0),"1","2"))</f>
        <v>1</v>
      </c>
      <c r="R1214" s="50" t="str">
        <f>_xlfn.CONCAT(fraedom_data_1[[#This Row],[Statement Period - End Date]],"_",fraedom_data_1[[#This Row],[Column1]],"_",fraedom_data_1[[#This Row],[Transaction - Tax Exclusive Amount]])</f>
        <v>_ _</v>
      </c>
    </row>
    <row r="1215" spans="2:18">
      <c r="B1215" s="50"/>
      <c r="C1215" s="50"/>
      <c r="G1215" s="50"/>
      <c r="J1215" s="50"/>
      <c r="K1215" s="50"/>
      <c r="L1215" s="50"/>
      <c r="M1215" s="50"/>
      <c r="N1215" s="50"/>
      <c r="O1215" s="50"/>
      <c r="P1215" s="50" t="str">
        <f>IF(fraedom_data_1[[#This Row],[Employee - Forename.2]]="",_xlfn.CONCAT(fraedom_data_1[[#This Row],[Employee - Forename.1]]," ",fraedom_data_1[[#This Row],[Employee - Surname]]),_xlfn.CONCAT(fraedom_data_1[[#This Row],[Employee - Forename.1]]," ",fraedom_data_1[[#This Row],[Employee - Forename.2]]," ",fraedom_data_1[[#This Row],[Employee - Surname]]))</f>
        <v xml:space="preserve"> </v>
      </c>
      <c r="Q1215" s="50" t="str">
        <f>IF(fraedom_data_1[[#This Row],[Transaction - Expense Description]]="Payment Direct Debit Payment - Tha",0,IF(OR(fraedom_data_1[[#This Row],[Transaction - Tax Amount]]="",fraedom_data_1[[#This Row],[Transaction - Tax Amount]]=0),"1","2"))</f>
        <v>1</v>
      </c>
      <c r="R1215" s="50" t="str">
        <f>_xlfn.CONCAT(fraedom_data_1[[#This Row],[Statement Period - End Date]],"_",fraedom_data_1[[#This Row],[Column1]],"_",fraedom_data_1[[#This Row],[Transaction - Tax Exclusive Amount]])</f>
        <v>_ _</v>
      </c>
    </row>
    <row r="1216" spans="2:18">
      <c r="B1216" s="50"/>
      <c r="C1216" s="50"/>
      <c r="G1216" s="50"/>
      <c r="J1216" s="50"/>
      <c r="K1216" s="50"/>
      <c r="L1216" s="50"/>
      <c r="M1216" s="50"/>
      <c r="N1216" s="50"/>
      <c r="O1216" s="50"/>
      <c r="P1216" s="50" t="str">
        <f>IF(fraedom_data_1[[#This Row],[Employee - Forename.2]]="",_xlfn.CONCAT(fraedom_data_1[[#This Row],[Employee - Forename.1]]," ",fraedom_data_1[[#This Row],[Employee - Surname]]),_xlfn.CONCAT(fraedom_data_1[[#This Row],[Employee - Forename.1]]," ",fraedom_data_1[[#This Row],[Employee - Forename.2]]," ",fraedom_data_1[[#This Row],[Employee - Surname]]))</f>
        <v xml:space="preserve"> </v>
      </c>
      <c r="Q1216" s="50" t="str">
        <f>IF(fraedom_data_1[[#This Row],[Transaction - Expense Description]]="Payment Direct Debit Payment - Tha",0,IF(OR(fraedom_data_1[[#This Row],[Transaction - Tax Amount]]="",fraedom_data_1[[#This Row],[Transaction - Tax Amount]]=0),"1","2"))</f>
        <v>1</v>
      </c>
      <c r="R1216" s="50" t="str">
        <f>_xlfn.CONCAT(fraedom_data_1[[#This Row],[Statement Period - End Date]],"_",fraedom_data_1[[#This Row],[Column1]],"_",fraedom_data_1[[#This Row],[Transaction - Tax Exclusive Amount]])</f>
        <v>_ _</v>
      </c>
    </row>
    <row r="1217" spans="2:18">
      <c r="B1217" s="50"/>
      <c r="C1217" s="50"/>
      <c r="G1217" s="50"/>
      <c r="J1217" s="50"/>
      <c r="K1217" s="50"/>
      <c r="L1217" s="50"/>
      <c r="M1217" s="50"/>
      <c r="N1217" s="50"/>
      <c r="O1217" s="50"/>
      <c r="P1217" s="50" t="str">
        <f>IF(fraedom_data_1[[#This Row],[Employee - Forename.2]]="",_xlfn.CONCAT(fraedom_data_1[[#This Row],[Employee - Forename.1]]," ",fraedom_data_1[[#This Row],[Employee - Surname]]),_xlfn.CONCAT(fraedom_data_1[[#This Row],[Employee - Forename.1]]," ",fraedom_data_1[[#This Row],[Employee - Forename.2]]," ",fraedom_data_1[[#This Row],[Employee - Surname]]))</f>
        <v xml:space="preserve"> </v>
      </c>
      <c r="Q1217" s="50" t="str">
        <f>IF(fraedom_data_1[[#This Row],[Transaction - Expense Description]]="Payment Direct Debit Payment - Tha",0,IF(OR(fraedom_data_1[[#This Row],[Transaction - Tax Amount]]="",fraedom_data_1[[#This Row],[Transaction - Tax Amount]]=0),"1","2"))</f>
        <v>1</v>
      </c>
      <c r="R1217" s="50" t="str">
        <f>_xlfn.CONCAT(fraedom_data_1[[#This Row],[Statement Period - End Date]],"_",fraedom_data_1[[#This Row],[Column1]],"_",fraedom_data_1[[#This Row],[Transaction - Tax Exclusive Amount]])</f>
        <v>_ _</v>
      </c>
    </row>
    <row r="1218" spans="2:18">
      <c r="B1218" s="50"/>
      <c r="C1218" s="50"/>
      <c r="G1218" s="50"/>
      <c r="J1218" s="50"/>
      <c r="K1218" s="50"/>
      <c r="L1218" s="50"/>
      <c r="M1218" s="50"/>
      <c r="N1218" s="50"/>
      <c r="O1218" s="50"/>
      <c r="P1218" s="50" t="str">
        <f>IF(fraedom_data_1[[#This Row],[Employee - Forename.2]]="",_xlfn.CONCAT(fraedom_data_1[[#This Row],[Employee - Forename.1]]," ",fraedom_data_1[[#This Row],[Employee - Surname]]),_xlfn.CONCAT(fraedom_data_1[[#This Row],[Employee - Forename.1]]," ",fraedom_data_1[[#This Row],[Employee - Forename.2]]," ",fraedom_data_1[[#This Row],[Employee - Surname]]))</f>
        <v xml:space="preserve"> </v>
      </c>
      <c r="Q1218" s="50" t="str">
        <f>IF(fraedom_data_1[[#This Row],[Transaction - Expense Description]]="Payment Direct Debit Payment - Tha",0,IF(OR(fraedom_data_1[[#This Row],[Transaction - Tax Amount]]="",fraedom_data_1[[#This Row],[Transaction - Tax Amount]]=0),"1","2"))</f>
        <v>1</v>
      </c>
      <c r="R1218" s="50" t="str">
        <f>_xlfn.CONCAT(fraedom_data_1[[#This Row],[Statement Period - End Date]],"_",fraedom_data_1[[#This Row],[Column1]],"_",fraedom_data_1[[#This Row],[Transaction - Tax Exclusive Amount]])</f>
        <v>_ _</v>
      </c>
    </row>
    <row r="1219" spans="2:18">
      <c r="B1219" s="50"/>
      <c r="C1219" s="50"/>
      <c r="G1219" s="50"/>
      <c r="J1219" s="50"/>
      <c r="K1219" s="50"/>
      <c r="L1219" s="50"/>
      <c r="M1219" s="50"/>
      <c r="N1219" s="50"/>
      <c r="O1219" s="50"/>
      <c r="P1219" s="50" t="str">
        <f>IF(fraedom_data_1[[#This Row],[Employee - Forename.2]]="",_xlfn.CONCAT(fraedom_data_1[[#This Row],[Employee - Forename.1]]," ",fraedom_data_1[[#This Row],[Employee - Surname]]),_xlfn.CONCAT(fraedom_data_1[[#This Row],[Employee - Forename.1]]," ",fraedom_data_1[[#This Row],[Employee - Forename.2]]," ",fraedom_data_1[[#This Row],[Employee - Surname]]))</f>
        <v xml:space="preserve"> </v>
      </c>
      <c r="Q1219" s="50" t="str">
        <f>IF(fraedom_data_1[[#This Row],[Transaction - Expense Description]]="Payment Direct Debit Payment - Tha",0,IF(OR(fraedom_data_1[[#This Row],[Transaction - Tax Amount]]="",fraedom_data_1[[#This Row],[Transaction - Tax Amount]]=0),"1","2"))</f>
        <v>1</v>
      </c>
      <c r="R1219" s="50" t="str">
        <f>_xlfn.CONCAT(fraedom_data_1[[#This Row],[Statement Period - End Date]],"_",fraedom_data_1[[#This Row],[Column1]],"_",fraedom_data_1[[#This Row],[Transaction - Tax Exclusive Amount]])</f>
        <v>_ _</v>
      </c>
    </row>
    <row r="1220" spans="2:18">
      <c r="B1220" s="50"/>
      <c r="C1220" s="50"/>
      <c r="G1220" s="50"/>
      <c r="J1220" s="50"/>
      <c r="K1220" s="50"/>
      <c r="L1220" s="50"/>
      <c r="M1220" s="50"/>
      <c r="N1220" s="50"/>
      <c r="O1220" s="50"/>
      <c r="P1220" s="50" t="str">
        <f>IF(fraedom_data_1[[#This Row],[Employee - Forename.2]]="",_xlfn.CONCAT(fraedom_data_1[[#This Row],[Employee - Forename.1]]," ",fraedom_data_1[[#This Row],[Employee - Surname]]),_xlfn.CONCAT(fraedom_data_1[[#This Row],[Employee - Forename.1]]," ",fraedom_data_1[[#This Row],[Employee - Forename.2]]," ",fraedom_data_1[[#This Row],[Employee - Surname]]))</f>
        <v xml:space="preserve"> </v>
      </c>
      <c r="Q1220" s="50" t="str">
        <f>IF(fraedom_data_1[[#This Row],[Transaction - Expense Description]]="Payment Direct Debit Payment - Tha",0,IF(OR(fraedom_data_1[[#This Row],[Transaction - Tax Amount]]="",fraedom_data_1[[#This Row],[Transaction - Tax Amount]]=0),"1","2"))</f>
        <v>1</v>
      </c>
      <c r="R1220" s="50" t="str">
        <f>_xlfn.CONCAT(fraedom_data_1[[#This Row],[Statement Period - End Date]],"_",fraedom_data_1[[#This Row],[Column1]],"_",fraedom_data_1[[#This Row],[Transaction - Tax Exclusive Amount]])</f>
        <v>_ _</v>
      </c>
    </row>
    <row r="1221" spans="2:18">
      <c r="B1221" s="50"/>
      <c r="C1221" s="50"/>
      <c r="G1221" s="50"/>
      <c r="J1221" s="50"/>
      <c r="K1221" s="50"/>
      <c r="L1221" s="50"/>
      <c r="M1221" s="50"/>
      <c r="N1221" s="50"/>
      <c r="O1221" s="50"/>
      <c r="P1221" s="50" t="str">
        <f>IF(fraedom_data_1[[#This Row],[Employee - Forename.2]]="",_xlfn.CONCAT(fraedom_data_1[[#This Row],[Employee - Forename.1]]," ",fraedom_data_1[[#This Row],[Employee - Surname]]),_xlfn.CONCAT(fraedom_data_1[[#This Row],[Employee - Forename.1]]," ",fraedom_data_1[[#This Row],[Employee - Forename.2]]," ",fraedom_data_1[[#This Row],[Employee - Surname]]))</f>
        <v xml:space="preserve"> </v>
      </c>
      <c r="Q1221" s="50" t="str">
        <f>IF(fraedom_data_1[[#This Row],[Transaction - Expense Description]]="Payment Direct Debit Payment - Tha",0,IF(OR(fraedom_data_1[[#This Row],[Transaction - Tax Amount]]="",fraedom_data_1[[#This Row],[Transaction - Tax Amount]]=0),"1","2"))</f>
        <v>1</v>
      </c>
      <c r="R1221" s="50" t="str">
        <f>_xlfn.CONCAT(fraedom_data_1[[#This Row],[Statement Period - End Date]],"_",fraedom_data_1[[#This Row],[Column1]],"_",fraedom_data_1[[#This Row],[Transaction - Tax Exclusive Amount]])</f>
        <v>_ _</v>
      </c>
    </row>
    <row r="1222" spans="2:18">
      <c r="B1222" s="50"/>
      <c r="C1222" s="50"/>
      <c r="G1222" s="50"/>
      <c r="J1222" s="50"/>
      <c r="K1222" s="50"/>
      <c r="L1222" s="50"/>
      <c r="M1222" s="50"/>
      <c r="N1222" s="50"/>
      <c r="O1222" s="50"/>
      <c r="P1222" s="50" t="str">
        <f>IF(fraedom_data_1[[#This Row],[Employee - Forename.2]]="",_xlfn.CONCAT(fraedom_data_1[[#This Row],[Employee - Forename.1]]," ",fraedom_data_1[[#This Row],[Employee - Surname]]),_xlfn.CONCAT(fraedom_data_1[[#This Row],[Employee - Forename.1]]," ",fraedom_data_1[[#This Row],[Employee - Forename.2]]," ",fraedom_data_1[[#This Row],[Employee - Surname]]))</f>
        <v xml:space="preserve"> </v>
      </c>
      <c r="Q1222" s="50" t="str">
        <f>IF(fraedom_data_1[[#This Row],[Transaction - Expense Description]]="Payment Direct Debit Payment - Tha",0,IF(OR(fraedom_data_1[[#This Row],[Transaction - Tax Amount]]="",fraedom_data_1[[#This Row],[Transaction - Tax Amount]]=0),"1","2"))</f>
        <v>1</v>
      </c>
      <c r="R1222" s="50" t="str">
        <f>_xlfn.CONCAT(fraedom_data_1[[#This Row],[Statement Period - End Date]],"_",fraedom_data_1[[#This Row],[Column1]],"_",fraedom_data_1[[#This Row],[Transaction - Tax Exclusive Amount]])</f>
        <v>_ _</v>
      </c>
    </row>
    <row r="1223" spans="2:18">
      <c r="B1223" s="50"/>
      <c r="C1223" s="50"/>
      <c r="G1223" s="50"/>
      <c r="J1223" s="50"/>
      <c r="K1223" s="50"/>
      <c r="L1223" s="50"/>
      <c r="M1223" s="50"/>
      <c r="N1223" s="50"/>
      <c r="O1223" s="50"/>
      <c r="P1223" s="50" t="str">
        <f>IF(fraedom_data_1[[#This Row],[Employee - Forename.2]]="",_xlfn.CONCAT(fraedom_data_1[[#This Row],[Employee - Forename.1]]," ",fraedom_data_1[[#This Row],[Employee - Surname]]),_xlfn.CONCAT(fraedom_data_1[[#This Row],[Employee - Forename.1]]," ",fraedom_data_1[[#This Row],[Employee - Forename.2]]," ",fraedom_data_1[[#This Row],[Employee - Surname]]))</f>
        <v xml:space="preserve"> </v>
      </c>
      <c r="Q1223" s="50" t="str">
        <f>IF(fraedom_data_1[[#This Row],[Transaction - Expense Description]]="Payment Direct Debit Payment - Tha",0,IF(OR(fraedom_data_1[[#This Row],[Transaction - Tax Amount]]="",fraedom_data_1[[#This Row],[Transaction - Tax Amount]]=0),"1","2"))</f>
        <v>1</v>
      </c>
      <c r="R1223" s="50" t="str">
        <f>_xlfn.CONCAT(fraedom_data_1[[#This Row],[Statement Period - End Date]],"_",fraedom_data_1[[#This Row],[Column1]],"_",fraedom_data_1[[#This Row],[Transaction - Tax Exclusive Amount]])</f>
        <v>_ _</v>
      </c>
    </row>
    <row r="1224" spans="2:18">
      <c r="B1224" s="50"/>
      <c r="C1224" s="50"/>
      <c r="G1224" s="50"/>
      <c r="J1224" s="50"/>
      <c r="K1224" s="50"/>
      <c r="L1224" s="50"/>
      <c r="M1224" s="50"/>
      <c r="N1224" s="50"/>
      <c r="O1224" s="50"/>
      <c r="P1224" s="50" t="str">
        <f>IF(fraedom_data_1[[#This Row],[Employee - Forename.2]]="",_xlfn.CONCAT(fraedom_data_1[[#This Row],[Employee - Forename.1]]," ",fraedom_data_1[[#This Row],[Employee - Surname]]),_xlfn.CONCAT(fraedom_data_1[[#This Row],[Employee - Forename.1]]," ",fraedom_data_1[[#This Row],[Employee - Forename.2]]," ",fraedom_data_1[[#This Row],[Employee - Surname]]))</f>
        <v xml:space="preserve"> </v>
      </c>
      <c r="Q1224" s="50" t="str">
        <f>IF(fraedom_data_1[[#This Row],[Transaction - Expense Description]]="Payment Direct Debit Payment - Tha",0,IF(OR(fraedom_data_1[[#This Row],[Transaction - Tax Amount]]="",fraedom_data_1[[#This Row],[Transaction - Tax Amount]]=0),"1","2"))</f>
        <v>1</v>
      </c>
      <c r="R1224" s="50" t="str">
        <f>_xlfn.CONCAT(fraedom_data_1[[#This Row],[Statement Period - End Date]],"_",fraedom_data_1[[#This Row],[Column1]],"_",fraedom_data_1[[#This Row],[Transaction - Tax Exclusive Amount]])</f>
        <v>_ _</v>
      </c>
    </row>
    <row r="1225" spans="2:18">
      <c r="B1225" s="50"/>
      <c r="C1225" s="50"/>
      <c r="G1225" s="50"/>
      <c r="J1225" s="50"/>
      <c r="K1225" s="50"/>
      <c r="L1225" s="50"/>
      <c r="M1225" s="50"/>
      <c r="N1225" s="50"/>
      <c r="O1225" s="50"/>
      <c r="P1225" s="50" t="str">
        <f>IF(fraedom_data_1[[#This Row],[Employee - Forename.2]]="",_xlfn.CONCAT(fraedom_data_1[[#This Row],[Employee - Forename.1]]," ",fraedom_data_1[[#This Row],[Employee - Surname]]),_xlfn.CONCAT(fraedom_data_1[[#This Row],[Employee - Forename.1]]," ",fraedom_data_1[[#This Row],[Employee - Forename.2]]," ",fraedom_data_1[[#This Row],[Employee - Surname]]))</f>
        <v xml:space="preserve"> </v>
      </c>
      <c r="Q1225" s="50" t="str">
        <f>IF(fraedom_data_1[[#This Row],[Transaction - Expense Description]]="Payment Direct Debit Payment - Tha",0,IF(OR(fraedom_data_1[[#This Row],[Transaction - Tax Amount]]="",fraedom_data_1[[#This Row],[Transaction - Tax Amount]]=0),"1","2"))</f>
        <v>1</v>
      </c>
      <c r="R1225" s="50" t="str">
        <f>_xlfn.CONCAT(fraedom_data_1[[#This Row],[Statement Period - End Date]],"_",fraedom_data_1[[#This Row],[Column1]],"_",fraedom_data_1[[#This Row],[Transaction - Tax Exclusive Amount]])</f>
        <v>_ _</v>
      </c>
    </row>
    <row r="1226" spans="2:18">
      <c r="B1226" s="50"/>
      <c r="C1226" s="50"/>
      <c r="G1226" s="50"/>
      <c r="J1226" s="50"/>
      <c r="K1226" s="50"/>
      <c r="L1226" s="50"/>
      <c r="M1226" s="50"/>
      <c r="N1226" s="50"/>
      <c r="O1226" s="50"/>
      <c r="P1226" s="50" t="str">
        <f>IF(fraedom_data_1[[#This Row],[Employee - Forename.2]]="",_xlfn.CONCAT(fraedom_data_1[[#This Row],[Employee - Forename.1]]," ",fraedom_data_1[[#This Row],[Employee - Surname]]),_xlfn.CONCAT(fraedom_data_1[[#This Row],[Employee - Forename.1]]," ",fraedom_data_1[[#This Row],[Employee - Forename.2]]," ",fraedom_data_1[[#This Row],[Employee - Surname]]))</f>
        <v xml:space="preserve"> </v>
      </c>
      <c r="Q1226" s="50" t="str">
        <f>IF(fraedom_data_1[[#This Row],[Transaction - Expense Description]]="Payment Direct Debit Payment - Tha",0,IF(OR(fraedom_data_1[[#This Row],[Transaction - Tax Amount]]="",fraedom_data_1[[#This Row],[Transaction - Tax Amount]]=0),"1","2"))</f>
        <v>1</v>
      </c>
      <c r="R1226" s="50" t="str">
        <f>_xlfn.CONCAT(fraedom_data_1[[#This Row],[Statement Period - End Date]],"_",fraedom_data_1[[#This Row],[Column1]],"_",fraedom_data_1[[#This Row],[Transaction - Tax Exclusive Amount]])</f>
        <v>_ _</v>
      </c>
    </row>
    <row r="1227" spans="2:18">
      <c r="B1227" s="50"/>
      <c r="C1227" s="50"/>
      <c r="G1227" s="50"/>
      <c r="J1227" s="50"/>
      <c r="K1227" s="50"/>
      <c r="L1227" s="50"/>
      <c r="M1227" s="50"/>
      <c r="N1227" s="50"/>
      <c r="O1227" s="50"/>
      <c r="P1227" s="50" t="str">
        <f>IF(fraedom_data_1[[#This Row],[Employee - Forename.2]]="",_xlfn.CONCAT(fraedom_data_1[[#This Row],[Employee - Forename.1]]," ",fraedom_data_1[[#This Row],[Employee - Surname]]),_xlfn.CONCAT(fraedom_data_1[[#This Row],[Employee - Forename.1]]," ",fraedom_data_1[[#This Row],[Employee - Forename.2]]," ",fraedom_data_1[[#This Row],[Employee - Surname]]))</f>
        <v xml:space="preserve"> </v>
      </c>
      <c r="Q1227" s="50" t="str">
        <f>IF(fraedom_data_1[[#This Row],[Transaction - Expense Description]]="Payment Direct Debit Payment - Tha",0,IF(OR(fraedom_data_1[[#This Row],[Transaction - Tax Amount]]="",fraedom_data_1[[#This Row],[Transaction - Tax Amount]]=0),"1","2"))</f>
        <v>1</v>
      </c>
      <c r="R1227" s="50" t="str">
        <f>_xlfn.CONCAT(fraedom_data_1[[#This Row],[Statement Period - End Date]],"_",fraedom_data_1[[#This Row],[Column1]],"_",fraedom_data_1[[#This Row],[Transaction - Tax Exclusive Amount]])</f>
        <v>_ _</v>
      </c>
    </row>
    <row r="1228" spans="2:18">
      <c r="B1228" s="50"/>
      <c r="C1228" s="50"/>
      <c r="G1228" s="50"/>
      <c r="J1228" s="50"/>
      <c r="K1228" s="50"/>
      <c r="L1228" s="50"/>
      <c r="M1228" s="50"/>
      <c r="N1228" s="50"/>
      <c r="O1228" s="50"/>
      <c r="P1228" s="50" t="str">
        <f>IF(fraedom_data_1[[#This Row],[Employee - Forename.2]]="",_xlfn.CONCAT(fraedom_data_1[[#This Row],[Employee - Forename.1]]," ",fraedom_data_1[[#This Row],[Employee - Surname]]),_xlfn.CONCAT(fraedom_data_1[[#This Row],[Employee - Forename.1]]," ",fraedom_data_1[[#This Row],[Employee - Forename.2]]," ",fraedom_data_1[[#This Row],[Employee - Surname]]))</f>
        <v xml:space="preserve"> </v>
      </c>
      <c r="Q1228" s="50" t="str">
        <f>IF(fraedom_data_1[[#This Row],[Transaction - Expense Description]]="Payment Direct Debit Payment - Tha",0,IF(OR(fraedom_data_1[[#This Row],[Transaction - Tax Amount]]="",fraedom_data_1[[#This Row],[Transaction - Tax Amount]]=0),"1","2"))</f>
        <v>1</v>
      </c>
      <c r="R1228" s="50" t="str">
        <f>_xlfn.CONCAT(fraedom_data_1[[#This Row],[Statement Period - End Date]],"_",fraedom_data_1[[#This Row],[Column1]],"_",fraedom_data_1[[#This Row],[Transaction - Tax Exclusive Amount]])</f>
        <v>_ _</v>
      </c>
    </row>
    <row r="1229" spans="2:18">
      <c r="B1229" s="50"/>
      <c r="C1229" s="50"/>
      <c r="G1229" s="50"/>
      <c r="J1229" s="50"/>
      <c r="K1229" s="50"/>
      <c r="L1229" s="50"/>
      <c r="M1229" s="50"/>
      <c r="N1229" s="50"/>
      <c r="O1229" s="50"/>
      <c r="P1229" s="50" t="str">
        <f>IF(fraedom_data_1[[#This Row],[Employee - Forename.2]]="",_xlfn.CONCAT(fraedom_data_1[[#This Row],[Employee - Forename.1]]," ",fraedom_data_1[[#This Row],[Employee - Surname]]),_xlfn.CONCAT(fraedom_data_1[[#This Row],[Employee - Forename.1]]," ",fraedom_data_1[[#This Row],[Employee - Forename.2]]," ",fraedom_data_1[[#This Row],[Employee - Surname]]))</f>
        <v xml:space="preserve"> </v>
      </c>
      <c r="Q1229" s="50" t="str">
        <f>IF(fraedom_data_1[[#This Row],[Transaction - Expense Description]]="Payment Direct Debit Payment - Tha",0,IF(OR(fraedom_data_1[[#This Row],[Transaction - Tax Amount]]="",fraedom_data_1[[#This Row],[Transaction - Tax Amount]]=0),"1","2"))</f>
        <v>1</v>
      </c>
      <c r="R1229" s="50" t="str">
        <f>_xlfn.CONCAT(fraedom_data_1[[#This Row],[Statement Period - End Date]],"_",fraedom_data_1[[#This Row],[Column1]],"_",fraedom_data_1[[#This Row],[Transaction - Tax Exclusive Amount]])</f>
        <v>_ _</v>
      </c>
    </row>
    <row r="1230" spans="2:18">
      <c r="B1230" s="50"/>
      <c r="C1230" s="50"/>
      <c r="G1230" s="50"/>
      <c r="J1230" s="50"/>
      <c r="K1230" s="50"/>
      <c r="L1230" s="50"/>
      <c r="M1230" s="50"/>
      <c r="N1230" s="50"/>
      <c r="O1230" s="50"/>
      <c r="P1230" s="50" t="str">
        <f>IF(fraedom_data_1[[#This Row],[Employee - Forename.2]]="",_xlfn.CONCAT(fraedom_data_1[[#This Row],[Employee - Forename.1]]," ",fraedom_data_1[[#This Row],[Employee - Surname]]),_xlfn.CONCAT(fraedom_data_1[[#This Row],[Employee - Forename.1]]," ",fraedom_data_1[[#This Row],[Employee - Forename.2]]," ",fraedom_data_1[[#This Row],[Employee - Surname]]))</f>
        <v xml:space="preserve"> </v>
      </c>
      <c r="Q1230" s="50" t="str">
        <f>IF(fraedom_data_1[[#This Row],[Transaction - Expense Description]]="Payment Direct Debit Payment - Tha",0,IF(OR(fraedom_data_1[[#This Row],[Transaction - Tax Amount]]="",fraedom_data_1[[#This Row],[Transaction - Tax Amount]]=0),"1","2"))</f>
        <v>1</v>
      </c>
      <c r="R1230" s="50" t="str">
        <f>_xlfn.CONCAT(fraedom_data_1[[#This Row],[Statement Period - End Date]],"_",fraedom_data_1[[#This Row],[Column1]],"_",fraedom_data_1[[#This Row],[Transaction - Tax Exclusive Amount]])</f>
        <v>_ _</v>
      </c>
    </row>
    <row r="1231" spans="2:18">
      <c r="B1231" s="50"/>
      <c r="C1231" s="50"/>
      <c r="G1231" s="50"/>
      <c r="J1231" s="50"/>
      <c r="K1231" s="50"/>
      <c r="L1231" s="50"/>
      <c r="M1231" s="50"/>
      <c r="N1231" s="50"/>
      <c r="O1231" s="50"/>
      <c r="P1231" s="50" t="str">
        <f>IF(fraedom_data_1[[#This Row],[Employee - Forename.2]]="",_xlfn.CONCAT(fraedom_data_1[[#This Row],[Employee - Forename.1]]," ",fraedom_data_1[[#This Row],[Employee - Surname]]),_xlfn.CONCAT(fraedom_data_1[[#This Row],[Employee - Forename.1]]," ",fraedom_data_1[[#This Row],[Employee - Forename.2]]," ",fraedom_data_1[[#This Row],[Employee - Surname]]))</f>
        <v xml:space="preserve"> </v>
      </c>
      <c r="Q1231" s="50" t="str">
        <f>IF(fraedom_data_1[[#This Row],[Transaction - Expense Description]]="Payment Direct Debit Payment - Tha",0,IF(OR(fraedom_data_1[[#This Row],[Transaction - Tax Amount]]="",fraedom_data_1[[#This Row],[Transaction - Tax Amount]]=0),"1","2"))</f>
        <v>1</v>
      </c>
      <c r="R1231" s="50" t="str">
        <f>_xlfn.CONCAT(fraedom_data_1[[#This Row],[Statement Period - End Date]],"_",fraedom_data_1[[#This Row],[Column1]],"_",fraedom_data_1[[#This Row],[Transaction - Tax Exclusive Amount]])</f>
        <v>_ _</v>
      </c>
    </row>
    <row r="1232" spans="2:18">
      <c r="B1232" s="50"/>
      <c r="C1232" s="50"/>
      <c r="G1232" s="50"/>
      <c r="J1232" s="50"/>
      <c r="K1232" s="50"/>
      <c r="L1232" s="50"/>
      <c r="M1232" s="50"/>
      <c r="N1232" s="50"/>
      <c r="O1232" s="50"/>
      <c r="P1232" s="50" t="str">
        <f>IF(fraedom_data_1[[#This Row],[Employee - Forename.2]]="",_xlfn.CONCAT(fraedom_data_1[[#This Row],[Employee - Forename.1]]," ",fraedom_data_1[[#This Row],[Employee - Surname]]),_xlfn.CONCAT(fraedom_data_1[[#This Row],[Employee - Forename.1]]," ",fraedom_data_1[[#This Row],[Employee - Forename.2]]," ",fraedom_data_1[[#This Row],[Employee - Surname]]))</f>
        <v xml:space="preserve"> </v>
      </c>
      <c r="Q1232" s="50" t="str">
        <f>IF(fraedom_data_1[[#This Row],[Transaction - Expense Description]]="Payment Direct Debit Payment - Tha",0,IF(OR(fraedom_data_1[[#This Row],[Transaction - Tax Amount]]="",fraedom_data_1[[#This Row],[Transaction - Tax Amount]]=0),"1","2"))</f>
        <v>1</v>
      </c>
      <c r="R1232" s="50" t="str">
        <f>_xlfn.CONCAT(fraedom_data_1[[#This Row],[Statement Period - End Date]],"_",fraedom_data_1[[#This Row],[Column1]],"_",fraedom_data_1[[#This Row],[Transaction - Tax Exclusive Amount]])</f>
        <v>_ _</v>
      </c>
    </row>
    <row r="1233" spans="2:18">
      <c r="B1233" s="50"/>
      <c r="C1233" s="50"/>
      <c r="G1233" s="50"/>
      <c r="J1233" s="50"/>
      <c r="K1233" s="50"/>
      <c r="L1233" s="50"/>
      <c r="M1233" s="50"/>
      <c r="N1233" s="50"/>
      <c r="O1233" s="50"/>
      <c r="P1233" s="50" t="str">
        <f>IF(fraedom_data_1[[#This Row],[Employee - Forename.2]]="",_xlfn.CONCAT(fraedom_data_1[[#This Row],[Employee - Forename.1]]," ",fraedom_data_1[[#This Row],[Employee - Surname]]),_xlfn.CONCAT(fraedom_data_1[[#This Row],[Employee - Forename.1]]," ",fraedom_data_1[[#This Row],[Employee - Forename.2]]," ",fraedom_data_1[[#This Row],[Employee - Surname]]))</f>
        <v xml:space="preserve"> </v>
      </c>
      <c r="Q1233" s="50" t="str">
        <f>IF(fraedom_data_1[[#This Row],[Transaction - Expense Description]]="Payment Direct Debit Payment - Tha",0,IF(OR(fraedom_data_1[[#This Row],[Transaction - Tax Amount]]="",fraedom_data_1[[#This Row],[Transaction - Tax Amount]]=0),"1","2"))</f>
        <v>1</v>
      </c>
      <c r="R1233" s="50" t="str">
        <f>_xlfn.CONCAT(fraedom_data_1[[#This Row],[Statement Period - End Date]],"_",fraedom_data_1[[#This Row],[Column1]],"_",fraedom_data_1[[#This Row],[Transaction - Tax Exclusive Amount]])</f>
        <v>_ _</v>
      </c>
    </row>
    <row r="1234" spans="2:18">
      <c r="B1234" s="50"/>
      <c r="C1234" s="50"/>
      <c r="G1234" s="50"/>
      <c r="J1234" s="50"/>
      <c r="K1234" s="50"/>
      <c r="L1234" s="50"/>
      <c r="M1234" s="50"/>
      <c r="N1234" s="50"/>
      <c r="O1234" s="50"/>
      <c r="P1234" s="50" t="str">
        <f>IF(fraedom_data_1[[#This Row],[Employee - Forename.2]]="",_xlfn.CONCAT(fraedom_data_1[[#This Row],[Employee - Forename.1]]," ",fraedom_data_1[[#This Row],[Employee - Surname]]),_xlfn.CONCAT(fraedom_data_1[[#This Row],[Employee - Forename.1]]," ",fraedom_data_1[[#This Row],[Employee - Forename.2]]," ",fraedom_data_1[[#This Row],[Employee - Surname]]))</f>
        <v xml:space="preserve"> </v>
      </c>
      <c r="Q1234" s="50" t="str">
        <f>IF(fraedom_data_1[[#This Row],[Transaction - Expense Description]]="Payment Direct Debit Payment - Tha",0,IF(OR(fraedom_data_1[[#This Row],[Transaction - Tax Amount]]="",fraedom_data_1[[#This Row],[Transaction - Tax Amount]]=0),"1","2"))</f>
        <v>1</v>
      </c>
      <c r="R1234" s="50" t="str">
        <f>_xlfn.CONCAT(fraedom_data_1[[#This Row],[Statement Period - End Date]],"_",fraedom_data_1[[#This Row],[Column1]],"_",fraedom_data_1[[#This Row],[Transaction - Tax Exclusive Amount]])</f>
        <v>_ _</v>
      </c>
    </row>
    <row r="1235" spans="2:18">
      <c r="B1235" s="50"/>
      <c r="C1235" s="50"/>
      <c r="G1235" s="50"/>
      <c r="J1235" s="50"/>
      <c r="K1235" s="50"/>
      <c r="L1235" s="50"/>
      <c r="M1235" s="50"/>
      <c r="N1235" s="50"/>
      <c r="O1235" s="50"/>
      <c r="P1235" s="50" t="str">
        <f>IF(fraedom_data_1[[#This Row],[Employee - Forename.2]]="",_xlfn.CONCAT(fraedom_data_1[[#This Row],[Employee - Forename.1]]," ",fraedom_data_1[[#This Row],[Employee - Surname]]),_xlfn.CONCAT(fraedom_data_1[[#This Row],[Employee - Forename.1]]," ",fraedom_data_1[[#This Row],[Employee - Forename.2]]," ",fraedom_data_1[[#This Row],[Employee - Surname]]))</f>
        <v xml:space="preserve"> </v>
      </c>
      <c r="Q1235" s="50" t="str">
        <f>IF(fraedom_data_1[[#This Row],[Transaction - Expense Description]]="Payment Direct Debit Payment - Tha",0,IF(OR(fraedom_data_1[[#This Row],[Transaction - Tax Amount]]="",fraedom_data_1[[#This Row],[Transaction - Tax Amount]]=0),"1","2"))</f>
        <v>1</v>
      </c>
      <c r="R1235" s="50" t="str">
        <f>_xlfn.CONCAT(fraedom_data_1[[#This Row],[Statement Period - End Date]],"_",fraedom_data_1[[#This Row],[Column1]],"_",fraedom_data_1[[#This Row],[Transaction - Tax Exclusive Amount]])</f>
        <v>_ _</v>
      </c>
    </row>
    <row r="1236" spans="2:18">
      <c r="B1236" s="50"/>
      <c r="C1236" s="50"/>
      <c r="G1236" s="50"/>
      <c r="J1236" s="50"/>
      <c r="K1236" s="50"/>
      <c r="L1236" s="50"/>
      <c r="M1236" s="50"/>
      <c r="N1236" s="50"/>
      <c r="O1236" s="50"/>
      <c r="P1236" s="50" t="str">
        <f>IF(fraedom_data_1[[#This Row],[Employee - Forename.2]]="",_xlfn.CONCAT(fraedom_data_1[[#This Row],[Employee - Forename.1]]," ",fraedom_data_1[[#This Row],[Employee - Surname]]),_xlfn.CONCAT(fraedom_data_1[[#This Row],[Employee - Forename.1]]," ",fraedom_data_1[[#This Row],[Employee - Forename.2]]," ",fraedom_data_1[[#This Row],[Employee - Surname]]))</f>
        <v xml:space="preserve"> </v>
      </c>
      <c r="Q1236" s="50" t="str">
        <f>IF(fraedom_data_1[[#This Row],[Transaction - Expense Description]]="Payment Direct Debit Payment - Tha",0,IF(OR(fraedom_data_1[[#This Row],[Transaction - Tax Amount]]="",fraedom_data_1[[#This Row],[Transaction - Tax Amount]]=0),"1","2"))</f>
        <v>1</v>
      </c>
      <c r="R1236" s="50" t="str">
        <f>_xlfn.CONCAT(fraedom_data_1[[#This Row],[Statement Period - End Date]],"_",fraedom_data_1[[#This Row],[Column1]],"_",fraedom_data_1[[#This Row],[Transaction - Tax Exclusive Amount]])</f>
        <v>_ _</v>
      </c>
    </row>
    <row r="1237" spans="2:18">
      <c r="B1237" s="50"/>
      <c r="C1237" s="50"/>
      <c r="G1237" s="50"/>
      <c r="J1237" s="50"/>
      <c r="K1237" s="50"/>
      <c r="L1237" s="50"/>
      <c r="M1237" s="50"/>
      <c r="N1237" s="50"/>
      <c r="O1237" s="50"/>
      <c r="P1237" s="50" t="str">
        <f>IF(fraedom_data_1[[#This Row],[Employee - Forename.2]]="",_xlfn.CONCAT(fraedom_data_1[[#This Row],[Employee - Forename.1]]," ",fraedom_data_1[[#This Row],[Employee - Surname]]),_xlfn.CONCAT(fraedom_data_1[[#This Row],[Employee - Forename.1]]," ",fraedom_data_1[[#This Row],[Employee - Forename.2]]," ",fraedom_data_1[[#This Row],[Employee - Surname]]))</f>
        <v xml:space="preserve"> </v>
      </c>
      <c r="Q1237" s="50" t="str">
        <f>IF(fraedom_data_1[[#This Row],[Transaction - Expense Description]]="Payment Direct Debit Payment - Tha",0,IF(OR(fraedom_data_1[[#This Row],[Transaction - Tax Amount]]="",fraedom_data_1[[#This Row],[Transaction - Tax Amount]]=0),"1","2"))</f>
        <v>1</v>
      </c>
      <c r="R1237" s="50" t="str">
        <f>_xlfn.CONCAT(fraedom_data_1[[#This Row],[Statement Period - End Date]],"_",fraedom_data_1[[#This Row],[Column1]],"_",fraedom_data_1[[#This Row],[Transaction - Tax Exclusive Amount]])</f>
        <v>_ _</v>
      </c>
    </row>
    <row r="1238" spans="2:18">
      <c r="B1238" s="50"/>
      <c r="C1238" s="50"/>
      <c r="G1238" s="50"/>
      <c r="J1238" s="50"/>
      <c r="K1238" s="50"/>
      <c r="L1238" s="50"/>
      <c r="M1238" s="50"/>
      <c r="N1238" s="50"/>
      <c r="O1238" s="50"/>
      <c r="P1238" s="50" t="str">
        <f>IF(fraedom_data_1[[#This Row],[Employee - Forename.2]]="",_xlfn.CONCAT(fraedom_data_1[[#This Row],[Employee - Forename.1]]," ",fraedom_data_1[[#This Row],[Employee - Surname]]),_xlfn.CONCAT(fraedom_data_1[[#This Row],[Employee - Forename.1]]," ",fraedom_data_1[[#This Row],[Employee - Forename.2]]," ",fraedom_data_1[[#This Row],[Employee - Surname]]))</f>
        <v xml:space="preserve"> </v>
      </c>
      <c r="Q1238" s="50" t="str">
        <f>IF(fraedom_data_1[[#This Row],[Transaction - Expense Description]]="Payment Direct Debit Payment - Tha",0,IF(OR(fraedom_data_1[[#This Row],[Transaction - Tax Amount]]="",fraedom_data_1[[#This Row],[Transaction - Tax Amount]]=0),"1","2"))</f>
        <v>1</v>
      </c>
      <c r="R1238" s="50" t="str">
        <f>_xlfn.CONCAT(fraedom_data_1[[#This Row],[Statement Period - End Date]],"_",fraedom_data_1[[#This Row],[Column1]],"_",fraedom_data_1[[#This Row],[Transaction - Tax Exclusive Amount]])</f>
        <v>_ _</v>
      </c>
    </row>
    <row r="1239" spans="2:18">
      <c r="B1239" s="50"/>
      <c r="C1239" s="50"/>
      <c r="G1239" s="50"/>
      <c r="J1239" s="50"/>
      <c r="K1239" s="50"/>
      <c r="L1239" s="50"/>
      <c r="M1239" s="50"/>
      <c r="N1239" s="50"/>
      <c r="O1239" s="50"/>
      <c r="P1239" s="50" t="str">
        <f>IF(fraedom_data_1[[#This Row],[Employee - Forename.2]]="",_xlfn.CONCAT(fraedom_data_1[[#This Row],[Employee - Forename.1]]," ",fraedom_data_1[[#This Row],[Employee - Surname]]),_xlfn.CONCAT(fraedom_data_1[[#This Row],[Employee - Forename.1]]," ",fraedom_data_1[[#This Row],[Employee - Forename.2]]," ",fraedom_data_1[[#This Row],[Employee - Surname]]))</f>
        <v xml:space="preserve"> </v>
      </c>
      <c r="Q1239" s="50" t="str">
        <f>IF(fraedom_data_1[[#This Row],[Transaction - Expense Description]]="Payment Direct Debit Payment - Tha",0,IF(OR(fraedom_data_1[[#This Row],[Transaction - Tax Amount]]="",fraedom_data_1[[#This Row],[Transaction - Tax Amount]]=0),"1","2"))</f>
        <v>1</v>
      </c>
      <c r="R1239" s="50" t="str">
        <f>_xlfn.CONCAT(fraedom_data_1[[#This Row],[Statement Period - End Date]],"_",fraedom_data_1[[#This Row],[Column1]],"_",fraedom_data_1[[#This Row],[Transaction - Tax Exclusive Amount]])</f>
        <v>_ _</v>
      </c>
    </row>
    <row r="1240" spans="2:18">
      <c r="B1240" s="50"/>
      <c r="C1240" s="50"/>
      <c r="G1240" s="50"/>
      <c r="J1240" s="50"/>
      <c r="K1240" s="50"/>
      <c r="L1240" s="50"/>
      <c r="M1240" s="50"/>
      <c r="N1240" s="50"/>
      <c r="O1240" s="50"/>
      <c r="P1240" s="50" t="str">
        <f>IF(fraedom_data_1[[#This Row],[Employee - Forename.2]]="",_xlfn.CONCAT(fraedom_data_1[[#This Row],[Employee - Forename.1]]," ",fraedom_data_1[[#This Row],[Employee - Surname]]),_xlfn.CONCAT(fraedom_data_1[[#This Row],[Employee - Forename.1]]," ",fraedom_data_1[[#This Row],[Employee - Forename.2]]," ",fraedom_data_1[[#This Row],[Employee - Surname]]))</f>
        <v xml:space="preserve"> </v>
      </c>
      <c r="Q1240" s="50" t="str">
        <f>IF(fraedom_data_1[[#This Row],[Transaction - Expense Description]]="Payment Direct Debit Payment - Tha",0,IF(OR(fraedom_data_1[[#This Row],[Transaction - Tax Amount]]="",fraedom_data_1[[#This Row],[Transaction - Tax Amount]]=0),"1","2"))</f>
        <v>1</v>
      </c>
      <c r="R1240" s="50" t="str">
        <f>_xlfn.CONCAT(fraedom_data_1[[#This Row],[Statement Period - End Date]],"_",fraedom_data_1[[#This Row],[Column1]],"_",fraedom_data_1[[#This Row],[Transaction - Tax Exclusive Amount]])</f>
        <v>_ _</v>
      </c>
    </row>
    <row r="1241" spans="2:18">
      <c r="B1241" s="50"/>
      <c r="C1241" s="50"/>
      <c r="G1241" s="50"/>
      <c r="J1241" s="50"/>
      <c r="K1241" s="50"/>
      <c r="L1241" s="50"/>
      <c r="M1241" s="50"/>
      <c r="N1241" s="50"/>
      <c r="O1241" s="50"/>
      <c r="P1241" s="50" t="str">
        <f>IF(fraedom_data_1[[#This Row],[Employee - Forename.2]]="",_xlfn.CONCAT(fraedom_data_1[[#This Row],[Employee - Forename.1]]," ",fraedom_data_1[[#This Row],[Employee - Surname]]),_xlfn.CONCAT(fraedom_data_1[[#This Row],[Employee - Forename.1]]," ",fraedom_data_1[[#This Row],[Employee - Forename.2]]," ",fraedom_data_1[[#This Row],[Employee - Surname]]))</f>
        <v xml:space="preserve"> </v>
      </c>
      <c r="Q1241" s="50" t="str">
        <f>IF(fraedom_data_1[[#This Row],[Transaction - Expense Description]]="Payment Direct Debit Payment - Tha",0,IF(OR(fraedom_data_1[[#This Row],[Transaction - Tax Amount]]="",fraedom_data_1[[#This Row],[Transaction - Tax Amount]]=0),"1","2"))</f>
        <v>1</v>
      </c>
      <c r="R1241" s="50" t="str">
        <f>_xlfn.CONCAT(fraedom_data_1[[#This Row],[Statement Period - End Date]],"_",fraedom_data_1[[#This Row],[Column1]],"_",fraedom_data_1[[#This Row],[Transaction - Tax Exclusive Amount]])</f>
        <v>_ _</v>
      </c>
    </row>
    <row r="1242" spans="2:18">
      <c r="B1242" s="50"/>
      <c r="C1242" s="50"/>
      <c r="G1242" s="50"/>
      <c r="J1242" s="50"/>
      <c r="K1242" s="50"/>
      <c r="L1242" s="50"/>
      <c r="M1242" s="50"/>
      <c r="N1242" s="50"/>
      <c r="O1242" s="50"/>
      <c r="P1242" s="50" t="str">
        <f>IF(fraedom_data_1[[#This Row],[Employee - Forename.2]]="",_xlfn.CONCAT(fraedom_data_1[[#This Row],[Employee - Forename.1]]," ",fraedom_data_1[[#This Row],[Employee - Surname]]),_xlfn.CONCAT(fraedom_data_1[[#This Row],[Employee - Forename.1]]," ",fraedom_data_1[[#This Row],[Employee - Forename.2]]," ",fraedom_data_1[[#This Row],[Employee - Surname]]))</f>
        <v xml:space="preserve"> </v>
      </c>
      <c r="Q1242" s="50" t="str">
        <f>IF(fraedom_data_1[[#This Row],[Transaction - Expense Description]]="Payment Direct Debit Payment - Tha",0,IF(OR(fraedom_data_1[[#This Row],[Transaction - Tax Amount]]="",fraedom_data_1[[#This Row],[Transaction - Tax Amount]]=0),"1","2"))</f>
        <v>1</v>
      </c>
      <c r="R1242" s="50" t="str">
        <f>_xlfn.CONCAT(fraedom_data_1[[#This Row],[Statement Period - End Date]],"_",fraedom_data_1[[#This Row],[Column1]],"_",fraedom_data_1[[#This Row],[Transaction - Tax Exclusive Amount]])</f>
        <v>_ _</v>
      </c>
    </row>
    <row r="1243" spans="2:18">
      <c r="B1243" s="50"/>
      <c r="C1243" s="50"/>
      <c r="G1243" s="50"/>
      <c r="J1243" s="50"/>
      <c r="K1243" s="50"/>
      <c r="L1243" s="50"/>
      <c r="M1243" s="50"/>
      <c r="N1243" s="50"/>
      <c r="O1243" s="50"/>
      <c r="P1243" s="50" t="str">
        <f>IF(fraedom_data_1[[#This Row],[Employee - Forename.2]]="",_xlfn.CONCAT(fraedom_data_1[[#This Row],[Employee - Forename.1]]," ",fraedom_data_1[[#This Row],[Employee - Surname]]),_xlfn.CONCAT(fraedom_data_1[[#This Row],[Employee - Forename.1]]," ",fraedom_data_1[[#This Row],[Employee - Forename.2]]," ",fraedom_data_1[[#This Row],[Employee - Surname]]))</f>
        <v xml:space="preserve"> </v>
      </c>
      <c r="Q1243" s="50" t="str">
        <f>IF(fraedom_data_1[[#This Row],[Transaction - Expense Description]]="Payment Direct Debit Payment - Tha",0,IF(OR(fraedom_data_1[[#This Row],[Transaction - Tax Amount]]="",fraedom_data_1[[#This Row],[Transaction - Tax Amount]]=0),"1","2"))</f>
        <v>1</v>
      </c>
      <c r="R1243" s="50" t="str">
        <f>_xlfn.CONCAT(fraedom_data_1[[#This Row],[Statement Period - End Date]],"_",fraedom_data_1[[#This Row],[Column1]],"_",fraedom_data_1[[#This Row],[Transaction - Tax Exclusive Amount]])</f>
        <v>_ _</v>
      </c>
    </row>
    <row r="1244" spans="2:18">
      <c r="B1244" s="50"/>
      <c r="C1244" s="50"/>
      <c r="G1244" s="50"/>
      <c r="J1244" s="50"/>
      <c r="K1244" s="50"/>
      <c r="L1244" s="50"/>
      <c r="M1244" s="50"/>
      <c r="N1244" s="50"/>
      <c r="O1244" s="50"/>
      <c r="P1244" s="50" t="str">
        <f>IF(fraedom_data_1[[#This Row],[Employee - Forename.2]]="",_xlfn.CONCAT(fraedom_data_1[[#This Row],[Employee - Forename.1]]," ",fraedom_data_1[[#This Row],[Employee - Surname]]),_xlfn.CONCAT(fraedom_data_1[[#This Row],[Employee - Forename.1]]," ",fraedom_data_1[[#This Row],[Employee - Forename.2]]," ",fraedom_data_1[[#This Row],[Employee - Surname]]))</f>
        <v xml:space="preserve"> </v>
      </c>
      <c r="Q1244" s="50" t="str">
        <f>IF(fraedom_data_1[[#This Row],[Transaction - Expense Description]]="Payment Direct Debit Payment - Tha",0,IF(OR(fraedom_data_1[[#This Row],[Transaction - Tax Amount]]="",fraedom_data_1[[#This Row],[Transaction - Tax Amount]]=0),"1","2"))</f>
        <v>1</v>
      </c>
      <c r="R1244" s="50" t="str">
        <f>_xlfn.CONCAT(fraedom_data_1[[#This Row],[Statement Period - End Date]],"_",fraedom_data_1[[#This Row],[Column1]],"_",fraedom_data_1[[#This Row],[Transaction - Tax Exclusive Amount]])</f>
        <v>_ _</v>
      </c>
    </row>
    <row r="1245" spans="2:18">
      <c r="B1245" s="50"/>
      <c r="C1245" s="50"/>
      <c r="G1245" s="50"/>
      <c r="J1245" s="50"/>
      <c r="K1245" s="50"/>
      <c r="L1245" s="50"/>
      <c r="M1245" s="50"/>
      <c r="N1245" s="50"/>
      <c r="O1245" s="50"/>
      <c r="P1245" s="50" t="str">
        <f>IF(fraedom_data_1[[#This Row],[Employee - Forename.2]]="",_xlfn.CONCAT(fraedom_data_1[[#This Row],[Employee - Forename.1]]," ",fraedom_data_1[[#This Row],[Employee - Surname]]),_xlfn.CONCAT(fraedom_data_1[[#This Row],[Employee - Forename.1]]," ",fraedom_data_1[[#This Row],[Employee - Forename.2]]," ",fraedom_data_1[[#This Row],[Employee - Surname]]))</f>
        <v xml:space="preserve"> </v>
      </c>
      <c r="Q1245" s="50" t="str">
        <f>IF(fraedom_data_1[[#This Row],[Transaction - Expense Description]]="Payment Direct Debit Payment - Tha",0,IF(OR(fraedom_data_1[[#This Row],[Transaction - Tax Amount]]="",fraedom_data_1[[#This Row],[Transaction - Tax Amount]]=0),"1","2"))</f>
        <v>1</v>
      </c>
      <c r="R1245" s="50" t="str">
        <f>_xlfn.CONCAT(fraedom_data_1[[#This Row],[Statement Period - End Date]],"_",fraedom_data_1[[#This Row],[Column1]],"_",fraedom_data_1[[#This Row],[Transaction - Tax Exclusive Amount]])</f>
        <v>_ _</v>
      </c>
    </row>
    <row r="1246" spans="2:18">
      <c r="B1246" s="50"/>
      <c r="C1246" s="50"/>
      <c r="G1246" s="50"/>
      <c r="J1246" s="50"/>
      <c r="K1246" s="50"/>
      <c r="L1246" s="50"/>
      <c r="M1246" s="50"/>
      <c r="N1246" s="50"/>
      <c r="O1246" s="50"/>
      <c r="P1246" s="50" t="str">
        <f>IF(fraedom_data_1[[#This Row],[Employee - Forename.2]]="",_xlfn.CONCAT(fraedom_data_1[[#This Row],[Employee - Forename.1]]," ",fraedom_data_1[[#This Row],[Employee - Surname]]),_xlfn.CONCAT(fraedom_data_1[[#This Row],[Employee - Forename.1]]," ",fraedom_data_1[[#This Row],[Employee - Forename.2]]," ",fraedom_data_1[[#This Row],[Employee - Surname]]))</f>
        <v xml:space="preserve"> </v>
      </c>
      <c r="Q1246" s="50" t="str">
        <f>IF(fraedom_data_1[[#This Row],[Transaction - Expense Description]]="Payment Direct Debit Payment - Tha",0,IF(OR(fraedom_data_1[[#This Row],[Transaction - Tax Amount]]="",fraedom_data_1[[#This Row],[Transaction - Tax Amount]]=0),"1","2"))</f>
        <v>1</v>
      </c>
      <c r="R1246" s="50" t="str">
        <f>_xlfn.CONCAT(fraedom_data_1[[#This Row],[Statement Period - End Date]],"_",fraedom_data_1[[#This Row],[Column1]],"_",fraedom_data_1[[#This Row],[Transaction - Tax Exclusive Amount]])</f>
        <v>_ _</v>
      </c>
    </row>
    <row r="1247" spans="2:18">
      <c r="B1247" s="50"/>
      <c r="C1247" s="50"/>
      <c r="G1247" s="50"/>
      <c r="J1247" s="50"/>
      <c r="K1247" s="50"/>
      <c r="L1247" s="50"/>
      <c r="M1247" s="50"/>
      <c r="N1247" s="50"/>
      <c r="O1247" s="50"/>
      <c r="P1247" s="50" t="str">
        <f>IF(fraedom_data_1[[#This Row],[Employee - Forename.2]]="",_xlfn.CONCAT(fraedom_data_1[[#This Row],[Employee - Forename.1]]," ",fraedom_data_1[[#This Row],[Employee - Surname]]),_xlfn.CONCAT(fraedom_data_1[[#This Row],[Employee - Forename.1]]," ",fraedom_data_1[[#This Row],[Employee - Forename.2]]," ",fraedom_data_1[[#This Row],[Employee - Surname]]))</f>
        <v xml:space="preserve"> </v>
      </c>
      <c r="Q1247" s="50" t="str">
        <f>IF(fraedom_data_1[[#This Row],[Transaction - Expense Description]]="Payment Direct Debit Payment - Tha",0,IF(OR(fraedom_data_1[[#This Row],[Transaction - Tax Amount]]="",fraedom_data_1[[#This Row],[Transaction - Tax Amount]]=0),"1","2"))</f>
        <v>1</v>
      </c>
      <c r="R1247" s="50" t="str">
        <f>_xlfn.CONCAT(fraedom_data_1[[#This Row],[Statement Period - End Date]],"_",fraedom_data_1[[#This Row],[Column1]],"_",fraedom_data_1[[#This Row],[Transaction - Tax Exclusive Amount]])</f>
        <v>_ _</v>
      </c>
    </row>
    <row r="1248" spans="2:18">
      <c r="B1248" s="50"/>
      <c r="C1248" s="50"/>
      <c r="G1248" s="50"/>
      <c r="J1248" s="50"/>
      <c r="K1248" s="50"/>
      <c r="L1248" s="50"/>
      <c r="M1248" s="50"/>
      <c r="N1248" s="50"/>
      <c r="O1248" s="50"/>
      <c r="P1248" s="50" t="str">
        <f>IF(fraedom_data_1[[#This Row],[Employee - Forename.2]]="",_xlfn.CONCAT(fraedom_data_1[[#This Row],[Employee - Forename.1]]," ",fraedom_data_1[[#This Row],[Employee - Surname]]),_xlfn.CONCAT(fraedom_data_1[[#This Row],[Employee - Forename.1]]," ",fraedom_data_1[[#This Row],[Employee - Forename.2]]," ",fraedom_data_1[[#This Row],[Employee - Surname]]))</f>
        <v xml:space="preserve"> </v>
      </c>
      <c r="Q1248" s="50" t="str">
        <f>IF(fraedom_data_1[[#This Row],[Transaction - Expense Description]]="Payment Direct Debit Payment - Tha",0,IF(OR(fraedom_data_1[[#This Row],[Transaction - Tax Amount]]="",fraedom_data_1[[#This Row],[Transaction - Tax Amount]]=0),"1","2"))</f>
        <v>1</v>
      </c>
      <c r="R1248" s="50" t="str">
        <f>_xlfn.CONCAT(fraedom_data_1[[#This Row],[Statement Period - End Date]],"_",fraedom_data_1[[#This Row],[Column1]],"_",fraedom_data_1[[#This Row],[Transaction - Tax Exclusive Amount]])</f>
        <v>_ _</v>
      </c>
    </row>
    <row r="1249" spans="2:18">
      <c r="B1249" s="50"/>
      <c r="C1249" s="50"/>
      <c r="G1249" s="50"/>
      <c r="J1249" s="50"/>
      <c r="K1249" s="50"/>
      <c r="L1249" s="50"/>
      <c r="M1249" s="50"/>
      <c r="N1249" s="50"/>
      <c r="O1249" s="50"/>
      <c r="P1249" s="50" t="str">
        <f>IF(fraedom_data_1[[#This Row],[Employee - Forename.2]]="",_xlfn.CONCAT(fraedom_data_1[[#This Row],[Employee - Forename.1]]," ",fraedom_data_1[[#This Row],[Employee - Surname]]),_xlfn.CONCAT(fraedom_data_1[[#This Row],[Employee - Forename.1]]," ",fraedom_data_1[[#This Row],[Employee - Forename.2]]," ",fraedom_data_1[[#This Row],[Employee - Surname]]))</f>
        <v xml:space="preserve"> </v>
      </c>
      <c r="Q1249" s="50" t="str">
        <f>IF(fraedom_data_1[[#This Row],[Transaction - Expense Description]]="Payment Direct Debit Payment - Tha",0,IF(OR(fraedom_data_1[[#This Row],[Transaction - Tax Amount]]="",fraedom_data_1[[#This Row],[Transaction - Tax Amount]]=0),"1","2"))</f>
        <v>1</v>
      </c>
      <c r="R1249" s="50" t="str">
        <f>_xlfn.CONCAT(fraedom_data_1[[#This Row],[Statement Period - End Date]],"_",fraedom_data_1[[#This Row],[Column1]],"_",fraedom_data_1[[#This Row],[Transaction - Tax Exclusive Amount]])</f>
        <v>_ _</v>
      </c>
    </row>
    <row r="1250" spans="2:18">
      <c r="B1250" s="50"/>
      <c r="C1250" s="50"/>
      <c r="G1250" s="50"/>
      <c r="J1250" s="50"/>
      <c r="K1250" s="50"/>
      <c r="L1250" s="50"/>
      <c r="M1250" s="50"/>
      <c r="N1250" s="50"/>
      <c r="O1250" s="50"/>
      <c r="P1250" s="50" t="str">
        <f>IF(fraedom_data_1[[#This Row],[Employee - Forename.2]]="",_xlfn.CONCAT(fraedom_data_1[[#This Row],[Employee - Forename.1]]," ",fraedom_data_1[[#This Row],[Employee - Surname]]),_xlfn.CONCAT(fraedom_data_1[[#This Row],[Employee - Forename.1]]," ",fraedom_data_1[[#This Row],[Employee - Forename.2]]," ",fraedom_data_1[[#This Row],[Employee - Surname]]))</f>
        <v xml:space="preserve"> </v>
      </c>
      <c r="Q1250" s="50" t="str">
        <f>IF(fraedom_data_1[[#This Row],[Transaction - Expense Description]]="Payment Direct Debit Payment - Tha",0,IF(OR(fraedom_data_1[[#This Row],[Transaction - Tax Amount]]="",fraedom_data_1[[#This Row],[Transaction - Tax Amount]]=0),"1","2"))</f>
        <v>1</v>
      </c>
      <c r="R1250" s="50" t="str">
        <f>_xlfn.CONCAT(fraedom_data_1[[#This Row],[Statement Period - End Date]],"_",fraedom_data_1[[#This Row],[Column1]],"_",fraedom_data_1[[#This Row],[Transaction - Tax Exclusive Amount]])</f>
        <v>_ _</v>
      </c>
    </row>
    <row r="1251" spans="2:18">
      <c r="B1251" s="50"/>
      <c r="C1251" s="50"/>
      <c r="G1251" s="50"/>
      <c r="J1251" s="50"/>
      <c r="K1251" s="50"/>
      <c r="L1251" s="50"/>
      <c r="M1251" s="50"/>
      <c r="N1251" s="50"/>
      <c r="O1251" s="50"/>
      <c r="P1251" s="50" t="str">
        <f>IF(fraedom_data_1[[#This Row],[Employee - Forename.2]]="",_xlfn.CONCAT(fraedom_data_1[[#This Row],[Employee - Forename.1]]," ",fraedom_data_1[[#This Row],[Employee - Surname]]),_xlfn.CONCAT(fraedom_data_1[[#This Row],[Employee - Forename.1]]," ",fraedom_data_1[[#This Row],[Employee - Forename.2]]," ",fraedom_data_1[[#This Row],[Employee - Surname]]))</f>
        <v xml:space="preserve"> </v>
      </c>
      <c r="Q1251" s="50" t="str">
        <f>IF(fraedom_data_1[[#This Row],[Transaction - Expense Description]]="Payment Direct Debit Payment - Tha",0,IF(OR(fraedom_data_1[[#This Row],[Transaction - Tax Amount]]="",fraedom_data_1[[#This Row],[Transaction - Tax Amount]]=0),"1","2"))</f>
        <v>1</v>
      </c>
      <c r="R1251" s="50" t="str">
        <f>_xlfn.CONCAT(fraedom_data_1[[#This Row],[Statement Period - End Date]],"_",fraedom_data_1[[#This Row],[Column1]],"_",fraedom_data_1[[#This Row],[Transaction - Tax Exclusive Amount]])</f>
        <v>_ _</v>
      </c>
    </row>
    <row r="1252" spans="2:18">
      <c r="B1252" s="50"/>
      <c r="C1252" s="50"/>
      <c r="G1252" s="50"/>
      <c r="J1252" s="50"/>
      <c r="K1252" s="50"/>
      <c r="L1252" s="50"/>
      <c r="M1252" s="50"/>
      <c r="N1252" s="50"/>
      <c r="O1252" s="50"/>
      <c r="P1252" s="50" t="str">
        <f>IF(fraedom_data_1[[#This Row],[Employee - Forename.2]]="",_xlfn.CONCAT(fraedom_data_1[[#This Row],[Employee - Forename.1]]," ",fraedom_data_1[[#This Row],[Employee - Surname]]),_xlfn.CONCAT(fraedom_data_1[[#This Row],[Employee - Forename.1]]," ",fraedom_data_1[[#This Row],[Employee - Forename.2]]," ",fraedom_data_1[[#This Row],[Employee - Surname]]))</f>
        <v xml:space="preserve"> </v>
      </c>
      <c r="Q1252" s="50" t="str">
        <f>IF(fraedom_data_1[[#This Row],[Transaction - Expense Description]]="Payment Direct Debit Payment - Tha",0,IF(OR(fraedom_data_1[[#This Row],[Transaction - Tax Amount]]="",fraedom_data_1[[#This Row],[Transaction - Tax Amount]]=0),"1","2"))</f>
        <v>1</v>
      </c>
      <c r="R1252" s="50" t="str">
        <f>_xlfn.CONCAT(fraedom_data_1[[#This Row],[Statement Period - End Date]],"_",fraedom_data_1[[#This Row],[Column1]],"_",fraedom_data_1[[#This Row],[Transaction - Tax Exclusive Amount]])</f>
        <v>_ _</v>
      </c>
    </row>
    <row r="1253" spans="2:18">
      <c r="B1253" s="50"/>
      <c r="C1253" s="50"/>
      <c r="G1253" s="50"/>
      <c r="J1253" s="50"/>
      <c r="K1253" s="50"/>
      <c r="L1253" s="50"/>
      <c r="M1253" s="50"/>
      <c r="N1253" s="50"/>
      <c r="O1253" s="50"/>
      <c r="P1253" s="50" t="str">
        <f>IF(fraedom_data_1[[#This Row],[Employee - Forename.2]]="",_xlfn.CONCAT(fraedom_data_1[[#This Row],[Employee - Forename.1]]," ",fraedom_data_1[[#This Row],[Employee - Surname]]),_xlfn.CONCAT(fraedom_data_1[[#This Row],[Employee - Forename.1]]," ",fraedom_data_1[[#This Row],[Employee - Forename.2]]," ",fraedom_data_1[[#This Row],[Employee - Surname]]))</f>
        <v xml:space="preserve"> </v>
      </c>
      <c r="Q1253" s="50" t="str">
        <f>IF(fraedom_data_1[[#This Row],[Transaction - Expense Description]]="Payment Direct Debit Payment - Tha",0,IF(OR(fraedom_data_1[[#This Row],[Transaction - Tax Amount]]="",fraedom_data_1[[#This Row],[Transaction - Tax Amount]]=0),"1","2"))</f>
        <v>1</v>
      </c>
      <c r="R1253" s="50" t="str">
        <f>_xlfn.CONCAT(fraedom_data_1[[#This Row],[Statement Period - End Date]],"_",fraedom_data_1[[#This Row],[Column1]],"_",fraedom_data_1[[#This Row],[Transaction - Tax Exclusive Amount]])</f>
        <v>_ _</v>
      </c>
    </row>
    <row r="1254" spans="2:18">
      <c r="B1254" s="50"/>
      <c r="C1254" s="50"/>
      <c r="G1254" s="50"/>
      <c r="J1254" s="50"/>
      <c r="K1254" s="50"/>
      <c r="L1254" s="50"/>
      <c r="M1254" s="50"/>
      <c r="N1254" s="50"/>
      <c r="O1254" s="50"/>
      <c r="P1254" s="50" t="str">
        <f>IF(fraedom_data_1[[#This Row],[Employee - Forename.2]]="",_xlfn.CONCAT(fraedom_data_1[[#This Row],[Employee - Forename.1]]," ",fraedom_data_1[[#This Row],[Employee - Surname]]),_xlfn.CONCAT(fraedom_data_1[[#This Row],[Employee - Forename.1]]," ",fraedom_data_1[[#This Row],[Employee - Forename.2]]," ",fraedom_data_1[[#This Row],[Employee - Surname]]))</f>
        <v xml:space="preserve"> </v>
      </c>
      <c r="Q1254" s="50" t="str">
        <f>IF(fraedom_data_1[[#This Row],[Transaction - Expense Description]]="Payment Direct Debit Payment - Tha",0,IF(OR(fraedom_data_1[[#This Row],[Transaction - Tax Amount]]="",fraedom_data_1[[#This Row],[Transaction - Tax Amount]]=0),"1","2"))</f>
        <v>1</v>
      </c>
      <c r="R1254" s="50" t="str">
        <f>_xlfn.CONCAT(fraedom_data_1[[#This Row],[Statement Period - End Date]],"_",fraedom_data_1[[#This Row],[Column1]],"_",fraedom_data_1[[#This Row],[Transaction - Tax Exclusive Amount]])</f>
        <v>_ _</v>
      </c>
    </row>
    <row r="1255" spans="2:18">
      <c r="B1255" s="50"/>
      <c r="C1255" s="50"/>
      <c r="G1255" s="50"/>
      <c r="J1255" s="50"/>
      <c r="K1255" s="50"/>
      <c r="L1255" s="50"/>
      <c r="M1255" s="50"/>
      <c r="N1255" s="50"/>
      <c r="O1255" s="50"/>
      <c r="P1255" s="50" t="str">
        <f>IF(fraedom_data_1[[#This Row],[Employee - Forename.2]]="",_xlfn.CONCAT(fraedom_data_1[[#This Row],[Employee - Forename.1]]," ",fraedom_data_1[[#This Row],[Employee - Surname]]),_xlfn.CONCAT(fraedom_data_1[[#This Row],[Employee - Forename.1]]," ",fraedom_data_1[[#This Row],[Employee - Forename.2]]," ",fraedom_data_1[[#This Row],[Employee - Surname]]))</f>
        <v xml:space="preserve"> </v>
      </c>
      <c r="Q1255" s="50" t="str">
        <f>IF(fraedom_data_1[[#This Row],[Transaction - Expense Description]]="Payment Direct Debit Payment - Tha",0,IF(OR(fraedom_data_1[[#This Row],[Transaction - Tax Amount]]="",fraedom_data_1[[#This Row],[Transaction - Tax Amount]]=0),"1","2"))</f>
        <v>1</v>
      </c>
      <c r="R1255" s="50" t="str">
        <f>_xlfn.CONCAT(fraedom_data_1[[#This Row],[Statement Period - End Date]],"_",fraedom_data_1[[#This Row],[Column1]],"_",fraedom_data_1[[#This Row],[Transaction - Tax Exclusive Amount]])</f>
        <v>_ _</v>
      </c>
    </row>
    <row r="1256" spans="2:18">
      <c r="B1256" s="50"/>
      <c r="C1256" s="50"/>
      <c r="G1256" s="50"/>
      <c r="J1256" s="50"/>
      <c r="K1256" s="50"/>
      <c r="L1256" s="50"/>
      <c r="M1256" s="50"/>
      <c r="N1256" s="50"/>
      <c r="O1256" s="50"/>
      <c r="P1256" s="50" t="str">
        <f>IF(fraedom_data_1[[#This Row],[Employee - Forename.2]]="",_xlfn.CONCAT(fraedom_data_1[[#This Row],[Employee - Forename.1]]," ",fraedom_data_1[[#This Row],[Employee - Surname]]),_xlfn.CONCAT(fraedom_data_1[[#This Row],[Employee - Forename.1]]," ",fraedom_data_1[[#This Row],[Employee - Forename.2]]," ",fraedom_data_1[[#This Row],[Employee - Surname]]))</f>
        <v xml:space="preserve"> </v>
      </c>
      <c r="Q1256" s="50" t="str">
        <f>IF(fraedom_data_1[[#This Row],[Transaction - Expense Description]]="Payment Direct Debit Payment - Tha",0,IF(OR(fraedom_data_1[[#This Row],[Transaction - Tax Amount]]="",fraedom_data_1[[#This Row],[Transaction - Tax Amount]]=0),"1","2"))</f>
        <v>1</v>
      </c>
      <c r="R1256" s="50" t="str">
        <f>_xlfn.CONCAT(fraedom_data_1[[#This Row],[Statement Period - End Date]],"_",fraedom_data_1[[#This Row],[Column1]],"_",fraedom_data_1[[#This Row],[Transaction - Tax Exclusive Amount]])</f>
        <v>_ _</v>
      </c>
    </row>
    <row r="1257" spans="2:18">
      <c r="B1257" s="50"/>
      <c r="C1257" s="50"/>
      <c r="G1257" s="50"/>
      <c r="J1257" s="50"/>
      <c r="K1257" s="50"/>
      <c r="L1257" s="50"/>
      <c r="M1257" s="50"/>
      <c r="N1257" s="50"/>
      <c r="O1257" s="50"/>
      <c r="P1257" s="50" t="str">
        <f>IF(fraedom_data_1[[#This Row],[Employee - Forename.2]]="",_xlfn.CONCAT(fraedom_data_1[[#This Row],[Employee - Forename.1]]," ",fraedom_data_1[[#This Row],[Employee - Surname]]),_xlfn.CONCAT(fraedom_data_1[[#This Row],[Employee - Forename.1]]," ",fraedom_data_1[[#This Row],[Employee - Forename.2]]," ",fraedom_data_1[[#This Row],[Employee - Surname]]))</f>
        <v xml:space="preserve"> </v>
      </c>
      <c r="Q1257" s="50" t="str">
        <f>IF(fraedom_data_1[[#This Row],[Transaction - Expense Description]]="Payment Direct Debit Payment - Tha",0,IF(OR(fraedom_data_1[[#This Row],[Transaction - Tax Amount]]="",fraedom_data_1[[#This Row],[Transaction - Tax Amount]]=0),"1","2"))</f>
        <v>1</v>
      </c>
      <c r="R1257" s="50" t="str">
        <f>_xlfn.CONCAT(fraedom_data_1[[#This Row],[Statement Period - End Date]],"_",fraedom_data_1[[#This Row],[Column1]],"_",fraedom_data_1[[#This Row],[Transaction - Tax Exclusive Amount]])</f>
        <v>_ _</v>
      </c>
    </row>
    <row r="1258" spans="2:18">
      <c r="B1258" s="50"/>
      <c r="C1258" s="50"/>
      <c r="G1258" s="50"/>
      <c r="J1258" s="50"/>
      <c r="K1258" s="50"/>
      <c r="L1258" s="50"/>
      <c r="M1258" s="50"/>
      <c r="N1258" s="50"/>
      <c r="O1258" s="50"/>
      <c r="P1258" s="50" t="str">
        <f>IF(fraedom_data_1[[#This Row],[Employee - Forename.2]]="",_xlfn.CONCAT(fraedom_data_1[[#This Row],[Employee - Forename.1]]," ",fraedom_data_1[[#This Row],[Employee - Surname]]),_xlfn.CONCAT(fraedom_data_1[[#This Row],[Employee - Forename.1]]," ",fraedom_data_1[[#This Row],[Employee - Forename.2]]," ",fraedom_data_1[[#This Row],[Employee - Surname]]))</f>
        <v xml:space="preserve"> </v>
      </c>
      <c r="Q1258" s="50" t="str">
        <f>IF(fraedom_data_1[[#This Row],[Transaction - Expense Description]]="Payment Direct Debit Payment - Tha",0,IF(OR(fraedom_data_1[[#This Row],[Transaction - Tax Amount]]="",fraedom_data_1[[#This Row],[Transaction - Tax Amount]]=0),"1","2"))</f>
        <v>1</v>
      </c>
      <c r="R1258" s="50" t="str">
        <f>_xlfn.CONCAT(fraedom_data_1[[#This Row],[Statement Period - End Date]],"_",fraedom_data_1[[#This Row],[Column1]],"_",fraedom_data_1[[#This Row],[Transaction - Tax Exclusive Amount]])</f>
        <v>_ _</v>
      </c>
    </row>
    <row r="1259" spans="2:18">
      <c r="B1259" s="50"/>
      <c r="C1259" s="50"/>
      <c r="G1259" s="50"/>
      <c r="J1259" s="50"/>
      <c r="K1259" s="50"/>
      <c r="L1259" s="50"/>
      <c r="M1259" s="50"/>
      <c r="N1259" s="50"/>
      <c r="O1259" s="50"/>
      <c r="P1259" s="50" t="str">
        <f>IF(fraedom_data_1[[#This Row],[Employee - Forename.2]]="",_xlfn.CONCAT(fraedom_data_1[[#This Row],[Employee - Forename.1]]," ",fraedom_data_1[[#This Row],[Employee - Surname]]),_xlfn.CONCAT(fraedom_data_1[[#This Row],[Employee - Forename.1]]," ",fraedom_data_1[[#This Row],[Employee - Forename.2]]," ",fraedom_data_1[[#This Row],[Employee - Surname]]))</f>
        <v xml:space="preserve"> </v>
      </c>
      <c r="Q1259" s="50" t="str">
        <f>IF(fraedom_data_1[[#This Row],[Transaction - Expense Description]]="Payment Direct Debit Payment - Tha",0,IF(OR(fraedom_data_1[[#This Row],[Transaction - Tax Amount]]="",fraedom_data_1[[#This Row],[Transaction - Tax Amount]]=0),"1","2"))</f>
        <v>1</v>
      </c>
      <c r="R1259" s="50" t="str">
        <f>_xlfn.CONCAT(fraedom_data_1[[#This Row],[Statement Period - End Date]],"_",fraedom_data_1[[#This Row],[Column1]],"_",fraedom_data_1[[#This Row],[Transaction - Tax Exclusive Amount]])</f>
        <v>_ _</v>
      </c>
    </row>
    <row r="1260" spans="2:18">
      <c r="B1260" s="50"/>
      <c r="C1260" s="50"/>
      <c r="G1260" s="50"/>
      <c r="J1260" s="50"/>
      <c r="K1260" s="50"/>
      <c r="L1260" s="50"/>
      <c r="M1260" s="50"/>
      <c r="N1260" s="50"/>
      <c r="O1260" s="50"/>
      <c r="P1260" s="50" t="str">
        <f>IF(fraedom_data_1[[#This Row],[Employee - Forename.2]]="",_xlfn.CONCAT(fraedom_data_1[[#This Row],[Employee - Forename.1]]," ",fraedom_data_1[[#This Row],[Employee - Surname]]),_xlfn.CONCAT(fraedom_data_1[[#This Row],[Employee - Forename.1]]," ",fraedom_data_1[[#This Row],[Employee - Forename.2]]," ",fraedom_data_1[[#This Row],[Employee - Surname]]))</f>
        <v xml:space="preserve"> </v>
      </c>
      <c r="Q1260" s="50" t="str">
        <f>IF(fraedom_data_1[[#This Row],[Transaction - Expense Description]]="Payment Direct Debit Payment - Tha",0,IF(OR(fraedom_data_1[[#This Row],[Transaction - Tax Amount]]="",fraedom_data_1[[#This Row],[Transaction - Tax Amount]]=0),"1","2"))</f>
        <v>1</v>
      </c>
      <c r="R1260" s="50" t="str">
        <f>_xlfn.CONCAT(fraedom_data_1[[#This Row],[Statement Period - End Date]],"_",fraedom_data_1[[#This Row],[Column1]],"_",fraedom_data_1[[#This Row],[Transaction - Tax Exclusive Amount]])</f>
        <v>_ _</v>
      </c>
    </row>
    <row r="1261" spans="2:18">
      <c r="B1261" s="50"/>
      <c r="C1261" s="50"/>
      <c r="G1261" s="50"/>
      <c r="J1261" s="50"/>
      <c r="K1261" s="50"/>
      <c r="L1261" s="50"/>
      <c r="M1261" s="50"/>
      <c r="N1261" s="50"/>
      <c r="O1261" s="50"/>
      <c r="P1261" s="50" t="str">
        <f>IF(fraedom_data_1[[#This Row],[Employee - Forename.2]]="",_xlfn.CONCAT(fraedom_data_1[[#This Row],[Employee - Forename.1]]," ",fraedom_data_1[[#This Row],[Employee - Surname]]),_xlfn.CONCAT(fraedom_data_1[[#This Row],[Employee - Forename.1]]," ",fraedom_data_1[[#This Row],[Employee - Forename.2]]," ",fraedom_data_1[[#This Row],[Employee - Surname]]))</f>
        <v xml:space="preserve"> </v>
      </c>
      <c r="Q1261" s="50" t="str">
        <f>IF(fraedom_data_1[[#This Row],[Transaction - Expense Description]]="Payment Direct Debit Payment - Tha",0,IF(OR(fraedom_data_1[[#This Row],[Transaction - Tax Amount]]="",fraedom_data_1[[#This Row],[Transaction - Tax Amount]]=0),"1","2"))</f>
        <v>1</v>
      </c>
      <c r="R1261" s="50" t="str">
        <f>_xlfn.CONCAT(fraedom_data_1[[#This Row],[Statement Period - End Date]],"_",fraedom_data_1[[#This Row],[Column1]],"_",fraedom_data_1[[#This Row],[Transaction - Tax Exclusive Amount]])</f>
        <v>_ _</v>
      </c>
    </row>
    <row r="1262" spans="2:18">
      <c r="B1262" s="50"/>
      <c r="C1262" s="50"/>
      <c r="G1262" s="50"/>
      <c r="J1262" s="50"/>
      <c r="K1262" s="50"/>
      <c r="L1262" s="50"/>
      <c r="M1262" s="50"/>
      <c r="N1262" s="50"/>
      <c r="O1262" s="50"/>
      <c r="P1262" s="50" t="str">
        <f>IF(fraedom_data_1[[#This Row],[Employee - Forename.2]]="",_xlfn.CONCAT(fraedom_data_1[[#This Row],[Employee - Forename.1]]," ",fraedom_data_1[[#This Row],[Employee - Surname]]),_xlfn.CONCAT(fraedom_data_1[[#This Row],[Employee - Forename.1]]," ",fraedom_data_1[[#This Row],[Employee - Forename.2]]," ",fraedom_data_1[[#This Row],[Employee - Surname]]))</f>
        <v xml:space="preserve"> </v>
      </c>
      <c r="Q1262" s="50" t="str">
        <f>IF(fraedom_data_1[[#This Row],[Transaction - Expense Description]]="Payment Direct Debit Payment - Tha",0,IF(OR(fraedom_data_1[[#This Row],[Transaction - Tax Amount]]="",fraedom_data_1[[#This Row],[Transaction - Tax Amount]]=0),"1","2"))</f>
        <v>1</v>
      </c>
      <c r="R1262" s="50" t="str">
        <f>_xlfn.CONCAT(fraedom_data_1[[#This Row],[Statement Period - End Date]],"_",fraedom_data_1[[#This Row],[Column1]],"_",fraedom_data_1[[#This Row],[Transaction - Tax Exclusive Amount]])</f>
        <v>_ _</v>
      </c>
    </row>
    <row r="1263" spans="2:18">
      <c r="B1263" s="50"/>
      <c r="C1263" s="50"/>
      <c r="G1263" s="50"/>
      <c r="J1263" s="50"/>
      <c r="K1263" s="50"/>
      <c r="L1263" s="50"/>
      <c r="M1263" s="50"/>
      <c r="N1263" s="50"/>
      <c r="O1263" s="50"/>
      <c r="P1263" s="50" t="str">
        <f>IF(fraedom_data_1[[#This Row],[Employee - Forename.2]]="",_xlfn.CONCAT(fraedom_data_1[[#This Row],[Employee - Forename.1]]," ",fraedom_data_1[[#This Row],[Employee - Surname]]),_xlfn.CONCAT(fraedom_data_1[[#This Row],[Employee - Forename.1]]," ",fraedom_data_1[[#This Row],[Employee - Forename.2]]," ",fraedom_data_1[[#This Row],[Employee - Surname]]))</f>
        <v xml:space="preserve"> </v>
      </c>
      <c r="Q1263" s="50" t="str">
        <f>IF(fraedom_data_1[[#This Row],[Transaction - Expense Description]]="Payment Direct Debit Payment - Tha",0,IF(OR(fraedom_data_1[[#This Row],[Transaction - Tax Amount]]="",fraedom_data_1[[#This Row],[Transaction - Tax Amount]]=0),"1","2"))</f>
        <v>1</v>
      </c>
      <c r="R1263" s="50" t="str">
        <f>_xlfn.CONCAT(fraedom_data_1[[#This Row],[Statement Period - End Date]],"_",fraedom_data_1[[#This Row],[Column1]],"_",fraedom_data_1[[#This Row],[Transaction - Tax Exclusive Amount]])</f>
        <v>_ _</v>
      </c>
    </row>
    <row r="1264" spans="2:18">
      <c r="B1264" s="50"/>
      <c r="C1264" s="50"/>
      <c r="G1264" s="50"/>
      <c r="J1264" s="50"/>
      <c r="K1264" s="50"/>
      <c r="L1264" s="50"/>
      <c r="M1264" s="50"/>
      <c r="N1264" s="50"/>
      <c r="O1264" s="50"/>
      <c r="P1264" s="50" t="str">
        <f>IF(fraedom_data_1[[#This Row],[Employee - Forename.2]]="",_xlfn.CONCAT(fraedom_data_1[[#This Row],[Employee - Forename.1]]," ",fraedom_data_1[[#This Row],[Employee - Surname]]),_xlfn.CONCAT(fraedom_data_1[[#This Row],[Employee - Forename.1]]," ",fraedom_data_1[[#This Row],[Employee - Forename.2]]," ",fraedom_data_1[[#This Row],[Employee - Surname]]))</f>
        <v xml:space="preserve"> </v>
      </c>
      <c r="Q1264" s="50" t="str">
        <f>IF(fraedom_data_1[[#This Row],[Transaction - Expense Description]]="Payment Direct Debit Payment - Tha",0,IF(OR(fraedom_data_1[[#This Row],[Transaction - Tax Amount]]="",fraedom_data_1[[#This Row],[Transaction - Tax Amount]]=0),"1","2"))</f>
        <v>1</v>
      </c>
      <c r="R1264" s="50" t="str">
        <f>_xlfn.CONCAT(fraedom_data_1[[#This Row],[Statement Period - End Date]],"_",fraedom_data_1[[#This Row],[Column1]],"_",fraedom_data_1[[#This Row],[Transaction - Tax Exclusive Amount]])</f>
        <v>_ _</v>
      </c>
    </row>
    <row r="1265" spans="2:18">
      <c r="B1265" s="50"/>
      <c r="C1265" s="50"/>
      <c r="G1265" s="50"/>
      <c r="J1265" s="50"/>
      <c r="K1265" s="50"/>
      <c r="L1265" s="50"/>
      <c r="M1265" s="50"/>
      <c r="N1265" s="50"/>
      <c r="O1265" s="50"/>
      <c r="P1265" s="50" t="str">
        <f>IF(fraedom_data_1[[#This Row],[Employee - Forename.2]]="",_xlfn.CONCAT(fraedom_data_1[[#This Row],[Employee - Forename.1]]," ",fraedom_data_1[[#This Row],[Employee - Surname]]),_xlfn.CONCAT(fraedom_data_1[[#This Row],[Employee - Forename.1]]," ",fraedom_data_1[[#This Row],[Employee - Forename.2]]," ",fraedom_data_1[[#This Row],[Employee - Surname]]))</f>
        <v xml:space="preserve"> </v>
      </c>
      <c r="Q1265" s="50" t="str">
        <f>IF(fraedom_data_1[[#This Row],[Transaction - Expense Description]]="Payment Direct Debit Payment - Tha",0,IF(OR(fraedom_data_1[[#This Row],[Transaction - Tax Amount]]="",fraedom_data_1[[#This Row],[Transaction - Tax Amount]]=0),"1","2"))</f>
        <v>1</v>
      </c>
      <c r="R1265" s="50" t="str">
        <f>_xlfn.CONCAT(fraedom_data_1[[#This Row],[Statement Period - End Date]],"_",fraedom_data_1[[#This Row],[Column1]],"_",fraedom_data_1[[#This Row],[Transaction - Tax Exclusive Amount]])</f>
        <v>_ _</v>
      </c>
    </row>
    <row r="1266" spans="2:18">
      <c r="B1266" s="50"/>
      <c r="C1266" s="50"/>
      <c r="G1266" s="50"/>
      <c r="J1266" s="50"/>
      <c r="K1266" s="50"/>
      <c r="L1266" s="50"/>
      <c r="M1266" s="50"/>
      <c r="N1266" s="50"/>
      <c r="O1266" s="50"/>
      <c r="P1266" s="50" t="str">
        <f>IF(fraedom_data_1[[#This Row],[Employee - Forename.2]]="",_xlfn.CONCAT(fraedom_data_1[[#This Row],[Employee - Forename.1]]," ",fraedom_data_1[[#This Row],[Employee - Surname]]),_xlfn.CONCAT(fraedom_data_1[[#This Row],[Employee - Forename.1]]," ",fraedom_data_1[[#This Row],[Employee - Forename.2]]," ",fraedom_data_1[[#This Row],[Employee - Surname]]))</f>
        <v xml:space="preserve"> </v>
      </c>
      <c r="Q1266" s="50" t="str">
        <f>IF(fraedom_data_1[[#This Row],[Transaction - Expense Description]]="Payment Direct Debit Payment - Tha",0,IF(OR(fraedom_data_1[[#This Row],[Transaction - Tax Amount]]="",fraedom_data_1[[#This Row],[Transaction - Tax Amount]]=0),"1","2"))</f>
        <v>1</v>
      </c>
      <c r="R1266" s="50" t="str">
        <f>_xlfn.CONCAT(fraedom_data_1[[#This Row],[Statement Period - End Date]],"_",fraedom_data_1[[#This Row],[Column1]],"_",fraedom_data_1[[#This Row],[Transaction - Tax Exclusive Amount]])</f>
        <v>_ _</v>
      </c>
    </row>
    <row r="1267" spans="2:18">
      <c r="B1267" s="50"/>
      <c r="C1267" s="50"/>
      <c r="G1267" s="50"/>
      <c r="J1267" s="50"/>
      <c r="K1267" s="50"/>
      <c r="L1267" s="50"/>
      <c r="M1267" s="50"/>
      <c r="N1267" s="50"/>
      <c r="O1267" s="50"/>
      <c r="P1267" s="50" t="str">
        <f>IF(fraedom_data_1[[#This Row],[Employee - Forename.2]]="",_xlfn.CONCAT(fraedom_data_1[[#This Row],[Employee - Forename.1]]," ",fraedom_data_1[[#This Row],[Employee - Surname]]),_xlfn.CONCAT(fraedom_data_1[[#This Row],[Employee - Forename.1]]," ",fraedom_data_1[[#This Row],[Employee - Forename.2]]," ",fraedom_data_1[[#This Row],[Employee - Surname]]))</f>
        <v xml:space="preserve"> </v>
      </c>
      <c r="Q1267" s="50" t="str">
        <f>IF(fraedom_data_1[[#This Row],[Transaction - Expense Description]]="Payment Direct Debit Payment - Tha",0,IF(OR(fraedom_data_1[[#This Row],[Transaction - Tax Amount]]="",fraedom_data_1[[#This Row],[Transaction - Tax Amount]]=0),"1","2"))</f>
        <v>1</v>
      </c>
      <c r="R1267" s="50" t="str">
        <f>_xlfn.CONCAT(fraedom_data_1[[#This Row],[Statement Period - End Date]],"_",fraedom_data_1[[#This Row],[Column1]],"_",fraedom_data_1[[#This Row],[Transaction - Tax Exclusive Amount]])</f>
        <v>_ _</v>
      </c>
    </row>
    <row r="1268" spans="2:18">
      <c r="B1268" s="50"/>
      <c r="C1268" s="50"/>
      <c r="G1268" s="50"/>
      <c r="J1268" s="50"/>
      <c r="K1268" s="50"/>
      <c r="L1268" s="50"/>
      <c r="M1268" s="50"/>
      <c r="N1268" s="50"/>
      <c r="O1268" s="50"/>
      <c r="P1268" s="50" t="str">
        <f>IF(fraedom_data_1[[#This Row],[Employee - Forename.2]]="",_xlfn.CONCAT(fraedom_data_1[[#This Row],[Employee - Forename.1]]," ",fraedom_data_1[[#This Row],[Employee - Surname]]),_xlfn.CONCAT(fraedom_data_1[[#This Row],[Employee - Forename.1]]," ",fraedom_data_1[[#This Row],[Employee - Forename.2]]," ",fraedom_data_1[[#This Row],[Employee - Surname]]))</f>
        <v xml:space="preserve"> </v>
      </c>
      <c r="Q1268" s="50" t="str">
        <f>IF(fraedom_data_1[[#This Row],[Transaction - Expense Description]]="Payment Direct Debit Payment - Tha",0,IF(OR(fraedom_data_1[[#This Row],[Transaction - Tax Amount]]="",fraedom_data_1[[#This Row],[Transaction - Tax Amount]]=0),"1","2"))</f>
        <v>1</v>
      </c>
      <c r="R1268" s="50" t="str">
        <f>_xlfn.CONCAT(fraedom_data_1[[#This Row],[Statement Period - End Date]],"_",fraedom_data_1[[#This Row],[Column1]],"_",fraedom_data_1[[#This Row],[Transaction - Tax Exclusive Amount]])</f>
        <v>_ _</v>
      </c>
    </row>
    <row r="1269" spans="2:18">
      <c r="B1269" s="50"/>
      <c r="C1269" s="50"/>
      <c r="G1269" s="50"/>
      <c r="J1269" s="50"/>
      <c r="K1269" s="50"/>
      <c r="L1269" s="50"/>
      <c r="M1269" s="50"/>
      <c r="N1269" s="50"/>
      <c r="O1269" s="50"/>
      <c r="P1269" s="50" t="str">
        <f>IF(fraedom_data_1[[#This Row],[Employee - Forename.2]]="",_xlfn.CONCAT(fraedom_data_1[[#This Row],[Employee - Forename.1]]," ",fraedom_data_1[[#This Row],[Employee - Surname]]),_xlfn.CONCAT(fraedom_data_1[[#This Row],[Employee - Forename.1]]," ",fraedom_data_1[[#This Row],[Employee - Forename.2]]," ",fraedom_data_1[[#This Row],[Employee - Surname]]))</f>
        <v xml:space="preserve"> </v>
      </c>
      <c r="Q1269" s="50" t="str">
        <f>IF(fraedom_data_1[[#This Row],[Transaction - Expense Description]]="Payment Direct Debit Payment - Tha",0,IF(OR(fraedom_data_1[[#This Row],[Transaction - Tax Amount]]="",fraedom_data_1[[#This Row],[Transaction - Tax Amount]]=0),"1","2"))</f>
        <v>1</v>
      </c>
      <c r="R1269" s="50" t="str">
        <f>_xlfn.CONCAT(fraedom_data_1[[#This Row],[Statement Period - End Date]],"_",fraedom_data_1[[#This Row],[Column1]],"_",fraedom_data_1[[#This Row],[Transaction - Tax Exclusive Amount]])</f>
        <v>_ _</v>
      </c>
    </row>
    <row r="1270" spans="2:18">
      <c r="B1270" s="50"/>
      <c r="C1270" s="50"/>
      <c r="G1270" s="50"/>
      <c r="J1270" s="50"/>
      <c r="K1270" s="50"/>
      <c r="L1270" s="50"/>
      <c r="M1270" s="50"/>
      <c r="N1270" s="50"/>
      <c r="O1270" s="50"/>
      <c r="P1270" s="50" t="str">
        <f>IF(fraedom_data_1[[#This Row],[Employee - Forename.2]]="",_xlfn.CONCAT(fraedom_data_1[[#This Row],[Employee - Forename.1]]," ",fraedom_data_1[[#This Row],[Employee - Surname]]),_xlfn.CONCAT(fraedom_data_1[[#This Row],[Employee - Forename.1]]," ",fraedom_data_1[[#This Row],[Employee - Forename.2]]," ",fraedom_data_1[[#This Row],[Employee - Surname]]))</f>
        <v xml:space="preserve"> </v>
      </c>
      <c r="Q1270" s="50" t="str">
        <f>IF(fraedom_data_1[[#This Row],[Transaction - Expense Description]]="Payment Direct Debit Payment - Tha",0,IF(OR(fraedom_data_1[[#This Row],[Transaction - Tax Amount]]="",fraedom_data_1[[#This Row],[Transaction - Tax Amount]]=0),"1","2"))</f>
        <v>1</v>
      </c>
      <c r="R1270" s="50" t="str">
        <f>_xlfn.CONCAT(fraedom_data_1[[#This Row],[Statement Period - End Date]],"_",fraedom_data_1[[#This Row],[Column1]],"_",fraedom_data_1[[#This Row],[Transaction - Tax Exclusive Amount]])</f>
        <v>_ _</v>
      </c>
    </row>
    <row r="1271" spans="2:18">
      <c r="B1271" s="50"/>
      <c r="C1271" s="50"/>
      <c r="G1271" s="50"/>
      <c r="J1271" s="50"/>
      <c r="K1271" s="50"/>
      <c r="L1271" s="50"/>
      <c r="M1271" s="50"/>
      <c r="N1271" s="50"/>
      <c r="O1271" s="50"/>
      <c r="P1271" s="50" t="str">
        <f>IF(fraedom_data_1[[#This Row],[Employee - Forename.2]]="",_xlfn.CONCAT(fraedom_data_1[[#This Row],[Employee - Forename.1]]," ",fraedom_data_1[[#This Row],[Employee - Surname]]),_xlfn.CONCAT(fraedom_data_1[[#This Row],[Employee - Forename.1]]," ",fraedom_data_1[[#This Row],[Employee - Forename.2]]," ",fraedom_data_1[[#This Row],[Employee - Surname]]))</f>
        <v xml:space="preserve"> </v>
      </c>
      <c r="Q1271" s="50" t="str">
        <f>IF(fraedom_data_1[[#This Row],[Transaction - Expense Description]]="Payment Direct Debit Payment - Tha",0,IF(OR(fraedom_data_1[[#This Row],[Transaction - Tax Amount]]="",fraedom_data_1[[#This Row],[Transaction - Tax Amount]]=0),"1","2"))</f>
        <v>1</v>
      </c>
      <c r="R1271" s="50" t="str">
        <f>_xlfn.CONCAT(fraedom_data_1[[#This Row],[Statement Period - End Date]],"_",fraedom_data_1[[#This Row],[Column1]],"_",fraedom_data_1[[#This Row],[Transaction - Tax Exclusive Amount]])</f>
        <v>_ _</v>
      </c>
    </row>
    <row r="1272" spans="2:18">
      <c r="B1272" s="50"/>
      <c r="C1272" s="50"/>
      <c r="G1272" s="50"/>
      <c r="J1272" s="50"/>
      <c r="K1272" s="50"/>
      <c r="L1272" s="50"/>
      <c r="M1272" s="50"/>
      <c r="N1272" s="50"/>
      <c r="O1272" s="50"/>
      <c r="P1272" s="50" t="str">
        <f>IF(fraedom_data_1[[#This Row],[Employee - Forename.2]]="",_xlfn.CONCAT(fraedom_data_1[[#This Row],[Employee - Forename.1]]," ",fraedom_data_1[[#This Row],[Employee - Surname]]),_xlfn.CONCAT(fraedom_data_1[[#This Row],[Employee - Forename.1]]," ",fraedom_data_1[[#This Row],[Employee - Forename.2]]," ",fraedom_data_1[[#This Row],[Employee - Surname]]))</f>
        <v xml:space="preserve"> </v>
      </c>
      <c r="Q1272" s="50" t="str">
        <f>IF(fraedom_data_1[[#This Row],[Transaction - Expense Description]]="Payment Direct Debit Payment - Tha",0,IF(OR(fraedom_data_1[[#This Row],[Transaction - Tax Amount]]="",fraedom_data_1[[#This Row],[Transaction - Tax Amount]]=0),"1","2"))</f>
        <v>1</v>
      </c>
      <c r="R1272" s="50" t="str">
        <f>_xlfn.CONCAT(fraedom_data_1[[#This Row],[Statement Period - End Date]],"_",fraedom_data_1[[#This Row],[Column1]],"_",fraedom_data_1[[#This Row],[Transaction - Tax Exclusive Amount]])</f>
        <v>_ _</v>
      </c>
    </row>
    <row r="1273" spans="2:18">
      <c r="B1273" s="50"/>
      <c r="C1273" s="50"/>
      <c r="G1273" s="50"/>
      <c r="J1273" s="50"/>
      <c r="K1273" s="50"/>
      <c r="L1273" s="50"/>
      <c r="M1273" s="50"/>
      <c r="N1273" s="50"/>
      <c r="O1273" s="50"/>
      <c r="P1273" s="50" t="str">
        <f>IF(fraedom_data_1[[#This Row],[Employee - Forename.2]]="",_xlfn.CONCAT(fraedom_data_1[[#This Row],[Employee - Forename.1]]," ",fraedom_data_1[[#This Row],[Employee - Surname]]),_xlfn.CONCAT(fraedom_data_1[[#This Row],[Employee - Forename.1]]," ",fraedom_data_1[[#This Row],[Employee - Forename.2]]," ",fraedom_data_1[[#This Row],[Employee - Surname]]))</f>
        <v xml:space="preserve"> </v>
      </c>
      <c r="Q1273" s="50" t="str">
        <f>IF(fraedom_data_1[[#This Row],[Transaction - Expense Description]]="Payment Direct Debit Payment - Tha",0,IF(OR(fraedom_data_1[[#This Row],[Transaction - Tax Amount]]="",fraedom_data_1[[#This Row],[Transaction - Tax Amount]]=0),"1","2"))</f>
        <v>1</v>
      </c>
      <c r="R1273" s="50" t="str">
        <f>_xlfn.CONCAT(fraedom_data_1[[#This Row],[Statement Period - End Date]],"_",fraedom_data_1[[#This Row],[Column1]],"_",fraedom_data_1[[#This Row],[Transaction - Tax Exclusive Amount]])</f>
        <v>_ _</v>
      </c>
    </row>
    <row r="1274" spans="2:18">
      <c r="B1274" s="50"/>
      <c r="C1274" s="50"/>
      <c r="G1274" s="50"/>
      <c r="J1274" s="50"/>
      <c r="K1274" s="50"/>
      <c r="L1274" s="50"/>
      <c r="M1274" s="50"/>
      <c r="N1274" s="50"/>
      <c r="O1274" s="50"/>
      <c r="P1274" s="50" t="str">
        <f>IF(fraedom_data_1[[#This Row],[Employee - Forename.2]]="",_xlfn.CONCAT(fraedom_data_1[[#This Row],[Employee - Forename.1]]," ",fraedom_data_1[[#This Row],[Employee - Surname]]),_xlfn.CONCAT(fraedom_data_1[[#This Row],[Employee - Forename.1]]," ",fraedom_data_1[[#This Row],[Employee - Forename.2]]," ",fraedom_data_1[[#This Row],[Employee - Surname]]))</f>
        <v xml:space="preserve"> </v>
      </c>
      <c r="Q1274" s="50" t="str">
        <f>IF(fraedom_data_1[[#This Row],[Transaction - Expense Description]]="Payment Direct Debit Payment - Tha",0,IF(OR(fraedom_data_1[[#This Row],[Transaction - Tax Amount]]="",fraedom_data_1[[#This Row],[Transaction - Tax Amount]]=0),"1","2"))</f>
        <v>1</v>
      </c>
      <c r="R1274" s="50" t="str">
        <f>_xlfn.CONCAT(fraedom_data_1[[#This Row],[Statement Period - End Date]],"_",fraedom_data_1[[#This Row],[Column1]],"_",fraedom_data_1[[#This Row],[Transaction - Tax Exclusive Amount]])</f>
        <v>_ _</v>
      </c>
    </row>
    <row r="1275" spans="2:18">
      <c r="B1275" s="50"/>
      <c r="C1275" s="50"/>
      <c r="G1275" s="50"/>
      <c r="J1275" s="50"/>
      <c r="K1275" s="50"/>
      <c r="L1275" s="50"/>
      <c r="M1275" s="50"/>
      <c r="N1275" s="50"/>
      <c r="O1275" s="50"/>
      <c r="P1275" s="50" t="str">
        <f>IF(fraedom_data_1[[#This Row],[Employee - Forename.2]]="",_xlfn.CONCAT(fraedom_data_1[[#This Row],[Employee - Forename.1]]," ",fraedom_data_1[[#This Row],[Employee - Surname]]),_xlfn.CONCAT(fraedom_data_1[[#This Row],[Employee - Forename.1]]," ",fraedom_data_1[[#This Row],[Employee - Forename.2]]," ",fraedom_data_1[[#This Row],[Employee - Surname]]))</f>
        <v xml:space="preserve"> </v>
      </c>
      <c r="Q1275" s="50" t="str">
        <f>IF(fraedom_data_1[[#This Row],[Transaction - Expense Description]]="Payment Direct Debit Payment - Tha",0,IF(OR(fraedom_data_1[[#This Row],[Transaction - Tax Amount]]="",fraedom_data_1[[#This Row],[Transaction - Tax Amount]]=0),"1","2"))</f>
        <v>1</v>
      </c>
      <c r="R1275" s="50" t="str">
        <f>_xlfn.CONCAT(fraedom_data_1[[#This Row],[Statement Period - End Date]],"_",fraedom_data_1[[#This Row],[Column1]],"_",fraedom_data_1[[#This Row],[Transaction - Tax Exclusive Amount]])</f>
        <v>_ _</v>
      </c>
    </row>
    <row r="1276" spans="2:18">
      <c r="B1276" s="50"/>
      <c r="C1276" s="50"/>
      <c r="G1276" s="50"/>
      <c r="J1276" s="50"/>
      <c r="K1276" s="50"/>
      <c r="L1276" s="50"/>
      <c r="M1276" s="50"/>
      <c r="N1276" s="50"/>
      <c r="O1276" s="50"/>
      <c r="P1276" s="50" t="str">
        <f>IF(fraedom_data_1[[#This Row],[Employee - Forename.2]]="",_xlfn.CONCAT(fraedom_data_1[[#This Row],[Employee - Forename.1]]," ",fraedom_data_1[[#This Row],[Employee - Surname]]),_xlfn.CONCAT(fraedom_data_1[[#This Row],[Employee - Forename.1]]," ",fraedom_data_1[[#This Row],[Employee - Forename.2]]," ",fraedom_data_1[[#This Row],[Employee - Surname]]))</f>
        <v xml:space="preserve"> </v>
      </c>
      <c r="Q1276" s="50" t="str">
        <f>IF(fraedom_data_1[[#This Row],[Transaction - Expense Description]]="Payment Direct Debit Payment - Tha",0,IF(OR(fraedom_data_1[[#This Row],[Transaction - Tax Amount]]="",fraedom_data_1[[#This Row],[Transaction - Tax Amount]]=0),"1","2"))</f>
        <v>1</v>
      </c>
      <c r="R1276" s="50" t="str">
        <f>_xlfn.CONCAT(fraedom_data_1[[#This Row],[Statement Period - End Date]],"_",fraedom_data_1[[#This Row],[Column1]],"_",fraedom_data_1[[#This Row],[Transaction - Tax Exclusive Amount]])</f>
        <v>_ _</v>
      </c>
    </row>
    <row r="1277" spans="2:18">
      <c r="B1277" s="50"/>
      <c r="C1277" s="50"/>
      <c r="G1277" s="50"/>
      <c r="J1277" s="50"/>
      <c r="K1277" s="50"/>
      <c r="L1277" s="50"/>
      <c r="M1277" s="50"/>
      <c r="N1277" s="50"/>
      <c r="O1277" s="50"/>
      <c r="P1277" s="50" t="str">
        <f>IF(fraedom_data_1[[#This Row],[Employee - Forename.2]]="",_xlfn.CONCAT(fraedom_data_1[[#This Row],[Employee - Forename.1]]," ",fraedom_data_1[[#This Row],[Employee - Surname]]),_xlfn.CONCAT(fraedom_data_1[[#This Row],[Employee - Forename.1]]," ",fraedom_data_1[[#This Row],[Employee - Forename.2]]," ",fraedom_data_1[[#This Row],[Employee - Surname]]))</f>
        <v xml:space="preserve"> </v>
      </c>
      <c r="Q1277" s="50" t="str">
        <f>IF(fraedom_data_1[[#This Row],[Transaction - Expense Description]]="Payment Direct Debit Payment - Tha",0,IF(OR(fraedom_data_1[[#This Row],[Transaction - Tax Amount]]="",fraedom_data_1[[#This Row],[Transaction - Tax Amount]]=0),"1","2"))</f>
        <v>1</v>
      </c>
      <c r="R1277" s="50" t="str">
        <f>_xlfn.CONCAT(fraedom_data_1[[#This Row],[Statement Period - End Date]],"_",fraedom_data_1[[#This Row],[Column1]],"_",fraedom_data_1[[#This Row],[Transaction - Tax Exclusive Amount]])</f>
        <v>_ _</v>
      </c>
    </row>
    <row r="1278" spans="2:18">
      <c r="B1278" s="50"/>
      <c r="C1278" s="50"/>
      <c r="G1278" s="50"/>
      <c r="J1278" s="50"/>
      <c r="K1278" s="50"/>
      <c r="L1278" s="50"/>
      <c r="M1278" s="50"/>
      <c r="N1278" s="50"/>
      <c r="O1278" s="50"/>
      <c r="P1278" s="50" t="str">
        <f>IF(fraedom_data_1[[#This Row],[Employee - Forename.2]]="",_xlfn.CONCAT(fraedom_data_1[[#This Row],[Employee - Forename.1]]," ",fraedom_data_1[[#This Row],[Employee - Surname]]),_xlfn.CONCAT(fraedom_data_1[[#This Row],[Employee - Forename.1]]," ",fraedom_data_1[[#This Row],[Employee - Forename.2]]," ",fraedom_data_1[[#This Row],[Employee - Surname]]))</f>
        <v xml:space="preserve"> </v>
      </c>
      <c r="Q1278" s="50" t="str">
        <f>IF(fraedom_data_1[[#This Row],[Transaction - Expense Description]]="Payment Direct Debit Payment - Tha",0,IF(OR(fraedom_data_1[[#This Row],[Transaction - Tax Amount]]="",fraedom_data_1[[#This Row],[Transaction - Tax Amount]]=0),"1","2"))</f>
        <v>1</v>
      </c>
      <c r="R1278" s="50" t="str">
        <f>_xlfn.CONCAT(fraedom_data_1[[#This Row],[Statement Period - End Date]],"_",fraedom_data_1[[#This Row],[Column1]],"_",fraedom_data_1[[#This Row],[Transaction - Tax Exclusive Amount]])</f>
        <v>_ _</v>
      </c>
    </row>
    <row r="1279" spans="2:18">
      <c r="B1279" s="50"/>
      <c r="C1279" s="50"/>
      <c r="G1279" s="50"/>
      <c r="J1279" s="50"/>
      <c r="K1279" s="50"/>
      <c r="L1279" s="50"/>
      <c r="M1279" s="50"/>
      <c r="N1279" s="50"/>
      <c r="O1279" s="50"/>
      <c r="P1279" s="50" t="str">
        <f>IF(fraedom_data_1[[#This Row],[Employee - Forename.2]]="",_xlfn.CONCAT(fraedom_data_1[[#This Row],[Employee - Forename.1]]," ",fraedom_data_1[[#This Row],[Employee - Surname]]),_xlfn.CONCAT(fraedom_data_1[[#This Row],[Employee - Forename.1]]," ",fraedom_data_1[[#This Row],[Employee - Forename.2]]," ",fraedom_data_1[[#This Row],[Employee - Surname]]))</f>
        <v xml:space="preserve"> </v>
      </c>
      <c r="Q1279" s="50" t="str">
        <f>IF(fraedom_data_1[[#This Row],[Transaction - Expense Description]]="Payment Direct Debit Payment - Tha",0,IF(OR(fraedom_data_1[[#This Row],[Transaction - Tax Amount]]="",fraedom_data_1[[#This Row],[Transaction - Tax Amount]]=0),"1","2"))</f>
        <v>1</v>
      </c>
      <c r="R1279" s="50" t="str">
        <f>_xlfn.CONCAT(fraedom_data_1[[#This Row],[Statement Period - End Date]],"_",fraedom_data_1[[#This Row],[Column1]],"_",fraedom_data_1[[#This Row],[Transaction - Tax Exclusive Amount]])</f>
        <v>_ _</v>
      </c>
    </row>
    <row r="1280" spans="2:18">
      <c r="B1280" s="50"/>
      <c r="C1280" s="50"/>
      <c r="G1280" s="50"/>
      <c r="J1280" s="50"/>
      <c r="K1280" s="50"/>
      <c r="L1280" s="50"/>
      <c r="M1280" s="50"/>
      <c r="N1280" s="50"/>
      <c r="O1280" s="50"/>
      <c r="P1280" s="50" t="str">
        <f>IF(fraedom_data_1[[#This Row],[Employee - Forename.2]]="",_xlfn.CONCAT(fraedom_data_1[[#This Row],[Employee - Forename.1]]," ",fraedom_data_1[[#This Row],[Employee - Surname]]),_xlfn.CONCAT(fraedom_data_1[[#This Row],[Employee - Forename.1]]," ",fraedom_data_1[[#This Row],[Employee - Forename.2]]," ",fraedom_data_1[[#This Row],[Employee - Surname]]))</f>
        <v xml:space="preserve"> </v>
      </c>
      <c r="Q1280" s="50" t="str">
        <f>IF(fraedom_data_1[[#This Row],[Transaction - Expense Description]]="Payment Direct Debit Payment - Tha",0,IF(OR(fraedom_data_1[[#This Row],[Transaction - Tax Amount]]="",fraedom_data_1[[#This Row],[Transaction - Tax Amount]]=0),"1","2"))</f>
        <v>1</v>
      </c>
      <c r="R1280" s="50" t="str">
        <f>_xlfn.CONCAT(fraedom_data_1[[#This Row],[Statement Period - End Date]],"_",fraedom_data_1[[#This Row],[Column1]],"_",fraedom_data_1[[#This Row],[Transaction - Tax Exclusive Amount]])</f>
        <v>_ _</v>
      </c>
    </row>
    <row r="1281" spans="2:18">
      <c r="B1281" s="50"/>
      <c r="C1281" s="50"/>
      <c r="G1281" s="50"/>
      <c r="J1281" s="50"/>
      <c r="K1281" s="50"/>
      <c r="L1281" s="50"/>
      <c r="M1281" s="50"/>
      <c r="N1281" s="50"/>
      <c r="O1281" s="50"/>
      <c r="P1281" s="50" t="str">
        <f>IF(fraedom_data_1[[#This Row],[Employee - Forename.2]]="",_xlfn.CONCAT(fraedom_data_1[[#This Row],[Employee - Forename.1]]," ",fraedom_data_1[[#This Row],[Employee - Surname]]),_xlfn.CONCAT(fraedom_data_1[[#This Row],[Employee - Forename.1]]," ",fraedom_data_1[[#This Row],[Employee - Forename.2]]," ",fraedom_data_1[[#This Row],[Employee - Surname]]))</f>
        <v xml:space="preserve"> </v>
      </c>
      <c r="Q1281" s="50" t="str">
        <f>IF(fraedom_data_1[[#This Row],[Transaction - Expense Description]]="Payment Direct Debit Payment - Tha",0,IF(OR(fraedom_data_1[[#This Row],[Transaction - Tax Amount]]="",fraedom_data_1[[#This Row],[Transaction - Tax Amount]]=0),"1","2"))</f>
        <v>1</v>
      </c>
      <c r="R1281" s="50" t="str">
        <f>_xlfn.CONCAT(fraedom_data_1[[#This Row],[Statement Period - End Date]],"_",fraedom_data_1[[#This Row],[Column1]],"_",fraedom_data_1[[#This Row],[Transaction - Tax Exclusive Amount]])</f>
        <v>_ _</v>
      </c>
    </row>
    <row r="1282" spans="2:18">
      <c r="B1282" s="50"/>
      <c r="C1282" s="50"/>
      <c r="G1282" s="50"/>
      <c r="J1282" s="50"/>
      <c r="K1282" s="50"/>
      <c r="L1282" s="50"/>
      <c r="M1282" s="50"/>
      <c r="N1282" s="50"/>
      <c r="O1282" s="50"/>
      <c r="P1282" s="50" t="str">
        <f>IF(fraedom_data_1[[#This Row],[Employee - Forename.2]]="",_xlfn.CONCAT(fraedom_data_1[[#This Row],[Employee - Forename.1]]," ",fraedom_data_1[[#This Row],[Employee - Surname]]),_xlfn.CONCAT(fraedom_data_1[[#This Row],[Employee - Forename.1]]," ",fraedom_data_1[[#This Row],[Employee - Forename.2]]," ",fraedom_data_1[[#This Row],[Employee - Surname]]))</f>
        <v xml:space="preserve"> </v>
      </c>
      <c r="Q1282" s="50" t="str">
        <f>IF(fraedom_data_1[[#This Row],[Transaction - Expense Description]]="Payment Direct Debit Payment - Tha",0,IF(OR(fraedom_data_1[[#This Row],[Transaction - Tax Amount]]="",fraedom_data_1[[#This Row],[Transaction - Tax Amount]]=0),"1","2"))</f>
        <v>1</v>
      </c>
      <c r="R1282" s="50" t="str">
        <f>_xlfn.CONCAT(fraedom_data_1[[#This Row],[Statement Period - End Date]],"_",fraedom_data_1[[#This Row],[Column1]],"_",fraedom_data_1[[#This Row],[Transaction - Tax Exclusive Amount]])</f>
        <v>_ _</v>
      </c>
    </row>
    <row r="1283" spans="2:18">
      <c r="B1283" s="50"/>
      <c r="C1283" s="50"/>
      <c r="G1283" s="50"/>
      <c r="J1283" s="50"/>
      <c r="K1283" s="50"/>
      <c r="L1283" s="50"/>
      <c r="M1283" s="50"/>
      <c r="N1283" s="50"/>
      <c r="O1283" s="50"/>
      <c r="P1283" s="50" t="str">
        <f>IF(fraedom_data_1[[#This Row],[Employee - Forename.2]]="",_xlfn.CONCAT(fraedom_data_1[[#This Row],[Employee - Forename.1]]," ",fraedom_data_1[[#This Row],[Employee - Surname]]),_xlfn.CONCAT(fraedom_data_1[[#This Row],[Employee - Forename.1]]," ",fraedom_data_1[[#This Row],[Employee - Forename.2]]," ",fraedom_data_1[[#This Row],[Employee - Surname]]))</f>
        <v xml:space="preserve"> </v>
      </c>
      <c r="Q1283" s="50" t="str">
        <f>IF(fraedom_data_1[[#This Row],[Transaction - Expense Description]]="Payment Direct Debit Payment - Tha",0,IF(OR(fraedom_data_1[[#This Row],[Transaction - Tax Amount]]="",fraedom_data_1[[#This Row],[Transaction - Tax Amount]]=0),"1","2"))</f>
        <v>1</v>
      </c>
      <c r="R1283" s="50" t="str">
        <f>_xlfn.CONCAT(fraedom_data_1[[#This Row],[Statement Period - End Date]],"_",fraedom_data_1[[#This Row],[Column1]],"_",fraedom_data_1[[#This Row],[Transaction - Tax Exclusive Amount]])</f>
        <v>_ _</v>
      </c>
    </row>
    <row r="1284" spans="2:18">
      <c r="B1284" s="50"/>
      <c r="C1284" s="50"/>
      <c r="G1284" s="50"/>
      <c r="J1284" s="50"/>
      <c r="K1284" s="50"/>
      <c r="L1284" s="50"/>
      <c r="M1284" s="50"/>
      <c r="N1284" s="50"/>
      <c r="O1284" s="50"/>
      <c r="P1284" s="50" t="str">
        <f>IF(fraedom_data_1[[#This Row],[Employee - Forename.2]]="",_xlfn.CONCAT(fraedom_data_1[[#This Row],[Employee - Forename.1]]," ",fraedom_data_1[[#This Row],[Employee - Surname]]),_xlfn.CONCAT(fraedom_data_1[[#This Row],[Employee - Forename.1]]," ",fraedom_data_1[[#This Row],[Employee - Forename.2]]," ",fraedom_data_1[[#This Row],[Employee - Surname]]))</f>
        <v xml:space="preserve"> </v>
      </c>
      <c r="Q1284" s="50" t="str">
        <f>IF(fraedom_data_1[[#This Row],[Transaction - Expense Description]]="Payment Direct Debit Payment - Tha",0,IF(OR(fraedom_data_1[[#This Row],[Transaction - Tax Amount]]="",fraedom_data_1[[#This Row],[Transaction - Tax Amount]]=0),"1","2"))</f>
        <v>1</v>
      </c>
      <c r="R1284" s="50" t="str">
        <f>_xlfn.CONCAT(fraedom_data_1[[#This Row],[Statement Period - End Date]],"_",fraedom_data_1[[#This Row],[Column1]],"_",fraedom_data_1[[#This Row],[Transaction - Tax Exclusive Amount]])</f>
        <v>_ _</v>
      </c>
    </row>
    <row r="1285" spans="2:18">
      <c r="B1285" s="50"/>
      <c r="C1285" s="50"/>
      <c r="G1285" s="50"/>
      <c r="J1285" s="50"/>
      <c r="K1285" s="50"/>
      <c r="L1285" s="50"/>
      <c r="M1285" s="50"/>
      <c r="N1285" s="50"/>
      <c r="O1285" s="50"/>
      <c r="P1285" s="50" t="str">
        <f>IF(fraedom_data_1[[#This Row],[Employee - Forename.2]]="",_xlfn.CONCAT(fraedom_data_1[[#This Row],[Employee - Forename.1]]," ",fraedom_data_1[[#This Row],[Employee - Surname]]),_xlfn.CONCAT(fraedom_data_1[[#This Row],[Employee - Forename.1]]," ",fraedom_data_1[[#This Row],[Employee - Forename.2]]," ",fraedom_data_1[[#This Row],[Employee - Surname]]))</f>
        <v xml:space="preserve"> </v>
      </c>
      <c r="Q1285" s="50" t="str">
        <f>IF(fraedom_data_1[[#This Row],[Transaction - Expense Description]]="Payment Direct Debit Payment - Tha",0,IF(OR(fraedom_data_1[[#This Row],[Transaction - Tax Amount]]="",fraedom_data_1[[#This Row],[Transaction - Tax Amount]]=0),"1","2"))</f>
        <v>1</v>
      </c>
      <c r="R1285" s="50" t="str">
        <f>_xlfn.CONCAT(fraedom_data_1[[#This Row],[Statement Period - End Date]],"_",fraedom_data_1[[#This Row],[Column1]],"_",fraedom_data_1[[#This Row],[Transaction - Tax Exclusive Amount]])</f>
        <v>_ _</v>
      </c>
    </row>
    <row r="1286" spans="2:18">
      <c r="B1286" s="50"/>
      <c r="C1286" s="50"/>
      <c r="G1286" s="50"/>
      <c r="J1286" s="50"/>
      <c r="K1286" s="50"/>
      <c r="L1286" s="50"/>
      <c r="M1286" s="50"/>
      <c r="N1286" s="50"/>
      <c r="O1286" s="50"/>
      <c r="P1286" s="50" t="str">
        <f>IF(fraedom_data_1[[#This Row],[Employee - Forename.2]]="",_xlfn.CONCAT(fraedom_data_1[[#This Row],[Employee - Forename.1]]," ",fraedom_data_1[[#This Row],[Employee - Surname]]),_xlfn.CONCAT(fraedom_data_1[[#This Row],[Employee - Forename.1]]," ",fraedom_data_1[[#This Row],[Employee - Forename.2]]," ",fraedom_data_1[[#This Row],[Employee - Surname]]))</f>
        <v xml:space="preserve"> </v>
      </c>
      <c r="Q1286" s="50" t="str">
        <f>IF(fraedom_data_1[[#This Row],[Transaction - Expense Description]]="Payment Direct Debit Payment - Tha",0,IF(OR(fraedom_data_1[[#This Row],[Transaction - Tax Amount]]="",fraedom_data_1[[#This Row],[Transaction - Tax Amount]]=0),"1","2"))</f>
        <v>1</v>
      </c>
      <c r="R1286" s="50" t="str">
        <f>_xlfn.CONCAT(fraedom_data_1[[#This Row],[Statement Period - End Date]],"_",fraedom_data_1[[#This Row],[Column1]],"_",fraedom_data_1[[#This Row],[Transaction - Tax Exclusive Amount]])</f>
        <v>_ _</v>
      </c>
    </row>
    <row r="1287" spans="2:18">
      <c r="B1287" s="50"/>
      <c r="C1287" s="50"/>
      <c r="G1287" s="50"/>
      <c r="J1287" s="50"/>
      <c r="K1287" s="50"/>
      <c r="L1287" s="50"/>
      <c r="M1287" s="50"/>
      <c r="N1287" s="50"/>
      <c r="O1287" s="50"/>
      <c r="P1287" s="50" t="str">
        <f>IF(fraedom_data_1[[#This Row],[Employee - Forename.2]]="",_xlfn.CONCAT(fraedom_data_1[[#This Row],[Employee - Forename.1]]," ",fraedom_data_1[[#This Row],[Employee - Surname]]),_xlfn.CONCAT(fraedom_data_1[[#This Row],[Employee - Forename.1]]," ",fraedom_data_1[[#This Row],[Employee - Forename.2]]," ",fraedom_data_1[[#This Row],[Employee - Surname]]))</f>
        <v xml:space="preserve"> </v>
      </c>
      <c r="Q1287" s="50" t="str">
        <f>IF(fraedom_data_1[[#This Row],[Transaction - Expense Description]]="Payment Direct Debit Payment - Tha",0,IF(OR(fraedom_data_1[[#This Row],[Transaction - Tax Amount]]="",fraedom_data_1[[#This Row],[Transaction - Tax Amount]]=0),"1","2"))</f>
        <v>1</v>
      </c>
      <c r="R1287" s="50" t="str">
        <f>_xlfn.CONCAT(fraedom_data_1[[#This Row],[Statement Period - End Date]],"_",fraedom_data_1[[#This Row],[Column1]],"_",fraedom_data_1[[#This Row],[Transaction - Tax Exclusive Amount]])</f>
        <v>_ _</v>
      </c>
    </row>
    <row r="1288" spans="2:18">
      <c r="B1288" s="50"/>
      <c r="C1288" s="50"/>
      <c r="G1288" s="50"/>
      <c r="J1288" s="50"/>
      <c r="K1288" s="50"/>
      <c r="L1288" s="50"/>
      <c r="M1288" s="50"/>
      <c r="N1288" s="50"/>
      <c r="O1288" s="50"/>
      <c r="P1288" s="50" t="str">
        <f>IF(fraedom_data_1[[#This Row],[Employee - Forename.2]]="",_xlfn.CONCAT(fraedom_data_1[[#This Row],[Employee - Forename.1]]," ",fraedom_data_1[[#This Row],[Employee - Surname]]),_xlfn.CONCAT(fraedom_data_1[[#This Row],[Employee - Forename.1]]," ",fraedom_data_1[[#This Row],[Employee - Forename.2]]," ",fraedom_data_1[[#This Row],[Employee - Surname]]))</f>
        <v xml:space="preserve"> </v>
      </c>
      <c r="Q1288" s="50" t="str">
        <f>IF(fraedom_data_1[[#This Row],[Transaction - Expense Description]]="Payment Direct Debit Payment - Tha",0,IF(OR(fraedom_data_1[[#This Row],[Transaction - Tax Amount]]="",fraedom_data_1[[#This Row],[Transaction - Tax Amount]]=0),"1","2"))</f>
        <v>1</v>
      </c>
      <c r="R1288" s="50" t="str">
        <f>_xlfn.CONCAT(fraedom_data_1[[#This Row],[Statement Period - End Date]],"_",fraedom_data_1[[#This Row],[Column1]],"_",fraedom_data_1[[#This Row],[Transaction - Tax Exclusive Amount]])</f>
        <v>_ _</v>
      </c>
    </row>
    <row r="1289" spans="2:18">
      <c r="B1289" s="50"/>
      <c r="C1289" s="50"/>
      <c r="G1289" s="50"/>
      <c r="J1289" s="50"/>
      <c r="K1289" s="50"/>
      <c r="L1289" s="50"/>
      <c r="M1289" s="50"/>
      <c r="N1289" s="50"/>
      <c r="O1289" s="50"/>
      <c r="P1289" s="50" t="str">
        <f>IF(fraedom_data_1[[#This Row],[Employee - Forename.2]]="",_xlfn.CONCAT(fraedom_data_1[[#This Row],[Employee - Forename.1]]," ",fraedom_data_1[[#This Row],[Employee - Surname]]),_xlfn.CONCAT(fraedom_data_1[[#This Row],[Employee - Forename.1]]," ",fraedom_data_1[[#This Row],[Employee - Forename.2]]," ",fraedom_data_1[[#This Row],[Employee - Surname]]))</f>
        <v xml:space="preserve"> </v>
      </c>
      <c r="Q1289" s="50" t="str">
        <f>IF(fraedom_data_1[[#This Row],[Transaction - Expense Description]]="Payment Direct Debit Payment - Tha",0,IF(OR(fraedom_data_1[[#This Row],[Transaction - Tax Amount]]="",fraedom_data_1[[#This Row],[Transaction - Tax Amount]]=0),"1","2"))</f>
        <v>1</v>
      </c>
      <c r="R1289" s="50" t="str">
        <f>_xlfn.CONCAT(fraedom_data_1[[#This Row],[Statement Period - End Date]],"_",fraedom_data_1[[#This Row],[Column1]],"_",fraedom_data_1[[#This Row],[Transaction - Tax Exclusive Amount]])</f>
        <v>_ _</v>
      </c>
    </row>
    <row r="1290" spans="2:18">
      <c r="B1290" s="50"/>
      <c r="C1290" s="50"/>
      <c r="G1290" s="50"/>
      <c r="J1290" s="50"/>
      <c r="K1290" s="50"/>
      <c r="L1290" s="50"/>
      <c r="M1290" s="50"/>
      <c r="N1290" s="50"/>
      <c r="O1290" s="50"/>
      <c r="P1290" s="50" t="str">
        <f>IF(fraedom_data_1[[#This Row],[Employee - Forename.2]]="",_xlfn.CONCAT(fraedom_data_1[[#This Row],[Employee - Forename.1]]," ",fraedom_data_1[[#This Row],[Employee - Surname]]),_xlfn.CONCAT(fraedom_data_1[[#This Row],[Employee - Forename.1]]," ",fraedom_data_1[[#This Row],[Employee - Forename.2]]," ",fraedom_data_1[[#This Row],[Employee - Surname]]))</f>
        <v xml:space="preserve"> </v>
      </c>
      <c r="Q1290" s="50" t="str">
        <f>IF(fraedom_data_1[[#This Row],[Transaction - Expense Description]]="Payment Direct Debit Payment - Tha",0,IF(OR(fraedom_data_1[[#This Row],[Transaction - Tax Amount]]="",fraedom_data_1[[#This Row],[Transaction - Tax Amount]]=0),"1","2"))</f>
        <v>1</v>
      </c>
      <c r="R1290" s="50" t="str">
        <f>_xlfn.CONCAT(fraedom_data_1[[#This Row],[Statement Period - End Date]],"_",fraedom_data_1[[#This Row],[Column1]],"_",fraedom_data_1[[#This Row],[Transaction - Tax Exclusive Amount]])</f>
        <v>_ _</v>
      </c>
    </row>
    <row r="1291" spans="2:18">
      <c r="B1291" s="50"/>
      <c r="C1291" s="50"/>
      <c r="G1291" s="50"/>
      <c r="J1291" s="50"/>
      <c r="K1291" s="50"/>
      <c r="L1291" s="50"/>
      <c r="M1291" s="50"/>
      <c r="N1291" s="50"/>
      <c r="O1291" s="50"/>
      <c r="P1291" s="50" t="str">
        <f>IF(fraedom_data_1[[#This Row],[Employee - Forename.2]]="",_xlfn.CONCAT(fraedom_data_1[[#This Row],[Employee - Forename.1]]," ",fraedom_data_1[[#This Row],[Employee - Surname]]),_xlfn.CONCAT(fraedom_data_1[[#This Row],[Employee - Forename.1]]," ",fraedom_data_1[[#This Row],[Employee - Forename.2]]," ",fraedom_data_1[[#This Row],[Employee - Surname]]))</f>
        <v xml:space="preserve"> </v>
      </c>
      <c r="Q1291" s="50" t="str">
        <f>IF(fraedom_data_1[[#This Row],[Transaction - Expense Description]]="Payment Direct Debit Payment - Tha",0,IF(OR(fraedom_data_1[[#This Row],[Transaction - Tax Amount]]="",fraedom_data_1[[#This Row],[Transaction - Tax Amount]]=0),"1","2"))</f>
        <v>1</v>
      </c>
      <c r="R1291" s="50" t="str">
        <f>_xlfn.CONCAT(fraedom_data_1[[#This Row],[Statement Period - End Date]],"_",fraedom_data_1[[#This Row],[Column1]],"_",fraedom_data_1[[#This Row],[Transaction - Tax Exclusive Amount]])</f>
        <v>_ _</v>
      </c>
    </row>
    <row r="1292" spans="2:18">
      <c r="B1292" s="50"/>
      <c r="C1292" s="50"/>
      <c r="G1292" s="50"/>
      <c r="J1292" s="50"/>
      <c r="K1292" s="50"/>
      <c r="L1292" s="50"/>
      <c r="M1292" s="50"/>
      <c r="N1292" s="50"/>
      <c r="O1292" s="50"/>
      <c r="P1292" s="50" t="str">
        <f>IF(fraedom_data_1[[#This Row],[Employee - Forename.2]]="",_xlfn.CONCAT(fraedom_data_1[[#This Row],[Employee - Forename.1]]," ",fraedom_data_1[[#This Row],[Employee - Surname]]),_xlfn.CONCAT(fraedom_data_1[[#This Row],[Employee - Forename.1]]," ",fraedom_data_1[[#This Row],[Employee - Forename.2]]," ",fraedom_data_1[[#This Row],[Employee - Surname]]))</f>
        <v xml:space="preserve"> </v>
      </c>
      <c r="Q1292" s="50" t="str">
        <f>IF(fraedom_data_1[[#This Row],[Transaction - Expense Description]]="Payment Direct Debit Payment - Tha",0,IF(OR(fraedom_data_1[[#This Row],[Transaction - Tax Amount]]="",fraedom_data_1[[#This Row],[Transaction - Tax Amount]]=0),"1","2"))</f>
        <v>1</v>
      </c>
      <c r="R1292" s="50" t="str">
        <f>_xlfn.CONCAT(fraedom_data_1[[#This Row],[Statement Period - End Date]],"_",fraedom_data_1[[#This Row],[Column1]],"_",fraedom_data_1[[#This Row],[Transaction - Tax Exclusive Amount]])</f>
        <v>_ _</v>
      </c>
    </row>
    <row r="1293" spans="2:18">
      <c r="B1293" s="50"/>
      <c r="C1293" s="50"/>
      <c r="G1293" s="50"/>
      <c r="J1293" s="50"/>
      <c r="K1293" s="50"/>
      <c r="L1293" s="50"/>
      <c r="M1293" s="50"/>
      <c r="N1293" s="50"/>
      <c r="O1293" s="50"/>
      <c r="P1293" s="50" t="str">
        <f>IF(fraedom_data_1[[#This Row],[Employee - Forename.2]]="",_xlfn.CONCAT(fraedom_data_1[[#This Row],[Employee - Forename.1]]," ",fraedom_data_1[[#This Row],[Employee - Surname]]),_xlfn.CONCAT(fraedom_data_1[[#This Row],[Employee - Forename.1]]," ",fraedom_data_1[[#This Row],[Employee - Forename.2]]," ",fraedom_data_1[[#This Row],[Employee - Surname]]))</f>
        <v xml:space="preserve"> </v>
      </c>
      <c r="Q1293" s="50" t="str">
        <f>IF(fraedom_data_1[[#This Row],[Transaction - Expense Description]]="Payment Direct Debit Payment - Tha",0,IF(OR(fraedom_data_1[[#This Row],[Transaction - Tax Amount]]="",fraedom_data_1[[#This Row],[Transaction - Tax Amount]]=0),"1","2"))</f>
        <v>1</v>
      </c>
      <c r="R1293" s="50" t="str">
        <f>_xlfn.CONCAT(fraedom_data_1[[#This Row],[Statement Period - End Date]],"_",fraedom_data_1[[#This Row],[Column1]],"_",fraedom_data_1[[#This Row],[Transaction - Tax Exclusive Amount]])</f>
        <v>_ _</v>
      </c>
    </row>
    <row r="1294" spans="2:18">
      <c r="B1294" s="50"/>
      <c r="C1294" s="50"/>
      <c r="G1294" s="50"/>
      <c r="J1294" s="50"/>
      <c r="K1294" s="50"/>
      <c r="L1294" s="50"/>
      <c r="M1294" s="50"/>
      <c r="N1294" s="50"/>
      <c r="O1294" s="50"/>
      <c r="P1294" s="50" t="str">
        <f>IF(fraedom_data_1[[#This Row],[Employee - Forename.2]]="",_xlfn.CONCAT(fraedom_data_1[[#This Row],[Employee - Forename.1]]," ",fraedom_data_1[[#This Row],[Employee - Surname]]),_xlfn.CONCAT(fraedom_data_1[[#This Row],[Employee - Forename.1]]," ",fraedom_data_1[[#This Row],[Employee - Forename.2]]," ",fraedom_data_1[[#This Row],[Employee - Surname]]))</f>
        <v xml:space="preserve"> </v>
      </c>
      <c r="Q1294" s="50" t="str">
        <f>IF(fraedom_data_1[[#This Row],[Transaction - Expense Description]]="Payment Direct Debit Payment - Tha",0,IF(OR(fraedom_data_1[[#This Row],[Transaction - Tax Amount]]="",fraedom_data_1[[#This Row],[Transaction - Tax Amount]]=0),"1","2"))</f>
        <v>1</v>
      </c>
      <c r="R1294" s="50" t="str">
        <f>_xlfn.CONCAT(fraedom_data_1[[#This Row],[Statement Period - End Date]],"_",fraedom_data_1[[#This Row],[Column1]],"_",fraedom_data_1[[#This Row],[Transaction - Tax Exclusive Amount]])</f>
        <v>_ _</v>
      </c>
    </row>
    <row r="1295" spans="2:18">
      <c r="B1295" s="50"/>
      <c r="C1295" s="50"/>
      <c r="G1295" s="50"/>
      <c r="J1295" s="50"/>
      <c r="K1295" s="50"/>
      <c r="L1295" s="50"/>
      <c r="M1295" s="50"/>
      <c r="N1295" s="50"/>
      <c r="O1295" s="50"/>
      <c r="P1295" s="50" t="str">
        <f>IF(fraedom_data_1[[#This Row],[Employee - Forename.2]]="",_xlfn.CONCAT(fraedom_data_1[[#This Row],[Employee - Forename.1]]," ",fraedom_data_1[[#This Row],[Employee - Surname]]),_xlfn.CONCAT(fraedom_data_1[[#This Row],[Employee - Forename.1]]," ",fraedom_data_1[[#This Row],[Employee - Forename.2]]," ",fraedom_data_1[[#This Row],[Employee - Surname]]))</f>
        <v xml:space="preserve"> </v>
      </c>
      <c r="Q1295" s="50" t="str">
        <f>IF(fraedom_data_1[[#This Row],[Transaction - Expense Description]]="Payment Direct Debit Payment - Tha",0,IF(OR(fraedom_data_1[[#This Row],[Transaction - Tax Amount]]="",fraedom_data_1[[#This Row],[Transaction - Tax Amount]]=0),"1","2"))</f>
        <v>1</v>
      </c>
      <c r="R1295" s="50" t="str">
        <f>_xlfn.CONCAT(fraedom_data_1[[#This Row],[Statement Period - End Date]],"_",fraedom_data_1[[#This Row],[Column1]],"_",fraedom_data_1[[#This Row],[Transaction - Tax Exclusive Amount]])</f>
        <v>_ _</v>
      </c>
    </row>
    <row r="1296" spans="2:18">
      <c r="B1296" s="50"/>
      <c r="C1296" s="50"/>
      <c r="G1296" s="50"/>
      <c r="J1296" s="50"/>
      <c r="K1296" s="50"/>
      <c r="L1296" s="50"/>
      <c r="M1296" s="50"/>
      <c r="N1296" s="50"/>
      <c r="O1296" s="50"/>
      <c r="P1296" s="50" t="str">
        <f>IF(fraedom_data_1[[#This Row],[Employee - Forename.2]]="",_xlfn.CONCAT(fraedom_data_1[[#This Row],[Employee - Forename.1]]," ",fraedom_data_1[[#This Row],[Employee - Surname]]),_xlfn.CONCAT(fraedom_data_1[[#This Row],[Employee - Forename.1]]," ",fraedom_data_1[[#This Row],[Employee - Forename.2]]," ",fraedom_data_1[[#This Row],[Employee - Surname]]))</f>
        <v xml:space="preserve"> </v>
      </c>
      <c r="Q1296" s="50" t="str">
        <f>IF(fraedom_data_1[[#This Row],[Transaction - Expense Description]]="Payment Direct Debit Payment - Tha",0,IF(OR(fraedom_data_1[[#This Row],[Transaction - Tax Amount]]="",fraedom_data_1[[#This Row],[Transaction - Tax Amount]]=0),"1","2"))</f>
        <v>1</v>
      </c>
      <c r="R1296" s="50" t="str">
        <f>_xlfn.CONCAT(fraedom_data_1[[#This Row],[Statement Period - End Date]],"_",fraedom_data_1[[#This Row],[Column1]],"_",fraedom_data_1[[#This Row],[Transaction - Tax Exclusive Amount]])</f>
        <v>_ _</v>
      </c>
    </row>
    <row r="1297" spans="2:18">
      <c r="B1297" s="50"/>
      <c r="C1297" s="50"/>
      <c r="G1297" s="50"/>
      <c r="J1297" s="50"/>
      <c r="K1297" s="50"/>
      <c r="L1297" s="50"/>
      <c r="M1297" s="50"/>
      <c r="N1297" s="50"/>
      <c r="O1297" s="50"/>
      <c r="P1297" s="50" t="str">
        <f>IF(fraedom_data_1[[#This Row],[Employee - Forename.2]]="",_xlfn.CONCAT(fraedom_data_1[[#This Row],[Employee - Forename.1]]," ",fraedom_data_1[[#This Row],[Employee - Surname]]),_xlfn.CONCAT(fraedom_data_1[[#This Row],[Employee - Forename.1]]," ",fraedom_data_1[[#This Row],[Employee - Forename.2]]," ",fraedom_data_1[[#This Row],[Employee - Surname]]))</f>
        <v xml:space="preserve"> </v>
      </c>
      <c r="Q1297" s="50" t="str">
        <f>IF(fraedom_data_1[[#This Row],[Transaction - Expense Description]]="Payment Direct Debit Payment - Tha",0,IF(OR(fraedom_data_1[[#This Row],[Transaction - Tax Amount]]="",fraedom_data_1[[#This Row],[Transaction - Tax Amount]]=0),"1","2"))</f>
        <v>1</v>
      </c>
      <c r="R1297" s="50" t="str">
        <f>_xlfn.CONCAT(fraedom_data_1[[#This Row],[Statement Period - End Date]],"_",fraedom_data_1[[#This Row],[Column1]],"_",fraedom_data_1[[#This Row],[Transaction - Tax Exclusive Amount]])</f>
        <v>_ _</v>
      </c>
    </row>
    <row r="1298" spans="2:18">
      <c r="B1298" s="50"/>
      <c r="C1298" s="50"/>
      <c r="G1298" s="50"/>
      <c r="J1298" s="50"/>
      <c r="K1298" s="50"/>
      <c r="L1298" s="50"/>
      <c r="M1298" s="50"/>
      <c r="N1298" s="50"/>
      <c r="O1298" s="50"/>
      <c r="P1298" s="50" t="str">
        <f>IF(fraedom_data_1[[#This Row],[Employee - Forename.2]]="",_xlfn.CONCAT(fraedom_data_1[[#This Row],[Employee - Forename.1]]," ",fraedom_data_1[[#This Row],[Employee - Surname]]),_xlfn.CONCAT(fraedom_data_1[[#This Row],[Employee - Forename.1]]," ",fraedom_data_1[[#This Row],[Employee - Forename.2]]," ",fraedom_data_1[[#This Row],[Employee - Surname]]))</f>
        <v xml:space="preserve"> </v>
      </c>
      <c r="Q1298" s="50" t="str">
        <f>IF(fraedom_data_1[[#This Row],[Transaction - Expense Description]]="Payment Direct Debit Payment - Tha",0,IF(OR(fraedom_data_1[[#This Row],[Transaction - Tax Amount]]="",fraedom_data_1[[#This Row],[Transaction - Tax Amount]]=0),"1","2"))</f>
        <v>1</v>
      </c>
      <c r="R1298" s="50" t="str">
        <f>_xlfn.CONCAT(fraedom_data_1[[#This Row],[Statement Period - End Date]],"_",fraedom_data_1[[#This Row],[Column1]],"_",fraedom_data_1[[#This Row],[Transaction - Tax Exclusive Amount]])</f>
        <v>_ _</v>
      </c>
    </row>
    <row r="1299" spans="2:18">
      <c r="B1299" s="50"/>
      <c r="C1299" s="50"/>
      <c r="G1299" s="50"/>
      <c r="J1299" s="50"/>
      <c r="K1299" s="50"/>
      <c r="L1299" s="50"/>
      <c r="M1299" s="50"/>
      <c r="N1299" s="50"/>
      <c r="O1299" s="50"/>
      <c r="P1299" s="50" t="str">
        <f>IF(fraedom_data_1[[#This Row],[Employee - Forename.2]]="",_xlfn.CONCAT(fraedom_data_1[[#This Row],[Employee - Forename.1]]," ",fraedom_data_1[[#This Row],[Employee - Surname]]),_xlfn.CONCAT(fraedom_data_1[[#This Row],[Employee - Forename.1]]," ",fraedom_data_1[[#This Row],[Employee - Forename.2]]," ",fraedom_data_1[[#This Row],[Employee - Surname]]))</f>
        <v xml:space="preserve"> </v>
      </c>
      <c r="Q1299" s="50" t="str">
        <f>IF(fraedom_data_1[[#This Row],[Transaction - Expense Description]]="Payment Direct Debit Payment - Tha",0,IF(OR(fraedom_data_1[[#This Row],[Transaction - Tax Amount]]="",fraedom_data_1[[#This Row],[Transaction - Tax Amount]]=0),"1","2"))</f>
        <v>1</v>
      </c>
      <c r="R1299" s="50" t="str">
        <f>_xlfn.CONCAT(fraedom_data_1[[#This Row],[Statement Period - End Date]],"_",fraedom_data_1[[#This Row],[Column1]],"_",fraedom_data_1[[#This Row],[Transaction - Tax Exclusive Amount]])</f>
        <v>_ _</v>
      </c>
    </row>
    <row r="1300" spans="2:18">
      <c r="B1300" s="50"/>
      <c r="C1300" s="50"/>
      <c r="G1300" s="50"/>
      <c r="J1300" s="50"/>
      <c r="K1300" s="50"/>
      <c r="L1300" s="50"/>
      <c r="M1300" s="50"/>
      <c r="N1300" s="50"/>
      <c r="O1300" s="50"/>
      <c r="P1300" s="50" t="str">
        <f>IF(fraedom_data_1[[#This Row],[Employee - Forename.2]]="",_xlfn.CONCAT(fraedom_data_1[[#This Row],[Employee - Forename.1]]," ",fraedom_data_1[[#This Row],[Employee - Surname]]),_xlfn.CONCAT(fraedom_data_1[[#This Row],[Employee - Forename.1]]," ",fraedom_data_1[[#This Row],[Employee - Forename.2]]," ",fraedom_data_1[[#This Row],[Employee - Surname]]))</f>
        <v xml:space="preserve"> </v>
      </c>
      <c r="Q1300" s="50" t="str">
        <f>IF(fraedom_data_1[[#This Row],[Transaction - Expense Description]]="Payment Direct Debit Payment - Tha",0,IF(OR(fraedom_data_1[[#This Row],[Transaction - Tax Amount]]="",fraedom_data_1[[#This Row],[Transaction - Tax Amount]]=0),"1","2"))</f>
        <v>1</v>
      </c>
      <c r="R1300" s="50" t="str">
        <f>_xlfn.CONCAT(fraedom_data_1[[#This Row],[Statement Period - End Date]],"_",fraedom_data_1[[#This Row],[Column1]],"_",fraedom_data_1[[#This Row],[Transaction - Tax Exclusive Amount]])</f>
        <v>_ _</v>
      </c>
    </row>
    <row r="1301" spans="2:18">
      <c r="B1301" s="50"/>
      <c r="C1301" s="50"/>
      <c r="G1301" s="50"/>
      <c r="J1301" s="50"/>
      <c r="K1301" s="50"/>
      <c r="L1301" s="50"/>
      <c r="M1301" s="50"/>
      <c r="N1301" s="50"/>
      <c r="O1301" s="50"/>
      <c r="P1301" s="50" t="str">
        <f>IF(fraedom_data_1[[#This Row],[Employee - Forename.2]]="",_xlfn.CONCAT(fraedom_data_1[[#This Row],[Employee - Forename.1]]," ",fraedom_data_1[[#This Row],[Employee - Surname]]),_xlfn.CONCAT(fraedom_data_1[[#This Row],[Employee - Forename.1]]," ",fraedom_data_1[[#This Row],[Employee - Forename.2]]," ",fraedom_data_1[[#This Row],[Employee - Surname]]))</f>
        <v xml:space="preserve"> </v>
      </c>
      <c r="Q1301" s="50" t="str">
        <f>IF(fraedom_data_1[[#This Row],[Transaction - Expense Description]]="Payment Direct Debit Payment - Tha",0,IF(OR(fraedom_data_1[[#This Row],[Transaction - Tax Amount]]="",fraedom_data_1[[#This Row],[Transaction - Tax Amount]]=0),"1","2"))</f>
        <v>1</v>
      </c>
      <c r="R1301" s="50" t="str">
        <f>_xlfn.CONCAT(fraedom_data_1[[#This Row],[Statement Period - End Date]],"_",fraedom_data_1[[#This Row],[Column1]],"_",fraedom_data_1[[#This Row],[Transaction - Tax Exclusive Amount]])</f>
        <v>_ _</v>
      </c>
    </row>
    <row r="1302" spans="2:18">
      <c r="B1302" s="50"/>
      <c r="C1302" s="50"/>
      <c r="G1302" s="50"/>
      <c r="J1302" s="50"/>
      <c r="K1302" s="50"/>
      <c r="L1302" s="50"/>
      <c r="M1302" s="50"/>
      <c r="N1302" s="50"/>
      <c r="O1302" s="50"/>
      <c r="P1302" s="50" t="str">
        <f>IF(fraedom_data_1[[#This Row],[Employee - Forename.2]]="",_xlfn.CONCAT(fraedom_data_1[[#This Row],[Employee - Forename.1]]," ",fraedom_data_1[[#This Row],[Employee - Surname]]),_xlfn.CONCAT(fraedom_data_1[[#This Row],[Employee - Forename.1]]," ",fraedom_data_1[[#This Row],[Employee - Forename.2]]," ",fraedom_data_1[[#This Row],[Employee - Surname]]))</f>
        <v xml:space="preserve"> </v>
      </c>
      <c r="Q1302" s="50" t="str">
        <f>IF(fraedom_data_1[[#This Row],[Transaction - Expense Description]]="Payment Direct Debit Payment - Tha",0,IF(OR(fraedom_data_1[[#This Row],[Transaction - Tax Amount]]="",fraedom_data_1[[#This Row],[Transaction - Tax Amount]]=0),"1","2"))</f>
        <v>1</v>
      </c>
      <c r="R1302" s="50" t="str">
        <f>_xlfn.CONCAT(fraedom_data_1[[#This Row],[Statement Period - End Date]],"_",fraedom_data_1[[#This Row],[Column1]],"_",fraedom_data_1[[#This Row],[Transaction - Tax Exclusive Amount]])</f>
        <v>_ _</v>
      </c>
    </row>
    <row r="1303" spans="2:18">
      <c r="B1303" s="50"/>
      <c r="C1303" s="50"/>
      <c r="G1303" s="50"/>
      <c r="J1303" s="50"/>
      <c r="K1303" s="50"/>
      <c r="L1303" s="50"/>
      <c r="M1303" s="50"/>
      <c r="N1303" s="50"/>
      <c r="O1303" s="50"/>
      <c r="P1303" s="50" t="str">
        <f>IF(fraedom_data_1[[#This Row],[Employee - Forename.2]]="",_xlfn.CONCAT(fraedom_data_1[[#This Row],[Employee - Forename.1]]," ",fraedom_data_1[[#This Row],[Employee - Surname]]),_xlfn.CONCAT(fraedom_data_1[[#This Row],[Employee - Forename.1]]," ",fraedom_data_1[[#This Row],[Employee - Forename.2]]," ",fraedom_data_1[[#This Row],[Employee - Surname]]))</f>
        <v xml:space="preserve"> </v>
      </c>
      <c r="Q1303" s="50" t="str">
        <f>IF(fraedom_data_1[[#This Row],[Transaction - Expense Description]]="Payment Direct Debit Payment - Tha",0,IF(OR(fraedom_data_1[[#This Row],[Transaction - Tax Amount]]="",fraedom_data_1[[#This Row],[Transaction - Tax Amount]]=0),"1","2"))</f>
        <v>1</v>
      </c>
      <c r="R1303" s="50" t="str">
        <f>_xlfn.CONCAT(fraedom_data_1[[#This Row],[Statement Period - End Date]],"_",fraedom_data_1[[#This Row],[Column1]],"_",fraedom_data_1[[#This Row],[Transaction - Tax Exclusive Amount]])</f>
        <v>_ _</v>
      </c>
    </row>
    <row r="1304" spans="2:18">
      <c r="B1304" s="50"/>
      <c r="C1304" s="50"/>
      <c r="G1304" s="50"/>
      <c r="J1304" s="50"/>
      <c r="K1304" s="50"/>
      <c r="L1304" s="50"/>
      <c r="M1304" s="50"/>
      <c r="N1304" s="50"/>
      <c r="O1304" s="50"/>
      <c r="P1304" s="50" t="str">
        <f>IF(fraedom_data_1[[#This Row],[Employee - Forename.2]]="",_xlfn.CONCAT(fraedom_data_1[[#This Row],[Employee - Forename.1]]," ",fraedom_data_1[[#This Row],[Employee - Surname]]),_xlfn.CONCAT(fraedom_data_1[[#This Row],[Employee - Forename.1]]," ",fraedom_data_1[[#This Row],[Employee - Forename.2]]," ",fraedom_data_1[[#This Row],[Employee - Surname]]))</f>
        <v xml:space="preserve"> </v>
      </c>
      <c r="Q1304" s="50" t="str">
        <f>IF(fraedom_data_1[[#This Row],[Transaction - Expense Description]]="Payment Direct Debit Payment - Tha",0,IF(OR(fraedom_data_1[[#This Row],[Transaction - Tax Amount]]="",fraedom_data_1[[#This Row],[Transaction - Tax Amount]]=0),"1","2"))</f>
        <v>1</v>
      </c>
      <c r="R1304" s="50" t="str">
        <f>_xlfn.CONCAT(fraedom_data_1[[#This Row],[Statement Period - End Date]],"_",fraedom_data_1[[#This Row],[Column1]],"_",fraedom_data_1[[#This Row],[Transaction - Tax Exclusive Amount]])</f>
        <v>_ _</v>
      </c>
    </row>
    <row r="1305" spans="2:18">
      <c r="B1305" s="50"/>
      <c r="C1305" s="50"/>
      <c r="G1305" s="50"/>
      <c r="J1305" s="50"/>
      <c r="K1305" s="50"/>
      <c r="L1305" s="50"/>
      <c r="M1305" s="50"/>
      <c r="N1305" s="50"/>
      <c r="O1305" s="50"/>
      <c r="P1305" s="50" t="str">
        <f>IF(fraedom_data_1[[#This Row],[Employee - Forename.2]]="",_xlfn.CONCAT(fraedom_data_1[[#This Row],[Employee - Forename.1]]," ",fraedom_data_1[[#This Row],[Employee - Surname]]),_xlfn.CONCAT(fraedom_data_1[[#This Row],[Employee - Forename.1]]," ",fraedom_data_1[[#This Row],[Employee - Forename.2]]," ",fraedom_data_1[[#This Row],[Employee - Surname]]))</f>
        <v xml:space="preserve"> </v>
      </c>
      <c r="Q1305" s="50" t="str">
        <f>IF(fraedom_data_1[[#This Row],[Transaction - Expense Description]]="Payment Direct Debit Payment - Tha",0,IF(OR(fraedom_data_1[[#This Row],[Transaction - Tax Amount]]="",fraedom_data_1[[#This Row],[Transaction - Tax Amount]]=0),"1","2"))</f>
        <v>1</v>
      </c>
      <c r="R1305" s="50" t="str">
        <f>_xlfn.CONCAT(fraedom_data_1[[#This Row],[Statement Period - End Date]],"_",fraedom_data_1[[#This Row],[Column1]],"_",fraedom_data_1[[#This Row],[Transaction - Tax Exclusive Amount]])</f>
        <v>_ _</v>
      </c>
    </row>
    <row r="1306" spans="2:18">
      <c r="B1306" s="50"/>
      <c r="C1306" s="50"/>
      <c r="G1306" s="50"/>
      <c r="J1306" s="50"/>
      <c r="K1306" s="50"/>
      <c r="L1306" s="50"/>
      <c r="M1306" s="50"/>
      <c r="N1306" s="50"/>
      <c r="O1306" s="50"/>
      <c r="P1306" s="50" t="str">
        <f>IF(fraedom_data_1[[#This Row],[Employee - Forename.2]]="",_xlfn.CONCAT(fraedom_data_1[[#This Row],[Employee - Forename.1]]," ",fraedom_data_1[[#This Row],[Employee - Surname]]),_xlfn.CONCAT(fraedom_data_1[[#This Row],[Employee - Forename.1]]," ",fraedom_data_1[[#This Row],[Employee - Forename.2]]," ",fraedom_data_1[[#This Row],[Employee - Surname]]))</f>
        <v xml:space="preserve"> </v>
      </c>
      <c r="Q1306" s="50" t="str">
        <f>IF(fraedom_data_1[[#This Row],[Transaction - Expense Description]]="Payment Direct Debit Payment - Tha",0,IF(OR(fraedom_data_1[[#This Row],[Transaction - Tax Amount]]="",fraedom_data_1[[#This Row],[Transaction - Tax Amount]]=0),"1","2"))</f>
        <v>1</v>
      </c>
      <c r="R1306" s="50" t="str">
        <f>_xlfn.CONCAT(fraedom_data_1[[#This Row],[Statement Period - End Date]],"_",fraedom_data_1[[#This Row],[Column1]],"_",fraedom_data_1[[#This Row],[Transaction - Tax Exclusive Amount]])</f>
        <v>_ _</v>
      </c>
    </row>
    <row r="1307" spans="2:18">
      <c r="B1307" s="50"/>
      <c r="C1307" s="50"/>
      <c r="G1307" s="50"/>
      <c r="J1307" s="50"/>
      <c r="K1307" s="50"/>
      <c r="L1307" s="50"/>
      <c r="M1307" s="50"/>
      <c r="N1307" s="50"/>
      <c r="O1307" s="50"/>
      <c r="P1307" s="50" t="str">
        <f>IF(fraedom_data_1[[#This Row],[Employee - Forename.2]]="",_xlfn.CONCAT(fraedom_data_1[[#This Row],[Employee - Forename.1]]," ",fraedom_data_1[[#This Row],[Employee - Surname]]),_xlfn.CONCAT(fraedom_data_1[[#This Row],[Employee - Forename.1]]," ",fraedom_data_1[[#This Row],[Employee - Forename.2]]," ",fraedom_data_1[[#This Row],[Employee - Surname]]))</f>
        <v xml:space="preserve"> </v>
      </c>
      <c r="Q1307" s="50" t="str">
        <f>IF(fraedom_data_1[[#This Row],[Transaction - Expense Description]]="Payment Direct Debit Payment - Tha",0,IF(OR(fraedom_data_1[[#This Row],[Transaction - Tax Amount]]="",fraedom_data_1[[#This Row],[Transaction - Tax Amount]]=0),"1","2"))</f>
        <v>1</v>
      </c>
      <c r="R1307" s="50" t="str">
        <f>_xlfn.CONCAT(fraedom_data_1[[#This Row],[Statement Period - End Date]],"_",fraedom_data_1[[#This Row],[Column1]],"_",fraedom_data_1[[#This Row],[Transaction - Tax Exclusive Amount]])</f>
        <v>_ _</v>
      </c>
    </row>
    <row r="1308" spans="2:18">
      <c r="B1308" s="50"/>
      <c r="C1308" s="50"/>
      <c r="G1308" s="50"/>
      <c r="J1308" s="50"/>
      <c r="K1308" s="50"/>
      <c r="L1308" s="50"/>
      <c r="M1308" s="50"/>
      <c r="N1308" s="50"/>
      <c r="O1308" s="50"/>
      <c r="P1308" s="50" t="str">
        <f>IF(fraedom_data_1[[#This Row],[Employee - Forename.2]]="",_xlfn.CONCAT(fraedom_data_1[[#This Row],[Employee - Forename.1]]," ",fraedom_data_1[[#This Row],[Employee - Surname]]),_xlfn.CONCAT(fraedom_data_1[[#This Row],[Employee - Forename.1]]," ",fraedom_data_1[[#This Row],[Employee - Forename.2]]," ",fraedom_data_1[[#This Row],[Employee - Surname]]))</f>
        <v xml:space="preserve"> </v>
      </c>
      <c r="Q1308" s="50" t="str">
        <f>IF(fraedom_data_1[[#This Row],[Transaction - Expense Description]]="Payment Direct Debit Payment - Tha",0,IF(OR(fraedom_data_1[[#This Row],[Transaction - Tax Amount]]="",fraedom_data_1[[#This Row],[Transaction - Tax Amount]]=0),"1","2"))</f>
        <v>1</v>
      </c>
      <c r="R1308" s="50" t="str">
        <f>_xlfn.CONCAT(fraedom_data_1[[#This Row],[Statement Period - End Date]],"_",fraedom_data_1[[#This Row],[Column1]],"_",fraedom_data_1[[#This Row],[Transaction - Tax Exclusive Amount]])</f>
        <v>_ _</v>
      </c>
    </row>
    <row r="1309" spans="2:18">
      <c r="B1309" s="50"/>
      <c r="C1309" s="50"/>
      <c r="G1309" s="50"/>
      <c r="J1309" s="50"/>
      <c r="K1309" s="50"/>
      <c r="L1309" s="50"/>
      <c r="M1309" s="50"/>
      <c r="N1309" s="50"/>
      <c r="O1309" s="50"/>
      <c r="P1309" s="50" t="str">
        <f>IF(fraedom_data_1[[#This Row],[Employee - Forename.2]]="",_xlfn.CONCAT(fraedom_data_1[[#This Row],[Employee - Forename.1]]," ",fraedom_data_1[[#This Row],[Employee - Surname]]),_xlfn.CONCAT(fraedom_data_1[[#This Row],[Employee - Forename.1]]," ",fraedom_data_1[[#This Row],[Employee - Forename.2]]," ",fraedom_data_1[[#This Row],[Employee - Surname]]))</f>
        <v xml:space="preserve"> </v>
      </c>
      <c r="Q1309" s="50" t="str">
        <f>IF(fraedom_data_1[[#This Row],[Transaction - Expense Description]]="Payment Direct Debit Payment - Tha",0,IF(OR(fraedom_data_1[[#This Row],[Transaction - Tax Amount]]="",fraedom_data_1[[#This Row],[Transaction - Tax Amount]]=0),"1","2"))</f>
        <v>1</v>
      </c>
      <c r="R1309" s="50" t="str">
        <f>_xlfn.CONCAT(fraedom_data_1[[#This Row],[Statement Period - End Date]],"_",fraedom_data_1[[#This Row],[Column1]],"_",fraedom_data_1[[#This Row],[Transaction - Tax Exclusive Amount]])</f>
        <v>_ _</v>
      </c>
    </row>
    <row r="1310" spans="2:18">
      <c r="B1310" s="50"/>
      <c r="C1310" s="50"/>
      <c r="G1310" s="50"/>
      <c r="J1310" s="50"/>
      <c r="K1310" s="50"/>
      <c r="L1310" s="50"/>
      <c r="M1310" s="50"/>
      <c r="N1310" s="50"/>
      <c r="O1310" s="50"/>
      <c r="P1310" s="50" t="str">
        <f>IF(fraedom_data_1[[#This Row],[Employee - Forename.2]]="",_xlfn.CONCAT(fraedom_data_1[[#This Row],[Employee - Forename.1]]," ",fraedom_data_1[[#This Row],[Employee - Surname]]),_xlfn.CONCAT(fraedom_data_1[[#This Row],[Employee - Forename.1]]," ",fraedom_data_1[[#This Row],[Employee - Forename.2]]," ",fraedom_data_1[[#This Row],[Employee - Surname]]))</f>
        <v xml:space="preserve"> </v>
      </c>
      <c r="Q1310" s="50" t="str">
        <f>IF(fraedom_data_1[[#This Row],[Transaction - Expense Description]]="Payment Direct Debit Payment - Tha",0,IF(OR(fraedom_data_1[[#This Row],[Transaction - Tax Amount]]="",fraedom_data_1[[#This Row],[Transaction - Tax Amount]]=0),"1","2"))</f>
        <v>1</v>
      </c>
      <c r="R1310" s="50" t="str">
        <f>_xlfn.CONCAT(fraedom_data_1[[#This Row],[Statement Period - End Date]],"_",fraedom_data_1[[#This Row],[Column1]],"_",fraedom_data_1[[#This Row],[Transaction - Tax Exclusive Amount]])</f>
        <v>_ _</v>
      </c>
    </row>
    <row r="1311" spans="2:18">
      <c r="B1311" s="50"/>
      <c r="C1311" s="50"/>
      <c r="G1311" s="50"/>
      <c r="J1311" s="50"/>
      <c r="K1311" s="50"/>
      <c r="L1311" s="50"/>
      <c r="M1311" s="50"/>
      <c r="N1311" s="50"/>
      <c r="O1311" s="50"/>
      <c r="P1311" s="50" t="str">
        <f>IF(fraedom_data_1[[#This Row],[Employee - Forename.2]]="",_xlfn.CONCAT(fraedom_data_1[[#This Row],[Employee - Forename.1]]," ",fraedom_data_1[[#This Row],[Employee - Surname]]),_xlfn.CONCAT(fraedom_data_1[[#This Row],[Employee - Forename.1]]," ",fraedom_data_1[[#This Row],[Employee - Forename.2]]," ",fraedom_data_1[[#This Row],[Employee - Surname]]))</f>
        <v xml:space="preserve"> </v>
      </c>
      <c r="Q1311" s="50" t="str">
        <f>IF(fraedom_data_1[[#This Row],[Transaction - Expense Description]]="Payment Direct Debit Payment - Tha",0,IF(OR(fraedom_data_1[[#This Row],[Transaction - Tax Amount]]="",fraedom_data_1[[#This Row],[Transaction - Tax Amount]]=0),"1","2"))</f>
        <v>1</v>
      </c>
      <c r="R1311" s="50" t="str">
        <f>_xlfn.CONCAT(fraedom_data_1[[#This Row],[Statement Period - End Date]],"_",fraedom_data_1[[#This Row],[Column1]],"_",fraedom_data_1[[#This Row],[Transaction - Tax Exclusive Amount]])</f>
        <v>_ _</v>
      </c>
    </row>
    <row r="1312" spans="2:18">
      <c r="B1312" s="50"/>
      <c r="C1312" s="50"/>
      <c r="G1312" s="50"/>
      <c r="J1312" s="50"/>
      <c r="K1312" s="50"/>
      <c r="L1312" s="50"/>
      <c r="M1312" s="50"/>
      <c r="N1312" s="50"/>
      <c r="O1312" s="50"/>
      <c r="P1312" s="50" t="str">
        <f>IF(fraedom_data_1[[#This Row],[Employee - Forename.2]]="",_xlfn.CONCAT(fraedom_data_1[[#This Row],[Employee - Forename.1]]," ",fraedom_data_1[[#This Row],[Employee - Surname]]),_xlfn.CONCAT(fraedom_data_1[[#This Row],[Employee - Forename.1]]," ",fraedom_data_1[[#This Row],[Employee - Forename.2]]," ",fraedom_data_1[[#This Row],[Employee - Surname]]))</f>
        <v xml:space="preserve"> </v>
      </c>
      <c r="Q1312" s="50" t="str">
        <f>IF(fraedom_data_1[[#This Row],[Transaction - Expense Description]]="Payment Direct Debit Payment - Tha",0,IF(OR(fraedom_data_1[[#This Row],[Transaction - Tax Amount]]="",fraedom_data_1[[#This Row],[Transaction - Tax Amount]]=0),"1","2"))</f>
        <v>1</v>
      </c>
      <c r="R1312" s="50" t="str">
        <f>_xlfn.CONCAT(fraedom_data_1[[#This Row],[Statement Period - End Date]],"_",fraedom_data_1[[#This Row],[Column1]],"_",fraedom_data_1[[#This Row],[Transaction - Tax Exclusive Amount]])</f>
        <v>_ _</v>
      </c>
    </row>
    <row r="1313" spans="2:18">
      <c r="B1313" s="50"/>
      <c r="C1313" s="50"/>
      <c r="G1313" s="50"/>
      <c r="J1313" s="50"/>
      <c r="K1313" s="50"/>
      <c r="L1313" s="50"/>
      <c r="M1313" s="50"/>
      <c r="N1313" s="50"/>
      <c r="O1313" s="50"/>
      <c r="P1313" s="50" t="str">
        <f>IF(fraedom_data_1[[#This Row],[Employee - Forename.2]]="",_xlfn.CONCAT(fraedom_data_1[[#This Row],[Employee - Forename.1]]," ",fraedom_data_1[[#This Row],[Employee - Surname]]),_xlfn.CONCAT(fraedom_data_1[[#This Row],[Employee - Forename.1]]," ",fraedom_data_1[[#This Row],[Employee - Forename.2]]," ",fraedom_data_1[[#This Row],[Employee - Surname]]))</f>
        <v xml:space="preserve"> </v>
      </c>
      <c r="Q1313" s="50" t="str">
        <f>IF(fraedom_data_1[[#This Row],[Transaction - Expense Description]]="Payment Direct Debit Payment - Tha",0,IF(OR(fraedom_data_1[[#This Row],[Transaction - Tax Amount]]="",fraedom_data_1[[#This Row],[Transaction - Tax Amount]]=0),"1","2"))</f>
        <v>1</v>
      </c>
      <c r="R1313" s="50" t="str">
        <f>_xlfn.CONCAT(fraedom_data_1[[#This Row],[Statement Period - End Date]],"_",fraedom_data_1[[#This Row],[Column1]],"_",fraedom_data_1[[#This Row],[Transaction - Tax Exclusive Amount]])</f>
        <v>_ _</v>
      </c>
    </row>
    <row r="1314" spans="2:18">
      <c r="B1314" s="50"/>
      <c r="C1314" s="50"/>
      <c r="G1314" s="50"/>
      <c r="J1314" s="50"/>
      <c r="K1314" s="50"/>
      <c r="L1314" s="50"/>
      <c r="M1314" s="50"/>
      <c r="N1314" s="50"/>
      <c r="O1314" s="50"/>
      <c r="P1314" s="50" t="str">
        <f>IF(fraedom_data_1[[#This Row],[Employee - Forename.2]]="",_xlfn.CONCAT(fraedom_data_1[[#This Row],[Employee - Forename.1]]," ",fraedom_data_1[[#This Row],[Employee - Surname]]),_xlfn.CONCAT(fraedom_data_1[[#This Row],[Employee - Forename.1]]," ",fraedom_data_1[[#This Row],[Employee - Forename.2]]," ",fraedom_data_1[[#This Row],[Employee - Surname]]))</f>
        <v xml:space="preserve"> </v>
      </c>
      <c r="Q1314" s="50" t="str">
        <f>IF(fraedom_data_1[[#This Row],[Transaction - Expense Description]]="Payment Direct Debit Payment - Tha",0,IF(OR(fraedom_data_1[[#This Row],[Transaction - Tax Amount]]="",fraedom_data_1[[#This Row],[Transaction - Tax Amount]]=0),"1","2"))</f>
        <v>1</v>
      </c>
      <c r="R1314" s="50" t="str">
        <f>_xlfn.CONCAT(fraedom_data_1[[#This Row],[Statement Period - End Date]],"_",fraedom_data_1[[#This Row],[Column1]],"_",fraedom_data_1[[#This Row],[Transaction - Tax Exclusive Amount]])</f>
        <v>_ _</v>
      </c>
    </row>
    <row r="1315" spans="2:18">
      <c r="B1315" s="50"/>
      <c r="C1315" s="50"/>
      <c r="G1315" s="50"/>
      <c r="J1315" s="50"/>
      <c r="K1315" s="50"/>
      <c r="L1315" s="50"/>
      <c r="M1315" s="50"/>
      <c r="N1315" s="50"/>
      <c r="O1315" s="50"/>
      <c r="P1315" s="50" t="str">
        <f>IF(fraedom_data_1[[#This Row],[Employee - Forename.2]]="",_xlfn.CONCAT(fraedom_data_1[[#This Row],[Employee - Forename.1]]," ",fraedom_data_1[[#This Row],[Employee - Surname]]),_xlfn.CONCAT(fraedom_data_1[[#This Row],[Employee - Forename.1]]," ",fraedom_data_1[[#This Row],[Employee - Forename.2]]," ",fraedom_data_1[[#This Row],[Employee - Surname]]))</f>
        <v xml:space="preserve"> </v>
      </c>
      <c r="Q1315" s="50" t="str">
        <f>IF(fraedom_data_1[[#This Row],[Transaction - Expense Description]]="Payment Direct Debit Payment - Tha",0,IF(OR(fraedom_data_1[[#This Row],[Transaction - Tax Amount]]="",fraedom_data_1[[#This Row],[Transaction - Tax Amount]]=0),"1","2"))</f>
        <v>1</v>
      </c>
      <c r="R1315" s="50" t="str">
        <f>_xlfn.CONCAT(fraedom_data_1[[#This Row],[Statement Period - End Date]],"_",fraedom_data_1[[#This Row],[Column1]],"_",fraedom_data_1[[#This Row],[Transaction - Tax Exclusive Amount]])</f>
        <v>_ _</v>
      </c>
    </row>
    <row r="1316" spans="2:18">
      <c r="B1316" s="50"/>
      <c r="C1316" s="50"/>
      <c r="G1316" s="50"/>
      <c r="J1316" s="50"/>
      <c r="K1316" s="50"/>
      <c r="L1316" s="50"/>
      <c r="M1316" s="50"/>
      <c r="N1316" s="50"/>
      <c r="O1316" s="50"/>
      <c r="P1316" s="50" t="str">
        <f>IF(fraedom_data_1[[#This Row],[Employee - Forename.2]]="",_xlfn.CONCAT(fraedom_data_1[[#This Row],[Employee - Forename.1]]," ",fraedom_data_1[[#This Row],[Employee - Surname]]),_xlfn.CONCAT(fraedom_data_1[[#This Row],[Employee - Forename.1]]," ",fraedom_data_1[[#This Row],[Employee - Forename.2]]," ",fraedom_data_1[[#This Row],[Employee - Surname]]))</f>
        <v xml:space="preserve"> </v>
      </c>
      <c r="Q1316" s="50" t="str">
        <f>IF(fraedom_data_1[[#This Row],[Transaction - Expense Description]]="Payment Direct Debit Payment - Tha",0,IF(OR(fraedom_data_1[[#This Row],[Transaction - Tax Amount]]="",fraedom_data_1[[#This Row],[Transaction - Tax Amount]]=0),"1","2"))</f>
        <v>1</v>
      </c>
      <c r="R1316" s="50" t="str">
        <f>_xlfn.CONCAT(fraedom_data_1[[#This Row],[Statement Period - End Date]],"_",fraedom_data_1[[#This Row],[Column1]],"_",fraedom_data_1[[#This Row],[Transaction - Tax Exclusive Amount]])</f>
        <v>_ _</v>
      </c>
    </row>
    <row r="1317" spans="2:18">
      <c r="B1317" s="50"/>
      <c r="C1317" s="50"/>
      <c r="G1317" s="50"/>
      <c r="J1317" s="50"/>
      <c r="K1317" s="50"/>
      <c r="L1317" s="50"/>
      <c r="M1317" s="50"/>
      <c r="N1317" s="50"/>
      <c r="O1317" s="50"/>
      <c r="P1317" s="50" t="str">
        <f>IF(fraedom_data_1[[#This Row],[Employee - Forename.2]]="",_xlfn.CONCAT(fraedom_data_1[[#This Row],[Employee - Forename.1]]," ",fraedom_data_1[[#This Row],[Employee - Surname]]),_xlfn.CONCAT(fraedom_data_1[[#This Row],[Employee - Forename.1]]," ",fraedom_data_1[[#This Row],[Employee - Forename.2]]," ",fraedom_data_1[[#This Row],[Employee - Surname]]))</f>
        <v xml:space="preserve"> </v>
      </c>
      <c r="Q1317" s="50" t="str">
        <f>IF(fraedom_data_1[[#This Row],[Transaction - Expense Description]]="Payment Direct Debit Payment - Tha",0,IF(OR(fraedom_data_1[[#This Row],[Transaction - Tax Amount]]="",fraedom_data_1[[#This Row],[Transaction - Tax Amount]]=0),"1","2"))</f>
        <v>1</v>
      </c>
      <c r="R1317" s="50" t="str">
        <f>_xlfn.CONCAT(fraedom_data_1[[#This Row],[Statement Period - End Date]],"_",fraedom_data_1[[#This Row],[Column1]],"_",fraedom_data_1[[#This Row],[Transaction - Tax Exclusive Amount]])</f>
        <v>_ _</v>
      </c>
    </row>
    <row r="1318" spans="2:18">
      <c r="B1318" s="50"/>
      <c r="C1318" s="50"/>
      <c r="G1318" s="50"/>
      <c r="J1318" s="50"/>
      <c r="K1318" s="50"/>
      <c r="L1318" s="50"/>
      <c r="M1318" s="50"/>
      <c r="N1318" s="50"/>
      <c r="O1318" s="50"/>
      <c r="P1318" s="50" t="str">
        <f>IF(fraedom_data_1[[#This Row],[Employee - Forename.2]]="",_xlfn.CONCAT(fraedom_data_1[[#This Row],[Employee - Forename.1]]," ",fraedom_data_1[[#This Row],[Employee - Surname]]),_xlfn.CONCAT(fraedom_data_1[[#This Row],[Employee - Forename.1]]," ",fraedom_data_1[[#This Row],[Employee - Forename.2]]," ",fraedom_data_1[[#This Row],[Employee - Surname]]))</f>
        <v xml:space="preserve"> </v>
      </c>
      <c r="Q1318" s="50" t="str">
        <f>IF(fraedom_data_1[[#This Row],[Transaction - Expense Description]]="Payment Direct Debit Payment - Tha",0,IF(OR(fraedom_data_1[[#This Row],[Transaction - Tax Amount]]="",fraedom_data_1[[#This Row],[Transaction - Tax Amount]]=0),"1","2"))</f>
        <v>1</v>
      </c>
      <c r="R1318" s="50" t="str">
        <f>_xlfn.CONCAT(fraedom_data_1[[#This Row],[Statement Period - End Date]],"_",fraedom_data_1[[#This Row],[Column1]],"_",fraedom_data_1[[#This Row],[Transaction - Tax Exclusive Amount]])</f>
        <v>_ _</v>
      </c>
    </row>
    <row r="1319" spans="2:18">
      <c r="B1319" s="50"/>
      <c r="C1319" s="50"/>
      <c r="G1319" s="50"/>
      <c r="J1319" s="50"/>
      <c r="K1319" s="50"/>
      <c r="L1319" s="50"/>
      <c r="M1319" s="50"/>
      <c r="N1319" s="50"/>
      <c r="O1319" s="50"/>
      <c r="P1319" s="50" t="str">
        <f>IF(fraedom_data_1[[#This Row],[Employee - Forename.2]]="",_xlfn.CONCAT(fraedom_data_1[[#This Row],[Employee - Forename.1]]," ",fraedom_data_1[[#This Row],[Employee - Surname]]),_xlfn.CONCAT(fraedom_data_1[[#This Row],[Employee - Forename.1]]," ",fraedom_data_1[[#This Row],[Employee - Forename.2]]," ",fraedom_data_1[[#This Row],[Employee - Surname]]))</f>
        <v xml:space="preserve"> </v>
      </c>
      <c r="Q1319" s="50" t="str">
        <f>IF(fraedom_data_1[[#This Row],[Transaction - Expense Description]]="Payment Direct Debit Payment - Tha",0,IF(OR(fraedom_data_1[[#This Row],[Transaction - Tax Amount]]="",fraedom_data_1[[#This Row],[Transaction - Tax Amount]]=0),"1","2"))</f>
        <v>1</v>
      </c>
      <c r="R1319" s="50" t="str">
        <f>_xlfn.CONCAT(fraedom_data_1[[#This Row],[Statement Period - End Date]],"_",fraedom_data_1[[#This Row],[Column1]],"_",fraedom_data_1[[#This Row],[Transaction - Tax Exclusive Amount]])</f>
        <v>_ _</v>
      </c>
    </row>
    <row r="1320" spans="2:18">
      <c r="B1320" s="50"/>
      <c r="C1320" s="50"/>
      <c r="G1320" s="50"/>
      <c r="J1320" s="50"/>
      <c r="K1320" s="50"/>
      <c r="L1320" s="50"/>
      <c r="M1320" s="50"/>
      <c r="N1320" s="50"/>
      <c r="O1320" s="50"/>
      <c r="P1320" s="50" t="str">
        <f>IF(fraedom_data_1[[#This Row],[Employee - Forename.2]]="",_xlfn.CONCAT(fraedom_data_1[[#This Row],[Employee - Forename.1]]," ",fraedom_data_1[[#This Row],[Employee - Surname]]),_xlfn.CONCAT(fraedom_data_1[[#This Row],[Employee - Forename.1]]," ",fraedom_data_1[[#This Row],[Employee - Forename.2]]," ",fraedom_data_1[[#This Row],[Employee - Surname]]))</f>
        <v xml:space="preserve"> </v>
      </c>
      <c r="Q1320" s="50" t="str">
        <f>IF(fraedom_data_1[[#This Row],[Transaction - Expense Description]]="Payment Direct Debit Payment - Tha",0,IF(OR(fraedom_data_1[[#This Row],[Transaction - Tax Amount]]="",fraedom_data_1[[#This Row],[Transaction - Tax Amount]]=0),"1","2"))</f>
        <v>1</v>
      </c>
      <c r="R1320" s="50" t="str">
        <f>_xlfn.CONCAT(fraedom_data_1[[#This Row],[Statement Period - End Date]],"_",fraedom_data_1[[#This Row],[Column1]],"_",fraedom_data_1[[#This Row],[Transaction - Tax Exclusive Amount]])</f>
        <v>_ _</v>
      </c>
    </row>
    <row r="1321" spans="2:18">
      <c r="B1321" s="50"/>
      <c r="C1321" s="50"/>
      <c r="G1321" s="50"/>
      <c r="J1321" s="50"/>
      <c r="K1321" s="50"/>
      <c r="L1321" s="50"/>
      <c r="M1321" s="50"/>
      <c r="N1321" s="50"/>
      <c r="O1321" s="50"/>
      <c r="P1321" s="50" t="str">
        <f>IF(fraedom_data_1[[#This Row],[Employee - Forename.2]]="",_xlfn.CONCAT(fraedom_data_1[[#This Row],[Employee - Forename.1]]," ",fraedom_data_1[[#This Row],[Employee - Surname]]),_xlfn.CONCAT(fraedom_data_1[[#This Row],[Employee - Forename.1]]," ",fraedom_data_1[[#This Row],[Employee - Forename.2]]," ",fraedom_data_1[[#This Row],[Employee - Surname]]))</f>
        <v xml:space="preserve"> </v>
      </c>
      <c r="Q1321" s="50" t="str">
        <f>IF(fraedom_data_1[[#This Row],[Transaction - Expense Description]]="Payment Direct Debit Payment - Tha",0,IF(OR(fraedom_data_1[[#This Row],[Transaction - Tax Amount]]="",fraedom_data_1[[#This Row],[Transaction - Tax Amount]]=0),"1","2"))</f>
        <v>1</v>
      </c>
      <c r="R1321" s="50" t="str">
        <f>_xlfn.CONCAT(fraedom_data_1[[#This Row],[Statement Period - End Date]],"_",fraedom_data_1[[#This Row],[Column1]],"_",fraedom_data_1[[#This Row],[Transaction - Tax Exclusive Amount]])</f>
        <v>_ _</v>
      </c>
    </row>
    <row r="1322" spans="2:18">
      <c r="B1322" s="50"/>
      <c r="C1322" s="50"/>
      <c r="G1322" s="50"/>
      <c r="J1322" s="50"/>
      <c r="K1322" s="50"/>
      <c r="L1322" s="50"/>
      <c r="M1322" s="50"/>
      <c r="N1322" s="50"/>
      <c r="O1322" s="50"/>
      <c r="P1322" s="50" t="str">
        <f>IF(fraedom_data_1[[#This Row],[Employee - Forename.2]]="",_xlfn.CONCAT(fraedom_data_1[[#This Row],[Employee - Forename.1]]," ",fraedom_data_1[[#This Row],[Employee - Surname]]),_xlfn.CONCAT(fraedom_data_1[[#This Row],[Employee - Forename.1]]," ",fraedom_data_1[[#This Row],[Employee - Forename.2]]," ",fraedom_data_1[[#This Row],[Employee - Surname]]))</f>
        <v xml:space="preserve"> </v>
      </c>
      <c r="Q1322" s="50" t="str">
        <f>IF(fraedom_data_1[[#This Row],[Transaction - Expense Description]]="Payment Direct Debit Payment - Tha",0,IF(OR(fraedom_data_1[[#This Row],[Transaction - Tax Amount]]="",fraedom_data_1[[#This Row],[Transaction - Tax Amount]]=0),"1","2"))</f>
        <v>1</v>
      </c>
      <c r="R1322" s="50" t="str">
        <f>_xlfn.CONCAT(fraedom_data_1[[#This Row],[Statement Period - End Date]],"_",fraedom_data_1[[#This Row],[Column1]],"_",fraedom_data_1[[#This Row],[Transaction - Tax Exclusive Amount]])</f>
        <v>_ _</v>
      </c>
    </row>
    <row r="1323" spans="2:18">
      <c r="B1323" s="50"/>
      <c r="C1323" s="50"/>
      <c r="G1323" s="50"/>
      <c r="J1323" s="50"/>
      <c r="K1323" s="50"/>
      <c r="L1323" s="50"/>
      <c r="M1323" s="50"/>
      <c r="N1323" s="50"/>
      <c r="O1323" s="50"/>
      <c r="P1323" s="50" t="str">
        <f>IF(fraedom_data_1[[#This Row],[Employee - Forename.2]]="",_xlfn.CONCAT(fraedom_data_1[[#This Row],[Employee - Forename.1]]," ",fraedom_data_1[[#This Row],[Employee - Surname]]),_xlfn.CONCAT(fraedom_data_1[[#This Row],[Employee - Forename.1]]," ",fraedom_data_1[[#This Row],[Employee - Forename.2]]," ",fraedom_data_1[[#This Row],[Employee - Surname]]))</f>
        <v xml:space="preserve"> </v>
      </c>
      <c r="Q1323" s="50" t="str">
        <f>IF(fraedom_data_1[[#This Row],[Transaction - Expense Description]]="Payment Direct Debit Payment - Tha",0,IF(OR(fraedom_data_1[[#This Row],[Transaction - Tax Amount]]="",fraedom_data_1[[#This Row],[Transaction - Tax Amount]]=0),"1","2"))</f>
        <v>1</v>
      </c>
      <c r="R1323" s="50" t="str">
        <f>_xlfn.CONCAT(fraedom_data_1[[#This Row],[Statement Period - End Date]],"_",fraedom_data_1[[#This Row],[Column1]],"_",fraedom_data_1[[#This Row],[Transaction - Tax Exclusive Amount]])</f>
        <v>_ _</v>
      </c>
    </row>
    <row r="1324" spans="2:18">
      <c r="B1324" s="50"/>
      <c r="C1324" s="50"/>
      <c r="G1324" s="50"/>
      <c r="J1324" s="50"/>
      <c r="K1324" s="50"/>
      <c r="L1324" s="50"/>
      <c r="M1324" s="50"/>
      <c r="N1324" s="50"/>
      <c r="O1324" s="50"/>
      <c r="P1324" s="50" t="str">
        <f>IF(fraedom_data_1[[#This Row],[Employee - Forename.2]]="",_xlfn.CONCAT(fraedom_data_1[[#This Row],[Employee - Forename.1]]," ",fraedom_data_1[[#This Row],[Employee - Surname]]),_xlfn.CONCAT(fraedom_data_1[[#This Row],[Employee - Forename.1]]," ",fraedom_data_1[[#This Row],[Employee - Forename.2]]," ",fraedom_data_1[[#This Row],[Employee - Surname]]))</f>
        <v xml:space="preserve"> </v>
      </c>
      <c r="Q1324" s="50" t="str">
        <f>IF(fraedom_data_1[[#This Row],[Transaction - Expense Description]]="Payment Direct Debit Payment - Tha",0,IF(OR(fraedom_data_1[[#This Row],[Transaction - Tax Amount]]="",fraedom_data_1[[#This Row],[Transaction - Tax Amount]]=0),"1","2"))</f>
        <v>1</v>
      </c>
      <c r="R1324" s="50" t="str">
        <f>_xlfn.CONCAT(fraedom_data_1[[#This Row],[Statement Period - End Date]],"_",fraedom_data_1[[#This Row],[Column1]],"_",fraedom_data_1[[#This Row],[Transaction - Tax Exclusive Amount]])</f>
        <v>_ _</v>
      </c>
    </row>
    <row r="1325" spans="2:18">
      <c r="B1325" s="50"/>
      <c r="C1325" s="50"/>
      <c r="G1325" s="50"/>
      <c r="J1325" s="50"/>
      <c r="K1325" s="50"/>
      <c r="L1325" s="50"/>
      <c r="M1325" s="50"/>
      <c r="N1325" s="50"/>
      <c r="O1325" s="50"/>
      <c r="P1325" s="50" t="str">
        <f>IF(fraedom_data_1[[#This Row],[Employee - Forename.2]]="",_xlfn.CONCAT(fraedom_data_1[[#This Row],[Employee - Forename.1]]," ",fraedom_data_1[[#This Row],[Employee - Surname]]),_xlfn.CONCAT(fraedom_data_1[[#This Row],[Employee - Forename.1]]," ",fraedom_data_1[[#This Row],[Employee - Forename.2]]," ",fraedom_data_1[[#This Row],[Employee - Surname]]))</f>
        <v xml:space="preserve"> </v>
      </c>
      <c r="Q1325" s="50" t="str">
        <f>IF(fraedom_data_1[[#This Row],[Transaction - Expense Description]]="Payment Direct Debit Payment - Tha",0,IF(OR(fraedom_data_1[[#This Row],[Transaction - Tax Amount]]="",fraedom_data_1[[#This Row],[Transaction - Tax Amount]]=0),"1","2"))</f>
        <v>1</v>
      </c>
      <c r="R1325" s="50" t="str">
        <f>_xlfn.CONCAT(fraedom_data_1[[#This Row],[Statement Period - End Date]],"_",fraedom_data_1[[#This Row],[Column1]],"_",fraedom_data_1[[#This Row],[Transaction - Tax Exclusive Amount]])</f>
        <v>_ _</v>
      </c>
    </row>
    <row r="1326" spans="2:18">
      <c r="B1326" s="50"/>
      <c r="C1326" s="50"/>
      <c r="G1326" s="50"/>
      <c r="J1326" s="50"/>
      <c r="K1326" s="50"/>
      <c r="L1326" s="50"/>
      <c r="M1326" s="50"/>
      <c r="N1326" s="50"/>
      <c r="O1326" s="50"/>
      <c r="P1326" s="50" t="str">
        <f>IF(fraedom_data_1[[#This Row],[Employee - Forename.2]]="",_xlfn.CONCAT(fraedom_data_1[[#This Row],[Employee - Forename.1]]," ",fraedom_data_1[[#This Row],[Employee - Surname]]),_xlfn.CONCAT(fraedom_data_1[[#This Row],[Employee - Forename.1]]," ",fraedom_data_1[[#This Row],[Employee - Forename.2]]," ",fraedom_data_1[[#This Row],[Employee - Surname]]))</f>
        <v xml:space="preserve"> </v>
      </c>
      <c r="Q1326" s="50" t="str">
        <f>IF(fraedom_data_1[[#This Row],[Transaction - Expense Description]]="Payment Direct Debit Payment - Tha",0,IF(OR(fraedom_data_1[[#This Row],[Transaction - Tax Amount]]="",fraedom_data_1[[#This Row],[Transaction - Tax Amount]]=0),"1","2"))</f>
        <v>1</v>
      </c>
      <c r="R1326" s="50" t="str">
        <f>_xlfn.CONCAT(fraedom_data_1[[#This Row],[Statement Period - End Date]],"_",fraedom_data_1[[#This Row],[Column1]],"_",fraedom_data_1[[#This Row],[Transaction - Tax Exclusive Amount]])</f>
        <v>_ _</v>
      </c>
    </row>
    <row r="1327" spans="2:18">
      <c r="B1327" s="50"/>
      <c r="C1327" s="50"/>
      <c r="G1327" s="50"/>
      <c r="J1327" s="50"/>
      <c r="K1327" s="50"/>
      <c r="L1327" s="50"/>
      <c r="M1327" s="50"/>
      <c r="N1327" s="50"/>
      <c r="O1327" s="50"/>
      <c r="P1327" s="50" t="str">
        <f>IF(fraedom_data_1[[#This Row],[Employee - Forename.2]]="",_xlfn.CONCAT(fraedom_data_1[[#This Row],[Employee - Forename.1]]," ",fraedom_data_1[[#This Row],[Employee - Surname]]),_xlfn.CONCAT(fraedom_data_1[[#This Row],[Employee - Forename.1]]," ",fraedom_data_1[[#This Row],[Employee - Forename.2]]," ",fraedom_data_1[[#This Row],[Employee - Surname]]))</f>
        <v xml:space="preserve"> </v>
      </c>
      <c r="Q1327" s="50" t="str">
        <f>IF(fraedom_data_1[[#This Row],[Transaction - Expense Description]]="Payment Direct Debit Payment - Tha",0,IF(OR(fraedom_data_1[[#This Row],[Transaction - Tax Amount]]="",fraedom_data_1[[#This Row],[Transaction - Tax Amount]]=0),"1","2"))</f>
        <v>1</v>
      </c>
      <c r="R1327" s="50" t="str">
        <f>_xlfn.CONCAT(fraedom_data_1[[#This Row],[Statement Period - End Date]],"_",fraedom_data_1[[#This Row],[Column1]],"_",fraedom_data_1[[#This Row],[Transaction - Tax Exclusive Amount]])</f>
        <v>_ _</v>
      </c>
    </row>
    <row r="1328" spans="2:18">
      <c r="B1328" s="50"/>
      <c r="C1328" s="50"/>
      <c r="G1328" s="50"/>
      <c r="J1328" s="50"/>
      <c r="K1328" s="50"/>
      <c r="L1328" s="50"/>
      <c r="M1328" s="50"/>
      <c r="N1328" s="50"/>
      <c r="O1328" s="50"/>
      <c r="P1328" s="50" t="str">
        <f>IF(fraedom_data_1[[#This Row],[Employee - Forename.2]]="",_xlfn.CONCAT(fraedom_data_1[[#This Row],[Employee - Forename.1]]," ",fraedom_data_1[[#This Row],[Employee - Surname]]),_xlfn.CONCAT(fraedom_data_1[[#This Row],[Employee - Forename.1]]," ",fraedom_data_1[[#This Row],[Employee - Forename.2]]," ",fraedom_data_1[[#This Row],[Employee - Surname]]))</f>
        <v xml:space="preserve"> </v>
      </c>
      <c r="Q1328" s="50" t="str">
        <f>IF(fraedom_data_1[[#This Row],[Transaction - Expense Description]]="Payment Direct Debit Payment - Tha",0,IF(OR(fraedom_data_1[[#This Row],[Transaction - Tax Amount]]="",fraedom_data_1[[#This Row],[Transaction - Tax Amount]]=0),"1","2"))</f>
        <v>1</v>
      </c>
      <c r="R1328" s="50" t="str">
        <f>_xlfn.CONCAT(fraedom_data_1[[#This Row],[Statement Period - End Date]],"_",fraedom_data_1[[#This Row],[Column1]],"_",fraedom_data_1[[#This Row],[Transaction - Tax Exclusive Amount]])</f>
        <v>_ _</v>
      </c>
    </row>
    <row r="1329" spans="2:18">
      <c r="B1329" s="50"/>
      <c r="C1329" s="50"/>
      <c r="G1329" s="50"/>
      <c r="J1329" s="50"/>
      <c r="K1329" s="50"/>
      <c r="L1329" s="50"/>
      <c r="M1329" s="50"/>
      <c r="N1329" s="50"/>
      <c r="O1329" s="50"/>
      <c r="P1329" s="50" t="str">
        <f>IF(fraedom_data_1[[#This Row],[Employee - Forename.2]]="",_xlfn.CONCAT(fraedom_data_1[[#This Row],[Employee - Forename.1]]," ",fraedom_data_1[[#This Row],[Employee - Surname]]),_xlfn.CONCAT(fraedom_data_1[[#This Row],[Employee - Forename.1]]," ",fraedom_data_1[[#This Row],[Employee - Forename.2]]," ",fraedom_data_1[[#This Row],[Employee - Surname]]))</f>
        <v xml:space="preserve"> </v>
      </c>
      <c r="Q1329" s="50" t="str">
        <f>IF(fraedom_data_1[[#This Row],[Transaction - Expense Description]]="Payment Direct Debit Payment - Tha",0,IF(OR(fraedom_data_1[[#This Row],[Transaction - Tax Amount]]="",fraedom_data_1[[#This Row],[Transaction - Tax Amount]]=0),"1","2"))</f>
        <v>1</v>
      </c>
      <c r="R1329" s="50" t="str">
        <f>_xlfn.CONCAT(fraedom_data_1[[#This Row],[Statement Period - End Date]],"_",fraedom_data_1[[#This Row],[Column1]],"_",fraedom_data_1[[#This Row],[Transaction - Tax Exclusive Amount]])</f>
        <v>_ _</v>
      </c>
    </row>
    <row r="1330" spans="2:18">
      <c r="B1330" s="50"/>
      <c r="C1330" s="50"/>
      <c r="G1330" s="50"/>
      <c r="J1330" s="50"/>
      <c r="K1330" s="50"/>
      <c r="L1330" s="50"/>
      <c r="M1330" s="50"/>
      <c r="N1330" s="50"/>
      <c r="O1330" s="50"/>
      <c r="P1330" s="50" t="str">
        <f>IF(fraedom_data_1[[#This Row],[Employee - Forename.2]]="",_xlfn.CONCAT(fraedom_data_1[[#This Row],[Employee - Forename.1]]," ",fraedom_data_1[[#This Row],[Employee - Surname]]),_xlfn.CONCAT(fraedom_data_1[[#This Row],[Employee - Forename.1]]," ",fraedom_data_1[[#This Row],[Employee - Forename.2]]," ",fraedom_data_1[[#This Row],[Employee - Surname]]))</f>
        <v xml:space="preserve"> </v>
      </c>
      <c r="Q1330" s="50" t="str">
        <f>IF(fraedom_data_1[[#This Row],[Transaction - Expense Description]]="Payment Direct Debit Payment - Tha",0,IF(OR(fraedom_data_1[[#This Row],[Transaction - Tax Amount]]="",fraedom_data_1[[#This Row],[Transaction - Tax Amount]]=0),"1","2"))</f>
        <v>1</v>
      </c>
      <c r="R1330" s="50" t="str">
        <f>_xlfn.CONCAT(fraedom_data_1[[#This Row],[Statement Period - End Date]],"_",fraedom_data_1[[#This Row],[Column1]],"_",fraedom_data_1[[#This Row],[Transaction - Tax Exclusive Amount]])</f>
        <v>_ _</v>
      </c>
    </row>
    <row r="1331" spans="2:18">
      <c r="B1331" s="50"/>
      <c r="C1331" s="50"/>
      <c r="G1331" s="50"/>
      <c r="J1331" s="50"/>
      <c r="K1331" s="50"/>
      <c r="L1331" s="50"/>
      <c r="M1331" s="50"/>
      <c r="N1331" s="50"/>
      <c r="O1331" s="50"/>
      <c r="P1331" s="50" t="str">
        <f>IF(fraedom_data_1[[#This Row],[Employee - Forename.2]]="",_xlfn.CONCAT(fraedom_data_1[[#This Row],[Employee - Forename.1]]," ",fraedom_data_1[[#This Row],[Employee - Surname]]),_xlfn.CONCAT(fraedom_data_1[[#This Row],[Employee - Forename.1]]," ",fraedom_data_1[[#This Row],[Employee - Forename.2]]," ",fraedom_data_1[[#This Row],[Employee - Surname]]))</f>
        <v xml:space="preserve"> </v>
      </c>
      <c r="Q1331" s="50" t="str">
        <f>IF(fraedom_data_1[[#This Row],[Transaction - Expense Description]]="Payment Direct Debit Payment - Tha",0,IF(OR(fraedom_data_1[[#This Row],[Transaction - Tax Amount]]="",fraedom_data_1[[#This Row],[Transaction - Tax Amount]]=0),"1","2"))</f>
        <v>1</v>
      </c>
      <c r="R1331" s="50" t="str">
        <f>_xlfn.CONCAT(fraedom_data_1[[#This Row],[Statement Period - End Date]],"_",fraedom_data_1[[#This Row],[Column1]],"_",fraedom_data_1[[#This Row],[Transaction - Tax Exclusive Amount]])</f>
        <v>_ _</v>
      </c>
    </row>
    <row r="1332" spans="2:18">
      <c r="B1332" s="50"/>
      <c r="C1332" s="50"/>
      <c r="G1332" s="50"/>
      <c r="J1332" s="50"/>
      <c r="K1332" s="50"/>
      <c r="L1332" s="50"/>
      <c r="M1332" s="50"/>
      <c r="N1332" s="50"/>
      <c r="O1332" s="50"/>
      <c r="P1332" s="50" t="str">
        <f>IF(fraedom_data_1[[#This Row],[Employee - Forename.2]]="",_xlfn.CONCAT(fraedom_data_1[[#This Row],[Employee - Forename.1]]," ",fraedom_data_1[[#This Row],[Employee - Surname]]),_xlfn.CONCAT(fraedom_data_1[[#This Row],[Employee - Forename.1]]," ",fraedom_data_1[[#This Row],[Employee - Forename.2]]," ",fraedom_data_1[[#This Row],[Employee - Surname]]))</f>
        <v xml:space="preserve"> </v>
      </c>
      <c r="Q1332" s="50" t="str">
        <f>IF(fraedom_data_1[[#This Row],[Transaction - Expense Description]]="Payment Direct Debit Payment - Tha",0,IF(OR(fraedom_data_1[[#This Row],[Transaction - Tax Amount]]="",fraedom_data_1[[#This Row],[Transaction - Tax Amount]]=0),"1","2"))</f>
        <v>1</v>
      </c>
      <c r="R1332" s="50" t="str">
        <f>_xlfn.CONCAT(fraedom_data_1[[#This Row],[Statement Period - End Date]],"_",fraedom_data_1[[#This Row],[Column1]],"_",fraedom_data_1[[#This Row],[Transaction - Tax Exclusive Amount]])</f>
        <v>_ _</v>
      </c>
    </row>
    <row r="1333" spans="2:18">
      <c r="B1333" s="50"/>
      <c r="C1333" s="50"/>
      <c r="G1333" s="50"/>
      <c r="J1333" s="50"/>
      <c r="K1333" s="50"/>
      <c r="L1333" s="50"/>
      <c r="M1333" s="50"/>
      <c r="N1333" s="50"/>
      <c r="O1333" s="50"/>
      <c r="P1333" s="50" t="str">
        <f>IF(fraedom_data_1[[#This Row],[Employee - Forename.2]]="",_xlfn.CONCAT(fraedom_data_1[[#This Row],[Employee - Forename.1]]," ",fraedom_data_1[[#This Row],[Employee - Surname]]),_xlfn.CONCAT(fraedom_data_1[[#This Row],[Employee - Forename.1]]," ",fraedom_data_1[[#This Row],[Employee - Forename.2]]," ",fraedom_data_1[[#This Row],[Employee - Surname]]))</f>
        <v xml:space="preserve"> </v>
      </c>
      <c r="Q1333" s="50" t="str">
        <f>IF(fraedom_data_1[[#This Row],[Transaction - Expense Description]]="Payment Direct Debit Payment - Tha",0,IF(OR(fraedom_data_1[[#This Row],[Transaction - Tax Amount]]="",fraedom_data_1[[#This Row],[Transaction - Tax Amount]]=0),"1","2"))</f>
        <v>1</v>
      </c>
      <c r="R1333" s="50" t="str">
        <f>_xlfn.CONCAT(fraedom_data_1[[#This Row],[Statement Period - End Date]],"_",fraedom_data_1[[#This Row],[Column1]],"_",fraedom_data_1[[#This Row],[Transaction - Tax Exclusive Amount]])</f>
        <v>_ _</v>
      </c>
    </row>
    <row r="1334" spans="2:18">
      <c r="B1334" s="50"/>
      <c r="C1334" s="50"/>
      <c r="G1334" s="50"/>
      <c r="J1334" s="50"/>
      <c r="K1334" s="50"/>
      <c r="L1334" s="50"/>
      <c r="M1334" s="50"/>
      <c r="N1334" s="50"/>
      <c r="O1334" s="50"/>
      <c r="P1334" s="50" t="str">
        <f>IF(fraedom_data_1[[#This Row],[Employee - Forename.2]]="",_xlfn.CONCAT(fraedom_data_1[[#This Row],[Employee - Forename.1]]," ",fraedom_data_1[[#This Row],[Employee - Surname]]),_xlfn.CONCAT(fraedom_data_1[[#This Row],[Employee - Forename.1]]," ",fraedom_data_1[[#This Row],[Employee - Forename.2]]," ",fraedom_data_1[[#This Row],[Employee - Surname]]))</f>
        <v xml:space="preserve"> </v>
      </c>
      <c r="Q1334" s="50" t="str">
        <f>IF(fraedom_data_1[[#This Row],[Transaction - Expense Description]]="Payment Direct Debit Payment - Tha",0,IF(OR(fraedom_data_1[[#This Row],[Transaction - Tax Amount]]="",fraedom_data_1[[#This Row],[Transaction - Tax Amount]]=0),"1","2"))</f>
        <v>1</v>
      </c>
      <c r="R1334" s="50" t="str">
        <f>_xlfn.CONCAT(fraedom_data_1[[#This Row],[Statement Period - End Date]],"_",fraedom_data_1[[#This Row],[Column1]],"_",fraedom_data_1[[#This Row],[Transaction - Tax Exclusive Amount]])</f>
        <v>_ _</v>
      </c>
    </row>
    <row r="1335" spans="2:18">
      <c r="B1335" s="50"/>
      <c r="C1335" s="50"/>
      <c r="G1335" s="50"/>
      <c r="J1335" s="50"/>
      <c r="K1335" s="50"/>
      <c r="L1335" s="50"/>
      <c r="M1335" s="50"/>
      <c r="N1335" s="50"/>
      <c r="O1335" s="50"/>
      <c r="P1335" s="50" t="str">
        <f>IF(fraedom_data_1[[#This Row],[Employee - Forename.2]]="",_xlfn.CONCAT(fraedom_data_1[[#This Row],[Employee - Forename.1]]," ",fraedom_data_1[[#This Row],[Employee - Surname]]),_xlfn.CONCAT(fraedom_data_1[[#This Row],[Employee - Forename.1]]," ",fraedom_data_1[[#This Row],[Employee - Forename.2]]," ",fraedom_data_1[[#This Row],[Employee - Surname]]))</f>
        <v xml:space="preserve"> </v>
      </c>
      <c r="Q1335" s="50" t="str">
        <f>IF(fraedom_data_1[[#This Row],[Transaction - Expense Description]]="Payment Direct Debit Payment - Tha",0,IF(OR(fraedom_data_1[[#This Row],[Transaction - Tax Amount]]="",fraedom_data_1[[#This Row],[Transaction - Tax Amount]]=0),"1","2"))</f>
        <v>1</v>
      </c>
      <c r="R1335" s="50" t="str">
        <f>_xlfn.CONCAT(fraedom_data_1[[#This Row],[Statement Period - End Date]],"_",fraedom_data_1[[#This Row],[Column1]],"_",fraedom_data_1[[#This Row],[Transaction - Tax Exclusive Amount]])</f>
        <v>_ _</v>
      </c>
    </row>
    <row r="1336" spans="2:18">
      <c r="B1336" s="50"/>
      <c r="C1336" s="50"/>
      <c r="G1336" s="50"/>
      <c r="J1336" s="50"/>
      <c r="K1336" s="50"/>
      <c r="L1336" s="50"/>
      <c r="M1336" s="50"/>
      <c r="N1336" s="50"/>
      <c r="O1336" s="50"/>
      <c r="P1336" s="50" t="str">
        <f>IF(fraedom_data_1[[#This Row],[Employee - Forename.2]]="",_xlfn.CONCAT(fraedom_data_1[[#This Row],[Employee - Forename.1]]," ",fraedom_data_1[[#This Row],[Employee - Surname]]),_xlfn.CONCAT(fraedom_data_1[[#This Row],[Employee - Forename.1]]," ",fraedom_data_1[[#This Row],[Employee - Forename.2]]," ",fraedom_data_1[[#This Row],[Employee - Surname]]))</f>
        <v xml:space="preserve"> </v>
      </c>
      <c r="Q1336" s="50" t="str">
        <f>IF(fraedom_data_1[[#This Row],[Transaction - Expense Description]]="Payment Direct Debit Payment - Tha",0,IF(OR(fraedom_data_1[[#This Row],[Transaction - Tax Amount]]="",fraedom_data_1[[#This Row],[Transaction - Tax Amount]]=0),"1","2"))</f>
        <v>1</v>
      </c>
      <c r="R1336" s="50" t="str">
        <f>_xlfn.CONCAT(fraedom_data_1[[#This Row],[Statement Period - End Date]],"_",fraedom_data_1[[#This Row],[Column1]],"_",fraedom_data_1[[#This Row],[Transaction - Tax Exclusive Amount]])</f>
        <v>_ _</v>
      </c>
    </row>
    <row r="1337" spans="2:18">
      <c r="B1337" s="50"/>
      <c r="C1337" s="50"/>
      <c r="G1337" s="50"/>
      <c r="J1337" s="50"/>
      <c r="K1337" s="50"/>
      <c r="L1337" s="50"/>
      <c r="M1337" s="50"/>
      <c r="N1337" s="50"/>
      <c r="O1337" s="50"/>
      <c r="P1337" s="50" t="str">
        <f>IF(fraedom_data_1[[#This Row],[Employee - Forename.2]]="",_xlfn.CONCAT(fraedom_data_1[[#This Row],[Employee - Forename.1]]," ",fraedom_data_1[[#This Row],[Employee - Surname]]),_xlfn.CONCAT(fraedom_data_1[[#This Row],[Employee - Forename.1]]," ",fraedom_data_1[[#This Row],[Employee - Forename.2]]," ",fraedom_data_1[[#This Row],[Employee - Surname]]))</f>
        <v xml:space="preserve"> </v>
      </c>
      <c r="Q1337" s="50" t="str">
        <f>IF(fraedom_data_1[[#This Row],[Transaction - Expense Description]]="Payment Direct Debit Payment - Tha",0,IF(OR(fraedom_data_1[[#This Row],[Transaction - Tax Amount]]="",fraedom_data_1[[#This Row],[Transaction - Tax Amount]]=0),"1","2"))</f>
        <v>1</v>
      </c>
      <c r="R1337" s="50" t="str">
        <f>_xlfn.CONCAT(fraedom_data_1[[#This Row],[Statement Period - End Date]],"_",fraedom_data_1[[#This Row],[Column1]],"_",fraedom_data_1[[#This Row],[Transaction - Tax Exclusive Amount]])</f>
        <v>_ _</v>
      </c>
    </row>
    <row r="1338" spans="2:18">
      <c r="B1338" s="50"/>
      <c r="C1338" s="50"/>
      <c r="G1338" s="50"/>
      <c r="J1338" s="50"/>
      <c r="K1338" s="50"/>
      <c r="L1338" s="50"/>
      <c r="M1338" s="50"/>
      <c r="N1338" s="50"/>
      <c r="O1338" s="50"/>
      <c r="P1338" s="50" t="str">
        <f>IF(fraedom_data_1[[#This Row],[Employee - Forename.2]]="",_xlfn.CONCAT(fraedom_data_1[[#This Row],[Employee - Forename.1]]," ",fraedom_data_1[[#This Row],[Employee - Surname]]),_xlfn.CONCAT(fraedom_data_1[[#This Row],[Employee - Forename.1]]," ",fraedom_data_1[[#This Row],[Employee - Forename.2]]," ",fraedom_data_1[[#This Row],[Employee - Surname]]))</f>
        <v xml:space="preserve"> </v>
      </c>
      <c r="Q1338" s="50" t="str">
        <f>IF(fraedom_data_1[[#This Row],[Transaction - Expense Description]]="Payment Direct Debit Payment - Tha",0,IF(OR(fraedom_data_1[[#This Row],[Transaction - Tax Amount]]="",fraedom_data_1[[#This Row],[Transaction - Tax Amount]]=0),"1","2"))</f>
        <v>1</v>
      </c>
      <c r="R1338" s="50" t="str">
        <f>_xlfn.CONCAT(fraedom_data_1[[#This Row],[Statement Period - End Date]],"_",fraedom_data_1[[#This Row],[Column1]],"_",fraedom_data_1[[#This Row],[Transaction - Tax Exclusive Amount]])</f>
        <v>_ _</v>
      </c>
    </row>
    <row r="1339" spans="2:18">
      <c r="B1339" s="50"/>
      <c r="C1339" s="50"/>
      <c r="G1339" s="50"/>
      <c r="J1339" s="50"/>
      <c r="K1339" s="50"/>
      <c r="L1339" s="50"/>
      <c r="M1339" s="50"/>
      <c r="N1339" s="50"/>
      <c r="O1339" s="50"/>
      <c r="P1339" s="50" t="str">
        <f>IF(fraedom_data_1[[#This Row],[Employee - Forename.2]]="",_xlfn.CONCAT(fraedom_data_1[[#This Row],[Employee - Forename.1]]," ",fraedom_data_1[[#This Row],[Employee - Surname]]),_xlfn.CONCAT(fraedom_data_1[[#This Row],[Employee - Forename.1]]," ",fraedom_data_1[[#This Row],[Employee - Forename.2]]," ",fraedom_data_1[[#This Row],[Employee - Surname]]))</f>
        <v xml:space="preserve"> </v>
      </c>
      <c r="Q1339" s="50" t="str">
        <f>IF(fraedom_data_1[[#This Row],[Transaction - Expense Description]]="Payment Direct Debit Payment - Tha",0,IF(OR(fraedom_data_1[[#This Row],[Transaction - Tax Amount]]="",fraedom_data_1[[#This Row],[Transaction - Tax Amount]]=0),"1","2"))</f>
        <v>1</v>
      </c>
      <c r="R1339" s="50" t="str">
        <f>_xlfn.CONCAT(fraedom_data_1[[#This Row],[Statement Period - End Date]],"_",fraedom_data_1[[#This Row],[Column1]],"_",fraedom_data_1[[#This Row],[Transaction - Tax Exclusive Amount]])</f>
        <v>_ _</v>
      </c>
    </row>
    <row r="1340" spans="2:18">
      <c r="B1340" s="50"/>
      <c r="C1340" s="50"/>
      <c r="G1340" s="50"/>
      <c r="J1340" s="50"/>
      <c r="K1340" s="50"/>
      <c r="L1340" s="50"/>
      <c r="M1340" s="50"/>
      <c r="N1340" s="50"/>
      <c r="O1340" s="50"/>
      <c r="P1340" s="50" t="str">
        <f>IF(fraedom_data_1[[#This Row],[Employee - Forename.2]]="",_xlfn.CONCAT(fraedom_data_1[[#This Row],[Employee - Forename.1]]," ",fraedom_data_1[[#This Row],[Employee - Surname]]),_xlfn.CONCAT(fraedom_data_1[[#This Row],[Employee - Forename.1]]," ",fraedom_data_1[[#This Row],[Employee - Forename.2]]," ",fraedom_data_1[[#This Row],[Employee - Surname]]))</f>
        <v xml:space="preserve"> </v>
      </c>
      <c r="Q1340" s="50" t="str">
        <f>IF(fraedom_data_1[[#This Row],[Transaction - Expense Description]]="Payment Direct Debit Payment - Tha",0,IF(OR(fraedom_data_1[[#This Row],[Transaction - Tax Amount]]="",fraedom_data_1[[#This Row],[Transaction - Tax Amount]]=0),"1","2"))</f>
        <v>1</v>
      </c>
      <c r="R1340" s="50" t="str">
        <f>_xlfn.CONCAT(fraedom_data_1[[#This Row],[Statement Period - End Date]],"_",fraedom_data_1[[#This Row],[Column1]],"_",fraedom_data_1[[#This Row],[Transaction - Tax Exclusive Amount]])</f>
        <v>_ _</v>
      </c>
    </row>
    <row r="1341" spans="2:18">
      <c r="B1341" s="50"/>
      <c r="C1341" s="50"/>
      <c r="G1341" s="50"/>
      <c r="J1341" s="50"/>
      <c r="K1341" s="50"/>
      <c r="L1341" s="50"/>
      <c r="M1341" s="50"/>
      <c r="N1341" s="50"/>
      <c r="O1341" s="50"/>
      <c r="P1341" s="50" t="str">
        <f>IF(fraedom_data_1[[#This Row],[Employee - Forename.2]]="",_xlfn.CONCAT(fraedom_data_1[[#This Row],[Employee - Forename.1]]," ",fraedom_data_1[[#This Row],[Employee - Surname]]),_xlfn.CONCAT(fraedom_data_1[[#This Row],[Employee - Forename.1]]," ",fraedom_data_1[[#This Row],[Employee - Forename.2]]," ",fraedom_data_1[[#This Row],[Employee - Surname]]))</f>
        <v xml:space="preserve"> </v>
      </c>
      <c r="Q1341" s="50" t="str">
        <f>IF(fraedom_data_1[[#This Row],[Transaction - Expense Description]]="Payment Direct Debit Payment - Tha",0,IF(OR(fraedom_data_1[[#This Row],[Transaction - Tax Amount]]="",fraedom_data_1[[#This Row],[Transaction - Tax Amount]]=0),"1","2"))</f>
        <v>1</v>
      </c>
      <c r="R1341" s="50" t="str">
        <f>_xlfn.CONCAT(fraedom_data_1[[#This Row],[Statement Period - End Date]],"_",fraedom_data_1[[#This Row],[Column1]],"_",fraedom_data_1[[#This Row],[Transaction - Tax Exclusive Amount]])</f>
        <v>_ _</v>
      </c>
    </row>
    <row r="1342" spans="2:18">
      <c r="B1342" s="50"/>
      <c r="C1342" s="50"/>
      <c r="G1342" s="50"/>
      <c r="J1342" s="50"/>
      <c r="K1342" s="50"/>
      <c r="L1342" s="50"/>
      <c r="M1342" s="50"/>
      <c r="N1342" s="50"/>
      <c r="O1342" s="50"/>
      <c r="P1342" s="50" t="str">
        <f>IF(fraedom_data_1[[#This Row],[Employee - Forename.2]]="",_xlfn.CONCAT(fraedom_data_1[[#This Row],[Employee - Forename.1]]," ",fraedom_data_1[[#This Row],[Employee - Surname]]),_xlfn.CONCAT(fraedom_data_1[[#This Row],[Employee - Forename.1]]," ",fraedom_data_1[[#This Row],[Employee - Forename.2]]," ",fraedom_data_1[[#This Row],[Employee - Surname]]))</f>
        <v xml:space="preserve"> </v>
      </c>
      <c r="Q1342" s="50" t="str">
        <f>IF(fraedom_data_1[[#This Row],[Transaction - Expense Description]]="Payment Direct Debit Payment - Tha",0,IF(OR(fraedom_data_1[[#This Row],[Transaction - Tax Amount]]="",fraedom_data_1[[#This Row],[Transaction - Tax Amount]]=0),"1","2"))</f>
        <v>1</v>
      </c>
      <c r="R1342" s="50" t="str">
        <f>_xlfn.CONCAT(fraedom_data_1[[#This Row],[Statement Period - End Date]],"_",fraedom_data_1[[#This Row],[Column1]],"_",fraedom_data_1[[#This Row],[Transaction - Tax Exclusive Amount]])</f>
        <v>_ _</v>
      </c>
    </row>
    <row r="1343" spans="2:18">
      <c r="B1343" s="50"/>
      <c r="C1343" s="50"/>
      <c r="G1343" s="50"/>
      <c r="J1343" s="50"/>
      <c r="K1343" s="50"/>
      <c r="L1343" s="50"/>
      <c r="M1343" s="50"/>
      <c r="N1343" s="50"/>
      <c r="O1343" s="50"/>
      <c r="P1343" s="50" t="str">
        <f>IF(fraedom_data_1[[#This Row],[Employee - Forename.2]]="",_xlfn.CONCAT(fraedom_data_1[[#This Row],[Employee - Forename.1]]," ",fraedom_data_1[[#This Row],[Employee - Surname]]),_xlfn.CONCAT(fraedom_data_1[[#This Row],[Employee - Forename.1]]," ",fraedom_data_1[[#This Row],[Employee - Forename.2]]," ",fraedom_data_1[[#This Row],[Employee - Surname]]))</f>
        <v xml:space="preserve"> </v>
      </c>
      <c r="Q1343" s="50" t="str">
        <f>IF(fraedom_data_1[[#This Row],[Transaction - Expense Description]]="Payment Direct Debit Payment - Tha",0,IF(OR(fraedom_data_1[[#This Row],[Transaction - Tax Amount]]="",fraedom_data_1[[#This Row],[Transaction - Tax Amount]]=0),"1","2"))</f>
        <v>1</v>
      </c>
      <c r="R1343" s="50" t="str">
        <f>_xlfn.CONCAT(fraedom_data_1[[#This Row],[Statement Period - End Date]],"_",fraedom_data_1[[#This Row],[Column1]],"_",fraedom_data_1[[#This Row],[Transaction - Tax Exclusive Amount]])</f>
        <v>_ _</v>
      </c>
    </row>
    <row r="1344" spans="2:18">
      <c r="B1344" s="50"/>
      <c r="C1344" s="50"/>
      <c r="G1344" s="50"/>
      <c r="J1344" s="50"/>
      <c r="K1344" s="50"/>
      <c r="L1344" s="50"/>
      <c r="M1344" s="50"/>
      <c r="N1344" s="50"/>
      <c r="O1344" s="50"/>
      <c r="P1344" s="50" t="str">
        <f>IF(fraedom_data_1[[#This Row],[Employee - Forename.2]]="",_xlfn.CONCAT(fraedom_data_1[[#This Row],[Employee - Forename.1]]," ",fraedom_data_1[[#This Row],[Employee - Surname]]),_xlfn.CONCAT(fraedom_data_1[[#This Row],[Employee - Forename.1]]," ",fraedom_data_1[[#This Row],[Employee - Forename.2]]," ",fraedom_data_1[[#This Row],[Employee - Surname]]))</f>
        <v xml:space="preserve"> </v>
      </c>
      <c r="Q1344" s="50" t="str">
        <f>IF(fraedom_data_1[[#This Row],[Transaction - Expense Description]]="Payment Direct Debit Payment - Tha",0,IF(OR(fraedom_data_1[[#This Row],[Transaction - Tax Amount]]="",fraedom_data_1[[#This Row],[Transaction - Tax Amount]]=0),"1","2"))</f>
        <v>1</v>
      </c>
      <c r="R1344" s="50" t="str">
        <f>_xlfn.CONCAT(fraedom_data_1[[#This Row],[Statement Period - End Date]],"_",fraedom_data_1[[#This Row],[Column1]],"_",fraedom_data_1[[#This Row],[Transaction - Tax Exclusive Amount]])</f>
        <v>_ _</v>
      </c>
    </row>
    <row r="1345" spans="2:18">
      <c r="B1345" s="50"/>
      <c r="C1345" s="50"/>
      <c r="G1345" s="50"/>
      <c r="J1345" s="50"/>
      <c r="K1345" s="50"/>
      <c r="L1345" s="50"/>
      <c r="M1345" s="50"/>
      <c r="N1345" s="50"/>
      <c r="O1345" s="50"/>
      <c r="P1345" s="50" t="str">
        <f>IF(fraedom_data_1[[#This Row],[Employee - Forename.2]]="",_xlfn.CONCAT(fraedom_data_1[[#This Row],[Employee - Forename.1]]," ",fraedom_data_1[[#This Row],[Employee - Surname]]),_xlfn.CONCAT(fraedom_data_1[[#This Row],[Employee - Forename.1]]," ",fraedom_data_1[[#This Row],[Employee - Forename.2]]," ",fraedom_data_1[[#This Row],[Employee - Surname]]))</f>
        <v xml:space="preserve"> </v>
      </c>
      <c r="Q1345" s="50" t="str">
        <f>IF(fraedom_data_1[[#This Row],[Transaction - Expense Description]]="Payment Direct Debit Payment - Tha",0,IF(OR(fraedom_data_1[[#This Row],[Transaction - Tax Amount]]="",fraedom_data_1[[#This Row],[Transaction - Tax Amount]]=0),"1","2"))</f>
        <v>1</v>
      </c>
      <c r="R1345" s="50" t="str">
        <f>_xlfn.CONCAT(fraedom_data_1[[#This Row],[Statement Period - End Date]],"_",fraedom_data_1[[#This Row],[Column1]],"_",fraedom_data_1[[#This Row],[Transaction - Tax Exclusive Amount]])</f>
        <v>_ _</v>
      </c>
    </row>
    <row r="1346" spans="2:18">
      <c r="B1346" s="50"/>
      <c r="C1346" s="50"/>
      <c r="G1346" s="50"/>
      <c r="J1346" s="50"/>
      <c r="K1346" s="50"/>
      <c r="L1346" s="50"/>
      <c r="M1346" s="50"/>
      <c r="N1346" s="50"/>
      <c r="O1346" s="50"/>
      <c r="P1346" s="50" t="str">
        <f>IF(fraedom_data_1[[#This Row],[Employee - Forename.2]]="",_xlfn.CONCAT(fraedom_data_1[[#This Row],[Employee - Forename.1]]," ",fraedom_data_1[[#This Row],[Employee - Surname]]),_xlfn.CONCAT(fraedom_data_1[[#This Row],[Employee - Forename.1]]," ",fraedom_data_1[[#This Row],[Employee - Forename.2]]," ",fraedom_data_1[[#This Row],[Employee - Surname]]))</f>
        <v xml:space="preserve"> </v>
      </c>
      <c r="Q1346" s="50" t="str">
        <f>IF(fraedom_data_1[[#This Row],[Transaction - Expense Description]]="Payment Direct Debit Payment - Tha",0,IF(OR(fraedom_data_1[[#This Row],[Transaction - Tax Amount]]="",fraedom_data_1[[#This Row],[Transaction - Tax Amount]]=0),"1","2"))</f>
        <v>1</v>
      </c>
      <c r="R1346" s="50" t="str">
        <f>_xlfn.CONCAT(fraedom_data_1[[#This Row],[Statement Period - End Date]],"_",fraedom_data_1[[#This Row],[Column1]],"_",fraedom_data_1[[#This Row],[Transaction - Tax Exclusive Amount]])</f>
        <v>_ _</v>
      </c>
    </row>
    <row r="1347" spans="2:18">
      <c r="B1347" s="50"/>
      <c r="C1347" s="50"/>
      <c r="G1347" s="50"/>
      <c r="J1347" s="50"/>
      <c r="K1347" s="50"/>
      <c r="L1347" s="50"/>
      <c r="M1347" s="50"/>
      <c r="N1347" s="50"/>
      <c r="O1347" s="50"/>
      <c r="P1347" s="50" t="str">
        <f>IF(fraedom_data_1[[#This Row],[Employee - Forename.2]]="",_xlfn.CONCAT(fraedom_data_1[[#This Row],[Employee - Forename.1]]," ",fraedom_data_1[[#This Row],[Employee - Surname]]),_xlfn.CONCAT(fraedom_data_1[[#This Row],[Employee - Forename.1]]," ",fraedom_data_1[[#This Row],[Employee - Forename.2]]," ",fraedom_data_1[[#This Row],[Employee - Surname]]))</f>
        <v xml:space="preserve"> </v>
      </c>
      <c r="Q1347" s="50" t="str">
        <f>IF(fraedom_data_1[[#This Row],[Transaction - Expense Description]]="Payment Direct Debit Payment - Tha",0,IF(OR(fraedom_data_1[[#This Row],[Transaction - Tax Amount]]="",fraedom_data_1[[#This Row],[Transaction - Tax Amount]]=0),"1","2"))</f>
        <v>1</v>
      </c>
      <c r="R1347" s="50" t="str">
        <f>_xlfn.CONCAT(fraedom_data_1[[#This Row],[Statement Period - End Date]],"_",fraedom_data_1[[#This Row],[Column1]],"_",fraedom_data_1[[#This Row],[Transaction - Tax Exclusive Amount]])</f>
        <v>_ _</v>
      </c>
    </row>
    <row r="1348" spans="2:18">
      <c r="B1348" s="50"/>
      <c r="C1348" s="50"/>
      <c r="G1348" s="50"/>
      <c r="J1348" s="50"/>
      <c r="K1348" s="50"/>
      <c r="L1348" s="50"/>
      <c r="M1348" s="50"/>
      <c r="N1348" s="50"/>
      <c r="O1348" s="50"/>
      <c r="P1348" s="50" t="str">
        <f>IF(fraedom_data_1[[#This Row],[Employee - Forename.2]]="",_xlfn.CONCAT(fraedom_data_1[[#This Row],[Employee - Forename.1]]," ",fraedom_data_1[[#This Row],[Employee - Surname]]),_xlfn.CONCAT(fraedom_data_1[[#This Row],[Employee - Forename.1]]," ",fraedom_data_1[[#This Row],[Employee - Forename.2]]," ",fraedom_data_1[[#This Row],[Employee - Surname]]))</f>
        <v xml:space="preserve"> </v>
      </c>
      <c r="Q1348" s="50" t="str">
        <f>IF(fraedom_data_1[[#This Row],[Transaction - Expense Description]]="Payment Direct Debit Payment - Tha",0,IF(OR(fraedom_data_1[[#This Row],[Transaction - Tax Amount]]="",fraedom_data_1[[#This Row],[Transaction - Tax Amount]]=0),"1","2"))</f>
        <v>1</v>
      </c>
      <c r="R1348" s="50" t="str">
        <f>_xlfn.CONCAT(fraedom_data_1[[#This Row],[Statement Period - End Date]],"_",fraedom_data_1[[#This Row],[Column1]],"_",fraedom_data_1[[#This Row],[Transaction - Tax Exclusive Amount]])</f>
        <v>_ _</v>
      </c>
    </row>
    <row r="1349" spans="2:18">
      <c r="B1349" s="50"/>
      <c r="C1349" s="50"/>
      <c r="G1349" s="50"/>
      <c r="J1349" s="50"/>
      <c r="K1349" s="50"/>
      <c r="L1349" s="50"/>
      <c r="M1349" s="50"/>
      <c r="N1349" s="50"/>
      <c r="O1349" s="50"/>
      <c r="P1349" s="50" t="str">
        <f>IF(fraedom_data_1[[#This Row],[Employee - Forename.2]]="",_xlfn.CONCAT(fraedom_data_1[[#This Row],[Employee - Forename.1]]," ",fraedom_data_1[[#This Row],[Employee - Surname]]),_xlfn.CONCAT(fraedom_data_1[[#This Row],[Employee - Forename.1]]," ",fraedom_data_1[[#This Row],[Employee - Forename.2]]," ",fraedom_data_1[[#This Row],[Employee - Surname]]))</f>
        <v xml:space="preserve"> </v>
      </c>
      <c r="Q1349" s="50" t="str">
        <f>IF(fraedom_data_1[[#This Row],[Transaction - Expense Description]]="Payment Direct Debit Payment - Tha",0,IF(OR(fraedom_data_1[[#This Row],[Transaction - Tax Amount]]="",fraedom_data_1[[#This Row],[Transaction - Tax Amount]]=0),"1","2"))</f>
        <v>1</v>
      </c>
      <c r="R1349" s="50" t="str">
        <f>_xlfn.CONCAT(fraedom_data_1[[#This Row],[Statement Period - End Date]],"_",fraedom_data_1[[#This Row],[Column1]],"_",fraedom_data_1[[#This Row],[Transaction - Tax Exclusive Amount]])</f>
        <v>_ _</v>
      </c>
    </row>
    <row r="1350" spans="2:18">
      <c r="B1350" s="50"/>
      <c r="C1350" s="50"/>
      <c r="G1350" s="50"/>
      <c r="J1350" s="50"/>
      <c r="K1350" s="50"/>
      <c r="L1350" s="50"/>
      <c r="M1350" s="50"/>
      <c r="N1350" s="50"/>
      <c r="O1350" s="50"/>
      <c r="P1350" s="50" t="str">
        <f>IF(fraedom_data_1[[#This Row],[Employee - Forename.2]]="",_xlfn.CONCAT(fraedom_data_1[[#This Row],[Employee - Forename.1]]," ",fraedom_data_1[[#This Row],[Employee - Surname]]),_xlfn.CONCAT(fraedom_data_1[[#This Row],[Employee - Forename.1]]," ",fraedom_data_1[[#This Row],[Employee - Forename.2]]," ",fraedom_data_1[[#This Row],[Employee - Surname]]))</f>
        <v xml:space="preserve"> </v>
      </c>
      <c r="Q1350" s="50" t="str">
        <f>IF(fraedom_data_1[[#This Row],[Transaction - Expense Description]]="Payment Direct Debit Payment - Tha",0,IF(OR(fraedom_data_1[[#This Row],[Transaction - Tax Amount]]="",fraedom_data_1[[#This Row],[Transaction - Tax Amount]]=0),"1","2"))</f>
        <v>1</v>
      </c>
      <c r="R1350" s="50" t="str">
        <f>_xlfn.CONCAT(fraedom_data_1[[#This Row],[Statement Period - End Date]],"_",fraedom_data_1[[#This Row],[Column1]],"_",fraedom_data_1[[#This Row],[Transaction - Tax Exclusive Amount]])</f>
        <v>_ _</v>
      </c>
    </row>
    <row r="1351" spans="2:18">
      <c r="B1351" s="50"/>
      <c r="C1351" s="50"/>
      <c r="G1351" s="50"/>
      <c r="J1351" s="50"/>
      <c r="K1351" s="50"/>
      <c r="L1351" s="50"/>
      <c r="M1351" s="50"/>
      <c r="N1351" s="50"/>
      <c r="O1351" s="50"/>
      <c r="P1351" s="50" t="str">
        <f>IF(fraedom_data_1[[#This Row],[Employee - Forename.2]]="",_xlfn.CONCAT(fraedom_data_1[[#This Row],[Employee - Forename.1]]," ",fraedom_data_1[[#This Row],[Employee - Surname]]),_xlfn.CONCAT(fraedom_data_1[[#This Row],[Employee - Forename.1]]," ",fraedom_data_1[[#This Row],[Employee - Forename.2]]," ",fraedom_data_1[[#This Row],[Employee - Surname]]))</f>
        <v xml:space="preserve"> </v>
      </c>
      <c r="Q1351" s="50" t="str">
        <f>IF(fraedom_data_1[[#This Row],[Transaction - Expense Description]]="Payment Direct Debit Payment - Tha",0,IF(OR(fraedom_data_1[[#This Row],[Transaction - Tax Amount]]="",fraedom_data_1[[#This Row],[Transaction - Tax Amount]]=0),"1","2"))</f>
        <v>1</v>
      </c>
      <c r="R1351" s="50" t="str">
        <f>_xlfn.CONCAT(fraedom_data_1[[#This Row],[Statement Period - End Date]],"_",fraedom_data_1[[#This Row],[Column1]],"_",fraedom_data_1[[#This Row],[Transaction - Tax Exclusive Amount]])</f>
        <v>_ _</v>
      </c>
    </row>
    <row r="1352" spans="2:18">
      <c r="B1352" s="50"/>
      <c r="C1352" s="50"/>
      <c r="G1352" s="50"/>
      <c r="J1352" s="50"/>
      <c r="K1352" s="50"/>
      <c r="L1352" s="50"/>
      <c r="M1352" s="50"/>
      <c r="N1352" s="50"/>
      <c r="O1352" s="50"/>
      <c r="P1352" s="50" t="str">
        <f>IF(fraedom_data_1[[#This Row],[Employee - Forename.2]]="",_xlfn.CONCAT(fraedom_data_1[[#This Row],[Employee - Forename.1]]," ",fraedom_data_1[[#This Row],[Employee - Surname]]),_xlfn.CONCAT(fraedom_data_1[[#This Row],[Employee - Forename.1]]," ",fraedom_data_1[[#This Row],[Employee - Forename.2]]," ",fraedom_data_1[[#This Row],[Employee - Surname]]))</f>
        <v xml:space="preserve"> </v>
      </c>
      <c r="Q1352" s="50" t="str">
        <f>IF(fraedom_data_1[[#This Row],[Transaction - Expense Description]]="Payment Direct Debit Payment - Tha",0,IF(OR(fraedom_data_1[[#This Row],[Transaction - Tax Amount]]="",fraedom_data_1[[#This Row],[Transaction - Tax Amount]]=0),"1","2"))</f>
        <v>1</v>
      </c>
      <c r="R1352" s="50" t="str">
        <f>_xlfn.CONCAT(fraedom_data_1[[#This Row],[Statement Period - End Date]],"_",fraedom_data_1[[#This Row],[Column1]],"_",fraedom_data_1[[#This Row],[Transaction - Tax Exclusive Amount]])</f>
        <v>_ _</v>
      </c>
    </row>
    <row r="1353" spans="2:18">
      <c r="B1353" s="50"/>
      <c r="C1353" s="50"/>
      <c r="G1353" s="50"/>
      <c r="J1353" s="50"/>
      <c r="K1353" s="50"/>
      <c r="L1353" s="50"/>
      <c r="M1353" s="50"/>
      <c r="N1353" s="50"/>
      <c r="O1353" s="50"/>
      <c r="P1353" s="50" t="str">
        <f>IF(fraedom_data_1[[#This Row],[Employee - Forename.2]]="",_xlfn.CONCAT(fraedom_data_1[[#This Row],[Employee - Forename.1]]," ",fraedom_data_1[[#This Row],[Employee - Surname]]),_xlfn.CONCAT(fraedom_data_1[[#This Row],[Employee - Forename.1]]," ",fraedom_data_1[[#This Row],[Employee - Forename.2]]," ",fraedom_data_1[[#This Row],[Employee - Surname]]))</f>
        <v xml:space="preserve"> </v>
      </c>
      <c r="Q1353" s="50" t="str">
        <f>IF(fraedom_data_1[[#This Row],[Transaction - Expense Description]]="Payment Direct Debit Payment - Tha",0,IF(OR(fraedom_data_1[[#This Row],[Transaction - Tax Amount]]="",fraedom_data_1[[#This Row],[Transaction - Tax Amount]]=0),"1","2"))</f>
        <v>1</v>
      </c>
      <c r="R1353" s="50" t="str">
        <f>_xlfn.CONCAT(fraedom_data_1[[#This Row],[Statement Period - End Date]],"_",fraedom_data_1[[#This Row],[Column1]],"_",fraedom_data_1[[#This Row],[Transaction - Tax Exclusive Amount]])</f>
        <v>_ _</v>
      </c>
    </row>
    <row r="1354" spans="2:18">
      <c r="B1354" s="50"/>
      <c r="C1354" s="50"/>
      <c r="G1354" s="50"/>
      <c r="J1354" s="50"/>
      <c r="K1354" s="50"/>
      <c r="L1354" s="50"/>
      <c r="M1354" s="50"/>
      <c r="N1354" s="50"/>
      <c r="O1354" s="50"/>
      <c r="P1354" s="50" t="str">
        <f>IF(fraedom_data_1[[#This Row],[Employee - Forename.2]]="",_xlfn.CONCAT(fraedom_data_1[[#This Row],[Employee - Forename.1]]," ",fraedom_data_1[[#This Row],[Employee - Surname]]),_xlfn.CONCAT(fraedom_data_1[[#This Row],[Employee - Forename.1]]," ",fraedom_data_1[[#This Row],[Employee - Forename.2]]," ",fraedom_data_1[[#This Row],[Employee - Surname]]))</f>
        <v xml:space="preserve"> </v>
      </c>
      <c r="Q1354" s="50" t="str">
        <f>IF(fraedom_data_1[[#This Row],[Transaction - Expense Description]]="Payment Direct Debit Payment - Tha",0,IF(OR(fraedom_data_1[[#This Row],[Transaction - Tax Amount]]="",fraedom_data_1[[#This Row],[Transaction - Tax Amount]]=0),"1","2"))</f>
        <v>1</v>
      </c>
      <c r="R1354" s="50" t="str">
        <f>_xlfn.CONCAT(fraedom_data_1[[#This Row],[Statement Period - End Date]],"_",fraedom_data_1[[#This Row],[Column1]],"_",fraedom_data_1[[#This Row],[Transaction - Tax Exclusive Amount]])</f>
        <v>_ _</v>
      </c>
    </row>
    <row r="1355" spans="2:18">
      <c r="B1355" s="50"/>
      <c r="C1355" s="50"/>
      <c r="G1355" s="50"/>
      <c r="J1355" s="50"/>
      <c r="K1355" s="50"/>
      <c r="L1355" s="50"/>
      <c r="M1355" s="50"/>
      <c r="N1355" s="50"/>
      <c r="O1355" s="50"/>
      <c r="P1355" s="50" t="str">
        <f>IF(fraedom_data_1[[#This Row],[Employee - Forename.2]]="",_xlfn.CONCAT(fraedom_data_1[[#This Row],[Employee - Forename.1]]," ",fraedom_data_1[[#This Row],[Employee - Surname]]),_xlfn.CONCAT(fraedom_data_1[[#This Row],[Employee - Forename.1]]," ",fraedom_data_1[[#This Row],[Employee - Forename.2]]," ",fraedom_data_1[[#This Row],[Employee - Surname]]))</f>
        <v xml:space="preserve"> </v>
      </c>
      <c r="Q1355" s="50" t="str">
        <f>IF(fraedom_data_1[[#This Row],[Transaction - Expense Description]]="Payment Direct Debit Payment - Tha",0,IF(OR(fraedom_data_1[[#This Row],[Transaction - Tax Amount]]="",fraedom_data_1[[#This Row],[Transaction - Tax Amount]]=0),"1","2"))</f>
        <v>1</v>
      </c>
      <c r="R1355" s="50" t="str">
        <f>_xlfn.CONCAT(fraedom_data_1[[#This Row],[Statement Period - End Date]],"_",fraedom_data_1[[#This Row],[Column1]],"_",fraedom_data_1[[#This Row],[Transaction - Tax Exclusive Amount]])</f>
        <v>_ _</v>
      </c>
    </row>
    <row r="1356" spans="2:18">
      <c r="B1356" s="50"/>
      <c r="C1356" s="50"/>
      <c r="G1356" s="50"/>
      <c r="J1356" s="50"/>
      <c r="K1356" s="50"/>
      <c r="L1356" s="50"/>
      <c r="M1356" s="50"/>
      <c r="N1356" s="50"/>
      <c r="O1356" s="50"/>
      <c r="P1356" s="50" t="str">
        <f>IF(fraedom_data_1[[#This Row],[Employee - Forename.2]]="",_xlfn.CONCAT(fraedom_data_1[[#This Row],[Employee - Forename.1]]," ",fraedom_data_1[[#This Row],[Employee - Surname]]),_xlfn.CONCAT(fraedom_data_1[[#This Row],[Employee - Forename.1]]," ",fraedom_data_1[[#This Row],[Employee - Forename.2]]," ",fraedom_data_1[[#This Row],[Employee - Surname]]))</f>
        <v xml:space="preserve"> </v>
      </c>
      <c r="Q1356" s="50" t="str">
        <f>IF(fraedom_data_1[[#This Row],[Transaction - Expense Description]]="Payment Direct Debit Payment - Tha",0,IF(OR(fraedom_data_1[[#This Row],[Transaction - Tax Amount]]="",fraedom_data_1[[#This Row],[Transaction - Tax Amount]]=0),"1","2"))</f>
        <v>1</v>
      </c>
      <c r="R1356" s="50" t="str">
        <f>_xlfn.CONCAT(fraedom_data_1[[#This Row],[Statement Period - End Date]],"_",fraedom_data_1[[#This Row],[Column1]],"_",fraedom_data_1[[#This Row],[Transaction - Tax Exclusive Amount]])</f>
        <v>_ _</v>
      </c>
    </row>
    <row r="1357" spans="2:18">
      <c r="B1357" s="50"/>
      <c r="C1357" s="50"/>
      <c r="G1357" s="50"/>
      <c r="J1357" s="50"/>
      <c r="K1357" s="50"/>
      <c r="L1357" s="50"/>
      <c r="M1357" s="50"/>
      <c r="N1357" s="50"/>
      <c r="O1357" s="50"/>
      <c r="P1357" s="50" t="str">
        <f>IF(fraedom_data_1[[#This Row],[Employee - Forename.2]]="",_xlfn.CONCAT(fraedom_data_1[[#This Row],[Employee - Forename.1]]," ",fraedom_data_1[[#This Row],[Employee - Surname]]),_xlfn.CONCAT(fraedom_data_1[[#This Row],[Employee - Forename.1]]," ",fraedom_data_1[[#This Row],[Employee - Forename.2]]," ",fraedom_data_1[[#This Row],[Employee - Surname]]))</f>
        <v xml:space="preserve"> </v>
      </c>
      <c r="Q1357" s="50" t="str">
        <f>IF(fraedom_data_1[[#This Row],[Transaction - Expense Description]]="Payment Direct Debit Payment - Tha",0,IF(OR(fraedom_data_1[[#This Row],[Transaction - Tax Amount]]="",fraedom_data_1[[#This Row],[Transaction - Tax Amount]]=0),"1","2"))</f>
        <v>1</v>
      </c>
      <c r="R1357" s="50" t="str">
        <f>_xlfn.CONCAT(fraedom_data_1[[#This Row],[Statement Period - End Date]],"_",fraedom_data_1[[#This Row],[Column1]],"_",fraedom_data_1[[#This Row],[Transaction - Tax Exclusive Amount]])</f>
        <v>_ _</v>
      </c>
    </row>
    <row r="1358" spans="2:18">
      <c r="B1358" s="50"/>
      <c r="C1358" s="50"/>
      <c r="G1358" s="50"/>
      <c r="J1358" s="50"/>
      <c r="K1358" s="50"/>
      <c r="L1358" s="50"/>
      <c r="M1358" s="50"/>
      <c r="N1358" s="50"/>
      <c r="O1358" s="50"/>
      <c r="P1358" s="50" t="str">
        <f>IF(fraedom_data_1[[#This Row],[Employee - Forename.2]]="",_xlfn.CONCAT(fraedom_data_1[[#This Row],[Employee - Forename.1]]," ",fraedom_data_1[[#This Row],[Employee - Surname]]),_xlfn.CONCAT(fraedom_data_1[[#This Row],[Employee - Forename.1]]," ",fraedom_data_1[[#This Row],[Employee - Forename.2]]," ",fraedom_data_1[[#This Row],[Employee - Surname]]))</f>
        <v xml:space="preserve"> </v>
      </c>
      <c r="Q1358" s="50" t="str">
        <f>IF(fraedom_data_1[[#This Row],[Transaction - Expense Description]]="Payment Direct Debit Payment - Tha",0,IF(OR(fraedom_data_1[[#This Row],[Transaction - Tax Amount]]="",fraedom_data_1[[#This Row],[Transaction - Tax Amount]]=0),"1","2"))</f>
        <v>1</v>
      </c>
      <c r="R1358" s="50" t="str">
        <f>_xlfn.CONCAT(fraedom_data_1[[#This Row],[Statement Period - End Date]],"_",fraedom_data_1[[#This Row],[Column1]],"_",fraedom_data_1[[#This Row],[Transaction - Tax Exclusive Amount]])</f>
        <v>_ _</v>
      </c>
    </row>
    <row r="1359" spans="2:18">
      <c r="B1359" s="50"/>
      <c r="C1359" s="50"/>
      <c r="G1359" s="50"/>
      <c r="J1359" s="50"/>
      <c r="K1359" s="50"/>
      <c r="L1359" s="50"/>
      <c r="M1359" s="50"/>
      <c r="N1359" s="50"/>
      <c r="O1359" s="50"/>
      <c r="P1359" s="50" t="str">
        <f>IF(fraedom_data_1[[#This Row],[Employee - Forename.2]]="",_xlfn.CONCAT(fraedom_data_1[[#This Row],[Employee - Forename.1]]," ",fraedom_data_1[[#This Row],[Employee - Surname]]),_xlfn.CONCAT(fraedom_data_1[[#This Row],[Employee - Forename.1]]," ",fraedom_data_1[[#This Row],[Employee - Forename.2]]," ",fraedom_data_1[[#This Row],[Employee - Surname]]))</f>
        <v xml:space="preserve"> </v>
      </c>
      <c r="Q1359" s="50" t="str">
        <f>IF(fraedom_data_1[[#This Row],[Transaction - Expense Description]]="Payment Direct Debit Payment - Tha",0,IF(OR(fraedom_data_1[[#This Row],[Transaction - Tax Amount]]="",fraedom_data_1[[#This Row],[Transaction - Tax Amount]]=0),"1","2"))</f>
        <v>1</v>
      </c>
      <c r="R1359" s="50" t="str">
        <f>_xlfn.CONCAT(fraedom_data_1[[#This Row],[Statement Period - End Date]],"_",fraedom_data_1[[#This Row],[Column1]],"_",fraedom_data_1[[#This Row],[Transaction - Tax Exclusive Amount]])</f>
        <v>_ _</v>
      </c>
    </row>
    <row r="1360" spans="2:18">
      <c r="B1360" s="50"/>
      <c r="C1360" s="50"/>
      <c r="G1360" s="50"/>
      <c r="J1360" s="50"/>
      <c r="K1360" s="50"/>
      <c r="L1360" s="50"/>
      <c r="M1360" s="50"/>
      <c r="N1360" s="50"/>
      <c r="O1360" s="50"/>
      <c r="P1360" s="50" t="str">
        <f>IF(fraedom_data_1[[#This Row],[Employee - Forename.2]]="",_xlfn.CONCAT(fraedom_data_1[[#This Row],[Employee - Forename.1]]," ",fraedom_data_1[[#This Row],[Employee - Surname]]),_xlfn.CONCAT(fraedom_data_1[[#This Row],[Employee - Forename.1]]," ",fraedom_data_1[[#This Row],[Employee - Forename.2]]," ",fraedom_data_1[[#This Row],[Employee - Surname]]))</f>
        <v xml:space="preserve"> </v>
      </c>
      <c r="Q1360" s="50" t="str">
        <f>IF(fraedom_data_1[[#This Row],[Transaction - Expense Description]]="Payment Direct Debit Payment - Tha",0,IF(OR(fraedom_data_1[[#This Row],[Transaction - Tax Amount]]="",fraedom_data_1[[#This Row],[Transaction - Tax Amount]]=0),"1","2"))</f>
        <v>1</v>
      </c>
      <c r="R1360" s="50" t="str">
        <f>_xlfn.CONCAT(fraedom_data_1[[#This Row],[Statement Period - End Date]],"_",fraedom_data_1[[#This Row],[Column1]],"_",fraedom_data_1[[#This Row],[Transaction - Tax Exclusive Amount]])</f>
        <v>_ _</v>
      </c>
    </row>
    <row r="1361" spans="2:18">
      <c r="B1361" s="50"/>
      <c r="C1361" s="50"/>
      <c r="G1361" s="50"/>
      <c r="J1361" s="50"/>
      <c r="K1361" s="50"/>
      <c r="L1361" s="50"/>
      <c r="M1361" s="50"/>
      <c r="N1361" s="50"/>
      <c r="O1361" s="50"/>
      <c r="P1361" s="50" t="str">
        <f>IF(fraedom_data_1[[#This Row],[Employee - Forename.2]]="",_xlfn.CONCAT(fraedom_data_1[[#This Row],[Employee - Forename.1]]," ",fraedom_data_1[[#This Row],[Employee - Surname]]),_xlfn.CONCAT(fraedom_data_1[[#This Row],[Employee - Forename.1]]," ",fraedom_data_1[[#This Row],[Employee - Forename.2]]," ",fraedom_data_1[[#This Row],[Employee - Surname]]))</f>
        <v xml:space="preserve"> </v>
      </c>
      <c r="Q1361" s="50" t="str">
        <f>IF(fraedom_data_1[[#This Row],[Transaction - Expense Description]]="Payment Direct Debit Payment - Tha",0,IF(OR(fraedom_data_1[[#This Row],[Transaction - Tax Amount]]="",fraedom_data_1[[#This Row],[Transaction - Tax Amount]]=0),"1","2"))</f>
        <v>1</v>
      </c>
      <c r="R1361" s="50" t="str">
        <f>_xlfn.CONCAT(fraedom_data_1[[#This Row],[Statement Period - End Date]],"_",fraedom_data_1[[#This Row],[Column1]],"_",fraedom_data_1[[#This Row],[Transaction - Tax Exclusive Amount]])</f>
        <v>_ _</v>
      </c>
    </row>
    <row r="1362" spans="2:18">
      <c r="B1362" s="50"/>
      <c r="C1362" s="50"/>
      <c r="G1362" s="50"/>
      <c r="J1362" s="50"/>
      <c r="K1362" s="50"/>
      <c r="L1362" s="50"/>
      <c r="M1362" s="50"/>
      <c r="N1362" s="50"/>
      <c r="O1362" s="50"/>
      <c r="P1362" s="50" t="str">
        <f>IF(fraedom_data_1[[#This Row],[Employee - Forename.2]]="",_xlfn.CONCAT(fraedom_data_1[[#This Row],[Employee - Forename.1]]," ",fraedom_data_1[[#This Row],[Employee - Surname]]),_xlfn.CONCAT(fraedom_data_1[[#This Row],[Employee - Forename.1]]," ",fraedom_data_1[[#This Row],[Employee - Forename.2]]," ",fraedom_data_1[[#This Row],[Employee - Surname]]))</f>
        <v xml:space="preserve"> </v>
      </c>
      <c r="Q1362" s="50" t="str">
        <f>IF(fraedom_data_1[[#This Row],[Transaction - Expense Description]]="Payment Direct Debit Payment - Tha",0,IF(OR(fraedom_data_1[[#This Row],[Transaction - Tax Amount]]="",fraedom_data_1[[#This Row],[Transaction - Tax Amount]]=0),"1","2"))</f>
        <v>1</v>
      </c>
      <c r="R1362" s="50" t="str">
        <f>_xlfn.CONCAT(fraedom_data_1[[#This Row],[Statement Period - End Date]],"_",fraedom_data_1[[#This Row],[Column1]],"_",fraedom_data_1[[#This Row],[Transaction - Tax Exclusive Amount]])</f>
        <v>_ _</v>
      </c>
    </row>
    <row r="1363" spans="2:18">
      <c r="B1363" s="50"/>
      <c r="C1363" s="50"/>
      <c r="G1363" s="50"/>
      <c r="J1363" s="50"/>
      <c r="K1363" s="50"/>
      <c r="L1363" s="50"/>
      <c r="M1363" s="50"/>
      <c r="N1363" s="50"/>
      <c r="O1363" s="50"/>
      <c r="P1363" s="50" t="str">
        <f>IF(fraedom_data_1[[#This Row],[Employee - Forename.2]]="",_xlfn.CONCAT(fraedom_data_1[[#This Row],[Employee - Forename.1]]," ",fraedom_data_1[[#This Row],[Employee - Surname]]),_xlfn.CONCAT(fraedom_data_1[[#This Row],[Employee - Forename.1]]," ",fraedom_data_1[[#This Row],[Employee - Forename.2]]," ",fraedom_data_1[[#This Row],[Employee - Surname]]))</f>
        <v xml:space="preserve"> </v>
      </c>
      <c r="Q1363" s="50" t="str">
        <f>IF(fraedom_data_1[[#This Row],[Transaction - Expense Description]]="Payment Direct Debit Payment - Tha",0,IF(OR(fraedom_data_1[[#This Row],[Transaction - Tax Amount]]="",fraedom_data_1[[#This Row],[Transaction - Tax Amount]]=0),"1","2"))</f>
        <v>1</v>
      </c>
      <c r="R1363" s="50" t="str">
        <f>_xlfn.CONCAT(fraedom_data_1[[#This Row],[Statement Period - End Date]],"_",fraedom_data_1[[#This Row],[Column1]],"_",fraedom_data_1[[#This Row],[Transaction - Tax Exclusive Amount]])</f>
        <v>_ _</v>
      </c>
    </row>
    <row r="1364" spans="2:18">
      <c r="B1364" s="50"/>
      <c r="C1364" s="50"/>
      <c r="G1364" s="50"/>
      <c r="J1364" s="50"/>
      <c r="K1364" s="50"/>
      <c r="L1364" s="50"/>
      <c r="M1364" s="50"/>
      <c r="N1364" s="50"/>
      <c r="O1364" s="50"/>
      <c r="P1364" s="50" t="str">
        <f>IF(fraedom_data_1[[#This Row],[Employee - Forename.2]]="",_xlfn.CONCAT(fraedom_data_1[[#This Row],[Employee - Forename.1]]," ",fraedom_data_1[[#This Row],[Employee - Surname]]),_xlfn.CONCAT(fraedom_data_1[[#This Row],[Employee - Forename.1]]," ",fraedom_data_1[[#This Row],[Employee - Forename.2]]," ",fraedom_data_1[[#This Row],[Employee - Surname]]))</f>
        <v xml:space="preserve"> </v>
      </c>
      <c r="Q1364" s="50" t="str">
        <f>IF(fraedom_data_1[[#This Row],[Transaction - Expense Description]]="Payment Direct Debit Payment - Tha",0,IF(OR(fraedom_data_1[[#This Row],[Transaction - Tax Amount]]="",fraedom_data_1[[#This Row],[Transaction - Tax Amount]]=0),"1","2"))</f>
        <v>1</v>
      </c>
      <c r="R1364" s="50" t="str">
        <f>_xlfn.CONCAT(fraedom_data_1[[#This Row],[Statement Period - End Date]],"_",fraedom_data_1[[#This Row],[Column1]],"_",fraedom_data_1[[#This Row],[Transaction - Tax Exclusive Amount]])</f>
        <v>_ _</v>
      </c>
    </row>
    <row r="1365" spans="2:18">
      <c r="B1365" s="50"/>
      <c r="C1365" s="50"/>
      <c r="G1365" s="50"/>
      <c r="J1365" s="50"/>
      <c r="K1365" s="50"/>
      <c r="L1365" s="50"/>
      <c r="M1365" s="50"/>
      <c r="N1365" s="50"/>
      <c r="O1365" s="50"/>
      <c r="P1365" s="50" t="str">
        <f>IF(fraedom_data_1[[#This Row],[Employee - Forename.2]]="",_xlfn.CONCAT(fraedom_data_1[[#This Row],[Employee - Forename.1]]," ",fraedom_data_1[[#This Row],[Employee - Surname]]),_xlfn.CONCAT(fraedom_data_1[[#This Row],[Employee - Forename.1]]," ",fraedom_data_1[[#This Row],[Employee - Forename.2]]," ",fraedom_data_1[[#This Row],[Employee - Surname]]))</f>
        <v xml:space="preserve"> </v>
      </c>
      <c r="Q1365" s="50" t="str">
        <f>IF(fraedom_data_1[[#This Row],[Transaction - Expense Description]]="Payment Direct Debit Payment - Tha",0,IF(OR(fraedom_data_1[[#This Row],[Transaction - Tax Amount]]="",fraedom_data_1[[#This Row],[Transaction - Tax Amount]]=0),"1","2"))</f>
        <v>1</v>
      </c>
      <c r="R1365" s="50" t="str">
        <f>_xlfn.CONCAT(fraedom_data_1[[#This Row],[Statement Period - End Date]],"_",fraedom_data_1[[#This Row],[Column1]],"_",fraedom_data_1[[#This Row],[Transaction - Tax Exclusive Amount]])</f>
        <v>_ _</v>
      </c>
    </row>
    <row r="1366" spans="2:18">
      <c r="B1366" s="50"/>
      <c r="C1366" s="50"/>
      <c r="G1366" s="50"/>
      <c r="J1366" s="50"/>
      <c r="K1366" s="50"/>
      <c r="L1366" s="50"/>
      <c r="M1366" s="50"/>
      <c r="N1366" s="50"/>
      <c r="O1366" s="50"/>
      <c r="P1366" s="50" t="str">
        <f>IF(fraedom_data_1[[#This Row],[Employee - Forename.2]]="",_xlfn.CONCAT(fraedom_data_1[[#This Row],[Employee - Forename.1]]," ",fraedom_data_1[[#This Row],[Employee - Surname]]),_xlfn.CONCAT(fraedom_data_1[[#This Row],[Employee - Forename.1]]," ",fraedom_data_1[[#This Row],[Employee - Forename.2]]," ",fraedom_data_1[[#This Row],[Employee - Surname]]))</f>
        <v xml:space="preserve"> </v>
      </c>
      <c r="Q1366" s="50" t="str">
        <f>IF(fraedom_data_1[[#This Row],[Transaction - Expense Description]]="Payment Direct Debit Payment - Tha",0,IF(OR(fraedom_data_1[[#This Row],[Transaction - Tax Amount]]="",fraedom_data_1[[#This Row],[Transaction - Tax Amount]]=0),"1","2"))</f>
        <v>1</v>
      </c>
      <c r="R1366" s="50" t="str">
        <f>_xlfn.CONCAT(fraedom_data_1[[#This Row],[Statement Period - End Date]],"_",fraedom_data_1[[#This Row],[Column1]],"_",fraedom_data_1[[#This Row],[Transaction - Tax Exclusive Amount]])</f>
        <v>_ _</v>
      </c>
    </row>
    <row r="1367" spans="2:18">
      <c r="B1367" s="50"/>
      <c r="C1367" s="50"/>
      <c r="G1367" s="50"/>
      <c r="J1367" s="50"/>
      <c r="K1367" s="50"/>
      <c r="L1367" s="50"/>
      <c r="M1367" s="50"/>
      <c r="N1367" s="50"/>
      <c r="O1367" s="50"/>
      <c r="P1367" s="50" t="str">
        <f>IF(fraedom_data_1[[#This Row],[Employee - Forename.2]]="",_xlfn.CONCAT(fraedom_data_1[[#This Row],[Employee - Forename.1]]," ",fraedom_data_1[[#This Row],[Employee - Surname]]),_xlfn.CONCAT(fraedom_data_1[[#This Row],[Employee - Forename.1]]," ",fraedom_data_1[[#This Row],[Employee - Forename.2]]," ",fraedom_data_1[[#This Row],[Employee - Surname]]))</f>
        <v xml:space="preserve"> </v>
      </c>
      <c r="Q1367" s="50" t="str">
        <f>IF(fraedom_data_1[[#This Row],[Transaction - Expense Description]]="Payment Direct Debit Payment - Tha",0,IF(OR(fraedom_data_1[[#This Row],[Transaction - Tax Amount]]="",fraedom_data_1[[#This Row],[Transaction - Tax Amount]]=0),"1","2"))</f>
        <v>1</v>
      </c>
      <c r="R1367" s="50" t="str">
        <f>_xlfn.CONCAT(fraedom_data_1[[#This Row],[Statement Period - End Date]],"_",fraedom_data_1[[#This Row],[Column1]],"_",fraedom_data_1[[#This Row],[Transaction - Tax Exclusive Amount]])</f>
        <v>_ _</v>
      </c>
    </row>
    <row r="1368" spans="2:18">
      <c r="B1368" s="50"/>
      <c r="C1368" s="50"/>
      <c r="G1368" s="50"/>
      <c r="J1368" s="50"/>
      <c r="K1368" s="50"/>
      <c r="L1368" s="50"/>
      <c r="M1368" s="50"/>
      <c r="N1368" s="50"/>
      <c r="O1368" s="50"/>
      <c r="P1368" s="50" t="str">
        <f>IF(fraedom_data_1[[#This Row],[Employee - Forename.2]]="",_xlfn.CONCAT(fraedom_data_1[[#This Row],[Employee - Forename.1]]," ",fraedom_data_1[[#This Row],[Employee - Surname]]),_xlfn.CONCAT(fraedom_data_1[[#This Row],[Employee - Forename.1]]," ",fraedom_data_1[[#This Row],[Employee - Forename.2]]," ",fraedom_data_1[[#This Row],[Employee - Surname]]))</f>
        <v xml:space="preserve"> </v>
      </c>
      <c r="Q1368" s="50" t="str">
        <f>IF(fraedom_data_1[[#This Row],[Transaction - Expense Description]]="Payment Direct Debit Payment - Tha",0,IF(OR(fraedom_data_1[[#This Row],[Transaction - Tax Amount]]="",fraedom_data_1[[#This Row],[Transaction - Tax Amount]]=0),"1","2"))</f>
        <v>1</v>
      </c>
      <c r="R1368" s="50" t="str">
        <f>_xlfn.CONCAT(fraedom_data_1[[#This Row],[Statement Period - End Date]],"_",fraedom_data_1[[#This Row],[Column1]],"_",fraedom_data_1[[#This Row],[Transaction - Tax Exclusive Amount]])</f>
        <v>_ _</v>
      </c>
    </row>
    <row r="1369" spans="2:18">
      <c r="B1369" s="50"/>
      <c r="C1369" s="50"/>
      <c r="G1369" s="50"/>
      <c r="J1369" s="50"/>
      <c r="K1369" s="50"/>
      <c r="L1369" s="50"/>
      <c r="M1369" s="50"/>
      <c r="N1369" s="50"/>
      <c r="O1369" s="50"/>
      <c r="P1369" s="50" t="str">
        <f>IF(fraedom_data_1[[#This Row],[Employee - Forename.2]]="",_xlfn.CONCAT(fraedom_data_1[[#This Row],[Employee - Forename.1]]," ",fraedom_data_1[[#This Row],[Employee - Surname]]),_xlfn.CONCAT(fraedom_data_1[[#This Row],[Employee - Forename.1]]," ",fraedom_data_1[[#This Row],[Employee - Forename.2]]," ",fraedom_data_1[[#This Row],[Employee - Surname]]))</f>
        <v xml:space="preserve"> </v>
      </c>
      <c r="Q1369" s="50" t="str">
        <f>IF(fraedom_data_1[[#This Row],[Transaction - Expense Description]]="Payment Direct Debit Payment - Tha",0,IF(OR(fraedom_data_1[[#This Row],[Transaction - Tax Amount]]="",fraedom_data_1[[#This Row],[Transaction - Tax Amount]]=0),"1","2"))</f>
        <v>1</v>
      </c>
      <c r="R1369" s="50" t="str">
        <f>_xlfn.CONCAT(fraedom_data_1[[#This Row],[Statement Period - End Date]],"_",fraedom_data_1[[#This Row],[Column1]],"_",fraedom_data_1[[#This Row],[Transaction - Tax Exclusive Amount]])</f>
        <v>_ _</v>
      </c>
    </row>
    <row r="1370" spans="2:18">
      <c r="B1370" s="50"/>
      <c r="C1370" s="50"/>
      <c r="G1370" s="50"/>
      <c r="J1370" s="50"/>
      <c r="K1370" s="50"/>
      <c r="L1370" s="50"/>
      <c r="M1370" s="50"/>
      <c r="N1370" s="50"/>
      <c r="O1370" s="50"/>
      <c r="P1370" s="50" t="str">
        <f>IF(fraedom_data_1[[#This Row],[Employee - Forename.2]]="",_xlfn.CONCAT(fraedom_data_1[[#This Row],[Employee - Forename.1]]," ",fraedom_data_1[[#This Row],[Employee - Surname]]),_xlfn.CONCAT(fraedom_data_1[[#This Row],[Employee - Forename.1]]," ",fraedom_data_1[[#This Row],[Employee - Forename.2]]," ",fraedom_data_1[[#This Row],[Employee - Surname]]))</f>
        <v xml:space="preserve"> </v>
      </c>
      <c r="Q1370" s="50" t="str">
        <f>IF(fraedom_data_1[[#This Row],[Transaction - Expense Description]]="Payment Direct Debit Payment - Tha",0,IF(OR(fraedom_data_1[[#This Row],[Transaction - Tax Amount]]="",fraedom_data_1[[#This Row],[Transaction - Tax Amount]]=0),"1","2"))</f>
        <v>1</v>
      </c>
      <c r="R1370" s="50" t="str">
        <f>_xlfn.CONCAT(fraedom_data_1[[#This Row],[Statement Period - End Date]],"_",fraedom_data_1[[#This Row],[Column1]],"_",fraedom_data_1[[#This Row],[Transaction - Tax Exclusive Amount]])</f>
        <v>_ _</v>
      </c>
    </row>
    <row r="1371" spans="2:18">
      <c r="B1371" s="50"/>
      <c r="C1371" s="50"/>
      <c r="G1371" s="50"/>
      <c r="J1371" s="50"/>
      <c r="K1371" s="50"/>
      <c r="L1371" s="50"/>
      <c r="M1371" s="50"/>
      <c r="N1371" s="50"/>
      <c r="O1371" s="50"/>
      <c r="P1371" s="50" t="str">
        <f>IF(fraedom_data_1[[#This Row],[Employee - Forename.2]]="",_xlfn.CONCAT(fraedom_data_1[[#This Row],[Employee - Forename.1]]," ",fraedom_data_1[[#This Row],[Employee - Surname]]),_xlfn.CONCAT(fraedom_data_1[[#This Row],[Employee - Forename.1]]," ",fraedom_data_1[[#This Row],[Employee - Forename.2]]," ",fraedom_data_1[[#This Row],[Employee - Surname]]))</f>
        <v xml:space="preserve"> </v>
      </c>
      <c r="Q1371" s="50" t="str">
        <f>IF(fraedom_data_1[[#This Row],[Transaction - Expense Description]]="Payment Direct Debit Payment - Tha",0,IF(OR(fraedom_data_1[[#This Row],[Transaction - Tax Amount]]="",fraedom_data_1[[#This Row],[Transaction - Tax Amount]]=0),"1","2"))</f>
        <v>1</v>
      </c>
      <c r="R1371" s="50" t="str">
        <f>_xlfn.CONCAT(fraedom_data_1[[#This Row],[Statement Period - End Date]],"_",fraedom_data_1[[#This Row],[Column1]],"_",fraedom_data_1[[#This Row],[Transaction - Tax Exclusive Amount]])</f>
        <v>_ _</v>
      </c>
    </row>
    <row r="1372" spans="2:18">
      <c r="B1372" s="50"/>
      <c r="C1372" s="50"/>
      <c r="G1372" s="50"/>
      <c r="J1372" s="50"/>
      <c r="K1372" s="50"/>
      <c r="L1372" s="50"/>
      <c r="M1372" s="50"/>
      <c r="N1372" s="50"/>
      <c r="O1372" s="50"/>
      <c r="P1372" s="50" t="str">
        <f>IF(fraedom_data_1[[#This Row],[Employee - Forename.2]]="",_xlfn.CONCAT(fraedom_data_1[[#This Row],[Employee - Forename.1]]," ",fraedom_data_1[[#This Row],[Employee - Surname]]),_xlfn.CONCAT(fraedom_data_1[[#This Row],[Employee - Forename.1]]," ",fraedom_data_1[[#This Row],[Employee - Forename.2]]," ",fraedom_data_1[[#This Row],[Employee - Surname]]))</f>
        <v xml:space="preserve"> </v>
      </c>
      <c r="Q1372" s="50" t="str">
        <f>IF(fraedom_data_1[[#This Row],[Transaction - Expense Description]]="Payment Direct Debit Payment - Tha",0,IF(OR(fraedom_data_1[[#This Row],[Transaction - Tax Amount]]="",fraedom_data_1[[#This Row],[Transaction - Tax Amount]]=0),"1","2"))</f>
        <v>1</v>
      </c>
      <c r="R1372" s="50" t="str">
        <f>_xlfn.CONCAT(fraedom_data_1[[#This Row],[Statement Period - End Date]],"_",fraedom_data_1[[#This Row],[Column1]],"_",fraedom_data_1[[#This Row],[Transaction - Tax Exclusive Amount]])</f>
        <v>_ _</v>
      </c>
    </row>
    <row r="1373" spans="2:18">
      <c r="B1373" s="50"/>
      <c r="C1373" s="50"/>
      <c r="G1373" s="50"/>
      <c r="J1373" s="50"/>
      <c r="K1373" s="50"/>
      <c r="L1373" s="50"/>
      <c r="M1373" s="50"/>
      <c r="N1373" s="50"/>
      <c r="O1373" s="50"/>
      <c r="P1373" s="50" t="str">
        <f>IF(fraedom_data_1[[#This Row],[Employee - Forename.2]]="",_xlfn.CONCAT(fraedom_data_1[[#This Row],[Employee - Forename.1]]," ",fraedom_data_1[[#This Row],[Employee - Surname]]),_xlfn.CONCAT(fraedom_data_1[[#This Row],[Employee - Forename.1]]," ",fraedom_data_1[[#This Row],[Employee - Forename.2]]," ",fraedom_data_1[[#This Row],[Employee - Surname]]))</f>
        <v xml:space="preserve"> </v>
      </c>
      <c r="Q1373" s="50" t="str">
        <f>IF(fraedom_data_1[[#This Row],[Transaction - Expense Description]]="Payment Direct Debit Payment - Tha",0,IF(OR(fraedom_data_1[[#This Row],[Transaction - Tax Amount]]="",fraedom_data_1[[#This Row],[Transaction - Tax Amount]]=0),"1","2"))</f>
        <v>1</v>
      </c>
      <c r="R1373" s="50" t="str">
        <f>_xlfn.CONCAT(fraedom_data_1[[#This Row],[Statement Period - End Date]],"_",fraedom_data_1[[#This Row],[Column1]],"_",fraedom_data_1[[#This Row],[Transaction - Tax Exclusive Amount]])</f>
        <v>_ _</v>
      </c>
    </row>
    <row r="1374" spans="2:18">
      <c r="B1374" s="50"/>
      <c r="C1374" s="50"/>
      <c r="G1374" s="50"/>
      <c r="J1374" s="50"/>
      <c r="K1374" s="50"/>
      <c r="L1374" s="50"/>
      <c r="M1374" s="50"/>
      <c r="N1374" s="50"/>
      <c r="O1374" s="50"/>
      <c r="P1374" s="50" t="str">
        <f>IF(fraedom_data_1[[#This Row],[Employee - Forename.2]]="",_xlfn.CONCAT(fraedom_data_1[[#This Row],[Employee - Forename.1]]," ",fraedom_data_1[[#This Row],[Employee - Surname]]),_xlfn.CONCAT(fraedom_data_1[[#This Row],[Employee - Forename.1]]," ",fraedom_data_1[[#This Row],[Employee - Forename.2]]," ",fraedom_data_1[[#This Row],[Employee - Surname]]))</f>
        <v xml:space="preserve"> </v>
      </c>
      <c r="Q1374" s="50" t="str">
        <f>IF(fraedom_data_1[[#This Row],[Transaction - Expense Description]]="Payment Direct Debit Payment - Tha",0,IF(OR(fraedom_data_1[[#This Row],[Transaction - Tax Amount]]="",fraedom_data_1[[#This Row],[Transaction - Tax Amount]]=0),"1","2"))</f>
        <v>1</v>
      </c>
      <c r="R1374" s="50" t="str">
        <f>_xlfn.CONCAT(fraedom_data_1[[#This Row],[Statement Period - End Date]],"_",fraedom_data_1[[#This Row],[Column1]],"_",fraedom_data_1[[#This Row],[Transaction - Tax Exclusive Amount]])</f>
        <v>_ _</v>
      </c>
    </row>
    <row r="1375" spans="2:18">
      <c r="B1375" s="50"/>
      <c r="C1375" s="50"/>
      <c r="G1375" s="50"/>
      <c r="J1375" s="50"/>
      <c r="K1375" s="50"/>
      <c r="L1375" s="50"/>
      <c r="M1375" s="50"/>
      <c r="N1375" s="50"/>
      <c r="O1375" s="50"/>
      <c r="P1375" s="50" t="str">
        <f>IF(fraedom_data_1[[#This Row],[Employee - Forename.2]]="",_xlfn.CONCAT(fraedom_data_1[[#This Row],[Employee - Forename.1]]," ",fraedom_data_1[[#This Row],[Employee - Surname]]),_xlfn.CONCAT(fraedom_data_1[[#This Row],[Employee - Forename.1]]," ",fraedom_data_1[[#This Row],[Employee - Forename.2]]," ",fraedom_data_1[[#This Row],[Employee - Surname]]))</f>
        <v xml:space="preserve"> </v>
      </c>
      <c r="Q1375" s="50" t="str">
        <f>IF(fraedom_data_1[[#This Row],[Transaction - Expense Description]]="Payment Direct Debit Payment - Tha",0,IF(OR(fraedom_data_1[[#This Row],[Transaction - Tax Amount]]="",fraedom_data_1[[#This Row],[Transaction - Tax Amount]]=0),"1","2"))</f>
        <v>1</v>
      </c>
      <c r="R1375" s="50" t="str">
        <f>_xlfn.CONCAT(fraedom_data_1[[#This Row],[Statement Period - End Date]],"_",fraedom_data_1[[#This Row],[Column1]],"_",fraedom_data_1[[#This Row],[Transaction - Tax Exclusive Amount]])</f>
        <v>_ _</v>
      </c>
    </row>
    <row r="1376" spans="2:18">
      <c r="B1376" s="50"/>
      <c r="C1376" s="50"/>
      <c r="G1376" s="50"/>
      <c r="J1376" s="50"/>
      <c r="K1376" s="50"/>
      <c r="L1376" s="50"/>
      <c r="M1376" s="50"/>
      <c r="N1376" s="50"/>
      <c r="O1376" s="50"/>
      <c r="P1376" s="50" t="str">
        <f>IF(fraedom_data_1[[#This Row],[Employee - Forename.2]]="",_xlfn.CONCAT(fraedom_data_1[[#This Row],[Employee - Forename.1]]," ",fraedom_data_1[[#This Row],[Employee - Surname]]),_xlfn.CONCAT(fraedom_data_1[[#This Row],[Employee - Forename.1]]," ",fraedom_data_1[[#This Row],[Employee - Forename.2]]," ",fraedom_data_1[[#This Row],[Employee - Surname]]))</f>
        <v xml:space="preserve"> </v>
      </c>
      <c r="Q1376" s="50" t="str">
        <f>IF(fraedom_data_1[[#This Row],[Transaction - Expense Description]]="Payment Direct Debit Payment - Tha",0,IF(OR(fraedom_data_1[[#This Row],[Transaction - Tax Amount]]="",fraedom_data_1[[#This Row],[Transaction - Tax Amount]]=0),"1","2"))</f>
        <v>1</v>
      </c>
      <c r="R1376" s="50" t="str">
        <f>_xlfn.CONCAT(fraedom_data_1[[#This Row],[Statement Period - End Date]],"_",fraedom_data_1[[#This Row],[Column1]],"_",fraedom_data_1[[#This Row],[Transaction - Tax Exclusive Amount]])</f>
        <v>_ _</v>
      </c>
    </row>
    <row r="1377" spans="2:18">
      <c r="B1377" s="50"/>
      <c r="C1377" s="50"/>
      <c r="G1377" s="50"/>
      <c r="J1377" s="50"/>
      <c r="K1377" s="50"/>
      <c r="L1377" s="50"/>
      <c r="M1377" s="50"/>
      <c r="N1377" s="50"/>
      <c r="O1377" s="50"/>
      <c r="P1377" s="50" t="str">
        <f>IF(fraedom_data_1[[#This Row],[Employee - Forename.2]]="",_xlfn.CONCAT(fraedom_data_1[[#This Row],[Employee - Forename.1]]," ",fraedom_data_1[[#This Row],[Employee - Surname]]),_xlfn.CONCAT(fraedom_data_1[[#This Row],[Employee - Forename.1]]," ",fraedom_data_1[[#This Row],[Employee - Forename.2]]," ",fraedom_data_1[[#This Row],[Employee - Surname]]))</f>
        <v xml:space="preserve"> </v>
      </c>
      <c r="Q1377" s="50" t="str">
        <f>IF(fraedom_data_1[[#This Row],[Transaction - Expense Description]]="Payment Direct Debit Payment - Tha",0,IF(OR(fraedom_data_1[[#This Row],[Transaction - Tax Amount]]="",fraedom_data_1[[#This Row],[Transaction - Tax Amount]]=0),"1","2"))</f>
        <v>1</v>
      </c>
      <c r="R1377" s="50" t="str">
        <f>_xlfn.CONCAT(fraedom_data_1[[#This Row],[Statement Period - End Date]],"_",fraedom_data_1[[#This Row],[Column1]],"_",fraedom_data_1[[#This Row],[Transaction - Tax Exclusive Amount]])</f>
        <v>_ _</v>
      </c>
    </row>
    <row r="1378" spans="2:18">
      <c r="B1378" s="50"/>
      <c r="C1378" s="50"/>
      <c r="G1378" s="50"/>
      <c r="J1378" s="50"/>
      <c r="K1378" s="50"/>
      <c r="L1378" s="50"/>
      <c r="M1378" s="50"/>
      <c r="N1378" s="50"/>
      <c r="O1378" s="50"/>
      <c r="P1378" s="50" t="str">
        <f>IF(fraedom_data_1[[#This Row],[Employee - Forename.2]]="",_xlfn.CONCAT(fraedom_data_1[[#This Row],[Employee - Forename.1]]," ",fraedom_data_1[[#This Row],[Employee - Surname]]),_xlfn.CONCAT(fraedom_data_1[[#This Row],[Employee - Forename.1]]," ",fraedom_data_1[[#This Row],[Employee - Forename.2]]," ",fraedom_data_1[[#This Row],[Employee - Surname]]))</f>
        <v xml:space="preserve"> </v>
      </c>
      <c r="Q1378" s="50" t="str">
        <f>IF(fraedom_data_1[[#This Row],[Transaction - Expense Description]]="Payment Direct Debit Payment - Tha",0,IF(OR(fraedom_data_1[[#This Row],[Transaction - Tax Amount]]="",fraedom_data_1[[#This Row],[Transaction - Tax Amount]]=0),"1","2"))</f>
        <v>1</v>
      </c>
      <c r="R1378" s="50" t="str">
        <f>_xlfn.CONCAT(fraedom_data_1[[#This Row],[Statement Period - End Date]],"_",fraedom_data_1[[#This Row],[Column1]],"_",fraedom_data_1[[#This Row],[Transaction - Tax Exclusive Amount]])</f>
        <v>_ _</v>
      </c>
    </row>
    <row r="1379" spans="2:18">
      <c r="B1379" s="50"/>
      <c r="C1379" s="50"/>
      <c r="G1379" s="50"/>
      <c r="J1379" s="50"/>
      <c r="K1379" s="50"/>
      <c r="L1379" s="50"/>
      <c r="M1379" s="50"/>
      <c r="N1379" s="50"/>
      <c r="O1379" s="50"/>
      <c r="P1379" s="50" t="str">
        <f>IF(fraedom_data_1[[#This Row],[Employee - Forename.2]]="",_xlfn.CONCAT(fraedom_data_1[[#This Row],[Employee - Forename.1]]," ",fraedom_data_1[[#This Row],[Employee - Surname]]),_xlfn.CONCAT(fraedom_data_1[[#This Row],[Employee - Forename.1]]," ",fraedom_data_1[[#This Row],[Employee - Forename.2]]," ",fraedom_data_1[[#This Row],[Employee - Surname]]))</f>
        <v xml:space="preserve"> </v>
      </c>
      <c r="Q1379" s="50" t="str">
        <f>IF(fraedom_data_1[[#This Row],[Transaction - Expense Description]]="Payment Direct Debit Payment - Tha",0,IF(OR(fraedom_data_1[[#This Row],[Transaction - Tax Amount]]="",fraedom_data_1[[#This Row],[Transaction - Tax Amount]]=0),"1","2"))</f>
        <v>1</v>
      </c>
      <c r="R1379" s="50" t="str">
        <f>_xlfn.CONCAT(fraedom_data_1[[#This Row],[Statement Period - End Date]],"_",fraedom_data_1[[#This Row],[Column1]],"_",fraedom_data_1[[#This Row],[Transaction - Tax Exclusive Amount]])</f>
        <v>_ _</v>
      </c>
    </row>
    <row r="1380" spans="2:18">
      <c r="B1380" s="50"/>
      <c r="C1380" s="50"/>
      <c r="G1380" s="50"/>
      <c r="J1380" s="50"/>
      <c r="K1380" s="50"/>
      <c r="L1380" s="50"/>
      <c r="M1380" s="50"/>
      <c r="N1380" s="50"/>
      <c r="O1380" s="50"/>
      <c r="P1380" s="50" t="str">
        <f>IF(fraedom_data_1[[#This Row],[Employee - Forename.2]]="",_xlfn.CONCAT(fraedom_data_1[[#This Row],[Employee - Forename.1]]," ",fraedom_data_1[[#This Row],[Employee - Surname]]),_xlfn.CONCAT(fraedom_data_1[[#This Row],[Employee - Forename.1]]," ",fraedom_data_1[[#This Row],[Employee - Forename.2]]," ",fraedom_data_1[[#This Row],[Employee - Surname]]))</f>
        <v xml:space="preserve"> </v>
      </c>
      <c r="Q1380" s="50" t="str">
        <f>IF(fraedom_data_1[[#This Row],[Transaction - Expense Description]]="Payment Direct Debit Payment - Tha",0,IF(OR(fraedom_data_1[[#This Row],[Transaction - Tax Amount]]="",fraedom_data_1[[#This Row],[Transaction - Tax Amount]]=0),"1","2"))</f>
        <v>1</v>
      </c>
      <c r="R1380" s="50" t="str">
        <f>_xlfn.CONCAT(fraedom_data_1[[#This Row],[Statement Period - End Date]],"_",fraedom_data_1[[#This Row],[Column1]],"_",fraedom_data_1[[#This Row],[Transaction - Tax Exclusive Amount]])</f>
        <v>_ _</v>
      </c>
    </row>
    <row r="1381" spans="2:18">
      <c r="B1381" s="50"/>
      <c r="C1381" s="50"/>
      <c r="G1381" s="50"/>
      <c r="J1381" s="50"/>
      <c r="K1381" s="50"/>
      <c r="L1381" s="50"/>
      <c r="M1381" s="50"/>
      <c r="N1381" s="50"/>
      <c r="O1381" s="50"/>
      <c r="P1381" s="50" t="str">
        <f>IF(fraedom_data_1[[#This Row],[Employee - Forename.2]]="",_xlfn.CONCAT(fraedom_data_1[[#This Row],[Employee - Forename.1]]," ",fraedom_data_1[[#This Row],[Employee - Surname]]),_xlfn.CONCAT(fraedom_data_1[[#This Row],[Employee - Forename.1]]," ",fraedom_data_1[[#This Row],[Employee - Forename.2]]," ",fraedom_data_1[[#This Row],[Employee - Surname]]))</f>
        <v xml:space="preserve"> </v>
      </c>
      <c r="Q1381" s="50" t="str">
        <f>IF(fraedom_data_1[[#This Row],[Transaction - Expense Description]]="Payment Direct Debit Payment - Tha",0,IF(OR(fraedom_data_1[[#This Row],[Transaction - Tax Amount]]="",fraedom_data_1[[#This Row],[Transaction - Tax Amount]]=0),"1","2"))</f>
        <v>1</v>
      </c>
      <c r="R1381" s="50" t="str">
        <f>_xlfn.CONCAT(fraedom_data_1[[#This Row],[Statement Period - End Date]],"_",fraedom_data_1[[#This Row],[Column1]],"_",fraedom_data_1[[#This Row],[Transaction - Tax Exclusive Amount]])</f>
        <v>_ _</v>
      </c>
    </row>
    <row r="1382" spans="2:18">
      <c r="B1382" s="50"/>
      <c r="C1382" s="50"/>
      <c r="G1382" s="50"/>
      <c r="J1382" s="50"/>
      <c r="K1382" s="50"/>
      <c r="L1382" s="50"/>
      <c r="M1382" s="50"/>
      <c r="N1382" s="50"/>
      <c r="O1382" s="50"/>
      <c r="P1382" s="50" t="str">
        <f>IF(fraedom_data_1[[#This Row],[Employee - Forename.2]]="",_xlfn.CONCAT(fraedom_data_1[[#This Row],[Employee - Forename.1]]," ",fraedom_data_1[[#This Row],[Employee - Surname]]),_xlfn.CONCAT(fraedom_data_1[[#This Row],[Employee - Forename.1]]," ",fraedom_data_1[[#This Row],[Employee - Forename.2]]," ",fraedom_data_1[[#This Row],[Employee - Surname]]))</f>
        <v xml:space="preserve"> </v>
      </c>
      <c r="Q1382" s="50" t="str">
        <f>IF(fraedom_data_1[[#This Row],[Transaction - Expense Description]]="Payment Direct Debit Payment - Tha",0,IF(OR(fraedom_data_1[[#This Row],[Transaction - Tax Amount]]="",fraedom_data_1[[#This Row],[Transaction - Tax Amount]]=0),"1","2"))</f>
        <v>1</v>
      </c>
      <c r="R1382" s="50" t="str">
        <f>_xlfn.CONCAT(fraedom_data_1[[#This Row],[Statement Period - End Date]],"_",fraedom_data_1[[#This Row],[Column1]],"_",fraedom_data_1[[#This Row],[Transaction - Tax Exclusive Amount]])</f>
        <v>_ _</v>
      </c>
    </row>
    <row r="1383" spans="2:18">
      <c r="B1383" s="50"/>
      <c r="C1383" s="50"/>
      <c r="G1383" s="50"/>
      <c r="J1383" s="50"/>
      <c r="K1383" s="50"/>
      <c r="L1383" s="50"/>
      <c r="M1383" s="50"/>
      <c r="N1383" s="50"/>
      <c r="O1383" s="50"/>
      <c r="P1383" s="50" t="str">
        <f>IF(fraedom_data_1[[#This Row],[Employee - Forename.2]]="",_xlfn.CONCAT(fraedom_data_1[[#This Row],[Employee - Forename.1]]," ",fraedom_data_1[[#This Row],[Employee - Surname]]),_xlfn.CONCAT(fraedom_data_1[[#This Row],[Employee - Forename.1]]," ",fraedom_data_1[[#This Row],[Employee - Forename.2]]," ",fraedom_data_1[[#This Row],[Employee - Surname]]))</f>
        <v xml:space="preserve"> </v>
      </c>
      <c r="Q1383" s="50" t="str">
        <f>IF(fraedom_data_1[[#This Row],[Transaction - Expense Description]]="Payment Direct Debit Payment - Tha",0,IF(OR(fraedom_data_1[[#This Row],[Transaction - Tax Amount]]="",fraedom_data_1[[#This Row],[Transaction - Tax Amount]]=0),"1","2"))</f>
        <v>1</v>
      </c>
      <c r="R1383" s="50" t="str">
        <f>_xlfn.CONCAT(fraedom_data_1[[#This Row],[Statement Period - End Date]],"_",fraedom_data_1[[#This Row],[Column1]],"_",fraedom_data_1[[#This Row],[Transaction - Tax Exclusive Amount]])</f>
        <v>_ _</v>
      </c>
    </row>
    <row r="1384" spans="2:18">
      <c r="B1384" s="50"/>
      <c r="C1384" s="50"/>
      <c r="G1384" s="50"/>
      <c r="J1384" s="50"/>
      <c r="K1384" s="50"/>
      <c r="L1384" s="50"/>
      <c r="M1384" s="50"/>
      <c r="N1384" s="50"/>
      <c r="O1384" s="50"/>
      <c r="P1384" s="50" t="str">
        <f>IF(fraedom_data_1[[#This Row],[Employee - Forename.2]]="",_xlfn.CONCAT(fraedom_data_1[[#This Row],[Employee - Forename.1]]," ",fraedom_data_1[[#This Row],[Employee - Surname]]),_xlfn.CONCAT(fraedom_data_1[[#This Row],[Employee - Forename.1]]," ",fraedom_data_1[[#This Row],[Employee - Forename.2]]," ",fraedom_data_1[[#This Row],[Employee - Surname]]))</f>
        <v xml:space="preserve"> </v>
      </c>
      <c r="Q1384" s="50" t="str">
        <f>IF(fraedom_data_1[[#This Row],[Transaction - Expense Description]]="Payment Direct Debit Payment - Tha",0,IF(OR(fraedom_data_1[[#This Row],[Transaction - Tax Amount]]="",fraedom_data_1[[#This Row],[Transaction - Tax Amount]]=0),"1","2"))</f>
        <v>1</v>
      </c>
      <c r="R1384" s="50" t="str">
        <f>_xlfn.CONCAT(fraedom_data_1[[#This Row],[Statement Period - End Date]],"_",fraedom_data_1[[#This Row],[Column1]],"_",fraedom_data_1[[#This Row],[Transaction - Tax Exclusive Amount]])</f>
        <v>_ _</v>
      </c>
    </row>
    <row r="1385" spans="2:18">
      <c r="B1385" s="50"/>
      <c r="C1385" s="50"/>
      <c r="G1385" s="50"/>
      <c r="J1385" s="50"/>
      <c r="K1385" s="50"/>
      <c r="L1385" s="50"/>
      <c r="M1385" s="50"/>
      <c r="N1385" s="50"/>
      <c r="O1385" s="50"/>
      <c r="P1385" s="50" t="str">
        <f>IF(fraedom_data_1[[#This Row],[Employee - Forename.2]]="",_xlfn.CONCAT(fraedom_data_1[[#This Row],[Employee - Forename.1]]," ",fraedom_data_1[[#This Row],[Employee - Surname]]),_xlfn.CONCAT(fraedom_data_1[[#This Row],[Employee - Forename.1]]," ",fraedom_data_1[[#This Row],[Employee - Forename.2]]," ",fraedom_data_1[[#This Row],[Employee - Surname]]))</f>
        <v xml:space="preserve"> </v>
      </c>
      <c r="Q1385" s="50" t="str">
        <f>IF(fraedom_data_1[[#This Row],[Transaction - Expense Description]]="Payment Direct Debit Payment - Tha",0,IF(OR(fraedom_data_1[[#This Row],[Transaction - Tax Amount]]="",fraedom_data_1[[#This Row],[Transaction - Tax Amount]]=0),"1","2"))</f>
        <v>1</v>
      </c>
      <c r="R1385" s="50" t="str">
        <f>_xlfn.CONCAT(fraedom_data_1[[#This Row],[Statement Period - End Date]],"_",fraedom_data_1[[#This Row],[Column1]],"_",fraedom_data_1[[#This Row],[Transaction - Tax Exclusive Amount]])</f>
        <v>_ _</v>
      </c>
    </row>
    <row r="1386" spans="2:18">
      <c r="B1386" s="50"/>
      <c r="C1386" s="50"/>
      <c r="G1386" s="50"/>
      <c r="J1386" s="50"/>
      <c r="K1386" s="50"/>
      <c r="L1386" s="50"/>
      <c r="M1386" s="50"/>
      <c r="N1386" s="50"/>
      <c r="O1386" s="50"/>
      <c r="P1386" s="50" t="str">
        <f>IF(fraedom_data_1[[#This Row],[Employee - Forename.2]]="",_xlfn.CONCAT(fraedom_data_1[[#This Row],[Employee - Forename.1]]," ",fraedom_data_1[[#This Row],[Employee - Surname]]),_xlfn.CONCAT(fraedom_data_1[[#This Row],[Employee - Forename.1]]," ",fraedom_data_1[[#This Row],[Employee - Forename.2]]," ",fraedom_data_1[[#This Row],[Employee - Surname]]))</f>
        <v xml:space="preserve"> </v>
      </c>
      <c r="Q1386" s="50" t="str">
        <f>IF(fraedom_data_1[[#This Row],[Transaction - Expense Description]]="Payment Direct Debit Payment - Tha",0,IF(OR(fraedom_data_1[[#This Row],[Transaction - Tax Amount]]="",fraedom_data_1[[#This Row],[Transaction - Tax Amount]]=0),"1","2"))</f>
        <v>1</v>
      </c>
      <c r="R1386" s="50" t="str">
        <f>_xlfn.CONCAT(fraedom_data_1[[#This Row],[Statement Period - End Date]],"_",fraedom_data_1[[#This Row],[Column1]],"_",fraedom_data_1[[#This Row],[Transaction - Tax Exclusive Amount]])</f>
        <v>_ _</v>
      </c>
    </row>
    <row r="1387" spans="2:18">
      <c r="B1387" s="50"/>
      <c r="C1387" s="50"/>
      <c r="G1387" s="50"/>
      <c r="J1387" s="50"/>
      <c r="K1387" s="50"/>
      <c r="L1387" s="50"/>
      <c r="M1387" s="50"/>
      <c r="N1387" s="50"/>
      <c r="O1387" s="50"/>
      <c r="P1387" s="50" t="str">
        <f>IF(fraedom_data_1[[#This Row],[Employee - Forename.2]]="",_xlfn.CONCAT(fraedom_data_1[[#This Row],[Employee - Forename.1]]," ",fraedom_data_1[[#This Row],[Employee - Surname]]),_xlfn.CONCAT(fraedom_data_1[[#This Row],[Employee - Forename.1]]," ",fraedom_data_1[[#This Row],[Employee - Forename.2]]," ",fraedom_data_1[[#This Row],[Employee - Surname]]))</f>
        <v xml:space="preserve"> </v>
      </c>
      <c r="Q1387" s="50" t="str">
        <f>IF(fraedom_data_1[[#This Row],[Transaction - Expense Description]]="Payment Direct Debit Payment - Tha",0,IF(OR(fraedom_data_1[[#This Row],[Transaction - Tax Amount]]="",fraedom_data_1[[#This Row],[Transaction - Tax Amount]]=0),"1","2"))</f>
        <v>1</v>
      </c>
      <c r="R1387" s="50" t="str">
        <f>_xlfn.CONCAT(fraedom_data_1[[#This Row],[Statement Period - End Date]],"_",fraedom_data_1[[#This Row],[Column1]],"_",fraedom_data_1[[#This Row],[Transaction - Tax Exclusive Amount]])</f>
        <v>_ _</v>
      </c>
    </row>
    <row r="1388" spans="2:18">
      <c r="B1388" s="50"/>
      <c r="C1388" s="50"/>
      <c r="G1388" s="50"/>
      <c r="J1388" s="50"/>
      <c r="K1388" s="50"/>
      <c r="L1388" s="50"/>
      <c r="M1388" s="50"/>
      <c r="N1388" s="50"/>
      <c r="O1388" s="50"/>
      <c r="P1388" s="50" t="str">
        <f>IF(fraedom_data_1[[#This Row],[Employee - Forename.2]]="",_xlfn.CONCAT(fraedom_data_1[[#This Row],[Employee - Forename.1]]," ",fraedom_data_1[[#This Row],[Employee - Surname]]),_xlfn.CONCAT(fraedom_data_1[[#This Row],[Employee - Forename.1]]," ",fraedom_data_1[[#This Row],[Employee - Forename.2]]," ",fraedom_data_1[[#This Row],[Employee - Surname]]))</f>
        <v xml:space="preserve"> </v>
      </c>
      <c r="Q1388" s="50" t="str">
        <f>IF(fraedom_data_1[[#This Row],[Transaction - Expense Description]]="Payment Direct Debit Payment - Tha",0,IF(OR(fraedom_data_1[[#This Row],[Transaction - Tax Amount]]="",fraedom_data_1[[#This Row],[Transaction - Tax Amount]]=0),"1","2"))</f>
        <v>1</v>
      </c>
      <c r="R1388" s="50" t="str">
        <f>_xlfn.CONCAT(fraedom_data_1[[#This Row],[Statement Period - End Date]],"_",fraedom_data_1[[#This Row],[Column1]],"_",fraedom_data_1[[#This Row],[Transaction - Tax Exclusive Amount]])</f>
        <v>_ _</v>
      </c>
    </row>
    <row r="1389" spans="2:18">
      <c r="B1389" s="50"/>
      <c r="C1389" s="50"/>
      <c r="G1389" s="50"/>
      <c r="J1389" s="50"/>
      <c r="K1389" s="50"/>
      <c r="L1389" s="50"/>
      <c r="M1389" s="50"/>
      <c r="N1389" s="50"/>
      <c r="O1389" s="50"/>
      <c r="P1389" s="50" t="str">
        <f>IF(fraedom_data_1[[#This Row],[Employee - Forename.2]]="",_xlfn.CONCAT(fraedom_data_1[[#This Row],[Employee - Forename.1]]," ",fraedom_data_1[[#This Row],[Employee - Surname]]),_xlfn.CONCAT(fraedom_data_1[[#This Row],[Employee - Forename.1]]," ",fraedom_data_1[[#This Row],[Employee - Forename.2]]," ",fraedom_data_1[[#This Row],[Employee - Surname]]))</f>
        <v xml:space="preserve"> </v>
      </c>
      <c r="Q1389" s="50" t="str">
        <f>IF(fraedom_data_1[[#This Row],[Transaction - Expense Description]]="Payment Direct Debit Payment - Tha",0,IF(OR(fraedom_data_1[[#This Row],[Transaction - Tax Amount]]="",fraedom_data_1[[#This Row],[Transaction - Tax Amount]]=0),"1","2"))</f>
        <v>1</v>
      </c>
      <c r="R1389" s="50" t="str">
        <f>_xlfn.CONCAT(fraedom_data_1[[#This Row],[Statement Period - End Date]],"_",fraedom_data_1[[#This Row],[Column1]],"_",fraedom_data_1[[#This Row],[Transaction - Tax Exclusive Amount]])</f>
        <v>_ _</v>
      </c>
    </row>
    <row r="1390" spans="2:18">
      <c r="B1390" s="50"/>
      <c r="C1390" s="50"/>
      <c r="G1390" s="50"/>
      <c r="J1390" s="50"/>
      <c r="K1390" s="50"/>
      <c r="L1390" s="50"/>
      <c r="M1390" s="50"/>
      <c r="N1390" s="50"/>
      <c r="O1390" s="50"/>
      <c r="P1390" s="50" t="str">
        <f>IF(fraedom_data_1[[#This Row],[Employee - Forename.2]]="",_xlfn.CONCAT(fraedom_data_1[[#This Row],[Employee - Forename.1]]," ",fraedom_data_1[[#This Row],[Employee - Surname]]),_xlfn.CONCAT(fraedom_data_1[[#This Row],[Employee - Forename.1]]," ",fraedom_data_1[[#This Row],[Employee - Forename.2]]," ",fraedom_data_1[[#This Row],[Employee - Surname]]))</f>
        <v xml:space="preserve"> </v>
      </c>
      <c r="Q1390" s="50" t="str">
        <f>IF(fraedom_data_1[[#This Row],[Transaction - Expense Description]]="Payment Direct Debit Payment - Tha",0,IF(OR(fraedom_data_1[[#This Row],[Transaction - Tax Amount]]="",fraedom_data_1[[#This Row],[Transaction - Tax Amount]]=0),"1","2"))</f>
        <v>1</v>
      </c>
      <c r="R1390" s="50" t="str">
        <f>_xlfn.CONCAT(fraedom_data_1[[#This Row],[Statement Period - End Date]],"_",fraedom_data_1[[#This Row],[Column1]],"_",fraedom_data_1[[#This Row],[Transaction - Tax Exclusive Amount]])</f>
        <v>_ _</v>
      </c>
    </row>
    <row r="1391" spans="2:18">
      <c r="B1391" s="50"/>
      <c r="C1391" s="50"/>
      <c r="G1391" s="50"/>
      <c r="J1391" s="50"/>
      <c r="K1391" s="50"/>
      <c r="L1391" s="50"/>
      <c r="M1391" s="50"/>
      <c r="N1391" s="50"/>
      <c r="O1391" s="50"/>
      <c r="P1391" s="50" t="str">
        <f>IF(fraedom_data_1[[#This Row],[Employee - Forename.2]]="",_xlfn.CONCAT(fraedom_data_1[[#This Row],[Employee - Forename.1]]," ",fraedom_data_1[[#This Row],[Employee - Surname]]),_xlfn.CONCAT(fraedom_data_1[[#This Row],[Employee - Forename.1]]," ",fraedom_data_1[[#This Row],[Employee - Forename.2]]," ",fraedom_data_1[[#This Row],[Employee - Surname]]))</f>
        <v xml:space="preserve"> </v>
      </c>
      <c r="Q1391" s="50" t="str">
        <f>IF(fraedom_data_1[[#This Row],[Transaction - Expense Description]]="Payment Direct Debit Payment - Tha",0,IF(OR(fraedom_data_1[[#This Row],[Transaction - Tax Amount]]="",fraedom_data_1[[#This Row],[Transaction - Tax Amount]]=0),"1","2"))</f>
        <v>1</v>
      </c>
      <c r="R1391" s="50" t="str">
        <f>_xlfn.CONCAT(fraedom_data_1[[#This Row],[Statement Period - End Date]],"_",fraedom_data_1[[#This Row],[Column1]],"_",fraedom_data_1[[#This Row],[Transaction - Tax Exclusive Amount]])</f>
        <v>_ _</v>
      </c>
    </row>
    <row r="1392" spans="2:18">
      <c r="B1392" s="50"/>
      <c r="C1392" s="50"/>
      <c r="G1392" s="50"/>
      <c r="J1392" s="50"/>
      <c r="K1392" s="50"/>
      <c r="L1392" s="50"/>
      <c r="M1392" s="50"/>
      <c r="N1392" s="50"/>
      <c r="O1392" s="50"/>
      <c r="P1392" s="50" t="str">
        <f>IF(fraedom_data_1[[#This Row],[Employee - Forename.2]]="",_xlfn.CONCAT(fraedom_data_1[[#This Row],[Employee - Forename.1]]," ",fraedom_data_1[[#This Row],[Employee - Surname]]),_xlfn.CONCAT(fraedom_data_1[[#This Row],[Employee - Forename.1]]," ",fraedom_data_1[[#This Row],[Employee - Forename.2]]," ",fraedom_data_1[[#This Row],[Employee - Surname]]))</f>
        <v xml:space="preserve"> </v>
      </c>
      <c r="Q1392" s="50" t="str">
        <f>IF(fraedom_data_1[[#This Row],[Transaction - Expense Description]]="Payment Direct Debit Payment - Tha",0,IF(OR(fraedom_data_1[[#This Row],[Transaction - Tax Amount]]="",fraedom_data_1[[#This Row],[Transaction - Tax Amount]]=0),"1","2"))</f>
        <v>1</v>
      </c>
      <c r="R1392" s="50" t="str">
        <f>_xlfn.CONCAT(fraedom_data_1[[#This Row],[Statement Period - End Date]],"_",fraedom_data_1[[#This Row],[Column1]],"_",fraedom_data_1[[#This Row],[Transaction - Tax Exclusive Amount]])</f>
        <v>_ _</v>
      </c>
    </row>
    <row r="1393" spans="2:18">
      <c r="B1393" s="50"/>
      <c r="C1393" s="50"/>
      <c r="G1393" s="50"/>
      <c r="J1393" s="50"/>
      <c r="K1393" s="50"/>
      <c r="L1393" s="50"/>
      <c r="M1393" s="50"/>
      <c r="N1393" s="50"/>
      <c r="O1393" s="50"/>
      <c r="P1393" s="50" t="str">
        <f>IF(fraedom_data_1[[#This Row],[Employee - Forename.2]]="",_xlfn.CONCAT(fraedom_data_1[[#This Row],[Employee - Forename.1]]," ",fraedom_data_1[[#This Row],[Employee - Surname]]),_xlfn.CONCAT(fraedom_data_1[[#This Row],[Employee - Forename.1]]," ",fraedom_data_1[[#This Row],[Employee - Forename.2]]," ",fraedom_data_1[[#This Row],[Employee - Surname]]))</f>
        <v xml:space="preserve"> </v>
      </c>
      <c r="Q1393" s="50" t="str">
        <f>IF(fraedom_data_1[[#This Row],[Transaction - Expense Description]]="Payment Direct Debit Payment - Tha",0,IF(OR(fraedom_data_1[[#This Row],[Transaction - Tax Amount]]="",fraedom_data_1[[#This Row],[Transaction - Tax Amount]]=0),"1","2"))</f>
        <v>1</v>
      </c>
      <c r="R1393" s="50" t="str">
        <f>_xlfn.CONCAT(fraedom_data_1[[#This Row],[Statement Period - End Date]],"_",fraedom_data_1[[#This Row],[Column1]],"_",fraedom_data_1[[#This Row],[Transaction - Tax Exclusive Amount]])</f>
        <v>_ _</v>
      </c>
    </row>
    <row r="1394" spans="2:18">
      <c r="B1394" s="50"/>
      <c r="C1394" s="50"/>
      <c r="G1394" s="50"/>
      <c r="J1394" s="50"/>
      <c r="K1394" s="50"/>
      <c r="L1394" s="50"/>
      <c r="M1394" s="50"/>
      <c r="N1394" s="50"/>
      <c r="O1394" s="50"/>
      <c r="P1394" s="50" t="str">
        <f>IF(fraedom_data_1[[#This Row],[Employee - Forename.2]]="",_xlfn.CONCAT(fraedom_data_1[[#This Row],[Employee - Forename.1]]," ",fraedom_data_1[[#This Row],[Employee - Surname]]),_xlfn.CONCAT(fraedom_data_1[[#This Row],[Employee - Forename.1]]," ",fraedom_data_1[[#This Row],[Employee - Forename.2]]," ",fraedom_data_1[[#This Row],[Employee - Surname]]))</f>
        <v xml:space="preserve"> </v>
      </c>
      <c r="Q1394" s="50" t="str">
        <f>IF(fraedom_data_1[[#This Row],[Transaction - Expense Description]]="Payment Direct Debit Payment - Tha",0,IF(OR(fraedom_data_1[[#This Row],[Transaction - Tax Amount]]="",fraedom_data_1[[#This Row],[Transaction - Tax Amount]]=0),"1","2"))</f>
        <v>1</v>
      </c>
      <c r="R1394" s="50" t="str">
        <f>_xlfn.CONCAT(fraedom_data_1[[#This Row],[Statement Period - End Date]],"_",fraedom_data_1[[#This Row],[Column1]],"_",fraedom_data_1[[#This Row],[Transaction - Tax Exclusive Amount]])</f>
        <v>_ _</v>
      </c>
    </row>
    <row r="1395" spans="2:18">
      <c r="B1395" s="50"/>
      <c r="C1395" s="50"/>
      <c r="G1395" s="50"/>
      <c r="J1395" s="50"/>
      <c r="K1395" s="50"/>
      <c r="L1395" s="50"/>
      <c r="M1395" s="50"/>
      <c r="N1395" s="50"/>
      <c r="O1395" s="50"/>
      <c r="P1395" s="50" t="str">
        <f>IF(fraedom_data_1[[#This Row],[Employee - Forename.2]]="",_xlfn.CONCAT(fraedom_data_1[[#This Row],[Employee - Forename.1]]," ",fraedom_data_1[[#This Row],[Employee - Surname]]),_xlfn.CONCAT(fraedom_data_1[[#This Row],[Employee - Forename.1]]," ",fraedom_data_1[[#This Row],[Employee - Forename.2]]," ",fraedom_data_1[[#This Row],[Employee - Surname]]))</f>
        <v xml:space="preserve"> </v>
      </c>
      <c r="Q1395" s="50" t="str">
        <f>IF(fraedom_data_1[[#This Row],[Transaction - Expense Description]]="Payment Direct Debit Payment - Tha",0,IF(OR(fraedom_data_1[[#This Row],[Transaction - Tax Amount]]="",fraedom_data_1[[#This Row],[Transaction - Tax Amount]]=0),"1","2"))</f>
        <v>1</v>
      </c>
      <c r="R1395" s="50" t="str">
        <f>_xlfn.CONCAT(fraedom_data_1[[#This Row],[Statement Period - End Date]],"_",fraedom_data_1[[#This Row],[Column1]],"_",fraedom_data_1[[#This Row],[Transaction - Tax Exclusive Amount]])</f>
        <v>_ _</v>
      </c>
    </row>
    <row r="1396" spans="2:18">
      <c r="B1396" s="50"/>
      <c r="C1396" s="50"/>
      <c r="G1396" s="50"/>
      <c r="J1396" s="50"/>
      <c r="K1396" s="50"/>
      <c r="L1396" s="50"/>
      <c r="M1396" s="50"/>
      <c r="N1396" s="50"/>
      <c r="O1396" s="50"/>
      <c r="P1396" s="50" t="str">
        <f>IF(fraedom_data_1[[#This Row],[Employee - Forename.2]]="",_xlfn.CONCAT(fraedom_data_1[[#This Row],[Employee - Forename.1]]," ",fraedom_data_1[[#This Row],[Employee - Surname]]),_xlfn.CONCAT(fraedom_data_1[[#This Row],[Employee - Forename.1]]," ",fraedom_data_1[[#This Row],[Employee - Forename.2]]," ",fraedom_data_1[[#This Row],[Employee - Surname]]))</f>
        <v xml:space="preserve"> </v>
      </c>
      <c r="Q1396" s="50" t="str">
        <f>IF(fraedom_data_1[[#This Row],[Transaction - Expense Description]]="Payment Direct Debit Payment - Tha",0,IF(OR(fraedom_data_1[[#This Row],[Transaction - Tax Amount]]="",fraedom_data_1[[#This Row],[Transaction - Tax Amount]]=0),"1","2"))</f>
        <v>1</v>
      </c>
      <c r="R1396" s="50" t="str">
        <f>_xlfn.CONCAT(fraedom_data_1[[#This Row],[Statement Period - End Date]],"_",fraedom_data_1[[#This Row],[Column1]],"_",fraedom_data_1[[#This Row],[Transaction - Tax Exclusive Amount]])</f>
        <v>_ _</v>
      </c>
    </row>
    <row r="1397" spans="2:18">
      <c r="B1397" s="50"/>
      <c r="C1397" s="50"/>
      <c r="G1397" s="50"/>
      <c r="J1397" s="50"/>
      <c r="K1397" s="50"/>
      <c r="L1397" s="50"/>
      <c r="M1397" s="50"/>
      <c r="N1397" s="50"/>
      <c r="O1397" s="50"/>
      <c r="P1397" s="50" t="str">
        <f>IF(fraedom_data_1[[#This Row],[Employee - Forename.2]]="",_xlfn.CONCAT(fraedom_data_1[[#This Row],[Employee - Forename.1]]," ",fraedom_data_1[[#This Row],[Employee - Surname]]),_xlfn.CONCAT(fraedom_data_1[[#This Row],[Employee - Forename.1]]," ",fraedom_data_1[[#This Row],[Employee - Forename.2]]," ",fraedom_data_1[[#This Row],[Employee - Surname]]))</f>
        <v xml:space="preserve"> </v>
      </c>
      <c r="Q1397" s="50" t="str">
        <f>IF(fraedom_data_1[[#This Row],[Transaction - Expense Description]]="Payment Direct Debit Payment - Tha",0,IF(OR(fraedom_data_1[[#This Row],[Transaction - Tax Amount]]="",fraedom_data_1[[#This Row],[Transaction - Tax Amount]]=0),"1","2"))</f>
        <v>1</v>
      </c>
      <c r="R1397" s="50" t="str">
        <f>_xlfn.CONCAT(fraedom_data_1[[#This Row],[Statement Period - End Date]],"_",fraedom_data_1[[#This Row],[Column1]],"_",fraedom_data_1[[#This Row],[Transaction - Tax Exclusive Amount]])</f>
        <v>_ _</v>
      </c>
    </row>
    <row r="1398" spans="2:18">
      <c r="B1398" s="50"/>
      <c r="C1398" s="50"/>
      <c r="G1398" s="50"/>
      <c r="J1398" s="50"/>
      <c r="K1398" s="50"/>
      <c r="L1398" s="50"/>
      <c r="M1398" s="50"/>
      <c r="N1398" s="50"/>
      <c r="O1398" s="50"/>
      <c r="P1398" s="50" t="str">
        <f>IF(fraedom_data_1[[#This Row],[Employee - Forename.2]]="",_xlfn.CONCAT(fraedom_data_1[[#This Row],[Employee - Forename.1]]," ",fraedom_data_1[[#This Row],[Employee - Surname]]),_xlfn.CONCAT(fraedom_data_1[[#This Row],[Employee - Forename.1]]," ",fraedom_data_1[[#This Row],[Employee - Forename.2]]," ",fraedom_data_1[[#This Row],[Employee - Surname]]))</f>
        <v xml:space="preserve"> </v>
      </c>
      <c r="Q1398" s="50" t="str">
        <f>IF(fraedom_data_1[[#This Row],[Transaction - Expense Description]]="Payment Direct Debit Payment - Tha",0,IF(OR(fraedom_data_1[[#This Row],[Transaction - Tax Amount]]="",fraedom_data_1[[#This Row],[Transaction - Tax Amount]]=0),"1","2"))</f>
        <v>1</v>
      </c>
      <c r="R1398" s="50" t="str">
        <f>_xlfn.CONCAT(fraedom_data_1[[#This Row],[Statement Period - End Date]],"_",fraedom_data_1[[#This Row],[Column1]],"_",fraedom_data_1[[#This Row],[Transaction - Tax Exclusive Amount]])</f>
        <v>_ _</v>
      </c>
    </row>
    <row r="1399" spans="2:18">
      <c r="B1399" s="50"/>
      <c r="C1399" s="50"/>
      <c r="G1399" s="50"/>
      <c r="J1399" s="50"/>
      <c r="K1399" s="50"/>
      <c r="L1399" s="50"/>
      <c r="M1399" s="50"/>
      <c r="N1399" s="50"/>
      <c r="O1399" s="50"/>
      <c r="P1399" s="50" t="str">
        <f>IF(fraedom_data_1[[#This Row],[Employee - Forename.2]]="",_xlfn.CONCAT(fraedom_data_1[[#This Row],[Employee - Forename.1]]," ",fraedom_data_1[[#This Row],[Employee - Surname]]),_xlfn.CONCAT(fraedom_data_1[[#This Row],[Employee - Forename.1]]," ",fraedom_data_1[[#This Row],[Employee - Forename.2]]," ",fraedom_data_1[[#This Row],[Employee - Surname]]))</f>
        <v xml:space="preserve"> </v>
      </c>
      <c r="Q1399" s="50" t="str">
        <f>IF(fraedom_data_1[[#This Row],[Transaction - Expense Description]]="Payment Direct Debit Payment - Tha",0,IF(OR(fraedom_data_1[[#This Row],[Transaction - Tax Amount]]="",fraedom_data_1[[#This Row],[Transaction - Tax Amount]]=0),"1","2"))</f>
        <v>1</v>
      </c>
      <c r="R1399" s="50" t="str">
        <f>_xlfn.CONCAT(fraedom_data_1[[#This Row],[Statement Period - End Date]],"_",fraedom_data_1[[#This Row],[Column1]],"_",fraedom_data_1[[#This Row],[Transaction - Tax Exclusive Amount]])</f>
        <v>_ _</v>
      </c>
    </row>
    <row r="1400" spans="2:18">
      <c r="B1400" s="50"/>
      <c r="C1400" s="50"/>
      <c r="G1400" s="50"/>
      <c r="J1400" s="50"/>
      <c r="K1400" s="50"/>
      <c r="L1400" s="50"/>
      <c r="M1400" s="50"/>
      <c r="N1400" s="50"/>
      <c r="O1400" s="50"/>
      <c r="P1400" s="50" t="str">
        <f>IF(fraedom_data_1[[#This Row],[Employee - Forename.2]]="",_xlfn.CONCAT(fraedom_data_1[[#This Row],[Employee - Forename.1]]," ",fraedom_data_1[[#This Row],[Employee - Surname]]),_xlfn.CONCAT(fraedom_data_1[[#This Row],[Employee - Forename.1]]," ",fraedom_data_1[[#This Row],[Employee - Forename.2]]," ",fraedom_data_1[[#This Row],[Employee - Surname]]))</f>
        <v xml:space="preserve"> </v>
      </c>
      <c r="Q1400" s="50" t="str">
        <f>IF(fraedom_data_1[[#This Row],[Transaction - Expense Description]]="Payment Direct Debit Payment - Tha",0,IF(OR(fraedom_data_1[[#This Row],[Transaction - Tax Amount]]="",fraedom_data_1[[#This Row],[Transaction - Tax Amount]]=0),"1","2"))</f>
        <v>1</v>
      </c>
      <c r="R1400" s="50" t="str">
        <f>_xlfn.CONCAT(fraedom_data_1[[#This Row],[Statement Period - End Date]],"_",fraedom_data_1[[#This Row],[Column1]],"_",fraedom_data_1[[#This Row],[Transaction - Tax Exclusive Amount]])</f>
        <v>_ _</v>
      </c>
    </row>
    <row r="1401" spans="2:18">
      <c r="B1401" s="50"/>
      <c r="C1401" s="50"/>
      <c r="G1401" s="50"/>
      <c r="J1401" s="50"/>
      <c r="K1401" s="50"/>
      <c r="L1401" s="50"/>
      <c r="M1401" s="50"/>
      <c r="N1401" s="50"/>
      <c r="O1401" s="50"/>
      <c r="P1401" s="50" t="str">
        <f>IF(fraedom_data_1[[#This Row],[Employee - Forename.2]]="",_xlfn.CONCAT(fraedom_data_1[[#This Row],[Employee - Forename.1]]," ",fraedom_data_1[[#This Row],[Employee - Surname]]),_xlfn.CONCAT(fraedom_data_1[[#This Row],[Employee - Forename.1]]," ",fraedom_data_1[[#This Row],[Employee - Forename.2]]," ",fraedom_data_1[[#This Row],[Employee - Surname]]))</f>
        <v xml:space="preserve"> </v>
      </c>
      <c r="Q1401" s="50" t="str">
        <f>IF(fraedom_data_1[[#This Row],[Transaction - Expense Description]]="Payment Direct Debit Payment - Tha",0,IF(OR(fraedom_data_1[[#This Row],[Transaction - Tax Amount]]="",fraedom_data_1[[#This Row],[Transaction - Tax Amount]]=0),"1","2"))</f>
        <v>1</v>
      </c>
      <c r="R1401" s="50" t="str">
        <f>_xlfn.CONCAT(fraedom_data_1[[#This Row],[Statement Period - End Date]],"_",fraedom_data_1[[#This Row],[Column1]],"_",fraedom_data_1[[#This Row],[Transaction - Tax Exclusive Amount]])</f>
        <v>_ _</v>
      </c>
    </row>
    <row r="1402" spans="2:18">
      <c r="B1402" s="50"/>
      <c r="C1402" s="50"/>
      <c r="G1402" s="50"/>
      <c r="J1402" s="50"/>
      <c r="K1402" s="50"/>
      <c r="L1402" s="50"/>
      <c r="M1402" s="50"/>
      <c r="N1402" s="50"/>
      <c r="O1402" s="50"/>
      <c r="P1402" s="50" t="str">
        <f>IF(fraedom_data_1[[#This Row],[Employee - Forename.2]]="",_xlfn.CONCAT(fraedom_data_1[[#This Row],[Employee - Forename.1]]," ",fraedom_data_1[[#This Row],[Employee - Surname]]),_xlfn.CONCAT(fraedom_data_1[[#This Row],[Employee - Forename.1]]," ",fraedom_data_1[[#This Row],[Employee - Forename.2]]," ",fraedom_data_1[[#This Row],[Employee - Surname]]))</f>
        <v xml:space="preserve"> </v>
      </c>
      <c r="Q1402" s="50" t="str">
        <f>IF(fraedom_data_1[[#This Row],[Transaction - Expense Description]]="Payment Direct Debit Payment - Tha",0,IF(OR(fraedom_data_1[[#This Row],[Transaction - Tax Amount]]="",fraedom_data_1[[#This Row],[Transaction - Tax Amount]]=0),"1","2"))</f>
        <v>1</v>
      </c>
      <c r="R1402" s="50" t="str">
        <f>_xlfn.CONCAT(fraedom_data_1[[#This Row],[Statement Period - End Date]],"_",fraedom_data_1[[#This Row],[Column1]],"_",fraedom_data_1[[#This Row],[Transaction - Tax Exclusive Amount]])</f>
        <v>_ _</v>
      </c>
    </row>
    <row r="1403" spans="2:18">
      <c r="B1403" s="50"/>
      <c r="C1403" s="50"/>
      <c r="G1403" s="50"/>
      <c r="J1403" s="50"/>
      <c r="K1403" s="50"/>
      <c r="L1403" s="50"/>
      <c r="M1403" s="50"/>
      <c r="N1403" s="50"/>
      <c r="O1403" s="50"/>
      <c r="P1403" s="50" t="str">
        <f>IF(fraedom_data_1[[#This Row],[Employee - Forename.2]]="",_xlfn.CONCAT(fraedom_data_1[[#This Row],[Employee - Forename.1]]," ",fraedom_data_1[[#This Row],[Employee - Surname]]),_xlfn.CONCAT(fraedom_data_1[[#This Row],[Employee - Forename.1]]," ",fraedom_data_1[[#This Row],[Employee - Forename.2]]," ",fraedom_data_1[[#This Row],[Employee - Surname]]))</f>
        <v xml:space="preserve"> </v>
      </c>
      <c r="Q1403" s="50" t="str">
        <f>IF(fraedom_data_1[[#This Row],[Transaction - Expense Description]]="Payment Direct Debit Payment - Tha",0,IF(OR(fraedom_data_1[[#This Row],[Transaction - Tax Amount]]="",fraedom_data_1[[#This Row],[Transaction - Tax Amount]]=0),"1","2"))</f>
        <v>1</v>
      </c>
      <c r="R1403" s="50" t="str">
        <f>_xlfn.CONCAT(fraedom_data_1[[#This Row],[Statement Period - End Date]],"_",fraedom_data_1[[#This Row],[Column1]],"_",fraedom_data_1[[#This Row],[Transaction - Tax Exclusive Amount]])</f>
        <v>_ _</v>
      </c>
    </row>
    <row r="1404" spans="2:18">
      <c r="B1404" s="50"/>
      <c r="C1404" s="50"/>
      <c r="G1404" s="50"/>
      <c r="J1404" s="50"/>
      <c r="K1404" s="50"/>
      <c r="L1404" s="50"/>
      <c r="M1404" s="50"/>
      <c r="N1404" s="50"/>
      <c r="O1404" s="50"/>
      <c r="P1404" s="50" t="str">
        <f>IF(fraedom_data_1[[#This Row],[Employee - Forename.2]]="",_xlfn.CONCAT(fraedom_data_1[[#This Row],[Employee - Forename.1]]," ",fraedom_data_1[[#This Row],[Employee - Surname]]),_xlfn.CONCAT(fraedom_data_1[[#This Row],[Employee - Forename.1]]," ",fraedom_data_1[[#This Row],[Employee - Forename.2]]," ",fraedom_data_1[[#This Row],[Employee - Surname]]))</f>
        <v xml:space="preserve"> </v>
      </c>
      <c r="Q1404" s="50" t="str">
        <f>IF(fraedom_data_1[[#This Row],[Transaction - Expense Description]]="Payment Direct Debit Payment - Tha",0,IF(OR(fraedom_data_1[[#This Row],[Transaction - Tax Amount]]="",fraedom_data_1[[#This Row],[Transaction - Tax Amount]]=0),"1","2"))</f>
        <v>1</v>
      </c>
      <c r="R1404" s="50" t="str">
        <f>_xlfn.CONCAT(fraedom_data_1[[#This Row],[Statement Period - End Date]],"_",fraedom_data_1[[#This Row],[Column1]],"_",fraedom_data_1[[#This Row],[Transaction - Tax Exclusive Amount]])</f>
        <v>_ _</v>
      </c>
    </row>
    <row r="1405" spans="2:18">
      <c r="B1405" s="50"/>
      <c r="C1405" s="50"/>
      <c r="G1405" s="50"/>
      <c r="J1405" s="50"/>
      <c r="K1405" s="50"/>
      <c r="L1405" s="50"/>
      <c r="M1405" s="50"/>
      <c r="N1405" s="50"/>
      <c r="O1405" s="50"/>
      <c r="P1405" s="50" t="str">
        <f>IF(fraedom_data_1[[#This Row],[Employee - Forename.2]]="",_xlfn.CONCAT(fraedom_data_1[[#This Row],[Employee - Forename.1]]," ",fraedom_data_1[[#This Row],[Employee - Surname]]),_xlfn.CONCAT(fraedom_data_1[[#This Row],[Employee - Forename.1]]," ",fraedom_data_1[[#This Row],[Employee - Forename.2]]," ",fraedom_data_1[[#This Row],[Employee - Surname]]))</f>
        <v xml:space="preserve"> </v>
      </c>
      <c r="Q1405" s="50" t="str">
        <f>IF(fraedom_data_1[[#This Row],[Transaction - Expense Description]]="Payment Direct Debit Payment - Tha",0,IF(OR(fraedom_data_1[[#This Row],[Transaction - Tax Amount]]="",fraedom_data_1[[#This Row],[Transaction - Tax Amount]]=0),"1","2"))</f>
        <v>1</v>
      </c>
      <c r="R1405" s="50" t="str">
        <f>_xlfn.CONCAT(fraedom_data_1[[#This Row],[Statement Period - End Date]],"_",fraedom_data_1[[#This Row],[Column1]],"_",fraedom_data_1[[#This Row],[Transaction - Tax Exclusive Amount]])</f>
        <v>_ _</v>
      </c>
    </row>
    <row r="1406" spans="2:18">
      <c r="B1406" s="50"/>
      <c r="C1406" s="50"/>
      <c r="G1406" s="50"/>
      <c r="J1406" s="50"/>
      <c r="K1406" s="50"/>
      <c r="L1406" s="50"/>
      <c r="M1406" s="50"/>
      <c r="N1406" s="50"/>
      <c r="O1406" s="50"/>
      <c r="P1406" s="50" t="str">
        <f>IF(fraedom_data_1[[#This Row],[Employee - Forename.2]]="",_xlfn.CONCAT(fraedom_data_1[[#This Row],[Employee - Forename.1]]," ",fraedom_data_1[[#This Row],[Employee - Surname]]),_xlfn.CONCAT(fraedom_data_1[[#This Row],[Employee - Forename.1]]," ",fraedom_data_1[[#This Row],[Employee - Forename.2]]," ",fraedom_data_1[[#This Row],[Employee - Surname]]))</f>
        <v xml:space="preserve"> </v>
      </c>
      <c r="Q1406" s="50" t="str">
        <f>IF(fraedom_data_1[[#This Row],[Transaction - Expense Description]]="Payment Direct Debit Payment - Tha",0,IF(OR(fraedom_data_1[[#This Row],[Transaction - Tax Amount]]="",fraedom_data_1[[#This Row],[Transaction - Tax Amount]]=0),"1","2"))</f>
        <v>1</v>
      </c>
      <c r="R1406" s="50" t="str">
        <f>_xlfn.CONCAT(fraedom_data_1[[#This Row],[Statement Period - End Date]],"_",fraedom_data_1[[#This Row],[Column1]],"_",fraedom_data_1[[#This Row],[Transaction - Tax Exclusive Amount]])</f>
        <v>_ _</v>
      </c>
    </row>
    <row r="1407" spans="2:18">
      <c r="B1407" s="50"/>
      <c r="C1407" s="50"/>
      <c r="G1407" s="50"/>
      <c r="J1407" s="50"/>
      <c r="K1407" s="50"/>
      <c r="L1407" s="50"/>
      <c r="M1407" s="50"/>
      <c r="N1407" s="50"/>
      <c r="O1407" s="50"/>
      <c r="P1407" s="50" t="str">
        <f>IF(fraedom_data_1[[#This Row],[Employee - Forename.2]]="",_xlfn.CONCAT(fraedom_data_1[[#This Row],[Employee - Forename.1]]," ",fraedom_data_1[[#This Row],[Employee - Surname]]),_xlfn.CONCAT(fraedom_data_1[[#This Row],[Employee - Forename.1]]," ",fraedom_data_1[[#This Row],[Employee - Forename.2]]," ",fraedom_data_1[[#This Row],[Employee - Surname]]))</f>
        <v xml:space="preserve"> </v>
      </c>
      <c r="Q1407" s="50" t="str">
        <f>IF(fraedom_data_1[[#This Row],[Transaction - Expense Description]]="Payment Direct Debit Payment - Tha",0,IF(OR(fraedom_data_1[[#This Row],[Transaction - Tax Amount]]="",fraedom_data_1[[#This Row],[Transaction - Tax Amount]]=0),"1","2"))</f>
        <v>1</v>
      </c>
      <c r="R1407" s="50" t="str">
        <f>_xlfn.CONCAT(fraedom_data_1[[#This Row],[Statement Period - End Date]],"_",fraedom_data_1[[#This Row],[Column1]],"_",fraedom_data_1[[#This Row],[Transaction - Tax Exclusive Amount]])</f>
        <v>_ _</v>
      </c>
    </row>
    <row r="1408" spans="2:18">
      <c r="B1408" s="50"/>
      <c r="C1408" s="50"/>
      <c r="G1408" s="50"/>
      <c r="J1408" s="50"/>
      <c r="K1408" s="50"/>
      <c r="L1408" s="50"/>
      <c r="M1408" s="50"/>
      <c r="N1408" s="50"/>
      <c r="O1408" s="50"/>
      <c r="P1408" s="50" t="str">
        <f>IF(fraedom_data_1[[#This Row],[Employee - Forename.2]]="",_xlfn.CONCAT(fraedom_data_1[[#This Row],[Employee - Forename.1]]," ",fraedom_data_1[[#This Row],[Employee - Surname]]),_xlfn.CONCAT(fraedom_data_1[[#This Row],[Employee - Forename.1]]," ",fraedom_data_1[[#This Row],[Employee - Forename.2]]," ",fraedom_data_1[[#This Row],[Employee - Surname]]))</f>
        <v xml:space="preserve"> </v>
      </c>
      <c r="Q1408" s="50" t="str">
        <f>IF(fraedom_data_1[[#This Row],[Transaction - Expense Description]]="Payment Direct Debit Payment - Tha",0,IF(OR(fraedom_data_1[[#This Row],[Transaction - Tax Amount]]="",fraedom_data_1[[#This Row],[Transaction - Tax Amount]]=0),"1","2"))</f>
        <v>1</v>
      </c>
      <c r="R1408" s="50" t="str">
        <f>_xlfn.CONCAT(fraedom_data_1[[#This Row],[Statement Period - End Date]],"_",fraedom_data_1[[#This Row],[Column1]],"_",fraedom_data_1[[#This Row],[Transaction - Tax Exclusive Amount]])</f>
        <v>_ _</v>
      </c>
    </row>
    <row r="1409" spans="2:18">
      <c r="B1409" s="50"/>
      <c r="C1409" s="50"/>
      <c r="G1409" s="50"/>
      <c r="J1409" s="50"/>
      <c r="K1409" s="50"/>
      <c r="L1409" s="50"/>
      <c r="M1409" s="50"/>
      <c r="N1409" s="50"/>
      <c r="O1409" s="50"/>
      <c r="P1409" s="50" t="str">
        <f>IF(fraedom_data_1[[#This Row],[Employee - Forename.2]]="",_xlfn.CONCAT(fraedom_data_1[[#This Row],[Employee - Forename.1]]," ",fraedom_data_1[[#This Row],[Employee - Surname]]),_xlfn.CONCAT(fraedom_data_1[[#This Row],[Employee - Forename.1]]," ",fraedom_data_1[[#This Row],[Employee - Forename.2]]," ",fraedom_data_1[[#This Row],[Employee - Surname]]))</f>
        <v xml:space="preserve"> </v>
      </c>
      <c r="Q1409" s="50" t="str">
        <f>IF(fraedom_data_1[[#This Row],[Transaction - Expense Description]]="Payment Direct Debit Payment - Tha",0,IF(OR(fraedom_data_1[[#This Row],[Transaction - Tax Amount]]="",fraedom_data_1[[#This Row],[Transaction - Tax Amount]]=0),"1","2"))</f>
        <v>1</v>
      </c>
      <c r="R1409" s="50" t="str">
        <f>_xlfn.CONCAT(fraedom_data_1[[#This Row],[Statement Period - End Date]],"_",fraedom_data_1[[#This Row],[Column1]],"_",fraedom_data_1[[#This Row],[Transaction - Tax Exclusive Amount]])</f>
        <v>_ _</v>
      </c>
    </row>
    <row r="1410" spans="2:18">
      <c r="B1410" s="50"/>
      <c r="C1410" s="50"/>
      <c r="G1410" s="50"/>
      <c r="J1410" s="50"/>
      <c r="K1410" s="50"/>
      <c r="L1410" s="50"/>
      <c r="M1410" s="50"/>
      <c r="N1410" s="50"/>
      <c r="O1410" s="50"/>
      <c r="P1410" s="50" t="str">
        <f>IF(fraedom_data_1[[#This Row],[Employee - Forename.2]]="",_xlfn.CONCAT(fraedom_data_1[[#This Row],[Employee - Forename.1]]," ",fraedom_data_1[[#This Row],[Employee - Surname]]),_xlfn.CONCAT(fraedom_data_1[[#This Row],[Employee - Forename.1]]," ",fraedom_data_1[[#This Row],[Employee - Forename.2]]," ",fraedom_data_1[[#This Row],[Employee - Surname]]))</f>
        <v xml:space="preserve"> </v>
      </c>
      <c r="Q1410" s="50" t="str">
        <f>IF(fraedom_data_1[[#This Row],[Transaction - Expense Description]]="Payment Direct Debit Payment - Tha",0,IF(OR(fraedom_data_1[[#This Row],[Transaction - Tax Amount]]="",fraedom_data_1[[#This Row],[Transaction - Tax Amount]]=0),"1","2"))</f>
        <v>1</v>
      </c>
      <c r="R1410" s="50" t="str">
        <f>_xlfn.CONCAT(fraedom_data_1[[#This Row],[Statement Period - End Date]],"_",fraedom_data_1[[#This Row],[Column1]],"_",fraedom_data_1[[#This Row],[Transaction - Tax Exclusive Amount]])</f>
        <v>_ _</v>
      </c>
    </row>
    <row r="1411" spans="2:18">
      <c r="B1411" s="50"/>
      <c r="C1411" s="50"/>
      <c r="G1411" s="50"/>
      <c r="J1411" s="50"/>
      <c r="K1411" s="50"/>
      <c r="L1411" s="50"/>
      <c r="M1411" s="50"/>
      <c r="N1411" s="50"/>
      <c r="O1411" s="50"/>
      <c r="P1411" s="50" t="str">
        <f>IF(fraedom_data_1[[#This Row],[Employee - Forename.2]]="",_xlfn.CONCAT(fraedom_data_1[[#This Row],[Employee - Forename.1]]," ",fraedom_data_1[[#This Row],[Employee - Surname]]),_xlfn.CONCAT(fraedom_data_1[[#This Row],[Employee - Forename.1]]," ",fraedom_data_1[[#This Row],[Employee - Forename.2]]," ",fraedom_data_1[[#This Row],[Employee - Surname]]))</f>
        <v xml:space="preserve"> </v>
      </c>
      <c r="Q1411" s="50" t="str">
        <f>IF(fraedom_data_1[[#This Row],[Transaction - Expense Description]]="Payment Direct Debit Payment - Tha",0,IF(OR(fraedom_data_1[[#This Row],[Transaction - Tax Amount]]="",fraedom_data_1[[#This Row],[Transaction - Tax Amount]]=0),"1","2"))</f>
        <v>1</v>
      </c>
      <c r="R1411" s="50" t="str">
        <f>_xlfn.CONCAT(fraedom_data_1[[#This Row],[Statement Period - End Date]],"_",fraedom_data_1[[#This Row],[Column1]],"_",fraedom_data_1[[#This Row],[Transaction - Tax Exclusive Amount]])</f>
        <v>_ _</v>
      </c>
    </row>
    <row r="1412" spans="2:18">
      <c r="B1412" s="50"/>
      <c r="C1412" s="50"/>
      <c r="G1412" s="50"/>
      <c r="J1412" s="50"/>
      <c r="K1412" s="50"/>
      <c r="L1412" s="50"/>
      <c r="M1412" s="50"/>
      <c r="N1412" s="50"/>
      <c r="O1412" s="50"/>
      <c r="P1412" s="50" t="str">
        <f>IF(fraedom_data_1[[#This Row],[Employee - Forename.2]]="",_xlfn.CONCAT(fraedom_data_1[[#This Row],[Employee - Forename.1]]," ",fraedom_data_1[[#This Row],[Employee - Surname]]),_xlfn.CONCAT(fraedom_data_1[[#This Row],[Employee - Forename.1]]," ",fraedom_data_1[[#This Row],[Employee - Forename.2]]," ",fraedom_data_1[[#This Row],[Employee - Surname]]))</f>
        <v xml:space="preserve"> </v>
      </c>
      <c r="Q1412" s="50" t="str">
        <f>IF(fraedom_data_1[[#This Row],[Transaction - Expense Description]]="Payment Direct Debit Payment - Tha",0,IF(OR(fraedom_data_1[[#This Row],[Transaction - Tax Amount]]="",fraedom_data_1[[#This Row],[Transaction - Tax Amount]]=0),"1","2"))</f>
        <v>1</v>
      </c>
      <c r="R1412" s="50" t="str">
        <f>_xlfn.CONCAT(fraedom_data_1[[#This Row],[Statement Period - End Date]],"_",fraedom_data_1[[#This Row],[Column1]],"_",fraedom_data_1[[#This Row],[Transaction - Tax Exclusive Amount]])</f>
        <v>_ _</v>
      </c>
    </row>
    <row r="1413" spans="2:18">
      <c r="B1413" s="50"/>
      <c r="C1413" s="50"/>
      <c r="G1413" s="50"/>
      <c r="J1413" s="50"/>
      <c r="K1413" s="50"/>
      <c r="L1413" s="50"/>
      <c r="M1413" s="50"/>
      <c r="N1413" s="50"/>
      <c r="O1413" s="50"/>
      <c r="P1413" s="50" t="str">
        <f>IF(fraedom_data_1[[#This Row],[Employee - Forename.2]]="",_xlfn.CONCAT(fraedom_data_1[[#This Row],[Employee - Forename.1]]," ",fraedom_data_1[[#This Row],[Employee - Surname]]),_xlfn.CONCAT(fraedom_data_1[[#This Row],[Employee - Forename.1]]," ",fraedom_data_1[[#This Row],[Employee - Forename.2]]," ",fraedom_data_1[[#This Row],[Employee - Surname]]))</f>
        <v xml:space="preserve"> </v>
      </c>
      <c r="Q1413" s="50" t="str">
        <f>IF(fraedom_data_1[[#This Row],[Transaction - Expense Description]]="Payment Direct Debit Payment - Tha",0,IF(OR(fraedom_data_1[[#This Row],[Transaction - Tax Amount]]="",fraedom_data_1[[#This Row],[Transaction - Tax Amount]]=0),"1","2"))</f>
        <v>1</v>
      </c>
      <c r="R1413" s="50" t="str">
        <f>_xlfn.CONCAT(fraedom_data_1[[#This Row],[Statement Period - End Date]],"_",fraedom_data_1[[#This Row],[Column1]],"_",fraedom_data_1[[#This Row],[Transaction - Tax Exclusive Amount]])</f>
        <v>_ _</v>
      </c>
    </row>
    <row r="1414" spans="2:18">
      <c r="B1414" s="50"/>
      <c r="C1414" s="50"/>
      <c r="G1414" s="50"/>
      <c r="J1414" s="50"/>
      <c r="K1414" s="50"/>
      <c r="L1414" s="50"/>
      <c r="M1414" s="50"/>
      <c r="N1414" s="50"/>
      <c r="O1414" s="50"/>
      <c r="P1414" s="50" t="str">
        <f>IF(fraedom_data_1[[#This Row],[Employee - Forename.2]]="",_xlfn.CONCAT(fraedom_data_1[[#This Row],[Employee - Forename.1]]," ",fraedom_data_1[[#This Row],[Employee - Surname]]),_xlfn.CONCAT(fraedom_data_1[[#This Row],[Employee - Forename.1]]," ",fraedom_data_1[[#This Row],[Employee - Forename.2]]," ",fraedom_data_1[[#This Row],[Employee - Surname]]))</f>
        <v xml:space="preserve"> </v>
      </c>
      <c r="Q1414" s="50" t="str">
        <f>IF(fraedom_data_1[[#This Row],[Transaction - Expense Description]]="Payment Direct Debit Payment - Tha",0,IF(OR(fraedom_data_1[[#This Row],[Transaction - Tax Amount]]="",fraedom_data_1[[#This Row],[Transaction - Tax Amount]]=0),"1","2"))</f>
        <v>1</v>
      </c>
      <c r="R1414" s="50" t="str">
        <f>_xlfn.CONCAT(fraedom_data_1[[#This Row],[Statement Period - End Date]],"_",fraedom_data_1[[#This Row],[Column1]],"_",fraedom_data_1[[#This Row],[Transaction - Tax Exclusive Amount]])</f>
        <v>_ _</v>
      </c>
    </row>
    <row r="1415" spans="2:18">
      <c r="B1415" s="50"/>
      <c r="C1415" s="50"/>
      <c r="G1415" s="50"/>
      <c r="J1415" s="50"/>
      <c r="K1415" s="50"/>
      <c r="L1415" s="50"/>
      <c r="M1415" s="50"/>
      <c r="N1415" s="50"/>
      <c r="O1415" s="50"/>
      <c r="P1415" s="50" t="str">
        <f>IF(fraedom_data_1[[#This Row],[Employee - Forename.2]]="",_xlfn.CONCAT(fraedom_data_1[[#This Row],[Employee - Forename.1]]," ",fraedom_data_1[[#This Row],[Employee - Surname]]),_xlfn.CONCAT(fraedom_data_1[[#This Row],[Employee - Forename.1]]," ",fraedom_data_1[[#This Row],[Employee - Forename.2]]," ",fraedom_data_1[[#This Row],[Employee - Surname]]))</f>
        <v xml:space="preserve"> </v>
      </c>
      <c r="Q1415" s="50" t="str">
        <f>IF(fraedom_data_1[[#This Row],[Transaction - Expense Description]]="Payment Direct Debit Payment - Tha",0,IF(OR(fraedom_data_1[[#This Row],[Transaction - Tax Amount]]="",fraedom_data_1[[#This Row],[Transaction - Tax Amount]]=0),"1","2"))</f>
        <v>1</v>
      </c>
      <c r="R1415" s="50" t="str">
        <f>_xlfn.CONCAT(fraedom_data_1[[#This Row],[Statement Period - End Date]],"_",fraedom_data_1[[#This Row],[Column1]],"_",fraedom_data_1[[#This Row],[Transaction - Tax Exclusive Amount]])</f>
        <v>_ _</v>
      </c>
    </row>
    <row r="1416" spans="2:18">
      <c r="B1416" s="50"/>
      <c r="C1416" s="50"/>
      <c r="G1416" s="50"/>
      <c r="J1416" s="50"/>
      <c r="K1416" s="50"/>
      <c r="L1416" s="50"/>
      <c r="M1416" s="50"/>
      <c r="N1416" s="50"/>
      <c r="O1416" s="50"/>
      <c r="P1416" s="50" t="str">
        <f>IF(fraedom_data_1[[#This Row],[Employee - Forename.2]]="",_xlfn.CONCAT(fraedom_data_1[[#This Row],[Employee - Forename.1]]," ",fraedom_data_1[[#This Row],[Employee - Surname]]),_xlfn.CONCAT(fraedom_data_1[[#This Row],[Employee - Forename.1]]," ",fraedom_data_1[[#This Row],[Employee - Forename.2]]," ",fraedom_data_1[[#This Row],[Employee - Surname]]))</f>
        <v xml:space="preserve"> </v>
      </c>
      <c r="Q1416" s="50" t="str">
        <f>IF(fraedom_data_1[[#This Row],[Transaction - Expense Description]]="Payment Direct Debit Payment - Tha",0,IF(OR(fraedom_data_1[[#This Row],[Transaction - Tax Amount]]="",fraedom_data_1[[#This Row],[Transaction - Tax Amount]]=0),"1","2"))</f>
        <v>1</v>
      </c>
      <c r="R1416" s="50" t="str">
        <f>_xlfn.CONCAT(fraedom_data_1[[#This Row],[Statement Period - End Date]],"_",fraedom_data_1[[#This Row],[Column1]],"_",fraedom_data_1[[#This Row],[Transaction - Tax Exclusive Amount]])</f>
        <v>_ _</v>
      </c>
    </row>
    <row r="1417" spans="2:18">
      <c r="B1417" s="50"/>
      <c r="C1417" s="50"/>
      <c r="G1417" s="50"/>
      <c r="J1417" s="50"/>
      <c r="K1417" s="50"/>
      <c r="L1417" s="50"/>
      <c r="M1417" s="50"/>
      <c r="N1417" s="50"/>
      <c r="O1417" s="50"/>
      <c r="P1417" s="50" t="str">
        <f>IF(fraedom_data_1[[#This Row],[Employee - Forename.2]]="",_xlfn.CONCAT(fraedom_data_1[[#This Row],[Employee - Forename.1]]," ",fraedom_data_1[[#This Row],[Employee - Surname]]),_xlfn.CONCAT(fraedom_data_1[[#This Row],[Employee - Forename.1]]," ",fraedom_data_1[[#This Row],[Employee - Forename.2]]," ",fraedom_data_1[[#This Row],[Employee - Surname]]))</f>
        <v xml:space="preserve"> </v>
      </c>
      <c r="Q1417" s="50" t="str">
        <f>IF(fraedom_data_1[[#This Row],[Transaction - Expense Description]]="Payment Direct Debit Payment - Tha",0,IF(OR(fraedom_data_1[[#This Row],[Transaction - Tax Amount]]="",fraedom_data_1[[#This Row],[Transaction - Tax Amount]]=0),"1","2"))</f>
        <v>1</v>
      </c>
      <c r="R1417" s="50" t="str">
        <f>_xlfn.CONCAT(fraedom_data_1[[#This Row],[Statement Period - End Date]],"_",fraedom_data_1[[#This Row],[Column1]],"_",fraedom_data_1[[#This Row],[Transaction - Tax Exclusive Amount]])</f>
        <v>_ _</v>
      </c>
    </row>
    <row r="1418" spans="2:18">
      <c r="B1418" s="50"/>
      <c r="C1418" s="50"/>
      <c r="G1418" s="50"/>
      <c r="J1418" s="50"/>
      <c r="K1418" s="50"/>
      <c r="L1418" s="50"/>
      <c r="M1418" s="50"/>
      <c r="N1418" s="50"/>
      <c r="O1418" s="50"/>
      <c r="P1418" s="50" t="str">
        <f>IF(fraedom_data_1[[#This Row],[Employee - Forename.2]]="",_xlfn.CONCAT(fraedom_data_1[[#This Row],[Employee - Forename.1]]," ",fraedom_data_1[[#This Row],[Employee - Surname]]),_xlfn.CONCAT(fraedom_data_1[[#This Row],[Employee - Forename.1]]," ",fraedom_data_1[[#This Row],[Employee - Forename.2]]," ",fraedom_data_1[[#This Row],[Employee - Surname]]))</f>
        <v xml:space="preserve"> </v>
      </c>
      <c r="Q1418" s="50" t="str">
        <f>IF(fraedom_data_1[[#This Row],[Transaction - Expense Description]]="Payment Direct Debit Payment - Tha",0,IF(OR(fraedom_data_1[[#This Row],[Transaction - Tax Amount]]="",fraedom_data_1[[#This Row],[Transaction - Tax Amount]]=0),"1","2"))</f>
        <v>1</v>
      </c>
      <c r="R1418" s="50" t="str">
        <f>_xlfn.CONCAT(fraedom_data_1[[#This Row],[Statement Period - End Date]],"_",fraedom_data_1[[#This Row],[Column1]],"_",fraedom_data_1[[#This Row],[Transaction - Tax Exclusive Amount]])</f>
        <v>_ _</v>
      </c>
    </row>
    <row r="1419" spans="2:18">
      <c r="B1419" s="50"/>
      <c r="C1419" s="50"/>
      <c r="G1419" s="50"/>
      <c r="J1419" s="50"/>
      <c r="K1419" s="50"/>
      <c r="L1419" s="50"/>
      <c r="M1419" s="50"/>
      <c r="N1419" s="50"/>
      <c r="O1419" s="50"/>
      <c r="P1419" s="50" t="str">
        <f>IF(fraedom_data_1[[#This Row],[Employee - Forename.2]]="",_xlfn.CONCAT(fraedom_data_1[[#This Row],[Employee - Forename.1]]," ",fraedom_data_1[[#This Row],[Employee - Surname]]),_xlfn.CONCAT(fraedom_data_1[[#This Row],[Employee - Forename.1]]," ",fraedom_data_1[[#This Row],[Employee - Forename.2]]," ",fraedom_data_1[[#This Row],[Employee - Surname]]))</f>
        <v xml:space="preserve"> </v>
      </c>
      <c r="Q1419" s="50" t="str">
        <f>IF(fraedom_data_1[[#This Row],[Transaction - Expense Description]]="Payment Direct Debit Payment - Tha",0,IF(OR(fraedom_data_1[[#This Row],[Transaction - Tax Amount]]="",fraedom_data_1[[#This Row],[Transaction - Tax Amount]]=0),"1","2"))</f>
        <v>1</v>
      </c>
      <c r="R1419" s="50" t="str">
        <f>_xlfn.CONCAT(fraedom_data_1[[#This Row],[Statement Period - End Date]],"_",fraedom_data_1[[#This Row],[Column1]],"_",fraedom_data_1[[#This Row],[Transaction - Tax Exclusive Amount]])</f>
        <v>_ _</v>
      </c>
    </row>
    <row r="1420" spans="2:18">
      <c r="B1420" s="50"/>
      <c r="C1420" s="50"/>
      <c r="G1420" s="50"/>
      <c r="J1420" s="50"/>
      <c r="K1420" s="50"/>
      <c r="L1420" s="50"/>
      <c r="M1420" s="50"/>
      <c r="N1420" s="50"/>
      <c r="O1420" s="50"/>
      <c r="P1420" s="50" t="str">
        <f>IF(fraedom_data_1[[#This Row],[Employee - Forename.2]]="",_xlfn.CONCAT(fraedom_data_1[[#This Row],[Employee - Forename.1]]," ",fraedom_data_1[[#This Row],[Employee - Surname]]),_xlfn.CONCAT(fraedom_data_1[[#This Row],[Employee - Forename.1]]," ",fraedom_data_1[[#This Row],[Employee - Forename.2]]," ",fraedom_data_1[[#This Row],[Employee - Surname]]))</f>
        <v xml:space="preserve"> </v>
      </c>
      <c r="Q1420" s="50" t="str">
        <f>IF(fraedom_data_1[[#This Row],[Transaction - Expense Description]]="Payment Direct Debit Payment - Tha",0,IF(OR(fraedom_data_1[[#This Row],[Transaction - Tax Amount]]="",fraedom_data_1[[#This Row],[Transaction - Tax Amount]]=0),"1","2"))</f>
        <v>1</v>
      </c>
      <c r="R1420" s="50" t="str">
        <f>_xlfn.CONCAT(fraedom_data_1[[#This Row],[Statement Period - End Date]],"_",fraedom_data_1[[#This Row],[Column1]],"_",fraedom_data_1[[#This Row],[Transaction - Tax Exclusive Amount]])</f>
        <v>_ _</v>
      </c>
    </row>
    <row r="1421" spans="2:18">
      <c r="B1421" s="50"/>
      <c r="C1421" s="50"/>
      <c r="G1421" s="50"/>
      <c r="J1421" s="50"/>
      <c r="K1421" s="50"/>
      <c r="L1421" s="50"/>
      <c r="M1421" s="50"/>
      <c r="N1421" s="50"/>
      <c r="O1421" s="50"/>
      <c r="P1421" s="50" t="str">
        <f>IF(fraedom_data_1[[#This Row],[Employee - Forename.2]]="",_xlfn.CONCAT(fraedom_data_1[[#This Row],[Employee - Forename.1]]," ",fraedom_data_1[[#This Row],[Employee - Surname]]),_xlfn.CONCAT(fraedom_data_1[[#This Row],[Employee - Forename.1]]," ",fraedom_data_1[[#This Row],[Employee - Forename.2]]," ",fraedom_data_1[[#This Row],[Employee - Surname]]))</f>
        <v xml:space="preserve"> </v>
      </c>
      <c r="Q1421" s="50" t="str">
        <f>IF(fraedom_data_1[[#This Row],[Transaction - Expense Description]]="Payment Direct Debit Payment - Tha",0,IF(OR(fraedom_data_1[[#This Row],[Transaction - Tax Amount]]="",fraedom_data_1[[#This Row],[Transaction - Tax Amount]]=0),"1","2"))</f>
        <v>1</v>
      </c>
      <c r="R1421" s="50" t="str">
        <f>_xlfn.CONCAT(fraedom_data_1[[#This Row],[Statement Period - End Date]],"_",fraedom_data_1[[#This Row],[Column1]],"_",fraedom_data_1[[#This Row],[Transaction - Tax Exclusive Amount]])</f>
        <v>_ _</v>
      </c>
    </row>
    <row r="1422" spans="2:18">
      <c r="B1422" s="50"/>
      <c r="C1422" s="50"/>
      <c r="G1422" s="50"/>
      <c r="J1422" s="50"/>
      <c r="K1422" s="50"/>
      <c r="L1422" s="50"/>
      <c r="M1422" s="50"/>
      <c r="N1422" s="50"/>
      <c r="O1422" s="50"/>
      <c r="P1422" s="50" t="str">
        <f>IF(fraedom_data_1[[#This Row],[Employee - Forename.2]]="",_xlfn.CONCAT(fraedom_data_1[[#This Row],[Employee - Forename.1]]," ",fraedom_data_1[[#This Row],[Employee - Surname]]),_xlfn.CONCAT(fraedom_data_1[[#This Row],[Employee - Forename.1]]," ",fraedom_data_1[[#This Row],[Employee - Forename.2]]," ",fraedom_data_1[[#This Row],[Employee - Surname]]))</f>
        <v xml:space="preserve"> </v>
      </c>
      <c r="Q1422" s="50" t="str">
        <f>IF(fraedom_data_1[[#This Row],[Transaction - Expense Description]]="Payment Direct Debit Payment - Tha",0,IF(OR(fraedom_data_1[[#This Row],[Transaction - Tax Amount]]="",fraedom_data_1[[#This Row],[Transaction - Tax Amount]]=0),"1","2"))</f>
        <v>1</v>
      </c>
      <c r="R1422" s="50" t="str">
        <f>_xlfn.CONCAT(fraedom_data_1[[#This Row],[Statement Period - End Date]],"_",fraedom_data_1[[#This Row],[Column1]],"_",fraedom_data_1[[#This Row],[Transaction - Tax Exclusive Amount]])</f>
        <v>_ _</v>
      </c>
    </row>
    <row r="1423" spans="2:18">
      <c r="B1423" s="50"/>
      <c r="C1423" s="50"/>
      <c r="G1423" s="50"/>
      <c r="J1423" s="50"/>
      <c r="K1423" s="50"/>
      <c r="L1423" s="50"/>
      <c r="M1423" s="50"/>
      <c r="N1423" s="50"/>
      <c r="O1423" s="50"/>
      <c r="P1423" s="50" t="str">
        <f>IF(fraedom_data_1[[#This Row],[Employee - Forename.2]]="",_xlfn.CONCAT(fraedom_data_1[[#This Row],[Employee - Forename.1]]," ",fraedom_data_1[[#This Row],[Employee - Surname]]),_xlfn.CONCAT(fraedom_data_1[[#This Row],[Employee - Forename.1]]," ",fraedom_data_1[[#This Row],[Employee - Forename.2]]," ",fraedom_data_1[[#This Row],[Employee - Surname]]))</f>
        <v xml:space="preserve"> </v>
      </c>
      <c r="Q1423" s="50" t="str">
        <f>IF(fraedom_data_1[[#This Row],[Transaction - Expense Description]]="Payment Direct Debit Payment - Tha",0,IF(OR(fraedom_data_1[[#This Row],[Transaction - Tax Amount]]="",fraedom_data_1[[#This Row],[Transaction - Tax Amount]]=0),"1","2"))</f>
        <v>1</v>
      </c>
      <c r="R1423" s="50" t="str">
        <f>_xlfn.CONCAT(fraedom_data_1[[#This Row],[Statement Period - End Date]],"_",fraedom_data_1[[#This Row],[Column1]],"_",fraedom_data_1[[#This Row],[Transaction - Tax Exclusive Amount]])</f>
        <v>_ _</v>
      </c>
    </row>
    <row r="1424" spans="2:18">
      <c r="B1424" s="50"/>
      <c r="C1424" s="50"/>
      <c r="G1424" s="50"/>
      <c r="J1424" s="50"/>
      <c r="K1424" s="50"/>
      <c r="L1424" s="50"/>
      <c r="M1424" s="50"/>
      <c r="N1424" s="50"/>
      <c r="O1424" s="50"/>
      <c r="P1424" s="50" t="str">
        <f>IF(fraedom_data_1[[#This Row],[Employee - Forename.2]]="",_xlfn.CONCAT(fraedom_data_1[[#This Row],[Employee - Forename.1]]," ",fraedom_data_1[[#This Row],[Employee - Surname]]),_xlfn.CONCAT(fraedom_data_1[[#This Row],[Employee - Forename.1]]," ",fraedom_data_1[[#This Row],[Employee - Forename.2]]," ",fraedom_data_1[[#This Row],[Employee - Surname]]))</f>
        <v xml:space="preserve"> </v>
      </c>
      <c r="Q1424" s="50" t="str">
        <f>IF(fraedom_data_1[[#This Row],[Transaction - Expense Description]]="Payment Direct Debit Payment - Tha",0,IF(OR(fraedom_data_1[[#This Row],[Transaction - Tax Amount]]="",fraedom_data_1[[#This Row],[Transaction - Tax Amount]]=0),"1","2"))</f>
        <v>1</v>
      </c>
      <c r="R1424" s="50" t="str">
        <f>_xlfn.CONCAT(fraedom_data_1[[#This Row],[Statement Period - End Date]],"_",fraedom_data_1[[#This Row],[Column1]],"_",fraedom_data_1[[#This Row],[Transaction - Tax Exclusive Amount]])</f>
        <v>_ _</v>
      </c>
    </row>
    <row r="1425" spans="2:18">
      <c r="B1425" s="50"/>
      <c r="C1425" s="50"/>
      <c r="G1425" s="50"/>
      <c r="J1425" s="50"/>
      <c r="K1425" s="50"/>
      <c r="L1425" s="50"/>
      <c r="M1425" s="50"/>
      <c r="N1425" s="50"/>
      <c r="O1425" s="50"/>
      <c r="P1425" s="50" t="str">
        <f>IF(fraedom_data_1[[#This Row],[Employee - Forename.2]]="",_xlfn.CONCAT(fraedom_data_1[[#This Row],[Employee - Forename.1]]," ",fraedom_data_1[[#This Row],[Employee - Surname]]),_xlfn.CONCAT(fraedom_data_1[[#This Row],[Employee - Forename.1]]," ",fraedom_data_1[[#This Row],[Employee - Forename.2]]," ",fraedom_data_1[[#This Row],[Employee - Surname]]))</f>
        <v xml:space="preserve"> </v>
      </c>
      <c r="Q1425" s="50" t="str">
        <f>IF(fraedom_data_1[[#This Row],[Transaction - Expense Description]]="Payment Direct Debit Payment - Tha",0,IF(OR(fraedom_data_1[[#This Row],[Transaction - Tax Amount]]="",fraedom_data_1[[#This Row],[Transaction - Tax Amount]]=0),"1","2"))</f>
        <v>1</v>
      </c>
      <c r="R1425" s="50" t="str">
        <f>_xlfn.CONCAT(fraedom_data_1[[#This Row],[Statement Period - End Date]],"_",fraedom_data_1[[#This Row],[Column1]],"_",fraedom_data_1[[#This Row],[Transaction - Tax Exclusive Amount]])</f>
        <v>_ _</v>
      </c>
    </row>
    <row r="1426" spans="2:18">
      <c r="B1426" s="50"/>
      <c r="C1426" s="50"/>
      <c r="G1426" s="50"/>
      <c r="J1426" s="50"/>
      <c r="K1426" s="50"/>
      <c r="L1426" s="50"/>
      <c r="M1426" s="50"/>
      <c r="N1426" s="50"/>
      <c r="O1426" s="50"/>
      <c r="P1426" s="50" t="str">
        <f>IF(fraedom_data_1[[#This Row],[Employee - Forename.2]]="",_xlfn.CONCAT(fraedom_data_1[[#This Row],[Employee - Forename.1]]," ",fraedom_data_1[[#This Row],[Employee - Surname]]),_xlfn.CONCAT(fraedom_data_1[[#This Row],[Employee - Forename.1]]," ",fraedom_data_1[[#This Row],[Employee - Forename.2]]," ",fraedom_data_1[[#This Row],[Employee - Surname]]))</f>
        <v xml:space="preserve"> </v>
      </c>
      <c r="Q1426" s="50" t="str">
        <f>IF(fraedom_data_1[[#This Row],[Transaction - Expense Description]]="Payment Direct Debit Payment - Tha",0,IF(OR(fraedom_data_1[[#This Row],[Transaction - Tax Amount]]="",fraedom_data_1[[#This Row],[Transaction - Tax Amount]]=0),"1","2"))</f>
        <v>1</v>
      </c>
      <c r="R1426" s="50" t="str">
        <f>_xlfn.CONCAT(fraedom_data_1[[#This Row],[Statement Period - End Date]],"_",fraedom_data_1[[#This Row],[Column1]],"_",fraedom_data_1[[#This Row],[Transaction - Tax Exclusive Amount]])</f>
        <v>_ _</v>
      </c>
    </row>
    <row r="1427" spans="2:18">
      <c r="B1427" s="50"/>
      <c r="C1427" s="50"/>
      <c r="G1427" s="50"/>
      <c r="J1427" s="50"/>
      <c r="K1427" s="50"/>
      <c r="L1427" s="50"/>
      <c r="M1427" s="50"/>
      <c r="N1427" s="50"/>
      <c r="O1427" s="50"/>
      <c r="P1427" s="50" t="str">
        <f>IF(fraedom_data_1[[#This Row],[Employee - Forename.2]]="",_xlfn.CONCAT(fraedom_data_1[[#This Row],[Employee - Forename.1]]," ",fraedom_data_1[[#This Row],[Employee - Surname]]),_xlfn.CONCAT(fraedom_data_1[[#This Row],[Employee - Forename.1]]," ",fraedom_data_1[[#This Row],[Employee - Forename.2]]," ",fraedom_data_1[[#This Row],[Employee - Surname]]))</f>
        <v xml:space="preserve"> </v>
      </c>
      <c r="Q1427" s="50" t="str">
        <f>IF(fraedom_data_1[[#This Row],[Transaction - Expense Description]]="Payment Direct Debit Payment - Tha",0,IF(OR(fraedom_data_1[[#This Row],[Transaction - Tax Amount]]="",fraedom_data_1[[#This Row],[Transaction - Tax Amount]]=0),"1","2"))</f>
        <v>1</v>
      </c>
      <c r="R1427" s="50" t="str">
        <f>_xlfn.CONCAT(fraedom_data_1[[#This Row],[Statement Period - End Date]],"_",fraedom_data_1[[#This Row],[Column1]],"_",fraedom_data_1[[#This Row],[Transaction - Tax Exclusive Amount]])</f>
        <v>_ _</v>
      </c>
    </row>
    <row r="1428" spans="2:18">
      <c r="B1428" s="50"/>
      <c r="C1428" s="50"/>
      <c r="G1428" s="50"/>
      <c r="J1428" s="50"/>
      <c r="K1428" s="50"/>
      <c r="L1428" s="50"/>
      <c r="M1428" s="50"/>
      <c r="N1428" s="50"/>
      <c r="O1428" s="50"/>
      <c r="P1428" s="50" t="str">
        <f>IF(fraedom_data_1[[#This Row],[Employee - Forename.2]]="",_xlfn.CONCAT(fraedom_data_1[[#This Row],[Employee - Forename.1]]," ",fraedom_data_1[[#This Row],[Employee - Surname]]),_xlfn.CONCAT(fraedom_data_1[[#This Row],[Employee - Forename.1]]," ",fraedom_data_1[[#This Row],[Employee - Forename.2]]," ",fraedom_data_1[[#This Row],[Employee - Surname]]))</f>
        <v xml:space="preserve"> </v>
      </c>
      <c r="Q1428" s="50" t="str">
        <f>IF(fraedom_data_1[[#This Row],[Transaction - Expense Description]]="Payment Direct Debit Payment - Tha",0,IF(OR(fraedom_data_1[[#This Row],[Transaction - Tax Amount]]="",fraedom_data_1[[#This Row],[Transaction - Tax Amount]]=0),"1","2"))</f>
        <v>1</v>
      </c>
      <c r="R1428" s="50" t="str">
        <f>_xlfn.CONCAT(fraedom_data_1[[#This Row],[Statement Period - End Date]],"_",fraedom_data_1[[#This Row],[Column1]],"_",fraedom_data_1[[#This Row],[Transaction - Tax Exclusive Amount]])</f>
        <v>_ _</v>
      </c>
    </row>
    <row r="1429" spans="2:18">
      <c r="B1429" s="50"/>
      <c r="C1429" s="50"/>
      <c r="G1429" s="50"/>
      <c r="J1429" s="50"/>
      <c r="K1429" s="50"/>
      <c r="L1429" s="50"/>
      <c r="M1429" s="50"/>
      <c r="N1429" s="50"/>
      <c r="O1429" s="50"/>
      <c r="P1429" s="50" t="str">
        <f>IF(fraedom_data_1[[#This Row],[Employee - Forename.2]]="",_xlfn.CONCAT(fraedom_data_1[[#This Row],[Employee - Forename.1]]," ",fraedom_data_1[[#This Row],[Employee - Surname]]),_xlfn.CONCAT(fraedom_data_1[[#This Row],[Employee - Forename.1]]," ",fraedom_data_1[[#This Row],[Employee - Forename.2]]," ",fraedom_data_1[[#This Row],[Employee - Surname]]))</f>
        <v xml:space="preserve"> </v>
      </c>
      <c r="Q1429" s="50" t="str">
        <f>IF(fraedom_data_1[[#This Row],[Transaction - Expense Description]]="Payment Direct Debit Payment - Tha",0,IF(OR(fraedom_data_1[[#This Row],[Transaction - Tax Amount]]="",fraedom_data_1[[#This Row],[Transaction - Tax Amount]]=0),"1","2"))</f>
        <v>1</v>
      </c>
      <c r="R1429" s="50" t="str">
        <f>_xlfn.CONCAT(fraedom_data_1[[#This Row],[Statement Period - End Date]],"_",fraedom_data_1[[#This Row],[Column1]],"_",fraedom_data_1[[#This Row],[Transaction - Tax Exclusive Amount]])</f>
        <v>_ _</v>
      </c>
    </row>
    <row r="1430" spans="2:18">
      <c r="B1430" s="50"/>
      <c r="C1430" s="50"/>
      <c r="G1430" s="50"/>
      <c r="J1430" s="50"/>
      <c r="K1430" s="50"/>
      <c r="L1430" s="50"/>
      <c r="M1430" s="50"/>
      <c r="N1430" s="50"/>
      <c r="O1430" s="50"/>
      <c r="P1430" s="50" t="str">
        <f>IF(fraedom_data_1[[#This Row],[Employee - Forename.2]]="",_xlfn.CONCAT(fraedom_data_1[[#This Row],[Employee - Forename.1]]," ",fraedom_data_1[[#This Row],[Employee - Surname]]),_xlfn.CONCAT(fraedom_data_1[[#This Row],[Employee - Forename.1]]," ",fraedom_data_1[[#This Row],[Employee - Forename.2]]," ",fraedom_data_1[[#This Row],[Employee - Surname]]))</f>
        <v xml:space="preserve"> </v>
      </c>
      <c r="Q1430" s="50" t="str">
        <f>IF(fraedom_data_1[[#This Row],[Transaction - Expense Description]]="Payment Direct Debit Payment - Tha",0,IF(OR(fraedom_data_1[[#This Row],[Transaction - Tax Amount]]="",fraedom_data_1[[#This Row],[Transaction - Tax Amount]]=0),"1","2"))</f>
        <v>1</v>
      </c>
      <c r="R1430" s="50" t="str">
        <f>_xlfn.CONCAT(fraedom_data_1[[#This Row],[Statement Period - End Date]],"_",fraedom_data_1[[#This Row],[Column1]],"_",fraedom_data_1[[#This Row],[Transaction - Tax Exclusive Amount]])</f>
        <v>_ _</v>
      </c>
    </row>
    <row r="1431" spans="2:18">
      <c r="B1431" s="50"/>
      <c r="C1431" s="50"/>
      <c r="G1431" s="50"/>
      <c r="J1431" s="50"/>
      <c r="K1431" s="50"/>
      <c r="L1431" s="50"/>
      <c r="M1431" s="50"/>
      <c r="N1431" s="50"/>
      <c r="O1431" s="50"/>
      <c r="P1431" s="50" t="str">
        <f>IF(fraedom_data_1[[#This Row],[Employee - Forename.2]]="",_xlfn.CONCAT(fraedom_data_1[[#This Row],[Employee - Forename.1]]," ",fraedom_data_1[[#This Row],[Employee - Surname]]),_xlfn.CONCAT(fraedom_data_1[[#This Row],[Employee - Forename.1]]," ",fraedom_data_1[[#This Row],[Employee - Forename.2]]," ",fraedom_data_1[[#This Row],[Employee - Surname]]))</f>
        <v xml:space="preserve"> </v>
      </c>
      <c r="Q1431" s="50" t="str">
        <f>IF(fraedom_data_1[[#This Row],[Transaction - Expense Description]]="Payment Direct Debit Payment - Tha",0,IF(OR(fraedom_data_1[[#This Row],[Transaction - Tax Amount]]="",fraedom_data_1[[#This Row],[Transaction - Tax Amount]]=0),"1","2"))</f>
        <v>1</v>
      </c>
      <c r="R1431" s="50" t="str">
        <f>_xlfn.CONCAT(fraedom_data_1[[#This Row],[Statement Period - End Date]],"_",fraedom_data_1[[#This Row],[Column1]],"_",fraedom_data_1[[#This Row],[Transaction - Tax Exclusive Amount]])</f>
        <v>_ _</v>
      </c>
    </row>
    <row r="1432" spans="2:18">
      <c r="B1432" s="50"/>
      <c r="C1432" s="50"/>
      <c r="G1432" s="50"/>
      <c r="J1432" s="50"/>
      <c r="K1432" s="50"/>
      <c r="L1432" s="50"/>
      <c r="M1432" s="50"/>
      <c r="N1432" s="50"/>
      <c r="O1432" s="50"/>
      <c r="P1432" s="50" t="str">
        <f>IF(fraedom_data_1[[#This Row],[Employee - Forename.2]]="",_xlfn.CONCAT(fraedom_data_1[[#This Row],[Employee - Forename.1]]," ",fraedom_data_1[[#This Row],[Employee - Surname]]),_xlfn.CONCAT(fraedom_data_1[[#This Row],[Employee - Forename.1]]," ",fraedom_data_1[[#This Row],[Employee - Forename.2]]," ",fraedom_data_1[[#This Row],[Employee - Surname]]))</f>
        <v xml:space="preserve"> </v>
      </c>
      <c r="Q1432" s="50" t="str">
        <f>IF(fraedom_data_1[[#This Row],[Transaction - Expense Description]]="Payment Direct Debit Payment - Tha",0,IF(OR(fraedom_data_1[[#This Row],[Transaction - Tax Amount]]="",fraedom_data_1[[#This Row],[Transaction - Tax Amount]]=0),"1","2"))</f>
        <v>1</v>
      </c>
      <c r="R1432" s="50" t="str">
        <f>_xlfn.CONCAT(fraedom_data_1[[#This Row],[Statement Period - End Date]],"_",fraedom_data_1[[#This Row],[Column1]],"_",fraedom_data_1[[#This Row],[Transaction - Tax Exclusive Amount]])</f>
        <v>_ _</v>
      </c>
    </row>
    <row r="1433" spans="2:18">
      <c r="B1433" s="50"/>
      <c r="C1433" s="50"/>
      <c r="G1433" s="50"/>
      <c r="J1433" s="50"/>
      <c r="K1433" s="50"/>
      <c r="L1433" s="50"/>
      <c r="M1433" s="50"/>
      <c r="N1433" s="50"/>
      <c r="O1433" s="50"/>
      <c r="P1433" s="50" t="str">
        <f>IF(fraedom_data_1[[#This Row],[Employee - Forename.2]]="",_xlfn.CONCAT(fraedom_data_1[[#This Row],[Employee - Forename.1]]," ",fraedom_data_1[[#This Row],[Employee - Surname]]),_xlfn.CONCAT(fraedom_data_1[[#This Row],[Employee - Forename.1]]," ",fraedom_data_1[[#This Row],[Employee - Forename.2]]," ",fraedom_data_1[[#This Row],[Employee - Surname]]))</f>
        <v xml:space="preserve"> </v>
      </c>
      <c r="Q1433" s="50" t="str">
        <f>IF(fraedom_data_1[[#This Row],[Transaction - Expense Description]]="Payment Direct Debit Payment - Tha",0,IF(OR(fraedom_data_1[[#This Row],[Transaction - Tax Amount]]="",fraedom_data_1[[#This Row],[Transaction - Tax Amount]]=0),"1","2"))</f>
        <v>1</v>
      </c>
      <c r="R1433" s="50" t="str">
        <f>_xlfn.CONCAT(fraedom_data_1[[#This Row],[Statement Period - End Date]],"_",fraedom_data_1[[#This Row],[Column1]],"_",fraedom_data_1[[#This Row],[Transaction - Tax Exclusive Amount]])</f>
        <v>_ _</v>
      </c>
    </row>
    <row r="1434" spans="2:18">
      <c r="B1434" s="50"/>
      <c r="C1434" s="50"/>
      <c r="G1434" s="50"/>
      <c r="J1434" s="50"/>
      <c r="K1434" s="50"/>
      <c r="L1434" s="50"/>
      <c r="M1434" s="50"/>
      <c r="N1434" s="50"/>
      <c r="O1434" s="50"/>
      <c r="P1434" s="50" t="str">
        <f>IF(fraedom_data_1[[#This Row],[Employee - Forename.2]]="",_xlfn.CONCAT(fraedom_data_1[[#This Row],[Employee - Forename.1]]," ",fraedom_data_1[[#This Row],[Employee - Surname]]),_xlfn.CONCAT(fraedom_data_1[[#This Row],[Employee - Forename.1]]," ",fraedom_data_1[[#This Row],[Employee - Forename.2]]," ",fraedom_data_1[[#This Row],[Employee - Surname]]))</f>
        <v xml:space="preserve"> </v>
      </c>
      <c r="Q1434" s="50" t="str">
        <f>IF(fraedom_data_1[[#This Row],[Transaction - Expense Description]]="Payment Direct Debit Payment - Tha",0,IF(OR(fraedom_data_1[[#This Row],[Transaction - Tax Amount]]="",fraedom_data_1[[#This Row],[Transaction - Tax Amount]]=0),"1","2"))</f>
        <v>1</v>
      </c>
      <c r="R1434" s="50" t="str">
        <f>_xlfn.CONCAT(fraedom_data_1[[#This Row],[Statement Period - End Date]],"_",fraedom_data_1[[#This Row],[Column1]],"_",fraedom_data_1[[#This Row],[Transaction - Tax Exclusive Amount]])</f>
        <v>_ _</v>
      </c>
    </row>
    <row r="1435" spans="2:18">
      <c r="B1435" s="50"/>
      <c r="C1435" s="50"/>
      <c r="G1435" s="50"/>
      <c r="J1435" s="50"/>
      <c r="K1435" s="50"/>
      <c r="L1435" s="50"/>
      <c r="M1435" s="50"/>
      <c r="N1435" s="50"/>
      <c r="O1435" s="50"/>
      <c r="P1435" s="50" t="str">
        <f>IF(fraedom_data_1[[#This Row],[Employee - Forename.2]]="",_xlfn.CONCAT(fraedom_data_1[[#This Row],[Employee - Forename.1]]," ",fraedom_data_1[[#This Row],[Employee - Surname]]),_xlfn.CONCAT(fraedom_data_1[[#This Row],[Employee - Forename.1]]," ",fraedom_data_1[[#This Row],[Employee - Forename.2]]," ",fraedom_data_1[[#This Row],[Employee - Surname]]))</f>
        <v xml:space="preserve"> </v>
      </c>
      <c r="Q1435" s="50" t="str">
        <f>IF(fraedom_data_1[[#This Row],[Transaction - Expense Description]]="Payment Direct Debit Payment - Tha",0,IF(OR(fraedom_data_1[[#This Row],[Transaction - Tax Amount]]="",fraedom_data_1[[#This Row],[Transaction - Tax Amount]]=0),"1","2"))</f>
        <v>1</v>
      </c>
      <c r="R1435" s="50" t="str">
        <f>_xlfn.CONCAT(fraedom_data_1[[#This Row],[Statement Period - End Date]],"_",fraedom_data_1[[#This Row],[Column1]],"_",fraedom_data_1[[#This Row],[Transaction - Tax Exclusive Amount]])</f>
        <v>_ _</v>
      </c>
    </row>
    <row r="1436" spans="2:18">
      <c r="B1436" s="50"/>
      <c r="C1436" s="50"/>
      <c r="G1436" s="50"/>
      <c r="J1436" s="50"/>
      <c r="K1436" s="50"/>
      <c r="L1436" s="50"/>
      <c r="M1436" s="50"/>
      <c r="N1436" s="50"/>
      <c r="O1436" s="50"/>
      <c r="P1436" s="50" t="str">
        <f>IF(fraedom_data_1[[#This Row],[Employee - Forename.2]]="",_xlfn.CONCAT(fraedom_data_1[[#This Row],[Employee - Forename.1]]," ",fraedom_data_1[[#This Row],[Employee - Surname]]),_xlfn.CONCAT(fraedom_data_1[[#This Row],[Employee - Forename.1]]," ",fraedom_data_1[[#This Row],[Employee - Forename.2]]," ",fraedom_data_1[[#This Row],[Employee - Surname]]))</f>
        <v xml:space="preserve"> </v>
      </c>
      <c r="Q1436" s="50" t="str">
        <f>IF(fraedom_data_1[[#This Row],[Transaction - Expense Description]]="Payment Direct Debit Payment - Tha",0,IF(OR(fraedom_data_1[[#This Row],[Transaction - Tax Amount]]="",fraedom_data_1[[#This Row],[Transaction - Tax Amount]]=0),"1","2"))</f>
        <v>1</v>
      </c>
      <c r="R1436" s="50" t="str">
        <f>_xlfn.CONCAT(fraedom_data_1[[#This Row],[Statement Period - End Date]],"_",fraedom_data_1[[#This Row],[Column1]],"_",fraedom_data_1[[#This Row],[Transaction - Tax Exclusive Amount]])</f>
        <v>_ _</v>
      </c>
    </row>
    <row r="1437" spans="2:18">
      <c r="B1437" s="50"/>
      <c r="C1437" s="50"/>
      <c r="G1437" s="50"/>
      <c r="J1437" s="50"/>
      <c r="K1437" s="50"/>
      <c r="L1437" s="50"/>
      <c r="M1437" s="50"/>
      <c r="N1437" s="50"/>
      <c r="O1437" s="50"/>
      <c r="P1437" s="50" t="str">
        <f>IF(fraedom_data_1[[#This Row],[Employee - Forename.2]]="",_xlfn.CONCAT(fraedom_data_1[[#This Row],[Employee - Forename.1]]," ",fraedom_data_1[[#This Row],[Employee - Surname]]),_xlfn.CONCAT(fraedom_data_1[[#This Row],[Employee - Forename.1]]," ",fraedom_data_1[[#This Row],[Employee - Forename.2]]," ",fraedom_data_1[[#This Row],[Employee - Surname]]))</f>
        <v xml:space="preserve"> </v>
      </c>
      <c r="Q1437" s="50" t="str">
        <f>IF(fraedom_data_1[[#This Row],[Transaction - Expense Description]]="Payment Direct Debit Payment - Tha",0,IF(OR(fraedom_data_1[[#This Row],[Transaction - Tax Amount]]="",fraedom_data_1[[#This Row],[Transaction - Tax Amount]]=0),"1","2"))</f>
        <v>1</v>
      </c>
      <c r="R1437" s="50" t="str">
        <f>_xlfn.CONCAT(fraedom_data_1[[#This Row],[Statement Period - End Date]],"_",fraedom_data_1[[#This Row],[Column1]],"_",fraedom_data_1[[#This Row],[Transaction - Tax Exclusive Amount]])</f>
        <v>_ _</v>
      </c>
    </row>
    <row r="1438" spans="2:18">
      <c r="B1438" s="50"/>
      <c r="C1438" s="50"/>
      <c r="G1438" s="50"/>
      <c r="J1438" s="50"/>
      <c r="K1438" s="50"/>
      <c r="L1438" s="50"/>
      <c r="M1438" s="50"/>
      <c r="N1438" s="50"/>
      <c r="O1438" s="50"/>
      <c r="P1438" s="50" t="str">
        <f>IF(fraedom_data_1[[#This Row],[Employee - Forename.2]]="",_xlfn.CONCAT(fraedom_data_1[[#This Row],[Employee - Forename.1]]," ",fraedom_data_1[[#This Row],[Employee - Surname]]),_xlfn.CONCAT(fraedom_data_1[[#This Row],[Employee - Forename.1]]," ",fraedom_data_1[[#This Row],[Employee - Forename.2]]," ",fraedom_data_1[[#This Row],[Employee - Surname]]))</f>
        <v xml:space="preserve"> </v>
      </c>
      <c r="Q1438" s="50" t="str">
        <f>IF(fraedom_data_1[[#This Row],[Transaction - Expense Description]]="Payment Direct Debit Payment - Tha",0,IF(OR(fraedom_data_1[[#This Row],[Transaction - Tax Amount]]="",fraedom_data_1[[#This Row],[Transaction - Tax Amount]]=0),"1","2"))</f>
        <v>1</v>
      </c>
      <c r="R1438" s="50" t="str">
        <f>_xlfn.CONCAT(fraedom_data_1[[#This Row],[Statement Period - End Date]],"_",fraedom_data_1[[#This Row],[Column1]],"_",fraedom_data_1[[#This Row],[Transaction - Tax Exclusive Amount]])</f>
        <v>_ _</v>
      </c>
    </row>
    <row r="1439" spans="2:18">
      <c r="B1439" s="50"/>
      <c r="C1439" s="50"/>
      <c r="G1439" s="50"/>
      <c r="J1439" s="50"/>
      <c r="K1439" s="50"/>
      <c r="L1439" s="50"/>
      <c r="M1439" s="50"/>
      <c r="N1439" s="50"/>
      <c r="O1439" s="50"/>
      <c r="P1439" s="50" t="str">
        <f>IF(fraedom_data_1[[#This Row],[Employee - Forename.2]]="",_xlfn.CONCAT(fraedom_data_1[[#This Row],[Employee - Forename.1]]," ",fraedom_data_1[[#This Row],[Employee - Surname]]),_xlfn.CONCAT(fraedom_data_1[[#This Row],[Employee - Forename.1]]," ",fraedom_data_1[[#This Row],[Employee - Forename.2]]," ",fraedom_data_1[[#This Row],[Employee - Surname]]))</f>
        <v xml:space="preserve"> </v>
      </c>
      <c r="Q1439" s="50" t="str">
        <f>IF(fraedom_data_1[[#This Row],[Transaction - Expense Description]]="Payment Direct Debit Payment - Tha",0,IF(OR(fraedom_data_1[[#This Row],[Transaction - Tax Amount]]="",fraedom_data_1[[#This Row],[Transaction - Tax Amount]]=0),"1","2"))</f>
        <v>1</v>
      </c>
      <c r="R1439" s="50" t="str">
        <f>_xlfn.CONCAT(fraedom_data_1[[#This Row],[Statement Period - End Date]],"_",fraedom_data_1[[#This Row],[Column1]],"_",fraedom_data_1[[#This Row],[Transaction - Tax Exclusive Amount]])</f>
        <v>_ _</v>
      </c>
    </row>
    <row r="1440" spans="2:18">
      <c r="B1440" s="50"/>
      <c r="C1440" s="50"/>
      <c r="G1440" s="50"/>
      <c r="J1440" s="50"/>
      <c r="K1440" s="50"/>
      <c r="L1440" s="50"/>
      <c r="M1440" s="50"/>
      <c r="N1440" s="50"/>
      <c r="O1440" s="50"/>
      <c r="P1440" s="50" t="str">
        <f>IF(fraedom_data_1[[#This Row],[Employee - Forename.2]]="",_xlfn.CONCAT(fraedom_data_1[[#This Row],[Employee - Forename.1]]," ",fraedom_data_1[[#This Row],[Employee - Surname]]),_xlfn.CONCAT(fraedom_data_1[[#This Row],[Employee - Forename.1]]," ",fraedom_data_1[[#This Row],[Employee - Forename.2]]," ",fraedom_data_1[[#This Row],[Employee - Surname]]))</f>
        <v xml:space="preserve"> </v>
      </c>
      <c r="Q1440" s="50" t="str">
        <f>IF(fraedom_data_1[[#This Row],[Transaction - Expense Description]]="Payment Direct Debit Payment - Tha",0,IF(OR(fraedom_data_1[[#This Row],[Transaction - Tax Amount]]="",fraedom_data_1[[#This Row],[Transaction - Tax Amount]]=0),"1","2"))</f>
        <v>1</v>
      </c>
      <c r="R1440" s="50" t="str">
        <f>_xlfn.CONCAT(fraedom_data_1[[#This Row],[Statement Period - End Date]],"_",fraedom_data_1[[#This Row],[Column1]],"_",fraedom_data_1[[#This Row],[Transaction - Tax Exclusive Amount]])</f>
        <v>_ _</v>
      </c>
    </row>
    <row r="1441" spans="2:18">
      <c r="B1441" s="50"/>
      <c r="C1441" s="50"/>
      <c r="G1441" s="50"/>
      <c r="J1441" s="50"/>
      <c r="K1441" s="50"/>
      <c r="L1441" s="50"/>
      <c r="M1441" s="50"/>
      <c r="N1441" s="50"/>
      <c r="O1441" s="50"/>
      <c r="P1441" s="50" t="str">
        <f>IF(fraedom_data_1[[#This Row],[Employee - Forename.2]]="",_xlfn.CONCAT(fraedom_data_1[[#This Row],[Employee - Forename.1]]," ",fraedom_data_1[[#This Row],[Employee - Surname]]),_xlfn.CONCAT(fraedom_data_1[[#This Row],[Employee - Forename.1]]," ",fraedom_data_1[[#This Row],[Employee - Forename.2]]," ",fraedom_data_1[[#This Row],[Employee - Surname]]))</f>
        <v xml:space="preserve"> </v>
      </c>
      <c r="Q1441" s="50" t="str">
        <f>IF(fraedom_data_1[[#This Row],[Transaction - Expense Description]]="Payment Direct Debit Payment - Tha",0,IF(OR(fraedom_data_1[[#This Row],[Transaction - Tax Amount]]="",fraedom_data_1[[#This Row],[Transaction - Tax Amount]]=0),"1","2"))</f>
        <v>1</v>
      </c>
      <c r="R1441" s="50" t="str">
        <f>_xlfn.CONCAT(fraedom_data_1[[#This Row],[Statement Period - End Date]],"_",fraedom_data_1[[#This Row],[Column1]],"_",fraedom_data_1[[#This Row],[Transaction - Tax Exclusive Amount]])</f>
        <v>_ _</v>
      </c>
    </row>
    <row r="1442" spans="2:18">
      <c r="B1442" s="50"/>
      <c r="C1442" s="50"/>
      <c r="G1442" s="50"/>
      <c r="J1442" s="50"/>
      <c r="K1442" s="50"/>
      <c r="L1442" s="50"/>
      <c r="M1442" s="50"/>
      <c r="N1442" s="50"/>
      <c r="O1442" s="50"/>
      <c r="P1442" s="50" t="str">
        <f>IF(fraedom_data_1[[#This Row],[Employee - Forename.2]]="",_xlfn.CONCAT(fraedom_data_1[[#This Row],[Employee - Forename.1]]," ",fraedom_data_1[[#This Row],[Employee - Surname]]),_xlfn.CONCAT(fraedom_data_1[[#This Row],[Employee - Forename.1]]," ",fraedom_data_1[[#This Row],[Employee - Forename.2]]," ",fraedom_data_1[[#This Row],[Employee - Surname]]))</f>
        <v xml:space="preserve"> </v>
      </c>
      <c r="Q1442" s="50" t="str">
        <f>IF(fraedom_data_1[[#This Row],[Transaction - Expense Description]]="Payment Direct Debit Payment - Tha",0,IF(OR(fraedom_data_1[[#This Row],[Transaction - Tax Amount]]="",fraedom_data_1[[#This Row],[Transaction - Tax Amount]]=0),"1","2"))</f>
        <v>1</v>
      </c>
      <c r="R1442" s="50" t="str">
        <f>_xlfn.CONCAT(fraedom_data_1[[#This Row],[Statement Period - End Date]],"_",fraedom_data_1[[#This Row],[Column1]],"_",fraedom_data_1[[#This Row],[Transaction - Tax Exclusive Amount]])</f>
        <v>_ _</v>
      </c>
    </row>
    <row r="1443" spans="2:18">
      <c r="B1443" s="50"/>
      <c r="C1443" s="50"/>
      <c r="G1443" s="50"/>
      <c r="J1443" s="50"/>
      <c r="K1443" s="50"/>
      <c r="L1443" s="50"/>
      <c r="M1443" s="50"/>
      <c r="N1443" s="50"/>
      <c r="O1443" s="50"/>
      <c r="P1443" s="50" t="str">
        <f>IF(fraedom_data_1[[#This Row],[Employee - Forename.2]]="",_xlfn.CONCAT(fraedom_data_1[[#This Row],[Employee - Forename.1]]," ",fraedom_data_1[[#This Row],[Employee - Surname]]),_xlfn.CONCAT(fraedom_data_1[[#This Row],[Employee - Forename.1]]," ",fraedom_data_1[[#This Row],[Employee - Forename.2]]," ",fraedom_data_1[[#This Row],[Employee - Surname]]))</f>
        <v xml:space="preserve"> </v>
      </c>
      <c r="Q1443" s="50" t="str">
        <f>IF(fraedom_data_1[[#This Row],[Transaction - Expense Description]]="Payment Direct Debit Payment - Tha",0,IF(OR(fraedom_data_1[[#This Row],[Transaction - Tax Amount]]="",fraedom_data_1[[#This Row],[Transaction - Tax Amount]]=0),"1","2"))</f>
        <v>1</v>
      </c>
      <c r="R1443" s="50" t="str">
        <f>_xlfn.CONCAT(fraedom_data_1[[#This Row],[Statement Period - End Date]],"_",fraedom_data_1[[#This Row],[Column1]],"_",fraedom_data_1[[#This Row],[Transaction - Tax Exclusive Amount]])</f>
        <v>_ _</v>
      </c>
    </row>
    <row r="1444" spans="2:18">
      <c r="B1444" s="50"/>
      <c r="C1444" s="50"/>
      <c r="G1444" s="50"/>
      <c r="J1444" s="50"/>
      <c r="K1444" s="50"/>
      <c r="L1444" s="50"/>
      <c r="M1444" s="50"/>
      <c r="N1444" s="50"/>
      <c r="O1444" s="50"/>
      <c r="P1444" s="50" t="str">
        <f>IF(fraedom_data_1[[#This Row],[Employee - Forename.2]]="",_xlfn.CONCAT(fraedom_data_1[[#This Row],[Employee - Forename.1]]," ",fraedom_data_1[[#This Row],[Employee - Surname]]),_xlfn.CONCAT(fraedom_data_1[[#This Row],[Employee - Forename.1]]," ",fraedom_data_1[[#This Row],[Employee - Forename.2]]," ",fraedom_data_1[[#This Row],[Employee - Surname]]))</f>
        <v xml:space="preserve"> </v>
      </c>
      <c r="Q1444" s="50" t="str">
        <f>IF(fraedom_data_1[[#This Row],[Transaction - Expense Description]]="Payment Direct Debit Payment - Tha",0,IF(OR(fraedom_data_1[[#This Row],[Transaction - Tax Amount]]="",fraedom_data_1[[#This Row],[Transaction - Tax Amount]]=0),"1","2"))</f>
        <v>1</v>
      </c>
      <c r="R1444" s="50" t="str">
        <f>_xlfn.CONCAT(fraedom_data_1[[#This Row],[Statement Period - End Date]],"_",fraedom_data_1[[#This Row],[Column1]],"_",fraedom_data_1[[#This Row],[Transaction - Tax Exclusive Amount]])</f>
        <v>_ _</v>
      </c>
    </row>
    <row r="1445" spans="2:18">
      <c r="B1445" s="50"/>
      <c r="C1445" s="50"/>
      <c r="G1445" s="50"/>
      <c r="J1445" s="50"/>
      <c r="K1445" s="50"/>
      <c r="L1445" s="50"/>
      <c r="M1445" s="50"/>
      <c r="N1445" s="50"/>
      <c r="O1445" s="50"/>
      <c r="P1445" s="50" t="str">
        <f>IF(fraedom_data_1[[#This Row],[Employee - Forename.2]]="",_xlfn.CONCAT(fraedom_data_1[[#This Row],[Employee - Forename.1]]," ",fraedom_data_1[[#This Row],[Employee - Surname]]),_xlfn.CONCAT(fraedom_data_1[[#This Row],[Employee - Forename.1]]," ",fraedom_data_1[[#This Row],[Employee - Forename.2]]," ",fraedom_data_1[[#This Row],[Employee - Surname]]))</f>
        <v xml:space="preserve"> </v>
      </c>
      <c r="Q1445" s="50" t="str">
        <f>IF(fraedom_data_1[[#This Row],[Transaction - Expense Description]]="Payment Direct Debit Payment - Tha",0,IF(OR(fraedom_data_1[[#This Row],[Transaction - Tax Amount]]="",fraedom_data_1[[#This Row],[Transaction - Tax Amount]]=0),"1","2"))</f>
        <v>1</v>
      </c>
      <c r="R1445" s="50" t="str">
        <f>_xlfn.CONCAT(fraedom_data_1[[#This Row],[Statement Period - End Date]],"_",fraedom_data_1[[#This Row],[Column1]],"_",fraedom_data_1[[#This Row],[Transaction - Tax Exclusive Amount]])</f>
        <v>_ _</v>
      </c>
    </row>
    <row r="1446" spans="2:18">
      <c r="B1446" s="50"/>
      <c r="C1446" s="50"/>
      <c r="G1446" s="50"/>
      <c r="J1446" s="50"/>
      <c r="K1446" s="50"/>
      <c r="L1446" s="50"/>
      <c r="M1446" s="50"/>
      <c r="N1446" s="50"/>
      <c r="O1446" s="50"/>
      <c r="P1446" s="50" t="str">
        <f>IF(fraedom_data_1[[#This Row],[Employee - Forename.2]]="",_xlfn.CONCAT(fraedom_data_1[[#This Row],[Employee - Forename.1]]," ",fraedom_data_1[[#This Row],[Employee - Surname]]),_xlfn.CONCAT(fraedom_data_1[[#This Row],[Employee - Forename.1]]," ",fraedom_data_1[[#This Row],[Employee - Forename.2]]," ",fraedom_data_1[[#This Row],[Employee - Surname]]))</f>
        <v xml:space="preserve"> </v>
      </c>
      <c r="Q1446" s="50" t="str">
        <f>IF(fraedom_data_1[[#This Row],[Transaction - Expense Description]]="Payment Direct Debit Payment - Tha",0,IF(OR(fraedom_data_1[[#This Row],[Transaction - Tax Amount]]="",fraedom_data_1[[#This Row],[Transaction - Tax Amount]]=0),"1","2"))</f>
        <v>1</v>
      </c>
      <c r="R1446" s="50" t="str">
        <f>_xlfn.CONCAT(fraedom_data_1[[#This Row],[Statement Period - End Date]],"_",fraedom_data_1[[#This Row],[Column1]],"_",fraedom_data_1[[#This Row],[Transaction - Tax Exclusive Amount]])</f>
        <v>_ _</v>
      </c>
    </row>
    <row r="1447" spans="2:18">
      <c r="B1447" s="50"/>
      <c r="C1447" s="50"/>
      <c r="G1447" s="50"/>
      <c r="J1447" s="50"/>
      <c r="K1447" s="50"/>
      <c r="L1447" s="50"/>
      <c r="M1447" s="50"/>
      <c r="N1447" s="50"/>
      <c r="O1447" s="50"/>
      <c r="P1447" s="50" t="str">
        <f>IF(fraedom_data_1[[#This Row],[Employee - Forename.2]]="",_xlfn.CONCAT(fraedom_data_1[[#This Row],[Employee - Forename.1]]," ",fraedom_data_1[[#This Row],[Employee - Surname]]),_xlfn.CONCAT(fraedom_data_1[[#This Row],[Employee - Forename.1]]," ",fraedom_data_1[[#This Row],[Employee - Forename.2]]," ",fraedom_data_1[[#This Row],[Employee - Surname]]))</f>
        <v xml:space="preserve"> </v>
      </c>
      <c r="Q1447" s="50" t="str">
        <f>IF(fraedom_data_1[[#This Row],[Transaction - Expense Description]]="Payment Direct Debit Payment - Tha",0,IF(OR(fraedom_data_1[[#This Row],[Transaction - Tax Amount]]="",fraedom_data_1[[#This Row],[Transaction - Tax Amount]]=0),"1","2"))</f>
        <v>1</v>
      </c>
      <c r="R1447" s="50" t="str">
        <f>_xlfn.CONCAT(fraedom_data_1[[#This Row],[Statement Period - End Date]],"_",fraedom_data_1[[#This Row],[Column1]],"_",fraedom_data_1[[#This Row],[Transaction - Tax Exclusive Amount]])</f>
        <v>_ _</v>
      </c>
    </row>
  </sheetData>
  <phoneticPr fontId="24" type="noConversion"/>
  <pageMargins left="0.7" right="0.7" top="0.75" bottom="0.75" header="0.3" footer="0.3"/>
  <pageSetup paperSize="9" orientation="portrait" r:id="rId1"/>
  <tableParts count="1">
    <tablePart r:id="rId2"/>
  </tableParts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4"/>
  <dimension ref="A1:U10979"/>
  <sheetViews>
    <sheetView tabSelected="1" zoomScale="80" zoomScaleNormal="80" workbookViewId="0">
      <selection activeCell="A11" sqref="A11"/>
    </sheetView>
  </sheetViews>
  <sheetFormatPr defaultRowHeight="15"/>
  <cols>
    <col min="1" max="1" width="29.85546875" style="9" customWidth="1"/>
    <col min="2" max="2" width="12.140625" style="10" customWidth="1"/>
    <col min="3" max="3" width="8.28515625" style="10" customWidth="1"/>
    <col min="4" max="4" width="9" style="10" customWidth="1"/>
    <col min="5" max="5" width="11.28515625" style="10" bestFit="1" customWidth="1"/>
    <col min="6" max="6" width="11" style="11" customWidth="1"/>
    <col min="7" max="7" width="13.85546875" style="11" bestFit="1" customWidth="1"/>
    <col min="8" max="8" width="10" style="11" bestFit="1" customWidth="1"/>
    <col min="9" max="9" width="8.5703125" style="11" bestFit="1" customWidth="1"/>
    <col min="10" max="10" width="11.28515625" style="10" customWidth="1"/>
    <col min="11" max="11" width="9.5703125" style="11" customWidth="1"/>
    <col min="12" max="12" width="14.28515625" style="10" bestFit="1" customWidth="1"/>
    <col min="13" max="13" width="10.5703125" style="10" customWidth="1"/>
    <col min="14" max="14" width="13.42578125" style="10" customWidth="1"/>
    <col min="15" max="15" width="14.42578125" style="10" bestFit="1" customWidth="1"/>
    <col min="16" max="16" width="10.140625" style="12" customWidth="1"/>
    <col min="17" max="17" width="42.28515625" style="62" bestFit="1" customWidth="1"/>
  </cols>
  <sheetData>
    <row r="1" spans="1:17">
      <c r="A1" s="67"/>
      <c r="B1" s="68"/>
      <c r="C1" s="68"/>
      <c r="D1" s="68"/>
      <c r="E1" s="68"/>
      <c r="F1" s="69"/>
      <c r="G1" s="69"/>
      <c r="H1" s="69"/>
      <c r="I1" s="69"/>
      <c r="J1" s="93"/>
      <c r="K1" s="69"/>
      <c r="L1" s="68"/>
      <c r="M1" s="68"/>
      <c r="N1" s="68"/>
      <c r="O1" s="68"/>
      <c r="P1" s="70"/>
      <c r="Q1" s="71"/>
    </row>
    <row r="2" spans="1:17">
      <c r="A2" s="72"/>
      <c r="B2" s="68"/>
      <c r="C2" s="68"/>
      <c r="D2" s="68"/>
      <c r="E2" s="78"/>
      <c r="F2" s="69"/>
      <c r="H2" s="69"/>
      <c r="I2" s="69"/>
      <c r="J2" s="93"/>
      <c r="K2" s="69"/>
      <c r="L2" s="68"/>
      <c r="M2" s="68"/>
      <c r="N2" s="68"/>
      <c r="O2" s="68"/>
      <c r="P2" s="70"/>
      <c r="Q2" s="71"/>
    </row>
    <row r="3" spans="1:17">
      <c r="A3" s="150" t="s">
        <v>4955</v>
      </c>
      <c r="B3" s="149"/>
      <c r="C3" s="149"/>
      <c r="D3" s="149"/>
      <c r="E3" s="77"/>
      <c r="F3" s="77" t="s">
        <v>4989</v>
      </c>
      <c r="G3" s="69"/>
      <c r="H3" s="69"/>
      <c r="I3" s="69"/>
      <c r="J3" s="69"/>
      <c r="K3" s="69"/>
      <c r="L3" s="122"/>
      <c r="M3" s="122"/>
      <c r="N3" s="122"/>
      <c r="O3" s="122"/>
      <c r="P3" s="70"/>
      <c r="Q3" s="71"/>
    </row>
    <row r="4" spans="1:17" ht="15.75" thickBot="1">
      <c r="A4" s="72"/>
      <c r="B4" s="80"/>
      <c r="C4" s="149" t="s">
        <v>4999</v>
      </c>
      <c r="D4" s="68"/>
      <c r="E4" s="79"/>
      <c r="F4" s="79"/>
      <c r="G4" s="69"/>
      <c r="H4" s="69"/>
      <c r="I4" s="69"/>
      <c r="J4" s="69"/>
      <c r="K4" s="69"/>
      <c r="L4" s="123" t="str">
        <f>IF(ROUND(O4&lt;&gt;"",2),"Check the balance &gt;&gt;&gt;","")</f>
        <v/>
      </c>
      <c r="M4" s="124"/>
      <c r="N4" s="125"/>
      <c r="O4" s="126" t="str">
        <f>IF(ROUND(SUM(journal!E17:E4421)-SUM(journal!F17:F4421),2)&lt;&gt;0,SUM(journal!E17:E4421)-SUM(journal!F17:F4421),"")</f>
        <v/>
      </c>
      <c r="P4" s="70"/>
      <c r="Q4" s="71"/>
    </row>
    <row r="5" spans="1:17" ht="15" customHeight="1">
      <c r="A5" s="167" t="s">
        <v>7790</v>
      </c>
      <c r="B5" s="149"/>
      <c r="C5" s="163">
        <v>44560</v>
      </c>
      <c r="D5" s="164"/>
      <c r="E5" s="79"/>
      <c r="F5" s="79"/>
      <c r="G5" s="69"/>
      <c r="H5" s="69"/>
      <c r="I5" s="69"/>
      <c r="J5" s="69"/>
      <c r="K5" s="69"/>
      <c r="L5" s="127" t="str">
        <f>IF(O5="","","Extract and Journal are not matching &gt;&gt;&gt;")</f>
        <v/>
      </c>
      <c r="M5" s="128"/>
      <c r="N5" s="134"/>
      <c r="O5" s="126" t="str">
        <f>IF(Extract_2!AK15=2,IF(TRUNC(GL_table[[#Totals],[Amount]],2)-TRUNC(SUM(journal!F17:F1048576),2)=0,"",GL_table[[#Totals],[Amount]]-SUM(journal!F17:F1048576)),IF(TRUNC(GL_table[[#Totals],[Column1]],2)-TRUNC(SUM(journal!F17:F1048576),2)=0,"",GL_table[[#Totals],[Column1]]-SUM(journal!F17:F1048576)))</f>
        <v/>
      </c>
      <c r="P5" s="70"/>
      <c r="Q5" s="71"/>
    </row>
    <row r="6" spans="1:17" ht="15.75" customHeight="1" thickBot="1">
      <c r="A6" s="72"/>
      <c r="B6" s="149"/>
      <c r="C6" s="165"/>
      <c r="D6" s="166"/>
      <c r="E6" s="77"/>
      <c r="F6" s="77" t="s">
        <v>4990</v>
      </c>
      <c r="G6" s="69"/>
      <c r="H6" s="69"/>
      <c r="I6" s="69"/>
      <c r="J6" s="69"/>
      <c r="K6" s="69"/>
      <c r="L6" s="129"/>
      <c r="M6" s="129"/>
      <c r="N6" s="129"/>
      <c r="O6" s="140"/>
      <c r="P6" s="70"/>
      <c r="Q6" s="71"/>
    </row>
    <row r="7" spans="1:17">
      <c r="A7" s="72"/>
      <c r="B7" s="149"/>
      <c r="C7" s="81"/>
      <c r="D7" s="68"/>
      <c r="E7" s="77"/>
      <c r="F7" s="69"/>
      <c r="G7" s="77"/>
      <c r="H7" s="69"/>
      <c r="I7" s="69"/>
      <c r="J7" s="93"/>
      <c r="K7" s="69"/>
      <c r="L7" s="68"/>
      <c r="M7" s="68"/>
      <c r="N7" s="68"/>
      <c r="O7" s="68"/>
      <c r="P7" s="70"/>
      <c r="Q7" s="71"/>
    </row>
    <row r="8" spans="1:17">
      <c r="A8" s="148"/>
      <c r="B8" s="162"/>
      <c r="C8" s="162"/>
      <c r="D8" s="68"/>
      <c r="E8" s="78"/>
      <c r="F8" s="69"/>
      <c r="G8" s="78"/>
      <c r="H8" s="69"/>
      <c r="I8" s="69"/>
      <c r="J8" s="93"/>
      <c r="K8" s="69"/>
      <c r="L8" s="68"/>
      <c r="M8" s="68"/>
      <c r="N8" s="68"/>
      <c r="O8" s="68"/>
      <c r="P8" s="70"/>
      <c r="Q8" s="71"/>
    </row>
    <row r="9" spans="1:17">
      <c r="A9" s="72"/>
      <c r="B9" s="68"/>
      <c r="C9" s="69"/>
      <c r="D9" s="69"/>
      <c r="E9" s="69"/>
      <c r="F9" s="69"/>
      <c r="G9" s="69"/>
      <c r="H9" s="69"/>
      <c r="I9" s="69"/>
      <c r="J9" s="93"/>
      <c r="K9" s="69"/>
      <c r="L9" s="68"/>
      <c r="M9" s="68"/>
      <c r="N9" s="68"/>
      <c r="O9" s="68"/>
      <c r="P9" s="70"/>
      <c r="Q9" s="71"/>
    </row>
    <row r="10" spans="1:17" ht="15.75" thickBot="1">
      <c r="A10" s="73"/>
      <c r="B10" s="73"/>
      <c r="C10" s="74"/>
      <c r="D10" s="75"/>
      <c r="E10" s="73"/>
      <c r="F10" s="76"/>
      <c r="G10" s="69"/>
      <c r="H10" s="135"/>
      <c r="I10" s="69"/>
      <c r="J10" s="93"/>
      <c r="K10" s="69"/>
      <c r="L10" s="68"/>
      <c r="M10" s="68"/>
      <c r="N10" s="68"/>
      <c r="O10" s="68"/>
      <c r="P10" s="73"/>
      <c r="Q10" s="71"/>
    </row>
    <row r="11" spans="1:17" ht="39.75" customHeight="1" thickBot="1">
      <c r="A11" s="136" t="s">
        <v>4934</v>
      </c>
      <c r="B11" s="137" t="s">
        <v>4936</v>
      </c>
      <c r="C11" s="138" t="s">
        <v>4937</v>
      </c>
      <c r="D11" s="137" t="s">
        <v>4938</v>
      </c>
      <c r="E11" s="137" t="s">
        <v>4939</v>
      </c>
      <c r="F11" s="137" t="s">
        <v>4940</v>
      </c>
      <c r="G11" s="137" t="s">
        <v>4941</v>
      </c>
      <c r="H11" s="137" t="s">
        <v>4991</v>
      </c>
      <c r="I11" s="137" t="s">
        <v>4935</v>
      </c>
      <c r="J11" s="137" t="s">
        <v>4942</v>
      </c>
      <c r="K11" s="137" t="s">
        <v>4943</v>
      </c>
      <c r="L11" s="137" t="s">
        <v>4944</v>
      </c>
      <c r="M11" s="138" t="s">
        <v>4945</v>
      </c>
      <c r="N11" s="138" t="s">
        <v>4946</v>
      </c>
      <c r="O11" s="137" t="s">
        <v>4947</v>
      </c>
      <c r="P11" s="137" t="s">
        <v>4948</v>
      </c>
      <c r="Q11" s="139" t="s">
        <v>4949</v>
      </c>
    </row>
    <row r="12" spans="1:17">
      <c r="A12" s="142"/>
      <c r="B12" s="142"/>
      <c r="C12" s="143"/>
      <c r="D12" s="142"/>
      <c r="E12" s="142"/>
      <c r="F12" s="142"/>
      <c r="G12" s="142"/>
      <c r="H12" s="142"/>
      <c r="I12" s="142"/>
      <c r="J12" s="142"/>
      <c r="K12" s="142"/>
      <c r="L12" s="142"/>
      <c r="M12" s="143"/>
      <c r="N12" s="143"/>
      <c r="O12" s="142"/>
      <c r="P12" s="142"/>
      <c r="Q12" s="143"/>
    </row>
    <row r="13" spans="1:17">
      <c r="A13" s="142"/>
      <c r="B13" s="142"/>
      <c r="C13" s="143"/>
      <c r="D13" s="142"/>
      <c r="E13" s="142"/>
      <c r="F13" s="142"/>
      <c r="G13" s="142"/>
      <c r="H13" s="142"/>
      <c r="I13" s="142"/>
      <c r="J13" s="142"/>
      <c r="K13" s="142"/>
      <c r="L13" s="142"/>
      <c r="M13" s="143"/>
      <c r="N13" s="143"/>
      <c r="O13" s="142"/>
      <c r="P13" s="142"/>
      <c r="Q13" s="143"/>
    </row>
    <row r="14" spans="1:17">
      <c r="A14" s="142"/>
      <c r="B14" s="142"/>
      <c r="C14" s="143"/>
      <c r="D14" s="142"/>
      <c r="E14" s="142"/>
      <c r="F14" s="142"/>
      <c r="G14" s="142"/>
      <c r="H14" s="142"/>
      <c r="I14" s="142"/>
      <c r="J14" s="142"/>
      <c r="K14" s="142"/>
      <c r="L14" s="142"/>
      <c r="M14" s="143"/>
      <c r="N14" s="143"/>
      <c r="O14" s="142"/>
      <c r="P14" s="142"/>
      <c r="Q14" s="143"/>
    </row>
    <row r="15" spans="1:17">
      <c r="A15" s="142"/>
      <c r="B15" s="142"/>
      <c r="C15" s="143"/>
      <c r="D15" s="142"/>
      <c r="E15" s="142"/>
      <c r="F15" s="142"/>
      <c r="G15" s="142"/>
      <c r="H15" s="142"/>
      <c r="I15" s="142"/>
      <c r="J15" s="142"/>
      <c r="K15" s="142"/>
      <c r="L15" s="142"/>
      <c r="M15" s="143"/>
      <c r="N15" s="143"/>
      <c r="O15" s="142"/>
      <c r="P15" s="142"/>
      <c r="Q15" s="143"/>
    </row>
    <row r="16" spans="1:17">
      <c r="A16" s="142"/>
      <c r="B16" s="142"/>
      <c r="C16" s="143"/>
      <c r="D16" s="142"/>
      <c r="E16" s="142"/>
      <c r="F16" s="142"/>
      <c r="G16" s="142"/>
      <c r="H16" s="142"/>
      <c r="I16" s="142"/>
      <c r="J16" s="142"/>
      <c r="K16" s="142"/>
      <c r="L16" s="142"/>
      <c r="M16" s="143"/>
      <c r="N16" s="143"/>
      <c r="O16" s="142"/>
      <c r="P16" s="142"/>
      <c r="Q16" s="143"/>
    </row>
    <row r="17" spans="1:21">
      <c r="A17" s="142"/>
      <c r="B17" s="142"/>
      <c r="C17" s="143"/>
      <c r="D17" s="142"/>
      <c r="E17" s="142"/>
      <c r="F17" s="142"/>
      <c r="G17" s="142"/>
      <c r="H17" s="142"/>
      <c r="I17" s="142"/>
      <c r="J17" s="142"/>
      <c r="K17" s="142"/>
      <c r="L17" s="142"/>
      <c r="M17" s="143"/>
      <c r="N17" s="143"/>
      <c r="O17" s="142"/>
      <c r="P17" s="142"/>
      <c r="Q17" s="143"/>
      <c r="U17" s="143"/>
    </row>
    <row r="18" spans="1:21">
      <c r="A18" s="142"/>
      <c r="B18" s="142"/>
      <c r="C18" s="143"/>
      <c r="D18" s="142"/>
      <c r="E18" s="142"/>
      <c r="F18" s="142"/>
      <c r="G18" s="142"/>
      <c r="H18" s="142"/>
      <c r="I18" s="142"/>
      <c r="J18" s="142"/>
      <c r="K18" s="142"/>
      <c r="L18" s="142"/>
      <c r="M18" s="143"/>
      <c r="N18" s="143"/>
      <c r="O18" s="142"/>
      <c r="P18" s="142"/>
      <c r="Q18" s="143"/>
    </row>
    <row r="19" spans="1:21">
      <c r="A19" s="142"/>
      <c r="B19" s="142"/>
      <c r="C19" s="143"/>
      <c r="D19" s="142"/>
      <c r="E19" s="142"/>
      <c r="F19" s="142"/>
      <c r="G19" s="142"/>
      <c r="H19" s="142"/>
      <c r="I19" s="142"/>
      <c r="J19" s="142"/>
      <c r="K19" s="142"/>
      <c r="L19" s="142"/>
      <c r="M19" s="143"/>
      <c r="N19" s="143"/>
      <c r="O19" s="142"/>
      <c r="P19" s="142"/>
      <c r="Q19" s="143"/>
    </row>
    <row r="20" spans="1:21">
      <c r="A20" s="142"/>
      <c r="B20" s="142"/>
      <c r="C20" s="143"/>
      <c r="D20" s="142"/>
      <c r="E20" s="142"/>
      <c r="F20" s="142"/>
      <c r="G20" s="142"/>
      <c r="H20" s="142"/>
      <c r="I20" s="142"/>
      <c r="J20" s="142"/>
      <c r="K20" s="142"/>
      <c r="L20" s="142"/>
      <c r="M20" s="143"/>
      <c r="N20" s="143"/>
      <c r="O20" s="142"/>
      <c r="P20" s="142"/>
      <c r="Q20" s="143"/>
    </row>
    <row r="21" spans="1:21">
      <c r="A21" s="142"/>
      <c r="B21" s="142"/>
      <c r="C21" s="143"/>
      <c r="D21" s="142"/>
      <c r="E21" s="142"/>
      <c r="F21" s="142"/>
      <c r="G21" s="142"/>
      <c r="H21" s="142"/>
      <c r="I21" s="142"/>
      <c r="J21" s="142"/>
      <c r="K21" s="142"/>
      <c r="L21" s="142"/>
      <c r="M21" s="143"/>
      <c r="N21" s="143"/>
      <c r="O21" s="142"/>
      <c r="P21" s="142"/>
      <c r="Q21" s="143"/>
    </row>
    <row r="22" spans="1:21">
      <c r="A22" s="142"/>
      <c r="B22" s="142"/>
      <c r="C22" s="143"/>
      <c r="D22" s="142"/>
      <c r="E22" s="142"/>
      <c r="F22" s="142"/>
      <c r="G22" s="142"/>
      <c r="H22" s="142"/>
      <c r="I22" s="142"/>
      <c r="J22" s="142"/>
      <c r="K22" s="142"/>
      <c r="L22" s="142"/>
      <c r="M22" s="143"/>
      <c r="N22" s="143"/>
      <c r="O22" s="142"/>
      <c r="P22" s="142"/>
      <c r="Q22" s="143"/>
    </row>
    <row r="23" spans="1:21">
      <c r="A23" s="142"/>
      <c r="B23" s="142"/>
      <c r="C23" s="143"/>
      <c r="D23" s="142"/>
      <c r="E23" s="142"/>
      <c r="F23" s="142"/>
      <c r="G23" s="142"/>
      <c r="H23" s="142"/>
      <c r="I23" s="142"/>
      <c r="J23" s="142"/>
      <c r="K23" s="142"/>
      <c r="L23" s="142"/>
      <c r="M23" s="143"/>
      <c r="N23" s="143"/>
      <c r="O23" s="142"/>
      <c r="P23" s="142"/>
      <c r="Q23" s="143"/>
    </row>
    <row r="24" spans="1:21">
      <c r="A24" s="142"/>
      <c r="B24" s="142"/>
      <c r="C24" s="143"/>
      <c r="D24" s="142"/>
      <c r="E24" s="142"/>
      <c r="F24" s="142"/>
      <c r="G24" s="142"/>
      <c r="H24" s="142"/>
      <c r="I24" s="142"/>
      <c r="J24" s="142"/>
      <c r="K24" s="142"/>
      <c r="L24" s="142"/>
      <c r="M24" s="143"/>
      <c r="N24" s="143"/>
      <c r="O24" s="142"/>
      <c r="P24" s="142"/>
      <c r="Q24" s="143"/>
    </row>
    <row r="25" spans="1:21">
      <c r="A25" s="142"/>
      <c r="B25" s="142"/>
      <c r="C25" s="143"/>
      <c r="D25" s="142"/>
      <c r="E25" s="142"/>
      <c r="F25" s="142"/>
      <c r="G25" s="142"/>
      <c r="H25" s="142"/>
      <c r="I25" s="142"/>
      <c r="J25" s="142"/>
      <c r="K25" s="142"/>
      <c r="L25" s="142"/>
      <c r="M25" s="143"/>
      <c r="N25" s="143"/>
      <c r="O25" s="142"/>
      <c r="P25" s="142"/>
      <c r="Q25" s="143"/>
    </row>
    <row r="26" spans="1:21">
      <c r="A26" s="142"/>
      <c r="B26" s="142"/>
      <c r="C26" s="143"/>
      <c r="D26" s="142"/>
      <c r="E26" s="142"/>
      <c r="F26" s="142"/>
      <c r="G26" s="142"/>
      <c r="H26" s="142"/>
      <c r="I26" s="142"/>
      <c r="J26" s="142"/>
      <c r="K26" s="142"/>
      <c r="L26" s="142"/>
      <c r="M26" s="143"/>
      <c r="N26" s="143"/>
      <c r="O26" s="142"/>
      <c r="P26" s="142"/>
      <c r="Q26" s="143"/>
    </row>
    <row r="27" spans="1:21">
      <c r="A27" s="142"/>
      <c r="B27" s="142"/>
      <c r="C27" s="143"/>
      <c r="D27" s="142"/>
      <c r="E27" s="142"/>
      <c r="F27" s="142"/>
      <c r="G27" s="142"/>
      <c r="H27" s="142"/>
      <c r="I27" s="142"/>
      <c r="J27" s="142"/>
      <c r="K27" s="142"/>
      <c r="L27" s="142"/>
      <c r="M27" s="143"/>
      <c r="N27" s="143"/>
      <c r="O27" s="142"/>
      <c r="P27" s="142"/>
      <c r="Q27" s="143"/>
    </row>
    <row r="28" spans="1:21">
      <c r="A28" s="142"/>
      <c r="B28" s="142"/>
      <c r="C28" s="143"/>
      <c r="D28" s="142"/>
      <c r="E28" s="142"/>
      <c r="F28" s="142"/>
      <c r="G28" s="142"/>
      <c r="H28" s="142"/>
      <c r="I28" s="142"/>
      <c r="J28" s="142"/>
      <c r="K28" s="142"/>
      <c r="L28" s="142"/>
      <c r="M28" s="143"/>
      <c r="N28" s="143"/>
      <c r="O28" s="142"/>
      <c r="P28" s="142"/>
      <c r="Q28" s="143"/>
    </row>
    <row r="29" spans="1:21">
      <c r="A29" s="142"/>
      <c r="B29" s="142"/>
      <c r="C29" s="143"/>
      <c r="D29" s="142"/>
      <c r="E29" s="142"/>
      <c r="F29" s="142"/>
      <c r="G29" s="142"/>
      <c r="H29" s="142"/>
      <c r="I29" s="142"/>
      <c r="J29" s="142"/>
      <c r="K29" s="142"/>
      <c r="L29" s="142"/>
      <c r="M29" s="143"/>
      <c r="N29" s="143"/>
      <c r="O29" s="142"/>
      <c r="P29" s="142"/>
      <c r="Q29" s="143"/>
    </row>
    <row r="30" spans="1:21">
      <c r="A30" s="142"/>
      <c r="B30" s="142"/>
      <c r="C30" s="143"/>
      <c r="D30" s="142"/>
      <c r="E30" s="142"/>
      <c r="F30" s="142"/>
      <c r="G30" s="142"/>
      <c r="H30" s="142"/>
      <c r="I30" s="142"/>
      <c r="J30" s="142"/>
      <c r="K30" s="142"/>
      <c r="L30" s="142"/>
      <c r="M30" s="143"/>
      <c r="N30" s="143"/>
      <c r="O30" s="142"/>
      <c r="P30" s="142"/>
      <c r="Q30" s="143"/>
    </row>
    <row r="31" spans="1:21">
      <c r="A31" s="142"/>
      <c r="B31" s="142"/>
      <c r="C31" s="143"/>
      <c r="D31" s="142"/>
      <c r="E31" s="142"/>
      <c r="F31" s="142"/>
      <c r="G31" s="142"/>
      <c r="H31" s="142"/>
      <c r="I31" s="142"/>
      <c r="J31" s="142"/>
      <c r="K31" s="142"/>
      <c r="L31" s="142"/>
      <c r="M31" s="143"/>
      <c r="N31" s="143"/>
      <c r="O31" s="142"/>
      <c r="P31" s="142"/>
      <c r="Q31" s="143"/>
    </row>
    <row r="32" spans="1:21">
      <c r="A32" s="142"/>
      <c r="B32" s="142"/>
      <c r="C32" s="143"/>
      <c r="D32" s="142"/>
      <c r="E32" s="142"/>
      <c r="F32" s="142"/>
      <c r="G32" s="142"/>
      <c r="H32" s="142"/>
      <c r="I32" s="142"/>
      <c r="J32" s="142"/>
      <c r="K32" s="142"/>
      <c r="L32" s="142"/>
      <c r="M32" s="143"/>
      <c r="N32" s="143"/>
      <c r="O32" s="142"/>
      <c r="P32" s="142"/>
      <c r="Q32" s="143"/>
    </row>
    <row r="33" spans="1:17">
      <c r="A33" s="142"/>
      <c r="B33" s="142"/>
      <c r="C33" s="143"/>
      <c r="D33" s="142"/>
      <c r="E33" s="142"/>
      <c r="F33" s="142"/>
      <c r="G33" s="142"/>
      <c r="H33" s="142"/>
      <c r="I33" s="142"/>
      <c r="J33" s="142"/>
      <c r="K33" s="142"/>
      <c r="L33" s="142"/>
      <c r="M33" s="143"/>
      <c r="N33" s="143"/>
      <c r="O33" s="142"/>
      <c r="P33" s="142"/>
      <c r="Q33" s="143"/>
    </row>
    <row r="34" spans="1:17">
      <c r="A34" s="142"/>
      <c r="B34" s="142"/>
      <c r="C34" s="143"/>
      <c r="D34" s="142"/>
      <c r="E34" s="142"/>
      <c r="F34" s="142"/>
      <c r="G34" s="142"/>
      <c r="H34" s="142"/>
      <c r="I34" s="142"/>
      <c r="J34" s="142"/>
      <c r="K34" s="142"/>
      <c r="L34" s="142"/>
      <c r="M34" s="143"/>
      <c r="N34" s="143"/>
      <c r="O34" s="142"/>
      <c r="P34" s="142"/>
      <c r="Q34" s="143"/>
    </row>
    <row r="35" spans="1:17">
      <c r="A35" s="142"/>
      <c r="B35" s="142"/>
      <c r="C35" s="143"/>
      <c r="D35" s="142"/>
      <c r="E35" s="142"/>
      <c r="F35" s="142"/>
      <c r="G35" s="142"/>
      <c r="H35" s="142"/>
      <c r="I35" s="142"/>
      <c r="J35" s="142"/>
      <c r="K35" s="142"/>
      <c r="L35" s="142"/>
      <c r="M35" s="143"/>
      <c r="N35" s="143"/>
      <c r="O35" s="142"/>
      <c r="P35" s="142"/>
      <c r="Q35" s="143"/>
    </row>
    <row r="36" spans="1:17">
      <c r="A36" s="142"/>
      <c r="B36" s="142"/>
      <c r="C36" s="143"/>
      <c r="D36" s="142"/>
      <c r="E36" s="142"/>
      <c r="F36" s="142"/>
      <c r="G36" s="142"/>
      <c r="H36" s="142"/>
      <c r="I36" s="142"/>
      <c r="J36" s="142"/>
      <c r="K36" s="142"/>
      <c r="L36" s="142"/>
      <c r="M36" s="143"/>
      <c r="N36" s="143"/>
      <c r="O36" s="142"/>
      <c r="P36" s="142"/>
      <c r="Q36" s="143"/>
    </row>
    <row r="37" spans="1:17">
      <c r="A37" s="142"/>
      <c r="B37" s="142"/>
      <c r="C37" s="143"/>
      <c r="D37" s="142"/>
      <c r="E37" s="142"/>
      <c r="F37" s="142"/>
      <c r="G37" s="142"/>
      <c r="H37" s="142"/>
      <c r="I37" s="142"/>
      <c r="J37" s="142"/>
      <c r="K37" s="142"/>
      <c r="L37" s="142"/>
      <c r="M37" s="143"/>
      <c r="N37" s="143"/>
      <c r="O37" s="142"/>
      <c r="P37" s="142"/>
      <c r="Q37" s="143"/>
    </row>
    <row r="38" spans="1:17">
      <c r="A38" s="142"/>
      <c r="B38" s="142"/>
      <c r="C38" s="143"/>
      <c r="D38" s="142"/>
      <c r="E38" s="142"/>
      <c r="F38" s="142"/>
      <c r="G38" s="142"/>
      <c r="H38" s="142"/>
      <c r="I38" s="142"/>
      <c r="J38" s="142"/>
      <c r="K38" s="142"/>
      <c r="L38" s="142"/>
      <c r="M38" s="143"/>
      <c r="N38" s="143"/>
      <c r="O38" s="142"/>
      <c r="P38" s="142"/>
      <c r="Q38" s="143"/>
    </row>
    <row r="39" spans="1:17">
      <c r="A39" s="142"/>
      <c r="B39" s="142"/>
      <c r="C39" s="143"/>
      <c r="D39" s="142"/>
      <c r="E39" s="142"/>
      <c r="F39" s="142"/>
      <c r="G39" s="142"/>
      <c r="H39" s="142"/>
      <c r="I39" s="142"/>
      <c r="J39" s="142"/>
      <c r="K39" s="142"/>
      <c r="L39" s="142"/>
      <c r="M39" s="143"/>
      <c r="N39" s="143"/>
      <c r="O39" s="142"/>
      <c r="P39" s="142"/>
      <c r="Q39" s="143"/>
    </row>
    <row r="40" spans="1:17">
      <c r="A40" s="142"/>
      <c r="B40" s="142"/>
      <c r="C40" s="143"/>
      <c r="D40" s="142"/>
      <c r="E40" s="142"/>
      <c r="F40" s="142"/>
      <c r="G40" s="142"/>
      <c r="H40" s="142"/>
      <c r="I40" s="142"/>
      <c r="J40" s="142"/>
      <c r="K40" s="142"/>
      <c r="L40" s="142"/>
      <c r="M40" s="143"/>
      <c r="N40" s="143"/>
      <c r="O40" s="142"/>
      <c r="P40" s="142"/>
      <c r="Q40" s="143"/>
    </row>
    <row r="41" spans="1:17">
      <c r="A41" s="142"/>
      <c r="B41" s="142"/>
      <c r="C41" s="143"/>
      <c r="D41" s="142"/>
      <c r="E41" s="142"/>
      <c r="F41" s="142"/>
      <c r="G41" s="142"/>
      <c r="H41" s="142"/>
      <c r="I41" s="142"/>
      <c r="J41" s="142"/>
      <c r="K41" s="142"/>
      <c r="L41" s="142"/>
      <c r="M41" s="143"/>
      <c r="N41" s="143"/>
      <c r="O41" s="142"/>
      <c r="P41" s="142"/>
      <c r="Q41" s="143"/>
    </row>
    <row r="42" spans="1:17">
      <c r="A42" s="142"/>
      <c r="B42" s="142"/>
      <c r="C42" s="143"/>
      <c r="D42" s="142"/>
      <c r="E42" s="142"/>
      <c r="F42" s="142"/>
      <c r="G42" s="142"/>
      <c r="H42" s="142"/>
      <c r="I42" s="142"/>
      <c r="J42" s="142"/>
      <c r="K42" s="142"/>
      <c r="L42" s="142"/>
      <c r="M42" s="143"/>
      <c r="N42" s="143"/>
      <c r="O42" s="142"/>
      <c r="P42" s="142"/>
      <c r="Q42" s="143"/>
    </row>
    <row r="43" spans="1:17">
      <c r="A43" s="142"/>
      <c r="B43" s="142"/>
      <c r="C43" s="143"/>
      <c r="D43" s="142"/>
      <c r="E43" s="142"/>
      <c r="F43" s="142"/>
      <c r="G43" s="142"/>
      <c r="H43" s="142"/>
      <c r="I43" s="142"/>
      <c r="J43" s="142"/>
      <c r="K43" s="142"/>
      <c r="L43" s="142"/>
      <c r="M43" s="143"/>
      <c r="N43" s="143"/>
      <c r="O43" s="142"/>
      <c r="P43" s="142"/>
      <c r="Q43" s="143"/>
    </row>
    <row r="44" spans="1:17">
      <c r="A44" s="142"/>
      <c r="B44" s="142"/>
      <c r="C44" s="143"/>
      <c r="D44" s="142"/>
      <c r="E44" s="142"/>
      <c r="F44" s="142"/>
      <c r="G44" s="142"/>
      <c r="H44" s="142"/>
      <c r="I44" s="142"/>
      <c r="J44" s="142"/>
      <c r="K44" s="142"/>
      <c r="L44" s="142"/>
      <c r="M44" s="143"/>
      <c r="N44" s="143"/>
      <c r="O44" s="142"/>
      <c r="P44" s="142"/>
      <c r="Q44" s="143"/>
    </row>
    <row r="45" spans="1:17">
      <c r="A45" s="142"/>
      <c r="B45" s="142"/>
      <c r="C45" s="143"/>
      <c r="D45" s="142"/>
      <c r="E45" s="142"/>
      <c r="F45" s="142"/>
      <c r="G45" s="142"/>
      <c r="H45" s="142"/>
      <c r="I45" s="142"/>
      <c r="J45" s="142"/>
      <c r="K45" s="142"/>
      <c r="L45" s="142"/>
      <c r="M45" s="143"/>
      <c r="N45" s="143"/>
      <c r="O45" s="142"/>
      <c r="P45" s="142"/>
      <c r="Q45" s="143"/>
    </row>
    <row r="46" spans="1:17">
      <c r="A46" s="142"/>
      <c r="B46" s="142"/>
      <c r="C46" s="143"/>
      <c r="D46" s="142"/>
      <c r="E46" s="142"/>
      <c r="F46" s="142"/>
      <c r="G46" s="142"/>
      <c r="H46" s="142"/>
      <c r="I46" s="142"/>
      <c r="J46" s="142"/>
      <c r="K46" s="142"/>
      <c r="L46" s="142"/>
      <c r="M46" s="143"/>
      <c r="N46" s="143"/>
      <c r="O46" s="142"/>
      <c r="P46" s="142"/>
      <c r="Q46" s="143"/>
    </row>
    <row r="47" spans="1:17">
      <c r="A47" s="142"/>
      <c r="B47" s="142"/>
      <c r="C47" s="143"/>
      <c r="D47" s="142"/>
      <c r="E47" s="142"/>
      <c r="F47" s="142"/>
      <c r="G47" s="142"/>
      <c r="H47" s="142"/>
      <c r="I47" s="142"/>
      <c r="J47" s="142"/>
      <c r="K47" s="142"/>
      <c r="L47" s="142"/>
      <c r="M47" s="143"/>
      <c r="N47" s="143"/>
      <c r="O47" s="142"/>
      <c r="P47" s="142"/>
      <c r="Q47" s="143"/>
    </row>
    <row r="48" spans="1:17">
      <c r="A48" s="142"/>
      <c r="B48" s="142"/>
      <c r="C48" s="143"/>
      <c r="D48" s="142"/>
      <c r="E48" s="142"/>
      <c r="F48" s="142"/>
      <c r="G48" s="142"/>
      <c r="H48" s="142"/>
      <c r="I48" s="142"/>
      <c r="J48" s="142"/>
      <c r="K48" s="142"/>
      <c r="L48" s="142"/>
      <c r="M48" s="143"/>
      <c r="N48" s="143"/>
      <c r="O48" s="142"/>
      <c r="P48" s="142"/>
      <c r="Q48" s="143"/>
    </row>
    <row r="49" spans="1:17">
      <c r="A49" s="142"/>
      <c r="B49" s="142"/>
      <c r="C49" s="143"/>
      <c r="D49" s="142"/>
      <c r="E49" s="142"/>
      <c r="F49" s="142"/>
      <c r="G49" s="142"/>
      <c r="H49" s="142"/>
      <c r="I49" s="142"/>
      <c r="J49" s="142"/>
      <c r="K49" s="142"/>
      <c r="L49" s="142"/>
      <c r="M49" s="143"/>
      <c r="N49" s="143"/>
      <c r="O49" s="142"/>
      <c r="P49" s="142"/>
      <c r="Q49" s="143"/>
    </row>
    <row r="50" spans="1:17">
      <c r="A50" s="142"/>
      <c r="B50" s="142"/>
      <c r="C50" s="143"/>
      <c r="D50" s="142"/>
      <c r="E50" s="142"/>
      <c r="F50" s="142"/>
      <c r="G50" s="142"/>
      <c r="H50" s="142"/>
      <c r="I50" s="142"/>
      <c r="J50" s="142"/>
      <c r="K50" s="142"/>
      <c r="L50" s="142"/>
      <c r="M50" s="143"/>
      <c r="N50" s="143"/>
      <c r="O50" s="142"/>
      <c r="P50" s="142"/>
      <c r="Q50" s="143"/>
    </row>
    <row r="51" spans="1:17">
      <c r="A51" s="142"/>
      <c r="B51" s="142"/>
      <c r="C51" s="143"/>
      <c r="D51" s="142"/>
      <c r="E51" s="142"/>
      <c r="F51" s="142"/>
      <c r="G51" s="142"/>
      <c r="H51" s="142"/>
      <c r="I51" s="142"/>
      <c r="J51" s="142"/>
      <c r="K51" s="142"/>
      <c r="L51" s="142"/>
      <c r="M51" s="143"/>
      <c r="N51" s="143"/>
      <c r="O51" s="142"/>
      <c r="P51" s="142"/>
      <c r="Q51" s="143"/>
    </row>
    <row r="52" spans="1:17">
      <c r="A52" s="142"/>
      <c r="B52" s="142"/>
      <c r="C52" s="143"/>
      <c r="D52" s="142"/>
      <c r="E52" s="142"/>
      <c r="F52" s="142"/>
      <c r="G52" s="142"/>
      <c r="H52" s="142"/>
      <c r="I52" s="142"/>
      <c r="J52" s="142"/>
      <c r="K52" s="142"/>
      <c r="L52" s="142"/>
      <c r="M52" s="143"/>
      <c r="N52" s="143"/>
      <c r="O52" s="142"/>
      <c r="P52" s="142"/>
      <c r="Q52" s="143"/>
    </row>
    <row r="53" spans="1:17">
      <c r="A53" s="142"/>
      <c r="B53" s="142"/>
      <c r="C53" s="143"/>
      <c r="D53" s="142"/>
      <c r="E53" s="142"/>
      <c r="F53" s="142"/>
      <c r="G53" s="142"/>
      <c r="H53" s="142"/>
      <c r="I53" s="142"/>
      <c r="J53" s="142"/>
      <c r="K53" s="142"/>
      <c r="L53" s="142"/>
      <c r="M53" s="143"/>
      <c r="N53" s="143"/>
      <c r="O53" s="142"/>
      <c r="P53" s="142"/>
      <c r="Q53" s="143"/>
    </row>
    <row r="54" spans="1:17">
      <c r="A54" s="142"/>
      <c r="B54" s="142"/>
      <c r="C54" s="143"/>
      <c r="D54" s="142"/>
      <c r="E54" s="142"/>
      <c r="F54" s="142"/>
      <c r="G54" s="142"/>
      <c r="H54" s="142"/>
      <c r="I54" s="142"/>
      <c r="J54" s="142"/>
      <c r="K54" s="142"/>
      <c r="L54" s="142"/>
      <c r="M54" s="143"/>
      <c r="N54" s="143"/>
      <c r="O54" s="142"/>
      <c r="P54" s="142"/>
      <c r="Q54" s="143"/>
    </row>
    <row r="55" spans="1:17">
      <c r="A55" s="142"/>
      <c r="B55" s="142"/>
      <c r="C55" s="143"/>
      <c r="D55" s="142"/>
      <c r="E55" s="142"/>
      <c r="F55" s="142"/>
      <c r="G55" s="142"/>
      <c r="H55" s="142"/>
      <c r="I55" s="142"/>
      <c r="J55" s="142"/>
      <c r="K55" s="142"/>
      <c r="L55" s="142"/>
      <c r="M55" s="143"/>
      <c r="N55" s="143"/>
      <c r="O55" s="142"/>
      <c r="P55" s="142"/>
      <c r="Q55" s="143"/>
    </row>
    <row r="56" spans="1:17">
      <c r="A56" s="142"/>
      <c r="B56" s="142"/>
      <c r="C56" s="143"/>
      <c r="D56" s="142"/>
      <c r="E56" s="142"/>
      <c r="F56" s="142"/>
      <c r="G56" s="142"/>
      <c r="H56" s="142"/>
      <c r="I56" s="142"/>
      <c r="J56" s="142"/>
      <c r="K56" s="142"/>
      <c r="L56" s="142"/>
      <c r="M56" s="143"/>
      <c r="N56" s="143"/>
      <c r="O56" s="142"/>
      <c r="P56" s="142"/>
      <c r="Q56" s="143"/>
    </row>
    <row r="57" spans="1:17">
      <c r="A57" s="142"/>
      <c r="B57" s="142"/>
      <c r="C57" s="143"/>
      <c r="D57" s="142"/>
      <c r="E57" s="142"/>
      <c r="F57" s="142"/>
      <c r="G57" s="142"/>
      <c r="H57" s="142"/>
      <c r="I57" s="142"/>
      <c r="J57" s="142"/>
      <c r="K57" s="142"/>
      <c r="L57" s="142"/>
      <c r="M57" s="143"/>
      <c r="N57" s="143"/>
      <c r="O57" s="142"/>
      <c r="P57" s="142"/>
      <c r="Q57" s="143"/>
    </row>
    <row r="58" spans="1:17">
      <c r="A58" s="142"/>
      <c r="B58" s="142"/>
      <c r="C58" s="143"/>
      <c r="D58" s="142"/>
      <c r="E58" s="142"/>
      <c r="F58" s="142"/>
      <c r="G58" s="142"/>
      <c r="H58" s="142"/>
      <c r="I58" s="142"/>
      <c r="J58" s="142"/>
      <c r="K58" s="142"/>
      <c r="L58" s="142"/>
      <c r="M58" s="143"/>
      <c r="N58" s="143"/>
      <c r="O58" s="142"/>
      <c r="P58" s="142"/>
      <c r="Q58" s="143"/>
    </row>
    <row r="59" spans="1:17">
      <c r="A59" s="142"/>
      <c r="B59" s="142"/>
      <c r="C59" s="143"/>
      <c r="D59" s="142"/>
      <c r="E59" s="142"/>
      <c r="F59" s="142"/>
      <c r="G59" s="142"/>
      <c r="H59" s="142"/>
      <c r="I59" s="142"/>
      <c r="J59" s="142"/>
      <c r="K59" s="142"/>
      <c r="L59" s="142"/>
      <c r="M59" s="143"/>
      <c r="N59" s="143"/>
      <c r="O59" s="142"/>
      <c r="P59" s="142"/>
      <c r="Q59" s="143"/>
    </row>
    <row r="60" spans="1:17">
      <c r="A60" s="142"/>
      <c r="B60" s="142"/>
      <c r="C60" s="143"/>
      <c r="D60" s="142"/>
      <c r="E60" s="142"/>
      <c r="F60" s="142"/>
      <c r="G60" s="142"/>
      <c r="H60" s="142"/>
      <c r="I60" s="142"/>
      <c r="J60" s="142"/>
      <c r="K60" s="142"/>
      <c r="L60" s="142"/>
      <c r="M60" s="143"/>
      <c r="N60" s="143"/>
      <c r="O60" s="142"/>
      <c r="P60" s="142"/>
      <c r="Q60" s="143"/>
    </row>
    <row r="61" spans="1:17">
      <c r="A61" s="142"/>
      <c r="B61" s="142"/>
      <c r="C61" s="143"/>
      <c r="D61" s="142"/>
      <c r="E61" s="142"/>
      <c r="F61" s="142"/>
      <c r="G61" s="142"/>
      <c r="H61" s="142"/>
      <c r="I61" s="142"/>
      <c r="J61" s="142"/>
      <c r="K61" s="142"/>
      <c r="L61" s="142"/>
      <c r="M61" s="143"/>
      <c r="N61" s="143"/>
      <c r="O61" s="142"/>
      <c r="P61" s="142"/>
      <c r="Q61" s="143"/>
    </row>
    <row r="62" spans="1:17">
      <c r="A62" s="142"/>
      <c r="B62" s="142"/>
      <c r="C62" s="143"/>
      <c r="D62" s="142"/>
      <c r="E62" s="142"/>
      <c r="F62" s="142"/>
      <c r="G62" s="142"/>
      <c r="H62" s="142"/>
      <c r="I62" s="142"/>
      <c r="J62" s="142"/>
      <c r="K62" s="142"/>
      <c r="L62" s="142"/>
      <c r="M62" s="143"/>
      <c r="N62" s="143"/>
      <c r="O62" s="142"/>
      <c r="P62" s="142"/>
      <c r="Q62" s="143"/>
    </row>
    <row r="63" spans="1:17">
      <c r="A63" s="142"/>
      <c r="B63" s="142"/>
      <c r="C63" s="143"/>
      <c r="D63" s="142"/>
      <c r="E63" s="142"/>
      <c r="F63" s="142"/>
      <c r="G63" s="142"/>
      <c r="H63" s="142"/>
      <c r="I63" s="142"/>
      <c r="J63" s="142"/>
      <c r="K63" s="142"/>
      <c r="L63" s="142"/>
      <c r="M63" s="143"/>
      <c r="N63" s="143"/>
      <c r="O63" s="142"/>
      <c r="P63" s="142"/>
      <c r="Q63" s="143"/>
    </row>
    <row r="64" spans="1:17">
      <c r="A64" s="142"/>
      <c r="B64" s="142"/>
      <c r="C64" s="143"/>
      <c r="D64" s="142"/>
      <c r="E64" s="142"/>
      <c r="F64" s="142"/>
      <c r="G64" s="142"/>
      <c r="H64" s="142"/>
      <c r="I64" s="142"/>
      <c r="J64" s="142"/>
      <c r="K64" s="142"/>
      <c r="L64" s="142"/>
      <c r="M64" s="143"/>
      <c r="N64" s="143"/>
      <c r="O64" s="142"/>
      <c r="P64" s="142"/>
      <c r="Q64" s="143"/>
    </row>
    <row r="65" spans="1:17">
      <c r="A65" s="142"/>
      <c r="B65" s="142"/>
      <c r="C65" s="143"/>
      <c r="D65" s="142"/>
      <c r="E65" s="142"/>
      <c r="F65" s="142"/>
      <c r="G65" s="142"/>
      <c r="H65" s="142"/>
      <c r="I65" s="142"/>
      <c r="J65" s="142"/>
      <c r="K65" s="142"/>
      <c r="L65" s="142"/>
      <c r="M65" s="143"/>
      <c r="N65" s="143"/>
      <c r="O65" s="142"/>
      <c r="P65" s="142"/>
      <c r="Q65" s="143"/>
    </row>
    <row r="66" spans="1:17">
      <c r="A66" s="142"/>
      <c r="B66" s="142"/>
      <c r="C66" s="143"/>
      <c r="D66" s="142"/>
      <c r="E66" s="142"/>
      <c r="F66" s="142"/>
      <c r="G66" s="142"/>
      <c r="H66" s="142"/>
      <c r="I66" s="142"/>
      <c r="J66" s="142"/>
      <c r="K66" s="142"/>
      <c r="L66" s="142"/>
      <c r="M66" s="143"/>
      <c r="N66" s="143"/>
      <c r="O66" s="142"/>
      <c r="P66" s="142"/>
      <c r="Q66" s="143"/>
    </row>
    <row r="67" spans="1:17">
      <c r="A67" s="142"/>
      <c r="B67" s="142"/>
      <c r="C67" s="143"/>
      <c r="D67" s="142"/>
      <c r="E67" s="142"/>
      <c r="F67" s="142"/>
      <c r="G67" s="142"/>
      <c r="H67" s="142"/>
      <c r="I67" s="142"/>
      <c r="J67" s="142"/>
      <c r="K67" s="142"/>
      <c r="L67" s="142"/>
      <c r="M67" s="143"/>
      <c r="N67" s="143"/>
      <c r="O67" s="142"/>
      <c r="P67" s="142"/>
      <c r="Q67" s="143"/>
    </row>
    <row r="68" spans="1:17">
      <c r="A68" s="142"/>
      <c r="B68" s="142"/>
      <c r="C68" s="143"/>
      <c r="D68" s="142"/>
      <c r="E68" s="142"/>
      <c r="F68" s="142"/>
      <c r="G68" s="142"/>
      <c r="H68" s="142"/>
      <c r="I68" s="142"/>
      <c r="J68" s="142"/>
      <c r="K68" s="142"/>
      <c r="L68" s="142"/>
      <c r="M68" s="143"/>
      <c r="N68" s="143"/>
      <c r="O68" s="142"/>
      <c r="P68" s="142"/>
      <c r="Q68" s="143"/>
    </row>
    <row r="69" spans="1:17">
      <c r="A69" s="142"/>
      <c r="B69" s="142"/>
      <c r="C69" s="143"/>
      <c r="D69" s="142"/>
      <c r="E69" s="142"/>
      <c r="F69" s="142"/>
      <c r="G69" s="142"/>
      <c r="H69" s="142"/>
      <c r="I69" s="142"/>
      <c r="J69" s="142"/>
      <c r="K69" s="142"/>
      <c r="L69" s="142"/>
      <c r="M69" s="143"/>
      <c r="N69" s="143"/>
      <c r="O69" s="142"/>
      <c r="P69" s="142"/>
      <c r="Q69" s="143"/>
    </row>
    <row r="70" spans="1:17">
      <c r="A70" s="142"/>
      <c r="B70" s="142"/>
      <c r="C70" s="143"/>
      <c r="D70" s="142"/>
      <c r="E70" s="142"/>
      <c r="F70" s="142"/>
      <c r="G70" s="142"/>
      <c r="H70" s="142"/>
      <c r="I70" s="142"/>
      <c r="J70" s="142"/>
      <c r="K70" s="142"/>
      <c r="L70" s="142"/>
      <c r="M70" s="143"/>
      <c r="N70" s="143"/>
      <c r="O70" s="142"/>
      <c r="P70" s="142"/>
      <c r="Q70" s="143"/>
    </row>
    <row r="71" spans="1:17">
      <c r="A71" s="142"/>
      <c r="B71" s="142"/>
      <c r="C71" s="143"/>
      <c r="D71" s="142"/>
      <c r="E71" s="142"/>
      <c r="F71" s="142"/>
      <c r="G71" s="142"/>
      <c r="H71" s="142"/>
      <c r="I71" s="142"/>
      <c r="J71" s="142"/>
      <c r="K71" s="142"/>
      <c r="L71" s="142"/>
      <c r="M71" s="143"/>
      <c r="N71" s="143"/>
      <c r="O71" s="142"/>
      <c r="P71" s="142"/>
      <c r="Q71" s="143"/>
    </row>
    <row r="72" spans="1:17">
      <c r="A72" s="142"/>
      <c r="B72" s="142"/>
      <c r="C72" s="143"/>
      <c r="D72" s="142"/>
      <c r="E72" s="142"/>
      <c r="F72" s="142"/>
      <c r="G72" s="142"/>
      <c r="H72" s="142"/>
      <c r="I72" s="142"/>
      <c r="J72" s="142"/>
      <c r="K72" s="142"/>
      <c r="L72" s="142"/>
      <c r="M72" s="143"/>
      <c r="N72" s="143"/>
      <c r="O72" s="142"/>
      <c r="P72" s="142"/>
      <c r="Q72" s="143"/>
    </row>
    <row r="73" spans="1:17">
      <c r="A73" s="142"/>
      <c r="B73" s="142"/>
      <c r="C73" s="143"/>
      <c r="D73" s="142"/>
      <c r="E73" s="142"/>
      <c r="F73" s="142"/>
      <c r="G73" s="142"/>
      <c r="H73" s="142"/>
      <c r="I73" s="142"/>
      <c r="J73" s="142"/>
      <c r="K73" s="142"/>
      <c r="L73" s="142"/>
      <c r="M73" s="143"/>
      <c r="N73" s="143"/>
      <c r="O73" s="142"/>
      <c r="P73" s="142"/>
      <c r="Q73" s="143"/>
    </row>
    <row r="74" spans="1:17">
      <c r="A74" s="142"/>
      <c r="B74" s="142"/>
      <c r="C74" s="143"/>
      <c r="D74" s="142"/>
      <c r="E74" s="142"/>
      <c r="F74" s="142"/>
      <c r="G74" s="142"/>
      <c r="H74" s="142"/>
      <c r="I74" s="142"/>
      <c r="J74" s="142"/>
      <c r="K74" s="142"/>
      <c r="L74" s="142"/>
      <c r="M74" s="143"/>
      <c r="N74" s="143"/>
      <c r="O74" s="142"/>
      <c r="P74" s="142"/>
      <c r="Q74" s="143"/>
    </row>
    <row r="75" spans="1:17">
      <c r="A75" s="142"/>
      <c r="B75" s="142"/>
      <c r="C75" s="143"/>
      <c r="D75" s="142"/>
      <c r="E75" s="142"/>
      <c r="F75" s="142"/>
      <c r="G75" s="142"/>
      <c r="H75" s="142"/>
      <c r="I75" s="142"/>
      <c r="J75" s="142"/>
      <c r="K75" s="142"/>
      <c r="L75" s="142"/>
      <c r="M75" s="143"/>
      <c r="N75" s="143"/>
      <c r="O75" s="142"/>
      <c r="P75" s="142"/>
      <c r="Q75" s="143"/>
    </row>
    <row r="76" spans="1:17">
      <c r="A76" s="142"/>
      <c r="B76" s="142"/>
      <c r="C76" s="143"/>
      <c r="D76" s="142"/>
      <c r="E76" s="142"/>
      <c r="F76" s="142"/>
      <c r="G76" s="142"/>
      <c r="H76" s="142"/>
      <c r="I76" s="142"/>
      <c r="J76" s="142"/>
      <c r="K76" s="142"/>
      <c r="L76" s="142"/>
      <c r="M76" s="143"/>
      <c r="N76" s="143"/>
      <c r="O76" s="142"/>
      <c r="P76" s="142"/>
      <c r="Q76" s="143"/>
    </row>
    <row r="77" spans="1:17">
      <c r="A77" s="142"/>
      <c r="B77" s="142"/>
      <c r="C77" s="143"/>
      <c r="D77" s="142"/>
      <c r="E77" s="142"/>
      <c r="F77" s="142"/>
      <c r="G77" s="142"/>
      <c r="H77" s="142"/>
      <c r="I77" s="142"/>
      <c r="J77" s="142"/>
      <c r="K77" s="142"/>
      <c r="L77" s="142"/>
      <c r="M77" s="143"/>
      <c r="N77" s="143"/>
      <c r="O77" s="142"/>
      <c r="P77" s="142"/>
      <c r="Q77" s="143"/>
    </row>
    <row r="78" spans="1:17">
      <c r="A78" s="142"/>
      <c r="B78" s="142"/>
      <c r="C78" s="143"/>
      <c r="D78" s="142"/>
      <c r="E78" s="142"/>
      <c r="F78" s="142"/>
      <c r="G78" s="142"/>
      <c r="H78" s="142"/>
      <c r="I78" s="142"/>
      <c r="J78" s="142"/>
      <c r="K78" s="142"/>
      <c r="L78" s="142"/>
      <c r="M78" s="143"/>
      <c r="N78" s="143"/>
      <c r="O78" s="142"/>
      <c r="P78" s="142"/>
      <c r="Q78" s="143"/>
    </row>
    <row r="79" spans="1:17">
      <c r="A79" s="142"/>
      <c r="B79" s="142"/>
      <c r="C79" s="143"/>
      <c r="D79" s="142"/>
      <c r="E79" s="142"/>
      <c r="F79" s="142"/>
      <c r="G79" s="142"/>
      <c r="H79" s="142"/>
      <c r="I79" s="142"/>
      <c r="J79" s="142"/>
      <c r="K79" s="142"/>
      <c r="L79" s="142"/>
      <c r="M79" s="143"/>
      <c r="N79" s="143"/>
      <c r="O79" s="142"/>
      <c r="P79" s="142"/>
      <c r="Q79" s="143"/>
    </row>
    <row r="80" spans="1:17">
      <c r="A80" s="142"/>
      <c r="B80" s="142"/>
      <c r="C80" s="143"/>
      <c r="D80" s="142"/>
      <c r="E80" s="142"/>
      <c r="F80" s="142"/>
      <c r="G80" s="142"/>
      <c r="H80" s="142"/>
      <c r="I80" s="142"/>
      <c r="J80" s="142"/>
      <c r="K80" s="142"/>
      <c r="L80" s="142"/>
      <c r="M80" s="143"/>
      <c r="N80" s="143"/>
      <c r="O80" s="142"/>
      <c r="P80" s="142"/>
      <c r="Q80" s="143"/>
    </row>
    <row r="81" spans="1:17">
      <c r="A81" s="142"/>
      <c r="B81" s="142"/>
      <c r="C81" s="143"/>
      <c r="D81" s="142"/>
      <c r="E81" s="142"/>
      <c r="F81" s="142"/>
      <c r="G81" s="142"/>
      <c r="H81" s="142"/>
      <c r="I81" s="142"/>
      <c r="J81" s="142"/>
      <c r="K81" s="142"/>
      <c r="L81" s="142"/>
      <c r="M81" s="143"/>
      <c r="N81" s="143"/>
      <c r="O81" s="142"/>
      <c r="P81" s="142"/>
      <c r="Q81" s="143"/>
    </row>
    <row r="82" spans="1:17">
      <c r="A82" s="142"/>
      <c r="B82" s="142"/>
      <c r="C82" s="143"/>
      <c r="D82" s="142"/>
      <c r="E82" s="142"/>
      <c r="F82" s="142"/>
      <c r="G82" s="142"/>
      <c r="H82" s="142"/>
      <c r="I82" s="142"/>
      <c r="J82" s="142"/>
      <c r="K82" s="142"/>
      <c r="L82" s="142"/>
      <c r="M82" s="143"/>
      <c r="N82" s="143"/>
      <c r="O82" s="142"/>
      <c r="P82" s="142"/>
      <c r="Q82" s="143"/>
    </row>
    <row r="83" spans="1:17">
      <c r="A83" s="142"/>
      <c r="B83" s="142"/>
      <c r="C83" s="143"/>
      <c r="D83" s="142"/>
      <c r="E83" s="142"/>
      <c r="F83" s="142"/>
      <c r="G83" s="142"/>
      <c r="H83" s="142"/>
      <c r="I83" s="142"/>
      <c r="J83" s="142"/>
      <c r="K83" s="142"/>
      <c r="L83" s="142"/>
      <c r="M83" s="143"/>
      <c r="N83" s="143"/>
      <c r="O83" s="142"/>
      <c r="P83" s="142"/>
      <c r="Q83" s="143"/>
    </row>
    <row r="84" spans="1:17">
      <c r="A84" s="142"/>
      <c r="B84" s="142"/>
      <c r="C84" s="143"/>
      <c r="D84" s="142"/>
      <c r="E84" s="142"/>
      <c r="F84" s="142"/>
      <c r="G84" s="142"/>
      <c r="H84" s="142"/>
      <c r="I84" s="142"/>
      <c r="J84" s="142"/>
      <c r="K84" s="142"/>
      <c r="L84" s="142"/>
      <c r="M84" s="143"/>
      <c r="N84" s="143"/>
      <c r="O84" s="142"/>
      <c r="P84" s="142"/>
      <c r="Q84" s="143"/>
    </row>
    <row r="85" spans="1:17">
      <c r="A85" s="142"/>
      <c r="B85" s="142"/>
      <c r="C85" s="143"/>
      <c r="D85" s="142"/>
      <c r="E85" s="142"/>
      <c r="F85" s="142"/>
      <c r="G85" s="142"/>
      <c r="H85" s="142"/>
      <c r="I85" s="142"/>
      <c r="J85" s="142"/>
      <c r="K85" s="142"/>
      <c r="L85" s="142"/>
      <c r="M85" s="143"/>
      <c r="N85" s="143"/>
      <c r="O85" s="142"/>
      <c r="P85" s="142"/>
      <c r="Q85" s="143"/>
    </row>
    <row r="86" spans="1:17">
      <c r="A86" s="142"/>
      <c r="B86" s="142"/>
      <c r="C86" s="143"/>
      <c r="D86" s="142"/>
      <c r="E86" s="142"/>
      <c r="F86" s="142"/>
      <c r="G86" s="142"/>
      <c r="H86" s="142"/>
      <c r="I86" s="142"/>
      <c r="J86" s="142"/>
      <c r="K86" s="142"/>
      <c r="L86" s="142"/>
      <c r="M86" s="143"/>
      <c r="N86" s="143"/>
      <c r="O86" s="142"/>
      <c r="P86" s="142"/>
      <c r="Q86" s="143"/>
    </row>
    <row r="87" spans="1:17">
      <c r="A87" s="142"/>
      <c r="B87" s="142"/>
      <c r="C87" s="143"/>
      <c r="D87" s="142"/>
      <c r="E87" s="142"/>
      <c r="F87" s="142"/>
      <c r="G87" s="142"/>
      <c r="H87" s="142"/>
      <c r="I87" s="142"/>
      <c r="J87" s="142"/>
      <c r="K87" s="142"/>
      <c r="L87" s="142"/>
      <c r="M87" s="143"/>
      <c r="N87" s="143"/>
      <c r="O87" s="142"/>
      <c r="P87" s="142"/>
      <c r="Q87" s="143"/>
    </row>
    <row r="88" spans="1:17">
      <c r="A88" s="142"/>
      <c r="B88" s="142"/>
      <c r="C88" s="143"/>
      <c r="D88" s="142"/>
      <c r="E88" s="142"/>
      <c r="F88" s="142"/>
      <c r="G88" s="142"/>
      <c r="H88" s="142"/>
      <c r="I88" s="142"/>
      <c r="J88" s="142"/>
      <c r="K88" s="142"/>
      <c r="L88" s="142"/>
      <c r="M88" s="143"/>
      <c r="N88" s="143"/>
      <c r="O88" s="142"/>
      <c r="P88" s="142"/>
      <c r="Q88" s="143"/>
    </row>
    <row r="89" spans="1:17">
      <c r="A89" s="142"/>
      <c r="B89" s="142"/>
      <c r="C89" s="143"/>
      <c r="D89" s="142"/>
      <c r="E89" s="142"/>
      <c r="F89" s="142"/>
      <c r="G89" s="142"/>
      <c r="H89" s="142"/>
      <c r="I89" s="142"/>
      <c r="J89" s="142"/>
      <c r="K89" s="142"/>
      <c r="L89" s="142"/>
      <c r="M89" s="143"/>
      <c r="N89" s="143"/>
      <c r="O89" s="142"/>
      <c r="P89" s="142"/>
      <c r="Q89" s="143"/>
    </row>
    <row r="90" spans="1:17">
      <c r="A90" s="142"/>
      <c r="B90" s="142"/>
      <c r="C90" s="143"/>
      <c r="D90" s="142"/>
      <c r="E90" s="142"/>
      <c r="F90" s="142"/>
      <c r="G90" s="142"/>
      <c r="H90" s="142"/>
      <c r="I90" s="142"/>
      <c r="J90" s="142"/>
      <c r="K90" s="142"/>
      <c r="L90" s="142"/>
      <c r="M90" s="143"/>
      <c r="N90" s="143"/>
      <c r="O90" s="142"/>
      <c r="P90" s="142"/>
      <c r="Q90" s="143"/>
    </row>
    <row r="91" spans="1:17">
      <c r="A91" s="142"/>
      <c r="B91" s="142"/>
      <c r="C91" s="143"/>
      <c r="D91" s="142"/>
      <c r="E91" s="142"/>
      <c r="F91" s="142"/>
      <c r="G91" s="142"/>
      <c r="H91" s="142"/>
      <c r="I91" s="142"/>
      <c r="J91" s="142"/>
      <c r="K91" s="142"/>
      <c r="L91" s="142"/>
      <c r="M91" s="143"/>
      <c r="N91" s="143"/>
      <c r="O91" s="142"/>
      <c r="P91" s="142"/>
      <c r="Q91" s="143"/>
    </row>
    <row r="92" spans="1:17">
      <c r="A92" s="142"/>
      <c r="B92" s="142"/>
      <c r="C92" s="143"/>
      <c r="D92" s="142"/>
      <c r="E92" s="142"/>
      <c r="F92" s="142"/>
      <c r="G92" s="142"/>
      <c r="H92" s="142"/>
      <c r="I92" s="142"/>
      <c r="J92" s="142"/>
      <c r="K92" s="142"/>
      <c r="L92" s="142"/>
      <c r="M92" s="143"/>
      <c r="N92" s="143"/>
      <c r="O92" s="142"/>
      <c r="P92" s="142"/>
      <c r="Q92" s="143"/>
    </row>
    <row r="93" spans="1:17">
      <c r="A93" s="142"/>
      <c r="B93" s="142"/>
      <c r="C93" s="143"/>
      <c r="D93" s="142"/>
      <c r="E93" s="142"/>
      <c r="F93" s="142"/>
      <c r="G93" s="142"/>
      <c r="H93" s="142"/>
      <c r="I93" s="142"/>
      <c r="J93" s="142"/>
      <c r="K93" s="142"/>
      <c r="L93" s="142"/>
      <c r="M93" s="143"/>
      <c r="N93" s="143"/>
      <c r="O93" s="142"/>
      <c r="P93" s="142"/>
      <c r="Q93" s="143"/>
    </row>
    <row r="94" spans="1:17">
      <c r="A94" s="142"/>
      <c r="B94" s="142"/>
      <c r="C94" s="143"/>
      <c r="D94" s="142"/>
      <c r="E94" s="142"/>
      <c r="F94" s="142"/>
      <c r="G94" s="142"/>
      <c r="H94" s="142"/>
      <c r="I94" s="142"/>
      <c r="J94" s="142"/>
      <c r="K94" s="142"/>
      <c r="L94" s="142"/>
      <c r="M94" s="143"/>
      <c r="N94" s="143"/>
      <c r="O94" s="142"/>
      <c r="P94" s="142"/>
      <c r="Q94" s="143"/>
    </row>
    <row r="95" spans="1:17">
      <c r="A95" s="142"/>
      <c r="B95" s="142"/>
      <c r="C95" s="143"/>
      <c r="D95" s="142"/>
      <c r="E95" s="142"/>
      <c r="F95" s="142"/>
      <c r="G95" s="142"/>
      <c r="H95" s="142"/>
      <c r="I95" s="142"/>
      <c r="J95" s="142"/>
      <c r="K95" s="142"/>
      <c r="L95" s="142"/>
      <c r="M95" s="143"/>
      <c r="N95" s="143"/>
      <c r="O95" s="142"/>
      <c r="P95" s="142"/>
      <c r="Q95" s="143"/>
    </row>
    <row r="96" spans="1:17">
      <c r="A96" s="142"/>
      <c r="B96" s="142"/>
      <c r="C96" s="143"/>
      <c r="D96" s="142"/>
      <c r="E96" s="142"/>
      <c r="F96" s="142"/>
      <c r="G96" s="142"/>
      <c r="H96" s="142"/>
      <c r="I96" s="142"/>
      <c r="J96" s="142"/>
      <c r="K96" s="142"/>
      <c r="L96" s="142"/>
      <c r="M96" s="143"/>
      <c r="N96" s="143"/>
      <c r="O96" s="142"/>
      <c r="P96" s="142"/>
      <c r="Q96" s="143"/>
    </row>
    <row r="97" spans="1:17">
      <c r="A97" s="142"/>
      <c r="B97" s="142"/>
      <c r="C97" s="143"/>
      <c r="D97" s="142"/>
      <c r="E97" s="142"/>
      <c r="F97" s="142"/>
      <c r="G97" s="142"/>
      <c r="H97" s="142"/>
      <c r="I97" s="142"/>
      <c r="J97" s="142"/>
      <c r="K97" s="142"/>
      <c r="L97" s="142"/>
      <c r="M97" s="143"/>
      <c r="N97" s="143"/>
      <c r="O97" s="142"/>
      <c r="P97" s="142"/>
      <c r="Q97" s="143"/>
    </row>
    <row r="98" spans="1:17">
      <c r="A98" s="142"/>
      <c r="B98" s="142"/>
      <c r="C98" s="143"/>
      <c r="D98" s="142"/>
      <c r="E98" s="142"/>
      <c r="F98" s="142"/>
      <c r="G98" s="142"/>
      <c r="H98" s="142"/>
      <c r="I98" s="142"/>
      <c r="J98" s="142"/>
      <c r="K98" s="142"/>
      <c r="L98" s="142"/>
      <c r="M98" s="143"/>
      <c r="N98" s="143"/>
      <c r="O98" s="142"/>
      <c r="P98" s="142"/>
      <c r="Q98" s="143"/>
    </row>
    <row r="99" spans="1:17">
      <c r="A99" s="142"/>
      <c r="B99" s="142"/>
      <c r="C99" s="143"/>
      <c r="D99" s="142"/>
      <c r="E99" s="142"/>
      <c r="F99" s="142"/>
      <c r="G99" s="142"/>
      <c r="H99" s="142"/>
      <c r="I99" s="142"/>
      <c r="J99" s="142"/>
      <c r="K99" s="142"/>
      <c r="L99" s="142"/>
      <c r="M99" s="143"/>
      <c r="N99" s="143"/>
      <c r="O99" s="142"/>
      <c r="P99" s="142"/>
      <c r="Q99" s="143"/>
    </row>
    <row r="100" spans="1:17">
      <c r="A100" s="142"/>
      <c r="B100" s="142"/>
      <c r="C100" s="143"/>
      <c r="D100" s="142"/>
      <c r="E100" s="142"/>
      <c r="F100" s="142"/>
      <c r="G100" s="142"/>
      <c r="H100" s="142"/>
      <c r="I100" s="142"/>
      <c r="J100" s="142"/>
      <c r="K100" s="142"/>
      <c r="L100" s="142"/>
      <c r="M100" s="143"/>
      <c r="N100" s="143"/>
      <c r="O100" s="142"/>
      <c r="P100" s="142"/>
      <c r="Q100" s="143"/>
    </row>
    <row r="101" spans="1:17">
      <c r="A101" s="142"/>
      <c r="B101" s="142"/>
      <c r="C101" s="143"/>
      <c r="D101" s="142"/>
      <c r="E101" s="142"/>
      <c r="F101" s="142"/>
      <c r="G101" s="142"/>
      <c r="H101" s="142"/>
      <c r="I101" s="142"/>
      <c r="J101" s="142"/>
      <c r="K101" s="142"/>
      <c r="L101" s="142"/>
      <c r="M101" s="143"/>
      <c r="N101" s="143"/>
      <c r="O101" s="142"/>
      <c r="P101" s="142"/>
      <c r="Q101" s="143"/>
    </row>
    <row r="102" spans="1:17">
      <c r="A102" s="142"/>
      <c r="B102" s="142"/>
      <c r="C102" s="143"/>
      <c r="D102" s="142"/>
      <c r="E102" s="142"/>
      <c r="F102" s="142"/>
      <c r="G102" s="142"/>
      <c r="H102" s="142"/>
      <c r="I102" s="142"/>
      <c r="J102" s="142"/>
      <c r="K102" s="142"/>
      <c r="L102" s="142"/>
      <c r="M102" s="143"/>
      <c r="N102" s="143"/>
      <c r="O102" s="142"/>
      <c r="P102" s="142"/>
      <c r="Q102" s="143"/>
    </row>
    <row r="103" spans="1:17">
      <c r="A103" s="142"/>
      <c r="B103" s="142"/>
      <c r="C103" s="143"/>
      <c r="D103" s="142"/>
      <c r="E103" s="142"/>
      <c r="F103" s="142"/>
      <c r="G103" s="142"/>
      <c r="H103" s="142"/>
      <c r="I103" s="142"/>
      <c r="J103" s="142"/>
      <c r="K103" s="142"/>
      <c r="L103" s="142"/>
      <c r="M103" s="143"/>
      <c r="N103" s="143"/>
      <c r="O103" s="142"/>
      <c r="P103" s="142"/>
      <c r="Q103" s="143"/>
    </row>
    <row r="104" spans="1:17">
      <c r="A104" s="142"/>
      <c r="B104" s="142"/>
      <c r="C104" s="143"/>
      <c r="D104" s="142"/>
      <c r="E104" s="142"/>
      <c r="F104" s="142"/>
      <c r="G104" s="142"/>
      <c r="H104" s="142"/>
      <c r="I104" s="142"/>
      <c r="J104" s="142"/>
      <c r="K104" s="142"/>
      <c r="L104" s="142"/>
      <c r="M104" s="143"/>
      <c r="N104" s="143"/>
      <c r="O104" s="142"/>
      <c r="P104" s="142"/>
      <c r="Q104" s="143"/>
    </row>
    <row r="105" spans="1:17">
      <c r="A105" s="142"/>
      <c r="B105" s="142"/>
      <c r="C105" s="143"/>
      <c r="D105" s="142"/>
      <c r="E105" s="142"/>
      <c r="F105" s="142"/>
      <c r="G105" s="142"/>
      <c r="H105" s="142"/>
      <c r="I105" s="142"/>
      <c r="J105" s="142"/>
      <c r="K105" s="142"/>
      <c r="L105" s="142"/>
      <c r="M105" s="143"/>
      <c r="N105" s="143"/>
      <c r="O105" s="142"/>
      <c r="P105" s="142"/>
      <c r="Q105" s="143"/>
    </row>
    <row r="106" spans="1:17">
      <c r="A106" s="142"/>
      <c r="B106" s="142"/>
      <c r="C106" s="143"/>
      <c r="D106" s="142"/>
      <c r="E106" s="142"/>
      <c r="F106" s="142"/>
      <c r="G106" s="142"/>
      <c r="H106" s="142"/>
      <c r="I106" s="142"/>
      <c r="J106" s="142"/>
      <c r="K106" s="142"/>
      <c r="L106" s="142"/>
      <c r="M106" s="143"/>
      <c r="N106" s="143"/>
      <c r="O106" s="142"/>
      <c r="P106" s="142"/>
      <c r="Q106" s="143"/>
    </row>
    <row r="107" spans="1:17">
      <c r="A107" s="142"/>
      <c r="B107" s="142"/>
      <c r="C107" s="143"/>
      <c r="D107" s="142"/>
      <c r="E107" s="142"/>
      <c r="F107" s="142"/>
      <c r="G107" s="142"/>
      <c r="H107" s="142"/>
      <c r="I107" s="142"/>
      <c r="J107" s="142"/>
      <c r="K107" s="142"/>
      <c r="L107" s="142"/>
      <c r="M107" s="143"/>
      <c r="N107" s="143"/>
      <c r="O107" s="142"/>
      <c r="P107" s="142"/>
      <c r="Q107" s="143"/>
    </row>
    <row r="108" spans="1:17">
      <c r="A108" s="142"/>
      <c r="B108" s="142"/>
      <c r="C108" s="143"/>
      <c r="D108" s="142"/>
      <c r="E108" s="142"/>
      <c r="F108" s="142"/>
      <c r="G108" s="142"/>
      <c r="H108" s="142"/>
      <c r="I108" s="142"/>
      <c r="J108" s="142"/>
      <c r="K108" s="142"/>
      <c r="L108" s="142"/>
      <c r="M108" s="143"/>
      <c r="N108" s="143"/>
      <c r="O108" s="142"/>
      <c r="P108" s="142"/>
      <c r="Q108" s="143"/>
    </row>
    <row r="109" spans="1:17">
      <c r="A109" s="142"/>
      <c r="B109" s="142"/>
      <c r="C109" s="143"/>
      <c r="D109" s="142"/>
      <c r="E109" s="142"/>
      <c r="F109" s="142"/>
      <c r="G109" s="142"/>
      <c r="H109" s="142"/>
      <c r="I109" s="142"/>
      <c r="J109" s="142"/>
      <c r="K109" s="142"/>
      <c r="L109" s="142"/>
      <c r="M109" s="143"/>
      <c r="N109" s="143"/>
      <c r="O109" s="142"/>
      <c r="P109" s="142"/>
      <c r="Q109" s="143"/>
    </row>
    <row r="110" spans="1:17">
      <c r="A110" s="142"/>
      <c r="B110" s="142"/>
      <c r="C110" s="143"/>
      <c r="D110" s="142"/>
      <c r="E110" s="142"/>
      <c r="F110" s="142"/>
      <c r="G110" s="142"/>
      <c r="H110" s="142"/>
      <c r="I110" s="142"/>
      <c r="J110" s="142"/>
      <c r="K110" s="142"/>
      <c r="L110" s="142"/>
      <c r="M110" s="143"/>
      <c r="N110" s="143"/>
      <c r="O110" s="142"/>
      <c r="P110" s="142"/>
      <c r="Q110" s="143"/>
    </row>
    <row r="111" spans="1:17">
      <c r="A111" s="142"/>
      <c r="B111" s="142"/>
      <c r="C111" s="143"/>
      <c r="D111" s="142"/>
      <c r="E111" s="142"/>
      <c r="F111" s="142"/>
      <c r="G111" s="142"/>
      <c r="H111" s="142"/>
      <c r="I111" s="142"/>
      <c r="J111" s="142"/>
      <c r="K111" s="142"/>
      <c r="L111" s="142"/>
      <c r="M111" s="143"/>
      <c r="N111" s="143"/>
      <c r="O111" s="142"/>
      <c r="P111" s="142"/>
      <c r="Q111" s="143"/>
    </row>
    <row r="112" spans="1:17">
      <c r="A112" s="142"/>
      <c r="B112" s="142"/>
      <c r="C112" s="143"/>
      <c r="D112" s="142"/>
      <c r="E112" s="142"/>
      <c r="F112" s="142"/>
      <c r="G112" s="142"/>
      <c r="H112" s="142"/>
      <c r="I112" s="142"/>
      <c r="J112" s="142"/>
      <c r="K112" s="142"/>
      <c r="L112" s="142"/>
      <c r="M112" s="143"/>
      <c r="N112" s="143"/>
      <c r="O112" s="142"/>
      <c r="P112" s="142"/>
      <c r="Q112" s="143"/>
    </row>
    <row r="113" spans="1:17">
      <c r="A113" s="142"/>
      <c r="B113" s="142"/>
      <c r="C113" s="143"/>
      <c r="D113" s="142"/>
      <c r="E113" s="142"/>
      <c r="F113" s="142"/>
      <c r="G113" s="142"/>
      <c r="H113" s="142"/>
      <c r="I113" s="142"/>
      <c r="J113" s="142"/>
      <c r="K113" s="142"/>
      <c r="L113" s="142"/>
      <c r="M113" s="143"/>
      <c r="N113" s="143"/>
      <c r="O113" s="142"/>
      <c r="P113" s="142"/>
      <c r="Q113" s="143"/>
    </row>
    <row r="114" spans="1:17">
      <c r="A114" s="142"/>
      <c r="B114" s="142"/>
      <c r="C114" s="143"/>
      <c r="D114" s="142"/>
      <c r="E114" s="142"/>
      <c r="F114" s="142"/>
      <c r="G114" s="142"/>
      <c r="H114" s="142"/>
      <c r="I114" s="142"/>
      <c r="J114" s="142"/>
      <c r="K114" s="142"/>
      <c r="L114" s="142"/>
      <c r="M114" s="143"/>
      <c r="N114" s="143"/>
      <c r="O114" s="142"/>
      <c r="P114" s="142"/>
      <c r="Q114" s="143"/>
    </row>
    <row r="115" spans="1:17">
      <c r="A115" s="142"/>
      <c r="B115" s="142"/>
      <c r="C115" s="143"/>
      <c r="D115" s="142"/>
      <c r="E115" s="142"/>
      <c r="F115" s="142"/>
      <c r="G115" s="142"/>
      <c r="H115" s="142"/>
      <c r="I115" s="142"/>
      <c r="J115" s="142"/>
      <c r="K115" s="142"/>
      <c r="L115" s="142"/>
      <c r="M115" s="143"/>
      <c r="N115" s="143"/>
      <c r="O115" s="142"/>
      <c r="P115" s="142"/>
      <c r="Q115" s="143"/>
    </row>
    <row r="116" spans="1:17">
      <c r="A116" s="142"/>
      <c r="B116" s="142"/>
      <c r="C116" s="143"/>
      <c r="D116" s="142"/>
      <c r="E116" s="142"/>
      <c r="F116" s="142"/>
      <c r="G116" s="142"/>
      <c r="H116" s="142"/>
      <c r="I116" s="142"/>
      <c r="J116" s="142"/>
      <c r="K116" s="142"/>
      <c r="L116" s="142"/>
      <c r="M116" s="143"/>
      <c r="N116" s="143"/>
      <c r="O116" s="142"/>
      <c r="P116" s="142"/>
      <c r="Q116" s="143"/>
    </row>
    <row r="117" spans="1:17">
      <c r="A117" s="142"/>
      <c r="B117" s="142"/>
      <c r="C117" s="143"/>
      <c r="D117" s="142"/>
      <c r="E117" s="142"/>
      <c r="F117" s="142"/>
      <c r="G117" s="142"/>
      <c r="H117" s="142"/>
      <c r="I117" s="142"/>
      <c r="J117" s="142"/>
      <c r="K117" s="142"/>
      <c r="L117" s="142"/>
      <c r="M117" s="143"/>
      <c r="N117" s="143"/>
      <c r="O117" s="142"/>
      <c r="P117" s="142"/>
      <c r="Q117" s="143"/>
    </row>
    <row r="118" spans="1:17">
      <c r="A118" s="142"/>
      <c r="B118" s="142"/>
      <c r="C118" s="143"/>
      <c r="D118" s="142"/>
      <c r="E118" s="142"/>
      <c r="F118" s="142"/>
      <c r="G118" s="142"/>
      <c r="H118" s="142"/>
      <c r="I118" s="142"/>
      <c r="J118" s="142"/>
      <c r="K118" s="142"/>
      <c r="L118" s="142"/>
      <c r="M118" s="143"/>
      <c r="N118" s="143"/>
      <c r="O118" s="142"/>
      <c r="P118" s="142"/>
      <c r="Q118" s="143"/>
    </row>
    <row r="119" spans="1:17">
      <c r="A119" s="142"/>
      <c r="B119" s="142"/>
      <c r="C119" s="143"/>
      <c r="D119" s="142"/>
      <c r="E119" s="142"/>
      <c r="F119" s="142"/>
      <c r="G119" s="142"/>
      <c r="H119" s="142"/>
      <c r="I119" s="142"/>
      <c r="J119" s="142"/>
      <c r="K119" s="142"/>
      <c r="L119" s="142"/>
      <c r="M119" s="143"/>
      <c r="N119" s="143"/>
      <c r="O119" s="142"/>
      <c r="P119" s="142"/>
      <c r="Q119" s="143"/>
    </row>
    <row r="120" spans="1:17">
      <c r="A120" s="142"/>
      <c r="B120" s="142"/>
      <c r="C120" s="143"/>
      <c r="D120" s="142"/>
      <c r="E120" s="142"/>
      <c r="F120" s="142"/>
      <c r="G120" s="142"/>
      <c r="H120" s="142"/>
      <c r="I120" s="142"/>
      <c r="J120" s="142"/>
      <c r="K120" s="142"/>
      <c r="L120" s="142"/>
      <c r="M120" s="143"/>
      <c r="N120" s="143"/>
      <c r="O120" s="142"/>
      <c r="P120" s="142"/>
      <c r="Q120" s="143"/>
    </row>
    <row r="121" spans="1:17">
      <c r="A121" s="142"/>
      <c r="B121" s="142"/>
      <c r="C121" s="143"/>
      <c r="D121" s="142"/>
      <c r="E121" s="142"/>
      <c r="F121" s="142"/>
      <c r="G121" s="142"/>
      <c r="H121" s="142"/>
      <c r="I121" s="142"/>
      <c r="J121" s="142"/>
      <c r="K121" s="142"/>
      <c r="L121" s="142"/>
      <c r="M121" s="143"/>
      <c r="N121" s="143"/>
      <c r="O121" s="142"/>
      <c r="P121" s="142"/>
      <c r="Q121" s="143"/>
    </row>
    <row r="122" spans="1:17">
      <c r="A122" s="142"/>
      <c r="B122" s="142"/>
      <c r="C122" s="143"/>
      <c r="D122" s="142"/>
      <c r="E122" s="142"/>
      <c r="F122" s="142"/>
      <c r="G122" s="142"/>
      <c r="H122" s="142"/>
      <c r="I122" s="142"/>
      <c r="J122" s="142"/>
      <c r="K122" s="142"/>
      <c r="L122" s="142"/>
      <c r="M122" s="143"/>
      <c r="N122" s="143"/>
      <c r="O122" s="142"/>
      <c r="P122" s="142"/>
      <c r="Q122" s="143"/>
    </row>
    <row r="123" spans="1:17">
      <c r="A123" s="142"/>
      <c r="B123" s="142"/>
      <c r="C123" s="143"/>
      <c r="D123" s="142"/>
      <c r="E123" s="142"/>
      <c r="F123" s="142"/>
      <c r="G123" s="142"/>
      <c r="H123" s="142"/>
      <c r="I123" s="142"/>
      <c r="J123" s="142"/>
      <c r="K123" s="142"/>
      <c r="L123" s="142"/>
      <c r="M123" s="143"/>
      <c r="N123" s="143"/>
      <c r="O123" s="142"/>
      <c r="P123" s="142"/>
      <c r="Q123" s="143"/>
    </row>
    <row r="124" spans="1:17">
      <c r="A124" s="142"/>
      <c r="B124" s="142"/>
      <c r="C124" s="143"/>
      <c r="D124" s="142"/>
      <c r="E124" s="142"/>
      <c r="F124" s="142"/>
      <c r="G124" s="142"/>
      <c r="H124" s="142"/>
      <c r="I124" s="142"/>
      <c r="J124" s="142"/>
      <c r="K124" s="142"/>
      <c r="L124" s="142"/>
      <c r="M124" s="143"/>
      <c r="N124" s="143"/>
      <c r="O124" s="142"/>
      <c r="P124" s="142"/>
      <c r="Q124" s="143"/>
    </row>
    <row r="125" spans="1:17">
      <c r="A125" s="142"/>
      <c r="B125" s="142"/>
      <c r="C125" s="143"/>
      <c r="D125" s="142"/>
      <c r="E125" s="142"/>
      <c r="F125" s="142"/>
      <c r="G125" s="142"/>
      <c r="H125" s="142"/>
      <c r="I125" s="142"/>
      <c r="J125" s="142"/>
      <c r="K125" s="142"/>
      <c r="L125" s="142"/>
      <c r="M125" s="143"/>
      <c r="N125" s="143"/>
      <c r="O125" s="142"/>
      <c r="P125" s="142"/>
      <c r="Q125" s="143"/>
    </row>
    <row r="126" spans="1:17">
      <c r="A126" s="142"/>
      <c r="B126" s="142"/>
      <c r="C126" s="143"/>
      <c r="D126" s="142"/>
      <c r="E126" s="142"/>
      <c r="F126" s="142"/>
      <c r="G126" s="142"/>
      <c r="H126" s="142"/>
      <c r="I126" s="142"/>
      <c r="J126" s="142"/>
      <c r="K126" s="142"/>
      <c r="L126" s="142"/>
      <c r="M126" s="143"/>
      <c r="N126" s="143"/>
      <c r="O126" s="142"/>
      <c r="P126" s="142"/>
      <c r="Q126" s="143"/>
    </row>
    <row r="127" spans="1:17">
      <c r="A127" s="142"/>
      <c r="B127" s="142"/>
      <c r="C127" s="143"/>
      <c r="D127" s="142"/>
      <c r="E127" s="142"/>
      <c r="F127" s="142"/>
      <c r="G127" s="142"/>
      <c r="H127" s="142"/>
      <c r="I127" s="142"/>
      <c r="J127" s="142"/>
      <c r="K127" s="142"/>
      <c r="L127" s="142"/>
      <c r="M127" s="143"/>
      <c r="N127" s="143"/>
      <c r="O127" s="142"/>
      <c r="P127" s="142"/>
      <c r="Q127" s="143"/>
    </row>
    <row r="128" spans="1:17">
      <c r="A128" s="142"/>
      <c r="B128" s="142"/>
      <c r="C128" s="143"/>
      <c r="D128" s="142"/>
      <c r="E128" s="142"/>
      <c r="F128" s="142"/>
      <c r="G128" s="142"/>
      <c r="H128" s="142"/>
      <c r="I128" s="142"/>
      <c r="J128" s="142"/>
      <c r="K128" s="142"/>
      <c r="L128" s="142"/>
      <c r="M128" s="143"/>
      <c r="N128" s="143"/>
      <c r="O128" s="142"/>
      <c r="P128" s="142"/>
      <c r="Q128" s="143"/>
    </row>
    <row r="129" spans="1:17">
      <c r="A129" s="142"/>
      <c r="B129" s="142"/>
      <c r="C129" s="143"/>
      <c r="D129" s="142"/>
      <c r="E129" s="142"/>
      <c r="F129" s="142"/>
      <c r="G129" s="142"/>
      <c r="H129" s="142"/>
      <c r="I129" s="142"/>
      <c r="J129" s="142"/>
      <c r="K129" s="142"/>
      <c r="L129" s="142"/>
      <c r="M129" s="143"/>
      <c r="N129" s="143"/>
      <c r="O129" s="142"/>
      <c r="P129" s="142"/>
      <c r="Q129" s="143"/>
    </row>
    <row r="130" spans="1:17">
      <c r="A130" s="142"/>
      <c r="B130" s="142"/>
      <c r="C130" s="143"/>
      <c r="D130" s="142"/>
      <c r="E130" s="142"/>
      <c r="F130" s="142"/>
      <c r="G130" s="142"/>
      <c r="H130" s="142"/>
      <c r="I130" s="142"/>
      <c r="J130" s="142"/>
      <c r="K130" s="142"/>
      <c r="L130" s="142"/>
      <c r="M130" s="143"/>
      <c r="N130" s="143"/>
      <c r="O130" s="142"/>
      <c r="P130" s="142"/>
      <c r="Q130" s="143"/>
    </row>
    <row r="131" spans="1:17">
      <c r="A131" s="142"/>
      <c r="B131" s="142"/>
      <c r="C131" s="143"/>
      <c r="D131" s="142"/>
      <c r="E131" s="142"/>
      <c r="F131" s="142"/>
      <c r="G131" s="142"/>
      <c r="H131" s="142"/>
      <c r="I131" s="142"/>
      <c r="J131" s="142"/>
      <c r="K131" s="142"/>
      <c r="L131" s="142"/>
      <c r="M131" s="143"/>
      <c r="N131" s="143"/>
      <c r="O131" s="142"/>
      <c r="P131" s="142"/>
      <c r="Q131" s="143"/>
    </row>
    <row r="132" spans="1:17">
      <c r="A132" s="142"/>
      <c r="B132" s="142"/>
      <c r="C132" s="143"/>
      <c r="D132" s="142"/>
      <c r="E132" s="142"/>
      <c r="F132" s="142"/>
      <c r="G132" s="142"/>
      <c r="H132" s="142"/>
      <c r="I132" s="142"/>
      <c r="J132" s="142"/>
      <c r="K132" s="142"/>
      <c r="L132" s="142"/>
      <c r="M132" s="143"/>
      <c r="N132" s="143"/>
      <c r="O132" s="142"/>
      <c r="P132" s="142"/>
      <c r="Q132" s="143"/>
    </row>
    <row r="133" spans="1:17">
      <c r="A133" s="142"/>
      <c r="B133" s="142"/>
      <c r="C133" s="143"/>
      <c r="D133" s="142"/>
      <c r="E133" s="142"/>
      <c r="F133" s="142"/>
      <c r="G133" s="142"/>
      <c r="H133" s="142"/>
      <c r="I133" s="142"/>
      <c r="J133" s="142"/>
      <c r="K133" s="142"/>
      <c r="L133" s="142"/>
      <c r="M133" s="143"/>
      <c r="N133" s="143"/>
      <c r="O133" s="142"/>
      <c r="P133" s="142"/>
      <c r="Q133" s="143"/>
    </row>
    <row r="134" spans="1:17">
      <c r="A134" s="142"/>
      <c r="B134" s="142"/>
      <c r="C134" s="143"/>
      <c r="D134" s="142"/>
      <c r="E134" s="142"/>
      <c r="F134" s="142"/>
      <c r="G134" s="142"/>
      <c r="H134" s="142"/>
      <c r="I134" s="142"/>
      <c r="J134" s="142"/>
      <c r="K134" s="142"/>
      <c r="L134" s="142"/>
      <c r="M134" s="143"/>
      <c r="N134" s="143"/>
      <c r="O134" s="142"/>
      <c r="P134" s="142"/>
      <c r="Q134" s="143"/>
    </row>
    <row r="135" spans="1:17">
      <c r="A135" s="142"/>
      <c r="B135" s="142"/>
      <c r="C135" s="143"/>
      <c r="D135" s="142"/>
      <c r="E135" s="142"/>
      <c r="F135" s="142"/>
      <c r="G135" s="142"/>
      <c r="H135" s="142"/>
      <c r="I135" s="142"/>
      <c r="J135" s="142"/>
      <c r="K135" s="142"/>
      <c r="L135" s="142"/>
      <c r="M135" s="143"/>
      <c r="N135" s="143"/>
      <c r="O135" s="142"/>
      <c r="P135" s="142"/>
      <c r="Q135" s="143"/>
    </row>
    <row r="136" spans="1:17">
      <c r="A136" s="142"/>
      <c r="B136" s="142"/>
      <c r="C136" s="143"/>
      <c r="D136" s="142"/>
      <c r="E136" s="142"/>
      <c r="F136" s="142"/>
      <c r="G136" s="142"/>
      <c r="H136" s="142"/>
      <c r="I136" s="142"/>
      <c r="J136" s="142"/>
      <c r="K136" s="142"/>
      <c r="L136" s="142"/>
      <c r="M136" s="143"/>
      <c r="N136" s="143"/>
      <c r="O136" s="142"/>
      <c r="P136" s="142"/>
      <c r="Q136" s="143"/>
    </row>
    <row r="137" spans="1:17">
      <c r="A137" s="142"/>
      <c r="B137" s="142"/>
      <c r="C137" s="143"/>
      <c r="D137" s="142"/>
      <c r="E137" s="142"/>
      <c r="F137" s="142"/>
      <c r="G137" s="142"/>
      <c r="H137" s="142"/>
      <c r="I137" s="142"/>
      <c r="J137" s="142"/>
      <c r="K137" s="142"/>
      <c r="L137" s="142"/>
      <c r="M137" s="143"/>
      <c r="N137" s="143"/>
      <c r="O137" s="142"/>
      <c r="P137" s="142"/>
      <c r="Q137" s="143"/>
    </row>
    <row r="138" spans="1:17">
      <c r="A138" s="142"/>
      <c r="B138" s="142"/>
      <c r="C138" s="143"/>
      <c r="D138" s="142"/>
      <c r="E138" s="142"/>
      <c r="F138" s="142"/>
      <c r="G138" s="142"/>
      <c r="H138" s="142"/>
      <c r="I138" s="142"/>
      <c r="J138" s="142"/>
      <c r="K138" s="142"/>
      <c r="L138" s="142"/>
      <c r="M138" s="143"/>
      <c r="N138" s="143"/>
      <c r="O138" s="142"/>
      <c r="P138" s="142"/>
      <c r="Q138" s="143"/>
    </row>
    <row r="139" spans="1:17">
      <c r="A139" s="142"/>
      <c r="B139" s="142"/>
      <c r="C139" s="143"/>
      <c r="D139" s="142"/>
      <c r="E139" s="142"/>
      <c r="F139" s="142"/>
      <c r="G139" s="142"/>
      <c r="H139" s="142"/>
      <c r="I139" s="142"/>
      <c r="J139" s="142"/>
      <c r="K139" s="142"/>
      <c r="L139" s="142"/>
      <c r="M139" s="143"/>
      <c r="N139" s="143"/>
      <c r="O139" s="142"/>
      <c r="P139" s="142"/>
      <c r="Q139" s="143"/>
    </row>
    <row r="140" spans="1:17">
      <c r="A140" s="142"/>
      <c r="B140" s="142"/>
      <c r="C140" s="143"/>
      <c r="D140" s="142"/>
      <c r="E140" s="142"/>
      <c r="F140" s="142"/>
      <c r="G140" s="142"/>
      <c r="H140" s="142"/>
      <c r="I140" s="142"/>
      <c r="J140" s="142"/>
      <c r="K140" s="142"/>
      <c r="L140" s="142"/>
      <c r="M140" s="143"/>
      <c r="N140" s="143"/>
      <c r="O140" s="142"/>
      <c r="P140" s="142"/>
      <c r="Q140" s="143"/>
    </row>
    <row r="141" spans="1:17">
      <c r="A141" s="142"/>
      <c r="B141" s="142"/>
      <c r="C141" s="143"/>
      <c r="D141" s="142"/>
      <c r="E141" s="142"/>
      <c r="F141" s="142"/>
      <c r="G141" s="142"/>
      <c r="H141" s="142"/>
      <c r="I141" s="142"/>
      <c r="J141" s="142"/>
      <c r="K141" s="142"/>
      <c r="L141" s="142"/>
      <c r="M141" s="143"/>
      <c r="N141" s="143"/>
      <c r="O141" s="142"/>
      <c r="P141" s="142"/>
      <c r="Q141" s="143"/>
    </row>
    <row r="142" spans="1:17">
      <c r="A142" s="142"/>
      <c r="B142" s="142"/>
      <c r="C142" s="143"/>
      <c r="D142" s="142"/>
      <c r="E142" s="142"/>
      <c r="F142" s="142"/>
      <c r="G142" s="142"/>
      <c r="H142" s="142"/>
      <c r="I142" s="142"/>
      <c r="J142" s="142"/>
      <c r="K142" s="142"/>
      <c r="L142" s="142"/>
      <c r="M142" s="143"/>
      <c r="N142" s="143"/>
      <c r="O142" s="142"/>
      <c r="P142" s="142"/>
      <c r="Q142" s="143"/>
    </row>
    <row r="143" spans="1:17">
      <c r="A143" s="142"/>
      <c r="B143" s="142"/>
      <c r="C143" s="143"/>
      <c r="D143" s="142"/>
      <c r="E143" s="142"/>
      <c r="F143" s="142"/>
      <c r="G143" s="142"/>
      <c r="H143" s="142"/>
      <c r="I143" s="142"/>
      <c r="J143" s="142"/>
      <c r="K143" s="142"/>
      <c r="L143" s="142"/>
      <c r="M143" s="143"/>
      <c r="N143" s="143"/>
      <c r="O143" s="142"/>
      <c r="P143" s="142"/>
      <c r="Q143" s="143"/>
    </row>
    <row r="144" spans="1:17">
      <c r="A144" s="142"/>
      <c r="B144" s="142"/>
      <c r="C144" s="143"/>
      <c r="D144" s="142"/>
      <c r="E144" s="142"/>
      <c r="F144" s="142"/>
      <c r="G144" s="142"/>
      <c r="H144" s="142"/>
      <c r="I144" s="142"/>
      <c r="J144" s="142"/>
      <c r="K144" s="142"/>
      <c r="L144" s="142"/>
      <c r="M144" s="143"/>
      <c r="N144" s="143"/>
      <c r="O144" s="142"/>
      <c r="P144" s="142"/>
      <c r="Q144" s="143"/>
    </row>
    <row r="145" spans="1:17">
      <c r="A145" s="142"/>
      <c r="B145" s="142"/>
      <c r="C145" s="143"/>
      <c r="D145" s="142"/>
      <c r="E145" s="142"/>
      <c r="F145" s="142"/>
      <c r="G145" s="142"/>
      <c r="H145" s="142"/>
      <c r="I145" s="142"/>
      <c r="J145" s="142"/>
      <c r="K145" s="142"/>
      <c r="L145" s="142"/>
      <c r="M145" s="143"/>
      <c r="N145" s="143"/>
      <c r="O145" s="142"/>
      <c r="P145" s="142"/>
      <c r="Q145" s="143"/>
    </row>
    <row r="146" spans="1:17">
      <c r="A146" s="142"/>
      <c r="B146" s="142"/>
      <c r="C146" s="143"/>
      <c r="D146" s="142"/>
      <c r="E146" s="142"/>
      <c r="F146" s="142"/>
      <c r="G146" s="142"/>
      <c r="H146" s="142"/>
      <c r="I146" s="142"/>
      <c r="J146" s="142"/>
      <c r="K146" s="142"/>
      <c r="L146" s="142"/>
      <c r="M146" s="143"/>
      <c r="N146" s="143"/>
      <c r="O146" s="142"/>
      <c r="P146" s="142"/>
      <c r="Q146" s="143"/>
    </row>
    <row r="147" spans="1:17">
      <c r="A147" s="142"/>
      <c r="B147" s="142"/>
      <c r="C147" s="143"/>
      <c r="D147" s="142"/>
      <c r="E147" s="142"/>
      <c r="F147" s="142"/>
      <c r="G147" s="142"/>
      <c r="H147" s="142"/>
      <c r="I147" s="142"/>
      <c r="J147" s="142"/>
      <c r="K147" s="142"/>
      <c r="L147" s="142"/>
      <c r="M147" s="143"/>
      <c r="N147" s="143"/>
      <c r="O147" s="142"/>
      <c r="P147" s="142"/>
      <c r="Q147" s="143"/>
    </row>
    <row r="148" spans="1:17">
      <c r="A148" s="142"/>
      <c r="B148" s="142"/>
      <c r="C148" s="143"/>
      <c r="D148" s="142"/>
      <c r="E148" s="142"/>
      <c r="F148" s="142"/>
      <c r="G148" s="142"/>
      <c r="H148" s="142"/>
      <c r="I148" s="142"/>
      <c r="J148" s="142"/>
      <c r="K148" s="142"/>
      <c r="L148" s="142"/>
      <c r="M148" s="143"/>
      <c r="N148" s="143"/>
      <c r="O148" s="142"/>
      <c r="P148" s="142"/>
      <c r="Q148" s="143"/>
    </row>
    <row r="149" spans="1:17">
      <c r="A149" s="142"/>
      <c r="B149" s="142"/>
      <c r="C149" s="143"/>
      <c r="D149" s="142"/>
      <c r="E149" s="142"/>
      <c r="F149" s="142"/>
      <c r="G149" s="142"/>
      <c r="H149" s="142"/>
      <c r="I149" s="142"/>
      <c r="J149" s="142"/>
      <c r="K149" s="142"/>
      <c r="L149" s="142"/>
      <c r="M149" s="143"/>
      <c r="N149" s="143"/>
      <c r="O149" s="142"/>
      <c r="P149" s="142"/>
      <c r="Q149" s="143"/>
    </row>
    <row r="150" spans="1:17">
      <c r="A150" s="142"/>
      <c r="B150" s="142"/>
      <c r="C150" s="143"/>
      <c r="D150" s="142"/>
      <c r="E150" s="142"/>
      <c r="F150" s="142"/>
      <c r="G150" s="142"/>
      <c r="H150" s="142"/>
      <c r="I150" s="142"/>
      <c r="J150" s="142"/>
      <c r="K150" s="142"/>
      <c r="L150" s="142"/>
      <c r="M150" s="143"/>
      <c r="N150" s="143"/>
      <c r="O150" s="142"/>
      <c r="P150" s="142"/>
      <c r="Q150" s="143"/>
    </row>
    <row r="151" spans="1:17">
      <c r="A151" s="142"/>
      <c r="B151" s="142"/>
      <c r="C151" s="143"/>
      <c r="D151" s="142"/>
      <c r="E151" s="142"/>
      <c r="F151" s="142"/>
      <c r="G151" s="142"/>
      <c r="H151" s="142"/>
      <c r="I151" s="142"/>
      <c r="J151" s="142"/>
      <c r="K151" s="142"/>
      <c r="L151" s="142"/>
      <c r="M151" s="143"/>
      <c r="N151" s="143"/>
      <c r="O151" s="142"/>
      <c r="P151" s="142"/>
      <c r="Q151" s="143"/>
    </row>
    <row r="152" spans="1:17">
      <c r="A152" s="142"/>
      <c r="B152" s="142"/>
      <c r="C152" s="143"/>
      <c r="D152" s="142"/>
      <c r="E152" s="142"/>
      <c r="F152" s="142"/>
      <c r="G152" s="142"/>
      <c r="H152" s="142"/>
      <c r="I152" s="142"/>
      <c r="J152" s="142"/>
      <c r="K152" s="142"/>
      <c r="L152" s="142"/>
      <c r="M152" s="143"/>
      <c r="N152" s="143"/>
      <c r="O152" s="142"/>
      <c r="P152" s="142"/>
      <c r="Q152" s="143"/>
    </row>
    <row r="153" spans="1:17">
      <c r="A153" s="142"/>
      <c r="B153" s="142"/>
      <c r="C153" s="143"/>
      <c r="D153" s="142"/>
      <c r="E153" s="142"/>
      <c r="F153" s="142"/>
      <c r="G153" s="142"/>
      <c r="H153" s="142"/>
      <c r="I153" s="142"/>
      <c r="J153" s="142"/>
      <c r="K153" s="142"/>
      <c r="L153" s="142"/>
      <c r="M153" s="143"/>
      <c r="N153" s="143"/>
      <c r="O153" s="142"/>
      <c r="P153" s="142"/>
      <c r="Q153" s="143"/>
    </row>
    <row r="154" spans="1:17">
      <c r="A154" s="142"/>
      <c r="B154" s="142"/>
      <c r="C154" s="143"/>
      <c r="D154" s="142"/>
      <c r="E154" s="142"/>
      <c r="F154" s="142"/>
      <c r="G154" s="142"/>
      <c r="H154" s="142"/>
      <c r="I154" s="142"/>
      <c r="J154" s="142"/>
      <c r="K154" s="142"/>
      <c r="L154" s="142"/>
      <c r="M154" s="143"/>
      <c r="N154" s="143"/>
      <c r="O154" s="142"/>
      <c r="P154" s="142"/>
      <c r="Q154" s="143"/>
    </row>
    <row r="155" spans="1:17">
      <c r="A155" s="142"/>
      <c r="B155" s="142"/>
      <c r="C155" s="143"/>
      <c r="D155" s="142"/>
      <c r="E155" s="142"/>
      <c r="F155" s="142"/>
      <c r="G155" s="142"/>
      <c r="H155" s="142"/>
      <c r="I155" s="142"/>
      <c r="J155" s="142"/>
      <c r="K155" s="142"/>
      <c r="L155" s="142"/>
      <c r="M155" s="143"/>
      <c r="N155" s="143"/>
      <c r="O155" s="142"/>
      <c r="P155" s="142"/>
      <c r="Q155" s="143"/>
    </row>
    <row r="156" spans="1:17">
      <c r="A156" s="142"/>
      <c r="B156" s="142"/>
      <c r="C156" s="143"/>
      <c r="D156" s="142"/>
      <c r="E156" s="142"/>
      <c r="F156" s="142"/>
      <c r="G156" s="142"/>
      <c r="H156" s="142"/>
      <c r="I156" s="142"/>
      <c r="J156" s="142"/>
      <c r="K156" s="142"/>
      <c r="L156" s="142"/>
      <c r="M156" s="143"/>
      <c r="N156" s="143"/>
      <c r="O156" s="142"/>
      <c r="P156" s="142"/>
      <c r="Q156" s="143"/>
    </row>
    <row r="157" spans="1:17">
      <c r="A157" s="142"/>
      <c r="B157" s="142"/>
      <c r="C157" s="143"/>
      <c r="D157" s="142"/>
      <c r="E157" s="142"/>
      <c r="F157" s="142"/>
      <c r="G157" s="142"/>
      <c r="H157" s="142"/>
      <c r="I157" s="142"/>
      <c r="J157" s="142"/>
      <c r="K157" s="142"/>
      <c r="L157" s="142"/>
      <c r="M157" s="143"/>
      <c r="N157" s="143"/>
      <c r="O157" s="142"/>
      <c r="P157" s="142"/>
      <c r="Q157" s="143"/>
    </row>
    <row r="158" spans="1:17">
      <c r="A158" s="142"/>
      <c r="B158" s="142"/>
      <c r="C158" s="143"/>
      <c r="D158" s="142"/>
      <c r="E158" s="142"/>
      <c r="F158" s="142"/>
      <c r="G158" s="142"/>
      <c r="H158" s="142"/>
      <c r="I158" s="142"/>
      <c r="J158" s="142"/>
      <c r="K158" s="142"/>
      <c r="L158" s="142"/>
      <c r="M158" s="143"/>
      <c r="N158" s="143"/>
      <c r="O158" s="142"/>
      <c r="P158" s="142"/>
      <c r="Q158" s="143"/>
    </row>
    <row r="159" spans="1:17">
      <c r="A159" s="142"/>
      <c r="B159" s="142"/>
      <c r="C159" s="143"/>
      <c r="D159" s="142"/>
      <c r="E159" s="142"/>
      <c r="F159" s="142"/>
      <c r="G159" s="142"/>
      <c r="H159" s="142"/>
      <c r="I159" s="142"/>
      <c r="J159" s="142"/>
      <c r="K159" s="142"/>
      <c r="L159" s="142"/>
      <c r="M159" s="143"/>
      <c r="N159" s="143"/>
      <c r="O159" s="142"/>
      <c r="P159" s="142"/>
      <c r="Q159" s="143"/>
    </row>
    <row r="160" spans="1:17">
      <c r="A160" s="142"/>
      <c r="B160" s="142"/>
      <c r="C160" s="143"/>
      <c r="D160" s="142"/>
      <c r="E160" s="142"/>
      <c r="F160" s="142"/>
      <c r="G160" s="142"/>
      <c r="H160" s="142"/>
      <c r="I160" s="142"/>
      <c r="J160" s="142"/>
      <c r="K160" s="142"/>
      <c r="L160" s="142"/>
      <c r="M160" s="143"/>
      <c r="N160" s="143"/>
      <c r="O160" s="142"/>
      <c r="P160" s="142"/>
      <c r="Q160" s="143"/>
    </row>
    <row r="161" spans="1:17">
      <c r="A161" s="142"/>
      <c r="B161" s="142"/>
      <c r="C161" s="143"/>
      <c r="D161" s="142"/>
      <c r="E161" s="142"/>
      <c r="F161" s="142"/>
      <c r="G161" s="142"/>
      <c r="H161" s="142"/>
      <c r="I161" s="142"/>
      <c r="J161" s="142"/>
      <c r="K161" s="142"/>
      <c r="L161" s="142"/>
      <c r="M161" s="143"/>
      <c r="N161" s="143"/>
      <c r="O161" s="142"/>
      <c r="P161" s="142"/>
      <c r="Q161" s="143"/>
    </row>
    <row r="162" spans="1:17">
      <c r="A162" s="142"/>
      <c r="B162" s="142"/>
      <c r="C162" s="143"/>
      <c r="D162" s="142"/>
      <c r="E162" s="142"/>
      <c r="F162" s="142"/>
      <c r="G162" s="142"/>
      <c r="H162" s="142"/>
      <c r="I162" s="142"/>
      <c r="J162" s="142"/>
      <c r="K162" s="142"/>
      <c r="L162" s="142"/>
      <c r="M162" s="143"/>
      <c r="N162" s="143"/>
      <c r="O162" s="142"/>
      <c r="P162" s="142"/>
      <c r="Q162" s="143"/>
    </row>
    <row r="163" spans="1:17">
      <c r="A163" s="142"/>
      <c r="B163" s="142"/>
      <c r="C163" s="143"/>
      <c r="D163" s="142"/>
      <c r="E163" s="142"/>
      <c r="F163" s="142"/>
      <c r="G163" s="142"/>
      <c r="H163" s="142"/>
      <c r="I163" s="142"/>
      <c r="J163" s="142"/>
      <c r="K163" s="142"/>
      <c r="L163" s="142"/>
      <c r="M163" s="143"/>
      <c r="N163" s="143"/>
      <c r="O163" s="142"/>
      <c r="P163" s="142"/>
      <c r="Q163" s="143"/>
    </row>
    <row r="164" spans="1:17">
      <c r="A164" s="142"/>
      <c r="B164" s="142"/>
      <c r="C164" s="143"/>
      <c r="D164" s="142"/>
      <c r="E164" s="142"/>
      <c r="F164" s="142"/>
      <c r="G164" s="142"/>
      <c r="H164" s="142"/>
      <c r="I164" s="142"/>
      <c r="J164" s="142"/>
      <c r="K164" s="142"/>
      <c r="L164" s="142"/>
      <c r="M164" s="143"/>
      <c r="N164" s="143"/>
      <c r="O164" s="142"/>
      <c r="P164" s="142"/>
      <c r="Q164" s="143"/>
    </row>
    <row r="165" spans="1:17">
      <c r="A165" s="142"/>
      <c r="B165" s="142"/>
      <c r="C165" s="143"/>
      <c r="D165" s="142"/>
      <c r="E165" s="142"/>
      <c r="F165" s="142"/>
      <c r="G165" s="142"/>
      <c r="H165" s="142"/>
      <c r="I165" s="142"/>
      <c r="J165" s="142"/>
      <c r="K165" s="142"/>
      <c r="L165" s="142"/>
      <c r="M165" s="143"/>
      <c r="N165" s="143"/>
      <c r="O165" s="142"/>
      <c r="P165" s="142"/>
      <c r="Q165" s="143"/>
    </row>
    <row r="166" spans="1:17">
      <c r="A166" s="142"/>
      <c r="B166" s="142"/>
      <c r="C166" s="143"/>
      <c r="D166" s="142"/>
      <c r="E166" s="142"/>
      <c r="F166" s="142"/>
      <c r="G166" s="142"/>
      <c r="H166" s="142"/>
      <c r="I166" s="142"/>
      <c r="J166" s="142"/>
      <c r="K166" s="142"/>
      <c r="L166" s="142"/>
      <c r="M166" s="143"/>
      <c r="N166" s="143"/>
      <c r="O166" s="142"/>
      <c r="P166" s="142"/>
      <c r="Q166" s="143"/>
    </row>
    <row r="167" spans="1:17">
      <c r="A167" s="142"/>
      <c r="B167" s="142"/>
      <c r="C167" s="143"/>
      <c r="D167" s="142"/>
      <c r="E167" s="142"/>
      <c r="F167" s="142"/>
      <c r="G167" s="142"/>
      <c r="H167" s="142"/>
      <c r="I167" s="142"/>
      <c r="J167" s="142"/>
      <c r="K167" s="142"/>
      <c r="L167" s="142"/>
      <c r="M167" s="143"/>
      <c r="N167" s="143"/>
      <c r="O167" s="142"/>
      <c r="P167" s="142"/>
      <c r="Q167" s="143"/>
    </row>
    <row r="168" spans="1:17">
      <c r="A168" s="142"/>
      <c r="B168" s="142"/>
      <c r="C168" s="143"/>
      <c r="D168" s="142"/>
      <c r="E168" s="142"/>
      <c r="F168" s="142"/>
      <c r="G168" s="142"/>
      <c r="H168" s="142"/>
      <c r="I168" s="142"/>
      <c r="J168" s="142"/>
      <c r="K168" s="142"/>
      <c r="L168" s="142"/>
      <c r="M168" s="143"/>
      <c r="N168" s="143"/>
      <c r="O168" s="142"/>
      <c r="P168" s="142"/>
      <c r="Q168" s="143"/>
    </row>
    <row r="169" spans="1:17">
      <c r="A169" s="142"/>
      <c r="B169" s="142"/>
      <c r="C169" s="143"/>
      <c r="D169" s="142"/>
      <c r="E169" s="142"/>
      <c r="F169" s="142"/>
      <c r="G169" s="142"/>
      <c r="H169" s="142"/>
      <c r="I169" s="142"/>
      <c r="J169" s="142"/>
      <c r="K169" s="142"/>
      <c r="L169" s="142"/>
      <c r="M169" s="143"/>
      <c r="N169" s="143"/>
      <c r="O169" s="142"/>
      <c r="P169" s="142"/>
      <c r="Q169" s="143"/>
    </row>
    <row r="170" spans="1:17">
      <c r="A170" s="142"/>
      <c r="B170" s="142"/>
      <c r="C170" s="143"/>
      <c r="D170" s="142"/>
      <c r="E170" s="142"/>
      <c r="F170" s="142"/>
      <c r="G170" s="142"/>
      <c r="H170" s="142"/>
      <c r="I170" s="142"/>
      <c r="J170" s="142"/>
      <c r="K170" s="142"/>
      <c r="L170" s="142"/>
      <c r="M170" s="143"/>
      <c r="N170" s="143"/>
      <c r="O170" s="142"/>
      <c r="P170" s="142"/>
      <c r="Q170" s="143"/>
    </row>
    <row r="171" spans="1:17">
      <c r="A171" s="142"/>
      <c r="B171" s="142"/>
      <c r="C171" s="143"/>
      <c r="D171" s="142"/>
      <c r="E171" s="142"/>
      <c r="F171" s="142"/>
      <c r="G171" s="142"/>
      <c r="H171" s="142"/>
      <c r="I171" s="142"/>
      <c r="J171" s="142"/>
      <c r="K171" s="142"/>
      <c r="L171" s="142"/>
      <c r="M171" s="143"/>
      <c r="N171" s="143"/>
      <c r="O171" s="142"/>
      <c r="P171" s="142"/>
      <c r="Q171" s="143"/>
    </row>
    <row r="172" spans="1:17">
      <c r="A172" s="142"/>
      <c r="B172" s="142"/>
      <c r="C172" s="143"/>
      <c r="D172" s="142"/>
      <c r="E172" s="142"/>
      <c r="F172" s="142"/>
      <c r="G172" s="142"/>
      <c r="H172" s="142"/>
      <c r="I172" s="142"/>
      <c r="J172" s="142"/>
      <c r="K172" s="142"/>
      <c r="L172" s="142"/>
      <c r="M172" s="143"/>
      <c r="N172" s="143"/>
      <c r="O172" s="142"/>
      <c r="P172" s="142"/>
      <c r="Q172" s="143"/>
    </row>
    <row r="173" spans="1:17">
      <c r="A173" s="142"/>
      <c r="B173" s="142"/>
      <c r="C173" s="143"/>
      <c r="D173" s="142"/>
      <c r="E173" s="142"/>
      <c r="F173" s="142"/>
      <c r="G173" s="142"/>
      <c r="H173" s="142"/>
      <c r="I173" s="142"/>
      <c r="J173" s="142"/>
      <c r="K173" s="142"/>
      <c r="L173" s="142"/>
      <c r="M173" s="143"/>
      <c r="N173" s="143"/>
      <c r="O173" s="142"/>
      <c r="P173" s="142"/>
      <c r="Q173" s="143"/>
    </row>
    <row r="174" spans="1:17">
      <c r="A174" s="142"/>
      <c r="B174" s="142"/>
      <c r="C174" s="143"/>
      <c r="D174" s="142"/>
      <c r="E174" s="142"/>
      <c r="F174" s="142"/>
      <c r="G174" s="142"/>
      <c r="H174" s="142"/>
      <c r="I174" s="142"/>
      <c r="J174" s="142"/>
      <c r="K174" s="142"/>
      <c r="L174" s="142"/>
      <c r="M174" s="143"/>
      <c r="N174" s="143"/>
      <c r="O174" s="142"/>
      <c r="P174" s="142"/>
      <c r="Q174" s="143"/>
    </row>
    <row r="175" spans="1:17">
      <c r="A175" s="142"/>
      <c r="B175" s="142"/>
      <c r="C175" s="143"/>
      <c r="D175" s="142"/>
      <c r="E175" s="142"/>
      <c r="F175" s="142"/>
      <c r="G175" s="142"/>
      <c r="H175" s="142"/>
      <c r="I175" s="142"/>
      <c r="J175" s="142"/>
      <c r="K175" s="142"/>
      <c r="L175" s="142"/>
      <c r="M175" s="143"/>
      <c r="N175" s="143"/>
      <c r="O175" s="142"/>
      <c r="P175" s="142"/>
      <c r="Q175" s="143"/>
    </row>
    <row r="176" spans="1:17">
      <c r="A176" s="142"/>
      <c r="B176" s="142"/>
      <c r="C176" s="143"/>
      <c r="D176" s="142"/>
      <c r="E176" s="142"/>
      <c r="F176" s="142"/>
      <c r="G176" s="142"/>
      <c r="H176" s="142"/>
      <c r="I176" s="142"/>
      <c r="J176" s="142"/>
      <c r="K176" s="142"/>
      <c r="L176" s="142"/>
      <c r="M176" s="143"/>
      <c r="N176" s="143"/>
      <c r="O176" s="142"/>
      <c r="P176" s="142"/>
      <c r="Q176" s="143"/>
    </row>
    <row r="177" spans="1:17">
      <c r="A177" s="142"/>
      <c r="B177" s="142"/>
      <c r="C177" s="143"/>
      <c r="D177" s="142"/>
      <c r="E177" s="142"/>
      <c r="F177" s="142"/>
      <c r="G177" s="142"/>
      <c r="H177" s="142"/>
      <c r="I177" s="142"/>
      <c r="J177" s="142"/>
      <c r="K177" s="142"/>
      <c r="L177" s="142"/>
      <c r="M177" s="143"/>
      <c r="N177" s="143"/>
      <c r="O177" s="142"/>
      <c r="P177" s="142"/>
      <c r="Q177" s="143"/>
    </row>
    <row r="178" spans="1:17">
      <c r="A178" s="142"/>
      <c r="B178" s="142"/>
      <c r="C178" s="143"/>
      <c r="D178" s="142"/>
      <c r="E178" s="142"/>
      <c r="F178" s="142"/>
      <c r="G178" s="142"/>
      <c r="H178" s="142"/>
      <c r="I178" s="142"/>
      <c r="J178" s="142"/>
      <c r="K178" s="142"/>
      <c r="L178" s="142"/>
      <c r="M178" s="143"/>
      <c r="N178" s="143"/>
      <c r="O178" s="142"/>
      <c r="P178" s="142"/>
      <c r="Q178" s="143"/>
    </row>
    <row r="179" spans="1:17">
      <c r="A179" s="142"/>
      <c r="B179" s="142"/>
      <c r="C179" s="143"/>
      <c r="D179" s="142"/>
      <c r="E179" s="142"/>
      <c r="F179" s="142"/>
      <c r="G179" s="142"/>
      <c r="H179" s="142"/>
      <c r="I179" s="142"/>
      <c r="J179" s="142"/>
      <c r="K179" s="142"/>
      <c r="L179" s="142"/>
      <c r="M179" s="143"/>
      <c r="N179" s="143"/>
      <c r="O179" s="142"/>
      <c r="P179" s="142"/>
      <c r="Q179" s="143"/>
    </row>
    <row r="180" spans="1:17">
      <c r="A180" s="142"/>
      <c r="B180" s="142"/>
      <c r="C180" s="143"/>
      <c r="D180" s="142"/>
      <c r="E180" s="142"/>
      <c r="F180" s="142"/>
      <c r="G180" s="142"/>
      <c r="H180" s="142"/>
      <c r="I180" s="142"/>
      <c r="J180" s="142"/>
      <c r="K180" s="142"/>
      <c r="L180" s="142"/>
      <c r="M180" s="143"/>
      <c r="N180" s="143"/>
      <c r="O180" s="142"/>
      <c r="P180" s="142"/>
      <c r="Q180" s="143"/>
    </row>
    <row r="181" spans="1:17">
      <c r="A181" s="142"/>
      <c r="B181" s="142"/>
      <c r="C181" s="143"/>
      <c r="D181" s="142"/>
      <c r="E181" s="142"/>
      <c r="F181" s="142"/>
      <c r="G181" s="142"/>
      <c r="H181" s="142"/>
      <c r="I181" s="142"/>
      <c r="J181" s="142"/>
      <c r="K181" s="142"/>
      <c r="L181" s="142"/>
      <c r="M181" s="143"/>
      <c r="N181" s="143"/>
      <c r="O181" s="142"/>
      <c r="P181" s="142"/>
      <c r="Q181" s="143"/>
    </row>
    <row r="182" spans="1:17">
      <c r="A182" s="142"/>
      <c r="B182" s="142"/>
      <c r="C182" s="143"/>
      <c r="D182" s="142"/>
      <c r="E182" s="142"/>
      <c r="F182" s="142"/>
      <c r="G182" s="142"/>
      <c r="H182" s="142"/>
      <c r="I182" s="142"/>
      <c r="J182" s="142"/>
      <c r="K182" s="142"/>
      <c r="L182" s="142"/>
      <c r="M182" s="143"/>
      <c r="N182" s="143"/>
      <c r="O182" s="142"/>
      <c r="P182" s="142"/>
      <c r="Q182" s="143"/>
    </row>
    <row r="183" spans="1:17">
      <c r="A183" s="142"/>
      <c r="B183" s="142"/>
      <c r="C183" s="143"/>
      <c r="D183" s="142"/>
      <c r="E183" s="142"/>
      <c r="F183" s="142"/>
      <c r="G183" s="142"/>
      <c r="H183" s="142"/>
      <c r="I183" s="142"/>
      <c r="J183" s="142"/>
      <c r="K183" s="142"/>
      <c r="L183" s="142"/>
      <c r="M183" s="143"/>
      <c r="N183" s="143"/>
      <c r="O183" s="142"/>
      <c r="P183" s="142"/>
      <c r="Q183" s="143"/>
    </row>
    <row r="184" spans="1:17">
      <c r="A184" s="142"/>
      <c r="B184" s="142"/>
      <c r="C184" s="143"/>
      <c r="D184" s="142"/>
      <c r="E184" s="142"/>
      <c r="F184" s="142"/>
      <c r="G184" s="142"/>
      <c r="H184" s="142"/>
      <c r="I184" s="142"/>
      <c r="J184" s="142"/>
      <c r="K184" s="142"/>
      <c r="L184" s="142"/>
      <c r="M184" s="143"/>
      <c r="N184" s="143"/>
      <c r="O184" s="142"/>
      <c r="P184" s="142"/>
      <c r="Q184" s="143"/>
    </row>
    <row r="185" spans="1:17">
      <c r="A185" s="142"/>
      <c r="B185" s="142"/>
      <c r="C185" s="143"/>
      <c r="D185" s="142"/>
      <c r="E185" s="142"/>
      <c r="F185" s="142"/>
      <c r="G185" s="142"/>
      <c r="H185" s="142"/>
      <c r="I185" s="142"/>
      <c r="J185" s="142"/>
      <c r="K185" s="142"/>
      <c r="L185" s="142"/>
      <c r="M185" s="143"/>
      <c r="N185" s="143"/>
      <c r="O185" s="142"/>
      <c r="P185" s="142"/>
      <c r="Q185" s="143"/>
    </row>
    <row r="186" spans="1:17">
      <c r="A186" s="142"/>
      <c r="B186" s="142"/>
      <c r="C186" s="143"/>
      <c r="D186" s="142"/>
      <c r="E186" s="142"/>
      <c r="F186" s="142"/>
      <c r="G186" s="142"/>
      <c r="H186" s="142"/>
      <c r="I186" s="142"/>
      <c r="J186" s="142"/>
      <c r="K186" s="142"/>
      <c r="L186" s="142"/>
      <c r="M186" s="143"/>
      <c r="N186" s="143"/>
      <c r="O186" s="142"/>
      <c r="P186" s="142"/>
      <c r="Q186" s="143"/>
    </row>
    <row r="187" spans="1:17">
      <c r="A187" s="142"/>
      <c r="B187" s="142"/>
      <c r="C187" s="143"/>
      <c r="D187" s="142"/>
      <c r="E187" s="142"/>
      <c r="F187" s="142"/>
      <c r="G187" s="142"/>
      <c r="H187" s="142"/>
      <c r="I187" s="142"/>
      <c r="J187" s="142"/>
      <c r="K187" s="142"/>
      <c r="L187" s="142"/>
      <c r="M187" s="143"/>
      <c r="N187" s="143"/>
      <c r="O187" s="142"/>
      <c r="P187" s="142"/>
      <c r="Q187" s="143"/>
    </row>
    <row r="188" spans="1:17">
      <c r="A188" s="142"/>
      <c r="B188" s="142"/>
      <c r="C188" s="143"/>
      <c r="D188" s="142"/>
      <c r="E188" s="142"/>
      <c r="F188" s="142"/>
      <c r="G188" s="142"/>
      <c r="H188" s="142"/>
      <c r="I188" s="142"/>
      <c r="J188" s="142"/>
      <c r="K188" s="142"/>
      <c r="L188" s="142"/>
      <c r="M188" s="143"/>
      <c r="N188" s="143"/>
      <c r="O188" s="142"/>
      <c r="P188" s="142"/>
      <c r="Q188" s="143"/>
    </row>
    <row r="189" spans="1:17">
      <c r="A189" s="142"/>
      <c r="B189" s="142"/>
      <c r="C189" s="143"/>
      <c r="D189" s="142"/>
      <c r="E189" s="142"/>
      <c r="F189" s="142"/>
      <c r="G189" s="142"/>
      <c r="H189" s="142"/>
      <c r="I189" s="142"/>
      <c r="J189" s="142"/>
      <c r="K189" s="142"/>
      <c r="L189" s="142"/>
      <c r="M189" s="143"/>
      <c r="N189" s="143"/>
      <c r="O189" s="142"/>
      <c r="P189" s="142"/>
      <c r="Q189" s="143"/>
    </row>
    <row r="190" spans="1:17">
      <c r="A190" s="142"/>
      <c r="B190" s="142"/>
      <c r="C190" s="143"/>
      <c r="D190" s="142"/>
      <c r="E190" s="142"/>
      <c r="F190" s="142"/>
      <c r="G190" s="142"/>
      <c r="H190" s="142"/>
      <c r="I190" s="142"/>
      <c r="J190" s="142"/>
      <c r="K190" s="142"/>
      <c r="L190" s="142"/>
      <c r="M190" s="143"/>
      <c r="N190" s="143"/>
      <c r="O190" s="142"/>
      <c r="P190" s="142"/>
      <c r="Q190" s="143"/>
    </row>
    <row r="191" spans="1:17">
      <c r="A191" s="142"/>
      <c r="B191" s="142"/>
      <c r="C191" s="143"/>
      <c r="D191" s="142"/>
      <c r="E191" s="142"/>
      <c r="F191" s="142"/>
      <c r="G191" s="142"/>
      <c r="H191" s="142"/>
      <c r="I191" s="142"/>
      <c r="J191" s="142"/>
      <c r="K191" s="142"/>
      <c r="L191" s="142"/>
      <c r="M191" s="143"/>
      <c r="N191" s="143"/>
      <c r="O191" s="142"/>
      <c r="P191" s="142"/>
      <c r="Q191" s="143"/>
    </row>
    <row r="192" spans="1:17">
      <c r="A192" s="142"/>
      <c r="B192" s="142"/>
      <c r="C192" s="143"/>
      <c r="D192" s="142"/>
      <c r="E192" s="142"/>
      <c r="F192" s="142"/>
      <c r="G192" s="142"/>
      <c r="H192" s="142"/>
      <c r="I192" s="142"/>
      <c r="J192" s="142"/>
      <c r="K192" s="142"/>
      <c r="L192" s="142"/>
      <c r="M192" s="143"/>
      <c r="N192" s="143"/>
      <c r="O192" s="142"/>
      <c r="P192" s="142"/>
      <c r="Q192" s="143"/>
    </row>
    <row r="193" spans="1:17">
      <c r="A193" s="142"/>
      <c r="B193" s="142"/>
      <c r="C193" s="143"/>
      <c r="D193" s="142"/>
      <c r="E193" s="142"/>
      <c r="F193" s="142"/>
      <c r="G193" s="142"/>
      <c r="H193" s="142"/>
      <c r="I193" s="142"/>
      <c r="J193" s="142"/>
      <c r="K193" s="142"/>
      <c r="L193" s="142"/>
      <c r="M193" s="143"/>
      <c r="N193" s="143"/>
      <c r="O193" s="142"/>
      <c r="P193" s="142"/>
      <c r="Q193" s="143"/>
    </row>
    <row r="194" spans="1:17">
      <c r="A194" s="142"/>
      <c r="B194" s="142"/>
      <c r="C194" s="143"/>
      <c r="D194" s="142"/>
      <c r="E194" s="142"/>
      <c r="F194" s="142"/>
      <c r="G194" s="142"/>
      <c r="H194" s="142"/>
      <c r="I194" s="142"/>
      <c r="J194" s="142"/>
      <c r="K194" s="142"/>
      <c r="L194" s="142"/>
      <c r="M194" s="143"/>
      <c r="N194" s="143"/>
      <c r="O194" s="142"/>
      <c r="P194" s="142"/>
      <c r="Q194" s="143"/>
    </row>
    <row r="195" spans="1:17">
      <c r="A195" s="142"/>
      <c r="B195" s="142"/>
      <c r="C195" s="143"/>
      <c r="D195" s="142"/>
      <c r="E195" s="142"/>
      <c r="F195" s="142"/>
      <c r="G195" s="142"/>
      <c r="H195" s="142"/>
      <c r="I195" s="142"/>
      <c r="J195" s="142"/>
      <c r="K195" s="142"/>
      <c r="L195" s="142"/>
      <c r="M195" s="143"/>
      <c r="N195" s="143"/>
      <c r="O195" s="142"/>
      <c r="P195" s="142"/>
      <c r="Q195" s="143"/>
    </row>
    <row r="196" spans="1:17">
      <c r="A196" s="142"/>
      <c r="B196" s="142"/>
      <c r="C196" s="143"/>
      <c r="D196" s="142"/>
      <c r="E196" s="142"/>
      <c r="F196" s="142"/>
      <c r="G196" s="142"/>
      <c r="H196" s="142"/>
      <c r="I196" s="142"/>
      <c r="J196" s="142"/>
      <c r="K196" s="142"/>
      <c r="L196" s="142"/>
      <c r="M196" s="143"/>
      <c r="N196" s="143"/>
      <c r="O196" s="142"/>
      <c r="P196" s="142"/>
      <c r="Q196" s="143"/>
    </row>
    <row r="197" spans="1:17">
      <c r="A197" s="142"/>
      <c r="B197" s="142"/>
      <c r="C197" s="143"/>
      <c r="D197" s="142"/>
      <c r="E197" s="142"/>
      <c r="F197" s="142"/>
      <c r="G197" s="142"/>
      <c r="H197" s="142"/>
      <c r="I197" s="142"/>
      <c r="J197" s="142"/>
      <c r="K197" s="142"/>
      <c r="L197" s="142"/>
      <c r="M197" s="143"/>
      <c r="N197" s="143"/>
      <c r="O197" s="142"/>
      <c r="P197" s="142"/>
      <c r="Q197" s="143"/>
    </row>
    <row r="198" spans="1:17">
      <c r="A198" s="142"/>
      <c r="B198" s="142"/>
      <c r="C198" s="143"/>
      <c r="D198" s="142"/>
      <c r="E198" s="142"/>
      <c r="F198" s="142"/>
      <c r="G198" s="142"/>
      <c r="H198" s="142"/>
      <c r="I198" s="142"/>
      <c r="J198" s="142"/>
      <c r="K198" s="142"/>
      <c r="L198" s="142"/>
      <c r="M198" s="143"/>
      <c r="N198" s="143"/>
      <c r="O198" s="142"/>
      <c r="P198" s="142"/>
      <c r="Q198" s="143"/>
    </row>
    <row r="199" spans="1:17">
      <c r="A199" s="142"/>
      <c r="B199" s="142"/>
      <c r="C199" s="143"/>
      <c r="D199" s="142"/>
      <c r="E199" s="142"/>
      <c r="F199" s="142"/>
      <c r="G199" s="142"/>
      <c r="H199" s="142"/>
      <c r="I199" s="142"/>
      <c r="J199" s="142"/>
      <c r="K199" s="142"/>
      <c r="L199" s="142"/>
      <c r="M199" s="143"/>
      <c r="N199" s="143"/>
      <c r="O199" s="142"/>
      <c r="P199" s="142"/>
      <c r="Q199" s="143"/>
    </row>
    <row r="200" spans="1:17">
      <c r="A200" s="142"/>
      <c r="B200" s="142"/>
      <c r="C200" s="143"/>
      <c r="D200" s="142"/>
      <c r="E200" s="142"/>
      <c r="F200" s="142"/>
      <c r="G200" s="142"/>
      <c r="H200" s="142"/>
      <c r="I200" s="142"/>
      <c r="J200" s="142"/>
      <c r="K200" s="142"/>
      <c r="L200" s="142"/>
      <c r="M200" s="143"/>
      <c r="N200" s="143"/>
      <c r="O200" s="142"/>
      <c r="P200" s="142"/>
      <c r="Q200" s="143"/>
    </row>
    <row r="201" spans="1:17">
      <c r="A201" s="142"/>
      <c r="B201" s="142"/>
      <c r="C201" s="143"/>
      <c r="D201" s="142"/>
      <c r="E201" s="142"/>
      <c r="F201" s="142"/>
      <c r="G201" s="142"/>
      <c r="H201" s="142"/>
      <c r="I201" s="142"/>
      <c r="J201" s="142"/>
      <c r="K201" s="142"/>
      <c r="L201" s="142"/>
      <c r="M201" s="143"/>
      <c r="N201" s="143"/>
      <c r="O201" s="142"/>
      <c r="P201" s="142"/>
      <c r="Q201" s="143"/>
    </row>
    <row r="202" spans="1:17">
      <c r="A202" s="142"/>
      <c r="B202" s="142"/>
      <c r="C202" s="143"/>
      <c r="D202" s="142"/>
      <c r="E202" s="142"/>
      <c r="F202" s="142"/>
      <c r="G202" s="142"/>
      <c r="H202" s="142"/>
      <c r="I202" s="142"/>
      <c r="J202" s="142"/>
      <c r="K202" s="142"/>
      <c r="L202" s="142"/>
      <c r="M202" s="143"/>
      <c r="N202" s="143"/>
      <c r="O202" s="142"/>
      <c r="P202" s="142"/>
      <c r="Q202" s="143"/>
    </row>
    <row r="203" spans="1:17">
      <c r="A203" s="142"/>
      <c r="B203" s="142"/>
      <c r="C203" s="143"/>
      <c r="D203" s="142"/>
      <c r="E203" s="142"/>
      <c r="F203" s="142"/>
      <c r="G203" s="142"/>
      <c r="H203" s="142"/>
      <c r="I203" s="142"/>
      <c r="J203" s="142"/>
      <c r="K203" s="142"/>
      <c r="L203" s="142"/>
      <c r="M203" s="143"/>
      <c r="N203" s="143"/>
      <c r="O203" s="142"/>
      <c r="P203" s="142"/>
      <c r="Q203" s="143"/>
    </row>
    <row r="204" spans="1:17">
      <c r="A204" s="142"/>
      <c r="B204" s="142"/>
      <c r="C204" s="143"/>
      <c r="D204" s="142"/>
      <c r="E204" s="142"/>
      <c r="F204" s="142"/>
      <c r="G204" s="142"/>
      <c r="H204" s="142"/>
      <c r="I204" s="142"/>
      <c r="J204" s="142"/>
      <c r="K204" s="142"/>
      <c r="L204" s="142"/>
      <c r="M204" s="143"/>
      <c r="N204" s="143"/>
      <c r="O204" s="142"/>
      <c r="P204" s="142"/>
      <c r="Q204" s="143"/>
    </row>
    <row r="205" spans="1:17">
      <c r="A205" s="142"/>
      <c r="B205" s="142"/>
      <c r="C205" s="143"/>
      <c r="D205" s="142"/>
      <c r="E205" s="142"/>
      <c r="F205" s="142"/>
      <c r="G205" s="142"/>
      <c r="H205" s="142"/>
      <c r="I205" s="142"/>
      <c r="J205" s="142"/>
      <c r="K205" s="142"/>
      <c r="L205" s="142"/>
      <c r="M205" s="143"/>
      <c r="N205" s="143"/>
      <c r="O205" s="142"/>
      <c r="P205" s="142"/>
      <c r="Q205" s="143"/>
    </row>
    <row r="206" spans="1:17">
      <c r="A206" s="142"/>
      <c r="B206" s="142"/>
      <c r="C206" s="143"/>
      <c r="D206" s="142"/>
      <c r="E206" s="142"/>
      <c r="F206" s="142"/>
      <c r="G206" s="142"/>
      <c r="H206" s="142"/>
      <c r="I206" s="142"/>
      <c r="J206" s="142"/>
      <c r="K206" s="142"/>
      <c r="L206" s="142"/>
      <c r="M206" s="143"/>
      <c r="N206" s="143"/>
      <c r="O206" s="142"/>
      <c r="P206" s="142"/>
      <c r="Q206" s="143"/>
    </row>
    <row r="207" spans="1:17">
      <c r="A207" s="142"/>
      <c r="B207" s="142"/>
      <c r="C207" s="143"/>
      <c r="D207" s="142"/>
      <c r="E207" s="142"/>
      <c r="F207" s="142"/>
      <c r="G207" s="142"/>
      <c r="H207" s="142"/>
      <c r="I207" s="142"/>
      <c r="J207" s="142"/>
      <c r="K207" s="142"/>
      <c r="L207" s="142"/>
      <c r="M207" s="143"/>
      <c r="N207" s="143"/>
      <c r="O207" s="142"/>
      <c r="P207" s="142"/>
      <c r="Q207" s="143"/>
    </row>
    <row r="208" spans="1:17">
      <c r="A208" s="142"/>
      <c r="B208" s="142"/>
      <c r="C208" s="143"/>
      <c r="D208" s="142"/>
      <c r="E208" s="142"/>
      <c r="F208" s="142"/>
      <c r="G208" s="142"/>
      <c r="H208" s="142"/>
      <c r="I208" s="142"/>
      <c r="J208" s="142"/>
      <c r="K208" s="142"/>
      <c r="L208" s="142"/>
      <c r="M208" s="143"/>
      <c r="N208" s="143"/>
      <c r="O208" s="142"/>
      <c r="P208" s="142"/>
      <c r="Q208" s="143"/>
    </row>
    <row r="209" spans="1:17">
      <c r="A209" s="142"/>
      <c r="B209" s="142"/>
      <c r="C209" s="143"/>
      <c r="D209" s="142"/>
      <c r="E209" s="142"/>
      <c r="F209" s="142"/>
      <c r="G209" s="142"/>
      <c r="H209" s="142"/>
      <c r="I209" s="142"/>
      <c r="J209" s="142"/>
      <c r="K209" s="142"/>
      <c r="L209" s="142"/>
      <c r="M209" s="143"/>
      <c r="N209" s="143"/>
      <c r="O209" s="142"/>
      <c r="P209" s="142"/>
      <c r="Q209" s="143"/>
    </row>
    <row r="210" spans="1:17">
      <c r="A210" s="142"/>
      <c r="B210" s="142"/>
      <c r="C210" s="143"/>
      <c r="D210" s="142"/>
      <c r="E210" s="142"/>
      <c r="F210" s="142"/>
      <c r="G210" s="142"/>
      <c r="H210" s="142"/>
      <c r="I210" s="142"/>
      <c r="J210" s="142"/>
      <c r="K210" s="142"/>
      <c r="L210" s="142"/>
      <c r="M210" s="143"/>
      <c r="N210" s="143"/>
      <c r="O210" s="142"/>
      <c r="P210" s="142"/>
      <c r="Q210" s="143"/>
    </row>
    <row r="211" spans="1:17">
      <c r="A211" s="142"/>
      <c r="B211" s="142"/>
      <c r="C211" s="143"/>
      <c r="D211" s="142"/>
      <c r="E211" s="142"/>
      <c r="F211" s="142"/>
      <c r="G211" s="142"/>
      <c r="H211" s="142"/>
      <c r="I211" s="142"/>
      <c r="J211" s="142"/>
      <c r="K211" s="142"/>
      <c r="L211" s="142"/>
      <c r="M211" s="143"/>
      <c r="N211" s="143"/>
      <c r="O211" s="142"/>
      <c r="P211" s="142"/>
      <c r="Q211" s="143"/>
    </row>
    <row r="212" spans="1:17">
      <c r="A212" s="142"/>
      <c r="B212" s="142"/>
      <c r="C212" s="143"/>
      <c r="D212" s="142"/>
      <c r="E212" s="142"/>
      <c r="F212" s="142"/>
      <c r="G212" s="142"/>
      <c r="H212" s="142"/>
      <c r="I212" s="142"/>
      <c r="J212" s="142"/>
      <c r="K212" s="142"/>
      <c r="L212" s="142"/>
      <c r="M212" s="143"/>
      <c r="N212" s="143"/>
      <c r="O212" s="142"/>
      <c r="P212" s="142"/>
      <c r="Q212" s="143"/>
    </row>
    <row r="213" spans="1:17">
      <c r="A213" s="142"/>
      <c r="B213" s="142"/>
      <c r="C213" s="143"/>
      <c r="D213" s="142"/>
      <c r="E213" s="142"/>
      <c r="F213" s="142"/>
      <c r="G213" s="142"/>
      <c r="H213" s="142"/>
      <c r="I213" s="142"/>
      <c r="J213" s="142"/>
      <c r="K213" s="142"/>
      <c r="L213" s="142"/>
      <c r="M213" s="143"/>
      <c r="N213" s="143"/>
      <c r="O213" s="142"/>
      <c r="P213" s="142"/>
      <c r="Q213" s="143"/>
    </row>
    <row r="214" spans="1:17">
      <c r="A214" s="142"/>
      <c r="B214" s="142"/>
      <c r="C214" s="143"/>
      <c r="D214" s="142"/>
      <c r="E214" s="142"/>
      <c r="F214" s="142"/>
      <c r="G214" s="142"/>
      <c r="H214" s="142"/>
      <c r="I214" s="142"/>
      <c r="J214" s="142"/>
      <c r="K214" s="142"/>
      <c r="L214" s="142"/>
      <c r="M214" s="143"/>
      <c r="N214" s="143"/>
      <c r="O214" s="142"/>
      <c r="P214" s="142"/>
      <c r="Q214" s="143"/>
    </row>
    <row r="215" spans="1:17">
      <c r="A215" s="142"/>
      <c r="B215" s="142"/>
      <c r="C215" s="143"/>
      <c r="D215" s="142"/>
      <c r="E215" s="142"/>
      <c r="F215" s="142"/>
      <c r="G215" s="142"/>
      <c r="H215" s="142"/>
      <c r="I215" s="142"/>
      <c r="J215" s="142"/>
      <c r="K215" s="142"/>
      <c r="L215" s="142"/>
      <c r="M215" s="143"/>
      <c r="N215" s="143"/>
      <c r="O215" s="142"/>
      <c r="P215" s="142"/>
      <c r="Q215" s="143"/>
    </row>
    <row r="216" spans="1:17">
      <c r="A216" s="142"/>
      <c r="B216" s="142"/>
      <c r="C216" s="143"/>
      <c r="D216" s="142"/>
      <c r="E216" s="142"/>
      <c r="F216" s="142"/>
      <c r="G216" s="142"/>
      <c r="H216" s="142"/>
      <c r="I216" s="142"/>
      <c r="J216" s="142"/>
      <c r="K216" s="142"/>
      <c r="L216" s="142"/>
      <c r="M216" s="143"/>
      <c r="N216" s="143"/>
      <c r="O216" s="142"/>
      <c r="P216" s="142"/>
      <c r="Q216" s="143"/>
    </row>
    <row r="217" spans="1:17">
      <c r="A217" s="142"/>
      <c r="B217" s="142"/>
      <c r="C217" s="143"/>
      <c r="D217" s="142"/>
      <c r="E217" s="142"/>
      <c r="F217" s="142"/>
      <c r="G217" s="142"/>
      <c r="H217" s="142"/>
      <c r="I217" s="142"/>
      <c r="J217" s="142"/>
      <c r="K217" s="142"/>
      <c r="L217" s="142"/>
      <c r="M217" s="143"/>
      <c r="N217" s="143"/>
      <c r="O217" s="142"/>
      <c r="P217" s="142"/>
      <c r="Q217" s="143"/>
    </row>
    <row r="218" spans="1:17">
      <c r="A218" s="142"/>
      <c r="B218" s="142"/>
      <c r="C218" s="143"/>
      <c r="D218" s="142"/>
      <c r="E218" s="142"/>
      <c r="F218" s="142"/>
      <c r="G218" s="142"/>
      <c r="H218" s="142"/>
      <c r="I218" s="142"/>
      <c r="J218" s="142"/>
      <c r="K218" s="142"/>
      <c r="L218" s="142"/>
      <c r="M218" s="143"/>
      <c r="N218" s="143"/>
      <c r="O218" s="142"/>
      <c r="P218" s="142"/>
      <c r="Q218" s="143"/>
    </row>
    <row r="219" spans="1:17">
      <c r="A219" s="142"/>
      <c r="B219" s="142"/>
      <c r="C219" s="143"/>
      <c r="D219" s="142"/>
      <c r="E219" s="142"/>
      <c r="F219" s="142"/>
      <c r="G219" s="142"/>
      <c r="H219" s="142"/>
      <c r="I219" s="142"/>
      <c r="J219" s="142"/>
      <c r="K219" s="142"/>
      <c r="L219" s="142"/>
      <c r="M219" s="143"/>
      <c r="N219" s="143"/>
      <c r="O219" s="142"/>
      <c r="P219" s="142"/>
      <c r="Q219" s="143"/>
    </row>
    <row r="220" spans="1:17">
      <c r="A220" s="142"/>
      <c r="B220" s="142"/>
      <c r="C220" s="143"/>
      <c r="D220" s="142"/>
      <c r="E220" s="142"/>
      <c r="F220" s="142"/>
      <c r="G220" s="142"/>
      <c r="H220" s="142"/>
      <c r="I220" s="142"/>
      <c r="J220" s="142"/>
      <c r="K220" s="142"/>
      <c r="L220" s="142"/>
      <c r="M220" s="143"/>
      <c r="N220" s="143"/>
      <c r="O220" s="142"/>
      <c r="P220" s="142"/>
      <c r="Q220" s="143"/>
    </row>
    <row r="221" spans="1:17">
      <c r="A221" s="142"/>
      <c r="B221" s="142"/>
      <c r="C221" s="143"/>
      <c r="D221" s="142"/>
      <c r="E221" s="142"/>
      <c r="F221" s="142"/>
      <c r="G221" s="142"/>
      <c r="H221" s="142"/>
      <c r="I221" s="142"/>
      <c r="J221" s="142"/>
      <c r="K221" s="142"/>
      <c r="L221" s="142"/>
      <c r="M221" s="143"/>
      <c r="N221" s="143"/>
      <c r="O221" s="142"/>
      <c r="P221" s="142"/>
      <c r="Q221" s="143"/>
    </row>
    <row r="222" spans="1:17">
      <c r="A222" s="142"/>
      <c r="B222" s="142"/>
      <c r="C222" s="143"/>
      <c r="D222" s="142"/>
      <c r="E222" s="142"/>
      <c r="F222" s="142"/>
      <c r="G222" s="142"/>
      <c r="H222" s="142"/>
      <c r="I222" s="142"/>
      <c r="J222" s="142"/>
      <c r="K222" s="142"/>
      <c r="L222" s="142"/>
      <c r="M222" s="143"/>
      <c r="N222" s="143"/>
      <c r="O222" s="142"/>
      <c r="P222" s="142"/>
      <c r="Q222" s="143"/>
    </row>
    <row r="223" spans="1:17">
      <c r="A223" s="142"/>
      <c r="B223" s="142"/>
      <c r="C223" s="143"/>
      <c r="D223" s="142"/>
      <c r="E223" s="142"/>
      <c r="F223" s="142"/>
      <c r="G223" s="142"/>
      <c r="H223" s="142"/>
      <c r="I223" s="142"/>
      <c r="J223" s="142"/>
      <c r="K223" s="142"/>
      <c r="L223" s="142"/>
      <c r="M223" s="143"/>
      <c r="N223" s="143"/>
      <c r="O223" s="142"/>
      <c r="P223" s="142"/>
      <c r="Q223" s="143"/>
    </row>
    <row r="224" spans="1:17">
      <c r="A224" s="142"/>
      <c r="B224" s="142"/>
      <c r="C224" s="143"/>
      <c r="D224" s="142"/>
      <c r="E224" s="142"/>
      <c r="F224" s="142"/>
      <c r="G224" s="142"/>
      <c r="H224" s="142"/>
      <c r="I224" s="142"/>
      <c r="J224" s="142"/>
      <c r="K224" s="142"/>
      <c r="L224" s="142"/>
      <c r="M224" s="143"/>
      <c r="N224" s="143"/>
      <c r="O224" s="142"/>
      <c r="P224" s="142"/>
      <c r="Q224" s="143"/>
    </row>
    <row r="225" spans="1:17">
      <c r="A225" s="142"/>
      <c r="B225" s="142"/>
      <c r="C225" s="143"/>
      <c r="D225" s="142"/>
      <c r="E225" s="142"/>
      <c r="F225" s="142"/>
      <c r="G225" s="142"/>
      <c r="H225" s="142"/>
      <c r="I225" s="142"/>
      <c r="J225" s="142"/>
      <c r="K225" s="142"/>
      <c r="L225" s="142"/>
      <c r="M225" s="143"/>
      <c r="N225" s="143"/>
      <c r="O225" s="142"/>
      <c r="P225" s="142"/>
      <c r="Q225" s="143"/>
    </row>
    <row r="226" spans="1:17">
      <c r="A226" s="142"/>
      <c r="B226" s="142"/>
      <c r="C226" s="143"/>
      <c r="D226" s="142"/>
      <c r="E226" s="142"/>
      <c r="F226" s="142"/>
      <c r="G226" s="142"/>
      <c r="H226" s="142"/>
      <c r="I226" s="142"/>
      <c r="J226" s="142"/>
      <c r="K226" s="142"/>
      <c r="L226" s="142"/>
      <c r="M226" s="143"/>
      <c r="N226" s="143"/>
      <c r="O226" s="142"/>
      <c r="P226" s="142"/>
      <c r="Q226" s="143"/>
    </row>
    <row r="227" spans="1:17">
      <c r="A227" s="142"/>
      <c r="B227" s="142"/>
      <c r="C227" s="143"/>
      <c r="D227" s="142"/>
      <c r="E227" s="142"/>
      <c r="F227" s="142"/>
      <c r="G227" s="142"/>
      <c r="H227" s="142"/>
      <c r="I227" s="142"/>
      <c r="J227" s="142"/>
      <c r="K227" s="142"/>
      <c r="L227" s="142"/>
      <c r="M227" s="143"/>
      <c r="N227" s="143"/>
      <c r="O227" s="142"/>
      <c r="P227" s="142"/>
      <c r="Q227" s="143"/>
    </row>
    <row r="228" spans="1:17">
      <c r="A228" s="142"/>
      <c r="B228" s="142"/>
      <c r="C228" s="143"/>
      <c r="D228" s="142"/>
      <c r="E228" s="142"/>
      <c r="F228" s="142"/>
      <c r="G228" s="142"/>
      <c r="H228" s="142"/>
      <c r="I228" s="142"/>
      <c r="J228" s="142"/>
      <c r="K228" s="142"/>
      <c r="L228" s="142"/>
      <c r="M228" s="143"/>
      <c r="N228" s="143"/>
      <c r="O228" s="142"/>
      <c r="P228" s="142"/>
      <c r="Q228" s="143"/>
    </row>
    <row r="229" spans="1:17">
      <c r="A229" s="142"/>
      <c r="B229" s="142"/>
      <c r="C229" s="143"/>
      <c r="D229" s="142"/>
      <c r="E229" s="142"/>
      <c r="F229" s="142"/>
      <c r="G229" s="142"/>
      <c r="H229" s="142"/>
      <c r="I229" s="142"/>
      <c r="J229" s="142"/>
      <c r="K229" s="142"/>
      <c r="L229" s="142"/>
      <c r="M229" s="143"/>
      <c r="N229" s="143"/>
      <c r="O229" s="142"/>
      <c r="P229" s="142"/>
      <c r="Q229" s="143"/>
    </row>
    <row r="230" spans="1:17">
      <c r="A230" s="142"/>
      <c r="B230" s="142"/>
      <c r="C230" s="143"/>
      <c r="D230" s="142"/>
      <c r="E230" s="142"/>
      <c r="F230" s="142"/>
      <c r="G230" s="142"/>
      <c r="H230" s="142"/>
      <c r="I230" s="142"/>
      <c r="J230" s="142"/>
      <c r="K230" s="142"/>
      <c r="L230" s="142"/>
      <c r="M230" s="143"/>
      <c r="N230" s="143"/>
      <c r="O230" s="142"/>
      <c r="P230" s="142"/>
      <c r="Q230" s="143"/>
    </row>
    <row r="231" spans="1:17">
      <c r="A231" s="142"/>
      <c r="B231" s="142"/>
      <c r="C231" s="143"/>
      <c r="D231" s="142"/>
      <c r="E231" s="142"/>
      <c r="F231" s="142"/>
      <c r="G231" s="142"/>
      <c r="H231" s="142"/>
      <c r="I231" s="142"/>
      <c r="J231" s="142"/>
      <c r="K231" s="142"/>
      <c r="L231" s="142"/>
      <c r="M231" s="143"/>
      <c r="N231" s="143"/>
      <c r="O231" s="142"/>
      <c r="P231" s="142"/>
      <c r="Q231" s="143"/>
    </row>
    <row r="232" spans="1:17">
      <c r="A232" s="142"/>
      <c r="B232" s="142"/>
      <c r="C232" s="143"/>
      <c r="D232" s="142"/>
      <c r="E232" s="142"/>
      <c r="F232" s="142"/>
      <c r="G232" s="142"/>
      <c r="H232" s="142"/>
      <c r="I232" s="142"/>
      <c r="J232" s="142"/>
      <c r="K232" s="142"/>
      <c r="L232" s="142"/>
      <c r="M232" s="143"/>
      <c r="N232" s="143"/>
      <c r="O232" s="142"/>
      <c r="P232" s="142"/>
      <c r="Q232" s="143"/>
    </row>
    <row r="233" spans="1:17">
      <c r="A233" s="142"/>
      <c r="B233" s="142"/>
      <c r="C233" s="143"/>
      <c r="D233" s="142"/>
      <c r="E233" s="142"/>
      <c r="F233" s="142"/>
      <c r="G233" s="142"/>
      <c r="H233" s="142"/>
      <c r="I233" s="142"/>
      <c r="J233" s="142"/>
      <c r="K233" s="142"/>
      <c r="L233" s="142"/>
      <c r="M233" s="143"/>
      <c r="N233" s="143"/>
      <c r="O233" s="142"/>
      <c r="P233" s="142"/>
      <c r="Q233" s="143"/>
    </row>
    <row r="234" spans="1:17">
      <c r="A234" s="142"/>
      <c r="B234" s="142"/>
      <c r="C234" s="143"/>
      <c r="D234" s="142"/>
      <c r="E234" s="142"/>
      <c r="F234" s="142"/>
      <c r="G234" s="142"/>
      <c r="H234" s="142"/>
      <c r="I234" s="142"/>
      <c r="J234" s="142"/>
      <c r="K234" s="142"/>
      <c r="L234" s="142"/>
      <c r="M234" s="143"/>
      <c r="N234" s="143"/>
      <c r="O234" s="142"/>
      <c r="P234" s="142"/>
      <c r="Q234" s="143"/>
    </row>
    <row r="235" spans="1:17">
      <c r="A235" s="142"/>
      <c r="B235" s="142"/>
      <c r="C235" s="143"/>
      <c r="D235" s="142"/>
      <c r="E235" s="142"/>
      <c r="F235" s="142"/>
      <c r="G235" s="142"/>
      <c r="H235" s="142"/>
      <c r="I235" s="142"/>
      <c r="J235" s="142"/>
      <c r="K235" s="142"/>
      <c r="L235" s="142"/>
      <c r="M235" s="143"/>
      <c r="N235" s="143"/>
      <c r="O235" s="142"/>
      <c r="P235" s="142"/>
      <c r="Q235" s="143"/>
    </row>
    <row r="236" spans="1:17">
      <c r="A236" s="142"/>
      <c r="B236" s="142"/>
      <c r="C236" s="143"/>
      <c r="D236" s="142"/>
      <c r="E236" s="142"/>
      <c r="F236" s="142"/>
      <c r="G236" s="142"/>
      <c r="H236" s="142"/>
      <c r="I236" s="142"/>
      <c r="J236" s="142"/>
      <c r="K236" s="142"/>
      <c r="L236" s="142"/>
      <c r="M236" s="143"/>
      <c r="N236" s="143"/>
      <c r="O236" s="142"/>
      <c r="P236" s="142"/>
      <c r="Q236" s="143"/>
    </row>
    <row r="237" spans="1:17">
      <c r="A237" s="142"/>
      <c r="B237" s="142"/>
      <c r="C237" s="143"/>
      <c r="D237" s="142"/>
      <c r="E237" s="142"/>
      <c r="F237" s="142"/>
      <c r="G237" s="142"/>
      <c r="H237" s="142"/>
      <c r="I237" s="142"/>
      <c r="J237" s="142"/>
      <c r="K237" s="142"/>
      <c r="L237" s="142"/>
      <c r="M237" s="143"/>
      <c r="N237" s="143"/>
      <c r="O237" s="142"/>
      <c r="P237" s="142"/>
      <c r="Q237" s="143"/>
    </row>
    <row r="238" spans="1:17">
      <c r="A238" s="142"/>
      <c r="B238" s="142"/>
      <c r="C238" s="143"/>
      <c r="D238" s="142"/>
      <c r="E238" s="142"/>
      <c r="F238" s="142"/>
      <c r="G238" s="142"/>
      <c r="H238" s="142"/>
      <c r="I238" s="142"/>
      <c r="J238" s="142"/>
      <c r="K238" s="142"/>
      <c r="L238" s="142"/>
      <c r="M238" s="143"/>
      <c r="N238" s="143"/>
      <c r="O238" s="142"/>
      <c r="P238" s="142"/>
      <c r="Q238" s="143"/>
    </row>
    <row r="239" spans="1:17">
      <c r="A239" s="142"/>
      <c r="B239" s="142"/>
      <c r="C239" s="143"/>
      <c r="D239" s="142"/>
      <c r="E239" s="142"/>
      <c r="F239" s="142"/>
      <c r="G239" s="142"/>
      <c r="H239" s="142"/>
      <c r="I239" s="142"/>
      <c r="J239" s="142"/>
      <c r="K239" s="142"/>
      <c r="L239" s="142"/>
      <c r="M239" s="143"/>
      <c r="N239" s="143"/>
      <c r="O239" s="142"/>
      <c r="P239" s="142"/>
      <c r="Q239" s="143"/>
    </row>
    <row r="240" spans="1:17">
      <c r="A240" s="142"/>
      <c r="B240" s="142"/>
      <c r="C240" s="143"/>
      <c r="D240" s="142"/>
      <c r="E240" s="142"/>
      <c r="F240" s="142"/>
      <c r="G240" s="142"/>
      <c r="H240" s="142"/>
      <c r="I240" s="142"/>
      <c r="J240" s="142"/>
      <c r="K240" s="142"/>
      <c r="L240" s="142"/>
      <c r="M240" s="143"/>
      <c r="N240" s="143"/>
      <c r="O240" s="142"/>
      <c r="P240" s="142"/>
      <c r="Q240" s="143"/>
    </row>
    <row r="241" spans="1:17">
      <c r="A241" s="142"/>
      <c r="B241" s="142"/>
      <c r="C241" s="143"/>
      <c r="D241" s="142"/>
      <c r="E241" s="142"/>
      <c r="F241" s="142"/>
      <c r="G241" s="142"/>
      <c r="H241" s="142"/>
      <c r="I241" s="142"/>
      <c r="J241" s="142"/>
      <c r="K241" s="142"/>
      <c r="L241" s="142"/>
      <c r="M241" s="143"/>
      <c r="N241" s="143"/>
      <c r="O241" s="142"/>
      <c r="P241" s="142"/>
      <c r="Q241" s="143"/>
    </row>
    <row r="242" spans="1:17">
      <c r="A242" s="142"/>
      <c r="B242" s="142"/>
      <c r="C242" s="143"/>
      <c r="D242" s="142"/>
      <c r="E242" s="142"/>
      <c r="F242" s="142"/>
      <c r="G242" s="142"/>
      <c r="H242" s="142"/>
      <c r="I242" s="142"/>
      <c r="J242" s="142"/>
      <c r="K242" s="142"/>
      <c r="L242" s="142"/>
      <c r="M242" s="143"/>
      <c r="N242" s="143"/>
      <c r="O242" s="142"/>
      <c r="P242" s="142"/>
      <c r="Q242" s="143"/>
    </row>
    <row r="243" spans="1:17">
      <c r="A243" s="142"/>
      <c r="B243" s="142"/>
      <c r="C243" s="143"/>
      <c r="D243" s="142"/>
      <c r="E243" s="142"/>
      <c r="F243" s="142"/>
      <c r="G243" s="142"/>
      <c r="H243" s="142"/>
      <c r="I243" s="142"/>
      <c r="J243" s="142"/>
      <c r="K243" s="142"/>
      <c r="L243" s="142"/>
      <c r="M243" s="143"/>
      <c r="N243" s="143"/>
      <c r="O243" s="142"/>
      <c r="P243" s="142"/>
      <c r="Q243" s="143"/>
    </row>
    <row r="244" spans="1:17">
      <c r="A244" s="142"/>
      <c r="B244" s="142"/>
      <c r="C244" s="143"/>
      <c r="D244" s="142"/>
      <c r="E244" s="142"/>
      <c r="F244" s="142"/>
      <c r="G244" s="142"/>
      <c r="H244" s="142"/>
      <c r="I244" s="142"/>
      <c r="J244" s="142"/>
      <c r="K244" s="142"/>
      <c r="L244" s="142"/>
      <c r="M244" s="143"/>
      <c r="N244" s="143"/>
      <c r="O244" s="142"/>
      <c r="P244" s="142"/>
      <c r="Q244" s="143"/>
    </row>
    <row r="245" spans="1:17">
      <c r="A245" s="142"/>
      <c r="B245" s="142"/>
      <c r="C245" s="143"/>
      <c r="D245" s="142"/>
      <c r="E245" s="142"/>
      <c r="F245" s="142"/>
      <c r="G245" s="142"/>
      <c r="H245" s="142"/>
      <c r="I245" s="142"/>
      <c r="J245" s="142"/>
      <c r="K245" s="142"/>
      <c r="L245" s="142"/>
      <c r="M245" s="143"/>
      <c r="N245" s="143"/>
      <c r="O245" s="142"/>
      <c r="P245" s="142"/>
      <c r="Q245" s="143"/>
    </row>
    <row r="246" spans="1:17">
      <c r="A246" s="142"/>
      <c r="B246" s="142"/>
      <c r="C246" s="143"/>
      <c r="D246" s="142"/>
      <c r="E246" s="142"/>
      <c r="F246" s="142"/>
      <c r="G246" s="142"/>
      <c r="H246" s="142"/>
      <c r="I246" s="142"/>
      <c r="J246" s="142"/>
      <c r="K246" s="142"/>
      <c r="L246" s="142"/>
      <c r="M246" s="143"/>
      <c r="N246" s="143"/>
      <c r="O246" s="142"/>
      <c r="P246" s="142"/>
      <c r="Q246" s="143"/>
    </row>
    <row r="247" spans="1:17">
      <c r="A247" s="142"/>
      <c r="B247" s="142"/>
      <c r="C247" s="143"/>
      <c r="D247" s="142"/>
      <c r="E247" s="142"/>
      <c r="F247" s="142"/>
      <c r="G247" s="142"/>
      <c r="H247" s="142"/>
      <c r="I247" s="142"/>
      <c r="J247" s="142"/>
      <c r="K247" s="142"/>
      <c r="L247" s="142"/>
      <c r="M247" s="143"/>
      <c r="N247" s="143"/>
      <c r="O247" s="142"/>
      <c r="P247" s="142"/>
      <c r="Q247" s="143"/>
    </row>
    <row r="248" spans="1:17">
      <c r="A248" s="142"/>
      <c r="B248" s="142"/>
      <c r="C248" s="143"/>
      <c r="D248" s="142"/>
      <c r="E248" s="142"/>
      <c r="F248" s="142"/>
      <c r="G248" s="142"/>
      <c r="H248" s="142"/>
      <c r="I248" s="142"/>
      <c r="J248" s="142"/>
      <c r="K248" s="142"/>
      <c r="L248" s="142"/>
      <c r="M248" s="143"/>
      <c r="N248" s="143"/>
      <c r="O248" s="142"/>
      <c r="P248" s="142"/>
      <c r="Q248" s="143"/>
    </row>
    <row r="249" spans="1:17">
      <c r="A249" s="142"/>
      <c r="B249" s="142"/>
      <c r="C249" s="143"/>
      <c r="D249" s="142"/>
      <c r="E249" s="142"/>
      <c r="F249" s="142"/>
      <c r="G249" s="142"/>
      <c r="H249" s="142"/>
      <c r="I249" s="142"/>
      <c r="J249" s="142"/>
      <c r="K249" s="142"/>
      <c r="L249" s="142"/>
      <c r="M249" s="143"/>
      <c r="N249" s="143"/>
      <c r="O249" s="142"/>
      <c r="P249" s="142"/>
      <c r="Q249" s="143"/>
    </row>
    <row r="250" spans="1:17">
      <c r="A250" s="142"/>
      <c r="B250" s="142"/>
      <c r="C250" s="143"/>
      <c r="D250" s="142"/>
      <c r="E250" s="142"/>
      <c r="F250" s="142"/>
      <c r="G250" s="142"/>
      <c r="H250" s="142"/>
      <c r="I250" s="142"/>
      <c r="J250" s="142"/>
      <c r="K250" s="142"/>
      <c r="L250" s="142"/>
      <c r="M250" s="143"/>
      <c r="N250" s="143"/>
      <c r="O250" s="142"/>
      <c r="P250" s="142"/>
      <c r="Q250" s="143"/>
    </row>
    <row r="251" spans="1:17">
      <c r="A251" s="142"/>
      <c r="B251" s="142"/>
      <c r="C251" s="143"/>
      <c r="D251" s="142"/>
      <c r="E251" s="142"/>
      <c r="F251" s="142"/>
      <c r="G251" s="142"/>
      <c r="H251" s="142"/>
      <c r="I251" s="142"/>
      <c r="J251" s="142"/>
      <c r="K251" s="142"/>
      <c r="L251" s="142"/>
      <c r="M251" s="143"/>
      <c r="N251" s="143"/>
      <c r="O251" s="142"/>
      <c r="P251" s="142"/>
      <c r="Q251" s="143"/>
    </row>
    <row r="252" spans="1:17">
      <c r="A252" s="142"/>
      <c r="B252" s="142"/>
      <c r="C252" s="143"/>
      <c r="D252" s="142"/>
      <c r="E252" s="142"/>
      <c r="F252" s="142"/>
      <c r="G252" s="142"/>
      <c r="H252" s="142"/>
      <c r="I252" s="142"/>
      <c r="J252" s="142"/>
      <c r="K252" s="142"/>
      <c r="L252" s="142"/>
      <c r="M252" s="143"/>
      <c r="N252" s="143"/>
      <c r="O252" s="142"/>
      <c r="P252" s="142"/>
      <c r="Q252" s="143"/>
    </row>
    <row r="253" spans="1:17">
      <c r="A253" s="142"/>
      <c r="B253" s="142"/>
      <c r="C253" s="143"/>
      <c r="D253" s="142"/>
      <c r="E253" s="142"/>
      <c r="F253" s="142"/>
      <c r="G253" s="142"/>
      <c r="H253" s="142"/>
      <c r="I253" s="142"/>
      <c r="J253" s="142"/>
      <c r="K253" s="142"/>
      <c r="L253" s="142"/>
      <c r="M253" s="143"/>
      <c r="N253" s="143"/>
      <c r="O253" s="142"/>
      <c r="P253" s="142"/>
      <c r="Q253" s="143"/>
    </row>
    <row r="254" spans="1:17">
      <c r="A254" s="142"/>
      <c r="B254" s="142"/>
      <c r="C254" s="143"/>
      <c r="D254" s="142"/>
      <c r="E254" s="142"/>
      <c r="F254" s="142"/>
      <c r="G254" s="142"/>
      <c r="H254" s="142"/>
      <c r="I254" s="142"/>
      <c r="J254" s="142"/>
      <c r="K254" s="142"/>
      <c r="L254" s="142"/>
      <c r="M254" s="143"/>
      <c r="N254" s="143"/>
      <c r="O254" s="142"/>
      <c r="P254" s="142"/>
      <c r="Q254" s="143"/>
    </row>
    <row r="255" spans="1:17">
      <c r="A255" s="142"/>
      <c r="B255" s="142"/>
      <c r="C255" s="143"/>
      <c r="D255" s="142"/>
      <c r="E255" s="142"/>
      <c r="F255" s="142"/>
      <c r="G255" s="142"/>
      <c r="H255" s="142"/>
      <c r="I255" s="142"/>
      <c r="J255" s="142"/>
      <c r="K255" s="142"/>
      <c r="L255" s="142"/>
      <c r="M255" s="143"/>
      <c r="N255" s="143"/>
      <c r="O255" s="142"/>
      <c r="P255" s="142"/>
      <c r="Q255" s="143"/>
    </row>
    <row r="256" spans="1:17">
      <c r="A256" s="142"/>
      <c r="B256" s="142"/>
      <c r="C256" s="143"/>
      <c r="D256" s="142"/>
      <c r="E256" s="142"/>
      <c r="F256" s="142"/>
      <c r="G256" s="142"/>
      <c r="H256" s="142"/>
      <c r="I256" s="142"/>
      <c r="J256" s="142"/>
      <c r="K256" s="142"/>
      <c r="L256" s="142"/>
      <c r="M256" s="143"/>
      <c r="N256" s="143"/>
      <c r="O256" s="142"/>
      <c r="P256" s="142"/>
      <c r="Q256" s="143"/>
    </row>
    <row r="257" spans="1:17">
      <c r="A257" s="142"/>
      <c r="B257" s="142"/>
      <c r="C257" s="143"/>
      <c r="D257" s="142"/>
      <c r="E257" s="142"/>
      <c r="F257" s="142"/>
      <c r="G257" s="142"/>
      <c r="H257" s="142"/>
      <c r="I257" s="142"/>
      <c r="J257" s="142"/>
      <c r="K257" s="142"/>
      <c r="L257" s="142"/>
      <c r="M257" s="143"/>
      <c r="N257" s="143"/>
      <c r="O257" s="142"/>
      <c r="P257" s="142"/>
      <c r="Q257" s="143"/>
    </row>
    <row r="258" spans="1:17">
      <c r="A258" s="142"/>
      <c r="B258" s="142"/>
      <c r="C258" s="143"/>
      <c r="D258" s="142"/>
      <c r="E258" s="142"/>
      <c r="F258" s="142"/>
      <c r="G258" s="142"/>
      <c r="H258" s="142"/>
      <c r="I258" s="142"/>
      <c r="J258" s="142"/>
      <c r="K258" s="142"/>
      <c r="L258" s="142"/>
      <c r="M258" s="143"/>
      <c r="N258" s="143"/>
      <c r="O258" s="142"/>
      <c r="P258" s="142"/>
      <c r="Q258" s="143"/>
    </row>
    <row r="259" spans="1:17">
      <c r="A259" s="151"/>
      <c r="B259" s="68"/>
      <c r="C259" s="68"/>
      <c r="D259" s="68"/>
      <c r="E259" s="68"/>
      <c r="F259" s="69"/>
      <c r="G259" s="69"/>
      <c r="H259" s="69"/>
      <c r="I259" s="69"/>
      <c r="J259" s="68"/>
      <c r="K259" s="69"/>
      <c r="L259" s="68"/>
      <c r="M259" s="68"/>
      <c r="N259" s="68"/>
      <c r="O259" s="68"/>
      <c r="P259" s="70"/>
      <c r="Q259" s="71"/>
    </row>
    <row r="260" spans="1:17">
      <c r="A260" s="151"/>
      <c r="B260" s="68"/>
      <c r="C260" s="68"/>
      <c r="D260" s="68"/>
      <c r="E260" s="68"/>
      <c r="F260" s="69"/>
      <c r="G260" s="69"/>
      <c r="H260" s="69"/>
      <c r="I260" s="69"/>
      <c r="J260" s="68"/>
      <c r="K260" s="69"/>
      <c r="L260" s="68"/>
      <c r="M260" s="68"/>
      <c r="N260" s="68"/>
      <c r="O260" s="68"/>
      <c r="P260" s="70"/>
      <c r="Q260" s="71"/>
    </row>
    <row r="261" spans="1:17">
      <c r="A261" s="151"/>
      <c r="B261" s="68"/>
      <c r="C261" s="68"/>
      <c r="D261" s="68"/>
      <c r="E261" s="68"/>
      <c r="F261" s="69"/>
      <c r="G261" s="69"/>
      <c r="H261" s="69"/>
      <c r="I261" s="69"/>
      <c r="J261" s="68"/>
      <c r="K261" s="69"/>
      <c r="L261" s="68"/>
      <c r="M261" s="68"/>
      <c r="N261" s="68"/>
      <c r="O261" s="68"/>
      <c r="P261" s="70"/>
      <c r="Q261" s="71"/>
    </row>
    <row r="262" spans="1:17">
      <c r="A262" s="151"/>
      <c r="B262" s="68"/>
      <c r="C262" s="68"/>
      <c r="D262" s="68"/>
      <c r="E262" s="68"/>
      <c r="F262" s="69"/>
      <c r="G262" s="69"/>
      <c r="H262" s="69"/>
      <c r="I262" s="69"/>
      <c r="J262" s="68"/>
      <c r="K262" s="69"/>
      <c r="L262" s="68"/>
      <c r="M262" s="68"/>
      <c r="N262" s="68"/>
      <c r="O262" s="68"/>
      <c r="P262" s="70"/>
      <c r="Q262" s="71"/>
    </row>
    <row r="263" spans="1:17">
      <c r="A263" s="151"/>
      <c r="B263" s="68"/>
      <c r="C263" s="68"/>
      <c r="D263" s="68"/>
      <c r="E263" s="68"/>
      <c r="F263" s="69"/>
      <c r="G263" s="69"/>
      <c r="H263" s="69"/>
      <c r="I263" s="69"/>
      <c r="J263" s="68"/>
      <c r="K263" s="69"/>
      <c r="L263" s="68"/>
      <c r="M263" s="68"/>
      <c r="N263" s="68"/>
      <c r="O263" s="68"/>
      <c r="P263" s="70"/>
      <c r="Q263" s="71"/>
    </row>
    <row r="264" spans="1:17">
      <c r="A264" s="151"/>
      <c r="B264" s="68"/>
      <c r="C264" s="68"/>
      <c r="D264" s="68"/>
      <c r="E264" s="68"/>
      <c r="F264" s="69"/>
      <c r="G264" s="69"/>
      <c r="H264" s="69"/>
      <c r="I264" s="69"/>
      <c r="J264" s="68"/>
      <c r="K264" s="69"/>
      <c r="L264" s="68"/>
      <c r="M264" s="68"/>
      <c r="N264" s="68"/>
      <c r="O264" s="68"/>
      <c r="P264" s="70"/>
      <c r="Q264" s="71"/>
    </row>
    <row r="265" spans="1:17">
      <c r="A265" s="151"/>
      <c r="B265" s="68"/>
      <c r="C265" s="68"/>
      <c r="D265" s="68"/>
      <c r="E265" s="68"/>
      <c r="F265" s="69"/>
      <c r="G265" s="69"/>
      <c r="H265" s="69"/>
      <c r="I265" s="69"/>
      <c r="J265" s="68"/>
      <c r="K265" s="69"/>
      <c r="L265" s="68"/>
      <c r="M265" s="68"/>
      <c r="N265" s="68"/>
      <c r="O265" s="68"/>
      <c r="P265" s="70"/>
      <c r="Q265" s="71"/>
    </row>
    <row r="266" spans="1:17">
      <c r="A266" s="151"/>
      <c r="B266" s="68"/>
      <c r="C266" s="68"/>
      <c r="D266" s="68"/>
      <c r="E266" s="68"/>
      <c r="F266" s="69"/>
      <c r="G266" s="69"/>
      <c r="H266" s="69"/>
      <c r="I266" s="69"/>
      <c r="J266" s="68"/>
      <c r="K266" s="69"/>
      <c r="L266" s="68"/>
      <c r="M266" s="68"/>
      <c r="N266" s="68"/>
      <c r="O266" s="68"/>
      <c r="P266" s="70"/>
      <c r="Q266" s="71"/>
    </row>
    <row r="267" spans="1:17">
      <c r="A267" s="151"/>
      <c r="B267" s="68"/>
      <c r="C267" s="68"/>
      <c r="D267" s="68"/>
      <c r="E267" s="68"/>
      <c r="F267" s="69"/>
      <c r="G267" s="69"/>
      <c r="H267" s="69"/>
      <c r="I267" s="69"/>
      <c r="J267" s="68"/>
      <c r="K267" s="69"/>
      <c r="L267" s="68"/>
      <c r="M267" s="68"/>
      <c r="N267" s="68"/>
      <c r="O267" s="68"/>
      <c r="P267" s="70"/>
      <c r="Q267" s="71"/>
    </row>
    <row r="268" spans="1:17">
      <c r="A268" s="151"/>
      <c r="B268" s="68"/>
      <c r="C268" s="68"/>
      <c r="D268" s="68"/>
      <c r="E268" s="68"/>
      <c r="F268" s="69"/>
      <c r="G268" s="69"/>
      <c r="H268" s="69"/>
      <c r="I268" s="69"/>
      <c r="J268" s="68"/>
      <c r="K268" s="69"/>
      <c r="L268" s="68"/>
      <c r="M268" s="68"/>
      <c r="N268" s="68"/>
      <c r="O268" s="68"/>
      <c r="P268" s="70"/>
      <c r="Q268" s="71"/>
    </row>
    <row r="269" spans="1:17">
      <c r="A269" s="151"/>
      <c r="B269" s="68"/>
      <c r="C269" s="68"/>
      <c r="D269" s="68"/>
      <c r="E269" s="68"/>
      <c r="F269" s="69"/>
      <c r="G269" s="69"/>
      <c r="H269" s="69"/>
      <c r="I269" s="69"/>
      <c r="J269" s="68"/>
      <c r="K269" s="69"/>
      <c r="L269" s="68"/>
      <c r="M269" s="68"/>
      <c r="N269" s="68"/>
      <c r="O269" s="68"/>
      <c r="P269" s="70"/>
      <c r="Q269" s="71"/>
    </row>
    <row r="270" spans="1:17">
      <c r="A270" s="151"/>
      <c r="B270" s="68"/>
      <c r="C270" s="68"/>
      <c r="D270" s="68"/>
      <c r="E270" s="68"/>
      <c r="F270" s="69"/>
      <c r="G270" s="69"/>
      <c r="H270" s="69"/>
      <c r="I270" s="69"/>
      <c r="J270" s="68"/>
      <c r="K270" s="69"/>
      <c r="L270" s="68"/>
      <c r="M270" s="68"/>
      <c r="N270" s="68"/>
      <c r="O270" s="68"/>
      <c r="P270" s="70"/>
      <c r="Q270" s="71"/>
    </row>
    <row r="271" spans="1:17">
      <c r="A271" s="151"/>
      <c r="B271" s="68"/>
      <c r="C271" s="68"/>
      <c r="D271" s="68"/>
      <c r="E271" s="68"/>
      <c r="F271" s="69"/>
      <c r="G271" s="69"/>
      <c r="H271" s="69"/>
      <c r="I271" s="69"/>
      <c r="J271" s="68"/>
      <c r="K271" s="69"/>
      <c r="L271" s="68"/>
      <c r="M271" s="68"/>
      <c r="N271" s="68"/>
      <c r="O271" s="68"/>
      <c r="P271" s="70"/>
      <c r="Q271" s="71"/>
    </row>
    <row r="272" spans="1:17">
      <c r="A272" s="151"/>
      <c r="B272" s="68"/>
      <c r="C272" s="68"/>
      <c r="D272" s="68"/>
      <c r="E272" s="68"/>
      <c r="F272" s="69"/>
      <c r="G272" s="69"/>
      <c r="H272" s="69"/>
      <c r="I272" s="69"/>
      <c r="J272" s="68"/>
      <c r="K272" s="69"/>
      <c r="L272" s="68"/>
      <c r="M272" s="68"/>
      <c r="N272" s="68"/>
      <c r="O272" s="68"/>
      <c r="P272" s="70"/>
      <c r="Q272" s="71"/>
    </row>
    <row r="273" spans="1:17">
      <c r="A273" s="151"/>
      <c r="B273" s="68"/>
      <c r="C273" s="68"/>
      <c r="D273" s="68"/>
      <c r="E273" s="68"/>
      <c r="F273" s="69"/>
      <c r="G273" s="69"/>
      <c r="H273" s="69"/>
      <c r="I273" s="69"/>
      <c r="J273" s="68"/>
      <c r="K273" s="69"/>
      <c r="L273" s="68"/>
      <c r="M273" s="68"/>
      <c r="N273" s="68"/>
      <c r="O273" s="68"/>
      <c r="P273" s="70"/>
      <c r="Q273" s="71"/>
    </row>
    <row r="274" spans="1:17">
      <c r="A274" s="151"/>
      <c r="B274" s="68"/>
      <c r="C274" s="68"/>
      <c r="D274" s="68"/>
      <c r="E274" s="68"/>
      <c r="F274" s="69"/>
      <c r="G274" s="69"/>
      <c r="H274" s="69"/>
      <c r="I274" s="69"/>
      <c r="J274" s="68"/>
      <c r="K274" s="69"/>
      <c r="L274" s="68"/>
      <c r="M274" s="68"/>
      <c r="N274" s="68"/>
      <c r="O274" s="68"/>
      <c r="P274" s="70"/>
      <c r="Q274" s="71"/>
    </row>
    <row r="275" spans="1:17">
      <c r="A275" s="151"/>
      <c r="B275" s="68"/>
      <c r="C275" s="68"/>
      <c r="D275" s="68"/>
      <c r="E275" s="68"/>
      <c r="F275" s="69"/>
      <c r="G275" s="69"/>
      <c r="H275" s="69"/>
      <c r="I275" s="69"/>
      <c r="J275" s="68"/>
      <c r="K275" s="69"/>
      <c r="L275" s="68"/>
      <c r="M275" s="68"/>
      <c r="N275" s="68"/>
      <c r="O275" s="68"/>
      <c r="P275" s="70"/>
      <c r="Q275" s="71"/>
    </row>
    <row r="276" spans="1:17">
      <c r="A276" s="151"/>
      <c r="B276" s="68"/>
      <c r="C276" s="68"/>
      <c r="D276" s="68"/>
      <c r="E276" s="68"/>
      <c r="F276" s="69"/>
      <c r="G276" s="69"/>
      <c r="H276" s="69"/>
      <c r="I276" s="69"/>
      <c r="J276" s="68"/>
      <c r="K276" s="69"/>
      <c r="L276" s="68"/>
      <c r="M276" s="68"/>
      <c r="N276" s="68"/>
      <c r="O276" s="68"/>
      <c r="P276" s="70"/>
      <c r="Q276" s="71"/>
    </row>
    <row r="277" spans="1:17">
      <c r="A277" s="151"/>
      <c r="B277" s="68"/>
      <c r="C277" s="68"/>
      <c r="D277" s="68"/>
      <c r="E277" s="68"/>
      <c r="F277" s="69"/>
      <c r="G277" s="69"/>
      <c r="H277" s="69"/>
      <c r="I277" s="69"/>
      <c r="J277" s="68"/>
      <c r="K277" s="69"/>
      <c r="L277" s="68"/>
      <c r="M277" s="68"/>
      <c r="N277" s="68"/>
      <c r="O277" s="68"/>
      <c r="P277" s="70"/>
      <c r="Q277" s="71"/>
    </row>
    <row r="278" spans="1:17">
      <c r="A278" s="151"/>
      <c r="B278" s="68"/>
      <c r="C278" s="68"/>
      <c r="D278" s="68"/>
      <c r="E278" s="68"/>
      <c r="F278" s="69"/>
      <c r="G278" s="69"/>
      <c r="H278" s="69"/>
      <c r="I278" s="69"/>
      <c r="J278" s="68"/>
      <c r="K278" s="69"/>
      <c r="L278" s="68"/>
      <c r="M278" s="68"/>
      <c r="N278" s="68"/>
      <c r="O278" s="68"/>
      <c r="P278" s="70"/>
      <c r="Q278" s="71"/>
    </row>
    <row r="279" spans="1:17">
      <c r="A279" s="151"/>
      <c r="B279" s="68"/>
      <c r="C279" s="68"/>
      <c r="D279" s="68"/>
      <c r="E279" s="68"/>
      <c r="F279" s="69"/>
      <c r="G279" s="69"/>
      <c r="H279" s="69"/>
      <c r="I279" s="69"/>
      <c r="J279" s="68"/>
      <c r="K279" s="69"/>
      <c r="L279" s="68"/>
      <c r="M279" s="68"/>
      <c r="N279" s="68"/>
      <c r="O279" s="68"/>
      <c r="P279" s="70"/>
      <c r="Q279" s="71"/>
    </row>
    <row r="280" spans="1:17">
      <c r="A280" s="151"/>
      <c r="B280" s="68"/>
      <c r="C280" s="68"/>
      <c r="D280" s="68"/>
      <c r="E280" s="68"/>
      <c r="F280" s="69"/>
      <c r="G280" s="69"/>
      <c r="H280" s="69"/>
      <c r="I280" s="69"/>
      <c r="J280" s="68"/>
      <c r="K280" s="69"/>
      <c r="L280" s="68"/>
      <c r="M280" s="68"/>
      <c r="N280" s="68"/>
      <c r="O280" s="68"/>
      <c r="P280" s="70"/>
      <c r="Q280" s="71"/>
    </row>
    <row r="281" spans="1:17">
      <c r="A281" s="151"/>
      <c r="B281" s="68"/>
      <c r="C281" s="68"/>
      <c r="D281" s="68"/>
      <c r="E281" s="68"/>
      <c r="F281" s="69"/>
      <c r="G281" s="69"/>
      <c r="H281" s="69"/>
      <c r="I281" s="69"/>
      <c r="J281" s="68"/>
      <c r="K281" s="69"/>
      <c r="L281" s="68"/>
      <c r="M281" s="68"/>
      <c r="N281" s="68"/>
      <c r="O281" s="68"/>
      <c r="P281" s="70"/>
      <c r="Q281" s="71"/>
    </row>
    <row r="282" spans="1:17">
      <c r="A282" s="151"/>
      <c r="B282" s="68"/>
      <c r="C282" s="68"/>
      <c r="D282" s="68"/>
      <c r="E282" s="68"/>
      <c r="F282" s="69"/>
      <c r="G282" s="69"/>
      <c r="H282" s="69"/>
      <c r="I282" s="69"/>
      <c r="J282" s="68"/>
      <c r="K282" s="69"/>
      <c r="L282" s="68"/>
      <c r="M282" s="68"/>
      <c r="N282" s="68"/>
      <c r="O282" s="68"/>
      <c r="P282" s="70"/>
      <c r="Q282" s="71"/>
    </row>
    <row r="283" spans="1:17">
      <c r="A283" s="151"/>
      <c r="B283" s="68"/>
      <c r="C283" s="68"/>
      <c r="D283" s="68"/>
      <c r="E283" s="68"/>
      <c r="F283" s="69"/>
      <c r="G283" s="69"/>
      <c r="H283" s="69"/>
      <c r="I283" s="69"/>
      <c r="J283" s="68"/>
      <c r="K283" s="69"/>
      <c r="L283" s="68"/>
      <c r="M283" s="68"/>
      <c r="N283" s="68"/>
      <c r="O283" s="68"/>
      <c r="P283" s="70"/>
      <c r="Q283" s="71"/>
    </row>
    <row r="284" spans="1:17">
      <c r="A284" s="151"/>
      <c r="B284" s="68"/>
      <c r="C284" s="68"/>
      <c r="D284" s="68"/>
      <c r="E284" s="68"/>
      <c r="F284" s="69"/>
      <c r="G284" s="69"/>
      <c r="H284" s="69"/>
      <c r="I284" s="69"/>
      <c r="J284" s="68"/>
      <c r="K284" s="69"/>
      <c r="L284" s="68"/>
      <c r="M284" s="68"/>
      <c r="N284" s="68"/>
      <c r="O284" s="68"/>
      <c r="P284" s="70"/>
      <c r="Q284" s="71"/>
    </row>
    <row r="285" spans="1:17">
      <c r="A285" s="151"/>
      <c r="B285" s="68"/>
      <c r="C285" s="68"/>
      <c r="D285" s="68"/>
      <c r="E285" s="68"/>
      <c r="F285" s="69"/>
      <c r="G285" s="69"/>
      <c r="H285" s="69"/>
      <c r="I285" s="69"/>
      <c r="J285" s="68"/>
      <c r="K285" s="69"/>
      <c r="L285" s="68"/>
      <c r="M285" s="68"/>
      <c r="N285" s="68"/>
      <c r="O285" s="68"/>
      <c r="P285" s="70"/>
      <c r="Q285" s="71"/>
    </row>
    <row r="286" spans="1:17">
      <c r="A286" s="151"/>
      <c r="B286" s="68"/>
      <c r="C286" s="68"/>
      <c r="D286" s="68"/>
      <c r="E286" s="68"/>
      <c r="F286" s="69"/>
      <c r="G286" s="69"/>
      <c r="H286" s="69"/>
      <c r="I286" s="69"/>
      <c r="J286" s="68"/>
      <c r="K286" s="69"/>
      <c r="L286" s="68"/>
      <c r="M286" s="68"/>
      <c r="N286" s="68"/>
      <c r="O286" s="68"/>
      <c r="P286" s="70"/>
      <c r="Q286" s="71"/>
    </row>
    <row r="287" spans="1:17">
      <c r="A287" s="151"/>
      <c r="B287" s="68"/>
      <c r="C287" s="68"/>
      <c r="D287" s="68"/>
      <c r="E287" s="68"/>
      <c r="F287" s="69"/>
      <c r="G287" s="69"/>
      <c r="H287" s="69"/>
      <c r="I287" s="69"/>
      <c r="J287" s="68"/>
      <c r="K287" s="69"/>
      <c r="L287" s="68"/>
      <c r="M287" s="68"/>
      <c r="N287" s="68"/>
      <c r="O287" s="68"/>
      <c r="P287" s="70"/>
      <c r="Q287" s="71"/>
    </row>
    <row r="288" spans="1:17">
      <c r="A288" s="151"/>
      <c r="B288" s="68"/>
      <c r="C288" s="68"/>
      <c r="D288" s="68"/>
      <c r="E288" s="68"/>
      <c r="F288" s="69"/>
      <c r="G288" s="69"/>
      <c r="H288" s="69"/>
      <c r="I288" s="69"/>
      <c r="J288" s="68"/>
      <c r="K288" s="69"/>
      <c r="L288" s="68"/>
      <c r="M288" s="68"/>
      <c r="N288" s="68"/>
      <c r="O288" s="68"/>
      <c r="P288" s="70"/>
      <c r="Q288" s="71"/>
    </row>
    <row r="289" spans="1:17">
      <c r="A289" s="151"/>
      <c r="B289" s="68"/>
      <c r="C289" s="68"/>
      <c r="D289" s="68"/>
      <c r="E289" s="68"/>
      <c r="F289" s="69"/>
      <c r="G289" s="69"/>
      <c r="H289" s="69"/>
      <c r="I289" s="69"/>
      <c r="J289" s="68"/>
      <c r="K289" s="69"/>
      <c r="L289" s="68"/>
      <c r="M289" s="68"/>
      <c r="N289" s="68"/>
      <c r="O289" s="68"/>
      <c r="P289" s="70"/>
      <c r="Q289" s="71"/>
    </row>
    <row r="290" spans="1:17">
      <c r="A290" s="151"/>
      <c r="B290" s="68"/>
      <c r="C290" s="68"/>
      <c r="D290" s="68"/>
      <c r="E290" s="68"/>
      <c r="F290" s="69"/>
      <c r="G290" s="69"/>
      <c r="H290" s="69"/>
      <c r="I290" s="69"/>
      <c r="J290" s="68"/>
      <c r="K290" s="69"/>
      <c r="L290" s="68"/>
      <c r="M290" s="68"/>
      <c r="N290" s="68"/>
      <c r="O290" s="68"/>
      <c r="P290" s="70"/>
      <c r="Q290" s="71"/>
    </row>
    <row r="291" spans="1:17">
      <c r="A291" s="151"/>
      <c r="B291" s="68"/>
      <c r="C291" s="68"/>
      <c r="D291" s="68"/>
      <c r="E291" s="68"/>
      <c r="F291" s="69"/>
      <c r="G291" s="69"/>
      <c r="H291" s="69"/>
      <c r="I291" s="69"/>
      <c r="J291" s="68"/>
      <c r="K291" s="69"/>
      <c r="L291" s="68"/>
      <c r="M291" s="68"/>
      <c r="N291" s="68"/>
      <c r="O291" s="68"/>
      <c r="P291" s="70"/>
      <c r="Q291" s="71"/>
    </row>
    <row r="292" spans="1:17">
      <c r="A292" s="151"/>
      <c r="B292" s="68"/>
      <c r="C292" s="68"/>
      <c r="D292" s="68"/>
      <c r="E292" s="68"/>
      <c r="F292" s="69"/>
      <c r="G292" s="69"/>
      <c r="H292" s="69"/>
      <c r="I292" s="69"/>
      <c r="J292" s="68"/>
      <c r="K292" s="69"/>
      <c r="L292" s="68"/>
      <c r="M292" s="68"/>
      <c r="N292" s="68"/>
      <c r="O292" s="68"/>
      <c r="P292" s="70"/>
      <c r="Q292" s="71"/>
    </row>
    <row r="293" spans="1:17">
      <c r="A293" s="151"/>
      <c r="B293" s="68"/>
      <c r="C293" s="68"/>
      <c r="D293" s="68"/>
      <c r="E293" s="68"/>
      <c r="F293" s="69"/>
      <c r="G293" s="69"/>
      <c r="H293" s="69"/>
      <c r="I293" s="69"/>
      <c r="J293" s="68"/>
      <c r="K293" s="69"/>
      <c r="L293" s="68"/>
      <c r="M293" s="68"/>
      <c r="N293" s="68"/>
      <c r="O293" s="68"/>
      <c r="P293" s="70"/>
      <c r="Q293" s="71"/>
    </row>
    <row r="294" spans="1:17">
      <c r="A294" s="151"/>
      <c r="B294" s="68"/>
      <c r="C294" s="68"/>
      <c r="D294" s="68"/>
      <c r="E294" s="68"/>
      <c r="F294" s="69"/>
      <c r="G294" s="69"/>
      <c r="H294" s="69"/>
      <c r="I294" s="69"/>
      <c r="J294" s="68"/>
      <c r="K294" s="69"/>
      <c r="L294" s="68"/>
      <c r="M294" s="68"/>
      <c r="N294" s="68"/>
      <c r="O294" s="68"/>
      <c r="P294" s="70"/>
      <c r="Q294" s="71"/>
    </row>
    <row r="295" spans="1:17">
      <c r="A295" s="151"/>
      <c r="B295" s="68"/>
      <c r="C295" s="68"/>
      <c r="D295" s="68"/>
      <c r="E295" s="68"/>
      <c r="F295" s="69"/>
      <c r="G295" s="69"/>
      <c r="H295" s="69"/>
      <c r="I295" s="69"/>
      <c r="J295" s="68"/>
      <c r="K295" s="69"/>
      <c r="L295" s="68"/>
      <c r="M295" s="68"/>
      <c r="N295" s="68"/>
      <c r="O295" s="68"/>
      <c r="P295" s="70"/>
      <c r="Q295" s="71"/>
    </row>
    <row r="296" spans="1:17">
      <c r="A296" s="151"/>
      <c r="B296" s="68"/>
      <c r="C296" s="68"/>
      <c r="D296" s="68"/>
      <c r="E296" s="68"/>
      <c r="F296" s="69"/>
      <c r="G296" s="69"/>
      <c r="H296" s="69"/>
      <c r="I296" s="69"/>
      <c r="J296" s="68"/>
      <c r="K296" s="69"/>
      <c r="L296" s="68"/>
      <c r="M296" s="68"/>
      <c r="N296" s="68"/>
      <c r="O296" s="68"/>
      <c r="P296" s="70"/>
      <c r="Q296" s="71"/>
    </row>
    <row r="297" spans="1:17">
      <c r="A297" s="151"/>
      <c r="B297" s="68"/>
      <c r="C297" s="68"/>
      <c r="D297" s="68"/>
      <c r="E297" s="68"/>
      <c r="F297" s="69"/>
      <c r="G297" s="69"/>
      <c r="H297" s="69"/>
      <c r="I297" s="69"/>
      <c r="J297" s="68"/>
      <c r="K297" s="69"/>
      <c r="L297" s="68"/>
      <c r="M297" s="68"/>
      <c r="N297" s="68"/>
      <c r="O297" s="68"/>
      <c r="P297" s="70"/>
      <c r="Q297" s="71"/>
    </row>
    <row r="298" spans="1:17">
      <c r="A298" s="151"/>
      <c r="B298" s="68"/>
      <c r="C298" s="68"/>
      <c r="D298" s="68"/>
      <c r="E298" s="68"/>
      <c r="F298" s="69"/>
      <c r="G298" s="69"/>
      <c r="H298" s="69"/>
      <c r="I298" s="69"/>
      <c r="J298" s="68"/>
      <c r="K298" s="69"/>
      <c r="L298" s="68"/>
      <c r="M298" s="68"/>
      <c r="N298" s="68"/>
      <c r="O298" s="68"/>
      <c r="P298" s="70"/>
      <c r="Q298" s="71"/>
    </row>
    <row r="299" spans="1:17">
      <c r="A299" s="151"/>
      <c r="B299" s="68"/>
      <c r="C299" s="68"/>
      <c r="D299" s="68"/>
      <c r="E299" s="68"/>
      <c r="F299" s="69"/>
      <c r="G299" s="69"/>
      <c r="H299" s="69"/>
      <c r="I299" s="69"/>
      <c r="J299" s="68"/>
      <c r="K299" s="69"/>
      <c r="L299" s="68"/>
      <c r="M299" s="68"/>
      <c r="N299" s="68"/>
      <c r="O299" s="68"/>
      <c r="P299" s="70"/>
      <c r="Q299" s="71"/>
    </row>
    <row r="300" spans="1:17">
      <c r="A300" s="151"/>
      <c r="B300" s="68"/>
      <c r="C300" s="68"/>
      <c r="D300" s="68"/>
      <c r="E300" s="68"/>
      <c r="F300" s="69"/>
      <c r="G300" s="69"/>
      <c r="H300" s="69"/>
      <c r="I300" s="69"/>
      <c r="J300" s="68"/>
      <c r="K300" s="69"/>
      <c r="L300" s="68"/>
      <c r="M300" s="68"/>
      <c r="N300" s="68"/>
      <c r="O300" s="68"/>
      <c r="P300" s="70"/>
      <c r="Q300" s="71"/>
    </row>
    <row r="301" spans="1:17">
      <c r="A301" s="151"/>
      <c r="B301" s="68"/>
      <c r="C301" s="68"/>
      <c r="D301" s="68"/>
      <c r="E301" s="68"/>
      <c r="F301" s="69"/>
      <c r="G301" s="69"/>
      <c r="H301" s="69"/>
      <c r="I301" s="69"/>
      <c r="J301" s="68"/>
      <c r="K301" s="69"/>
      <c r="L301" s="68"/>
      <c r="M301" s="68"/>
      <c r="N301" s="68"/>
      <c r="O301" s="68"/>
      <c r="P301" s="70"/>
      <c r="Q301" s="71"/>
    </row>
    <row r="302" spans="1:17">
      <c r="A302" s="151"/>
      <c r="B302" s="68"/>
      <c r="C302" s="68"/>
      <c r="D302" s="68"/>
      <c r="E302" s="68"/>
      <c r="F302" s="69"/>
      <c r="G302" s="69"/>
      <c r="H302" s="69"/>
      <c r="I302" s="69"/>
      <c r="J302" s="68"/>
      <c r="K302" s="69"/>
      <c r="L302" s="68"/>
      <c r="M302" s="68"/>
      <c r="N302" s="68"/>
      <c r="O302" s="68"/>
      <c r="P302" s="70"/>
      <c r="Q302" s="71"/>
    </row>
    <row r="303" spans="1:17">
      <c r="A303" s="151"/>
      <c r="B303" s="68"/>
      <c r="C303" s="68"/>
      <c r="D303" s="68"/>
      <c r="E303" s="68"/>
      <c r="F303" s="69"/>
      <c r="G303" s="69"/>
      <c r="H303" s="69"/>
      <c r="I303" s="69"/>
      <c r="J303" s="68"/>
      <c r="K303" s="69"/>
      <c r="L303" s="68"/>
      <c r="M303" s="68"/>
      <c r="N303" s="68"/>
      <c r="O303" s="68"/>
      <c r="P303" s="70"/>
      <c r="Q303" s="71"/>
    </row>
    <row r="304" spans="1:17">
      <c r="A304" s="151"/>
      <c r="B304" s="68"/>
      <c r="C304" s="68"/>
      <c r="D304" s="68"/>
      <c r="E304" s="68"/>
      <c r="F304" s="69"/>
      <c r="G304" s="69"/>
      <c r="H304" s="69"/>
      <c r="I304" s="69"/>
      <c r="J304" s="68"/>
      <c r="K304" s="69"/>
      <c r="L304" s="68"/>
      <c r="M304" s="68"/>
      <c r="N304" s="68"/>
      <c r="O304" s="68"/>
      <c r="P304" s="70"/>
      <c r="Q304" s="71"/>
    </row>
    <row r="305" spans="1:17">
      <c r="A305" s="151"/>
      <c r="B305" s="68"/>
      <c r="C305" s="68"/>
      <c r="D305" s="68"/>
      <c r="E305" s="68"/>
      <c r="F305" s="69"/>
      <c r="G305" s="69"/>
      <c r="H305" s="69"/>
      <c r="I305" s="69"/>
      <c r="J305" s="68"/>
      <c r="K305" s="69"/>
      <c r="L305" s="68"/>
      <c r="M305" s="68"/>
      <c r="N305" s="68"/>
      <c r="O305" s="68"/>
      <c r="P305" s="70"/>
      <c r="Q305" s="71"/>
    </row>
    <row r="306" spans="1:17">
      <c r="A306" s="151"/>
      <c r="B306" s="68"/>
      <c r="C306" s="68"/>
      <c r="D306" s="68"/>
      <c r="E306" s="68"/>
      <c r="F306" s="69"/>
      <c r="G306" s="69"/>
      <c r="H306" s="69"/>
      <c r="I306" s="69"/>
      <c r="J306" s="68"/>
      <c r="K306" s="69"/>
      <c r="L306" s="68"/>
      <c r="M306" s="68"/>
      <c r="N306" s="68"/>
      <c r="O306" s="68"/>
      <c r="P306" s="70"/>
      <c r="Q306" s="71"/>
    </row>
    <row r="307" spans="1:17">
      <c r="A307" s="151"/>
      <c r="B307" s="68"/>
      <c r="C307" s="68"/>
      <c r="D307" s="68"/>
      <c r="E307" s="68"/>
      <c r="F307" s="69"/>
      <c r="G307" s="69"/>
      <c r="H307" s="69"/>
      <c r="I307" s="69"/>
      <c r="J307" s="68"/>
      <c r="K307" s="69"/>
      <c r="L307" s="68"/>
      <c r="M307" s="68"/>
      <c r="N307" s="68"/>
      <c r="O307" s="68"/>
      <c r="P307" s="70"/>
      <c r="Q307" s="71"/>
    </row>
    <row r="308" spans="1:17">
      <c r="A308" s="151"/>
      <c r="B308" s="68"/>
      <c r="C308" s="68"/>
      <c r="D308" s="68"/>
      <c r="E308" s="68"/>
      <c r="F308" s="69"/>
      <c r="G308" s="69"/>
      <c r="H308" s="69"/>
      <c r="I308" s="69"/>
      <c r="J308" s="68"/>
      <c r="K308" s="69"/>
      <c r="L308" s="68"/>
      <c r="M308" s="68"/>
      <c r="N308" s="68"/>
      <c r="O308" s="68"/>
      <c r="P308" s="70"/>
      <c r="Q308" s="71"/>
    </row>
    <row r="309" spans="1:17">
      <c r="A309" s="151"/>
      <c r="B309" s="68"/>
      <c r="C309" s="68"/>
      <c r="D309" s="68"/>
      <c r="E309" s="68"/>
      <c r="F309" s="69"/>
      <c r="G309" s="69"/>
      <c r="H309" s="69"/>
      <c r="I309" s="69"/>
      <c r="J309" s="68"/>
      <c r="K309" s="69"/>
      <c r="L309" s="68"/>
      <c r="M309" s="68"/>
      <c r="N309" s="68"/>
      <c r="O309" s="68"/>
      <c r="P309" s="70"/>
      <c r="Q309" s="71"/>
    </row>
    <row r="310" spans="1:17">
      <c r="A310" s="151"/>
      <c r="B310" s="68"/>
      <c r="C310" s="68"/>
      <c r="D310" s="68"/>
      <c r="E310" s="68"/>
      <c r="F310" s="69"/>
      <c r="G310" s="69"/>
      <c r="H310" s="69"/>
      <c r="I310" s="69"/>
      <c r="J310" s="68"/>
      <c r="K310" s="69"/>
      <c r="L310" s="68"/>
      <c r="M310" s="68"/>
      <c r="N310" s="68"/>
      <c r="O310" s="68"/>
      <c r="P310" s="70"/>
      <c r="Q310" s="71"/>
    </row>
    <row r="311" spans="1:17">
      <c r="A311" s="151"/>
      <c r="B311" s="68"/>
      <c r="C311" s="68"/>
      <c r="D311" s="68"/>
      <c r="E311" s="68"/>
      <c r="F311" s="69"/>
      <c r="G311" s="69"/>
      <c r="H311" s="69"/>
      <c r="I311" s="69"/>
      <c r="J311" s="68"/>
      <c r="K311" s="69"/>
      <c r="L311" s="68"/>
      <c r="M311" s="68"/>
      <c r="N311" s="68"/>
      <c r="O311" s="68"/>
      <c r="P311" s="70"/>
      <c r="Q311" s="71"/>
    </row>
    <row r="312" spans="1:17">
      <c r="A312" s="151"/>
      <c r="B312" s="68"/>
      <c r="C312" s="68"/>
      <c r="D312" s="68"/>
      <c r="E312" s="68"/>
      <c r="F312" s="69"/>
      <c r="G312" s="69"/>
      <c r="H312" s="69"/>
      <c r="I312" s="69"/>
      <c r="J312" s="68"/>
      <c r="K312" s="69"/>
      <c r="L312" s="68"/>
      <c r="M312" s="68"/>
      <c r="N312" s="68"/>
      <c r="O312" s="68"/>
      <c r="P312" s="70"/>
      <c r="Q312" s="71"/>
    </row>
    <row r="313" spans="1:17">
      <c r="A313" s="151"/>
      <c r="B313" s="68"/>
      <c r="C313" s="68"/>
      <c r="D313" s="68"/>
      <c r="E313" s="68"/>
      <c r="F313" s="69"/>
      <c r="G313" s="69"/>
      <c r="H313" s="69"/>
      <c r="I313" s="69"/>
      <c r="J313" s="68"/>
      <c r="K313" s="69"/>
      <c r="L313" s="68"/>
      <c r="M313" s="68"/>
      <c r="N313" s="68"/>
      <c r="O313" s="68"/>
      <c r="P313" s="70"/>
      <c r="Q313" s="71"/>
    </row>
    <row r="314" spans="1:17">
      <c r="A314" s="151"/>
      <c r="B314" s="68"/>
      <c r="C314" s="68"/>
      <c r="D314" s="68"/>
      <c r="E314" s="68"/>
      <c r="F314" s="69"/>
      <c r="G314" s="69"/>
      <c r="H314" s="69"/>
      <c r="I314" s="69"/>
      <c r="J314" s="68"/>
      <c r="K314" s="69"/>
      <c r="L314" s="68"/>
      <c r="M314" s="68"/>
      <c r="N314" s="68"/>
      <c r="O314" s="68"/>
      <c r="P314" s="70"/>
      <c r="Q314" s="71"/>
    </row>
    <row r="315" spans="1:17">
      <c r="A315" s="151"/>
      <c r="B315" s="68"/>
      <c r="C315" s="68"/>
      <c r="D315" s="68"/>
      <c r="E315" s="68"/>
      <c r="F315" s="69"/>
      <c r="G315" s="69"/>
      <c r="H315" s="69"/>
      <c r="I315" s="69"/>
      <c r="J315" s="68"/>
      <c r="K315" s="69"/>
      <c r="L315" s="68"/>
      <c r="M315" s="68"/>
      <c r="N315" s="68"/>
      <c r="O315" s="68"/>
      <c r="P315" s="70"/>
      <c r="Q315" s="71"/>
    </row>
    <row r="316" spans="1:17">
      <c r="A316" s="151"/>
      <c r="B316" s="68"/>
      <c r="C316" s="68"/>
      <c r="D316" s="68"/>
      <c r="E316" s="68"/>
      <c r="F316" s="69"/>
      <c r="G316" s="69"/>
      <c r="H316" s="69"/>
      <c r="I316" s="69"/>
      <c r="J316" s="68"/>
      <c r="K316" s="69"/>
      <c r="L316" s="68"/>
      <c r="M316" s="68"/>
      <c r="N316" s="68"/>
      <c r="O316" s="68"/>
      <c r="P316" s="70"/>
      <c r="Q316" s="71"/>
    </row>
    <row r="317" spans="1:17">
      <c r="A317" s="151"/>
      <c r="B317" s="68"/>
      <c r="C317" s="68"/>
      <c r="D317" s="68"/>
      <c r="E317" s="68"/>
      <c r="F317" s="69"/>
      <c r="G317" s="69"/>
      <c r="H317" s="69"/>
      <c r="I317" s="69"/>
      <c r="J317" s="68"/>
      <c r="K317" s="69"/>
      <c r="L317" s="68"/>
      <c r="M317" s="68"/>
      <c r="N317" s="68"/>
      <c r="O317" s="68"/>
      <c r="P317" s="70"/>
      <c r="Q317" s="71"/>
    </row>
    <row r="318" spans="1:17">
      <c r="A318" s="151"/>
      <c r="B318" s="68"/>
      <c r="C318" s="68"/>
      <c r="D318" s="68"/>
      <c r="E318" s="68"/>
      <c r="F318" s="69"/>
      <c r="G318" s="69"/>
      <c r="H318" s="69"/>
      <c r="I318" s="69"/>
      <c r="J318" s="68"/>
      <c r="K318" s="69"/>
      <c r="L318" s="68"/>
      <c r="M318" s="68"/>
      <c r="N318" s="68"/>
      <c r="O318" s="68"/>
      <c r="P318" s="70"/>
      <c r="Q318" s="71"/>
    </row>
    <row r="319" spans="1:17">
      <c r="A319" s="151"/>
      <c r="B319" s="68"/>
      <c r="C319" s="68"/>
      <c r="D319" s="68"/>
      <c r="E319" s="68"/>
      <c r="F319" s="69"/>
      <c r="G319" s="69"/>
      <c r="H319" s="69"/>
      <c r="I319" s="69"/>
      <c r="J319" s="68"/>
      <c r="K319" s="69"/>
      <c r="L319" s="68"/>
      <c r="M319" s="68"/>
      <c r="N319" s="68"/>
      <c r="O319" s="68"/>
      <c r="P319" s="70"/>
      <c r="Q319" s="71"/>
    </row>
    <row r="320" spans="1:17">
      <c r="A320" s="151"/>
      <c r="B320" s="68"/>
      <c r="C320" s="68"/>
      <c r="D320" s="68"/>
      <c r="E320" s="68"/>
      <c r="F320" s="69"/>
      <c r="G320" s="69"/>
      <c r="H320" s="69"/>
      <c r="I320" s="69"/>
      <c r="J320" s="68"/>
      <c r="K320" s="69"/>
      <c r="L320" s="68"/>
      <c r="M320" s="68"/>
      <c r="N320" s="68"/>
      <c r="O320" s="68"/>
      <c r="P320" s="70"/>
      <c r="Q320" s="71"/>
    </row>
    <row r="321" spans="1:17">
      <c r="A321" s="151"/>
      <c r="B321" s="68"/>
      <c r="C321" s="68"/>
      <c r="D321" s="68"/>
      <c r="E321" s="68"/>
      <c r="F321" s="69"/>
      <c r="G321" s="69"/>
      <c r="H321" s="69"/>
      <c r="I321" s="69"/>
      <c r="J321" s="68"/>
      <c r="K321" s="69"/>
      <c r="L321" s="68"/>
      <c r="M321" s="68"/>
      <c r="N321" s="68"/>
      <c r="O321" s="68"/>
      <c r="P321" s="70"/>
      <c r="Q321" s="71"/>
    </row>
    <row r="322" spans="1:17">
      <c r="A322" s="151"/>
      <c r="B322" s="68"/>
      <c r="C322" s="68"/>
      <c r="D322" s="68"/>
      <c r="E322" s="68"/>
      <c r="F322" s="69"/>
      <c r="G322" s="69"/>
      <c r="H322" s="69"/>
      <c r="I322" s="69"/>
      <c r="J322" s="68"/>
      <c r="K322" s="69"/>
      <c r="L322" s="68"/>
      <c r="M322" s="68"/>
      <c r="N322" s="68"/>
      <c r="O322" s="68"/>
      <c r="P322" s="70"/>
      <c r="Q322" s="71"/>
    </row>
    <row r="323" spans="1:17">
      <c r="A323" s="151"/>
      <c r="B323" s="68"/>
      <c r="C323" s="68"/>
      <c r="D323" s="68"/>
      <c r="E323" s="68"/>
      <c r="F323" s="69"/>
      <c r="G323" s="69"/>
      <c r="H323" s="69"/>
      <c r="I323" s="69"/>
      <c r="J323" s="68"/>
      <c r="K323" s="69"/>
      <c r="L323" s="68"/>
      <c r="M323" s="68"/>
      <c r="N323" s="68"/>
      <c r="O323" s="68"/>
      <c r="P323" s="70"/>
      <c r="Q323" s="71"/>
    </row>
    <row r="324" spans="1:17">
      <c r="A324" s="151"/>
      <c r="B324" s="68"/>
      <c r="C324" s="68"/>
      <c r="D324" s="68"/>
      <c r="E324" s="68"/>
      <c r="F324" s="69"/>
      <c r="G324" s="69"/>
      <c r="H324" s="69"/>
      <c r="I324" s="69"/>
      <c r="J324" s="68"/>
      <c r="K324" s="69"/>
      <c r="L324" s="68"/>
      <c r="M324" s="68"/>
      <c r="N324" s="68"/>
      <c r="O324" s="68"/>
      <c r="P324" s="70"/>
      <c r="Q324" s="71"/>
    </row>
    <row r="325" spans="1:17">
      <c r="A325" s="151"/>
      <c r="B325" s="68"/>
      <c r="C325" s="68"/>
      <c r="D325" s="68"/>
      <c r="E325" s="68"/>
      <c r="F325" s="69"/>
      <c r="G325" s="69"/>
      <c r="H325" s="69"/>
      <c r="I325" s="69"/>
      <c r="J325" s="68"/>
      <c r="K325" s="69"/>
      <c r="L325" s="68"/>
      <c r="M325" s="68"/>
      <c r="N325" s="68"/>
      <c r="O325" s="68"/>
      <c r="P325" s="70"/>
      <c r="Q325" s="71"/>
    </row>
    <row r="326" spans="1:17">
      <c r="A326" s="151"/>
      <c r="B326" s="68"/>
      <c r="C326" s="68"/>
      <c r="D326" s="68"/>
      <c r="E326" s="68"/>
      <c r="F326" s="69"/>
      <c r="G326" s="69"/>
      <c r="H326" s="69"/>
      <c r="I326" s="69"/>
      <c r="J326" s="68"/>
      <c r="K326" s="69"/>
      <c r="L326" s="68"/>
      <c r="M326" s="68"/>
      <c r="N326" s="68"/>
      <c r="O326" s="68"/>
      <c r="P326" s="70"/>
      <c r="Q326" s="71"/>
    </row>
    <row r="327" spans="1:17">
      <c r="A327" s="151"/>
      <c r="B327" s="68"/>
      <c r="C327" s="68"/>
      <c r="D327" s="68"/>
      <c r="E327" s="68"/>
      <c r="F327" s="69"/>
      <c r="G327" s="69"/>
      <c r="H327" s="69"/>
      <c r="I327" s="69"/>
      <c r="J327" s="68"/>
      <c r="K327" s="69"/>
      <c r="L327" s="68"/>
      <c r="M327" s="68"/>
      <c r="N327" s="68"/>
      <c r="O327" s="68"/>
      <c r="P327" s="70"/>
      <c r="Q327" s="71"/>
    </row>
    <row r="328" spans="1:17">
      <c r="A328" s="151"/>
      <c r="B328" s="68"/>
      <c r="C328" s="68"/>
      <c r="D328" s="68"/>
      <c r="E328" s="68"/>
      <c r="F328" s="69"/>
      <c r="G328" s="69"/>
      <c r="H328" s="69"/>
      <c r="I328" s="69"/>
      <c r="J328" s="68"/>
      <c r="K328" s="69"/>
      <c r="L328" s="68"/>
      <c r="M328" s="68"/>
      <c r="N328" s="68"/>
      <c r="O328" s="68"/>
      <c r="P328" s="70"/>
      <c r="Q328" s="71"/>
    </row>
    <row r="329" spans="1:17">
      <c r="A329" s="151"/>
      <c r="B329" s="68"/>
      <c r="C329" s="68"/>
      <c r="D329" s="68"/>
      <c r="E329" s="68"/>
      <c r="F329" s="69"/>
      <c r="G329" s="69"/>
      <c r="H329" s="69"/>
      <c r="I329" s="69"/>
      <c r="J329" s="68"/>
      <c r="K329" s="69"/>
      <c r="L329" s="68"/>
      <c r="M329" s="68"/>
      <c r="N329" s="68"/>
      <c r="O329" s="68"/>
      <c r="P329" s="70"/>
      <c r="Q329" s="71"/>
    </row>
    <row r="330" spans="1:17">
      <c r="A330" s="151"/>
      <c r="B330" s="68"/>
      <c r="C330" s="68"/>
      <c r="D330" s="68"/>
      <c r="E330" s="68"/>
      <c r="F330" s="69"/>
      <c r="G330" s="69"/>
      <c r="H330" s="69"/>
      <c r="I330" s="69"/>
      <c r="J330" s="68"/>
      <c r="K330" s="69"/>
      <c r="L330" s="68"/>
      <c r="M330" s="68"/>
      <c r="N330" s="68"/>
      <c r="O330" s="68"/>
      <c r="P330" s="70"/>
      <c r="Q330" s="71"/>
    </row>
    <row r="331" spans="1:17">
      <c r="A331" s="151"/>
      <c r="B331" s="68"/>
      <c r="C331" s="68"/>
      <c r="D331" s="68"/>
      <c r="E331" s="68"/>
      <c r="F331" s="69"/>
      <c r="G331" s="69"/>
      <c r="H331" s="69"/>
      <c r="I331" s="69"/>
      <c r="J331" s="68"/>
      <c r="K331" s="69"/>
      <c r="L331" s="68"/>
      <c r="M331" s="68"/>
      <c r="N331" s="68"/>
      <c r="O331" s="68"/>
      <c r="P331" s="70"/>
      <c r="Q331" s="71"/>
    </row>
    <row r="332" spans="1:17">
      <c r="A332" s="151"/>
      <c r="B332" s="68"/>
      <c r="C332" s="68"/>
      <c r="D332" s="68"/>
      <c r="E332" s="68"/>
      <c r="F332" s="69"/>
      <c r="G332" s="69"/>
      <c r="H332" s="69"/>
      <c r="I332" s="69"/>
      <c r="J332" s="68"/>
      <c r="K332" s="69"/>
      <c r="L332" s="68"/>
      <c r="M332" s="68"/>
      <c r="N332" s="68"/>
      <c r="O332" s="68"/>
      <c r="P332" s="70"/>
      <c r="Q332" s="71"/>
    </row>
    <row r="333" spans="1:17">
      <c r="A333" s="151"/>
      <c r="B333" s="68"/>
      <c r="C333" s="68"/>
      <c r="D333" s="68"/>
      <c r="E333" s="68"/>
      <c r="F333" s="69"/>
      <c r="G333" s="69"/>
      <c r="H333" s="69"/>
      <c r="I333" s="69"/>
      <c r="J333" s="68"/>
      <c r="K333" s="69"/>
      <c r="L333" s="68"/>
      <c r="M333" s="68"/>
      <c r="N333" s="68"/>
      <c r="O333" s="68"/>
      <c r="P333" s="70"/>
      <c r="Q333" s="71"/>
    </row>
    <row r="334" spans="1:17">
      <c r="A334" s="151"/>
      <c r="B334" s="68"/>
      <c r="C334" s="68"/>
      <c r="D334" s="68"/>
      <c r="E334" s="68"/>
      <c r="F334" s="69"/>
      <c r="G334" s="69"/>
      <c r="H334" s="69"/>
      <c r="I334" s="69"/>
      <c r="J334" s="68"/>
      <c r="K334" s="69"/>
      <c r="L334" s="68"/>
      <c r="M334" s="68"/>
      <c r="N334" s="68"/>
      <c r="O334" s="68"/>
      <c r="P334" s="70"/>
      <c r="Q334" s="71"/>
    </row>
    <row r="335" spans="1:17">
      <c r="A335" s="151"/>
      <c r="B335" s="68"/>
      <c r="C335" s="68"/>
      <c r="D335" s="68"/>
      <c r="E335" s="68"/>
      <c r="F335" s="69"/>
      <c r="G335" s="69"/>
      <c r="H335" s="69"/>
      <c r="I335" s="69"/>
      <c r="J335" s="68"/>
      <c r="K335" s="69"/>
      <c r="L335" s="68"/>
      <c r="M335" s="68"/>
      <c r="N335" s="68"/>
      <c r="O335" s="68"/>
      <c r="P335" s="70"/>
      <c r="Q335" s="71"/>
    </row>
    <row r="336" spans="1:17">
      <c r="A336" s="151"/>
      <c r="B336" s="68"/>
      <c r="C336" s="68"/>
      <c r="D336" s="68"/>
      <c r="E336" s="68"/>
      <c r="F336" s="69"/>
      <c r="G336" s="69"/>
      <c r="H336" s="69"/>
      <c r="I336" s="69"/>
      <c r="J336" s="68"/>
      <c r="K336" s="69"/>
      <c r="L336" s="68"/>
      <c r="M336" s="68"/>
      <c r="N336" s="68"/>
      <c r="O336" s="68"/>
      <c r="P336" s="70"/>
      <c r="Q336" s="71"/>
    </row>
    <row r="337" spans="1:17">
      <c r="A337" s="151"/>
      <c r="B337" s="68"/>
      <c r="C337" s="68"/>
      <c r="D337" s="68"/>
      <c r="E337" s="68"/>
      <c r="F337" s="69"/>
      <c r="G337" s="69"/>
      <c r="H337" s="69"/>
      <c r="I337" s="69"/>
      <c r="J337" s="68"/>
      <c r="K337" s="69"/>
      <c r="L337" s="68"/>
      <c r="M337" s="68"/>
      <c r="N337" s="68"/>
      <c r="O337" s="68"/>
      <c r="P337" s="70"/>
      <c r="Q337" s="71"/>
    </row>
    <row r="338" spans="1:17">
      <c r="A338" s="151"/>
      <c r="B338" s="68"/>
      <c r="C338" s="68"/>
      <c r="D338" s="68"/>
      <c r="E338" s="68"/>
      <c r="F338" s="69"/>
      <c r="G338" s="69"/>
      <c r="H338" s="69"/>
      <c r="I338" s="69"/>
      <c r="J338" s="68"/>
      <c r="K338" s="69"/>
      <c r="L338" s="68"/>
      <c r="M338" s="68"/>
      <c r="N338" s="68"/>
      <c r="O338" s="68"/>
      <c r="P338" s="70"/>
      <c r="Q338" s="71"/>
    </row>
    <row r="339" spans="1:17">
      <c r="A339" s="151"/>
      <c r="B339" s="68"/>
      <c r="C339" s="68"/>
      <c r="D339" s="68"/>
      <c r="E339" s="68"/>
      <c r="F339" s="69"/>
      <c r="G339" s="69"/>
      <c r="H339" s="69"/>
      <c r="I339" s="69"/>
      <c r="J339" s="68"/>
      <c r="K339" s="69"/>
      <c r="L339" s="68"/>
      <c r="M339" s="68"/>
      <c r="N339" s="68"/>
      <c r="O339" s="68"/>
      <c r="P339" s="70"/>
      <c r="Q339" s="71"/>
    </row>
    <row r="340" spans="1:17">
      <c r="A340" s="151"/>
      <c r="B340" s="68"/>
      <c r="C340" s="68"/>
      <c r="D340" s="68"/>
      <c r="E340" s="68"/>
      <c r="F340" s="69"/>
      <c r="G340" s="69"/>
      <c r="H340" s="69"/>
      <c r="I340" s="69"/>
      <c r="J340" s="68"/>
      <c r="K340" s="69"/>
      <c r="L340" s="68"/>
      <c r="M340" s="68"/>
      <c r="N340" s="68"/>
      <c r="O340" s="68"/>
      <c r="P340" s="70"/>
      <c r="Q340" s="71"/>
    </row>
    <row r="341" spans="1:17">
      <c r="A341" s="151"/>
      <c r="B341" s="68"/>
      <c r="C341" s="68"/>
      <c r="D341" s="68"/>
      <c r="E341" s="68"/>
      <c r="F341" s="69"/>
      <c r="G341" s="69"/>
      <c r="H341" s="69"/>
      <c r="I341" s="69"/>
      <c r="J341" s="68"/>
      <c r="K341" s="69"/>
      <c r="L341" s="68"/>
      <c r="M341" s="68"/>
      <c r="N341" s="68"/>
      <c r="O341" s="68"/>
      <c r="P341" s="70"/>
      <c r="Q341" s="71"/>
    </row>
    <row r="342" spans="1:17">
      <c r="A342" s="151"/>
      <c r="B342" s="68"/>
      <c r="C342" s="68"/>
      <c r="D342" s="68"/>
      <c r="E342" s="68"/>
      <c r="F342" s="69"/>
      <c r="G342" s="69"/>
      <c r="H342" s="69"/>
      <c r="I342" s="69"/>
      <c r="J342" s="68"/>
      <c r="K342" s="69"/>
      <c r="L342" s="68"/>
      <c r="M342" s="68"/>
      <c r="N342" s="68"/>
      <c r="O342" s="68"/>
      <c r="P342" s="70"/>
      <c r="Q342" s="71"/>
    </row>
    <row r="343" spans="1:17">
      <c r="A343" s="151"/>
      <c r="B343" s="68"/>
      <c r="C343" s="68"/>
      <c r="D343" s="68"/>
      <c r="E343" s="68"/>
      <c r="F343" s="69"/>
      <c r="G343" s="69"/>
      <c r="H343" s="69"/>
      <c r="I343" s="69"/>
      <c r="J343" s="68"/>
      <c r="K343" s="69"/>
      <c r="L343" s="68"/>
      <c r="M343" s="68"/>
      <c r="N343" s="68"/>
      <c r="O343" s="68"/>
      <c r="P343" s="70"/>
      <c r="Q343" s="71"/>
    </row>
    <row r="344" spans="1:17">
      <c r="A344" s="151"/>
      <c r="B344" s="68"/>
      <c r="C344" s="68"/>
      <c r="D344" s="68"/>
      <c r="E344" s="68"/>
      <c r="F344" s="69"/>
      <c r="G344" s="69"/>
      <c r="H344" s="69"/>
      <c r="I344" s="69"/>
      <c r="J344" s="68"/>
      <c r="K344" s="69"/>
      <c r="L344" s="68"/>
      <c r="M344" s="68"/>
      <c r="N344" s="68"/>
      <c r="O344" s="68"/>
      <c r="P344" s="70"/>
      <c r="Q344" s="71"/>
    </row>
    <row r="345" spans="1:17">
      <c r="A345" s="151"/>
      <c r="B345" s="68"/>
      <c r="C345" s="68"/>
      <c r="D345" s="68"/>
      <c r="E345" s="68"/>
      <c r="F345" s="69"/>
      <c r="G345" s="69"/>
      <c r="H345" s="69"/>
      <c r="I345" s="69"/>
      <c r="J345" s="68"/>
      <c r="K345" s="69"/>
      <c r="L345" s="68"/>
      <c r="M345" s="68"/>
      <c r="N345" s="68"/>
      <c r="O345" s="68"/>
      <c r="P345" s="70"/>
      <c r="Q345" s="71"/>
    </row>
    <row r="346" spans="1:17">
      <c r="A346" s="151"/>
      <c r="B346" s="68"/>
      <c r="C346" s="68"/>
      <c r="D346" s="68"/>
      <c r="E346" s="68"/>
      <c r="F346" s="69"/>
      <c r="G346" s="69"/>
      <c r="H346" s="69"/>
      <c r="I346" s="69"/>
      <c r="J346" s="68"/>
      <c r="K346" s="69"/>
      <c r="L346" s="68"/>
      <c r="M346" s="68"/>
      <c r="N346" s="68"/>
      <c r="O346" s="68"/>
      <c r="P346" s="70"/>
      <c r="Q346" s="71"/>
    </row>
    <row r="347" spans="1:17">
      <c r="A347" s="151"/>
      <c r="B347" s="68"/>
      <c r="C347" s="68"/>
      <c r="D347" s="68"/>
      <c r="E347" s="68"/>
      <c r="F347" s="69"/>
      <c r="G347" s="69"/>
      <c r="H347" s="69"/>
      <c r="I347" s="69"/>
      <c r="J347" s="68"/>
      <c r="K347" s="69"/>
      <c r="L347" s="68"/>
      <c r="M347" s="68"/>
      <c r="N347" s="68"/>
      <c r="O347" s="68"/>
      <c r="P347" s="70"/>
      <c r="Q347" s="71"/>
    </row>
    <row r="348" spans="1:17">
      <c r="A348" s="151"/>
      <c r="B348" s="68"/>
      <c r="C348" s="68"/>
      <c r="D348" s="68"/>
      <c r="E348" s="68"/>
      <c r="F348" s="69"/>
      <c r="G348" s="69"/>
      <c r="H348" s="69"/>
      <c r="I348" s="69"/>
      <c r="J348" s="68"/>
      <c r="K348" s="69"/>
      <c r="L348" s="68"/>
      <c r="M348" s="68"/>
      <c r="N348" s="68"/>
      <c r="O348" s="68"/>
      <c r="P348" s="70"/>
      <c r="Q348" s="71"/>
    </row>
    <row r="349" spans="1:17">
      <c r="A349" s="151"/>
      <c r="B349" s="68"/>
      <c r="C349" s="68"/>
      <c r="D349" s="68"/>
      <c r="E349" s="68"/>
      <c r="F349" s="69"/>
      <c r="G349" s="69"/>
      <c r="H349" s="69"/>
      <c r="I349" s="69"/>
      <c r="J349" s="68"/>
      <c r="K349" s="69"/>
      <c r="L349" s="68"/>
      <c r="M349" s="68"/>
      <c r="N349" s="68"/>
      <c r="O349" s="68"/>
      <c r="P349" s="70"/>
      <c r="Q349" s="71"/>
    </row>
    <row r="350" spans="1:17">
      <c r="A350" s="151"/>
      <c r="B350" s="68"/>
      <c r="C350" s="68"/>
      <c r="D350" s="68"/>
      <c r="E350" s="68"/>
      <c r="F350" s="69"/>
      <c r="G350" s="69"/>
      <c r="H350" s="69"/>
      <c r="I350" s="69"/>
      <c r="J350" s="68"/>
      <c r="K350" s="69"/>
      <c r="L350" s="68"/>
      <c r="M350" s="68"/>
      <c r="N350" s="68"/>
      <c r="O350" s="68"/>
      <c r="P350" s="70"/>
      <c r="Q350" s="71"/>
    </row>
    <row r="351" spans="1:17">
      <c r="A351" s="151"/>
      <c r="B351" s="68"/>
      <c r="C351" s="68"/>
      <c r="D351" s="68"/>
      <c r="E351" s="68"/>
      <c r="F351" s="69"/>
      <c r="G351" s="69"/>
      <c r="H351" s="69"/>
      <c r="I351" s="69"/>
      <c r="J351" s="68"/>
      <c r="K351" s="69"/>
      <c r="L351" s="68"/>
      <c r="M351" s="68"/>
      <c r="N351" s="68"/>
      <c r="O351" s="68"/>
      <c r="P351" s="70"/>
      <c r="Q351" s="71"/>
    </row>
    <row r="352" spans="1:17">
      <c r="A352" s="151"/>
      <c r="B352" s="68"/>
      <c r="C352" s="68"/>
      <c r="D352" s="68"/>
      <c r="E352" s="68"/>
      <c r="F352" s="69"/>
      <c r="G352" s="69"/>
      <c r="H352" s="69"/>
      <c r="I352" s="69"/>
      <c r="J352" s="68"/>
      <c r="K352" s="69"/>
      <c r="L352" s="68"/>
      <c r="M352" s="68"/>
      <c r="N352" s="68"/>
      <c r="O352" s="68"/>
      <c r="P352" s="70"/>
      <c r="Q352" s="71"/>
    </row>
    <row r="353" spans="1:17">
      <c r="A353" s="151"/>
      <c r="B353" s="68"/>
      <c r="C353" s="68"/>
      <c r="D353" s="68"/>
      <c r="E353" s="68"/>
      <c r="F353" s="69"/>
      <c r="G353" s="69"/>
      <c r="H353" s="69"/>
      <c r="I353" s="69"/>
      <c r="J353" s="68"/>
      <c r="K353" s="69"/>
      <c r="L353" s="68"/>
      <c r="M353" s="68"/>
      <c r="N353" s="68"/>
      <c r="O353" s="68"/>
      <c r="P353" s="70"/>
      <c r="Q353" s="71"/>
    </row>
    <row r="354" spans="1:17">
      <c r="A354" s="151"/>
      <c r="B354" s="68"/>
      <c r="C354" s="68"/>
      <c r="D354" s="68"/>
      <c r="E354" s="68"/>
      <c r="F354" s="69"/>
      <c r="G354" s="69"/>
      <c r="H354" s="69"/>
      <c r="I354" s="69"/>
      <c r="J354" s="68"/>
      <c r="K354" s="69"/>
      <c r="L354" s="68"/>
      <c r="M354" s="68"/>
      <c r="N354" s="68"/>
      <c r="O354" s="68"/>
      <c r="P354" s="70"/>
      <c r="Q354" s="71"/>
    </row>
    <row r="355" spans="1:17">
      <c r="A355" s="151"/>
      <c r="B355" s="68"/>
      <c r="C355" s="68"/>
      <c r="D355" s="68"/>
      <c r="E355" s="68"/>
      <c r="F355" s="69"/>
      <c r="G355" s="69"/>
      <c r="H355" s="69"/>
      <c r="I355" s="69"/>
      <c r="J355" s="68"/>
      <c r="K355" s="69"/>
      <c r="L355" s="68"/>
      <c r="M355" s="68"/>
      <c r="N355" s="68"/>
      <c r="O355" s="68"/>
      <c r="P355" s="70"/>
      <c r="Q355" s="71"/>
    </row>
    <row r="356" spans="1:17">
      <c r="A356" s="151"/>
      <c r="B356" s="68"/>
      <c r="C356" s="68"/>
      <c r="D356" s="68"/>
      <c r="E356" s="68"/>
      <c r="F356" s="69"/>
      <c r="G356" s="69"/>
      <c r="H356" s="69"/>
      <c r="I356" s="69"/>
      <c r="J356" s="68"/>
      <c r="K356" s="69"/>
      <c r="L356" s="68"/>
      <c r="M356" s="68"/>
      <c r="N356" s="68"/>
      <c r="O356" s="68"/>
      <c r="P356" s="70"/>
      <c r="Q356" s="71"/>
    </row>
    <row r="357" spans="1:17">
      <c r="A357" s="151"/>
      <c r="B357" s="68"/>
      <c r="C357" s="68"/>
      <c r="D357" s="68"/>
      <c r="E357" s="68"/>
      <c r="F357" s="69"/>
      <c r="G357" s="69"/>
      <c r="H357" s="69"/>
      <c r="I357" s="69"/>
      <c r="J357" s="68"/>
      <c r="K357" s="69"/>
      <c r="L357" s="68"/>
      <c r="M357" s="68"/>
      <c r="N357" s="68"/>
      <c r="O357" s="68"/>
      <c r="P357" s="70"/>
      <c r="Q357" s="71"/>
    </row>
    <row r="358" spans="1:17">
      <c r="A358" s="151"/>
      <c r="B358" s="68"/>
      <c r="C358" s="68"/>
      <c r="D358" s="68"/>
      <c r="E358" s="68"/>
      <c r="F358" s="69"/>
      <c r="G358" s="69"/>
      <c r="H358" s="69"/>
      <c r="I358" s="69"/>
      <c r="J358" s="68"/>
      <c r="K358" s="69"/>
      <c r="L358" s="68"/>
      <c r="M358" s="68"/>
      <c r="N358" s="68"/>
      <c r="O358" s="68"/>
      <c r="P358" s="70"/>
      <c r="Q358" s="71"/>
    </row>
    <row r="359" spans="1:17">
      <c r="A359" s="151"/>
      <c r="B359" s="68"/>
      <c r="C359" s="68"/>
      <c r="D359" s="68"/>
      <c r="E359" s="68"/>
      <c r="F359" s="69"/>
      <c r="G359" s="69"/>
      <c r="H359" s="69"/>
      <c r="I359" s="69"/>
      <c r="J359" s="68"/>
      <c r="K359" s="69"/>
      <c r="L359" s="68"/>
      <c r="M359" s="68"/>
      <c r="N359" s="68"/>
      <c r="O359" s="68"/>
      <c r="P359" s="70"/>
      <c r="Q359" s="71"/>
    </row>
    <row r="360" spans="1:17">
      <c r="A360" s="151"/>
      <c r="B360" s="68"/>
      <c r="C360" s="68"/>
      <c r="D360" s="68"/>
      <c r="E360" s="68"/>
      <c r="F360" s="69"/>
      <c r="G360" s="69"/>
      <c r="H360" s="69"/>
      <c r="I360" s="69"/>
      <c r="J360" s="68"/>
      <c r="K360" s="69"/>
      <c r="L360" s="68"/>
      <c r="M360" s="68"/>
      <c r="N360" s="68"/>
      <c r="O360" s="68"/>
      <c r="P360" s="70"/>
      <c r="Q360" s="71"/>
    </row>
    <row r="361" spans="1:17">
      <c r="A361" s="151"/>
      <c r="B361" s="68"/>
      <c r="C361" s="68"/>
      <c r="D361" s="68"/>
      <c r="E361" s="68"/>
      <c r="F361" s="69"/>
      <c r="G361" s="69"/>
      <c r="H361" s="69"/>
      <c r="I361" s="69"/>
      <c r="J361" s="68"/>
      <c r="K361" s="69"/>
      <c r="L361" s="68"/>
      <c r="M361" s="68"/>
      <c r="N361" s="68"/>
      <c r="O361" s="68"/>
      <c r="P361" s="70"/>
      <c r="Q361" s="71"/>
    </row>
    <row r="362" spans="1:17">
      <c r="A362" s="151"/>
      <c r="B362" s="68"/>
      <c r="C362" s="68"/>
      <c r="D362" s="68"/>
      <c r="E362" s="68"/>
      <c r="F362" s="69"/>
      <c r="G362" s="69"/>
      <c r="H362" s="69"/>
      <c r="I362" s="69"/>
      <c r="J362" s="68"/>
      <c r="K362" s="69"/>
      <c r="L362" s="68"/>
      <c r="M362" s="68"/>
      <c r="N362" s="68"/>
      <c r="O362" s="68"/>
      <c r="P362" s="70"/>
      <c r="Q362" s="71"/>
    </row>
    <row r="363" spans="1:17">
      <c r="A363" s="151"/>
      <c r="B363" s="68"/>
      <c r="C363" s="68"/>
      <c r="D363" s="68"/>
      <c r="E363" s="68"/>
      <c r="F363" s="69"/>
      <c r="G363" s="69"/>
      <c r="H363" s="69"/>
      <c r="I363" s="69"/>
      <c r="J363" s="68"/>
      <c r="K363" s="69"/>
      <c r="L363" s="68"/>
      <c r="M363" s="68"/>
      <c r="N363" s="68"/>
      <c r="O363" s="68"/>
      <c r="P363" s="70"/>
      <c r="Q363" s="71"/>
    </row>
    <row r="364" spans="1:17">
      <c r="A364" s="151"/>
      <c r="B364" s="68"/>
      <c r="C364" s="68"/>
      <c r="D364" s="68"/>
      <c r="E364" s="68"/>
      <c r="F364" s="69"/>
      <c r="G364" s="69"/>
      <c r="H364" s="69"/>
      <c r="I364" s="69"/>
      <c r="J364" s="68"/>
      <c r="K364" s="69"/>
      <c r="L364" s="68"/>
      <c r="M364" s="68"/>
      <c r="N364" s="68"/>
      <c r="O364" s="68"/>
      <c r="P364" s="70"/>
      <c r="Q364" s="71"/>
    </row>
    <row r="365" spans="1:17">
      <c r="A365" s="151"/>
      <c r="B365" s="68"/>
      <c r="C365" s="68"/>
      <c r="D365" s="68"/>
      <c r="E365" s="68"/>
      <c r="F365" s="69"/>
      <c r="G365" s="69"/>
      <c r="H365" s="69"/>
      <c r="I365" s="69"/>
      <c r="J365" s="68"/>
      <c r="K365" s="69"/>
      <c r="L365" s="68"/>
      <c r="M365" s="68"/>
      <c r="N365" s="68"/>
      <c r="O365" s="68"/>
      <c r="P365" s="70"/>
      <c r="Q365" s="71"/>
    </row>
    <row r="366" spans="1:17">
      <c r="A366" s="151"/>
      <c r="B366" s="68"/>
      <c r="C366" s="68"/>
      <c r="D366" s="68"/>
      <c r="E366" s="68"/>
      <c r="F366" s="69"/>
      <c r="G366" s="69"/>
      <c r="H366" s="69"/>
      <c r="I366" s="69"/>
      <c r="J366" s="68"/>
      <c r="K366" s="69"/>
      <c r="L366" s="68"/>
      <c r="M366" s="68"/>
      <c r="N366" s="68"/>
      <c r="O366" s="68"/>
      <c r="P366" s="70"/>
      <c r="Q366" s="71"/>
    </row>
    <row r="367" spans="1:17">
      <c r="A367" s="151"/>
      <c r="B367" s="68"/>
      <c r="C367" s="68"/>
      <c r="D367" s="68"/>
      <c r="E367" s="68"/>
      <c r="F367" s="69"/>
      <c r="G367" s="69"/>
      <c r="H367" s="69"/>
      <c r="I367" s="69"/>
      <c r="J367" s="68"/>
      <c r="K367" s="69"/>
      <c r="L367" s="68"/>
      <c r="M367" s="68"/>
      <c r="N367" s="68"/>
      <c r="O367" s="68"/>
      <c r="P367" s="70"/>
      <c r="Q367" s="71"/>
    </row>
    <row r="368" spans="1:17">
      <c r="A368" s="151"/>
      <c r="B368" s="68"/>
      <c r="C368" s="68"/>
      <c r="D368" s="68"/>
      <c r="E368" s="68"/>
      <c r="F368" s="69"/>
      <c r="G368" s="69"/>
      <c r="H368" s="69"/>
      <c r="I368" s="69"/>
      <c r="J368" s="68"/>
      <c r="K368" s="69"/>
      <c r="L368" s="68"/>
      <c r="M368" s="68"/>
      <c r="N368" s="68"/>
      <c r="O368" s="68"/>
      <c r="P368" s="70"/>
      <c r="Q368" s="71"/>
    </row>
    <row r="369" spans="1:17">
      <c r="A369" s="151"/>
      <c r="B369" s="68"/>
      <c r="C369" s="68"/>
      <c r="D369" s="68"/>
      <c r="E369" s="68"/>
      <c r="F369" s="69"/>
      <c r="G369" s="69"/>
      <c r="H369" s="69"/>
      <c r="I369" s="69"/>
      <c r="J369" s="68"/>
      <c r="K369" s="69"/>
      <c r="L369" s="68"/>
      <c r="M369" s="68"/>
      <c r="N369" s="68"/>
      <c r="O369" s="68"/>
      <c r="P369" s="70"/>
      <c r="Q369" s="71"/>
    </row>
    <row r="370" spans="1:17">
      <c r="A370" s="151"/>
      <c r="B370" s="68"/>
      <c r="C370" s="68"/>
      <c r="D370" s="68"/>
      <c r="E370" s="68"/>
      <c r="F370" s="69"/>
      <c r="G370" s="69"/>
      <c r="H370" s="69"/>
      <c r="I370" s="69"/>
      <c r="J370" s="68"/>
      <c r="K370" s="69"/>
      <c r="L370" s="68"/>
      <c r="M370" s="68"/>
      <c r="N370" s="68"/>
      <c r="O370" s="68"/>
      <c r="P370" s="70"/>
      <c r="Q370" s="71"/>
    </row>
    <row r="371" spans="1:17">
      <c r="A371" s="151"/>
      <c r="B371" s="68"/>
      <c r="C371" s="68"/>
      <c r="D371" s="68"/>
      <c r="E371" s="68"/>
      <c r="F371" s="69"/>
      <c r="G371" s="69"/>
      <c r="H371" s="69"/>
      <c r="I371" s="69"/>
      <c r="J371" s="68"/>
      <c r="K371" s="69"/>
      <c r="L371" s="68"/>
      <c r="M371" s="68"/>
      <c r="N371" s="68"/>
      <c r="O371" s="68"/>
      <c r="P371" s="70"/>
      <c r="Q371" s="71"/>
    </row>
    <row r="372" spans="1:17">
      <c r="A372" s="151"/>
      <c r="B372" s="68"/>
      <c r="C372" s="68"/>
      <c r="D372" s="68"/>
      <c r="E372" s="68"/>
      <c r="F372" s="69"/>
      <c r="G372" s="69"/>
      <c r="H372" s="69"/>
      <c r="I372" s="69"/>
      <c r="J372" s="68"/>
      <c r="K372" s="69"/>
      <c r="L372" s="68"/>
      <c r="M372" s="68"/>
      <c r="N372" s="68"/>
      <c r="O372" s="68"/>
      <c r="P372" s="70"/>
      <c r="Q372" s="71"/>
    </row>
    <row r="373" spans="1:17">
      <c r="A373" s="151"/>
      <c r="B373" s="68"/>
      <c r="C373" s="68"/>
      <c r="D373" s="68"/>
      <c r="E373" s="68"/>
      <c r="F373" s="69"/>
      <c r="G373" s="69"/>
      <c r="H373" s="69"/>
      <c r="I373" s="69"/>
      <c r="J373" s="68"/>
      <c r="K373" s="69"/>
      <c r="L373" s="68"/>
      <c r="M373" s="68"/>
      <c r="N373" s="68"/>
      <c r="O373" s="68"/>
      <c r="P373" s="70"/>
      <c r="Q373" s="71"/>
    </row>
    <row r="374" spans="1:17">
      <c r="A374" s="151"/>
      <c r="B374" s="68"/>
      <c r="C374" s="68"/>
      <c r="D374" s="68"/>
      <c r="E374" s="68"/>
      <c r="F374" s="69"/>
      <c r="G374" s="69"/>
      <c r="H374" s="69"/>
      <c r="I374" s="69"/>
      <c r="J374" s="68"/>
      <c r="K374" s="69"/>
      <c r="L374" s="68"/>
      <c r="M374" s="68"/>
      <c r="N374" s="68"/>
      <c r="O374" s="68"/>
      <c r="P374" s="70"/>
      <c r="Q374" s="71"/>
    </row>
    <row r="375" spans="1:17">
      <c r="A375" s="151"/>
      <c r="B375" s="68"/>
      <c r="C375" s="68"/>
      <c r="D375" s="68"/>
      <c r="E375" s="68"/>
      <c r="F375" s="69"/>
      <c r="G375" s="69"/>
      <c r="H375" s="69"/>
      <c r="I375" s="69"/>
      <c r="J375" s="68"/>
      <c r="K375" s="69"/>
      <c r="L375" s="68"/>
      <c r="M375" s="68"/>
      <c r="N375" s="68"/>
      <c r="O375" s="68"/>
      <c r="P375" s="70"/>
      <c r="Q375" s="71"/>
    </row>
    <row r="376" spans="1:17">
      <c r="A376" s="151"/>
      <c r="B376" s="68"/>
      <c r="C376" s="68"/>
      <c r="D376" s="68"/>
      <c r="E376" s="68"/>
      <c r="F376" s="69"/>
      <c r="G376" s="69"/>
      <c r="H376" s="69"/>
      <c r="I376" s="69"/>
      <c r="J376" s="68"/>
      <c r="K376" s="69"/>
      <c r="L376" s="68"/>
      <c r="M376" s="68"/>
      <c r="N376" s="68"/>
      <c r="O376" s="68"/>
      <c r="P376" s="70"/>
      <c r="Q376" s="71"/>
    </row>
    <row r="377" spans="1:17">
      <c r="A377" s="151"/>
      <c r="B377" s="68"/>
      <c r="C377" s="68"/>
      <c r="D377" s="68"/>
      <c r="E377" s="68"/>
      <c r="F377" s="69"/>
      <c r="G377" s="69"/>
      <c r="H377" s="69"/>
      <c r="I377" s="69"/>
      <c r="J377" s="68"/>
      <c r="K377" s="69"/>
      <c r="L377" s="68"/>
      <c r="M377" s="68"/>
      <c r="N377" s="68"/>
      <c r="O377" s="68"/>
      <c r="P377" s="70"/>
      <c r="Q377" s="71"/>
    </row>
    <row r="378" spans="1:17">
      <c r="A378" s="151"/>
      <c r="B378" s="68"/>
      <c r="C378" s="68"/>
      <c r="D378" s="68"/>
      <c r="E378" s="68"/>
      <c r="F378" s="69"/>
      <c r="G378" s="69"/>
      <c r="H378" s="69"/>
      <c r="I378" s="69"/>
      <c r="J378" s="68"/>
      <c r="K378" s="69"/>
      <c r="L378" s="68"/>
      <c r="M378" s="68"/>
      <c r="N378" s="68"/>
      <c r="O378" s="68"/>
      <c r="P378" s="70"/>
      <c r="Q378" s="71"/>
    </row>
    <row r="379" spans="1:17">
      <c r="A379" s="151"/>
      <c r="B379" s="68"/>
      <c r="C379" s="68"/>
      <c r="D379" s="68"/>
      <c r="E379" s="68"/>
      <c r="F379" s="69"/>
      <c r="G379" s="69"/>
      <c r="H379" s="69"/>
      <c r="I379" s="69"/>
      <c r="J379" s="68"/>
      <c r="K379" s="69"/>
      <c r="L379" s="68"/>
      <c r="M379" s="68"/>
      <c r="N379" s="68"/>
      <c r="O379" s="68"/>
      <c r="P379" s="70"/>
      <c r="Q379" s="71"/>
    </row>
    <row r="380" spans="1:17">
      <c r="A380" s="151"/>
      <c r="B380" s="68"/>
      <c r="C380" s="68"/>
      <c r="D380" s="68"/>
      <c r="E380" s="68"/>
      <c r="F380" s="69"/>
      <c r="G380" s="69"/>
      <c r="H380" s="69"/>
      <c r="I380" s="69"/>
      <c r="J380" s="68"/>
      <c r="K380" s="69"/>
      <c r="L380" s="68"/>
      <c r="M380" s="68"/>
      <c r="N380" s="68"/>
      <c r="O380" s="68"/>
      <c r="P380" s="70"/>
      <c r="Q380" s="71"/>
    </row>
    <row r="381" spans="1:17">
      <c r="A381" s="151"/>
      <c r="B381" s="68"/>
      <c r="C381" s="68"/>
      <c r="D381" s="68"/>
      <c r="E381" s="68"/>
      <c r="F381" s="69"/>
      <c r="G381" s="69"/>
      <c r="H381" s="69"/>
      <c r="I381" s="69"/>
      <c r="J381" s="68"/>
      <c r="K381" s="69"/>
      <c r="L381" s="68"/>
      <c r="M381" s="68"/>
      <c r="N381" s="68"/>
      <c r="O381" s="68"/>
      <c r="P381" s="70"/>
      <c r="Q381" s="71"/>
    </row>
    <row r="382" spans="1:17">
      <c r="A382" s="151"/>
      <c r="B382" s="68"/>
      <c r="C382" s="68"/>
      <c r="D382" s="68"/>
      <c r="E382" s="68"/>
      <c r="F382" s="69"/>
      <c r="G382" s="69"/>
      <c r="H382" s="69"/>
      <c r="I382" s="69"/>
      <c r="J382" s="68"/>
      <c r="K382" s="69"/>
      <c r="L382" s="68"/>
      <c r="M382" s="68"/>
      <c r="N382" s="68"/>
      <c r="O382" s="68"/>
      <c r="P382" s="70"/>
      <c r="Q382" s="71"/>
    </row>
    <row r="383" spans="1:17">
      <c r="A383" s="151"/>
      <c r="B383" s="68"/>
      <c r="C383" s="68"/>
      <c r="D383" s="68"/>
      <c r="E383" s="68"/>
      <c r="F383" s="69"/>
      <c r="G383" s="69"/>
      <c r="H383" s="69"/>
      <c r="I383" s="69"/>
      <c r="J383" s="68"/>
      <c r="K383" s="69"/>
      <c r="L383" s="68"/>
      <c r="M383" s="68"/>
      <c r="N383" s="68"/>
      <c r="O383" s="68"/>
      <c r="P383" s="70"/>
      <c r="Q383" s="71"/>
    </row>
    <row r="384" spans="1:17">
      <c r="A384" s="151"/>
      <c r="B384" s="68"/>
      <c r="C384" s="68"/>
      <c r="D384" s="68"/>
      <c r="E384" s="68"/>
      <c r="F384" s="69"/>
      <c r="G384" s="69"/>
      <c r="H384" s="69"/>
      <c r="I384" s="69"/>
      <c r="J384" s="68"/>
      <c r="K384" s="69"/>
      <c r="L384" s="68"/>
      <c r="M384" s="68"/>
      <c r="N384" s="68"/>
      <c r="O384" s="68"/>
      <c r="P384" s="70"/>
      <c r="Q384" s="71"/>
    </row>
    <row r="385" spans="1:17">
      <c r="A385" s="151"/>
      <c r="B385" s="68"/>
      <c r="C385" s="68"/>
      <c r="D385" s="68"/>
      <c r="E385" s="68"/>
      <c r="F385" s="69"/>
      <c r="G385" s="69"/>
      <c r="H385" s="69"/>
      <c r="I385" s="69"/>
      <c r="J385" s="68"/>
      <c r="K385" s="69"/>
      <c r="L385" s="68"/>
      <c r="M385" s="68"/>
      <c r="N385" s="68"/>
      <c r="O385" s="68"/>
      <c r="P385" s="70"/>
      <c r="Q385" s="71"/>
    </row>
    <row r="386" spans="1:17">
      <c r="A386" s="151"/>
      <c r="B386" s="68"/>
      <c r="C386" s="68"/>
      <c r="D386" s="68"/>
      <c r="E386" s="68"/>
      <c r="F386" s="69"/>
      <c r="G386" s="69"/>
      <c r="H386" s="69"/>
      <c r="I386" s="69"/>
      <c r="J386" s="68"/>
      <c r="K386" s="69"/>
      <c r="L386" s="68"/>
      <c r="M386" s="68"/>
      <c r="N386" s="68"/>
      <c r="O386" s="68"/>
      <c r="P386" s="70"/>
      <c r="Q386" s="71"/>
    </row>
    <row r="387" spans="1:17">
      <c r="A387" s="151"/>
      <c r="B387" s="68"/>
      <c r="C387" s="68"/>
      <c r="D387" s="68"/>
      <c r="E387" s="68"/>
      <c r="F387" s="69"/>
      <c r="G387" s="69"/>
      <c r="H387" s="69"/>
      <c r="I387" s="69"/>
      <c r="J387" s="68"/>
      <c r="K387" s="69"/>
      <c r="L387" s="68"/>
      <c r="M387" s="68"/>
      <c r="N387" s="68"/>
      <c r="O387" s="68"/>
      <c r="P387" s="70"/>
      <c r="Q387" s="71"/>
    </row>
    <row r="388" spans="1:17">
      <c r="A388" s="151"/>
      <c r="B388" s="68"/>
      <c r="C388" s="68"/>
      <c r="D388" s="68"/>
      <c r="E388" s="68"/>
      <c r="F388" s="69"/>
      <c r="G388" s="69"/>
      <c r="H388" s="69"/>
      <c r="I388" s="69"/>
      <c r="J388" s="68"/>
      <c r="K388" s="69"/>
      <c r="L388" s="68"/>
      <c r="M388" s="68"/>
      <c r="N388" s="68"/>
      <c r="O388" s="68"/>
      <c r="P388" s="70"/>
      <c r="Q388" s="71"/>
    </row>
    <row r="389" spans="1:17">
      <c r="A389" s="151"/>
      <c r="B389" s="68"/>
      <c r="C389" s="68"/>
      <c r="D389" s="68"/>
      <c r="E389" s="68"/>
      <c r="F389" s="69"/>
      <c r="G389" s="69"/>
      <c r="H389" s="69"/>
      <c r="I389" s="69"/>
      <c r="J389" s="68"/>
      <c r="K389" s="69"/>
      <c r="L389" s="68"/>
      <c r="M389" s="68"/>
      <c r="N389" s="68"/>
      <c r="O389" s="68"/>
      <c r="P389" s="70"/>
      <c r="Q389" s="71"/>
    </row>
    <row r="390" spans="1:17">
      <c r="A390" s="151"/>
      <c r="B390" s="68"/>
      <c r="C390" s="68"/>
      <c r="D390" s="68"/>
      <c r="E390" s="68"/>
      <c r="F390" s="69"/>
      <c r="G390" s="69"/>
      <c r="H390" s="69"/>
      <c r="I390" s="69"/>
      <c r="J390" s="68"/>
      <c r="K390" s="69"/>
      <c r="L390" s="68"/>
      <c r="M390" s="68"/>
      <c r="N390" s="68"/>
      <c r="O390" s="68"/>
      <c r="P390" s="70"/>
      <c r="Q390" s="71"/>
    </row>
    <row r="391" spans="1:17">
      <c r="A391" s="151"/>
      <c r="B391" s="68"/>
      <c r="C391" s="68"/>
      <c r="D391" s="68"/>
      <c r="E391" s="68"/>
      <c r="F391" s="69"/>
      <c r="G391" s="69"/>
      <c r="H391" s="69"/>
      <c r="I391" s="69"/>
      <c r="J391" s="68"/>
      <c r="K391" s="69"/>
      <c r="L391" s="68"/>
      <c r="M391" s="68"/>
      <c r="N391" s="68"/>
      <c r="O391" s="68"/>
      <c r="P391" s="70"/>
      <c r="Q391" s="71"/>
    </row>
    <row r="392" spans="1:17">
      <c r="A392" s="151"/>
      <c r="B392" s="68"/>
      <c r="C392" s="68"/>
      <c r="D392" s="68"/>
      <c r="E392" s="68"/>
      <c r="F392" s="69"/>
      <c r="G392" s="69"/>
      <c r="H392" s="69"/>
      <c r="I392" s="69"/>
      <c r="J392" s="68"/>
      <c r="K392" s="69"/>
      <c r="L392" s="68"/>
      <c r="M392" s="68"/>
      <c r="N392" s="68"/>
      <c r="O392" s="68"/>
      <c r="P392" s="70"/>
      <c r="Q392" s="71"/>
    </row>
    <row r="393" spans="1:17">
      <c r="A393" s="151"/>
      <c r="B393" s="68"/>
      <c r="C393" s="68"/>
      <c r="D393" s="68"/>
      <c r="E393" s="68"/>
      <c r="F393" s="69"/>
      <c r="G393" s="69"/>
      <c r="H393" s="69"/>
      <c r="I393" s="69"/>
      <c r="J393" s="68"/>
      <c r="K393" s="69"/>
      <c r="L393" s="68"/>
      <c r="M393" s="68"/>
      <c r="N393" s="68"/>
      <c r="O393" s="68"/>
      <c r="P393" s="70"/>
      <c r="Q393" s="71"/>
    </row>
    <row r="394" spans="1:17">
      <c r="A394" s="151"/>
      <c r="B394" s="68"/>
      <c r="C394" s="68"/>
      <c r="D394" s="68"/>
      <c r="E394" s="68"/>
      <c r="F394" s="69"/>
      <c r="G394" s="69"/>
      <c r="H394" s="69"/>
      <c r="I394" s="69"/>
      <c r="J394" s="68"/>
      <c r="K394" s="69"/>
      <c r="L394" s="68"/>
      <c r="M394" s="68"/>
      <c r="N394" s="68"/>
      <c r="O394" s="68"/>
      <c r="P394" s="70"/>
      <c r="Q394" s="71"/>
    </row>
    <row r="395" spans="1:17">
      <c r="A395" s="151"/>
      <c r="B395" s="68"/>
      <c r="C395" s="68"/>
      <c r="D395" s="68"/>
      <c r="E395" s="68"/>
      <c r="F395" s="69"/>
      <c r="G395" s="69"/>
      <c r="H395" s="69"/>
      <c r="I395" s="69"/>
      <c r="J395" s="68"/>
      <c r="K395" s="69"/>
      <c r="L395" s="68"/>
      <c r="M395" s="68"/>
      <c r="N395" s="68"/>
      <c r="O395" s="68"/>
      <c r="P395" s="70"/>
      <c r="Q395" s="71"/>
    </row>
    <row r="396" spans="1:17">
      <c r="A396" s="151"/>
      <c r="B396" s="68"/>
      <c r="C396" s="68"/>
      <c r="D396" s="68"/>
      <c r="E396" s="68"/>
      <c r="F396" s="69"/>
      <c r="G396" s="69"/>
      <c r="H396" s="69"/>
      <c r="I396" s="69"/>
      <c r="J396" s="68"/>
      <c r="K396" s="69"/>
      <c r="L396" s="68"/>
      <c r="M396" s="68"/>
      <c r="N396" s="68"/>
      <c r="O396" s="68"/>
      <c r="P396" s="70"/>
      <c r="Q396" s="71"/>
    </row>
    <row r="397" spans="1:17">
      <c r="A397" s="151"/>
      <c r="B397" s="68"/>
      <c r="C397" s="68"/>
      <c r="D397" s="68"/>
      <c r="E397" s="68"/>
      <c r="F397" s="69"/>
      <c r="G397" s="69"/>
      <c r="H397" s="69"/>
      <c r="I397" s="69"/>
      <c r="J397" s="68"/>
      <c r="K397" s="69"/>
      <c r="L397" s="68"/>
      <c r="M397" s="68"/>
      <c r="N397" s="68"/>
      <c r="O397" s="68"/>
      <c r="P397" s="70"/>
      <c r="Q397" s="71"/>
    </row>
    <row r="398" spans="1:17">
      <c r="A398" s="151"/>
      <c r="B398" s="68"/>
      <c r="C398" s="68"/>
      <c r="D398" s="68"/>
      <c r="E398" s="68"/>
      <c r="F398" s="69"/>
      <c r="G398" s="69"/>
      <c r="H398" s="69"/>
      <c r="I398" s="69"/>
      <c r="J398" s="68"/>
      <c r="K398" s="69"/>
      <c r="L398" s="68"/>
      <c r="M398" s="68"/>
      <c r="N398" s="68"/>
      <c r="O398" s="68"/>
      <c r="P398" s="70"/>
      <c r="Q398" s="71"/>
    </row>
    <row r="399" spans="1:17">
      <c r="A399" s="151"/>
      <c r="B399" s="68"/>
      <c r="C399" s="68"/>
      <c r="D399" s="68"/>
      <c r="E399" s="68"/>
      <c r="F399" s="69"/>
      <c r="G399" s="69"/>
      <c r="H399" s="69"/>
      <c r="I399" s="69"/>
      <c r="J399" s="68"/>
      <c r="K399" s="69"/>
      <c r="L399" s="68"/>
      <c r="M399" s="68"/>
      <c r="N399" s="68"/>
      <c r="O399" s="68"/>
      <c r="P399" s="70"/>
      <c r="Q399" s="71"/>
    </row>
    <row r="400" spans="1:17">
      <c r="A400" s="151"/>
      <c r="B400" s="68"/>
      <c r="C400" s="68"/>
      <c r="D400" s="68"/>
      <c r="E400" s="68"/>
      <c r="F400" s="69"/>
      <c r="G400" s="69"/>
      <c r="H400" s="69"/>
      <c r="I400" s="69"/>
      <c r="J400" s="68"/>
      <c r="K400" s="69"/>
      <c r="L400" s="68"/>
      <c r="M400" s="68"/>
      <c r="N400" s="68"/>
      <c r="O400" s="68"/>
      <c r="P400" s="70"/>
      <c r="Q400" s="71"/>
    </row>
    <row r="401" spans="1:17">
      <c r="A401" s="151"/>
      <c r="B401" s="68"/>
      <c r="C401" s="68"/>
      <c r="D401" s="68"/>
      <c r="E401" s="68"/>
      <c r="F401" s="69"/>
      <c r="G401" s="69"/>
      <c r="H401" s="69"/>
      <c r="I401" s="69"/>
      <c r="J401" s="68"/>
      <c r="K401" s="69"/>
      <c r="L401" s="68"/>
      <c r="M401" s="68"/>
      <c r="N401" s="68"/>
      <c r="O401" s="68"/>
      <c r="P401" s="70"/>
      <c r="Q401" s="71"/>
    </row>
    <row r="402" spans="1:17">
      <c r="A402" s="151"/>
      <c r="B402" s="68"/>
      <c r="C402" s="68"/>
      <c r="D402" s="68"/>
      <c r="E402" s="68"/>
      <c r="F402" s="69"/>
      <c r="G402" s="69"/>
      <c r="H402" s="69"/>
      <c r="I402" s="69"/>
      <c r="J402" s="68"/>
      <c r="K402" s="69"/>
      <c r="L402" s="68"/>
      <c r="M402" s="68"/>
      <c r="N402" s="68"/>
      <c r="O402" s="68"/>
      <c r="P402" s="70"/>
      <c r="Q402" s="71"/>
    </row>
    <row r="403" spans="1:17">
      <c r="A403" s="151"/>
      <c r="B403" s="68"/>
      <c r="C403" s="68"/>
      <c r="D403" s="68"/>
      <c r="E403" s="68"/>
      <c r="F403" s="69"/>
      <c r="G403" s="69"/>
      <c r="H403" s="69"/>
      <c r="I403" s="69"/>
      <c r="J403" s="68"/>
      <c r="K403" s="69"/>
      <c r="L403" s="68"/>
      <c r="M403" s="68"/>
      <c r="N403" s="68"/>
      <c r="O403" s="68"/>
      <c r="P403" s="70"/>
      <c r="Q403" s="71"/>
    </row>
    <row r="404" spans="1:17">
      <c r="A404" s="151"/>
      <c r="B404" s="68"/>
      <c r="C404" s="68"/>
      <c r="D404" s="68"/>
      <c r="E404" s="68"/>
      <c r="F404" s="69"/>
      <c r="G404" s="69"/>
      <c r="H404" s="69"/>
      <c r="I404" s="69"/>
      <c r="J404" s="68"/>
      <c r="K404" s="69"/>
      <c r="L404" s="68"/>
      <c r="M404" s="68"/>
      <c r="N404" s="68"/>
      <c r="O404" s="68"/>
      <c r="P404" s="70"/>
      <c r="Q404" s="71"/>
    </row>
    <row r="405" spans="1:17">
      <c r="A405" s="151"/>
      <c r="B405" s="68"/>
      <c r="C405" s="68"/>
      <c r="D405" s="68"/>
      <c r="E405" s="68"/>
      <c r="F405" s="69"/>
      <c r="G405" s="69"/>
      <c r="H405" s="69"/>
      <c r="I405" s="69"/>
      <c r="J405" s="68"/>
      <c r="K405" s="69"/>
      <c r="L405" s="68"/>
      <c r="M405" s="68"/>
      <c r="N405" s="68"/>
      <c r="O405" s="68"/>
      <c r="P405" s="70"/>
      <c r="Q405" s="71"/>
    </row>
    <row r="406" spans="1:17">
      <c r="A406" s="151"/>
      <c r="B406" s="68"/>
      <c r="C406" s="68"/>
      <c r="D406" s="68"/>
      <c r="E406" s="68"/>
      <c r="F406" s="69"/>
      <c r="G406" s="69"/>
      <c r="H406" s="69"/>
      <c r="I406" s="69"/>
      <c r="J406" s="68"/>
      <c r="K406" s="69"/>
      <c r="L406" s="68"/>
      <c r="M406" s="68"/>
      <c r="N406" s="68"/>
      <c r="O406" s="68"/>
      <c r="P406" s="70"/>
      <c r="Q406" s="71"/>
    </row>
    <row r="407" spans="1:17">
      <c r="A407" s="151"/>
      <c r="B407" s="68"/>
      <c r="C407" s="68"/>
      <c r="D407" s="68"/>
      <c r="E407" s="68"/>
      <c r="F407" s="69"/>
      <c r="G407" s="69"/>
      <c r="H407" s="69"/>
      <c r="I407" s="69"/>
      <c r="J407" s="68"/>
      <c r="K407" s="69"/>
      <c r="L407" s="68"/>
      <c r="M407" s="68"/>
      <c r="N407" s="68"/>
      <c r="O407" s="68"/>
      <c r="P407" s="70"/>
      <c r="Q407" s="71"/>
    </row>
    <row r="408" spans="1:17">
      <c r="A408" s="151"/>
      <c r="B408" s="68"/>
      <c r="C408" s="68"/>
      <c r="D408" s="68"/>
      <c r="E408" s="68"/>
      <c r="F408" s="69"/>
      <c r="G408" s="69"/>
      <c r="H408" s="69"/>
      <c r="I408" s="69"/>
      <c r="J408" s="68"/>
      <c r="K408" s="69"/>
      <c r="L408" s="68"/>
      <c r="M408" s="68"/>
      <c r="N408" s="68"/>
      <c r="O408" s="68"/>
      <c r="P408" s="70"/>
      <c r="Q408" s="71"/>
    </row>
    <row r="409" spans="1:17">
      <c r="A409" s="151"/>
      <c r="B409" s="68"/>
      <c r="C409" s="68"/>
      <c r="D409" s="68"/>
      <c r="E409" s="68"/>
      <c r="F409" s="69"/>
      <c r="G409" s="69"/>
      <c r="H409" s="69"/>
      <c r="I409" s="69"/>
      <c r="J409" s="68"/>
      <c r="K409" s="69"/>
      <c r="L409" s="68"/>
      <c r="M409" s="68"/>
      <c r="N409" s="68"/>
      <c r="O409" s="68"/>
      <c r="P409" s="70"/>
      <c r="Q409" s="71"/>
    </row>
    <row r="410" spans="1:17">
      <c r="A410" s="151"/>
      <c r="B410" s="68"/>
      <c r="C410" s="68"/>
      <c r="D410" s="68"/>
      <c r="E410" s="68"/>
      <c r="F410" s="69"/>
      <c r="G410" s="69"/>
      <c r="H410" s="69"/>
      <c r="I410" s="69"/>
      <c r="J410" s="68"/>
      <c r="K410" s="69"/>
      <c r="L410" s="68"/>
      <c r="M410" s="68"/>
      <c r="N410" s="68"/>
      <c r="O410" s="68"/>
      <c r="P410" s="70"/>
      <c r="Q410" s="71"/>
    </row>
    <row r="411" spans="1:17">
      <c r="A411" s="151"/>
      <c r="B411" s="68"/>
      <c r="C411" s="68"/>
      <c r="D411" s="68"/>
      <c r="E411" s="68"/>
      <c r="F411" s="69"/>
      <c r="G411" s="69"/>
      <c r="H411" s="69"/>
      <c r="I411" s="69"/>
      <c r="J411" s="68"/>
      <c r="K411" s="69"/>
      <c r="L411" s="68"/>
      <c r="M411" s="68"/>
      <c r="N411" s="68"/>
      <c r="O411" s="68"/>
      <c r="P411" s="70"/>
      <c r="Q411" s="71"/>
    </row>
    <row r="412" spans="1:17">
      <c r="A412" s="151"/>
      <c r="B412" s="68"/>
      <c r="C412" s="68"/>
      <c r="D412" s="68"/>
      <c r="E412" s="68"/>
      <c r="F412" s="69"/>
      <c r="G412" s="69"/>
      <c r="H412" s="69"/>
      <c r="I412" s="69"/>
      <c r="J412" s="68"/>
      <c r="K412" s="69"/>
      <c r="L412" s="68"/>
      <c r="M412" s="68"/>
      <c r="N412" s="68"/>
      <c r="O412" s="68"/>
      <c r="P412" s="70"/>
      <c r="Q412" s="71"/>
    </row>
    <row r="413" spans="1:17">
      <c r="A413" s="151"/>
      <c r="B413" s="68"/>
      <c r="C413" s="68"/>
      <c r="D413" s="68"/>
      <c r="E413" s="68"/>
      <c r="F413" s="69"/>
      <c r="G413" s="69"/>
      <c r="H413" s="69"/>
      <c r="I413" s="69"/>
      <c r="J413" s="68"/>
      <c r="K413" s="69"/>
      <c r="L413" s="68"/>
      <c r="M413" s="68"/>
      <c r="N413" s="68"/>
      <c r="O413" s="68"/>
      <c r="P413" s="70"/>
      <c r="Q413" s="71"/>
    </row>
    <row r="414" spans="1:17">
      <c r="A414" s="151"/>
      <c r="B414" s="68"/>
      <c r="C414" s="68"/>
      <c r="D414" s="68"/>
      <c r="E414" s="68"/>
      <c r="F414" s="69"/>
      <c r="G414" s="69"/>
      <c r="H414" s="69"/>
      <c r="I414" s="69"/>
      <c r="J414" s="68"/>
      <c r="K414" s="69"/>
      <c r="L414" s="68"/>
      <c r="M414" s="68"/>
      <c r="N414" s="68"/>
      <c r="O414" s="68"/>
      <c r="P414" s="70"/>
      <c r="Q414" s="71"/>
    </row>
    <row r="415" spans="1:17">
      <c r="A415" s="151"/>
      <c r="B415" s="68"/>
      <c r="C415" s="68"/>
      <c r="D415" s="68"/>
      <c r="E415" s="68"/>
      <c r="F415" s="69"/>
      <c r="G415" s="69"/>
      <c r="H415" s="69"/>
      <c r="I415" s="69"/>
      <c r="J415" s="68"/>
      <c r="K415" s="69"/>
      <c r="L415" s="68"/>
      <c r="M415" s="68"/>
      <c r="N415" s="68"/>
      <c r="O415" s="68"/>
      <c r="P415" s="70"/>
      <c r="Q415" s="71"/>
    </row>
    <row r="416" spans="1:17">
      <c r="A416" s="151"/>
      <c r="B416" s="68"/>
      <c r="C416" s="68"/>
      <c r="D416" s="68"/>
      <c r="E416" s="68"/>
      <c r="F416" s="69"/>
      <c r="G416" s="69"/>
      <c r="H416" s="69"/>
      <c r="I416" s="69"/>
      <c r="J416" s="68"/>
      <c r="K416" s="69"/>
      <c r="L416" s="68"/>
      <c r="M416" s="68"/>
      <c r="N416" s="68"/>
      <c r="O416" s="68"/>
      <c r="P416" s="70"/>
      <c r="Q416" s="71"/>
    </row>
    <row r="417" spans="1:17">
      <c r="A417" s="151"/>
      <c r="B417" s="68"/>
      <c r="C417" s="68"/>
      <c r="D417" s="68"/>
      <c r="E417" s="68"/>
      <c r="F417" s="69"/>
      <c r="G417" s="69"/>
      <c r="H417" s="69"/>
      <c r="I417" s="69"/>
      <c r="J417" s="68"/>
      <c r="K417" s="69"/>
      <c r="L417" s="68"/>
      <c r="M417" s="68"/>
      <c r="N417" s="68"/>
      <c r="O417" s="68"/>
      <c r="P417" s="70"/>
      <c r="Q417" s="71"/>
    </row>
    <row r="418" spans="1:17">
      <c r="A418" s="151"/>
      <c r="B418" s="68"/>
      <c r="C418" s="68"/>
      <c r="D418" s="68"/>
      <c r="E418" s="68"/>
      <c r="F418" s="69"/>
      <c r="G418" s="69"/>
      <c r="H418" s="69"/>
      <c r="I418" s="69"/>
      <c r="J418" s="68"/>
      <c r="K418" s="69"/>
      <c r="L418" s="68"/>
      <c r="M418" s="68"/>
      <c r="N418" s="68"/>
      <c r="O418" s="68"/>
      <c r="P418" s="70"/>
      <c r="Q418" s="71"/>
    </row>
    <row r="419" spans="1:17">
      <c r="A419" s="151"/>
      <c r="B419" s="68"/>
      <c r="C419" s="68"/>
      <c r="D419" s="68"/>
      <c r="E419" s="68"/>
      <c r="F419" s="69"/>
      <c r="G419" s="69"/>
      <c r="H419" s="69"/>
      <c r="I419" s="69"/>
      <c r="J419" s="68"/>
      <c r="K419" s="69"/>
      <c r="L419" s="68"/>
      <c r="M419" s="68"/>
      <c r="N419" s="68"/>
      <c r="O419" s="68"/>
      <c r="P419" s="70"/>
      <c r="Q419" s="71"/>
    </row>
    <row r="420" spans="1:17">
      <c r="A420" s="151"/>
      <c r="B420" s="68"/>
      <c r="C420" s="68"/>
      <c r="D420" s="68"/>
      <c r="E420" s="68"/>
      <c r="F420" s="69"/>
      <c r="G420" s="69"/>
      <c r="H420" s="69"/>
      <c r="I420" s="69"/>
      <c r="J420" s="68"/>
      <c r="K420" s="69"/>
      <c r="L420" s="68"/>
      <c r="M420" s="68"/>
      <c r="N420" s="68"/>
      <c r="O420" s="68"/>
      <c r="P420" s="70"/>
      <c r="Q420" s="71"/>
    </row>
    <row r="421" spans="1:17">
      <c r="A421" s="151"/>
      <c r="B421" s="68"/>
      <c r="C421" s="68"/>
      <c r="D421" s="68"/>
      <c r="E421" s="68"/>
      <c r="F421" s="69"/>
      <c r="G421" s="69"/>
      <c r="H421" s="69"/>
      <c r="I421" s="69"/>
      <c r="J421" s="68"/>
      <c r="K421" s="69"/>
      <c r="L421" s="68"/>
      <c r="M421" s="68"/>
      <c r="N421" s="68"/>
      <c r="O421" s="68"/>
      <c r="P421" s="70"/>
      <c r="Q421" s="71"/>
    </row>
    <row r="422" spans="1:17">
      <c r="A422" s="151"/>
      <c r="B422" s="68"/>
      <c r="C422" s="68"/>
      <c r="D422" s="68"/>
      <c r="E422" s="68"/>
      <c r="F422" s="69"/>
      <c r="G422" s="69"/>
      <c r="H422" s="69"/>
      <c r="I422" s="69"/>
      <c r="J422" s="68"/>
      <c r="K422" s="69"/>
      <c r="L422" s="68"/>
      <c r="M422" s="68"/>
      <c r="N422" s="68"/>
      <c r="O422" s="68"/>
      <c r="P422" s="70"/>
      <c r="Q422" s="71"/>
    </row>
    <row r="423" spans="1:17">
      <c r="A423" s="151"/>
      <c r="B423" s="68"/>
      <c r="C423" s="68"/>
      <c r="D423" s="68"/>
      <c r="E423" s="68"/>
      <c r="F423" s="69"/>
      <c r="G423" s="69"/>
      <c r="H423" s="69"/>
      <c r="I423" s="69"/>
      <c r="J423" s="68"/>
      <c r="K423" s="69"/>
      <c r="L423" s="68"/>
      <c r="M423" s="68"/>
      <c r="N423" s="68"/>
      <c r="O423" s="68"/>
      <c r="P423" s="70"/>
      <c r="Q423" s="71"/>
    </row>
    <row r="424" spans="1:17">
      <c r="A424" s="151"/>
      <c r="B424" s="68"/>
      <c r="C424" s="68"/>
      <c r="D424" s="68"/>
      <c r="E424" s="68"/>
      <c r="F424" s="69"/>
      <c r="G424" s="69"/>
      <c r="H424" s="69"/>
      <c r="I424" s="69"/>
      <c r="J424" s="68"/>
      <c r="K424" s="69"/>
      <c r="L424" s="68"/>
      <c r="M424" s="68"/>
      <c r="N424" s="68"/>
      <c r="O424" s="68"/>
      <c r="P424" s="70"/>
      <c r="Q424" s="71"/>
    </row>
    <row r="425" spans="1:17">
      <c r="A425" s="151"/>
      <c r="B425" s="68"/>
      <c r="C425" s="68"/>
      <c r="D425" s="68"/>
      <c r="E425" s="68"/>
      <c r="F425" s="69"/>
      <c r="G425" s="69"/>
      <c r="H425" s="69"/>
      <c r="I425" s="69"/>
      <c r="J425" s="68"/>
      <c r="K425" s="69"/>
      <c r="L425" s="68"/>
      <c r="M425" s="68"/>
      <c r="N425" s="68"/>
      <c r="O425" s="68"/>
      <c r="P425" s="70"/>
      <c r="Q425" s="71"/>
    </row>
    <row r="426" spans="1:17">
      <c r="A426" s="151"/>
      <c r="B426" s="68"/>
      <c r="C426" s="68"/>
      <c r="D426" s="68"/>
      <c r="E426" s="68"/>
      <c r="F426" s="69"/>
      <c r="G426" s="69"/>
      <c r="H426" s="69"/>
      <c r="I426" s="69"/>
      <c r="J426" s="68"/>
      <c r="K426" s="69"/>
      <c r="L426" s="68"/>
      <c r="M426" s="68"/>
      <c r="N426" s="68"/>
      <c r="O426" s="68"/>
      <c r="P426" s="70"/>
      <c r="Q426" s="71"/>
    </row>
    <row r="427" spans="1:17">
      <c r="A427" s="151"/>
      <c r="B427" s="68"/>
      <c r="C427" s="68"/>
      <c r="D427" s="68"/>
      <c r="E427" s="68"/>
      <c r="F427" s="69"/>
      <c r="G427" s="69"/>
      <c r="H427" s="69"/>
      <c r="I427" s="69"/>
      <c r="J427" s="68"/>
      <c r="K427" s="69"/>
      <c r="L427" s="68"/>
      <c r="M427" s="68"/>
      <c r="N427" s="68"/>
      <c r="O427" s="68"/>
      <c r="P427" s="70"/>
      <c r="Q427" s="71"/>
    </row>
    <row r="428" spans="1:17">
      <c r="A428" s="151"/>
      <c r="B428" s="68"/>
      <c r="C428" s="68"/>
      <c r="D428" s="68"/>
      <c r="E428" s="68"/>
      <c r="F428" s="69"/>
      <c r="G428" s="69"/>
      <c r="H428" s="69"/>
      <c r="I428" s="69"/>
      <c r="J428" s="68"/>
      <c r="K428" s="69"/>
      <c r="L428" s="68"/>
      <c r="M428" s="68"/>
      <c r="N428" s="68"/>
      <c r="O428" s="68"/>
      <c r="P428" s="70"/>
      <c r="Q428" s="71"/>
    </row>
    <row r="429" spans="1:17">
      <c r="A429" s="151"/>
      <c r="B429" s="68"/>
      <c r="C429" s="68"/>
      <c r="D429" s="68"/>
      <c r="E429" s="68"/>
      <c r="F429" s="69"/>
      <c r="G429" s="69"/>
      <c r="H429" s="69"/>
      <c r="I429" s="69"/>
      <c r="J429" s="68"/>
      <c r="K429" s="69"/>
      <c r="L429" s="68"/>
      <c r="M429" s="68"/>
      <c r="N429" s="68"/>
      <c r="O429" s="68"/>
      <c r="P429" s="70"/>
      <c r="Q429" s="71"/>
    </row>
    <row r="430" spans="1:17">
      <c r="A430" s="151"/>
      <c r="B430" s="68"/>
      <c r="C430" s="68"/>
      <c r="D430" s="68"/>
      <c r="E430" s="68"/>
      <c r="F430" s="69"/>
      <c r="G430" s="69"/>
      <c r="H430" s="69"/>
      <c r="I430" s="69"/>
      <c r="J430" s="68"/>
      <c r="K430" s="69"/>
      <c r="L430" s="68"/>
      <c r="M430" s="68"/>
      <c r="N430" s="68"/>
      <c r="O430" s="68"/>
      <c r="P430" s="70"/>
      <c r="Q430" s="71"/>
    </row>
    <row r="431" spans="1:17">
      <c r="A431" s="151"/>
      <c r="B431" s="68"/>
      <c r="C431" s="68"/>
      <c r="D431" s="68"/>
      <c r="E431" s="68"/>
      <c r="F431" s="69"/>
      <c r="G431" s="69"/>
      <c r="H431" s="69"/>
      <c r="I431" s="69"/>
      <c r="J431" s="68"/>
      <c r="K431" s="69"/>
      <c r="L431" s="68"/>
      <c r="M431" s="68"/>
      <c r="N431" s="68"/>
      <c r="O431" s="68"/>
      <c r="P431" s="70"/>
      <c r="Q431" s="71"/>
    </row>
    <row r="432" spans="1:17">
      <c r="A432" s="151"/>
      <c r="B432" s="68"/>
      <c r="C432" s="68"/>
      <c r="D432" s="68"/>
      <c r="E432" s="68"/>
      <c r="F432" s="69"/>
      <c r="G432" s="69"/>
      <c r="H432" s="69"/>
      <c r="I432" s="69"/>
      <c r="J432" s="68"/>
      <c r="K432" s="69"/>
      <c r="L432" s="68"/>
      <c r="M432" s="68"/>
      <c r="N432" s="68"/>
      <c r="O432" s="68"/>
      <c r="P432" s="70"/>
      <c r="Q432" s="71"/>
    </row>
    <row r="433" spans="1:17">
      <c r="A433" s="151"/>
      <c r="B433" s="68"/>
      <c r="C433" s="68"/>
      <c r="D433" s="68"/>
      <c r="E433" s="68"/>
      <c r="F433" s="69"/>
      <c r="G433" s="69"/>
      <c r="H433" s="69"/>
      <c r="I433" s="69"/>
      <c r="J433" s="68"/>
      <c r="K433" s="69"/>
      <c r="L433" s="68"/>
      <c r="M433" s="68"/>
      <c r="N433" s="68"/>
      <c r="O433" s="68"/>
      <c r="P433" s="70"/>
      <c r="Q433" s="71"/>
    </row>
    <row r="434" spans="1:17">
      <c r="A434" s="151"/>
      <c r="B434" s="68"/>
      <c r="C434" s="68"/>
      <c r="D434" s="68"/>
      <c r="E434" s="68"/>
      <c r="F434" s="69"/>
      <c r="G434" s="69"/>
      <c r="H434" s="69"/>
      <c r="I434" s="69"/>
      <c r="J434" s="68"/>
      <c r="K434" s="69"/>
      <c r="L434" s="68"/>
      <c r="M434" s="68"/>
      <c r="N434" s="68"/>
      <c r="O434" s="68"/>
      <c r="P434" s="70"/>
      <c r="Q434" s="71"/>
    </row>
    <row r="435" spans="1:17">
      <c r="A435" s="151"/>
      <c r="B435" s="68"/>
      <c r="C435" s="68"/>
      <c r="D435" s="68"/>
      <c r="E435" s="68"/>
      <c r="F435" s="69"/>
      <c r="G435" s="69"/>
      <c r="H435" s="69"/>
      <c r="I435" s="69"/>
      <c r="J435" s="68"/>
      <c r="K435" s="69"/>
      <c r="L435" s="68"/>
      <c r="M435" s="68"/>
      <c r="N435" s="68"/>
      <c r="O435" s="68"/>
      <c r="P435" s="70"/>
      <c r="Q435" s="71"/>
    </row>
    <row r="436" spans="1:17">
      <c r="A436" s="151"/>
      <c r="B436" s="68"/>
      <c r="C436" s="68"/>
      <c r="D436" s="68"/>
      <c r="E436" s="68"/>
      <c r="F436" s="69"/>
      <c r="G436" s="69"/>
      <c r="H436" s="69"/>
      <c r="I436" s="69"/>
      <c r="J436" s="68"/>
      <c r="K436" s="69"/>
      <c r="L436" s="68"/>
      <c r="M436" s="68"/>
      <c r="N436" s="68"/>
      <c r="O436" s="68"/>
      <c r="P436" s="70"/>
      <c r="Q436" s="71"/>
    </row>
    <row r="437" spans="1:17">
      <c r="A437" s="151"/>
      <c r="B437" s="68"/>
      <c r="C437" s="68"/>
      <c r="D437" s="68"/>
      <c r="E437" s="68"/>
      <c r="F437" s="69"/>
      <c r="G437" s="69"/>
      <c r="H437" s="69"/>
      <c r="I437" s="69"/>
      <c r="J437" s="68"/>
      <c r="K437" s="69"/>
      <c r="L437" s="68"/>
      <c r="M437" s="68"/>
      <c r="N437" s="68"/>
      <c r="O437" s="68"/>
      <c r="P437" s="70"/>
      <c r="Q437" s="71"/>
    </row>
    <row r="438" spans="1:17">
      <c r="A438" s="151"/>
      <c r="B438" s="68"/>
      <c r="C438" s="68"/>
      <c r="D438" s="68"/>
      <c r="E438" s="68"/>
      <c r="F438" s="69"/>
      <c r="G438" s="69"/>
      <c r="H438" s="69"/>
      <c r="I438" s="69"/>
      <c r="J438" s="68"/>
      <c r="K438" s="69"/>
      <c r="L438" s="68"/>
      <c r="M438" s="68"/>
      <c r="N438" s="68"/>
      <c r="O438" s="68"/>
      <c r="P438" s="70"/>
      <c r="Q438" s="71"/>
    </row>
    <row r="439" spans="1:17">
      <c r="A439" s="151"/>
      <c r="B439" s="68"/>
      <c r="C439" s="68"/>
      <c r="D439" s="68"/>
      <c r="E439" s="68"/>
      <c r="F439" s="69"/>
      <c r="G439" s="69"/>
      <c r="H439" s="69"/>
      <c r="I439" s="69"/>
      <c r="J439" s="68"/>
      <c r="K439" s="69"/>
      <c r="L439" s="68"/>
      <c r="M439" s="68"/>
      <c r="N439" s="68"/>
      <c r="O439" s="68"/>
      <c r="P439" s="70"/>
      <c r="Q439" s="71"/>
    </row>
    <row r="440" spans="1:17">
      <c r="A440" s="151"/>
      <c r="B440" s="68"/>
      <c r="C440" s="68"/>
      <c r="D440" s="68"/>
      <c r="E440" s="68"/>
      <c r="F440" s="69"/>
      <c r="G440" s="69"/>
      <c r="H440" s="69"/>
      <c r="I440" s="69"/>
      <c r="J440" s="68"/>
      <c r="K440" s="69"/>
      <c r="L440" s="68"/>
      <c r="M440" s="68"/>
      <c r="N440" s="68"/>
      <c r="O440" s="68"/>
      <c r="P440" s="70"/>
      <c r="Q440" s="71"/>
    </row>
    <row r="441" spans="1:17">
      <c r="A441" s="151"/>
      <c r="B441" s="68"/>
      <c r="C441" s="68"/>
      <c r="D441" s="68"/>
      <c r="E441" s="68"/>
      <c r="F441" s="69"/>
      <c r="G441" s="69"/>
      <c r="H441" s="69"/>
      <c r="I441" s="69"/>
      <c r="J441" s="68"/>
      <c r="K441" s="69"/>
      <c r="L441" s="68"/>
      <c r="M441" s="68"/>
      <c r="N441" s="68"/>
      <c r="O441" s="68"/>
      <c r="P441" s="70"/>
      <c r="Q441" s="71"/>
    </row>
    <row r="442" spans="1:17">
      <c r="A442" s="151"/>
      <c r="B442" s="68"/>
      <c r="C442" s="68"/>
      <c r="D442" s="68"/>
      <c r="E442" s="68"/>
      <c r="F442" s="69"/>
      <c r="G442" s="69"/>
      <c r="H442" s="69"/>
      <c r="I442" s="69"/>
      <c r="J442" s="68"/>
      <c r="K442" s="69"/>
      <c r="L442" s="68"/>
      <c r="M442" s="68"/>
      <c r="N442" s="68"/>
      <c r="O442" s="68"/>
      <c r="P442" s="70"/>
      <c r="Q442" s="71"/>
    </row>
    <row r="443" spans="1:17">
      <c r="A443" s="151"/>
      <c r="B443" s="68"/>
      <c r="C443" s="68"/>
      <c r="D443" s="68"/>
      <c r="E443" s="68"/>
      <c r="F443" s="69"/>
      <c r="G443" s="69"/>
      <c r="H443" s="69"/>
      <c r="I443" s="69"/>
      <c r="J443" s="68"/>
      <c r="K443" s="69"/>
      <c r="L443" s="68"/>
      <c r="M443" s="68"/>
      <c r="N443" s="68"/>
      <c r="O443" s="68"/>
      <c r="P443" s="70"/>
      <c r="Q443" s="71"/>
    </row>
    <row r="444" spans="1:17">
      <c r="A444" s="151"/>
      <c r="B444" s="68"/>
      <c r="C444" s="68"/>
      <c r="D444" s="68"/>
      <c r="E444" s="68"/>
      <c r="F444" s="69"/>
      <c r="G444" s="69"/>
      <c r="H444" s="69"/>
      <c r="I444" s="69"/>
      <c r="J444" s="68"/>
      <c r="K444" s="69"/>
      <c r="L444" s="68"/>
      <c r="M444" s="68"/>
      <c r="N444" s="68"/>
      <c r="O444" s="68"/>
      <c r="P444" s="70"/>
      <c r="Q444" s="71"/>
    </row>
    <row r="445" spans="1:17">
      <c r="A445" s="151"/>
      <c r="B445" s="68"/>
      <c r="C445" s="68"/>
      <c r="D445" s="68"/>
      <c r="E445" s="68"/>
      <c r="F445" s="69"/>
      <c r="G445" s="69"/>
      <c r="H445" s="69"/>
      <c r="I445" s="69"/>
      <c r="J445" s="68"/>
      <c r="K445" s="69"/>
      <c r="L445" s="68"/>
      <c r="M445" s="68"/>
      <c r="N445" s="68"/>
      <c r="O445" s="68"/>
      <c r="P445" s="70"/>
      <c r="Q445" s="71"/>
    </row>
    <row r="446" spans="1:17">
      <c r="A446" s="151"/>
      <c r="B446" s="68"/>
      <c r="C446" s="68"/>
      <c r="D446" s="68"/>
      <c r="E446" s="68"/>
      <c r="F446" s="69"/>
      <c r="G446" s="69"/>
      <c r="H446" s="69"/>
      <c r="I446" s="69"/>
      <c r="J446" s="68"/>
      <c r="K446" s="69"/>
      <c r="L446" s="68"/>
      <c r="M446" s="68"/>
      <c r="N446" s="68"/>
      <c r="O446" s="68"/>
      <c r="P446" s="70"/>
      <c r="Q446" s="71"/>
    </row>
    <row r="447" spans="1:17">
      <c r="A447" s="151"/>
      <c r="B447" s="68"/>
      <c r="C447" s="68"/>
      <c r="D447" s="68"/>
      <c r="E447" s="68"/>
      <c r="F447" s="69"/>
      <c r="G447" s="69"/>
      <c r="H447" s="69"/>
      <c r="I447" s="69"/>
      <c r="J447" s="68"/>
      <c r="K447" s="69"/>
      <c r="L447" s="68"/>
      <c r="M447" s="68"/>
      <c r="N447" s="68"/>
      <c r="O447" s="68"/>
      <c r="P447" s="70"/>
      <c r="Q447" s="71"/>
    </row>
    <row r="448" spans="1:17">
      <c r="A448" s="151"/>
      <c r="B448" s="68"/>
      <c r="C448" s="68"/>
      <c r="D448" s="68"/>
      <c r="E448" s="68"/>
      <c r="F448" s="69"/>
      <c r="G448" s="69"/>
      <c r="H448" s="69"/>
      <c r="I448" s="69"/>
      <c r="J448" s="68"/>
      <c r="K448" s="69"/>
      <c r="L448" s="68"/>
      <c r="M448" s="68"/>
      <c r="N448" s="68"/>
      <c r="O448" s="68"/>
      <c r="P448" s="70"/>
      <c r="Q448" s="71"/>
    </row>
    <row r="449" spans="1:17">
      <c r="A449" s="151"/>
      <c r="B449" s="68"/>
      <c r="C449" s="68"/>
      <c r="D449" s="68"/>
      <c r="E449" s="68"/>
      <c r="F449" s="69"/>
      <c r="G449" s="69"/>
      <c r="H449" s="69"/>
      <c r="I449" s="69"/>
      <c r="J449" s="68"/>
      <c r="K449" s="69"/>
      <c r="L449" s="68"/>
      <c r="M449" s="68"/>
      <c r="N449" s="68"/>
      <c r="O449" s="68"/>
      <c r="P449" s="70"/>
      <c r="Q449" s="71"/>
    </row>
    <row r="450" spans="1:17">
      <c r="A450" s="151"/>
      <c r="B450" s="68"/>
      <c r="C450" s="68"/>
      <c r="D450" s="68"/>
      <c r="E450" s="68"/>
      <c r="F450" s="69"/>
      <c r="G450" s="69"/>
      <c r="H450" s="69"/>
      <c r="I450" s="69"/>
      <c r="J450" s="68"/>
      <c r="K450" s="69"/>
      <c r="L450" s="68"/>
      <c r="M450" s="68"/>
      <c r="N450" s="68"/>
      <c r="O450" s="68"/>
      <c r="P450" s="70"/>
      <c r="Q450" s="71"/>
    </row>
    <row r="451" spans="1:17">
      <c r="A451" s="151"/>
      <c r="B451" s="68"/>
      <c r="C451" s="68"/>
      <c r="D451" s="68"/>
      <c r="E451" s="68"/>
      <c r="F451" s="69"/>
      <c r="G451" s="69"/>
      <c r="H451" s="69"/>
      <c r="I451" s="69"/>
      <c r="J451" s="68"/>
      <c r="K451" s="69"/>
      <c r="L451" s="68"/>
      <c r="M451" s="68"/>
      <c r="N451" s="68"/>
      <c r="O451" s="68"/>
      <c r="P451" s="70"/>
      <c r="Q451" s="71"/>
    </row>
    <row r="452" spans="1:17">
      <c r="A452" s="151"/>
      <c r="B452" s="68"/>
      <c r="C452" s="68"/>
      <c r="D452" s="68"/>
      <c r="E452" s="68"/>
      <c r="F452" s="69"/>
      <c r="G452" s="69"/>
      <c r="H452" s="69"/>
      <c r="I452" s="69"/>
      <c r="J452" s="68"/>
      <c r="K452" s="69"/>
      <c r="L452" s="68"/>
      <c r="M452" s="68"/>
      <c r="N452" s="68"/>
      <c r="O452" s="68"/>
      <c r="P452" s="70"/>
      <c r="Q452" s="71"/>
    </row>
    <row r="453" spans="1:17">
      <c r="A453" s="151"/>
      <c r="B453" s="68"/>
      <c r="C453" s="68"/>
      <c r="D453" s="68"/>
      <c r="E453" s="68"/>
      <c r="F453" s="69"/>
      <c r="G453" s="69"/>
      <c r="H453" s="69"/>
      <c r="I453" s="69"/>
      <c r="J453" s="68"/>
      <c r="K453" s="69"/>
      <c r="L453" s="68"/>
      <c r="M453" s="68"/>
      <c r="N453" s="68"/>
      <c r="O453" s="68"/>
      <c r="P453" s="70"/>
      <c r="Q453" s="71"/>
    </row>
    <row r="454" spans="1:17">
      <c r="A454" s="151"/>
      <c r="B454" s="68"/>
      <c r="C454" s="68"/>
      <c r="D454" s="68"/>
      <c r="E454" s="68"/>
      <c r="F454" s="69"/>
      <c r="G454" s="69"/>
      <c r="H454" s="69"/>
      <c r="I454" s="69"/>
      <c r="J454" s="68"/>
      <c r="K454" s="69"/>
      <c r="L454" s="68"/>
      <c r="M454" s="68"/>
      <c r="N454" s="68"/>
      <c r="O454" s="68"/>
      <c r="P454" s="70"/>
      <c r="Q454" s="71"/>
    </row>
    <row r="455" spans="1:17">
      <c r="A455" s="151"/>
      <c r="B455" s="68"/>
      <c r="C455" s="68"/>
      <c r="D455" s="68"/>
      <c r="E455" s="68"/>
      <c r="F455" s="69"/>
      <c r="G455" s="69"/>
      <c r="H455" s="69"/>
      <c r="I455" s="69"/>
      <c r="J455" s="68"/>
      <c r="K455" s="69"/>
      <c r="L455" s="68"/>
      <c r="M455" s="68"/>
      <c r="N455" s="68"/>
      <c r="O455" s="68"/>
      <c r="P455" s="70"/>
      <c r="Q455" s="71"/>
    </row>
    <row r="456" spans="1:17">
      <c r="A456" s="151"/>
      <c r="B456" s="68"/>
      <c r="C456" s="68"/>
      <c r="D456" s="68"/>
      <c r="E456" s="68"/>
      <c r="F456" s="69"/>
      <c r="G456" s="69"/>
      <c r="H456" s="69"/>
      <c r="I456" s="69"/>
      <c r="J456" s="68"/>
      <c r="K456" s="69"/>
      <c r="L456" s="68"/>
      <c r="M456" s="68"/>
      <c r="N456" s="68"/>
      <c r="O456" s="68"/>
      <c r="P456" s="70"/>
      <c r="Q456" s="71"/>
    </row>
    <row r="457" spans="1:17">
      <c r="A457" s="151"/>
      <c r="B457" s="68"/>
      <c r="C457" s="68"/>
      <c r="D457" s="68"/>
      <c r="E457" s="68"/>
      <c r="F457" s="69"/>
      <c r="G457" s="69"/>
      <c r="H457" s="69"/>
      <c r="I457" s="69"/>
      <c r="J457" s="68"/>
      <c r="K457" s="69"/>
      <c r="L457" s="68"/>
      <c r="M457" s="68"/>
      <c r="N457" s="68"/>
      <c r="O457" s="68"/>
      <c r="P457" s="70"/>
      <c r="Q457" s="71"/>
    </row>
    <row r="458" spans="1:17">
      <c r="A458" s="151"/>
      <c r="B458" s="68"/>
      <c r="C458" s="68"/>
      <c r="D458" s="68"/>
      <c r="E458" s="68"/>
      <c r="F458" s="69"/>
      <c r="G458" s="69"/>
      <c r="H458" s="69"/>
      <c r="I458" s="69"/>
      <c r="J458" s="68"/>
      <c r="K458" s="69"/>
      <c r="L458" s="68"/>
      <c r="M458" s="68"/>
      <c r="N458" s="68"/>
      <c r="O458" s="68"/>
      <c r="P458" s="70"/>
      <c r="Q458" s="71"/>
    </row>
    <row r="459" spans="1:17">
      <c r="A459" s="151"/>
      <c r="B459" s="68"/>
      <c r="C459" s="68"/>
      <c r="D459" s="68"/>
      <c r="E459" s="68"/>
      <c r="F459" s="69"/>
      <c r="G459" s="69"/>
      <c r="H459" s="69"/>
      <c r="I459" s="69"/>
      <c r="J459" s="68"/>
      <c r="K459" s="69"/>
      <c r="L459" s="68"/>
      <c r="M459" s="68"/>
      <c r="N459" s="68"/>
      <c r="O459" s="68"/>
      <c r="P459" s="70"/>
      <c r="Q459" s="71"/>
    </row>
    <row r="460" spans="1:17">
      <c r="A460" s="151"/>
      <c r="B460" s="68"/>
      <c r="C460" s="68"/>
      <c r="D460" s="68"/>
      <c r="E460" s="68"/>
      <c r="F460" s="69"/>
      <c r="G460" s="69"/>
      <c r="H460" s="69"/>
      <c r="I460" s="69"/>
      <c r="J460" s="68"/>
      <c r="K460" s="69"/>
      <c r="L460" s="68"/>
      <c r="M460" s="68"/>
      <c r="N460" s="68"/>
      <c r="O460" s="68"/>
      <c r="P460" s="70"/>
      <c r="Q460" s="71"/>
    </row>
    <row r="461" spans="1:17">
      <c r="A461" s="151"/>
      <c r="B461" s="68"/>
      <c r="C461" s="68"/>
      <c r="D461" s="68"/>
      <c r="E461" s="68"/>
      <c r="F461" s="69"/>
      <c r="G461" s="69"/>
      <c r="H461" s="69"/>
      <c r="I461" s="69"/>
      <c r="J461" s="68"/>
      <c r="K461" s="69"/>
      <c r="L461" s="68"/>
      <c r="M461" s="68"/>
      <c r="N461" s="68"/>
      <c r="O461" s="68"/>
      <c r="P461" s="70"/>
      <c r="Q461" s="71"/>
    </row>
    <row r="462" spans="1:17">
      <c r="A462" s="151"/>
      <c r="B462" s="68"/>
      <c r="C462" s="68"/>
      <c r="D462" s="68"/>
      <c r="E462" s="68"/>
      <c r="F462" s="69"/>
      <c r="G462" s="69"/>
      <c r="H462" s="69"/>
      <c r="I462" s="69"/>
      <c r="J462" s="68"/>
      <c r="K462" s="69"/>
      <c r="L462" s="68"/>
      <c r="M462" s="68"/>
      <c r="N462" s="68"/>
      <c r="O462" s="68"/>
      <c r="P462" s="70"/>
      <c r="Q462" s="71"/>
    </row>
    <row r="463" spans="1:17">
      <c r="A463" s="151"/>
      <c r="B463" s="68"/>
      <c r="C463" s="68"/>
      <c r="D463" s="68"/>
      <c r="E463" s="68"/>
      <c r="F463" s="69"/>
      <c r="G463" s="69"/>
      <c r="H463" s="69"/>
      <c r="I463" s="69"/>
      <c r="J463" s="68"/>
      <c r="K463" s="69"/>
      <c r="L463" s="68"/>
      <c r="M463" s="68"/>
      <c r="N463" s="68"/>
      <c r="O463" s="68"/>
      <c r="P463" s="70"/>
      <c r="Q463" s="71"/>
    </row>
    <row r="464" spans="1:17">
      <c r="A464" s="151"/>
      <c r="B464" s="68"/>
      <c r="C464" s="68"/>
      <c r="D464" s="68"/>
      <c r="E464" s="68"/>
      <c r="F464" s="69"/>
      <c r="G464" s="69"/>
      <c r="H464" s="69"/>
      <c r="I464" s="69"/>
      <c r="J464" s="68"/>
      <c r="K464" s="69"/>
      <c r="L464" s="68"/>
      <c r="M464" s="68"/>
      <c r="N464" s="68"/>
      <c r="O464" s="68"/>
      <c r="P464" s="70"/>
      <c r="Q464" s="71"/>
    </row>
    <row r="465" spans="1:17">
      <c r="A465" s="151"/>
      <c r="B465" s="68"/>
      <c r="C465" s="68"/>
      <c r="D465" s="68"/>
      <c r="E465" s="68"/>
      <c r="F465" s="69"/>
      <c r="G465" s="69"/>
      <c r="H465" s="69"/>
      <c r="I465" s="69"/>
      <c r="J465" s="68"/>
      <c r="K465" s="69"/>
      <c r="L465" s="68"/>
      <c r="M465" s="68"/>
      <c r="N465" s="68"/>
      <c r="O465" s="68"/>
      <c r="P465" s="70"/>
      <c r="Q465" s="71"/>
    </row>
    <row r="466" spans="1:17">
      <c r="A466" s="151"/>
      <c r="B466" s="68"/>
      <c r="C466" s="68"/>
      <c r="D466" s="68"/>
      <c r="E466" s="68"/>
      <c r="F466" s="69"/>
      <c r="G466" s="69"/>
      <c r="H466" s="69"/>
      <c r="I466" s="69"/>
      <c r="J466" s="68"/>
      <c r="K466" s="69"/>
      <c r="L466" s="68"/>
      <c r="M466" s="68"/>
      <c r="N466" s="68"/>
      <c r="O466" s="68"/>
      <c r="P466" s="70"/>
      <c r="Q466" s="71"/>
    </row>
    <row r="467" spans="1:17">
      <c r="A467" s="151"/>
      <c r="B467" s="68"/>
      <c r="C467" s="68"/>
      <c r="D467" s="68"/>
      <c r="E467" s="68"/>
      <c r="F467" s="69"/>
      <c r="G467" s="69"/>
      <c r="H467" s="69"/>
      <c r="I467" s="69"/>
      <c r="J467" s="68"/>
      <c r="K467" s="69"/>
      <c r="L467" s="68"/>
      <c r="M467" s="68"/>
      <c r="N467" s="68"/>
      <c r="O467" s="68"/>
      <c r="P467" s="70"/>
      <c r="Q467" s="71"/>
    </row>
    <row r="468" spans="1:17">
      <c r="A468" s="151"/>
      <c r="B468" s="68"/>
      <c r="C468" s="68"/>
      <c r="D468" s="68"/>
      <c r="E468" s="68"/>
      <c r="F468" s="69"/>
      <c r="G468" s="69"/>
      <c r="H468" s="69"/>
      <c r="I468" s="69"/>
      <c r="J468" s="68"/>
      <c r="K468" s="69"/>
      <c r="L468" s="68"/>
      <c r="M468" s="68"/>
      <c r="N468" s="68"/>
      <c r="O468" s="68"/>
      <c r="P468" s="70"/>
      <c r="Q468" s="71"/>
    </row>
    <row r="469" spans="1:17">
      <c r="A469" s="151"/>
      <c r="B469" s="68"/>
      <c r="C469" s="68"/>
      <c r="D469" s="68"/>
      <c r="E469" s="68"/>
      <c r="F469" s="69"/>
      <c r="G469" s="69"/>
      <c r="H469" s="69"/>
      <c r="I469" s="69"/>
      <c r="J469" s="68"/>
      <c r="K469" s="69"/>
      <c r="L469" s="68"/>
      <c r="M469" s="68"/>
      <c r="N469" s="68"/>
      <c r="O469" s="68"/>
      <c r="P469" s="70"/>
      <c r="Q469" s="71"/>
    </row>
    <row r="470" spans="1:17">
      <c r="A470" s="151"/>
      <c r="B470" s="68"/>
      <c r="C470" s="68"/>
      <c r="D470" s="68"/>
      <c r="E470" s="68"/>
      <c r="F470" s="69"/>
      <c r="G470" s="69"/>
      <c r="H470" s="69"/>
      <c r="I470" s="69"/>
      <c r="J470" s="68"/>
      <c r="K470" s="69"/>
      <c r="L470" s="68"/>
      <c r="M470" s="68"/>
      <c r="N470" s="68"/>
      <c r="O470" s="68"/>
      <c r="P470" s="70"/>
      <c r="Q470" s="71"/>
    </row>
    <row r="471" spans="1:17">
      <c r="A471" s="151"/>
      <c r="B471" s="68"/>
      <c r="C471" s="68"/>
      <c r="D471" s="68"/>
      <c r="E471" s="68"/>
      <c r="F471" s="69"/>
      <c r="G471" s="69"/>
      <c r="H471" s="69"/>
      <c r="I471" s="69"/>
      <c r="J471" s="68"/>
      <c r="K471" s="69"/>
      <c r="L471" s="68"/>
      <c r="M471" s="68"/>
      <c r="N471" s="68"/>
      <c r="O471" s="68"/>
      <c r="P471" s="70"/>
      <c r="Q471" s="71"/>
    </row>
    <row r="472" spans="1:17">
      <c r="A472" s="151"/>
      <c r="B472" s="68"/>
      <c r="C472" s="68"/>
      <c r="D472" s="68"/>
      <c r="E472" s="68"/>
      <c r="F472" s="69"/>
      <c r="G472" s="69"/>
      <c r="H472" s="69"/>
      <c r="I472" s="69"/>
      <c r="J472" s="68"/>
      <c r="K472" s="69"/>
      <c r="L472" s="68"/>
      <c r="M472" s="68"/>
      <c r="N472" s="68"/>
      <c r="O472" s="68"/>
      <c r="P472" s="70"/>
      <c r="Q472" s="71"/>
    </row>
    <row r="473" spans="1:17">
      <c r="A473" s="151"/>
      <c r="B473" s="68"/>
      <c r="C473" s="68"/>
      <c r="D473" s="68"/>
      <c r="E473" s="68"/>
      <c r="F473" s="69"/>
      <c r="G473" s="69"/>
      <c r="H473" s="69"/>
      <c r="I473" s="69"/>
      <c r="J473" s="68"/>
      <c r="K473" s="69"/>
      <c r="L473" s="68"/>
      <c r="M473" s="68"/>
      <c r="N473" s="68"/>
      <c r="O473" s="68"/>
      <c r="P473" s="70"/>
      <c r="Q473" s="71"/>
    </row>
    <row r="474" spans="1:17">
      <c r="A474" s="151"/>
      <c r="B474" s="68"/>
      <c r="C474" s="68"/>
      <c r="D474" s="68"/>
      <c r="E474" s="68"/>
      <c r="F474" s="69"/>
      <c r="G474" s="69"/>
      <c r="H474" s="69"/>
      <c r="I474" s="69"/>
      <c r="J474" s="68"/>
      <c r="K474" s="69"/>
      <c r="L474" s="68"/>
      <c r="M474" s="68"/>
      <c r="N474" s="68"/>
      <c r="O474" s="68"/>
      <c r="P474" s="70"/>
      <c r="Q474" s="71"/>
    </row>
    <row r="475" spans="1:17">
      <c r="A475" s="151"/>
      <c r="B475" s="68"/>
      <c r="C475" s="68"/>
      <c r="D475" s="68"/>
      <c r="E475" s="68"/>
      <c r="F475" s="69"/>
      <c r="G475" s="69"/>
      <c r="H475" s="69"/>
      <c r="I475" s="69"/>
      <c r="J475" s="68"/>
      <c r="K475" s="69"/>
      <c r="L475" s="68"/>
      <c r="M475" s="68"/>
      <c r="N475" s="68"/>
      <c r="O475" s="68"/>
      <c r="P475" s="70"/>
      <c r="Q475" s="71"/>
    </row>
    <row r="476" spans="1:17">
      <c r="A476" s="151"/>
      <c r="B476" s="68"/>
      <c r="C476" s="68"/>
      <c r="D476" s="68"/>
      <c r="E476" s="68"/>
      <c r="F476" s="69"/>
      <c r="G476" s="69"/>
      <c r="H476" s="69"/>
      <c r="I476" s="69"/>
      <c r="J476" s="68"/>
      <c r="K476" s="69"/>
      <c r="L476" s="68"/>
      <c r="M476" s="68"/>
      <c r="N476" s="68"/>
      <c r="O476" s="68"/>
      <c r="P476" s="70"/>
      <c r="Q476" s="71"/>
    </row>
    <row r="477" spans="1:17">
      <c r="A477" s="151"/>
      <c r="B477" s="68"/>
      <c r="C477" s="68"/>
      <c r="D477" s="68"/>
      <c r="E477" s="68"/>
      <c r="F477" s="69"/>
      <c r="G477" s="69"/>
      <c r="H477" s="69"/>
      <c r="I477" s="69"/>
      <c r="J477" s="68"/>
      <c r="K477" s="69"/>
      <c r="L477" s="68"/>
      <c r="M477" s="68"/>
      <c r="N477" s="68"/>
      <c r="O477" s="68"/>
      <c r="P477" s="70"/>
      <c r="Q477" s="71"/>
    </row>
    <row r="478" spans="1:17">
      <c r="A478" s="151"/>
      <c r="B478" s="68"/>
      <c r="C478" s="68"/>
      <c r="D478" s="68"/>
      <c r="E478" s="68"/>
      <c r="F478" s="69"/>
      <c r="G478" s="69"/>
      <c r="H478" s="69"/>
      <c r="I478" s="69"/>
      <c r="J478" s="68"/>
      <c r="K478" s="69"/>
      <c r="L478" s="68"/>
      <c r="M478" s="68"/>
      <c r="N478" s="68"/>
      <c r="O478" s="68"/>
      <c r="P478" s="70"/>
      <c r="Q478" s="71"/>
    </row>
    <row r="479" spans="1:17">
      <c r="A479" s="151"/>
      <c r="B479" s="68"/>
      <c r="C479" s="68"/>
      <c r="D479" s="68"/>
      <c r="E479" s="68"/>
      <c r="F479" s="69"/>
      <c r="G479" s="69"/>
      <c r="H479" s="69"/>
      <c r="I479" s="69"/>
      <c r="J479" s="68"/>
      <c r="K479" s="69"/>
      <c r="L479" s="68"/>
      <c r="M479" s="68"/>
      <c r="N479" s="68"/>
      <c r="O479" s="68"/>
      <c r="P479" s="70"/>
      <c r="Q479" s="71"/>
    </row>
    <row r="480" spans="1:17">
      <c r="A480" s="151"/>
      <c r="B480" s="68"/>
      <c r="C480" s="68"/>
      <c r="D480" s="68"/>
      <c r="E480" s="68"/>
      <c r="F480" s="69"/>
      <c r="G480" s="69"/>
      <c r="H480" s="69"/>
      <c r="I480" s="69"/>
      <c r="J480" s="68"/>
      <c r="K480" s="69"/>
      <c r="L480" s="68"/>
      <c r="M480" s="68"/>
      <c r="N480" s="68"/>
      <c r="O480" s="68"/>
      <c r="P480" s="70"/>
      <c r="Q480" s="71"/>
    </row>
    <row r="481" spans="1:17">
      <c r="A481" s="151"/>
      <c r="B481" s="68"/>
      <c r="C481" s="68"/>
      <c r="D481" s="68"/>
      <c r="E481" s="68"/>
      <c r="F481" s="69"/>
      <c r="G481" s="69"/>
      <c r="H481" s="69"/>
      <c r="I481" s="69"/>
      <c r="J481" s="68"/>
      <c r="K481" s="69"/>
      <c r="L481" s="68"/>
      <c r="M481" s="68"/>
      <c r="N481" s="68"/>
      <c r="O481" s="68"/>
      <c r="P481" s="70"/>
      <c r="Q481" s="71"/>
    </row>
    <row r="482" spans="1:17">
      <c r="A482" s="151"/>
      <c r="B482" s="68"/>
      <c r="C482" s="68"/>
      <c r="D482" s="68"/>
      <c r="E482" s="68"/>
      <c r="F482" s="69"/>
      <c r="G482" s="69"/>
      <c r="H482" s="69"/>
      <c r="I482" s="69"/>
      <c r="J482" s="68"/>
      <c r="K482" s="69"/>
      <c r="L482" s="68"/>
      <c r="M482" s="68"/>
      <c r="N482" s="68"/>
      <c r="O482" s="68"/>
      <c r="P482" s="70"/>
      <c r="Q482" s="71"/>
    </row>
    <row r="483" spans="1:17">
      <c r="A483" s="151"/>
      <c r="B483" s="68"/>
      <c r="C483" s="68"/>
      <c r="D483" s="68"/>
      <c r="E483" s="68"/>
      <c r="F483" s="69"/>
      <c r="G483" s="69"/>
      <c r="H483" s="69"/>
      <c r="I483" s="69"/>
      <c r="J483" s="68"/>
      <c r="K483" s="69"/>
      <c r="L483" s="68"/>
      <c r="M483" s="68"/>
      <c r="N483" s="68"/>
      <c r="O483" s="68"/>
      <c r="P483" s="70"/>
      <c r="Q483" s="71"/>
    </row>
    <row r="484" spans="1:17">
      <c r="A484" s="151"/>
      <c r="B484" s="68"/>
      <c r="C484" s="68"/>
      <c r="D484" s="68"/>
      <c r="E484" s="68"/>
      <c r="F484" s="69"/>
      <c r="G484" s="69"/>
      <c r="H484" s="69"/>
      <c r="I484" s="69"/>
      <c r="J484" s="68"/>
      <c r="K484" s="69"/>
      <c r="L484" s="68"/>
      <c r="M484" s="68"/>
      <c r="N484" s="68"/>
      <c r="O484" s="68"/>
      <c r="P484" s="70"/>
      <c r="Q484" s="71"/>
    </row>
    <row r="485" spans="1:17">
      <c r="A485" s="151"/>
      <c r="B485" s="68"/>
      <c r="C485" s="68"/>
      <c r="D485" s="68"/>
      <c r="E485" s="68"/>
      <c r="F485" s="69"/>
      <c r="G485" s="69"/>
      <c r="H485" s="69"/>
      <c r="I485" s="69"/>
      <c r="J485" s="68"/>
      <c r="K485" s="69"/>
      <c r="L485" s="68"/>
      <c r="M485" s="68"/>
      <c r="N485" s="68"/>
      <c r="O485" s="68"/>
      <c r="P485" s="70"/>
      <c r="Q485" s="71"/>
    </row>
    <row r="486" spans="1:17">
      <c r="A486" s="151"/>
      <c r="B486" s="68"/>
      <c r="C486" s="68"/>
      <c r="D486" s="68"/>
      <c r="E486" s="68"/>
      <c r="F486" s="69"/>
      <c r="G486" s="69"/>
      <c r="H486" s="69"/>
      <c r="I486" s="69"/>
      <c r="J486" s="68"/>
      <c r="K486" s="69"/>
      <c r="L486" s="68"/>
      <c r="M486" s="68"/>
      <c r="N486" s="68"/>
      <c r="O486" s="68"/>
      <c r="P486" s="70"/>
      <c r="Q486" s="71"/>
    </row>
    <row r="487" spans="1:17">
      <c r="A487" s="151"/>
      <c r="B487" s="68"/>
      <c r="C487" s="68"/>
      <c r="D487" s="68"/>
      <c r="E487" s="68"/>
      <c r="F487" s="69"/>
      <c r="G487" s="69"/>
      <c r="H487" s="69"/>
      <c r="I487" s="69"/>
      <c r="J487" s="68"/>
      <c r="K487" s="69"/>
      <c r="L487" s="68"/>
      <c r="M487" s="68"/>
      <c r="N487" s="68"/>
      <c r="O487" s="68"/>
      <c r="P487" s="70"/>
      <c r="Q487" s="71"/>
    </row>
    <row r="488" spans="1:17">
      <c r="A488" s="151"/>
      <c r="B488" s="68"/>
      <c r="C488" s="68"/>
      <c r="D488" s="68"/>
      <c r="E488" s="68"/>
      <c r="F488" s="69"/>
      <c r="G488" s="69"/>
      <c r="H488" s="69"/>
      <c r="I488" s="69"/>
      <c r="J488" s="68"/>
      <c r="K488" s="69"/>
      <c r="L488" s="68"/>
      <c r="M488" s="68"/>
      <c r="N488" s="68"/>
      <c r="O488" s="68"/>
      <c r="P488" s="70"/>
      <c r="Q488" s="71"/>
    </row>
    <row r="489" spans="1:17">
      <c r="A489" s="151"/>
      <c r="B489" s="68"/>
      <c r="C489" s="68"/>
      <c r="D489" s="68"/>
      <c r="E489" s="68"/>
      <c r="F489" s="69"/>
      <c r="G489" s="69"/>
      <c r="H489" s="69"/>
      <c r="I489" s="69"/>
      <c r="J489" s="68"/>
      <c r="K489" s="69"/>
      <c r="L489" s="68"/>
      <c r="M489" s="68"/>
      <c r="N489" s="68"/>
      <c r="O489" s="68"/>
      <c r="P489" s="70"/>
      <c r="Q489" s="71"/>
    </row>
    <row r="490" spans="1:17">
      <c r="A490" s="151"/>
      <c r="B490" s="68"/>
      <c r="C490" s="68"/>
      <c r="D490" s="68"/>
      <c r="E490" s="68"/>
      <c r="F490" s="69"/>
      <c r="G490" s="69"/>
      <c r="H490" s="69"/>
      <c r="I490" s="69"/>
      <c r="J490" s="68"/>
      <c r="K490" s="69"/>
      <c r="L490" s="68"/>
      <c r="M490" s="68"/>
      <c r="N490" s="68"/>
      <c r="O490" s="68"/>
      <c r="P490" s="70"/>
      <c r="Q490" s="71"/>
    </row>
    <row r="491" spans="1:17">
      <c r="A491" s="151"/>
      <c r="B491" s="68"/>
      <c r="C491" s="68"/>
      <c r="D491" s="68"/>
      <c r="E491" s="68"/>
      <c r="F491" s="69"/>
      <c r="G491" s="69"/>
      <c r="H491" s="69"/>
      <c r="I491" s="69"/>
      <c r="J491" s="68"/>
      <c r="K491" s="69"/>
      <c r="L491" s="68"/>
      <c r="M491" s="68"/>
      <c r="N491" s="68"/>
      <c r="O491" s="68"/>
      <c r="P491" s="70"/>
      <c r="Q491" s="71"/>
    </row>
    <row r="492" spans="1:17">
      <c r="A492" s="151"/>
      <c r="B492" s="68"/>
      <c r="C492" s="68"/>
      <c r="D492" s="68"/>
      <c r="E492" s="68"/>
      <c r="F492" s="69"/>
      <c r="G492" s="69"/>
      <c r="H492" s="69"/>
      <c r="I492" s="69"/>
      <c r="J492" s="68"/>
      <c r="K492" s="69"/>
      <c r="L492" s="68"/>
      <c r="M492" s="68"/>
      <c r="N492" s="68"/>
      <c r="O492" s="68"/>
      <c r="P492" s="70"/>
      <c r="Q492" s="71"/>
    </row>
    <row r="493" spans="1:17">
      <c r="A493" s="151"/>
      <c r="B493" s="68"/>
      <c r="C493" s="68"/>
      <c r="D493" s="68"/>
      <c r="E493" s="68"/>
      <c r="F493" s="69"/>
      <c r="G493" s="69"/>
      <c r="H493" s="69"/>
      <c r="I493" s="69"/>
      <c r="J493" s="68"/>
      <c r="K493" s="69"/>
      <c r="L493" s="68"/>
      <c r="M493" s="68"/>
      <c r="N493" s="68"/>
      <c r="O493" s="68"/>
      <c r="P493" s="70"/>
      <c r="Q493" s="71"/>
    </row>
    <row r="494" spans="1:17">
      <c r="A494" s="151"/>
      <c r="B494" s="68"/>
      <c r="C494" s="68"/>
      <c r="D494" s="68"/>
      <c r="E494" s="68"/>
      <c r="F494" s="69"/>
      <c r="G494" s="69"/>
      <c r="H494" s="69"/>
      <c r="I494" s="69"/>
      <c r="J494" s="68"/>
      <c r="K494" s="69"/>
      <c r="L494" s="68"/>
      <c r="M494" s="68"/>
      <c r="N494" s="68"/>
      <c r="O494" s="68"/>
      <c r="P494" s="70"/>
      <c r="Q494" s="71"/>
    </row>
    <row r="495" spans="1:17">
      <c r="A495" s="151"/>
      <c r="B495" s="68"/>
      <c r="C495" s="68"/>
      <c r="D495" s="68"/>
      <c r="E495" s="68"/>
      <c r="F495" s="69"/>
      <c r="G495" s="69"/>
      <c r="H495" s="69"/>
      <c r="I495" s="69"/>
      <c r="J495" s="68"/>
      <c r="K495" s="69"/>
      <c r="L495" s="68"/>
      <c r="M495" s="68"/>
      <c r="N495" s="68"/>
      <c r="O495" s="68"/>
      <c r="P495" s="70"/>
      <c r="Q495" s="71"/>
    </row>
    <row r="496" spans="1:17">
      <c r="A496" s="151"/>
      <c r="B496" s="68"/>
      <c r="C496" s="68"/>
      <c r="D496" s="68"/>
      <c r="E496" s="68"/>
      <c r="F496" s="69"/>
      <c r="G496" s="69"/>
      <c r="H496" s="69"/>
      <c r="I496" s="69"/>
      <c r="J496" s="68"/>
      <c r="K496" s="69"/>
      <c r="L496" s="68"/>
      <c r="M496" s="68"/>
      <c r="N496" s="68"/>
      <c r="O496" s="68"/>
      <c r="P496" s="70"/>
      <c r="Q496" s="71"/>
    </row>
    <row r="497" spans="1:17">
      <c r="A497" s="151"/>
      <c r="B497" s="68"/>
      <c r="C497" s="68"/>
      <c r="D497" s="68"/>
      <c r="E497" s="68"/>
      <c r="F497" s="69"/>
      <c r="G497" s="69"/>
      <c r="H497" s="69"/>
      <c r="I497" s="69"/>
      <c r="J497" s="68"/>
      <c r="K497" s="69"/>
      <c r="L497" s="68"/>
      <c r="M497" s="68"/>
      <c r="N497" s="68"/>
      <c r="O497" s="68"/>
      <c r="P497" s="70"/>
      <c r="Q497" s="71"/>
    </row>
    <row r="498" spans="1:17">
      <c r="A498" s="151"/>
      <c r="B498" s="68"/>
      <c r="C498" s="68"/>
      <c r="D498" s="68"/>
      <c r="E498" s="68"/>
      <c r="F498" s="69"/>
      <c r="G498" s="69"/>
      <c r="H498" s="69"/>
      <c r="I498" s="69"/>
      <c r="J498" s="68"/>
      <c r="K498" s="69"/>
      <c r="L498" s="68"/>
      <c r="M498" s="68"/>
      <c r="N498" s="68"/>
      <c r="O498" s="68"/>
      <c r="P498" s="70"/>
      <c r="Q498" s="71"/>
    </row>
    <row r="499" spans="1:17">
      <c r="A499" s="151"/>
      <c r="B499" s="68"/>
      <c r="C499" s="68"/>
      <c r="D499" s="68"/>
      <c r="E499" s="68"/>
      <c r="F499" s="69"/>
      <c r="G499" s="69"/>
      <c r="H499" s="69"/>
      <c r="I499" s="69"/>
      <c r="J499" s="68"/>
      <c r="K499" s="69"/>
      <c r="L499" s="68"/>
      <c r="M499" s="68"/>
      <c r="N499" s="68"/>
      <c r="O499" s="68"/>
      <c r="P499" s="70"/>
      <c r="Q499" s="71"/>
    </row>
    <row r="500" spans="1:17">
      <c r="A500" s="151"/>
      <c r="B500" s="68"/>
      <c r="C500" s="68"/>
      <c r="D500" s="68"/>
      <c r="E500" s="68"/>
      <c r="F500" s="69"/>
      <c r="G500" s="69"/>
      <c r="H500" s="69"/>
      <c r="I500" s="69"/>
      <c r="J500" s="68"/>
      <c r="K500" s="69"/>
      <c r="L500" s="68"/>
      <c r="M500" s="68"/>
      <c r="N500" s="68"/>
      <c r="O500" s="68"/>
      <c r="P500" s="70"/>
      <c r="Q500" s="71"/>
    </row>
    <row r="501" spans="1:17">
      <c r="A501" s="151"/>
      <c r="B501" s="68"/>
      <c r="C501" s="68"/>
      <c r="D501" s="68"/>
      <c r="E501" s="68"/>
      <c r="F501" s="69"/>
      <c r="G501" s="69"/>
      <c r="H501" s="69"/>
      <c r="I501" s="69"/>
      <c r="J501" s="68"/>
      <c r="K501" s="69"/>
      <c r="L501" s="68"/>
      <c r="M501" s="68"/>
      <c r="N501" s="68"/>
      <c r="O501" s="68"/>
      <c r="P501" s="70"/>
      <c r="Q501" s="71"/>
    </row>
    <row r="502" spans="1:17">
      <c r="A502" s="151"/>
      <c r="B502" s="68"/>
      <c r="C502" s="68"/>
      <c r="D502" s="68"/>
      <c r="E502" s="68"/>
      <c r="F502" s="69"/>
      <c r="G502" s="69"/>
      <c r="H502" s="69"/>
      <c r="I502" s="69"/>
      <c r="J502" s="68"/>
      <c r="K502" s="69"/>
      <c r="L502" s="68"/>
      <c r="M502" s="68"/>
      <c r="N502" s="68"/>
      <c r="O502" s="68"/>
      <c r="P502" s="70"/>
      <c r="Q502" s="71"/>
    </row>
    <row r="503" spans="1:17">
      <c r="A503" s="151"/>
      <c r="B503" s="68"/>
      <c r="C503" s="68"/>
      <c r="D503" s="68"/>
      <c r="E503" s="68"/>
      <c r="F503" s="69"/>
      <c r="G503" s="69"/>
      <c r="H503" s="69"/>
      <c r="I503" s="69"/>
      <c r="J503" s="68"/>
      <c r="K503" s="69"/>
      <c r="L503" s="68"/>
      <c r="M503" s="68"/>
      <c r="N503" s="68"/>
      <c r="O503" s="68"/>
      <c r="P503" s="70"/>
      <c r="Q503" s="71"/>
    </row>
    <row r="504" spans="1:17">
      <c r="A504" s="151"/>
      <c r="B504" s="68"/>
      <c r="C504" s="68"/>
      <c r="D504" s="68"/>
      <c r="E504" s="68"/>
      <c r="F504" s="69"/>
      <c r="G504" s="69"/>
      <c r="H504" s="69"/>
      <c r="I504" s="69"/>
      <c r="J504" s="68"/>
      <c r="K504" s="69"/>
      <c r="L504" s="68"/>
      <c r="M504" s="68"/>
      <c r="N504" s="68"/>
      <c r="O504" s="68"/>
      <c r="P504" s="70"/>
      <c r="Q504" s="71"/>
    </row>
    <row r="505" spans="1:17">
      <c r="A505" s="151"/>
      <c r="B505" s="68"/>
      <c r="C505" s="68"/>
      <c r="D505" s="68"/>
      <c r="E505" s="68"/>
      <c r="F505" s="69"/>
      <c r="G505" s="69"/>
      <c r="H505" s="69"/>
      <c r="I505" s="69"/>
      <c r="J505" s="68"/>
      <c r="K505" s="69"/>
      <c r="L505" s="68"/>
      <c r="M505" s="68"/>
      <c r="N505" s="68"/>
      <c r="O505" s="68"/>
      <c r="P505" s="70"/>
      <c r="Q505" s="71"/>
    </row>
    <row r="506" spans="1:17">
      <c r="A506" s="151"/>
      <c r="B506" s="68"/>
      <c r="C506" s="68"/>
      <c r="D506" s="68"/>
      <c r="E506" s="68"/>
      <c r="F506" s="69"/>
      <c r="G506" s="69"/>
      <c r="H506" s="69"/>
      <c r="I506" s="69"/>
      <c r="J506" s="68"/>
      <c r="K506" s="69"/>
      <c r="L506" s="68"/>
      <c r="M506" s="68"/>
      <c r="N506" s="68"/>
      <c r="O506" s="68"/>
      <c r="P506" s="70"/>
      <c r="Q506" s="71"/>
    </row>
    <row r="507" spans="1:17">
      <c r="A507" s="151"/>
      <c r="B507" s="68"/>
      <c r="C507" s="68"/>
      <c r="D507" s="68"/>
      <c r="E507" s="68"/>
      <c r="F507" s="69"/>
      <c r="G507" s="69"/>
      <c r="H507" s="69"/>
      <c r="I507" s="69"/>
      <c r="J507" s="68"/>
      <c r="K507" s="69"/>
      <c r="L507" s="68"/>
      <c r="M507" s="68"/>
      <c r="N507" s="68"/>
      <c r="O507" s="68"/>
      <c r="P507" s="70"/>
      <c r="Q507" s="71"/>
    </row>
    <row r="508" spans="1:17">
      <c r="A508" s="151"/>
      <c r="B508" s="68"/>
      <c r="C508" s="68"/>
      <c r="D508" s="68"/>
      <c r="E508" s="68"/>
      <c r="F508" s="69"/>
      <c r="G508" s="69"/>
      <c r="H508" s="69"/>
      <c r="I508" s="69"/>
      <c r="J508" s="68"/>
      <c r="K508" s="69"/>
      <c r="L508" s="68"/>
      <c r="M508" s="68"/>
      <c r="N508" s="68"/>
      <c r="O508" s="68"/>
      <c r="P508" s="70"/>
      <c r="Q508" s="71"/>
    </row>
    <row r="509" spans="1:17">
      <c r="A509" s="151"/>
      <c r="B509" s="68"/>
      <c r="C509" s="68"/>
      <c r="D509" s="68"/>
      <c r="E509" s="68"/>
      <c r="F509" s="69"/>
      <c r="G509" s="69"/>
      <c r="H509" s="69"/>
      <c r="I509" s="69"/>
      <c r="J509" s="68"/>
      <c r="K509" s="69"/>
      <c r="L509" s="68"/>
      <c r="M509" s="68"/>
      <c r="N509" s="68"/>
      <c r="O509" s="68"/>
      <c r="P509" s="70"/>
      <c r="Q509" s="71"/>
    </row>
    <row r="510" spans="1:17">
      <c r="A510" s="151"/>
      <c r="B510" s="68"/>
      <c r="C510" s="68"/>
      <c r="D510" s="68"/>
      <c r="E510" s="68"/>
      <c r="F510" s="69"/>
      <c r="G510" s="69"/>
      <c r="H510" s="69"/>
      <c r="I510" s="69"/>
      <c r="J510" s="68"/>
      <c r="K510" s="69"/>
      <c r="L510" s="68"/>
      <c r="M510" s="68"/>
      <c r="N510" s="68"/>
      <c r="O510" s="68"/>
      <c r="P510" s="70"/>
      <c r="Q510" s="71"/>
    </row>
    <row r="511" spans="1:17">
      <c r="A511" s="151"/>
      <c r="B511" s="68"/>
      <c r="C511" s="68"/>
      <c r="D511" s="68"/>
      <c r="E511" s="68"/>
      <c r="F511" s="69"/>
      <c r="G511" s="69"/>
      <c r="H511" s="69"/>
      <c r="I511" s="69"/>
      <c r="J511" s="68"/>
      <c r="K511" s="69"/>
      <c r="L511" s="68"/>
      <c r="M511" s="68"/>
      <c r="N511" s="68"/>
      <c r="O511" s="68"/>
      <c r="P511" s="70"/>
      <c r="Q511" s="71"/>
    </row>
    <row r="512" spans="1:17">
      <c r="A512" s="151"/>
      <c r="B512" s="68"/>
      <c r="C512" s="68"/>
      <c r="D512" s="68"/>
      <c r="E512" s="68"/>
      <c r="F512" s="69"/>
      <c r="G512" s="69"/>
      <c r="H512" s="69"/>
      <c r="I512" s="69"/>
      <c r="J512" s="68"/>
      <c r="K512" s="69"/>
      <c r="L512" s="68"/>
      <c r="M512" s="68"/>
      <c r="N512" s="68"/>
      <c r="O512" s="68"/>
      <c r="P512" s="70"/>
      <c r="Q512" s="71"/>
    </row>
    <row r="513" spans="1:17">
      <c r="A513" s="151"/>
      <c r="B513" s="68"/>
      <c r="C513" s="68"/>
      <c r="D513" s="68"/>
      <c r="E513" s="68"/>
      <c r="F513" s="69"/>
      <c r="G513" s="69"/>
      <c r="H513" s="69"/>
      <c r="I513" s="69"/>
      <c r="J513" s="68"/>
      <c r="K513" s="69"/>
      <c r="L513" s="68"/>
      <c r="M513" s="68"/>
      <c r="N513" s="68"/>
      <c r="O513" s="68"/>
      <c r="P513" s="70"/>
      <c r="Q513" s="71"/>
    </row>
    <row r="514" spans="1:17">
      <c r="A514" s="151"/>
      <c r="B514" s="68"/>
      <c r="C514" s="68"/>
      <c r="D514" s="68"/>
      <c r="E514" s="68"/>
      <c r="F514" s="69"/>
      <c r="G514" s="69"/>
      <c r="H514" s="69"/>
      <c r="I514" s="69"/>
      <c r="J514" s="68"/>
      <c r="K514" s="69"/>
      <c r="L514" s="68"/>
      <c r="M514" s="68"/>
      <c r="N514" s="68"/>
      <c r="O514" s="68"/>
      <c r="P514" s="70"/>
      <c r="Q514" s="71"/>
    </row>
    <row r="515" spans="1:17">
      <c r="A515" s="151"/>
      <c r="B515" s="68"/>
      <c r="C515" s="68"/>
      <c r="D515" s="68"/>
      <c r="E515" s="68"/>
      <c r="F515" s="69"/>
      <c r="G515" s="69"/>
      <c r="H515" s="69"/>
      <c r="I515" s="69"/>
      <c r="J515" s="68"/>
      <c r="K515" s="69"/>
      <c r="L515" s="68"/>
      <c r="M515" s="68"/>
      <c r="N515" s="68"/>
      <c r="O515" s="68"/>
      <c r="P515" s="70"/>
      <c r="Q515" s="71"/>
    </row>
    <row r="516" spans="1:17">
      <c r="A516" s="151"/>
      <c r="B516" s="68"/>
      <c r="C516" s="68"/>
      <c r="D516" s="68"/>
      <c r="E516" s="68"/>
      <c r="F516" s="69"/>
      <c r="G516" s="69"/>
      <c r="H516" s="69"/>
      <c r="I516" s="69"/>
      <c r="J516" s="68"/>
      <c r="K516" s="69"/>
      <c r="L516" s="68"/>
      <c r="M516" s="68"/>
      <c r="N516" s="68"/>
      <c r="O516" s="68"/>
      <c r="P516" s="70"/>
      <c r="Q516" s="71"/>
    </row>
    <row r="517" spans="1:17">
      <c r="A517" s="151"/>
      <c r="B517" s="68"/>
      <c r="C517" s="68"/>
      <c r="D517" s="68"/>
      <c r="E517" s="68"/>
      <c r="F517" s="69"/>
      <c r="G517" s="69"/>
      <c r="H517" s="69"/>
      <c r="I517" s="69"/>
      <c r="J517" s="68"/>
      <c r="K517" s="69"/>
      <c r="L517" s="68"/>
      <c r="M517" s="68"/>
      <c r="N517" s="68"/>
      <c r="O517" s="68"/>
      <c r="P517" s="70"/>
      <c r="Q517" s="71"/>
    </row>
    <row r="518" spans="1:17">
      <c r="A518" s="151"/>
      <c r="B518" s="68"/>
      <c r="C518" s="68"/>
      <c r="D518" s="68"/>
      <c r="E518" s="68"/>
      <c r="F518" s="69"/>
      <c r="G518" s="69"/>
      <c r="H518" s="69"/>
      <c r="I518" s="69"/>
      <c r="J518" s="68"/>
      <c r="K518" s="69"/>
      <c r="L518" s="68"/>
      <c r="M518" s="68"/>
      <c r="N518" s="68"/>
      <c r="O518" s="68"/>
      <c r="P518" s="70"/>
      <c r="Q518" s="71"/>
    </row>
    <row r="519" spans="1:17">
      <c r="A519" s="151"/>
      <c r="B519" s="68"/>
      <c r="C519" s="68"/>
      <c r="D519" s="68"/>
      <c r="E519" s="68"/>
      <c r="F519" s="69"/>
      <c r="G519" s="69"/>
      <c r="H519" s="69"/>
      <c r="I519" s="69"/>
      <c r="J519" s="68"/>
      <c r="K519" s="69"/>
      <c r="L519" s="68"/>
      <c r="M519" s="68"/>
      <c r="N519" s="68"/>
      <c r="O519" s="68"/>
      <c r="P519" s="70"/>
      <c r="Q519" s="71"/>
    </row>
    <row r="520" spans="1:17">
      <c r="A520" s="151"/>
      <c r="B520" s="68"/>
      <c r="C520" s="68"/>
      <c r="D520" s="68"/>
      <c r="E520" s="68"/>
      <c r="F520" s="69"/>
      <c r="G520" s="69"/>
      <c r="H520" s="69"/>
      <c r="I520" s="69"/>
      <c r="J520" s="68"/>
      <c r="K520" s="69"/>
      <c r="L520" s="68"/>
      <c r="M520" s="68"/>
      <c r="N520" s="68"/>
      <c r="O520" s="68"/>
      <c r="P520" s="70"/>
      <c r="Q520" s="71"/>
    </row>
    <row r="521" spans="1:17">
      <c r="A521" s="151"/>
      <c r="B521" s="68"/>
      <c r="C521" s="68"/>
      <c r="D521" s="68"/>
      <c r="E521" s="68"/>
      <c r="F521" s="69"/>
      <c r="G521" s="69"/>
      <c r="H521" s="69"/>
      <c r="I521" s="69"/>
      <c r="J521" s="68"/>
      <c r="K521" s="69"/>
      <c r="L521" s="68"/>
      <c r="M521" s="68"/>
      <c r="N521" s="68"/>
      <c r="O521" s="68"/>
      <c r="P521" s="70"/>
      <c r="Q521" s="71"/>
    </row>
    <row r="522" spans="1:17">
      <c r="A522" s="151"/>
      <c r="B522" s="68"/>
      <c r="C522" s="68"/>
      <c r="D522" s="68"/>
      <c r="E522" s="68"/>
      <c r="F522" s="69"/>
      <c r="G522" s="69"/>
      <c r="H522" s="69"/>
      <c r="I522" s="69"/>
      <c r="J522" s="68"/>
      <c r="K522" s="69"/>
      <c r="L522" s="68"/>
      <c r="M522" s="68"/>
      <c r="N522" s="68"/>
      <c r="O522" s="68"/>
      <c r="P522" s="70"/>
      <c r="Q522" s="71"/>
    </row>
    <row r="523" spans="1:17">
      <c r="A523" s="151"/>
      <c r="B523" s="68"/>
      <c r="C523" s="68"/>
      <c r="D523" s="68"/>
      <c r="E523" s="68"/>
      <c r="F523" s="69"/>
      <c r="G523" s="69"/>
      <c r="H523" s="69"/>
      <c r="I523" s="69"/>
      <c r="J523" s="68"/>
      <c r="K523" s="69"/>
      <c r="L523" s="68"/>
      <c r="M523" s="68"/>
      <c r="N523" s="68"/>
      <c r="O523" s="68"/>
      <c r="P523" s="70"/>
      <c r="Q523" s="71"/>
    </row>
    <row r="524" spans="1:17">
      <c r="A524" s="151"/>
      <c r="B524" s="68"/>
      <c r="C524" s="68"/>
      <c r="D524" s="68"/>
      <c r="E524" s="68"/>
      <c r="F524" s="69"/>
      <c r="G524" s="69"/>
      <c r="H524" s="69"/>
      <c r="I524" s="69"/>
      <c r="J524" s="68"/>
      <c r="K524" s="69"/>
      <c r="L524" s="68"/>
      <c r="M524" s="68"/>
      <c r="N524" s="68"/>
      <c r="O524" s="68"/>
      <c r="P524" s="70"/>
      <c r="Q524" s="71"/>
    </row>
    <row r="525" spans="1:17">
      <c r="A525" s="151"/>
      <c r="B525" s="68"/>
      <c r="C525" s="68"/>
      <c r="D525" s="68"/>
      <c r="E525" s="68"/>
      <c r="F525" s="69"/>
      <c r="G525" s="69"/>
      <c r="H525" s="69"/>
      <c r="I525" s="69"/>
      <c r="J525" s="68"/>
      <c r="K525" s="69"/>
      <c r="L525" s="68"/>
      <c r="M525" s="68"/>
      <c r="N525" s="68"/>
      <c r="O525" s="68"/>
      <c r="P525" s="70"/>
      <c r="Q525" s="71"/>
    </row>
    <row r="526" spans="1:17">
      <c r="A526" s="151"/>
      <c r="B526" s="68"/>
      <c r="C526" s="68"/>
      <c r="D526" s="68"/>
      <c r="E526" s="68"/>
      <c r="F526" s="69"/>
      <c r="G526" s="69"/>
      <c r="H526" s="69"/>
      <c r="I526" s="69"/>
      <c r="J526" s="68"/>
      <c r="K526" s="69"/>
      <c r="L526" s="68"/>
      <c r="M526" s="68"/>
      <c r="N526" s="68"/>
      <c r="O526" s="68"/>
      <c r="P526" s="70"/>
      <c r="Q526" s="71"/>
    </row>
    <row r="527" spans="1:17">
      <c r="A527" s="151"/>
      <c r="B527" s="68"/>
      <c r="C527" s="68"/>
      <c r="D527" s="68"/>
      <c r="E527" s="68"/>
      <c r="F527" s="69"/>
      <c r="G527" s="69"/>
      <c r="H527" s="69"/>
      <c r="I527" s="69"/>
      <c r="J527" s="68"/>
      <c r="K527" s="69"/>
      <c r="L527" s="68"/>
      <c r="M527" s="68"/>
      <c r="N527" s="68"/>
      <c r="O527" s="68"/>
      <c r="P527" s="70"/>
      <c r="Q527" s="71"/>
    </row>
    <row r="528" spans="1:17">
      <c r="A528" s="151"/>
      <c r="B528" s="68"/>
      <c r="C528" s="68"/>
      <c r="D528" s="68"/>
      <c r="E528" s="68"/>
      <c r="F528" s="69"/>
      <c r="G528" s="69"/>
      <c r="H528" s="69"/>
      <c r="I528" s="69"/>
      <c r="J528" s="68"/>
      <c r="K528" s="69"/>
      <c r="L528" s="68"/>
      <c r="M528" s="68"/>
      <c r="N528" s="68"/>
      <c r="O528" s="68"/>
      <c r="P528" s="70"/>
      <c r="Q528" s="71"/>
    </row>
    <row r="529" spans="1:17">
      <c r="A529" s="151"/>
      <c r="B529" s="68"/>
      <c r="C529" s="68"/>
      <c r="D529" s="68"/>
      <c r="E529" s="68"/>
      <c r="F529" s="69"/>
      <c r="G529" s="69"/>
      <c r="H529" s="69"/>
      <c r="I529" s="69"/>
      <c r="J529" s="68"/>
      <c r="K529" s="69"/>
      <c r="L529" s="68"/>
      <c r="M529" s="68"/>
      <c r="N529" s="68"/>
      <c r="O529" s="68"/>
      <c r="P529" s="70"/>
      <c r="Q529" s="71"/>
    </row>
    <row r="530" spans="1:17">
      <c r="A530" s="151"/>
      <c r="B530" s="68"/>
      <c r="C530" s="68"/>
      <c r="D530" s="68"/>
      <c r="E530" s="68"/>
      <c r="F530" s="69"/>
      <c r="G530" s="69"/>
      <c r="H530" s="69"/>
      <c r="I530" s="69"/>
      <c r="J530" s="68"/>
      <c r="K530" s="69"/>
      <c r="L530" s="68"/>
      <c r="M530" s="68"/>
      <c r="N530" s="68"/>
      <c r="O530" s="68"/>
      <c r="P530" s="70"/>
      <c r="Q530" s="71"/>
    </row>
    <row r="531" spans="1:17">
      <c r="A531" s="151"/>
      <c r="B531" s="68"/>
      <c r="C531" s="68"/>
      <c r="D531" s="68"/>
      <c r="E531" s="68"/>
      <c r="F531" s="69"/>
      <c r="G531" s="69"/>
      <c r="H531" s="69"/>
      <c r="I531" s="69"/>
      <c r="J531" s="68"/>
      <c r="K531" s="69"/>
      <c r="L531" s="68"/>
      <c r="M531" s="68"/>
      <c r="N531" s="68"/>
      <c r="O531" s="68"/>
      <c r="P531" s="70"/>
      <c r="Q531" s="71"/>
    </row>
    <row r="532" spans="1:17">
      <c r="A532" s="151"/>
      <c r="B532" s="68"/>
      <c r="C532" s="68"/>
      <c r="D532" s="68"/>
      <c r="E532" s="68"/>
      <c r="F532" s="69"/>
      <c r="G532" s="69"/>
      <c r="H532" s="69"/>
      <c r="I532" s="69"/>
      <c r="J532" s="68"/>
      <c r="K532" s="69"/>
      <c r="L532" s="68"/>
      <c r="M532" s="68"/>
      <c r="N532" s="68"/>
      <c r="O532" s="68"/>
      <c r="P532" s="70"/>
      <c r="Q532" s="71"/>
    </row>
    <row r="533" spans="1:17">
      <c r="A533" s="151"/>
      <c r="B533" s="68"/>
      <c r="C533" s="68"/>
      <c r="D533" s="68"/>
      <c r="E533" s="68"/>
      <c r="F533" s="69"/>
      <c r="G533" s="69"/>
      <c r="H533" s="69"/>
      <c r="I533" s="69"/>
      <c r="J533" s="68"/>
      <c r="K533" s="69"/>
      <c r="L533" s="68"/>
      <c r="M533" s="68"/>
      <c r="N533" s="68"/>
      <c r="O533" s="68"/>
      <c r="P533" s="70"/>
      <c r="Q533" s="71"/>
    </row>
    <row r="534" spans="1:17">
      <c r="A534" s="151"/>
      <c r="B534" s="68"/>
      <c r="C534" s="68"/>
      <c r="D534" s="68"/>
      <c r="E534" s="68"/>
      <c r="F534" s="69"/>
      <c r="G534" s="69"/>
      <c r="H534" s="69"/>
      <c r="I534" s="69"/>
      <c r="J534" s="68"/>
      <c r="K534" s="69"/>
      <c r="L534" s="68"/>
      <c r="M534" s="68"/>
      <c r="N534" s="68"/>
      <c r="O534" s="68"/>
      <c r="P534" s="70"/>
      <c r="Q534" s="71"/>
    </row>
    <row r="535" spans="1:17">
      <c r="A535" s="151"/>
      <c r="B535" s="68"/>
      <c r="C535" s="68"/>
      <c r="D535" s="68"/>
      <c r="E535" s="68"/>
      <c r="F535" s="69"/>
      <c r="G535" s="69"/>
      <c r="H535" s="69"/>
      <c r="I535" s="69"/>
      <c r="J535" s="68"/>
      <c r="K535" s="69"/>
      <c r="L535" s="68"/>
      <c r="M535" s="68"/>
      <c r="N535" s="68"/>
      <c r="O535" s="68"/>
      <c r="P535" s="70"/>
      <c r="Q535" s="71"/>
    </row>
    <row r="536" spans="1:17">
      <c r="A536" s="151"/>
      <c r="B536" s="68"/>
      <c r="C536" s="68"/>
      <c r="D536" s="68"/>
      <c r="E536" s="68"/>
      <c r="F536" s="69"/>
      <c r="G536" s="69"/>
      <c r="H536" s="69"/>
      <c r="I536" s="69"/>
      <c r="J536" s="68"/>
      <c r="K536" s="69"/>
      <c r="L536" s="68"/>
      <c r="M536" s="68"/>
      <c r="N536" s="68"/>
      <c r="O536" s="68"/>
      <c r="P536" s="70"/>
      <c r="Q536" s="71"/>
    </row>
    <row r="537" spans="1:17">
      <c r="A537" s="151"/>
      <c r="B537" s="68"/>
      <c r="C537" s="68"/>
      <c r="D537" s="68"/>
      <c r="E537" s="68"/>
      <c r="F537" s="69"/>
      <c r="G537" s="69"/>
      <c r="H537" s="69"/>
      <c r="I537" s="69"/>
      <c r="J537" s="68"/>
      <c r="K537" s="69"/>
      <c r="L537" s="68"/>
      <c r="M537" s="68"/>
      <c r="N537" s="68"/>
      <c r="O537" s="68"/>
      <c r="P537" s="70"/>
      <c r="Q537" s="71"/>
    </row>
    <row r="538" spans="1:17">
      <c r="A538" s="151"/>
      <c r="B538" s="68"/>
      <c r="C538" s="68"/>
      <c r="D538" s="68"/>
      <c r="E538" s="68"/>
      <c r="F538" s="69"/>
      <c r="G538" s="69"/>
      <c r="H538" s="69"/>
      <c r="I538" s="69"/>
      <c r="J538" s="68"/>
      <c r="K538" s="69"/>
      <c r="L538" s="68"/>
      <c r="M538" s="68"/>
      <c r="N538" s="68"/>
      <c r="O538" s="68"/>
      <c r="P538" s="70"/>
      <c r="Q538" s="71"/>
    </row>
    <row r="539" spans="1:17">
      <c r="A539" s="151"/>
      <c r="B539" s="68"/>
      <c r="C539" s="68"/>
      <c r="D539" s="68"/>
      <c r="E539" s="68"/>
      <c r="F539" s="69"/>
      <c r="G539" s="69"/>
      <c r="H539" s="69"/>
      <c r="I539" s="69"/>
      <c r="J539" s="68"/>
      <c r="K539" s="69"/>
      <c r="L539" s="68"/>
      <c r="M539" s="68"/>
      <c r="N539" s="68"/>
      <c r="O539" s="68"/>
      <c r="P539" s="70"/>
      <c r="Q539" s="71"/>
    </row>
    <row r="540" spans="1:17">
      <c r="A540" s="151"/>
      <c r="B540" s="68"/>
      <c r="C540" s="68"/>
      <c r="D540" s="68"/>
      <c r="E540" s="68"/>
      <c r="F540" s="69"/>
      <c r="G540" s="69"/>
      <c r="H540" s="69"/>
      <c r="I540" s="69"/>
      <c r="J540" s="68"/>
      <c r="K540" s="69"/>
      <c r="L540" s="68"/>
      <c r="M540" s="68"/>
      <c r="N540" s="68"/>
      <c r="O540" s="68"/>
      <c r="P540" s="70"/>
      <c r="Q540" s="71"/>
    </row>
    <row r="541" spans="1:17">
      <c r="A541" s="151"/>
      <c r="B541" s="68"/>
      <c r="C541" s="68"/>
      <c r="D541" s="68"/>
      <c r="E541" s="68"/>
      <c r="F541" s="69"/>
      <c r="G541" s="69"/>
      <c r="H541" s="69"/>
      <c r="I541" s="69"/>
      <c r="J541" s="68"/>
      <c r="K541" s="69"/>
      <c r="L541" s="68"/>
      <c r="M541" s="68"/>
      <c r="N541" s="68"/>
      <c r="O541" s="68"/>
      <c r="P541" s="70"/>
      <c r="Q541" s="71"/>
    </row>
    <row r="542" spans="1:17">
      <c r="A542" s="151"/>
      <c r="B542" s="68"/>
      <c r="C542" s="68"/>
      <c r="D542" s="68"/>
      <c r="E542" s="68"/>
      <c r="F542" s="69"/>
      <c r="G542" s="69"/>
      <c r="H542" s="69"/>
      <c r="I542" s="69"/>
      <c r="J542" s="68"/>
      <c r="K542" s="69"/>
      <c r="L542" s="68"/>
      <c r="M542" s="68"/>
      <c r="N542" s="68"/>
      <c r="O542" s="68"/>
      <c r="P542" s="70"/>
      <c r="Q542" s="71"/>
    </row>
    <row r="543" spans="1:17">
      <c r="A543" s="151"/>
      <c r="B543" s="68"/>
      <c r="C543" s="68"/>
      <c r="D543" s="68"/>
      <c r="E543" s="68"/>
      <c r="F543" s="69"/>
      <c r="G543" s="69"/>
      <c r="H543" s="69"/>
      <c r="I543" s="69"/>
      <c r="J543" s="68"/>
      <c r="K543" s="69"/>
      <c r="L543" s="68"/>
      <c r="M543" s="68"/>
      <c r="N543" s="68"/>
      <c r="O543" s="68"/>
      <c r="P543" s="70"/>
      <c r="Q543" s="71"/>
    </row>
    <row r="544" spans="1:17">
      <c r="A544" s="151"/>
      <c r="B544" s="68"/>
      <c r="C544" s="68"/>
      <c r="D544" s="68"/>
      <c r="E544" s="68"/>
      <c r="F544" s="69"/>
      <c r="G544" s="69"/>
      <c r="H544" s="69"/>
      <c r="I544" s="69"/>
      <c r="J544" s="68"/>
      <c r="K544" s="69"/>
      <c r="L544" s="68"/>
      <c r="M544" s="68"/>
      <c r="N544" s="68"/>
      <c r="O544" s="68"/>
      <c r="P544" s="70"/>
      <c r="Q544" s="71"/>
    </row>
    <row r="545" spans="1:17">
      <c r="A545" s="151"/>
      <c r="B545" s="68"/>
      <c r="C545" s="68"/>
      <c r="D545" s="68"/>
      <c r="E545" s="68"/>
      <c r="F545" s="69"/>
      <c r="G545" s="69"/>
      <c r="H545" s="69"/>
      <c r="I545" s="69"/>
      <c r="J545" s="68"/>
      <c r="K545" s="69"/>
      <c r="L545" s="68"/>
      <c r="M545" s="68"/>
      <c r="N545" s="68"/>
      <c r="O545" s="68"/>
      <c r="P545" s="70"/>
      <c r="Q545" s="71"/>
    </row>
    <row r="546" spans="1:17">
      <c r="A546" s="151"/>
      <c r="B546" s="68"/>
      <c r="C546" s="68"/>
      <c r="D546" s="68"/>
      <c r="E546" s="68"/>
      <c r="F546" s="69"/>
      <c r="G546" s="69"/>
      <c r="H546" s="69"/>
      <c r="I546" s="69"/>
      <c r="J546" s="68"/>
      <c r="K546" s="69"/>
      <c r="L546" s="68"/>
      <c r="M546" s="68"/>
      <c r="N546" s="68"/>
      <c r="O546" s="68"/>
      <c r="P546" s="70"/>
      <c r="Q546" s="71"/>
    </row>
    <row r="547" spans="1:17">
      <c r="A547" s="151"/>
      <c r="B547" s="68"/>
      <c r="C547" s="68"/>
      <c r="D547" s="68"/>
      <c r="E547" s="68"/>
      <c r="F547" s="69"/>
      <c r="G547" s="69"/>
      <c r="H547" s="69"/>
      <c r="I547" s="69"/>
      <c r="J547" s="68"/>
      <c r="K547" s="69"/>
      <c r="L547" s="68"/>
      <c r="M547" s="68"/>
      <c r="N547" s="68"/>
      <c r="O547" s="68"/>
      <c r="P547" s="70"/>
      <c r="Q547" s="71"/>
    </row>
    <row r="548" spans="1:17">
      <c r="A548" s="151"/>
      <c r="B548" s="68"/>
      <c r="C548" s="68"/>
      <c r="D548" s="68"/>
      <c r="E548" s="68"/>
      <c r="F548" s="69"/>
      <c r="G548" s="69"/>
      <c r="H548" s="69"/>
      <c r="I548" s="69"/>
      <c r="J548" s="68"/>
      <c r="K548" s="69"/>
      <c r="L548" s="68"/>
      <c r="M548" s="68"/>
      <c r="N548" s="68"/>
      <c r="O548" s="68"/>
      <c r="P548" s="70"/>
      <c r="Q548" s="71"/>
    </row>
    <row r="549" spans="1:17">
      <c r="A549" s="151"/>
      <c r="B549" s="68"/>
      <c r="C549" s="68"/>
      <c r="D549" s="68"/>
      <c r="E549" s="68"/>
      <c r="F549" s="69"/>
      <c r="G549" s="69"/>
      <c r="H549" s="69"/>
      <c r="I549" s="69"/>
      <c r="J549" s="68"/>
      <c r="K549" s="69"/>
      <c r="L549" s="68"/>
      <c r="M549" s="68"/>
      <c r="N549" s="68"/>
      <c r="O549" s="68"/>
      <c r="P549" s="70"/>
      <c r="Q549" s="71"/>
    </row>
    <row r="550" spans="1:17">
      <c r="A550" s="151"/>
      <c r="B550" s="68"/>
      <c r="C550" s="68"/>
      <c r="D550" s="68"/>
      <c r="E550" s="68"/>
      <c r="F550" s="69"/>
      <c r="G550" s="69"/>
      <c r="H550" s="69"/>
      <c r="I550" s="69"/>
      <c r="J550" s="68"/>
      <c r="K550" s="69"/>
      <c r="L550" s="68"/>
      <c r="M550" s="68"/>
      <c r="N550" s="68"/>
      <c r="O550" s="68"/>
      <c r="P550" s="70"/>
      <c r="Q550" s="71"/>
    </row>
    <row r="551" spans="1:17">
      <c r="A551" s="151"/>
      <c r="B551" s="68"/>
      <c r="C551" s="68"/>
      <c r="D551" s="68"/>
      <c r="E551" s="68"/>
      <c r="F551" s="69"/>
      <c r="G551" s="69"/>
      <c r="H551" s="69"/>
      <c r="I551" s="69"/>
      <c r="J551" s="68"/>
      <c r="K551" s="69"/>
      <c r="L551" s="68"/>
      <c r="M551" s="68"/>
      <c r="N551" s="68"/>
      <c r="O551" s="68"/>
      <c r="P551" s="70"/>
      <c r="Q551" s="71"/>
    </row>
    <row r="552" spans="1:17">
      <c r="A552" s="151"/>
      <c r="B552" s="68"/>
      <c r="C552" s="68"/>
      <c r="D552" s="68"/>
      <c r="E552" s="68"/>
      <c r="F552" s="69"/>
      <c r="G552" s="69"/>
      <c r="H552" s="69"/>
      <c r="I552" s="69"/>
      <c r="J552" s="68"/>
      <c r="K552" s="69"/>
      <c r="L552" s="68"/>
      <c r="M552" s="68"/>
      <c r="N552" s="68"/>
      <c r="O552" s="68"/>
      <c r="P552" s="70"/>
      <c r="Q552" s="71"/>
    </row>
    <row r="553" spans="1:17">
      <c r="A553" s="151"/>
      <c r="B553" s="68"/>
      <c r="C553" s="68"/>
      <c r="D553" s="68"/>
      <c r="E553" s="68"/>
      <c r="F553" s="69"/>
      <c r="G553" s="69"/>
      <c r="H553" s="69"/>
      <c r="I553" s="69"/>
      <c r="J553" s="68"/>
      <c r="K553" s="69"/>
      <c r="L553" s="68"/>
      <c r="M553" s="68"/>
      <c r="N553" s="68"/>
      <c r="O553" s="68"/>
      <c r="P553" s="70"/>
      <c r="Q553" s="71"/>
    </row>
    <row r="554" spans="1:17">
      <c r="A554" s="151"/>
      <c r="B554" s="68"/>
      <c r="C554" s="68"/>
      <c r="D554" s="68"/>
      <c r="E554" s="68"/>
      <c r="F554" s="69"/>
      <c r="G554" s="69"/>
      <c r="H554" s="69"/>
      <c r="I554" s="69"/>
      <c r="J554" s="68"/>
      <c r="K554" s="69"/>
      <c r="L554" s="68"/>
      <c r="M554" s="68"/>
      <c r="N554" s="68"/>
      <c r="O554" s="68"/>
      <c r="P554" s="70"/>
      <c r="Q554" s="71"/>
    </row>
    <row r="555" spans="1:17">
      <c r="A555" s="151"/>
      <c r="B555" s="68"/>
      <c r="C555" s="68"/>
      <c r="D555" s="68"/>
      <c r="E555" s="68"/>
      <c r="F555" s="69"/>
      <c r="G555" s="69"/>
      <c r="H555" s="69"/>
      <c r="I555" s="69"/>
      <c r="J555" s="68"/>
      <c r="K555" s="69"/>
      <c r="L555" s="68"/>
      <c r="M555" s="68"/>
      <c r="N555" s="68"/>
      <c r="O555" s="68"/>
      <c r="P555" s="70"/>
      <c r="Q555" s="71"/>
    </row>
    <row r="556" spans="1:17">
      <c r="A556" s="151"/>
      <c r="B556" s="68"/>
      <c r="C556" s="68"/>
      <c r="D556" s="68"/>
      <c r="E556" s="68"/>
      <c r="F556" s="69"/>
      <c r="G556" s="69"/>
      <c r="H556" s="69"/>
      <c r="I556" s="69"/>
      <c r="J556" s="68"/>
      <c r="K556" s="69"/>
      <c r="L556" s="68"/>
      <c r="M556" s="68"/>
      <c r="N556" s="68"/>
      <c r="O556" s="68"/>
      <c r="P556" s="70"/>
      <c r="Q556" s="71"/>
    </row>
    <row r="557" spans="1:17">
      <c r="A557" s="151"/>
      <c r="B557" s="68"/>
      <c r="C557" s="68"/>
      <c r="D557" s="68"/>
      <c r="E557" s="68"/>
      <c r="F557" s="69"/>
      <c r="G557" s="69"/>
      <c r="H557" s="69"/>
      <c r="I557" s="69"/>
      <c r="J557" s="68"/>
      <c r="K557" s="69"/>
      <c r="L557" s="68"/>
      <c r="M557" s="68"/>
      <c r="N557" s="68"/>
      <c r="O557" s="68"/>
      <c r="P557" s="70"/>
      <c r="Q557" s="71"/>
    </row>
    <row r="558" spans="1:17">
      <c r="A558" s="151"/>
      <c r="B558" s="68"/>
      <c r="C558" s="68"/>
      <c r="D558" s="68"/>
      <c r="E558" s="68"/>
      <c r="F558" s="69"/>
      <c r="G558" s="69"/>
      <c r="H558" s="69"/>
      <c r="I558" s="69"/>
      <c r="J558" s="68"/>
      <c r="K558" s="69"/>
      <c r="L558" s="68"/>
      <c r="M558" s="68"/>
      <c r="N558" s="68"/>
      <c r="O558" s="68"/>
      <c r="P558" s="70"/>
      <c r="Q558" s="71"/>
    </row>
    <row r="559" spans="1:17">
      <c r="A559" s="151"/>
      <c r="B559" s="68"/>
      <c r="C559" s="68"/>
      <c r="D559" s="68"/>
      <c r="E559" s="68"/>
      <c r="F559" s="69"/>
      <c r="G559" s="69"/>
      <c r="H559" s="69"/>
      <c r="I559" s="69"/>
      <c r="J559" s="68"/>
      <c r="K559" s="69"/>
      <c r="L559" s="68"/>
      <c r="M559" s="68"/>
      <c r="N559" s="68"/>
      <c r="O559" s="68"/>
      <c r="P559" s="70"/>
      <c r="Q559" s="71"/>
    </row>
    <row r="560" spans="1:17">
      <c r="A560" s="151"/>
      <c r="B560" s="68"/>
      <c r="C560" s="68"/>
      <c r="D560" s="68"/>
      <c r="E560" s="68"/>
      <c r="F560" s="69"/>
      <c r="G560" s="69"/>
      <c r="H560" s="69"/>
      <c r="I560" s="69"/>
      <c r="J560" s="68"/>
      <c r="K560" s="69"/>
      <c r="L560" s="68"/>
      <c r="M560" s="68"/>
      <c r="N560" s="68"/>
      <c r="O560" s="68"/>
      <c r="P560" s="70"/>
      <c r="Q560" s="71"/>
    </row>
    <row r="561" spans="1:17">
      <c r="A561" s="151"/>
      <c r="B561" s="68"/>
      <c r="C561" s="68"/>
      <c r="D561" s="68"/>
      <c r="E561" s="68"/>
      <c r="F561" s="69"/>
      <c r="G561" s="69"/>
      <c r="H561" s="69"/>
      <c r="I561" s="69"/>
      <c r="J561" s="68"/>
      <c r="K561" s="69"/>
      <c r="L561" s="68"/>
      <c r="M561" s="68"/>
      <c r="N561" s="68"/>
      <c r="O561" s="68"/>
      <c r="P561" s="70"/>
      <c r="Q561" s="71"/>
    </row>
    <row r="562" spans="1:17">
      <c r="A562" s="151"/>
      <c r="B562" s="68"/>
      <c r="C562" s="68"/>
      <c r="D562" s="68"/>
      <c r="E562" s="68"/>
      <c r="F562" s="69"/>
      <c r="G562" s="69"/>
      <c r="H562" s="69"/>
      <c r="I562" s="69"/>
      <c r="J562" s="68"/>
      <c r="K562" s="69"/>
      <c r="L562" s="68"/>
      <c r="M562" s="68"/>
      <c r="N562" s="68"/>
      <c r="O562" s="68"/>
      <c r="P562" s="70"/>
      <c r="Q562" s="71"/>
    </row>
    <row r="563" spans="1:17">
      <c r="A563" s="151"/>
      <c r="B563" s="68"/>
      <c r="C563" s="68"/>
      <c r="D563" s="68"/>
      <c r="E563" s="68"/>
      <c r="F563" s="69"/>
      <c r="G563" s="69"/>
      <c r="H563" s="69"/>
      <c r="I563" s="69"/>
      <c r="J563" s="68"/>
      <c r="K563" s="69"/>
      <c r="L563" s="68"/>
      <c r="M563" s="68"/>
      <c r="N563" s="68"/>
      <c r="O563" s="68"/>
      <c r="P563" s="70"/>
      <c r="Q563" s="71"/>
    </row>
    <row r="564" spans="1:17">
      <c r="A564" s="151"/>
      <c r="B564" s="68"/>
      <c r="C564" s="68"/>
      <c r="D564" s="68"/>
      <c r="E564" s="68"/>
      <c r="F564" s="69"/>
      <c r="G564" s="69"/>
      <c r="H564" s="69"/>
      <c r="I564" s="69"/>
      <c r="J564" s="68"/>
      <c r="K564" s="69"/>
      <c r="L564" s="68"/>
      <c r="M564" s="68"/>
      <c r="N564" s="68"/>
      <c r="O564" s="68"/>
      <c r="P564" s="70"/>
      <c r="Q564" s="71"/>
    </row>
    <row r="565" spans="1:17">
      <c r="A565" s="151"/>
      <c r="B565" s="68"/>
      <c r="C565" s="68"/>
      <c r="D565" s="68"/>
      <c r="E565" s="68"/>
      <c r="F565" s="69"/>
      <c r="G565" s="69"/>
      <c r="H565" s="69"/>
      <c r="I565" s="69"/>
      <c r="J565" s="68"/>
      <c r="K565" s="69"/>
      <c r="L565" s="68"/>
      <c r="M565" s="68"/>
      <c r="N565" s="68"/>
      <c r="O565" s="68"/>
      <c r="P565" s="70"/>
      <c r="Q565" s="71"/>
    </row>
    <row r="566" spans="1:17">
      <c r="A566" s="151"/>
      <c r="B566" s="68"/>
      <c r="C566" s="68"/>
      <c r="D566" s="68"/>
      <c r="E566" s="68"/>
      <c r="F566" s="69"/>
      <c r="G566" s="69"/>
      <c r="H566" s="69"/>
      <c r="I566" s="69"/>
      <c r="J566" s="68"/>
      <c r="K566" s="69"/>
      <c r="L566" s="68"/>
      <c r="M566" s="68"/>
      <c r="N566" s="68"/>
      <c r="O566" s="68"/>
      <c r="P566" s="70"/>
      <c r="Q566" s="71"/>
    </row>
    <row r="567" spans="1:17">
      <c r="A567" s="151"/>
      <c r="B567" s="68"/>
      <c r="C567" s="68"/>
      <c r="D567" s="68"/>
      <c r="E567" s="68"/>
      <c r="F567" s="69"/>
      <c r="G567" s="69"/>
      <c r="H567" s="69"/>
      <c r="I567" s="69"/>
      <c r="J567" s="68"/>
      <c r="K567" s="69"/>
      <c r="L567" s="68"/>
      <c r="M567" s="68"/>
      <c r="N567" s="68"/>
      <c r="O567" s="68"/>
      <c r="P567" s="70"/>
      <c r="Q567" s="71"/>
    </row>
    <row r="568" spans="1:17">
      <c r="A568" s="151"/>
      <c r="B568" s="68"/>
      <c r="C568" s="68"/>
      <c r="D568" s="68"/>
      <c r="E568" s="68"/>
      <c r="F568" s="69"/>
      <c r="G568" s="69"/>
      <c r="H568" s="69"/>
      <c r="I568" s="69"/>
      <c r="J568" s="68"/>
      <c r="K568" s="69"/>
      <c r="L568" s="68"/>
      <c r="M568" s="68"/>
      <c r="N568" s="68"/>
      <c r="O568" s="68"/>
      <c r="P568" s="70"/>
      <c r="Q568" s="71"/>
    </row>
    <row r="569" spans="1:17">
      <c r="A569" s="151"/>
      <c r="B569" s="68"/>
      <c r="C569" s="68"/>
      <c r="D569" s="68"/>
      <c r="E569" s="68"/>
      <c r="F569" s="69"/>
      <c r="G569" s="69"/>
      <c r="H569" s="69"/>
      <c r="I569" s="69"/>
      <c r="J569" s="68"/>
      <c r="K569" s="69"/>
      <c r="L569" s="68"/>
      <c r="M569" s="68"/>
      <c r="N569" s="68"/>
      <c r="O569" s="68"/>
      <c r="P569" s="70"/>
      <c r="Q569" s="71"/>
    </row>
    <row r="570" spans="1:17">
      <c r="A570" s="151"/>
      <c r="B570" s="68"/>
      <c r="C570" s="68"/>
      <c r="D570" s="68"/>
      <c r="E570" s="68"/>
      <c r="F570" s="69"/>
      <c r="G570" s="69"/>
      <c r="H570" s="69"/>
      <c r="I570" s="69"/>
      <c r="J570" s="68"/>
      <c r="K570" s="69"/>
      <c r="L570" s="68"/>
      <c r="M570" s="68"/>
      <c r="N570" s="68"/>
      <c r="O570" s="68"/>
      <c r="P570" s="70"/>
      <c r="Q570" s="71"/>
    </row>
    <row r="571" spans="1:17">
      <c r="A571" s="151"/>
      <c r="B571" s="68"/>
      <c r="C571" s="68"/>
      <c r="D571" s="68"/>
      <c r="E571" s="68"/>
      <c r="F571" s="69"/>
      <c r="G571" s="69"/>
      <c r="H571" s="69"/>
      <c r="I571" s="69"/>
      <c r="J571" s="68"/>
      <c r="K571" s="69"/>
      <c r="L571" s="68"/>
      <c r="M571" s="68"/>
      <c r="N571" s="68"/>
      <c r="O571" s="68"/>
      <c r="P571" s="70"/>
      <c r="Q571" s="71"/>
    </row>
    <row r="572" spans="1:17">
      <c r="A572" s="151"/>
      <c r="B572" s="68"/>
      <c r="C572" s="68"/>
      <c r="D572" s="68"/>
      <c r="E572" s="68"/>
      <c r="F572" s="69"/>
      <c r="G572" s="69"/>
      <c r="H572" s="69"/>
      <c r="I572" s="69"/>
      <c r="J572" s="68"/>
      <c r="K572" s="69"/>
      <c r="L572" s="68"/>
      <c r="M572" s="68"/>
      <c r="N572" s="68"/>
      <c r="O572" s="68"/>
      <c r="P572" s="70"/>
      <c r="Q572" s="71"/>
    </row>
    <row r="573" spans="1:17">
      <c r="A573" s="151"/>
      <c r="B573" s="68"/>
      <c r="C573" s="68"/>
      <c r="D573" s="68"/>
      <c r="E573" s="68"/>
      <c r="F573" s="69"/>
      <c r="G573" s="69"/>
      <c r="H573" s="69"/>
      <c r="I573" s="69"/>
      <c r="J573" s="68"/>
      <c r="K573" s="69"/>
      <c r="L573" s="68"/>
      <c r="M573" s="68"/>
      <c r="N573" s="68"/>
      <c r="O573" s="68"/>
      <c r="P573" s="70"/>
      <c r="Q573" s="71"/>
    </row>
    <row r="574" spans="1:17">
      <c r="A574" s="151"/>
      <c r="B574" s="68"/>
      <c r="C574" s="68"/>
      <c r="D574" s="68"/>
      <c r="E574" s="68"/>
      <c r="F574" s="69"/>
      <c r="G574" s="69"/>
      <c r="H574" s="69"/>
      <c r="I574" s="69"/>
      <c r="J574" s="68"/>
      <c r="K574" s="69"/>
      <c r="L574" s="68"/>
      <c r="M574" s="68"/>
      <c r="N574" s="68"/>
      <c r="O574" s="68"/>
      <c r="P574" s="70"/>
      <c r="Q574" s="71"/>
    </row>
    <row r="575" spans="1:17">
      <c r="A575" s="151"/>
      <c r="B575" s="68"/>
      <c r="C575" s="68"/>
      <c r="D575" s="68"/>
      <c r="E575" s="68"/>
      <c r="F575" s="69"/>
      <c r="G575" s="69"/>
      <c r="H575" s="69"/>
      <c r="I575" s="69"/>
      <c r="J575" s="68"/>
      <c r="K575" s="69"/>
      <c r="L575" s="68"/>
      <c r="M575" s="68"/>
      <c r="N575" s="68"/>
      <c r="O575" s="68"/>
      <c r="P575" s="70"/>
      <c r="Q575" s="71"/>
    </row>
    <row r="576" spans="1:17">
      <c r="A576" s="151"/>
      <c r="B576" s="68"/>
      <c r="C576" s="68"/>
      <c r="D576" s="68"/>
      <c r="E576" s="68"/>
      <c r="F576" s="69"/>
      <c r="G576" s="69"/>
      <c r="H576" s="69"/>
      <c r="I576" s="69"/>
      <c r="J576" s="68"/>
      <c r="K576" s="69"/>
      <c r="L576" s="68"/>
      <c r="M576" s="68"/>
      <c r="N576" s="68"/>
      <c r="O576" s="68"/>
      <c r="P576" s="70"/>
      <c r="Q576" s="71"/>
    </row>
    <row r="577" spans="1:17">
      <c r="A577" s="151"/>
      <c r="B577" s="68"/>
      <c r="C577" s="68"/>
      <c r="D577" s="68"/>
      <c r="E577" s="68"/>
      <c r="F577" s="69"/>
      <c r="G577" s="69"/>
      <c r="H577" s="69"/>
      <c r="I577" s="69"/>
      <c r="J577" s="68"/>
      <c r="K577" s="69"/>
      <c r="L577" s="68"/>
      <c r="M577" s="68"/>
      <c r="N577" s="68"/>
      <c r="O577" s="68"/>
      <c r="P577" s="70"/>
      <c r="Q577" s="71"/>
    </row>
    <row r="578" spans="1:17">
      <c r="A578" s="151"/>
      <c r="B578" s="68"/>
      <c r="C578" s="68"/>
      <c r="D578" s="68"/>
      <c r="E578" s="68"/>
      <c r="F578" s="69"/>
      <c r="G578" s="69"/>
      <c r="H578" s="69"/>
      <c r="I578" s="69"/>
      <c r="J578" s="68"/>
      <c r="K578" s="69"/>
      <c r="L578" s="68"/>
      <c r="M578" s="68"/>
      <c r="N578" s="68"/>
      <c r="O578" s="68"/>
      <c r="P578" s="70"/>
      <c r="Q578" s="71"/>
    </row>
    <row r="579" spans="1:17">
      <c r="A579" s="151"/>
      <c r="B579" s="68"/>
      <c r="C579" s="68"/>
      <c r="D579" s="68"/>
      <c r="E579" s="68"/>
      <c r="F579" s="69"/>
      <c r="G579" s="69"/>
      <c r="H579" s="69"/>
      <c r="I579" s="69"/>
      <c r="J579" s="68"/>
      <c r="K579" s="69"/>
      <c r="L579" s="68"/>
      <c r="M579" s="68"/>
      <c r="N579" s="68"/>
      <c r="O579" s="68"/>
      <c r="P579" s="70"/>
      <c r="Q579" s="71"/>
    </row>
    <row r="580" spans="1:17">
      <c r="A580" s="151"/>
      <c r="B580" s="68"/>
      <c r="C580" s="68"/>
      <c r="D580" s="68"/>
      <c r="E580" s="68"/>
      <c r="F580" s="69"/>
      <c r="G580" s="69"/>
      <c r="H580" s="69"/>
      <c r="I580" s="69"/>
      <c r="J580" s="68"/>
      <c r="K580" s="69"/>
      <c r="L580" s="68"/>
      <c r="M580" s="68"/>
      <c r="N580" s="68"/>
      <c r="O580" s="68"/>
      <c r="P580" s="70"/>
      <c r="Q580" s="71"/>
    </row>
    <row r="581" spans="1:17">
      <c r="A581" s="151"/>
      <c r="B581" s="68"/>
      <c r="C581" s="68"/>
      <c r="D581" s="68"/>
      <c r="E581" s="68"/>
      <c r="F581" s="69"/>
      <c r="G581" s="69"/>
      <c r="H581" s="69"/>
      <c r="I581" s="69"/>
      <c r="J581" s="68"/>
      <c r="K581" s="69"/>
      <c r="L581" s="68"/>
      <c r="M581" s="68"/>
      <c r="N581" s="68"/>
      <c r="O581" s="68"/>
      <c r="P581" s="70"/>
      <c r="Q581" s="71"/>
    </row>
    <row r="582" spans="1:17">
      <c r="A582" s="151"/>
      <c r="B582" s="68"/>
      <c r="C582" s="68"/>
      <c r="D582" s="68"/>
      <c r="E582" s="68"/>
      <c r="F582" s="69"/>
      <c r="G582" s="69"/>
      <c r="H582" s="69"/>
      <c r="I582" s="69"/>
      <c r="J582" s="68"/>
      <c r="K582" s="69"/>
      <c r="L582" s="68"/>
      <c r="M582" s="68"/>
      <c r="N582" s="68"/>
      <c r="O582" s="68"/>
      <c r="P582" s="70"/>
      <c r="Q582" s="71"/>
    </row>
    <row r="583" spans="1:17">
      <c r="A583" s="151"/>
      <c r="B583" s="68"/>
      <c r="C583" s="68"/>
      <c r="D583" s="68"/>
      <c r="E583" s="68"/>
      <c r="F583" s="69"/>
      <c r="G583" s="69"/>
      <c r="H583" s="69"/>
      <c r="I583" s="69"/>
      <c r="J583" s="68"/>
      <c r="K583" s="69"/>
      <c r="L583" s="68"/>
      <c r="M583" s="68"/>
      <c r="N583" s="68"/>
      <c r="O583" s="68"/>
      <c r="P583" s="70"/>
      <c r="Q583" s="71"/>
    </row>
    <row r="584" spans="1:17">
      <c r="A584" s="151"/>
      <c r="B584" s="68"/>
      <c r="C584" s="68"/>
      <c r="D584" s="68"/>
      <c r="E584" s="68"/>
      <c r="F584" s="69"/>
      <c r="G584" s="69"/>
      <c r="H584" s="69"/>
      <c r="I584" s="69"/>
      <c r="J584" s="68"/>
      <c r="K584" s="69"/>
      <c r="L584" s="68"/>
      <c r="M584" s="68"/>
      <c r="N584" s="68"/>
      <c r="O584" s="68"/>
      <c r="P584" s="70"/>
      <c r="Q584" s="71"/>
    </row>
    <row r="585" spans="1:17">
      <c r="A585" s="151"/>
      <c r="B585" s="68"/>
      <c r="C585" s="68"/>
      <c r="D585" s="68"/>
      <c r="E585" s="68"/>
      <c r="F585" s="69"/>
      <c r="G585" s="69"/>
      <c r="H585" s="69"/>
      <c r="I585" s="69"/>
      <c r="J585" s="68"/>
      <c r="K585" s="69"/>
      <c r="L585" s="68"/>
      <c r="M585" s="68"/>
      <c r="N585" s="68"/>
      <c r="O585" s="68"/>
      <c r="P585" s="70"/>
      <c r="Q585" s="71"/>
    </row>
    <row r="586" spans="1:17">
      <c r="A586" s="151"/>
      <c r="B586" s="68"/>
      <c r="C586" s="68"/>
      <c r="D586" s="68"/>
      <c r="E586" s="68"/>
      <c r="F586" s="69"/>
      <c r="G586" s="69"/>
      <c r="H586" s="69"/>
      <c r="I586" s="69"/>
      <c r="J586" s="68"/>
      <c r="K586" s="69"/>
      <c r="L586" s="68"/>
      <c r="M586" s="68"/>
      <c r="N586" s="68"/>
      <c r="O586" s="68"/>
      <c r="P586" s="70"/>
      <c r="Q586" s="71"/>
    </row>
    <row r="587" spans="1:17">
      <c r="A587" s="151"/>
      <c r="B587" s="68"/>
      <c r="C587" s="68"/>
      <c r="D587" s="68"/>
      <c r="E587" s="68"/>
      <c r="F587" s="69"/>
      <c r="G587" s="69"/>
      <c r="H587" s="69"/>
      <c r="I587" s="69"/>
      <c r="J587" s="68"/>
      <c r="K587" s="69"/>
      <c r="L587" s="68"/>
      <c r="M587" s="68"/>
      <c r="N587" s="68"/>
      <c r="O587" s="68"/>
      <c r="P587" s="70"/>
      <c r="Q587" s="71"/>
    </row>
    <row r="588" spans="1:17">
      <c r="A588" s="151"/>
      <c r="B588" s="68"/>
      <c r="C588" s="68"/>
      <c r="D588" s="68"/>
      <c r="E588" s="68"/>
      <c r="F588" s="69"/>
      <c r="G588" s="69"/>
      <c r="H588" s="69"/>
      <c r="I588" s="69"/>
      <c r="J588" s="68"/>
      <c r="K588" s="69"/>
      <c r="L588" s="68"/>
      <c r="M588" s="68"/>
      <c r="N588" s="68"/>
      <c r="O588" s="68"/>
      <c r="P588" s="70"/>
      <c r="Q588" s="71"/>
    </row>
    <row r="589" spans="1:17">
      <c r="A589" s="151"/>
      <c r="B589" s="68"/>
      <c r="C589" s="68"/>
      <c r="D589" s="68"/>
      <c r="E589" s="68"/>
      <c r="F589" s="69"/>
      <c r="G589" s="69"/>
      <c r="H589" s="69"/>
      <c r="I589" s="69"/>
      <c r="J589" s="68"/>
      <c r="K589" s="69"/>
      <c r="L589" s="68"/>
      <c r="M589" s="68"/>
      <c r="N589" s="68"/>
      <c r="O589" s="68"/>
      <c r="P589" s="70"/>
      <c r="Q589" s="71"/>
    </row>
    <row r="590" spans="1:17">
      <c r="A590" s="151"/>
      <c r="B590" s="68"/>
      <c r="C590" s="68"/>
      <c r="D590" s="68"/>
      <c r="E590" s="68"/>
      <c r="F590" s="69"/>
      <c r="G590" s="69"/>
      <c r="H590" s="69"/>
      <c r="I590" s="69"/>
      <c r="J590" s="68"/>
      <c r="K590" s="69"/>
      <c r="L590" s="68"/>
      <c r="M590" s="68"/>
      <c r="N590" s="68"/>
      <c r="O590" s="68"/>
      <c r="P590" s="70"/>
      <c r="Q590" s="71"/>
    </row>
    <row r="591" spans="1:17">
      <c r="A591" s="151"/>
      <c r="B591" s="68"/>
      <c r="C591" s="68"/>
      <c r="D591" s="68"/>
      <c r="E591" s="68"/>
      <c r="F591" s="69"/>
      <c r="G591" s="69"/>
      <c r="H591" s="69"/>
      <c r="I591" s="69"/>
      <c r="J591" s="68"/>
      <c r="K591" s="69"/>
      <c r="L591" s="68"/>
      <c r="M591" s="68"/>
      <c r="N591" s="68"/>
      <c r="O591" s="68"/>
      <c r="P591" s="70"/>
      <c r="Q591" s="71"/>
    </row>
    <row r="592" spans="1:17">
      <c r="A592" s="151"/>
      <c r="B592" s="68"/>
      <c r="C592" s="68"/>
      <c r="D592" s="68"/>
      <c r="E592" s="68"/>
      <c r="F592" s="69"/>
      <c r="G592" s="69"/>
      <c r="H592" s="69"/>
      <c r="I592" s="69"/>
      <c r="J592" s="68"/>
      <c r="K592" s="69"/>
      <c r="L592" s="68"/>
      <c r="M592" s="68"/>
      <c r="N592" s="68"/>
      <c r="O592" s="68"/>
      <c r="P592" s="70"/>
      <c r="Q592" s="71"/>
    </row>
    <row r="593" spans="1:17">
      <c r="A593" s="151"/>
      <c r="B593" s="68"/>
      <c r="C593" s="68"/>
      <c r="D593" s="68"/>
      <c r="E593" s="68"/>
      <c r="F593" s="69"/>
      <c r="G593" s="69"/>
      <c r="H593" s="69"/>
      <c r="I593" s="69"/>
      <c r="J593" s="68"/>
      <c r="K593" s="69"/>
      <c r="L593" s="68"/>
      <c r="M593" s="68"/>
      <c r="N593" s="68"/>
      <c r="O593" s="68"/>
      <c r="P593" s="70"/>
      <c r="Q593" s="71"/>
    </row>
    <row r="594" spans="1:17">
      <c r="A594" s="151"/>
      <c r="B594" s="68"/>
      <c r="C594" s="68"/>
      <c r="D594" s="68"/>
      <c r="E594" s="68"/>
      <c r="F594" s="69"/>
      <c r="G594" s="69"/>
      <c r="H594" s="69"/>
      <c r="I594" s="69"/>
      <c r="J594" s="68"/>
      <c r="K594" s="69"/>
      <c r="L594" s="68"/>
      <c r="M594" s="68"/>
      <c r="N594" s="68"/>
      <c r="O594" s="68"/>
      <c r="P594" s="70"/>
      <c r="Q594" s="71"/>
    </row>
    <row r="595" spans="1:17">
      <c r="A595" s="151"/>
      <c r="B595" s="68"/>
      <c r="C595" s="68"/>
      <c r="D595" s="68"/>
      <c r="E595" s="68"/>
      <c r="F595" s="69"/>
      <c r="G595" s="69"/>
      <c r="H595" s="69"/>
      <c r="I595" s="69"/>
      <c r="J595" s="68"/>
      <c r="K595" s="69"/>
      <c r="L595" s="68"/>
      <c r="M595" s="68"/>
      <c r="N595" s="68"/>
      <c r="O595" s="68"/>
      <c r="P595" s="70"/>
      <c r="Q595" s="71"/>
    </row>
    <row r="596" spans="1:17">
      <c r="A596" s="151"/>
      <c r="B596" s="68"/>
      <c r="C596" s="68"/>
      <c r="D596" s="68"/>
      <c r="E596" s="68"/>
      <c r="F596" s="69"/>
      <c r="G596" s="69"/>
      <c r="H596" s="69"/>
      <c r="I596" s="69"/>
      <c r="J596" s="68"/>
      <c r="K596" s="69"/>
      <c r="L596" s="68"/>
      <c r="M596" s="68"/>
      <c r="N596" s="68"/>
      <c r="O596" s="68"/>
      <c r="P596" s="70"/>
      <c r="Q596" s="71"/>
    </row>
    <row r="597" spans="1:17">
      <c r="A597" s="151"/>
      <c r="B597" s="68"/>
      <c r="C597" s="68"/>
      <c r="D597" s="68"/>
      <c r="E597" s="68"/>
      <c r="F597" s="69"/>
      <c r="G597" s="69"/>
      <c r="H597" s="69"/>
      <c r="I597" s="69"/>
      <c r="J597" s="68"/>
      <c r="K597" s="69"/>
      <c r="L597" s="68"/>
      <c r="M597" s="68"/>
      <c r="N597" s="68"/>
      <c r="O597" s="68"/>
      <c r="P597" s="70"/>
      <c r="Q597" s="71"/>
    </row>
    <row r="598" spans="1:17">
      <c r="A598" s="151"/>
      <c r="B598" s="68"/>
      <c r="C598" s="68"/>
      <c r="D598" s="68"/>
      <c r="E598" s="68"/>
      <c r="F598" s="69"/>
      <c r="G598" s="69"/>
      <c r="H598" s="69"/>
      <c r="I598" s="69"/>
      <c r="J598" s="68"/>
      <c r="K598" s="69"/>
      <c r="L598" s="68"/>
      <c r="M598" s="68"/>
      <c r="N598" s="68"/>
      <c r="O598" s="68"/>
      <c r="P598" s="70"/>
      <c r="Q598" s="71"/>
    </row>
    <row r="599" spans="1:17">
      <c r="A599" s="151"/>
      <c r="B599" s="68"/>
      <c r="C599" s="68"/>
      <c r="D599" s="68"/>
      <c r="E599" s="68"/>
      <c r="F599" s="69"/>
      <c r="G599" s="69"/>
      <c r="H599" s="69"/>
      <c r="I599" s="69"/>
      <c r="J599" s="68"/>
      <c r="K599" s="69"/>
      <c r="L599" s="68"/>
      <c r="M599" s="68"/>
      <c r="N599" s="68"/>
      <c r="O599" s="68"/>
      <c r="P599" s="70"/>
      <c r="Q599" s="71"/>
    </row>
    <row r="600" spans="1:17">
      <c r="A600" s="151"/>
      <c r="B600" s="68"/>
      <c r="C600" s="68"/>
      <c r="D600" s="68"/>
      <c r="E600" s="68"/>
      <c r="F600" s="69"/>
      <c r="G600" s="69"/>
      <c r="H600" s="69"/>
      <c r="I600" s="69"/>
      <c r="J600" s="68"/>
      <c r="K600" s="69"/>
      <c r="L600" s="68"/>
      <c r="M600" s="68"/>
      <c r="N600" s="68"/>
      <c r="O600" s="68"/>
      <c r="P600" s="70"/>
      <c r="Q600" s="71"/>
    </row>
    <row r="601" spans="1:17">
      <c r="A601" s="151"/>
      <c r="B601" s="68"/>
      <c r="C601" s="68"/>
      <c r="D601" s="68"/>
      <c r="E601" s="68"/>
      <c r="F601" s="69"/>
      <c r="G601" s="69"/>
      <c r="H601" s="69"/>
      <c r="I601" s="69"/>
      <c r="J601" s="68"/>
      <c r="K601" s="69"/>
      <c r="L601" s="68"/>
      <c r="M601" s="68"/>
      <c r="N601" s="68"/>
      <c r="O601" s="68"/>
      <c r="P601" s="70"/>
      <c r="Q601" s="71"/>
    </row>
    <row r="602" spans="1:17">
      <c r="A602" s="151"/>
      <c r="B602" s="68"/>
      <c r="C602" s="68"/>
      <c r="D602" s="68"/>
      <c r="E602" s="68"/>
      <c r="F602" s="69"/>
      <c r="G602" s="69"/>
      <c r="H602" s="69"/>
      <c r="I602" s="69"/>
      <c r="J602" s="68"/>
      <c r="K602" s="69"/>
      <c r="L602" s="68"/>
      <c r="M602" s="68"/>
      <c r="N602" s="68"/>
      <c r="O602" s="68"/>
      <c r="P602" s="70"/>
      <c r="Q602" s="71"/>
    </row>
    <row r="603" spans="1:17">
      <c r="A603" s="151"/>
      <c r="B603" s="68"/>
      <c r="C603" s="68"/>
      <c r="D603" s="68"/>
      <c r="E603" s="68"/>
      <c r="F603" s="69"/>
      <c r="G603" s="69"/>
      <c r="H603" s="69"/>
      <c r="I603" s="69"/>
      <c r="J603" s="68"/>
      <c r="K603" s="69"/>
      <c r="L603" s="68"/>
      <c r="M603" s="68"/>
      <c r="N603" s="68"/>
      <c r="O603" s="68"/>
      <c r="P603" s="70"/>
      <c r="Q603" s="71"/>
    </row>
    <row r="604" spans="1:17">
      <c r="A604" s="151"/>
      <c r="B604" s="68"/>
      <c r="C604" s="68"/>
      <c r="D604" s="68"/>
      <c r="E604" s="68"/>
      <c r="F604" s="69"/>
      <c r="G604" s="69"/>
      <c r="H604" s="69"/>
      <c r="I604" s="69"/>
      <c r="J604" s="68"/>
      <c r="K604" s="69"/>
      <c r="L604" s="68"/>
      <c r="M604" s="68"/>
      <c r="N604" s="68"/>
      <c r="O604" s="68"/>
      <c r="P604" s="70"/>
      <c r="Q604" s="71"/>
    </row>
    <row r="605" spans="1:17">
      <c r="A605" s="151"/>
      <c r="B605" s="68"/>
      <c r="C605" s="68"/>
      <c r="D605" s="68"/>
      <c r="E605" s="68"/>
      <c r="F605" s="69"/>
      <c r="G605" s="69"/>
      <c r="H605" s="69"/>
      <c r="I605" s="69"/>
      <c r="J605" s="68"/>
      <c r="K605" s="69"/>
      <c r="L605" s="68"/>
      <c r="M605" s="68"/>
      <c r="N605" s="68"/>
      <c r="O605" s="68"/>
      <c r="P605" s="70"/>
      <c r="Q605" s="71"/>
    </row>
    <row r="606" spans="1:17">
      <c r="A606" s="151"/>
      <c r="B606" s="68"/>
      <c r="C606" s="68"/>
      <c r="D606" s="68"/>
      <c r="E606" s="68"/>
      <c r="F606" s="69"/>
      <c r="G606" s="69"/>
      <c r="H606" s="69"/>
      <c r="I606" s="69"/>
      <c r="J606" s="68"/>
      <c r="K606" s="69"/>
      <c r="L606" s="68"/>
      <c r="M606" s="68"/>
      <c r="N606" s="68"/>
      <c r="O606" s="68"/>
      <c r="P606" s="70"/>
      <c r="Q606" s="71"/>
    </row>
    <row r="607" spans="1:17">
      <c r="A607" s="151"/>
      <c r="B607" s="68"/>
      <c r="C607" s="68"/>
      <c r="D607" s="68"/>
      <c r="E607" s="68"/>
      <c r="F607" s="69"/>
      <c r="G607" s="69"/>
      <c r="H607" s="69"/>
      <c r="I607" s="69"/>
      <c r="J607" s="68"/>
      <c r="K607" s="69"/>
      <c r="L607" s="68"/>
      <c r="M607" s="68"/>
      <c r="N607" s="68"/>
      <c r="O607" s="68"/>
      <c r="P607" s="70"/>
      <c r="Q607" s="71"/>
    </row>
    <row r="608" spans="1:17">
      <c r="A608" s="151"/>
      <c r="B608" s="68"/>
      <c r="C608" s="68"/>
      <c r="D608" s="68"/>
      <c r="E608" s="68"/>
      <c r="F608" s="69"/>
      <c r="G608" s="69"/>
      <c r="H608" s="69"/>
      <c r="I608" s="69"/>
      <c r="J608" s="68"/>
      <c r="K608" s="69"/>
      <c r="L608" s="68"/>
      <c r="M608" s="68"/>
      <c r="N608" s="68"/>
      <c r="O608" s="68"/>
      <c r="P608" s="70"/>
      <c r="Q608" s="71"/>
    </row>
    <row r="609" spans="1:17">
      <c r="A609" s="151"/>
      <c r="B609" s="68"/>
      <c r="C609" s="68"/>
      <c r="D609" s="68"/>
      <c r="E609" s="68"/>
      <c r="F609" s="69"/>
      <c r="G609" s="69"/>
      <c r="H609" s="69"/>
      <c r="I609" s="69"/>
      <c r="J609" s="68"/>
      <c r="K609" s="69"/>
      <c r="L609" s="68"/>
      <c r="M609" s="68"/>
      <c r="N609" s="68"/>
      <c r="O609" s="68"/>
      <c r="P609" s="70"/>
      <c r="Q609" s="71"/>
    </row>
    <row r="610" spans="1:17">
      <c r="A610" s="151"/>
      <c r="B610" s="68"/>
      <c r="C610" s="68"/>
      <c r="D610" s="68"/>
      <c r="E610" s="68"/>
      <c r="F610" s="69"/>
      <c r="G610" s="69"/>
      <c r="H610" s="69"/>
      <c r="I610" s="69"/>
      <c r="J610" s="68"/>
      <c r="K610" s="69"/>
      <c r="L610" s="68"/>
      <c r="M610" s="68"/>
      <c r="N610" s="68"/>
      <c r="O610" s="68"/>
      <c r="P610" s="70"/>
      <c r="Q610" s="71"/>
    </row>
    <row r="611" spans="1:17">
      <c r="A611" s="151"/>
      <c r="B611" s="68"/>
      <c r="C611" s="68"/>
      <c r="D611" s="68"/>
      <c r="E611" s="68"/>
      <c r="F611" s="69"/>
      <c r="G611" s="69"/>
      <c r="H611" s="69"/>
      <c r="I611" s="69"/>
      <c r="J611" s="68"/>
      <c r="K611" s="69"/>
      <c r="L611" s="68"/>
      <c r="M611" s="68"/>
      <c r="N611" s="68"/>
      <c r="O611" s="68"/>
      <c r="P611" s="70"/>
      <c r="Q611" s="71"/>
    </row>
    <row r="612" spans="1:17">
      <c r="A612" s="151"/>
      <c r="B612" s="68"/>
      <c r="C612" s="68"/>
      <c r="D612" s="68"/>
      <c r="E612" s="68"/>
      <c r="F612" s="69"/>
      <c r="G612" s="69"/>
      <c r="H612" s="69"/>
      <c r="I612" s="69"/>
      <c r="J612" s="68"/>
      <c r="K612" s="69"/>
      <c r="L612" s="68"/>
      <c r="M612" s="68"/>
      <c r="N612" s="68"/>
      <c r="O612" s="68"/>
      <c r="P612" s="70"/>
      <c r="Q612" s="71"/>
    </row>
    <row r="613" spans="1:17">
      <c r="A613" s="151"/>
      <c r="B613" s="68"/>
      <c r="C613" s="68"/>
      <c r="D613" s="68"/>
      <c r="E613" s="68"/>
      <c r="F613" s="69"/>
      <c r="G613" s="69"/>
      <c r="H613" s="69"/>
      <c r="I613" s="69"/>
      <c r="J613" s="68"/>
      <c r="K613" s="69"/>
      <c r="L613" s="68"/>
      <c r="M613" s="68"/>
      <c r="N613" s="68"/>
      <c r="O613" s="68"/>
      <c r="P613" s="70"/>
      <c r="Q613" s="71"/>
    </row>
    <row r="614" spans="1:17">
      <c r="A614" s="151"/>
      <c r="B614" s="68"/>
      <c r="C614" s="68"/>
      <c r="D614" s="68"/>
      <c r="E614" s="68"/>
      <c r="F614" s="69"/>
      <c r="G614" s="69"/>
      <c r="H614" s="69"/>
      <c r="I614" s="69"/>
      <c r="J614" s="68"/>
      <c r="K614" s="69"/>
      <c r="L614" s="68"/>
      <c r="M614" s="68"/>
      <c r="N614" s="68"/>
      <c r="O614" s="68"/>
      <c r="P614" s="70"/>
      <c r="Q614" s="71"/>
    </row>
    <row r="615" spans="1:17">
      <c r="A615" s="151"/>
      <c r="B615" s="68"/>
      <c r="C615" s="68"/>
      <c r="D615" s="68"/>
      <c r="E615" s="68"/>
      <c r="F615" s="69"/>
      <c r="G615" s="69"/>
      <c r="H615" s="69"/>
      <c r="I615" s="69"/>
      <c r="J615" s="68"/>
      <c r="K615" s="69"/>
      <c r="L615" s="68"/>
      <c r="M615" s="68"/>
      <c r="N615" s="68"/>
      <c r="O615" s="68"/>
      <c r="P615" s="70"/>
      <c r="Q615" s="71"/>
    </row>
    <row r="616" spans="1:17">
      <c r="A616" s="151"/>
      <c r="B616" s="68"/>
      <c r="C616" s="68"/>
      <c r="D616" s="68"/>
      <c r="E616" s="68"/>
      <c r="F616" s="69"/>
      <c r="G616" s="69"/>
      <c r="H616" s="69"/>
      <c r="I616" s="69"/>
      <c r="J616" s="68"/>
      <c r="K616" s="69"/>
      <c r="L616" s="68"/>
      <c r="M616" s="68"/>
      <c r="N616" s="68"/>
      <c r="O616" s="68"/>
      <c r="P616" s="70"/>
      <c r="Q616" s="71"/>
    </row>
    <row r="617" spans="1:17">
      <c r="A617" s="151"/>
      <c r="B617" s="68"/>
      <c r="C617" s="68"/>
      <c r="D617" s="68"/>
      <c r="E617" s="68"/>
      <c r="F617" s="69"/>
      <c r="G617" s="69"/>
      <c r="H617" s="69"/>
      <c r="I617" s="69"/>
      <c r="J617" s="68"/>
      <c r="K617" s="69"/>
      <c r="L617" s="68"/>
      <c r="M617" s="68"/>
      <c r="N617" s="68"/>
      <c r="O617" s="68"/>
      <c r="P617" s="70"/>
      <c r="Q617" s="71"/>
    </row>
    <row r="618" spans="1:17">
      <c r="A618" s="151"/>
      <c r="B618" s="68"/>
      <c r="C618" s="68"/>
      <c r="D618" s="68"/>
      <c r="E618" s="68"/>
      <c r="F618" s="69"/>
      <c r="G618" s="69"/>
      <c r="H618" s="69"/>
      <c r="I618" s="69"/>
      <c r="J618" s="68"/>
      <c r="K618" s="69"/>
      <c r="L618" s="68"/>
      <c r="M618" s="68"/>
      <c r="N618" s="68"/>
      <c r="O618" s="68"/>
      <c r="P618" s="70"/>
      <c r="Q618" s="71"/>
    </row>
    <row r="619" spans="1:17">
      <c r="A619" s="151"/>
      <c r="B619" s="68"/>
      <c r="C619" s="68"/>
      <c r="D619" s="68"/>
      <c r="E619" s="68"/>
      <c r="F619" s="69"/>
      <c r="G619" s="69"/>
      <c r="H619" s="69"/>
      <c r="I619" s="69"/>
      <c r="J619" s="68"/>
      <c r="K619" s="69"/>
      <c r="L619" s="68"/>
      <c r="M619" s="68"/>
      <c r="N619" s="68"/>
      <c r="O619" s="68"/>
      <c r="P619" s="70"/>
      <c r="Q619" s="71"/>
    </row>
    <row r="620" spans="1:17">
      <c r="A620" s="151"/>
      <c r="B620" s="68"/>
      <c r="C620" s="68"/>
      <c r="D620" s="68"/>
      <c r="E620" s="68"/>
      <c r="F620" s="69"/>
      <c r="G620" s="69"/>
      <c r="H620" s="69"/>
      <c r="I620" s="69"/>
      <c r="J620" s="68"/>
      <c r="K620" s="69"/>
      <c r="L620" s="68"/>
      <c r="M620" s="68"/>
      <c r="N620" s="68"/>
      <c r="O620" s="68"/>
      <c r="P620" s="70"/>
      <c r="Q620" s="71"/>
    </row>
    <row r="621" spans="1:17">
      <c r="A621" s="151"/>
      <c r="B621" s="68"/>
      <c r="C621" s="68"/>
      <c r="D621" s="68"/>
      <c r="E621" s="68"/>
      <c r="F621" s="69"/>
      <c r="G621" s="69"/>
      <c r="H621" s="69"/>
      <c r="I621" s="69"/>
      <c r="J621" s="68"/>
      <c r="K621" s="69"/>
      <c r="L621" s="68"/>
      <c r="M621" s="68"/>
      <c r="N621" s="68"/>
      <c r="O621" s="68"/>
      <c r="P621" s="70"/>
      <c r="Q621" s="71"/>
    </row>
    <row r="622" spans="1:17">
      <c r="A622" s="151"/>
      <c r="B622" s="68"/>
      <c r="C622" s="68"/>
      <c r="D622" s="68"/>
      <c r="E622" s="68"/>
      <c r="F622" s="69"/>
      <c r="G622" s="69"/>
      <c r="H622" s="69"/>
      <c r="I622" s="69"/>
      <c r="J622" s="68"/>
      <c r="K622" s="69"/>
      <c r="L622" s="68"/>
      <c r="M622" s="68"/>
      <c r="N622" s="68"/>
      <c r="O622" s="68"/>
      <c r="P622" s="70"/>
      <c r="Q622" s="71"/>
    </row>
    <row r="623" spans="1:17">
      <c r="A623" s="151"/>
      <c r="B623" s="68"/>
      <c r="C623" s="68"/>
      <c r="D623" s="68"/>
      <c r="E623" s="68"/>
      <c r="F623" s="69"/>
      <c r="G623" s="69"/>
      <c r="H623" s="69"/>
      <c r="I623" s="69"/>
      <c r="J623" s="68"/>
      <c r="K623" s="69"/>
      <c r="L623" s="68"/>
      <c r="M623" s="68"/>
      <c r="N623" s="68"/>
      <c r="O623" s="68"/>
      <c r="P623" s="70"/>
      <c r="Q623" s="71"/>
    </row>
    <row r="624" spans="1:17">
      <c r="A624" s="151"/>
      <c r="B624" s="68"/>
      <c r="C624" s="68"/>
      <c r="D624" s="68"/>
      <c r="E624" s="68"/>
      <c r="F624" s="69"/>
      <c r="G624" s="69"/>
      <c r="H624" s="69"/>
      <c r="I624" s="69"/>
      <c r="J624" s="68"/>
      <c r="K624" s="69"/>
      <c r="L624" s="68"/>
      <c r="M624" s="68"/>
      <c r="N624" s="68"/>
      <c r="O624" s="68"/>
      <c r="P624" s="70"/>
      <c r="Q624" s="71"/>
    </row>
    <row r="625" spans="1:17">
      <c r="A625" s="151"/>
      <c r="B625" s="68"/>
      <c r="C625" s="68"/>
      <c r="D625" s="68"/>
      <c r="E625" s="68"/>
      <c r="F625" s="69"/>
      <c r="G625" s="69"/>
      <c r="H625" s="69"/>
      <c r="I625" s="69"/>
      <c r="J625" s="68"/>
      <c r="K625" s="69"/>
      <c r="L625" s="68"/>
      <c r="M625" s="68"/>
      <c r="N625" s="68"/>
      <c r="O625" s="68"/>
      <c r="P625" s="70"/>
      <c r="Q625" s="71"/>
    </row>
    <row r="626" spans="1:17">
      <c r="A626" s="151"/>
      <c r="B626" s="68"/>
      <c r="C626" s="68"/>
      <c r="D626" s="68"/>
      <c r="E626" s="68"/>
      <c r="F626" s="69"/>
      <c r="G626" s="69"/>
      <c r="H626" s="69"/>
      <c r="I626" s="69"/>
      <c r="J626" s="68"/>
      <c r="K626" s="69"/>
      <c r="L626" s="68"/>
      <c r="M626" s="68"/>
      <c r="N626" s="68"/>
      <c r="O626" s="68"/>
      <c r="P626" s="70"/>
      <c r="Q626" s="71"/>
    </row>
    <row r="627" spans="1:17">
      <c r="A627" s="151"/>
      <c r="B627" s="68"/>
      <c r="C627" s="68"/>
      <c r="D627" s="68"/>
      <c r="E627" s="68"/>
      <c r="F627" s="69"/>
      <c r="G627" s="69"/>
      <c r="H627" s="69"/>
      <c r="I627" s="69"/>
      <c r="J627" s="68"/>
      <c r="K627" s="69"/>
      <c r="L627" s="68"/>
      <c r="M627" s="68"/>
      <c r="N627" s="68"/>
      <c r="O627" s="68"/>
      <c r="P627" s="70"/>
      <c r="Q627" s="71"/>
    </row>
    <row r="628" spans="1:17">
      <c r="A628" s="151"/>
      <c r="B628" s="68"/>
      <c r="C628" s="68"/>
      <c r="D628" s="68"/>
      <c r="E628" s="68"/>
      <c r="F628" s="69"/>
      <c r="G628" s="69"/>
      <c r="H628" s="69"/>
      <c r="I628" s="69"/>
      <c r="J628" s="68"/>
      <c r="K628" s="69"/>
      <c r="L628" s="68"/>
      <c r="M628" s="68"/>
      <c r="N628" s="68"/>
      <c r="O628" s="68"/>
      <c r="P628" s="70"/>
      <c r="Q628" s="71"/>
    </row>
    <row r="629" spans="1:17">
      <c r="A629" s="151"/>
      <c r="B629" s="68"/>
      <c r="C629" s="68"/>
      <c r="D629" s="68"/>
      <c r="E629" s="68"/>
      <c r="F629" s="69"/>
      <c r="G629" s="69"/>
      <c r="H629" s="69"/>
      <c r="I629" s="69"/>
      <c r="J629" s="68"/>
      <c r="K629" s="69"/>
      <c r="L629" s="68"/>
      <c r="M629" s="68"/>
      <c r="N629" s="68"/>
      <c r="O629" s="68"/>
      <c r="P629" s="70"/>
      <c r="Q629" s="71"/>
    </row>
    <row r="630" spans="1:17">
      <c r="A630" s="151"/>
      <c r="B630" s="68"/>
      <c r="C630" s="68"/>
      <c r="D630" s="68"/>
      <c r="E630" s="68"/>
      <c r="F630" s="69"/>
      <c r="G630" s="69"/>
      <c r="H630" s="69"/>
      <c r="I630" s="69"/>
      <c r="J630" s="68"/>
      <c r="K630" s="69"/>
      <c r="L630" s="68"/>
      <c r="M630" s="68"/>
      <c r="N630" s="68"/>
      <c r="O630" s="68"/>
      <c r="P630" s="70"/>
      <c r="Q630" s="71"/>
    </row>
    <row r="631" spans="1:17">
      <c r="A631" s="151"/>
      <c r="B631" s="68"/>
      <c r="C631" s="68"/>
      <c r="D631" s="68"/>
      <c r="E631" s="68"/>
      <c r="F631" s="69"/>
      <c r="G631" s="69"/>
      <c r="H631" s="69"/>
      <c r="I631" s="69"/>
      <c r="J631" s="68"/>
      <c r="K631" s="69"/>
      <c r="L631" s="68"/>
      <c r="M631" s="68"/>
      <c r="N631" s="68"/>
      <c r="O631" s="68"/>
      <c r="P631" s="70"/>
      <c r="Q631" s="71"/>
    </row>
    <row r="632" spans="1:17">
      <c r="A632" s="151"/>
      <c r="B632" s="68"/>
      <c r="C632" s="68"/>
      <c r="D632" s="68"/>
      <c r="E632" s="68"/>
      <c r="F632" s="69"/>
      <c r="G632" s="69"/>
      <c r="H632" s="69"/>
      <c r="I632" s="69"/>
      <c r="J632" s="68"/>
      <c r="K632" s="69"/>
      <c r="L632" s="68"/>
      <c r="M632" s="68"/>
      <c r="N632" s="68"/>
      <c r="O632" s="68"/>
      <c r="P632" s="70"/>
      <c r="Q632" s="71"/>
    </row>
    <row r="633" spans="1:17">
      <c r="A633" s="151"/>
      <c r="B633" s="68"/>
      <c r="C633" s="68"/>
      <c r="D633" s="68"/>
      <c r="E633" s="68"/>
      <c r="F633" s="69"/>
      <c r="G633" s="69"/>
      <c r="H633" s="69"/>
      <c r="I633" s="69"/>
      <c r="J633" s="68"/>
      <c r="K633" s="69"/>
      <c r="L633" s="68"/>
      <c r="M633" s="68"/>
      <c r="N633" s="68"/>
      <c r="O633" s="68"/>
      <c r="P633" s="70"/>
      <c r="Q633" s="71"/>
    </row>
    <row r="634" spans="1:17">
      <c r="A634" s="151"/>
      <c r="B634" s="68"/>
      <c r="C634" s="68"/>
      <c r="D634" s="68"/>
      <c r="E634" s="68"/>
      <c r="F634" s="69"/>
      <c r="G634" s="69"/>
      <c r="H634" s="69"/>
      <c r="I634" s="69"/>
      <c r="J634" s="68"/>
      <c r="K634" s="69"/>
      <c r="L634" s="68"/>
      <c r="M634" s="68"/>
      <c r="N634" s="68"/>
      <c r="O634" s="68"/>
      <c r="P634" s="70"/>
      <c r="Q634" s="71"/>
    </row>
    <row r="635" spans="1:17">
      <c r="A635" s="151"/>
      <c r="B635" s="68"/>
      <c r="C635" s="68"/>
      <c r="D635" s="68"/>
      <c r="E635" s="68"/>
      <c r="F635" s="69"/>
      <c r="G635" s="69"/>
      <c r="H635" s="69"/>
      <c r="I635" s="69"/>
      <c r="J635" s="68"/>
      <c r="K635" s="69"/>
      <c r="L635" s="68"/>
      <c r="M635" s="68"/>
      <c r="N635" s="68"/>
      <c r="O635" s="68"/>
      <c r="P635" s="70"/>
      <c r="Q635" s="71"/>
    </row>
    <row r="636" spans="1:17">
      <c r="A636" s="151"/>
      <c r="B636" s="68"/>
      <c r="C636" s="68"/>
      <c r="D636" s="68"/>
      <c r="E636" s="68"/>
      <c r="F636" s="69"/>
      <c r="G636" s="69"/>
      <c r="H636" s="69"/>
      <c r="I636" s="69"/>
      <c r="J636" s="68"/>
      <c r="K636" s="69"/>
      <c r="L636" s="68"/>
      <c r="M636" s="68"/>
      <c r="N636" s="68"/>
      <c r="O636" s="68"/>
      <c r="P636" s="70"/>
      <c r="Q636" s="71"/>
    </row>
    <row r="637" spans="1:17">
      <c r="A637" s="151"/>
      <c r="B637" s="68"/>
      <c r="C637" s="68"/>
      <c r="D637" s="68"/>
      <c r="E637" s="68"/>
      <c r="F637" s="69"/>
      <c r="G637" s="69"/>
      <c r="H637" s="69"/>
      <c r="I637" s="69"/>
      <c r="J637" s="68"/>
      <c r="K637" s="69"/>
      <c r="L637" s="68"/>
      <c r="M637" s="68"/>
      <c r="N637" s="68"/>
      <c r="O637" s="68"/>
      <c r="P637" s="70"/>
      <c r="Q637" s="71"/>
    </row>
    <row r="638" spans="1:17">
      <c r="A638" s="151"/>
      <c r="B638" s="68"/>
      <c r="C638" s="68"/>
      <c r="D638" s="68"/>
      <c r="E638" s="68"/>
      <c r="F638" s="69"/>
      <c r="G638" s="69"/>
      <c r="H638" s="69"/>
      <c r="I638" s="69"/>
      <c r="J638" s="68"/>
      <c r="K638" s="69"/>
      <c r="L638" s="68"/>
      <c r="M638" s="68"/>
      <c r="N638" s="68"/>
      <c r="O638" s="68"/>
      <c r="P638" s="70"/>
      <c r="Q638" s="71"/>
    </row>
    <row r="639" spans="1:17">
      <c r="A639" s="151"/>
      <c r="B639" s="68"/>
      <c r="C639" s="68"/>
      <c r="D639" s="68"/>
      <c r="E639" s="68"/>
      <c r="F639" s="69"/>
      <c r="G639" s="69"/>
      <c r="H639" s="69"/>
      <c r="I639" s="69"/>
      <c r="J639" s="68"/>
      <c r="K639" s="69"/>
      <c r="L639" s="68"/>
      <c r="M639" s="68"/>
      <c r="N639" s="68"/>
      <c r="O639" s="68"/>
      <c r="P639" s="70"/>
      <c r="Q639" s="71"/>
    </row>
    <row r="640" spans="1:17">
      <c r="A640" s="151"/>
      <c r="B640" s="68"/>
      <c r="C640" s="68"/>
      <c r="D640" s="68"/>
      <c r="E640" s="68"/>
      <c r="F640" s="69"/>
      <c r="G640" s="69"/>
      <c r="H640" s="69"/>
      <c r="I640" s="69"/>
      <c r="J640" s="68"/>
      <c r="K640" s="69"/>
      <c r="L640" s="68"/>
      <c r="M640" s="68"/>
      <c r="N640" s="68"/>
      <c r="O640" s="68"/>
      <c r="P640" s="70"/>
      <c r="Q640" s="71"/>
    </row>
    <row r="641" spans="1:17">
      <c r="A641" s="151"/>
      <c r="B641" s="68"/>
      <c r="C641" s="68"/>
      <c r="D641" s="68"/>
      <c r="E641" s="68"/>
      <c r="F641" s="69"/>
      <c r="G641" s="69"/>
      <c r="H641" s="69"/>
      <c r="I641" s="69"/>
      <c r="J641" s="68"/>
      <c r="K641" s="69"/>
      <c r="L641" s="68"/>
      <c r="M641" s="68"/>
      <c r="N641" s="68"/>
      <c r="O641" s="68"/>
      <c r="P641" s="70"/>
      <c r="Q641" s="71"/>
    </row>
    <row r="642" spans="1:17">
      <c r="A642" s="151"/>
      <c r="B642" s="68"/>
      <c r="C642" s="68"/>
      <c r="D642" s="68"/>
      <c r="E642" s="68"/>
      <c r="F642" s="69"/>
      <c r="G642" s="69"/>
      <c r="H642" s="69"/>
      <c r="I642" s="69"/>
      <c r="J642" s="68"/>
      <c r="K642" s="69"/>
      <c r="L642" s="68"/>
      <c r="M642" s="68"/>
      <c r="N642" s="68"/>
      <c r="O642" s="68"/>
      <c r="P642" s="70"/>
      <c r="Q642" s="71"/>
    </row>
    <row r="643" spans="1:17">
      <c r="A643" s="151"/>
      <c r="B643" s="68"/>
      <c r="C643" s="68"/>
      <c r="D643" s="68"/>
      <c r="E643" s="68"/>
      <c r="F643" s="69"/>
      <c r="G643" s="69"/>
      <c r="H643" s="69"/>
      <c r="I643" s="69"/>
      <c r="J643" s="68"/>
      <c r="K643" s="69"/>
      <c r="L643" s="68"/>
      <c r="M643" s="68"/>
      <c r="N643" s="68"/>
      <c r="O643" s="68"/>
      <c r="P643" s="70"/>
      <c r="Q643" s="71"/>
    </row>
    <row r="644" spans="1:17">
      <c r="A644" s="151"/>
      <c r="B644" s="68"/>
      <c r="C644" s="68"/>
      <c r="D644" s="68"/>
      <c r="E644" s="68"/>
      <c r="F644" s="69"/>
      <c r="G644" s="69"/>
      <c r="H644" s="69"/>
      <c r="I644" s="69"/>
      <c r="J644" s="68"/>
      <c r="K644" s="69"/>
      <c r="L644" s="68"/>
      <c r="M644" s="68"/>
      <c r="N644" s="68"/>
      <c r="O644" s="68"/>
      <c r="P644" s="70"/>
      <c r="Q644" s="71"/>
    </row>
    <row r="645" spans="1:17">
      <c r="A645" s="151"/>
      <c r="B645" s="68"/>
      <c r="C645" s="68"/>
      <c r="D645" s="68"/>
      <c r="E645" s="68"/>
      <c r="F645" s="69"/>
      <c r="G645" s="69"/>
      <c r="H645" s="69"/>
      <c r="I645" s="69"/>
      <c r="J645" s="68"/>
      <c r="K645" s="69"/>
      <c r="L645" s="68"/>
      <c r="M645" s="68"/>
      <c r="N645" s="68"/>
      <c r="O645" s="68"/>
      <c r="P645" s="70"/>
      <c r="Q645" s="71"/>
    </row>
    <row r="646" spans="1:17">
      <c r="A646" s="151"/>
      <c r="B646" s="68"/>
      <c r="C646" s="68"/>
      <c r="D646" s="68"/>
      <c r="E646" s="68"/>
      <c r="F646" s="69"/>
      <c r="G646" s="69"/>
      <c r="H646" s="69"/>
      <c r="I646" s="69"/>
      <c r="J646" s="68"/>
      <c r="K646" s="69"/>
      <c r="L646" s="68"/>
      <c r="M646" s="68"/>
      <c r="N646" s="68"/>
      <c r="O646" s="68"/>
      <c r="P646" s="70"/>
      <c r="Q646" s="71"/>
    </row>
    <row r="647" spans="1:17">
      <c r="A647" s="151"/>
      <c r="B647" s="68"/>
      <c r="C647" s="68"/>
      <c r="D647" s="68"/>
      <c r="E647" s="68"/>
      <c r="F647" s="69"/>
      <c r="G647" s="69"/>
      <c r="H647" s="69"/>
      <c r="I647" s="69"/>
      <c r="J647" s="68"/>
      <c r="K647" s="69"/>
      <c r="L647" s="68"/>
      <c r="M647" s="68"/>
      <c r="N647" s="68"/>
      <c r="O647" s="68"/>
      <c r="P647" s="70"/>
      <c r="Q647" s="71"/>
    </row>
    <row r="648" spans="1:17">
      <c r="A648" s="151"/>
      <c r="B648" s="68"/>
      <c r="C648" s="68"/>
      <c r="D648" s="68"/>
      <c r="E648" s="68"/>
      <c r="F648" s="69"/>
      <c r="G648" s="69"/>
      <c r="H648" s="69"/>
      <c r="I648" s="69"/>
      <c r="J648" s="68"/>
      <c r="K648" s="69"/>
      <c r="L648" s="68"/>
      <c r="M648" s="68"/>
      <c r="N648" s="68"/>
      <c r="O648" s="68"/>
      <c r="P648" s="70"/>
      <c r="Q648" s="71"/>
    </row>
    <row r="649" spans="1:17">
      <c r="A649" s="151"/>
      <c r="B649" s="68"/>
      <c r="C649" s="68"/>
      <c r="D649" s="68"/>
      <c r="E649" s="68"/>
      <c r="F649" s="69"/>
      <c r="G649" s="69"/>
      <c r="H649" s="69"/>
      <c r="I649" s="69"/>
      <c r="J649" s="68"/>
      <c r="K649" s="69"/>
      <c r="L649" s="68"/>
      <c r="M649" s="68"/>
      <c r="N649" s="68"/>
      <c r="O649" s="68"/>
      <c r="P649" s="70"/>
      <c r="Q649" s="71"/>
    </row>
    <row r="650" spans="1:17">
      <c r="A650" s="151"/>
      <c r="B650" s="68"/>
      <c r="C650" s="68"/>
      <c r="D650" s="68"/>
      <c r="E650" s="68"/>
      <c r="F650" s="69"/>
      <c r="G650" s="69"/>
      <c r="H650" s="69"/>
      <c r="I650" s="69"/>
      <c r="J650" s="68"/>
      <c r="K650" s="69"/>
      <c r="L650" s="68"/>
      <c r="M650" s="68"/>
      <c r="N650" s="68"/>
      <c r="O650" s="68"/>
      <c r="P650" s="70"/>
      <c r="Q650" s="71"/>
    </row>
    <row r="651" spans="1:17">
      <c r="A651" s="151"/>
      <c r="B651" s="68"/>
      <c r="C651" s="68"/>
      <c r="D651" s="68"/>
      <c r="E651" s="68"/>
      <c r="F651" s="69"/>
      <c r="G651" s="69"/>
      <c r="H651" s="69"/>
      <c r="I651" s="69"/>
      <c r="J651" s="68"/>
      <c r="K651" s="69"/>
      <c r="L651" s="68"/>
      <c r="M651" s="68"/>
      <c r="N651" s="68"/>
      <c r="O651" s="68"/>
      <c r="P651" s="70"/>
      <c r="Q651" s="71"/>
    </row>
    <row r="652" spans="1:17">
      <c r="A652" s="151"/>
      <c r="B652" s="68"/>
      <c r="C652" s="68"/>
      <c r="D652" s="68"/>
      <c r="E652" s="68"/>
      <c r="F652" s="69"/>
      <c r="G652" s="69"/>
      <c r="H652" s="69"/>
      <c r="I652" s="69"/>
      <c r="J652" s="68"/>
      <c r="K652" s="69"/>
      <c r="L652" s="68"/>
      <c r="M652" s="68"/>
      <c r="N652" s="68"/>
      <c r="O652" s="68"/>
      <c r="P652" s="70"/>
      <c r="Q652" s="71"/>
    </row>
    <row r="653" spans="1:17">
      <c r="A653" s="151"/>
      <c r="B653" s="68"/>
      <c r="C653" s="68"/>
      <c r="D653" s="68"/>
      <c r="E653" s="68"/>
      <c r="F653" s="69"/>
      <c r="G653" s="69"/>
      <c r="H653" s="69"/>
      <c r="I653" s="69"/>
      <c r="J653" s="68"/>
      <c r="K653" s="69"/>
      <c r="L653" s="68"/>
      <c r="M653" s="68"/>
      <c r="N653" s="68"/>
      <c r="O653" s="68"/>
      <c r="P653" s="70"/>
      <c r="Q653" s="71"/>
    </row>
    <row r="654" spans="1:17">
      <c r="A654" s="151"/>
      <c r="B654" s="68"/>
      <c r="C654" s="68"/>
      <c r="D654" s="68"/>
      <c r="E654" s="68"/>
      <c r="F654" s="69"/>
      <c r="G654" s="69"/>
      <c r="H654" s="69"/>
      <c r="I654" s="69"/>
      <c r="J654" s="68"/>
      <c r="K654" s="69"/>
      <c r="L654" s="68"/>
      <c r="M654" s="68"/>
      <c r="N654" s="68"/>
      <c r="O654" s="68"/>
      <c r="P654" s="70"/>
      <c r="Q654" s="71"/>
    </row>
    <row r="655" spans="1:17">
      <c r="A655" s="151"/>
      <c r="B655" s="68"/>
      <c r="C655" s="68"/>
      <c r="D655" s="68"/>
      <c r="E655" s="68"/>
      <c r="F655" s="69"/>
      <c r="G655" s="69"/>
      <c r="H655" s="69"/>
      <c r="I655" s="69"/>
      <c r="J655" s="68"/>
      <c r="K655" s="69"/>
      <c r="L655" s="68"/>
      <c r="M655" s="68"/>
      <c r="N655" s="68"/>
      <c r="O655" s="68"/>
      <c r="P655" s="70"/>
      <c r="Q655" s="71"/>
    </row>
    <row r="656" spans="1:17">
      <c r="A656" s="151"/>
      <c r="B656" s="68"/>
      <c r="C656" s="68"/>
      <c r="D656" s="68"/>
      <c r="E656" s="68"/>
      <c r="F656" s="69"/>
      <c r="G656" s="69"/>
      <c r="H656" s="69"/>
      <c r="I656" s="69"/>
      <c r="J656" s="68"/>
      <c r="K656" s="69"/>
      <c r="L656" s="68"/>
      <c r="M656" s="68"/>
      <c r="N656" s="68"/>
      <c r="O656" s="68"/>
      <c r="P656" s="70"/>
      <c r="Q656" s="71"/>
    </row>
    <row r="657" spans="1:17">
      <c r="A657" s="151"/>
      <c r="B657" s="68"/>
      <c r="C657" s="68"/>
      <c r="D657" s="68"/>
      <c r="E657" s="68"/>
      <c r="F657" s="69"/>
      <c r="G657" s="69"/>
      <c r="H657" s="69"/>
      <c r="I657" s="69"/>
      <c r="J657" s="68"/>
      <c r="K657" s="69"/>
      <c r="L657" s="68"/>
      <c r="M657" s="68"/>
      <c r="N657" s="68"/>
      <c r="O657" s="68"/>
      <c r="P657" s="70"/>
      <c r="Q657" s="71"/>
    </row>
    <row r="658" spans="1:17">
      <c r="A658" s="151"/>
      <c r="B658" s="68"/>
      <c r="C658" s="68"/>
      <c r="D658" s="68"/>
      <c r="E658" s="68"/>
      <c r="F658" s="69"/>
      <c r="G658" s="69"/>
      <c r="H658" s="69"/>
      <c r="I658" s="69"/>
      <c r="J658" s="68"/>
      <c r="K658" s="69"/>
      <c r="L658" s="68"/>
      <c r="M658" s="68"/>
      <c r="N658" s="68"/>
      <c r="O658" s="68"/>
      <c r="P658" s="70"/>
      <c r="Q658" s="71"/>
    </row>
    <row r="659" spans="1:17">
      <c r="A659" s="151"/>
      <c r="B659" s="68"/>
      <c r="C659" s="68"/>
      <c r="D659" s="68"/>
      <c r="E659" s="68"/>
      <c r="F659" s="69"/>
      <c r="G659" s="69"/>
      <c r="H659" s="69"/>
      <c r="I659" s="69"/>
      <c r="J659" s="68"/>
      <c r="K659" s="69"/>
      <c r="L659" s="68"/>
      <c r="M659" s="68"/>
      <c r="N659" s="68"/>
      <c r="O659" s="68"/>
      <c r="P659" s="70"/>
      <c r="Q659" s="71"/>
    </row>
    <row r="660" spans="1:17">
      <c r="A660" s="151"/>
      <c r="B660" s="68"/>
      <c r="C660" s="68"/>
      <c r="D660" s="68"/>
      <c r="E660" s="68"/>
      <c r="F660" s="69"/>
      <c r="G660" s="69"/>
      <c r="H660" s="69"/>
      <c r="I660" s="69"/>
      <c r="J660" s="68"/>
      <c r="K660" s="69"/>
      <c r="L660" s="68"/>
      <c r="M660" s="68"/>
      <c r="N660" s="68"/>
      <c r="O660" s="68"/>
      <c r="P660" s="70"/>
      <c r="Q660" s="71"/>
    </row>
    <row r="661" spans="1:17">
      <c r="A661" s="151"/>
      <c r="B661" s="68"/>
      <c r="C661" s="68"/>
      <c r="D661" s="68"/>
      <c r="E661" s="68"/>
      <c r="F661" s="69"/>
      <c r="G661" s="69"/>
      <c r="H661" s="69"/>
      <c r="I661" s="69"/>
      <c r="J661" s="68"/>
      <c r="K661" s="69"/>
      <c r="L661" s="68"/>
      <c r="M661" s="68"/>
      <c r="N661" s="68"/>
      <c r="O661" s="68"/>
      <c r="P661" s="70"/>
      <c r="Q661" s="71"/>
    </row>
    <row r="662" spans="1:17">
      <c r="A662" s="151"/>
      <c r="B662" s="68"/>
      <c r="C662" s="68"/>
      <c r="D662" s="68"/>
      <c r="E662" s="68"/>
      <c r="F662" s="69"/>
      <c r="G662" s="69"/>
      <c r="H662" s="69"/>
      <c r="I662" s="69"/>
      <c r="J662" s="68"/>
      <c r="K662" s="69"/>
      <c r="L662" s="68"/>
      <c r="M662" s="68"/>
      <c r="N662" s="68"/>
      <c r="O662" s="68"/>
      <c r="P662" s="70"/>
      <c r="Q662" s="71"/>
    </row>
    <row r="663" spans="1:17">
      <c r="A663" s="151"/>
      <c r="B663" s="68"/>
      <c r="C663" s="68"/>
      <c r="D663" s="68"/>
      <c r="E663" s="68"/>
      <c r="F663" s="69"/>
      <c r="G663" s="69"/>
      <c r="H663" s="69"/>
      <c r="I663" s="69"/>
      <c r="J663" s="68"/>
      <c r="K663" s="69"/>
      <c r="L663" s="68"/>
      <c r="M663" s="68"/>
      <c r="N663" s="68"/>
      <c r="O663" s="68"/>
      <c r="P663" s="70"/>
      <c r="Q663" s="71"/>
    </row>
    <row r="664" spans="1:17">
      <c r="A664" s="151"/>
      <c r="B664" s="68"/>
      <c r="C664" s="68"/>
      <c r="D664" s="68"/>
      <c r="E664" s="68"/>
      <c r="F664" s="69"/>
      <c r="G664" s="69"/>
      <c r="H664" s="69"/>
      <c r="I664" s="69"/>
      <c r="J664" s="68"/>
      <c r="K664" s="69"/>
      <c r="L664" s="68"/>
      <c r="M664" s="68"/>
      <c r="N664" s="68"/>
      <c r="O664" s="68"/>
      <c r="P664" s="70"/>
      <c r="Q664" s="71"/>
    </row>
    <row r="665" spans="1:17">
      <c r="A665" s="151"/>
      <c r="B665" s="68"/>
      <c r="C665" s="68"/>
      <c r="D665" s="68"/>
      <c r="E665" s="68"/>
      <c r="F665" s="69"/>
      <c r="G665" s="69"/>
      <c r="H665" s="69"/>
      <c r="I665" s="69"/>
      <c r="J665" s="68"/>
      <c r="K665" s="69"/>
      <c r="L665" s="68"/>
      <c r="M665" s="68"/>
      <c r="N665" s="68"/>
      <c r="O665" s="68"/>
      <c r="P665" s="70"/>
      <c r="Q665" s="71"/>
    </row>
    <row r="666" spans="1:17">
      <c r="A666" s="151"/>
      <c r="B666" s="68"/>
      <c r="C666" s="68"/>
      <c r="D666" s="68"/>
      <c r="E666" s="68"/>
      <c r="F666" s="69"/>
      <c r="G666" s="69"/>
      <c r="H666" s="69"/>
      <c r="I666" s="69"/>
      <c r="J666" s="68"/>
      <c r="K666" s="69"/>
      <c r="L666" s="68"/>
      <c r="M666" s="68"/>
      <c r="N666" s="68"/>
      <c r="O666" s="68"/>
      <c r="P666" s="70"/>
      <c r="Q666" s="71"/>
    </row>
    <row r="667" spans="1:17">
      <c r="A667" s="151"/>
      <c r="B667" s="68"/>
      <c r="C667" s="68"/>
      <c r="D667" s="68"/>
      <c r="E667" s="68"/>
      <c r="F667" s="69"/>
      <c r="G667" s="69"/>
      <c r="H667" s="69"/>
      <c r="I667" s="69"/>
      <c r="J667" s="68"/>
      <c r="K667" s="69"/>
      <c r="L667" s="68"/>
      <c r="M667" s="68"/>
      <c r="N667" s="68"/>
      <c r="O667" s="68"/>
      <c r="P667" s="70"/>
      <c r="Q667" s="71"/>
    </row>
    <row r="668" spans="1:17">
      <c r="A668" s="151"/>
      <c r="B668" s="68"/>
      <c r="C668" s="68"/>
      <c r="D668" s="68"/>
      <c r="E668" s="68"/>
      <c r="F668" s="69"/>
      <c r="G668" s="69"/>
      <c r="H668" s="69"/>
      <c r="I668" s="69"/>
      <c r="J668" s="68"/>
      <c r="K668" s="69"/>
      <c r="L668" s="68"/>
      <c r="M668" s="68"/>
      <c r="N668" s="68"/>
      <c r="O668" s="68"/>
      <c r="P668" s="70"/>
      <c r="Q668" s="71"/>
    </row>
    <row r="669" spans="1:17">
      <c r="A669" s="151"/>
      <c r="B669" s="68"/>
      <c r="C669" s="68"/>
      <c r="D669" s="68"/>
      <c r="E669" s="68"/>
      <c r="F669" s="69"/>
      <c r="G669" s="69"/>
      <c r="H669" s="69"/>
      <c r="I669" s="69"/>
      <c r="J669" s="68"/>
      <c r="K669" s="69"/>
      <c r="L669" s="68"/>
      <c r="M669" s="68"/>
      <c r="N669" s="68"/>
      <c r="O669" s="68"/>
      <c r="P669" s="70"/>
      <c r="Q669" s="71"/>
    </row>
    <row r="670" spans="1:17">
      <c r="A670" s="151"/>
      <c r="B670" s="68"/>
      <c r="C670" s="68"/>
      <c r="D670" s="68"/>
      <c r="E670" s="68"/>
      <c r="F670" s="69"/>
      <c r="G670" s="69"/>
      <c r="H670" s="69"/>
      <c r="I670" s="69"/>
      <c r="J670" s="68"/>
      <c r="K670" s="69"/>
      <c r="L670" s="68"/>
      <c r="M670" s="68"/>
      <c r="N670" s="68"/>
      <c r="O670" s="68"/>
      <c r="P670" s="70"/>
      <c r="Q670" s="71"/>
    </row>
    <row r="671" spans="1:17">
      <c r="A671" s="151"/>
      <c r="B671" s="68"/>
      <c r="C671" s="68"/>
      <c r="D671" s="68"/>
      <c r="E671" s="68"/>
      <c r="F671" s="69"/>
      <c r="G671" s="69"/>
      <c r="H671" s="69"/>
      <c r="I671" s="69"/>
      <c r="J671" s="68"/>
      <c r="K671" s="69"/>
      <c r="L671" s="68"/>
      <c r="M671" s="68"/>
      <c r="N671" s="68"/>
      <c r="O671" s="68"/>
      <c r="P671" s="70"/>
      <c r="Q671" s="71"/>
    </row>
    <row r="672" spans="1:17">
      <c r="A672" s="151"/>
      <c r="B672" s="68"/>
      <c r="C672" s="68"/>
      <c r="D672" s="68"/>
      <c r="E672" s="68"/>
      <c r="F672" s="69"/>
      <c r="G672" s="69"/>
      <c r="H672" s="69"/>
      <c r="I672" s="69"/>
      <c r="J672" s="68"/>
      <c r="K672" s="69"/>
      <c r="L672" s="68"/>
      <c r="M672" s="68"/>
      <c r="N672" s="68"/>
      <c r="O672" s="68"/>
      <c r="P672" s="70"/>
      <c r="Q672" s="71"/>
    </row>
    <row r="673" spans="1:17">
      <c r="A673" s="151"/>
      <c r="B673" s="68"/>
      <c r="C673" s="68"/>
      <c r="D673" s="68"/>
      <c r="E673" s="68"/>
      <c r="F673" s="69"/>
      <c r="G673" s="69"/>
      <c r="H673" s="69"/>
      <c r="I673" s="69"/>
      <c r="J673" s="68"/>
      <c r="K673" s="69"/>
      <c r="L673" s="68"/>
      <c r="M673" s="68"/>
      <c r="N673" s="68"/>
      <c r="O673" s="68"/>
      <c r="P673" s="70"/>
      <c r="Q673" s="71"/>
    </row>
    <row r="674" spans="1:17">
      <c r="A674" s="151"/>
      <c r="B674" s="68"/>
      <c r="C674" s="68"/>
      <c r="D674" s="68"/>
      <c r="E674" s="68"/>
      <c r="F674" s="69"/>
      <c r="G674" s="69"/>
      <c r="H674" s="69"/>
      <c r="I674" s="69"/>
      <c r="J674" s="68"/>
      <c r="K674" s="69"/>
      <c r="L674" s="68"/>
      <c r="M674" s="68"/>
      <c r="N674" s="68"/>
      <c r="O674" s="68"/>
      <c r="P674" s="70"/>
      <c r="Q674" s="71"/>
    </row>
    <row r="675" spans="1:17">
      <c r="A675" s="151"/>
      <c r="B675" s="68"/>
      <c r="C675" s="68"/>
      <c r="D675" s="68"/>
      <c r="E675" s="68"/>
      <c r="F675" s="69"/>
      <c r="G675" s="69"/>
      <c r="H675" s="69"/>
      <c r="I675" s="69"/>
      <c r="J675" s="68"/>
      <c r="K675" s="69"/>
      <c r="L675" s="68"/>
      <c r="M675" s="68"/>
      <c r="N675" s="68"/>
      <c r="O675" s="68"/>
      <c r="P675" s="70"/>
      <c r="Q675" s="71"/>
    </row>
    <row r="676" spans="1:17">
      <c r="A676" s="151"/>
      <c r="B676" s="68"/>
      <c r="C676" s="68"/>
      <c r="D676" s="68"/>
      <c r="E676" s="68"/>
      <c r="F676" s="69"/>
      <c r="G676" s="69"/>
      <c r="H676" s="69"/>
      <c r="I676" s="69"/>
      <c r="J676" s="68"/>
      <c r="K676" s="69"/>
      <c r="L676" s="68"/>
      <c r="M676" s="68"/>
      <c r="N676" s="68"/>
      <c r="O676" s="68"/>
      <c r="P676" s="70"/>
      <c r="Q676" s="71"/>
    </row>
    <row r="677" spans="1:17">
      <c r="A677" s="151"/>
      <c r="B677" s="68"/>
      <c r="C677" s="68"/>
      <c r="D677" s="68"/>
      <c r="E677" s="68"/>
      <c r="F677" s="69"/>
      <c r="G677" s="69"/>
      <c r="H677" s="69"/>
      <c r="I677" s="69"/>
      <c r="J677" s="68"/>
      <c r="K677" s="69"/>
      <c r="L677" s="68"/>
      <c r="M677" s="68"/>
      <c r="N677" s="68"/>
      <c r="O677" s="68"/>
      <c r="P677" s="70"/>
      <c r="Q677" s="71"/>
    </row>
    <row r="678" spans="1:17">
      <c r="A678" s="151"/>
      <c r="B678" s="68"/>
      <c r="C678" s="68"/>
      <c r="D678" s="68"/>
      <c r="E678" s="68"/>
      <c r="F678" s="69"/>
      <c r="G678" s="69"/>
      <c r="H678" s="69"/>
      <c r="I678" s="69"/>
      <c r="J678" s="68"/>
      <c r="K678" s="69"/>
      <c r="L678" s="68"/>
      <c r="M678" s="68"/>
      <c r="N678" s="68"/>
      <c r="O678" s="68"/>
      <c r="P678" s="70"/>
      <c r="Q678" s="71"/>
    </row>
    <row r="679" spans="1:17">
      <c r="A679" s="151"/>
      <c r="B679" s="68"/>
      <c r="C679" s="68"/>
      <c r="D679" s="68"/>
      <c r="E679" s="68"/>
      <c r="F679" s="69"/>
      <c r="G679" s="69"/>
      <c r="H679" s="69"/>
      <c r="I679" s="69"/>
      <c r="J679" s="68"/>
      <c r="K679" s="69"/>
      <c r="L679" s="68"/>
      <c r="M679" s="68"/>
      <c r="N679" s="68"/>
      <c r="O679" s="68"/>
      <c r="P679" s="70"/>
      <c r="Q679" s="71"/>
    </row>
    <row r="680" spans="1:17">
      <c r="A680" s="151"/>
      <c r="B680" s="68"/>
      <c r="C680" s="68"/>
      <c r="D680" s="68"/>
      <c r="E680" s="68"/>
      <c r="F680" s="69"/>
      <c r="G680" s="69"/>
      <c r="H680" s="69"/>
      <c r="I680" s="69"/>
      <c r="J680" s="68"/>
      <c r="K680" s="69"/>
      <c r="L680" s="68"/>
      <c r="M680" s="68"/>
      <c r="N680" s="68"/>
      <c r="O680" s="68"/>
      <c r="P680" s="70"/>
      <c r="Q680" s="71"/>
    </row>
    <row r="681" spans="1:17">
      <c r="A681" s="151"/>
      <c r="B681" s="68"/>
      <c r="C681" s="68"/>
      <c r="D681" s="68"/>
      <c r="E681" s="68"/>
      <c r="F681" s="69"/>
      <c r="G681" s="69"/>
      <c r="H681" s="69"/>
      <c r="I681" s="69"/>
      <c r="J681" s="68"/>
      <c r="K681" s="69"/>
      <c r="L681" s="68"/>
      <c r="M681" s="68"/>
      <c r="N681" s="68"/>
      <c r="O681" s="68"/>
      <c r="P681" s="70"/>
      <c r="Q681" s="71"/>
    </row>
    <row r="682" spans="1:17">
      <c r="A682" s="151"/>
      <c r="B682" s="68"/>
      <c r="C682" s="68"/>
      <c r="D682" s="68"/>
      <c r="E682" s="68"/>
      <c r="F682" s="69"/>
      <c r="G682" s="69"/>
      <c r="H682" s="69"/>
      <c r="I682" s="69"/>
      <c r="J682" s="68"/>
      <c r="K682" s="69"/>
      <c r="L682" s="68"/>
      <c r="M682" s="68"/>
      <c r="N682" s="68"/>
      <c r="O682" s="68"/>
      <c r="P682" s="70"/>
      <c r="Q682" s="71"/>
    </row>
    <row r="683" spans="1:17">
      <c r="A683" s="151"/>
      <c r="B683" s="68"/>
      <c r="C683" s="68"/>
      <c r="D683" s="68"/>
      <c r="E683" s="68"/>
      <c r="F683" s="69"/>
      <c r="G683" s="69"/>
      <c r="H683" s="69"/>
      <c r="I683" s="69"/>
      <c r="J683" s="68"/>
      <c r="K683" s="69"/>
      <c r="L683" s="68"/>
      <c r="M683" s="68"/>
      <c r="N683" s="68"/>
      <c r="O683" s="68"/>
      <c r="P683" s="70"/>
      <c r="Q683" s="71"/>
    </row>
    <row r="684" spans="1:17">
      <c r="A684" s="151"/>
      <c r="B684" s="68"/>
      <c r="C684" s="68"/>
      <c r="D684" s="68"/>
      <c r="E684" s="68"/>
      <c r="F684" s="69"/>
      <c r="G684" s="69"/>
      <c r="H684" s="69"/>
      <c r="I684" s="69"/>
      <c r="J684" s="68"/>
      <c r="K684" s="69"/>
      <c r="L684" s="68"/>
      <c r="M684" s="68"/>
      <c r="N684" s="68"/>
      <c r="O684" s="68"/>
      <c r="P684" s="70"/>
      <c r="Q684" s="71"/>
    </row>
    <row r="685" spans="1:17">
      <c r="A685" s="151"/>
      <c r="B685" s="68"/>
      <c r="C685" s="68"/>
      <c r="D685" s="68"/>
      <c r="E685" s="68"/>
      <c r="F685" s="69"/>
      <c r="G685" s="69"/>
      <c r="H685" s="69"/>
      <c r="I685" s="69"/>
      <c r="J685" s="68"/>
      <c r="K685" s="69"/>
      <c r="L685" s="68"/>
      <c r="M685" s="68"/>
      <c r="N685" s="68"/>
      <c r="O685" s="68"/>
      <c r="P685" s="70"/>
      <c r="Q685" s="71"/>
    </row>
    <row r="686" spans="1:17">
      <c r="A686" s="151"/>
      <c r="B686" s="68"/>
      <c r="C686" s="68"/>
      <c r="D686" s="68"/>
      <c r="E686" s="68"/>
      <c r="F686" s="69"/>
      <c r="G686" s="69"/>
      <c r="H686" s="69"/>
      <c r="I686" s="69"/>
      <c r="J686" s="68"/>
      <c r="K686" s="69"/>
      <c r="L686" s="68"/>
      <c r="M686" s="68"/>
      <c r="N686" s="68"/>
      <c r="O686" s="68"/>
      <c r="P686" s="70"/>
      <c r="Q686" s="71"/>
    </row>
    <row r="687" spans="1:17">
      <c r="A687" s="151"/>
      <c r="B687" s="68"/>
      <c r="C687" s="68"/>
      <c r="D687" s="68"/>
      <c r="E687" s="68"/>
      <c r="F687" s="69"/>
      <c r="G687" s="69"/>
      <c r="H687" s="69"/>
      <c r="I687" s="69"/>
      <c r="J687" s="68"/>
      <c r="K687" s="69"/>
      <c r="L687" s="68"/>
      <c r="M687" s="68"/>
      <c r="N687" s="68"/>
      <c r="O687" s="68"/>
      <c r="P687" s="70"/>
      <c r="Q687" s="71"/>
    </row>
    <row r="688" spans="1:17">
      <c r="A688" s="151"/>
      <c r="B688" s="68"/>
      <c r="C688" s="68"/>
      <c r="D688" s="68"/>
      <c r="E688" s="68"/>
      <c r="F688" s="69"/>
      <c r="G688" s="69"/>
      <c r="H688" s="69"/>
      <c r="I688" s="69"/>
      <c r="J688" s="68"/>
      <c r="K688" s="69"/>
      <c r="L688" s="68"/>
      <c r="M688" s="68"/>
      <c r="N688" s="68"/>
      <c r="O688" s="68"/>
      <c r="P688" s="70"/>
      <c r="Q688" s="71"/>
    </row>
    <row r="689" spans="1:17">
      <c r="A689" s="151"/>
      <c r="B689" s="68"/>
      <c r="C689" s="68"/>
      <c r="D689" s="68"/>
      <c r="E689" s="68"/>
      <c r="F689" s="69"/>
      <c r="G689" s="69"/>
      <c r="H689" s="69"/>
      <c r="I689" s="69"/>
      <c r="J689" s="68"/>
      <c r="K689" s="69"/>
      <c r="L689" s="68"/>
      <c r="M689" s="68"/>
      <c r="N689" s="68"/>
      <c r="O689" s="68"/>
      <c r="P689" s="70"/>
      <c r="Q689" s="71"/>
    </row>
    <row r="690" spans="1:17">
      <c r="A690" s="151"/>
      <c r="B690" s="68"/>
      <c r="C690" s="68"/>
      <c r="D690" s="68"/>
      <c r="E690" s="68"/>
      <c r="F690" s="69"/>
      <c r="G690" s="69"/>
      <c r="H690" s="69"/>
      <c r="I690" s="69"/>
      <c r="J690" s="68"/>
      <c r="K690" s="69"/>
      <c r="L690" s="68"/>
      <c r="M690" s="68"/>
      <c r="N690" s="68"/>
      <c r="O690" s="68"/>
      <c r="P690" s="70"/>
      <c r="Q690" s="71"/>
    </row>
    <row r="691" spans="1:17">
      <c r="A691" s="151"/>
      <c r="B691" s="68"/>
      <c r="C691" s="68"/>
      <c r="D691" s="68"/>
      <c r="E691" s="68"/>
      <c r="F691" s="69"/>
      <c r="G691" s="69"/>
      <c r="H691" s="69"/>
      <c r="I691" s="69"/>
      <c r="J691" s="68"/>
      <c r="K691" s="69"/>
      <c r="L691" s="68"/>
      <c r="M691" s="68"/>
      <c r="N691" s="68"/>
      <c r="O691" s="68"/>
      <c r="P691" s="70"/>
      <c r="Q691" s="71"/>
    </row>
    <row r="692" spans="1:17">
      <c r="A692" s="151"/>
      <c r="B692" s="68"/>
      <c r="C692" s="68"/>
      <c r="D692" s="68"/>
      <c r="E692" s="68"/>
      <c r="F692" s="69"/>
      <c r="G692" s="69"/>
      <c r="H692" s="69"/>
      <c r="I692" s="69"/>
      <c r="J692" s="68"/>
      <c r="K692" s="69"/>
      <c r="L692" s="68"/>
      <c r="M692" s="68"/>
      <c r="N692" s="68"/>
      <c r="O692" s="68"/>
      <c r="P692" s="70"/>
      <c r="Q692" s="71"/>
    </row>
    <row r="693" spans="1:17">
      <c r="A693" s="151"/>
      <c r="B693" s="68"/>
      <c r="C693" s="68"/>
      <c r="D693" s="68"/>
      <c r="E693" s="68"/>
      <c r="F693" s="69"/>
      <c r="G693" s="69"/>
      <c r="H693" s="69"/>
      <c r="I693" s="69"/>
      <c r="J693" s="68"/>
      <c r="K693" s="69"/>
      <c r="L693" s="68"/>
      <c r="M693" s="68"/>
      <c r="N693" s="68"/>
      <c r="O693" s="68"/>
      <c r="P693" s="70"/>
      <c r="Q693" s="71"/>
    </row>
    <row r="694" spans="1:17">
      <c r="A694" s="151"/>
      <c r="B694" s="68"/>
      <c r="C694" s="68"/>
      <c r="D694" s="68"/>
      <c r="E694" s="68"/>
      <c r="F694" s="69"/>
      <c r="G694" s="69"/>
      <c r="H694" s="69"/>
      <c r="I694" s="69"/>
      <c r="J694" s="68"/>
      <c r="K694" s="69"/>
      <c r="L694" s="68"/>
      <c r="M694" s="68"/>
      <c r="N694" s="68"/>
      <c r="O694" s="68"/>
      <c r="P694" s="70"/>
      <c r="Q694" s="71"/>
    </row>
    <row r="695" spans="1:17">
      <c r="A695" s="151"/>
      <c r="B695" s="68"/>
      <c r="C695" s="68"/>
      <c r="D695" s="68"/>
      <c r="E695" s="68"/>
      <c r="F695" s="69"/>
      <c r="G695" s="69"/>
      <c r="H695" s="69"/>
      <c r="I695" s="69"/>
      <c r="J695" s="68"/>
      <c r="K695" s="69"/>
      <c r="L695" s="68"/>
      <c r="M695" s="68"/>
      <c r="N695" s="68"/>
      <c r="O695" s="68"/>
      <c r="P695" s="70"/>
      <c r="Q695" s="71"/>
    </row>
    <row r="696" spans="1:17">
      <c r="A696" s="151"/>
      <c r="B696" s="68"/>
      <c r="C696" s="68"/>
      <c r="D696" s="68"/>
      <c r="E696" s="68"/>
      <c r="F696" s="69"/>
      <c r="G696" s="69"/>
      <c r="H696" s="69"/>
      <c r="I696" s="69"/>
      <c r="J696" s="68"/>
      <c r="K696" s="69"/>
      <c r="L696" s="68"/>
      <c r="M696" s="68"/>
      <c r="N696" s="68"/>
      <c r="O696" s="68"/>
      <c r="P696" s="70"/>
      <c r="Q696" s="71"/>
    </row>
    <row r="697" spans="1:17">
      <c r="A697" s="151"/>
      <c r="B697" s="68"/>
      <c r="C697" s="68"/>
      <c r="D697" s="68"/>
      <c r="E697" s="68"/>
      <c r="F697" s="69"/>
      <c r="G697" s="69"/>
      <c r="H697" s="69"/>
      <c r="I697" s="69"/>
      <c r="J697" s="68"/>
      <c r="K697" s="69"/>
      <c r="L697" s="68"/>
      <c r="M697" s="68"/>
      <c r="N697" s="68"/>
      <c r="O697" s="68"/>
      <c r="P697" s="70"/>
      <c r="Q697" s="71"/>
    </row>
    <row r="698" spans="1:17">
      <c r="A698" s="151"/>
      <c r="B698" s="68"/>
      <c r="C698" s="68"/>
      <c r="D698" s="68"/>
      <c r="E698" s="68"/>
      <c r="F698" s="69"/>
      <c r="G698" s="69"/>
      <c r="H698" s="69"/>
      <c r="I698" s="69"/>
      <c r="J698" s="68"/>
      <c r="K698" s="69"/>
      <c r="L698" s="68"/>
      <c r="M698" s="68"/>
      <c r="N698" s="68"/>
      <c r="O698" s="68"/>
      <c r="P698" s="70"/>
      <c r="Q698" s="71"/>
    </row>
    <row r="699" spans="1:17">
      <c r="A699" s="151"/>
      <c r="B699" s="68"/>
      <c r="C699" s="68"/>
      <c r="D699" s="68"/>
      <c r="E699" s="68"/>
      <c r="F699" s="69"/>
      <c r="G699" s="69"/>
      <c r="H699" s="69"/>
      <c r="I699" s="69"/>
      <c r="J699" s="68"/>
      <c r="K699" s="69"/>
      <c r="L699" s="68"/>
      <c r="M699" s="68"/>
      <c r="N699" s="68"/>
      <c r="O699" s="68"/>
      <c r="P699" s="70"/>
      <c r="Q699" s="71"/>
    </row>
    <row r="700" spans="1:17">
      <c r="A700" s="151"/>
      <c r="B700" s="68"/>
      <c r="C700" s="68"/>
      <c r="D700" s="68"/>
      <c r="E700" s="68"/>
      <c r="F700" s="69"/>
      <c r="G700" s="69"/>
      <c r="H700" s="69"/>
      <c r="I700" s="69"/>
      <c r="J700" s="68"/>
      <c r="K700" s="69"/>
      <c r="L700" s="68"/>
      <c r="M700" s="68"/>
      <c r="N700" s="68"/>
      <c r="O700" s="68"/>
      <c r="P700" s="70"/>
      <c r="Q700" s="71"/>
    </row>
    <row r="701" spans="1:17">
      <c r="A701" s="151"/>
      <c r="B701" s="68"/>
      <c r="C701" s="68"/>
      <c r="D701" s="68"/>
      <c r="E701" s="68"/>
      <c r="F701" s="69"/>
      <c r="G701" s="69"/>
      <c r="H701" s="69"/>
      <c r="I701" s="69"/>
      <c r="J701" s="68"/>
      <c r="K701" s="69"/>
      <c r="L701" s="68"/>
      <c r="M701" s="68"/>
      <c r="N701" s="68"/>
      <c r="O701" s="68"/>
      <c r="P701" s="70"/>
      <c r="Q701" s="71"/>
    </row>
    <row r="702" spans="1:17">
      <c r="A702" s="151"/>
      <c r="B702" s="68"/>
      <c r="C702" s="68"/>
      <c r="D702" s="68"/>
      <c r="E702" s="68"/>
      <c r="F702" s="69"/>
      <c r="G702" s="69"/>
      <c r="H702" s="69"/>
      <c r="I702" s="69"/>
      <c r="J702" s="68"/>
      <c r="K702" s="69"/>
      <c r="L702" s="68"/>
      <c r="M702" s="68"/>
      <c r="N702" s="68"/>
      <c r="O702" s="68"/>
      <c r="P702" s="70"/>
      <c r="Q702" s="71"/>
    </row>
    <row r="703" spans="1:17">
      <c r="A703" s="151"/>
      <c r="B703" s="68"/>
      <c r="C703" s="68"/>
      <c r="D703" s="68"/>
      <c r="E703" s="68"/>
      <c r="F703" s="69"/>
      <c r="G703" s="69"/>
      <c r="H703" s="69"/>
      <c r="I703" s="69"/>
      <c r="J703" s="68"/>
      <c r="K703" s="69"/>
      <c r="L703" s="68"/>
      <c r="M703" s="68"/>
      <c r="N703" s="68"/>
      <c r="O703" s="68"/>
      <c r="P703" s="70"/>
      <c r="Q703" s="71"/>
    </row>
    <row r="704" spans="1:17">
      <c r="A704" s="151"/>
      <c r="B704" s="68"/>
      <c r="C704" s="68"/>
      <c r="D704" s="68"/>
      <c r="E704" s="68"/>
      <c r="F704" s="69"/>
      <c r="G704" s="69"/>
      <c r="H704" s="69"/>
      <c r="I704" s="69"/>
      <c r="J704" s="68"/>
      <c r="K704" s="69"/>
      <c r="L704" s="68"/>
      <c r="M704" s="68"/>
      <c r="N704" s="68"/>
      <c r="O704" s="68"/>
      <c r="P704" s="70"/>
      <c r="Q704" s="71"/>
    </row>
    <row r="705" spans="1:17">
      <c r="A705" s="151"/>
      <c r="B705" s="68"/>
      <c r="C705" s="68"/>
      <c r="D705" s="68"/>
      <c r="E705" s="68"/>
      <c r="F705" s="69"/>
      <c r="G705" s="69"/>
      <c r="H705" s="69"/>
      <c r="I705" s="69"/>
      <c r="J705" s="68"/>
      <c r="K705" s="69"/>
      <c r="L705" s="68"/>
      <c r="M705" s="68"/>
      <c r="N705" s="68"/>
      <c r="O705" s="68"/>
      <c r="P705" s="70"/>
      <c r="Q705" s="71"/>
    </row>
    <row r="706" spans="1:17">
      <c r="A706" s="151"/>
      <c r="B706" s="68"/>
      <c r="C706" s="68"/>
      <c r="D706" s="68"/>
      <c r="E706" s="68"/>
      <c r="F706" s="69"/>
      <c r="G706" s="69"/>
      <c r="H706" s="69"/>
      <c r="I706" s="69"/>
      <c r="J706" s="68"/>
      <c r="K706" s="69"/>
      <c r="L706" s="68"/>
      <c r="M706" s="68"/>
      <c r="N706" s="68"/>
      <c r="O706" s="68"/>
      <c r="P706" s="70"/>
      <c r="Q706" s="71"/>
    </row>
    <row r="707" spans="1:17">
      <c r="A707" s="151"/>
      <c r="B707" s="68"/>
      <c r="C707" s="68"/>
      <c r="D707" s="68"/>
      <c r="E707" s="68"/>
      <c r="F707" s="69"/>
      <c r="G707" s="69"/>
      <c r="H707" s="69"/>
      <c r="I707" s="69"/>
      <c r="J707" s="68"/>
      <c r="K707" s="69"/>
      <c r="L707" s="68"/>
      <c r="M707" s="68"/>
      <c r="N707" s="68"/>
      <c r="O707" s="68"/>
      <c r="P707" s="70"/>
      <c r="Q707" s="71"/>
    </row>
    <row r="708" spans="1:17">
      <c r="A708" s="151"/>
      <c r="B708" s="68"/>
      <c r="C708" s="68"/>
      <c r="D708" s="68"/>
      <c r="E708" s="68"/>
      <c r="F708" s="69"/>
      <c r="G708" s="69"/>
      <c r="H708" s="69"/>
      <c r="I708" s="69"/>
      <c r="J708" s="68"/>
      <c r="K708" s="69"/>
      <c r="L708" s="68"/>
      <c r="M708" s="68"/>
      <c r="N708" s="68"/>
      <c r="O708" s="68"/>
      <c r="P708" s="70"/>
      <c r="Q708" s="71"/>
    </row>
    <row r="709" spans="1:17">
      <c r="A709" s="151"/>
      <c r="B709" s="68"/>
      <c r="C709" s="68"/>
      <c r="D709" s="68"/>
      <c r="E709" s="68"/>
      <c r="F709" s="69"/>
      <c r="G709" s="69"/>
      <c r="H709" s="69"/>
      <c r="I709" s="69"/>
      <c r="J709" s="68"/>
      <c r="K709" s="69"/>
      <c r="L709" s="68"/>
      <c r="M709" s="68"/>
      <c r="N709" s="68"/>
      <c r="O709" s="68"/>
      <c r="P709" s="70"/>
      <c r="Q709" s="71"/>
    </row>
    <row r="710" spans="1:17">
      <c r="A710" s="151"/>
      <c r="B710" s="68"/>
      <c r="C710" s="68"/>
      <c r="D710" s="68"/>
      <c r="E710" s="68"/>
      <c r="F710" s="69"/>
      <c r="G710" s="69"/>
      <c r="H710" s="69"/>
      <c r="I710" s="69"/>
      <c r="J710" s="68"/>
      <c r="K710" s="69"/>
      <c r="L710" s="68"/>
      <c r="M710" s="68"/>
      <c r="N710" s="68"/>
      <c r="O710" s="68"/>
      <c r="P710" s="70"/>
      <c r="Q710" s="71"/>
    </row>
    <row r="711" spans="1:17">
      <c r="A711" s="151"/>
      <c r="B711" s="68"/>
      <c r="C711" s="68"/>
      <c r="D711" s="68"/>
      <c r="E711" s="68"/>
      <c r="F711" s="69"/>
      <c r="G711" s="69"/>
      <c r="H711" s="69"/>
      <c r="I711" s="69"/>
      <c r="J711" s="68"/>
      <c r="K711" s="69"/>
      <c r="L711" s="68"/>
      <c r="M711" s="68"/>
      <c r="N711" s="68"/>
      <c r="O711" s="68"/>
      <c r="P711" s="70"/>
      <c r="Q711" s="71"/>
    </row>
    <row r="712" spans="1:17">
      <c r="A712" s="151"/>
      <c r="B712" s="68"/>
      <c r="C712" s="68"/>
      <c r="D712" s="68"/>
      <c r="E712" s="68"/>
      <c r="F712" s="69"/>
      <c r="G712" s="69"/>
      <c r="H712" s="69"/>
      <c r="I712" s="69"/>
      <c r="J712" s="68"/>
      <c r="K712" s="69"/>
      <c r="L712" s="68"/>
      <c r="M712" s="68"/>
      <c r="N712" s="68"/>
      <c r="O712" s="68"/>
      <c r="P712" s="70"/>
      <c r="Q712" s="71"/>
    </row>
    <row r="713" spans="1:17">
      <c r="A713" s="151"/>
      <c r="B713" s="68"/>
      <c r="C713" s="68"/>
      <c r="D713" s="68"/>
      <c r="E713" s="68"/>
      <c r="F713" s="69"/>
      <c r="G713" s="69"/>
      <c r="H713" s="69"/>
      <c r="I713" s="69"/>
      <c r="J713" s="68"/>
      <c r="K713" s="69"/>
      <c r="L713" s="68"/>
      <c r="M713" s="68"/>
      <c r="N713" s="68"/>
      <c r="O713" s="68"/>
      <c r="P713" s="70"/>
      <c r="Q713" s="71"/>
    </row>
    <row r="714" spans="1:17">
      <c r="A714" s="151"/>
      <c r="B714" s="68"/>
      <c r="C714" s="68"/>
      <c r="D714" s="68"/>
      <c r="E714" s="68"/>
      <c r="F714" s="69"/>
      <c r="G714" s="69"/>
      <c r="H714" s="69"/>
      <c r="I714" s="69"/>
      <c r="J714" s="68"/>
      <c r="K714" s="69"/>
      <c r="L714" s="68"/>
      <c r="M714" s="68"/>
      <c r="N714" s="68"/>
      <c r="O714" s="68"/>
      <c r="P714" s="70"/>
      <c r="Q714" s="71"/>
    </row>
    <row r="715" spans="1:17">
      <c r="A715" s="151"/>
      <c r="B715" s="68"/>
      <c r="C715" s="68"/>
      <c r="D715" s="68"/>
      <c r="E715" s="68"/>
      <c r="F715" s="69"/>
      <c r="G715" s="69"/>
      <c r="H715" s="69"/>
      <c r="I715" s="69"/>
      <c r="J715" s="68"/>
      <c r="K715" s="69"/>
      <c r="L715" s="68"/>
      <c r="M715" s="68"/>
      <c r="N715" s="68"/>
      <c r="O715" s="68"/>
      <c r="P715" s="70"/>
      <c r="Q715" s="71"/>
    </row>
    <row r="716" spans="1:17">
      <c r="A716" s="151"/>
      <c r="B716" s="68"/>
      <c r="C716" s="68"/>
      <c r="D716" s="68"/>
      <c r="E716" s="68"/>
      <c r="F716" s="69"/>
      <c r="G716" s="69"/>
      <c r="H716" s="69"/>
      <c r="I716" s="69"/>
      <c r="J716" s="68"/>
      <c r="K716" s="69"/>
      <c r="L716" s="68"/>
      <c r="M716" s="68"/>
      <c r="N716" s="68"/>
      <c r="O716" s="68"/>
      <c r="P716" s="70"/>
      <c r="Q716" s="71"/>
    </row>
    <row r="717" spans="1:17">
      <c r="A717" s="151"/>
      <c r="B717" s="68"/>
      <c r="C717" s="68"/>
      <c r="D717" s="68"/>
      <c r="E717" s="68"/>
      <c r="F717" s="69"/>
      <c r="G717" s="69"/>
      <c r="H717" s="69"/>
      <c r="I717" s="69"/>
      <c r="J717" s="68"/>
      <c r="K717" s="69"/>
      <c r="L717" s="68"/>
      <c r="M717" s="68"/>
      <c r="N717" s="68"/>
      <c r="O717" s="68"/>
      <c r="P717" s="70"/>
      <c r="Q717" s="71"/>
    </row>
    <row r="718" spans="1:17">
      <c r="A718" s="151"/>
      <c r="B718" s="68"/>
      <c r="C718" s="68"/>
      <c r="D718" s="68"/>
      <c r="E718" s="68"/>
      <c r="F718" s="69"/>
      <c r="G718" s="69"/>
      <c r="H718" s="69"/>
      <c r="I718" s="69"/>
      <c r="J718" s="68"/>
      <c r="K718" s="69"/>
      <c r="L718" s="68"/>
      <c r="M718" s="68"/>
      <c r="N718" s="68"/>
      <c r="O718" s="68"/>
      <c r="P718" s="70"/>
      <c r="Q718" s="71"/>
    </row>
    <row r="719" spans="1:17">
      <c r="A719" s="151"/>
      <c r="B719" s="68"/>
      <c r="C719" s="68"/>
      <c r="D719" s="68"/>
      <c r="E719" s="68"/>
      <c r="F719" s="69"/>
      <c r="G719" s="69"/>
      <c r="H719" s="69"/>
      <c r="I719" s="69"/>
      <c r="J719" s="68"/>
      <c r="K719" s="69"/>
      <c r="L719" s="68"/>
      <c r="M719" s="68"/>
      <c r="N719" s="68"/>
      <c r="O719" s="68"/>
      <c r="P719" s="70"/>
      <c r="Q719" s="71"/>
    </row>
    <row r="720" spans="1:17">
      <c r="A720" s="151"/>
      <c r="B720" s="68"/>
      <c r="C720" s="68"/>
      <c r="D720" s="68"/>
      <c r="E720" s="68"/>
      <c r="F720" s="69"/>
      <c r="G720" s="69"/>
      <c r="H720" s="69"/>
      <c r="I720" s="69"/>
      <c r="J720" s="68"/>
      <c r="K720" s="69"/>
      <c r="L720" s="68"/>
      <c r="M720" s="68"/>
      <c r="N720" s="68"/>
      <c r="O720" s="68"/>
      <c r="P720" s="70"/>
      <c r="Q720" s="71"/>
    </row>
    <row r="721" spans="1:17">
      <c r="A721" s="151"/>
      <c r="B721" s="68"/>
      <c r="C721" s="68"/>
      <c r="D721" s="68"/>
      <c r="E721" s="68"/>
      <c r="F721" s="69"/>
      <c r="G721" s="69"/>
      <c r="H721" s="69"/>
      <c r="I721" s="69"/>
      <c r="J721" s="68"/>
      <c r="K721" s="69"/>
      <c r="L721" s="68"/>
      <c r="M721" s="68"/>
      <c r="N721" s="68"/>
      <c r="O721" s="68"/>
      <c r="P721" s="70"/>
      <c r="Q721" s="71"/>
    </row>
    <row r="722" spans="1:17">
      <c r="A722" s="151"/>
      <c r="B722" s="68"/>
      <c r="C722" s="68"/>
      <c r="D722" s="68"/>
      <c r="E722" s="68"/>
      <c r="F722" s="69"/>
      <c r="G722" s="69"/>
      <c r="H722" s="69"/>
      <c r="I722" s="69"/>
      <c r="J722" s="68"/>
      <c r="K722" s="69"/>
      <c r="L722" s="68"/>
      <c r="M722" s="68"/>
      <c r="N722" s="68"/>
      <c r="O722" s="68"/>
      <c r="P722" s="70"/>
      <c r="Q722" s="71"/>
    </row>
    <row r="723" spans="1:17">
      <c r="A723" s="151"/>
      <c r="B723" s="68"/>
      <c r="C723" s="68"/>
      <c r="D723" s="68"/>
      <c r="E723" s="68"/>
      <c r="F723" s="69"/>
      <c r="G723" s="69"/>
      <c r="H723" s="69"/>
      <c r="I723" s="69"/>
      <c r="J723" s="68"/>
      <c r="K723" s="69"/>
      <c r="L723" s="68"/>
      <c r="M723" s="68"/>
      <c r="N723" s="68"/>
      <c r="O723" s="68"/>
      <c r="P723" s="70"/>
      <c r="Q723" s="71"/>
    </row>
    <row r="724" spans="1:17">
      <c r="A724" s="151"/>
      <c r="B724" s="68"/>
      <c r="C724" s="68"/>
      <c r="D724" s="68"/>
      <c r="E724" s="68"/>
      <c r="F724" s="69"/>
      <c r="G724" s="69"/>
      <c r="H724" s="69"/>
      <c r="I724" s="69"/>
      <c r="J724" s="68"/>
      <c r="K724" s="69"/>
      <c r="L724" s="68"/>
      <c r="M724" s="68"/>
      <c r="N724" s="68"/>
      <c r="O724" s="68"/>
      <c r="P724" s="70"/>
      <c r="Q724" s="71"/>
    </row>
    <row r="725" spans="1:17">
      <c r="A725" s="151"/>
      <c r="B725" s="68"/>
      <c r="C725" s="68"/>
      <c r="D725" s="68"/>
      <c r="E725" s="68"/>
      <c r="F725" s="69"/>
      <c r="G725" s="69"/>
      <c r="H725" s="69"/>
      <c r="I725" s="69"/>
      <c r="J725" s="68"/>
      <c r="K725" s="69"/>
      <c r="L725" s="68"/>
      <c r="M725" s="68"/>
      <c r="N725" s="68"/>
      <c r="O725" s="68"/>
      <c r="P725" s="70"/>
      <c r="Q725" s="71"/>
    </row>
    <row r="726" spans="1:17">
      <c r="A726" s="151"/>
      <c r="B726" s="68"/>
      <c r="C726" s="68"/>
      <c r="D726" s="68"/>
      <c r="E726" s="68"/>
      <c r="F726" s="69"/>
      <c r="G726" s="69"/>
      <c r="H726" s="69"/>
      <c r="I726" s="69"/>
      <c r="J726" s="68"/>
      <c r="K726" s="69"/>
      <c r="L726" s="68"/>
      <c r="M726" s="68"/>
      <c r="N726" s="68"/>
      <c r="O726" s="68"/>
      <c r="P726" s="70"/>
      <c r="Q726" s="71"/>
    </row>
    <row r="727" spans="1:17">
      <c r="A727" s="151"/>
      <c r="B727" s="68"/>
      <c r="C727" s="68"/>
      <c r="D727" s="68"/>
      <c r="E727" s="68"/>
      <c r="F727" s="69"/>
      <c r="G727" s="69"/>
      <c r="H727" s="69"/>
      <c r="I727" s="69"/>
      <c r="J727" s="68"/>
      <c r="K727" s="69"/>
      <c r="L727" s="68"/>
      <c r="M727" s="68"/>
      <c r="N727" s="68"/>
      <c r="O727" s="68"/>
      <c r="P727" s="70"/>
      <c r="Q727" s="71"/>
    </row>
    <row r="728" spans="1:17">
      <c r="A728" s="151"/>
      <c r="B728" s="68"/>
      <c r="C728" s="68"/>
      <c r="D728" s="68"/>
      <c r="E728" s="68"/>
      <c r="F728" s="69"/>
      <c r="G728" s="69"/>
      <c r="H728" s="69"/>
      <c r="I728" s="69"/>
      <c r="J728" s="68"/>
      <c r="K728" s="69"/>
      <c r="L728" s="68"/>
      <c r="M728" s="68"/>
      <c r="N728" s="68"/>
      <c r="O728" s="68"/>
      <c r="P728" s="70"/>
      <c r="Q728" s="71"/>
    </row>
    <row r="729" spans="1:17">
      <c r="A729" s="151"/>
      <c r="B729" s="68"/>
      <c r="C729" s="68"/>
      <c r="D729" s="68"/>
      <c r="E729" s="68"/>
      <c r="F729" s="69"/>
      <c r="G729" s="69"/>
      <c r="H729" s="69"/>
      <c r="I729" s="69"/>
      <c r="J729" s="68"/>
      <c r="K729" s="69"/>
      <c r="L729" s="68"/>
      <c r="M729" s="68"/>
      <c r="N729" s="68"/>
      <c r="O729" s="68"/>
      <c r="P729" s="70"/>
      <c r="Q729" s="71"/>
    </row>
    <row r="730" spans="1:17">
      <c r="A730" s="151"/>
      <c r="B730" s="68"/>
      <c r="C730" s="68"/>
      <c r="D730" s="68"/>
      <c r="E730" s="68"/>
      <c r="F730" s="69"/>
      <c r="G730" s="69"/>
      <c r="H730" s="69"/>
      <c r="I730" s="69"/>
      <c r="J730" s="68"/>
      <c r="K730" s="69"/>
      <c r="L730" s="68"/>
      <c r="M730" s="68"/>
      <c r="N730" s="68"/>
      <c r="O730" s="68"/>
      <c r="P730" s="70"/>
      <c r="Q730" s="71"/>
    </row>
    <row r="731" spans="1:17">
      <c r="A731" s="151"/>
      <c r="B731" s="68"/>
      <c r="C731" s="68"/>
      <c r="D731" s="68"/>
      <c r="E731" s="68"/>
      <c r="F731" s="69"/>
      <c r="G731" s="69"/>
      <c r="H731" s="69"/>
      <c r="I731" s="69"/>
      <c r="J731" s="68"/>
      <c r="K731" s="69"/>
      <c r="L731" s="68"/>
      <c r="M731" s="68"/>
      <c r="N731" s="68"/>
      <c r="O731" s="68"/>
      <c r="P731" s="70"/>
      <c r="Q731" s="71"/>
    </row>
    <row r="732" spans="1:17">
      <c r="A732" s="151"/>
      <c r="B732" s="68"/>
      <c r="C732" s="68"/>
      <c r="D732" s="68"/>
      <c r="E732" s="68"/>
      <c r="F732" s="69"/>
      <c r="G732" s="69"/>
      <c r="H732" s="69"/>
      <c r="I732" s="69"/>
      <c r="J732" s="68"/>
      <c r="K732" s="69"/>
      <c r="L732" s="68"/>
      <c r="M732" s="68"/>
      <c r="N732" s="68"/>
      <c r="O732" s="68"/>
      <c r="P732" s="70"/>
      <c r="Q732" s="71"/>
    </row>
    <row r="733" spans="1:17">
      <c r="A733" s="151"/>
      <c r="B733" s="68"/>
      <c r="C733" s="68"/>
      <c r="D733" s="68"/>
      <c r="E733" s="68"/>
      <c r="F733" s="69"/>
      <c r="G733" s="69"/>
      <c r="H733" s="69"/>
      <c r="I733" s="69"/>
      <c r="J733" s="68"/>
      <c r="K733" s="69"/>
      <c r="L733" s="68"/>
      <c r="M733" s="68"/>
      <c r="N733" s="68"/>
      <c r="O733" s="68"/>
      <c r="P733" s="70"/>
      <c r="Q733" s="71"/>
    </row>
    <row r="734" spans="1:17">
      <c r="A734" s="151"/>
      <c r="B734" s="68"/>
      <c r="C734" s="68"/>
      <c r="D734" s="68"/>
      <c r="E734" s="68"/>
      <c r="F734" s="69"/>
      <c r="G734" s="69"/>
      <c r="H734" s="69"/>
      <c r="I734" s="69"/>
      <c r="J734" s="68"/>
      <c r="K734" s="69"/>
      <c r="L734" s="68"/>
      <c r="M734" s="68"/>
      <c r="N734" s="68"/>
      <c r="O734" s="68"/>
      <c r="P734" s="70"/>
      <c r="Q734" s="71"/>
    </row>
    <row r="735" spans="1:17">
      <c r="A735" s="151"/>
      <c r="B735" s="68"/>
      <c r="C735" s="68"/>
      <c r="D735" s="68"/>
      <c r="E735" s="68"/>
      <c r="F735" s="69"/>
      <c r="G735" s="69"/>
      <c r="H735" s="69"/>
      <c r="I735" s="69"/>
      <c r="J735" s="68"/>
      <c r="K735" s="69"/>
      <c r="L735" s="68"/>
      <c r="M735" s="68"/>
      <c r="N735" s="68"/>
      <c r="O735" s="68"/>
      <c r="P735" s="70"/>
      <c r="Q735" s="71"/>
    </row>
    <row r="736" spans="1:17">
      <c r="A736" s="151"/>
      <c r="B736" s="68"/>
      <c r="C736" s="68"/>
      <c r="D736" s="68"/>
      <c r="E736" s="68"/>
      <c r="F736" s="69"/>
      <c r="G736" s="69"/>
      <c r="H736" s="69"/>
      <c r="I736" s="69"/>
      <c r="J736" s="68"/>
      <c r="K736" s="69"/>
      <c r="L736" s="68"/>
      <c r="M736" s="68"/>
      <c r="N736" s="68"/>
      <c r="O736" s="68"/>
      <c r="P736" s="70"/>
      <c r="Q736" s="71"/>
    </row>
    <row r="737" spans="1:17">
      <c r="A737" s="151"/>
      <c r="B737" s="68"/>
      <c r="C737" s="68"/>
      <c r="D737" s="68"/>
      <c r="E737" s="68"/>
      <c r="F737" s="69"/>
      <c r="G737" s="69"/>
      <c r="H737" s="69"/>
      <c r="I737" s="69"/>
      <c r="J737" s="68"/>
      <c r="K737" s="69"/>
      <c r="L737" s="68"/>
      <c r="M737" s="68"/>
      <c r="N737" s="68"/>
      <c r="O737" s="68"/>
      <c r="P737" s="70"/>
      <c r="Q737" s="71"/>
    </row>
    <row r="738" spans="1:17">
      <c r="A738" s="151"/>
      <c r="B738" s="68"/>
      <c r="C738" s="68"/>
      <c r="D738" s="68"/>
      <c r="E738" s="68"/>
      <c r="F738" s="69"/>
      <c r="G738" s="69"/>
      <c r="H738" s="69"/>
      <c r="I738" s="69"/>
      <c r="J738" s="68"/>
      <c r="K738" s="69"/>
      <c r="L738" s="68"/>
      <c r="M738" s="68"/>
      <c r="N738" s="68"/>
      <c r="O738" s="68"/>
      <c r="P738" s="70"/>
      <c r="Q738" s="71"/>
    </row>
    <row r="739" spans="1:17">
      <c r="A739" s="151"/>
      <c r="B739" s="68"/>
      <c r="C739" s="68"/>
      <c r="D739" s="68"/>
      <c r="E739" s="68"/>
      <c r="F739" s="69"/>
      <c r="G739" s="69"/>
      <c r="H739" s="69"/>
      <c r="I739" s="69"/>
      <c r="J739" s="68"/>
      <c r="K739" s="69"/>
      <c r="L739" s="68"/>
      <c r="M739" s="68"/>
      <c r="N739" s="68"/>
      <c r="O739" s="68"/>
      <c r="P739" s="70"/>
      <c r="Q739" s="71"/>
    </row>
    <row r="740" spans="1:17">
      <c r="A740" s="151"/>
      <c r="B740" s="68"/>
      <c r="C740" s="68"/>
      <c r="D740" s="68"/>
      <c r="E740" s="68"/>
      <c r="F740" s="69"/>
      <c r="G740" s="69"/>
      <c r="H740" s="69"/>
      <c r="I740" s="69"/>
      <c r="J740" s="68"/>
      <c r="K740" s="69"/>
      <c r="L740" s="68"/>
      <c r="M740" s="68"/>
      <c r="N740" s="68"/>
      <c r="O740" s="68"/>
      <c r="P740" s="70"/>
      <c r="Q740" s="71"/>
    </row>
    <row r="741" spans="1:17">
      <c r="A741" s="151"/>
      <c r="B741" s="68"/>
      <c r="C741" s="68"/>
      <c r="D741" s="68"/>
      <c r="E741" s="68"/>
      <c r="F741" s="69"/>
      <c r="G741" s="69"/>
      <c r="H741" s="69"/>
      <c r="I741" s="69"/>
      <c r="J741" s="68"/>
      <c r="K741" s="69"/>
      <c r="L741" s="68"/>
      <c r="M741" s="68"/>
      <c r="N741" s="68"/>
      <c r="O741" s="68"/>
      <c r="P741" s="70"/>
      <c r="Q741" s="71"/>
    </row>
    <row r="742" spans="1:17">
      <c r="A742" s="151"/>
      <c r="B742" s="68"/>
      <c r="C742" s="68"/>
      <c r="D742" s="68"/>
      <c r="E742" s="68"/>
      <c r="F742" s="69"/>
      <c r="G742" s="69"/>
      <c r="H742" s="69"/>
      <c r="I742" s="69"/>
      <c r="J742" s="68"/>
      <c r="K742" s="69"/>
      <c r="L742" s="68"/>
      <c r="M742" s="68"/>
      <c r="N742" s="68"/>
      <c r="O742" s="68"/>
      <c r="P742" s="70"/>
      <c r="Q742" s="71"/>
    </row>
    <row r="743" spans="1:17">
      <c r="A743" s="151"/>
      <c r="B743" s="68"/>
      <c r="C743" s="68"/>
      <c r="D743" s="68"/>
      <c r="E743" s="68"/>
      <c r="F743" s="69"/>
      <c r="G743" s="69"/>
      <c r="H743" s="69"/>
      <c r="I743" s="69"/>
      <c r="J743" s="68"/>
      <c r="K743" s="69"/>
      <c r="L743" s="68"/>
      <c r="M743" s="68"/>
      <c r="N743" s="68"/>
      <c r="O743" s="68"/>
      <c r="P743" s="70"/>
      <c r="Q743" s="71"/>
    </row>
    <row r="744" spans="1:17">
      <c r="A744" s="151"/>
      <c r="B744" s="68"/>
      <c r="C744" s="68"/>
      <c r="D744" s="68"/>
      <c r="E744" s="68"/>
      <c r="F744" s="69"/>
      <c r="G744" s="69"/>
      <c r="H744" s="69"/>
      <c r="I744" s="69"/>
      <c r="J744" s="68"/>
      <c r="K744" s="69"/>
      <c r="L744" s="68"/>
      <c r="M744" s="68"/>
      <c r="N744" s="68"/>
      <c r="O744" s="68"/>
      <c r="P744" s="70"/>
      <c r="Q744" s="71"/>
    </row>
    <row r="745" spans="1:17">
      <c r="A745" s="151"/>
      <c r="B745" s="68"/>
      <c r="C745" s="68"/>
      <c r="D745" s="68"/>
      <c r="E745" s="68"/>
      <c r="F745" s="69"/>
      <c r="G745" s="69"/>
      <c r="H745" s="69"/>
      <c r="I745" s="69"/>
      <c r="J745" s="68"/>
      <c r="K745" s="69"/>
      <c r="L745" s="68"/>
      <c r="M745" s="68"/>
      <c r="N745" s="68"/>
      <c r="O745" s="68"/>
      <c r="P745" s="70"/>
      <c r="Q745" s="71"/>
    </row>
    <row r="746" spans="1:17">
      <c r="A746" s="151"/>
      <c r="B746" s="68"/>
      <c r="C746" s="68"/>
      <c r="D746" s="68"/>
      <c r="E746" s="68"/>
      <c r="F746" s="69"/>
      <c r="G746" s="69"/>
      <c r="H746" s="69"/>
      <c r="I746" s="69"/>
      <c r="J746" s="68"/>
      <c r="K746" s="69"/>
      <c r="L746" s="68"/>
      <c r="M746" s="68"/>
      <c r="N746" s="68"/>
      <c r="O746" s="68"/>
      <c r="P746" s="70"/>
      <c r="Q746" s="71"/>
    </row>
    <row r="747" spans="1:17">
      <c r="A747" s="151"/>
      <c r="B747" s="68"/>
      <c r="C747" s="68"/>
      <c r="D747" s="68"/>
      <c r="E747" s="68"/>
      <c r="F747" s="69"/>
      <c r="G747" s="69"/>
      <c r="H747" s="69"/>
      <c r="I747" s="69"/>
      <c r="J747" s="68"/>
      <c r="K747" s="69"/>
      <c r="L747" s="68"/>
      <c r="M747" s="68"/>
      <c r="N747" s="68"/>
      <c r="O747" s="68"/>
      <c r="P747" s="70"/>
      <c r="Q747" s="71"/>
    </row>
    <row r="748" spans="1:17">
      <c r="A748" s="151"/>
      <c r="B748" s="68"/>
      <c r="C748" s="68"/>
      <c r="D748" s="68"/>
      <c r="E748" s="68"/>
      <c r="F748" s="69"/>
      <c r="G748" s="69"/>
      <c r="H748" s="69"/>
      <c r="I748" s="69"/>
      <c r="J748" s="68"/>
      <c r="K748" s="69"/>
      <c r="L748" s="68"/>
      <c r="M748" s="68"/>
      <c r="N748" s="68"/>
      <c r="O748" s="68"/>
      <c r="P748" s="70"/>
      <c r="Q748" s="71"/>
    </row>
    <row r="749" spans="1:17">
      <c r="A749" s="151"/>
      <c r="B749" s="68"/>
      <c r="C749" s="68"/>
      <c r="D749" s="68"/>
      <c r="E749" s="68"/>
      <c r="F749" s="69"/>
      <c r="G749" s="69"/>
      <c r="H749" s="69"/>
      <c r="I749" s="69"/>
      <c r="J749" s="68"/>
      <c r="K749" s="69"/>
      <c r="L749" s="68"/>
      <c r="M749" s="68"/>
      <c r="N749" s="68"/>
      <c r="O749" s="68"/>
      <c r="P749" s="70"/>
      <c r="Q749" s="71"/>
    </row>
    <row r="750" spans="1:17">
      <c r="A750" s="151"/>
      <c r="B750" s="68"/>
      <c r="C750" s="68"/>
      <c r="D750" s="68"/>
      <c r="E750" s="68"/>
      <c r="F750" s="69"/>
      <c r="G750" s="69"/>
      <c r="H750" s="69"/>
      <c r="I750" s="69"/>
      <c r="J750" s="68"/>
      <c r="K750" s="69"/>
      <c r="L750" s="68"/>
      <c r="M750" s="68"/>
      <c r="N750" s="68"/>
      <c r="O750" s="68"/>
      <c r="P750" s="70"/>
      <c r="Q750" s="71"/>
    </row>
    <row r="751" spans="1:17">
      <c r="A751" s="151"/>
      <c r="B751" s="68"/>
      <c r="C751" s="68"/>
      <c r="D751" s="68"/>
      <c r="E751" s="68"/>
      <c r="F751" s="69"/>
      <c r="G751" s="69"/>
      <c r="H751" s="69"/>
      <c r="I751" s="69"/>
      <c r="J751" s="68"/>
      <c r="K751" s="69"/>
      <c r="L751" s="68"/>
      <c r="M751" s="68"/>
      <c r="N751" s="68"/>
      <c r="O751" s="68"/>
      <c r="P751" s="70"/>
      <c r="Q751" s="71"/>
    </row>
    <row r="752" spans="1:17">
      <c r="A752" s="151"/>
      <c r="B752" s="68"/>
      <c r="C752" s="68"/>
      <c r="D752" s="68"/>
      <c r="E752" s="68"/>
      <c r="F752" s="69"/>
      <c r="G752" s="69"/>
      <c r="H752" s="69"/>
      <c r="I752" s="69"/>
      <c r="J752" s="68"/>
      <c r="K752" s="69"/>
      <c r="L752" s="68"/>
      <c r="M752" s="68"/>
      <c r="N752" s="68"/>
      <c r="O752" s="68"/>
      <c r="P752" s="70"/>
      <c r="Q752" s="71"/>
    </row>
    <row r="753" spans="1:17">
      <c r="A753" s="151"/>
      <c r="B753" s="68"/>
      <c r="C753" s="68"/>
      <c r="D753" s="68"/>
      <c r="E753" s="68"/>
      <c r="F753" s="69"/>
      <c r="G753" s="69"/>
      <c r="H753" s="69"/>
      <c r="I753" s="69"/>
      <c r="J753" s="68"/>
      <c r="K753" s="69"/>
      <c r="L753" s="68"/>
      <c r="M753" s="68"/>
      <c r="N753" s="68"/>
      <c r="O753" s="68"/>
      <c r="P753" s="70"/>
      <c r="Q753" s="71"/>
    </row>
    <row r="754" spans="1:17">
      <c r="A754" s="151"/>
      <c r="B754" s="68"/>
      <c r="C754" s="68"/>
      <c r="D754" s="68"/>
      <c r="E754" s="68"/>
      <c r="F754" s="69"/>
      <c r="G754" s="69"/>
      <c r="H754" s="69"/>
      <c r="I754" s="69"/>
      <c r="J754" s="68"/>
      <c r="K754" s="69"/>
      <c r="L754" s="68"/>
      <c r="M754" s="68"/>
      <c r="N754" s="68"/>
      <c r="O754" s="68"/>
      <c r="P754" s="70"/>
      <c r="Q754" s="71"/>
    </row>
    <row r="755" spans="1:17">
      <c r="A755" s="151"/>
      <c r="B755" s="68"/>
      <c r="C755" s="68"/>
      <c r="D755" s="68"/>
      <c r="E755" s="68"/>
      <c r="F755" s="69"/>
      <c r="G755" s="69"/>
      <c r="H755" s="69"/>
      <c r="I755" s="69"/>
      <c r="J755" s="68"/>
      <c r="K755" s="69"/>
      <c r="L755" s="68"/>
      <c r="M755" s="68"/>
      <c r="N755" s="68"/>
      <c r="O755" s="68"/>
      <c r="P755" s="70"/>
      <c r="Q755" s="71"/>
    </row>
    <row r="756" spans="1:17">
      <c r="A756" s="151"/>
      <c r="B756" s="68"/>
      <c r="C756" s="68"/>
      <c r="D756" s="68"/>
      <c r="E756" s="68"/>
      <c r="F756" s="69"/>
      <c r="G756" s="69"/>
      <c r="H756" s="69"/>
      <c r="I756" s="69"/>
      <c r="J756" s="68"/>
      <c r="K756" s="69"/>
      <c r="L756" s="68"/>
      <c r="M756" s="68"/>
      <c r="N756" s="68"/>
      <c r="O756" s="68"/>
      <c r="P756" s="70"/>
      <c r="Q756" s="71"/>
    </row>
    <row r="757" spans="1:17">
      <c r="A757" s="151"/>
      <c r="B757" s="68"/>
      <c r="C757" s="68"/>
      <c r="D757" s="68"/>
      <c r="E757" s="68"/>
      <c r="F757" s="69"/>
      <c r="G757" s="69"/>
      <c r="H757" s="69"/>
      <c r="I757" s="69"/>
      <c r="J757" s="68"/>
      <c r="K757" s="69"/>
      <c r="L757" s="68"/>
      <c r="M757" s="68"/>
      <c r="N757" s="68"/>
      <c r="O757" s="68"/>
      <c r="P757" s="70"/>
      <c r="Q757" s="71"/>
    </row>
    <row r="758" spans="1:17">
      <c r="A758" s="151"/>
      <c r="B758" s="68"/>
      <c r="C758" s="68"/>
      <c r="D758" s="68"/>
      <c r="E758" s="68"/>
      <c r="F758" s="69"/>
      <c r="G758" s="69"/>
      <c r="H758" s="69"/>
      <c r="I758" s="69"/>
      <c r="J758" s="68"/>
      <c r="K758" s="69"/>
      <c r="L758" s="68"/>
      <c r="M758" s="68"/>
      <c r="N758" s="68"/>
      <c r="O758" s="68"/>
      <c r="P758" s="70"/>
      <c r="Q758" s="71"/>
    </row>
    <row r="759" spans="1:17">
      <c r="A759" s="151"/>
      <c r="B759" s="68"/>
      <c r="C759" s="68"/>
      <c r="D759" s="68"/>
      <c r="E759" s="68"/>
      <c r="F759" s="69"/>
      <c r="G759" s="69"/>
      <c r="H759" s="69"/>
      <c r="I759" s="69"/>
      <c r="J759" s="68"/>
      <c r="K759" s="69"/>
      <c r="L759" s="68"/>
      <c r="M759" s="68"/>
      <c r="N759" s="68"/>
      <c r="O759" s="68"/>
      <c r="P759" s="70"/>
      <c r="Q759" s="71"/>
    </row>
    <row r="760" spans="1:17">
      <c r="A760" s="151"/>
      <c r="B760" s="68"/>
      <c r="C760" s="68"/>
      <c r="D760" s="68"/>
      <c r="E760" s="68"/>
      <c r="F760" s="69"/>
      <c r="G760" s="69"/>
      <c r="H760" s="69"/>
      <c r="I760" s="69"/>
      <c r="J760" s="68"/>
      <c r="K760" s="69"/>
      <c r="L760" s="68"/>
      <c r="M760" s="68"/>
      <c r="N760" s="68"/>
      <c r="O760" s="68"/>
      <c r="P760" s="70"/>
      <c r="Q760" s="71"/>
    </row>
    <row r="761" spans="1:17">
      <c r="A761" s="151"/>
      <c r="B761" s="68"/>
      <c r="C761" s="68"/>
      <c r="D761" s="68"/>
      <c r="E761" s="68"/>
      <c r="F761" s="69"/>
      <c r="G761" s="69"/>
      <c r="H761" s="69"/>
      <c r="I761" s="69"/>
      <c r="J761" s="68"/>
      <c r="K761" s="69"/>
      <c r="L761" s="68"/>
      <c r="M761" s="68"/>
      <c r="N761" s="68"/>
      <c r="O761" s="68"/>
      <c r="P761" s="70"/>
      <c r="Q761" s="71"/>
    </row>
    <row r="762" spans="1:17">
      <c r="A762" s="151"/>
      <c r="B762" s="68"/>
      <c r="C762" s="68"/>
      <c r="D762" s="68"/>
      <c r="E762" s="68"/>
      <c r="F762" s="69"/>
      <c r="G762" s="69"/>
      <c r="H762" s="69"/>
      <c r="I762" s="69"/>
      <c r="J762" s="68"/>
      <c r="K762" s="69"/>
      <c r="L762" s="68"/>
      <c r="M762" s="68"/>
      <c r="N762" s="68"/>
      <c r="O762" s="68"/>
      <c r="P762" s="70"/>
      <c r="Q762" s="71"/>
    </row>
    <row r="763" spans="1:17">
      <c r="A763" s="151"/>
      <c r="B763" s="68"/>
      <c r="C763" s="68"/>
      <c r="D763" s="68"/>
      <c r="E763" s="68"/>
      <c r="F763" s="69"/>
      <c r="G763" s="69"/>
      <c r="H763" s="69"/>
      <c r="I763" s="69"/>
      <c r="J763" s="68"/>
      <c r="K763" s="69"/>
      <c r="L763" s="68"/>
      <c r="M763" s="68"/>
      <c r="N763" s="68"/>
      <c r="O763" s="68"/>
      <c r="P763" s="70"/>
      <c r="Q763" s="71"/>
    </row>
    <row r="764" spans="1:17">
      <c r="A764" s="151"/>
      <c r="B764" s="68"/>
      <c r="C764" s="68"/>
      <c r="D764" s="68"/>
      <c r="E764" s="68"/>
      <c r="F764" s="69"/>
      <c r="G764" s="69"/>
      <c r="H764" s="69"/>
      <c r="I764" s="69"/>
      <c r="J764" s="68"/>
      <c r="K764" s="69"/>
      <c r="L764" s="68"/>
      <c r="M764" s="68"/>
      <c r="N764" s="68"/>
      <c r="O764" s="68"/>
      <c r="P764" s="70"/>
      <c r="Q764" s="71"/>
    </row>
    <row r="765" spans="1:17">
      <c r="A765" s="151"/>
      <c r="B765" s="68"/>
      <c r="C765" s="68"/>
      <c r="D765" s="68"/>
      <c r="E765" s="68"/>
      <c r="F765" s="69"/>
      <c r="G765" s="69"/>
      <c r="H765" s="69"/>
      <c r="I765" s="69"/>
      <c r="J765" s="68"/>
      <c r="K765" s="69"/>
      <c r="L765" s="68"/>
      <c r="M765" s="68"/>
      <c r="N765" s="68"/>
      <c r="O765" s="68"/>
      <c r="P765" s="70"/>
      <c r="Q765" s="71"/>
    </row>
    <row r="766" spans="1:17">
      <c r="A766" s="151"/>
      <c r="B766" s="68"/>
      <c r="C766" s="68"/>
      <c r="D766" s="68"/>
      <c r="E766" s="68"/>
      <c r="F766" s="69"/>
      <c r="G766" s="69"/>
      <c r="H766" s="69"/>
      <c r="I766" s="69"/>
      <c r="J766" s="68"/>
      <c r="K766" s="69"/>
      <c r="L766" s="68"/>
      <c r="M766" s="68"/>
      <c r="N766" s="68"/>
      <c r="O766" s="68"/>
      <c r="P766" s="70"/>
      <c r="Q766" s="71"/>
    </row>
    <row r="767" spans="1:17">
      <c r="A767" s="151"/>
      <c r="B767" s="68"/>
      <c r="C767" s="68"/>
      <c r="D767" s="68"/>
      <c r="E767" s="68"/>
      <c r="F767" s="69"/>
      <c r="G767" s="69"/>
      <c r="H767" s="69"/>
      <c r="I767" s="69"/>
      <c r="J767" s="68"/>
      <c r="K767" s="69"/>
      <c r="L767" s="68"/>
      <c r="M767" s="68"/>
      <c r="N767" s="68"/>
      <c r="O767" s="68"/>
      <c r="P767" s="70"/>
      <c r="Q767" s="71"/>
    </row>
    <row r="768" spans="1:17">
      <c r="A768" s="151"/>
      <c r="B768" s="68"/>
      <c r="C768" s="68"/>
      <c r="D768" s="68"/>
      <c r="E768" s="68"/>
      <c r="F768" s="69"/>
      <c r="G768" s="69"/>
      <c r="H768" s="69"/>
      <c r="I768" s="69"/>
      <c r="J768" s="68"/>
      <c r="K768" s="69"/>
      <c r="L768" s="68"/>
      <c r="M768" s="68"/>
      <c r="N768" s="68"/>
      <c r="O768" s="68"/>
      <c r="P768" s="70"/>
      <c r="Q768" s="71"/>
    </row>
    <row r="769" spans="1:17">
      <c r="A769" s="151"/>
      <c r="B769" s="68"/>
      <c r="C769" s="68"/>
      <c r="D769" s="68"/>
      <c r="E769" s="68"/>
      <c r="F769" s="69"/>
      <c r="G769" s="69"/>
      <c r="H769" s="69"/>
      <c r="I769" s="69"/>
      <c r="J769" s="68"/>
      <c r="K769" s="69"/>
      <c r="L769" s="68"/>
      <c r="M769" s="68"/>
      <c r="N769" s="68"/>
      <c r="O769" s="68"/>
      <c r="P769" s="70"/>
      <c r="Q769" s="71"/>
    </row>
    <row r="770" spans="1:17">
      <c r="A770" s="151"/>
      <c r="B770" s="68"/>
      <c r="C770" s="68"/>
      <c r="D770" s="68"/>
      <c r="E770" s="68"/>
      <c r="F770" s="69"/>
      <c r="G770" s="69"/>
      <c r="H770" s="69"/>
      <c r="I770" s="69"/>
      <c r="J770" s="68"/>
      <c r="K770" s="69"/>
      <c r="L770" s="68"/>
      <c r="M770" s="68"/>
      <c r="N770" s="68"/>
      <c r="O770" s="68"/>
      <c r="P770" s="70"/>
      <c r="Q770" s="71"/>
    </row>
    <row r="771" spans="1:17">
      <c r="A771" s="151"/>
      <c r="B771" s="68"/>
      <c r="C771" s="68"/>
      <c r="D771" s="68"/>
      <c r="E771" s="68"/>
      <c r="F771" s="69"/>
      <c r="G771" s="69"/>
      <c r="H771" s="69"/>
      <c r="I771" s="69"/>
      <c r="J771" s="68"/>
      <c r="K771" s="69"/>
      <c r="L771" s="68"/>
      <c r="M771" s="68"/>
      <c r="N771" s="68"/>
      <c r="O771" s="68"/>
      <c r="P771" s="70"/>
      <c r="Q771" s="71"/>
    </row>
    <row r="772" spans="1:17">
      <c r="A772" s="151"/>
      <c r="B772" s="68"/>
      <c r="C772" s="68"/>
      <c r="D772" s="68"/>
      <c r="E772" s="68"/>
      <c r="F772" s="69"/>
      <c r="G772" s="69"/>
      <c r="H772" s="69"/>
      <c r="I772" s="69"/>
      <c r="J772" s="68"/>
      <c r="K772" s="69"/>
      <c r="L772" s="68"/>
      <c r="M772" s="68"/>
      <c r="N772" s="68"/>
      <c r="O772" s="68"/>
      <c r="P772" s="70"/>
      <c r="Q772" s="71"/>
    </row>
    <row r="773" spans="1:17">
      <c r="A773" s="151"/>
      <c r="B773" s="68"/>
      <c r="C773" s="68"/>
      <c r="D773" s="68"/>
      <c r="E773" s="68"/>
      <c r="F773" s="69"/>
      <c r="G773" s="69"/>
      <c r="H773" s="69"/>
      <c r="I773" s="69"/>
      <c r="J773" s="68"/>
      <c r="K773" s="69"/>
      <c r="L773" s="68"/>
      <c r="M773" s="68"/>
      <c r="N773" s="68"/>
      <c r="O773" s="68"/>
      <c r="P773" s="70"/>
      <c r="Q773" s="71"/>
    </row>
    <row r="774" spans="1:17">
      <c r="A774" s="151"/>
      <c r="B774" s="68"/>
      <c r="C774" s="68"/>
      <c r="D774" s="68"/>
      <c r="E774" s="68"/>
      <c r="F774" s="69"/>
      <c r="G774" s="69"/>
      <c r="H774" s="69"/>
      <c r="I774" s="69"/>
      <c r="J774" s="68"/>
      <c r="K774" s="69"/>
      <c r="L774" s="68"/>
      <c r="M774" s="68"/>
      <c r="N774" s="68"/>
      <c r="O774" s="68"/>
      <c r="P774" s="70"/>
      <c r="Q774" s="71"/>
    </row>
    <row r="775" spans="1:17">
      <c r="A775" s="151"/>
      <c r="B775" s="68"/>
      <c r="C775" s="68"/>
      <c r="D775" s="68"/>
      <c r="E775" s="68"/>
      <c r="F775" s="69"/>
      <c r="G775" s="69"/>
      <c r="H775" s="69"/>
      <c r="I775" s="69"/>
      <c r="J775" s="68"/>
      <c r="K775" s="69"/>
      <c r="L775" s="68"/>
      <c r="M775" s="68"/>
      <c r="N775" s="68"/>
      <c r="O775" s="68"/>
      <c r="P775" s="70"/>
      <c r="Q775" s="71"/>
    </row>
    <row r="776" spans="1:17">
      <c r="A776" s="151"/>
      <c r="B776" s="68"/>
      <c r="C776" s="68"/>
      <c r="D776" s="68"/>
      <c r="E776" s="68"/>
      <c r="F776" s="69"/>
      <c r="G776" s="69"/>
      <c r="H776" s="69"/>
      <c r="I776" s="69"/>
      <c r="J776" s="68"/>
      <c r="K776" s="69"/>
      <c r="L776" s="68"/>
      <c r="M776" s="68"/>
      <c r="N776" s="68"/>
      <c r="O776" s="68"/>
      <c r="P776" s="70"/>
      <c r="Q776" s="71"/>
    </row>
    <row r="777" spans="1:17">
      <c r="A777" s="151"/>
      <c r="B777" s="68"/>
      <c r="C777" s="68"/>
      <c r="D777" s="68"/>
      <c r="E777" s="68"/>
      <c r="F777" s="69"/>
      <c r="G777" s="69"/>
      <c r="H777" s="69"/>
      <c r="I777" s="69"/>
      <c r="J777" s="68"/>
      <c r="K777" s="69"/>
      <c r="L777" s="68"/>
      <c r="M777" s="68"/>
      <c r="N777" s="68"/>
      <c r="O777" s="68"/>
      <c r="P777" s="70"/>
      <c r="Q777" s="71"/>
    </row>
    <row r="778" spans="1:17">
      <c r="A778" s="151"/>
      <c r="B778" s="68"/>
      <c r="C778" s="68"/>
      <c r="D778" s="68"/>
      <c r="E778" s="68"/>
      <c r="F778" s="69"/>
      <c r="G778" s="69"/>
      <c r="H778" s="69"/>
      <c r="I778" s="69"/>
      <c r="J778" s="68"/>
      <c r="K778" s="69"/>
      <c r="L778" s="68"/>
      <c r="M778" s="68"/>
      <c r="N778" s="68"/>
      <c r="O778" s="68"/>
      <c r="P778" s="70"/>
      <c r="Q778" s="71"/>
    </row>
    <row r="779" spans="1:17">
      <c r="A779" s="151"/>
      <c r="B779" s="68"/>
      <c r="C779" s="68"/>
      <c r="D779" s="68"/>
      <c r="E779" s="68"/>
      <c r="F779" s="69"/>
      <c r="G779" s="69"/>
      <c r="H779" s="69"/>
      <c r="I779" s="69"/>
      <c r="J779" s="68"/>
      <c r="K779" s="69"/>
      <c r="L779" s="68"/>
      <c r="M779" s="68"/>
      <c r="N779" s="68"/>
      <c r="O779" s="68"/>
      <c r="P779" s="70"/>
      <c r="Q779" s="71"/>
    </row>
    <row r="780" spans="1:17">
      <c r="A780" s="151"/>
      <c r="B780" s="68"/>
      <c r="C780" s="68"/>
      <c r="D780" s="68"/>
      <c r="E780" s="68"/>
      <c r="F780" s="69"/>
      <c r="G780" s="69"/>
      <c r="H780" s="69"/>
      <c r="I780" s="69"/>
      <c r="J780" s="68"/>
      <c r="K780" s="69"/>
      <c r="L780" s="68"/>
      <c r="M780" s="68"/>
      <c r="N780" s="68"/>
      <c r="O780" s="68"/>
      <c r="P780" s="70"/>
      <c r="Q780" s="71"/>
    </row>
    <row r="781" spans="1:17">
      <c r="A781" s="151"/>
      <c r="B781" s="68"/>
      <c r="C781" s="68"/>
      <c r="D781" s="68"/>
      <c r="E781" s="68"/>
      <c r="F781" s="69"/>
      <c r="G781" s="69"/>
      <c r="H781" s="69"/>
      <c r="I781" s="69"/>
      <c r="J781" s="68"/>
      <c r="K781" s="69"/>
      <c r="L781" s="68"/>
      <c r="M781" s="68"/>
      <c r="N781" s="68"/>
      <c r="O781" s="68"/>
      <c r="P781" s="70"/>
      <c r="Q781" s="71"/>
    </row>
    <row r="782" spans="1:17">
      <c r="A782" s="151"/>
      <c r="B782" s="68"/>
      <c r="C782" s="68"/>
      <c r="D782" s="68"/>
      <c r="E782" s="68"/>
      <c r="F782" s="69"/>
      <c r="G782" s="69"/>
      <c r="H782" s="69"/>
      <c r="I782" s="69"/>
      <c r="J782" s="68"/>
      <c r="K782" s="69"/>
      <c r="L782" s="68"/>
      <c r="M782" s="68"/>
      <c r="N782" s="68"/>
      <c r="O782" s="68"/>
      <c r="P782" s="70"/>
      <c r="Q782" s="71"/>
    </row>
    <row r="783" spans="1:17">
      <c r="A783" s="151"/>
      <c r="B783" s="68"/>
      <c r="C783" s="68"/>
      <c r="D783" s="68"/>
      <c r="E783" s="68"/>
      <c r="F783" s="69"/>
      <c r="G783" s="69"/>
      <c r="H783" s="69"/>
      <c r="I783" s="69"/>
      <c r="J783" s="68"/>
      <c r="K783" s="69"/>
      <c r="L783" s="68"/>
      <c r="M783" s="68"/>
      <c r="N783" s="68"/>
      <c r="O783" s="68"/>
      <c r="P783" s="70"/>
      <c r="Q783" s="71"/>
    </row>
    <row r="784" spans="1:17">
      <c r="A784" s="151"/>
      <c r="B784" s="68"/>
      <c r="C784" s="68"/>
      <c r="D784" s="68"/>
      <c r="E784" s="68"/>
      <c r="F784" s="69"/>
      <c r="G784" s="69"/>
      <c r="H784" s="69"/>
      <c r="I784" s="69"/>
      <c r="J784" s="68"/>
      <c r="K784" s="69"/>
      <c r="L784" s="68"/>
      <c r="M784" s="68"/>
      <c r="N784" s="68"/>
      <c r="O784" s="68"/>
      <c r="P784" s="70"/>
      <c r="Q784" s="71"/>
    </row>
    <row r="785" spans="1:17">
      <c r="A785" s="151"/>
      <c r="B785" s="68"/>
      <c r="C785" s="68"/>
      <c r="D785" s="68"/>
      <c r="E785" s="68"/>
      <c r="F785" s="69"/>
      <c r="G785" s="69"/>
      <c r="H785" s="69"/>
      <c r="I785" s="69"/>
      <c r="J785" s="68"/>
      <c r="K785" s="69"/>
      <c r="L785" s="68"/>
      <c r="M785" s="68"/>
      <c r="N785" s="68"/>
      <c r="O785" s="68"/>
      <c r="P785" s="70"/>
      <c r="Q785" s="71"/>
    </row>
    <row r="786" spans="1:17">
      <c r="A786" s="151"/>
      <c r="B786" s="68"/>
      <c r="C786" s="68"/>
      <c r="D786" s="68"/>
      <c r="E786" s="68"/>
      <c r="F786" s="69"/>
      <c r="G786" s="69"/>
      <c r="H786" s="69"/>
      <c r="I786" s="69"/>
      <c r="J786" s="68"/>
      <c r="K786" s="69"/>
      <c r="L786" s="68"/>
      <c r="M786" s="68"/>
      <c r="N786" s="68"/>
      <c r="O786" s="68"/>
      <c r="P786" s="70"/>
      <c r="Q786" s="71"/>
    </row>
    <row r="787" spans="1:17">
      <c r="A787" s="151"/>
      <c r="B787" s="68"/>
      <c r="C787" s="68"/>
      <c r="D787" s="68"/>
      <c r="E787" s="68"/>
      <c r="F787" s="69"/>
      <c r="G787" s="69"/>
      <c r="H787" s="69"/>
      <c r="I787" s="69"/>
      <c r="J787" s="68"/>
      <c r="K787" s="69"/>
      <c r="L787" s="68"/>
      <c r="M787" s="68"/>
      <c r="N787" s="68"/>
      <c r="O787" s="68"/>
      <c r="P787" s="70"/>
      <c r="Q787" s="71"/>
    </row>
    <row r="788" spans="1:17">
      <c r="A788" s="151"/>
      <c r="B788" s="68"/>
      <c r="C788" s="68"/>
      <c r="D788" s="68"/>
      <c r="E788" s="68"/>
      <c r="F788" s="69"/>
      <c r="G788" s="69"/>
      <c r="H788" s="69"/>
      <c r="I788" s="69"/>
      <c r="J788" s="68"/>
      <c r="K788" s="69"/>
      <c r="L788" s="68"/>
      <c r="M788" s="68"/>
      <c r="N788" s="68"/>
      <c r="O788" s="68"/>
      <c r="P788" s="70"/>
      <c r="Q788" s="71"/>
    </row>
    <row r="789" spans="1:17">
      <c r="A789" s="151"/>
      <c r="B789" s="68"/>
      <c r="C789" s="68"/>
      <c r="D789" s="68"/>
      <c r="E789" s="68"/>
      <c r="F789" s="69"/>
      <c r="G789" s="69"/>
      <c r="H789" s="69"/>
      <c r="I789" s="69"/>
      <c r="J789" s="68"/>
      <c r="K789" s="69"/>
      <c r="L789" s="68"/>
      <c r="M789" s="68"/>
      <c r="N789" s="68"/>
      <c r="O789" s="68"/>
      <c r="P789" s="70"/>
      <c r="Q789" s="71"/>
    </row>
    <row r="790" spans="1:17">
      <c r="A790" s="151"/>
      <c r="B790" s="68"/>
      <c r="C790" s="68"/>
      <c r="D790" s="68"/>
      <c r="E790" s="68"/>
      <c r="F790" s="69"/>
      <c r="G790" s="69"/>
      <c r="H790" s="69"/>
      <c r="I790" s="69"/>
      <c r="J790" s="68"/>
      <c r="K790" s="69"/>
      <c r="L790" s="68"/>
      <c r="M790" s="68"/>
      <c r="N790" s="68"/>
      <c r="O790" s="68"/>
      <c r="P790" s="70"/>
      <c r="Q790" s="71"/>
    </row>
    <row r="791" spans="1:17">
      <c r="A791" s="151"/>
      <c r="B791" s="68"/>
      <c r="C791" s="68"/>
      <c r="D791" s="68"/>
      <c r="E791" s="68"/>
      <c r="F791" s="69"/>
      <c r="G791" s="69"/>
      <c r="H791" s="69"/>
      <c r="I791" s="69"/>
      <c r="J791" s="68"/>
      <c r="K791" s="69"/>
      <c r="L791" s="68"/>
      <c r="M791" s="68"/>
      <c r="N791" s="68"/>
      <c r="O791" s="68"/>
      <c r="P791" s="70"/>
      <c r="Q791" s="71"/>
    </row>
    <row r="792" spans="1:17">
      <c r="A792" s="151"/>
      <c r="B792" s="68"/>
      <c r="C792" s="68"/>
      <c r="D792" s="68"/>
      <c r="E792" s="68"/>
      <c r="F792" s="69"/>
      <c r="G792" s="69"/>
      <c r="H792" s="69"/>
      <c r="I792" s="69"/>
      <c r="J792" s="68"/>
      <c r="K792" s="69"/>
      <c r="L792" s="68"/>
      <c r="M792" s="68"/>
      <c r="N792" s="68"/>
      <c r="O792" s="68"/>
      <c r="P792" s="70"/>
      <c r="Q792" s="71"/>
    </row>
    <row r="793" spans="1:17">
      <c r="A793" s="151"/>
      <c r="B793" s="68"/>
      <c r="C793" s="68"/>
      <c r="D793" s="68"/>
      <c r="E793" s="68"/>
      <c r="F793" s="69"/>
      <c r="G793" s="69"/>
      <c r="H793" s="69"/>
      <c r="I793" s="69"/>
      <c r="J793" s="68"/>
      <c r="K793" s="69"/>
      <c r="L793" s="68"/>
      <c r="M793" s="68"/>
      <c r="N793" s="68"/>
      <c r="O793" s="68"/>
      <c r="P793" s="70"/>
      <c r="Q793" s="71"/>
    </row>
    <row r="794" spans="1:17">
      <c r="A794" s="151"/>
      <c r="B794" s="68"/>
      <c r="C794" s="68"/>
      <c r="D794" s="68"/>
      <c r="E794" s="68"/>
      <c r="F794" s="69"/>
      <c r="G794" s="69"/>
      <c r="H794" s="69"/>
      <c r="I794" s="69"/>
      <c r="J794" s="68"/>
      <c r="K794" s="69"/>
      <c r="L794" s="68"/>
      <c r="M794" s="68"/>
      <c r="N794" s="68"/>
      <c r="O794" s="68"/>
      <c r="P794" s="70"/>
      <c r="Q794" s="71"/>
    </row>
    <row r="795" spans="1:17">
      <c r="A795" s="151"/>
      <c r="B795" s="68"/>
      <c r="C795" s="68"/>
      <c r="D795" s="68"/>
      <c r="E795" s="68"/>
      <c r="F795" s="69"/>
      <c r="G795" s="69"/>
      <c r="H795" s="69"/>
      <c r="I795" s="69"/>
      <c r="J795" s="68"/>
      <c r="K795" s="69"/>
      <c r="L795" s="68"/>
      <c r="M795" s="68"/>
      <c r="N795" s="68"/>
      <c r="O795" s="68"/>
      <c r="P795" s="70"/>
      <c r="Q795" s="71"/>
    </row>
    <row r="796" spans="1:17">
      <c r="A796" s="151"/>
      <c r="B796" s="68"/>
      <c r="C796" s="68"/>
      <c r="D796" s="68"/>
      <c r="E796" s="68"/>
      <c r="F796" s="69"/>
      <c r="G796" s="69"/>
      <c r="H796" s="69"/>
      <c r="I796" s="69"/>
      <c r="J796" s="68"/>
      <c r="K796" s="69"/>
      <c r="L796" s="68"/>
      <c r="M796" s="68"/>
      <c r="N796" s="68"/>
      <c r="O796" s="68"/>
      <c r="P796" s="70"/>
      <c r="Q796" s="71"/>
    </row>
    <row r="797" spans="1:17">
      <c r="A797" s="151"/>
      <c r="B797" s="68"/>
      <c r="C797" s="68"/>
      <c r="D797" s="68"/>
      <c r="E797" s="68"/>
      <c r="F797" s="69"/>
      <c r="G797" s="69"/>
      <c r="H797" s="69"/>
      <c r="I797" s="69"/>
      <c r="J797" s="68"/>
      <c r="K797" s="69"/>
      <c r="L797" s="68"/>
      <c r="M797" s="68"/>
      <c r="N797" s="68"/>
      <c r="O797" s="68"/>
      <c r="P797" s="70"/>
      <c r="Q797" s="71"/>
    </row>
    <row r="798" spans="1:17">
      <c r="A798" s="151"/>
      <c r="B798" s="68"/>
      <c r="C798" s="68"/>
      <c r="D798" s="68"/>
      <c r="E798" s="68"/>
      <c r="F798" s="69"/>
      <c r="G798" s="69"/>
      <c r="H798" s="69"/>
      <c r="I798" s="69"/>
      <c r="J798" s="68"/>
      <c r="K798" s="69"/>
      <c r="L798" s="68"/>
      <c r="M798" s="68"/>
      <c r="N798" s="68"/>
      <c r="O798" s="68"/>
      <c r="P798" s="70"/>
      <c r="Q798" s="71"/>
    </row>
    <row r="799" spans="1:17">
      <c r="A799" s="151"/>
      <c r="B799" s="68"/>
      <c r="C799" s="68"/>
      <c r="D799" s="68"/>
      <c r="E799" s="68"/>
      <c r="F799" s="69"/>
      <c r="G799" s="69"/>
      <c r="H799" s="69"/>
      <c r="I799" s="69"/>
      <c r="J799" s="68"/>
      <c r="K799" s="69"/>
      <c r="L799" s="68"/>
      <c r="M799" s="68"/>
      <c r="N799" s="68"/>
      <c r="O799" s="68"/>
      <c r="P799" s="70"/>
      <c r="Q799" s="71"/>
    </row>
    <row r="800" spans="1:17">
      <c r="A800" s="151"/>
      <c r="B800" s="68"/>
      <c r="C800" s="68"/>
      <c r="D800" s="68"/>
      <c r="E800" s="68"/>
      <c r="F800" s="69"/>
      <c r="G800" s="69"/>
      <c r="H800" s="69"/>
      <c r="I800" s="69"/>
      <c r="J800" s="68"/>
      <c r="K800" s="69"/>
      <c r="L800" s="68"/>
      <c r="M800" s="68"/>
      <c r="N800" s="68"/>
      <c r="O800" s="68"/>
      <c r="P800" s="70"/>
      <c r="Q800" s="71"/>
    </row>
    <row r="801" spans="1:17">
      <c r="A801" s="151"/>
      <c r="B801" s="68"/>
      <c r="C801" s="68"/>
      <c r="D801" s="68"/>
      <c r="E801" s="68"/>
      <c r="F801" s="69"/>
      <c r="G801" s="69"/>
      <c r="H801" s="69"/>
      <c r="I801" s="69"/>
      <c r="J801" s="68"/>
      <c r="K801" s="69"/>
      <c r="L801" s="68"/>
      <c r="M801" s="68"/>
      <c r="N801" s="68"/>
      <c r="O801" s="68"/>
      <c r="P801" s="70"/>
      <c r="Q801" s="71"/>
    </row>
    <row r="802" spans="1:17">
      <c r="A802" s="151"/>
      <c r="B802" s="68"/>
      <c r="C802" s="68"/>
      <c r="D802" s="68"/>
      <c r="E802" s="68"/>
      <c r="F802" s="69"/>
      <c r="G802" s="69"/>
      <c r="H802" s="69"/>
      <c r="I802" s="69"/>
      <c r="J802" s="68"/>
      <c r="K802" s="69"/>
      <c r="L802" s="68"/>
      <c r="M802" s="68"/>
      <c r="N802" s="68"/>
      <c r="O802" s="68"/>
      <c r="P802" s="70"/>
      <c r="Q802" s="71"/>
    </row>
    <row r="803" spans="1:17">
      <c r="A803" s="151"/>
      <c r="B803" s="68"/>
      <c r="C803" s="68"/>
      <c r="D803" s="68"/>
      <c r="E803" s="68"/>
      <c r="F803" s="69"/>
      <c r="G803" s="69"/>
      <c r="H803" s="69"/>
      <c r="I803" s="69"/>
      <c r="J803" s="68"/>
      <c r="K803" s="69"/>
      <c r="L803" s="68"/>
      <c r="M803" s="68"/>
      <c r="N803" s="68"/>
      <c r="O803" s="68"/>
      <c r="P803" s="70"/>
      <c r="Q803" s="71"/>
    </row>
    <row r="804" spans="1:17">
      <c r="A804" s="151"/>
      <c r="B804" s="68"/>
      <c r="C804" s="68"/>
      <c r="D804" s="68"/>
      <c r="E804" s="68"/>
      <c r="F804" s="69"/>
      <c r="G804" s="69"/>
      <c r="H804" s="69"/>
      <c r="I804" s="69"/>
      <c r="J804" s="68"/>
      <c r="K804" s="69"/>
      <c r="L804" s="68"/>
      <c r="M804" s="68"/>
      <c r="N804" s="68"/>
      <c r="O804" s="68"/>
      <c r="P804" s="70"/>
      <c r="Q804" s="71"/>
    </row>
    <row r="805" spans="1:17">
      <c r="A805" s="151"/>
      <c r="B805" s="68"/>
      <c r="C805" s="68"/>
      <c r="D805" s="68"/>
      <c r="E805" s="68"/>
      <c r="F805" s="69"/>
      <c r="G805" s="69"/>
      <c r="H805" s="69"/>
      <c r="I805" s="69"/>
      <c r="J805" s="68"/>
      <c r="K805" s="69"/>
      <c r="L805" s="68"/>
      <c r="M805" s="68"/>
      <c r="N805" s="68"/>
      <c r="O805" s="68"/>
      <c r="P805" s="70"/>
      <c r="Q805" s="71"/>
    </row>
    <row r="806" spans="1:17">
      <c r="A806" s="151"/>
      <c r="B806" s="68"/>
      <c r="C806" s="68"/>
      <c r="D806" s="68"/>
      <c r="E806" s="68"/>
      <c r="F806" s="69"/>
      <c r="G806" s="69"/>
      <c r="H806" s="69"/>
      <c r="I806" s="69"/>
      <c r="J806" s="68"/>
      <c r="K806" s="69"/>
      <c r="L806" s="68"/>
      <c r="M806" s="68"/>
      <c r="N806" s="68"/>
      <c r="O806" s="68"/>
      <c r="P806" s="70"/>
      <c r="Q806" s="71"/>
    </row>
    <row r="807" spans="1:17">
      <c r="A807" s="151"/>
      <c r="B807" s="68"/>
      <c r="C807" s="68"/>
      <c r="D807" s="68"/>
      <c r="E807" s="68"/>
      <c r="F807" s="69"/>
      <c r="G807" s="69"/>
      <c r="H807" s="69"/>
      <c r="I807" s="69"/>
      <c r="J807" s="68"/>
      <c r="K807" s="69"/>
      <c r="L807" s="68"/>
      <c r="M807" s="68"/>
      <c r="N807" s="68"/>
      <c r="O807" s="68"/>
      <c r="P807" s="70"/>
      <c r="Q807" s="71"/>
    </row>
    <row r="808" spans="1:17">
      <c r="A808" s="151"/>
      <c r="B808" s="68"/>
      <c r="C808" s="68"/>
      <c r="D808" s="68"/>
      <c r="E808" s="68"/>
      <c r="F808" s="69"/>
      <c r="G808" s="69"/>
      <c r="H808" s="69"/>
      <c r="I808" s="69"/>
      <c r="J808" s="68"/>
      <c r="K808" s="69"/>
      <c r="L808" s="68"/>
      <c r="M808" s="68"/>
      <c r="N808" s="68"/>
      <c r="O808" s="68"/>
      <c r="P808" s="70"/>
      <c r="Q808" s="71"/>
    </row>
    <row r="809" spans="1:17">
      <c r="A809" s="151"/>
      <c r="B809" s="68"/>
      <c r="C809" s="68"/>
      <c r="D809" s="68"/>
      <c r="E809" s="68"/>
      <c r="F809" s="69"/>
      <c r="G809" s="69"/>
      <c r="H809" s="69"/>
      <c r="I809" s="69"/>
      <c r="J809" s="68"/>
      <c r="K809" s="69"/>
      <c r="L809" s="68"/>
      <c r="M809" s="68"/>
      <c r="N809" s="68"/>
      <c r="O809" s="68"/>
      <c r="P809" s="70"/>
      <c r="Q809" s="71"/>
    </row>
    <row r="810" spans="1:17">
      <c r="A810" s="151"/>
      <c r="B810" s="68"/>
      <c r="C810" s="68"/>
      <c r="D810" s="68"/>
      <c r="E810" s="68"/>
      <c r="F810" s="69"/>
      <c r="G810" s="69"/>
      <c r="H810" s="69"/>
      <c r="I810" s="69"/>
      <c r="J810" s="68"/>
      <c r="K810" s="69"/>
      <c r="L810" s="68"/>
      <c r="M810" s="68"/>
      <c r="N810" s="68"/>
      <c r="O810" s="68"/>
      <c r="P810" s="70"/>
      <c r="Q810" s="71"/>
    </row>
    <row r="811" spans="1:17">
      <c r="A811" s="151"/>
      <c r="B811" s="68"/>
      <c r="C811" s="68"/>
      <c r="D811" s="68"/>
      <c r="E811" s="68"/>
      <c r="F811" s="69"/>
      <c r="G811" s="69"/>
      <c r="H811" s="69"/>
      <c r="I811" s="69"/>
      <c r="J811" s="68"/>
      <c r="K811" s="69"/>
      <c r="L811" s="68"/>
      <c r="M811" s="68"/>
      <c r="N811" s="68"/>
      <c r="O811" s="68"/>
      <c r="P811" s="70"/>
      <c r="Q811" s="71"/>
    </row>
    <row r="812" spans="1:17">
      <c r="A812" s="151"/>
      <c r="B812" s="68"/>
      <c r="C812" s="68"/>
      <c r="D812" s="68"/>
      <c r="E812" s="68"/>
      <c r="F812" s="69"/>
      <c r="G812" s="69"/>
      <c r="H812" s="69"/>
      <c r="I812" s="69"/>
      <c r="J812" s="68"/>
      <c r="K812" s="69"/>
      <c r="L812" s="68"/>
      <c r="M812" s="68"/>
      <c r="N812" s="68"/>
      <c r="O812" s="68"/>
      <c r="P812" s="70"/>
      <c r="Q812" s="71"/>
    </row>
    <row r="813" spans="1:17">
      <c r="A813" s="151"/>
      <c r="B813" s="68"/>
      <c r="C813" s="68"/>
      <c r="D813" s="68"/>
      <c r="E813" s="68"/>
      <c r="F813" s="69"/>
      <c r="G813" s="69"/>
      <c r="H813" s="69"/>
      <c r="I813" s="69"/>
      <c r="J813" s="68"/>
      <c r="K813" s="69"/>
      <c r="L813" s="68"/>
      <c r="M813" s="68"/>
      <c r="N813" s="68"/>
      <c r="O813" s="68"/>
      <c r="P813" s="70"/>
      <c r="Q813" s="71"/>
    </row>
    <row r="814" spans="1:17">
      <c r="A814" s="151"/>
      <c r="B814" s="68"/>
      <c r="C814" s="68"/>
      <c r="D814" s="68"/>
      <c r="E814" s="68"/>
      <c r="F814" s="69"/>
      <c r="G814" s="69"/>
      <c r="H814" s="69"/>
      <c r="I814" s="69"/>
      <c r="J814" s="68"/>
      <c r="K814" s="69"/>
      <c r="L814" s="68"/>
      <c r="M814" s="68"/>
      <c r="N814" s="68"/>
      <c r="O814" s="68"/>
      <c r="P814" s="70"/>
      <c r="Q814" s="71"/>
    </row>
    <row r="815" spans="1:17">
      <c r="A815" s="151"/>
      <c r="B815" s="68"/>
      <c r="C815" s="68"/>
      <c r="D815" s="68"/>
      <c r="E815" s="68"/>
      <c r="F815" s="69"/>
      <c r="G815" s="69"/>
      <c r="H815" s="69"/>
      <c r="I815" s="69"/>
      <c r="J815" s="68"/>
      <c r="K815" s="69"/>
      <c r="L815" s="68"/>
      <c r="M815" s="68"/>
      <c r="N815" s="68"/>
      <c r="O815" s="68"/>
      <c r="P815" s="70"/>
      <c r="Q815" s="71"/>
    </row>
    <row r="816" spans="1:17">
      <c r="A816" s="151"/>
      <c r="B816" s="68"/>
      <c r="C816" s="68"/>
      <c r="D816" s="68"/>
      <c r="E816" s="68"/>
      <c r="F816" s="69"/>
      <c r="G816" s="69"/>
      <c r="H816" s="69"/>
      <c r="I816" s="69"/>
      <c r="J816" s="68"/>
      <c r="K816" s="69"/>
      <c r="L816" s="68"/>
      <c r="M816" s="68"/>
      <c r="N816" s="68"/>
      <c r="O816" s="68"/>
      <c r="P816" s="70"/>
      <c r="Q816" s="71"/>
    </row>
    <row r="817" spans="1:17">
      <c r="A817" s="151"/>
      <c r="B817" s="68"/>
      <c r="C817" s="68"/>
      <c r="D817" s="68"/>
      <c r="E817" s="68"/>
      <c r="F817" s="69"/>
      <c r="G817" s="69"/>
      <c r="H817" s="69"/>
      <c r="I817" s="69"/>
      <c r="J817" s="68"/>
      <c r="K817" s="69"/>
      <c r="L817" s="68"/>
      <c r="M817" s="68"/>
      <c r="N817" s="68"/>
      <c r="O817" s="68"/>
      <c r="P817" s="70"/>
      <c r="Q817" s="71"/>
    </row>
    <row r="818" spans="1:17">
      <c r="A818" s="151"/>
      <c r="B818" s="68"/>
      <c r="C818" s="68"/>
      <c r="D818" s="68"/>
      <c r="E818" s="68"/>
      <c r="F818" s="69"/>
      <c r="G818" s="69"/>
      <c r="H818" s="69"/>
      <c r="I818" s="69"/>
      <c r="J818" s="68"/>
      <c r="K818" s="69"/>
      <c r="L818" s="68"/>
      <c r="M818" s="68"/>
      <c r="N818" s="68"/>
      <c r="O818" s="68"/>
      <c r="P818" s="70"/>
      <c r="Q818" s="71"/>
    </row>
    <row r="819" spans="1:17">
      <c r="A819" s="151"/>
      <c r="B819" s="68"/>
      <c r="C819" s="68"/>
      <c r="D819" s="68"/>
      <c r="E819" s="68"/>
      <c r="F819" s="69"/>
      <c r="G819" s="69"/>
      <c r="H819" s="69"/>
      <c r="I819" s="69"/>
      <c r="J819" s="68"/>
      <c r="K819" s="69"/>
      <c r="L819" s="68"/>
      <c r="M819" s="68"/>
      <c r="N819" s="68"/>
      <c r="O819" s="68"/>
      <c r="P819" s="70"/>
      <c r="Q819" s="71"/>
    </row>
    <row r="820" spans="1:17">
      <c r="A820" s="151"/>
      <c r="B820" s="68"/>
      <c r="C820" s="68"/>
      <c r="D820" s="68"/>
      <c r="E820" s="68"/>
      <c r="F820" s="69"/>
      <c r="G820" s="69"/>
      <c r="H820" s="69"/>
      <c r="I820" s="69"/>
      <c r="J820" s="68"/>
      <c r="K820" s="69"/>
      <c r="L820" s="68"/>
      <c r="M820" s="68"/>
      <c r="N820" s="68"/>
      <c r="O820" s="68"/>
      <c r="P820" s="70"/>
      <c r="Q820" s="71"/>
    </row>
    <row r="821" spans="1:17">
      <c r="A821" s="151"/>
      <c r="B821" s="68"/>
      <c r="C821" s="68"/>
      <c r="D821" s="68"/>
      <c r="E821" s="68"/>
      <c r="F821" s="69"/>
      <c r="G821" s="69"/>
      <c r="H821" s="69"/>
      <c r="I821" s="69"/>
      <c r="J821" s="68"/>
      <c r="K821" s="69"/>
      <c r="L821" s="68"/>
      <c r="M821" s="68"/>
      <c r="N821" s="68"/>
      <c r="O821" s="68"/>
      <c r="P821" s="70"/>
      <c r="Q821" s="71"/>
    </row>
    <row r="822" spans="1:17">
      <c r="A822" s="151"/>
      <c r="B822" s="68"/>
      <c r="C822" s="68"/>
      <c r="D822" s="68"/>
      <c r="E822" s="68"/>
      <c r="F822" s="69"/>
      <c r="G822" s="69"/>
      <c r="H822" s="69"/>
      <c r="I822" s="69"/>
      <c r="J822" s="68"/>
      <c r="K822" s="69"/>
      <c r="L822" s="68"/>
      <c r="M822" s="68"/>
      <c r="N822" s="68"/>
      <c r="O822" s="68"/>
      <c r="P822" s="70"/>
      <c r="Q822" s="71"/>
    </row>
    <row r="823" spans="1:17">
      <c r="A823" s="151"/>
      <c r="B823" s="68"/>
      <c r="C823" s="68"/>
      <c r="D823" s="68"/>
      <c r="E823" s="68"/>
      <c r="F823" s="69"/>
      <c r="G823" s="69"/>
      <c r="H823" s="69"/>
      <c r="I823" s="69"/>
      <c r="J823" s="68"/>
      <c r="K823" s="69"/>
      <c r="L823" s="68"/>
      <c r="M823" s="68"/>
      <c r="N823" s="68"/>
      <c r="O823" s="68"/>
      <c r="P823" s="70"/>
      <c r="Q823" s="71"/>
    </row>
    <row r="824" spans="1:17">
      <c r="A824" s="151"/>
      <c r="B824" s="68"/>
      <c r="C824" s="68"/>
      <c r="D824" s="68"/>
      <c r="E824" s="68"/>
      <c r="F824" s="69"/>
      <c r="G824" s="69"/>
      <c r="H824" s="69"/>
      <c r="I824" s="69"/>
      <c r="J824" s="68"/>
      <c r="K824" s="69"/>
      <c r="L824" s="68"/>
      <c r="M824" s="68"/>
      <c r="N824" s="68"/>
      <c r="O824" s="68"/>
      <c r="P824" s="70"/>
      <c r="Q824" s="71"/>
    </row>
    <row r="825" spans="1:17">
      <c r="A825" s="151"/>
      <c r="B825" s="68"/>
      <c r="C825" s="68"/>
      <c r="D825" s="68"/>
      <c r="E825" s="68"/>
      <c r="F825" s="69"/>
      <c r="G825" s="69"/>
      <c r="H825" s="69"/>
      <c r="I825" s="69"/>
      <c r="J825" s="68"/>
      <c r="K825" s="69"/>
      <c r="L825" s="68"/>
      <c r="M825" s="68"/>
      <c r="N825" s="68"/>
      <c r="O825" s="68"/>
      <c r="P825" s="70"/>
      <c r="Q825" s="71"/>
    </row>
    <row r="826" spans="1:17">
      <c r="A826" s="151"/>
      <c r="B826" s="68"/>
      <c r="C826" s="68"/>
      <c r="D826" s="68"/>
      <c r="E826" s="68"/>
      <c r="F826" s="69"/>
      <c r="G826" s="69"/>
      <c r="H826" s="69"/>
      <c r="I826" s="69"/>
      <c r="J826" s="68"/>
      <c r="K826" s="69"/>
      <c r="L826" s="68"/>
      <c r="M826" s="68"/>
      <c r="N826" s="68"/>
      <c r="O826" s="68"/>
      <c r="P826" s="70"/>
      <c r="Q826" s="71"/>
    </row>
    <row r="827" spans="1:17">
      <c r="A827" s="151"/>
      <c r="B827" s="68"/>
      <c r="C827" s="68"/>
      <c r="D827" s="68"/>
      <c r="E827" s="68"/>
      <c r="F827" s="69"/>
      <c r="G827" s="69"/>
      <c r="H827" s="69"/>
      <c r="I827" s="69"/>
      <c r="J827" s="68"/>
      <c r="K827" s="69"/>
      <c r="L827" s="68"/>
      <c r="M827" s="68"/>
      <c r="N827" s="68"/>
      <c r="O827" s="68"/>
      <c r="P827" s="70"/>
      <c r="Q827" s="71"/>
    </row>
    <row r="828" spans="1:17">
      <c r="A828" s="151"/>
      <c r="B828" s="68"/>
      <c r="C828" s="68"/>
      <c r="D828" s="68"/>
      <c r="E828" s="68"/>
      <c r="F828" s="69"/>
      <c r="G828" s="69"/>
      <c r="H828" s="69"/>
      <c r="I828" s="69"/>
      <c r="J828" s="68"/>
      <c r="K828" s="69"/>
      <c r="L828" s="68"/>
      <c r="M828" s="68"/>
      <c r="N828" s="68"/>
      <c r="O828" s="68"/>
      <c r="P828" s="70"/>
      <c r="Q828" s="71"/>
    </row>
    <row r="829" spans="1:17">
      <c r="A829" s="151"/>
      <c r="B829" s="68"/>
      <c r="C829" s="68"/>
      <c r="D829" s="68"/>
      <c r="E829" s="68"/>
      <c r="F829" s="69"/>
      <c r="G829" s="69"/>
      <c r="H829" s="69"/>
      <c r="I829" s="69"/>
      <c r="J829" s="68"/>
      <c r="K829" s="69"/>
      <c r="L829" s="68"/>
      <c r="M829" s="68"/>
      <c r="N829" s="68"/>
      <c r="O829" s="68"/>
      <c r="P829" s="70"/>
      <c r="Q829" s="71"/>
    </row>
    <row r="830" spans="1:17">
      <c r="A830" s="151"/>
      <c r="B830" s="68"/>
      <c r="C830" s="68"/>
      <c r="D830" s="68"/>
      <c r="E830" s="68"/>
      <c r="F830" s="69"/>
      <c r="G830" s="69"/>
      <c r="H830" s="69"/>
      <c r="I830" s="69"/>
      <c r="J830" s="68"/>
      <c r="K830" s="69"/>
      <c r="L830" s="68"/>
      <c r="M830" s="68"/>
      <c r="N830" s="68"/>
      <c r="O830" s="68"/>
      <c r="P830" s="70"/>
      <c r="Q830" s="71"/>
    </row>
    <row r="831" spans="1:17">
      <c r="A831" s="151"/>
      <c r="B831" s="68"/>
      <c r="C831" s="68"/>
      <c r="D831" s="68"/>
      <c r="E831" s="68"/>
      <c r="F831" s="69"/>
      <c r="G831" s="69"/>
      <c r="H831" s="69"/>
      <c r="I831" s="69"/>
      <c r="J831" s="68"/>
      <c r="K831" s="69"/>
      <c r="L831" s="68"/>
      <c r="M831" s="68"/>
      <c r="N831" s="68"/>
      <c r="O831" s="68"/>
      <c r="P831" s="70"/>
      <c r="Q831" s="71"/>
    </row>
    <row r="832" spans="1:17">
      <c r="A832" s="151"/>
      <c r="B832" s="68"/>
      <c r="C832" s="68"/>
      <c r="D832" s="68"/>
      <c r="E832" s="68"/>
      <c r="F832" s="69"/>
      <c r="G832" s="69"/>
      <c r="H832" s="69"/>
      <c r="I832" s="69"/>
      <c r="J832" s="68"/>
      <c r="K832" s="69"/>
      <c r="L832" s="68"/>
      <c r="M832" s="68"/>
      <c r="N832" s="68"/>
      <c r="O832" s="68"/>
      <c r="P832" s="70"/>
      <c r="Q832" s="71"/>
    </row>
    <row r="833" spans="1:17">
      <c r="A833" s="151"/>
      <c r="B833" s="68"/>
      <c r="C833" s="68"/>
      <c r="D833" s="68"/>
      <c r="E833" s="68"/>
      <c r="F833" s="69"/>
      <c r="G833" s="69"/>
      <c r="H833" s="69"/>
      <c r="I833" s="69"/>
      <c r="J833" s="68"/>
      <c r="K833" s="69"/>
      <c r="L833" s="68"/>
      <c r="M833" s="68"/>
      <c r="N833" s="68"/>
      <c r="O833" s="68"/>
      <c r="P833" s="70"/>
      <c r="Q833" s="71"/>
    </row>
    <row r="834" spans="1:17">
      <c r="A834" s="151"/>
      <c r="B834" s="68"/>
      <c r="C834" s="68"/>
      <c r="D834" s="68"/>
      <c r="E834" s="68"/>
      <c r="F834" s="69"/>
      <c r="G834" s="69"/>
      <c r="H834" s="69"/>
      <c r="I834" s="69"/>
      <c r="J834" s="68"/>
      <c r="K834" s="69"/>
      <c r="L834" s="68"/>
      <c r="M834" s="68"/>
      <c r="N834" s="68"/>
      <c r="O834" s="68"/>
      <c r="P834" s="70"/>
      <c r="Q834" s="71"/>
    </row>
    <row r="835" spans="1:17">
      <c r="A835" s="151"/>
      <c r="B835" s="68"/>
      <c r="C835" s="68"/>
      <c r="D835" s="68"/>
      <c r="E835" s="68"/>
      <c r="F835" s="69"/>
      <c r="G835" s="69"/>
      <c r="H835" s="69"/>
      <c r="I835" s="69"/>
      <c r="J835" s="68"/>
      <c r="K835" s="69"/>
      <c r="L835" s="68"/>
      <c r="M835" s="68"/>
      <c r="N835" s="68"/>
      <c r="O835" s="68"/>
      <c r="P835" s="70"/>
      <c r="Q835" s="71"/>
    </row>
    <row r="836" spans="1:17">
      <c r="A836" s="151"/>
      <c r="B836" s="68"/>
      <c r="C836" s="68"/>
      <c r="D836" s="68"/>
      <c r="E836" s="68"/>
      <c r="F836" s="69"/>
      <c r="G836" s="69"/>
      <c r="H836" s="69"/>
      <c r="I836" s="69"/>
      <c r="J836" s="68"/>
      <c r="K836" s="69"/>
      <c r="L836" s="68"/>
      <c r="M836" s="68"/>
      <c r="N836" s="68"/>
      <c r="O836" s="68"/>
      <c r="P836" s="70"/>
      <c r="Q836" s="71"/>
    </row>
    <row r="837" spans="1:17">
      <c r="A837" s="151"/>
      <c r="B837" s="68"/>
      <c r="C837" s="68"/>
      <c r="D837" s="68"/>
      <c r="E837" s="68"/>
      <c r="F837" s="69"/>
      <c r="G837" s="69"/>
      <c r="H837" s="69"/>
      <c r="I837" s="69"/>
      <c r="J837" s="68"/>
      <c r="K837" s="69"/>
      <c r="L837" s="68"/>
      <c r="M837" s="68"/>
      <c r="N837" s="68"/>
      <c r="O837" s="68"/>
      <c r="P837" s="70"/>
      <c r="Q837" s="71"/>
    </row>
    <row r="838" spans="1:17">
      <c r="A838" s="151"/>
      <c r="B838" s="68"/>
      <c r="C838" s="68"/>
      <c r="D838" s="68"/>
      <c r="E838" s="68"/>
      <c r="F838" s="69"/>
      <c r="G838" s="69"/>
      <c r="H838" s="69"/>
      <c r="I838" s="69"/>
      <c r="J838" s="68"/>
      <c r="K838" s="69"/>
      <c r="L838" s="68"/>
      <c r="M838" s="68"/>
      <c r="N838" s="68"/>
      <c r="O838" s="68"/>
      <c r="P838" s="70"/>
      <c r="Q838" s="71"/>
    </row>
    <row r="839" spans="1:17">
      <c r="A839" s="151"/>
      <c r="B839" s="68"/>
      <c r="C839" s="68"/>
      <c r="D839" s="68"/>
      <c r="E839" s="68"/>
      <c r="F839" s="69"/>
      <c r="G839" s="69"/>
      <c r="H839" s="69"/>
      <c r="I839" s="69"/>
      <c r="J839" s="68"/>
      <c r="K839" s="69"/>
      <c r="L839" s="68"/>
      <c r="M839" s="68"/>
      <c r="N839" s="68"/>
      <c r="O839" s="68"/>
      <c r="P839" s="70"/>
      <c r="Q839" s="71"/>
    </row>
    <row r="840" spans="1:17">
      <c r="A840" s="151"/>
      <c r="B840" s="68"/>
      <c r="C840" s="68"/>
      <c r="D840" s="68"/>
      <c r="E840" s="68"/>
      <c r="F840" s="69"/>
      <c r="G840" s="69"/>
      <c r="H840" s="69"/>
      <c r="I840" s="69"/>
      <c r="J840" s="68"/>
      <c r="K840" s="69"/>
      <c r="L840" s="68"/>
      <c r="M840" s="68"/>
      <c r="N840" s="68"/>
      <c r="O840" s="68"/>
      <c r="P840" s="70"/>
      <c r="Q840" s="71"/>
    </row>
    <row r="841" spans="1:17">
      <c r="A841" s="151"/>
      <c r="B841" s="68"/>
      <c r="C841" s="68"/>
      <c r="D841" s="68"/>
      <c r="E841" s="68"/>
      <c r="F841" s="69"/>
      <c r="G841" s="69"/>
      <c r="H841" s="69"/>
      <c r="I841" s="69"/>
      <c r="J841" s="68"/>
      <c r="K841" s="69"/>
      <c r="L841" s="68"/>
      <c r="M841" s="68"/>
      <c r="N841" s="68"/>
      <c r="O841" s="68"/>
      <c r="P841" s="70"/>
      <c r="Q841" s="71"/>
    </row>
    <row r="842" spans="1:17">
      <c r="A842" s="151"/>
      <c r="B842" s="68"/>
      <c r="C842" s="68"/>
      <c r="D842" s="68"/>
      <c r="E842" s="68"/>
      <c r="F842" s="69"/>
      <c r="G842" s="69"/>
      <c r="H842" s="69"/>
      <c r="I842" s="69"/>
      <c r="J842" s="68"/>
      <c r="K842" s="69"/>
      <c r="L842" s="68"/>
      <c r="M842" s="68"/>
      <c r="N842" s="68"/>
      <c r="O842" s="68"/>
      <c r="P842" s="70"/>
      <c r="Q842" s="71"/>
    </row>
    <row r="843" spans="1:17">
      <c r="A843" s="151"/>
      <c r="B843" s="68"/>
      <c r="C843" s="68"/>
      <c r="D843" s="68"/>
      <c r="E843" s="68"/>
      <c r="F843" s="69"/>
      <c r="G843" s="69"/>
      <c r="H843" s="69"/>
      <c r="I843" s="69"/>
      <c r="J843" s="68"/>
      <c r="K843" s="69"/>
      <c r="L843" s="68"/>
      <c r="M843" s="68"/>
      <c r="N843" s="68"/>
      <c r="O843" s="68"/>
      <c r="P843" s="70"/>
      <c r="Q843" s="71"/>
    </row>
    <row r="844" spans="1:17">
      <c r="A844" s="151"/>
      <c r="B844" s="68"/>
      <c r="C844" s="68"/>
      <c r="D844" s="68"/>
      <c r="E844" s="68"/>
      <c r="F844" s="69"/>
      <c r="G844" s="69"/>
      <c r="H844" s="69"/>
      <c r="I844" s="69"/>
      <c r="J844" s="68"/>
      <c r="K844" s="69"/>
      <c r="L844" s="68"/>
      <c r="M844" s="68"/>
      <c r="N844" s="68"/>
      <c r="O844" s="68"/>
      <c r="P844" s="70"/>
      <c r="Q844" s="71"/>
    </row>
    <row r="845" spans="1:17">
      <c r="A845" s="151"/>
      <c r="B845" s="68"/>
      <c r="C845" s="68"/>
      <c r="D845" s="68"/>
      <c r="E845" s="68"/>
      <c r="F845" s="69"/>
      <c r="G845" s="69"/>
      <c r="H845" s="69"/>
      <c r="I845" s="69"/>
      <c r="J845" s="68"/>
      <c r="K845" s="69"/>
      <c r="L845" s="68"/>
      <c r="M845" s="68"/>
      <c r="N845" s="68"/>
      <c r="O845" s="68"/>
      <c r="P845" s="70"/>
      <c r="Q845" s="71"/>
    </row>
    <row r="846" spans="1:17">
      <c r="A846" s="151"/>
      <c r="B846" s="68"/>
      <c r="C846" s="68"/>
      <c r="D846" s="68"/>
      <c r="E846" s="68"/>
      <c r="F846" s="69"/>
      <c r="G846" s="69"/>
      <c r="H846" s="69"/>
      <c r="I846" s="69"/>
      <c r="J846" s="68"/>
      <c r="K846" s="69"/>
      <c r="L846" s="68"/>
      <c r="M846" s="68"/>
      <c r="N846" s="68"/>
      <c r="O846" s="68"/>
      <c r="P846" s="70"/>
      <c r="Q846" s="71"/>
    </row>
    <row r="847" spans="1:17">
      <c r="A847" s="151"/>
      <c r="B847" s="68"/>
      <c r="C847" s="68"/>
      <c r="D847" s="68"/>
      <c r="E847" s="68"/>
      <c r="F847" s="69"/>
      <c r="G847" s="69"/>
      <c r="H847" s="69"/>
      <c r="I847" s="69"/>
      <c r="J847" s="68"/>
      <c r="K847" s="69"/>
      <c r="L847" s="68"/>
      <c r="M847" s="68"/>
      <c r="N847" s="68"/>
      <c r="O847" s="68"/>
      <c r="P847" s="70"/>
      <c r="Q847" s="71"/>
    </row>
    <row r="848" spans="1:17">
      <c r="A848" s="151"/>
      <c r="B848" s="68"/>
      <c r="C848" s="68"/>
      <c r="D848" s="68"/>
      <c r="E848" s="68"/>
      <c r="F848" s="69"/>
      <c r="G848" s="69"/>
      <c r="H848" s="69"/>
      <c r="I848" s="69"/>
      <c r="J848" s="68"/>
      <c r="K848" s="69"/>
      <c r="L848" s="68"/>
      <c r="M848" s="68"/>
      <c r="N848" s="68"/>
      <c r="O848" s="68"/>
      <c r="P848" s="70"/>
      <c r="Q848" s="71"/>
    </row>
    <row r="849" spans="1:17">
      <c r="A849" s="151"/>
      <c r="B849" s="68"/>
      <c r="C849" s="68"/>
      <c r="D849" s="68"/>
      <c r="E849" s="68"/>
      <c r="F849" s="69"/>
      <c r="G849" s="69"/>
      <c r="H849" s="69"/>
      <c r="I849" s="69"/>
      <c r="J849" s="68"/>
      <c r="K849" s="69"/>
      <c r="L849" s="68"/>
      <c r="M849" s="68"/>
      <c r="N849" s="68"/>
      <c r="O849" s="68"/>
      <c r="P849" s="70"/>
      <c r="Q849" s="71"/>
    </row>
    <row r="850" spans="1:17">
      <c r="A850" s="151"/>
      <c r="B850" s="68"/>
      <c r="C850" s="68"/>
      <c r="D850" s="68"/>
      <c r="E850" s="68"/>
      <c r="F850" s="69"/>
      <c r="G850" s="69"/>
      <c r="H850" s="69"/>
      <c r="I850" s="69"/>
      <c r="J850" s="68"/>
      <c r="K850" s="69"/>
      <c r="L850" s="68"/>
      <c r="M850" s="68"/>
      <c r="N850" s="68"/>
      <c r="O850" s="68"/>
      <c r="P850" s="70"/>
      <c r="Q850" s="71"/>
    </row>
    <row r="851" spans="1:17">
      <c r="A851" s="151"/>
      <c r="B851" s="68"/>
      <c r="C851" s="68"/>
      <c r="D851" s="68"/>
      <c r="E851" s="68"/>
      <c r="F851" s="69"/>
      <c r="G851" s="69"/>
      <c r="H851" s="69"/>
      <c r="I851" s="69"/>
      <c r="J851" s="68"/>
      <c r="K851" s="69"/>
      <c r="L851" s="68"/>
      <c r="M851" s="68"/>
      <c r="N851" s="68"/>
      <c r="O851" s="68"/>
      <c r="P851" s="70"/>
      <c r="Q851" s="71"/>
    </row>
    <row r="852" spans="1:17">
      <c r="A852" s="151"/>
      <c r="B852" s="68"/>
      <c r="C852" s="68"/>
      <c r="D852" s="68"/>
      <c r="E852" s="68"/>
      <c r="F852" s="69"/>
      <c r="G852" s="69"/>
      <c r="H852" s="69"/>
      <c r="I852" s="69"/>
      <c r="J852" s="68"/>
      <c r="K852" s="69"/>
      <c r="L852" s="68"/>
      <c r="M852" s="68"/>
      <c r="N852" s="68"/>
      <c r="O852" s="68"/>
      <c r="P852" s="70"/>
      <c r="Q852" s="71"/>
    </row>
    <row r="853" spans="1:17">
      <c r="A853" s="151"/>
      <c r="B853" s="68"/>
      <c r="C853" s="68"/>
      <c r="D853" s="68"/>
      <c r="E853" s="68"/>
      <c r="F853" s="69"/>
      <c r="G853" s="69"/>
      <c r="H853" s="69"/>
      <c r="I853" s="69"/>
      <c r="J853" s="68"/>
      <c r="K853" s="69"/>
      <c r="L853" s="68"/>
      <c r="M853" s="68"/>
      <c r="N853" s="68"/>
      <c r="O853" s="68"/>
      <c r="P853" s="70"/>
      <c r="Q853" s="71"/>
    </row>
    <row r="854" spans="1:17">
      <c r="A854" s="151"/>
      <c r="B854" s="68"/>
      <c r="C854" s="68"/>
      <c r="D854" s="68"/>
      <c r="E854" s="68"/>
      <c r="F854" s="69"/>
      <c r="G854" s="69"/>
      <c r="H854" s="69"/>
      <c r="I854" s="69"/>
      <c r="J854" s="68"/>
      <c r="K854" s="69"/>
      <c r="L854" s="68"/>
      <c r="M854" s="68"/>
      <c r="N854" s="68"/>
      <c r="O854" s="68"/>
      <c r="P854" s="70"/>
      <c r="Q854" s="71"/>
    </row>
    <row r="855" spans="1:17">
      <c r="A855" s="151"/>
      <c r="B855" s="68"/>
      <c r="C855" s="68"/>
      <c r="D855" s="68"/>
      <c r="E855" s="68"/>
      <c r="F855" s="69"/>
      <c r="G855" s="69"/>
      <c r="H855" s="69"/>
      <c r="I855" s="69"/>
      <c r="J855" s="68"/>
      <c r="K855" s="69"/>
      <c r="L855" s="68"/>
      <c r="M855" s="68"/>
      <c r="N855" s="68"/>
      <c r="O855" s="68"/>
      <c r="P855" s="70"/>
      <c r="Q855" s="71"/>
    </row>
    <row r="856" spans="1:17">
      <c r="A856" s="151"/>
      <c r="B856" s="68"/>
      <c r="C856" s="68"/>
      <c r="D856" s="68"/>
      <c r="E856" s="68"/>
      <c r="F856" s="69"/>
      <c r="G856" s="69"/>
      <c r="H856" s="69"/>
      <c r="I856" s="69"/>
      <c r="J856" s="68"/>
      <c r="K856" s="69"/>
      <c r="L856" s="68"/>
      <c r="M856" s="68"/>
      <c r="N856" s="68"/>
      <c r="O856" s="68"/>
      <c r="P856" s="70"/>
      <c r="Q856" s="71"/>
    </row>
    <row r="857" spans="1:17">
      <c r="A857" s="151"/>
      <c r="B857" s="68"/>
      <c r="C857" s="68"/>
      <c r="D857" s="68"/>
      <c r="E857" s="68"/>
      <c r="F857" s="69"/>
      <c r="G857" s="69"/>
      <c r="H857" s="69"/>
      <c r="I857" s="69"/>
      <c r="J857" s="68"/>
      <c r="K857" s="69"/>
      <c r="L857" s="68"/>
      <c r="M857" s="68"/>
      <c r="N857" s="68"/>
      <c r="O857" s="68"/>
      <c r="P857" s="70"/>
      <c r="Q857" s="71"/>
    </row>
    <row r="858" spans="1:17">
      <c r="A858" s="151"/>
      <c r="B858" s="68"/>
      <c r="C858" s="68"/>
      <c r="D858" s="68"/>
      <c r="E858" s="68"/>
      <c r="F858" s="69"/>
      <c r="G858" s="69"/>
      <c r="H858" s="69"/>
      <c r="I858" s="69"/>
      <c r="J858" s="68"/>
      <c r="K858" s="69"/>
      <c r="L858" s="68"/>
      <c r="M858" s="68"/>
      <c r="N858" s="68"/>
      <c r="O858" s="68"/>
      <c r="P858" s="70"/>
      <c r="Q858" s="71"/>
    </row>
    <row r="859" spans="1:17">
      <c r="A859" s="151"/>
      <c r="B859" s="68"/>
      <c r="C859" s="68"/>
      <c r="D859" s="68"/>
      <c r="E859" s="68"/>
      <c r="F859" s="69"/>
      <c r="G859" s="69"/>
      <c r="H859" s="69"/>
      <c r="I859" s="69"/>
      <c r="J859" s="68"/>
      <c r="K859" s="69"/>
      <c r="L859" s="68"/>
      <c r="M859" s="68"/>
      <c r="N859" s="68"/>
      <c r="O859" s="68"/>
      <c r="P859" s="70"/>
      <c r="Q859" s="71"/>
    </row>
    <row r="860" spans="1:17">
      <c r="A860" s="151"/>
      <c r="B860" s="68"/>
      <c r="C860" s="68"/>
      <c r="D860" s="68"/>
      <c r="E860" s="68"/>
      <c r="F860" s="69"/>
      <c r="G860" s="69"/>
      <c r="H860" s="69"/>
      <c r="I860" s="69"/>
      <c r="J860" s="68"/>
      <c r="K860" s="69"/>
      <c r="L860" s="68"/>
      <c r="M860" s="68"/>
      <c r="N860" s="68"/>
      <c r="O860" s="68"/>
      <c r="P860" s="70"/>
      <c r="Q860" s="71"/>
    </row>
    <row r="861" spans="1:17">
      <c r="A861" s="151"/>
      <c r="B861" s="68"/>
      <c r="C861" s="68"/>
      <c r="D861" s="68"/>
      <c r="E861" s="68"/>
      <c r="F861" s="69"/>
      <c r="G861" s="69"/>
      <c r="H861" s="69"/>
      <c r="I861" s="69"/>
      <c r="J861" s="68"/>
      <c r="K861" s="69"/>
      <c r="L861" s="68"/>
      <c r="M861" s="68"/>
      <c r="N861" s="68"/>
      <c r="O861" s="68"/>
      <c r="P861" s="70"/>
      <c r="Q861" s="71"/>
    </row>
    <row r="862" spans="1:17">
      <c r="A862" s="151"/>
      <c r="B862" s="68"/>
      <c r="C862" s="68"/>
      <c r="D862" s="68"/>
      <c r="E862" s="68"/>
      <c r="F862" s="69"/>
      <c r="G862" s="69"/>
      <c r="H862" s="69"/>
      <c r="I862" s="69"/>
      <c r="J862" s="68"/>
      <c r="K862" s="69"/>
      <c r="L862" s="68"/>
      <c r="M862" s="68"/>
      <c r="N862" s="68"/>
      <c r="O862" s="68"/>
      <c r="P862" s="70"/>
      <c r="Q862" s="71"/>
    </row>
    <row r="863" spans="1:17">
      <c r="A863" s="151"/>
      <c r="B863" s="68"/>
      <c r="C863" s="68"/>
      <c r="D863" s="68"/>
      <c r="E863" s="68"/>
      <c r="F863" s="69"/>
      <c r="G863" s="69"/>
      <c r="H863" s="69"/>
      <c r="I863" s="69"/>
      <c r="J863" s="68"/>
      <c r="K863" s="69"/>
      <c r="L863" s="68"/>
      <c r="M863" s="68"/>
      <c r="N863" s="68"/>
      <c r="O863" s="68"/>
      <c r="P863" s="70"/>
      <c r="Q863" s="71"/>
    </row>
    <row r="864" spans="1:17">
      <c r="A864" s="151"/>
      <c r="B864" s="68"/>
      <c r="C864" s="68"/>
      <c r="D864" s="68"/>
      <c r="E864" s="68"/>
      <c r="F864" s="69"/>
      <c r="G864" s="69"/>
      <c r="H864" s="69"/>
      <c r="I864" s="69"/>
      <c r="J864" s="68"/>
      <c r="K864" s="69"/>
      <c r="L864" s="68"/>
      <c r="M864" s="68"/>
      <c r="N864" s="68"/>
      <c r="O864" s="68"/>
      <c r="P864" s="70"/>
      <c r="Q864" s="71"/>
    </row>
    <row r="865" spans="1:17">
      <c r="A865" s="151"/>
      <c r="B865" s="68"/>
      <c r="C865" s="68"/>
      <c r="D865" s="68"/>
      <c r="E865" s="68"/>
      <c r="F865" s="69"/>
      <c r="G865" s="69"/>
      <c r="H865" s="69"/>
      <c r="I865" s="69"/>
      <c r="J865" s="68"/>
      <c r="K865" s="69"/>
      <c r="L865" s="68"/>
      <c r="M865" s="68"/>
      <c r="N865" s="68"/>
      <c r="O865" s="68"/>
      <c r="P865" s="70"/>
      <c r="Q865" s="71"/>
    </row>
    <row r="866" spans="1:17">
      <c r="A866" s="151"/>
      <c r="B866" s="68"/>
      <c r="C866" s="68"/>
      <c r="D866" s="68"/>
      <c r="E866" s="68"/>
      <c r="F866" s="69"/>
      <c r="G866" s="69"/>
      <c r="H866" s="69"/>
      <c r="I866" s="69"/>
      <c r="J866" s="68"/>
      <c r="K866" s="69"/>
      <c r="L866" s="68"/>
      <c r="M866" s="68"/>
      <c r="N866" s="68"/>
      <c r="O866" s="68"/>
      <c r="P866" s="70"/>
      <c r="Q866" s="71"/>
    </row>
    <row r="867" spans="1:17">
      <c r="A867" s="151"/>
      <c r="B867" s="68"/>
      <c r="C867" s="68"/>
      <c r="D867" s="68"/>
      <c r="E867" s="68"/>
      <c r="F867" s="69"/>
      <c r="G867" s="69"/>
      <c r="H867" s="69"/>
      <c r="I867" s="69"/>
      <c r="J867" s="68"/>
      <c r="K867" s="69"/>
      <c r="L867" s="68"/>
      <c r="M867" s="68"/>
      <c r="N867" s="68"/>
      <c r="O867" s="68"/>
      <c r="P867" s="70"/>
      <c r="Q867" s="71"/>
    </row>
    <row r="868" spans="1:17">
      <c r="A868" s="151"/>
      <c r="B868" s="68"/>
      <c r="C868" s="68"/>
      <c r="D868" s="68"/>
      <c r="E868" s="68"/>
      <c r="F868" s="69"/>
      <c r="G868" s="69"/>
      <c r="H868" s="69"/>
      <c r="I868" s="69"/>
      <c r="J868" s="68"/>
      <c r="K868" s="69"/>
      <c r="L868" s="68"/>
      <c r="M868" s="68"/>
      <c r="N868" s="68"/>
      <c r="O868" s="68"/>
      <c r="P868" s="70"/>
      <c r="Q868" s="71"/>
    </row>
    <row r="869" spans="1:17">
      <c r="A869" s="151"/>
      <c r="B869" s="68"/>
      <c r="C869" s="68"/>
      <c r="D869" s="68"/>
      <c r="E869" s="68"/>
      <c r="F869" s="69"/>
      <c r="G869" s="69"/>
      <c r="H869" s="69"/>
      <c r="I869" s="69"/>
      <c r="J869" s="68"/>
      <c r="K869" s="69"/>
      <c r="L869" s="68"/>
      <c r="M869" s="68"/>
      <c r="N869" s="68"/>
      <c r="O869" s="68"/>
      <c r="P869" s="70"/>
      <c r="Q869" s="71"/>
    </row>
    <row r="870" spans="1:17">
      <c r="A870" s="151"/>
      <c r="B870" s="68"/>
      <c r="C870" s="68"/>
      <c r="D870" s="68"/>
      <c r="E870" s="68"/>
      <c r="F870" s="69"/>
      <c r="G870" s="69"/>
      <c r="H870" s="69"/>
      <c r="I870" s="69"/>
      <c r="J870" s="68"/>
      <c r="K870" s="69"/>
      <c r="L870" s="68"/>
      <c r="M870" s="68"/>
      <c r="N870" s="68"/>
      <c r="O870" s="68"/>
      <c r="P870" s="70"/>
      <c r="Q870" s="71"/>
    </row>
    <row r="871" spans="1:17">
      <c r="A871" s="151"/>
      <c r="B871" s="68"/>
      <c r="C871" s="68"/>
      <c r="D871" s="68"/>
      <c r="E871" s="68"/>
      <c r="F871" s="69"/>
      <c r="G871" s="69"/>
      <c r="H871" s="69"/>
      <c r="I871" s="69"/>
      <c r="J871" s="68"/>
      <c r="K871" s="69"/>
      <c r="L871" s="68"/>
      <c r="M871" s="68"/>
      <c r="N871" s="68"/>
      <c r="O871" s="68"/>
      <c r="P871" s="70"/>
      <c r="Q871" s="71"/>
    </row>
    <row r="872" spans="1:17">
      <c r="A872" s="151"/>
      <c r="B872" s="68"/>
      <c r="C872" s="68"/>
      <c r="D872" s="68"/>
      <c r="E872" s="68"/>
      <c r="F872" s="69"/>
      <c r="G872" s="69"/>
      <c r="H872" s="69"/>
      <c r="I872" s="69"/>
      <c r="J872" s="68"/>
      <c r="K872" s="69"/>
      <c r="L872" s="68"/>
      <c r="M872" s="68"/>
      <c r="N872" s="68"/>
      <c r="O872" s="68"/>
      <c r="P872" s="70"/>
      <c r="Q872" s="71"/>
    </row>
    <row r="873" spans="1:17">
      <c r="A873" s="151"/>
      <c r="B873" s="68"/>
      <c r="C873" s="68"/>
      <c r="D873" s="68"/>
      <c r="E873" s="68"/>
      <c r="F873" s="69"/>
      <c r="G873" s="69"/>
      <c r="H873" s="69"/>
      <c r="I873" s="69"/>
      <c r="J873" s="68"/>
      <c r="K873" s="69"/>
      <c r="L873" s="68"/>
      <c r="M873" s="68"/>
      <c r="N873" s="68"/>
      <c r="O873" s="68"/>
      <c r="P873" s="70"/>
      <c r="Q873" s="71"/>
    </row>
    <row r="874" spans="1:17">
      <c r="A874" s="151"/>
      <c r="B874" s="68"/>
      <c r="C874" s="68"/>
      <c r="D874" s="68"/>
      <c r="E874" s="68"/>
      <c r="F874" s="69"/>
      <c r="G874" s="69"/>
      <c r="H874" s="69"/>
      <c r="I874" s="69"/>
      <c r="J874" s="68"/>
      <c r="K874" s="69"/>
      <c r="L874" s="68"/>
      <c r="M874" s="68"/>
      <c r="N874" s="68"/>
      <c r="O874" s="68"/>
      <c r="P874" s="70"/>
      <c r="Q874" s="71"/>
    </row>
    <row r="875" spans="1:17">
      <c r="A875" s="151"/>
      <c r="B875" s="68"/>
      <c r="C875" s="68"/>
      <c r="D875" s="68"/>
      <c r="E875" s="68"/>
      <c r="F875" s="69"/>
      <c r="G875" s="69"/>
      <c r="H875" s="69"/>
      <c r="I875" s="69"/>
      <c r="J875" s="68"/>
      <c r="K875" s="69"/>
      <c r="L875" s="68"/>
      <c r="M875" s="68"/>
      <c r="N875" s="68"/>
      <c r="O875" s="68"/>
      <c r="P875" s="70"/>
      <c r="Q875" s="71"/>
    </row>
    <row r="876" spans="1:17">
      <c r="A876" s="151"/>
      <c r="B876" s="68"/>
      <c r="C876" s="68"/>
      <c r="D876" s="68"/>
      <c r="E876" s="68"/>
      <c r="F876" s="69"/>
      <c r="G876" s="69"/>
      <c r="H876" s="69"/>
      <c r="I876" s="69"/>
      <c r="J876" s="68"/>
      <c r="K876" s="69"/>
      <c r="L876" s="68"/>
      <c r="M876" s="68"/>
      <c r="N876" s="68"/>
      <c r="O876" s="68"/>
      <c r="P876" s="70"/>
      <c r="Q876" s="71"/>
    </row>
    <row r="877" spans="1:17">
      <c r="A877" s="151"/>
      <c r="B877" s="68"/>
      <c r="C877" s="68"/>
      <c r="D877" s="68"/>
      <c r="E877" s="68"/>
      <c r="F877" s="69"/>
      <c r="G877" s="69"/>
      <c r="H877" s="69"/>
      <c r="I877" s="69"/>
      <c r="J877" s="68"/>
      <c r="K877" s="69"/>
      <c r="L877" s="68"/>
      <c r="M877" s="68"/>
      <c r="N877" s="68"/>
      <c r="O877" s="68"/>
      <c r="P877" s="70"/>
      <c r="Q877" s="71"/>
    </row>
    <row r="878" spans="1:17">
      <c r="A878" s="151"/>
      <c r="B878" s="68"/>
      <c r="C878" s="68"/>
      <c r="D878" s="68"/>
      <c r="E878" s="68"/>
      <c r="F878" s="69"/>
      <c r="G878" s="69"/>
      <c r="H878" s="69"/>
      <c r="I878" s="69"/>
      <c r="J878" s="68"/>
      <c r="K878" s="69"/>
      <c r="L878" s="68"/>
      <c r="M878" s="68"/>
      <c r="N878" s="68"/>
      <c r="O878" s="68"/>
      <c r="P878" s="70"/>
      <c r="Q878" s="71"/>
    </row>
    <row r="879" spans="1:17">
      <c r="A879" s="151"/>
      <c r="B879" s="68"/>
      <c r="C879" s="68"/>
      <c r="D879" s="68"/>
      <c r="E879" s="68"/>
      <c r="F879" s="69"/>
      <c r="G879" s="69"/>
      <c r="H879" s="69"/>
      <c r="I879" s="69"/>
      <c r="J879" s="68"/>
      <c r="K879" s="69"/>
      <c r="L879" s="68"/>
      <c r="M879" s="68"/>
      <c r="N879" s="68"/>
      <c r="O879" s="68"/>
      <c r="P879" s="70"/>
      <c r="Q879" s="71"/>
    </row>
    <row r="880" spans="1:17">
      <c r="A880" s="151"/>
      <c r="B880" s="68"/>
      <c r="C880" s="68"/>
      <c r="D880" s="68"/>
      <c r="E880" s="68"/>
      <c r="F880" s="69"/>
      <c r="G880" s="69"/>
      <c r="H880" s="69"/>
      <c r="I880" s="69"/>
      <c r="J880" s="68"/>
      <c r="K880" s="69"/>
      <c r="L880" s="68"/>
      <c r="M880" s="68"/>
      <c r="N880" s="68"/>
      <c r="O880" s="68"/>
      <c r="P880" s="70"/>
      <c r="Q880" s="71"/>
    </row>
    <row r="881" spans="1:17">
      <c r="A881" s="151"/>
      <c r="B881" s="68"/>
      <c r="C881" s="68"/>
      <c r="D881" s="68"/>
      <c r="E881" s="68"/>
      <c r="F881" s="69"/>
      <c r="G881" s="69"/>
      <c r="H881" s="69"/>
      <c r="I881" s="69"/>
      <c r="J881" s="68"/>
      <c r="K881" s="69"/>
      <c r="L881" s="68"/>
      <c r="M881" s="68"/>
      <c r="N881" s="68"/>
      <c r="O881" s="68"/>
      <c r="P881" s="70"/>
      <c r="Q881" s="71"/>
    </row>
    <row r="882" spans="1:17">
      <c r="A882" s="151"/>
      <c r="B882" s="68"/>
      <c r="C882" s="68"/>
      <c r="D882" s="68"/>
      <c r="E882" s="68"/>
      <c r="F882" s="69"/>
      <c r="G882" s="69"/>
      <c r="H882" s="69"/>
      <c r="I882" s="69"/>
      <c r="J882" s="68"/>
      <c r="K882" s="69"/>
      <c r="L882" s="68"/>
      <c r="M882" s="68"/>
      <c r="N882" s="68"/>
      <c r="O882" s="68"/>
      <c r="P882" s="70"/>
      <c r="Q882" s="71"/>
    </row>
    <row r="883" spans="1:17">
      <c r="A883" s="151"/>
      <c r="B883" s="68"/>
      <c r="C883" s="68"/>
      <c r="D883" s="68"/>
      <c r="E883" s="68"/>
      <c r="F883" s="69"/>
      <c r="G883" s="69"/>
      <c r="H883" s="69"/>
      <c r="I883" s="69"/>
      <c r="J883" s="68"/>
      <c r="K883" s="69"/>
      <c r="L883" s="68"/>
      <c r="M883" s="68"/>
      <c r="N883" s="68"/>
      <c r="O883" s="68"/>
      <c r="P883" s="70"/>
      <c r="Q883" s="71"/>
    </row>
    <row r="884" spans="1:17">
      <c r="A884" s="151"/>
      <c r="B884" s="68"/>
      <c r="C884" s="68"/>
      <c r="D884" s="68"/>
      <c r="E884" s="68"/>
      <c r="F884" s="69"/>
      <c r="G884" s="69"/>
      <c r="H884" s="69"/>
      <c r="I884" s="69"/>
      <c r="J884" s="68"/>
      <c r="K884" s="69"/>
      <c r="L884" s="68"/>
      <c r="M884" s="68"/>
      <c r="N884" s="68"/>
      <c r="O884" s="68"/>
      <c r="P884" s="70"/>
      <c r="Q884" s="71"/>
    </row>
    <row r="885" spans="1:17">
      <c r="A885" s="151"/>
      <c r="B885" s="68"/>
      <c r="C885" s="68"/>
      <c r="D885" s="68"/>
      <c r="E885" s="68"/>
      <c r="F885" s="69"/>
      <c r="G885" s="69"/>
      <c r="H885" s="69"/>
      <c r="I885" s="69"/>
      <c r="J885" s="68"/>
      <c r="K885" s="69"/>
      <c r="L885" s="68"/>
      <c r="M885" s="68"/>
      <c r="N885" s="68"/>
      <c r="O885" s="68"/>
      <c r="P885" s="70"/>
      <c r="Q885" s="71"/>
    </row>
    <row r="886" spans="1:17">
      <c r="A886" s="151"/>
      <c r="B886" s="68"/>
      <c r="C886" s="68"/>
      <c r="D886" s="68"/>
      <c r="E886" s="68"/>
      <c r="F886" s="69"/>
      <c r="G886" s="69"/>
      <c r="H886" s="69"/>
      <c r="I886" s="69"/>
      <c r="J886" s="68"/>
      <c r="K886" s="69"/>
      <c r="L886" s="68"/>
      <c r="M886" s="68"/>
      <c r="N886" s="68"/>
      <c r="O886" s="68"/>
      <c r="P886" s="70"/>
      <c r="Q886" s="71"/>
    </row>
    <row r="887" spans="1:17">
      <c r="A887" s="151"/>
      <c r="B887" s="68"/>
      <c r="C887" s="68"/>
      <c r="D887" s="68"/>
      <c r="E887" s="68"/>
      <c r="F887" s="69"/>
      <c r="G887" s="69"/>
      <c r="H887" s="69"/>
      <c r="I887" s="69"/>
      <c r="J887" s="68"/>
      <c r="K887" s="69"/>
      <c r="L887" s="68"/>
      <c r="M887" s="68"/>
      <c r="N887" s="68"/>
      <c r="O887" s="68"/>
      <c r="P887" s="70"/>
      <c r="Q887" s="71"/>
    </row>
    <row r="888" spans="1:17">
      <c r="A888" s="151"/>
      <c r="B888" s="68"/>
      <c r="C888" s="68"/>
      <c r="D888" s="68"/>
      <c r="E888" s="68"/>
      <c r="F888" s="69"/>
      <c r="G888" s="69"/>
      <c r="H888" s="69"/>
      <c r="I888" s="69"/>
      <c r="J888" s="68"/>
      <c r="K888" s="69"/>
      <c r="L888" s="68"/>
      <c r="M888" s="68"/>
      <c r="N888" s="68"/>
      <c r="O888" s="68"/>
      <c r="P888" s="70"/>
      <c r="Q888" s="71"/>
    </row>
    <row r="889" spans="1:17">
      <c r="A889" s="151"/>
      <c r="B889" s="68"/>
      <c r="C889" s="68"/>
      <c r="D889" s="68"/>
      <c r="E889" s="68"/>
      <c r="F889" s="69"/>
      <c r="G889" s="69"/>
      <c r="H889" s="69"/>
      <c r="I889" s="69"/>
      <c r="J889" s="68"/>
      <c r="K889" s="69"/>
      <c r="L889" s="68"/>
      <c r="M889" s="68"/>
      <c r="N889" s="68"/>
      <c r="O889" s="68"/>
      <c r="P889" s="70"/>
      <c r="Q889" s="71"/>
    </row>
    <row r="890" spans="1:17">
      <c r="A890" s="151"/>
      <c r="B890" s="68"/>
      <c r="C890" s="68"/>
      <c r="D890" s="68"/>
      <c r="E890" s="68"/>
      <c r="F890" s="69"/>
      <c r="G890" s="69"/>
      <c r="H890" s="69"/>
      <c r="I890" s="69"/>
      <c r="J890" s="68"/>
      <c r="K890" s="69"/>
      <c r="L890" s="68"/>
      <c r="M890" s="68"/>
      <c r="N890" s="68"/>
      <c r="O890" s="68"/>
      <c r="P890" s="70"/>
      <c r="Q890" s="71"/>
    </row>
    <row r="891" spans="1:17">
      <c r="A891" s="151"/>
      <c r="B891" s="68"/>
      <c r="C891" s="68"/>
      <c r="D891" s="68"/>
      <c r="E891" s="68"/>
      <c r="F891" s="69"/>
      <c r="G891" s="69"/>
      <c r="H891" s="69"/>
      <c r="I891" s="69"/>
      <c r="J891" s="68"/>
      <c r="K891" s="69"/>
      <c r="L891" s="68"/>
      <c r="M891" s="68"/>
      <c r="N891" s="68"/>
      <c r="O891" s="68"/>
      <c r="P891" s="70"/>
      <c r="Q891" s="71"/>
    </row>
    <row r="892" spans="1:17">
      <c r="A892" s="151"/>
      <c r="B892" s="68"/>
      <c r="C892" s="68"/>
      <c r="D892" s="68"/>
      <c r="E892" s="68"/>
      <c r="F892" s="69"/>
      <c r="G892" s="69"/>
      <c r="H892" s="69"/>
      <c r="I892" s="69"/>
      <c r="J892" s="68"/>
      <c r="K892" s="69"/>
      <c r="L892" s="68"/>
      <c r="M892" s="68"/>
      <c r="N892" s="68"/>
      <c r="O892" s="68"/>
      <c r="P892" s="70"/>
      <c r="Q892" s="71"/>
    </row>
    <row r="893" spans="1:17">
      <c r="A893" s="151"/>
      <c r="B893" s="68"/>
      <c r="C893" s="68"/>
      <c r="D893" s="68"/>
      <c r="E893" s="68"/>
      <c r="F893" s="69"/>
      <c r="G893" s="69"/>
      <c r="H893" s="69"/>
      <c r="I893" s="69"/>
      <c r="J893" s="68"/>
      <c r="K893" s="69"/>
      <c r="L893" s="68"/>
      <c r="M893" s="68"/>
      <c r="N893" s="68"/>
      <c r="O893" s="68"/>
      <c r="P893" s="70"/>
      <c r="Q893" s="71"/>
    </row>
    <row r="894" spans="1:17">
      <c r="A894" s="151"/>
      <c r="B894" s="68"/>
      <c r="C894" s="68"/>
      <c r="D894" s="68"/>
      <c r="E894" s="68"/>
      <c r="F894" s="69"/>
      <c r="G894" s="69"/>
      <c r="H894" s="69"/>
      <c r="I894" s="69"/>
      <c r="J894" s="68"/>
      <c r="K894" s="69"/>
      <c r="L894" s="68"/>
      <c r="M894" s="68"/>
      <c r="N894" s="68"/>
      <c r="O894" s="68"/>
      <c r="P894" s="70"/>
      <c r="Q894" s="71"/>
    </row>
    <row r="895" spans="1:17">
      <c r="A895" s="151"/>
      <c r="B895" s="68"/>
      <c r="C895" s="68"/>
      <c r="D895" s="68"/>
      <c r="E895" s="68"/>
      <c r="F895" s="69"/>
      <c r="G895" s="69"/>
      <c r="H895" s="69"/>
      <c r="I895" s="69"/>
      <c r="J895" s="68"/>
      <c r="K895" s="69"/>
      <c r="L895" s="68"/>
      <c r="M895" s="68"/>
      <c r="N895" s="68"/>
      <c r="O895" s="68"/>
      <c r="P895" s="70"/>
      <c r="Q895" s="71"/>
    </row>
    <row r="896" spans="1:17">
      <c r="A896" s="151"/>
      <c r="B896" s="68"/>
      <c r="C896" s="68"/>
      <c r="D896" s="68"/>
      <c r="E896" s="68"/>
      <c r="F896" s="69"/>
      <c r="G896" s="69"/>
      <c r="H896" s="69"/>
      <c r="I896" s="69"/>
      <c r="J896" s="68"/>
      <c r="K896" s="69"/>
      <c r="L896" s="68"/>
      <c r="M896" s="68"/>
      <c r="N896" s="68"/>
      <c r="O896" s="68"/>
      <c r="P896" s="70"/>
      <c r="Q896" s="71"/>
    </row>
    <row r="897" spans="1:17">
      <c r="A897" s="151"/>
      <c r="B897" s="68"/>
      <c r="C897" s="68"/>
      <c r="D897" s="68"/>
      <c r="E897" s="68"/>
      <c r="F897" s="69"/>
      <c r="G897" s="69"/>
      <c r="H897" s="69"/>
      <c r="I897" s="69"/>
      <c r="J897" s="68"/>
      <c r="K897" s="69"/>
      <c r="L897" s="68"/>
      <c r="M897" s="68"/>
      <c r="N897" s="68"/>
      <c r="O897" s="68"/>
      <c r="P897" s="70"/>
      <c r="Q897" s="71"/>
    </row>
    <row r="898" spans="1:17">
      <c r="A898" s="151"/>
      <c r="B898" s="68"/>
      <c r="C898" s="68"/>
      <c r="D898" s="68"/>
      <c r="E898" s="68"/>
      <c r="F898" s="69"/>
      <c r="G898" s="69"/>
      <c r="H898" s="69"/>
      <c r="I898" s="69"/>
      <c r="J898" s="68"/>
      <c r="K898" s="69"/>
      <c r="L898" s="68"/>
      <c r="M898" s="68"/>
      <c r="N898" s="68"/>
      <c r="O898" s="68"/>
      <c r="P898" s="70"/>
      <c r="Q898" s="71"/>
    </row>
    <row r="899" spans="1:17">
      <c r="A899" s="151"/>
      <c r="B899" s="68"/>
      <c r="C899" s="68"/>
      <c r="D899" s="68"/>
      <c r="E899" s="68"/>
      <c r="F899" s="69"/>
      <c r="G899" s="69"/>
      <c r="H899" s="69"/>
      <c r="I899" s="69"/>
      <c r="J899" s="68"/>
      <c r="K899" s="69"/>
      <c r="L899" s="68"/>
      <c r="M899" s="68"/>
      <c r="N899" s="68"/>
      <c r="O899" s="68"/>
      <c r="P899" s="70"/>
      <c r="Q899" s="71"/>
    </row>
    <row r="900" spans="1:17">
      <c r="A900" s="151"/>
      <c r="B900" s="68"/>
      <c r="C900" s="68"/>
      <c r="D900" s="68"/>
      <c r="E900" s="68"/>
      <c r="F900" s="69"/>
      <c r="G900" s="69"/>
      <c r="H900" s="69"/>
      <c r="I900" s="69"/>
      <c r="J900" s="68"/>
      <c r="K900" s="69"/>
      <c r="L900" s="68"/>
      <c r="M900" s="68"/>
      <c r="N900" s="68"/>
      <c r="O900" s="68"/>
      <c r="P900" s="70"/>
      <c r="Q900" s="71"/>
    </row>
    <row r="901" spans="1:17">
      <c r="A901" s="151"/>
      <c r="B901" s="68"/>
      <c r="C901" s="68"/>
      <c r="D901" s="68"/>
      <c r="E901" s="68"/>
      <c r="F901" s="69"/>
      <c r="G901" s="69"/>
      <c r="H901" s="69"/>
      <c r="I901" s="69"/>
      <c r="J901" s="68"/>
      <c r="K901" s="69"/>
      <c r="L901" s="68"/>
      <c r="M901" s="68"/>
      <c r="N901" s="68"/>
      <c r="O901" s="68"/>
      <c r="P901" s="70"/>
      <c r="Q901" s="71"/>
    </row>
    <row r="902" spans="1:17">
      <c r="A902" s="151"/>
      <c r="B902" s="68"/>
      <c r="C902" s="68"/>
      <c r="D902" s="68"/>
      <c r="E902" s="68"/>
      <c r="F902" s="69"/>
      <c r="G902" s="69"/>
      <c r="H902" s="69"/>
      <c r="I902" s="69"/>
      <c r="J902" s="68"/>
      <c r="K902" s="69"/>
      <c r="L902" s="68"/>
      <c r="M902" s="68"/>
      <c r="N902" s="68"/>
      <c r="O902" s="68"/>
      <c r="P902" s="70"/>
      <c r="Q902" s="71"/>
    </row>
    <row r="903" spans="1:17">
      <c r="A903" s="151"/>
      <c r="B903" s="68"/>
      <c r="C903" s="68"/>
      <c r="D903" s="68"/>
      <c r="E903" s="68"/>
      <c r="F903" s="69"/>
      <c r="G903" s="69"/>
      <c r="H903" s="69"/>
      <c r="I903" s="69"/>
      <c r="J903" s="68"/>
      <c r="K903" s="69"/>
      <c r="L903" s="68"/>
      <c r="M903" s="68"/>
      <c r="N903" s="68"/>
      <c r="O903" s="68"/>
      <c r="P903" s="70"/>
      <c r="Q903" s="71"/>
    </row>
    <row r="904" spans="1:17">
      <c r="A904" s="151"/>
      <c r="B904" s="68"/>
      <c r="C904" s="68"/>
      <c r="D904" s="68"/>
      <c r="E904" s="68"/>
      <c r="F904" s="69"/>
      <c r="G904" s="69"/>
      <c r="H904" s="69"/>
      <c r="I904" s="69"/>
      <c r="J904" s="68"/>
      <c r="K904" s="69"/>
      <c r="L904" s="68"/>
      <c r="M904" s="68"/>
      <c r="N904" s="68"/>
      <c r="O904" s="68"/>
      <c r="P904" s="70"/>
      <c r="Q904" s="71"/>
    </row>
    <row r="905" spans="1:17">
      <c r="A905" s="151"/>
      <c r="B905" s="68"/>
      <c r="C905" s="68"/>
      <c r="D905" s="68"/>
      <c r="E905" s="68"/>
      <c r="F905" s="69"/>
      <c r="G905" s="69"/>
      <c r="H905" s="69"/>
      <c r="I905" s="69"/>
      <c r="J905" s="68"/>
      <c r="K905" s="69"/>
      <c r="L905" s="68"/>
      <c r="M905" s="68"/>
      <c r="N905" s="68"/>
      <c r="O905" s="68"/>
      <c r="P905" s="70"/>
      <c r="Q905" s="71"/>
    </row>
    <row r="906" spans="1:17">
      <c r="A906" s="151"/>
      <c r="B906" s="68"/>
      <c r="C906" s="68"/>
      <c r="D906" s="68"/>
      <c r="E906" s="68"/>
      <c r="F906" s="69"/>
      <c r="G906" s="69"/>
      <c r="H906" s="69"/>
      <c r="I906" s="69"/>
      <c r="J906" s="68"/>
      <c r="K906" s="69"/>
      <c r="L906" s="68"/>
      <c r="M906" s="68"/>
      <c r="N906" s="68"/>
      <c r="O906" s="68"/>
      <c r="P906" s="70"/>
      <c r="Q906" s="71"/>
    </row>
    <row r="907" spans="1:17">
      <c r="A907" s="151"/>
      <c r="B907" s="68"/>
      <c r="C907" s="68"/>
      <c r="D907" s="68"/>
      <c r="E907" s="68"/>
      <c r="F907" s="69"/>
      <c r="G907" s="69"/>
      <c r="H907" s="69"/>
      <c r="I907" s="69"/>
      <c r="J907" s="68"/>
      <c r="K907" s="69"/>
      <c r="L907" s="68"/>
      <c r="M907" s="68"/>
      <c r="N907" s="68"/>
      <c r="O907" s="68"/>
      <c r="P907" s="70"/>
      <c r="Q907" s="71"/>
    </row>
    <row r="908" spans="1:17">
      <c r="A908" s="151"/>
      <c r="B908" s="68"/>
      <c r="C908" s="68"/>
      <c r="D908" s="68"/>
      <c r="E908" s="68"/>
      <c r="F908" s="69"/>
      <c r="G908" s="69"/>
      <c r="H908" s="69"/>
      <c r="I908" s="69"/>
      <c r="J908" s="68"/>
      <c r="K908" s="69"/>
      <c r="L908" s="68"/>
      <c r="M908" s="68"/>
      <c r="N908" s="68"/>
      <c r="O908" s="68"/>
      <c r="P908" s="70"/>
      <c r="Q908" s="71"/>
    </row>
    <row r="909" spans="1:17">
      <c r="A909" s="151"/>
      <c r="B909" s="68"/>
      <c r="C909" s="68"/>
      <c r="D909" s="68"/>
      <c r="E909" s="68"/>
      <c r="F909" s="69"/>
      <c r="G909" s="69"/>
      <c r="H909" s="69"/>
      <c r="I909" s="69"/>
      <c r="J909" s="68"/>
      <c r="K909" s="69"/>
      <c r="L909" s="68"/>
      <c r="M909" s="68"/>
      <c r="N909" s="68"/>
      <c r="O909" s="68"/>
      <c r="P909" s="70"/>
      <c r="Q909" s="71"/>
    </row>
    <row r="910" spans="1:17">
      <c r="A910" s="151"/>
      <c r="B910" s="68"/>
      <c r="C910" s="68"/>
      <c r="D910" s="68"/>
      <c r="E910" s="68"/>
      <c r="F910" s="69"/>
      <c r="G910" s="69"/>
      <c r="H910" s="69"/>
      <c r="I910" s="69"/>
      <c r="J910" s="68"/>
      <c r="K910" s="69"/>
      <c r="L910" s="68"/>
      <c r="M910" s="68"/>
      <c r="N910" s="68"/>
      <c r="O910" s="68"/>
      <c r="P910" s="70"/>
      <c r="Q910" s="71"/>
    </row>
    <row r="911" spans="1:17">
      <c r="A911" s="151"/>
      <c r="B911" s="68"/>
      <c r="C911" s="68"/>
      <c r="D911" s="68"/>
      <c r="E911" s="68"/>
      <c r="F911" s="69"/>
      <c r="G911" s="69"/>
      <c r="H911" s="69"/>
      <c r="I911" s="69"/>
      <c r="J911" s="68"/>
      <c r="K911" s="69"/>
      <c r="L911" s="68"/>
      <c r="M911" s="68"/>
      <c r="N911" s="68"/>
      <c r="O911" s="68"/>
      <c r="P911" s="70"/>
      <c r="Q911" s="71"/>
    </row>
    <row r="912" spans="1:17">
      <c r="A912" s="151"/>
      <c r="B912" s="68"/>
      <c r="C912" s="68"/>
      <c r="D912" s="68"/>
      <c r="E912" s="68"/>
      <c r="F912" s="69"/>
      <c r="G912" s="69"/>
      <c r="H912" s="69"/>
      <c r="I912" s="69"/>
      <c r="J912" s="68"/>
      <c r="K912" s="69"/>
      <c r="L912" s="68"/>
      <c r="M912" s="68"/>
      <c r="N912" s="68"/>
      <c r="O912" s="68"/>
      <c r="P912" s="70"/>
      <c r="Q912" s="71"/>
    </row>
    <row r="913" spans="1:17">
      <c r="A913" s="151"/>
      <c r="B913" s="68"/>
      <c r="C913" s="68"/>
      <c r="D913" s="68"/>
      <c r="E913" s="68"/>
      <c r="F913" s="69"/>
      <c r="G913" s="69"/>
      <c r="H913" s="69"/>
      <c r="I913" s="69"/>
      <c r="J913" s="68"/>
      <c r="K913" s="69"/>
      <c r="L913" s="68"/>
      <c r="M913" s="68"/>
      <c r="N913" s="68"/>
      <c r="O913" s="68"/>
      <c r="P913" s="70"/>
      <c r="Q913" s="71"/>
    </row>
    <row r="914" spans="1:17">
      <c r="A914" s="151"/>
      <c r="B914" s="68"/>
      <c r="C914" s="68"/>
      <c r="D914" s="68"/>
      <c r="E914" s="68"/>
      <c r="F914" s="69"/>
      <c r="G914" s="69"/>
      <c r="H914" s="69"/>
      <c r="I914" s="69"/>
      <c r="J914" s="68"/>
      <c r="K914" s="69"/>
      <c r="L914" s="68"/>
      <c r="M914" s="68"/>
      <c r="N914" s="68"/>
      <c r="O914" s="68"/>
      <c r="P914" s="70"/>
      <c r="Q914" s="71"/>
    </row>
    <row r="915" spans="1:17">
      <c r="A915" s="151"/>
      <c r="B915" s="68"/>
      <c r="C915" s="68"/>
      <c r="D915" s="68"/>
      <c r="E915" s="68"/>
      <c r="F915" s="69"/>
      <c r="G915" s="69"/>
      <c r="H915" s="69"/>
      <c r="I915" s="69"/>
      <c r="J915" s="68"/>
      <c r="K915" s="69"/>
      <c r="L915" s="68"/>
      <c r="M915" s="68"/>
      <c r="N915" s="68"/>
      <c r="O915" s="68"/>
      <c r="P915" s="70"/>
      <c r="Q915" s="71"/>
    </row>
    <row r="916" spans="1:17">
      <c r="A916" s="151"/>
      <c r="B916" s="68"/>
      <c r="C916" s="68"/>
      <c r="D916" s="68"/>
      <c r="E916" s="68"/>
      <c r="F916" s="69"/>
      <c r="G916" s="69"/>
      <c r="H916" s="69"/>
      <c r="I916" s="69"/>
      <c r="J916" s="68"/>
      <c r="K916" s="69"/>
      <c r="L916" s="68"/>
      <c r="M916" s="68"/>
      <c r="N916" s="68"/>
      <c r="O916" s="68"/>
      <c r="P916" s="70"/>
      <c r="Q916" s="71"/>
    </row>
    <row r="917" spans="1:17">
      <c r="A917" s="151"/>
      <c r="B917" s="68"/>
      <c r="C917" s="68"/>
      <c r="D917" s="68"/>
      <c r="E917" s="68"/>
      <c r="F917" s="69"/>
      <c r="G917" s="69"/>
      <c r="H917" s="69"/>
      <c r="I917" s="69"/>
      <c r="J917" s="68"/>
      <c r="K917" s="69"/>
      <c r="L917" s="68"/>
      <c r="M917" s="68"/>
      <c r="N917" s="68"/>
      <c r="O917" s="68"/>
      <c r="P917" s="70"/>
      <c r="Q917" s="71"/>
    </row>
    <row r="918" spans="1:17">
      <c r="A918" s="151"/>
      <c r="B918" s="68"/>
      <c r="C918" s="68"/>
      <c r="D918" s="68"/>
      <c r="E918" s="68"/>
      <c r="F918" s="69"/>
      <c r="G918" s="69"/>
      <c r="H918" s="69"/>
      <c r="I918" s="69"/>
      <c r="J918" s="68"/>
      <c r="K918" s="69"/>
      <c r="L918" s="68"/>
      <c r="M918" s="68"/>
      <c r="N918" s="68"/>
      <c r="O918" s="68"/>
      <c r="P918" s="70"/>
      <c r="Q918" s="71"/>
    </row>
    <row r="919" spans="1:17">
      <c r="A919" s="151"/>
      <c r="B919" s="68"/>
      <c r="C919" s="68"/>
      <c r="D919" s="68"/>
      <c r="E919" s="68"/>
      <c r="F919" s="69"/>
      <c r="G919" s="69"/>
      <c r="H919" s="69"/>
      <c r="I919" s="69"/>
      <c r="J919" s="68"/>
      <c r="K919" s="69"/>
      <c r="L919" s="68"/>
      <c r="M919" s="68"/>
      <c r="N919" s="68"/>
      <c r="O919" s="68"/>
      <c r="P919" s="70"/>
      <c r="Q919" s="71"/>
    </row>
    <row r="920" spans="1:17">
      <c r="A920" s="151"/>
      <c r="B920" s="68"/>
      <c r="C920" s="68"/>
      <c r="D920" s="68"/>
      <c r="E920" s="68"/>
      <c r="F920" s="69"/>
      <c r="G920" s="69"/>
      <c r="H920" s="69"/>
      <c r="I920" s="69"/>
      <c r="J920" s="68"/>
      <c r="K920" s="69"/>
      <c r="L920" s="68"/>
      <c r="M920" s="68"/>
      <c r="N920" s="68"/>
      <c r="O920" s="68"/>
      <c r="P920" s="70"/>
      <c r="Q920" s="71"/>
    </row>
    <row r="921" spans="1:17">
      <c r="A921" s="151"/>
      <c r="B921" s="68"/>
      <c r="C921" s="68"/>
      <c r="D921" s="68"/>
      <c r="E921" s="68"/>
      <c r="F921" s="69"/>
      <c r="G921" s="69"/>
      <c r="H921" s="69"/>
      <c r="I921" s="69"/>
      <c r="J921" s="68"/>
      <c r="K921" s="69"/>
      <c r="L921" s="68"/>
      <c r="M921" s="68"/>
      <c r="N921" s="68"/>
      <c r="O921" s="68"/>
      <c r="P921" s="70"/>
      <c r="Q921" s="71"/>
    </row>
    <row r="922" spans="1:17">
      <c r="A922" s="151"/>
      <c r="B922" s="68"/>
      <c r="C922" s="68"/>
      <c r="D922" s="68"/>
      <c r="E922" s="68"/>
      <c r="F922" s="69"/>
      <c r="G922" s="69"/>
      <c r="H922" s="69"/>
      <c r="I922" s="69"/>
      <c r="J922" s="68"/>
      <c r="K922" s="69"/>
      <c r="L922" s="68"/>
      <c r="M922" s="68"/>
      <c r="N922" s="68"/>
      <c r="O922" s="68"/>
      <c r="P922" s="70"/>
      <c r="Q922" s="71"/>
    </row>
    <row r="923" spans="1:17">
      <c r="A923" s="151"/>
      <c r="B923" s="68"/>
      <c r="C923" s="68"/>
      <c r="D923" s="68"/>
      <c r="E923" s="68"/>
      <c r="F923" s="69"/>
      <c r="G923" s="69"/>
      <c r="H923" s="69"/>
      <c r="I923" s="69"/>
      <c r="J923" s="68"/>
      <c r="K923" s="69"/>
      <c r="L923" s="68"/>
      <c r="M923" s="68"/>
      <c r="N923" s="68"/>
      <c r="O923" s="68"/>
      <c r="P923" s="70"/>
      <c r="Q923" s="71"/>
    </row>
    <row r="924" spans="1:17">
      <c r="A924" s="151"/>
      <c r="B924" s="68"/>
      <c r="C924" s="68"/>
      <c r="D924" s="68"/>
      <c r="E924" s="68"/>
      <c r="F924" s="69"/>
      <c r="G924" s="69"/>
      <c r="H924" s="69"/>
      <c r="I924" s="69"/>
      <c r="J924" s="68"/>
      <c r="K924" s="69"/>
      <c r="L924" s="68"/>
      <c r="M924" s="68"/>
      <c r="N924" s="68"/>
      <c r="O924" s="68"/>
      <c r="P924" s="70"/>
      <c r="Q924" s="71"/>
    </row>
    <row r="925" spans="1:17">
      <c r="A925" s="151"/>
      <c r="B925" s="68"/>
      <c r="C925" s="68"/>
      <c r="D925" s="68"/>
      <c r="E925" s="68"/>
      <c r="F925" s="69"/>
      <c r="G925" s="69"/>
      <c r="H925" s="69"/>
      <c r="I925" s="69"/>
      <c r="J925" s="68"/>
      <c r="K925" s="69"/>
      <c r="L925" s="68"/>
      <c r="M925" s="68"/>
      <c r="N925" s="68"/>
      <c r="O925" s="68"/>
      <c r="P925" s="70"/>
      <c r="Q925" s="71"/>
    </row>
    <row r="926" spans="1:17">
      <c r="A926" s="151"/>
      <c r="B926" s="68"/>
      <c r="C926" s="68"/>
      <c r="D926" s="68"/>
      <c r="E926" s="68"/>
      <c r="F926" s="69"/>
      <c r="G926" s="69"/>
      <c r="H926" s="69"/>
      <c r="I926" s="69"/>
      <c r="J926" s="68"/>
      <c r="K926" s="69"/>
      <c r="L926" s="68"/>
      <c r="M926" s="68"/>
      <c r="N926" s="68"/>
      <c r="O926" s="68"/>
      <c r="P926" s="70"/>
      <c r="Q926" s="71"/>
    </row>
    <row r="927" spans="1:17">
      <c r="A927" s="151"/>
      <c r="B927" s="68"/>
      <c r="C927" s="68"/>
      <c r="D927" s="68"/>
      <c r="E927" s="68"/>
      <c r="F927" s="69"/>
      <c r="G927" s="69"/>
      <c r="H927" s="69"/>
      <c r="I927" s="69"/>
      <c r="J927" s="68"/>
      <c r="K927" s="69"/>
      <c r="L927" s="68"/>
      <c r="M927" s="68"/>
      <c r="N927" s="68"/>
      <c r="O927" s="68"/>
      <c r="P927" s="70"/>
      <c r="Q927" s="71"/>
    </row>
    <row r="928" spans="1:17">
      <c r="A928" s="151"/>
      <c r="B928" s="68"/>
      <c r="C928" s="68"/>
      <c r="D928" s="68"/>
      <c r="E928" s="68"/>
      <c r="F928" s="69"/>
      <c r="G928" s="69"/>
      <c r="H928" s="69"/>
      <c r="I928" s="69"/>
      <c r="J928" s="68"/>
      <c r="K928" s="69"/>
      <c r="L928" s="68"/>
      <c r="M928" s="68"/>
      <c r="N928" s="68"/>
      <c r="O928" s="68"/>
      <c r="P928" s="70"/>
      <c r="Q928" s="71"/>
    </row>
    <row r="929" spans="1:17">
      <c r="A929" s="151"/>
      <c r="B929" s="68"/>
      <c r="C929" s="68"/>
      <c r="D929" s="68"/>
      <c r="E929" s="68"/>
      <c r="F929" s="69"/>
      <c r="G929" s="69"/>
      <c r="H929" s="69"/>
      <c r="I929" s="69"/>
      <c r="J929" s="68"/>
      <c r="K929" s="69"/>
      <c r="L929" s="68"/>
      <c r="M929" s="68"/>
      <c r="N929" s="68"/>
      <c r="O929" s="68"/>
      <c r="P929" s="70"/>
      <c r="Q929" s="71"/>
    </row>
    <row r="930" spans="1:17">
      <c r="A930" s="151"/>
      <c r="B930" s="68"/>
      <c r="C930" s="68"/>
      <c r="D930" s="68"/>
      <c r="E930" s="68"/>
      <c r="F930" s="69"/>
      <c r="G930" s="69"/>
      <c r="H930" s="69"/>
      <c r="I930" s="69"/>
      <c r="J930" s="68"/>
      <c r="K930" s="69"/>
      <c r="L930" s="68"/>
      <c r="M930" s="68"/>
      <c r="N930" s="68"/>
      <c r="O930" s="68"/>
      <c r="P930" s="70"/>
      <c r="Q930" s="71"/>
    </row>
    <row r="931" spans="1:17">
      <c r="A931" s="151"/>
      <c r="B931" s="68"/>
      <c r="C931" s="68"/>
      <c r="D931" s="68"/>
      <c r="E931" s="68"/>
      <c r="F931" s="69"/>
      <c r="G931" s="69"/>
      <c r="H931" s="69"/>
      <c r="I931" s="69"/>
      <c r="J931" s="68"/>
      <c r="K931" s="69"/>
      <c r="L931" s="68"/>
      <c r="M931" s="68"/>
      <c r="N931" s="68"/>
      <c r="O931" s="68"/>
      <c r="P931" s="70"/>
      <c r="Q931" s="71"/>
    </row>
    <row r="932" spans="1:17">
      <c r="A932" s="151"/>
      <c r="B932" s="68"/>
      <c r="C932" s="68"/>
      <c r="D932" s="68"/>
      <c r="E932" s="68"/>
      <c r="F932" s="69"/>
      <c r="G932" s="69"/>
      <c r="H932" s="69"/>
      <c r="I932" s="69"/>
      <c r="J932" s="68"/>
      <c r="K932" s="69"/>
      <c r="L932" s="68"/>
      <c r="M932" s="68"/>
      <c r="N932" s="68"/>
      <c r="O932" s="68"/>
      <c r="P932" s="70"/>
      <c r="Q932" s="71"/>
    </row>
    <row r="933" spans="1:17">
      <c r="A933" s="151"/>
      <c r="B933" s="68"/>
      <c r="C933" s="68"/>
      <c r="D933" s="68"/>
      <c r="E933" s="68"/>
      <c r="F933" s="69"/>
      <c r="G933" s="69"/>
      <c r="H933" s="69"/>
      <c r="I933" s="69"/>
      <c r="J933" s="68"/>
      <c r="K933" s="69"/>
      <c r="L933" s="68"/>
      <c r="M933" s="68"/>
      <c r="N933" s="68"/>
      <c r="O933" s="68"/>
      <c r="P933" s="70"/>
      <c r="Q933" s="71"/>
    </row>
    <row r="934" spans="1:17">
      <c r="A934" s="151"/>
      <c r="B934" s="68"/>
      <c r="C934" s="68"/>
      <c r="D934" s="68"/>
      <c r="E934" s="68"/>
      <c r="F934" s="69"/>
      <c r="G934" s="69"/>
      <c r="H934" s="69"/>
      <c r="I934" s="69"/>
      <c r="J934" s="68"/>
      <c r="K934" s="69"/>
      <c r="L934" s="68"/>
      <c r="M934" s="68"/>
      <c r="N934" s="68"/>
      <c r="O934" s="68"/>
      <c r="P934" s="70"/>
      <c r="Q934" s="71"/>
    </row>
    <row r="935" spans="1:17">
      <c r="A935" s="151"/>
      <c r="B935" s="68"/>
      <c r="C935" s="68"/>
      <c r="D935" s="68"/>
      <c r="E935" s="68"/>
      <c r="F935" s="69"/>
      <c r="G935" s="69"/>
      <c r="H935" s="69"/>
      <c r="I935" s="69"/>
      <c r="J935" s="68"/>
      <c r="K935" s="69"/>
      <c r="L935" s="68"/>
      <c r="M935" s="68"/>
      <c r="N935" s="68"/>
      <c r="O935" s="68"/>
      <c r="P935" s="70"/>
      <c r="Q935" s="71"/>
    </row>
    <row r="936" spans="1:17">
      <c r="A936" s="151"/>
      <c r="B936" s="68"/>
      <c r="C936" s="68"/>
      <c r="D936" s="68"/>
      <c r="E936" s="68"/>
      <c r="F936" s="69"/>
      <c r="G936" s="69"/>
      <c r="H936" s="69"/>
      <c r="I936" s="69"/>
      <c r="J936" s="68"/>
      <c r="K936" s="69"/>
      <c r="L936" s="68"/>
      <c r="M936" s="68"/>
      <c r="N936" s="68"/>
      <c r="O936" s="68"/>
      <c r="P936" s="70"/>
      <c r="Q936" s="71"/>
    </row>
    <row r="937" spans="1:17">
      <c r="A937" s="151"/>
      <c r="B937" s="68"/>
      <c r="C937" s="68"/>
      <c r="D937" s="68"/>
      <c r="E937" s="68"/>
      <c r="F937" s="69"/>
      <c r="G937" s="69"/>
      <c r="H937" s="69"/>
      <c r="I937" s="69"/>
      <c r="J937" s="68"/>
      <c r="K937" s="69"/>
      <c r="L937" s="68"/>
      <c r="M937" s="68"/>
      <c r="N937" s="68"/>
      <c r="O937" s="68"/>
      <c r="P937" s="70"/>
      <c r="Q937" s="71"/>
    </row>
    <row r="938" spans="1:17">
      <c r="A938" s="151"/>
      <c r="B938" s="68"/>
      <c r="C938" s="68"/>
      <c r="D938" s="68"/>
      <c r="E938" s="68"/>
      <c r="F938" s="69"/>
      <c r="G938" s="69"/>
      <c r="H938" s="69"/>
      <c r="I938" s="69"/>
      <c r="J938" s="68"/>
      <c r="K938" s="69"/>
      <c r="L938" s="68"/>
      <c r="M938" s="68"/>
      <c r="N938" s="68"/>
      <c r="O938" s="68"/>
      <c r="P938" s="70"/>
      <c r="Q938" s="71"/>
    </row>
    <row r="939" spans="1:17">
      <c r="A939" s="151"/>
      <c r="B939" s="68"/>
      <c r="C939" s="68"/>
      <c r="D939" s="68"/>
      <c r="E939" s="68"/>
      <c r="F939" s="69"/>
      <c r="G939" s="69"/>
      <c r="H939" s="69"/>
      <c r="I939" s="69"/>
      <c r="J939" s="68"/>
      <c r="K939" s="69"/>
      <c r="L939" s="68"/>
      <c r="M939" s="68"/>
      <c r="N939" s="68"/>
      <c r="O939" s="68"/>
      <c r="P939" s="70"/>
      <c r="Q939" s="71"/>
    </row>
    <row r="940" spans="1:17">
      <c r="A940" s="151"/>
      <c r="B940" s="68"/>
      <c r="C940" s="68"/>
      <c r="D940" s="68"/>
      <c r="E940" s="68"/>
      <c r="F940" s="69"/>
      <c r="G940" s="69"/>
      <c r="H940" s="69"/>
      <c r="I940" s="69"/>
      <c r="J940" s="68"/>
      <c r="K940" s="69"/>
      <c r="L940" s="68"/>
      <c r="M940" s="68"/>
      <c r="N940" s="68"/>
      <c r="O940" s="68"/>
      <c r="P940" s="70"/>
      <c r="Q940" s="71"/>
    </row>
    <row r="941" spans="1:17">
      <c r="A941" s="151"/>
      <c r="B941" s="68"/>
      <c r="C941" s="68"/>
      <c r="D941" s="68"/>
      <c r="E941" s="68"/>
      <c r="F941" s="69"/>
      <c r="G941" s="69"/>
      <c r="H941" s="69"/>
      <c r="I941" s="69"/>
      <c r="J941" s="68"/>
      <c r="K941" s="69"/>
      <c r="L941" s="68"/>
      <c r="M941" s="68"/>
      <c r="N941" s="68"/>
      <c r="O941" s="68"/>
      <c r="P941" s="70"/>
      <c r="Q941" s="71"/>
    </row>
    <row r="942" spans="1:17">
      <c r="A942" s="151"/>
      <c r="B942" s="68"/>
      <c r="C942" s="68"/>
      <c r="D942" s="68"/>
      <c r="E942" s="68"/>
      <c r="F942" s="69"/>
      <c r="G942" s="69"/>
      <c r="H942" s="69"/>
      <c r="I942" s="69"/>
      <c r="J942" s="68"/>
      <c r="K942" s="69"/>
      <c r="L942" s="68"/>
      <c r="M942" s="68"/>
      <c r="N942" s="68"/>
      <c r="O942" s="68"/>
      <c r="P942" s="70"/>
      <c r="Q942" s="71"/>
    </row>
    <row r="943" spans="1:17">
      <c r="A943" s="151"/>
      <c r="B943" s="68"/>
      <c r="C943" s="68"/>
      <c r="D943" s="68"/>
      <c r="E943" s="68"/>
      <c r="F943" s="69"/>
      <c r="G943" s="69"/>
      <c r="H943" s="69"/>
      <c r="I943" s="69"/>
      <c r="J943" s="68"/>
      <c r="K943" s="69"/>
      <c r="L943" s="68"/>
      <c r="M943" s="68"/>
      <c r="N943" s="68"/>
      <c r="O943" s="68"/>
      <c r="P943" s="70"/>
      <c r="Q943" s="71"/>
    </row>
    <row r="944" spans="1:17">
      <c r="A944" s="151"/>
      <c r="B944" s="68"/>
      <c r="C944" s="68"/>
      <c r="D944" s="68"/>
      <c r="E944" s="68"/>
      <c r="F944" s="69"/>
      <c r="G944" s="69"/>
      <c r="H944" s="69"/>
      <c r="I944" s="69"/>
      <c r="J944" s="68"/>
      <c r="K944" s="69"/>
      <c r="L944" s="68"/>
      <c r="M944" s="68"/>
      <c r="N944" s="68"/>
      <c r="O944" s="68"/>
      <c r="P944" s="70"/>
      <c r="Q944" s="71"/>
    </row>
    <row r="945" spans="1:17">
      <c r="A945" s="151"/>
      <c r="B945" s="68"/>
      <c r="C945" s="68"/>
      <c r="D945" s="68"/>
      <c r="E945" s="68"/>
      <c r="F945" s="69"/>
      <c r="G945" s="69"/>
      <c r="H945" s="69"/>
      <c r="I945" s="69"/>
      <c r="J945" s="68"/>
      <c r="K945" s="69"/>
      <c r="L945" s="68"/>
      <c r="M945" s="68"/>
      <c r="N945" s="68"/>
      <c r="O945" s="68"/>
      <c r="P945" s="70"/>
      <c r="Q945" s="71"/>
    </row>
    <row r="946" spans="1:17">
      <c r="A946" s="151"/>
      <c r="B946" s="68"/>
      <c r="C946" s="68"/>
      <c r="D946" s="68"/>
      <c r="E946" s="68"/>
      <c r="F946" s="69"/>
      <c r="G946" s="69"/>
      <c r="H946" s="69"/>
      <c r="I946" s="69"/>
      <c r="J946" s="68"/>
      <c r="K946" s="69"/>
      <c r="L946" s="68"/>
      <c r="M946" s="68"/>
      <c r="N946" s="68"/>
      <c r="O946" s="68"/>
      <c r="P946" s="70"/>
      <c r="Q946" s="71"/>
    </row>
    <row r="947" spans="1:17">
      <c r="A947" s="151"/>
      <c r="B947" s="68"/>
      <c r="C947" s="68"/>
      <c r="D947" s="68"/>
      <c r="E947" s="68"/>
      <c r="F947" s="69"/>
      <c r="G947" s="69"/>
      <c r="H947" s="69"/>
      <c r="I947" s="69"/>
      <c r="J947" s="68"/>
      <c r="K947" s="69"/>
      <c r="L947" s="68"/>
      <c r="M947" s="68"/>
      <c r="N947" s="68"/>
      <c r="O947" s="68"/>
      <c r="P947" s="70"/>
      <c r="Q947" s="71"/>
    </row>
    <row r="948" spans="1:17">
      <c r="A948" s="151"/>
      <c r="B948" s="68"/>
      <c r="C948" s="68"/>
      <c r="D948" s="68"/>
      <c r="E948" s="68"/>
      <c r="F948" s="69"/>
      <c r="G948" s="69"/>
      <c r="H948" s="69"/>
      <c r="I948" s="69"/>
      <c r="J948" s="68"/>
      <c r="K948" s="69"/>
      <c r="L948" s="68"/>
      <c r="M948" s="68"/>
      <c r="N948" s="68"/>
      <c r="O948" s="68"/>
      <c r="P948" s="70"/>
      <c r="Q948" s="71"/>
    </row>
    <row r="949" spans="1:17">
      <c r="A949" s="151"/>
      <c r="B949" s="68"/>
      <c r="C949" s="68"/>
      <c r="D949" s="68"/>
      <c r="E949" s="68"/>
      <c r="F949" s="69"/>
      <c r="G949" s="69"/>
      <c r="H949" s="69"/>
      <c r="I949" s="69"/>
      <c r="J949" s="68"/>
      <c r="K949" s="69"/>
      <c r="L949" s="68"/>
      <c r="M949" s="68"/>
      <c r="N949" s="68"/>
      <c r="O949" s="68"/>
      <c r="P949" s="70"/>
      <c r="Q949" s="71"/>
    </row>
    <row r="950" spans="1:17">
      <c r="A950" s="151"/>
      <c r="B950" s="68"/>
      <c r="C950" s="68"/>
      <c r="D950" s="68"/>
      <c r="E950" s="68"/>
      <c r="F950" s="69"/>
      <c r="G950" s="69"/>
      <c r="H950" s="69"/>
      <c r="I950" s="69"/>
      <c r="J950" s="68"/>
      <c r="K950" s="69"/>
      <c r="L950" s="68"/>
      <c r="M950" s="68"/>
      <c r="N950" s="68"/>
      <c r="O950" s="68"/>
      <c r="P950" s="70"/>
      <c r="Q950" s="71"/>
    </row>
    <row r="951" spans="1:17">
      <c r="A951" s="151"/>
      <c r="B951" s="68"/>
      <c r="C951" s="68"/>
      <c r="D951" s="68"/>
      <c r="E951" s="68"/>
      <c r="F951" s="69"/>
      <c r="G951" s="69"/>
      <c r="H951" s="69"/>
      <c r="I951" s="69"/>
      <c r="J951" s="68"/>
      <c r="K951" s="69"/>
      <c r="L951" s="68"/>
      <c r="M951" s="68"/>
      <c r="N951" s="68"/>
      <c r="O951" s="68"/>
      <c r="P951" s="70"/>
      <c r="Q951" s="71"/>
    </row>
    <row r="952" spans="1:17">
      <c r="A952" s="151"/>
      <c r="B952" s="68"/>
      <c r="C952" s="68"/>
      <c r="D952" s="68"/>
      <c r="E952" s="68"/>
      <c r="F952" s="69"/>
      <c r="G952" s="69"/>
      <c r="H952" s="69"/>
      <c r="I952" s="69"/>
      <c r="J952" s="68"/>
      <c r="K952" s="69"/>
      <c r="L952" s="68"/>
      <c r="M952" s="68"/>
      <c r="N952" s="68"/>
      <c r="O952" s="68"/>
      <c r="P952" s="70"/>
      <c r="Q952" s="71"/>
    </row>
    <row r="953" spans="1:17">
      <c r="A953" s="151"/>
      <c r="B953" s="68"/>
      <c r="C953" s="68"/>
      <c r="D953" s="68"/>
      <c r="E953" s="68"/>
      <c r="F953" s="69"/>
      <c r="G953" s="69"/>
      <c r="H953" s="69"/>
      <c r="I953" s="69"/>
      <c r="J953" s="68"/>
      <c r="K953" s="69"/>
      <c r="L953" s="68"/>
      <c r="M953" s="68"/>
      <c r="N953" s="68"/>
      <c r="O953" s="68"/>
      <c r="P953" s="70"/>
      <c r="Q953" s="71"/>
    </row>
    <row r="954" spans="1:17">
      <c r="A954" s="151"/>
      <c r="B954" s="68"/>
      <c r="C954" s="68"/>
      <c r="D954" s="68"/>
      <c r="E954" s="68"/>
      <c r="F954" s="69"/>
      <c r="G954" s="69"/>
      <c r="H954" s="69"/>
      <c r="I954" s="69"/>
      <c r="J954" s="68"/>
      <c r="K954" s="69"/>
      <c r="L954" s="68"/>
      <c r="M954" s="68"/>
      <c r="N954" s="68"/>
      <c r="O954" s="68"/>
      <c r="P954" s="70"/>
      <c r="Q954" s="71"/>
    </row>
    <row r="955" spans="1:17">
      <c r="A955" s="151"/>
      <c r="B955" s="68"/>
      <c r="C955" s="68"/>
      <c r="D955" s="68"/>
      <c r="E955" s="68"/>
      <c r="F955" s="69"/>
      <c r="G955" s="69"/>
      <c r="H955" s="69"/>
      <c r="I955" s="69"/>
      <c r="J955" s="68"/>
      <c r="K955" s="69"/>
      <c r="L955" s="68"/>
      <c r="M955" s="68"/>
      <c r="N955" s="68"/>
      <c r="O955" s="68"/>
      <c r="P955" s="70"/>
      <c r="Q955" s="71"/>
    </row>
    <row r="956" spans="1:17">
      <c r="A956" s="151"/>
      <c r="B956" s="68"/>
      <c r="C956" s="68"/>
      <c r="D956" s="68"/>
      <c r="E956" s="68"/>
      <c r="F956" s="69"/>
      <c r="G956" s="69"/>
      <c r="H956" s="69"/>
      <c r="I956" s="69"/>
      <c r="J956" s="68"/>
      <c r="K956" s="69"/>
      <c r="L956" s="68"/>
      <c r="M956" s="68"/>
      <c r="N956" s="68"/>
      <c r="O956" s="68"/>
      <c r="P956" s="70"/>
      <c r="Q956" s="71"/>
    </row>
    <row r="957" spans="1:17">
      <c r="A957" s="151"/>
      <c r="B957" s="68"/>
      <c r="C957" s="68"/>
      <c r="D957" s="68"/>
      <c r="E957" s="68"/>
      <c r="F957" s="69"/>
      <c r="G957" s="69"/>
      <c r="H957" s="69"/>
      <c r="I957" s="69"/>
      <c r="J957" s="68"/>
      <c r="K957" s="69"/>
      <c r="L957" s="68"/>
      <c r="M957" s="68"/>
      <c r="N957" s="68"/>
      <c r="O957" s="68"/>
      <c r="P957" s="70"/>
      <c r="Q957" s="71"/>
    </row>
    <row r="958" spans="1:17">
      <c r="A958" s="151"/>
      <c r="B958" s="68"/>
      <c r="C958" s="68"/>
      <c r="D958" s="68"/>
      <c r="E958" s="68"/>
      <c r="F958" s="69"/>
      <c r="G958" s="69"/>
      <c r="H958" s="69"/>
      <c r="I958" s="69"/>
      <c r="J958" s="68"/>
      <c r="K958" s="69"/>
      <c r="L958" s="68"/>
      <c r="M958" s="68"/>
      <c r="N958" s="68"/>
      <c r="O958" s="68"/>
      <c r="P958" s="70"/>
      <c r="Q958" s="71"/>
    </row>
    <row r="959" spans="1:17">
      <c r="A959" s="151"/>
      <c r="B959" s="68"/>
      <c r="C959" s="68"/>
      <c r="D959" s="68"/>
      <c r="E959" s="68"/>
      <c r="F959" s="69"/>
      <c r="G959" s="69"/>
      <c r="H959" s="69"/>
      <c r="I959" s="69"/>
      <c r="J959" s="68"/>
      <c r="K959" s="69"/>
      <c r="L959" s="68"/>
      <c r="M959" s="68"/>
      <c r="N959" s="68"/>
      <c r="O959" s="68"/>
      <c r="P959" s="70"/>
      <c r="Q959" s="71"/>
    </row>
    <row r="960" spans="1:17">
      <c r="A960" s="151"/>
      <c r="B960" s="68"/>
      <c r="C960" s="68"/>
      <c r="D960" s="68"/>
      <c r="E960" s="68"/>
      <c r="F960" s="69"/>
      <c r="G960" s="69"/>
      <c r="H960" s="69"/>
      <c r="I960" s="69"/>
      <c r="J960" s="68"/>
      <c r="K960" s="69"/>
      <c r="L960" s="68"/>
      <c r="M960" s="68"/>
      <c r="N960" s="68"/>
      <c r="O960" s="68"/>
      <c r="P960" s="70"/>
      <c r="Q960" s="71"/>
    </row>
    <row r="961" spans="1:17">
      <c r="A961" s="151"/>
      <c r="B961" s="68"/>
      <c r="C961" s="68"/>
      <c r="D961" s="68"/>
      <c r="E961" s="68"/>
      <c r="F961" s="69"/>
      <c r="G961" s="69"/>
      <c r="H961" s="69"/>
      <c r="I961" s="69"/>
      <c r="J961" s="68"/>
      <c r="K961" s="69"/>
      <c r="L961" s="68"/>
      <c r="M961" s="68"/>
      <c r="N961" s="68"/>
      <c r="O961" s="68"/>
      <c r="P961" s="70"/>
      <c r="Q961" s="71"/>
    </row>
    <row r="962" spans="1:17">
      <c r="A962" s="151"/>
      <c r="B962" s="68"/>
      <c r="C962" s="68"/>
      <c r="D962" s="68"/>
      <c r="E962" s="68"/>
      <c r="F962" s="69"/>
      <c r="G962" s="69"/>
      <c r="H962" s="69"/>
      <c r="I962" s="69"/>
      <c r="J962" s="68"/>
      <c r="K962" s="69"/>
      <c r="L962" s="68"/>
      <c r="M962" s="68"/>
      <c r="N962" s="68"/>
      <c r="O962" s="68"/>
      <c r="P962" s="70"/>
      <c r="Q962" s="71"/>
    </row>
    <row r="963" spans="1:17">
      <c r="A963" s="151"/>
      <c r="B963" s="68"/>
      <c r="C963" s="68"/>
      <c r="D963" s="68"/>
      <c r="E963" s="68"/>
      <c r="F963" s="69"/>
      <c r="G963" s="69"/>
      <c r="H963" s="69"/>
      <c r="I963" s="69"/>
      <c r="J963" s="68"/>
      <c r="K963" s="69"/>
      <c r="L963" s="68"/>
      <c r="M963" s="68"/>
      <c r="N963" s="68"/>
      <c r="O963" s="68"/>
      <c r="P963" s="70"/>
      <c r="Q963" s="71"/>
    </row>
    <row r="964" spans="1:17">
      <c r="A964" s="151"/>
      <c r="B964" s="68"/>
      <c r="C964" s="68"/>
      <c r="D964" s="68"/>
      <c r="E964" s="68"/>
      <c r="F964" s="69"/>
      <c r="G964" s="69"/>
      <c r="H964" s="69"/>
      <c r="I964" s="69"/>
      <c r="J964" s="68"/>
      <c r="K964" s="69"/>
      <c r="L964" s="68"/>
      <c r="M964" s="68"/>
      <c r="N964" s="68"/>
      <c r="O964" s="68"/>
      <c r="P964" s="70"/>
      <c r="Q964" s="71"/>
    </row>
    <row r="965" spans="1:17">
      <c r="A965" s="151"/>
      <c r="B965" s="68"/>
      <c r="C965" s="68"/>
      <c r="D965" s="68"/>
      <c r="E965" s="68"/>
      <c r="F965" s="69"/>
      <c r="G965" s="69"/>
      <c r="H965" s="69"/>
      <c r="I965" s="69"/>
      <c r="J965" s="68"/>
      <c r="K965" s="69"/>
      <c r="L965" s="68"/>
      <c r="M965" s="68"/>
      <c r="N965" s="68"/>
      <c r="O965" s="68"/>
      <c r="P965" s="70"/>
      <c r="Q965" s="71"/>
    </row>
    <row r="966" spans="1:17">
      <c r="A966" s="151"/>
      <c r="B966" s="68"/>
      <c r="C966" s="68"/>
      <c r="D966" s="68"/>
      <c r="E966" s="68"/>
      <c r="F966" s="69"/>
      <c r="G966" s="69"/>
      <c r="H966" s="69"/>
      <c r="I966" s="69"/>
      <c r="J966" s="68"/>
      <c r="K966" s="69"/>
      <c r="L966" s="68"/>
      <c r="M966" s="68"/>
      <c r="N966" s="68"/>
      <c r="O966" s="68"/>
      <c r="P966" s="70"/>
      <c r="Q966" s="71"/>
    </row>
    <row r="967" spans="1:17">
      <c r="A967" s="151"/>
      <c r="B967" s="68"/>
      <c r="C967" s="68"/>
      <c r="D967" s="68"/>
      <c r="E967" s="68"/>
      <c r="F967" s="69"/>
      <c r="G967" s="69"/>
      <c r="H967" s="69"/>
      <c r="I967" s="69"/>
      <c r="J967" s="68"/>
      <c r="K967" s="69"/>
      <c r="L967" s="68"/>
      <c r="M967" s="68"/>
      <c r="N967" s="68"/>
      <c r="O967" s="68"/>
      <c r="P967" s="70"/>
      <c r="Q967" s="71"/>
    </row>
    <row r="968" spans="1:17">
      <c r="A968" s="151"/>
      <c r="B968" s="68"/>
      <c r="C968" s="68"/>
      <c r="D968" s="68"/>
      <c r="E968" s="68"/>
      <c r="F968" s="69"/>
      <c r="G968" s="69"/>
      <c r="H968" s="69"/>
      <c r="I968" s="69"/>
      <c r="J968" s="68"/>
      <c r="K968" s="69"/>
      <c r="L968" s="68"/>
      <c r="M968" s="68"/>
      <c r="N968" s="68"/>
      <c r="O968" s="68"/>
      <c r="P968" s="70"/>
      <c r="Q968" s="71"/>
    </row>
    <row r="969" spans="1:17">
      <c r="A969" s="151"/>
      <c r="B969" s="68"/>
      <c r="C969" s="68"/>
      <c r="D969" s="68"/>
      <c r="E969" s="68"/>
      <c r="F969" s="69"/>
      <c r="G969" s="69"/>
      <c r="H969" s="69"/>
      <c r="I969" s="69"/>
      <c r="J969" s="68"/>
      <c r="K969" s="69"/>
      <c r="L969" s="68"/>
      <c r="M969" s="68"/>
      <c r="N969" s="68"/>
      <c r="O969" s="68"/>
      <c r="P969" s="70"/>
      <c r="Q969" s="71"/>
    </row>
    <row r="970" spans="1:17">
      <c r="A970" s="151"/>
      <c r="B970" s="68"/>
      <c r="C970" s="68"/>
      <c r="D970" s="68"/>
      <c r="E970" s="68"/>
      <c r="F970" s="69"/>
      <c r="G970" s="69"/>
      <c r="H970" s="69"/>
      <c r="I970" s="69"/>
      <c r="J970" s="68"/>
      <c r="K970" s="69"/>
      <c r="L970" s="68"/>
      <c r="M970" s="68"/>
      <c r="N970" s="68"/>
      <c r="O970" s="68"/>
      <c r="P970" s="70"/>
      <c r="Q970" s="71"/>
    </row>
    <row r="971" spans="1:17">
      <c r="A971" s="151"/>
      <c r="B971" s="68"/>
      <c r="C971" s="68"/>
      <c r="D971" s="68"/>
      <c r="E971" s="68"/>
      <c r="F971" s="69"/>
      <c r="G971" s="69"/>
      <c r="H971" s="69"/>
      <c r="I971" s="69"/>
      <c r="J971" s="68"/>
      <c r="K971" s="69"/>
      <c r="L971" s="68"/>
      <c r="M971" s="68"/>
      <c r="N971" s="68"/>
      <c r="O971" s="68"/>
      <c r="P971" s="70"/>
      <c r="Q971" s="71"/>
    </row>
    <row r="972" spans="1:17">
      <c r="A972" s="151"/>
      <c r="B972" s="68"/>
      <c r="C972" s="68"/>
      <c r="D972" s="68"/>
      <c r="E972" s="68"/>
      <c r="F972" s="69"/>
      <c r="G972" s="69"/>
      <c r="H972" s="69"/>
      <c r="I972" s="69"/>
      <c r="J972" s="68"/>
      <c r="K972" s="69"/>
      <c r="L972" s="68"/>
      <c r="M972" s="68"/>
      <c r="N972" s="68"/>
      <c r="O972" s="68"/>
      <c r="P972" s="70"/>
      <c r="Q972" s="71"/>
    </row>
    <row r="973" spans="1:17">
      <c r="A973" s="151"/>
      <c r="B973" s="68"/>
      <c r="C973" s="68"/>
      <c r="D973" s="68"/>
      <c r="E973" s="68"/>
      <c r="F973" s="69"/>
      <c r="G973" s="69"/>
      <c r="H973" s="69"/>
      <c r="I973" s="69"/>
      <c r="J973" s="68"/>
      <c r="K973" s="69"/>
      <c r="L973" s="68"/>
      <c r="M973" s="68"/>
      <c r="N973" s="68"/>
      <c r="O973" s="68"/>
      <c r="P973" s="70"/>
      <c r="Q973" s="71"/>
    </row>
    <row r="974" spans="1:17">
      <c r="A974" s="151"/>
      <c r="B974" s="68"/>
      <c r="C974" s="68"/>
      <c r="D974" s="68"/>
      <c r="E974" s="68"/>
      <c r="F974" s="69"/>
      <c r="G974" s="69"/>
      <c r="H974" s="69"/>
      <c r="I974" s="69"/>
      <c r="J974" s="68"/>
      <c r="K974" s="69"/>
      <c r="L974" s="68"/>
      <c r="M974" s="68"/>
      <c r="N974" s="68"/>
      <c r="O974" s="68"/>
      <c r="P974" s="70"/>
      <c r="Q974" s="71"/>
    </row>
    <row r="975" spans="1:17">
      <c r="A975" s="151"/>
      <c r="B975" s="68"/>
      <c r="C975" s="68"/>
      <c r="D975" s="68"/>
      <c r="E975" s="68"/>
      <c r="F975" s="69"/>
      <c r="G975" s="69"/>
      <c r="H975" s="69"/>
      <c r="I975" s="69"/>
      <c r="J975" s="68"/>
      <c r="K975" s="69"/>
      <c r="L975" s="68"/>
      <c r="M975" s="68"/>
      <c r="N975" s="68"/>
      <c r="O975" s="68"/>
      <c r="P975" s="70"/>
      <c r="Q975" s="71"/>
    </row>
    <row r="976" spans="1:17">
      <c r="A976" s="151"/>
      <c r="B976" s="68"/>
      <c r="C976" s="68"/>
      <c r="D976" s="68"/>
      <c r="E976" s="68"/>
      <c r="F976" s="69"/>
      <c r="G976" s="69"/>
      <c r="H976" s="69"/>
      <c r="I976" s="69"/>
      <c r="J976" s="68"/>
      <c r="K976" s="69"/>
      <c r="L976" s="68"/>
      <c r="M976" s="68"/>
      <c r="N976" s="68"/>
      <c r="O976" s="68"/>
      <c r="P976" s="70"/>
      <c r="Q976" s="71"/>
    </row>
    <row r="977" spans="1:17">
      <c r="A977" s="151"/>
      <c r="B977" s="68"/>
      <c r="C977" s="68"/>
      <c r="D977" s="68"/>
      <c r="E977" s="68"/>
      <c r="F977" s="69"/>
      <c r="G977" s="69"/>
      <c r="H977" s="69"/>
      <c r="I977" s="69"/>
      <c r="J977" s="68"/>
      <c r="K977" s="69"/>
      <c r="L977" s="68"/>
      <c r="M977" s="68"/>
      <c r="N977" s="68"/>
      <c r="O977" s="68"/>
      <c r="P977" s="70"/>
      <c r="Q977" s="71"/>
    </row>
    <row r="978" spans="1:17">
      <c r="A978" s="151"/>
      <c r="B978" s="68"/>
      <c r="C978" s="68"/>
      <c r="D978" s="68"/>
      <c r="E978" s="68"/>
      <c r="F978" s="69"/>
      <c r="G978" s="69"/>
      <c r="H978" s="69"/>
      <c r="I978" s="69"/>
      <c r="J978" s="68"/>
      <c r="K978" s="69"/>
      <c r="L978" s="68"/>
      <c r="M978" s="68"/>
      <c r="N978" s="68"/>
      <c r="O978" s="68"/>
      <c r="P978" s="70"/>
      <c r="Q978" s="71"/>
    </row>
    <row r="979" spans="1:17">
      <c r="A979" s="151"/>
      <c r="B979" s="68"/>
      <c r="C979" s="68"/>
      <c r="D979" s="68"/>
      <c r="E979" s="68"/>
      <c r="F979" s="69"/>
      <c r="G979" s="69"/>
      <c r="H979" s="69"/>
      <c r="I979" s="69"/>
      <c r="J979" s="68"/>
      <c r="K979" s="69"/>
      <c r="L979" s="68"/>
      <c r="M979" s="68"/>
      <c r="N979" s="68"/>
      <c r="O979" s="68"/>
      <c r="P979" s="70"/>
      <c r="Q979" s="71"/>
    </row>
    <row r="980" spans="1:17">
      <c r="A980" s="151"/>
      <c r="B980" s="68"/>
      <c r="C980" s="68"/>
      <c r="D980" s="68"/>
      <c r="E980" s="68"/>
      <c r="F980" s="69"/>
      <c r="G980" s="69"/>
      <c r="H980" s="69"/>
      <c r="I980" s="69"/>
      <c r="J980" s="68"/>
      <c r="K980" s="69"/>
      <c r="L980" s="68"/>
      <c r="M980" s="68"/>
      <c r="N980" s="68"/>
      <c r="O980" s="68"/>
      <c r="P980" s="70"/>
      <c r="Q980" s="71"/>
    </row>
    <row r="981" spans="1:17">
      <c r="A981" s="151"/>
      <c r="B981" s="68"/>
      <c r="C981" s="68"/>
      <c r="D981" s="68"/>
      <c r="E981" s="68"/>
      <c r="F981" s="69"/>
      <c r="G981" s="69"/>
      <c r="H981" s="69"/>
      <c r="I981" s="69"/>
      <c r="J981" s="68"/>
      <c r="K981" s="69"/>
      <c r="L981" s="68"/>
      <c r="M981" s="68"/>
      <c r="N981" s="68"/>
      <c r="O981" s="68"/>
      <c r="P981" s="70"/>
      <c r="Q981" s="71"/>
    </row>
    <row r="982" spans="1:17">
      <c r="A982" s="151"/>
      <c r="B982" s="68"/>
      <c r="C982" s="68"/>
      <c r="D982" s="68"/>
      <c r="E982" s="68"/>
      <c r="F982" s="69"/>
      <c r="G982" s="69"/>
      <c r="H982" s="69"/>
      <c r="I982" s="69"/>
      <c r="J982" s="68"/>
      <c r="K982" s="69"/>
      <c r="L982" s="68"/>
      <c r="M982" s="68"/>
      <c r="N982" s="68"/>
      <c r="O982" s="68"/>
      <c r="P982" s="70"/>
      <c r="Q982" s="71"/>
    </row>
    <row r="983" spans="1:17">
      <c r="A983" s="151"/>
      <c r="B983" s="68"/>
      <c r="C983" s="68"/>
      <c r="D983" s="68"/>
      <c r="E983" s="68"/>
      <c r="F983" s="69"/>
      <c r="G983" s="69"/>
      <c r="H983" s="69"/>
      <c r="I983" s="69"/>
      <c r="J983" s="68"/>
      <c r="K983" s="69"/>
      <c r="L983" s="68"/>
      <c r="M983" s="68"/>
      <c r="N983" s="68"/>
      <c r="O983" s="68"/>
      <c r="P983" s="70"/>
      <c r="Q983" s="71"/>
    </row>
    <row r="984" spans="1:17">
      <c r="A984" s="151"/>
      <c r="B984" s="68"/>
      <c r="C984" s="68"/>
      <c r="D984" s="68"/>
      <c r="E984" s="68"/>
      <c r="F984" s="69"/>
      <c r="G984" s="69"/>
      <c r="H984" s="69"/>
      <c r="I984" s="69"/>
      <c r="J984" s="68"/>
      <c r="K984" s="69"/>
      <c r="L984" s="68"/>
      <c r="M984" s="68"/>
      <c r="N984" s="68"/>
      <c r="O984" s="68"/>
      <c r="P984" s="70"/>
      <c r="Q984" s="71"/>
    </row>
    <row r="985" spans="1:17">
      <c r="A985" s="151"/>
      <c r="B985" s="68"/>
      <c r="C985" s="68"/>
      <c r="D985" s="68"/>
      <c r="E985" s="68"/>
      <c r="F985" s="69"/>
      <c r="G985" s="69"/>
      <c r="H985" s="69"/>
      <c r="I985" s="69"/>
      <c r="J985" s="68"/>
      <c r="K985" s="69"/>
      <c r="L985" s="68"/>
      <c r="M985" s="68"/>
      <c r="N985" s="68"/>
      <c r="O985" s="68"/>
      <c r="P985" s="70"/>
      <c r="Q985" s="71"/>
    </row>
    <row r="986" spans="1:17">
      <c r="A986" s="151"/>
      <c r="B986" s="68"/>
      <c r="C986" s="68"/>
      <c r="D986" s="68"/>
      <c r="E986" s="68"/>
      <c r="F986" s="69"/>
      <c r="G986" s="69"/>
      <c r="H986" s="69"/>
      <c r="I986" s="69"/>
      <c r="J986" s="68"/>
      <c r="K986" s="69"/>
      <c r="L986" s="68"/>
      <c r="M986" s="68"/>
      <c r="N986" s="68"/>
      <c r="O986" s="68"/>
      <c r="P986" s="70"/>
      <c r="Q986" s="71"/>
    </row>
    <row r="987" spans="1:17">
      <c r="A987" s="151"/>
      <c r="B987" s="68"/>
      <c r="C987" s="68"/>
      <c r="D987" s="68"/>
      <c r="E987" s="68"/>
      <c r="F987" s="69"/>
      <c r="G987" s="69"/>
      <c r="H987" s="69"/>
      <c r="I987" s="69"/>
      <c r="J987" s="68"/>
      <c r="K987" s="69"/>
      <c r="L987" s="68"/>
      <c r="M987" s="68"/>
      <c r="N987" s="68"/>
      <c r="O987" s="68"/>
      <c r="P987" s="70"/>
      <c r="Q987" s="71"/>
    </row>
    <row r="988" spans="1:17">
      <c r="A988" s="151"/>
      <c r="B988" s="68"/>
      <c r="C988" s="68"/>
      <c r="D988" s="68"/>
      <c r="E988" s="68"/>
      <c r="F988" s="69"/>
      <c r="G988" s="69"/>
      <c r="H988" s="69"/>
      <c r="I988" s="69"/>
      <c r="J988" s="68"/>
      <c r="K988" s="69"/>
      <c r="L988" s="68"/>
      <c r="M988" s="68"/>
      <c r="N988" s="68"/>
      <c r="O988" s="68"/>
      <c r="P988" s="70"/>
      <c r="Q988" s="71"/>
    </row>
    <row r="989" spans="1:17">
      <c r="A989" s="151"/>
      <c r="B989" s="68"/>
      <c r="C989" s="68"/>
      <c r="D989" s="68"/>
      <c r="E989" s="68"/>
      <c r="F989" s="69"/>
      <c r="G989" s="69"/>
      <c r="H989" s="69"/>
      <c r="I989" s="69"/>
      <c r="J989" s="68"/>
      <c r="K989" s="69"/>
      <c r="L989" s="68"/>
      <c r="M989" s="68"/>
      <c r="N989" s="68"/>
      <c r="O989" s="68"/>
      <c r="P989" s="70"/>
      <c r="Q989" s="71"/>
    </row>
    <row r="990" spans="1:17">
      <c r="A990" s="151"/>
      <c r="B990" s="68"/>
      <c r="C990" s="68"/>
      <c r="D990" s="68"/>
      <c r="E990" s="68"/>
      <c r="F990" s="69"/>
      <c r="G990" s="69"/>
      <c r="H990" s="69"/>
      <c r="I990" s="69"/>
      <c r="J990" s="68"/>
      <c r="K990" s="69"/>
      <c r="L990" s="68"/>
      <c r="M990" s="68"/>
      <c r="N990" s="68"/>
      <c r="O990" s="68"/>
      <c r="P990" s="70"/>
      <c r="Q990" s="71"/>
    </row>
    <row r="991" spans="1:17">
      <c r="A991" s="151"/>
      <c r="B991" s="68"/>
      <c r="C991" s="68"/>
      <c r="D991" s="68"/>
      <c r="E991" s="68"/>
      <c r="F991" s="69"/>
      <c r="G991" s="69"/>
      <c r="H991" s="69"/>
      <c r="I991" s="69"/>
      <c r="J991" s="68"/>
      <c r="K991" s="69"/>
      <c r="L991" s="68"/>
      <c r="M991" s="68"/>
      <c r="N991" s="68"/>
      <c r="O991" s="68"/>
      <c r="P991" s="70"/>
      <c r="Q991" s="71"/>
    </row>
    <row r="992" spans="1:17">
      <c r="A992" s="151"/>
      <c r="B992" s="68"/>
      <c r="C992" s="68"/>
      <c r="D992" s="68"/>
      <c r="E992" s="68"/>
      <c r="F992" s="69"/>
      <c r="G992" s="69"/>
      <c r="H992" s="69"/>
      <c r="I992" s="69"/>
      <c r="J992" s="68"/>
      <c r="K992" s="69"/>
      <c r="L992" s="68"/>
      <c r="M992" s="68"/>
      <c r="N992" s="68"/>
      <c r="O992" s="68"/>
      <c r="P992" s="70"/>
      <c r="Q992" s="71"/>
    </row>
    <row r="993" spans="1:17">
      <c r="A993" s="151"/>
      <c r="B993" s="68"/>
      <c r="C993" s="68"/>
      <c r="D993" s="68"/>
      <c r="E993" s="68"/>
      <c r="F993" s="69"/>
      <c r="G993" s="69"/>
      <c r="H993" s="69"/>
      <c r="I993" s="69"/>
      <c r="J993" s="68"/>
      <c r="K993" s="69"/>
      <c r="L993" s="68"/>
      <c r="M993" s="68"/>
      <c r="N993" s="68"/>
      <c r="O993" s="68"/>
      <c r="P993" s="70"/>
      <c r="Q993" s="71"/>
    </row>
    <row r="994" spans="1:17">
      <c r="A994" s="151"/>
      <c r="B994" s="68"/>
      <c r="C994" s="68"/>
      <c r="D994" s="68"/>
      <c r="E994" s="68"/>
      <c r="F994" s="69"/>
      <c r="G994" s="69"/>
      <c r="H994" s="69"/>
      <c r="I994" s="69"/>
      <c r="J994" s="68"/>
      <c r="K994" s="69"/>
      <c r="L994" s="68"/>
      <c r="M994" s="68"/>
      <c r="N994" s="68"/>
      <c r="O994" s="68"/>
      <c r="P994" s="70"/>
      <c r="Q994" s="71"/>
    </row>
    <row r="995" spans="1:17">
      <c r="A995" s="151"/>
      <c r="B995" s="68"/>
      <c r="C995" s="68"/>
      <c r="D995" s="68"/>
      <c r="E995" s="68"/>
      <c r="F995" s="69"/>
      <c r="G995" s="69"/>
      <c r="H995" s="69"/>
      <c r="I995" s="69"/>
      <c r="J995" s="68"/>
      <c r="K995" s="69"/>
      <c r="L995" s="68"/>
      <c r="M995" s="68"/>
      <c r="N995" s="68"/>
      <c r="O995" s="68"/>
      <c r="P995" s="70"/>
      <c r="Q995" s="71"/>
    </row>
    <row r="996" spans="1:17">
      <c r="A996" s="151"/>
      <c r="B996" s="68"/>
      <c r="C996" s="68"/>
      <c r="D996" s="68"/>
      <c r="E996" s="68"/>
      <c r="F996" s="69"/>
      <c r="G996" s="69"/>
      <c r="H996" s="69"/>
      <c r="I996" s="69"/>
      <c r="J996" s="68"/>
      <c r="K996" s="69"/>
      <c r="L996" s="68"/>
      <c r="M996" s="68"/>
      <c r="N996" s="68"/>
      <c r="O996" s="68"/>
      <c r="P996" s="70"/>
      <c r="Q996" s="71"/>
    </row>
    <row r="997" spans="1:17">
      <c r="A997" s="151"/>
      <c r="B997" s="68"/>
      <c r="C997" s="68"/>
      <c r="D997" s="68"/>
      <c r="E997" s="68"/>
      <c r="F997" s="69"/>
      <c r="G997" s="69"/>
      <c r="H997" s="69"/>
      <c r="I997" s="69"/>
      <c r="J997" s="68"/>
      <c r="K997" s="69"/>
      <c r="L997" s="68"/>
      <c r="M997" s="68"/>
      <c r="N997" s="68"/>
      <c r="O997" s="68"/>
      <c r="P997" s="70"/>
      <c r="Q997" s="71"/>
    </row>
    <row r="998" spans="1:17">
      <c r="A998" s="151"/>
      <c r="B998" s="68"/>
      <c r="C998" s="68"/>
      <c r="D998" s="68"/>
      <c r="E998" s="68"/>
      <c r="F998" s="69"/>
      <c r="G998" s="69"/>
      <c r="H998" s="69"/>
      <c r="I998" s="69"/>
      <c r="J998" s="68"/>
      <c r="K998" s="69"/>
      <c r="L998" s="68"/>
      <c r="M998" s="68"/>
      <c r="N998" s="68"/>
      <c r="O998" s="68"/>
      <c r="P998" s="70"/>
      <c r="Q998" s="71"/>
    </row>
    <row r="999" spans="1:17">
      <c r="A999" s="151"/>
      <c r="B999" s="68"/>
      <c r="C999" s="68"/>
      <c r="D999" s="68"/>
      <c r="E999" s="68"/>
      <c r="F999" s="69"/>
      <c r="G999" s="69"/>
      <c r="H999" s="69"/>
      <c r="I999" s="69"/>
      <c r="J999" s="68"/>
      <c r="K999" s="69"/>
      <c r="L999" s="68"/>
      <c r="M999" s="68"/>
      <c r="N999" s="68"/>
      <c r="O999" s="68"/>
      <c r="P999" s="70"/>
      <c r="Q999" s="71"/>
    </row>
    <row r="1000" spans="1:17">
      <c r="A1000" s="151"/>
      <c r="B1000" s="68"/>
      <c r="C1000" s="68"/>
      <c r="D1000" s="68"/>
      <c r="E1000" s="68"/>
      <c r="F1000" s="69"/>
      <c r="G1000" s="69"/>
      <c r="H1000" s="69"/>
      <c r="I1000" s="69"/>
      <c r="J1000" s="68"/>
      <c r="K1000" s="69"/>
      <c r="L1000" s="68"/>
      <c r="M1000" s="68"/>
      <c r="N1000" s="68"/>
      <c r="O1000" s="68"/>
      <c r="P1000" s="70"/>
      <c r="Q1000" s="71"/>
    </row>
    <row r="1001" spans="1:17">
      <c r="A1001" s="151"/>
      <c r="B1001" s="68"/>
      <c r="C1001" s="68"/>
      <c r="D1001" s="68"/>
      <c r="E1001" s="68"/>
      <c r="F1001" s="69"/>
      <c r="G1001" s="69"/>
      <c r="H1001" s="69"/>
      <c r="I1001" s="69"/>
      <c r="J1001" s="68"/>
      <c r="K1001" s="69"/>
      <c r="L1001" s="68"/>
      <c r="M1001" s="68"/>
      <c r="N1001" s="68"/>
      <c r="O1001" s="68"/>
      <c r="P1001" s="70"/>
      <c r="Q1001" s="71"/>
    </row>
    <row r="1002" spans="1:17">
      <c r="A1002" s="151"/>
      <c r="B1002" s="68"/>
      <c r="C1002" s="68"/>
      <c r="D1002" s="68"/>
      <c r="E1002" s="68"/>
      <c r="F1002" s="69"/>
      <c r="G1002" s="69"/>
      <c r="H1002" s="69"/>
      <c r="I1002" s="69"/>
      <c r="J1002" s="68"/>
      <c r="K1002" s="69"/>
      <c r="L1002" s="68"/>
      <c r="M1002" s="68"/>
      <c r="N1002" s="68"/>
      <c r="O1002" s="68"/>
      <c r="P1002" s="70"/>
      <c r="Q1002" s="71"/>
    </row>
    <row r="1003" spans="1:17">
      <c r="A1003" s="151"/>
      <c r="B1003" s="68"/>
      <c r="C1003" s="68"/>
      <c r="D1003" s="68"/>
      <c r="E1003" s="68"/>
      <c r="F1003" s="69"/>
      <c r="G1003" s="69"/>
      <c r="H1003" s="69"/>
      <c r="I1003" s="69"/>
      <c r="J1003" s="68"/>
      <c r="K1003" s="69"/>
      <c r="L1003" s="68"/>
      <c r="M1003" s="68"/>
      <c r="N1003" s="68"/>
      <c r="O1003" s="68"/>
      <c r="P1003" s="70"/>
      <c r="Q1003" s="71"/>
    </row>
    <row r="1004" spans="1:17">
      <c r="A1004" s="151"/>
      <c r="B1004" s="68"/>
      <c r="C1004" s="68"/>
      <c r="D1004" s="68"/>
      <c r="E1004" s="68"/>
      <c r="F1004" s="69"/>
      <c r="G1004" s="69"/>
      <c r="H1004" s="69"/>
      <c r="I1004" s="69"/>
      <c r="J1004" s="68"/>
      <c r="K1004" s="69"/>
      <c r="L1004" s="68"/>
      <c r="M1004" s="68"/>
      <c r="N1004" s="68"/>
      <c r="O1004" s="68"/>
      <c r="P1004" s="70"/>
      <c r="Q1004" s="71"/>
    </row>
    <row r="1005" spans="1:17">
      <c r="A1005" s="151"/>
      <c r="B1005" s="68"/>
      <c r="C1005" s="68"/>
      <c r="D1005" s="68"/>
      <c r="E1005" s="68"/>
      <c r="F1005" s="69"/>
      <c r="G1005" s="69"/>
      <c r="H1005" s="69"/>
      <c r="I1005" s="69"/>
      <c r="J1005" s="68"/>
      <c r="K1005" s="69"/>
      <c r="L1005" s="68"/>
      <c r="M1005" s="68"/>
      <c r="N1005" s="68"/>
      <c r="O1005" s="68"/>
      <c r="P1005" s="70"/>
      <c r="Q1005" s="71"/>
    </row>
    <row r="1006" spans="1:17">
      <c r="A1006" s="151"/>
      <c r="B1006" s="68"/>
      <c r="C1006" s="68"/>
      <c r="D1006" s="68"/>
      <c r="E1006" s="68"/>
      <c r="F1006" s="69"/>
      <c r="G1006" s="69"/>
      <c r="H1006" s="69"/>
      <c r="I1006" s="69"/>
      <c r="J1006" s="68"/>
      <c r="K1006" s="69"/>
      <c r="L1006" s="68"/>
      <c r="M1006" s="68"/>
      <c r="N1006" s="68"/>
      <c r="O1006" s="68"/>
      <c r="P1006" s="70"/>
      <c r="Q1006" s="71"/>
    </row>
    <row r="1007" spans="1:17">
      <c r="A1007" s="151"/>
      <c r="B1007" s="68"/>
      <c r="C1007" s="68"/>
      <c r="D1007" s="68"/>
      <c r="E1007" s="68"/>
      <c r="F1007" s="69"/>
      <c r="G1007" s="69"/>
      <c r="H1007" s="69"/>
      <c r="I1007" s="69"/>
      <c r="J1007" s="68"/>
      <c r="K1007" s="69"/>
      <c r="L1007" s="68"/>
      <c r="M1007" s="68"/>
      <c r="N1007" s="68"/>
      <c r="O1007" s="68"/>
      <c r="P1007" s="70"/>
      <c r="Q1007" s="71"/>
    </row>
    <row r="1008" spans="1:17">
      <c r="A1008" s="151"/>
      <c r="B1008" s="68"/>
      <c r="C1008" s="68"/>
      <c r="D1008" s="68"/>
      <c r="E1008" s="68"/>
      <c r="F1008" s="69"/>
      <c r="G1008" s="69"/>
      <c r="H1008" s="69"/>
      <c r="I1008" s="69"/>
      <c r="J1008" s="68"/>
      <c r="K1008" s="69"/>
      <c r="L1008" s="68"/>
      <c r="M1008" s="68"/>
      <c r="N1008" s="68"/>
      <c r="O1008" s="68"/>
      <c r="P1008" s="70"/>
      <c r="Q1008" s="71"/>
    </row>
    <row r="1009" spans="1:17">
      <c r="A1009" s="151"/>
      <c r="B1009" s="68"/>
      <c r="C1009" s="68"/>
      <c r="D1009" s="68"/>
      <c r="E1009" s="68"/>
      <c r="F1009" s="69"/>
      <c r="G1009" s="69"/>
      <c r="H1009" s="69"/>
      <c r="I1009" s="69"/>
      <c r="J1009" s="68"/>
      <c r="K1009" s="69"/>
      <c r="L1009" s="68"/>
      <c r="M1009" s="68"/>
      <c r="N1009" s="68"/>
      <c r="O1009" s="68"/>
      <c r="P1009" s="70"/>
      <c r="Q1009" s="71"/>
    </row>
    <row r="1010" spans="1:17">
      <c r="A1010" s="151"/>
      <c r="B1010" s="68"/>
      <c r="C1010" s="68"/>
      <c r="D1010" s="68"/>
      <c r="E1010" s="68"/>
      <c r="F1010" s="69"/>
      <c r="G1010" s="69"/>
      <c r="H1010" s="69"/>
      <c r="I1010" s="69"/>
      <c r="J1010" s="68"/>
      <c r="K1010" s="69"/>
      <c r="L1010" s="68"/>
      <c r="M1010" s="68"/>
      <c r="N1010" s="68"/>
      <c r="O1010" s="68"/>
      <c r="P1010" s="70"/>
      <c r="Q1010" s="71"/>
    </row>
    <row r="1011" spans="1:17">
      <c r="A1011" s="151"/>
      <c r="B1011" s="68"/>
      <c r="C1011" s="68"/>
      <c r="D1011" s="68"/>
      <c r="E1011" s="68"/>
      <c r="F1011" s="69"/>
      <c r="G1011" s="69"/>
      <c r="H1011" s="69"/>
      <c r="I1011" s="69"/>
      <c r="J1011" s="68"/>
      <c r="K1011" s="69"/>
      <c r="L1011" s="68"/>
      <c r="M1011" s="68"/>
      <c r="N1011" s="68"/>
      <c r="O1011" s="68"/>
      <c r="P1011" s="70"/>
      <c r="Q1011" s="71"/>
    </row>
    <row r="1012" spans="1:17">
      <c r="A1012" s="151"/>
      <c r="B1012" s="68"/>
      <c r="C1012" s="68"/>
      <c r="D1012" s="68"/>
      <c r="E1012" s="68"/>
      <c r="F1012" s="69"/>
      <c r="G1012" s="69"/>
      <c r="H1012" s="69"/>
      <c r="I1012" s="69"/>
      <c r="J1012" s="68"/>
      <c r="K1012" s="69"/>
      <c r="L1012" s="68"/>
      <c r="M1012" s="68"/>
      <c r="N1012" s="68"/>
      <c r="O1012" s="68"/>
      <c r="P1012" s="70"/>
      <c r="Q1012" s="71"/>
    </row>
    <row r="1013" spans="1:17">
      <c r="A1013" s="151"/>
      <c r="B1013" s="68"/>
      <c r="C1013" s="68"/>
      <c r="D1013" s="68"/>
      <c r="E1013" s="68"/>
      <c r="F1013" s="69"/>
      <c r="G1013" s="69"/>
      <c r="H1013" s="69"/>
      <c r="I1013" s="69"/>
      <c r="J1013" s="68"/>
      <c r="K1013" s="69"/>
      <c r="L1013" s="68"/>
      <c r="M1013" s="68"/>
      <c r="N1013" s="68"/>
      <c r="O1013" s="68"/>
      <c r="P1013" s="70"/>
      <c r="Q1013" s="71"/>
    </row>
    <row r="1014" spans="1:17">
      <c r="A1014" s="151"/>
      <c r="B1014" s="68"/>
      <c r="C1014" s="68"/>
      <c r="D1014" s="68"/>
      <c r="E1014" s="68"/>
      <c r="F1014" s="69"/>
      <c r="G1014" s="69"/>
      <c r="H1014" s="69"/>
      <c r="I1014" s="69"/>
      <c r="J1014" s="68"/>
      <c r="K1014" s="69"/>
      <c r="L1014" s="68"/>
      <c r="M1014" s="68"/>
      <c r="N1014" s="68"/>
      <c r="O1014" s="68"/>
      <c r="P1014" s="70"/>
      <c r="Q1014" s="71"/>
    </row>
    <row r="1015" spans="1:17">
      <c r="A1015" s="151"/>
      <c r="B1015" s="68"/>
      <c r="C1015" s="68"/>
      <c r="D1015" s="68"/>
      <c r="E1015" s="68"/>
      <c r="F1015" s="69"/>
      <c r="G1015" s="69"/>
      <c r="H1015" s="69"/>
      <c r="I1015" s="69"/>
      <c r="J1015" s="68"/>
      <c r="K1015" s="69"/>
      <c r="L1015" s="68"/>
      <c r="M1015" s="68"/>
      <c r="N1015" s="68"/>
      <c r="O1015" s="68"/>
      <c r="P1015" s="70"/>
      <c r="Q1015" s="71"/>
    </row>
    <row r="1016" spans="1:17">
      <c r="A1016" s="151"/>
      <c r="B1016" s="68"/>
      <c r="C1016" s="68"/>
      <c r="D1016" s="68"/>
      <c r="E1016" s="68"/>
      <c r="F1016" s="69"/>
      <c r="G1016" s="69"/>
      <c r="H1016" s="69"/>
      <c r="I1016" s="69"/>
      <c r="J1016" s="68"/>
      <c r="K1016" s="69"/>
      <c r="L1016" s="68"/>
      <c r="M1016" s="68"/>
      <c r="N1016" s="68"/>
      <c r="O1016" s="68"/>
      <c r="P1016" s="70"/>
      <c r="Q1016" s="71"/>
    </row>
    <row r="1017" spans="1:17">
      <c r="A1017" s="151"/>
      <c r="B1017" s="68"/>
      <c r="C1017" s="68"/>
      <c r="D1017" s="68"/>
      <c r="E1017" s="68"/>
      <c r="F1017" s="69"/>
      <c r="G1017" s="69"/>
      <c r="H1017" s="69"/>
      <c r="I1017" s="69"/>
      <c r="J1017" s="68"/>
      <c r="K1017" s="69"/>
      <c r="L1017" s="68"/>
      <c r="M1017" s="68"/>
      <c r="N1017" s="68"/>
      <c r="O1017" s="68"/>
      <c r="P1017" s="70"/>
      <c r="Q1017" s="71"/>
    </row>
    <row r="1018" spans="1:17">
      <c r="A1018" s="151"/>
      <c r="B1018" s="68"/>
      <c r="C1018" s="68"/>
      <c r="D1018" s="68"/>
      <c r="E1018" s="68"/>
      <c r="F1018" s="69"/>
      <c r="G1018" s="69"/>
      <c r="H1018" s="69"/>
      <c r="I1018" s="69"/>
      <c r="J1018" s="68"/>
      <c r="K1018" s="69"/>
      <c r="L1018" s="68"/>
      <c r="M1018" s="68"/>
      <c r="N1018" s="68"/>
      <c r="O1018" s="68"/>
      <c r="P1018" s="70"/>
      <c r="Q1018" s="71"/>
    </row>
    <row r="1019" spans="1:17">
      <c r="A1019" s="151"/>
      <c r="B1019" s="68"/>
      <c r="C1019" s="68"/>
      <c r="D1019" s="68"/>
      <c r="E1019" s="68"/>
      <c r="F1019" s="69"/>
      <c r="G1019" s="69"/>
      <c r="H1019" s="69"/>
      <c r="I1019" s="69"/>
      <c r="J1019" s="68"/>
      <c r="K1019" s="69"/>
      <c r="L1019" s="68"/>
      <c r="M1019" s="68"/>
      <c r="N1019" s="68"/>
      <c r="O1019" s="68"/>
      <c r="P1019" s="70"/>
      <c r="Q1019" s="71"/>
    </row>
    <row r="1020" spans="1:17">
      <c r="A1020" s="151"/>
      <c r="B1020" s="68"/>
      <c r="C1020" s="68"/>
      <c r="D1020" s="68"/>
      <c r="E1020" s="68"/>
      <c r="F1020" s="69"/>
      <c r="G1020" s="69"/>
      <c r="H1020" s="69"/>
      <c r="I1020" s="69"/>
      <c r="J1020" s="68"/>
      <c r="K1020" s="69"/>
      <c r="L1020" s="68"/>
      <c r="M1020" s="68"/>
      <c r="N1020" s="68"/>
      <c r="O1020" s="68"/>
      <c r="P1020" s="70"/>
      <c r="Q1020" s="71"/>
    </row>
    <row r="1021" spans="1:17">
      <c r="A1021" s="151"/>
      <c r="B1021" s="68"/>
      <c r="C1021" s="68"/>
      <c r="D1021" s="68"/>
      <c r="E1021" s="68"/>
      <c r="F1021" s="69"/>
      <c r="G1021" s="69"/>
      <c r="H1021" s="69"/>
      <c r="I1021" s="69"/>
      <c r="J1021" s="68"/>
      <c r="K1021" s="69"/>
      <c r="L1021" s="68"/>
      <c r="M1021" s="68"/>
      <c r="N1021" s="68"/>
      <c r="O1021" s="68"/>
      <c r="P1021" s="70"/>
      <c r="Q1021" s="71"/>
    </row>
    <row r="1022" spans="1:17">
      <c r="A1022" s="151"/>
      <c r="B1022" s="68"/>
      <c r="C1022" s="68"/>
      <c r="D1022" s="68"/>
      <c r="E1022" s="68"/>
      <c r="F1022" s="69"/>
      <c r="G1022" s="69"/>
      <c r="H1022" s="69"/>
      <c r="I1022" s="69"/>
      <c r="J1022" s="68"/>
      <c r="K1022" s="69"/>
      <c r="L1022" s="68"/>
      <c r="M1022" s="68"/>
      <c r="N1022" s="68"/>
      <c r="O1022" s="68"/>
      <c r="P1022" s="70"/>
      <c r="Q1022" s="71"/>
    </row>
    <row r="1023" spans="1:17">
      <c r="A1023" s="151"/>
      <c r="B1023" s="68"/>
      <c r="C1023" s="68"/>
      <c r="D1023" s="68"/>
      <c r="E1023" s="68"/>
      <c r="F1023" s="69"/>
      <c r="G1023" s="69"/>
      <c r="H1023" s="69"/>
      <c r="I1023" s="69"/>
      <c r="J1023" s="68"/>
      <c r="K1023" s="69"/>
      <c r="L1023" s="68"/>
      <c r="M1023" s="68"/>
      <c r="N1023" s="68"/>
      <c r="O1023" s="68"/>
      <c r="P1023" s="70"/>
      <c r="Q1023" s="71"/>
    </row>
    <row r="1024" spans="1:17">
      <c r="A1024" s="151"/>
      <c r="B1024" s="68"/>
      <c r="C1024" s="68"/>
      <c r="D1024" s="68"/>
      <c r="E1024" s="68"/>
      <c r="F1024" s="69"/>
      <c r="G1024" s="69"/>
      <c r="H1024" s="69"/>
      <c r="I1024" s="69"/>
      <c r="J1024" s="68"/>
      <c r="K1024" s="69"/>
      <c r="L1024" s="68"/>
      <c r="M1024" s="68"/>
      <c r="N1024" s="68"/>
      <c r="O1024" s="68"/>
      <c r="P1024" s="70"/>
      <c r="Q1024" s="71"/>
    </row>
    <row r="1025" spans="1:17">
      <c r="A1025" s="151"/>
      <c r="B1025" s="68"/>
      <c r="C1025" s="68"/>
      <c r="D1025" s="68"/>
      <c r="E1025" s="68"/>
      <c r="F1025" s="69"/>
      <c r="G1025" s="69"/>
      <c r="H1025" s="69"/>
      <c r="I1025" s="69"/>
      <c r="J1025" s="68"/>
      <c r="K1025" s="69"/>
      <c r="L1025" s="68"/>
      <c r="M1025" s="68"/>
      <c r="N1025" s="68"/>
      <c r="O1025" s="68"/>
      <c r="P1025" s="70"/>
      <c r="Q1025" s="71"/>
    </row>
    <row r="1026" spans="1:17">
      <c r="A1026" s="152"/>
      <c r="B1026" s="68"/>
      <c r="C1026" s="68"/>
      <c r="D1026" s="68"/>
      <c r="E1026" s="68"/>
      <c r="F1026" s="69"/>
      <c r="G1026" s="69"/>
      <c r="H1026" s="69"/>
      <c r="I1026" s="69"/>
      <c r="J1026" s="68"/>
      <c r="K1026" s="69"/>
      <c r="L1026" s="68"/>
      <c r="M1026" s="68"/>
      <c r="N1026" s="68"/>
      <c r="O1026" s="68"/>
      <c r="P1026" s="70"/>
      <c r="Q1026" s="71"/>
    </row>
    <row r="1027" spans="1:17">
      <c r="A1027" s="152"/>
      <c r="B1027" s="68"/>
      <c r="C1027" s="68"/>
      <c r="D1027" s="68"/>
      <c r="E1027" s="68"/>
      <c r="F1027" s="69"/>
      <c r="G1027" s="69"/>
      <c r="H1027" s="69"/>
      <c r="I1027" s="69"/>
      <c r="J1027" s="68"/>
      <c r="K1027" s="69"/>
      <c r="L1027" s="68"/>
      <c r="M1027" s="68"/>
      <c r="N1027" s="68"/>
      <c r="O1027" s="68"/>
      <c r="P1027" s="70"/>
      <c r="Q1027" s="71"/>
    </row>
    <row r="1028" spans="1:17">
      <c r="A1028" s="152"/>
      <c r="B1028" s="68"/>
      <c r="C1028" s="68"/>
      <c r="D1028" s="68"/>
      <c r="E1028" s="68"/>
      <c r="F1028" s="69"/>
      <c r="G1028" s="69"/>
      <c r="H1028" s="69"/>
      <c r="I1028" s="69"/>
      <c r="J1028" s="68"/>
      <c r="K1028" s="69"/>
      <c r="L1028" s="68"/>
      <c r="M1028" s="68"/>
      <c r="N1028" s="68"/>
      <c r="O1028" s="68"/>
      <c r="P1028" s="70"/>
      <c r="Q1028" s="71"/>
    </row>
    <row r="1029" spans="1:17">
      <c r="A1029" s="152"/>
      <c r="B1029" s="68"/>
      <c r="C1029" s="68"/>
      <c r="D1029" s="68"/>
      <c r="E1029" s="68"/>
      <c r="F1029" s="69"/>
      <c r="G1029" s="69"/>
      <c r="H1029" s="69"/>
      <c r="I1029" s="69"/>
      <c r="J1029" s="68"/>
      <c r="K1029" s="69"/>
      <c r="L1029" s="68"/>
      <c r="M1029" s="68"/>
      <c r="N1029" s="68"/>
      <c r="O1029" s="68"/>
      <c r="P1029" s="70"/>
      <c r="Q1029" s="71"/>
    </row>
    <row r="1030" spans="1:17">
      <c r="A1030" s="152"/>
      <c r="B1030" s="68"/>
      <c r="C1030" s="68"/>
      <c r="D1030" s="68"/>
      <c r="E1030" s="68"/>
      <c r="F1030" s="69"/>
      <c r="G1030" s="69"/>
      <c r="H1030" s="69"/>
      <c r="I1030" s="69"/>
      <c r="J1030" s="68"/>
      <c r="K1030" s="69"/>
      <c r="L1030" s="68"/>
      <c r="M1030" s="68"/>
      <c r="N1030" s="68"/>
      <c r="O1030" s="68"/>
      <c r="P1030" s="70"/>
      <c r="Q1030" s="71"/>
    </row>
    <row r="1031" spans="1:17">
      <c r="A1031" s="152"/>
      <c r="B1031" s="68"/>
      <c r="C1031" s="68"/>
      <c r="D1031" s="68"/>
      <c r="E1031" s="68"/>
      <c r="F1031" s="69"/>
      <c r="G1031" s="69"/>
      <c r="H1031" s="69"/>
      <c r="I1031" s="69"/>
      <c r="J1031" s="68"/>
      <c r="K1031" s="69"/>
      <c r="L1031" s="68"/>
      <c r="M1031" s="68"/>
      <c r="N1031" s="68"/>
      <c r="O1031" s="68"/>
      <c r="P1031" s="70"/>
      <c r="Q1031" s="71"/>
    </row>
    <row r="1032" spans="1:17">
      <c r="A1032" s="152"/>
      <c r="B1032" s="68"/>
      <c r="C1032" s="68"/>
      <c r="D1032" s="68"/>
      <c r="E1032" s="68"/>
      <c r="F1032" s="69"/>
      <c r="G1032" s="69"/>
      <c r="H1032" s="69"/>
      <c r="I1032" s="69"/>
      <c r="J1032" s="68"/>
      <c r="K1032" s="69"/>
      <c r="L1032" s="68"/>
      <c r="M1032" s="68"/>
      <c r="N1032" s="68"/>
      <c r="O1032" s="68"/>
      <c r="P1032" s="70"/>
      <c r="Q1032" s="71"/>
    </row>
    <row r="1033" spans="1:17">
      <c r="A1033" s="152"/>
      <c r="B1033" s="68"/>
      <c r="C1033" s="68"/>
      <c r="D1033" s="68"/>
      <c r="E1033" s="68"/>
      <c r="F1033" s="69"/>
      <c r="G1033" s="69"/>
      <c r="H1033" s="69"/>
      <c r="I1033" s="69"/>
      <c r="J1033" s="68"/>
      <c r="K1033" s="69"/>
      <c r="L1033" s="68"/>
      <c r="M1033" s="68"/>
      <c r="N1033" s="68"/>
      <c r="O1033" s="68"/>
      <c r="P1033" s="70"/>
      <c r="Q1033" s="71"/>
    </row>
    <row r="1034" spans="1:17">
      <c r="A1034" s="152"/>
      <c r="B1034" s="68"/>
      <c r="C1034" s="68"/>
      <c r="D1034" s="68"/>
      <c r="E1034" s="68"/>
      <c r="F1034" s="69"/>
      <c r="G1034" s="69"/>
      <c r="H1034" s="69"/>
      <c r="I1034" s="69"/>
      <c r="J1034" s="68"/>
      <c r="K1034" s="69"/>
      <c r="L1034" s="68"/>
      <c r="M1034" s="68"/>
      <c r="N1034" s="68"/>
      <c r="O1034" s="68"/>
      <c r="P1034" s="70"/>
      <c r="Q1034" s="71"/>
    </row>
    <row r="1035" spans="1:17">
      <c r="A1035" s="152"/>
      <c r="B1035" s="68"/>
      <c r="C1035" s="68"/>
      <c r="D1035" s="68"/>
      <c r="E1035" s="68"/>
      <c r="F1035" s="69"/>
      <c r="G1035" s="69"/>
      <c r="H1035" s="69"/>
      <c r="I1035" s="69"/>
      <c r="J1035" s="68"/>
      <c r="K1035" s="69"/>
      <c r="L1035" s="68"/>
      <c r="M1035" s="68"/>
      <c r="N1035" s="68"/>
      <c r="O1035" s="68"/>
      <c r="P1035" s="70"/>
      <c r="Q1035" s="71"/>
    </row>
    <row r="1036" spans="1:17">
      <c r="A1036" s="152"/>
      <c r="B1036" s="68"/>
      <c r="C1036" s="68"/>
      <c r="D1036" s="68"/>
      <c r="E1036" s="68"/>
      <c r="F1036" s="69"/>
      <c r="G1036" s="69"/>
      <c r="H1036" s="69"/>
      <c r="I1036" s="69"/>
      <c r="J1036" s="68"/>
      <c r="K1036" s="69"/>
      <c r="L1036" s="68"/>
      <c r="M1036" s="68"/>
      <c r="N1036" s="68"/>
      <c r="O1036" s="68"/>
      <c r="P1036" s="70"/>
      <c r="Q1036" s="71"/>
    </row>
    <row r="1037" spans="1:17">
      <c r="A1037" s="152"/>
      <c r="B1037" s="68"/>
      <c r="C1037" s="68"/>
      <c r="D1037" s="68"/>
      <c r="E1037" s="68"/>
      <c r="F1037" s="69"/>
      <c r="G1037" s="69"/>
      <c r="H1037" s="69"/>
      <c r="I1037" s="69"/>
      <c r="J1037" s="68"/>
      <c r="K1037" s="69"/>
      <c r="L1037" s="68"/>
      <c r="M1037" s="68"/>
      <c r="N1037" s="68"/>
      <c r="O1037" s="68"/>
      <c r="P1037" s="70"/>
      <c r="Q1037" s="71"/>
    </row>
    <row r="1038" spans="1:17">
      <c r="A1038" s="152"/>
      <c r="B1038" s="68"/>
      <c r="C1038" s="68"/>
      <c r="D1038" s="68"/>
      <c r="E1038" s="68"/>
      <c r="F1038" s="69"/>
      <c r="G1038" s="69"/>
      <c r="H1038" s="69"/>
      <c r="I1038" s="69"/>
      <c r="J1038" s="68"/>
      <c r="K1038" s="69"/>
      <c r="L1038" s="68"/>
      <c r="M1038" s="68"/>
      <c r="N1038" s="68"/>
      <c r="O1038" s="68"/>
      <c r="P1038" s="70"/>
      <c r="Q1038" s="71"/>
    </row>
    <row r="1039" spans="1:17">
      <c r="A1039" s="152"/>
      <c r="B1039" s="68"/>
      <c r="C1039" s="68"/>
      <c r="D1039" s="68"/>
      <c r="E1039" s="68"/>
      <c r="F1039" s="69"/>
      <c r="G1039" s="69"/>
      <c r="H1039" s="69"/>
      <c r="I1039" s="69"/>
      <c r="J1039" s="68"/>
      <c r="K1039" s="69"/>
      <c r="L1039" s="68"/>
      <c r="M1039" s="68"/>
      <c r="N1039" s="68"/>
      <c r="O1039" s="68"/>
      <c r="P1039" s="70"/>
      <c r="Q1039" s="71"/>
    </row>
    <row r="1040" spans="1:17">
      <c r="A1040" s="152"/>
      <c r="B1040" s="68"/>
      <c r="C1040" s="68"/>
      <c r="D1040" s="68"/>
      <c r="E1040" s="68"/>
      <c r="F1040" s="69"/>
      <c r="G1040" s="69"/>
      <c r="H1040" s="69"/>
      <c r="I1040" s="69"/>
      <c r="J1040" s="68"/>
      <c r="K1040" s="69"/>
      <c r="L1040" s="68"/>
      <c r="M1040" s="68"/>
      <c r="N1040" s="68"/>
      <c r="O1040" s="68"/>
      <c r="P1040" s="70"/>
      <c r="Q1040" s="71"/>
    </row>
    <row r="1041" spans="1:17">
      <c r="A1041" s="152"/>
      <c r="B1041" s="68"/>
      <c r="C1041" s="68"/>
      <c r="D1041" s="68"/>
      <c r="E1041" s="68"/>
      <c r="F1041" s="69"/>
      <c r="G1041" s="69"/>
      <c r="H1041" s="69"/>
      <c r="I1041" s="69"/>
      <c r="J1041" s="68"/>
      <c r="K1041" s="69"/>
      <c r="L1041" s="68"/>
      <c r="M1041" s="68"/>
      <c r="N1041" s="68"/>
      <c r="O1041" s="68"/>
      <c r="P1041" s="70"/>
      <c r="Q1041" s="71"/>
    </row>
    <row r="1042" spans="1:17">
      <c r="A1042" s="152"/>
      <c r="B1042" s="68"/>
      <c r="C1042" s="68"/>
      <c r="D1042" s="68"/>
      <c r="E1042" s="68"/>
      <c r="F1042" s="69"/>
      <c r="G1042" s="69"/>
      <c r="H1042" s="69"/>
      <c r="I1042" s="69"/>
      <c r="J1042" s="68"/>
      <c r="K1042" s="69"/>
      <c r="L1042" s="68"/>
      <c r="M1042" s="68"/>
      <c r="N1042" s="68"/>
      <c r="O1042" s="68"/>
      <c r="P1042" s="70"/>
      <c r="Q1042" s="71"/>
    </row>
    <row r="1043" spans="1:17">
      <c r="A1043" s="152"/>
      <c r="B1043" s="68"/>
      <c r="C1043" s="68"/>
      <c r="D1043" s="68"/>
      <c r="E1043" s="68"/>
      <c r="F1043" s="69"/>
      <c r="G1043" s="69"/>
      <c r="H1043" s="69"/>
      <c r="I1043" s="69"/>
      <c r="J1043" s="68"/>
      <c r="K1043" s="69"/>
      <c r="L1043" s="68"/>
      <c r="M1043" s="68"/>
      <c r="N1043" s="68"/>
      <c r="O1043" s="68"/>
      <c r="P1043" s="70"/>
      <c r="Q1043" s="71"/>
    </row>
    <row r="1044" spans="1:17">
      <c r="A1044" s="152"/>
      <c r="B1044" s="68"/>
      <c r="C1044" s="68"/>
      <c r="D1044" s="68"/>
      <c r="E1044" s="68"/>
      <c r="F1044" s="69"/>
      <c r="G1044" s="69"/>
      <c r="H1044" s="69"/>
      <c r="I1044" s="69"/>
      <c r="J1044" s="68"/>
      <c r="K1044" s="69"/>
      <c r="L1044" s="68"/>
      <c r="M1044" s="68"/>
      <c r="N1044" s="68"/>
      <c r="O1044" s="68"/>
      <c r="P1044" s="70"/>
      <c r="Q1044" s="71"/>
    </row>
    <row r="1045" spans="1:17">
      <c r="A1045" s="152"/>
      <c r="B1045" s="68"/>
      <c r="C1045" s="68"/>
      <c r="D1045" s="68"/>
      <c r="E1045" s="68"/>
      <c r="F1045" s="69"/>
      <c r="G1045" s="69"/>
      <c r="H1045" s="69"/>
      <c r="I1045" s="69"/>
      <c r="J1045" s="68"/>
      <c r="K1045" s="69"/>
      <c r="L1045" s="68"/>
      <c r="M1045" s="68"/>
      <c r="N1045" s="68"/>
      <c r="O1045" s="68"/>
      <c r="P1045" s="70"/>
      <c r="Q1045" s="71"/>
    </row>
    <row r="1046" spans="1:17">
      <c r="A1046" s="152"/>
      <c r="B1046" s="68"/>
      <c r="C1046" s="68"/>
      <c r="D1046" s="68"/>
      <c r="E1046" s="68"/>
      <c r="F1046" s="69"/>
      <c r="G1046" s="69"/>
      <c r="H1046" s="69"/>
      <c r="I1046" s="69"/>
      <c r="J1046" s="68"/>
      <c r="K1046" s="69"/>
      <c r="L1046" s="68"/>
      <c r="M1046" s="68"/>
      <c r="N1046" s="68"/>
      <c r="O1046" s="68"/>
      <c r="P1046" s="70"/>
      <c r="Q1046" s="71"/>
    </row>
    <row r="1047" spans="1:17">
      <c r="A1047" s="152"/>
      <c r="B1047" s="68"/>
      <c r="C1047" s="68"/>
      <c r="D1047" s="68"/>
      <c r="E1047" s="68"/>
      <c r="F1047" s="69"/>
      <c r="G1047" s="69"/>
      <c r="H1047" s="69"/>
      <c r="I1047" s="69"/>
      <c r="J1047" s="68"/>
      <c r="K1047" s="69"/>
      <c r="L1047" s="68"/>
      <c r="M1047" s="68"/>
      <c r="N1047" s="68"/>
      <c r="O1047" s="68"/>
      <c r="P1047" s="70"/>
      <c r="Q1047" s="71"/>
    </row>
    <row r="1048" spans="1:17">
      <c r="A1048" s="152"/>
      <c r="B1048" s="68"/>
      <c r="C1048" s="68"/>
      <c r="D1048" s="68"/>
      <c r="E1048" s="68"/>
      <c r="F1048" s="69"/>
      <c r="G1048" s="69"/>
      <c r="H1048" s="69"/>
      <c r="I1048" s="69"/>
      <c r="J1048" s="68"/>
      <c r="K1048" s="69"/>
      <c r="L1048" s="68"/>
      <c r="M1048" s="68"/>
      <c r="N1048" s="68"/>
      <c r="O1048" s="68"/>
      <c r="P1048" s="70"/>
      <c r="Q1048" s="71"/>
    </row>
    <row r="1049" spans="1:17">
      <c r="A1049" s="152"/>
      <c r="B1049" s="68"/>
      <c r="C1049" s="68"/>
      <c r="D1049" s="68"/>
      <c r="E1049" s="68"/>
      <c r="F1049" s="69"/>
      <c r="G1049" s="69"/>
      <c r="H1049" s="69"/>
      <c r="I1049" s="69"/>
      <c r="J1049" s="68"/>
      <c r="K1049" s="69"/>
      <c r="L1049" s="68"/>
      <c r="M1049" s="68"/>
      <c r="N1049" s="68"/>
      <c r="O1049" s="68"/>
      <c r="P1049" s="70"/>
      <c r="Q1049" s="71"/>
    </row>
    <row r="1050" spans="1:17">
      <c r="A1050" s="152"/>
      <c r="B1050" s="68"/>
      <c r="C1050" s="68"/>
      <c r="D1050" s="68"/>
      <c r="E1050" s="68"/>
      <c r="F1050" s="69"/>
      <c r="G1050" s="69"/>
      <c r="H1050" s="69"/>
      <c r="I1050" s="69"/>
      <c r="J1050" s="68"/>
      <c r="K1050" s="69"/>
      <c r="L1050" s="68"/>
      <c r="M1050" s="68"/>
      <c r="N1050" s="68"/>
      <c r="O1050" s="68"/>
      <c r="P1050" s="70"/>
      <c r="Q1050" s="71"/>
    </row>
    <row r="1051" spans="1:17">
      <c r="A1051" s="152"/>
      <c r="B1051" s="68"/>
      <c r="C1051" s="68"/>
      <c r="D1051" s="68"/>
      <c r="E1051" s="68"/>
      <c r="F1051" s="69"/>
      <c r="G1051" s="69"/>
      <c r="H1051" s="69"/>
      <c r="I1051" s="69"/>
      <c r="J1051" s="68"/>
      <c r="K1051" s="69"/>
      <c r="L1051" s="68"/>
      <c r="M1051" s="68"/>
      <c r="N1051" s="68"/>
      <c r="O1051" s="68"/>
      <c r="P1051" s="70"/>
      <c r="Q1051" s="71"/>
    </row>
    <row r="1052" spans="1:17">
      <c r="A1052" s="152"/>
      <c r="B1052" s="68"/>
      <c r="C1052" s="68"/>
      <c r="D1052" s="68"/>
      <c r="E1052" s="68"/>
      <c r="F1052" s="69"/>
      <c r="G1052" s="69"/>
      <c r="H1052" s="69"/>
      <c r="I1052" s="69"/>
      <c r="J1052" s="68"/>
      <c r="K1052" s="69"/>
      <c r="L1052" s="68"/>
      <c r="M1052" s="68"/>
      <c r="N1052" s="68"/>
      <c r="O1052" s="68"/>
      <c r="P1052" s="70"/>
      <c r="Q1052" s="71"/>
    </row>
    <row r="1053" spans="1:17">
      <c r="A1053" s="152"/>
      <c r="B1053" s="68"/>
      <c r="C1053" s="68"/>
      <c r="D1053" s="68"/>
      <c r="E1053" s="68"/>
      <c r="F1053" s="69"/>
      <c r="G1053" s="69"/>
      <c r="H1053" s="69"/>
      <c r="I1053" s="69"/>
      <c r="J1053" s="68"/>
      <c r="K1053" s="69"/>
      <c r="L1053" s="68"/>
      <c r="M1053" s="68"/>
      <c r="N1053" s="68"/>
      <c r="O1053" s="68"/>
      <c r="P1053" s="70"/>
      <c r="Q1053" s="71"/>
    </row>
    <row r="1054" spans="1:17">
      <c r="A1054" s="152"/>
      <c r="B1054" s="68"/>
      <c r="C1054" s="68"/>
      <c r="D1054" s="68"/>
      <c r="E1054" s="68"/>
      <c r="F1054" s="69"/>
      <c r="G1054" s="69"/>
      <c r="H1054" s="69"/>
      <c r="I1054" s="69"/>
      <c r="J1054" s="68"/>
      <c r="K1054" s="69"/>
      <c r="L1054" s="68"/>
      <c r="M1054" s="68"/>
      <c r="N1054" s="68"/>
      <c r="O1054" s="68"/>
      <c r="P1054" s="70"/>
      <c r="Q1054" s="71"/>
    </row>
    <row r="1055" spans="1:17">
      <c r="A1055" s="152"/>
      <c r="B1055" s="68"/>
      <c r="C1055" s="68"/>
      <c r="D1055" s="68"/>
      <c r="E1055" s="68"/>
      <c r="F1055" s="69"/>
      <c r="G1055" s="69"/>
      <c r="H1055" s="69"/>
      <c r="I1055" s="69"/>
      <c r="J1055" s="68"/>
      <c r="K1055" s="69"/>
      <c r="L1055" s="68"/>
      <c r="M1055" s="68"/>
      <c r="N1055" s="68"/>
      <c r="O1055" s="68"/>
      <c r="P1055" s="70"/>
      <c r="Q1055" s="71"/>
    </row>
    <row r="1056" spans="1:17">
      <c r="A1056" s="152"/>
      <c r="B1056" s="68"/>
      <c r="C1056" s="68"/>
      <c r="D1056" s="68"/>
      <c r="E1056" s="68"/>
      <c r="F1056" s="69"/>
      <c r="G1056" s="69"/>
      <c r="H1056" s="69"/>
      <c r="I1056" s="69"/>
      <c r="J1056" s="68"/>
      <c r="K1056" s="69"/>
      <c r="L1056" s="68"/>
      <c r="M1056" s="68"/>
      <c r="N1056" s="68"/>
      <c r="O1056" s="68"/>
      <c r="P1056" s="70"/>
      <c r="Q1056" s="71"/>
    </row>
    <row r="1057" spans="1:17">
      <c r="A1057" s="152"/>
      <c r="B1057" s="68"/>
      <c r="C1057" s="68"/>
      <c r="D1057" s="68"/>
      <c r="E1057" s="68"/>
      <c r="F1057" s="69"/>
      <c r="G1057" s="69"/>
      <c r="H1057" s="69"/>
      <c r="I1057" s="69"/>
      <c r="J1057" s="68"/>
      <c r="K1057" s="69"/>
      <c r="L1057" s="68"/>
      <c r="M1057" s="68"/>
      <c r="N1057" s="68"/>
      <c r="O1057" s="68"/>
      <c r="P1057" s="70"/>
      <c r="Q1057" s="71"/>
    </row>
    <row r="1058" spans="1:17">
      <c r="A1058" s="152"/>
      <c r="B1058" s="68"/>
      <c r="C1058" s="68"/>
      <c r="D1058" s="68"/>
      <c r="E1058" s="68"/>
      <c r="F1058" s="69"/>
      <c r="G1058" s="69"/>
      <c r="H1058" s="69"/>
      <c r="I1058" s="69"/>
      <c r="J1058" s="68"/>
      <c r="K1058" s="69"/>
      <c r="L1058" s="68"/>
      <c r="M1058" s="68"/>
      <c r="N1058" s="68"/>
      <c r="O1058" s="68"/>
      <c r="P1058" s="70"/>
      <c r="Q1058" s="71"/>
    </row>
    <row r="1059" spans="1:17">
      <c r="A1059" s="152"/>
      <c r="B1059" s="68"/>
      <c r="C1059" s="68"/>
      <c r="D1059" s="68"/>
      <c r="E1059" s="68"/>
      <c r="F1059" s="69"/>
      <c r="G1059" s="69"/>
      <c r="H1059" s="69"/>
      <c r="I1059" s="69"/>
      <c r="J1059" s="68"/>
      <c r="K1059" s="69"/>
      <c r="L1059" s="68"/>
      <c r="M1059" s="68"/>
      <c r="N1059" s="68"/>
      <c r="O1059" s="68"/>
      <c r="P1059" s="70"/>
      <c r="Q1059" s="71"/>
    </row>
    <row r="1060" spans="1:17">
      <c r="A1060" s="152"/>
      <c r="B1060" s="68"/>
      <c r="C1060" s="68"/>
      <c r="D1060" s="68"/>
      <c r="E1060" s="68"/>
      <c r="F1060" s="69"/>
      <c r="G1060" s="69"/>
      <c r="H1060" s="69"/>
      <c r="I1060" s="69"/>
      <c r="J1060" s="68"/>
      <c r="K1060" s="69"/>
      <c r="L1060" s="68"/>
      <c r="M1060" s="68"/>
      <c r="N1060" s="68"/>
      <c r="O1060" s="68"/>
      <c r="P1060" s="70"/>
      <c r="Q1060" s="71"/>
    </row>
    <row r="1061" spans="1:17">
      <c r="A1061" s="152"/>
      <c r="B1061" s="68"/>
      <c r="C1061" s="68"/>
      <c r="D1061" s="68"/>
      <c r="E1061" s="68"/>
      <c r="F1061" s="69"/>
      <c r="G1061" s="69"/>
      <c r="H1061" s="69"/>
      <c r="I1061" s="69"/>
      <c r="J1061" s="68"/>
      <c r="K1061" s="69"/>
      <c r="L1061" s="68"/>
      <c r="M1061" s="68"/>
      <c r="N1061" s="68"/>
      <c r="O1061" s="68"/>
      <c r="P1061" s="70"/>
      <c r="Q1061" s="71"/>
    </row>
    <row r="1062" spans="1:17">
      <c r="A1062" s="152"/>
      <c r="B1062" s="68"/>
      <c r="C1062" s="68"/>
      <c r="D1062" s="68"/>
      <c r="E1062" s="68"/>
      <c r="F1062" s="69"/>
      <c r="G1062" s="69"/>
      <c r="H1062" s="69"/>
      <c r="I1062" s="69"/>
      <c r="J1062" s="68"/>
      <c r="K1062" s="69"/>
      <c r="L1062" s="68"/>
      <c r="M1062" s="68"/>
      <c r="N1062" s="68"/>
      <c r="O1062" s="68"/>
      <c r="P1062" s="70"/>
      <c r="Q1062" s="71"/>
    </row>
    <row r="1063" spans="1:17">
      <c r="A1063" s="152"/>
      <c r="B1063" s="68"/>
      <c r="C1063" s="68"/>
      <c r="D1063" s="68"/>
      <c r="E1063" s="68"/>
      <c r="F1063" s="69"/>
      <c r="G1063" s="69"/>
      <c r="H1063" s="69"/>
      <c r="I1063" s="69"/>
      <c r="J1063" s="68"/>
      <c r="K1063" s="69"/>
      <c r="L1063" s="68"/>
      <c r="M1063" s="68"/>
      <c r="N1063" s="68"/>
      <c r="O1063" s="68"/>
      <c r="P1063" s="70"/>
      <c r="Q1063" s="71"/>
    </row>
    <row r="1064" spans="1:17">
      <c r="A1064" s="152"/>
      <c r="B1064" s="68"/>
      <c r="C1064" s="68"/>
      <c r="D1064" s="68"/>
      <c r="E1064" s="68"/>
      <c r="F1064" s="69"/>
      <c r="G1064" s="69"/>
      <c r="H1064" s="69"/>
      <c r="I1064" s="69"/>
      <c r="J1064" s="68"/>
      <c r="K1064" s="69"/>
      <c r="L1064" s="68"/>
      <c r="M1064" s="68"/>
      <c r="N1064" s="68"/>
      <c r="O1064" s="68"/>
      <c r="P1064" s="70"/>
      <c r="Q1064" s="71"/>
    </row>
    <row r="1065" spans="1:17">
      <c r="A1065" s="152"/>
      <c r="B1065" s="68"/>
      <c r="C1065" s="68"/>
      <c r="D1065" s="68"/>
      <c r="E1065" s="68"/>
      <c r="F1065" s="69"/>
      <c r="G1065" s="69"/>
      <c r="H1065" s="69"/>
      <c r="I1065" s="69"/>
      <c r="J1065" s="68"/>
      <c r="K1065" s="69"/>
      <c r="L1065" s="68"/>
      <c r="M1065" s="68"/>
      <c r="N1065" s="68"/>
      <c r="O1065" s="68"/>
      <c r="P1065" s="70"/>
      <c r="Q1065" s="71"/>
    </row>
    <row r="1066" spans="1:17">
      <c r="A1066" s="152"/>
      <c r="B1066" s="68"/>
      <c r="C1066" s="68"/>
      <c r="D1066" s="68"/>
      <c r="E1066" s="68"/>
      <c r="F1066" s="69"/>
      <c r="G1066" s="69"/>
      <c r="H1066" s="69"/>
      <c r="I1066" s="69"/>
      <c r="J1066" s="68"/>
      <c r="K1066" s="69"/>
      <c r="L1066" s="68"/>
      <c r="M1066" s="68"/>
      <c r="N1066" s="68"/>
      <c r="O1066" s="68"/>
      <c r="P1066" s="70"/>
      <c r="Q1066" s="71"/>
    </row>
    <row r="1067" spans="1:17">
      <c r="A1067" s="152"/>
      <c r="B1067" s="68"/>
      <c r="C1067" s="68"/>
      <c r="D1067" s="68"/>
      <c r="E1067" s="68"/>
      <c r="F1067" s="69"/>
      <c r="G1067" s="69"/>
      <c r="H1067" s="69"/>
      <c r="I1067" s="69"/>
      <c r="J1067" s="68"/>
      <c r="K1067" s="69"/>
      <c r="L1067" s="68"/>
      <c r="M1067" s="68"/>
      <c r="N1067" s="68"/>
      <c r="O1067" s="68"/>
      <c r="P1067" s="70"/>
      <c r="Q1067" s="71"/>
    </row>
    <row r="1068" spans="1:17">
      <c r="A1068" s="152"/>
      <c r="B1068" s="68"/>
      <c r="C1068" s="68"/>
      <c r="D1068" s="68"/>
      <c r="E1068" s="68"/>
      <c r="F1068" s="69"/>
      <c r="G1068" s="69"/>
      <c r="H1068" s="69"/>
      <c r="I1068" s="69"/>
      <c r="J1068" s="68"/>
      <c r="K1068" s="69"/>
      <c r="L1068" s="68"/>
      <c r="M1068" s="68"/>
      <c r="N1068" s="68"/>
      <c r="O1068" s="68"/>
      <c r="P1068" s="70"/>
      <c r="Q1068" s="71"/>
    </row>
    <row r="1069" spans="1:17">
      <c r="A1069" s="152"/>
      <c r="B1069" s="68"/>
      <c r="C1069" s="68"/>
      <c r="D1069" s="68"/>
      <c r="E1069" s="68"/>
      <c r="F1069" s="69"/>
      <c r="G1069" s="69"/>
      <c r="H1069" s="69"/>
      <c r="I1069" s="69"/>
      <c r="J1069" s="68"/>
      <c r="K1069" s="69"/>
      <c r="L1069" s="68"/>
      <c r="M1069" s="68"/>
      <c r="N1069" s="68"/>
      <c r="O1069" s="68"/>
      <c r="P1069" s="70"/>
      <c r="Q1069" s="71"/>
    </row>
    <row r="1070" spans="1:17">
      <c r="A1070" s="152"/>
      <c r="B1070" s="68"/>
      <c r="C1070" s="68"/>
      <c r="D1070" s="68"/>
      <c r="E1070" s="68"/>
      <c r="F1070" s="69"/>
      <c r="G1070" s="69"/>
      <c r="H1070" s="69"/>
      <c r="I1070" s="69"/>
      <c r="J1070" s="68"/>
      <c r="K1070" s="69"/>
      <c r="L1070" s="68"/>
      <c r="M1070" s="68"/>
      <c r="N1070" s="68"/>
      <c r="O1070" s="68"/>
      <c r="P1070" s="70"/>
      <c r="Q1070" s="71"/>
    </row>
    <row r="1071" spans="1:17">
      <c r="A1071" s="152"/>
      <c r="B1071" s="68"/>
      <c r="C1071" s="68"/>
      <c r="D1071" s="68"/>
      <c r="E1071" s="68"/>
      <c r="F1071" s="69"/>
      <c r="G1071" s="69"/>
      <c r="H1071" s="69"/>
      <c r="I1071" s="69"/>
      <c r="J1071" s="68"/>
      <c r="K1071" s="69"/>
      <c r="L1071" s="68"/>
      <c r="M1071" s="68"/>
      <c r="N1071" s="68"/>
      <c r="O1071" s="68"/>
      <c r="P1071" s="70"/>
      <c r="Q1071" s="71"/>
    </row>
    <row r="1072" spans="1:17">
      <c r="A1072" s="152"/>
      <c r="B1072" s="68"/>
      <c r="C1072" s="68"/>
      <c r="D1072" s="68"/>
      <c r="E1072" s="68"/>
      <c r="F1072" s="69"/>
      <c r="G1072" s="69"/>
      <c r="H1072" s="69"/>
      <c r="I1072" s="69"/>
      <c r="J1072" s="68"/>
      <c r="K1072" s="69"/>
      <c r="L1072" s="68"/>
      <c r="M1072" s="68"/>
      <c r="N1072" s="68"/>
      <c r="O1072" s="68"/>
      <c r="P1072" s="70"/>
      <c r="Q1072" s="71"/>
    </row>
    <row r="1073" spans="1:17">
      <c r="A1073" s="152"/>
      <c r="B1073" s="68"/>
      <c r="C1073" s="68"/>
      <c r="D1073" s="68"/>
      <c r="E1073" s="68"/>
      <c r="F1073" s="69"/>
      <c r="G1073" s="69"/>
      <c r="H1073" s="69"/>
      <c r="I1073" s="69"/>
      <c r="J1073" s="68"/>
      <c r="K1073" s="69"/>
      <c r="L1073" s="68"/>
      <c r="M1073" s="68"/>
      <c r="N1073" s="68"/>
      <c r="O1073" s="68"/>
      <c r="P1073" s="70"/>
      <c r="Q1073" s="71"/>
    </row>
    <row r="1074" spans="1:17">
      <c r="A1074" s="152"/>
      <c r="B1074" s="68"/>
      <c r="C1074" s="68"/>
      <c r="D1074" s="68"/>
      <c r="E1074" s="68"/>
      <c r="F1074" s="69"/>
      <c r="G1074" s="69"/>
      <c r="H1074" s="69"/>
      <c r="I1074" s="69"/>
      <c r="J1074" s="68"/>
      <c r="K1074" s="69"/>
      <c r="L1074" s="68"/>
      <c r="M1074" s="68"/>
      <c r="N1074" s="68"/>
      <c r="O1074" s="68"/>
      <c r="P1074" s="70"/>
      <c r="Q1074" s="71"/>
    </row>
    <row r="1075" spans="1:17">
      <c r="A1075" s="152"/>
      <c r="B1075" s="68"/>
      <c r="C1075" s="68"/>
      <c r="D1075" s="68"/>
      <c r="E1075" s="68"/>
      <c r="F1075" s="69"/>
      <c r="G1075" s="69"/>
      <c r="H1075" s="69"/>
      <c r="I1075" s="69"/>
      <c r="J1075" s="68"/>
      <c r="K1075" s="69"/>
      <c r="L1075" s="68"/>
      <c r="M1075" s="68"/>
      <c r="N1075" s="68"/>
      <c r="O1075" s="68"/>
      <c r="P1075" s="70"/>
      <c r="Q1075" s="71"/>
    </row>
    <row r="1076" spans="1:17">
      <c r="A1076" s="152"/>
      <c r="B1076" s="68"/>
      <c r="C1076" s="68"/>
      <c r="D1076" s="68"/>
      <c r="E1076" s="68"/>
      <c r="F1076" s="69"/>
      <c r="G1076" s="69"/>
      <c r="H1076" s="69"/>
      <c r="I1076" s="69"/>
      <c r="J1076" s="68"/>
      <c r="K1076" s="69"/>
      <c r="L1076" s="68"/>
      <c r="M1076" s="68"/>
      <c r="N1076" s="68"/>
      <c r="O1076" s="68"/>
      <c r="P1076" s="70"/>
      <c r="Q1076" s="71"/>
    </row>
    <row r="1077" spans="1:17">
      <c r="A1077" s="152"/>
      <c r="B1077" s="68"/>
      <c r="C1077" s="68"/>
      <c r="D1077" s="68"/>
      <c r="E1077" s="68"/>
      <c r="F1077" s="69"/>
      <c r="G1077" s="69"/>
      <c r="H1077" s="69"/>
      <c r="I1077" s="69"/>
      <c r="J1077" s="68"/>
      <c r="K1077" s="69"/>
      <c r="L1077" s="68"/>
      <c r="M1077" s="68"/>
      <c r="N1077" s="68"/>
      <c r="O1077" s="68"/>
      <c r="P1077" s="70"/>
      <c r="Q1077" s="71"/>
    </row>
    <row r="1078" spans="1:17">
      <c r="A1078" s="152"/>
      <c r="B1078" s="68"/>
      <c r="C1078" s="68"/>
      <c r="D1078" s="68"/>
      <c r="E1078" s="68"/>
      <c r="F1078" s="69"/>
      <c r="G1078" s="69"/>
      <c r="H1078" s="69"/>
      <c r="I1078" s="69"/>
      <c r="J1078" s="68"/>
      <c r="K1078" s="69"/>
      <c r="L1078" s="68"/>
      <c r="M1078" s="68"/>
      <c r="N1078" s="68"/>
      <c r="O1078" s="68"/>
      <c r="P1078" s="70"/>
      <c r="Q1078" s="71"/>
    </row>
    <row r="1079" spans="1:17">
      <c r="A1079" s="152"/>
      <c r="B1079" s="68"/>
      <c r="C1079" s="68"/>
      <c r="D1079" s="68"/>
      <c r="E1079" s="68"/>
      <c r="F1079" s="69"/>
      <c r="G1079" s="69"/>
      <c r="H1079" s="69"/>
      <c r="I1079" s="69"/>
      <c r="J1079" s="68"/>
      <c r="K1079" s="69"/>
      <c r="L1079" s="68"/>
      <c r="M1079" s="68"/>
      <c r="N1079" s="68"/>
      <c r="O1079" s="68"/>
      <c r="P1079" s="70"/>
      <c r="Q1079" s="71"/>
    </row>
    <row r="1080" spans="1:17">
      <c r="A1080" s="152"/>
      <c r="B1080" s="68"/>
      <c r="C1080" s="68"/>
      <c r="D1080" s="68"/>
      <c r="E1080" s="68"/>
      <c r="F1080" s="69"/>
      <c r="G1080" s="69"/>
      <c r="H1080" s="69"/>
      <c r="I1080" s="69"/>
      <c r="J1080" s="68"/>
      <c r="K1080" s="69"/>
      <c r="L1080" s="68"/>
      <c r="M1080" s="68"/>
      <c r="N1080" s="68"/>
      <c r="O1080" s="68"/>
      <c r="P1080" s="70"/>
      <c r="Q1080" s="71"/>
    </row>
    <row r="1081" spans="1:17">
      <c r="A1081" s="152"/>
      <c r="B1081" s="68"/>
      <c r="C1081" s="68"/>
      <c r="D1081" s="68"/>
      <c r="E1081" s="68"/>
      <c r="F1081" s="69"/>
      <c r="G1081" s="69"/>
      <c r="H1081" s="69"/>
      <c r="I1081" s="69"/>
      <c r="J1081" s="68"/>
      <c r="K1081" s="69"/>
      <c r="L1081" s="68"/>
      <c r="M1081" s="68"/>
      <c r="N1081" s="68"/>
      <c r="O1081" s="68"/>
      <c r="P1081" s="70"/>
      <c r="Q1081" s="71"/>
    </row>
    <row r="1082" spans="1:17">
      <c r="A1082" s="152"/>
      <c r="B1082" s="68"/>
      <c r="C1082" s="68"/>
      <c r="D1082" s="68"/>
      <c r="E1082" s="68"/>
      <c r="F1082" s="69"/>
      <c r="G1082" s="69"/>
      <c r="H1082" s="69"/>
      <c r="I1082" s="69"/>
      <c r="J1082" s="68"/>
      <c r="K1082" s="69"/>
      <c r="L1082" s="68"/>
      <c r="M1082" s="68"/>
      <c r="N1082" s="68"/>
      <c r="O1082" s="68"/>
      <c r="P1082" s="70"/>
      <c r="Q1082" s="71"/>
    </row>
    <row r="1083" spans="1:17">
      <c r="A1083" s="152"/>
      <c r="B1083" s="68"/>
      <c r="C1083" s="68"/>
      <c r="D1083" s="68"/>
      <c r="E1083" s="68"/>
      <c r="F1083" s="69"/>
      <c r="G1083" s="69"/>
      <c r="H1083" s="69"/>
      <c r="I1083" s="69"/>
      <c r="J1083" s="68"/>
      <c r="K1083" s="69"/>
      <c r="L1083" s="68"/>
      <c r="M1083" s="68"/>
      <c r="N1083" s="68"/>
      <c r="O1083" s="68"/>
      <c r="P1083" s="70"/>
      <c r="Q1083" s="71"/>
    </row>
    <row r="1084" spans="1:17">
      <c r="A1084" s="152"/>
      <c r="B1084" s="68"/>
      <c r="C1084" s="68"/>
      <c r="D1084" s="68"/>
      <c r="E1084" s="68"/>
      <c r="F1084" s="69"/>
      <c r="G1084" s="69"/>
      <c r="H1084" s="69"/>
      <c r="I1084" s="69"/>
      <c r="J1084" s="68"/>
      <c r="K1084" s="69"/>
      <c r="L1084" s="68"/>
      <c r="M1084" s="68"/>
      <c r="N1084" s="68"/>
      <c r="O1084" s="68"/>
      <c r="P1084" s="70"/>
      <c r="Q1084" s="71"/>
    </row>
    <row r="1085" spans="1:17">
      <c r="A1085" s="152"/>
      <c r="B1085" s="68"/>
      <c r="C1085" s="68"/>
      <c r="D1085" s="68"/>
      <c r="E1085" s="68"/>
      <c r="F1085" s="69"/>
      <c r="G1085" s="69"/>
      <c r="H1085" s="69"/>
      <c r="I1085" s="69"/>
      <c r="J1085" s="68"/>
      <c r="K1085" s="69"/>
      <c r="L1085" s="68"/>
      <c r="M1085" s="68"/>
      <c r="N1085" s="68"/>
      <c r="O1085" s="68"/>
      <c r="P1085" s="70"/>
      <c r="Q1085" s="71"/>
    </row>
    <row r="1086" spans="1:17">
      <c r="A1086" s="152"/>
      <c r="B1086" s="68"/>
      <c r="C1086" s="68"/>
      <c r="D1086" s="68"/>
      <c r="E1086" s="68"/>
      <c r="F1086" s="69"/>
      <c r="G1086" s="69"/>
      <c r="H1086" s="69"/>
      <c r="I1086" s="69"/>
      <c r="J1086" s="68"/>
      <c r="K1086" s="69"/>
      <c r="L1086" s="68"/>
      <c r="M1086" s="68"/>
      <c r="N1086" s="68"/>
      <c r="O1086" s="68"/>
      <c r="P1086" s="70"/>
      <c r="Q1086" s="71"/>
    </row>
    <row r="1087" spans="1:17">
      <c r="A1087" s="152"/>
      <c r="B1087" s="68"/>
      <c r="C1087" s="68"/>
      <c r="D1087" s="68"/>
      <c r="E1087" s="68"/>
      <c r="F1087" s="69"/>
      <c r="G1087" s="69"/>
      <c r="H1087" s="69"/>
      <c r="I1087" s="69"/>
      <c r="J1087" s="68"/>
      <c r="K1087" s="69"/>
      <c r="L1087" s="68"/>
      <c r="M1087" s="68"/>
      <c r="N1087" s="68"/>
      <c r="O1087" s="68"/>
      <c r="P1087" s="70"/>
      <c r="Q1087" s="71"/>
    </row>
    <row r="1088" spans="1:17">
      <c r="A1088" s="152"/>
      <c r="B1088" s="68"/>
      <c r="C1088" s="68"/>
      <c r="D1088" s="68"/>
      <c r="E1088" s="68"/>
      <c r="F1088" s="69"/>
      <c r="G1088" s="69"/>
      <c r="H1088" s="69"/>
      <c r="I1088" s="69"/>
      <c r="J1088" s="68"/>
      <c r="K1088" s="69"/>
      <c r="L1088" s="68"/>
      <c r="M1088" s="68"/>
      <c r="N1088" s="68"/>
      <c r="O1088" s="68"/>
      <c r="P1088" s="70"/>
      <c r="Q1088" s="71"/>
    </row>
    <row r="1089" spans="1:17">
      <c r="A1089" s="152"/>
      <c r="B1089" s="68"/>
      <c r="C1089" s="68"/>
      <c r="D1089" s="68"/>
      <c r="E1089" s="68"/>
      <c r="F1089" s="69"/>
      <c r="G1089" s="69"/>
      <c r="H1089" s="69"/>
      <c r="I1089" s="69"/>
      <c r="J1089" s="68"/>
      <c r="K1089" s="69"/>
      <c r="L1089" s="68"/>
      <c r="M1089" s="68"/>
      <c r="N1089" s="68"/>
      <c r="O1089" s="68"/>
      <c r="P1089" s="70"/>
      <c r="Q1089" s="71"/>
    </row>
    <row r="1090" spans="1:17">
      <c r="A1090" s="152"/>
      <c r="B1090" s="68"/>
      <c r="C1090" s="68"/>
      <c r="D1090" s="68"/>
      <c r="E1090" s="68"/>
      <c r="F1090" s="69"/>
      <c r="G1090" s="69"/>
      <c r="H1090" s="69"/>
      <c r="I1090" s="69"/>
      <c r="J1090" s="68"/>
      <c r="K1090" s="69"/>
      <c r="L1090" s="68"/>
      <c r="M1090" s="68"/>
      <c r="N1090" s="68"/>
      <c r="O1090" s="68"/>
      <c r="P1090" s="70"/>
      <c r="Q1090" s="71"/>
    </row>
    <row r="1091" spans="1:17">
      <c r="A1091" s="152"/>
      <c r="B1091" s="68"/>
      <c r="C1091" s="68"/>
      <c r="D1091" s="68"/>
      <c r="E1091" s="68"/>
      <c r="F1091" s="69"/>
      <c r="G1091" s="69"/>
      <c r="H1091" s="69"/>
      <c r="I1091" s="69"/>
      <c r="J1091" s="68"/>
      <c r="K1091" s="69"/>
      <c r="L1091" s="68"/>
      <c r="M1091" s="68"/>
      <c r="N1091" s="68"/>
      <c r="O1091" s="68"/>
      <c r="P1091" s="70"/>
      <c r="Q1091" s="71"/>
    </row>
    <row r="1092" spans="1:17">
      <c r="A1092" s="152"/>
      <c r="B1092" s="68"/>
      <c r="C1092" s="68"/>
      <c r="D1092" s="68"/>
      <c r="E1092" s="68"/>
      <c r="F1092" s="69"/>
      <c r="G1092" s="69"/>
      <c r="H1092" s="69"/>
      <c r="I1092" s="69"/>
      <c r="J1092" s="68"/>
      <c r="K1092" s="69"/>
      <c r="L1092" s="68"/>
      <c r="M1092" s="68"/>
      <c r="N1092" s="68"/>
      <c r="O1092" s="68"/>
      <c r="P1092" s="70"/>
      <c r="Q1092" s="71"/>
    </row>
    <row r="1093" spans="1:17">
      <c r="A1093" s="152"/>
      <c r="B1093" s="68"/>
      <c r="C1093" s="68"/>
      <c r="D1093" s="68"/>
      <c r="E1093" s="68"/>
      <c r="F1093" s="69"/>
      <c r="G1093" s="69"/>
      <c r="H1093" s="69"/>
      <c r="I1093" s="69"/>
      <c r="J1093" s="68"/>
      <c r="K1093" s="69"/>
      <c r="L1093" s="68"/>
      <c r="M1093" s="68"/>
      <c r="N1093" s="68"/>
      <c r="O1093" s="68"/>
      <c r="P1093" s="70"/>
      <c r="Q1093" s="71"/>
    </row>
    <row r="1094" spans="1:17">
      <c r="A1094" s="152"/>
      <c r="B1094" s="68"/>
      <c r="C1094" s="68"/>
      <c r="D1094" s="68"/>
      <c r="E1094" s="68"/>
      <c r="F1094" s="69"/>
      <c r="G1094" s="69"/>
      <c r="H1094" s="69"/>
      <c r="I1094" s="69"/>
      <c r="J1094" s="68"/>
      <c r="K1094" s="69"/>
      <c r="L1094" s="68"/>
      <c r="M1094" s="68"/>
      <c r="N1094" s="68"/>
      <c r="O1094" s="68"/>
      <c r="P1094" s="70"/>
      <c r="Q1094" s="71"/>
    </row>
    <row r="1095" spans="1:17">
      <c r="A1095" s="152"/>
      <c r="B1095" s="68"/>
      <c r="C1095" s="68"/>
      <c r="D1095" s="68"/>
      <c r="E1095" s="68"/>
      <c r="F1095" s="69"/>
      <c r="G1095" s="69"/>
      <c r="H1095" s="69"/>
      <c r="I1095" s="69"/>
      <c r="J1095" s="68"/>
      <c r="K1095" s="69"/>
      <c r="L1095" s="68"/>
      <c r="M1095" s="68"/>
      <c r="N1095" s="68"/>
      <c r="O1095" s="68"/>
      <c r="P1095" s="70"/>
      <c r="Q1095" s="71"/>
    </row>
    <row r="1096" spans="1:17">
      <c r="A1096" s="152"/>
      <c r="B1096" s="68"/>
      <c r="C1096" s="68"/>
      <c r="D1096" s="68"/>
      <c r="E1096" s="68"/>
      <c r="F1096" s="69"/>
      <c r="G1096" s="69"/>
      <c r="H1096" s="69"/>
      <c r="I1096" s="69"/>
      <c r="J1096" s="68"/>
      <c r="K1096" s="69"/>
      <c r="L1096" s="68"/>
      <c r="M1096" s="68"/>
      <c r="N1096" s="68"/>
      <c r="O1096" s="68"/>
      <c r="P1096" s="70"/>
      <c r="Q1096" s="71"/>
    </row>
    <row r="1097" spans="1:17">
      <c r="A1097" s="152"/>
      <c r="B1097" s="68"/>
      <c r="C1097" s="68"/>
      <c r="D1097" s="68"/>
      <c r="E1097" s="68"/>
      <c r="F1097" s="69"/>
      <c r="G1097" s="69"/>
      <c r="H1097" s="69"/>
      <c r="I1097" s="69"/>
      <c r="J1097" s="68"/>
      <c r="K1097" s="69"/>
      <c r="L1097" s="68"/>
      <c r="M1097" s="68"/>
      <c r="N1097" s="68"/>
      <c r="O1097" s="68"/>
      <c r="P1097" s="70"/>
      <c r="Q1097" s="71"/>
    </row>
    <row r="1098" spans="1:17">
      <c r="A1098" s="152"/>
      <c r="B1098" s="68"/>
      <c r="C1098" s="68"/>
      <c r="D1098" s="68"/>
      <c r="E1098" s="68"/>
      <c r="F1098" s="69"/>
      <c r="G1098" s="69"/>
      <c r="H1098" s="69"/>
      <c r="I1098" s="69"/>
      <c r="J1098" s="68"/>
      <c r="K1098" s="69"/>
      <c r="L1098" s="68"/>
      <c r="M1098" s="68"/>
      <c r="N1098" s="68"/>
      <c r="O1098" s="68"/>
      <c r="P1098" s="70"/>
      <c r="Q1098" s="71"/>
    </row>
    <row r="1099" spans="1:17">
      <c r="A1099" s="152"/>
      <c r="B1099" s="68"/>
      <c r="C1099" s="68"/>
      <c r="D1099" s="68"/>
      <c r="E1099" s="68"/>
      <c r="F1099" s="69"/>
      <c r="G1099" s="69"/>
      <c r="H1099" s="69"/>
      <c r="I1099" s="69"/>
      <c r="J1099" s="68"/>
      <c r="K1099" s="69"/>
      <c r="L1099" s="68"/>
      <c r="M1099" s="68"/>
      <c r="N1099" s="68"/>
      <c r="O1099" s="68"/>
      <c r="P1099" s="70"/>
      <c r="Q1099" s="71"/>
    </row>
    <row r="1100" spans="1:17">
      <c r="A1100" s="152"/>
      <c r="B1100" s="68"/>
      <c r="C1100" s="68"/>
      <c r="D1100" s="68"/>
      <c r="E1100" s="68"/>
      <c r="F1100" s="69"/>
      <c r="G1100" s="69"/>
      <c r="H1100" s="69"/>
      <c r="I1100" s="69"/>
      <c r="J1100" s="68"/>
      <c r="K1100" s="69"/>
      <c r="L1100" s="68"/>
      <c r="M1100" s="68"/>
      <c r="N1100" s="68"/>
      <c r="O1100" s="68"/>
      <c r="P1100" s="70"/>
      <c r="Q1100" s="71"/>
    </row>
    <row r="1101" spans="1:17">
      <c r="A1101" s="152"/>
      <c r="B1101" s="68"/>
      <c r="C1101" s="68"/>
      <c r="D1101" s="68"/>
      <c r="E1101" s="68"/>
      <c r="F1101" s="69"/>
      <c r="G1101" s="69"/>
      <c r="H1101" s="69"/>
      <c r="I1101" s="69"/>
      <c r="J1101" s="68"/>
      <c r="K1101" s="69"/>
      <c r="L1101" s="68"/>
      <c r="M1101" s="68"/>
      <c r="N1101" s="68"/>
      <c r="O1101" s="68"/>
      <c r="P1101" s="70"/>
      <c r="Q1101" s="71"/>
    </row>
    <row r="1102" spans="1:17">
      <c r="A1102" s="152"/>
      <c r="B1102" s="68"/>
      <c r="C1102" s="68"/>
      <c r="D1102" s="68"/>
      <c r="E1102" s="68"/>
      <c r="F1102" s="69"/>
      <c r="G1102" s="69"/>
      <c r="H1102" s="69"/>
      <c r="I1102" s="69"/>
      <c r="J1102" s="68"/>
      <c r="K1102" s="69"/>
      <c r="L1102" s="68"/>
      <c r="M1102" s="68"/>
      <c r="N1102" s="68"/>
      <c r="O1102" s="68"/>
      <c r="P1102" s="70"/>
      <c r="Q1102" s="71"/>
    </row>
    <row r="1103" spans="1:17">
      <c r="A1103" s="152"/>
      <c r="B1103" s="68"/>
      <c r="C1103" s="68"/>
      <c r="D1103" s="68"/>
      <c r="E1103" s="68"/>
      <c r="F1103" s="69"/>
      <c r="G1103" s="69"/>
      <c r="H1103" s="69"/>
      <c r="I1103" s="69"/>
      <c r="J1103" s="68"/>
      <c r="K1103" s="69"/>
      <c r="L1103" s="68"/>
      <c r="M1103" s="68"/>
      <c r="N1103" s="68"/>
      <c r="O1103" s="68"/>
      <c r="P1103" s="70"/>
      <c r="Q1103" s="71"/>
    </row>
    <row r="1104" spans="1:17">
      <c r="A1104" s="152"/>
      <c r="B1104" s="68"/>
      <c r="C1104" s="68"/>
      <c r="D1104" s="68"/>
      <c r="E1104" s="68"/>
      <c r="F1104" s="69"/>
      <c r="G1104" s="69"/>
      <c r="H1104" s="69"/>
      <c r="I1104" s="69"/>
      <c r="J1104" s="68"/>
      <c r="K1104" s="69"/>
      <c r="L1104" s="68"/>
      <c r="M1104" s="68"/>
      <c r="N1104" s="68"/>
      <c r="O1104" s="68"/>
      <c r="P1104" s="70"/>
      <c r="Q1104" s="71"/>
    </row>
    <row r="1105" spans="1:17">
      <c r="A1105" s="152"/>
      <c r="B1105" s="68"/>
      <c r="C1105" s="68"/>
      <c r="D1105" s="68"/>
      <c r="E1105" s="68"/>
      <c r="F1105" s="69"/>
      <c r="G1105" s="69"/>
      <c r="H1105" s="69"/>
      <c r="I1105" s="69"/>
      <c r="J1105" s="68"/>
      <c r="K1105" s="69"/>
      <c r="L1105" s="68"/>
      <c r="M1105" s="68"/>
      <c r="N1105" s="68"/>
      <c r="O1105" s="68"/>
      <c r="P1105" s="70"/>
      <c r="Q1105" s="71"/>
    </row>
    <row r="1106" spans="1:17">
      <c r="A1106" s="152"/>
      <c r="B1106" s="68"/>
      <c r="C1106" s="68"/>
      <c r="D1106" s="68"/>
      <c r="E1106" s="68"/>
      <c r="F1106" s="69"/>
      <c r="G1106" s="69"/>
      <c r="H1106" s="69"/>
      <c r="I1106" s="69"/>
      <c r="J1106" s="68"/>
      <c r="K1106" s="69"/>
      <c r="L1106" s="68"/>
      <c r="M1106" s="68"/>
      <c r="N1106" s="68"/>
      <c r="O1106" s="68"/>
      <c r="P1106" s="70"/>
      <c r="Q1106" s="71"/>
    </row>
    <row r="1107" spans="1:17">
      <c r="A1107" s="152"/>
      <c r="B1107" s="68"/>
      <c r="C1107" s="68"/>
      <c r="D1107" s="68"/>
      <c r="E1107" s="68"/>
      <c r="F1107" s="69"/>
      <c r="G1107" s="69"/>
      <c r="H1107" s="69"/>
      <c r="I1107" s="69"/>
      <c r="J1107" s="68"/>
      <c r="K1107" s="69"/>
      <c r="L1107" s="68"/>
      <c r="M1107" s="68"/>
      <c r="N1107" s="68"/>
      <c r="O1107" s="68"/>
      <c r="P1107" s="70"/>
      <c r="Q1107" s="71"/>
    </row>
    <row r="1108" spans="1:17">
      <c r="A1108" s="152"/>
      <c r="B1108" s="68"/>
      <c r="C1108" s="68"/>
      <c r="D1108" s="68"/>
      <c r="E1108" s="68"/>
      <c r="F1108" s="69"/>
      <c r="G1108" s="69"/>
      <c r="H1108" s="69"/>
      <c r="I1108" s="69"/>
      <c r="J1108" s="68"/>
      <c r="K1108" s="69"/>
      <c r="L1108" s="68"/>
      <c r="M1108" s="68"/>
      <c r="N1108" s="68"/>
      <c r="O1108" s="68"/>
      <c r="P1108" s="70"/>
      <c r="Q1108" s="71"/>
    </row>
    <row r="1109" spans="1:17">
      <c r="A1109" s="152"/>
      <c r="B1109" s="68"/>
      <c r="C1109" s="68"/>
      <c r="D1109" s="68"/>
      <c r="E1109" s="68"/>
      <c r="F1109" s="69"/>
      <c r="G1109" s="69"/>
      <c r="H1109" s="69"/>
      <c r="I1109" s="69"/>
      <c r="J1109" s="68"/>
      <c r="K1109" s="69"/>
      <c r="L1109" s="68"/>
      <c r="M1109" s="68"/>
      <c r="N1109" s="68"/>
      <c r="O1109" s="68"/>
      <c r="P1109" s="70"/>
      <c r="Q1109" s="71"/>
    </row>
    <row r="1110" spans="1:17">
      <c r="A1110" s="152"/>
      <c r="B1110" s="68"/>
      <c r="C1110" s="68"/>
      <c r="D1110" s="68"/>
      <c r="E1110" s="68"/>
      <c r="F1110" s="69"/>
      <c r="G1110" s="69"/>
      <c r="H1110" s="69"/>
      <c r="I1110" s="69"/>
      <c r="J1110" s="68"/>
      <c r="K1110" s="69"/>
      <c r="L1110" s="68"/>
      <c r="M1110" s="68"/>
      <c r="N1110" s="68"/>
      <c r="O1110" s="68"/>
      <c r="P1110" s="70"/>
      <c r="Q1110" s="71"/>
    </row>
    <row r="1111" spans="1:17">
      <c r="A1111" s="152"/>
      <c r="B1111" s="68"/>
      <c r="C1111" s="68"/>
      <c r="D1111" s="68"/>
      <c r="E1111" s="68"/>
      <c r="F1111" s="69"/>
      <c r="G1111" s="69"/>
      <c r="H1111" s="69"/>
      <c r="I1111" s="69"/>
      <c r="J1111" s="68"/>
      <c r="K1111" s="69"/>
      <c r="L1111" s="68"/>
      <c r="M1111" s="68"/>
      <c r="N1111" s="68"/>
      <c r="O1111" s="68"/>
      <c r="P1111" s="70"/>
      <c r="Q1111" s="71"/>
    </row>
    <row r="1112" spans="1:17">
      <c r="A1112" s="152"/>
      <c r="B1112" s="68"/>
      <c r="C1112" s="68"/>
      <c r="D1112" s="68"/>
      <c r="E1112" s="68"/>
      <c r="F1112" s="69"/>
      <c r="G1112" s="69"/>
      <c r="H1112" s="69"/>
      <c r="I1112" s="69"/>
      <c r="J1112" s="68"/>
      <c r="K1112" s="69"/>
      <c r="L1112" s="68"/>
      <c r="M1112" s="68"/>
      <c r="N1112" s="68"/>
      <c r="O1112" s="68"/>
      <c r="P1112" s="70"/>
      <c r="Q1112" s="71"/>
    </row>
    <row r="1113" spans="1:17">
      <c r="A1113" s="152"/>
      <c r="B1113" s="68"/>
      <c r="C1113" s="68"/>
      <c r="D1113" s="68"/>
      <c r="E1113" s="68"/>
      <c r="F1113" s="69"/>
      <c r="G1113" s="69"/>
      <c r="H1113" s="69"/>
      <c r="I1113" s="69"/>
      <c r="J1113" s="68"/>
      <c r="K1113" s="69"/>
      <c r="L1113" s="68"/>
      <c r="M1113" s="68"/>
      <c r="N1113" s="68"/>
      <c r="O1113" s="68"/>
      <c r="P1113" s="70"/>
      <c r="Q1113" s="71"/>
    </row>
    <row r="1114" spans="1:17">
      <c r="A1114" s="152"/>
      <c r="B1114" s="68"/>
      <c r="C1114" s="68"/>
      <c r="D1114" s="68"/>
      <c r="E1114" s="68"/>
      <c r="F1114" s="69"/>
      <c r="G1114" s="69"/>
      <c r="H1114" s="69"/>
      <c r="I1114" s="69"/>
      <c r="J1114" s="68"/>
      <c r="K1114" s="69"/>
      <c r="L1114" s="68"/>
      <c r="M1114" s="68"/>
      <c r="N1114" s="68"/>
      <c r="O1114" s="68"/>
      <c r="P1114" s="70"/>
      <c r="Q1114" s="71"/>
    </row>
    <row r="1115" spans="1:17">
      <c r="A1115" s="152"/>
      <c r="B1115" s="68"/>
      <c r="C1115" s="68"/>
      <c r="D1115" s="68"/>
      <c r="E1115" s="68"/>
      <c r="F1115" s="69"/>
      <c r="G1115" s="69"/>
      <c r="H1115" s="69"/>
      <c r="I1115" s="69"/>
      <c r="J1115" s="68"/>
      <c r="K1115" s="69"/>
      <c r="L1115" s="68"/>
      <c r="M1115" s="68"/>
      <c r="N1115" s="68"/>
      <c r="O1115" s="68"/>
      <c r="P1115" s="70"/>
      <c r="Q1115" s="71"/>
    </row>
    <row r="1116" spans="1:17">
      <c r="A1116" s="152"/>
      <c r="B1116" s="68"/>
      <c r="C1116" s="68"/>
      <c r="D1116" s="68"/>
      <c r="E1116" s="68"/>
      <c r="F1116" s="69"/>
      <c r="G1116" s="69"/>
      <c r="H1116" s="69"/>
      <c r="I1116" s="69"/>
      <c r="J1116" s="68"/>
      <c r="K1116" s="69"/>
      <c r="L1116" s="68"/>
      <c r="M1116" s="68"/>
      <c r="N1116" s="68"/>
      <c r="O1116" s="68"/>
      <c r="P1116" s="70"/>
      <c r="Q1116" s="71"/>
    </row>
    <row r="1117" spans="1:17">
      <c r="A1117" s="152"/>
      <c r="B1117" s="68"/>
      <c r="C1117" s="68"/>
      <c r="D1117" s="68"/>
      <c r="E1117" s="68"/>
      <c r="F1117" s="69"/>
      <c r="G1117" s="69"/>
      <c r="H1117" s="69"/>
      <c r="I1117" s="69"/>
      <c r="J1117" s="68"/>
      <c r="K1117" s="69"/>
      <c r="L1117" s="68"/>
      <c r="M1117" s="68"/>
      <c r="N1117" s="68"/>
      <c r="O1117" s="68"/>
      <c r="P1117" s="70"/>
      <c r="Q1117" s="71"/>
    </row>
    <row r="1118" spans="1:17">
      <c r="A1118" s="152"/>
      <c r="B1118" s="68"/>
      <c r="C1118" s="68"/>
      <c r="D1118" s="68"/>
      <c r="E1118" s="68"/>
      <c r="F1118" s="69"/>
      <c r="G1118" s="69"/>
      <c r="H1118" s="69"/>
      <c r="I1118" s="69"/>
      <c r="J1118" s="68"/>
      <c r="K1118" s="69"/>
      <c r="L1118" s="68"/>
      <c r="M1118" s="68"/>
      <c r="N1118" s="68"/>
      <c r="O1118" s="68"/>
      <c r="P1118" s="70"/>
      <c r="Q1118" s="71"/>
    </row>
    <row r="1119" spans="1:17">
      <c r="A1119" s="152"/>
      <c r="B1119" s="68"/>
      <c r="C1119" s="68"/>
      <c r="D1119" s="68"/>
      <c r="E1119" s="68"/>
      <c r="F1119" s="69"/>
      <c r="G1119" s="69"/>
      <c r="H1119" s="69"/>
      <c r="I1119" s="69"/>
      <c r="J1119" s="68"/>
      <c r="K1119" s="69"/>
      <c r="L1119" s="68"/>
      <c r="M1119" s="68"/>
      <c r="N1119" s="68"/>
      <c r="O1119" s="68"/>
      <c r="P1119" s="70"/>
      <c r="Q1119" s="71"/>
    </row>
    <row r="1120" spans="1:17">
      <c r="A1120" s="152"/>
      <c r="B1120" s="68"/>
      <c r="C1120" s="68"/>
      <c r="D1120" s="68"/>
      <c r="E1120" s="68"/>
      <c r="F1120" s="69"/>
      <c r="G1120" s="69"/>
      <c r="H1120" s="69"/>
      <c r="I1120" s="69"/>
      <c r="J1120" s="68"/>
      <c r="K1120" s="69"/>
      <c r="L1120" s="68"/>
      <c r="M1120" s="68"/>
      <c r="N1120" s="68"/>
      <c r="O1120" s="68"/>
      <c r="P1120" s="70"/>
      <c r="Q1120" s="71"/>
    </row>
    <row r="1121" spans="1:17">
      <c r="A1121" s="152"/>
      <c r="B1121" s="68"/>
      <c r="C1121" s="68"/>
      <c r="D1121" s="68"/>
      <c r="E1121" s="68"/>
      <c r="F1121" s="69"/>
      <c r="G1121" s="69"/>
      <c r="H1121" s="69"/>
      <c r="I1121" s="69"/>
      <c r="J1121" s="68"/>
      <c r="K1121" s="69"/>
      <c r="L1121" s="68"/>
      <c r="M1121" s="68"/>
      <c r="N1121" s="68"/>
      <c r="O1121" s="68"/>
      <c r="P1121" s="70"/>
      <c r="Q1121" s="71"/>
    </row>
    <row r="1122" spans="1:17">
      <c r="A1122" s="152"/>
      <c r="B1122" s="68"/>
      <c r="C1122" s="68"/>
      <c r="D1122" s="68"/>
      <c r="E1122" s="68"/>
      <c r="F1122" s="69"/>
      <c r="G1122" s="69"/>
      <c r="H1122" s="69"/>
      <c r="I1122" s="69"/>
      <c r="J1122" s="68"/>
      <c r="K1122" s="69"/>
      <c r="L1122" s="68"/>
      <c r="M1122" s="68"/>
      <c r="N1122" s="68"/>
      <c r="O1122" s="68"/>
      <c r="P1122" s="70"/>
      <c r="Q1122" s="71"/>
    </row>
    <row r="1123" spans="1:17">
      <c r="A1123" s="152"/>
      <c r="B1123" s="68"/>
      <c r="C1123" s="68"/>
      <c r="D1123" s="68"/>
      <c r="E1123" s="68"/>
      <c r="F1123" s="69"/>
      <c r="G1123" s="69"/>
      <c r="H1123" s="69"/>
      <c r="I1123" s="69"/>
      <c r="J1123" s="68"/>
      <c r="K1123" s="69"/>
      <c r="L1123" s="68"/>
      <c r="M1123" s="68"/>
      <c r="N1123" s="68"/>
      <c r="O1123" s="68"/>
      <c r="P1123" s="70"/>
      <c r="Q1123" s="71"/>
    </row>
    <row r="1124" spans="1:17">
      <c r="A1124" s="152"/>
      <c r="B1124" s="68"/>
      <c r="C1124" s="68"/>
      <c r="D1124" s="68"/>
      <c r="E1124" s="68"/>
      <c r="F1124" s="69"/>
      <c r="G1124" s="69"/>
      <c r="H1124" s="69"/>
      <c r="I1124" s="69"/>
      <c r="J1124" s="68"/>
      <c r="K1124" s="69"/>
      <c r="L1124" s="68"/>
      <c r="M1124" s="68"/>
      <c r="N1124" s="68"/>
      <c r="O1124" s="68"/>
      <c r="P1124" s="70"/>
      <c r="Q1124" s="71"/>
    </row>
    <row r="1125" spans="1:17">
      <c r="A1125" s="152"/>
      <c r="B1125" s="68"/>
      <c r="C1125" s="68"/>
      <c r="D1125" s="68"/>
      <c r="E1125" s="68"/>
      <c r="F1125" s="69"/>
      <c r="G1125" s="69"/>
      <c r="H1125" s="69"/>
      <c r="I1125" s="69"/>
      <c r="J1125" s="68"/>
      <c r="K1125" s="69"/>
      <c r="L1125" s="68"/>
      <c r="M1125" s="68"/>
      <c r="N1125" s="68"/>
      <c r="O1125" s="68"/>
      <c r="P1125" s="70"/>
      <c r="Q1125" s="71"/>
    </row>
    <row r="1126" spans="1:17">
      <c r="A1126" s="152"/>
      <c r="B1126" s="68"/>
      <c r="C1126" s="68"/>
      <c r="D1126" s="68"/>
      <c r="E1126" s="68"/>
      <c r="F1126" s="69"/>
      <c r="G1126" s="69"/>
      <c r="H1126" s="69"/>
      <c r="I1126" s="69"/>
      <c r="J1126" s="68"/>
      <c r="K1126" s="69"/>
      <c r="L1126" s="68"/>
      <c r="M1126" s="68"/>
      <c r="N1126" s="68"/>
      <c r="O1126" s="68"/>
      <c r="P1126" s="70"/>
      <c r="Q1126" s="71"/>
    </row>
    <row r="1127" spans="1:17">
      <c r="A1127" s="152"/>
      <c r="B1127" s="68"/>
      <c r="C1127" s="68"/>
      <c r="D1127" s="68"/>
      <c r="E1127" s="68"/>
      <c r="F1127" s="69"/>
      <c r="G1127" s="69"/>
      <c r="H1127" s="69"/>
      <c r="I1127" s="69"/>
      <c r="J1127" s="68"/>
      <c r="K1127" s="69"/>
      <c r="L1127" s="68"/>
      <c r="M1127" s="68"/>
      <c r="N1127" s="68"/>
      <c r="O1127" s="68"/>
      <c r="P1127" s="70"/>
      <c r="Q1127" s="71"/>
    </row>
    <row r="1128" spans="1:17">
      <c r="A1128" s="152"/>
      <c r="B1128" s="68"/>
      <c r="C1128" s="68"/>
      <c r="D1128" s="68"/>
      <c r="E1128" s="68"/>
      <c r="F1128" s="69"/>
      <c r="G1128" s="69"/>
      <c r="H1128" s="69"/>
      <c r="I1128" s="69"/>
      <c r="J1128" s="68"/>
      <c r="K1128" s="69"/>
      <c r="L1128" s="68"/>
      <c r="M1128" s="68"/>
      <c r="N1128" s="68"/>
      <c r="O1128" s="68"/>
      <c r="P1128" s="70"/>
      <c r="Q1128" s="71"/>
    </row>
    <row r="1129" spans="1:17">
      <c r="A1129" s="152"/>
      <c r="B1129" s="68"/>
      <c r="C1129" s="68"/>
      <c r="D1129" s="68"/>
      <c r="E1129" s="68"/>
      <c r="F1129" s="69"/>
      <c r="G1129" s="69"/>
      <c r="H1129" s="69"/>
      <c r="I1129" s="69"/>
      <c r="J1129" s="68"/>
      <c r="K1129" s="69"/>
      <c r="L1129" s="68"/>
      <c r="M1129" s="68"/>
      <c r="N1129" s="68"/>
      <c r="O1129" s="68"/>
      <c r="P1129" s="70"/>
      <c r="Q1129" s="71"/>
    </row>
    <row r="1130" spans="1:17">
      <c r="A1130" s="152"/>
      <c r="B1130" s="68"/>
      <c r="C1130" s="68"/>
      <c r="D1130" s="68"/>
      <c r="E1130" s="68"/>
      <c r="F1130" s="69"/>
      <c r="G1130" s="69"/>
      <c r="H1130" s="69"/>
      <c r="I1130" s="69"/>
      <c r="J1130" s="68"/>
      <c r="K1130" s="69"/>
      <c r="L1130" s="68"/>
      <c r="M1130" s="68"/>
      <c r="N1130" s="68"/>
      <c r="O1130" s="68"/>
      <c r="P1130" s="70"/>
      <c r="Q1130" s="71"/>
    </row>
    <row r="1131" spans="1:17">
      <c r="A1131" s="152"/>
      <c r="B1131" s="68"/>
      <c r="C1131" s="68"/>
      <c r="D1131" s="68"/>
      <c r="E1131" s="68"/>
      <c r="F1131" s="69"/>
      <c r="G1131" s="69"/>
      <c r="H1131" s="69"/>
      <c r="I1131" s="69"/>
      <c r="J1131" s="68"/>
      <c r="K1131" s="69"/>
      <c r="L1131" s="68"/>
      <c r="M1131" s="68"/>
      <c r="N1131" s="68"/>
      <c r="O1131" s="68"/>
      <c r="P1131" s="70"/>
      <c r="Q1131" s="71"/>
    </row>
    <row r="1132" spans="1:17">
      <c r="A1132" s="152"/>
      <c r="B1132" s="68"/>
      <c r="C1132" s="68"/>
      <c r="D1132" s="68"/>
      <c r="E1132" s="68"/>
      <c r="F1132" s="69"/>
      <c r="G1132" s="69"/>
      <c r="H1132" s="69"/>
      <c r="I1132" s="69"/>
      <c r="J1132" s="68"/>
      <c r="K1132" s="69"/>
      <c r="L1132" s="68"/>
      <c r="M1132" s="68"/>
      <c r="N1132" s="68"/>
      <c r="O1132" s="68"/>
      <c r="P1132" s="70"/>
      <c r="Q1132" s="71"/>
    </row>
    <row r="1133" spans="1:17">
      <c r="A1133" s="152"/>
      <c r="B1133" s="68"/>
      <c r="C1133" s="68"/>
      <c r="D1133" s="68"/>
      <c r="E1133" s="68"/>
      <c r="F1133" s="69"/>
      <c r="G1133" s="69"/>
      <c r="H1133" s="69"/>
      <c r="I1133" s="69"/>
      <c r="J1133" s="68"/>
      <c r="K1133" s="69"/>
      <c r="L1133" s="68"/>
      <c r="M1133" s="68"/>
      <c r="N1133" s="68"/>
      <c r="O1133" s="68"/>
      <c r="P1133" s="70"/>
      <c r="Q1133" s="71"/>
    </row>
    <row r="1134" spans="1:17">
      <c r="A1134" s="152"/>
      <c r="B1134" s="68"/>
      <c r="C1134" s="68"/>
      <c r="D1134" s="68"/>
      <c r="E1134" s="68"/>
      <c r="F1134" s="69"/>
      <c r="G1134" s="69"/>
      <c r="H1134" s="69"/>
      <c r="I1134" s="69"/>
      <c r="J1134" s="68"/>
      <c r="K1134" s="69"/>
      <c r="L1134" s="68"/>
      <c r="M1134" s="68"/>
      <c r="N1134" s="68"/>
      <c r="O1134" s="68"/>
      <c r="P1134" s="70"/>
      <c r="Q1134" s="71"/>
    </row>
    <row r="1135" spans="1:17">
      <c r="A1135" s="152"/>
      <c r="B1135" s="68"/>
      <c r="C1135" s="68"/>
      <c r="D1135" s="68"/>
      <c r="E1135" s="68"/>
      <c r="F1135" s="69"/>
      <c r="G1135" s="69"/>
      <c r="H1135" s="69"/>
      <c r="I1135" s="69"/>
      <c r="J1135" s="68"/>
      <c r="K1135" s="69"/>
      <c r="L1135" s="68"/>
      <c r="M1135" s="68"/>
      <c r="N1135" s="68"/>
      <c r="O1135" s="68"/>
      <c r="P1135" s="70"/>
      <c r="Q1135" s="71"/>
    </row>
    <row r="1136" spans="1:17">
      <c r="A1136" s="152"/>
      <c r="B1136" s="68"/>
      <c r="C1136" s="68"/>
      <c r="D1136" s="68"/>
      <c r="E1136" s="68"/>
      <c r="F1136" s="69"/>
      <c r="G1136" s="69"/>
      <c r="H1136" s="69"/>
      <c r="I1136" s="69"/>
      <c r="J1136" s="68"/>
      <c r="K1136" s="69"/>
      <c r="L1136" s="68"/>
      <c r="M1136" s="68"/>
      <c r="N1136" s="68"/>
      <c r="O1136" s="68"/>
      <c r="P1136" s="70"/>
      <c r="Q1136" s="71"/>
    </row>
    <row r="1137" spans="1:17">
      <c r="A1137" s="152"/>
      <c r="B1137" s="68"/>
      <c r="C1137" s="68"/>
      <c r="D1137" s="68"/>
      <c r="E1137" s="68"/>
      <c r="F1137" s="69"/>
      <c r="G1137" s="69"/>
      <c r="H1137" s="69"/>
      <c r="I1137" s="69"/>
      <c r="J1137" s="68"/>
      <c r="K1137" s="69"/>
      <c r="L1137" s="68"/>
      <c r="M1137" s="68"/>
      <c r="N1137" s="68"/>
      <c r="O1137" s="68"/>
      <c r="P1137" s="70"/>
      <c r="Q1137" s="71"/>
    </row>
    <row r="1138" spans="1:17">
      <c r="A1138" s="152"/>
      <c r="B1138" s="68"/>
      <c r="C1138" s="68"/>
      <c r="D1138" s="68"/>
      <c r="E1138" s="68"/>
      <c r="F1138" s="69"/>
      <c r="G1138" s="69"/>
      <c r="H1138" s="69"/>
      <c r="I1138" s="69"/>
      <c r="J1138" s="68"/>
      <c r="K1138" s="69"/>
      <c r="L1138" s="68"/>
      <c r="M1138" s="68"/>
      <c r="N1138" s="68"/>
      <c r="O1138" s="68"/>
      <c r="P1138" s="70"/>
      <c r="Q1138" s="71"/>
    </row>
    <row r="1139" spans="1:17">
      <c r="A1139" s="152"/>
      <c r="B1139" s="68"/>
      <c r="C1139" s="68"/>
      <c r="D1139" s="68"/>
      <c r="E1139" s="68"/>
      <c r="F1139" s="69"/>
      <c r="G1139" s="69"/>
      <c r="H1139" s="69"/>
      <c r="I1139" s="69"/>
      <c r="J1139" s="68"/>
      <c r="K1139" s="69"/>
      <c r="L1139" s="68"/>
      <c r="M1139" s="68"/>
      <c r="N1139" s="68"/>
      <c r="O1139" s="68"/>
      <c r="P1139" s="70"/>
      <c r="Q1139" s="71"/>
    </row>
    <row r="1140" spans="1:17">
      <c r="A1140" s="152"/>
      <c r="B1140" s="68"/>
      <c r="C1140" s="68"/>
      <c r="D1140" s="68"/>
      <c r="E1140" s="68"/>
      <c r="F1140" s="69"/>
      <c r="G1140" s="69"/>
      <c r="H1140" s="69"/>
      <c r="I1140" s="69"/>
      <c r="J1140" s="68"/>
      <c r="K1140" s="69"/>
      <c r="L1140" s="68"/>
      <c r="M1140" s="68"/>
      <c r="N1140" s="68"/>
      <c r="O1140" s="68"/>
      <c r="P1140" s="70"/>
      <c r="Q1140" s="71"/>
    </row>
    <row r="1141" spans="1:17">
      <c r="A1141" s="152"/>
      <c r="B1141" s="68"/>
      <c r="C1141" s="68"/>
      <c r="D1141" s="68"/>
      <c r="E1141" s="68"/>
      <c r="F1141" s="69"/>
      <c r="G1141" s="69"/>
      <c r="H1141" s="69"/>
      <c r="I1141" s="69"/>
      <c r="J1141" s="68"/>
      <c r="K1141" s="69"/>
      <c r="L1141" s="68"/>
      <c r="M1141" s="68"/>
      <c r="N1141" s="68"/>
      <c r="O1141" s="68"/>
      <c r="P1141" s="70"/>
      <c r="Q1141" s="71"/>
    </row>
    <row r="1142" spans="1:17">
      <c r="A1142" s="152"/>
      <c r="B1142" s="68"/>
      <c r="C1142" s="68"/>
      <c r="D1142" s="68"/>
      <c r="E1142" s="68"/>
      <c r="F1142" s="69"/>
      <c r="G1142" s="69"/>
      <c r="H1142" s="69"/>
      <c r="I1142" s="69"/>
      <c r="J1142" s="68"/>
      <c r="K1142" s="69"/>
      <c r="L1142" s="68"/>
      <c r="M1142" s="68"/>
      <c r="N1142" s="68"/>
      <c r="O1142" s="68"/>
      <c r="P1142" s="70"/>
      <c r="Q1142" s="71"/>
    </row>
    <row r="1143" spans="1:17">
      <c r="A1143" s="152"/>
      <c r="B1143" s="68"/>
      <c r="C1143" s="68"/>
      <c r="D1143" s="68"/>
      <c r="E1143" s="68"/>
      <c r="F1143" s="69"/>
      <c r="G1143" s="69"/>
      <c r="H1143" s="69"/>
      <c r="I1143" s="69"/>
      <c r="J1143" s="68"/>
      <c r="K1143" s="69"/>
      <c r="L1143" s="68"/>
      <c r="M1143" s="68"/>
      <c r="N1143" s="68"/>
      <c r="O1143" s="68"/>
      <c r="P1143" s="70"/>
      <c r="Q1143" s="71"/>
    </row>
    <row r="1144" spans="1:17">
      <c r="A1144" s="152"/>
      <c r="B1144" s="68"/>
      <c r="C1144" s="68"/>
      <c r="D1144" s="68"/>
      <c r="E1144" s="68"/>
      <c r="F1144" s="69"/>
      <c r="G1144" s="69"/>
      <c r="H1144" s="69"/>
      <c r="I1144" s="69"/>
      <c r="J1144" s="68"/>
      <c r="K1144" s="69"/>
      <c r="L1144" s="68"/>
      <c r="M1144" s="68"/>
      <c r="N1144" s="68"/>
      <c r="O1144" s="68"/>
      <c r="P1144" s="70"/>
      <c r="Q1144" s="71"/>
    </row>
    <row r="1145" spans="1:17">
      <c r="A1145" s="152"/>
      <c r="B1145" s="68"/>
      <c r="C1145" s="68"/>
      <c r="D1145" s="68"/>
      <c r="E1145" s="68"/>
      <c r="F1145" s="69"/>
      <c r="G1145" s="69"/>
      <c r="H1145" s="69"/>
      <c r="I1145" s="69"/>
      <c r="J1145" s="68"/>
      <c r="K1145" s="69"/>
      <c r="L1145" s="68"/>
      <c r="M1145" s="68"/>
      <c r="N1145" s="68"/>
      <c r="O1145" s="68"/>
      <c r="P1145" s="70"/>
      <c r="Q1145" s="71"/>
    </row>
    <row r="1146" spans="1:17">
      <c r="A1146" s="152"/>
      <c r="B1146" s="68"/>
      <c r="C1146" s="68"/>
      <c r="D1146" s="68"/>
      <c r="E1146" s="68"/>
      <c r="F1146" s="69"/>
      <c r="G1146" s="69"/>
      <c r="H1146" s="69"/>
      <c r="I1146" s="69"/>
      <c r="J1146" s="68"/>
      <c r="K1146" s="69"/>
      <c r="L1146" s="68"/>
      <c r="M1146" s="68"/>
      <c r="N1146" s="68"/>
      <c r="O1146" s="68"/>
      <c r="P1146" s="70"/>
      <c r="Q1146" s="71"/>
    </row>
    <row r="1147" spans="1:17">
      <c r="A1147" s="152"/>
      <c r="B1147" s="68"/>
      <c r="C1147" s="68"/>
      <c r="D1147" s="68"/>
      <c r="E1147" s="68"/>
      <c r="F1147" s="69"/>
      <c r="G1147" s="69"/>
      <c r="H1147" s="69"/>
      <c r="I1147" s="69"/>
      <c r="J1147" s="68"/>
      <c r="K1147" s="69"/>
      <c r="L1147" s="68"/>
      <c r="M1147" s="68"/>
      <c r="N1147" s="68"/>
      <c r="O1147" s="68"/>
      <c r="P1147" s="70"/>
      <c r="Q1147" s="71"/>
    </row>
    <row r="1148" spans="1:17">
      <c r="A1148" s="152"/>
      <c r="B1148" s="68"/>
      <c r="C1148" s="68"/>
      <c r="D1148" s="68"/>
      <c r="E1148" s="68"/>
      <c r="F1148" s="69"/>
      <c r="G1148" s="69"/>
      <c r="H1148" s="69"/>
      <c r="I1148" s="69"/>
      <c r="J1148" s="68"/>
      <c r="K1148" s="69"/>
      <c r="L1148" s="68"/>
      <c r="M1148" s="68"/>
      <c r="N1148" s="68"/>
      <c r="O1148" s="68"/>
      <c r="P1148" s="70"/>
      <c r="Q1148" s="71"/>
    </row>
    <row r="1149" spans="1:17">
      <c r="A1149" s="152"/>
      <c r="B1149" s="68"/>
      <c r="C1149" s="68"/>
      <c r="D1149" s="68"/>
      <c r="E1149" s="68"/>
      <c r="F1149" s="69"/>
      <c r="G1149" s="69"/>
      <c r="H1149" s="69"/>
      <c r="I1149" s="69"/>
      <c r="J1149" s="68"/>
      <c r="K1149" s="69"/>
      <c r="L1149" s="68"/>
      <c r="M1149" s="68"/>
      <c r="N1149" s="68"/>
      <c r="O1149" s="68"/>
      <c r="P1149" s="70"/>
      <c r="Q1149" s="71"/>
    </row>
    <row r="1150" spans="1:17">
      <c r="A1150" s="152"/>
      <c r="B1150" s="68"/>
      <c r="C1150" s="68"/>
      <c r="D1150" s="68"/>
      <c r="E1150" s="68"/>
      <c r="F1150" s="69"/>
      <c r="G1150" s="69"/>
      <c r="H1150" s="69"/>
      <c r="I1150" s="69"/>
      <c r="J1150" s="68"/>
      <c r="K1150" s="69"/>
      <c r="L1150" s="68"/>
      <c r="M1150" s="68"/>
      <c r="N1150" s="68"/>
      <c r="O1150" s="68"/>
      <c r="P1150" s="70"/>
      <c r="Q1150" s="71"/>
    </row>
    <row r="1151" spans="1:17">
      <c r="A1151" s="152"/>
      <c r="B1151" s="68"/>
      <c r="C1151" s="68"/>
      <c r="D1151" s="68"/>
      <c r="E1151" s="68"/>
      <c r="F1151" s="69"/>
      <c r="G1151" s="69"/>
      <c r="H1151" s="69"/>
      <c r="I1151" s="69"/>
      <c r="J1151" s="68"/>
      <c r="K1151" s="69"/>
      <c r="L1151" s="68"/>
      <c r="M1151" s="68"/>
      <c r="N1151" s="68"/>
      <c r="O1151" s="68"/>
      <c r="P1151" s="70"/>
      <c r="Q1151" s="71"/>
    </row>
    <row r="1152" spans="1:17">
      <c r="A1152" s="152"/>
      <c r="B1152" s="68"/>
      <c r="C1152" s="68"/>
      <c r="D1152" s="68"/>
      <c r="E1152" s="68"/>
      <c r="F1152" s="69"/>
      <c r="G1152" s="69"/>
      <c r="H1152" s="69"/>
      <c r="I1152" s="69"/>
      <c r="J1152" s="68"/>
      <c r="K1152" s="69"/>
      <c r="L1152" s="68"/>
      <c r="M1152" s="68"/>
      <c r="N1152" s="68"/>
      <c r="O1152" s="68"/>
      <c r="P1152" s="70"/>
      <c r="Q1152" s="71"/>
    </row>
    <row r="1153" spans="1:17">
      <c r="A1153" s="152"/>
      <c r="B1153" s="68"/>
      <c r="C1153" s="68"/>
      <c r="D1153" s="68"/>
      <c r="E1153" s="68"/>
      <c r="F1153" s="69"/>
      <c r="G1153" s="69"/>
      <c r="H1153" s="69"/>
      <c r="I1153" s="69"/>
      <c r="J1153" s="68"/>
      <c r="K1153" s="69"/>
      <c r="L1153" s="68"/>
      <c r="M1153" s="68"/>
      <c r="N1153" s="68"/>
      <c r="O1153" s="68"/>
      <c r="P1153" s="70"/>
      <c r="Q1153" s="71"/>
    </row>
    <row r="1154" spans="1:17">
      <c r="A1154" s="152"/>
      <c r="B1154" s="68"/>
      <c r="C1154" s="68"/>
      <c r="D1154" s="68"/>
      <c r="E1154" s="68"/>
      <c r="F1154" s="69"/>
      <c r="G1154" s="69"/>
      <c r="H1154" s="69"/>
      <c r="I1154" s="69"/>
      <c r="J1154" s="68"/>
      <c r="K1154" s="69"/>
      <c r="L1154" s="68"/>
      <c r="M1154" s="68"/>
      <c r="N1154" s="68"/>
      <c r="O1154" s="68"/>
      <c r="P1154" s="70"/>
      <c r="Q1154" s="71"/>
    </row>
    <row r="1155" spans="1:17">
      <c r="A1155" s="152"/>
      <c r="B1155" s="68"/>
      <c r="C1155" s="68"/>
      <c r="D1155" s="68"/>
      <c r="E1155" s="68"/>
      <c r="F1155" s="69"/>
      <c r="G1155" s="69"/>
      <c r="H1155" s="69"/>
      <c r="I1155" s="69"/>
      <c r="J1155" s="68"/>
      <c r="K1155" s="69"/>
      <c r="L1155" s="68"/>
      <c r="M1155" s="68"/>
      <c r="N1155" s="68"/>
      <c r="O1155" s="68"/>
      <c r="P1155" s="70"/>
      <c r="Q1155" s="71"/>
    </row>
    <row r="1156" spans="1:17">
      <c r="A1156" s="152"/>
      <c r="B1156" s="68"/>
      <c r="C1156" s="68"/>
      <c r="D1156" s="68"/>
      <c r="E1156" s="68"/>
      <c r="F1156" s="69"/>
      <c r="G1156" s="69"/>
      <c r="H1156" s="69"/>
      <c r="I1156" s="69"/>
      <c r="J1156" s="68"/>
      <c r="K1156" s="69"/>
      <c r="L1156" s="68"/>
      <c r="M1156" s="68"/>
      <c r="N1156" s="68"/>
      <c r="O1156" s="68"/>
      <c r="P1156" s="70"/>
      <c r="Q1156" s="71"/>
    </row>
    <row r="1157" spans="1:17">
      <c r="A1157" s="152"/>
      <c r="B1157" s="68"/>
      <c r="C1157" s="68"/>
      <c r="D1157" s="68"/>
      <c r="E1157" s="68"/>
      <c r="F1157" s="69"/>
      <c r="G1157" s="69"/>
      <c r="H1157" s="69"/>
      <c r="I1157" s="69"/>
      <c r="J1157" s="68"/>
      <c r="K1157" s="69"/>
      <c r="L1157" s="68"/>
      <c r="M1157" s="68"/>
      <c r="N1157" s="68"/>
      <c r="O1157" s="68"/>
      <c r="P1157" s="70"/>
      <c r="Q1157" s="71"/>
    </row>
    <row r="1158" spans="1:17">
      <c r="A1158" s="152"/>
      <c r="B1158" s="68"/>
      <c r="C1158" s="68"/>
      <c r="D1158" s="68"/>
      <c r="E1158" s="68"/>
      <c r="F1158" s="69"/>
      <c r="G1158" s="69"/>
      <c r="H1158" s="69"/>
      <c r="I1158" s="69"/>
      <c r="J1158" s="68"/>
      <c r="K1158" s="69"/>
      <c r="L1158" s="68"/>
      <c r="M1158" s="68"/>
      <c r="N1158" s="68"/>
      <c r="O1158" s="68"/>
      <c r="P1158" s="70"/>
      <c r="Q1158" s="71"/>
    </row>
    <row r="1159" spans="1:17">
      <c r="A1159" s="152"/>
      <c r="B1159" s="68"/>
      <c r="C1159" s="68"/>
      <c r="D1159" s="68"/>
      <c r="E1159" s="68"/>
      <c r="F1159" s="69"/>
      <c r="G1159" s="69"/>
      <c r="H1159" s="69"/>
      <c r="I1159" s="69"/>
      <c r="J1159" s="68"/>
      <c r="K1159" s="69"/>
      <c r="L1159" s="68"/>
      <c r="M1159" s="68"/>
      <c r="N1159" s="68"/>
      <c r="O1159" s="68"/>
      <c r="P1159" s="70"/>
      <c r="Q1159" s="71"/>
    </row>
    <row r="1160" spans="1:17">
      <c r="A1160" s="152"/>
      <c r="B1160" s="68"/>
      <c r="C1160" s="68"/>
      <c r="D1160" s="68"/>
      <c r="E1160" s="68"/>
      <c r="F1160" s="69"/>
      <c r="G1160" s="69"/>
      <c r="H1160" s="69"/>
      <c r="I1160" s="69"/>
      <c r="J1160" s="68"/>
      <c r="K1160" s="69"/>
      <c r="L1160" s="68"/>
      <c r="M1160" s="68"/>
      <c r="N1160" s="68"/>
      <c r="O1160" s="68"/>
      <c r="P1160" s="70"/>
      <c r="Q1160" s="71"/>
    </row>
    <row r="1161" spans="1:17">
      <c r="A1161" s="152"/>
      <c r="B1161" s="68"/>
      <c r="C1161" s="68"/>
      <c r="D1161" s="68"/>
      <c r="E1161" s="68"/>
      <c r="F1161" s="69"/>
      <c r="G1161" s="69"/>
      <c r="H1161" s="69"/>
      <c r="I1161" s="69"/>
      <c r="J1161" s="68"/>
      <c r="K1161" s="69"/>
      <c r="L1161" s="68"/>
      <c r="M1161" s="68"/>
      <c r="N1161" s="68"/>
      <c r="O1161" s="68"/>
      <c r="P1161" s="70"/>
      <c r="Q1161" s="71"/>
    </row>
    <row r="1162" spans="1:17">
      <c r="A1162" s="152"/>
      <c r="B1162" s="68"/>
      <c r="C1162" s="68"/>
      <c r="D1162" s="68"/>
      <c r="E1162" s="68"/>
      <c r="F1162" s="69"/>
      <c r="G1162" s="69"/>
      <c r="H1162" s="69"/>
      <c r="I1162" s="69"/>
      <c r="J1162" s="68"/>
      <c r="K1162" s="69"/>
      <c r="L1162" s="68"/>
      <c r="M1162" s="68"/>
      <c r="N1162" s="68"/>
      <c r="O1162" s="68"/>
      <c r="P1162" s="70"/>
      <c r="Q1162" s="71"/>
    </row>
    <row r="1163" spans="1:17">
      <c r="A1163" s="152"/>
      <c r="B1163" s="68"/>
      <c r="C1163" s="68"/>
      <c r="D1163" s="68"/>
      <c r="E1163" s="68"/>
      <c r="F1163" s="69"/>
      <c r="G1163" s="69"/>
      <c r="H1163" s="69"/>
      <c r="I1163" s="69"/>
      <c r="J1163" s="68"/>
      <c r="K1163" s="69"/>
      <c r="L1163" s="68"/>
      <c r="M1163" s="68"/>
      <c r="N1163" s="68"/>
      <c r="O1163" s="68"/>
      <c r="P1163" s="70"/>
      <c r="Q1163" s="71"/>
    </row>
    <row r="1164" spans="1:17">
      <c r="A1164" s="152"/>
      <c r="B1164" s="68"/>
      <c r="C1164" s="68"/>
      <c r="D1164" s="68"/>
      <c r="E1164" s="68"/>
      <c r="F1164" s="69"/>
      <c r="G1164" s="69"/>
      <c r="H1164" s="69"/>
      <c r="I1164" s="69"/>
      <c r="J1164" s="68"/>
      <c r="K1164" s="69"/>
      <c r="L1164" s="68"/>
      <c r="M1164" s="68"/>
      <c r="N1164" s="68"/>
      <c r="O1164" s="68"/>
      <c r="P1164" s="70"/>
      <c r="Q1164" s="71"/>
    </row>
    <row r="1165" spans="1:17">
      <c r="A1165" s="152"/>
      <c r="B1165" s="68"/>
      <c r="C1165" s="68"/>
      <c r="D1165" s="68"/>
      <c r="E1165" s="68"/>
      <c r="F1165" s="69"/>
      <c r="G1165" s="69"/>
      <c r="H1165" s="69"/>
      <c r="I1165" s="69"/>
      <c r="J1165" s="68"/>
      <c r="K1165" s="69"/>
      <c r="L1165" s="68"/>
      <c r="M1165" s="68"/>
      <c r="N1165" s="68"/>
      <c r="O1165" s="68"/>
      <c r="P1165" s="70"/>
      <c r="Q1165" s="71"/>
    </row>
    <row r="1166" spans="1:17">
      <c r="A1166" s="152"/>
      <c r="B1166" s="68"/>
      <c r="C1166" s="68"/>
      <c r="D1166" s="68"/>
      <c r="E1166" s="68"/>
      <c r="F1166" s="69"/>
      <c r="G1166" s="69"/>
      <c r="H1166" s="69"/>
      <c r="I1166" s="69"/>
      <c r="J1166" s="68"/>
      <c r="K1166" s="69"/>
      <c r="L1166" s="68"/>
      <c r="M1166" s="68"/>
      <c r="N1166" s="68"/>
      <c r="O1166" s="68"/>
      <c r="P1166" s="70"/>
      <c r="Q1166" s="71"/>
    </row>
    <row r="1167" spans="1:17">
      <c r="A1167" s="152"/>
      <c r="B1167" s="68"/>
      <c r="C1167" s="68"/>
      <c r="D1167" s="68"/>
      <c r="E1167" s="68"/>
      <c r="F1167" s="69"/>
      <c r="G1167" s="69"/>
      <c r="H1167" s="69"/>
      <c r="I1167" s="69"/>
      <c r="J1167" s="68"/>
      <c r="K1167" s="69"/>
      <c r="L1167" s="68"/>
      <c r="M1167" s="68"/>
      <c r="N1167" s="68"/>
      <c r="O1167" s="68"/>
      <c r="P1167" s="70"/>
      <c r="Q1167" s="71"/>
    </row>
    <row r="1168" spans="1:17">
      <c r="A1168" s="152"/>
      <c r="B1168" s="68"/>
      <c r="C1168" s="68"/>
      <c r="D1168" s="68"/>
      <c r="E1168" s="68"/>
      <c r="F1168" s="69"/>
      <c r="G1168" s="69"/>
      <c r="H1168" s="69"/>
      <c r="I1168" s="69"/>
      <c r="J1168" s="68"/>
      <c r="K1168" s="69"/>
      <c r="L1168" s="68"/>
      <c r="M1168" s="68"/>
      <c r="N1168" s="68"/>
      <c r="O1168" s="68"/>
      <c r="P1168" s="70"/>
      <c r="Q1168" s="71"/>
    </row>
    <row r="1169" spans="1:17">
      <c r="A1169" s="152"/>
      <c r="B1169" s="68"/>
      <c r="C1169" s="68"/>
      <c r="D1169" s="68"/>
      <c r="E1169" s="68"/>
      <c r="F1169" s="69"/>
      <c r="G1169" s="69"/>
      <c r="H1169" s="69"/>
      <c r="I1169" s="69"/>
      <c r="J1169" s="68"/>
      <c r="K1169" s="69"/>
      <c r="L1169" s="68"/>
      <c r="M1169" s="68"/>
      <c r="N1169" s="68"/>
      <c r="O1169" s="68"/>
      <c r="P1169" s="70"/>
      <c r="Q1169" s="71"/>
    </row>
    <row r="1170" spans="1:17">
      <c r="A1170" s="152"/>
      <c r="B1170" s="68"/>
      <c r="C1170" s="68"/>
      <c r="D1170" s="68"/>
      <c r="E1170" s="68"/>
      <c r="F1170" s="69"/>
      <c r="G1170" s="69"/>
      <c r="H1170" s="69"/>
      <c r="I1170" s="69"/>
      <c r="J1170" s="68"/>
      <c r="K1170" s="69"/>
      <c r="L1170" s="68"/>
      <c r="M1170" s="68"/>
      <c r="N1170" s="68"/>
      <c r="O1170" s="68"/>
      <c r="P1170" s="70"/>
      <c r="Q1170" s="71"/>
    </row>
    <row r="1171" spans="1:17">
      <c r="A1171" s="152"/>
      <c r="B1171" s="68"/>
      <c r="C1171" s="68"/>
      <c r="D1171" s="68"/>
      <c r="E1171" s="68"/>
      <c r="F1171" s="69"/>
      <c r="G1171" s="69"/>
      <c r="H1171" s="69"/>
      <c r="I1171" s="69"/>
      <c r="J1171" s="68"/>
      <c r="K1171" s="69"/>
      <c r="L1171" s="68"/>
      <c r="M1171" s="68"/>
      <c r="N1171" s="68"/>
      <c r="O1171" s="68"/>
      <c r="P1171" s="70"/>
      <c r="Q1171" s="71"/>
    </row>
    <row r="1172" spans="1:17">
      <c r="A1172" s="152"/>
      <c r="B1172" s="68"/>
      <c r="C1172" s="68"/>
      <c r="D1172" s="68"/>
      <c r="E1172" s="68"/>
      <c r="F1172" s="69"/>
      <c r="G1172" s="69"/>
      <c r="H1172" s="69"/>
      <c r="I1172" s="69"/>
      <c r="J1172" s="68"/>
      <c r="K1172" s="69"/>
      <c r="L1172" s="68"/>
      <c r="M1172" s="68"/>
      <c r="N1172" s="68"/>
      <c r="O1172" s="68"/>
      <c r="P1172" s="70"/>
      <c r="Q1172" s="71"/>
    </row>
    <row r="1173" spans="1:17">
      <c r="A1173" s="152"/>
      <c r="B1173" s="68"/>
      <c r="C1173" s="68"/>
      <c r="D1173" s="68"/>
      <c r="E1173" s="68"/>
      <c r="F1173" s="69"/>
      <c r="G1173" s="69"/>
      <c r="H1173" s="69"/>
      <c r="I1173" s="69"/>
      <c r="J1173" s="68"/>
      <c r="K1173" s="69"/>
      <c r="L1173" s="68"/>
      <c r="M1173" s="68"/>
      <c r="N1173" s="68"/>
      <c r="O1173" s="68"/>
      <c r="P1173" s="70"/>
      <c r="Q1173" s="71"/>
    </row>
    <row r="1174" spans="1:17">
      <c r="A1174" s="152"/>
      <c r="B1174" s="68"/>
      <c r="C1174" s="68"/>
      <c r="D1174" s="68"/>
      <c r="E1174" s="68"/>
      <c r="F1174" s="69"/>
      <c r="G1174" s="69"/>
      <c r="H1174" s="69"/>
      <c r="I1174" s="69"/>
      <c r="J1174" s="68"/>
      <c r="K1174" s="69"/>
      <c r="L1174" s="68"/>
      <c r="M1174" s="68"/>
      <c r="N1174" s="68"/>
      <c r="O1174" s="68"/>
      <c r="P1174" s="70"/>
      <c r="Q1174" s="71"/>
    </row>
    <row r="1175" spans="1:17">
      <c r="A1175" s="152"/>
      <c r="B1175" s="68"/>
      <c r="C1175" s="68"/>
      <c r="D1175" s="68"/>
      <c r="E1175" s="68"/>
      <c r="F1175" s="69"/>
      <c r="G1175" s="69"/>
      <c r="H1175" s="69"/>
      <c r="I1175" s="69"/>
      <c r="J1175" s="68"/>
      <c r="K1175" s="69"/>
      <c r="L1175" s="68"/>
      <c r="M1175" s="68"/>
      <c r="N1175" s="68"/>
      <c r="O1175" s="68"/>
      <c r="P1175" s="70"/>
      <c r="Q1175" s="71"/>
    </row>
    <row r="1176" spans="1:17">
      <c r="A1176" s="152"/>
      <c r="B1176" s="68"/>
      <c r="C1176" s="68"/>
      <c r="D1176" s="68"/>
      <c r="E1176" s="68"/>
      <c r="F1176" s="69"/>
      <c r="G1176" s="69"/>
      <c r="H1176" s="69"/>
      <c r="I1176" s="69"/>
      <c r="J1176" s="68"/>
      <c r="K1176" s="69"/>
      <c r="L1176" s="68"/>
      <c r="M1176" s="68"/>
      <c r="N1176" s="68"/>
      <c r="O1176" s="68"/>
      <c r="P1176" s="70"/>
      <c r="Q1176" s="71"/>
    </row>
    <row r="1177" spans="1:17">
      <c r="A1177" s="152"/>
      <c r="B1177" s="68"/>
      <c r="C1177" s="68"/>
      <c r="D1177" s="68"/>
      <c r="E1177" s="68"/>
      <c r="F1177" s="69"/>
      <c r="G1177" s="69"/>
      <c r="H1177" s="69"/>
      <c r="I1177" s="69"/>
      <c r="J1177" s="68"/>
      <c r="K1177" s="69"/>
      <c r="L1177" s="68"/>
      <c r="M1177" s="68"/>
      <c r="N1177" s="68"/>
      <c r="O1177" s="68"/>
      <c r="P1177" s="70"/>
      <c r="Q1177" s="71"/>
    </row>
    <row r="1178" spans="1:17">
      <c r="A1178" s="152"/>
      <c r="B1178" s="68"/>
      <c r="C1178" s="68"/>
      <c r="D1178" s="68"/>
      <c r="E1178" s="68"/>
      <c r="F1178" s="69"/>
      <c r="G1178" s="69"/>
      <c r="H1178" s="69"/>
      <c r="I1178" s="69"/>
      <c r="J1178" s="68"/>
      <c r="K1178" s="69"/>
      <c r="L1178" s="68"/>
      <c r="M1178" s="68"/>
      <c r="N1178" s="68"/>
      <c r="O1178" s="68"/>
      <c r="P1178" s="70"/>
      <c r="Q1178" s="71"/>
    </row>
    <row r="1179" spans="1:17">
      <c r="A1179" s="152"/>
      <c r="B1179" s="68"/>
      <c r="C1179" s="68"/>
      <c r="D1179" s="68"/>
      <c r="E1179" s="68"/>
      <c r="F1179" s="69"/>
      <c r="G1179" s="69"/>
      <c r="H1179" s="69"/>
      <c r="I1179" s="69"/>
      <c r="J1179" s="68"/>
      <c r="K1179" s="69"/>
      <c r="L1179" s="68"/>
      <c r="M1179" s="68"/>
      <c r="N1179" s="68"/>
      <c r="O1179" s="68"/>
      <c r="P1179" s="70"/>
      <c r="Q1179" s="71"/>
    </row>
    <row r="1180" spans="1:17">
      <c r="A1180" s="152"/>
      <c r="B1180" s="68"/>
      <c r="C1180" s="68"/>
      <c r="D1180" s="68"/>
      <c r="E1180" s="68"/>
      <c r="F1180" s="69"/>
      <c r="G1180" s="69"/>
      <c r="H1180" s="69"/>
      <c r="I1180" s="69"/>
      <c r="J1180" s="68"/>
      <c r="K1180" s="69"/>
      <c r="L1180" s="68"/>
      <c r="M1180" s="68"/>
      <c r="N1180" s="68"/>
      <c r="O1180" s="68"/>
      <c r="P1180" s="70"/>
      <c r="Q1180" s="71"/>
    </row>
    <row r="1181" spans="1:17">
      <c r="A1181" s="152"/>
      <c r="B1181" s="68"/>
      <c r="C1181" s="68"/>
      <c r="D1181" s="68"/>
      <c r="E1181" s="68"/>
      <c r="F1181" s="69"/>
      <c r="G1181" s="69"/>
      <c r="H1181" s="69"/>
      <c r="I1181" s="69"/>
      <c r="J1181" s="68"/>
      <c r="K1181" s="69"/>
      <c r="L1181" s="68"/>
      <c r="M1181" s="68"/>
      <c r="N1181" s="68"/>
      <c r="O1181" s="68"/>
      <c r="P1181" s="70"/>
      <c r="Q1181" s="71"/>
    </row>
    <row r="1182" spans="1:17">
      <c r="A1182" s="152"/>
      <c r="B1182" s="68"/>
      <c r="C1182" s="68"/>
      <c r="D1182" s="68"/>
      <c r="E1182" s="68"/>
      <c r="F1182" s="69"/>
      <c r="G1182" s="69"/>
      <c r="H1182" s="69"/>
      <c r="I1182" s="69"/>
      <c r="J1182" s="68"/>
      <c r="K1182" s="69"/>
      <c r="L1182" s="68"/>
      <c r="M1182" s="68"/>
      <c r="N1182" s="68"/>
      <c r="O1182" s="68"/>
      <c r="P1182" s="70"/>
      <c r="Q1182" s="71"/>
    </row>
    <row r="1183" spans="1:17">
      <c r="A1183" s="152"/>
      <c r="B1183" s="68"/>
      <c r="C1183" s="68"/>
      <c r="D1183" s="68"/>
      <c r="E1183" s="68"/>
      <c r="F1183" s="69"/>
      <c r="G1183" s="69"/>
      <c r="H1183" s="69"/>
      <c r="I1183" s="69"/>
      <c r="J1183" s="68"/>
      <c r="K1183" s="69"/>
      <c r="L1183" s="68"/>
      <c r="M1183" s="68"/>
      <c r="N1183" s="68"/>
      <c r="O1183" s="68"/>
      <c r="P1183" s="70"/>
      <c r="Q1183" s="71"/>
    </row>
    <row r="1184" spans="1:17">
      <c r="A1184" s="152"/>
      <c r="B1184" s="68"/>
      <c r="C1184" s="68"/>
      <c r="D1184" s="68"/>
      <c r="E1184" s="68"/>
      <c r="F1184" s="69"/>
      <c r="G1184" s="69"/>
      <c r="H1184" s="69"/>
      <c r="I1184" s="69"/>
      <c r="J1184" s="68"/>
      <c r="K1184" s="69"/>
      <c r="L1184" s="68"/>
      <c r="M1184" s="68"/>
      <c r="N1184" s="68"/>
      <c r="O1184" s="68"/>
      <c r="P1184" s="70"/>
      <c r="Q1184" s="71"/>
    </row>
    <row r="1185" spans="1:17">
      <c r="A1185" s="152"/>
      <c r="B1185" s="68"/>
      <c r="C1185" s="68"/>
      <c r="D1185" s="68"/>
      <c r="E1185" s="68"/>
      <c r="F1185" s="69"/>
      <c r="G1185" s="69"/>
      <c r="H1185" s="69"/>
      <c r="I1185" s="69"/>
      <c r="J1185" s="68"/>
      <c r="K1185" s="69"/>
      <c r="L1185" s="68"/>
      <c r="M1185" s="68"/>
      <c r="N1185" s="68"/>
      <c r="O1185" s="68"/>
      <c r="P1185" s="70"/>
      <c r="Q1185" s="71"/>
    </row>
    <row r="1186" spans="1:17">
      <c r="A1186" s="152"/>
      <c r="B1186" s="68"/>
      <c r="C1186" s="68"/>
      <c r="D1186" s="68"/>
      <c r="E1186" s="68"/>
      <c r="F1186" s="69"/>
      <c r="G1186" s="69"/>
      <c r="H1186" s="69"/>
      <c r="I1186" s="69"/>
      <c r="J1186" s="68"/>
      <c r="K1186" s="69"/>
      <c r="L1186" s="68"/>
      <c r="M1186" s="68"/>
      <c r="N1186" s="68"/>
      <c r="O1186" s="68"/>
      <c r="P1186" s="70"/>
      <c r="Q1186" s="71"/>
    </row>
    <row r="1187" spans="1:17">
      <c r="A1187" s="152"/>
      <c r="B1187" s="68"/>
      <c r="C1187" s="68"/>
      <c r="D1187" s="68"/>
      <c r="E1187" s="68"/>
      <c r="F1187" s="69"/>
      <c r="G1187" s="69"/>
      <c r="H1187" s="69"/>
      <c r="I1187" s="69"/>
      <c r="J1187" s="68"/>
      <c r="K1187" s="69"/>
      <c r="L1187" s="68"/>
      <c r="M1187" s="68"/>
      <c r="N1187" s="68"/>
      <c r="O1187" s="68"/>
      <c r="P1187" s="70"/>
      <c r="Q1187" s="71"/>
    </row>
    <row r="1188" spans="1:17">
      <c r="A1188" s="152"/>
      <c r="B1188" s="68"/>
      <c r="C1188" s="68"/>
      <c r="D1188" s="68"/>
      <c r="E1188" s="68"/>
      <c r="F1188" s="69"/>
      <c r="G1188" s="69"/>
      <c r="H1188" s="69"/>
      <c r="I1188" s="69"/>
      <c r="J1188" s="68"/>
      <c r="K1188" s="69"/>
      <c r="L1188" s="68"/>
      <c r="M1188" s="68"/>
      <c r="N1188" s="68"/>
      <c r="O1188" s="68"/>
      <c r="P1188" s="70"/>
      <c r="Q1188" s="71"/>
    </row>
    <row r="1189" spans="1:17">
      <c r="A1189" s="152"/>
      <c r="B1189" s="68"/>
      <c r="C1189" s="68"/>
      <c r="D1189" s="68"/>
      <c r="E1189" s="68"/>
      <c r="F1189" s="69"/>
      <c r="G1189" s="69"/>
      <c r="H1189" s="69"/>
      <c r="I1189" s="69"/>
      <c r="J1189" s="68"/>
      <c r="K1189" s="69"/>
      <c r="L1189" s="68"/>
      <c r="M1189" s="68"/>
      <c r="N1189" s="68"/>
      <c r="O1189" s="68"/>
      <c r="P1189" s="70"/>
      <c r="Q1189" s="71"/>
    </row>
    <row r="1190" spans="1:17">
      <c r="A1190" s="152"/>
      <c r="B1190" s="68"/>
      <c r="C1190" s="68"/>
      <c r="D1190" s="68"/>
      <c r="E1190" s="68"/>
      <c r="F1190" s="69"/>
      <c r="G1190" s="69"/>
      <c r="H1190" s="69"/>
      <c r="I1190" s="69"/>
      <c r="J1190" s="68"/>
      <c r="K1190" s="69"/>
      <c r="L1190" s="68"/>
      <c r="M1190" s="68"/>
      <c r="N1190" s="68"/>
      <c r="O1190" s="68"/>
      <c r="P1190" s="70"/>
      <c r="Q1190" s="71"/>
    </row>
    <row r="1191" spans="1:17">
      <c r="A1191" s="152"/>
      <c r="B1191" s="68"/>
      <c r="C1191" s="68"/>
      <c r="D1191" s="68"/>
      <c r="E1191" s="68"/>
      <c r="F1191" s="69"/>
      <c r="G1191" s="69"/>
      <c r="H1191" s="69"/>
      <c r="I1191" s="69"/>
      <c r="J1191" s="68"/>
      <c r="K1191" s="69"/>
      <c r="L1191" s="68"/>
      <c r="M1191" s="68"/>
      <c r="N1191" s="68"/>
      <c r="O1191" s="68"/>
      <c r="P1191" s="70"/>
      <c r="Q1191" s="71"/>
    </row>
    <row r="1192" spans="1:17">
      <c r="A1192" s="152"/>
      <c r="B1192" s="68"/>
      <c r="C1192" s="68"/>
      <c r="D1192" s="68"/>
      <c r="E1192" s="68"/>
      <c r="F1192" s="69"/>
      <c r="G1192" s="69"/>
      <c r="H1192" s="69"/>
      <c r="I1192" s="69"/>
      <c r="J1192" s="68"/>
      <c r="K1192" s="69"/>
      <c r="L1192" s="68"/>
      <c r="M1192" s="68"/>
      <c r="N1192" s="68"/>
      <c r="O1192" s="68"/>
      <c r="P1192" s="70"/>
      <c r="Q1192" s="71"/>
    </row>
    <row r="1193" spans="1:17">
      <c r="A1193" s="152"/>
      <c r="B1193" s="68"/>
      <c r="C1193" s="68"/>
      <c r="D1193" s="68"/>
      <c r="E1193" s="68"/>
      <c r="F1193" s="69"/>
      <c r="G1193" s="69"/>
      <c r="H1193" s="69"/>
      <c r="I1193" s="69"/>
      <c r="J1193" s="68"/>
      <c r="K1193" s="69"/>
      <c r="L1193" s="68"/>
      <c r="M1193" s="68"/>
      <c r="N1193" s="68"/>
      <c r="O1193" s="68"/>
      <c r="P1193" s="70"/>
      <c r="Q1193" s="71"/>
    </row>
    <row r="1194" spans="1:17">
      <c r="A1194" s="152"/>
      <c r="B1194" s="68"/>
      <c r="C1194" s="68"/>
      <c r="D1194" s="68"/>
      <c r="E1194" s="68"/>
      <c r="F1194" s="69"/>
      <c r="G1194" s="69"/>
      <c r="H1194" s="69"/>
      <c r="I1194" s="69"/>
      <c r="J1194" s="68"/>
      <c r="K1194" s="69"/>
      <c r="L1194" s="68"/>
      <c r="M1194" s="68"/>
      <c r="N1194" s="68"/>
      <c r="O1194" s="68"/>
      <c r="P1194" s="70"/>
      <c r="Q1194" s="71"/>
    </row>
    <row r="1195" spans="1:17">
      <c r="A1195" s="152"/>
      <c r="B1195" s="68"/>
      <c r="C1195" s="68"/>
      <c r="D1195" s="68"/>
      <c r="E1195" s="68"/>
      <c r="F1195" s="69"/>
      <c r="G1195" s="69"/>
      <c r="H1195" s="69"/>
      <c r="I1195" s="69"/>
      <c r="J1195" s="68"/>
      <c r="K1195" s="69"/>
      <c r="L1195" s="68"/>
      <c r="M1195" s="68"/>
      <c r="N1195" s="68"/>
      <c r="O1195" s="68"/>
      <c r="P1195" s="70"/>
      <c r="Q1195" s="71"/>
    </row>
    <row r="1196" spans="1:17">
      <c r="A1196" s="152"/>
      <c r="B1196" s="68"/>
      <c r="C1196" s="68"/>
      <c r="D1196" s="68"/>
      <c r="E1196" s="68"/>
      <c r="F1196" s="69"/>
      <c r="G1196" s="69"/>
      <c r="H1196" s="69"/>
      <c r="I1196" s="69"/>
      <c r="J1196" s="68"/>
      <c r="K1196" s="69"/>
      <c r="L1196" s="68"/>
      <c r="M1196" s="68"/>
      <c r="N1196" s="68"/>
      <c r="O1196" s="68"/>
      <c r="P1196" s="70"/>
      <c r="Q1196" s="71"/>
    </row>
    <row r="1197" spans="1:17">
      <c r="A1197" s="152"/>
      <c r="B1197" s="68"/>
      <c r="C1197" s="68"/>
      <c r="D1197" s="68"/>
      <c r="E1197" s="68"/>
      <c r="F1197" s="69"/>
      <c r="G1197" s="69"/>
      <c r="H1197" s="69"/>
      <c r="I1197" s="69"/>
      <c r="J1197" s="68"/>
      <c r="K1197" s="69"/>
      <c r="L1197" s="68"/>
      <c r="M1197" s="68"/>
      <c r="N1197" s="68"/>
      <c r="O1197" s="68"/>
      <c r="P1197" s="70"/>
      <c r="Q1197" s="71"/>
    </row>
    <row r="1198" spans="1:17">
      <c r="A1198" s="152"/>
      <c r="B1198" s="68"/>
      <c r="C1198" s="68"/>
      <c r="D1198" s="68"/>
      <c r="E1198" s="68"/>
      <c r="F1198" s="69"/>
      <c r="G1198" s="69"/>
      <c r="H1198" s="69"/>
      <c r="I1198" s="69"/>
      <c r="J1198" s="68"/>
      <c r="K1198" s="69"/>
      <c r="L1198" s="68"/>
      <c r="M1198" s="68"/>
      <c r="N1198" s="68"/>
      <c r="O1198" s="68"/>
      <c r="P1198" s="70"/>
      <c r="Q1198" s="71"/>
    </row>
    <row r="1199" spans="1:17">
      <c r="A1199" s="152"/>
      <c r="B1199" s="68"/>
      <c r="C1199" s="68"/>
      <c r="D1199" s="68"/>
      <c r="E1199" s="68"/>
      <c r="F1199" s="69"/>
      <c r="G1199" s="69"/>
      <c r="H1199" s="69"/>
      <c r="I1199" s="69"/>
      <c r="J1199" s="68"/>
      <c r="K1199" s="69"/>
      <c r="L1199" s="68"/>
      <c r="M1199" s="68"/>
      <c r="N1199" s="68"/>
      <c r="O1199" s="68"/>
      <c r="P1199" s="70"/>
      <c r="Q1199" s="71"/>
    </row>
    <row r="1200" spans="1:17">
      <c r="A1200" s="152"/>
      <c r="B1200" s="68"/>
      <c r="C1200" s="68"/>
      <c r="D1200" s="68"/>
      <c r="E1200" s="68"/>
      <c r="F1200" s="69"/>
      <c r="G1200" s="69"/>
      <c r="H1200" s="69"/>
      <c r="I1200" s="69"/>
      <c r="J1200" s="68"/>
      <c r="K1200" s="69"/>
      <c r="L1200" s="68"/>
      <c r="M1200" s="68"/>
      <c r="N1200" s="68"/>
      <c r="O1200" s="68"/>
      <c r="P1200" s="70"/>
      <c r="Q1200" s="71"/>
    </row>
    <row r="1201" spans="1:17">
      <c r="A1201" s="152"/>
      <c r="B1201" s="68"/>
      <c r="C1201" s="68"/>
      <c r="D1201" s="68"/>
      <c r="E1201" s="68"/>
      <c r="F1201" s="69"/>
      <c r="G1201" s="69"/>
      <c r="H1201" s="69"/>
      <c r="I1201" s="69"/>
      <c r="J1201" s="68"/>
      <c r="K1201" s="69"/>
      <c r="L1201" s="68"/>
      <c r="M1201" s="68"/>
      <c r="N1201" s="68"/>
      <c r="O1201" s="68"/>
      <c r="P1201" s="70"/>
      <c r="Q1201" s="71"/>
    </row>
    <row r="1202" spans="1:17">
      <c r="A1202" s="152"/>
      <c r="B1202" s="68"/>
      <c r="C1202" s="68"/>
      <c r="D1202" s="68"/>
      <c r="E1202" s="68"/>
      <c r="F1202" s="69"/>
      <c r="G1202" s="69"/>
      <c r="H1202" s="69"/>
      <c r="I1202" s="69"/>
      <c r="J1202" s="68"/>
      <c r="K1202" s="69"/>
      <c r="L1202" s="68"/>
      <c r="M1202" s="68"/>
      <c r="N1202" s="68"/>
      <c r="O1202" s="68"/>
      <c r="P1202" s="70"/>
      <c r="Q1202" s="71"/>
    </row>
    <row r="1203" spans="1:17">
      <c r="A1203" s="152"/>
      <c r="B1203" s="68"/>
      <c r="C1203" s="68"/>
      <c r="D1203" s="68"/>
      <c r="E1203" s="68"/>
      <c r="F1203" s="69"/>
      <c r="G1203" s="69"/>
      <c r="H1203" s="69"/>
      <c r="I1203" s="69"/>
      <c r="J1203" s="68"/>
      <c r="K1203" s="69"/>
      <c r="L1203" s="68"/>
      <c r="M1203" s="68"/>
      <c r="N1203" s="68"/>
      <c r="O1203" s="68"/>
      <c r="P1203" s="70"/>
      <c r="Q1203" s="71"/>
    </row>
    <row r="1204" spans="1:17">
      <c r="A1204" s="152"/>
      <c r="B1204" s="68"/>
      <c r="C1204" s="68"/>
      <c r="D1204" s="68"/>
      <c r="E1204" s="68"/>
      <c r="F1204" s="69"/>
      <c r="G1204" s="69"/>
      <c r="H1204" s="69"/>
      <c r="I1204" s="69"/>
      <c r="J1204" s="68"/>
      <c r="K1204" s="69"/>
      <c r="L1204" s="68"/>
      <c r="M1204" s="68"/>
      <c r="N1204" s="68"/>
      <c r="O1204" s="68"/>
      <c r="P1204" s="70"/>
      <c r="Q1204" s="71"/>
    </row>
    <row r="1205" spans="1:17">
      <c r="A1205" s="152"/>
      <c r="B1205" s="68"/>
      <c r="C1205" s="68"/>
      <c r="D1205" s="68"/>
      <c r="E1205" s="68"/>
      <c r="F1205" s="69"/>
      <c r="G1205" s="69"/>
      <c r="H1205" s="69"/>
      <c r="I1205" s="69"/>
      <c r="J1205" s="68"/>
      <c r="K1205" s="69"/>
      <c r="L1205" s="68"/>
      <c r="M1205" s="68"/>
      <c r="N1205" s="68"/>
      <c r="O1205" s="68"/>
      <c r="P1205" s="70"/>
      <c r="Q1205" s="71"/>
    </row>
    <row r="1206" spans="1:17">
      <c r="A1206" s="152"/>
      <c r="B1206" s="68"/>
      <c r="C1206" s="68"/>
      <c r="D1206" s="68"/>
      <c r="E1206" s="68"/>
      <c r="F1206" s="69"/>
      <c r="G1206" s="69"/>
      <c r="H1206" s="69"/>
      <c r="I1206" s="69"/>
      <c r="J1206" s="68"/>
      <c r="K1206" s="69"/>
      <c r="L1206" s="68"/>
      <c r="M1206" s="68"/>
      <c r="N1206" s="68"/>
      <c r="O1206" s="68"/>
      <c r="P1206" s="70"/>
      <c r="Q1206" s="71"/>
    </row>
    <row r="1207" spans="1:17">
      <c r="A1207" s="152"/>
      <c r="B1207" s="68"/>
      <c r="C1207" s="68"/>
      <c r="D1207" s="68"/>
      <c r="E1207" s="68"/>
      <c r="F1207" s="69"/>
      <c r="G1207" s="69"/>
      <c r="H1207" s="69"/>
      <c r="I1207" s="69"/>
      <c r="J1207" s="68"/>
      <c r="K1207" s="69"/>
      <c r="L1207" s="68"/>
      <c r="M1207" s="68"/>
      <c r="N1207" s="68"/>
      <c r="O1207" s="68"/>
      <c r="P1207" s="70"/>
      <c r="Q1207" s="71"/>
    </row>
    <row r="1208" spans="1:17">
      <c r="A1208" s="152"/>
      <c r="B1208" s="68"/>
      <c r="C1208" s="68"/>
      <c r="D1208" s="68"/>
      <c r="E1208" s="68"/>
      <c r="F1208" s="69"/>
      <c r="G1208" s="69"/>
      <c r="H1208" s="69"/>
      <c r="I1208" s="69"/>
      <c r="J1208" s="68"/>
      <c r="K1208" s="69"/>
      <c r="L1208" s="68"/>
      <c r="M1208" s="68"/>
      <c r="N1208" s="68"/>
      <c r="O1208" s="68"/>
      <c r="P1208" s="70"/>
      <c r="Q1208" s="71"/>
    </row>
    <row r="1209" spans="1:17">
      <c r="A1209" s="152"/>
      <c r="B1209" s="68"/>
      <c r="C1209" s="68"/>
      <c r="D1209" s="68"/>
      <c r="E1209" s="68"/>
      <c r="F1209" s="69"/>
      <c r="G1209" s="69"/>
      <c r="H1209" s="69"/>
      <c r="I1209" s="69"/>
      <c r="J1209" s="68"/>
      <c r="K1209" s="69"/>
      <c r="L1209" s="68"/>
      <c r="M1209" s="68"/>
      <c r="N1209" s="68"/>
      <c r="O1209" s="68"/>
      <c r="P1209" s="70"/>
      <c r="Q1209" s="71"/>
    </row>
    <row r="1210" spans="1:17">
      <c r="A1210" s="152"/>
      <c r="B1210" s="68"/>
      <c r="C1210" s="68"/>
      <c r="D1210" s="68"/>
      <c r="E1210" s="68"/>
      <c r="F1210" s="69"/>
      <c r="G1210" s="69"/>
      <c r="H1210" s="69"/>
      <c r="I1210" s="69"/>
      <c r="J1210" s="68"/>
      <c r="K1210" s="69"/>
      <c r="L1210" s="68"/>
      <c r="M1210" s="68"/>
      <c r="N1210" s="68"/>
      <c r="O1210" s="68"/>
      <c r="P1210" s="70"/>
      <c r="Q1210" s="71"/>
    </row>
    <row r="1211" spans="1:17">
      <c r="A1211" s="152"/>
      <c r="B1211" s="68"/>
      <c r="C1211" s="68"/>
      <c r="D1211" s="68"/>
      <c r="E1211" s="68"/>
      <c r="F1211" s="69"/>
      <c r="G1211" s="69"/>
      <c r="H1211" s="69"/>
      <c r="I1211" s="69"/>
      <c r="J1211" s="68"/>
      <c r="K1211" s="69"/>
      <c r="L1211" s="68"/>
      <c r="M1211" s="68"/>
      <c r="N1211" s="68"/>
      <c r="O1211" s="68"/>
      <c r="P1211" s="70"/>
      <c r="Q1211" s="71"/>
    </row>
    <row r="1212" spans="1:17">
      <c r="A1212" s="152"/>
      <c r="B1212" s="68"/>
      <c r="C1212" s="68"/>
      <c r="D1212" s="68"/>
      <c r="E1212" s="68"/>
      <c r="F1212" s="69"/>
      <c r="G1212" s="69"/>
      <c r="H1212" s="69"/>
      <c r="I1212" s="69"/>
      <c r="J1212" s="68"/>
      <c r="K1212" s="69"/>
      <c r="L1212" s="68"/>
      <c r="M1212" s="68"/>
      <c r="N1212" s="68"/>
      <c r="O1212" s="68"/>
      <c r="P1212" s="70"/>
      <c r="Q1212" s="71"/>
    </row>
    <row r="1213" spans="1:17">
      <c r="A1213" s="152"/>
      <c r="B1213" s="68"/>
      <c r="C1213" s="68"/>
      <c r="D1213" s="68"/>
      <c r="E1213" s="68"/>
      <c r="F1213" s="69"/>
      <c r="G1213" s="69"/>
      <c r="H1213" s="69"/>
      <c r="I1213" s="69"/>
      <c r="J1213" s="68"/>
      <c r="K1213" s="69"/>
      <c r="L1213" s="68"/>
      <c r="M1213" s="68"/>
      <c r="N1213" s="68"/>
      <c r="O1213" s="68"/>
      <c r="P1213" s="70"/>
      <c r="Q1213" s="71"/>
    </row>
    <row r="1214" spans="1:17">
      <c r="A1214" s="152"/>
      <c r="B1214" s="68"/>
      <c r="C1214" s="68"/>
      <c r="D1214" s="68"/>
      <c r="E1214" s="68"/>
      <c r="F1214" s="69"/>
      <c r="G1214" s="69"/>
      <c r="H1214" s="69"/>
      <c r="I1214" s="69"/>
      <c r="J1214" s="68"/>
      <c r="K1214" s="69"/>
      <c r="L1214" s="68"/>
      <c r="M1214" s="68"/>
      <c r="N1214" s="68"/>
      <c r="O1214" s="68"/>
      <c r="P1214" s="70"/>
      <c r="Q1214" s="71"/>
    </row>
    <row r="1215" spans="1:17">
      <c r="A1215" s="152"/>
      <c r="B1215" s="68"/>
      <c r="C1215" s="68"/>
      <c r="D1215" s="68"/>
      <c r="E1215" s="68"/>
      <c r="F1215" s="69"/>
      <c r="G1215" s="69"/>
      <c r="H1215" s="69"/>
      <c r="I1215" s="69"/>
      <c r="J1215" s="68"/>
      <c r="K1215" s="69"/>
      <c r="L1215" s="68"/>
      <c r="M1215" s="68"/>
      <c r="N1215" s="68"/>
      <c r="O1215" s="68"/>
      <c r="P1215" s="70"/>
      <c r="Q1215" s="71"/>
    </row>
    <row r="1216" spans="1:17">
      <c r="A1216" s="152"/>
      <c r="B1216" s="68"/>
      <c r="C1216" s="68"/>
      <c r="D1216" s="68"/>
      <c r="E1216" s="68"/>
      <c r="F1216" s="69"/>
      <c r="G1216" s="69"/>
      <c r="H1216" s="69"/>
      <c r="I1216" s="69"/>
      <c r="J1216" s="68"/>
      <c r="K1216" s="69"/>
      <c r="L1216" s="68"/>
      <c r="M1216" s="68"/>
      <c r="N1216" s="68"/>
      <c r="O1216" s="68"/>
      <c r="P1216" s="70"/>
      <c r="Q1216" s="71"/>
    </row>
    <row r="1217" spans="1:17">
      <c r="A1217" s="152"/>
      <c r="B1217" s="68"/>
      <c r="C1217" s="68"/>
      <c r="D1217" s="68"/>
      <c r="E1217" s="68"/>
      <c r="F1217" s="69"/>
      <c r="G1217" s="69"/>
      <c r="H1217" s="69"/>
      <c r="I1217" s="69"/>
      <c r="J1217" s="68"/>
      <c r="K1217" s="69"/>
      <c r="L1217" s="68"/>
      <c r="M1217" s="68"/>
      <c r="N1217" s="68"/>
      <c r="O1217" s="68"/>
      <c r="P1217" s="70"/>
      <c r="Q1217" s="71"/>
    </row>
    <row r="1218" spans="1:17">
      <c r="A1218" s="152"/>
      <c r="B1218" s="68"/>
      <c r="C1218" s="68"/>
      <c r="D1218" s="68"/>
      <c r="E1218" s="68"/>
      <c r="F1218" s="69"/>
      <c r="G1218" s="69"/>
      <c r="H1218" s="69"/>
      <c r="I1218" s="69"/>
      <c r="J1218" s="68"/>
      <c r="K1218" s="69"/>
      <c r="L1218" s="68"/>
      <c r="M1218" s="68"/>
      <c r="N1218" s="68"/>
      <c r="O1218" s="68"/>
      <c r="P1218" s="70"/>
      <c r="Q1218" s="71"/>
    </row>
    <row r="1219" spans="1:17">
      <c r="A1219" s="152"/>
      <c r="B1219" s="68"/>
      <c r="C1219" s="68"/>
      <c r="D1219" s="68"/>
      <c r="E1219" s="68"/>
      <c r="F1219" s="69"/>
      <c r="G1219" s="69"/>
      <c r="H1219" s="69"/>
      <c r="I1219" s="69"/>
      <c r="J1219" s="68"/>
      <c r="K1219" s="69"/>
      <c r="L1219" s="68"/>
      <c r="M1219" s="68"/>
      <c r="N1219" s="68"/>
      <c r="O1219" s="68"/>
      <c r="P1219" s="70"/>
      <c r="Q1219" s="71"/>
    </row>
    <row r="1220" spans="1:17">
      <c r="A1220" s="152"/>
      <c r="B1220" s="68"/>
      <c r="C1220" s="68"/>
      <c r="D1220" s="68"/>
      <c r="E1220" s="68"/>
      <c r="F1220" s="69"/>
      <c r="G1220" s="69"/>
      <c r="H1220" s="69"/>
      <c r="I1220" s="69"/>
      <c r="J1220" s="68"/>
      <c r="K1220" s="69"/>
      <c r="L1220" s="68"/>
      <c r="M1220" s="68"/>
      <c r="N1220" s="68"/>
      <c r="O1220" s="68"/>
      <c r="P1220" s="70"/>
      <c r="Q1220" s="71"/>
    </row>
    <row r="1221" spans="1:17">
      <c r="A1221" s="152"/>
      <c r="B1221" s="68"/>
      <c r="C1221" s="68"/>
      <c r="D1221" s="68"/>
      <c r="E1221" s="68"/>
      <c r="F1221" s="69"/>
      <c r="G1221" s="69"/>
      <c r="H1221" s="69"/>
      <c r="I1221" s="69"/>
      <c r="J1221" s="68"/>
      <c r="K1221" s="69"/>
      <c r="L1221" s="68"/>
      <c r="M1221" s="68"/>
      <c r="N1221" s="68"/>
      <c r="O1221" s="68"/>
      <c r="P1221" s="70"/>
      <c r="Q1221" s="71"/>
    </row>
    <row r="1222" spans="1:17">
      <c r="A1222" s="152"/>
      <c r="B1222" s="68"/>
      <c r="C1222" s="68"/>
      <c r="D1222" s="68"/>
      <c r="E1222" s="68"/>
      <c r="F1222" s="69"/>
      <c r="G1222" s="69"/>
      <c r="H1222" s="69"/>
      <c r="I1222" s="69"/>
      <c r="J1222" s="68"/>
      <c r="K1222" s="69"/>
      <c r="L1222" s="68"/>
      <c r="M1222" s="68"/>
      <c r="N1222" s="68"/>
      <c r="O1222" s="68"/>
      <c r="P1222" s="70"/>
      <c r="Q1222" s="71"/>
    </row>
    <row r="1223" spans="1:17">
      <c r="A1223" s="152"/>
      <c r="B1223" s="68"/>
      <c r="C1223" s="68"/>
      <c r="D1223" s="68"/>
      <c r="E1223" s="68"/>
      <c r="F1223" s="69"/>
      <c r="G1223" s="69"/>
      <c r="H1223" s="69"/>
      <c r="I1223" s="69"/>
      <c r="J1223" s="68"/>
      <c r="K1223" s="69"/>
      <c r="L1223" s="68"/>
      <c r="M1223" s="68"/>
      <c r="N1223" s="68"/>
      <c r="O1223" s="68"/>
      <c r="P1223" s="70"/>
      <c r="Q1223" s="71"/>
    </row>
    <row r="1224" spans="1:17">
      <c r="A1224" s="152"/>
      <c r="B1224" s="68"/>
      <c r="C1224" s="68"/>
      <c r="D1224" s="68"/>
      <c r="E1224" s="68"/>
      <c r="F1224" s="69"/>
      <c r="G1224" s="69"/>
      <c r="H1224" s="69"/>
      <c r="I1224" s="69"/>
      <c r="J1224" s="68"/>
      <c r="K1224" s="69"/>
      <c r="L1224" s="68"/>
      <c r="M1224" s="68"/>
      <c r="N1224" s="68"/>
      <c r="O1224" s="68"/>
      <c r="P1224" s="70"/>
      <c r="Q1224" s="71"/>
    </row>
    <row r="1225" spans="1:17">
      <c r="A1225" s="152"/>
      <c r="B1225" s="68"/>
      <c r="C1225" s="68"/>
      <c r="D1225" s="68"/>
      <c r="E1225" s="68"/>
      <c r="F1225" s="69"/>
      <c r="G1225" s="69"/>
      <c r="H1225" s="69"/>
      <c r="I1225" s="69"/>
      <c r="J1225" s="68"/>
      <c r="K1225" s="69"/>
      <c r="L1225" s="68"/>
      <c r="M1225" s="68"/>
      <c r="N1225" s="68"/>
      <c r="O1225" s="68"/>
      <c r="P1225" s="70"/>
      <c r="Q1225" s="71"/>
    </row>
    <row r="1226" spans="1:17">
      <c r="A1226" s="152"/>
      <c r="B1226" s="68"/>
      <c r="C1226" s="68"/>
      <c r="D1226" s="68"/>
      <c r="E1226" s="68"/>
      <c r="F1226" s="69"/>
      <c r="G1226" s="69"/>
      <c r="H1226" s="69"/>
      <c r="I1226" s="69"/>
      <c r="J1226" s="68"/>
      <c r="K1226" s="69"/>
      <c r="L1226" s="68"/>
      <c r="M1226" s="68"/>
      <c r="N1226" s="68"/>
      <c r="O1226" s="68"/>
      <c r="P1226" s="70"/>
      <c r="Q1226" s="71"/>
    </row>
    <row r="1227" spans="1:17">
      <c r="A1227" s="152"/>
      <c r="B1227" s="68"/>
      <c r="C1227" s="68"/>
      <c r="D1227" s="68"/>
      <c r="E1227" s="68"/>
      <c r="F1227" s="69"/>
      <c r="G1227" s="69"/>
      <c r="H1227" s="69"/>
      <c r="I1227" s="69"/>
      <c r="J1227" s="68"/>
      <c r="K1227" s="69"/>
      <c r="L1227" s="68"/>
      <c r="M1227" s="68"/>
      <c r="N1227" s="68"/>
      <c r="O1227" s="68"/>
      <c r="P1227" s="70"/>
      <c r="Q1227" s="71"/>
    </row>
    <row r="1228" spans="1:17">
      <c r="A1228" s="152"/>
      <c r="B1228" s="68"/>
      <c r="C1228" s="68"/>
      <c r="D1228" s="68"/>
      <c r="E1228" s="68"/>
      <c r="F1228" s="69"/>
      <c r="G1228" s="69"/>
      <c r="H1228" s="69"/>
      <c r="I1228" s="69"/>
      <c r="J1228" s="68"/>
      <c r="K1228" s="69"/>
      <c r="L1228" s="68"/>
      <c r="M1228" s="68"/>
      <c r="N1228" s="68"/>
      <c r="O1228" s="68"/>
      <c r="P1228" s="70"/>
      <c r="Q1228" s="71"/>
    </row>
    <row r="1229" spans="1:17">
      <c r="A1229" s="152"/>
      <c r="B1229" s="68"/>
      <c r="C1229" s="68"/>
      <c r="D1229" s="68"/>
      <c r="E1229" s="68"/>
      <c r="F1229" s="69"/>
      <c r="G1229" s="69"/>
      <c r="H1229" s="69"/>
      <c r="I1229" s="69"/>
      <c r="J1229" s="68"/>
      <c r="K1229" s="69"/>
      <c r="L1229" s="68"/>
      <c r="M1229" s="68"/>
      <c r="N1229" s="68"/>
      <c r="O1229" s="68"/>
      <c r="P1229" s="70"/>
      <c r="Q1229" s="71"/>
    </row>
    <row r="1230" spans="1:17">
      <c r="A1230" s="152"/>
      <c r="B1230" s="68"/>
      <c r="C1230" s="68"/>
      <c r="D1230" s="68"/>
      <c r="E1230" s="68"/>
      <c r="F1230" s="69"/>
      <c r="G1230" s="69"/>
      <c r="H1230" s="69"/>
      <c r="I1230" s="69"/>
      <c r="J1230" s="68"/>
      <c r="K1230" s="69"/>
      <c r="L1230" s="68"/>
      <c r="M1230" s="68"/>
      <c r="N1230" s="68"/>
      <c r="O1230" s="68"/>
      <c r="P1230" s="70"/>
      <c r="Q1230" s="71"/>
    </row>
    <row r="1231" spans="1:17">
      <c r="A1231" s="152"/>
      <c r="B1231" s="68"/>
      <c r="C1231" s="68"/>
      <c r="D1231" s="68"/>
      <c r="E1231" s="68"/>
      <c r="F1231" s="69"/>
      <c r="G1231" s="69"/>
      <c r="H1231" s="69"/>
      <c r="I1231" s="69"/>
      <c r="J1231" s="68"/>
      <c r="K1231" s="69"/>
      <c r="L1231" s="68"/>
      <c r="M1231" s="68"/>
      <c r="N1231" s="68"/>
      <c r="O1231" s="68"/>
      <c r="P1231" s="70"/>
      <c r="Q1231" s="71"/>
    </row>
    <row r="1232" spans="1:17">
      <c r="A1232" s="152"/>
      <c r="B1232" s="68"/>
      <c r="C1232" s="68"/>
      <c r="D1232" s="68"/>
      <c r="E1232" s="68"/>
      <c r="F1232" s="69"/>
      <c r="G1232" s="69"/>
      <c r="H1232" s="69"/>
      <c r="I1232" s="69"/>
      <c r="J1232" s="68"/>
      <c r="K1232" s="69"/>
      <c r="L1232" s="68"/>
      <c r="M1232" s="68"/>
      <c r="N1232" s="68"/>
      <c r="O1232" s="68"/>
      <c r="P1232" s="70"/>
      <c r="Q1232" s="71"/>
    </row>
    <row r="1233" spans="1:17">
      <c r="A1233" s="152"/>
      <c r="B1233" s="68"/>
      <c r="C1233" s="68"/>
      <c r="D1233" s="68"/>
      <c r="E1233" s="68"/>
      <c r="F1233" s="69"/>
      <c r="G1233" s="69"/>
      <c r="H1233" s="69"/>
      <c r="I1233" s="69"/>
      <c r="J1233" s="68"/>
      <c r="K1233" s="69"/>
      <c r="L1233" s="68"/>
      <c r="M1233" s="68"/>
      <c r="N1233" s="68"/>
      <c r="O1233" s="68"/>
      <c r="P1233" s="70"/>
      <c r="Q1233" s="71"/>
    </row>
    <row r="1234" spans="1:17">
      <c r="A1234" s="152"/>
      <c r="B1234" s="68"/>
      <c r="C1234" s="68"/>
      <c r="D1234" s="68"/>
      <c r="E1234" s="68"/>
      <c r="F1234" s="69"/>
      <c r="G1234" s="69"/>
      <c r="H1234" s="69"/>
      <c r="I1234" s="69"/>
      <c r="J1234" s="68"/>
      <c r="K1234" s="69"/>
      <c r="L1234" s="68"/>
      <c r="M1234" s="68"/>
      <c r="N1234" s="68"/>
      <c r="O1234" s="68"/>
      <c r="P1234" s="70"/>
      <c r="Q1234" s="71"/>
    </row>
    <row r="1235" spans="1:17">
      <c r="A1235" s="152"/>
      <c r="B1235" s="68"/>
      <c r="C1235" s="68"/>
      <c r="D1235" s="68"/>
      <c r="E1235" s="68"/>
      <c r="F1235" s="69"/>
      <c r="G1235" s="69"/>
      <c r="H1235" s="69"/>
      <c r="I1235" s="69"/>
      <c r="J1235" s="68"/>
      <c r="K1235" s="69"/>
      <c r="L1235" s="68"/>
      <c r="M1235" s="68"/>
      <c r="N1235" s="68"/>
      <c r="O1235" s="68"/>
      <c r="P1235" s="70"/>
      <c r="Q1235" s="71"/>
    </row>
    <row r="1236" spans="1:17">
      <c r="A1236" s="152"/>
      <c r="B1236" s="68"/>
      <c r="C1236" s="68"/>
      <c r="D1236" s="68"/>
      <c r="E1236" s="68"/>
      <c r="F1236" s="69"/>
      <c r="G1236" s="69"/>
      <c r="H1236" s="69"/>
      <c r="I1236" s="69"/>
      <c r="J1236" s="68"/>
      <c r="K1236" s="69"/>
      <c r="L1236" s="68"/>
      <c r="M1236" s="68"/>
      <c r="N1236" s="68"/>
      <c r="O1236" s="68"/>
      <c r="P1236" s="70"/>
      <c r="Q1236" s="71"/>
    </row>
    <row r="1237" spans="1:17">
      <c r="A1237" s="152"/>
      <c r="B1237" s="68"/>
      <c r="C1237" s="68"/>
      <c r="D1237" s="68"/>
      <c r="E1237" s="68"/>
      <c r="F1237" s="69"/>
      <c r="G1237" s="69"/>
      <c r="H1237" s="69"/>
      <c r="I1237" s="69"/>
      <c r="J1237" s="68"/>
      <c r="K1237" s="69"/>
      <c r="L1237" s="68"/>
      <c r="M1237" s="68"/>
      <c r="N1237" s="68"/>
      <c r="O1237" s="68"/>
      <c r="P1237" s="70"/>
      <c r="Q1237" s="71"/>
    </row>
    <row r="1238" spans="1:17">
      <c r="A1238" s="152"/>
      <c r="B1238" s="68"/>
      <c r="C1238" s="68"/>
      <c r="D1238" s="68"/>
      <c r="E1238" s="68"/>
      <c r="F1238" s="69"/>
      <c r="G1238" s="69"/>
      <c r="H1238" s="69"/>
      <c r="I1238" s="69"/>
      <c r="J1238" s="68"/>
      <c r="K1238" s="69"/>
      <c r="L1238" s="68"/>
      <c r="M1238" s="68"/>
      <c r="N1238" s="68"/>
      <c r="O1238" s="68"/>
      <c r="P1238" s="70"/>
      <c r="Q1238" s="71"/>
    </row>
    <row r="1239" spans="1:17">
      <c r="A1239" s="152"/>
      <c r="B1239" s="68"/>
      <c r="C1239" s="68"/>
      <c r="D1239" s="68"/>
      <c r="E1239" s="68"/>
      <c r="F1239" s="69"/>
      <c r="G1239" s="69"/>
      <c r="H1239" s="69"/>
      <c r="I1239" s="69"/>
      <c r="J1239" s="68"/>
      <c r="K1239" s="69"/>
      <c r="L1239" s="68"/>
      <c r="M1239" s="68"/>
      <c r="N1239" s="68"/>
      <c r="O1239" s="68"/>
      <c r="P1239" s="70"/>
      <c r="Q1239" s="71"/>
    </row>
    <row r="1240" spans="1:17">
      <c r="A1240" s="152"/>
      <c r="B1240" s="68"/>
      <c r="C1240" s="68"/>
      <c r="D1240" s="68"/>
      <c r="E1240" s="68"/>
      <c r="F1240" s="69"/>
      <c r="G1240" s="69"/>
      <c r="H1240" s="69"/>
      <c r="I1240" s="69"/>
      <c r="J1240" s="68"/>
      <c r="K1240" s="69"/>
      <c r="L1240" s="68"/>
      <c r="M1240" s="68"/>
      <c r="N1240" s="68"/>
      <c r="O1240" s="68"/>
      <c r="P1240" s="70"/>
      <c r="Q1240" s="71"/>
    </row>
    <row r="1241" spans="1:17">
      <c r="A1241" s="152"/>
      <c r="B1241" s="68"/>
      <c r="C1241" s="68"/>
      <c r="D1241" s="68"/>
      <c r="E1241" s="68"/>
      <c r="F1241" s="69"/>
      <c r="G1241" s="69"/>
      <c r="H1241" s="69"/>
      <c r="I1241" s="69"/>
      <c r="J1241" s="68"/>
      <c r="K1241" s="69"/>
      <c r="L1241" s="68"/>
      <c r="M1241" s="68"/>
      <c r="N1241" s="68"/>
      <c r="O1241" s="68"/>
      <c r="P1241" s="70"/>
      <c r="Q1241" s="71"/>
    </row>
    <row r="1242" spans="1:17">
      <c r="A1242" s="152"/>
      <c r="B1242" s="68"/>
      <c r="C1242" s="68"/>
      <c r="D1242" s="68"/>
      <c r="E1242" s="68"/>
      <c r="F1242" s="69"/>
      <c r="G1242" s="69"/>
      <c r="H1242" s="69"/>
      <c r="I1242" s="69"/>
      <c r="J1242" s="68"/>
      <c r="K1242" s="69"/>
      <c r="L1242" s="68"/>
      <c r="M1242" s="68"/>
      <c r="N1242" s="68"/>
      <c r="O1242" s="68"/>
      <c r="P1242" s="70"/>
      <c r="Q1242" s="71"/>
    </row>
    <row r="1243" spans="1:17">
      <c r="A1243" s="152"/>
      <c r="B1243" s="68"/>
      <c r="C1243" s="68"/>
      <c r="D1243" s="68"/>
      <c r="E1243" s="68"/>
      <c r="F1243" s="69"/>
      <c r="G1243" s="69"/>
      <c r="H1243" s="69"/>
      <c r="I1243" s="69"/>
      <c r="J1243" s="68"/>
      <c r="K1243" s="69"/>
      <c r="L1243" s="68"/>
      <c r="M1243" s="68"/>
      <c r="N1243" s="68"/>
      <c r="O1243" s="68"/>
      <c r="P1243" s="70"/>
      <c r="Q1243" s="71"/>
    </row>
    <row r="1244" spans="1:17">
      <c r="A1244" s="152"/>
      <c r="B1244" s="68"/>
      <c r="C1244" s="68"/>
      <c r="D1244" s="68"/>
      <c r="E1244" s="68"/>
      <c r="F1244" s="69"/>
      <c r="G1244" s="69"/>
      <c r="H1244" s="69"/>
      <c r="I1244" s="69"/>
      <c r="J1244" s="68"/>
      <c r="K1244" s="69"/>
      <c r="L1244" s="68"/>
      <c r="M1244" s="68"/>
      <c r="N1244" s="68"/>
      <c r="O1244" s="68"/>
      <c r="P1244" s="70"/>
      <c r="Q1244" s="71"/>
    </row>
    <row r="1245" spans="1:17">
      <c r="A1245" s="152"/>
      <c r="B1245" s="68"/>
      <c r="C1245" s="68"/>
      <c r="D1245" s="68"/>
      <c r="E1245" s="68"/>
      <c r="F1245" s="69"/>
      <c r="G1245" s="69"/>
      <c r="H1245" s="69"/>
      <c r="I1245" s="69"/>
      <c r="J1245" s="68"/>
      <c r="K1245" s="69"/>
      <c r="L1245" s="68"/>
      <c r="M1245" s="68"/>
      <c r="N1245" s="68"/>
      <c r="O1245" s="68"/>
      <c r="P1245" s="70"/>
      <c r="Q1245" s="71"/>
    </row>
    <row r="1246" spans="1:17">
      <c r="A1246" s="152"/>
      <c r="B1246" s="68"/>
      <c r="C1246" s="68"/>
      <c r="D1246" s="68"/>
      <c r="E1246" s="68"/>
      <c r="F1246" s="69"/>
      <c r="G1246" s="69"/>
      <c r="H1246" s="69"/>
      <c r="I1246" s="69"/>
      <c r="J1246" s="68"/>
      <c r="K1246" s="69"/>
      <c r="L1246" s="68"/>
      <c r="M1246" s="68"/>
      <c r="N1246" s="68"/>
      <c r="O1246" s="68"/>
      <c r="P1246" s="70"/>
      <c r="Q1246" s="71"/>
    </row>
    <row r="1247" spans="1:17">
      <c r="A1247" s="152"/>
      <c r="B1247" s="68"/>
      <c r="C1247" s="68"/>
      <c r="D1247" s="68"/>
      <c r="E1247" s="68"/>
      <c r="F1247" s="69"/>
      <c r="G1247" s="69"/>
      <c r="H1247" s="69"/>
      <c r="I1247" s="69"/>
      <c r="J1247" s="68"/>
      <c r="K1247" s="69"/>
      <c r="L1247" s="68"/>
      <c r="M1247" s="68"/>
      <c r="N1247" s="68"/>
      <c r="O1247" s="68"/>
      <c r="P1247" s="70"/>
      <c r="Q1247" s="71"/>
    </row>
    <row r="1248" spans="1:17">
      <c r="A1248" s="152"/>
      <c r="B1248" s="68"/>
      <c r="C1248" s="68"/>
      <c r="D1248" s="68"/>
      <c r="E1248" s="68"/>
      <c r="F1248" s="69"/>
      <c r="G1248" s="69"/>
      <c r="H1248" s="69"/>
      <c r="I1248" s="69"/>
      <c r="J1248" s="68"/>
      <c r="K1248" s="69"/>
      <c r="L1248" s="68"/>
      <c r="M1248" s="68"/>
      <c r="N1248" s="68"/>
      <c r="O1248" s="68"/>
      <c r="P1248" s="70"/>
      <c r="Q1248" s="71"/>
    </row>
    <row r="1249" spans="1:17">
      <c r="A1249" s="152"/>
      <c r="B1249" s="68"/>
      <c r="C1249" s="68"/>
      <c r="D1249" s="68"/>
      <c r="E1249" s="68"/>
      <c r="F1249" s="69"/>
      <c r="G1249" s="69"/>
      <c r="H1249" s="69"/>
      <c r="I1249" s="69"/>
      <c r="J1249" s="68"/>
      <c r="K1249" s="69"/>
      <c r="L1249" s="68"/>
      <c r="M1249" s="68"/>
      <c r="N1249" s="68"/>
      <c r="O1249" s="68"/>
      <c r="P1249" s="70"/>
      <c r="Q1249" s="71"/>
    </row>
    <row r="1250" spans="1:17">
      <c r="A1250" s="152"/>
      <c r="B1250" s="68"/>
      <c r="C1250" s="68"/>
      <c r="D1250" s="68"/>
      <c r="E1250" s="68"/>
      <c r="F1250" s="69"/>
      <c r="G1250" s="69"/>
      <c r="H1250" s="69"/>
      <c r="I1250" s="69"/>
      <c r="J1250" s="68"/>
      <c r="K1250" s="69"/>
      <c r="L1250" s="68"/>
      <c r="M1250" s="68"/>
      <c r="N1250" s="68"/>
      <c r="O1250" s="68"/>
      <c r="P1250" s="70"/>
      <c r="Q1250" s="71"/>
    </row>
    <row r="1251" spans="1:17">
      <c r="A1251" s="152"/>
      <c r="B1251" s="68"/>
      <c r="C1251" s="68"/>
      <c r="D1251" s="68"/>
      <c r="E1251" s="68"/>
      <c r="F1251" s="69"/>
      <c r="G1251" s="69"/>
      <c r="H1251" s="69"/>
      <c r="I1251" s="69"/>
      <c r="J1251" s="68"/>
      <c r="K1251" s="69"/>
      <c r="L1251" s="68"/>
      <c r="M1251" s="68"/>
      <c r="N1251" s="68"/>
      <c r="O1251" s="68"/>
      <c r="P1251" s="70"/>
      <c r="Q1251" s="71"/>
    </row>
    <row r="1252" spans="1:17">
      <c r="A1252" s="152"/>
      <c r="B1252" s="68"/>
      <c r="C1252" s="68"/>
      <c r="D1252" s="68"/>
      <c r="E1252" s="68"/>
      <c r="F1252" s="69"/>
      <c r="G1252" s="69"/>
      <c r="H1252" s="69"/>
      <c r="I1252" s="69"/>
      <c r="J1252" s="68"/>
      <c r="K1252" s="69"/>
      <c r="L1252" s="68"/>
      <c r="M1252" s="68"/>
      <c r="N1252" s="68"/>
      <c r="O1252" s="68"/>
      <c r="P1252" s="70"/>
      <c r="Q1252" s="71"/>
    </row>
    <row r="1253" spans="1:17">
      <c r="A1253" s="152"/>
      <c r="B1253" s="68"/>
      <c r="C1253" s="68"/>
      <c r="D1253" s="68"/>
      <c r="E1253" s="68"/>
      <c r="F1253" s="69"/>
      <c r="G1253" s="69"/>
      <c r="H1253" s="69"/>
      <c r="I1253" s="69"/>
      <c r="J1253" s="68"/>
      <c r="K1253" s="69"/>
      <c r="L1253" s="68"/>
      <c r="M1253" s="68"/>
      <c r="N1253" s="68"/>
      <c r="O1253" s="68"/>
      <c r="P1253" s="70"/>
      <c r="Q1253" s="71"/>
    </row>
    <row r="1254" spans="1:17">
      <c r="A1254" s="152"/>
      <c r="B1254" s="68"/>
      <c r="C1254" s="68"/>
      <c r="D1254" s="68"/>
      <c r="E1254" s="68"/>
      <c r="F1254" s="69"/>
      <c r="G1254" s="69"/>
      <c r="H1254" s="69"/>
      <c r="I1254" s="69"/>
      <c r="J1254" s="68"/>
      <c r="K1254" s="69"/>
      <c r="L1254" s="68"/>
      <c r="M1254" s="68"/>
      <c r="N1254" s="68"/>
      <c r="O1254" s="68"/>
      <c r="P1254" s="70"/>
      <c r="Q1254" s="71"/>
    </row>
    <row r="1255" spans="1:17">
      <c r="A1255" s="152"/>
      <c r="B1255" s="68"/>
      <c r="C1255" s="68"/>
      <c r="D1255" s="68"/>
      <c r="E1255" s="68"/>
      <c r="F1255" s="69"/>
      <c r="G1255" s="69"/>
      <c r="H1255" s="69"/>
      <c r="I1255" s="69"/>
      <c r="J1255" s="68"/>
      <c r="K1255" s="69"/>
      <c r="L1255" s="68"/>
      <c r="M1255" s="68"/>
      <c r="N1255" s="68"/>
      <c r="O1255" s="68"/>
      <c r="P1255" s="70"/>
      <c r="Q1255" s="71"/>
    </row>
    <row r="1256" spans="1:17">
      <c r="A1256" s="152"/>
      <c r="B1256" s="68"/>
      <c r="C1256" s="68"/>
      <c r="D1256" s="68"/>
      <c r="E1256" s="68"/>
      <c r="F1256" s="69"/>
      <c r="G1256" s="69"/>
      <c r="H1256" s="69"/>
      <c r="I1256" s="69"/>
      <c r="J1256" s="68"/>
      <c r="K1256" s="69"/>
      <c r="L1256" s="68"/>
      <c r="M1256" s="68"/>
      <c r="N1256" s="68"/>
      <c r="O1256" s="68"/>
      <c r="P1256" s="70"/>
      <c r="Q1256" s="71"/>
    </row>
    <row r="1257" spans="1:17">
      <c r="A1257" s="152"/>
      <c r="B1257" s="68"/>
      <c r="C1257" s="68"/>
      <c r="D1257" s="68"/>
      <c r="E1257" s="68"/>
      <c r="F1257" s="69"/>
      <c r="G1257" s="69"/>
      <c r="H1257" s="69"/>
      <c r="I1257" s="69"/>
      <c r="J1257" s="68"/>
      <c r="K1257" s="69"/>
      <c r="L1257" s="68"/>
      <c r="M1257" s="68"/>
      <c r="N1257" s="68"/>
      <c r="O1257" s="68"/>
      <c r="P1257" s="70"/>
      <c r="Q1257" s="71"/>
    </row>
    <row r="1258" spans="1:17">
      <c r="A1258" s="152"/>
      <c r="B1258" s="68"/>
      <c r="C1258" s="68"/>
      <c r="D1258" s="68"/>
      <c r="E1258" s="68"/>
      <c r="F1258" s="69"/>
      <c r="G1258" s="69"/>
      <c r="H1258" s="69"/>
      <c r="I1258" s="69"/>
      <c r="J1258" s="68"/>
      <c r="K1258" s="69"/>
      <c r="L1258" s="68"/>
      <c r="M1258" s="68"/>
      <c r="N1258" s="68"/>
      <c r="O1258" s="68"/>
      <c r="P1258" s="70"/>
      <c r="Q1258" s="71"/>
    </row>
    <row r="1259" spans="1:17">
      <c r="A1259" s="152"/>
      <c r="B1259" s="68"/>
      <c r="C1259" s="68"/>
      <c r="D1259" s="68"/>
      <c r="E1259" s="68"/>
      <c r="F1259" s="69"/>
      <c r="G1259" s="69"/>
      <c r="H1259" s="69"/>
      <c r="I1259" s="69"/>
      <c r="J1259" s="68"/>
      <c r="K1259" s="69"/>
      <c r="L1259" s="68"/>
      <c r="M1259" s="68"/>
      <c r="N1259" s="68"/>
      <c r="O1259" s="68"/>
      <c r="P1259" s="70"/>
      <c r="Q1259" s="71"/>
    </row>
    <row r="1260" spans="1:17">
      <c r="A1260" s="152"/>
      <c r="B1260" s="68"/>
      <c r="C1260" s="68"/>
      <c r="D1260" s="68"/>
      <c r="E1260" s="68"/>
      <c r="F1260" s="69"/>
      <c r="G1260" s="69"/>
      <c r="H1260" s="69"/>
      <c r="I1260" s="69"/>
      <c r="J1260" s="68"/>
      <c r="K1260" s="69"/>
      <c r="L1260" s="68"/>
      <c r="M1260" s="68"/>
      <c r="N1260" s="68"/>
      <c r="O1260" s="68"/>
      <c r="P1260" s="70"/>
      <c r="Q1260" s="71"/>
    </row>
    <row r="1261" spans="1:17">
      <c r="A1261" s="152"/>
      <c r="B1261" s="68"/>
      <c r="C1261" s="68"/>
      <c r="D1261" s="68"/>
      <c r="E1261" s="68"/>
      <c r="F1261" s="69"/>
      <c r="G1261" s="69"/>
      <c r="H1261" s="69"/>
      <c r="I1261" s="69"/>
      <c r="J1261" s="68"/>
      <c r="K1261" s="69"/>
      <c r="L1261" s="68"/>
      <c r="M1261" s="68"/>
      <c r="N1261" s="68"/>
      <c r="O1261" s="68"/>
      <c r="P1261" s="70"/>
      <c r="Q1261" s="71"/>
    </row>
    <row r="1262" spans="1:17">
      <c r="A1262" s="152"/>
      <c r="B1262" s="68"/>
      <c r="C1262" s="68"/>
      <c r="D1262" s="68"/>
      <c r="E1262" s="68"/>
      <c r="F1262" s="69"/>
      <c r="G1262" s="69"/>
      <c r="H1262" s="69"/>
      <c r="I1262" s="69"/>
      <c r="J1262" s="68"/>
      <c r="K1262" s="69"/>
      <c r="L1262" s="68"/>
      <c r="M1262" s="68"/>
      <c r="N1262" s="68"/>
      <c r="O1262" s="68"/>
      <c r="P1262" s="70"/>
      <c r="Q1262" s="71"/>
    </row>
    <row r="1263" spans="1:17">
      <c r="A1263" s="152"/>
      <c r="B1263" s="68"/>
      <c r="C1263" s="68"/>
      <c r="D1263" s="68"/>
      <c r="E1263" s="68"/>
      <c r="F1263" s="69"/>
      <c r="G1263" s="69"/>
      <c r="H1263" s="69"/>
      <c r="I1263" s="69"/>
      <c r="J1263" s="68"/>
      <c r="K1263" s="69"/>
      <c r="L1263" s="68"/>
      <c r="M1263" s="68"/>
      <c r="N1263" s="68"/>
      <c r="O1263" s="68"/>
      <c r="P1263" s="70"/>
      <c r="Q1263" s="71"/>
    </row>
    <row r="1264" spans="1:17">
      <c r="A1264" s="152"/>
      <c r="B1264" s="68"/>
      <c r="C1264" s="68"/>
      <c r="D1264" s="68"/>
      <c r="E1264" s="68"/>
      <c r="F1264" s="69"/>
      <c r="G1264" s="69"/>
      <c r="H1264" s="69"/>
      <c r="I1264" s="69"/>
      <c r="J1264" s="68"/>
      <c r="K1264" s="69"/>
      <c r="L1264" s="68"/>
      <c r="M1264" s="68"/>
      <c r="N1264" s="68"/>
      <c r="O1264" s="68"/>
      <c r="P1264" s="70"/>
      <c r="Q1264" s="71"/>
    </row>
    <row r="1265" spans="1:17">
      <c r="A1265" s="152"/>
      <c r="B1265" s="68"/>
      <c r="C1265" s="68"/>
      <c r="D1265" s="68"/>
      <c r="E1265" s="68"/>
      <c r="F1265" s="69"/>
      <c r="G1265" s="69"/>
      <c r="H1265" s="69"/>
      <c r="I1265" s="69"/>
      <c r="J1265" s="68"/>
      <c r="K1265" s="69"/>
      <c r="L1265" s="68"/>
      <c r="M1265" s="68"/>
      <c r="N1265" s="68"/>
      <c r="O1265" s="68"/>
      <c r="P1265" s="70"/>
      <c r="Q1265" s="71"/>
    </row>
    <row r="1266" spans="1:17">
      <c r="A1266" s="152"/>
      <c r="B1266" s="68"/>
      <c r="C1266" s="68"/>
      <c r="D1266" s="68"/>
      <c r="E1266" s="68"/>
      <c r="F1266" s="69"/>
      <c r="G1266" s="69"/>
      <c r="H1266" s="69"/>
      <c r="I1266" s="69"/>
      <c r="J1266" s="68"/>
      <c r="K1266" s="69"/>
      <c r="L1266" s="68"/>
      <c r="M1266" s="68"/>
      <c r="N1266" s="68"/>
      <c r="O1266" s="68"/>
      <c r="P1266" s="70"/>
      <c r="Q1266" s="71"/>
    </row>
    <row r="1267" spans="1:17">
      <c r="A1267" s="152"/>
      <c r="B1267" s="68"/>
      <c r="C1267" s="68"/>
      <c r="D1267" s="68"/>
      <c r="E1267" s="68"/>
      <c r="F1267" s="69"/>
      <c r="G1267" s="69"/>
      <c r="H1267" s="69"/>
      <c r="I1267" s="69"/>
      <c r="J1267" s="68"/>
      <c r="K1267" s="69"/>
      <c r="L1267" s="68"/>
      <c r="M1267" s="68"/>
      <c r="N1267" s="68"/>
      <c r="O1267" s="68"/>
      <c r="P1267" s="70"/>
      <c r="Q1267" s="71"/>
    </row>
    <row r="1268" spans="1:17">
      <c r="A1268" s="152"/>
      <c r="B1268" s="68"/>
      <c r="C1268" s="68"/>
      <c r="D1268" s="68"/>
      <c r="E1268" s="68"/>
      <c r="F1268" s="69"/>
      <c r="G1268" s="69"/>
      <c r="H1268" s="69"/>
      <c r="I1268" s="69"/>
      <c r="J1268" s="68"/>
      <c r="K1268" s="69"/>
      <c r="L1268" s="68"/>
      <c r="M1268" s="68"/>
      <c r="N1268" s="68"/>
      <c r="O1268" s="68"/>
      <c r="P1268" s="70"/>
      <c r="Q1268" s="71"/>
    </row>
    <row r="1269" spans="1:17">
      <c r="A1269" s="152"/>
      <c r="B1269" s="68"/>
      <c r="C1269" s="68"/>
      <c r="D1269" s="68"/>
      <c r="E1269" s="68"/>
      <c r="F1269" s="69"/>
      <c r="G1269" s="69"/>
      <c r="H1269" s="69"/>
      <c r="I1269" s="69"/>
      <c r="J1269" s="68"/>
      <c r="K1269" s="69"/>
      <c r="L1269" s="68"/>
      <c r="M1269" s="68"/>
      <c r="N1269" s="68"/>
      <c r="O1269" s="68"/>
      <c r="P1269" s="70"/>
      <c r="Q1269" s="71"/>
    </row>
    <row r="1270" spans="1:17">
      <c r="A1270" s="152"/>
      <c r="B1270" s="68"/>
      <c r="C1270" s="68"/>
      <c r="D1270" s="68"/>
      <c r="E1270" s="68"/>
      <c r="F1270" s="69"/>
      <c r="G1270" s="69"/>
      <c r="H1270" s="69"/>
      <c r="I1270" s="69"/>
      <c r="J1270" s="68"/>
      <c r="K1270" s="69"/>
      <c r="L1270" s="68"/>
      <c r="M1270" s="68"/>
      <c r="N1270" s="68"/>
      <c r="O1270" s="68"/>
      <c r="P1270" s="70"/>
      <c r="Q1270" s="71"/>
    </row>
    <row r="1271" spans="1:17">
      <c r="A1271" s="152"/>
      <c r="B1271" s="68"/>
      <c r="C1271" s="68"/>
      <c r="D1271" s="68"/>
      <c r="E1271" s="68"/>
      <c r="F1271" s="69"/>
      <c r="G1271" s="69"/>
      <c r="H1271" s="69"/>
      <c r="I1271" s="69"/>
      <c r="J1271" s="68"/>
      <c r="K1271" s="69"/>
      <c r="L1271" s="68"/>
      <c r="M1271" s="68"/>
      <c r="N1271" s="68"/>
      <c r="O1271" s="68"/>
      <c r="P1271" s="70"/>
      <c r="Q1271" s="71"/>
    </row>
    <row r="1272" spans="1:17">
      <c r="A1272" s="152"/>
      <c r="B1272" s="68"/>
      <c r="C1272" s="68"/>
      <c r="D1272" s="68"/>
      <c r="E1272" s="68"/>
      <c r="F1272" s="69"/>
      <c r="G1272" s="69"/>
      <c r="H1272" s="69"/>
      <c r="I1272" s="69"/>
      <c r="J1272" s="68"/>
      <c r="K1272" s="69"/>
      <c r="L1272" s="68"/>
      <c r="M1272" s="68"/>
      <c r="N1272" s="68"/>
      <c r="O1272" s="68"/>
      <c r="P1272" s="70"/>
      <c r="Q1272" s="71"/>
    </row>
    <row r="1273" spans="1:17">
      <c r="A1273" s="152"/>
      <c r="B1273" s="68"/>
      <c r="C1273" s="68"/>
      <c r="D1273" s="68"/>
      <c r="E1273" s="68"/>
      <c r="F1273" s="69"/>
      <c r="G1273" s="69"/>
      <c r="H1273" s="69"/>
      <c r="I1273" s="69"/>
      <c r="J1273" s="68"/>
      <c r="K1273" s="69"/>
      <c r="L1273" s="68"/>
      <c r="M1273" s="68"/>
      <c r="N1273" s="68"/>
      <c r="O1273" s="68"/>
      <c r="P1273" s="70"/>
      <c r="Q1273" s="71"/>
    </row>
    <row r="1274" spans="1:17">
      <c r="A1274" s="152"/>
      <c r="B1274" s="68"/>
      <c r="C1274" s="68"/>
      <c r="D1274" s="68"/>
      <c r="E1274" s="68"/>
      <c r="F1274" s="69"/>
      <c r="G1274" s="69"/>
      <c r="H1274" s="69"/>
      <c r="I1274" s="69"/>
      <c r="J1274" s="68"/>
      <c r="K1274" s="69"/>
      <c r="L1274" s="68"/>
      <c r="M1274" s="68"/>
      <c r="N1274" s="68"/>
      <c r="O1274" s="68"/>
      <c r="P1274" s="70"/>
      <c r="Q1274" s="71"/>
    </row>
    <row r="1275" spans="1:17">
      <c r="A1275" s="152"/>
      <c r="B1275" s="68"/>
      <c r="C1275" s="68"/>
      <c r="D1275" s="68"/>
      <c r="E1275" s="68"/>
      <c r="F1275" s="69"/>
      <c r="G1275" s="69"/>
      <c r="H1275" s="69"/>
      <c r="I1275" s="69"/>
      <c r="J1275" s="68"/>
      <c r="K1275" s="69"/>
      <c r="L1275" s="68"/>
      <c r="M1275" s="68"/>
      <c r="N1275" s="68"/>
      <c r="O1275" s="68"/>
      <c r="P1275" s="70"/>
      <c r="Q1275" s="71"/>
    </row>
    <row r="1276" spans="1:17">
      <c r="A1276" s="152"/>
      <c r="B1276" s="68"/>
      <c r="C1276" s="68"/>
      <c r="D1276" s="68"/>
      <c r="E1276" s="68"/>
      <c r="F1276" s="69"/>
      <c r="G1276" s="69"/>
      <c r="H1276" s="69"/>
      <c r="I1276" s="69"/>
      <c r="J1276" s="68"/>
      <c r="K1276" s="69"/>
      <c r="L1276" s="68"/>
      <c r="M1276" s="68"/>
      <c r="N1276" s="68"/>
      <c r="O1276" s="68"/>
      <c r="P1276" s="70"/>
      <c r="Q1276" s="71"/>
    </row>
    <row r="1277" spans="1:17">
      <c r="A1277" s="152"/>
      <c r="B1277" s="68"/>
      <c r="C1277" s="68"/>
      <c r="D1277" s="68"/>
      <c r="E1277" s="68"/>
      <c r="F1277" s="69"/>
      <c r="G1277" s="69"/>
      <c r="H1277" s="69"/>
      <c r="I1277" s="69"/>
      <c r="J1277" s="68"/>
      <c r="K1277" s="69"/>
      <c r="L1277" s="68"/>
      <c r="M1277" s="68"/>
      <c r="N1277" s="68"/>
      <c r="O1277" s="68"/>
      <c r="P1277" s="70"/>
      <c r="Q1277" s="71"/>
    </row>
    <row r="1278" spans="1:17">
      <c r="A1278" s="152"/>
      <c r="B1278" s="68"/>
      <c r="C1278" s="68"/>
      <c r="D1278" s="68"/>
      <c r="E1278" s="68"/>
      <c r="F1278" s="69"/>
      <c r="G1278" s="69"/>
      <c r="H1278" s="69"/>
      <c r="I1278" s="69"/>
      <c r="J1278" s="68"/>
      <c r="K1278" s="69"/>
      <c r="L1278" s="68"/>
      <c r="M1278" s="68"/>
      <c r="N1278" s="68"/>
      <c r="O1278" s="68"/>
      <c r="P1278" s="70"/>
      <c r="Q1278" s="71"/>
    </row>
    <row r="1279" spans="1:17">
      <c r="A1279" s="152"/>
      <c r="B1279" s="68"/>
      <c r="C1279" s="68"/>
      <c r="D1279" s="68"/>
      <c r="E1279" s="68"/>
      <c r="F1279" s="69"/>
      <c r="G1279" s="69"/>
      <c r="H1279" s="69"/>
      <c r="I1279" s="69"/>
      <c r="J1279" s="68"/>
      <c r="K1279" s="69"/>
      <c r="L1279" s="68"/>
      <c r="M1279" s="68"/>
      <c r="N1279" s="68"/>
      <c r="O1279" s="68"/>
      <c r="P1279" s="70"/>
      <c r="Q1279" s="71"/>
    </row>
    <row r="1280" spans="1:17">
      <c r="A1280" s="152"/>
      <c r="B1280" s="68"/>
      <c r="C1280" s="68"/>
      <c r="D1280" s="68"/>
      <c r="E1280" s="68"/>
      <c r="F1280" s="69"/>
      <c r="G1280" s="69"/>
      <c r="H1280" s="69"/>
      <c r="I1280" s="69"/>
      <c r="J1280" s="68"/>
      <c r="K1280" s="69"/>
      <c r="L1280" s="68"/>
      <c r="M1280" s="68"/>
      <c r="N1280" s="68"/>
      <c r="O1280" s="68"/>
      <c r="P1280" s="70"/>
      <c r="Q1280" s="71"/>
    </row>
    <row r="1281" spans="1:17">
      <c r="A1281" s="152"/>
      <c r="B1281" s="68"/>
      <c r="C1281" s="68"/>
      <c r="D1281" s="68"/>
      <c r="E1281" s="68"/>
      <c r="F1281" s="69"/>
      <c r="G1281" s="69"/>
      <c r="H1281" s="69"/>
      <c r="I1281" s="69"/>
      <c r="J1281" s="68"/>
      <c r="K1281" s="69"/>
      <c r="L1281" s="68"/>
      <c r="M1281" s="68"/>
      <c r="N1281" s="68"/>
      <c r="O1281" s="68"/>
      <c r="P1281" s="70"/>
      <c r="Q1281" s="71"/>
    </row>
    <row r="1282" spans="1:17">
      <c r="A1282" s="152"/>
      <c r="B1282" s="68"/>
      <c r="C1282" s="68"/>
      <c r="D1282" s="68"/>
      <c r="E1282" s="68"/>
      <c r="F1282" s="69"/>
      <c r="G1282" s="69"/>
      <c r="H1282" s="69"/>
      <c r="I1282" s="69"/>
      <c r="J1282" s="68"/>
      <c r="K1282" s="69"/>
      <c r="L1282" s="68"/>
      <c r="M1282" s="68"/>
      <c r="N1282" s="68"/>
      <c r="O1282" s="68"/>
      <c r="P1282" s="70"/>
      <c r="Q1282" s="71"/>
    </row>
    <row r="1283" spans="1:17">
      <c r="A1283" s="152"/>
      <c r="B1283" s="68"/>
      <c r="C1283" s="68"/>
      <c r="D1283" s="68"/>
      <c r="E1283" s="68"/>
      <c r="F1283" s="69"/>
      <c r="G1283" s="69"/>
      <c r="H1283" s="69"/>
      <c r="I1283" s="69"/>
      <c r="J1283" s="68"/>
      <c r="K1283" s="69"/>
      <c r="L1283" s="68"/>
      <c r="M1283" s="68"/>
      <c r="N1283" s="68"/>
      <c r="O1283" s="68"/>
      <c r="P1283" s="70"/>
      <c r="Q1283" s="71"/>
    </row>
    <row r="1284" spans="1:17">
      <c r="A1284" s="152"/>
      <c r="B1284" s="68"/>
      <c r="C1284" s="68"/>
      <c r="D1284" s="68"/>
      <c r="E1284" s="68"/>
      <c r="F1284" s="69"/>
      <c r="G1284" s="69"/>
      <c r="H1284" s="69"/>
      <c r="I1284" s="69"/>
      <c r="J1284" s="68"/>
      <c r="K1284" s="69"/>
      <c r="L1284" s="68"/>
      <c r="M1284" s="68"/>
      <c r="N1284" s="68"/>
      <c r="O1284" s="68"/>
      <c r="P1284" s="70"/>
      <c r="Q1284" s="71"/>
    </row>
    <row r="1285" spans="1:17">
      <c r="A1285" s="152"/>
      <c r="B1285" s="68"/>
      <c r="C1285" s="68"/>
      <c r="D1285" s="68"/>
      <c r="E1285" s="68"/>
      <c r="F1285" s="69"/>
      <c r="G1285" s="69"/>
      <c r="H1285" s="69"/>
      <c r="I1285" s="69"/>
      <c r="J1285" s="68"/>
      <c r="K1285" s="69"/>
      <c r="L1285" s="68"/>
      <c r="M1285" s="68"/>
      <c r="N1285" s="68"/>
      <c r="O1285" s="68"/>
      <c r="P1285" s="70"/>
      <c r="Q1285" s="71"/>
    </row>
    <row r="1286" spans="1:17">
      <c r="A1286" s="152"/>
      <c r="B1286" s="68"/>
      <c r="C1286" s="68"/>
      <c r="D1286" s="68"/>
      <c r="E1286" s="68"/>
      <c r="F1286" s="69"/>
      <c r="G1286" s="69"/>
      <c r="H1286" s="69"/>
      <c r="I1286" s="69"/>
      <c r="J1286" s="68"/>
      <c r="K1286" s="69"/>
      <c r="L1286" s="68"/>
      <c r="M1286" s="68"/>
      <c r="N1286" s="68"/>
      <c r="O1286" s="68"/>
      <c r="P1286" s="70"/>
      <c r="Q1286" s="71"/>
    </row>
    <row r="1287" spans="1:17">
      <c r="A1287" s="152"/>
      <c r="B1287" s="68"/>
      <c r="C1287" s="68"/>
      <c r="D1287" s="68"/>
      <c r="E1287" s="68"/>
      <c r="F1287" s="69"/>
      <c r="G1287" s="69"/>
      <c r="H1287" s="69"/>
      <c r="I1287" s="69"/>
      <c r="J1287" s="68"/>
      <c r="K1287" s="69"/>
      <c r="L1287" s="68"/>
      <c r="M1287" s="68"/>
      <c r="N1287" s="68"/>
      <c r="O1287" s="68"/>
      <c r="P1287" s="70"/>
      <c r="Q1287" s="71"/>
    </row>
    <row r="1288" spans="1:17">
      <c r="A1288" s="152"/>
      <c r="B1288" s="68"/>
      <c r="C1288" s="68"/>
      <c r="D1288" s="68"/>
      <c r="E1288" s="68"/>
      <c r="F1288" s="69"/>
      <c r="G1288" s="69"/>
      <c r="H1288" s="69"/>
      <c r="I1288" s="69"/>
      <c r="J1288" s="68"/>
      <c r="K1288" s="69"/>
      <c r="L1288" s="68"/>
      <c r="M1288" s="68"/>
      <c r="N1288" s="68"/>
      <c r="O1288" s="68"/>
      <c r="P1288" s="70"/>
      <c r="Q1288" s="71"/>
    </row>
    <row r="1289" spans="1:17">
      <c r="A1289" s="152"/>
      <c r="B1289" s="68"/>
      <c r="C1289" s="68"/>
      <c r="D1289" s="68"/>
      <c r="E1289" s="68"/>
      <c r="F1289" s="69"/>
      <c r="G1289" s="69"/>
      <c r="H1289" s="69"/>
      <c r="I1289" s="69"/>
      <c r="J1289" s="68"/>
      <c r="K1289" s="69"/>
      <c r="L1289" s="68"/>
      <c r="M1289" s="68"/>
      <c r="N1289" s="68"/>
      <c r="O1289" s="68"/>
      <c r="P1289" s="70"/>
      <c r="Q1289" s="71"/>
    </row>
    <row r="1290" spans="1:17">
      <c r="A1290" s="152"/>
      <c r="B1290" s="68"/>
      <c r="C1290" s="68"/>
      <c r="D1290" s="68"/>
      <c r="E1290" s="68"/>
      <c r="F1290" s="69"/>
      <c r="G1290" s="69"/>
      <c r="H1290" s="69"/>
      <c r="I1290" s="69"/>
      <c r="J1290" s="68"/>
      <c r="K1290" s="69"/>
      <c r="L1290" s="68"/>
      <c r="M1290" s="68"/>
      <c r="N1290" s="68"/>
      <c r="O1290" s="68"/>
      <c r="P1290" s="70"/>
      <c r="Q1290" s="71"/>
    </row>
    <row r="1291" spans="1:17">
      <c r="A1291" s="152"/>
      <c r="B1291" s="68"/>
      <c r="C1291" s="68"/>
      <c r="D1291" s="68"/>
      <c r="E1291" s="68"/>
      <c r="F1291" s="69"/>
      <c r="G1291" s="69"/>
      <c r="H1291" s="69"/>
      <c r="I1291" s="69"/>
      <c r="J1291" s="68"/>
      <c r="K1291" s="69"/>
      <c r="L1291" s="68"/>
      <c r="M1291" s="68"/>
      <c r="N1291" s="68"/>
      <c r="O1291" s="68"/>
      <c r="P1291" s="70"/>
      <c r="Q1291" s="71"/>
    </row>
    <row r="1292" spans="1:17">
      <c r="A1292" s="152"/>
      <c r="B1292" s="68"/>
      <c r="C1292" s="68"/>
      <c r="D1292" s="68"/>
      <c r="E1292" s="68"/>
      <c r="F1292" s="69"/>
      <c r="G1292" s="69"/>
      <c r="H1292" s="69"/>
      <c r="I1292" s="69"/>
      <c r="J1292" s="68"/>
      <c r="K1292" s="69"/>
      <c r="L1292" s="68"/>
      <c r="M1292" s="68"/>
      <c r="N1292" s="68"/>
      <c r="O1292" s="68"/>
      <c r="P1292" s="70"/>
      <c r="Q1292" s="71"/>
    </row>
    <row r="1293" spans="1:17">
      <c r="A1293" s="152"/>
      <c r="B1293" s="68"/>
      <c r="C1293" s="68"/>
      <c r="D1293" s="68"/>
      <c r="E1293" s="68"/>
      <c r="F1293" s="69"/>
      <c r="G1293" s="69"/>
      <c r="H1293" s="69"/>
      <c r="I1293" s="69"/>
      <c r="J1293" s="68"/>
      <c r="K1293" s="69"/>
      <c r="L1293" s="68"/>
      <c r="M1293" s="68"/>
      <c r="N1293" s="68"/>
      <c r="O1293" s="68"/>
      <c r="P1293" s="70"/>
      <c r="Q1293" s="71"/>
    </row>
    <row r="1294" spans="1:17">
      <c r="A1294" s="152"/>
      <c r="B1294" s="68"/>
      <c r="C1294" s="68"/>
      <c r="D1294" s="68"/>
      <c r="E1294" s="68"/>
      <c r="F1294" s="69"/>
      <c r="G1294" s="69"/>
      <c r="H1294" s="69"/>
      <c r="I1294" s="69"/>
      <c r="J1294" s="68"/>
      <c r="K1294" s="69"/>
      <c r="L1294" s="68"/>
      <c r="M1294" s="68"/>
      <c r="N1294" s="68"/>
      <c r="O1294" s="68"/>
      <c r="P1294" s="70"/>
      <c r="Q1294" s="71"/>
    </row>
    <row r="1295" spans="1:17">
      <c r="A1295" s="152"/>
      <c r="B1295" s="68"/>
      <c r="C1295" s="68"/>
      <c r="D1295" s="68"/>
      <c r="E1295" s="68"/>
      <c r="F1295" s="69"/>
      <c r="G1295" s="69"/>
      <c r="H1295" s="69"/>
      <c r="I1295" s="69"/>
      <c r="J1295" s="68"/>
      <c r="K1295" s="69"/>
      <c r="L1295" s="68"/>
      <c r="M1295" s="68"/>
      <c r="N1295" s="68"/>
      <c r="O1295" s="68"/>
      <c r="P1295" s="70"/>
      <c r="Q1295" s="71"/>
    </row>
    <row r="1296" spans="1:17">
      <c r="A1296" s="152"/>
      <c r="B1296" s="68"/>
      <c r="C1296" s="68"/>
      <c r="D1296" s="68"/>
      <c r="E1296" s="68"/>
      <c r="F1296" s="69"/>
      <c r="G1296" s="69"/>
      <c r="H1296" s="69"/>
      <c r="I1296" s="69"/>
      <c r="J1296" s="68"/>
      <c r="K1296" s="69"/>
      <c r="L1296" s="68"/>
      <c r="M1296" s="68"/>
      <c r="N1296" s="68"/>
      <c r="O1296" s="68"/>
      <c r="P1296" s="70"/>
      <c r="Q1296" s="71"/>
    </row>
    <row r="1297" spans="1:17">
      <c r="A1297" s="152"/>
      <c r="B1297" s="68"/>
      <c r="C1297" s="68"/>
      <c r="D1297" s="68"/>
      <c r="E1297" s="68"/>
      <c r="F1297" s="69"/>
      <c r="G1297" s="69"/>
      <c r="H1297" s="69"/>
      <c r="I1297" s="69"/>
      <c r="J1297" s="68"/>
      <c r="K1297" s="69"/>
      <c r="L1297" s="68"/>
      <c r="M1297" s="68"/>
      <c r="N1297" s="68"/>
      <c r="O1297" s="68"/>
      <c r="P1297" s="70"/>
      <c r="Q1297" s="71"/>
    </row>
    <row r="1298" spans="1:17">
      <c r="A1298" s="152"/>
      <c r="B1298" s="68"/>
      <c r="C1298" s="68"/>
      <c r="D1298" s="68"/>
      <c r="E1298" s="68"/>
      <c r="F1298" s="69"/>
      <c r="G1298" s="69"/>
      <c r="H1298" s="69"/>
      <c r="I1298" s="69"/>
      <c r="J1298" s="68"/>
      <c r="K1298" s="69"/>
      <c r="L1298" s="68"/>
      <c r="M1298" s="68"/>
      <c r="N1298" s="68"/>
      <c r="O1298" s="68"/>
      <c r="P1298" s="70"/>
      <c r="Q1298" s="71"/>
    </row>
    <row r="1299" spans="1:17">
      <c r="A1299" s="152"/>
      <c r="B1299" s="68"/>
      <c r="C1299" s="68"/>
      <c r="D1299" s="68"/>
      <c r="E1299" s="68"/>
      <c r="F1299" s="69"/>
      <c r="G1299" s="69"/>
      <c r="H1299" s="69"/>
      <c r="I1299" s="69"/>
      <c r="J1299" s="68"/>
      <c r="K1299" s="69"/>
      <c r="L1299" s="68"/>
      <c r="M1299" s="68"/>
      <c r="N1299" s="68"/>
      <c r="O1299" s="68"/>
      <c r="P1299" s="70"/>
      <c r="Q1299" s="71"/>
    </row>
    <row r="1300" spans="1:17">
      <c r="A1300" s="152"/>
      <c r="B1300" s="68"/>
      <c r="C1300" s="68"/>
      <c r="D1300" s="68"/>
      <c r="E1300" s="68"/>
      <c r="F1300" s="69"/>
      <c r="G1300" s="69"/>
      <c r="H1300" s="69"/>
      <c r="I1300" s="69"/>
      <c r="J1300" s="68"/>
      <c r="K1300" s="69"/>
      <c r="L1300" s="68"/>
      <c r="M1300" s="68"/>
      <c r="N1300" s="68"/>
      <c r="O1300" s="68"/>
      <c r="P1300" s="70"/>
      <c r="Q1300" s="71"/>
    </row>
    <row r="1301" spans="1:17">
      <c r="A1301" s="152"/>
      <c r="B1301" s="68"/>
      <c r="C1301" s="68"/>
      <c r="D1301" s="68"/>
      <c r="E1301" s="68"/>
      <c r="F1301" s="69"/>
      <c r="G1301" s="69"/>
      <c r="H1301" s="69"/>
      <c r="I1301" s="69"/>
      <c r="J1301" s="68"/>
      <c r="K1301" s="69"/>
      <c r="L1301" s="68"/>
      <c r="M1301" s="68"/>
      <c r="N1301" s="68"/>
      <c r="O1301" s="68"/>
      <c r="P1301" s="70"/>
      <c r="Q1301" s="71"/>
    </row>
    <row r="1302" spans="1:17">
      <c r="A1302" s="152"/>
      <c r="B1302" s="68"/>
      <c r="C1302" s="68"/>
      <c r="D1302" s="68"/>
      <c r="E1302" s="68"/>
      <c r="F1302" s="69"/>
      <c r="G1302" s="69"/>
      <c r="H1302" s="69"/>
      <c r="I1302" s="69"/>
      <c r="J1302" s="68"/>
      <c r="K1302" s="69"/>
      <c r="L1302" s="68"/>
      <c r="M1302" s="68"/>
      <c r="N1302" s="68"/>
      <c r="O1302" s="68"/>
      <c r="P1302" s="70"/>
      <c r="Q1302" s="71"/>
    </row>
    <row r="1303" spans="1:17">
      <c r="A1303" s="152"/>
      <c r="B1303" s="68"/>
      <c r="C1303" s="68"/>
      <c r="D1303" s="68"/>
      <c r="E1303" s="68"/>
      <c r="F1303" s="69"/>
      <c r="G1303" s="69"/>
      <c r="H1303" s="69"/>
      <c r="I1303" s="69"/>
      <c r="J1303" s="68"/>
      <c r="K1303" s="69"/>
      <c r="L1303" s="68"/>
      <c r="M1303" s="68"/>
      <c r="N1303" s="68"/>
      <c r="O1303" s="68"/>
      <c r="P1303" s="70"/>
      <c r="Q1303" s="71"/>
    </row>
    <row r="1304" spans="1:17">
      <c r="A1304" s="152"/>
      <c r="B1304" s="68"/>
      <c r="C1304" s="68"/>
      <c r="D1304" s="68"/>
      <c r="E1304" s="68"/>
      <c r="F1304" s="69"/>
      <c r="G1304" s="69"/>
      <c r="H1304" s="69"/>
      <c r="I1304" s="69"/>
      <c r="J1304" s="68"/>
      <c r="K1304" s="69"/>
      <c r="L1304" s="68"/>
      <c r="M1304" s="68"/>
      <c r="N1304" s="68"/>
      <c r="O1304" s="68"/>
      <c r="P1304" s="70"/>
      <c r="Q1304" s="71"/>
    </row>
    <row r="1305" spans="1:17">
      <c r="A1305" s="152"/>
      <c r="B1305" s="68"/>
      <c r="C1305" s="68"/>
      <c r="D1305" s="68"/>
      <c r="E1305" s="68"/>
      <c r="F1305" s="69"/>
      <c r="G1305" s="69"/>
      <c r="H1305" s="69"/>
      <c r="I1305" s="69"/>
      <c r="J1305" s="68"/>
      <c r="K1305" s="69"/>
      <c r="L1305" s="68"/>
      <c r="M1305" s="68"/>
      <c r="N1305" s="68"/>
      <c r="O1305" s="68"/>
      <c r="P1305" s="70"/>
      <c r="Q1305" s="71"/>
    </row>
    <row r="1306" spans="1:17">
      <c r="A1306" s="152"/>
      <c r="B1306" s="68"/>
      <c r="C1306" s="68"/>
      <c r="D1306" s="68"/>
      <c r="E1306" s="68"/>
      <c r="F1306" s="69"/>
      <c r="G1306" s="69"/>
      <c r="H1306" s="69"/>
      <c r="I1306" s="69"/>
      <c r="J1306" s="68"/>
      <c r="K1306" s="69"/>
      <c r="L1306" s="68"/>
      <c r="M1306" s="68"/>
      <c r="N1306" s="68"/>
      <c r="O1306" s="68"/>
      <c r="P1306" s="70"/>
      <c r="Q1306" s="71"/>
    </row>
    <row r="1307" spans="1:17">
      <c r="A1307" s="152"/>
      <c r="B1307" s="68"/>
      <c r="C1307" s="68"/>
      <c r="D1307" s="68"/>
      <c r="E1307" s="68"/>
      <c r="F1307" s="69"/>
      <c r="G1307" s="69"/>
      <c r="H1307" s="69"/>
      <c r="I1307" s="69"/>
      <c r="J1307" s="68"/>
      <c r="K1307" s="69"/>
      <c r="L1307" s="68"/>
      <c r="M1307" s="68"/>
      <c r="N1307" s="68"/>
      <c r="O1307" s="68"/>
      <c r="P1307" s="70"/>
      <c r="Q1307" s="71"/>
    </row>
    <row r="1308" spans="1:17">
      <c r="A1308" s="152"/>
      <c r="B1308" s="68"/>
      <c r="C1308" s="68"/>
      <c r="D1308" s="68"/>
      <c r="E1308" s="68"/>
      <c r="F1308" s="69"/>
      <c r="G1308" s="69"/>
      <c r="H1308" s="69"/>
      <c r="I1308" s="69"/>
      <c r="J1308" s="68"/>
      <c r="K1308" s="69"/>
      <c r="L1308" s="68"/>
      <c r="M1308" s="68"/>
      <c r="N1308" s="68"/>
      <c r="O1308" s="68"/>
      <c r="P1308" s="70"/>
      <c r="Q1308" s="71"/>
    </row>
    <row r="1309" spans="1:17">
      <c r="A1309" s="152"/>
      <c r="B1309" s="68"/>
      <c r="C1309" s="68"/>
      <c r="D1309" s="68"/>
      <c r="E1309" s="68"/>
      <c r="F1309" s="69"/>
      <c r="G1309" s="69"/>
      <c r="H1309" s="69"/>
      <c r="I1309" s="69"/>
      <c r="J1309" s="68"/>
      <c r="K1309" s="69"/>
      <c r="L1309" s="68"/>
      <c r="M1309" s="68"/>
      <c r="N1309" s="68"/>
      <c r="O1309" s="68"/>
      <c r="P1309" s="70"/>
      <c r="Q1309" s="71"/>
    </row>
    <row r="1310" spans="1:17">
      <c r="A1310" s="152"/>
      <c r="B1310" s="68"/>
      <c r="C1310" s="68"/>
      <c r="D1310" s="68"/>
      <c r="E1310" s="68"/>
      <c r="F1310" s="69"/>
      <c r="G1310" s="69"/>
      <c r="H1310" s="69"/>
      <c r="I1310" s="69"/>
      <c r="J1310" s="68"/>
      <c r="K1310" s="69"/>
      <c r="L1310" s="68"/>
      <c r="M1310" s="68"/>
      <c r="N1310" s="68"/>
      <c r="O1310" s="68"/>
      <c r="P1310" s="70"/>
      <c r="Q1310" s="71"/>
    </row>
    <row r="1311" spans="1:17">
      <c r="A1311" s="152"/>
      <c r="B1311" s="68"/>
      <c r="C1311" s="68"/>
      <c r="D1311" s="68"/>
      <c r="E1311" s="68"/>
      <c r="F1311" s="69"/>
      <c r="G1311" s="69"/>
      <c r="H1311" s="69"/>
      <c r="I1311" s="69"/>
      <c r="J1311" s="68"/>
      <c r="K1311" s="69"/>
      <c r="L1311" s="68"/>
      <c r="M1311" s="68"/>
      <c r="N1311" s="68"/>
      <c r="O1311" s="68"/>
      <c r="P1311" s="70"/>
      <c r="Q1311" s="71"/>
    </row>
    <row r="1312" spans="1:17">
      <c r="A1312" s="152"/>
      <c r="B1312" s="68"/>
      <c r="C1312" s="68"/>
      <c r="D1312" s="68"/>
      <c r="E1312" s="68"/>
      <c r="F1312" s="69"/>
      <c r="G1312" s="69"/>
      <c r="H1312" s="69"/>
      <c r="I1312" s="69"/>
      <c r="J1312" s="68"/>
      <c r="K1312" s="69"/>
      <c r="L1312" s="68"/>
      <c r="M1312" s="68"/>
      <c r="N1312" s="68"/>
      <c r="O1312" s="68"/>
      <c r="P1312" s="70"/>
      <c r="Q1312" s="71"/>
    </row>
    <row r="1313" spans="1:17">
      <c r="A1313" s="152"/>
      <c r="B1313" s="68"/>
      <c r="C1313" s="68"/>
      <c r="D1313" s="68"/>
      <c r="E1313" s="68"/>
      <c r="F1313" s="69"/>
      <c r="G1313" s="69"/>
      <c r="H1313" s="69"/>
      <c r="I1313" s="69"/>
      <c r="J1313" s="68"/>
      <c r="K1313" s="69"/>
      <c r="L1313" s="68"/>
      <c r="M1313" s="68"/>
      <c r="N1313" s="68"/>
      <c r="O1313" s="68"/>
      <c r="P1313" s="70"/>
      <c r="Q1313" s="71"/>
    </row>
    <row r="1314" spans="1:17">
      <c r="A1314" s="152"/>
      <c r="B1314" s="68"/>
      <c r="C1314" s="68"/>
      <c r="D1314" s="68"/>
      <c r="E1314" s="68"/>
      <c r="F1314" s="69"/>
      <c r="G1314" s="69"/>
      <c r="H1314" s="69"/>
      <c r="I1314" s="69"/>
      <c r="J1314" s="68"/>
      <c r="K1314" s="69"/>
      <c r="L1314" s="68"/>
      <c r="M1314" s="68"/>
      <c r="N1314" s="68"/>
      <c r="O1314" s="68"/>
      <c r="P1314" s="70"/>
      <c r="Q1314" s="71"/>
    </row>
    <row r="1315" spans="1:17">
      <c r="A1315" s="152"/>
      <c r="B1315" s="68"/>
      <c r="C1315" s="68"/>
      <c r="D1315" s="68"/>
      <c r="E1315" s="68"/>
      <c r="F1315" s="69"/>
      <c r="G1315" s="69"/>
      <c r="H1315" s="69"/>
      <c r="I1315" s="69"/>
      <c r="J1315" s="68"/>
      <c r="K1315" s="69"/>
      <c r="L1315" s="68"/>
      <c r="M1315" s="68"/>
      <c r="N1315" s="68"/>
      <c r="O1315" s="68"/>
      <c r="P1315" s="70"/>
      <c r="Q1315" s="71"/>
    </row>
    <row r="1316" spans="1:17">
      <c r="A1316" s="152"/>
      <c r="B1316" s="68"/>
      <c r="C1316" s="68"/>
      <c r="D1316" s="68"/>
      <c r="E1316" s="68"/>
      <c r="F1316" s="69"/>
      <c r="G1316" s="69"/>
      <c r="H1316" s="69"/>
      <c r="I1316" s="69"/>
      <c r="J1316" s="68"/>
      <c r="K1316" s="69"/>
      <c r="L1316" s="68"/>
      <c r="M1316" s="68"/>
      <c r="N1316" s="68"/>
      <c r="O1316" s="68"/>
      <c r="P1316" s="70"/>
      <c r="Q1316" s="71"/>
    </row>
    <row r="1317" spans="1:17">
      <c r="A1317" s="152"/>
      <c r="B1317" s="68"/>
      <c r="C1317" s="68"/>
      <c r="D1317" s="68"/>
      <c r="E1317" s="68"/>
      <c r="F1317" s="69"/>
      <c r="G1317" s="69"/>
      <c r="H1317" s="69"/>
      <c r="I1317" s="69"/>
      <c r="J1317" s="68"/>
      <c r="K1317" s="69"/>
      <c r="L1317" s="68"/>
      <c r="M1317" s="68"/>
      <c r="N1317" s="68"/>
      <c r="O1317" s="68"/>
      <c r="P1317" s="70"/>
      <c r="Q1317" s="71"/>
    </row>
    <row r="1318" spans="1:17">
      <c r="A1318" s="152"/>
      <c r="B1318" s="68"/>
      <c r="C1318" s="68"/>
      <c r="D1318" s="68"/>
      <c r="E1318" s="68"/>
      <c r="F1318" s="69"/>
      <c r="G1318" s="69"/>
      <c r="H1318" s="69"/>
      <c r="I1318" s="69"/>
      <c r="J1318" s="68"/>
      <c r="K1318" s="69"/>
      <c r="L1318" s="68"/>
      <c r="M1318" s="68"/>
      <c r="N1318" s="68"/>
      <c r="O1318" s="68"/>
      <c r="P1318" s="70"/>
      <c r="Q1318" s="71"/>
    </row>
    <row r="1319" spans="1:17">
      <c r="A1319" s="152"/>
      <c r="B1319" s="68"/>
      <c r="C1319" s="68"/>
      <c r="D1319" s="68"/>
      <c r="E1319" s="68"/>
      <c r="F1319" s="69"/>
      <c r="G1319" s="69"/>
      <c r="H1319" s="69"/>
      <c r="I1319" s="69"/>
      <c r="J1319" s="68"/>
      <c r="K1319" s="69"/>
      <c r="L1319" s="68"/>
      <c r="M1319" s="68"/>
      <c r="N1319" s="68"/>
      <c r="O1319" s="68"/>
      <c r="P1319" s="70"/>
      <c r="Q1319" s="71"/>
    </row>
    <row r="1320" spans="1:17">
      <c r="A1320" s="152"/>
      <c r="B1320" s="68"/>
      <c r="C1320" s="68"/>
      <c r="D1320" s="68"/>
      <c r="E1320" s="68"/>
      <c r="F1320" s="69"/>
      <c r="G1320" s="69"/>
      <c r="H1320" s="69"/>
      <c r="I1320" s="69"/>
      <c r="J1320" s="68"/>
      <c r="K1320" s="69"/>
      <c r="L1320" s="68"/>
      <c r="M1320" s="68"/>
      <c r="N1320" s="68"/>
      <c r="O1320" s="68"/>
      <c r="P1320" s="70"/>
      <c r="Q1320" s="71"/>
    </row>
    <row r="1321" spans="1:17">
      <c r="A1321" s="152"/>
      <c r="B1321" s="68"/>
      <c r="C1321" s="68"/>
      <c r="D1321" s="68"/>
      <c r="E1321" s="68"/>
      <c r="F1321" s="69"/>
      <c r="G1321" s="69"/>
      <c r="H1321" s="69"/>
      <c r="I1321" s="69"/>
      <c r="J1321" s="68"/>
      <c r="K1321" s="69"/>
      <c r="L1321" s="68"/>
      <c r="M1321" s="68"/>
      <c r="N1321" s="68"/>
      <c r="O1321" s="68"/>
      <c r="P1321" s="70"/>
      <c r="Q1321" s="71"/>
    </row>
    <row r="1322" spans="1:17">
      <c r="A1322" s="152"/>
      <c r="B1322" s="68"/>
      <c r="C1322" s="68"/>
      <c r="D1322" s="68"/>
      <c r="E1322" s="68"/>
      <c r="F1322" s="69"/>
      <c r="G1322" s="69"/>
      <c r="H1322" s="69"/>
      <c r="I1322" s="69"/>
      <c r="J1322" s="68"/>
      <c r="K1322" s="69"/>
      <c r="L1322" s="68"/>
      <c r="M1322" s="68"/>
      <c r="N1322" s="68"/>
      <c r="O1322" s="68"/>
      <c r="P1322" s="70"/>
      <c r="Q1322" s="71"/>
    </row>
    <row r="1323" spans="1:17">
      <c r="A1323" s="152"/>
      <c r="B1323" s="68"/>
      <c r="C1323" s="68"/>
      <c r="D1323" s="68"/>
      <c r="E1323" s="68"/>
      <c r="F1323" s="69"/>
      <c r="G1323" s="69"/>
      <c r="H1323" s="69"/>
      <c r="I1323" s="69"/>
      <c r="J1323" s="68"/>
      <c r="K1323" s="69"/>
      <c r="L1323" s="68"/>
      <c r="M1323" s="68"/>
      <c r="N1323" s="68"/>
      <c r="O1323" s="68"/>
      <c r="P1323" s="70"/>
      <c r="Q1323" s="71"/>
    </row>
    <row r="1324" spans="1:17">
      <c r="A1324" s="152"/>
      <c r="B1324" s="68"/>
      <c r="C1324" s="68"/>
      <c r="D1324" s="68"/>
      <c r="E1324" s="68"/>
      <c r="F1324" s="69"/>
      <c r="G1324" s="69"/>
      <c r="H1324" s="69"/>
      <c r="I1324" s="69"/>
      <c r="J1324" s="68"/>
      <c r="K1324" s="69"/>
      <c r="L1324" s="68"/>
      <c r="M1324" s="68"/>
      <c r="N1324" s="68"/>
      <c r="O1324" s="68"/>
      <c r="P1324" s="70"/>
      <c r="Q1324" s="71"/>
    </row>
    <row r="1325" spans="1:17">
      <c r="A1325" s="152"/>
      <c r="B1325" s="68"/>
      <c r="C1325" s="68"/>
      <c r="D1325" s="68"/>
      <c r="E1325" s="68"/>
      <c r="F1325" s="69"/>
      <c r="G1325" s="69"/>
      <c r="H1325" s="69"/>
      <c r="I1325" s="69"/>
      <c r="J1325" s="68"/>
      <c r="K1325" s="69"/>
      <c r="L1325" s="68"/>
      <c r="M1325" s="68"/>
      <c r="N1325" s="68"/>
      <c r="O1325" s="68"/>
      <c r="P1325" s="70"/>
      <c r="Q1325" s="71"/>
    </row>
    <row r="1326" spans="1:17">
      <c r="A1326" s="152"/>
      <c r="B1326" s="68"/>
      <c r="C1326" s="68"/>
      <c r="D1326" s="68"/>
      <c r="E1326" s="68"/>
      <c r="F1326" s="69"/>
      <c r="G1326" s="69"/>
      <c r="H1326" s="69"/>
      <c r="I1326" s="69"/>
      <c r="J1326" s="68"/>
      <c r="K1326" s="69"/>
      <c r="L1326" s="68"/>
      <c r="M1326" s="68"/>
      <c r="N1326" s="68"/>
      <c r="O1326" s="68"/>
      <c r="P1326" s="70"/>
      <c r="Q1326" s="71"/>
    </row>
    <row r="1327" spans="1:17">
      <c r="A1327" s="152"/>
      <c r="B1327" s="68"/>
      <c r="C1327" s="68"/>
      <c r="D1327" s="68"/>
      <c r="E1327" s="68"/>
      <c r="F1327" s="69"/>
      <c r="G1327" s="69"/>
      <c r="H1327" s="69"/>
      <c r="I1327" s="69"/>
      <c r="J1327" s="68"/>
      <c r="K1327" s="69"/>
      <c r="L1327" s="68"/>
      <c r="M1327" s="68"/>
      <c r="N1327" s="68"/>
      <c r="O1327" s="68"/>
      <c r="P1327" s="70"/>
      <c r="Q1327" s="71"/>
    </row>
    <row r="1328" spans="1:17">
      <c r="A1328" s="152"/>
      <c r="B1328" s="68"/>
      <c r="C1328" s="68"/>
      <c r="D1328" s="68"/>
      <c r="E1328" s="68"/>
      <c r="F1328" s="69"/>
      <c r="G1328" s="69"/>
      <c r="H1328" s="69"/>
      <c r="I1328" s="69"/>
      <c r="J1328" s="68"/>
      <c r="K1328" s="69"/>
      <c r="L1328" s="68"/>
      <c r="M1328" s="68"/>
      <c r="N1328" s="68"/>
      <c r="O1328" s="68"/>
      <c r="P1328" s="70"/>
      <c r="Q1328" s="71"/>
    </row>
    <row r="1329" spans="1:17">
      <c r="A1329" s="152"/>
      <c r="B1329" s="68"/>
      <c r="C1329" s="68"/>
      <c r="D1329" s="68"/>
      <c r="E1329" s="68"/>
      <c r="F1329" s="69"/>
      <c r="G1329" s="69"/>
      <c r="H1329" s="69"/>
      <c r="I1329" s="69"/>
      <c r="J1329" s="68"/>
      <c r="K1329" s="69"/>
      <c r="L1329" s="68"/>
      <c r="M1329" s="68"/>
      <c r="N1329" s="68"/>
      <c r="O1329" s="68"/>
      <c r="P1329" s="70"/>
      <c r="Q1329" s="71"/>
    </row>
    <row r="1330" spans="1:17">
      <c r="A1330" s="152"/>
      <c r="B1330" s="68"/>
      <c r="C1330" s="68"/>
      <c r="D1330" s="68"/>
      <c r="E1330" s="68"/>
      <c r="F1330" s="69"/>
      <c r="G1330" s="69"/>
      <c r="H1330" s="69"/>
      <c r="I1330" s="69"/>
      <c r="J1330" s="68"/>
      <c r="K1330" s="69"/>
      <c r="L1330" s="68"/>
      <c r="M1330" s="68"/>
      <c r="N1330" s="68"/>
      <c r="O1330" s="68"/>
      <c r="P1330" s="70"/>
      <c r="Q1330" s="71"/>
    </row>
    <row r="1331" spans="1:17">
      <c r="A1331" s="152"/>
      <c r="B1331" s="68"/>
      <c r="C1331" s="68"/>
      <c r="D1331" s="68"/>
      <c r="E1331" s="68"/>
      <c r="F1331" s="69"/>
      <c r="G1331" s="69"/>
      <c r="H1331" s="69"/>
      <c r="I1331" s="69"/>
      <c r="J1331" s="68"/>
      <c r="K1331" s="69"/>
      <c r="L1331" s="68"/>
      <c r="M1331" s="68"/>
      <c r="N1331" s="68"/>
      <c r="O1331" s="68"/>
      <c r="P1331" s="70"/>
      <c r="Q1331" s="71"/>
    </row>
    <row r="1332" spans="1:17">
      <c r="A1332" s="152"/>
      <c r="B1332" s="68"/>
      <c r="C1332" s="68"/>
      <c r="D1332" s="68"/>
      <c r="E1332" s="68"/>
      <c r="F1332" s="69"/>
      <c r="G1332" s="69"/>
      <c r="H1332" s="69"/>
      <c r="I1332" s="69"/>
      <c r="J1332" s="68"/>
      <c r="K1332" s="69"/>
      <c r="L1332" s="68"/>
      <c r="M1332" s="68"/>
      <c r="N1332" s="68"/>
      <c r="O1332" s="68"/>
      <c r="P1332" s="70"/>
      <c r="Q1332" s="71"/>
    </row>
    <row r="1333" spans="1:17">
      <c r="A1333" s="152"/>
      <c r="B1333" s="68"/>
      <c r="C1333" s="68"/>
      <c r="D1333" s="68"/>
      <c r="E1333" s="68"/>
      <c r="F1333" s="69"/>
      <c r="G1333" s="69"/>
      <c r="H1333" s="69"/>
      <c r="I1333" s="69"/>
      <c r="J1333" s="68"/>
      <c r="K1333" s="69"/>
      <c r="L1333" s="68"/>
      <c r="M1333" s="68"/>
      <c r="N1333" s="68"/>
      <c r="O1333" s="68"/>
      <c r="P1333" s="70"/>
      <c r="Q1333" s="71"/>
    </row>
    <row r="1334" spans="1:17">
      <c r="A1334" s="152"/>
      <c r="B1334" s="68"/>
      <c r="C1334" s="68"/>
      <c r="D1334" s="68"/>
      <c r="E1334" s="68"/>
      <c r="F1334" s="69"/>
      <c r="G1334" s="69"/>
      <c r="H1334" s="69"/>
      <c r="I1334" s="69"/>
      <c r="J1334" s="68"/>
      <c r="K1334" s="69"/>
      <c r="L1334" s="68"/>
      <c r="M1334" s="68"/>
      <c r="N1334" s="68"/>
      <c r="O1334" s="68"/>
      <c r="P1334" s="70"/>
      <c r="Q1334" s="71"/>
    </row>
    <row r="1335" spans="1:17">
      <c r="A1335" s="152"/>
      <c r="B1335" s="68"/>
      <c r="C1335" s="68"/>
      <c r="D1335" s="68"/>
      <c r="E1335" s="68"/>
      <c r="F1335" s="69"/>
      <c r="G1335" s="69"/>
      <c r="H1335" s="69"/>
      <c r="I1335" s="69"/>
      <c r="J1335" s="68"/>
      <c r="K1335" s="69"/>
      <c r="L1335" s="68"/>
      <c r="M1335" s="68"/>
      <c r="N1335" s="68"/>
      <c r="O1335" s="68"/>
      <c r="P1335" s="70"/>
      <c r="Q1335" s="71"/>
    </row>
    <row r="1336" spans="1:17">
      <c r="A1336" s="152"/>
      <c r="B1336" s="68"/>
      <c r="C1336" s="68"/>
      <c r="D1336" s="68"/>
      <c r="E1336" s="68"/>
      <c r="F1336" s="69"/>
      <c r="G1336" s="69"/>
      <c r="H1336" s="69"/>
      <c r="I1336" s="69"/>
      <c r="J1336" s="68"/>
      <c r="K1336" s="69"/>
      <c r="L1336" s="68"/>
      <c r="M1336" s="68"/>
      <c r="N1336" s="68"/>
      <c r="O1336" s="68"/>
      <c r="P1336" s="70"/>
      <c r="Q1336" s="71"/>
    </row>
    <row r="1337" spans="1:17">
      <c r="A1337" s="152"/>
      <c r="B1337" s="68"/>
      <c r="C1337" s="68"/>
      <c r="D1337" s="68"/>
      <c r="E1337" s="68"/>
      <c r="F1337" s="69"/>
      <c r="G1337" s="69"/>
      <c r="H1337" s="69"/>
      <c r="I1337" s="69"/>
      <c r="J1337" s="68"/>
      <c r="K1337" s="69"/>
      <c r="L1337" s="68"/>
      <c r="M1337" s="68"/>
      <c r="N1337" s="68"/>
      <c r="O1337" s="68"/>
      <c r="P1337" s="70"/>
      <c r="Q1337" s="71"/>
    </row>
    <row r="1338" spans="1:17">
      <c r="A1338" s="152"/>
      <c r="B1338" s="68"/>
      <c r="C1338" s="68"/>
      <c r="D1338" s="68"/>
      <c r="E1338" s="68"/>
      <c r="F1338" s="69"/>
      <c r="G1338" s="69"/>
      <c r="H1338" s="69"/>
      <c r="I1338" s="69"/>
      <c r="J1338" s="68"/>
      <c r="K1338" s="69"/>
      <c r="L1338" s="68"/>
      <c r="M1338" s="68"/>
      <c r="N1338" s="68"/>
      <c r="O1338" s="68"/>
      <c r="P1338" s="70"/>
      <c r="Q1338" s="71"/>
    </row>
    <row r="1339" spans="1:17">
      <c r="A1339" s="152"/>
      <c r="B1339" s="68"/>
      <c r="C1339" s="68"/>
      <c r="D1339" s="68"/>
      <c r="E1339" s="68"/>
      <c r="F1339" s="69"/>
      <c r="G1339" s="69"/>
      <c r="H1339" s="69"/>
      <c r="I1339" s="69"/>
      <c r="J1339" s="68"/>
      <c r="K1339" s="69"/>
      <c r="L1339" s="68"/>
      <c r="M1339" s="68"/>
      <c r="N1339" s="68"/>
      <c r="O1339" s="68"/>
      <c r="P1339" s="70"/>
      <c r="Q1339" s="71"/>
    </row>
    <row r="1340" spans="1:17">
      <c r="A1340" s="152"/>
      <c r="B1340" s="68"/>
      <c r="C1340" s="68"/>
      <c r="D1340" s="68"/>
      <c r="E1340" s="68"/>
      <c r="F1340" s="69"/>
      <c r="G1340" s="69"/>
      <c r="H1340" s="69"/>
      <c r="I1340" s="69"/>
      <c r="J1340" s="68"/>
      <c r="K1340" s="69"/>
      <c r="L1340" s="68"/>
      <c r="M1340" s="68"/>
      <c r="N1340" s="68"/>
      <c r="O1340" s="68"/>
      <c r="P1340" s="70"/>
      <c r="Q1340" s="71"/>
    </row>
    <row r="1341" spans="1:17">
      <c r="A1341" s="152"/>
      <c r="B1341" s="68"/>
      <c r="C1341" s="68"/>
      <c r="D1341" s="68"/>
      <c r="E1341" s="68"/>
      <c r="F1341" s="69"/>
      <c r="G1341" s="69"/>
      <c r="H1341" s="69"/>
      <c r="I1341" s="69"/>
      <c r="J1341" s="68"/>
      <c r="K1341" s="69"/>
      <c r="L1341" s="68"/>
      <c r="M1341" s="68"/>
      <c r="N1341" s="68"/>
      <c r="O1341" s="68"/>
      <c r="P1341" s="70"/>
      <c r="Q1341" s="71"/>
    </row>
    <row r="1342" spans="1:17">
      <c r="A1342" s="152"/>
      <c r="B1342" s="68"/>
      <c r="C1342" s="68"/>
      <c r="D1342" s="68"/>
      <c r="E1342" s="68"/>
      <c r="F1342" s="69"/>
      <c r="G1342" s="69"/>
      <c r="H1342" s="69"/>
      <c r="I1342" s="69"/>
      <c r="J1342" s="68"/>
      <c r="K1342" s="69"/>
      <c r="L1342" s="68"/>
      <c r="M1342" s="68"/>
      <c r="N1342" s="68"/>
      <c r="O1342" s="68"/>
      <c r="P1342" s="70"/>
      <c r="Q1342" s="71"/>
    </row>
    <row r="1343" spans="1:17">
      <c r="A1343" s="152"/>
      <c r="B1343" s="68"/>
      <c r="C1343" s="68"/>
      <c r="D1343" s="68"/>
      <c r="E1343" s="68"/>
      <c r="F1343" s="69"/>
      <c r="G1343" s="69"/>
      <c r="H1343" s="69"/>
      <c r="I1343" s="69"/>
      <c r="J1343" s="68"/>
      <c r="K1343" s="69"/>
      <c r="L1343" s="68"/>
      <c r="M1343" s="68"/>
      <c r="N1343" s="68"/>
      <c r="O1343" s="68"/>
      <c r="P1343" s="70"/>
      <c r="Q1343" s="71"/>
    </row>
    <row r="1344" spans="1:17">
      <c r="A1344" s="152"/>
      <c r="B1344" s="68"/>
      <c r="C1344" s="68"/>
      <c r="D1344" s="68"/>
      <c r="E1344" s="68"/>
      <c r="F1344" s="69"/>
      <c r="G1344" s="69"/>
      <c r="H1344" s="69"/>
      <c r="I1344" s="69"/>
      <c r="J1344" s="68"/>
      <c r="K1344" s="69"/>
      <c r="L1344" s="68"/>
      <c r="M1344" s="68"/>
      <c r="N1344" s="68"/>
      <c r="O1344" s="68"/>
      <c r="P1344" s="70"/>
      <c r="Q1344" s="71"/>
    </row>
    <row r="1345" spans="1:17">
      <c r="A1345" s="152"/>
      <c r="B1345" s="68"/>
      <c r="C1345" s="68"/>
      <c r="D1345" s="68"/>
      <c r="E1345" s="68"/>
      <c r="F1345" s="69"/>
      <c r="G1345" s="69"/>
      <c r="H1345" s="69"/>
      <c r="I1345" s="69"/>
      <c r="J1345" s="68"/>
      <c r="K1345" s="69"/>
      <c r="L1345" s="68"/>
      <c r="M1345" s="68"/>
      <c r="N1345" s="68"/>
      <c r="O1345" s="68"/>
      <c r="P1345" s="70"/>
      <c r="Q1345" s="71"/>
    </row>
    <row r="1346" spans="1:17">
      <c r="A1346" s="152"/>
      <c r="B1346" s="68"/>
      <c r="C1346" s="68"/>
      <c r="D1346" s="68"/>
      <c r="E1346" s="68"/>
      <c r="F1346" s="69"/>
      <c r="G1346" s="69"/>
      <c r="H1346" s="69"/>
      <c r="I1346" s="69"/>
      <c r="J1346" s="68"/>
      <c r="K1346" s="69"/>
      <c r="L1346" s="68"/>
      <c r="M1346" s="68"/>
      <c r="N1346" s="68"/>
      <c r="O1346" s="68"/>
      <c r="P1346" s="70"/>
      <c r="Q1346" s="71"/>
    </row>
    <row r="1347" spans="1:17">
      <c r="A1347" s="152"/>
      <c r="B1347" s="68"/>
      <c r="C1347" s="68"/>
      <c r="D1347" s="68"/>
      <c r="E1347" s="68"/>
      <c r="F1347" s="69"/>
      <c r="G1347" s="69"/>
      <c r="H1347" s="69"/>
      <c r="I1347" s="69"/>
      <c r="J1347" s="68"/>
      <c r="K1347" s="69"/>
      <c r="L1347" s="68"/>
      <c r="M1347" s="68"/>
      <c r="N1347" s="68"/>
      <c r="O1347" s="68"/>
      <c r="P1347" s="70"/>
      <c r="Q1347" s="71"/>
    </row>
    <row r="1348" spans="1:17">
      <c r="A1348" s="152"/>
      <c r="B1348" s="68"/>
      <c r="C1348" s="68"/>
      <c r="D1348" s="68"/>
      <c r="E1348" s="68"/>
      <c r="F1348" s="69"/>
      <c r="G1348" s="69"/>
      <c r="H1348" s="69"/>
      <c r="I1348" s="69"/>
      <c r="J1348" s="68"/>
      <c r="K1348" s="69"/>
      <c r="L1348" s="68"/>
      <c r="M1348" s="68"/>
      <c r="N1348" s="68"/>
      <c r="O1348" s="68"/>
      <c r="P1348" s="70"/>
      <c r="Q1348" s="71"/>
    </row>
    <row r="1349" spans="1:17">
      <c r="A1349" s="152"/>
      <c r="B1349" s="68"/>
      <c r="C1349" s="68"/>
      <c r="D1349" s="68"/>
      <c r="E1349" s="68"/>
      <c r="F1349" s="69"/>
      <c r="G1349" s="69"/>
      <c r="H1349" s="69"/>
      <c r="I1349" s="69"/>
      <c r="J1349" s="68"/>
      <c r="K1349" s="69"/>
      <c r="L1349" s="68"/>
      <c r="M1349" s="68"/>
      <c r="N1349" s="68"/>
      <c r="O1349" s="68"/>
      <c r="P1349" s="70"/>
      <c r="Q1349" s="71"/>
    </row>
    <row r="1350" spans="1:17">
      <c r="A1350" s="152"/>
      <c r="B1350" s="68"/>
      <c r="C1350" s="68"/>
      <c r="D1350" s="68"/>
      <c r="E1350" s="68"/>
      <c r="F1350" s="69"/>
      <c r="G1350" s="69"/>
      <c r="H1350" s="69"/>
      <c r="I1350" s="69"/>
      <c r="J1350" s="68"/>
      <c r="K1350" s="69"/>
      <c r="L1350" s="68"/>
      <c r="M1350" s="68"/>
      <c r="N1350" s="68"/>
      <c r="O1350" s="68"/>
      <c r="P1350" s="70"/>
      <c r="Q1350" s="71"/>
    </row>
    <row r="1351" spans="1:17">
      <c r="A1351" s="152"/>
      <c r="B1351" s="68"/>
      <c r="C1351" s="68"/>
      <c r="D1351" s="68"/>
      <c r="E1351" s="68"/>
      <c r="F1351" s="69"/>
      <c r="G1351" s="69"/>
      <c r="H1351" s="69"/>
      <c r="I1351" s="69"/>
      <c r="J1351" s="68"/>
      <c r="K1351" s="69"/>
      <c r="L1351" s="68"/>
      <c r="M1351" s="68"/>
      <c r="N1351" s="68"/>
      <c r="O1351" s="68"/>
      <c r="P1351" s="70"/>
      <c r="Q1351" s="71"/>
    </row>
    <row r="1352" spans="1:17">
      <c r="A1352" s="152"/>
      <c r="B1352" s="68"/>
      <c r="C1352" s="68"/>
      <c r="D1352" s="68"/>
      <c r="E1352" s="68"/>
      <c r="F1352" s="69"/>
      <c r="G1352" s="69"/>
      <c r="H1352" s="69"/>
      <c r="I1352" s="69"/>
      <c r="J1352" s="68"/>
      <c r="K1352" s="69"/>
      <c r="L1352" s="68"/>
      <c r="M1352" s="68"/>
      <c r="N1352" s="68"/>
      <c r="O1352" s="68"/>
      <c r="P1352" s="70"/>
      <c r="Q1352" s="71"/>
    </row>
    <row r="1353" spans="1:17">
      <c r="A1353" s="152"/>
      <c r="B1353" s="68"/>
      <c r="C1353" s="68"/>
      <c r="D1353" s="68"/>
      <c r="E1353" s="68"/>
      <c r="F1353" s="69"/>
      <c r="G1353" s="69"/>
      <c r="H1353" s="69"/>
      <c r="I1353" s="69"/>
      <c r="J1353" s="68"/>
      <c r="K1353" s="69"/>
      <c r="L1353" s="68"/>
      <c r="M1353" s="68"/>
      <c r="N1353" s="68"/>
      <c r="O1353" s="68"/>
      <c r="P1353" s="70"/>
      <c r="Q1353" s="71"/>
    </row>
    <row r="1354" spans="1:17">
      <c r="A1354" s="152"/>
      <c r="B1354" s="68"/>
      <c r="C1354" s="68"/>
      <c r="D1354" s="68"/>
      <c r="E1354" s="68"/>
      <c r="F1354" s="69"/>
      <c r="G1354" s="69"/>
      <c r="H1354" s="69"/>
      <c r="I1354" s="69"/>
      <c r="J1354" s="68"/>
      <c r="K1354" s="69"/>
      <c r="L1354" s="68"/>
      <c r="M1354" s="68"/>
      <c r="N1354" s="68"/>
      <c r="O1354" s="68"/>
      <c r="P1354" s="70"/>
      <c r="Q1354" s="71"/>
    </row>
    <row r="1355" spans="1:17">
      <c r="A1355" s="152"/>
      <c r="B1355" s="68"/>
      <c r="C1355" s="68"/>
      <c r="D1355" s="68"/>
      <c r="E1355" s="68"/>
      <c r="F1355" s="69"/>
      <c r="G1355" s="69"/>
      <c r="H1355" s="69"/>
      <c r="I1355" s="69"/>
      <c r="J1355" s="68"/>
      <c r="K1355" s="69"/>
      <c r="L1355" s="68"/>
      <c r="M1355" s="68"/>
      <c r="N1355" s="68"/>
      <c r="O1355" s="68"/>
      <c r="P1355" s="70"/>
      <c r="Q1355" s="71"/>
    </row>
    <row r="1356" spans="1:17">
      <c r="A1356" s="152"/>
      <c r="B1356" s="68"/>
      <c r="C1356" s="68"/>
      <c r="D1356" s="68"/>
      <c r="E1356" s="68"/>
      <c r="F1356" s="69"/>
      <c r="G1356" s="69"/>
      <c r="H1356" s="69"/>
      <c r="I1356" s="69"/>
      <c r="J1356" s="68"/>
      <c r="K1356" s="69"/>
      <c r="L1356" s="68"/>
      <c r="M1356" s="68"/>
      <c r="N1356" s="68"/>
      <c r="O1356" s="68"/>
      <c r="P1356" s="70"/>
      <c r="Q1356" s="71"/>
    </row>
    <row r="1357" spans="1:17">
      <c r="A1357" s="152"/>
      <c r="B1357" s="68"/>
      <c r="C1357" s="68"/>
      <c r="D1357" s="68"/>
      <c r="E1357" s="68"/>
      <c r="F1357" s="69"/>
      <c r="G1357" s="69"/>
      <c r="H1357" s="69"/>
      <c r="I1357" s="69"/>
      <c r="J1357" s="68"/>
      <c r="K1357" s="69"/>
      <c r="L1357" s="68"/>
      <c r="M1357" s="68"/>
      <c r="N1357" s="68"/>
      <c r="O1357" s="68"/>
      <c r="P1357" s="70"/>
      <c r="Q1357" s="71"/>
    </row>
    <row r="1358" spans="1:17">
      <c r="A1358" s="152"/>
      <c r="B1358" s="68"/>
      <c r="C1358" s="68"/>
      <c r="D1358" s="68"/>
      <c r="E1358" s="68"/>
      <c r="F1358" s="69"/>
      <c r="G1358" s="69"/>
      <c r="H1358" s="69"/>
      <c r="I1358" s="69"/>
      <c r="J1358" s="68"/>
      <c r="K1358" s="69"/>
      <c r="L1358" s="68"/>
      <c r="M1358" s="68"/>
      <c r="N1358" s="68"/>
      <c r="O1358" s="68"/>
      <c r="P1358" s="70"/>
      <c r="Q1358" s="71"/>
    </row>
    <row r="1359" spans="1:17">
      <c r="A1359" s="152"/>
      <c r="B1359" s="68"/>
      <c r="C1359" s="68"/>
      <c r="D1359" s="68"/>
      <c r="E1359" s="68"/>
      <c r="F1359" s="69"/>
      <c r="G1359" s="69"/>
      <c r="H1359" s="69"/>
      <c r="I1359" s="69"/>
      <c r="J1359" s="68"/>
      <c r="K1359" s="69"/>
      <c r="L1359" s="68"/>
      <c r="M1359" s="68"/>
      <c r="N1359" s="68"/>
      <c r="O1359" s="68"/>
      <c r="P1359" s="70"/>
      <c r="Q1359" s="71"/>
    </row>
    <row r="1360" spans="1:17">
      <c r="A1360" s="152"/>
      <c r="B1360" s="68"/>
      <c r="C1360" s="68"/>
      <c r="D1360" s="68"/>
      <c r="E1360" s="68"/>
      <c r="F1360" s="69"/>
      <c r="G1360" s="69"/>
      <c r="H1360" s="69"/>
      <c r="I1360" s="69"/>
      <c r="J1360" s="68"/>
      <c r="K1360" s="69"/>
      <c r="L1360" s="68"/>
      <c r="M1360" s="68"/>
      <c r="N1360" s="68"/>
      <c r="O1360" s="68"/>
      <c r="P1360" s="70"/>
      <c r="Q1360" s="71"/>
    </row>
    <row r="1361" spans="1:17">
      <c r="A1361" s="152"/>
      <c r="B1361" s="68"/>
      <c r="C1361" s="68"/>
      <c r="D1361" s="68"/>
      <c r="E1361" s="68"/>
      <c r="F1361" s="69"/>
      <c r="G1361" s="69"/>
      <c r="H1361" s="69"/>
      <c r="I1361" s="69"/>
      <c r="J1361" s="68"/>
      <c r="K1361" s="69"/>
      <c r="L1361" s="68"/>
      <c r="M1361" s="68"/>
      <c r="N1361" s="68"/>
      <c r="O1361" s="68"/>
      <c r="P1361" s="70"/>
      <c r="Q1361" s="71"/>
    </row>
    <row r="1362" spans="1:17">
      <c r="A1362" s="152"/>
      <c r="B1362" s="68"/>
      <c r="C1362" s="68"/>
      <c r="D1362" s="68"/>
      <c r="E1362" s="68"/>
      <c r="F1362" s="69"/>
      <c r="G1362" s="69"/>
      <c r="H1362" s="69"/>
      <c r="I1362" s="69"/>
      <c r="J1362" s="68"/>
      <c r="K1362" s="69"/>
      <c r="L1362" s="68"/>
      <c r="M1362" s="68"/>
      <c r="N1362" s="68"/>
      <c r="O1362" s="68"/>
      <c r="P1362" s="70"/>
      <c r="Q1362" s="71"/>
    </row>
    <row r="1363" spans="1:17">
      <c r="A1363" s="152"/>
      <c r="B1363" s="68"/>
      <c r="C1363" s="68"/>
      <c r="D1363" s="68"/>
      <c r="E1363" s="68"/>
      <c r="F1363" s="69"/>
      <c r="G1363" s="69"/>
      <c r="H1363" s="69"/>
      <c r="I1363" s="69"/>
      <c r="J1363" s="68"/>
      <c r="K1363" s="69"/>
      <c r="L1363" s="68"/>
      <c r="M1363" s="68"/>
      <c r="N1363" s="68"/>
      <c r="O1363" s="68"/>
      <c r="P1363" s="70"/>
      <c r="Q1363" s="71"/>
    </row>
    <row r="1364" spans="1:17">
      <c r="A1364" s="152"/>
      <c r="B1364" s="68"/>
      <c r="C1364" s="68"/>
      <c r="D1364" s="68"/>
      <c r="E1364" s="68"/>
      <c r="F1364" s="69"/>
      <c r="G1364" s="69"/>
      <c r="H1364" s="69"/>
      <c r="I1364" s="69"/>
      <c r="J1364" s="68"/>
      <c r="K1364" s="69"/>
      <c r="L1364" s="68"/>
      <c r="M1364" s="68"/>
      <c r="N1364" s="68"/>
      <c r="O1364" s="68"/>
      <c r="P1364" s="70"/>
      <c r="Q1364" s="71"/>
    </row>
    <row r="1365" spans="1:17">
      <c r="A1365" s="152"/>
      <c r="B1365" s="68"/>
      <c r="C1365" s="68"/>
      <c r="D1365" s="68"/>
      <c r="E1365" s="68"/>
      <c r="F1365" s="69"/>
      <c r="G1365" s="69"/>
      <c r="H1365" s="69"/>
      <c r="I1365" s="69"/>
      <c r="J1365" s="68"/>
      <c r="K1365" s="69"/>
      <c r="L1365" s="68"/>
      <c r="M1365" s="68"/>
      <c r="N1365" s="68"/>
      <c r="O1365" s="68"/>
      <c r="P1365" s="70"/>
      <c r="Q1365" s="71"/>
    </row>
    <row r="1366" spans="1:17">
      <c r="A1366" s="152"/>
      <c r="B1366" s="68"/>
      <c r="C1366" s="68"/>
      <c r="D1366" s="68"/>
      <c r="E1366" s="68"/>
      <c r="F1366" s="69"/>
      <c r="G1366" s="69"/>
      <c r="H1366" s="69"/>
      <c r="I1366" s="69"/>
      <c r="J1366" s="68"/>
      <c r="K1366" s="69"/>
      <c r="L1366" s="68"/>
      <c r="M1366" s="68"/>
      <c r="N1366" s="68"/>
      <c r="O1366" s="68"/>
      <c r="P1366" s="70"/>
      <c r="Q1366" s="71"/>
    </row>
    <row r="1367" spans="1:17">
      <c r="A1367" s="152"/>
      <c r="B1367" s="68"/>
      <c r="C1367" s="68"/>
      <c r="D1367" s="68"/>
      <c r="E1367" s="68"/>
      <c r="F1367" s="69"/>
      <c r="G1367" s="69"/>
      <c r="H1367" s="69"/>
      <c r="I1367" s="69"/>
      <c r="J1367" s="68"/>
      <c r="K1367" s="69"/>
      <c r="L1367" s="68"/>
      <c r="M1367" s="68"/>
      <c r="N1367" s="68"/>
      <c r="O1367" s="68"/>
      <c r="P1367" s="70"/>
      <c r="Q1367" s="71"/>
    </row>
    <row r="1368" spans="1:17">
      <c r="A1368" s="152"/>
      <c r="B1368" s="68"/>
      <c r="C1368" s="68"/>
      <c r="D1368" s="68"/>
      <c r="E1368" s="68"/>
      <c r="F1368" s="69"/>
      <c r="G1368" s="69"/>
      <c r="H1368" s="69"/>
      <c r="I1368" s="69"/>
      <c r="J1368" s="68"/>
      <c r="K1368" s="69"/>
      <c r="L1368" s="68"/>
      <c r="M1368" s="68"/>
      <c r="N1368" s="68"/>
      <c r="O1368" s="68"/>
      <c r="P1368" s="70"/>
      <c r="Q1368" s="71"/>
    </row>
    <row r="1369" spans="1:17">
      <c r="A1369" s="152"/>
      <c r="B1369" s="68"/>
      <c r="C1369" s="68"/>
      <c r="D1369" s="68"/>
      <c r="E1369" s="68"/>
      <c r="F1369" s="69"/>
      <c r="G1369" s="69"/>
      <c r="H1369" s="69"/>
      <c r="I1369" s="69"/>
      <c r="J1369" s="68"/>
      <c r="K1369" s="69"/>
      <c r="L1369" s="68"/>
      <c r="M1369" s="68"/>
      <c r="N1369" s="68"/>
      <c r="O1369" s="68"/>
      <c r="P1369" s="70"/>
      <c r="Q1369" s="71"/>
    </row>
    <row r="1370" spans="1:17">
      <c r="A1370" s="152"/>
      <c r="B1370" s="68"/>
      <c r="C1370" s="68"/>
      <c r="D1370" s="68"/>
      <c r="E1370" s="68"/>
      <c r="F1370" s="69"/>
      <c r="G1370" s="69"/>
      <c r="H1370" s="69"/>
      <c r="I1370" s="69"/>
      <c r="J1370" s="68"/>
      <c r="K1370" s="69"/>
      <c r="L1370" s="68"/>
      <c r="M1370" s="68"/>
      <c r="N1370" s="68"/>
      <c r="O1370" s="68"/>
      <c r="P1370" s="70"/>
      <c r="Q1370" s="71"/>
    </row>
    <row r="1371" spans="1:17">
      <c r="A1371" s="152"/>
      <c r="B1371" s="68"/>
      <c r="C1371" s="68"/>
      <c r="D1371" s="68"/>
      <c r="E1371" s="68"/>
      <c r="F1371" s="69"/>
      <c r="G1371" s="69"/>
      <c r="H1371" s="69"/>
      <c r="I1371" s="69"/>
      <c r="J1371" s="68"/>
      <c r="K1371" s="69"/>
      <c r="L1371" s="68"/>
      <c r="M1371" s="68"/>
      <c r="N1371" s="68"/>
      <c r="O1371" s="68"/>
      <c r="P1371" s="70"/>
      <c r="Q1371" s="71"/>
    </row>
    <row r="1372" spans="1:17">
      <c r="A1372" s="152"/>
      <c r="B1372" s="68"/>
      <c r="C1372" s="68"/>
      <c r="D1372" s="68"/>
      <c r="E1372" s="68"/>
      <c r="F1372" s="69"/>
      <c r="G1372" s="69"/>
      <c r="H1372" s="69"/>
      <c r="I1372" s="69"/>
      <c r="J1372" s="68"/>
      <c r="K1372" s="69"/>
      <c r="L1372" s="68"/>
      <c r="M1372" s="68"/>
      <c r="N1372" s="68"/>
      <c r="O1372" s="68"/>
      <c r="P1372" s="70"/>
      <c r="Q1372" s="71"/>
    </row>
    <row r="1373" spans="1:17">
      <c r="A1373" s="152"/>
      <c r="B1373" s="68"/>
      <c r="C1373" s="68"/>
      <c r="D1373" s="68"/>
      <c r="E1373" s="68"/>
      <c r="F1373" s="69"/>
      <c r="G1373" s="69"/>
      <c r="H1373" s="69"/>
      <c r="I1373" s="69"/>
      <c r="J1373" s="68"/>
      <c r="K1373" s="69"/>
      <c r="L1373" s="68"/>
      <c r="M1373" s="68"/>
      <c r="N1373" s="68"/>
      <c r="O1373" s="68"/>
      <c r="P1373" s="70"/>
      <c r="Q1373" s="71"/>
    </row>
    <row r="1374" spans="1:17">
      <c r="A1374" s="152"/>
      <c r="B1374" s="68"/>
      <c r="C1374" s="68"/>
      <c r="D1374" s="68"/>
      <c r="E1374" s="68"/>
      <c r="F1374" s="69"/>
      <c r="G1374" s="69"/>
      <c r="H1374" s="69"/>
      <c r="I1374" s="69"/>
      <c r="J1374" s="68"/>
      <c r="K1374" s="69"/>
      <c r="L1374" s="68"/>
      <c r="M1374" s="68"/>
      <c r="N1374" s="68"/>
      <c r="O1374" s="68"/>
      <c r="P1374" s="70"/>
      <c r="Q1374" s="71"/>
    </row>
    <row r="1375" spans="1:17">
      <c r="A1375" s="152"/>
      <c r="B1375" s="68"/>
      <c r="C1375" s="68"/>
      <c r="D1375" s="68"/>
      <c r="E1375" s="68"/>
      <c r="F1375" s="69"/>
      <c r="G1375" s="69"/>
      <c r="H1375" s="69"/>
      <c r="I1375" s="69"/>
      <c r="J1375" s="68"/>
      <c r="K1375" s="69"/>
      <c r="L1375" s="68"/>
      <c r="M1375" s="68"/>
      <c r="N1375" s="68"/>
      <c r="O1375" s="68"/>
      <c r="P1375" s="70"/>
      <c r="Q1375" s="71"/>
    </row>
    <row r="1376" spans="1:17">
      <c r="A1376" s="152"/>
      <c r="B1376" s="68"/>
      <c r="C1376" s="68"/>
      <c r="D1376" s="68"/>
      <c r="E1376" s="68"/>
      <c r="F1376" s="69"/>
      <c r="G1376" s="69"/>
      <c r="H1376" s="69"/>
      <c r="I1376" s="69"/>
      <c r="J1376" s="68"/>
      <c r="K1376" s="69"/>
      <c r="L1376" s="68"/>
      <c r="M1376" s="68"/>
      <c r="N1376" s="68"/>
      <c r="O1376" s="68"/>
      <c r="P1376" s="70"/>
      <c r="Q1376" s="71"/>
    </row>
    <row r="1377" spans="1:17">
      <c r="A1377" s="152"/>
      <c r="B1377" s="68"/>
      <c r="C1377" s="68"/>
      <c r="D1377" s="68"/>
      <c r="E1377" s="68"/>
      <c r="F1377" s="69"/>
      <c r="G1377" s="69"/>
      <c r="H1377" s="69"/>
      <c r="I1377" s="69"/>
      <c r="J1377" s="68"/>
      <c r="K1377" s="69"/>
      <c r="L1377" s="68"/>
      <c r="M1377" s="68"/>
      <c r="N1377" s="68"/>
      <c r="O1377" s="68"/>
      <c r="P1377" s="70"/>
      <c r="Q1377" s="71"/>
    </row>
    <row r="1378" spans="1:17">
      <c r="A1378" s="152"/>
      <c r="B1378" s="68"/>
      <c r="C1378" s="68"/>
      <c r="D1378" s="68"/>
      <c r="E1378" s="68"/>
      <c r="F1378" s="69"/>
      <c r="G1378" s="69"/>
      <c r="H1378" s="69"/>
      <c r="I1378" s="69"/>
      <c r="J1378" s="68"/>
      <c r="K1378" s="69"/>
      <c r="L1378" s="68"/>
      <c r="M1378" s="68"/>
      <c r="N1378" s="68"/>
      <c r="O1378" s="68"/>
      <c r="P1378" s="70"/>
      <c r="Q1378" s="71"/>
    </row>
    <row r="1379" spans="1:17">
      <c r="A1379" s="152"/>
      <c r="B1379" s="68"/>
      <c r="C1379" s="68"/>
      <c r="D1379" s="68"/>
      <c r="E1379" s="68"/>
      <c r="F1379" s="69"/>
      <c r="G1379" s="69"/>
      <c r="H1379" s="69"/>
      <c r="I1379" s="69"/>
      <c r="J1379" s="68"/>
      <c r="K1379" s="69"/>
      <c r="L1379" s="68"/>
      <c r="M1379" s="68"/>
      <c r="N1379" s="68"/>
      <c r="O1379" s="68"/>
      <c r="P1379" s="70"/>
      <c r="Q1379" s="71"/>
    </row>
    <row r="1380" spans="1:17">
      <c r="A1380" s="152"/>
      <c r="B1380" s="68"/>
      <c r="C1380" s="68"/>
      <c r="D1380" s="68"/>
      <c r="E1380" s="68"/>
      <c r="F1380" s="69"/>
      <c r="G1380" s="69"/>
      <c r="H1380" s="69"/>
      <c r="I1380" s="69"/>
      <c r="J1380" s="68"/>
      <c r="K1380" s="69"/>
      <c r="L1380" s="68"/>
      <c r="M1380" s="68"/>
      <c r="N1380" s="68"/>
      <c r="O1380" s="68"/>
      <c r="P1380" s="70"/>
      <c r="Q1380" s="71"/>
    </row>
    <row r="1381" spans="1:17">
      <c r="A1381" s="152"/>
      <c r="B1381" s="68"/>
      <c r="C1381" s="68"/>
      <c r="D1381" s="68"/>
      <c r="E1381" s="68"/>
      <c r="F1381" s="69"/>
      <c r="G1381" s="69"/>
      <c r="H1381" s="69"/>
      <c r="I1381" s="69"/>
      <c r="J1381" s="68"/>
      <c r="K1381" s="69"/>
      <c r="L1381" s="68"/>
      <c r="M1381" s="68"/>
      <c r="N1381" s="68"/>
      <c r="O1381" s="68"/>
      <c r="P1381" s="70"/>
      <c r="Q1381" s="71"/>
    </row>
    <row r="1382" spans="1:17">
      <c r="A1382" s="152"/>
      <c r="B1382" s="68"/>
      <c r="C1382" s="68"/>
      <c r="D1382" s="68"/>
      <c r="E1382" s="68"/>
      <c r="F1382" s="69"/>
      <c r="G1382" s="69"/>
      <c r="H1382" s="69"/>
      <c r="I1382" s="69"/>
      <c r="J1382" s="68"/>
      <c r="K1382" s="69"/>
      <c r="L1382" s="68"/>
      <c r="M1382" s="68"/>
      <c r="N1382" s="68"/>
      <c r="O1382" s="68"/>
      <c r="P1382" s="70"/>
      <c r="Q1382" s="71"/>
    </row>
    <row r="1383" spans="1:17">
      <c r="A1383" s="152"/>
      <c r="B1383" s="68"/>
      <c r="C1383" s="68"/>
      <c r="D1383" s="68"/>
      <c r="E1383" s="68"/>
      <c r="F1383" s="69"/>
      <c r="G1383" s="69"/>
      <c r="H1383" s="69"/>
      <c r="I1383" s="69"/>
      <c r="J1383" s="68"/>
      <c r="K1383" s="69"/>
      <c r="L1383" s="68"/>
      <c r="M1383" s="68"/>
      <c r="N1383" s="68"/>
      <c r="O1383" s="68"/>
      <c r="P1383" s="70"/>
      <c r="Q1383" s="71"/>
    </row>
    <row r="1384" spans="1:17">
      <c r="A1384" s="152"/>
      <c r="B1384" s="68"/>
      <c r="C1384" s="68"/>
      <c r="D1384" s="68"/>
      <c r="E1384" s="68"/>
      <c r="F1384" s="69"/>
      <c r="G1384" s="69"/>
      <c r="H1384" s="69"/>
      <c r="I1384" s="69"/>
      <c r="J1384" s="68"/>
      <c r="K1384" s="69"/>
      <c r="L1384" s="68"/>
      <c r="M1384" s="68"/>
      <c r="N1384" s="68"/>
      <c r="O1384" s="68"/>
      <c r="P1384" s="70"/>
      <c r="Q1384" s="71"/>
    </row>
    <row r="1385" spans="1:17">
      <c r="A1385" s="152"/>
      <c r="B1385" s="68"/>
      <c r="C1385" s="68"/>
      <c r="D1385" s="68"/>
      <c r="E1385" s="68"/>
      <c r="F1385" s="69"/>
      <c r="G1385" s="69"/>
      <c r="H1385" s="69"/>
      <c r="I1385" s="69"/>
      <c r="J1385" s="68"/>
      <c r="K1385" s="69"/>
      <c r="L1385" s="68"/>
      <c r="M1385" s="68"/>
      <c r="N1385" s="68"/>
      <c r="O1385" s="68"/>
      <c r="P1385" s="70"/>
      <c r="Q1385" s="71"/>
    </row>
    <row r="1386" spans="1:17">
      <c r="A1386" s="152"/>
      <c r="B1386" s="68"/>
      <c r="C1386" s="68"/>
      <c r="D1386" s="68"/>
      <c r="E1386" s="68"/>
      <c r="F1386" s="69"/>
      <c r="G1386" s="69"/>
      <c r="H1386" s="69"/>
      <c r="I1386" s="69"/>
      <c r="J1386" s="68"/>
      <c r="K1386" s="69"/>
      <c r="L1386" s="68"/>
      <c r="M1386" s="68"/>
      <c r="N1386" s="68"/>
      <c r="O1386" s="68"/>
      <c r="P1386" s="70"/>
      <c r="Q1386" s="71"/>
    </row>
    <row r="1387" spans="1:17">
      <c r="A1387" s="152"/>
      <c r="B1387" s="68"/>
      <c r="C1387" s="68"/>
      <c r="D1387" s="68"/>
      <c r="E1387" s="68"/>
      <c r="F1387" s="69"/>
      <c r="G1387" s="69"/>
      <c r="H1387" s="69"/>
      <c r="I1387" s="69"/>
      <c r="J1387" s="68"/>
      <c r="K1387" s="69"/>
      <c r="L1387" s="68"/>
      <c r="M1387" s="68"/>
      <c r="N1387" s="68"/>
      <c r="O1387" s="68"/>
      <c r="P1387" s="70"/>
      <c r="Q1387" s="71"/>
    </row>
    <row r="1388" spans="1:17">
      <c r="A1388" s="152"/>
      <c r="B1388" s="68"/>
      <c r="C1388" s="68"/>
      <c r="D1388" s="68"/>
      <c r="E1388" s="68"/>
      <c r="F1388" s="69"/>
      <c r="G1388" s="69"/>
      <c r="H1388" s="69"/>
      <c r="I1388" s="69"/>
      <c r="J1388" s="68"/>
      <c r="K1388" s="69"/>
      <c r="L1388" s="68"/>
      <c r="M1388" s="68"/>
      <c r="N1388" s="68"/>
      <c r="O1388" s="68"/>
      <c r="P1388" s="70"/>
      <c r="Q1388" s="71"/>
    </row>
    <row r="1389" spans="1:17">
      <c r="A1389" s="152"/>
      <c r="B1389" s="68"/>
      <c r="C1389" s="68"/>
      <c r="D1389" s="68"/>
      <c r="E1389" s="68"/>
      <c r="F1389" s="69"/>
      <c r="G1389" s="69"/>
      <c r="H1389" s="69"/>
      <c r="I1389" s="69"/>
      <c r="J1389" s="68"/>
      <c r="K1389" s="69"/>
      <c r="L1389" s="68"/>
      <c r="M1389" s="68"/>
      <c r="N1389" s="68"/>
      <c r="O1389" s="68"/>
      <c r="P1389" s="70"/>
      <c r="Q1389" s="71"/>
    </row>
    <row r="1390" spans="1:17">
      <c r="A1390" s="152"/>
      <c r="B1390" s="68"/>
      <c r="C1390" s="68"/>
      <c r="D1390" s="68"/>
      <c r="E1390" s="68"/>
      <c r="F1390" s="69"/>
      <c r="G1390" s="69"/>
      <c r="H1390" s="69"/>
      <c r="I1390" s="69"/>
      <c r="J1390" s="68"/>
      <c r="K1390" s="69"/>
      <c r="L1390" s="68"/>
      <c r="M1390" s="68"/>
      <c r="N1390" s="68"/>
      <c r="O1390" s="68"/>
      <c r="P1390" s="70"/>
      <c r="Q1390" s="71"/>
    </row>
    <row r="1391" spans="1:17">
      <c r="A1391" s="152"/>
      <c r="B1391" s="68"/>
      <c r="C1391" s="68"/>
      <c r="D1391" s="68"/>
      <c r="E1391" s="68"/>
      <c r="F1391" s="69"/>
      <c r="G1391" s="69"/>
      <c r="H1391" s="69"/>
      <c r="I1391" s="69"/>
      <c r="J1391" s="68"/>
      <c r="K1391" s="69"/>
      <c r="L1391" s="68"/>
      <c r="M1391" s="68"/>
      <c r="N1391" s="68"/>
      <c r="O1391" s="68"/>
      <c r="P1391" s="70"/>
      <c r="Q1391" s="71"/>
    </row>
    <row r="1392" spans="1:17">
      <c r="A1392" s="152"/>
      <c r="B1392" s="68"/>
      <c r="C1392" s="68"/>
      <c r="D1392" s="68"/>
      <c r="E1392" s="68"/>
      <c r="F1392" s="69"/>
      <c r="G1392" s="69"/>
      <c r="H1392" s="69"/>
      <c r="I1392" s="69"/>
      <c r="J1392" s="68"/>
      <c r="K1392" s="69"/>
      <c r="L1392" s="68"/>
      <c r="M1392" s="68"/>
      <c r="N1392" s="68"/>
      <c r="O1392" s="68"/>
      <c r="P1392" s="70"/>
      <c r="Q1392" s="71"/>
    </row>
    <row r="1393" spans="1:17">
      <c r="A1393" s="152"/>
      <c r="B1393" s="68"/>
      <c r="C1393" s="68"/>
      <c r="D1393" s="68"/>
      <c r="E1393" s="68"/>
      <c r="F1393" s="69"/>
      <c r="G1393" s="69"/>
      <c r="H1393" s="69"/>
      <c r="I1393" s="69"/>
      <c r="J1393" s="68"/>
      <c r="K1393" s="69"/>
      <c r="L1393" s="68"/>
      <c r="M1393" s="68"/>
      <c r="N1393" s="68"/>
      <c r="O1393" s="68"/>
      <c r="P1393" s="70"/>
      <c r="Q1393" s="71"/>
    </row>
    <row r="1394" spans="1:17">
      <c r="A1394" s="152"/>
      <c r="B1394" s="68"/>
      <c r="C1394" s="68"/>
      <c r="D1394" s="68"/>
      <c r="E1394" s="68"/>
      <c r="F1394" s="69"/>
      <c r="G1394" s="69"/>
      <c r="H1394" s="69"/>
      <c r="I1394" s="69"/>
      <c r="J1394" s="68"/>
      <c r="K1394" s="69"/>
      <c r="L1394" s="68"/>
      <c r="M1394" s="68"/>
      <c r="N1394" s="68"/>
      <c r="O1394" s="68"/>
      <c r="P1394" s="70"/>
      <c r="Q1394" s="71"/>
    </row>
    <row r="1395" spans="1:17">
      <c r="A1395" s="152"/>
      <c r="B1395" s="68"/>
      <c r="C1395" s="68"/>
      <c r="D1395" s="68"/>
      <c r="E1395" s="68"/>
      <c r="F1395" s="69"/>
      <c r="G1395" s="69"/>
      <c r="H1395" s="69"/>
      <c r="I1395" s="69"/>
      <c r="J1395" s="68"/>
      <c r="K1395" s="69"/>
      <c r="L1395" s="68"/>
      <c r="M1395" s="68"/>
      <c r="N1395" s="68"/>
      <c r="O1395" s="68"/>
      <c r="P1395" s="70"/>
      <c r="Q1395" s="71"/>
    </row>
    <row r="1396" spans="1:17">
      <c r="A1396" s="152"/>
      <c r="B1396" s="68"/>
      <c r="C1396" s="68"/>
      <c r="D1396" s="68"/>
      <c r="E1396" s="68"/>
      <c r="F1396" s="69"/>
      <c r="G1396" s="69"/>
      <c r="H1396" s="69"/>
      <c r="I1396" s="69"/>
      <c r="J1396" s="68"/>
      <c r="K1396" s="69"/>
      <c r="L1396" s="68"/>
      <c r="M1396" s="68"/>
      <c r="N1396" s="68"/>
      <c r="O1396" s="68"/>
      <c r="P1396" s="70"/>
      <c r="Q1396" s="71"/>
    </row>
    <row r="1397" spans="1:17">
      <c r="A1397" s="152"/>
      <c r="B1397" s="68"/>
      <c r="C1397" s="68"/>
      <c r="D1397" s="68"/>
      <c r="E1397" s="68"/>
      <c r="F1397" s="69"/>
      <c r="G1397" s="69"/>
      <c r="H1397" s="69"/>
      <c r="I1397" s="69"/>
      <c r="J1397" s="68"/>
      <c r="K1397" s="69"/>
      <c r="L1397" s="68"/>
      <c r="M1397" s="68"/>
      <c r="N1397" s="68"/>
      <c r="O1397" s="68"/>
      <c r="P1397" s="70"/>
      <c r="Q1397" s="71"/>
    </row>
    <row r="1398" spans="1:17">
      <c r="A1398" s="152"/>
      <c r="B1398" s="68"/>
      <c r="C1398" s="68"/>
      <c r="D1398" s="68"/>
      <c r="E1398" s="68"/>
      <c r="F1398" s="69"/>
      <c r="G1398" s="69"/>
      <c r="H1398" s="69"/>
      <c r="I1398" s="69"/>
      <c r="J1398" s="68"/>
      <c r="K1398" s="69"/>
      <c r="L1398" s="68"/>
      <c r="M1398" s="68"/>
      <c r="N1398" s="68"/>
      <c r="O1398" s="68"/>
      <c r="P1398" s="70"/>
      <c r="Q1398" s="71"/>
    </row>
    <row r="1399" spans="1:17">
      <c r="A1399" s="152"/>
      <c r="B1399" s="68"/>
      <c r="C1399" s="68"/>
      <c r="D1399" s="68"/>
      <c r="E1399" s="68"/>
      <c r="F1399" s="69"/>
      <c r="G1399" s="69"/>
      <c r="H1399" s="69"/>
      <c r="I1399" s="69"/>
      <c r="J1399" s="68"/>
      <c r="K1399" s="69"/>
      <c r="L1399" s="68"/>
      <c r="M1399" s="68"/>
      <c r="N1399" s="68"/>
      <c r="O1399" s="68"/>
      <c r="P1399" s="70"/>
      <c r="Q1399" s="71"/>
    </row>
    <row r="1400" spans="1:17">
      <c r="A1400" s="152"/>
      <c r="B1400" s="68"/>
      <c r="C1400" s="68"/>
      <c r="D1400" s="68"/>
      <c r="E1400" s="68"/>
      <c r="F1400" s="69"/>
      <c r="G1400" s="69"/>
      <c r="H1400" s="69"/>
      <c r="I1400" s="69"/>
      <c r="J1400" s="68"/>
      <c r="K1400" s="69"/>
      <c r="L1400" s="68"/>
      <c r="M1400" s="68"/>
      <c r="N1400" s="68"/>
      <c r="O1400" s="68"/>
      <c r="P1400" s="70"/>
      <c r="Q1400" s="71"/>
    </row>
    <row r="1401" spans="1:17">
      <c r="A1401" s="152"/>
      <c r="B1401" s="68"/>
      <c r="C1401" s="68"/>
      <c r="D1401" s="68"/>
      <c r="E1401" s="68"/>
      <c r="F1401" s="69"/>
      <c r="G1401" s="69"/>
      <c r="H1401" s="69"/>
      <c r="I1401" s="69"/>
      <c r="J1401" s="68"/>
      <c r="K1401" s="69"/>
      <c r="L1401" s="68"/>
      <c r="M1401" s="68"/>
      <c r="N1401" s="68"/>
      <c r="O1401" s="68"/>
      <c r="P1401" s="70"/>
      <c r="Q1401" s="71"/>
    </row>
    <row r="1402" spans="1:17">
      <c r="A1402" s="152"/>
      <c r="B1402" s="68"/>
      <c r="C1402" s="68"/>
      <c r="D1402" s="68"/>
      <c r="E1402" s="68"/>
      <c r="F1402" s="69"/>
      <c r="G1402" s="69"/>
      <c r="H1402" s="69"/>
      <c r="I1402" s="69"/>
      <c r="J1402" s="68"/>
      <c r="K1402" s="69"/>
      <c r="L1402" s="68"/>
      <c r="M1402" s="68"/>
      <c r="N1402" s="68"/>
      <c r="O1402" s="68"/>
      <c r="P1402" s="70"/>
      <c r="Q1402" s="71"/>
    </row>
    <row r="1403" spans="1:17">
      <c r="A1403" s="152"/>
      <c r="B1403" s="68"/>
      <c r="C1403" s="68"/>
      <c r="D1403" s="68"/>
      <c r="E1403" s="68"/>
      <c r="F1403" s="69"/>
      <c r="G1403" s="69"/>
      <c r="H1403" s="69"/>
      <c r="I1403" s="69"/>
      <c r="J1403" s="68"/>
      <c r="K1403" s="69"/>
      <c r="L1403" s="68"/>
      <c r="M1403" s="68"/>
      <c r="N1403" s="68"/>
      <c r="O1403" s="68"/>
      <c r="P1403" s="70"/>
      <c r="Q1403" s="71"/>
    </row>
    <row r="1404" spans="1:17">
      <c r="A1404" s="152"/>
      <c r="B1404" s="68"/>
      <c r="C1404" s="68"/>
      <c r="D1404" s="68"/>
      <c r="E1404" s="68"/>
      <c r="F1404" s="69"/>
      <c r="G1404" s="69"/>
      <c r="H1404" s="69"/>
      <c r="I1404" s="69"/>
      <c r="J1404" s="68"/>
      <c r="K1404" s="69"/>
      <c r="L1404" s="68"/>
      <c r="M1404" s="68"/>
      <c r="N1404" s="68"/>
      <c r="O1404" s="68"/>
      <c r="P1404" s="70"/>
      <c r="Q1404" s="71"/>
    </row>
    <row r="1405" spans="1:17">
      <c r="A1405" s="152"/>
      <c r="B1405" s="68"/>
      <c r="C1405" s="68"/>
      <c r="D1405" s="68"/>
      <c r="E1405" s="68"/>
      <c r="F1405" s="69"/>
      <c r="G1405" s="69"/>
      <c r="H1405" s="69"/>
      <c r="I1405" s="69"/>
      <c r="J1405" s="68"/>
      <c r="K1405" s="69"/>
      <c r="L1405" s="68"/>
      <c r="M1405" s="68"/>
      <c r="N1405" s="68"/>
      <c r="O1405" s="68"/>
      <c r="P1405" s="70"/>
      <c r="Q1405" s="71"/>
    </row>
    <row r="1406" spans="1:17">
      <c r="A1406" s="152"/>
      <c r="B1406" s="68"/>
      <c r="C1406" s="68"/>
      <c r="D1406" s="68"/>
      <c r="E1406" s="68"/>
      <c r="F1406" s="69"/>
      <c r="G1406" s="69"/>
      <c r="H1406" s="69"/>
      <c r="I1406" s="69"/>
      <c r="J1406" s="68"/>
      <c r="K1406" s="69"/>
      <c r="L1406" s="68"/>
      <c r="M1406" s="68"/>
      <c r="N1406" s="68"/>
      <c r="O1406" s="68"/>
      <c r="P1406" s="70"/>
      <c r="Q1406" s="71"/>
    </row>
    <row r="1407" spans="1:17">
      <c r="A1407" s="152"/>
      <c r="B1407" s="68"/>
      <c r="C1407" s="68"/>
      <c r="D1407" s="68"/>
      <c r="E1407" s="68"/>
      <c r="F1407" s="69"/>
      <c r="G1407" s="69"/>
      <c r="H1407" s="69"/>
      <c r="I1407" s="69"/>
      <c r="J1407" s="68"/>
      <c r="K1407" s="69"/>
      <c r="L1407" s="68"/>
      <c r="M1407" s="68"/>
      <c r="N1407" s="68"/>
      <c r="O1407" s="68"/>
      <c r="P1407" s="70"/>
      <c r="Q1407" s="71"/>
    </row>
    <row r="1408" spans="1:17">
      <c r="A1408" s="152"/>
      <c r="B1408" s="68"/>
      <c r="C1408" s="68"/>
      <c r="D1408" s="68"/>
      <c r="E1408" s="68"/>
      <c r="F1408" s="69"/>
      <c r="G1408" s="69"/>
      <c r="H1408" s="69"/>
      <c r="I1408" s="69"/>
      <c r="J1408" s="68"/>
      <c r="K1408" s="69"/>
      <c r="L1408" s="68"/>
      <c r="M1408" s="68"/>
      <c r="N1408" s="68"/>
      <c r="O1408" s="68"/>
      <c r="P1408" s="70"/>
      <c r="Q1408" s="71"/>
    </row>
    <row r="1409" spans="1:17">
      <c r="A1409" s="152"/>
      <c r="B1409" s="68"/>
      <c r="C1409" s="68"/>
      <c r="D1409" s="68"/>
      <c r="E1409" s="68"/>
      <c r="F1409" s="69"/>
      <c r="G1409" s="69"/>
      <c r="H1409" s="69"/>
      <c r="I1409" s="69"/>
      <c r="J1409" s="68"/>
      <c r="K1409" s="69"/>
      <c r="L1409" s="68"/>
      <c r="M1409" s="68"/>
      <c r="N1409" s="68"/>
      <c r="O1409" s="68"/>
      <c r="P1409" s="70"/>
      <c r="Q1409" s="71"/>
    </row>
    <row r="1410" spans="1:17">
      <c r="A1410" s="152"/>
      <c r="B1410" s="68"/>
      <c r="C1410" s="68"/>
      <c r="D1410" s="68"/>
      <c r="E1410" s="68"/>
      <c r="F1410" s="69"/>
      <c r="G1410" s="69"/>
      <c r="H1410" s="69"/>
      <c r="I1410" s="69"/>
      <c r="J1410" s="68"/>
      <c r="K1410" s="69"/>
      <c r="L1410" s="68"/>
      <c r="M1410" s="68"/>
      <c r="N1410" s="68"/>
      <c r="O1410" s="68"/>
      <c r="P1410" s="70"/>
      <c r="Q1410" s="71"/>
    </row>
    <row r="1411" spans="1:17">
      <c r="A1411" s="152"/>
      <c r="B1411" s="68"/>
      <c r="C1411" s="68"/>
      <c r="D1411" s="68"/>
      <c r="E1411" s="68"/>
      <c r="F1411" s="69"/>
      <c r="G1411" s="69"/>
      <c r="H1411" s="69"/>
      <c r="I1411" s="69"/>
      <c r="J1411" s="68"/>
      <c r="K1411" s="69"/>
      <c r="L1411" s="68"/>
      <c r="M1411" s="68"/>
      <c r="N1411" s="68"/>
      <c r="O1411" s="68"/>
      <c r="P1411" s="70"/>
      <c r="Q1411" s="71"/>
    </row>
    <row r="1412" spans="1:17">
      <c r="A1412" s="152"/>
      <c r="B1412" s="68"/>
      <c r="C1412" s="68"/>
      <c r="D1412" s="68"/>
      <c r="E1412" s="68"/>
      <c r="F1412" s="69"/>
      <c r="G1412" s="69"/>
      <c r="H1412" s="69"/>
      <c r="I1412" s="69"/>
      <c r="J1412" s="68"/>
      <c r="K1412" s="69"/>
      <c r="L1412" s="68"/>
      <c r="M1412" s="68"/>
      <c r="N1412" s="68"/>
      <c r="O1412" s="68"/>
      <c r="P1412" s="70"/>
      <c r="Q1412" s="71"/>
    </row>
    <row r="1413" spans="1:17">
      <c r="A1413" s="152"/>
      <c r="B1413" s="68"/>
      <c r="C1413" s="68"/>
      <c r="D1413" s="68"/>
      <c r="E1413" s="68"/>
      <c r="F1413" s="69"/>
      <c r="G1413" s="69"/>
      <c r="H1413" s="69"/>
      <c r="I1413" s="69"/>
      <c r="J1413" s="68"/>
      <c r="K1413" s="69"/>
      <c r="L1413" s="68"/>
      <c r="M1413" s="68"/>
      <c r="N1413" s="68"/>
      <c r="O1413" s="68"/>
      <c r="P1413" s="70"/>
      <c r="Q1413" s="71"/>
    </row>
    <row r="1414" spans="1:17">
      <c r="A1414" s="152"/>
      <c r="B1414" s="68"/>
      <c r="C1414" s="68"/>
      <c r="D1414" s="68"/>
      <c r="E1414" s="68"/>
      <c r="F1414" s="69"/>
      <c r="G1414" s="69"/>
      <c r="H1414" s="69"/>
      <c r="I1414" s="69"/>
      <c r="J1414" s="68"/>
      <c r="K1414" s="69"/>
      <c r="L1414" s="68"/>
      <c r="M1414" s="68"/>
      <c r="N1414" s="68"/>
      <c r="O1414" s="68"/>
      <c r="P1414" s="70"/>
      <c r="Q1414" s="71"/>
    </row>
    <row r="1415" spans="1:17">
      <c r="A1415" s="152"/>
      <c r="B1415" s="68"/>
      <c r="C1415" s="68"/>
      <c r="D1415" s="68"/>
      <c r="E1415" s="68"/>
      <c r="F1415" s="69"/>
      <c r="G1415" s="69"/>
      <c r="H1415" s="69"/>
      <c r="I1415" s="69"/>
      <c r="J1415" s="68"/>
      <c r="K1415" s="69"/>
      <c r="L1415" s="68"/>
      <c r="M1415" s="68"/>
      <c r="N1415" s="68"/>
      <c r="O1415" s="68"/>
      <c r="P1415" s="70"/>
      <c r="Q1415" s="71"/>
    </row>
    <row r="1416" spans="1:17">
      <c r="A1416" s="152"/>
      <c r="B1416" s="68"/>
      <c r="C1416" s="68"/>
      <c r="D1416" s="68"/>
      <c r="E1416" s="68"/>
      <c r="F1416" s="69"/>
      <c r="G1416" s="69"/>
      <c r="H1416" s="69"/>
      <c r="I1416" s="69"/>
      <c r="J1416" s="68"/>
      <c r="K1416" s="69"/>
      <c r="L1416" s="68"/>
      <c r="M1416" s="68"/>
      <c r="N1416" s="68"/>
      <c r="O1416" s="68"/>
      <c r="P1416" s="70"/>
      <c r="Q1416" s="71"/>
    </row>
    <row r="1417" spans="1:17">
      <c r="A1417" s="152"/>
      <c r="B1417" s="68"/>
      <c r="C1417" s="68"/>
      <c r="D1417" s="68"/>
      <c r="E1417" s="68"/>
      <c r="F1417" s="69"/>
      <c r="G1417" s="69"/>
      <c r="H1417" s="69"/>
      <c r="I1417" s="69"/>
      <c r="J1417" s="68"/>
      <c r="K1417" s="69"/>
      <c r="L1417" s="68"/>
      <c r="M1417" s="68"/>
      <c r="N1417" s="68"/>
      <c r="O1417" s="68"/>
      <c r="P1417" s="70"/>
      <c r="Q1417" s="71"/>
    </row>
    <row r="1418" spans="1:17">
      <c r="A1418" s="152"/>
      <c r="B1418" s="68"/>
      <c r="C1418" s="68"/>
      <c r="D1418" s="68"/>
      <c r="E1418" s="68"/>
      <c r="F1418" s="69"/>
      <c r="G1418" s="69"/>
      <c r="H1418" s="69"/>
      <c r="I1418" s="69"/>
      <c r="J1418" s="68"/>
      <c r="K1418" s="69"/>
      <c r="L1418" s="68"/>
      <c r="M1418" s="68"/>
      <c r="N1418" s="68"/>
      <c r="O1418" s="68"/>
      <c r="P1418" s="70"/>
      <c r="Q1418" s="71"/>
    </row>
    <row r="1419" spans="1:17">
      <c r="A1419" s="152"/>
      <c r="B1419" s="68"/>
      <c r="C1419" s="68"/>
      <c r="D1419" s="68"/>
      <c r="E1419" s="68"/>
      <c r="F1419" s="69"/>
      <c r="G1419" s="69"/>
      <c r="H1419" s="69"/>
      <c r="I1419" s="69"/>
      <c r="J1419" s="68"/>
      <c r="K1419" s="69"/>
      <c r="L1419" s="68"/>
      <c r="M1419" s="68"/>
      <c r="N1419" s="68"/>
      <c r="O1419" s="68"/>
      <c r="P1419" s="70"/>
      <c r="Q1419" s="71"/>
    </row>
    <row r="1420" spans="1:17">
      <c r="A1420" s="152"/>
      <c r="B1420" s="68"/>
      <c r="C1420" s="68"/>
      <c r="D1420" s="68"/>
      <c r="E1420" s="68"/>
      <c r="F1420" s="69"/>
      <c r="G1420" s="69"/>
      <c r="H1420" s="69"/>
      <c r="I1420" s="69"/>
      <c r="J1420" s="68"/>
      <c r="K1420" s="69"/>
      <c r="L1420" s="68"/>
      <c r="M1420" s="68"/>
      <c r="N1420" s="68"/>
      <c r="O1420" s="68"/>
      <c r="P1420" s="70"/>
      <c r="Q1420" s="71"/>
    </row>
    <row r="1421" spans="1:17">
      <c r="A1421" s="152"/>
      <c r="B1421" s="68"/>
      <c r="C1421" s="68"/>
      <c r="D1421" s="68"/>
      <c r="E1421" s="68"/>
      <c r="F1421" s="69"/>
      <c r="G1421" s="69"/>
      <c r="H1421" s="69"/>
      <c r="I1421" s="69"/>
      <c r="J1421" s="68"/>
      <c r="K1421" s="69"/>
      <c r="L1421" s="68"/>
      <c r="M1421" s="68"/>
      <c r="N1421" s="68"/>
      <c r="O1421" s="68"/>
      <c r="P1421" s="70"/>
      <c r="Q1421" s="71"/>
    </row>
    <row r="1422" spans="1:17">
      <c r="A1422" s="152"/>
      <c r="B1422" s="68"/>
      <c r="C1422" s="68"/>
      <c r="D1422" s="68"/>
      <c r="E1422" s="68"/>
      <c r="F1422" s="69"/>
      <c r="G1422" s="69"/>
      <c r="H1422" s="69"/>
      <c r="I1422" s="69"/>
      <c r="J1422" s="68"/>
      <c r="K1422" s="69"/>
      <c r="L1422" s="68"/>
      <c r="M1422" s="68"/>
      <c r="N1422" s="68"/>
      <c r="O1422" s="68"/>
      <c r="P1422" s="70"/>
      <c r="Q1422" s="71"/>
    </row>
    <row r="1423" spans="1:17">
      <c r="A1423" s="152"/>
      <c r="B1423" s="68"/>
      <c r="C1423" s="68"/>
      <c r="D1423" s="68"/>
      <c r="E1423" s="68"/>
      <c r="F1423" s="69"/>
      <c r="G1423" s="69"/>
      <c r="H1423" s="69"/>
      <c r="I1423" s="69"/>
      <c r="J1423" s="68"/>
      <c r="K1423" s="69"/>
      <c r="L1423" s="68"/>
      <c r="M1423" s="68"/>
      <c r="N1423" s="68"/>
      <c r="O1423" s="68"/>
      <c r="P1423" s="70"/>
      <c r="Q1423" s="71"/>
    </row>
    <row r="1424" spans="1:17">
      <c r="A1424" s="152"/>
      <c r="B1424" s="68"/>
      <c r="C1424" s="68"/>
      <c r="D1424" s="68"/>
      <c r="E1424" s="68"/>
      <c r="F1424" s="69"/>
      <c r="G1424" s="69"/>
      <c r="H1424" s="69"/>
      <c r="I1424" s="69"/>
      <c r="J1424" s="68"/>
      <c r="K1424" s="69"/>
      <c r="L1424" s="68"/>
      <c r="M1424" s="68"/>
      <c r="N1424" s="68"/>
      <c r="O1424" s="68"/>
      <c r="P1424" s="70"/>
      <c r="Q1424" s="71"/>
    </row>
    <row r="1425" spans="1:17">
      <c r="A1425" s="152"/>
      <c r="B1425" s="68"/>
      <c r="C1425" s="68"/>
      <c r="D1425" s="68"/>
      <c r="E1425" s="68"/>
      <c r="F1425" s="69"/>
      <c r="G1425" s="69"/>
      <c r="H1425" s="69"/>
      <c r="I1425" s="69"/>
      <c r="J1425" s="68"/>
      <c r="K1425" s="69"/>
      <c r="L1425" s="68"/>
      <c r="M1425" s="68"/>
      <c r="N1425" s="68"/>
      <c r="O1425" s="68"/>
      <c r="P1425" s="70"/>
      <c r="Q1425" s="71"/>
    </row>
    <row r="1426" spans="1:17">
      <c r="A1426" s="152"/>
      <c r="B1426" s="68"/>
      <c r="C1426" s="68"/>
      <c r="D1426" s="68"/>
      <c r="E1426" s="68"/>
      <c r="F1426" s="69"/>
      <c r="G1426" s="69"/>
      <c r="H1426" s="69"/>
      <c r="I1426" s="69"/>
      <c r="J1426" s="68"/>
      <c r="K1426" s="69"/>
      <c r="L1426" s="68"/>
      <c r="M1426" s="68"/>
      <c r="N1426" s="68"/>
      <c r="O1426" s="68"/>
      <c r="P1426" s="70"/>
      <c r="Q1426" s="71"/>
    </row>
    <row r="1427" spans="1:17">
      <c r="A1427" s="152"/>
      <c r="B1427" s="68"/>
      <c r="C1427" s="68"/>
      <c r="D1427" s="68"/>
      <c r="E1427" s="68"/>
      <c r="F1427" s="69"/>
      <c r="G1427" s="69"/>
      <c r="H1427" s="69"/>
      <c r="I1427" s="69"/>
      <c r="J1427" s="68"/>
      <c r="K1427" s="69"/>
      <c r="L1427" s="68"/>
      <c r="M1427" s="68"/>
      <c r="N1427" s="68"/>
      <c r="O1427" s="68"/>
      <c r="P1427" s="70"/>
      <c r="Q1427" s="71"/>
    </row>
    <row r="1428" spans="1:17">
      <c r="A1428" s="152"/>
      <c r="B1428" s="68"/>
      <c r="C1428" s="68"/>
      <c r="D1428" s="68"/>
      <c r="E1428" s="68"/>
      <c r="F1428" s="69"/>
      <c r="G1428" s="69"/>
      <c r="H1428" s="69"/>
      <c r="I1428" s="69"/>
      <c r="J1428" s="68"/>
      <c r="K1428" s="69"/>
      <c r="L1428" s="68"/>
      <c r="M1428" s="68"/>
      <c r="N1428" s="68"/>
      <c r="O1428" s="68"/>
      <c r="P1428" s="70"/>
      <c r="Q1428" s="71"/>
    </row>
    <row r="1429" spans="1:17">
      <c r="A1429" s="152"/>
      <c r="B1429" s="68"/>
      <c r="C1429" s="68"/>
      <c r="D1429" s="68"/>
      <c r="E1429" s="68"/>
      <c r="F1429" s="69"/>
      <c r="G1429" s="69"/>
      <c r="H1429" s="69"/>
      <c r="I1429" s="69"/>
      <c r="J1429" s="68"/>
      <c r="K1429" s="69"/>
      <c r="L1429" s="68"/>
      <c r="M1429" s="68"/>
      <c r="N1429" s="68"/>
      <c r="O1429" s="68"/>
      <c r="P1429" s="70"/>
      <c r="Q1429" s="71"/>
    </row>
    <row r="1430" spans="1:17">
      <c r="A1430" s="152"/>
      <c r="B1430" s="68"/>
      <c r="C1430" s="68"/>
      <c r="D1430" s="68"/>
      <c r="E1430" s="68"/>
      <c r="F1430" s="69"/>
      <c r="G1430" s="69"/>
      <c r="H1430" s="69"/>
      <c r="I1430" s="69"/>
      <c r="J1430" s="68"/>
      <c r="K1430" s="69"/>
      <c r="L1430" s="68"/>
      <c r="M1430" s="68"/>
      <c r="N1430" s="68"/>
      <c r="O1430" s="68"/>
      <c r="P1430" s="70"/>
      <c r="Q1430" s="71"/>
    </row>
    <row r="1431" spans="1:17">
      <c r="A1431" s="152"/>
      <c r="B1431" s="68"/>
      <c r="C1431" s="68"/>
      <c r="D1431" s="68"/>
      <c r="E1431" s="68"/>
      <c r="F1431" s="69"/>
      <c r="G1431" s="69"/>
      <c r="H1431" s="69"/>
      <c r="I1431" s="69"/>
      <c r="J1431" s="68"/>
      <c r="K1431" s="69"/>
      <c r="L1431" s="68"/>
      <c r="M1431" s="68"/>
      <c r="N1431" s="68"/>
      <c r="O1431" s="68"/>
      <c r="P1431" s="70"/>
      <c r="Q1431" s="71"/>
    </row>
    <row r="1432" spans="1:17">
      <c r="A1432" s="152"/>
      <c r="B1432" s="68"/>
      <c r="C1432" s="68"/>
      <c r="D1432" s="68"/>
      <c r="E1432" s="68"/>
      <c r="F1432" s="69"/>
      <c r="G1432" s="69"/>
      <c r="H1432" s="69"/>
      <c r="I1432" s="69"/>
      <c r="J1432" s="68"/>
      <c r="K1432" s="69"/>
      <c r="L1432" s="68"/>
      <c r="M1432" s="68"/>
      <c r="N1432" s="68"/>
      <c r="O1432" s="68"/>
      <c r="P1432" s="70"/>
      <c r="Q1432" s="71"/>
    </row>
    <row r="1433" spans="1:17">
      <c r="A1433" s="152"/>
      <c r="B1433" s="68"/>
      <c r="C1433" s="68"/>
      <c r="D1433" s="68"/>
      <c r="E1433" s="68"/>
      <c r="F1433" s="69"/>
      <c r="G1433" s="69"/>
      <c r="H1433" s="69"/>
      <c r="I1433" s="69"/>
      <c r="J1433" s="68"/>
      <c r="K1433" s="69"/>
      <c r="L1433" s="68"/>
      <c r="M1433" s="68"/>
      <c r="N1433" s="68"/>
      <c r="O1433" s="68"/>
      <c r="P1433" s="70"/>
      <c r="Q1433" s="71"/>
    </row>
    <row r="1434" spans="1:17">
      <c r="A1434" s="152"/>
      <c r="B1434" s="68"/>
      <c r="C1434" s="68"/>
      <c r="D1434" s="68"/>
      <c r="E1434" s="68"/>
      <c r="F1434" s="69"/>
      <c r="G1434" s="69"/>
      <c r="H1434" s="69"/>
      <c r="I1434" s="69"/>
      <c r="J1434" s="68"/>
      <c r="K1434" s="69"/>
      <c r="L1434" s="68"/>
      <c r="M1434" s="68"/>
      <c r="N1434" s="68"/>
      <c r="O1434" s="68"/>
      <c r="P1434" s="70"/>
      <c r="Q1434" s="71"/>
    </row>
    <row r="1435" spans="1:17">
      <c r="A1435" s="152"/>
      <c r="B1435" s="68"/>
      <c r="C1435" s="68"/>
      <c r="D1435" s="68"/>
      <c r="E1435" s="68"/>
      <c r="F1435" s="69"/>
      <c r="G1435" s="69"/>
      <c r="H1435" s="69"/>
      <c r="I1435" s="69"/>
      <c r="J1435" s="68"/>
      <c r="K1435" s="69"/>
      <c r="L1435" s="68"/>
      <c r="M1435" s="68"/>
      <c r="N1435" s="68"/>
      <c r="O1435" s="68"/>
      <c r="P1435" s="70"/>
      <c r="Q1435" s="71"/>
    </row>
    <row r="1436" spans="1:17">
      <c r="A1436" s="152"/>
      <c r="B1436" s="68"/>
      <c r="C1436" s="68"/>
      <c r="D1436" s="68"/>
      <c r="E1436" s="68"/>
      <c r="F1436" s="69"/>
      <c r="G1436" s="69"/>
      <c r="H1436" s="69"/>
      <c r="I1436" s="69"/>
      <c r="J1436" s="68"/>
      <c r="K1436" s="69"/>
      <c r="L1436" s="68"/>
      <c r="M1436" s="68"/>
      <c r="N1436" s="68"/>
      <c r="O1436" s="68"/>
      <c r="P1436" s="70"/>
      <c r="Q1436" s="71"/>
    </row>
    <row r="1437" spans="1:17">
      <c r="A1437" s="152"/>
      <c r="B1437" s="68"/>
      <c r="C1437" s="68"/>
      <c r="D1437" s="68"/>
      <c r="E1437" s="68"/>
      <c r="F1437" s="69"/>
      <c r="G1437" s="69"/>
      <c r="H1437" s="69"/>
      <c r="I1437" s="69"/>
      <c r="J1437" s="68"/>
      <c r="K1437" s="69"/>
      <c r="L1437" s="68"/>
      <c r="M1437" s="68"/>
      <c r="N1437" s="68"/>
      <c r="O1437" s="68"/>
      <c r="P1437" s="70"/>
      <c r="Q1437" s="71"/>
    </row>
    <row r="1438" spans="1:17">
      <c r="A1438" s="152"/>
      <c r="B1438" s="68"/>
      <c r="C1438" s="68"/>
      <c r="D1438" s="68"/>
      <c r="E1438" s="68"/>
      <c r="F1438" s="69"/>
      <c r="G1438" s="69"/>
      <c r="H1438" s="69"/>
      <c r="I1438" s="69"/>
      <c r="J1438" s="68"/>
      <c r="K1438" s="69"/>
      <c r="L1438" s="68"/>
      <c r="M1438" s="68"/>
      <c r="N1438" s="68"/>
      <c r="O1438" s="68"/>
      <c r="P1438" s="70"/>
      <c r="Q1438" s="71"/>
    </row>
    <row r="1439" spans="1:17">
      <c r="A1439" s="152"/>
      <c r="B1439" s="68"/>
      <c r="C1439" s="68"/>
      <c r="D1439" s="68"/>
      <c r="E1439" s="68"/>
      <c r="F1439" s="69"/>
      <c r="G1439" s="69"/>
      <c r="H1439" s="69"/>
      <c r="I1439" s="69"/>
      <c r="J1439" s="68"/>
      <c r="K1439" s="69"/>
      <c r="L1439" s="68"/>
      <c r="M1439" s="68"/>
      <c r="N1439" s="68"/>
      <c r="O1439" s="68"/>
      <c r="P1439" s="70"/>
      <c r="Q1439" s="71"/>
    </row>
    <row r="1440" spans="1:17">
      <c r="A1440" s="152"/>
      <c r="B1440" s="68"/>
      <c r="C1440" s="68"/>
      <c r="D1440" s="68"/>
      <c r="E1440" s="68"/>
      <c r="F1440" s="69"/>
      <c r="G1440" s="69"/>
      <c r="H1440" s="69"/>
      <c r="I1440" s="69"/>
      <c r="J1440" s="68"/>
      <c r="K1440" s="69"/>
      <c r="L1440" s="68"/>
      <c r="M1440" s="68"/>
      <c r="N1440" s="68"/>
      <c r="O1440" s="68"/>
      <c r="P1440" s="70"/>
      <c r="Q1440" s="71"/>
    </row>
    <row r="1441" spans="1:17">
      <c r="A1441" s="152"/>
      <c r="B1441" s="68"/>
      <c r="C1441" s="68"/>
      <c r="D1441" s="68"/>
      <c r="E1441" s="68"/>
      <c r="F1441" s="69"/>
      <c r="G1441" s="69"/>
      <c r="H1441" s="69"/>
      <c r="I1441" s="69"/>
      <c r="J1441" s="68"/>
      <c r="K1441" s="69"/>
      <c r="L1441" s="68"/>
      <c r="M1441" s="68"/>
      <c r="N1441" s="68"/>
      <c r="O1441" s="68"/>
      <c r="P1441" s="70"/>
      <c r="Q1441" s="71"/>
    </row>
    <row r="1442" spans="1:17">
      <c r="A1442" s="152"/>
      <c r="B1442" s="68"/>
      <c r="C1442" s="68"/>
      <c r="D1442" s="68"/>
      <c r="E1442" s="68"/>
      <c r="F1442" s="69"/>
      <c r="G1442" s="69"/>
      <c r="H1442" s="69"/>
      <c r="I1442" s="69"/>
      <c r="J1442" s="68"/>
      <c r="K1442" s="69"/>
      <c r="L1442" s="68"/>
      <c r="M1442" s="68"/>
      <c r="N1442" s="68"/>
      <c r="O1442" s="68"/>
      <c r="P1442" s="70"/>
      <c r="Q1442" s="71"/>
    </row>
    <row r="1443" spans="1:17">
      <c r="A1443" s="152"/>
      <c r="B1443" s="68"/>
      <c r="C1443" s="68"/>
      <c r="D1443" s="68"/>
      <c r="E1443" s="68"/>
      <c r="F1443" s="69"/>
      <c r="G1443" s="69"/>
      <c r="H1443" s="69"/>
      <c r="I1443" s="69"/>
      <c r="J1443" s="68"/>
      <c r="K1443" s="69"/>
      <c r="L1443" s="68"/>
      <c r="M1443" s="68"/>
      <c r="N1443" s="68"/>
      <c r="O1443" s="68"/>
      <c r="P1443" s="70"/>
      <c r="Q1443" s="71"/>
    </row>
    <row r="1444" spans="1:17">
      <c r="A1444" s="152"/>
      <c r="B1444" s="68"/>
      <c r="C1444" s="68"/>
      <c r="D1444" s="68"/>
      <c r="E1444" s="68"/>
      <c r="F1444" s="69"/>
      <c r="G1444" s="69"/>
      <c r="H1444" s="69"/>
      <c r="I1444" s="69"/>
      <c r="J1444" s="68"/>
      <c r="K1444" s="69"/>
      <c r="L1444" s="68"/>
      <c r="M1444" s="68"/>
      <c r="N1444" s="68"/>
      <c r="O1444" s="68"/>
      <c r="P1444" s="70"/>
      <c r="Q1444" s="71"/>
    </row>
    <row r="1445" spans="1:17">
      <c r="A1445" s="152"/>
      <c r="B1445" s="68"/>
      <c r="C1445" s="68"/>
      <c r="D1445" s="68"/>
      <c r="E1445" s="68"/>
      <c r="F1445" s="69"/>
      <c r="G1445" s="69"/>
      <c r="H1445" s="69"/>
      <c r="I1445" s="69"/>
      <c r="J1445" s="68"/>
      <c r="K1445" s="69"/>
      <c r="L1445" s="68"/>
      <c r="M1445" s="68"/>
      <c r="N1445" s="68"/>
      <c r="O1445" s="68"/>
      <c r="P1445" s="70"/>
      <c r="Q1445" s="71"/>
    </row>
    <row r="1446" spans="1:17">
      <c r="A1446" s="152"/>
      <c r="B1446" s="68"/>
      <c r="C1446" s="68"/>
      <c r="D1446" s="68"/>
      <c r="E1446" s="68"/>
      <c r="F1446" s="69"/>
      <c r="G1446" s="69"/>
      <c r="H1446" s="69"/>
      <c r="I1446" s="69"/>
      <c r="J1446" s="68"/>
      <c r="K1446" s="69"/>
      <c r="L1446" s="68"/>
      <c r="M1446" s="68"/>
      <c r="N1446" s="68"/>
      <c r="O1446" s="68"/>
      <c r="P1446" s="70"/>
      <c r="Q1446" s="71"/>
    </row>
    <row r="1447" spans="1:17">
      <c r="A1447" s="152"/>
      <c r="B1447" s="68"/>
      <c r="C1447" s="68"/>
      <c r="D1447" s="68"/>
      <c r="E1447" s="68"/>
      <c r="F1447" s="69"/>
      <c r="G1447" s="69"/>
      <c r="H1447" s="69"/>
      <c r="I1447" s="69"/>
      <c r="J1447" s="68"/>
      <c r="K1447" s="69"/>
      <c r="L1447" s="68"/>
      <c r="M1447" s="68"/>
      <c r="N1447" s="68"/>
      <c r="O1447" s="68"/>
      <c r="P1447" s="70"/>
      <c r="Q1447" s="71"/>
    </row>
    <row r="1448" spans="1:17">
      <c r="A1448" s="152"/>
      <c r="B1448" s="68"/>
      <c r="C1448" s="68"/>
      <c r="D1448" s="68"/>
      <c r="E1448" s="68"/>
      <c r="F1448" s="69"/>
      <c r="G1448" s="69"/>
      <c r="H1448" s="69"/>
      <c r="I1448" s="69"/>
      <c r="J1448" s="68"/>
      <c r="K1448" s="69"/>
      <c r="L1448" s="68"/>
      <c r="M1448" s="68"/>
      <c r="N1448" s="68"/>
      <c r="O1448" s="68"/>
      <c r="P1448" s="70"/>
      <c r="Q1448" s="71"/>
    </row>
    <row r="1449" spans="1:17">
      <c r="A1449" s="152"/>
      <c r="B1449" s="68"/>
      <c r="C1449" s="68"/>
      <c r="D1449" s="68"/>
      <c r="E1449" s="68"/>
      <c r="F1449" s="69"/>
      <c r="G1449" s="69"/>
      <c r="H1449" s="69"/>
      <c r="I1449" s="69"/>
      <c r="J1449" s="68"/>
      <c r="K1449" s="69"/>
      <c r="L1449" s="68"/>
      <c r="M1449" s="68"/>
      <c r="N1449" s="68"/>
      <c r="O1449" s="68"/>
      <c r="P1449" s="70"/>
      <c r="Q1449" s="71"/>
    </row>
    <row r="1450" spans="1:17">
      <c r="A1450" s="152"/>
      <c r="B1450" s="68"/>
      <c r="C1450" s="68"/>
      <c r="D1450" s="68"/>
      <c r="E1450" s="68"/>
      <c r="F1450" s="69"/>
      <c r="G1450" s="69"/>
      <c r="H1450" s="69"/>
      <c r="I1450" s="69"/>
      <c r="J1450" s="68"/>
      <c r="K1450" s="69"/>
      <c r="L1450" s="68"/>
      <c r="M1450" s="68"/>
      <c r="N1450" s="68"/>
      <c r="O1450" s="68"/>
      <c r="P1450" s="70"/>
      <c r="Q1450" s="71"/>
    </row>
    <row r="1451" spans="1:17">
      <c r="A1451" s="152"/>
      <c r="B1451" s="68"/>
      <c r="C1451" s="68"/>
      <c r="D1451" s="68"/>
      <c r="E1451" s="68"/>
      <c r="F1451" s="69"/>
      <c r="G1451" s="69"/>
      <c r="H1451" s="69"/>
      <c r="I1451" s="69"/>
      <c r="J1451" s="68"/>
      <c r="K1451" s="69"/>
      <c r="L1451" s="68"/>
      <c r="M1451" s="68"/>
      <c r="N1451" s="68"/>
      <c r="O1451" s="68"/>
      <c r="P1451" s="70"/>
      <c r="Q1451" s="71"/>
    </row>
    <row r="1452" spans="1:17">
      <c r="A1452" s="152"/>
      <c r="B1452" s="68"/>
      <c r="C1452" s="68"/>
      <c r="D1452" s="68"/>
      <c r="E1452" s="68"/>
      <c r="F1452" s="69"/>
      <c r="G1452" s="69"/>
      <c r="H1452" s="69"/>
      <c r="I1452" s="69"/>
      <c r="J1452" s="68"/>
      <c r="K1452" s="69"/>
      <c r="L1452" s="68"/>
      <c r="M1452" s="68"/>
      <c r="N1452" s="68"/>
      <c r="O1452" s="68"/>
      <c r="P1452" s="70"/>
      <c r="Q1452" s="71"/>
    </row>
    <row r="1453" spans="1:17">
      <c r="A1453" s="152"/>
      <c r="B1453" s="68"/>
      <c r="C1453" s="68"/>
      <c r="D1453" s="68"/>
      <c r="E1453" s="68"/>
      <c r="F1453" s="69"/>
      <c r="G1453" s="69"/>
      <c r="H1453" s="69"/>
      <c r="I1453" s="69"/>
      <c r="J1453" s="68"/>
      <c r="K1453" s="69"/>
      <c r="L1453" s="68"/>
      <c r="M1453" s="68"/>
      <c r="N1453" s="68"/>
      <c r="O1453" s="68"/>
      <c r="P1453" s="70"/>
      <c r="Q1453" s="71"/>
    </row>
    <row r="1454" spans="1:17">
      <c r="A1454" s="152"/>
      <c r="B1454" s="68"/>
      <c r="C1454" s="68"/>
      <c r="D1454" s="68"/>
      <c r="E1454" s="68"/>
      <c r="F1454" s="69"/>
      <c r="G1454" s="69"/>
      <c r="H1454" s="69"/>
      <c r="I1454" s="69"/>
      <c r="J1454" s="68"/>
      <c r="K1454" s="69"/>
      <c r="L1454" s="68"/>
      <c r="M1454" s="68"/>
      <c r="N1454" s="68"/>
      <c r="O1454" s="68"/>
      <c r="P1454" s="70"/>
      <c r="Q1454" s="71"/>
    </row>
    <row r="1455" spans="1:17">
      <c r="A1455" s="152"/>
      <c r="B1455" s="68"/>
      <c r="C1455" s="68"/>
      <c r="D1455" s="68"/>
      <c r="E1455" s="68"/>
      <c r="F1455" s="69"/>
      <c r="G1455" s="69"/>
      <c r="H1455" s="69"/>
      <c r="I1455" s="69"/>
      <c r="J1455" s="68"/>
      <c r="K1455" s="69"/>
      <c r="L1455" s="68"/>
      <c r="M1455" s="68"/>
      <c r="N1455" s="68"/>
      <c r="O1455" s="68"/>
      <c r="P1455" s="70"/>
      <c r="Q1455" s="71"/>
    </row>
    <row r="1456" spans="1:17">
      <c r="A1456" s="152"/>
      <c r="B1456" s="68"/>
      <c r="C1456" s="68"/>
      <c r="D1456" s="68"/>
      <c r="E1456" s="68"/>
      <c r="F1456" s="69"/>
      <c r="G1456" s="69"/>
      <c r="H1456" s="69"/>
      <c r="I1456" s="69"/>
      <c r="J1456" s="68"/>
      <c r="K1456" s="69"/>
      <c r="L1456" s="68"/>
      <c r="M1456" s="68"/>
      <c r="N1456" s="68"/>
      <c r="O1456" s="68"/>
      <c r="P1456" s="70"/>
      <c r="Q1456" s="71"/>
    </row>
    <row r="1457" spans="1:17">
      <c r="A1457" s="152"/>
      <c r="B1457" s="68"/>
      <c r="C1457" s="68"/>
      <c r="D1457" s="68"/>
      <c r="E1457" s="68"/>
      <c r="F1457" s="69"/>
      <c r="G1457" s="69"/>
      <c r="H1457" s="69"/>
      <c r="I1457" s="69"/>
      <c r="J1457" s="68"/>
      <c r="K1457" s="69"/>
      <c r="L1457" s="68"/>
      <c r="M1457" s="68"/>
      <c r="N1457" s="68"/>
      <c r="O1457" s="68"/>
      <c r="P1457" s="70"/>
      <c r="Q1457" s="71"/>
    </row>
    <row r="1458" spans="1:17">
      <c r="A1458" s="152"/>
      <c r="B1458" s="68"/>
      <c r="C1458" s="68"/>
      <c r="D1458" s="68"/>
      <c r="E1458" s="68"/>
      <c r="F1458" s="69"/>
      <c r="G1458" s="69"/>
      <c r="H1458" s="69"/>
      <c r="I1458" s="69"/>
      <c r="J1458" s="68"/>
      <c r="K1458" s="69"/>
      <c r="L1458" s="68"/>
      <c r="M1458" s="68"/>
      <c r="N1458" s="68"/>
      <c r="O1458" s="68"/>
      <c r="P1458" s="70"/>
      <c r="Q1458" s="71"/>
    </row>
    <row r="1459" spans="1:17">
      <c r="A1459" s="152"/>
      <c r="B1459" s="68"/>
      <c r="C1459" s="68"/>
      <c r="D1459" s="68"/>
      <c r="E1459" s="68"/>
      <c r="F1459" s="69"/>
      <c r="G1459" s="69"/>
      <c r="H1459" s="69"/>
      <c r="I1459" s="69"/>
      <c r="J1459" s="68"/>
      <c r="K1459" s="69"/>
      <c r="L1459" s="68"/>
      <c r="M1459" s="68"/>
      <c r="N1459" s="68"/>
      <c r="O1459" s="68"/>
      <c r="P1459" s="70"/>
      <c r="Q1459" s="71"/>
    </row>
    <row r="1460" spans="1:17">
      <c r="A1460" s="152"/>
      <c r="B1460" s="68"/>
      <c r="C1460" s="68"/>
      <c r="D1460" s="68"/>
      <c r="E1460" s="68"/>
      <c r="F1460" s="69"/>
      <c r="G1460" s="69"/>
      <c r="H1460" s="69"/>
      <c r="I1460" s="69"/>
      <c r="J1460" s="68"/>
      <c r="K1460" s="69"/>
      <c r="L1460" s="68"/>
      <c r="M1460" s="68"/>
      <c r="N1460" s="68"/>
      <c r="O1460" s="68"/>
      <c r="P1460" s="70"/>
      <c r="Q1460" s="71"/>
    </row>
    <row r="1461" spans="1:17">
      <c r="A1461" s="152"/>
      <c r="B1461" s="68"/>
      <c r="C1461" s="68"/>
      <c r="D1461" s="68"/>
      <c r="E1461" s="68"/>
      <c r="F1461" s="69"/>
      <c r="G1461" s="69"/>
      <c r="H1461" s="69"/>
      <c r="I1461" s="69"/>
      <c r="J1461" s="68"/>
      <c r="K1461" s="69"/>
      <c r="L1461" s="68"/>
      <c r="M1461" s="68"/>
      <c r="N1461" s="68"/>
      <c r="O1461" s="68"/>
      <c r="P1461" s="70"/>
      <c r="Q1461" s="71"/>
    </row>
    <row r="1462" spans="1:17">
      <c r="A1462" s="152"/>
      <c r="B1462" s="68"/>
      <c r="C1462" s="68"/>
      <c r="D1462" s="68"/>
      <c r="E1462" s="68"/>
      <c r="F1462" s="69"/>
      <c r="G1462" s="69"/>
      <c r="H1462" s="69"/>
      <c r="I1462" s="69"/>
      <c r="J1462" s="68"/>
      <c r="K1462" s="69"/>
      <c r="L1462" s="68"/>
      <c r="M1462" s="68"/>
      <c r="N1462" s="68"/>
      <c r="O1462" s="68"/>
      <c r="P1462" s="70"/>
      <c r="Q1462" s="71"/>
    </row>
    <row r="1463" spans="1:17">
      <c r="A1463" s="152"/>
      <c r="B1463" s="68"/>
      <c r="C1463" s="68"/>
      <c r="D1463" s="68"/>
      <c r="E1463" s="68"/>
      <c r="F1463" s="69"/>
      <c r="G1463" s="69"/>
      <c r="H1463" s="69"/>
      <c r="I1463" s="69"/>
      <c r="J1463" s="68"/>
      <c r="K1463" s="69"/>
      <c r="L1463" s="68"/>
      <c r="M1463" s="68"/>
      <c r="N1463" s="68"/>
      <c r="O1463" s="68"/>
      <c r="P1463" s="70"/>
      <c r="Q1463" s="71"/>
    </row>
    <row r="1464" spans="1:17">
      <c r="A1464" s="152"/>
      <c r="B1464" s="68"/>
      <c r="C1464" s="68"/>
      <c r="D1464" s="68"/>
      <c r="E1464" s="68"/>
      <c r="F1464" s="69"/>
      <c r="G1464" s="69"/>
      <c r="H1464" s="69"/>
      <c r="I1464" s="69"/>
      <c r="J1464" s="68"/>
      <c r="K1464" s="69"/>
      <c r="L1464" s="68"/>
      <c r="M1464" s="68"/>
      <c r="N1464" s="68"/>
      <c r="O1464" s="68"/>
      <c r="P1464" s="70"/>
      <c r="Q1464" s="71"/>
    </row>
    <row r="1465" spans="1:17">
      <c r="A1465" s="152"/>
      <c r="B1465" s="68"/>
      <c r="C1465" s="68"/>
      <c r="D1465" s="68"/>
      <c r="E1465" s="68"/>
      <c r="F1465" s="69"/>
      <c r="G1465" s="69"/>
      <c r="H1465" s="69"/>
      <c r="I1465" s="69"/>
      <c r="J1465" s="68"/>
      <c r="K1465" s="69"/>
      <c r="L1465" s="68"/>
      <c r="M1465" s="68"/>
      <c r="N1465" s="68"/>
      <c r="O1465" s="68"/>
      <c r="P1465" s="70"/>
      <c r="Q1465" s="71"/>
    </row>
    <row r="1466" spans="1:17">
      <c r="A1466" s="152"/>
      <c r="B1466" s="68"/>
      <c r="C1466" s="68"/>
      <c r="D1466" s="68"/>
      <c r="E1466" s="68"/>
      <c r="F1466" s="69"/>
      <c r="G1466" s="69"/>
      <c r="H1466" s="69"/>
      <c r="I1466" s="69"/>
      <c r="J1466" s="68"/>
      <c r="K1466" s="69"/>
      <c r="L1466" s="68"/>
      <c r="M1466" s="68"/>
      <c r="N1466" s="68"/>
      <c r="O1466" s="68"/>
      <c r="P1466" s="70"/>
      <c r="Q1466" s="71"/>
    </row>
    <row r="1467" spans="1:17">
      <c r="A1467" s="152"/>
      <c r="B1467" s="68"/>
      <c r="C1467" s="68"/>
      <c r="D1467" s="68"/>
      <c r="E1467" s="68"/>
      <c r="F1467" s="69"/>
      <c r="G1467" s="69"/>
      <c r="H1467" s="69"/>
      <c r="I1467" s="69"/>
      <c r="J1467" s="68"/>
      <c r="K1467" s="69"/>
      <c r="L1467" s="68"/>
      <c r="M1467" s="68"/>
      <c r="N1467" s="68"/>
      <c r="O1467" s="68"/>
      <c r="P1467" s="70"/>
      <c r="Q1467" s="71"/>
    </row>
    <row r="1468" spans="1:17">
      <c r="A1468" s="152"/>
      <c r="B1468" s="68"/>
      <c r="C1468" s="68"/>
      <c r="D1468" s="68"/>
      <c r="E1468" s="68"/>
      <c r="F1468" s="69"/>
      <c r="G1468" s="69"/>
      <c r="H1468" s="69"/>
      <c r="I1468" s="69"/>
      <c r="J1468" s="68"/>
      <c r="K1468" s="69"/>
      <c r="L1468" s="68"/>
      <c r="M1468" s="68"/>
      <c r="N1468" s="68"/>
      <c r="O1468" s="68"/>
      <c r="P1468" s="70"/>
      <c r="Q1468" s="71"/>
    </row>
    <row r="1469" spans="1:17">
      <c r="A1469" s="152"/>
      <c r="B1469" s="68"/>
      <c r="C1469" s="68"/>
      <c r="D1469" s="68"/>
      <c r="E1469" s="68"/>
      <c r="F1469" s="69"/>
      <c r="G1469" s="69"/>
      <c r="H1469" s="69"/>
      <c r="I1469" s="69"/>
      <c r="J1469" s="68"/>
      <c r="K1469" s="69"/>
      <c r="L1469" s="68"/>
      <c r="M1469" s="68"/>
      <c r="N1469" s="68"/>
      <c r="O1469" s="68"/>
      <c r="P1469" s="70"/>
      <c r="Q1469" s="71"/>
    </row>
    <row r="1470" spans="1:17">
      <c r="A1470" s="152"/>
      <c r="B1470" s="68"/>
      <c r="C1470" s="68"/>
      <c r="D1470" s="68"/>
      <c r="E1470" s="68"/>
      <c r="F1470" s="69"/>
      <c r="G1470" s="69"/>
      <c r="H1470" s="69"/>
      <c r="I1470" s="69"/>
      <c r="J1470" s="68"/>
      <c r="K1470" s="69"/>
      <c r="L1470" s="68"/>
      <c r="M1470" s="68"/>
      <c r="N1470" s="68"/>
      <c r="O1470" s="68"/>
      <c r="P1470" s="70"/>
      <c r="Q1470" s="71"/>
    </row>
    <row r="1471" spans="1:17">
      <c r="A1471" s="152"/>
      <c r="B1471" s="68"/>
      <c r="C1471" s="68"/>
      <c r="D1471" s="68"/>
      <c r="E1471" s="68"/>
      <c r="F1471" s="69"/>
      <c r="G1471" s="69"/>
      <c r="H1471" s="69"/>
      <c r="I1471" s="69"/>
      <c r="J1471" s="68"/>
      <c r="K1471" s="69"/>
      <c r="L1471" s="68"/>
      <c r="M1471" s="68"/>
      <c r="N1471" s="68"/>
      <c r="O1471" s="68"/>
      <c r="P1471" s="70"/>
      <c r="Q1471" s="71"/>
    </row>
    <row r="1472" spans="1:17">
      <c r="A1472" s="152"/>
      <c r="B1472" s="68"/>
      <c r="C1472" s="68"/>
      <c r="D1472" s="68"/>
      <c r="E1472" s="68"/>
      <c r="F1472" s="69"/>
      <c r="G1472" s="69"/>
      <c r="H1472" s="69"/>
      <c r="I1472" s="69"/>
      <c r="J1472" s="68"/>
      <c r="K1472" s="69"/>
      <c r="L1472" s="68"/>
      <c r="M1472" s="68"/>
      <c r="N1472" s="68"/>
      <c r="O1472" s="68"/>
      <c r="P1472" s="70"/>
      <c r="Q1472" s="71"/>
    </row>
    <row r="1473" spans="1:17">
      <c r="A1473" s="152"/>
      <c r="B1473" s="68"/>
      <c r="C1473" s="68"/>
      <c r="D1473" s="68"/>
      <c r="E1473" s="68"/>
      <c r="F1473" s="69"/>
      <c r="G1473" s="69"/>
      <c r="H1473" s="69"/>
      <c r="I1473" s="69"/>
      <c r="J1473" s="68"/>
      <c r="K1473" s="69"/>
      <c r="L1473" s="68"/>
      <c r="M1473" s="68"/>
      <c r="N1473" s="68"/>
      <c r="O1473" s="68"/>
      <c r="P1473" s="70"/>
      <c r="Q1473" s="71"/>
    </row>
    <row r="1474" spans="1:17">
      <c r="A1474" s="152"/>
      <c r="B1474" s="68"/>
      <c r="C1474" s="68"/>
      <c r="D1474" s="68"/>
      <c r="E1474" s="68"/>
      <c r="F1474" s="69"/>
      <c r="G1474" s="69"/>
      <c r="H1474" s="69"/>
      <c r="I1474" s="69"/>
      <c r="J1474" s="68"/>
      <c r="K1474" s="69"/>
      <c r="L1474" s="68"/>
      <c r="M1474" s="68"/>
      <c r="N1474" s="68"/>
      <c r="O1474" s="68"/>
      <c r="P1474" s="70"/>
      <c r="Q1474" s="71"/>
    </row>
    <row r="1475" spans="1:17">
      <c r="A1475" s="152"/>
      <c r="B1475" s="68"/>
      <c r="C1475" s="68"/>
      <c r="D1475" s="68"/>
      <c r="E1475" s="68"/>
      <c r="F1475" s="69"/>
      <c r="G1475" s="69"/>
      <c r="H1475" s="69"/>
      <c r="I1475" s="69"/>
      <c r="J1475" s="68"/>
      <c r="K1475" s="69"/>
      <c r="L1475" s="68"/>
      <c r="M1475" s="68"/>
      <c r="N1475" s="68"/>
      <c r="O1475" s="68"/>
      <c r="P1475" s="70"/>
      <c r="Q1475" s="71"/>
    </row>
    <row r="1476" spans="1:17">
      <c r="A1476" s="152"/>
      <c r="B1476" s="68"/>
      <c r="C1476" s="68"/>
      <c r="D1476" s="68"/>
      <c r="E1476" s="68"/>
      <c r="F1476" s="69"/>
      <c r="G1476" s="69"/>
      <c r="H1476" s="69"/>
      <c r="I1476" s="69"/>
      <c r="J1476" s="68"/>
      <c r="K1476" s="69"/>
      <c r="L1476" s="68"/>
      <c r="M1476" s="68"/>
      <c r="N1476" s="68"/>
      <c r="O1476" s="68"/>
      <c r="P1476" s="70"/>
      <c r="Q1476" s="71"/>
    </row>
    <row r="1477" spans="1:17">
      <c r="A1477" s="152"/>
      <c r="B1477" s="68"/>
      <c r="C1477" s="68"/>
      <c r="D1477" s="68"/>
      <c r="E1477" s="68"/>
      <c r="F1477" s="69"/>
      <c r="G1477" s="69"/>
      <c r="H1477" s="69"/>
      <c r="I1477" s="69"/>
      <c r="J1477" s="68"/>
      <c r="K1477" s="69"/>
      <c r="L1477" s="68"/>
      <c r="M1477" s="68"/>
      <c r="N1477" s="68"/>
      <c r="O1477" s="68"/>
      <c r="P1477" s="70"/>
      <c r="Q1477" s="71"/>
    </row>
    <row r="1478" spans="1:17">
      <c r="A1478" s="152"/>
      <c r="B1478" s="68"/>
      <c r="C1478" s="68"/>
      <c r="D1478" s="68"/>
      <c r="E1478" s="68"/>
      <c r="F1478" s="69"/>
      <c r="G1478" s="69"/>
      <c r="H1478" s="69"/>
      <c r="I1478" s="69"/>
      <c r="J1478" s="68"/>
      <c r="K1478" s="69"/>
      <c r="L1478" s="68"/>
      <c r="M1478" s="68"/>
      <c r="N1478" s="68"/>
      <c r="O1478" s="68"/>
      <c r="P1478" s="70"/>
      <c r="Q1478" s="71"/>
    </row>
    <row r="1479" spans="1:17">
      <c r="A1479" s="152"/>
      <c r="B1479" s="68"/>
      <c r="C1479" s="68"/>
      <c r="D1479" s="68"/>
      <c r="E1479" s="68"/>
      <c r="F1479" s="69"/>
      <c r="G1479" s="69"/>
      <c r="H1479" s="69"/>
      <c r="I1479" s="69"/>
      <c r="J1479" s="68"/>
      <c r="K1479" s="69"/>
      <c r="L1479" s="68"/>
      <c r="M1479" s="68"/>
      <c r="N1479" s="68"/>
      <c r="O1479" s="68"/>
      <c r="P1479" s="70"/>
      <c r="Q1479" s="71"/>
    </row>
    <row r="1480" spans="1:17">
      <c r="A1480" s="152"/>
      <c r="B1480" s="68"/>
      <c r="C1480" s="68"/>
      <c r="D1480" s="68"/>
      <c r="E1480" s="68"/>
      <c r="F1480" s="69"/>
      <c r="G1480" s="69"/>
      <c r="H1480" s="69"/>
      <c r="I1480" s="69"/>
      <c r="J1480" s="68"/>
      <c r="K1480" s="69"/>
      <c r="L1480" s="68"/>
      <c r="M1480" s="68"/>
      <c r="N1480" s="68"/>
      <c r="O1480" s="68"/>
      <c r="P1480" s="70"/>
      <c r="Q1480" s="71"/>
    </row>
    <row r="1481" spans="1:17">
      <c r="A1481" s="152"/>
      <c r="B1481" s="68"/>
      <c r="C1481" s="68"/>
      <c r="D1481" s="68"/>
      <c r="E1481" s="68"/>
      <c r="F1481" s="69"/>
      <c r="G1481" s="69"/>
      <c r="H1481" s="69"/>
      <c r="I1481" s="69"/>
      <c r="J1481" s="68"/>
      <c r="K1481" s="69"/>
      <c r="L1481" s="68"/>
      <c r="M1481" s="68"/>
      <c r="N1481" s="68"/>
      <c r="O1481" s="68"/>
      <c r="P1481" s="70"/>
      <c r="Q1481" s="71"/>
    </row>
    <row r="1482" spans="1:17">
      <c r="A1482" s="152"/>
      <c r="B1482" s="68"/>
      <c r="C1482" s="68"/>
      <c r="D1482" s="68"/>
      <c r="E1482" s="68"/>
      <c r="F1482" s="69"/>
      <c r="G1482" s="69"/>
      <c r="H1482" s="69"/>
      <c r="I1482" s="69"/>
      <c r="J1482" s="68"/>
      <c r="K1482" s="69"/>
      <c r="L1482" s="68"/>
      <c r="M1482" s="68"/>
      <c r="N1482" s="68"/>
      <c r="O1482" s="68"/>
      <c r="P1482" s="70"/>
      <c r="Q1482" s="71"/>
    </row>
    <row r="1483" spans="1:17">
      <c r="A1483" s="152"/>
      <c r="B1483" s="68"/>
      <c r="C1483" s="68"/>
      <c r="D1483" s="68"/>
      <c r="E1483" s="68"/>
      <c r="F1483" s="69"/>
      <c r="G1483" s="69"/>
      <c r="H1483" s="69"/>
      <c r="I1483" s="69"/>
      <c r="J1483" s="68"/>
      <c r="K1483" s="69"/>
      <c r="L1483" s="68"/>
      <c r="M1483" s="68"/>
      <c r="N1483" s="68"/>
      <c r="O1483" s="68"/>
      <c r="P1483" s="70"/>
      <c r="Q1483" s="71"/>
    </row>
    <row r="1484" spans="1:17">
      <c r="A1484" s="152"/>
      <c r="B1484" s="68"/>
      <c r="C1484" s="68"/>
      <c r="D1484" s="68"/>
      <c r="E1484" s="68"/>
      <c r="F1484" s="69"/>
      <c r="G1484" s="69"/>
      <c r="H1484" s="69"/>
      <c r="I1484" s="69"/>
      <c r="J1484" s="68"/>
      <c r="K1484" s="69"/>
      <c r="L1484" s="68"/>
      <c r="M1484" s="68"/>
      <c r="N1484" s="68"/>
      <c r="O1484" s="68"/>
      <c r="P1484" s="70"/>
      <c r="Q1484" s="71"/>
    </row>
    <row r="1485" spans="1:17">
      <c r="A1485" s="152"/>
      <c r="B1485" s="68"/>
      <c r="C1485" s="68"/>
      <c r="D1485" s="68"/>
      <c r="E1485" s="68"/>
      <c r="F1485" s="69"/>
      <c r="G1485" s="69"/>
      <c r="H1485" s="69"/>
      <c r="I1485" s="69"/>
      <c r="J1485" s="68"/>
      <c r="K1485" s="69"/>
      <c r="L1485" s="68"/>
      <c r="M1485" s="68"/>
      <c r="N1485" s="68"/>
      <c r="O1485" s="68"/>
      <c r="P1485" s="70"/>
      <c r="Q1485" s="71"/>
    </row>
    <row r="1486" spans="1:17">
      <c r="A1486" s="152"/>
      <c r="B1486" s="68"/>
      <c r="C1486" s="68"/>
      <c r="D1486" s="68"/>
      <c r="E1486" s="68"/>
      <c r="F1486" s="69"/>
      <c r="G1486" s="69"/>
      <c r="H1486" s="69"/>
      <c r="I1486" s="69"/>
      <c r="J1486" s="68"/>
      <c r="K1486" s="69"/>
      <c r="L1486" s="68"/>
      <c r="M1486" s="68"/>
      <c r="N1486" s="68"/>
      <c r="O1486" s="68"/>
      <c r="P1486" s="70"/>
      <c r="Q1486" s="71"/>
    </row>
    <row r="1487" spans="1:17">
      <c r="A1487" s="152"/>
      <c r="B1487" s="68"/>
      <c r="C1487" s="68"/>
      <c r="D1487" s="68"/>
      <c r="E1487" s="68"/>
      <c r="F1487" s="69"/>
      <c r="G1487" s="69"/>
      <c r="H1487" s="69"/>
      <c r="I1487" s="69"/>
      <c r="J1487" s="68"/>
      <c r="K1487" s="69"/>
      <c r="L1487" s="68"/>
      <c r="M1487" s="68"/>
      <c r="N1487" s="68"/>
      <c r="O1487" s="68"/>
      <c r="P1487" s="70"/>
      <c r="Q1487" s="71"/>
    </row>
    <row r="1488" spans="1:17">
      <c r="A1488" s="152"/>
      <c r="B1488" s="68"/>
      <c r="C1488" s="68"/>
      <c r="D1488" s="68"/>
      <c r="E1488" s="68"/>
      <c r="F1488" s="69"/>
      <c r="G1488" s="69"/>
      <c r="H1488" s="69"/>
      <c r="I1488" s="69"/>
      <c r="J1488" s="68"/>
      <c r="K1488" s="69"/>
      <c r="L1488" s="68"/>
      <c r="M1488" s="68"/>
      <c r="N1488" s="68"/>
      <c r="O1488" s="68"/>
      <c r="P1488" s="70"/>
      <c r="Q1488" s="71"/>
    </row>
    <row r="1489" spans="1:17">
      <c r="A1489" s="152"/>
      <c r="B1489" s="68"/>
      <c r="C1489" s="68"/>
      <c r="D1489" s="68"/>
      <c r="E1489" s="68"/>
      <c r="F1489" s="69"/>
      <c r="G1489" s="69"/>
      <c r="H1489" s="69"/>
      <c r="I1489" s="69"/>
      <c r="J1489" s="68"/>
      <c r="K1489" s="69"/>
      <c r="L1489" s="68"/>
      <c r="M1489" s="68"/>
      <c r="N1489" s="68"/>
      <c r="O1489" s="68"/>
      <c r="P1489" s="70"/>
      <c r="Q1489" s="71"/>
    </row>
    <row r="1490" spans="1:17">
      <c r="A1490" s="152"/>
      <c r="B1490" s="68"/>
      <c r="C1490" s="68"/>
      <c r="D1490" s="68"/>
      <c r="E1490" s="68"/>
      <c r="F1490" s="69"/>
      <c r="G1490" s="69"/>
      <c r="H1490" s="69"/>
      <c r="I1490" s="69"/>
      <c r="J1490" s="68"/>
      <c r="K1490" s="69"/>
      <c r="L1490" s="68"/>
      <c r="M1490" s="68"/>
      <c r="N1490" s="68"/>
      <c r="O1490" s="68"/>
      <c r="P1490" s="70"/>
      <c r="Q1490" s="71"/>
    </row>
    <row r="1491" spans="1:17">
      <c r="A1491" s="152"/>
      <c r="B1491" s="68"/>
      <c r="C1491" s="68"/>
      <c r="D1491" s="68"/>
      <c r="E1491" s="68"/>
      <c r="F1491" s="69"/>
      <c r="G1491" s="69"/>
      <c r="H1491" s="69"/>
      <c r="I1491" s="69"/>
      <c r="J1491" s="68"/>
      <c r="K1491" s="69"/>
      <c r="L1491" s="68"/>
      <c r="M1491" s="68"/>
      <c r="N1491" s="68"/>
      <c r="O1491" s="68"/>
      <c r="P1491" s="70"/>
      <c r="Q1491" s="71"/>
    </row>
    <row r="1492" spans="1:17">
      <c r="A1492" s="152"/>
      <c r="B1492" s="68"/>
      <c r="C1492" s="68"/>
      <c r="D1492" s="68"/>
      <c r="E1492" s="68"/>
      <c r="F1492" s="69"/>
      <c r="G1492" s="69"/>
      <c r="H1492" s="69"/>
      <c r="I1492" s="69"/>
      <c r="J1492" s="68"/>
      <c r="K1492" s="69"/>
      <c r="L1492" s="68"/>
      <c r="M1492" s="68"/>
      <c r="N1492" s="68"/>
      <c r="O1492" s="68"/>
      <c r="P1492" s="70"/>
      <c r="Q1492" s="71"/>
    </row>
    <row r="1493" spans="1:17">
      <c r="A1493" s="152"/>
      <c r="B1493" s="68"/>
      <c r="C1493" s="68"/>
      <c r="D1493" s="68"/>
      <c r="E1493" s="68"/>
      <c r="F1493" s="69"/>
      <c r="G1493" s="69"/>
      <c r="H1493" s="69"/>
      <c r="I1493" s="69"/>
      <c r="J1493" s="68"/>
      <c r="K1493" s="69"/>
      <c r="L1493" s="68"/>
      <c r="M1493" s="68"/>
      <c r="N1493" s="68"/>
      <c r="O1493" s="68"/>
      <c r="P1493" s="70"/>
      <c r="Q1493" s="71"/>
    </row>
    <row r="1494" spans="1:17">
      <c r="A1494" s="152"/>
      <c r="B1494" s="68"/>
      <c r="C1494" s="68"/>
      <c r="D1494" s="68"/>
      <c r="E1494" s="68"/>
      <c r="F1494" s="69"/>
      <c r="G1494" s="69"/>
      <c r="H1494" s="69"/>
      <c r="I1494" s="69"/>
      <c r="J1494" s="68"/>
      <c r="K1494" s="69"/>
      <c r="L1494" s="68"/>
      <c r="M1494" s="68"/>
      <c r="N1494" s="68"/>
      <c r="O1494" s="68"/>
      <c r="P1494" s="70"/>
      <c r="Q1494" s="71"/>
    </row>
    <row r="1495" spans="1:17">
      <c r="A1495" s="152"/>
      <c r="B1495" s="68"/>
      <c r="C1495" s="68"/>
      <c r="D1495" s="68"/>
      <c r="E1495" s="68"/>
      <c r="F1495" s="69"/>
      <c r="G1495" s="69"/>
      <c r="H1495" s="69"/>
      <c r="I1495" s="69"/>
      <c r="J1495" s="68"/>
      <c r="K1495" s="69"/>
      <c r="L1495" s="68"/>
      <c r="M1495" s="68"/>
      <c r="N1495" s="68"/>
      <c r="O1495" s="68"/>
      <c r="P1495" s="70"/>
      <c r="Q1495" s="71"/>
    </row>
    <row r="1496" spans="1:17">
      <c r="A1496" s="152"/>
      <c r="B1496" s="68"/>
      <c r="C1496" s="68"/>
      <c r="D1496" s="68"/>
      <c r="E1496" s="68"/>
      <c r="F1496" s="69"/>
      <c r="G1496" s="69"/>
      <c r="H1496" s="69"/>
      <c r="I1496" s="69"/>
      <c r="J1496" s="68"/>
      <c r="K1496" s="69"/>
      <c r="L1496" s="68"/>
      <c r="M1496" s="68"/>
      <c r="N1496" s="68"/>
      <c r="O1496" s="68"/>
      <c r="P1496" s="70"/>
      <c r="Q1496" s="71"/>
    </row>
    <row r="1497" spans="1:17">
      <c r="A1497" s="152"/>
      <c r="B1497" s="68"/>
      <c r="C1497" s="68"/>
      <c r="D1497" s="68"/>
      <c r="E1497" s="68"/>
      <c r="F1497" s="69"/>
      <c r="G1497" s="69"/>
      <c r="H1497" s="69"/>
      <c r="I1497" s="69"/>
      <c r="J1497" s="68"/>
      <c r="K1497" s="69"/>
      <c r="L1497" s="68"/>
      <c r="M1497" s="68"/>
      <c r="N1497" s="68"/>
      <c r="O1497" s="68"/>
      <c r="P1497" s="70"/>
      <c r="Q1497" s="71"/>
    </row>
    <row r="1498" spans="1:17">
      <c r="A1498" s="152"/>
      <c r="B1498" s="68"/>
      <c r="C1498" s="68"/>
      <c r="D1498" s="68"/>
      <c r="E1498" s="68"/>
      <c r="F1498" s="69"/>
      <c r="G1498" s="69"/>
      <c r="H1498" s="69"/>
      <c r="I1498" s="69"/>
      <c r="J1498" s="68"/>
      <c r="K1498" s="69"/>
      <c r="L1498" s="68"/>
      <c r="M1498" s="68"/>
      <c r="N1498" s="68"/>
      <c r="O1498" s="68"/>
      <c r="P1498" s="70"/>
      <c r="Q1498" s="71"/>
    </row>
    <row r="1499" spans="1:17">
      <c r="A1499" s="152"/>
      <c r="B1499" s="68"/>
      <c r="C1499" s="68"/>
      <c r="D1499" s="68"/>
      <c r="E1499" s="68"/>
      <c r="F1499" s="69"/>
      <c r="G1499" s="69"/>
      <c r="H1499" s="69"/>
      <c r="I1499" s="69"/>
      <c r="J1499" s="68"/>
      <c r="K1499" s="69"/>
      <c r="L1499" s="68"/>
      <c r="M1499" s="68"/>
      <c r="N1499" s="68"/>
      <c r="O1499" s="68"/>
      <c r="P1499" s="70"/>
      <c r="Q1499" s="71"/>
    </row>
    <row r="1500" spans="1:17">
      <c r="A1500" s="152"/>
      <c r="B1500" s="68"/>
      <c r="C1500" s="68"/>
      <c r="D1500" s="68"/>
      <c r="E1500" s="68"/>
      <c r="F1500" s="69"/>
      <c r="G1500" s="69"/>
      <c r="H1500" s="69"/>
      <c r="I1500" s="69"/>
      <c r="J1500" s="68"/>
      <c r="K1500" s="69"/>
      <c r="L1500" s="68"/>
      <c r="M1500" s="68"/>
      <c r="N1500" s="68"/>
      <c r="O1500" s="68"/>
      <c r="P1500" s="70"/>
      <c r="Q1500" s="71"/>
    </row>
    <row r="1501" spans="1:17">
      <c r="A1501" s="152"/>
      <c r="B1501" s="68"/>
      <c r="C1501" s="68"/>
      <c r="D1501" s="68"/>
      <c r="E1501" s="68"/>
      <c r="F1501" s="69"/>
      <c r="G1501" s="69"/>
      <c r="H1501" s="69"/>
      <c r="I1501" s="69"/>
      <c r="J1501" s="68"/>
      <c r="K1501" s="69"/>
      <c r="L1501" s="68"/>
      <c r="M1501" s="68"/>
      <c r="N1501" s="68"/>
      <c r="O1501" s="68"/>
      <c r="P1501" s="70"/>
      <c r="Q1501" s="71"/>
    </row>
    <row r="1502" spans="1:17">
      <c r="A1502" s="152"/>
      <c r="B1502" s="68"/>
      <c r="C1502" s="68"/>
      <c r="D1502" s="68"/>
      <c r="E1502" s="68"/>
      <c r="F1502" s="69"/>
      <c r="G1502" s="69"/>
      <c r="H1502" s="69"/>
      <c r="I1502" s="69"/>
      <c r="J1502" s="68"/>
      <c r="K1502" s="69"/>
      <c r="L1502" s="68"/>
      <c r="M1502" s="68"/>
      <c r="N1502" s="68"/>
      <c r="O1502" s="68"/>
      <c r="P1502" s="70"/>
      <c r="Q1502" s="71"/>
    </row>
    <row r="1503" spans="1:17">
      <c r="A1503" s="152"/>
      <c r="B1503" s="68"/>
      <c r="C1503" s="68"/>
      <c r="D1503" s="68"/>
      <c r="E1503" s="68"/>
      <c r="F1503" s="69"/>
      <c r="G1503" s="69"/>
      <c r="H1503" s="69"/>
      <c r="I1503" s="69"/>
      <c r="J1503" s="68"/>
      <c r="K1503" s="69"/>
      <c r="L1503" s="68"/>
      <c r="M1503" s="68"/>
      <c r="N1503" s="68"/>
      <c r="O1503" s="68"/>
      <c r="P1503" s="70"/>
      <c r="Q1503" s="71"/>
    </row>
    <row r="1504" spans="1:17">
      <c r="A1504" s="152"/>
      <c r="B1504" s="68"/>
      <c r="C1504" s="68"/>
      <c r="D1504" s="68"/>
      <c r="E1504" s="68"/>
      <c r="F1504" s="69"/>
      <c r="G1504" s="69"/>
      <c r="H1504" s="69"/>
      <c r="I1504" s="69"/>
      <c r="J1504" s="68"/>
      <c r="K1504" s="69"/>
      <c r="L1504" s="68"/>
      <c r="M1504" s="68"/>
      <c r="N1504" s="68"/>
      <c r="O1504" s="68"/>
      <c r="P1504" s="70"/>
      <c r="Q1504" s="71"/>
    </row>
    <row r="1505" spans="1:17">
      <c r="A1505" s="152"/>
      <c r="B1505" s="68"/>
      <c r="C1505" s="68"/>
      <c r="D1505" s="68"/>
      <c r="E1505" s="68"/>
      <c r="F1505" s="69"/>
      <c r="G1505" s="69"/>
      <c r="H1505" s="69"/>
      <c r="I1505" s="69"/>
      <c r="J1505" s="68"/>
      <c r="K1505" s="69"/>
      <c r="L1505" s="68"/>
      <c r="M1505" s="68"/>
      <c r="N1505" s="68"/>
      <c r="O1505" s="68"/>
      <c r="P1505" s="70"/>
      <c r="Q1505" s="71"/>
    </row>
    <row r="1506" spans="1:17">
      <c r="A1506" s="152"/>
      <c r="B1506" s="68"/>
      <c r="C1506" s="68"/>
      <c r="D1506" s="68"/>
      <c r="E1506" s="68"/>
      <c r="F1506" s="69"/>
      <c r="G1506" s="69"/>
      <c r="H1506" s="69"/>
      <c r="I1506" s="69"/>
      <c r="J1506" s="68"/>
      <c r="K1506" s="69"/>
      <c r="L1506" s="68"/>
      <c r="M1506" s="68"/>
      <c r="N1506" s="68"/>
      <c r="O1506" s="68"/>
      <c r="P1506" s="70"/>
      <c r="Q1506" s="71"/>
    </row>
    <row r="1507" spans="1:17">
      <c r="A1507" s="152"/>
      <c r="B1507" s="68"/>
      <c r="C1507" s="68"/>
      <c r="D1507" s="68"/>
      <c r="E1507" s="68"/>
      <c r="F1507" s="69"/>
      <c r="G1507" s="69"/>
      <c r="H1507" s="69"/>
      <c r="I1507" s="69"/>
      <c r="J1507" s="68"/>
      <c r="K1507" s="69"/>
      <c r="L1507" s="68"/>
      <c r="M1507" s="68"/>
      <c r="N1507" s="68"/>
      <c r="O1507" s="68"/>
      <c r="P1507" s="70"/>
      <c r="Q1507" s="71"/>
    </row>
    <row r="1508" spans="1:17">
      <c r="A1508" s="152"/>
      <c r="B1508" s="68"/>
      <c r="C1508" s="68"/>
      <c r="D1508" s="68"/>
      <c r="E1508" s="68"/>
      <c r="F1508" s="69"/>
      <c r="G1508" s="69"/>
      <c r="H1508" s="69"/>
      <c r="I1508" s="69"/>
      <c r="J1508" s="68"/>
      <c r="K1508" s="69"/>
      <c r="L1508" s="68"/>
      <c r="M1508" s="68"/>
      <c r="N1508" s="68"/>
      <c r="O1508" s="68"/>
      <c r="P1508" s="70"/>
      <c r="Q1508" s="71"/>
    </row>
    <row r="1509" spans="1:17">
      <c r="A1509" s="152"/>
      <c r="B1509" s="68"/>
      <c r="C1509" s="68"/>
      <c r="D1509" s="68"/>
      <c r="E1509" s="68"/>
      <c r="F1509" s="69"/>
      <c r="G1509" s="69"/>
      <c r="H1509" s="69"/>
      <c r="I1509" s="69"/>
      <c r="J1509" s="68"/>
      <c r="K1509" s="69"/>
      <c r="L1509" s="68"/>
      <c r="M1509" s="68"/>
      <c r="N1509" s="68"/>
      <c r="O1509" s="68"/>
      <c r="P1509" s="70"/>
      <c r="Q1509" s="71"/>
    </row>
    <row r="1510" spans="1:17">
      <c r="A1510" s="152"/>
      <c r="B1510" s="68"/>
      <c r="C1510" s="68"/>
      <c r="D1510" s="68"/>
      <c r="E1510" s="68"/>
      <c r="F1510" s="69"/>
      <c r="G1510" s="69"/>
      <c r="H1510" s="69"/>
      <c r="I1510" s="69"/>
      <c r="J1510" s="68"/>
      <c r="K1510" s="69"/>
      <c r="L1510" s="68"/>
      <c r="M1510" s="68"/>
      <c r="N1510" s="68"/>
      <c r="O1510" s="68"/>
      <c r="P1510" s="70"/>
      <c r="Q1510" s="71"/>
    </row>
    <row r="1511" spans="1:17">
      <c r="A1511" s="152"/>
      <c r="B1511" s="68"/>
      <c r="C1511" s="68"/>
      <c r="D1511" s="68"/>
      <c r="E1511" s="68"/>
      <c r="F1511" s="69"/>
      <c r="G1511" s="69"/>
      <c r="H1511" s="69"/>
      <c r="I1511" s="69"/>
      <c r="J1511" s="68"/>
      <c r="K1511" s="69"/>
      <c r="L1511" s="68"/>
      <c r="M1511" s="68"/>
      <c r="N1511" s="68"/>
      <c r="O1511" s="68"/>
      <c r="P1511" s="70"/>
      <c r="Q1511" s="71"/>
    </row>
    <row r="1512" spans="1:17">
      <c r="A1512" s="152"/>
      <c r="B1512" s="68"/>
      <c r="C1512" s="68"/>
      <c r="D1512" s="68"/>
      <c r="E1512" s="68"/>
      <c r="F1512" s="69"/>
      <c r="G1512" s="69"/>
      <c r="H1512" s="69"/>
      <c r="I1512" s="69"/>
      <c r="J1512" s="68"/>
      <c r="K1512" s="69"/>
      <c r="L1512" s="68"/>
      <c r="M1512" s="68"/>
      <c r="N1512" s="68"/>
      <c r="O1512" s="68"/>
      <c r="P1512" s="70"/>
      <c r="Q1512" s="71"/>
    </row>
    <row r="1513" spans="1:17">
      <c r="A1513" s="152"/>
      <c r="B1513" s="68"/>
      <c r="C1513" s="68"/>
      <c r="D1513" s="68"/>
      <c r="E1513" s="68"/>
      <c r="F1513" s="69"/>
      <c r="G1513" s="69"/>
      <c r="H1513" s="69"/>
      <c r="I1513" s="69"/>
      <c r="J1513" s="68"/>
      <c r="K1513" s="69"/>
      <c r="L1513" s="68"/>
      <c r="M1513" s="68"/>
      <c r="N1513" s="68"/>
      <c r="O1513" s="68"/>
      <c r="P1513" s="70"/>
      <c r="Q1513" s="71"/>
    </row>
    <row r="1514" spans="1:17">
      <c r="A1514" s="152"/>
      <c r="B1514" s="68"/>
      <c r="C1514" s="68"/>
      <c r="D1514" s="68"/>
      <c r="E1514" s="68"/>
      <c r="F1514" s="69"/>
      <c r="G1514" s="69"/>
      <c r="H1514" s="69"/>
      <c r="I1514" s="69"/>
      <c r="J1514" s="68"/>
      <c r="K1514" s="69"/>
      <c r="L1514" s="68"/>
      <c r="M1514" s="68"/>
      <c r="N1514" s="68"/>
      <c r="O1514" s="68"/>
      <c r="P1514" s="70"/>
      <c r="Q1514" s="71"/>
    </row>
    <row r="1515" spans="1:17">
      <c r="A1515" s="152"/>
      <c r="B1515" s="68"/>
      <c r="C1515" s="68"/>
      <c r="D1515" s="68"/>
      <c r="E1515" s="68"/>
      <c r="F1515" s="69"/>
      <c r="G1515" s="69"/>
      <c r="H1515" s="69"/>
      <c r="I1515" s="69"/>
      <c r="J1515" s="68"/>
      <c r="K1515" s="69"/>
      <c r="L1515" s="68"/>
      <c r="M1515" s="68"/>
      <c r="N1515" s="68"/>
      <c r="O1515" s="68"/>
      <c r="P1515" s="70"/>
      <c r="Q1515" s="71"/>
    </row>
    <row r="1516" spans="1:17">
      <c r="A1516" s="152"/>
      <c r="B1516" s="68"/>
      <c r="C1516" s="68"/>
      <c r="D1516" s="68"/>
      <c r="E1516" s="68"/>
      <c r="F1516" s="69"/>
      <c r="G1516" s="69"/>
      <c r="H1516" s="69"/>
      <c r="I1516" s="69"/>
      <c r="J1516" s="68"/>
      <c r="K1516" s="69"/>
      <c r="L1516" s="68"/>
      <c r="M1516" s="68"/>
      <c r="N1516" s="68"/>
      <c r="O1516" s="68"/>
      <c r="P1516" s="70"/>
      <c r="Q1516" s="71"/>
    </row>
    <row r="1517" spans="1:17">
      <c r="A1517" s="152"/>
      <c r="B1517" s="68"/>
      <c r="C1517" s="68"/>
      <c r="D1517" s="68"/>
      <c r="E1517" s="68"/>
      <c r="F1517" s="69"/>
      <c r="G1517" s="69"/>
      <c r="H1517" s="69"/>
      <c r="I1517" s="69"/>
      <c r="J1517" s="68"/>
      <c r="K1517" s="69"/>
      <c r="L1517" s="68"/>
      <c r="M1517" s="68"/>
      <c r="N1517" s="68"/>
      <c r="O1517" s="68"/>
      <c r="P1517" s="70"/>
      <c r="Q1517" s="71"/>
    </row>
    <row r="1518" spans="1:17">
      <c r="A1518" s="152"/>
      <c r="B1518" s="68"/>
      <c r="C1518" s="68"/>
      <c r="D1518" s="68"/>
      <c r="E1518" s="68"/>
      <c r="F1518" s="69"/>
      <c r="G1518" s="69"/>
      <c r="H1518" s="69"/>
      <c r="I1518" s="69"/>
      <c r="J1518" s="68"/>
      <c r="K1518" s="69"/>
      <c r="L1518" s="68"/>
      <c r="M1518" s="68"/>
      <c r="N1518" s="68"/>
      <c r="O1518" s="68"/>
      <c r="P1518" s="70"/>
      <c r="Q1518" s="71"/>
    </row>
    <row r="1519" spans="1:17">
      <c r="A1519" s="152"/>
      <c r="B1519" s="68"/>
      <c r="C1519" s="68"/>
      <c r="D1519" s="68"/>
      <c r="E1519" s="68"/>
      <c r="F1519" s="69"/>
      <c r="G1519" s="69"/>
      <c r="H1519" s="69"/>
      <c r="I1519" s="69"/>
      <c r="J1519" s="68"/>
      <c r="K1519" s="69"/>
      <c r="L1519" s="68"/>
      <c r="M1519" s="68"/>
      <c r="N1519" s="68"/>
      <c r="O1519" s="68"/>
      <c r="P1519" s="70"/>
      <c r="Q1519" s="71"/>
    </row>
    <row r="1520" spans="1:17">
      <c r="A1520" s="152"/>
      <c r="B1520" s="68"/>
      <c r="C1520" s="68"/>
      <c r="D1520" s="68"/>
      <c r="E1520" s="68"/>
      <c r="F1520" s="69"/>
      <c r="G1520" s="69"/>
      <c r="H1520" s="69"/>
      <c r="I1520" s="69"/>
      <c r="J1520" s="68"/>
      <c r="K1520" s="69"/>
      <c r="L1520" s="68"/>
      <c r="M1520" s="68"/>
      <c r="N1520" s="68"/>
      <c r="O1520" s="68"/>
      <c r="P1520" s="70"/>
      <c r="Q1520" s="71"/>
    </row>
    <row r="1521" spans="1:17">
      <c r="A1521" s="152"/>
      <c r="B1521" s="68"/>
      <c r="C1521" s="68"/>
      <c r="D1521" s="68"/>
      <c r="E1521" s="68"/>
      <c r="F1521" s="69"/>
      <c r="G1521" s="69"/>
      <c r="H1521" s="69"/>
      <c r="I1521" s="69"/>
      <c r="J1521" s="68"/>
      <c r="K1521" s="69"/>
      <c r="L1521" s="68"/>
      <c r="M1521" s="68"/>
      <c r="N1521" s="68"/>
      <c r="O1521" s="68"/>
      <c r="P1521" s="70"/>
      <c r="Q1521" s="71"/>
    </row>
    <row r="1522" spans="1:17">
      <c r="A1522" s="152"/>
      <c r="B1522" s="68"/>
      <c r="C1522" s="68"/>
      <c r="D1522" s="68"/>
      <c r="E1522" s="68"/>
      <c r="F1522" s="69"/>
      <c r="G1522" s="69"/>
      <c r="H1522" s="69"/>
      <c r="I1522" s="69"/>
      <c r="J1522" s="68"/>
      <c r="K1522" s="69"/>
      <c r="L1522" s="68"/>
      <c r="M1522" s="68"/>
      <c r="N1522" s="68"/>
      <c r="O1522" s="68"/>
      <c r="P1522" s="70"/>
      <c r="Q1522" s="71"/>
    </row>
    <row r="1523" spans="1:17">
      <c r="A1523" s="152"/>
      <c r="B1523" s="68"/>
      <c r="C1523" s="68"/>
      <c r="D1523" s="68"/>
      <c r="E1523" s="68"/>
      <c r="F1523" s="69"/>
      <c r="G1523" s="69"/>
      <c r="H1523" s="69"/>
      <c r="I1523" s="69"/>
      <c r="J1523" s="68"/>
      <c r="K1523" s="69"/>
      <c r="L1523" s="68"/>
      <c r="M1523" s="68"/>
      <c r="N1523" s="68"/>
      <c r="O1523" s="68"/>
      <c r="P1523" s="70"/>
      <c r="Q1523" s="71"/>
    </row>
    <row r="1524" spans="1:17">
      <c r="A1524" s="152"/>
      <c r="B1524" s="68"/>
      <c r="C1524" s="68"/>
      <c r="D1524" s="68"/>
      <c r="E1524" s="68"/>
      <c r="F1524" s="69"/>
      <c r="G1524" s="69"/>
      <c r="H1524" s="69"/>
      <c r="I1524" s="69"/>
      <c r="J1524" s="68"/>
      <c r="K1524" s="69"/>
      <c r="L1524" s="68"/>
      <c r="M1524" s="68"/>
      <c r="N1524" s="68"/>
      <c r="O1524" s="68"/>
      <c r="P1524" s="70"/>
      <c r="Q1524" s="71"/>
    </row>
    <row r="1525" spans="1:17">
      <c r="A1525" s="152"/>
      <c r="B1525" s="68"/>
      <c r="C1525" s="68"/>
      <c r="D1525" s="68"/>
      <c r="E1525" s="68"/>
      <c r="F1525" s="69"/>
      <c r="G1525" s="69"/>
      <c r="H1525" s="69"/>
      <c r="I1525" s="69"/>
      <c r="J1525" s="68"/>
      <c r="K1525" s="69"/>
      <c r="L1525" s="68"/>
      <c r="M1525" s="68"/>
      <c r="N1525" s="68"/>
      <c r="O1525" s="68"/>
      <c r="P1525" s="70"/>
      <c r="Q1525" s="71"/>
    </row>
    <row r="1526" spans="1:17">
      <c r="A1526" s="152"/>
      <c r="B1526" s="68"/>
      <c r="C1526" s="68"/>
      <c r="D1526" s="68"/>
      <c r="E1526" s="68"/>
      <c r="F1526" s="69"/>
      <c r="G1526" s="69"/>
      <c r="H1526" s="69"/>
      <c r="I1526" s="69"/>
      <c r="J1526" s="68"/>
      <c r="K1526" s="69"/>
      <c r="L1526" s="68"/>
      <c r="M1526" s="68"/>
      <c r="N1526" s="68"/>
      <c r="O1526" s="68"/>
      <c r="P1526" s="70"/>
      <c r="Q1526" s="71"/>
    </row>
    <row r="1527" spans="1:17">
      <c r="A1527" s="152"/>
      <c r="B1527" s="68"/>
      <c r="C1527" s="68"/>
      <c r="D1527" s="68"/>
      <c r="E1527" s="68"/>
      <c r="F1527" s="69"/>
      <c r="G1527" s="69"/>
      <c r="H1527" s="69"/>
      <c r="I1527" s="69"/>
      <c r="J1527" s="68"/>
      <c r="K1527" s="69"/>
      <c r="L1527" s="68"/>
      <c r="M1527" s="68"/>
      <c r="N1527" s="68"/>
      <c r="O1527" s="68"/>
      <c r="P1527" s="70"/>
      <c r="Q1527" s="71"/>
    </row>
    <row r="1528" spans="1:17">
      <c r="A1528" s="152"/>
      <c r="B1528" s="68"/>
      <c r="C1528" s="68"/>
      <c r="D1528" s="68"/>
      <c r="E1528" s="68"/>
      <c r="F1528" s="69"/>
      <c r="G1528" s="69"/>
      <c r="H1528" s="69"/>
      <c r="I1528" s="69"/>
      <c r="J1528" s="68"/>
      <c r="K1528" s="69"/>
      <c r="L1528" s="68"/>
      <c r="M1528" s="68"/>
      <c r="N1528" s="68"/>
      <c r="O1528" s="68"/>
      <c r="P1528" s="70"/>
      <c r="Q1528" s="71"/>
    </row>
    <row r="1529" spans="1:17">
      <c r="A1529" s="152"/>
      <c r="B1529" s="68"/>
      <c r="C1529" s="68"/>
      <c r="D1529" s="68"/>
      <c r="E1529" s="68"/>
      <c r="F1529" s="69"/>
      <c r="G1529" s="69"/>
      <c r="H1529" s="69"/>
      <c r="I1529" s="69"/>
      <c r="J1529" s="68"/>
      <c r="K1529" s="69"/>
      <c r="L1529" s="68"/>
      <c r="M1529" s="68"/>
      <c r="N1529" s="68"/>
      <c r="O1529" s="68"/>
      <c r="P1529" s="70"/>
      <c r="Q1529" s="71"/>
    </row>
    <row r="1530" spans="1:17">
      <c r="A1530" s="152"/>
      <c r="B1530" s="68"/>
      <c r="C1530" s="68"/>
      <c r="D1530" s="68"/>
      <c r="E1530" s="68"/>
      <c r="F1530" s="69"/>
      <c r="G1530" s="69"/>
      <c r="H1530" s="69"/>
      <c r="I1530" s="69"/>
      <c r="J1530" s="68"/>
      <c r="K1530" s="69"/>
      <c r="L1530" s="68"/>
      <c r="M1530" s="68"/>
      <c r="N1530" s="68"/>
      <c r="O1530" s="68"/>
      <c r="P1530" s="70"/>
      <c r="Q1530" s="71"/>
    </row>
    <row r="1531" spans="1:17">
      <c r="A1531" s="152"/>
      <c r="B1531" s="68"/>
      <c r="C1531" s="68"/>
      <c r="D1531" s="68"/>
      <c r="E1531" s="68"/>
      <c r="F1531" s="69"/>
      <c r="G1531" s="69"/>
      <c r="H1531" s="69"/>
      <c r="I1531" s="69"/>
      <c r="J1531" s="68"/>
      <c r="K1531" s="69"/>
      <c r="L1531" s="68"/>
      <c r="M1531" s="68"/>
      <c r="N1531" s="68"/>
      <c r="O1531" s="68"/>
      <c r="P1531" s="70"/>
      <c r="Q1531" s="71"/>
    </row>
    <row r="1532" spans="1:17">
      <c r="A1532" s="152"/>
      <c r="B1532" s="68"/>
      <c r="C1532" s="68"/>
      <c r="D1532" s="68"/>
      <c r="E1532" s="68"/>
      <c r="F1532" s="69"/>
      <c r="G1532" s="69"/>
      <c r="H1532" s="69"/>
      <c r="I1532" s="69"/>
      <c r="J1532" s="68"/>
      <c r="K1532" s="69"/>
      <c r="L1532" s="68"/>
      <c r="M1532" s="68"/>
      <c r="N1532" s="68"/>
      <c r="O1532" s="68"/>
      <c r="P1532" s="70"/>
      <c r="Q1532" s="71"/>
    </row>
    <row r="1533" spans="1:17">
      <c r="A1533" s="152"/>
      <c r="B1533" s="68"/>
      <c r="C1533" s="68"/>
      <c r="D1533" s="68"/>
      <c r="E1533" s="68"/>
      <c r="F1533" s="69"/>
      <c r="G1533" s="69"/>
      <c r="H1533" s="69"/>
      <c r="I1533" s="69"/>
      <c r="J1533" s="68"/>
      <c r="K1533" s="69"/>
      <c r="L1533" s="68"/>
      <c r="M1533" s="68"/>
      <c r="N1533" s="68"/>
      <c r="O1533" s="68"/>
      <c r="P1533" s="70"/>
      <c r="Q1533" s="71"/>
    </row>
    <row r="1534" spans="1:17">
      <c r="A1534" s="152"/>
      <c r="B1534" s="68"/>
      <c r="C1534" s="68"/>
      <c r="D1534" s="68"/>
      <c r="E1534" s="68"/>
      <c r="F1534" s="69"/>
      <c r="G1534" s="69"/>
      <c r="H1534" s="69"/>
      <c r="I1534" s="69"/>
      <c r="J1534" s="68"/>
      <c r="K1534" s="69"/>
      <c r="L1534" s="68"/>
      <c r="M1534" s="68"/>
      <c r="N1534" s="68"/>
      <c r="O1534" s="68"/>
      <c r="P1534" s="70"/>
      <c r="Q1534" s="71"/>
    </row>
    <row r="1535" spans="1:17">
      <c r="A1535" s="152"/>
      <c r="B1535" s="68"/>
      <c r="C1535" s="68"/>
      <c r="D1535" s="68"/>
      <c r="E1535" s="68"/>
      <c r="F1535" s="69"/>
      <c r="G1535" s="69"/>
      <c r="H1535" s="69"/>
      <c r="I1535" s="69"/>
      <c r="J1535" s="68"/>
      <c r="K1535" s="69"/>
      <c r="L1535" s="68"/>
      <c r="M1535" s="68"/>
      <c r="N1535" s="68"/>
      <c r="O1535" s="68"/>
      <c r="P1535" s="70"/>
      <c r="Q1535" s="71"/>
    </row>
    <row r="1536" spans="1:17">
      <c r="A1536" s="152"/>
      <c r="B1536" s="68"/>
      <c r="C1536" s="68"/>
      <c r="D1536" s="68"/>
      <c r="E1536" s="68"/>
      <c r="F1536" s="69"/>
      <c r="G1536" s="69"/>
      <c r="H1536" s="69"/>
      <c r="I1536" s="69"/>
      <c r="J1536" s="68"/>
      <c r="K1536" s="69"/>
      <c r="L1536" s="68"/>
      <c r="M1536" s="68"/>
      <c r="N1536" s="68"/>
      <c r="O1536" s="68"/>
      <c r="P1536" s="70"/>
      <c r="Q1536" s="71"/>
    </row>
    <row r="1537" spans="1:17">
      <c r="A1537" s="152"/>
      <c r="B1537" s="68"/>
      <c r="C1537" s="68"/>
      <c r="D1537" s="68"/>
      <c r="E1537" s="68"/>
      <c r="F1537" s="69"/>
      <c r="G1537" s="69"/>
      <c r="H1537" s="69"/>
      <c r="I1537" s="69"/>
      <c r="J1537" s="68"/>
      <c r="K1537" s="69"/>
      <c r="L1537" s="68"/>
      <c r="M1537" s="68"/>
      <c r="N1537" s="68"/>
      <c r="O1537" s="68"/>
      <c r="P1537" s="70"/>
      <c r="Q1537" s="71"/>
    </row>
    <row r="1538" spans="1:17">
      <c r="A1538" s="152"/>
      <c r="B1538" s="68"/>
      <c r="C1538" s="68"/>
      <c r="D1538" s="68"/>
      <c r="E1538" s="68"/>
      <c r="F1538" s="69"/>
      <c r="G1538" s="69"/>
      <c r="H1538" s="69"/>
      <c r="I1538" s="69"/>
      <c r="J1538" s="68"/>
      <c r="K1538" s="69"/>
      <c r="L1538" s="68"/>
      <c r="M1538" s="68"/>
      <c r="N1538" s="68"/>
      <c r="O1538" s="68"/>
      <c r="P1538" s="70"/>
      <c r="Q1538" s="71"/>
    </row>
    <row r="1539" spans="1:17">
      <c r="A1539" s="152"/>
      <c r="B1539" s="68"/>
      <c r="C1539" s="68"/>
      <c r="D1539" s="68"/>
      <c r="E1539" s="68"/>
      <c r="F1539" s="69"/>
      <c r="G1539" s="69"/>
      <c r="H1539" s="69"/>
      <c r="I1539" s="69"/>
      <c r="J1539" s="68"/>
      <c r="K1539" s="69"/>
      <c r="L1539" s="68"/>
      <c r="M1539" s="68"/>
      <c r="N1539" s="68"/>
      <c r="O1539" s="68"/>
      <c r="P1539" s="70"/>
      <c r="Q1539" s="71"/>
    </row>
    <row r="1540" spans="1:17">
      <c r="A1540" s="152"/>
      <c r="B1540" s="68"/>
      <c r="C1540" s="68"/>
      <c r="D1540" s="68"/>
      <c r="E1540" s="68"/>
      <c r="F1540" s="69"/>
      <c r="G1540" s="69"/>
      <c r="H1540" s="69"/>
      <c r="I1540" s="69"/>
      <c r="J1540" s="68"/>
      <c r="K1540" s="69"/>
      <c r="L1540" s="68"/>
      <c r="M1540" s="68"/>
      <c r="N1540" s="68"/>
      <c r="O1540" s="68"/>
      <c r="P1540" s="70"/>
      <c r="Q1540" s="71"/>
    </row>
    <row r="1541" spans="1:17">
      <c r="A1541" s="152"/>
      <c r="B1541" s="68"/>
      <c r="C1541" s="68"/>
      <c r="D1541" s="68"/>
      <c r="E1541" s="68"/>
      <c r="F1541" s="69"/>
      <c r="G1541" s="69"/>
      <c r="H1541" s="69"/>
      <c r="I1541" s="69"/>
      <c r="J1541" s="68"/>
      <c r="K1541" s="69"/>
      <c r="L1541" s="68"/>
      <c r="M1541" s="68"/>
      <c r="N1541" s="68"/>
      <c r="O1541" s="68"/>
      <c r="P1541" s="70"/>
      <c r="Q1541" s="71"/>
    </row>
    <row r="1542" spans="1:17">
      <c r="A1542" s="152"/>
      <c r="B1542" s="68"/>
      <c r="C1542" s="68"/>
      <c r="D1542" s="68"/>
      <c r="E1542" s="68"/>
      <c r="F1542" s="69"/>
      <c r="G1542" s="69"/>
      <c r="H1542" s="69"/>
      <c r="I1542" s="69"/>
      <c r="J1542" s="68"/>
      <c r="K1542" s="69"/>
      <c r="L1542" s="68"/>
      <c r="M1542" s="68"/>
      <c r="N1542" s="68"/>
      <c r="O1542" s="68"/>
      <c r="P1542" s="70"/>
      <c r="Q1542" s="71"/>
    </row>
    <row r="1543" spans="1:17">
      <c r="A1543" s="152"/>
      <c r="B1543" s="68"/>
      <c r="C1543" s="68"/>
      <c r="D1543" s="68"/>
      <c r="E1543" s="68"/>
      <c r="F1543" s="69"/>
      <c r="G1543" s="69"/>
      <c r="H1543" s="69"/>
      <c r="I1543" s="69"/>
      <c r="J1543" s="68"/>
      <c r="K1543" s="69"/>
      <c r="L1543" s="68"/>
      <c r="M1543" s="68"/>
      <c r="N1543" s="68"/>
      <c r="O1543" s="68"/>
      <c r="P1543" s="70"/>
      <c r="Q1543" s="71"/>
    </row>
    <row r="1544" spans="1:17">
      <c r="A1544" s="152"/>
      <c r="B1544" s="68"/>
      <c r="C1544" s="68"/>
      <c r="D1544" s="68"/>
      <c r="E1544" s="68"/>
      <c r="F1544" s="69"/>
      <c r="G1544" s="69"/>
      <c r="H1544" s="69"/>
      <c r="I1544" s="69"/>
      <c r="J1544" s="68"/>
      <c r="K1544" s="69"/>
      <c r="L1544" s="68"/>
      <c r="M1544" s="68"/>
      <c r="N1544" s="68"/>
      <c r="O1544" s="68"/>
      <c r="P1544" s="70"/>
      <c r="Q1544" s="71"/>
    </row>
    <row r="1545" spans="1:17">
      <c r="A1545" s="152"/>
      <c r="B1545" s="68"/>
      <c r="C1545" s="68"/>
      <c r="D1545" s="68"/>
      <c r="E1545" s="68"/>
      <c r="F1545" s="69"/>
      <c r="G1545" s="69"/>
      <c r="H1545" s="69"/>
      <c r="I1545" s="69"/>
      <c r="J1545" s="68"/>
      <c r="K1545" s="69"/>
      <c r="L1545" s="68"/>
      <c r="M1545" s="68"/>
      <c r="N1545" s="68"/>
      <c r="O1545" s="68"/>
      <c r="P1545" s="70"/>
      <c r="Q1545" s="71"/>
    </row>
    <row r="1546" spans="1:17">
      <c r="A1546" s="152"/>
      <c r="B1546" s="68"/>
      <c r="C1546" s="68"/>
      <c r="D1546" s="68"/>
      <c r="E1546" s="68"/>
      <c r="F1546" s="69"/>
      <c r="G1546" s="69"/>
      <c r="H1546" s="69"/>
      <c r="I1546" s="69"/>
      <c r="J1546" s="68"/>
      <c r="K1546" s="69"/>
      <c r="L1546" s="68"/>
      <c r="M1546" s="68"/>
      <c r="N1546" s="68"/>
      <c r="O1546" s="68"/>
      <c r="P1546" s="70"/>
      <c r="Q1546" s="71"/>
    </row>
    <row r="1547" spans="1:17">
      <c r="A1547" s="152"/>
      <c r="B1547" s="68"/>
      <c r="C1547" s="68"/>
      <c r="D1547" s="68"/>
      <c r="E1547" s="68"/>
      <c r="F1547" s="69"/>
      <c r="G1547" s="69"/>
      <c r="H1547" s="69"/>
      <c r="I1547" s="69"/>
      <c r="J1547" s="68"/>
      <c r="K1547" s="69"/>
      <c r="L1547" s="68"/>
      <c r="M1547" s="68"/>
      <c r="N1547" s="68"/>
      <c r="O1547" s="68"/>
      <c r="P1547" s="70"/>
      <c r="Q1547" s="71"/>
    </row>
    <row r="1548" spans="1:17">
      <c r="A1548" s="152"/>
      <c r="B1548" s="68"/>
      <c r="C1548" s="68"/>
      <c r="D1548" s="68"/>
      <c r="E1548" s="68"/>
      <c r="F1548" s="69"/>
      <c r="G1548" s="69"/>
      <c r="H1548" s="69"/>
      <c r="I1548" s="69"/>
      <c r="J1548" s="68"/>
      <c r="K1548" s="69"/>
      <c r="L1548" s="68"/>
      <c r="M1548" s="68"/>
      <c r="N1548" s="68"/>
      <c r="O1548" s="68"/>
      <c r="P1548" s="70"/>
      <c r="Q1548" s="71"/>
    </row>
    <row r="1549" spans="1:17">
      <c r="A1549" s="152"/>
      <c r="B1549" s="68"/>
      <c r="C1549" s="68"/>
      <c r="D1549" s="68"/>
      <c r="E1549" s="68"/>
      <c r="F1549" s="69"/>
      <c r="G1549" s="69"/>
      <c r="H1549" s="69"/>
      <c r="I1549" s="69"/>
      <c r="J1549" s="68"/>
      <c r="K1549" s="69"/>
      <c r="L1549" s="68"/>
      <c r="M1549" s="68"/>
      <c r="N1549" s="68"/>
      <c r="O1549" s="68"/>
      <c r="P1549" s="70"/>
      <c r="Q1549" s="71"/>
    </row>
    <row r="1550" spans="1:17">
      <c r="A1550" s="152"/>
      <c r="B1550" s="68"/>
      <c r="C1550" s="68"/>
      <c r="D1550" s="68"/>
      <c r="E1550" s="68"/>
      <c r="F1550" s="69"/>
      <c r="G1550" s="69"/>
      <c r="H1550" s="69"/>
      <c r="I1550" s="69"/>
      <c r="J1550" s="68"/>
      <c r="K1550" s="69"/>
      <c r="L1550" s="68"/>
      <c r="M1550" s="68"/>
      <c r="N1550" s="68"/>
      <c r="O1550" s="68"/>
      <c r="P1550" s="70"/>
      <c r="Q1550" s="71"/>
    </row>
    <row r="1551" spans="1:17">
      <c r="A1551" s="152"/>
      <c r="B1551" s="68"/>
      <c r="C1551" s="68"/>
      <c r="D1551" s="68"/>
      <c r="E1551" s="68"/>
      <c r="F1551" s="69"/>
      <c r="G1551" s="69"/>
      <c r="H1551" s="69"/>
      <c r="I1551" s="69"/>
      <c r="J1551" s="68"/>
      <c r="K1551" s="69"/>
      <c r="L1551" s="68"/>
      <c r="M1551" s="68"/>
      <c r="N1551" s="68"/>
      <c r="O1551" s="68"/>
      <c r="P1551" s="70"/>
      <c r="Q1551" s="71"/>
    </row>
    <row r="1552" spans="1:17">
      <c r="A1552" s="152"/>
      <c r="B1552" s="68"/>
      <c r="C1552" s="68"/>
      <c r="D1552" s="68"/>
      <c r="E1552" s="68"/>
      <c r="F1552" s="69"/>
      <c r="G1552" s="69"/>
      <c r="H1552" s="69"/>
      <c r="I1552" s="69"/>
      <c r="J1552" s="68"/>
      <c r="K1552" s="69"/>
      <c r="L1552" s="68"/>
      <c r="M1552" s="68"/>
      <c r="N1552" s="68"/>
      <c r="O1552" s="68"/>
      <c r="P1552" s="70"/>
      <c r="Q1552" s="71"/>
    </row>
    <row r="1553" spans="1:17">
      <c r="A1553" s="152"/>
      <c r="B1553" s="68"/>
      <c r="C1553" s="68"/>
      <c r="D1553" s="68"/>
      <c r="E1553" s="68"/>
      <c r="F1553" s="69"/>
      <c r="G1553" s="69"/>
      <c r="H1553" s="69"/>
      <c r="I1553" s="69"/>
      <c r="J1553" s="68"/>
      <c r="K1553" s="69"/>
      <c r="L1553" s="68"/>
      <c r="M1553" s="68"/>
      <c r="N1553" s="68"/>
      <c r="O1553" s="68"/>
      <c r="P1553" s="70"/>
      <c r="Q1553" s="71"/>
    </row>
    <row r="1554" spans="1:17">
      <c r="A1554" s="152"/>
      <c r="B1554" s="68"/>
      <c r="C1554" s="68"/>
      <c r="D1554" s="68"/>
      <c r="E1554" s="68"/>
      <c r="F1554" s="69"/>
      <c r="G1554" s="69"/>
      <c r="H1554" s="69"/>
      <c r="I1554" s="69"/>
      <c r="J1554" s="68"/>
      <c r="K1554" s="69"/>
      <c r="L1554" s="68"/>
      <c r="M1554" s="68"/>
      <c r="N1554" s="68"/>
      <c r="O1554" s="68"/>
      <c r="P1554" s="70"/>
      <c r="Q1554" s="71"/>
    </row>
    <row r="1555" spans="1:17">
      <c r="A1555" s="152"/>
      <c r="B1555" s="68"/>
      <c r="C1555" s="68"/>
      <c r="D1555" s="68"/>
      <c r="E1555" s="68"/>
      <c r="F1555" s="69"/>
      <c r="G1555" s="69"/>
      <c r="H1555" s="69"/>
      <c r="I1555" s="69"/>
      <c r="J1555" s="68"/>
      <c r="K1555" s="69"/>
      <c r="L1555" s="68"/>
      <c r="M1555" s="68"/>
      <c r="N1555" s="68"/>
      <c r="O1555" s="68"/>
      <c r="P1555" s="70"/>
      <c r="Q1555" s="71"/>
    </row>
    <row r="1556" spans="1:17">
      <c r="A1556" s="152"/>
      <c r="B1556" s="68"/>
      <c r="C1556" s="68"/>
      <c r="D1556" s="68"/>
      <c r="E1556" s="68"/>
      <c r="F1556" s="69"/>
      <c r="G1556" s="69"/>
      <c r="H1556" s="69"/>
      <c r="I1556" s="69"/>
      <c r="J1556" s="68"/>
      <c r="K1556" s="69"/>
      <c r="L1556" s="68"/>
      <c r="M1556" s="68"/>
      <c r="N1556" s="68"/>
      <c r="O1556" s="68"/>
      <c r="P1556" s="70"/>
      <c r="Q1556" s="71"/>
    </row>
    <row r="1557" spans="1:17">
      <c r="A1557" s="152"/>
      <c r="B1557" s="68"/>
      <c r="C1557" s="68"/>
      <c r="D1557" s="68"/>
      <c r="E1557" s="68"/>
      <c r="F1557" s="69"/>
      <c r="G1557" s="69"/>
      <c r="H1557" s="69"/>
      <c r="I1557" s="69"/>
      <c r="J1557" s="68"/>
      <c r="K1557" s="69"/>
      <c r="L1557" s="68"/>
      <c r="M1557" s="68"/>
      <c r="N1557" s="68"/>
      <c r="O1557" s="68"/>
      <c r="P1557" s="70"/>
      <c r="Q1557" s="71"/>
    </row>
    <row r="1558" spans="1:17">
      <c r="A1558" s="152"/>
      <c r="B1558" s="68"/>
      <c r="C1558" s="68"/>
      <c r="D1558" s="68"/>
      <c r="E1558" s="68"/>
      <c r="F1558" s="69"/>
      <c r="G1558" s="69"/>
      <c r="H1558" s="69"/>
      <c r="I1558" s="69"/>
      <c r="J1558" s="68"/>
      <c r="K1558" s="69"/>
      <c r="L1558" s="68"/>
      <c r="M1558" s="68"/>
      <c r="N1558" s="68"/>
      <c r="O1558" s="68"/>
      <c r="P1558" s="70"/>
      <c r="Q1558" s="71"/>
    </row>
    <row r="1559" spans="1:17">
      <c r="A1559" s="152"/>
      <c r="B1559" s="68"/>
      <c r="C1559" s="68"/>
      <c r="D1559" s="68"/>
      <c r="E1559" s="68"/>
      <c r="F1559" s="69"/>
      <c r="G1559" s="69"/>
      <c r="H1559" s="69"/>
      <c r="I1559" s="69"/>
      <c r="J1559" s="68"/>
      <c r="K1559" s="69"/>
      <c r="L1559" s="68"/>
      <c r="M1559" s="68"/>
      <c r="N1559" s="68"/>
      <c r="O1559" s="68"/>
      <c r="P1559" s="70"/>
      <c r="Q1559" s="71"/>
    </row>
    <row r="1560" spans="1:17">
      <c r="A1560" s="152"/>
      <c r="B1560" s="68"/>
      <c r="C1560" s="68"/>
      <c r="D1560" s="68"/>
      <c r="E1560" s="68"/>
      <c r="F1560" s="69"/>
      <c r="G1560" s="69"/>
      <c r="H1560" s="69"/>
      <c r="I1560" s="69"/>
      <c r="J1560" s="68"/>
      <c r="K1560" s="69"/>
      <c r="L1560" s="68"/>
      <c r="M1560" s="68"/>
      <c r="N1560" s="68"/>
      <c r="O1560" s="68"/>
      <c r="P1560" s="70"/>
      <c r="Q1560" s="71"/>
    </row>
    <row r="1561" spans="1:17">
      <c r="A1561" s="152"/>
      <c r="B1561" s="68"/>
      <c r="C1561" s="68"/>
      <c r="D1561" s="68"/>
      <c r="E1561" s="68"/>
      <c r="F1561" s="69"/>
      <c r="G1561" s="69"/>
      <c r="H1561" s="69"/>
      <c r="I1561" s="69"/>
      <c r="J1561" s="68"/>
      <c r="K1561" s="69"/>
      <c r="L1561" s="68"/>
      <c r="M1561" s="68"/>
      <c r="N1561" s="68"/>
      <c r="O1561" s="68"/>
      <c r="P1561" s="70"/>
      <c r="Q1561" s="71"/>
    </row>
    <row r="1562" spans="1:17">
      <c r="A1562" s="152"/>
      <c r="B1562" s="68"/>
      <c r="C1562" s="68"/>
      <c r="D1562" s="68"/>
      <c r="E1562" s="68"/>
      <c r="F1562" s="69"/>
      <c r="G1562" s="69"/>
      <c r="H1562" s="69"/>
      <c r="I1562" s="69"/>
      <c r="J1562" s="68"/>
      <c r="K1562" s="69"/>
      <c r="L1562" s="68"/>
      <c r="M1562" s="68"/>
      <c r="N1562" s="68"/>
      <c r="O1562" s="68"/>
      <c r="P1562" s="70"/>
      <c r="Q1562" s="71"/>
    </row>
    <row r="1563" spans="1:17">
      <c r="A1563" s="152"/>
      <c r="B1563" s="68"/>
      <c r="C1563" s="68"/>
      <c r="D1563" s="68"/>
      <c r="E1563" s="68"/>
      <c r="F1563" s="69"/>
      <c r="G1563" s="69"/>
      <c r="H1563" s="69"/>
      <c r="I1563" s="69"/>
      <c r="J1563" s="68"/>
      <c r="K1563" s="69"/>
      <c r="L1563" s="68"/>
      <c r="M1563" s="68"/>
      <c r="N1563" s="68"/>
      <c r="O1563" s="68"/>
      <c r="P1563" s="70"/>
      <c r="Q1563" s="71"/>
    </row>
    <row r="1564" spans="1:17">
      <c r="A1564" s="152"/>
      <c r="B1564" s="68"/>
      <c r="C1564" s="68"/>
      <c r="D1564" s="68"/>
      <c r="E1564" s="68"/>
      <c r="F1564" s="69"/>
      <c r="G1564" s="69"/>
      <c r="H1564" s="69"/>
      <c r="I1564" s="69"/>
      <c r="J1564" s="68"/>
      <c r="K1564" s="69"/>
      <c r="L1564" s="68"/>
      <c r="M1564" s="68"/>
      <c r="N1564" s="68"/>
      <c r="O1564" s="68"/>
      <c r="P1564" s="70"/>
      <c r="Q1564" s="71"/>
    </row>
    <row r="1565" spans="1:17">
      <c r="A1565" s="152"/>
      <c r="B1565" s="68"/>
      <c r="C1565" s="68"/>
      <c r="D1565" s="68"/>
      <c r="E1565" s="68"/>
      <c r="F1565" s="69"/>
      <c r="G1565" s="69"/>
      <c r="H1565" s="69"/>
      <c r="I1565" s="69"/>
      <c r="J1565" s="68"/>
      <c r="K1565" s="69"/>
      <c r="L1565" s="68"/>
      <c r="M1565" s="68"/>
      <c r="N1565" s="68"/>
      <c r="O1565" s="68"/>
      <c r="P1565" s="70"/>
      <c r="Q1565" s="71"/>
    </row>
    <row r="1566" spans="1:17">
      <c r="A1566" s="152"/>
      <c r="B1566" s="68"/>
      <c r="C1566" s="68"/>
      <c r="D1566" s="68"/>
      <c r="E1566" s="68"/>
      <c r="F1566" s="69"/>
      <c r="G1566" s="69"/>
      <c r="H1566" s="69"/>
      <c r="I1566" s="69"/>
      <c r="J1566" s="68"/>
      <c r="K1566" s="69"/>
      <c r="L1566" s="68"/>
      <c r="M1566" s="68"/>
      <c r="N1566" s="68"/>
      <c r="O1566" s="68"/>
      <c r="P1566" s="70"/>
      <c r="Q1566" s="71"/>
    </row>
    <row r="1567" spans="1:17">
      <c r="A1567" s="152"/>
      <c r="B1567" s="68"/>
      <c r="C1567" s="68"/>
      <c r="D1567" s="68"/>
      <c r="E1567" s="68"/>
      <c r="F1567" s="69"/>
      <c r="G1567" s="69"/>
      <c r="H1567" s="69"/>
      <c r="I1567" s="69"/>
      <c r="J1567" s="68"/>
      <c r="K1567" s="69"/>
      <c r="L1567" s="68"/>
      <c r="M1567" s="68"/>
      <c r="N1567" s="68"/>
      <c r="O1567" s="68"/>
      <c r="P1567" s="70"/>
      <c r="Q1567" s="71"/>
    </row>
    <row r="1568" spans="1:17">
      <c r="A1568" s="152"/>
      <c r="B1568" s="68"/>
      <c r="C1568" s="68"/>
      <c r="D1568" s="68"/>
      <c r="E1568" s="68"/>
      <c r="F1568" s="69"/>
      <c r="G1568" s="69"/>
      <c r="H1568" s="69"/>
      <c r="I1568" s="69"/>
      <c r="J1568" s="68"/>
      <c r="K1568" s="69"/>
      <c r="L1568" s="68"/>
      <c r="M1568" s="68"/>
      <c r="N1568" s="68"/>
      <c r="O1568" s="68"/>
      <c r="P1568" s="70"/>
      <c r="Q1568" s="71"/>
    </row>
    <row r="1569" spans="1:17">
      <c r="A1569" s="152"/>
      <c r="B1569" s="68"/>
      <c r="C1569" s="68"/>
      <c r="D1569" s="68"/>
      <c r="E1569" s="68"/>
      <c r="F1569" s="69"/>
      <c r="G1569" s="69"/>
      <c r="H1569" s="69"/>
      <c r="I1569" s="69"/>
      <c r="J1569" s="68"/>
      <c r="K1569" s="69"/>
      <c r="L1569" s="68"/>
      <c r="M1569" s="68"/>
      <c r="N1569" s="68"/>
      <c r="O1569" s="68"/>
      <c r="P1569" s="70"/>
      <c r="Q1569" s="71"/>
    </row>
    <row r="1570" spans="1:17">
      <c r="A1570" s="152"/>
      <c r="B1570" s="68"/>
      <c r="C1570" s="68"/>
      <c r="D1570" s="68"/>
      <c r="E1570" s="68"/>
      <c r="F1570" s="69"/>
      <c r="G1570" s="69"/>
      <c r="H1570" s="69"/>
      <c r="I1570" s="69"/>
      <c r="J1570" s="68"/>
      <c r="K1570" s="69"/>
      <c r="L1570" s="68"/>
      <c r="M1570" s="68"/>
      <c r="N1570" s="68"/>
      <c r="O1570" s="68"/>
      <c r="P1570" s="70"/>
      <c r="Q1570" s="71"/>
    </row>
    <row r="1571" spans="1:17">
      <c r="A1571" s="152"/>
      <c r="B1571" s="68"/>
      <c r="C1571" s="68"/>
      <c r="D1571" s="68"/>
      <c r="E1571" s="68"/>
      <c r="F1571" s="69"/>
      <c r="G1571" s="69"/>
      <c r="H1571" s="69"/>
      <c r="I1571" s="69"/>
      <c r="J1571" s="68"/>
      <c r="K1571" s="69"/>
      <c r="L1571" s="68"/>
      <c r="M1571" s="68"/>
      <c r="N1571" s="68"/>
      <c r="O1571" s="68"/>
      <c r="P1571" s="70"/>
      <c r="Q1571" s="71"/>
    </row>
    <row r="1572" spans="1:17">
      <c r="A1572" s="152"/>
      <c r="B1572" s="68"/>
      <c r="C1572" s="68"/>
      <c r="D1572" s="68"/>
      <c r="E1572" s="68"/>
      <c r="F1572" s="69"/>
      <c r="G1572" s="69"/>
      <c r="H1572" s="69"/>
      <c r="I1572" s="69"/>
      <c r="J1572" s="68"/>
      <c r="K1572" s="69"/>
      <c r="L1572" s="68"/>
      <c r="M1572" s="68"/>
      <c r="N1572" s="68"/>
      <c r="O1572" s="68"/>
      <c r="P1572" s="70"/>
      <c r="Q1572" s="71"/>
    </row>
    <row r="1573" spans="1:17">
      <c r="A1573" s="152"/>
      <c r="B1573" s="68"/>
      <c r="C1573" s="68"/>
      <c r="D1573" s="68"/>
      <c r="E1573" s="68"/>
      <c r="F1573" s="69"/>
      <c r="G1573" s="69"/>
      <c r="H1573" s="69"/>
      <c r="I1573" s="69"/>
      <c r="J1573" s="68"/>
      <c r="K1573" s="69"/>
      <c r="L1573" s="68"/>
      <c r="M1573" s="68"/>
      <c r="N1573" s="68"/>
      <c r="O1573" s="68"/>
      <c r="P1573" s="70"/>
      <c r="Q1573" s="71"/>
    </row>
    <row r="1574" spans="1:17">
      <c r="A1574" s="152"/>
      <c r="B1574" s="68"/>
      <c r="C1574" s="68"/>
      <c r="D1574" s="68"/>
      <c r="E1574" s="68"/>
      <c r="F1574" s="69"/>
      <c r="G1574" s="69"/>
      <c r="H1574" s="69"/>
      <c r="I1574" s="69"/>
      <c r="J1574" s="68"/>
      <c r="K1574" s="69"/>
      <c r="L1574" s="68"/>
      <c r="M1574" s="68"/>
      <c r="N1574" s="68"/>
      <c r="O1574" s="68"/>
      <c r="P1574" s="70"/>
      <c r="Q1574" s="71"/>
    </row>
    <row r="1575" spans="1:17">
      <c r="A1575" s="152"/>
      <c r="B1575" s="68"/>
      <c r="C1575" s="68"/>
      <c r="D1575" s="68"/>
      <c r="E1575" s="68"/>
      <c r="F1575" s="69"/>
      <c r="G1575" s="69"/>
      <c r="H1575" s="69"/>
      <c r="I1575" s="69"/>
      <c r="J1575" s="68"/>
      <c r="K1575" s="69"/>
      <c r="L1575" s="68"/>
      <c r="M1575" s="68"/>
      <c r="N1575" s="68"/>
      <c r="O1575" s="68"/>
      <c r="P1575" s="70"/>
      <c r="Q1575" s="71"/>
    </row>
    <row r="1576" spans="1:17">
      <c r="A1576" s="152"/>
      <c r="B1576" s="68"/>
      <c r="C1576" s="68"/>
      <c r="D1576" s="68"/>
      <c r="E1576" s="68"/>
      <c r="F1576" s="69"/>
      <c r="G1576" s="69"/>
      <c r="H1576" s="69"/>
      <c r="I1576" s="69"/>
      <c r="J1576" s="68"/>
      <c r="K1576" s="69"/>
      <c r="L1576" s="68"/>
      <c r="M1576" s="68"/>
      <c r="N1576" s="68"/>
      <c r="O1576" s="68"/>
      <c r="P1576" s="70"/>
      <c r="Q1576" s="71"/>
    </row>
    <row r="1577" spans="1:17">
      <c r="A1577" s="152"/>
      <c r="B1577" s="68"/>
      <c r="C1577" s="68"/>
      <c r="D1577" s="68"/>
      <c r="E1577" s="68"/>
      <c r="F1577" s="69"/>
      <c r="G1577" s="69"/>
      <c r="H1577" s="69"/>
      <c r="I1577" s="69"/>
      <c r="J1577" s="68"/>
      <c r="K1577" s="69"/>
      <c r="L1577" s="68"/>
      <c r="M1577" s="68"/>
      <c r="N1577" s="68"/>
      <c r="O1577" s="68"/>
      <c r="P1577" s="70"/>
      <c r="Q1577" s="71"/>
    </row>
    <row r="1578" spans="1:17">
      <c r="A1578" s="152"/>
      <c r="B1578" s="68"/>
      <c r="C1578" s="68"/>
      <c r="D1578" s="68"/>
      <c r="E1578" s="68"/>
      <c r="F1578" s="69"/>
      <c r="G1578" s="69"/>
      <c r="H1578" s="69"/>
      <c r="I1578" s="69"/>
      <c r="J1578" s="68"/>
      <c r="K1578" s="69"/>
      <c r="L1578" s="68"/>
      <c r="M1578" s="68"/>
      <c r="N1578" s="68"/>
      <c r="O1578" s="68"/>
      <c r="P1578" s="70"/>
      <c r="Q1578" s="71"/>
    </row>
    <row r="1579" spans="1:17">
      <c r="A1579" s="152"/>
      <c r="B1579" s="68"/>
      <c r="C1579" s="68"/>
      <c r="D1579" s="68"/>
      <c r="E1579" s="68"/>
      <c r="F1579" s="69"/>
      <c r="G1579" s="69"/>
      <c r="H1579" s="69"/>
      <c r="I1579" s="69"/>
      <c r="J1579" s="68"/>
      <c r="K1579" s="69"/>
      <c r="L1579" s="68"/>
      <c r="M1579" s="68"/>
      <c r="N1579" s="68"/>
      <c r="O1579" s="68"/>
      <c r="P1579" s="70"/>
      <c r="Q1579" s="71"/>
    </row>
    <row r="1580" spans="1:17">
      <c r="A1580" s="152"/>
      <c r="B1580" s="68"/>
      <c r="C1580" s="68"/>
      <c r="D1580" s="68"/>
      <c r="E1580" s="68"/>
      <c r="F1580" s="69"/>
      <c r="G1580" s="69"/>
      <c r="H1580" s="69"/>
      <c r="I1580" s="69"/>
      <c r="J1580" s="68"/>
      <c r="K1580" s="69"/>
      <c r="L1580" s="68"/>
      <c r="M1580" s="68"/>
      <c r="N1580" s="68"/>
      <c r="O1580" s="68"/>
      <c r="P1580" s="70"/>
      <c r="Q1580" s="71"/>
    </row>
    <row r="1581" spans="1:17">
      <c r="A1581" s="152"/>
      <c r="B1581" s="68"/>
      <c r="C1581" s="68"/>
      <c r="D1581" s="68"/>
      <c r="E1581" s="68"/>
      <c r="F1581" s="69"/>
      <c r="G1581" s="69"/>
      <c r="H1581" s="69"/>
      <c r="I1581" s="69"/>
      <c r="J1581" s="68"/>
      <c r="K1581" s="69"/>
      <c r="L1581" s="68"/>
      <c r="M1581" s="68"/>
      <c r="N1581" s="68"/>
      <c r="O1581" s="68"/>
      <c r="P1581" s="70"/>
      <c r="Q1581" s="71"/>
    </row>
    <row r="1582" spans="1:17">
      <c r="A1582" s="152"/>
      <c r="B1582" s="68"/>
      <c r="C1582" s="68"/>
      <c r="D1582" s="68"/>
      <c r="E1582" s="68"/>
      <c r="F1582" s="69"/>
      <c r="G1582" s="69"/>
      <c r="H1582" s="69"/>
      <c r="I1582" s="69"/>
      <c r="J1582" s="68"/>
      <c r="K1582" s="69"/>
      <c r="L1582" s="68"/>
      <c r="M1582" s="68"/>
      <c r="N1582" s="68"/>
      <c r="O1582" s="68"/>
      <c r="P1582" s="70"/>
      <c r="Q1582" s="71"/>
    </row>
    <row r="1583" spans="1:17">
      <c r="A1583" s="152"/>
      <c r="B1583" s="68"/>
      <c r="C1583" s="68"/>
      <c r="D1583" s="68"/>
      <c r="E1583" s="68"/>
      <c r="F1583" s="69"/>
      <c r="G1583" s="69"/>
      <c r="H1583" s="69"/>
      <c r="I1583" s="69"/>
      <c r="J1583" s="68"/>
      <c r="K1583" s="69"/>
      <c r="L1583" s="68"/>
      <c r="M1583" s="68"/>
      <c r="N1583" s="68"/>
      <c r="O1583" s="68"/>
      <c r="P1583" s="70"/>
      <c r="Q1583" s="71"/>
    </row>
    <row r="1584" spans="1:17">
      <c r="A1584" s="152"/>
      <c r="B1584" s="68"/>
      <c r="C1584" s="68"/>
      <c r="D1584" s="68"/>
      <c r="E1584" s="68"/>
      <c r="F1584" s="69"/>
      <c r="G1584" s="69"/>
      <c r="H1584" s="69"/>
      <c r="I1584" s="69"/>
      <c r="J1584" s="68"/>
      <c r="K1584" s="69"/>
      <c r="L1584" s="68"/>
      <c r="M1584" s="68"/>
      <c r="N1584" s="68"/>
      <c r="O1584" s="68"/>
      <c r="P1584" s="70"/>
      <c r="Q1584" s="71"/>
    </row>
    <row r="1585" spans="1:17">
      <c r="A1585" s="152"/>
      <c r="B1585" s="68"/>
      <c r="C1585" s="68"/>
      <c r="D1585" s="68"/>
      <c r="E1585" s="68"/>
      <c r="F1585" s="69"/>
      <c r="G1585" s="69"/>
      <c r="H1585" s="69"/>
      <c r="I1585" s="69"/>
      <c r="J1585" s="68"/>
      <c r="K1585" s="69"/>
      <c r="L1585" s="68"/>
      <c r="M1585" s="68"/>
      <c r="N1585" s="68"/>
      <c r="O1585" s="68"/>
      <c r="P1585" s="70"/>
      <c r="Q1585" s="71"/>
    </row>
    <row r="1586" spans="1:17">
      <c r="A1586" s="152"/>
      <c r="B1586" s="68"/>
      <c r="C1586" s="68"/>
      <c r="D1586" s="68"/>
      <c r="E1586" s="68"/>
      <c r="F1586" s="69"/>
      <c r="G1586" s="69"/>
      <c r="H1586" s="69"/>
      <c r="I1586" s="69"/>
      <c r="J1586" s="68"/>
      <c r="K1586" s="69"/>
      <c r="L1586" s="68"/>
      <c r="M1586" s="68"/>
      <c r="N1586" s="68"/>
      <c r="O1586" s="68"/>
      <c r="P1586" s="70"/>
      <c r="Q1586" s="71"/>
    </row>
    <row r="1587" spans="1:17">
      <c r="A1587" s="152"/>
      <c r="B1587" s="68"/>
      <c r="C1587" s="68"/>
      <c r="D1587" s="68"/>
      <c r="E1587" s="68"/>
      <c r="F1587" s="69"/>
      <c r="G1587" s="69"/>
      <c r="H1587" s="69"/>
      <c r="I1587" s="69"/>
      <c r="J1587" s="68"/>
      <c r="K1587" s="69"/>
      <c r="L1587" s="68"/>
      <c r="M1587" s="68"/>
      <c r="N1587" s="68"/>
      <c r="O1587" s="68"/>
      <c r="P1587" s="70"/>
      <c r="Q1587" s="71"/>
    </row>
    <row r="1588" spans="1:17">
      <c r="A1588" s="152"/>
      <c r="B1588" s="68"/>
      <c r="C1588" s="68"/>
      <c r="D1588" s="68"/>
      <c r="E1588" s="68"/>
      <c r="F1588" s="69"/>
      <c r="G1588" s="69"/>
      <c r="H1588" s="69"/>
      <c r="I1588" s="69"/>
      <c r="J1588" s="68"/>
      <c r="K1588" s="69"/>
      <c r="L1588" s="68"/>
      <c r="M1588" s="68"/>
      <c r="N1588" s="68"/>
      <c r="O1588" s="68"/>
      <c r="P1588" s="70"/>
      <c r="Q1588" s="71"/>
    </row>
    <row r="1589" spans="1:17">
      <c r="A1589" s="152"/>
      <c r="B1589" s="68"/>
      <c r="C1589" s="68"/>
      <c r="D1589" s="68"/>
      <c r="E1589" s="68"/>
      <c r="F1589" s="69"/>
      <c r="G1589" s="69"/>
      <c r="H1589" s="69"/>
      <c r="I1589" s="69"/>
      <c r="J1589" s="68"/>
      <c r="K1589" s="69"/>
      <c r="L1589" s="68"/>
      <c r="M1589" s="68"/>
      <c r="N1589" s="68"/>
      <c r="O1589" s="68"/>
      <c r="P1589" s="70"/>
      <c r="Q1589" s="71"/>
    </row>
    <row r="1590" spans="1:17">
      <c r="A1590" s="152"/>
      <c r="B1590" s="68"/>
      <c r="C1590" s="68"/>
      <c r="D1590" s="68"/>
      <c r="E1590" s="68"/>
      <c r="F1590" s="69"/>
      <c r="G1590" s="69"/>
      <c r="H1590" s="69"/>
      <c r="I1590" s="69"/>
      <c r="J1590" s="68"/>
      <c r="K1590" s="69"/>
      <c r="L1590" s="68"/>
      <c r="M1590" s="68"/>
      <c r="N1590" s="68"/>
      <c r="O1590" s="68"/>
      <c r="P1590" s="70"/>
      <c r="Q1590" s="71"/>
    </row>
    <row r="1591" spans="1:17">
      <c r="A1591" s="152"/>
      <c r="B1591" s="68"/>
      <c r="C1591" s="68"/>
      <c r="D1591" s="68"/>
      <c r="E1591" s="68"/>
      <c r="F1591" s="69"/>
      <c r="G1591" s="69"/>
      <c r="H1591" s="69"/>
      <c r="I1591" s="69"/>
      <c r="J1591" s="68"/>
      <c r="K1591" s="69"/>
      <c r="L1591" s="68"/>
      <c r="M1591" s="68"/>
      <c r="N1591" s="68"/>
      <c r="O1591" s="68"/>
      <c r="P1591" s="70"/>
      <c r="Q1591" s="71"/>
    </row>
    <row r="1592" spans="1:17">
      <c r="A1592" s="152"/>
      <c r="B1592" s="68"/>
      <c r="C1592" s="68"/>
      <c r="D1592" s="68"/>
      <c r="E1592" s="68"/>
      <c r="F1592" s="69"/>
      <c r="G1592" s="69"/>
      <c r="H1592" s="69"/>
      <c r="I1592" s="69"/>
      <c r="J1592" s="68"/>
      <c r="K1592" s="69"/>
      <c r="L1592" s="68"/>
      <c r="M1592" s="68"/>
      <c r="N1592" s="68"/>
      <c r="O1592" s="68"/>
      <c r="P1592" s="70"/>
      <c r="Q1592" s="71"/>
    </row>
    <row r="1593" spans="1:17">
      <c r="A1593" s="152"/>
      <c r="B1593" s="68"/>
      <c r="C1593" s="68"/>
      <c r="D1593" s="68"/>
      <c r="E1593" s="68"/>
      <c r="F1593" s="69"/>
      <c r="G1593" s="69"/>
      <c r="H1593" s="69"/>
      <c r="I1593" s="69"/>
      <c r="J1593" s="68"/>
      <c r="K1593" s="69"/>
      <c r="L1593" s="68"/>
      <c r="M1593" s="68"/>
      <c r="N1593" s="68"/>
      <c r="O1593" s="68"/>
      <c r="P1593" s="70"/>
      <c r="Q1593" s="71"/>
    </row>
    <row r="1594" spans="1:17">
      <c r="A1594" s="152"/>
      <c r="B1594" s="68"/>
      <c r="C1594" s="68"/>
      <c r="D1594" s="68"/>
      <c r="E1594" s="68"/>
      <c r="F1594" s="69"/>
      <c r="G1594" s="69"/>
      <c r="H1594" s="69"/>
      <c r="I1594" s="69"/>
      <c r="J1594" s="68"/>
      <c r="K1594" s="69"/>
      <c r="L1594" s="68"/>
      <c r="M1594" s="68"/>
      <c r="N1594" s="68"/>
      <c r="O1594" s="68"/>
      <c r="P1594" s="70"/>
      <c r="Q1594" s="71"/>
    </row>
    <row r="1595" spans="1:17">
      <c r="A1595" s="152"/>
      <c r="B1595" s="68"/>
      <c r="C1595" s="68"/>
      <c r="D1595" s="68"/>
      <c r="E1595" s="68"/>
      <c r="F1595" s="69"/>
      <c r="G1595" s="69"/>
      <c r="H1595" s="69"/>
      <c r="I1595" s="69"/>
      <c r="J1595" s="68"/>
      <c r="K1595" s="69"/>
      <c r="L1595" s="68"/>
      <c r="M1595" s="68"/>
      <c r="N1595" s="68"/>
      <c r="O1595" s="68"/>
      <c r="P1595" s="70"/>
      <c r="Q1595" s="71"/>
    </row>
    <row r="1596" spans="1:17">
      <c r="A1596" s="152"/>
      <c r="B1596" s="68"/>
      <c r="C1596" s="68"/>
      <c r="D1596" s="68"/>
      <c r="E1596" s="68"/>
      <c r="F1596" s="69"/>
      <c r="G1596" s="69"/>
      <c r="H1596" s="69"/>
      <c r="I1596" s="69"/>
      <c r="J1596" s="68"/>
      <c r="K1596" s="69"/>
      <c r="L1596" s="68"/>
      <c r="M1596" s="68"/>
      <c r="N1596" s="68"/>
      <c r="O1596" s="68"/>
      <c r="P1596" s="70"/>
      <c r="Q1596" s="71"/>
    </row>
    <row r="1597" spans="1:17">
      <c r="A1597" s="152"/>
      <c r="B1597" s="68"/>
      <c r="C1597" s="68"/>
      <c r="D1597" s="68"/>
      <c r="E1597" s="68"/>
      <c r="F1597" s="69"/>
      <c r="G1597" s="69"/>
      <c r="H1597" s="69"/>
      <c r="I1597" s="69"/>
      <c r="J1597" s="68"/>
      <c r="K1597" s="69"/>
      <c r="L1597" s="68"/>
      <c r="M1597" s="68"/>
      <c r="N1597" s="68"/>
      <c r="O1597" s="68"/>
      <c r="P1597" s="70"/>
      <c r="Q1597" s="71"/>
    </row>
    <row r="1598" spans="1:17">
      <c r="A1598" s="152"/>
      <c r="B1598" s="68"/>
      <c r="C1598" s="68"/>
      <c r="D1598" s="68"/>
      <c r="E1598" s="68"/>
      <c r="F1598" s="69"/>
      <c r="G1598" s="69"/>
      <c r="H1598" s="69"/>
      <c r="I1598" s="69"/>
      <c r="J1598" s="68"/>
      <c r="K1598" s="69"/>
      <c r="L1598" s="68"/>
      <c r="M1598" s="68"/>
      <c r="N1598" s="68"/>
      <c r="O1598" s="68"/>
      <c r="P1598" s="70"/>
      <c r="Q1598" s="71"/>
    </row>
    <row r="1599" spans="1:17">
      <c r="A1599" s="152"/>
      <c r="B1599" s="68"/>
      <c r="C1599" s="68"/>
      <c r="D1599" s="68"/>
      <c r="E1599" s="68"/>
      <c r="F1599" s="69"/>
      <c r="G1599" s="69"/>
      <c r="H1599" s="69"/>
      <c r="I1599" s="69"/>
      <c r="J1599" s="68"/>
      <c r="K1599" s="69"/>
      <c r="L1599" s="68"/>
      <c r="M1599" s="68"/>
      <c r="N1599" s="68"/>
      <c r="O1599" s="68"/>
      <c r="P1599" s="70"/>
      <c r="Q1599" s="71"/>
    </row>
    <row r="1600" spans="1:17">
      <c r="A1600" s="152"/>
      <c r="B1600" s="68"/>
      <c r="C1600" s="68"/>
      <c r="D1600" s="68"/>
      <c r="E1600" s="68"/>
      <c r="F1600" s="69"/>
      <c r="G1600" s="69"/>
      <c r="H1600" s="69"/>
      <c r="I1600" s="69"/>
      <c r="J1600" s="68"/>
      <c r="K1600" s="69"/>
      <c r="L1600" s="68"/>
      <c r="M1600" s="68"/>
      <c r="N1600" s="68"/>
      <c r="O1600" s="68"/>
      <c r="P1600" s="70"/>
      <c r="Q1600" s="71"/>
    </row>
    <row r="1601" spans="1:17">
      <c r="A1601" s="152"/>
      <c r="B1601" s="68"/>
      <c r="C1601" s="68"/>
      <c r="D1601" s="68"/>
      <c r="E1601" s="68"/>
      <c r="F1601" s="69"/>
      <c r="G1601" s="69"/>
      <c r="H1601" s="69"/>
      <c r="I1601" s="69"/>
      <c r="J1601" s="68"/>
      <c r="K1601" s="69"/>
      <c r="L1601" s="68"/>
      <c r="M1601" s="68"/>
      <c r="N1601" s="68"/>
      <c r="O1601" s="68"/>
      <c r="P1601" s="70"/>
      <c r="Q1601" s="71"/>
    </row>
    <row r="1602" spans="1:17">
      <c r="A1602" s="152"/>
      <c r="B1602" s="68"/>
      <c r="C1602" s="68"/>
      <c r="D1602" s="68"/>
      <c r="E1602" s="68"/>
      <c r="F1602" s="69"/>
      <c r="G1602" s="69"/>
      <c r="H1602" s="69"/>
      <c r="I1602" s="69"/>
      <c r="J1602" s="68"/>
      <c r="K1602" s="69"/>
      <c r="L1602" s="68"/>
      <c r="M1602" s="68"/>
      <c r="N1602" s="68"/>
      <c r="O1602" s="68"/>
      <c r="P1602" s="70"/>
      <c r="Q1602" s="71"/>
    </row>
    <row r="1603" spans="1:17">
      <c r="A1603" s="152"/>
      <c r="B1603" s="68"/>
      <c r="C1603" s="68"/>
      <c r="D1603" s="68"/>
      <c r="E1603" s="68"/>
      <c r="F1603" s="69"/>
      <c r="G1603" s="69"/>
      <c r="H1603" s="69"/>
      <c r="I1603" s="69"/>
      <c r="J1603" s="68"/>
      <c r="K1603" s="69"/>
      <c r="L1603" s="68"/>
      <c r="M1603" s="68"/>
      <c r="N1603" s="68"/>
      <c r="O1603" s="68"/>
      <c r="P1603" s="70"/>
      <c r="Q1603" s="71"/>
    </row>
    <row r="1604" spans="1:17">
      <c r="A1604" s="152"/>
      <c r="B1604" s="68"/>
      <c r="C1604" s="68"/>
      <c r="D1604" s="68"/>
      <c r="E1604" s="68"/>
      <c r="F1604" s="69"/>
      <c r="G1604" s="69"/>
      <c r="H1604" s="69"/>
      <c r="I1604" s="69"/>
      <c r="J1604" s="68"/>
      <c r="K1604" s="69"/>
      <c r="L1604" s="68"/>
      <c r="M1604" s="68"/>
      <c r="N1604" s="68"/>
      <c r="O1604" s="68"/>
      <c r="P1604" s="70"/>
      <c r="Q1604" s="71"/>
    </row>
    <row r="1605" spans="1:17">
      <c r="A1605" s="152"/>
      <c r="B1605" s="68"/>
      <c r="C1605" s="68"/>
      <c r="D1605" s="68"/>
      <c r="E1605" s="68"/>
      <c r="F1605" s="69"/>
      <c r="G1605" s="69"/>
      <c r="H1605" s="69"/>
      <c r="I1605" s="69"/>
      <c r="J1605" s="68"/>
      <c r="K1605" s="69"/>
      <c r="L1605" s="68"/>
      <c r="M1605" s="68"/>
      <c r="N1605" s="68"/>
      <c r="O1605" s="68"/>
      <c r="P1605" s="70"/>
      <c r="Q1605" s="71"/>
    </row>
    <row r="1606" spans="1:17">
      <c r="A1606" s="152"/>
      <c r="B1606" s="68"/>
      <c r="C1606" s="68"/>
      <c r="D1606" s="68"/>
      <c r="E1606" s="68"/>
      <c r="F1606" s="69"/>
      <c r="G1606" s="69"/>
      <c r="H1606" s="69"/>
      <c r="I1606" s="69"/>
      <c r="J1606" s="68"/>
      <c r="K1606" s="69"/>
      <c r="L1606" s="68"/>
      <c r="M1606" s="68"/>
      <c r="N1606" s="68"/>
      <c r="O1606" s="68"/>
      <c r="P1606" s="70"/>
      <c r="Q1606" s="71"/>
    </row>
    <row r="1607" spans="1:17">
      <c r="A1607" s="152"/>
      <c r="B1607" s="68"/>
      <c r="C1607" s="68"/>
      <c r="D1607" s="68"/>
      <c r="E1607" s="68"/>
      <c r="F1607" s="69"/>
      <c r="G1607" s="69"/>
      <c r="H1607" s="69"/>
      <c r="I1607" s="69"/>
      <c r="J1607" s="68"/>
      <c r="K1607" s="69"/>
      <c r="L1607" s="68"/>
      <c r="M1607" s="68"/>
      <c r="N1607" s="68"/>
      <c r="O1607" s="68"/>
      <c r="P1607" s="70"/>
      <c r="Q1607" s="71"/>
    </row>
    <row r="1608" spans="1:17">
      <c r="A1608" s="152"/>
      <c r="B1608" s="68"/>
      <c r="C1608" s="68"/>
      <c r="D1608" s="68"/>
      <c r="E1608" s="68"/>
      <c r="F1608" s="69"/>
      <c r="G1608" s="69"/>
      <c r="H1608" s="69"/>
      <c r="I1608" s="69"/>
      <c r="J1608" s="68"/>
      <c r="K1608" s="69"/>
      <c r="L1608" s="68"/>
      <c r="M1608" s="68"/>
      <c r="N1608" s="68"/>
      <c r="O1608" s="68"/>
      <c r="P1608" s="70"/>
      <c r="Q1608" s="71"/>
    </row>
    <row r="1609" spans="1:17">
      <c r="A1609" s="152"/>
      <c r="B1609" s="68"/>
      <c r="C1609" s="68"/>
      <c r="D1609" s="68"/>
      <c r="E1609" s="68"/>
      <c r="F1609" s="69"/>
      <c r="G1609" s="69"/>
      <c r="H1609" s="69"/>
      <c r="I1609" s="69"/>
      <c r="J1609" s="68"/>
      <c r="K1609" s="69"/>
      <c r="L1609" s="68"/>
      <c r="M1609" s="68"/>
      <c r="N1609" s="68"/>
      <c r="O1609" s="68"/>
      <c r="P1609" s="70"/>
      <c r="Q1609" s="71"/>
    </row>
    <row r="1610" spans="1:17">
      <c r="A1610" s="152"/>
      <c r="B1610" s="68"/>
      <c r="C1610" s="68"/>
      <c r="D1610" s="68"/>
      <c r="E1610" s="68"/>
      <c r="F1610" s="69"/>
      <c r="G1610" s="69"/>
      <c r="H1610" s="69"/>
      <c r="I1610" s="69"/>
      <c r="J1610" s="68"/>
      <c r="K1610" s="69"/>
      <c r="L1610" s="68"/>
      <c r="M1610" s="68"/>
      <c r="N1610" s="68"/>
      <c r="O1610" s="68"/>
      <c r="P1610" s="70"/>
      <c r="Q1610" s="71"/>
    </row>
    <row r="1611" spans="1:17">
      <c r="A1611" s="152"/>
      <c r="B1611" s="68"/>
      <c r="C1611" s="68"/>
      <c r="D1611" s="68"/>
      <c r="E1611" s="68"/>
      <c r="F1611" s="69"/>
      <c r="G1611" s="69"/>
      <c r="H1611" s="69"/>
      <c r="I1611" s="69"/>
      <c r="J1611" s="68"/>
      <c r="K1611" s="69"/>
      <c r="L1611" s="68"/>
      <c r="M1611" s="68"/>
      <c r="N1611" s="68"/>
      <c r="O1611" s="68"/>
      <c r="P1611" s="70"/>
      <c r="Q1611" s="71"/>
    </row>
    <row r="1612" spans="1:17">
      <c r="A1612" s="152"/>
      <c r="B1612" s="68"/>
      <c r="C1612" s="68"/>
      <c r="D1612" s="68"/>
      <c r="E1612" s="68"/>
      <c r="F1612" s="69"/>
      <c r="G1612" s="69"/>
      <c r="H1612" s="69"/>
      <c r="I1612" s="69"/>
      <c r="J1612" s="68"/>
      <c r="K1612" s="69"/>
      <c r="L1612" s="68"/>
      <c r="M1612" s="68"/>
      <c r="N1612" s="68"/>
      <c r="O1612" s="68"/>
      <c r="P1612" s="70"/>
      <c r="Q1612" s="71"/>
    </row>
    <row r="1613" spans="1:17">
      <c r="A1613" s="152"/>
      <c r="B1613" s="68"/>
      <c r="C1613" s="68"/>
      <c r="D1613" s="68"/>
      <c r="E1613" s="68"/>
      <c r="F1613" s="69"/>
      <c r="G1613" s="69"/>
      <c r="H1613" s="69"/>
      <c r="I1613" s="69"/>
      <c r="J1613" s="68"/>
      <c r="K1613" s="69"/>
      <c r="L1613" s="68"/>
      <c r="M1613" s="68"/>
      <c r="N1613" s="68"/>
      <c r="O1613" s="68"/>
      <c r="P1613" s="70"/>
      <c r="Q1613" s="71"/>
    </row>
    <row r="1614" spans="1:17">
      <c r="A1614" s="152"/>
      <c r="B1614" s="68"/>
      <c r="C1614" s="68"/>
      <c r="D1614" s="68"/>
      <c r="E1614" s="68"/>
      <c r="F1614" s="69"/>
      <c r="G1614" s="69"/>
      <c r="H1614" s="69"/>
      <c r="I1614" s="69"/>
      <c r="J1614" s="68"/>
      <c r="K1614" s="69"/>
      <c r="L1614" s="68"/>
      <c r="M1614" s="68"/>
      <c r="N1614" s="68"/>
      <c r="O1614" s="68"/>
      <c r="P1614" s="70"/>
      <c r="Q1614" s="71"/>
    </row>
    <row r="1615" spans="1:17">
      <c r="A1615" s="152"/>
      <c r="B1615" s="68"/>
      <c r="C1615" s="68"/>
      <c r="D1615" s="68"/>
      <c r="E1615" s="68"/>
      <c r="F1615" s="69"/>
      <c r="G1615" s="69"/>
      <c r="H1615" s="69"/>
      <c r="I1615" s="69"/>
      <c r="J1615" s="68"/>
      <c r="K1615" s="69"/>
      <c r="L1615" s="68"/>
      <c r="M1615" s="68"/>
      <c r="N1615" s="68"/>
      <c r="O1615" s="68"/>
      <c r="P1615" s="70"/>
      <c r="Q1615" s="71"/>
    </row>
    <row r="1616" spans="1:17">
      <c r="A1616" s="152"/>
      <c r="B1616" s="68"/>
      <c r="C1616" s="68"/>
      <c r="D1616" s="68"/>
      <c r="E1616" s="68"/>
      <c r="F1616" s="69"/>
      <c r="G1616" s="69"/>
      <c r="H1616" s="69"/>
      <c r="I1616" s="69"/>
      <c r="J1616" s="68"/>
      <c r="K1616" s="69"/>
      <c r="L1616" s="68"/>
      <c r="M1616" s="68"/>
      <c r="N1616" s="68"/>
      <c r="O1616" s="68"/>
      <c r="P1616" s="70"/>
      <c r="Q1616" s="71"/>
    </row>
    <row r="1617" spans="1:17">
      <c r="A1617" s="152"/>
      <c r="B1617" s="68"/>
      <c r="C1617" s="68"/>
      <c r="D1617" s="68"/>
      <c r="E1617" s="68"/>
      <c r="F1617" s="69"/>
      <c r="G1617" s="69"/>
      <c r="H1617" s="69"/>
      <c r="I1617" s="69"/>
      <c r="J1617" s="68"/>
      <c r="K1617" s="69"/>
      <c r="L1617" s="68"/>
      <c r="M1617" s="68"/>
      <c r="N1617" s="68"/>
      <c r="O1617" s="68"/>
      <c r="P1617" s="70"/>
      <c r="Q1617" s="71"/>
    </row>
    <row r="1618" spans="1:17">
      <c r="A1618" s="152"/>
      <c r="B1618" s="68"/>
      <c r="C1618" s="68"/>
      <c r="D1618" s="68"/>
      <c r="E1618" s="68"/>
      <c r="F1618" s="69"/>
      <c r="G1618" s="69"/>
      <c r="H1618" s="69"/>
      <c r="I1618" s="69"/>
      <c r="J1618" s="68"/>
      <c r="K1618" s="69"/>
      <c r="L1618" s="68"/>
      <c r="M1618" s="68"/>
      <c r="N1618" s="68"/>
      <c r="O1618" s="68"/>
      <c r="P1618" s="70"/>
      <c r="Q1618" s="71"/>
    </row>
    <row r="1619" spans="1:17">
      <c r="A1619" s="152"/>
      <c r="B1619" s="68"/>
      <c r="C1619" s="68"/>
      <c r="D1619" s="68"/>
      <c r="E1619" s="68"/>
      <c r="F1619" s="69"/>
      <c r="G1619" s="69"/>
      <c r="H1619" s="69"/>
      <c r="I1619" s="69"/>
      <c r="J1619" s="68"/>
      <c r="K1619" s="69"/>
      <c r="L1619" s="68"/>
      <c r="M1619" s="68"/>
      <c r="N1619" s="68"/>
      <c r="O1619" s="68"/>
      <c r="P1619" s="70"/>
      <c r="Q1619" s="71"/>
    </row>
    <row r="1620" spans="1:17">
      <c r="A1620" s="152"/>
      <c r="B1620" s="68"/>
      <c r="C1620" s="68"/>
      <c r="D1620" s="68"/>
      <c r="E1620" s="68"/>
      <c r="F1620" s="69"/>
      <c r="G1620" s="69"/>
      <c r="H1620" s="69"/>
      <c r="I1620" s="69"/>
      <c r="J1620" s="68"/>
      <c r="K1620" s="69"/>
      <c r="L1620" s="68"/>
      <c r="M1620" s="68"/>
      <c r="N1620" s="68"/>
      <c r="O1620" s="68"/>
      <c r="P1620" s="70"/>
      <c r="Q1620" s="71"/>
    </row>
    <row r="1621" spans="1:17">
      <c r="A1621" s="152"/>
      <c r="B1621" s="68"/>
      <c r="C1621" s="68"/>
      <c r="D1621" s="68"/>
      <c r="E1621" s="68"/>
      <c r="F1621" s="69"/>
      <c r="G1621" s="69"/>
      <c r="H1621" s="69"/>
      <c r="I1621" s="69"/>
      <c r="J1621" s="68"/>
      <c r="K1621" s="69"/>
      <c r="L1621" s="68"/>
      <c r="M1621" s="68"/>
      <c r="N1621" s="68"/>
      <c r="O1621" s="68"/>
      <c r="P1621" s="70"/>
      <c r="Q1621" s="71"/>
    </row>
    <row r="1622" spans="1:17">
      <c r="A1622" s="152"/>
      <c r="B1622" s="68"/>
      <c r="C1622" s="68"/>
      <c r="D1622" s="68"/>
      <c r="E1622" s="68"/>
      <c r="F1622" s="69"/>
      <c r="G1622" s="69"/>
      <c r="H1622" s="69"/>
      <c r="I1622" s="69"/>
      <c r="J1622" s="68"/>
      <c r="K1622" s="69"/>
      <c r="L1622" s="68"/>
      <c r="M1622" s="68"/>
      <c r="N1622" s="68"/>
      <c r="O1622" s="68"/>
      <c r="P1622" s="70"/>
      <c r="Q1622" s="71"/>
    </row>
    <row r="1623" spans="1:17">
      <c r="A1623" s="152"/>
      <c r="B1623" s="68"/>
      <c r="C1623" s="68"/>
      <c r="D1623" s="68"/>
      <c r="E1623" s="68"/>
      <c r="F1623" s="69"/>
      <c r="G1623" s="69"/>
      <c r="H1623" s="69"/>
      <c r="I1623" s="69"/>
      <c r="J1623" s="68"/>
      <c r="K1623" s="69"/>
      <c r="L1623" s="68"/>
      <c r="M1623" s="68"/>
      <c r="N1623" s="68"/>
      <c r="O1623" s="68"/>
      <c r="P1623" s="70"/>
      <c r="Q1623" s="71"/>
    </row>
    <row r="1624" spans="1:17">
      <c r="A1624" s="152"/>
      <c r="B1624" s="68"/>
      <c r="C1624" s="68"/>
      <c r="D1624" s="68"/>
      <c r="E1624" s="68"/>
      <c r="F1624" s="69"/>
      <c r="G1624" s="69"/>
      <c r="H1624" s="69"/>
      <c r="I1624" s="69"/>
      <c r="J1624" s="68"/>
      <c r="K1624" s="69"/>
      <c r="L1624" s="68"/>
      <c r="M1624" s="68"/>
      <c r="N1624" s="68"/>
      <c r="O1624" s="68"/>
      <c r="P1624" s="70"/>
      <c r="Q1624" s="71"/>
    </row>
    <row r="1625" spans="1:17">
      <c r="A1625" s="152"/>
      <c r="B1625" s="68"/>
      <c r="C1625" s="68"/>
      <c r="D1625" s="68"/>
      <c r="E1625" s="68"/>
      <c r="F1625" s="69"/>
      <c r="G1625" s="69"/>
      <c r="H1625" s="69"/>
      <c r="I1625" s="69"/>
      <c r="J1625" s="68"/>
      <c r="K1625" s="69"/>
      <c r="L1625" s="68"/>
      <c r="M1625" s="68"/>
      <c r="N1625" s="68"/>
      <c r="O1625" s="68"/>
      <c r="P1625" s="70"/>
      <c r="Q1625" s="71"/>
    </row>
    <row r="1626" spans="1:17">
      <c r="A1626" s="152"/>
      <c r="B1626" s="68"/>
      <c r="C1626" s="68"/>
      <c r="D1626" s="68"/>
      <c r="E1626" s="68"/>
      <c r="F1626" s="69"/>
      <c r="G1626" s="69"/>
      <c r="H1626" s="69"/>
      <c r="I1626" s="69"/>
      <c r="J1626" s="68"/>
      <c r="K1626" s="69"/>
      <c r="L1626" s="68"/>
      <c r="M1626" s="68"/>
      <c r="N1626" s="68"/>
      <c r="O1626" s="68"/>
      <c r="P1626" s="70"/>
      <c r="Q1626" s="71"/>
    </row>
    <row r="1627" spans="1:17">
      <c r="A1627" s="152"/>
      <c r="B1627" s="68"/>
      <c r="C1627" s="68"/>
      <c r="D1627" s="68"/>
      <c r="E1627" s="68"/>
      <c r="F1627" s="69"/>
      <c r="G1627" s="69"/>
      <c r="H1627" s="69"/>
      <c r="I1627" s="69"/>
      <c r="J1627" s="68"/>
      <c r="K1627" s="69"/>
      <c r="L1627" s="68"/>
      <c r="M1627" s="68"/>
      <c r="N1627" s="68"/>
      <c r="O1627" s="68"/>
      <c r="P1627" s="70"/>
      <c r="Q1627" s="71"/>
    </row>
    <row r="1628" spans="1:17">
      <c r="A1628" s="152"/>
      <c r="B1628" s="68"/>
      <c r="C1628" s="68"/>
      <c r="D1628" s="68"/>
      <c r="E1628" s="68"/>
      <c r="F1628" s="69"/>
      <c r="G1628" s="69"/>
      <c r="H1628" s="69"/>
      <c r="I1628" s="69"/>
      <c r="J1628" s="68"/>
      <c r="K1628" s="69"/>
      <c r="L1628" s="68"/>
      <c r="M1628" s="68"/>
      <c r="N1628" s="68"/>
      <c r="O1628" s="68"/>
      <c r="P1628" s="70"/>
      <c r="Q1628" s="71"/>
    </row>
    <row r="1629" spans="1:17">
      <c r="A1629" s="152"/>
      <c r="B1629" s="68"/>
      <c r="C1629" s="68"/>
      <c r="D1629" s="68"/>
      <c r="E1629" s="68"/>
      <c r="F1629" s="69"/>
      <c r="G1629" s="69"/>
      <c r="H1629" s="69"/>
      <c r="I1629" s="69"/>
      <c r="J1629" s="68"/>
      <c r="K1629" s="69"/>
      <c r="L1629" s="68"/>
      <c r="M1629" s="68"/>
      <c r="N1629" s="68"/>
      <c r="O1629" s="68"/>
      <c r="P1629" s="70"/>
      <c r="Q1629" s="71"/>
    </row>
    <row r="1630" spans="1:17">
      <c r="A1630" s="152"/>
      <c r="B1630" s="68"/>
      <c r="C1630" s="68"/>
      <c r="D1630" s="68"/>
      <c r="E1630" s="68"/>
      <c r="F1630" s="69"/>
      <c r="G1630" s="69"/>
      <c r="H1630" s="69"/>
      <c r="I1630" s="69"/>
      <c r="J1630" s="68"/>
      <c r="K1630" s="69"/>
      <c r="L1630" s="68"/>
      <c r="M1630" s="68"/>
      <c r="N1630" s="68"/>
      <c r="O1630" s="68"/>
      <c r="P1630" s="70"/>
      <c r="Q1630" s="71"/>
    </row>
    <row r="1631" spans="1:17">
      <c r="A1631" s="152"/>
      <c r="B1631" s="68"/>
      <c r="C1631" s="68"/>
      <c r="D1631" s="68"/>
      <c r="E1631" s="68"/>
      <c r="F1631" s="69"/>
      <c r="G1631" s="69"/>
      <c r="H1631" s="69"/>
      <c r="I1631" s="69"/>
      <c r="J1631" s="68"/>
      <c r="K1631" s="69"/>
      <c r="L1631" s="68"/>
      <c r="M1631" s="68"/>
      <c r="N1631" s="68"/>
      <c r="O1631" s="68"/>
      <c r="P1631" s="70"/>
      <c r="Q1631" s="71"/>
    </row>
    <row r="1632" spans="1:17">
      <c r="A1632" s="152"/>
      <c r="B1632" s="68"/>
      <c r="C1632" s="68"/>
      <c r="D1632" s="68"/>
      <c r="E1632" s="68"/>
      <c r="F1632" s="69"/>
      <c r="G1632" s="69"/>
      <c r="H1632" s="69"/>
      <c r="I1632" s="69"/>
      <c r="J1632" s="68"/>
      <c r="K1632" s="69"/>
      <c r="L1632" s="68"/>
      <c r="M1632" s="68"/>
      <c r="N1632" s="68"/>
      <c r="O1632" s="68"/>
      <c r="P1632" s="70"/>
      <c r="Q1632" s="71"/>
    </row>
    <row r="1633" spans="1:17">
      <c r="A1633" s="152"/>
      <c r="B1633" s="68"/>
      <c r="C1633" s="68"/>
      <c r="D1633" s="68"/>
      <c r="E1633" s="68"/>
      <c r="F1633" s="69"/>
      <c r="G1633" s="69"/>
      <c r="H1633" s="69"/>
      <c r="I1633" s="69"/>
      <c r="J1633" s="68"/>
      <c r="K1633" s="69"/>
      <c r="L1633" s="68"/>
      <c r="M1633" s="68"/>
      <c r="N1633" s="68"/>
      <c r="O1633" s="68"/>
      <c r="P1633" s="70"/>
      <c r="Q1633" s="71"/>
    </row>
    <row r="1634" spans="1:17">
      <c r="A1634" s="152"/>
      <c r="B1634" s="68"/>
      <c r="C1634" s="68"/>
      <c r="D1634" s="68"/>
      <c r="E1634" s="68"/>
      <c r="F1634" s="69"/>
      <c r="G1634" s="69"/>
      <c r="H1634" s="69"/>
      <c r="I1634" s="69"/>
      <c r="J1634" s="68"/>
      <c r="K1634" s="69"/>
      <c r="L1634" s="68"/>
      <c r="M1634" s="68"/>
      <c r="N1634" s="68"/>
      <c r="O1634" s="68"/>
      <c r="P1634" s="70"/>
      <c r="Q1634" s="71"/>
    </row>
    <row r="1635" spans="1:17">
      <c r="A1635" s="152"/>
      <c r="B1635" s="68"/>
      <c r="C1635" s="68"/>
      <c r="D1635" s="68"/>
      <c r="E1635" s="68"/>
      <c r="F1635" s="69"/>
      <c r="G1635" s="69"/>
      <c r="H1635" s="69"/>
      <c r="I1635" s="69"/>
      <c r="J1635" s="68"/>
      <c r="K1635" s="69"/>
      <c r="L1635" s="68"/>
      <c r="M1635" s="68"/>
      <c r="N1635" s="68"/>
      <c r="O1635" s="68"/>
      <c r="P1635" s="70"/>
      <c r="Q1635" s="71"/>
    </row>
    <row r="1636" spans="1:17">
      <c r="A1636" s="152"/>
      <c r="B1636" s="68"/>
      <c r="C1636" s="68"/>
      <c r="D1636" s="68"/>
      <c r="E1636" s="68"/>
      <c r="F1636" s="69"/>
      <c r="G1636" s="69"/>
      <c r="H1636" s="69"/>
      <c r="I1636" s="69"/>
      <c r="J1636" s="68"/>
      <c r="K1636" s="69"/>
      <c r="L1636" s="68"/>
      <c r="M1636" s="68"/>
      <c r="N1636" s="68"/>
      <c r="O1636" s="68"/>
      <c r="P1636" s="70"/>
      <c r="Q1636" s="71"/>
    </row>
    <row r="1637" spans="1:17">
      <c r="A1637" s="152"/>
      <c r="B1637" s="68"/>
      <c r="C1637" s="68"/>
      <c r="D1637" s="68"/>
      <c r="E1637" s="68"/>
      <c r="F1637" s="69"/>
      <c r="G1637" s="69"/>
      <c r="H1637" s="69"/>
      <c r="I1637" s="69"/>
      <c r="J1637" s="68"/>
      <c r="K1637" s="69"/>
      <c r="L1637" s="68"/>
      <c r="M1637" s="68"/>
      <c r="N1637" s="68"/>
      <c r="O1637" s="68"/>
      <c r="P1637" s="70"/>
      <c r="Q1637" s="71"/>
    </row>
    <row r="1638" spans="1:17">
      <c r="A1638" s="152"/>
      <c r="B1638" s="68"/>
      <c r="C1638" s="68"/>
      <c r="D1638" s="68"/>
      <c r="E1638" s="68"/>
      <c r="F1638" s="69"/>
      <c r="G1638" s="69"/>
      <c r="H1638" s="69"/>
      <c r="I1638" s="69"/>
      <c r="J1638" s="68"/>
      <c r="K1638" s="69"/>
      <c r="L1638" s="68"/>
      <c r="M1638" s="68"/>
      <c r="N1638" s="68"/>
      <c r="O1638" s="68"/>
      <c r="P1638" s="70"/>
      <c r="Q1638" s="71"/>
    </row>
    <row r="1639" spans="1:17">
      <c r="A1639" s="152"/>
      <c r="B1639" s="68"/>
      <c r="C1639" s="68"/>
      <c r="D1639" s="68"/>
      <c r="E1639" s="68"/>
      <c r="F1639" s="69"/>
      <c r="G1639" s="69"/>
      <c r="H1639" s="69"/>
      <c r="I1639" s="69"/>
      <c r="J1639" s="68"/>
      <c r="K1639" s="69"/>
      <c r="L1639" s="68"/>
      <c r="M1639" s="68"/>
      <c r="N1639" s="68"/>
      <c r="O1639" s="68"/>
      <c r="P1639" s="70"/>
      <c r="Q1639" s="71"/>
    </row>
    <row r="1640" spans="1:17">
      <c r="A1640" s="152"/>
      <c r="B1640" s="68"/>
      <c r="C1640" s="68"/>
      <c r="D1640" s="68"/>
      <c r="E1640" s="68"/>
      <c r="F1640" s="69"/>
      <c r="G1640" s="69"/>
      <c r="H1640" s="69"/>
      <c r="I1640" s="69"/>
      <c r="J1640" s="68"/>
      <c r="K1640" s="69"/>
      <c r="L1640" s="68"/>
      <c r="M1640" s="68"/>
      <c r="N1640" s="68"/>
      <c r="O1640" s="68"/>
      <c r="P1640" s="70"/>
      <c r="Q1640" s="71"/>
    </row>
    <row r="1641" spans="1:17">
      <c r="A1641" s="152"/>
      <c r="B1641" s="68"/>
      <c r="C1641" s="68"/>
      <c r="D1641" s="68"/>
      <c r="E1641" s="68"/>
      <c r="F1641" s="69"/>
      <c r="G1641" s="69"/>
      <c r="H1641" s="69"/>
      <c r="I1641" s="69"/>
      <c r="J1641" s="68"/>
      <c r="K1641" s="69"/>
      <c r="L1641" s="68"/>
      <c r="M1641" s="68"/>
      <c r="N1641" s="68"/>
      <c r="O1641" s="68"/>
      <c r="P1641" s="70"/>
      <c r="Q1641" s="71"/>
    </row>
    <row r="1642" spans="1:17">
      <c r="A1642" s="152"/>
      <c r="B1642" s="68"/>
      <c r="C1642" s="68"/>
      <c r="D1642" s="68"/>
      <c r="E1642" s="68"/>
      <c r="F1642" s="69"/>
      <c r="G1642" s="69"/>
      <c r="H1642" s="69"/>
      <c r="I1642" s="69"/>
      <c r="J1642" s="68"/>
      <c r="K1642" s="69"/>
      <c r="L1642" s="68"/>
      <c r="M1642" s="68"/>
      <c r="N1642" s="68"/>
      <c r="O1642" s="68"/>
      <c r="P1642" s="70"/>
      <c r="Q1642" s="71"/>
    </row>
    <row r="1643" spans="1:17">
      <c r="A1643" s="152"/>
      <c r="B1643" s="68"/>
      <c r="C1643" s="68"/>
      <c r="D1643" s="68"/>
      <c r="E1643" s="68"/>
      <c r="F1643" s="69"/>
      <c r="G1643" s="69"/>
      <c r="H1643" s="69"/>
      <c r="I1643" s="69"/>
      <c r="J1643" s="68"/>
      <c r="K1643" s="69"/>
      <c r="L1643" s="68"/>
      <c r="M1643" s="68"/>
      <c r="N1643" s="68"/>
      <c r="O1643" s="68"/>
      <c r="P1643" s="70"/>
      <c r="Q1643" s="71"/>
    </row>
    <row r="1644" spans="1:17">
      <c r="A1644" s="152"/>
      <c r="B1644" s="68"/>
      <c r="C1644" s="68"/>
      <c r="D1644" s="68"/>
      <c r="E1644" s="68"/>
      <c r="F1644" s="69"/>
      <c r="G1644" s="69"/>
      <c r="H1644" s="69"/>
      <c r="I1644" s="69"/>
      <c r="J1644" s="68"/>
      <c r="K1644" s="69"/>
      <c r="L1644" s="68"/>
      <c r="M1644" s="68"/>
      <c r="N1644" s="68"/>
      <c r="O1644" s="68"/>
      <c r="P1644" s="70"/>
      <c r="Q1644" s="71"/>
    </row>
    <row r="1645" spans="1:17">
      <c r="A1645" s="152"/>
      <c r="B1645" s="68"/>
      <c r="C1645" s="68"/>
      <c r="D1645" s="68"/>
      <c r="E1645" s="68"/>
      <c r="F1645" s="69"/>
      <c r="G1645" s="69"/>
      <c r="H1645" s="69"/>
      <c r="I1645" s="69"/>
      <c r="J1645" s="68"/>
      <c r="K1645" s="69"/>
      <c r="L1645" s="68"/>
      <c r="M1645" s="68"/>
      <c r="N1645" s="68"/>
      <c r="O1645" s="68"/>
      <c r="P1645" s="70"/>
      <c r="Q1645" s="71"/>
    </row>
    <row r="1646" spans="1:17">
      <c r="A1646" s="152"/>
      <c r="B1646" s="68"/>
      <c r="C1646" s="68"/>
      <c r="D1646" s="68"/>
      <c r="E1646" s="68"/>
      <c r="F1646" s="69"/>
      <c r="G1646" s="69"/>
      <c r="H1646" s="69"/>
      <c r="I1646" s="69"/>
      <c r="J1646" s="68"/>
      <c r="K1646" s="69"/>
      <c r="L1646" s="68"/>
      <c r="M1646" s="68"/>
      <c r="N1646" s="68"/>
      <c r="O1646" s="68"/>
      <c r="P1646" s="70"/>
      <c r="Q1646" s="71"/>
    </row>
    <row r="1647" spans="1:17">
      <c r="A1647" s="152"/>
      <c r="B1647" s="68"/>
      <c r="C1647" s="68"/>
      <c r="D1647" s="68"/>
      <c r="E1647" s="68"/>
      <c r="F1647" s="69"/>
      <c r="G1647" s="69"/>
      <c r="H1647" s="69"/>
      <c r="I1647" s="69"/>
      <c r="J1647" s="68"/>
      <c r="K1647" s="69"/>
      <c r="L1647" s="68"/>
      <c r="M1647" s="68"/>
      <c r="N1647" s="68"/>
      <c r="O1647" s="68"/>
      <c r="P1647" s="70"/>
      <c r="Q1647" s="71"/>
    </row>
    <row r="1648" spans="1:17">
      <c r="A1648" s="152"/>
      <c r="B1648" s="68"/>
      <c r="C1648" s="68"/>
      <c r="D1648" s="68"/>
      <c r="E1648" s="68"/>
      <c r="F1648" s="69"/>
      <c r="G1648" s="69"/>
      <c r="H1648" s="69"/>
      <c r="I1648" s="69"/>
      <c r="J1648" s="68"/>
      <c r="K1648" s="69"/>
      <c r="L1648" s="68"/>
      <c r="M1648" s="68"/>
      <c r="N1648" s="68"/>
      <c r="O1648" s="68"/>
      <c r="P1648" s="70"/>
      <c r="Q1648" s="71"/>
    </row>
    <row r="1649" spans="1:17">
      <c r="A1649" s="152"/>
      <c r="B1649" s="68"/>
      <c r="C1649" s="68"/>
      <c r="D1649" s="68"/>
      <c r="E1649" s="68"/>
      <c r="F1649" s="69"/>
      <c r="G1649" s="69"/>
      <c r="H1649" s="69"/>
      <c r="I1649" s="69"/>
      <c r="J1649" s="68"/>
      <c r="K1649" s="69"/>
      <c r="L1649" s="68"/>
      <c r="M1649" s="68"/>
      <c r="N1649" s="68"/>
      <c r="O1649" s="68"/>
      <c r="P1649" s="70"/>
      <c r="Q1649" s="71"/>
    </row>
    <row r="1650" spans="1:17">
      <c r="A1650" s="152"/>
      <c r="B1650" s="68"/>
      <c r="C1650" s="68"/>
      <c r="D1650" s="68"/>
      <c r="E1650" s="68"/>
      <c r="F1650" s="69"/>
      <c r="G1650" s="69"/>
      <c r="H1650" s="69"/>
      <c r="I1650" s="69"/>
      <c r="J1650" s="68"/>
      <c r="K1650" s="69"/>
      <c r="L1650" s="68"/>
      <c r="M1650" s="68"/>
      <c r="N1650" s="68"/>
      <c r="O1650" s="68"/>
      <c r="P1650" s="70"/>
      <c r="Q1650" s="71"/>
    </row>
    <row r="1651" spans="1:17">
      <c r="A1651" s="152"/>
      <c r="B1651" s="68"/>
      <c r="C1651" s="68"/>
      <c r="D1651" s="68"/>
      <c r="E1651" s="68"/>
      <c r="F1651" s="69"/>
      <c r="G1651" s="69"/>
      <c r="H1651" s="69"/>
      <c r="I1651" s="69"/>
      <c r="J1651" s="68"/>
      <c r="K1651" s="69"/>
      <c r="L1651" s="68"/>
      <c r="M1651" s="68"/>
      <c r="N1651" s="68"/>
      <c r="O1651" s="68"/>
      <c r="P1651" s="70"/>
      <c r="Q1651" s="71"/>
    </row>
    <row r="1652" spans="1:17">
      <c r="A1652" s="152"/>
      <c r="B1652" s="68"/>
      <c r="C1652" s="68"/>
      <c r="D1652" s="68"/>
      <c r="E1652" s="68"/>
      <c r="F1652" s="69"/>
      <c r="G1652" s="69"/>
      <c r="H1652" s="69"/>
      <c r="I1652" s="69"/>
      <c r="J1652" s="68"/>
      <c r="K1652" s="69"/>
      <c r="L1652" s="68"/>
      <c r="M1652" s="68"/>
      <c r="N1652" s="68"/>
      <c r="O1652" s="68"/>
      <c r="P1652" s="70"/>
      <c r="Q1652" s="71"/>
    </row>
    <row r="1653" spans="1:17">
      <c r="A1653" s="152"/>
      <c r="B1653" s="68"/>
      <c r="C1653" s="68"/>
      <c r="D1653" s="68"/>
      <c r="E1653" s="68"/>
      <c r="F1653" s="69"/>
      <c r="G1653" s="69"/>
      <c r="H1653" s="69"/>
      <c r="I1653" s="69"/>
      <c r="J1653" s="68"/>
      <c r="K1653" s="69"/>
      <c r="L1653" s="68"/>
      <c r="M1653" s="68"/>
      <c r="N1653" s="68"/>
      <c r="O1653" s="68"/>
      <c r="P1653" s="70"/>
      <c r="Q1653" s="71"/>
    </row>
    <row r="1654" spans="1:17">
      <c r="A1654" s="152"/>
      <c r="B1654" s="68"/>
      <c r="C1654" s="68"/>
      <c r="D1654" s="68"/>
      <c r="E1654" s="68"/>
      <c r="F1654" s="69"/>
      <c r="G1654" s="69"/>
      <c r="H1654" s="69"/>
      <c r="I1654" s="69"/>
      <c r="J1654" s="68"/>
      <c r="K1654" s="69"/>
      <c r="L1654" s="68"/>
      <c r="M1654" s="68"/>
      <c r="N1654" s="68"/>
      <c r="O1654" s="68"/>
      <c r="P1654" s="70"/>
      <c r="Q1654" s="71"/>
    </row>
    <row r="1655" spans="1:17">
      <c r="A1655" s="152"/>
      <c r="B1655" s="68"/>
      <c r="C1655" s="68"/>
      <c r="D1655" s="68"/>
      <c r="E1655" s="68"/>
      <c r="F1655" s="69"/>
      <c r="G1655" s="69"/>
      <c r="H1655" s="69"/>
      <c r="I1655" s="69"/>
      <c r="J1655" s="68"/>
      <c r="K1655" s="69"/>
      <c r="L1655" s="68"/>
      <c r="M1655" s="68"/>
      <c r="N1655" s="68"/>
      <c r="O1655" s="68"/>
      <c r="P1655" s="70"/>
      <c r="Q1655" s="71"/>
    </row>
    <row r="1656" spans="1:17">
      <c r="A1656" s="152"/>
      <c r="B1656" s="68"/>
      <c r="C1656" s="68"/>
      <c r="D1656" s="68"/>
      <c r="E1656" s="68"/>
      <c r="F1656" s="69"/>
      <c r="G1656" s="69"/>
      <c r="H1656" s="69"/>
      <c r="I1656" s="69"/>
      <c r="J1656" s="68"/>
      <c r="K1656" s="69"/>
      <c r="L1656" s="68"/>
      <c r="M1656" s="68"/>
      <c r="N1656" s="68"/>
      <c r="O1656" s="68"/>
      <c r="P1656" s="70"/>
      <c r="Q1656" s="71"/>
    </row>
    <row r="1657" spans="1:17">
      <c r="A1657" s="152"/>
      <c r="B1657" s="68"/>
      <c r="C1657" s="68"/>
      <c r="D1657" s="68"/>
      <c r="E1657" s="68"/>
      <c r="F1657" s="69"/>
      <c r="G1657" s="69"/>
      <c r="H1657" s="69"/>
      <c r="I1657" s="69"/>
      <c r="J1657" s="68"/>
      <c r="K1657" s="69"/>
      <c r="L1657" s="68"/>
      <c r="M1657" s="68"/>
      <c r="N1657" s="68"/>
      <c r="O1657" s="68"/>
      <c r="P1657" s="70"/>
      <c r="Q1657" s="71"/>
    </row>
    <row r="1658" spans="1:17">
      <c r="A1658" s="152"/>
      <c r="B1658" s="68"/>
      <c r="C1658" s="68"/>
      <c r="D1658" s="68"/>
      <c r="E1658" s="68"/>
      <c r="F1658" s="69"/>
      <c r="G1658" s="69"/>
      <c r="H1658" s="69"/>
      <c r="I1658" s="69"/>
      <c r="J1658" s="68"/>
      <c r="K1658" s="69"/>
      <c r="L1658" s="68"/>
      <c r="M1658" s="68"/>
      <c r="N1658" s="68"/>
      <c r="O1658" s="68"/>
      <c r="P1658" s="70"/>
      <c r="Q1658" s="71"/>
    </row>
    <row r="1659" spans="1:17">
      <c r="A1659" s="152"/>
      <c r="B1659" s="68"/>
      <c r="C1659" s="68"/>
      <c r="D1659" s="68"/>
      <c r="E1659" s="68"/>
      <c r="F1659" s="69"/>
      <c r="G1659" s="69"/>
      <c r="H1659" s="69"/>
      <c r="I1659" s="69"/>
      <c r="J1659" s="68"/>
      <c r="K1659" s="69"/>
      <c r="L1659" s="68"/>
      <c r="M1659" s="68"/>
      <c r="N1659" s="68"/>
      <c r="O1659" s="68"/>
      <c r="P1659" s="70"/>
      <c r="Q1659" s="71"/>
    </row>
    <row r="1660" spans="1:17">
      <c r="A1660" s="152"/>
      <c r="B1660" s="68"/>
      <c r="C1660" s="68"/>
      <c r="D1660" s="68"/>
      <c r="E1660" s="68"/>
      <c r="F1660" s="69"/>
      <c r="G1660" s="69"/>
      <c r="H1660" s="69"/>
      <c r="I1660" s="69"/>
      <c r="J1660" s="68"/>
      <c r="K1660" s="69"/>
      <c r="L1660" s="68"/>
      <c r="M1660" s="68"/>
      <c r="N1660" s="68"/>
      <c r="O1660" s="68"/>
      <c r="P1660" s="70"/>
      <c r="Q1660" s="71"/>
    </row>
    <row r="1661" spans="1:17">
      <c r="A1661" s="152"/>
      <c r="B1661" s="68"/>
      <c r="C1661" s="68"/>
      <c r="D1661" s="68"/>
      <c r="E1661" s="68"/>
      <c r="F1661" s="69"/>
      <c r="G1661" s="69"/>
      <c r="H1661" s="69"/>
      <c r="I1661" s="69"/>
      <c r="J1661" s="68"/>
      <c r="K1661" s="69"/>
      <c r="L1661" s="68"/>
      <c r="M1661" s="68"/>
      <c r="N1661" s="68"/>
      <c r="O1661" s="68"/>
      <c r="P1661" s="70"/>
      <c r="Q1661" s="71"/>
    </row>
    <row r="1662" spans="1:17">
      <c r="A1662" s="152"/>
      <c r="B1662" s="68"/>
      <c r="C1662" s="68"/>
      <c r="D1662" s="68"/>
      <c r="E1662" s="68"/>
      <c r="F1662" s="69"/>
      <c r="G1662" s="69"/>
      <c r="H1662" s="69"/>
      <c r="I1662" s="69"/>
      <c r="J1662" s="68"/>
      <c r="K1662" s="69"/>
      <c r="L1662" s="68"/>
      <c r="M1662" s="68"/>
      <c r="N1662" s="68"/>
      <c r="O1662" s="68"/>
      <c r="P1662" s="70"/>
      <c r="Q1662" s="71"/>
    </row>
    <row r="1663" spans="1:17">
      <c r="A1663" s="152"/>
      <c r="B1663" s="68"/>
      <c r="C1663" s="68"/>
      <c r="D1663" s="68"/>
      <c r="E1663" s="68"/>
      <c r="F1663" s="69"/>
      <c r="G1663" s="69"/>
      <c r="H1663" s="69"/>
      <c r="I1663" s="69"/>
      <c r="J1663" s="68"/>
      <c r="K1663" s="69"/>
      <c r="L1663" s="68"/>
      <c r="M1663" s="68"/>
      <c r="N1663" s="68"/>
      <c r="O1663" s="68"/>
      <c r="P1663" s="70"/>
      <c r="Q1663" s="71"/>
    </row>
    <row r="1664" spans="1:17">
      <c r="A1664" s="152"/>
      <c r="B1664" s="68"/>
      <c r="C1664" s="68"/>
      <c r="D1664" s="68"/>
      <c r="E1664" s="68"/>
      <c r="F1664" s="69"/>
      <c r="G1664" s="69"/>
      <c r="H1664" s="69"/>
      <c r="I1664" s="69"/>
      <c r="J1664" s="68"/>
      <c r="K1664" s="69"/>
      <c r="L1664" s="68"/>
      <c r="M1664" s="68"/>
      <c r="N1664" s="68"/>
      <c r="O1664" s="68"/>
      <c r="P1664" s="70"/>
      <c r="Q1664" s="71"/>
    </row>
    <row r="1665" spans="1:17">
      <c r="A1665" s="152"/>
      <c r="B1665" s="68"/>
      <c r="C1665" s="68"/>
      <c r="D1665" s="68"/>
      <c r="E1665" s="68"/>
      <c r="F1665" s="69"/>
      <c r="G1665" s="69"/>
      <c r="H1665" s="69"/>
      <c r="I1665" s="69"/>
      <c r="J1665" s="68"/>
      <c r="K1665" s="69"/>
      <c r="L1665" s="68"/>
      <c r="M1665" s="68"/>
      <c r="N1665" s="68"/>
      <c r="O1665" s="68"/>
      <c r="P1665" s="70"/>
      <c r="Q1665" s="71"/>
    </row>
    <row r="1666" spans="1:17">
      <c r="A1666" s="152"/>
      <c r="B1666" s="68"/>
      <c r="C1666" s="68"/>
      <c r="D1666" s="68"/>
      <c r="E1666" s="68"/>
      <c r="F1666" s="69"/>
      <c r="G1666" s="69"/>
      <c r="H1666" s="69"/>
      <c r="I1666" s="69"/>
      <c r="J1666" s="68"/>
      <c r="K1666" s="69"/>
      <c r="L1666" s="68"/>
      <c r="M1666" s="68"/>
      <c r="N1666" s="68"/>
      <c r="O1666" s="68"/>
      <c r="P1666" s="70"/>
      <c r="Q1666" s="71"/>
    </row>
    <row r="1667" spans="1:17">
      <c r="A1667" s="152"/>
      <c r="B1667" s="68"/>
      <c r="C1667" s="68"/>
      <c r="D1667" s="68"/>
      <c r="E1667" s="68"/>
      <c r="F1667" s="69"/>
      <c r="G1667" s="69"/>
      <c r="H1667" s="69"/>
      <c r="I1667" s="69"/>
      <c r="J1667" s="68"/>
      <c r="K1667" s="69"/>
      <c r="L1667" s="68"/>
      <c r="M1667" s="68"/>
      <c r="N1667" s="68"/>
      <c r="O1667" s="68"/>
      <c r="P1667" s="70"/>
      <c r="Q1667" s="71"/>
    </row>
    <row r="1668" spans="1:17">
      <c r="A1668" s="152"/>
      <c r="B1668" s="68"/>
      <c r="C1668" s="68"/>
      <c r="D1668" s="68"/>
      <c r="E1668" s="68"/>
      <c r="F1668" s="69"/>
      <c r="G1668" s="69"/>
      <c r="H1668" s="69"/>
      <c r="I1668" s="69"/>
      <c r="J1668" s="68"/>
      <c r="K1668" s="69"/>
      <c r="L1668" s="68"/>
      <c r="M1668" s="68"/>
      <c r="N1668" s="68"/>
      <c r="O1668" s="68"/>
      <c r="P1668" s="70"/>
      <c r="Q1668" s="71"/>
    </row>
    <row r="1669" spans="1:17">
      <c r="A1669" s="152"/>
      <c r="B1669" s="68"/>
      <c r="C1669" s="68"/>
      <c r="D1669" s="68"/>
      <c r="E1669" s="68"/>
      <c r="F1669" s="69"/>
      <c r="G1669" s="69"/>
      <c r="H1669" s="69"/>
      <c r="I1669" s="69"/>
      <c r="J1669" s="68"/>
      <c r="K1669" s="69"/>
      <c r="L1669" s="68"/>
      <c r="M1669" s="68"/>
      <c r="N1669" s="68"/>
      <c r="O1669" s="68"/>
      <c r="P1669" s="70"/>
      <c r="Q1669" s="71"/>
    </row>
    <row r="1670" spans="1:17">
      <c r="A1670" s="152"/>
      <c r="B1670" s="68"/>
      <c r="C1670" s="68"/>
      <c r="D1670" s="68"/>
      <c r="E1670" s="68"/>
      <c r="F1670" s="69"/>
      <c r="G1670" s="69"/>
      <c r="H1670" s="69"/>
      <c r="I1670" s="69"/>
      <c r="J1670" s="68"/>
      <c r="K1670" s="69"/>
      <c r="L1670" s="68"/>
      <c r="M1670" s="68"/>
      <c r="N1670" s="68"/>
      <c r="O1670" s="68"/>
      <c r="P1670" s="70"/>
      <c r="Q1670" s="71"/>
    </row>
    <row r="1671" spans="1:17">
      <c r="A1671" s="152"/>
      <c r="B1671" s="68"/>
      <c r="C1671" s="68"/>
      <c r="D1671" s="68"/>
      <c r="E1671" s="68"/>
      <c r="F1671" s="69"/>
      <c r="G1671" s="69"/>
      <c r="H1671" s="69"/>
      <c r="I1671" s="69"/>
      <c r="J1671" s="68"/>
      <c r="K1671" s="69"/>
      <c r="L1671" s="68"/>
      <c r="M1671" s="68"/>
      <c r="N1671" s="68"/>
      <c r="O1671" s="68"/>
      <c r="P1671" s="70"/>
      <c r="Q1671" s="71"/>
    </row>
    <row r="1672" spans="1:17">
      <c r="A1672" s="152"/>
      <c r="B1672" s="68"/>
      <c r="C1672" s="68"/>
      <c r="D1672" s="68"/>
      <c r="E1672" s="68"/>
      <c r="F1672" s="69"/>
      <c r="G1672" s="69"/>
      <c r="H1672" s="69"/>
      <c r="I1672" s="69"/>
      <c r="J1672" s="68"/>
      <c r="K1672" s="69"/>
      <c r="L1672" s="68"/>
      <c r="M1672" s="68"/>
      <c r="N1672" s="68"/>
      <c r="O1672" s="68"/>
      <c r="P1672" s="70"/>
      <c r="Q1672" s="71"/>
    </row>
    <row r="1673" spans="1:17">
      <c r="A1673" s="152"/>
      <c r="B1673" s="68"/>
      <c r="C1673" s="68"/>
      <c r="D1673" s="68"/>
      <c r="E1673" s="68"/>
      <c r="F1673" s="69"/>
      <c r="G1673" s="69"/>
      <c r="H1673" s="69"/>
      <c r="I1673" s="69"/>
      <c r="J1673" s="68"/>
      <c r="K1673" s="69"/>
      <c r="L1673" s="68"/>
      <c r="M1673" s="68"/>
      <c r="N1673" s="68"/>
      <c r="O1673" s="68"/>
      <c r="P1673" s="70"/>
      <c r="Q1673" s="71"/>
    </row>
    <row r="1674" spans="1:17">
      <c r="A1674" s="152"/>
      <c r="B1674" s="68"/>
      <c r="C1674" s="68"/>
      <c r="D1674" s="68"/>
      <c r="E1674" s="68"/>
      <c r="F1674" s="69"/>
      <c r="G1674" s="69"/>
      <c r="H1674" s="69"/>
      <c r="I1674" s="69"/>
      <c r="J1674" s="68"/>
      <c r="K1674" s="69"/>
      <c r="L1674" s="68"/>
      <c r="M1674" s="68"/>
      <c r="N1674" s="68"/>
      <c r="O1674" s="68"/>
      <c r="P1674" s="70"/>
      <c r="Q1674" s="71"/>
    </row>
    <row r="1675" spans="1:17">
      <c r="A1675" s="152"/>
      <c r="B1675" s="68"/>
      <c r="C1675" s="68"/>
      <c r="D1675" s="68"/>
      <c r="E1675" s="68"/>
      <c r="F1675" s="69"/>
      <c r="G1675" s="69"/>
      <c r="H1675" s="69"/>
      <c r="I1675" s="69"/>
      <c r="J1675" s="68"/>
      <c r="K1675" s="69"/>
      <c r="L1675" s="68"/>
      <c r="M1675" s="68"/>
      <c r="N1675" s="68"/>
      <c r="O1675" s="68"/>
      <c r="P1675" s="70"/>
      <c r="Q1675" s="71"/>
    </row>
    <row r="1676" spans="1:17">
      <c r="A1676" s="152"/>
      <c r="B1676" s="68"/>
      <c r="C1676" s="68"/>
      <c r="D1676" s="68"/>
      <c r="E1676" s="68"/>
      <c r="F1676" s="69"/>
      <c r="G1676" s="69"/>
      <c r="H1676" s="69"/>
      <c r="I1676" s="69"/>
      <c r="J1676" s="68"/>
      <c r="K1676" s="69"/>
      <c r="L1676" s="68"/>
      <c r="M1676" s="68"/>
      <c r="N1676" s="68"/>
      <c r="O1676" s="68"/>
      <c r="P1676" s="70"/>
      <c r="Q1676" s="71"/>
    </row>
    <row r="1677" spans="1:17">
      <c r="A1677" s="152"/>
      <c r="B1677" s="68"/>
      <c r="C1677" s="68"/>
      <c r="D1677" s="68"/>
      <c r="E1677" s="68"/>
      <c r="F1677" s="69"/>
      <c r="G1677" s="69"/>
      <c r="H1677" s="69"/>
      <c r="I1677" s="69"/>
      <c r="J1677" s="68"/>
      <c r="K1677" s="69"/>
      <c r="L1677" s="68"/>
      <c r="M1677" s="68"/>
      <c r="N1677" s="68"/>
      <c r="O1677" s="68"/>
      <c r="P1677" s="70"/>
      <c r="Q1677" s="71"/>
    </row>
    <row r="1678" spans="1:17">
      <c r="A1678" s="152"/>
      <c r="B1678" s="68"/>
      <c r="C1678" s="68"/>
      <c r="D1678" s="68"/>
      <c r="E1678" s="68"/>
      <c r="F1678" s="69"/>
      <c r="G1678" s="69"/>
      <c r="H1678" s="69"/>
      <c r="I1678" s="69"/>
      <c r="J1678" s="68"/>
      <c r="K1678" s="69"/>
      <c r="L1678" s="68"/>
      <c r="M1678" s="68"/>
      <c r="N1678" s="68"/>
      <c r="O1678" s="68"/>
      <c r="P1678" s="70"/>
      <c r="Q1678" s="71"/>
    </row>
    <row r="1679" spans="1:17">
      <c r="A1679" s="152"/>
      <c r="B1679" s="68"/>
      <c r="C1679" s="68"/>
      <c r="D1679" s="68"/>
      <c r="E1679" s="68"/>
      <c r="F1679" s="69"/>
      <c r="G1679" s="69"/>
      <c r="H1679" s="69"/>
      <c r="I1679" s="69"/>
      <c r="J1679" s="68"/>
      <c r="K1679" s="69"/>
      <c r="L1679" s="68"/>
      <c r="M1679" s="68"/>
      <c r="N1679" s="68"/>
      <c r="O1679" s="68"/>
      <c r="P1679" s="70"/>
      <c r="Q1679" s="71"/>
    </row>
    <row r="1680" spans="1:17">
      <c r="A1680" s="152"/>
      <c r="B1680" s="68"/>
      <c r="C1680" s="68"/>
      <c r="D1680" s="68"/>
      <c r="E1680" s="68"/>
      <c r="F1680" s="69"/>
      <c r="G1680" s="69"/>
      <c r="H1680" s="69"/>
      <c r="I1680" s="69"/>
      <c r="J1680" s="68"/>
      <c r="K1680" s="69"/>
      <c r="L1680" s="68"/>
      <c r="M1680" s="68"/>
      <c r="N1680" s="68"/>
      <c r="O1680" s="68"/>
      <c r="P1680" s="70"/>
      <c r="Q1680" s="71"/>
    </row>
    <row r="1681" spans="1:17">
      <c r="A1681" s="152"/>
      <c r="B1681" s="68"/>
      <c r="C1681" s="68"/>
      <c r="D1681" s="68"/>
      <c r="E1681" s="68"/>
      <c r="F1681" s="69"/>
      <c r="G1681" s="69"/>
      <c r="H1681" s="69"/>
      <c r="I1681" s="69"/>
      <c r="J1681" s="68"/>
      <c r="K1681" s="69"/>
      <c r="L1681" s="68"/>
      <c r="M1681" s="68"/>
      <c r="N1681" s="68"/>
      <c r="O1681" s="68"/>
      <c r="P1681" s="70"/>
      <c r="Q1681" s="71"/>
    </row>
    <row r="1682" spans="1:17">
      <c r="A1682" s="152"/>
      <c r="B1682" s="68"/>
      <c r="C1682" s="68"/>
      <c r="D1682" s="68"/>
      <c r="E1682" s="68"/>
      <c r="F1682" s="69"/>
      <c r="G1682" s="69"/>
      <c r="H1682" s="69"/>
      <c r="I1682" s="69"/>
      <c r="J1682" s="68"/>
      <c r="K1682" s="69"/>
      <c r="L1682" s="68"/>
      <c r="M1682" s="68"/>
      <c r="N1682" s="68"/>
      <c r="O1682" s="68"/>
      <c r="P1682" s="70"/>
      <c r="Q1682" s="71"/>
    </row>
    <row r="1683" spans="1:17">
      <c r="A1683" s="152"/>
      <c r="B1683" s="68"/>
      <c r="C1683" s="68"/>
      <c r="D1683" s="68"/>
      <c r="E1683" s="68"/>
      <c r="F1683" s="69"/>
      <c r="G1683" s="69"/>
      <c r="H1683" s="69"/>
      <c r="I1683" s="69"/>
      <c r="J1683" s="68"/>
      <c r="K1683" s="69"/>
      <c r="L1683" s="68"/>
      <c r="M1683" s="68"/>
      <c r="N1683" s="68"/>
      <c r="O1683" s="68"/>
      <c r="P1683" s="70"/>
      <c r="Q1683" s="71"/>
    </row>
    <row r="1684" spans="1:17">
      <c r="A1684" s="152"/>
      <c r="B1684" s="68"/>
      <c r="C1684" s="68"/>
      <c r="D1684" s="68"/>
      <c r="E1684" s="68"/>
      <c r="F1684" s="69"/>
      <c r="G1684" s="69"/>
      <c r="H1684" s="69"/>
      <c r="I1684" s="69"/>
      <c r="J1684" s="68"/>
      <c r="K1684" s="69"/>
      <c r="L1684" s="68"/>
      <c r="M1684" s="68"/>
      <c r="N1684" s="68"/>
      <c r="O1684" s="68"/>
      <c r="P1684" s="70"/>
      <c r="Q1684" s="71"/>
    </row>
    <row r="1685" spans="1:17">
      <c r="A1685" s="152"/>
      <c r="B1685" s="68"/>
      <c r="C1685" s="68"/>
      <c r="D1685" s="68"/>
      <c r="E1685" s="68"/>
      <c r="F1685" s="69"/>
      <c r="G1685" s="69"/>
      <c r="H1685" s="69"/>
      <c r="I1685" s="69"/>
      <c r="J1685" s="68"/>
      <c r="K1685" s="69"/>
      <c r="L1685" s="68"/>
      <c r="M1685" s="68"/>
      <c r="N1685" s="68"/>
      <c r="O1685" s="68"/>
      <c r="P1685" s="70"/>
      <c r="Q1685" s="71"/>
    </row>
    <row r="1686" spans="1:17">
      <c r="A1686" s="152"/>
      <c r="B1686" s="68"/>
      <c r="C1686" s="68"/>
      <c r="D1686" s="68"/>
      <c r="E1686" s="68"/>
      <c r="F1686" s="69"/>
      <c r="G1686" s="69"/>
      <c r="H1686" s="69"/>
      <c r="I1686" s="69"/>
      <c r="J1686" s="68"/>
      <c r="K1686" s="69"/>
      <c r="L1686" s="68"/>
      <c r="M1686" s="68"/>
      <c r="N1686" s="68"/>
      <c r="O1686" s="68"/>
      <c r="P1686" s="70"/>
      <c r="Q1686" s="71"/>
    </row>
    <row r="1687" spans="1:17">
      <c r="A1687" s="152"/>
      <c r="B1687" s="68"/>
      <c r="C1687" s="68"/>
      <c r="D1687" s="68"/>
      <c r="E1687" s="68"/>
      <c r="F1687" s="69"/>
      <c r="G1687" s="69"/>
      <c r="H1687" s="69"/>
      <c r="I1687" s="69"/>
      <c r="J1687" s="68"/>
      <c r="K1687" s="69"/>
      <c r="L1687" s="68"/>
      <c r="M1687" s="68"/>
      <c r="N1687" s="68"/>
      <c r="O1687" s="68"/>
      <c r="P1687" s="70"/>
      <c r="Q1687" s="71"/>
    </row>
    <row r="1688" spans="1:17">
      <c r="A1688" s="152"/>
      <c r="B1688" s="68"/>
      <c r="C1688" s="68"/>
      <c r="D1688" s="68"/>
      <c r="E1688" s="68"/>
      <c r="F1688" s="69"/>
      <c r="G1688" s="69"/>
      <c r="H1688" s="69"/>
      <c r="I1688" s="69"/>
      <c r="J1688" s="68"/>
      <c r="K1688" s="69"/>
      <c r="L1688" s="68"/>
      <c r="M1688" s="68"/>
      <c r="N1688" s="68"/>
      <c r="O1688" s="68"/>
      <c r="P1688" s="70"/>
      <c r="Q1688" s="71"/>
    </row>
    <row r="1689" spans="1:17">
      <c r="A1689" s="152"/>
      <c r="B1689" s="68"/>
      <c r="C1689" s="68"/>
      <c r="D1689" s="68"/>
      <c r="E1689" s="68"/>
      <c r="F1689" s="69"/>
      <c r="G1689" s="69"/>
      <c r="H1689" s="69"/>
      <c r="I1689" s="69"/>
      <c r="J1689" s="68"/>
      <c r="K1689" s="69"/>
      <c r="L1689" s="68"/>
      <c r="M1689" s="68"/>
      <c r="N1689" s="68"/>
      <c r="O1689" s="68"/>
      <c r="P1689" s="70"/>
      <c r="Q1689" s="71"/>
    </row>
    <row r="1690" spans="1:17">
      <c r="A1690" s="152"/>
      <c r="B1690" s="68"/>
      <c r="C1690" s="68"/>
      <c r="D1690" s="68"/>
      <c r="E1690" s="68"/>
      <c r="F1690" s="69"/>
      <c r="G1690" s="69"/>
      <c r="H1690" s="69"/>
      <c r="I1690" s="69"/>
      <c r="J1690" s="68"/>
      <c r="K1690" s="69"/>
      <c r="L1690" s="68"/>
      <c r="M1690" s="68"/>
      <c r="N1690" s="68"/>
      <c r="O1690" s="68"/>
      <c r="P1690" s="70"/>
      <c r="Q1690" s="71"/>
    </row>
    <row r="1691" spans="1:17">
      <c r="A1691" s="152"/>
      <c r="B1691" s="68"/>
      <c r="C1691" s="68"/>
      <c r="D1691" s="68"/>
      <c r="E1691" s="68"/>
      <c r="F1691" s="69"/>
      <c r="G1691" s="69"/>
      <c r="H1691" s="69"/>
      <c r="I1691" s="69"/>
      <c r="J1691" s="68"/>
      <c r="K1691" s="69"/>
      <c r="L1691" s="68"/>
      <c r="M1691" s="68"/>
      <c r="N1691" s="68"/>
      <c r="O1691" s="68"/>
      <c r="P1691" s="70"/>
      <c r="Q1691" s="71"/>
    </row>
    <row r="1692" spans="1:17">
      <c r="A1692" s="152"/>
      <c r="B1692" s="68"/>
      <c r="C1692" s="68"/>
      <c r="D1692" s="68"/>
      <c r="E1692" s="68"/>
      <c r="F1692" s="69"/>
      <c r="G1692" s="69"/>
      <c r="H1692" s="69"/>
      <c r="I1692" s="69"/>
      <c r="J1692" s="68"/>
      <c r="K1692" s="69"/>
      <c r="L1692" s="68"/>
      <c r="M1692" s="68"/>
      <c r="N1692" s="68"/>
      <c r="O1692" s="68"/>
      <c r="P1692" s="70"/>
      <c r="Q1692" s="71"/>
    </row>
    <row r="1693" spans="1:17">
      <c r="A1693" s="152"/>
      <c r="B1693" s="68"/>
      <c r="C1693" s="68"/>
      <c r="D1693" s="68"/>
      <c r="E1693" s="68"/>
      <c r="F1693" s="69"/>
      <c r="G1693" s="69"/>
      <c r="H1693" s="69"/>
      <c r="I1693" s="69"/>
      <c r="J1693" s="68"/>
      <c r="K1693" s="69"/>
      <c r="L1693" s="68"/>
      <c r="M1693" s="68"/>
      <c r="N1693" s="68"/>
      <c r="O1693" s="68"/>
      <c r="P1693" s="70"/>
      <c r="Q1693" s="71"/>
    </row>
    <row r="1694" spans="1:17">
      <c r="A1694" s="152"/>
      <c r="B1694" s="68"/>
      <c r="C1694" s="68"/>
      <c r="D1694" s="68"/>
      <c r="E1694" s="68"/>
      <c r="F1694" s="69"/>
      <c r="G1694" s="69"/>
      <c r="H1694" s="69"/>
      <c r="I1694" s="69"/>
      <c r="J1694" s="68"/>
      <c r="K1694" s="69"/>
      <c r="L1694" s="68"/>
      <c r="M1694" s="68"/>
      <c r="N1694" s="68"/>
      <c r="O1694" s="68"/>
      <c r="P1694" s="70"/>
      <c r="Q1694" s="71"/>
    </row>
    <row r="1695" spans="1:17">
      <c r="A1695" s="152"/>
      <c r="B1695" s="68"/>
      <c r="C1695" s="68"/>
      <c r="D1695" s="68"/>
      <c r="E1695" s="68"/>
      <c r="F1695" s="69"/>
      <c r="G1695" s="69"/>
      <c r="H1695" s="69"/>
      <c r="I1695" s="69"/>
      <c r="J1695" s="68"/>
      <c r="K1695" s="69"/>
      <c r="L1695" s="68"/>
      <c r="M1695" s="68"/>
      <c r="N1695" s="68"/>
      <c r="O1695" s="68"/>
      <c r="P1695" s="70"/>
      <c r="Q1695" s="71"/>
    </row>
    <row r="1696" spans="1:17">
      <c r="A1696" s="152"/>
      <c r="B1696" s="68"/>
      <c r="C1696" s="68"/>
      <c r="D1696" s="68"/>
      <c r="E1696" s="68"/>
      <c r="F1696" s="69"/>
      <c r="G1696" s="69"/>
      <c r="H1696" s="69"/>
      <c r="I1696" s="69"/>
      <c r="J1696" s="68"/>
      <c r="K1696" s="69"/>
      <c r="L1696" s="68"/>
      <c r="M1696" s="68"/>
      <c r="N1696" s="68"/>
      <c r="O1696" s="68"/>
      <c r="P1696" s="70"/>
      <c r="Q1696" s="71"/>
    </row>
    <row r="1697" spans="1:17">
      <c r="A1697" s="152"/>
      <c r="B1697" s="68"/>
      <c r="C1697" s="68"/>
      <c r="D1697" s="68"/>
      <c r="E1697" s="68"/>
      <c r="F1697" s="69"/>
      <c r="G1697" s="69"/>
      <c r="H1697" s="69"/>
      <c r="I1697" s="69"/>
      <c r="J1697" s="68"/>
      <c r="K1697" s="69"/>
      <c r="L1697" s="68"/>
      <c r="M1697" s="68"/>
      <c r="N1697" s="68"/>
      <c r="O1697" s="68"/>
      <c r="P1697" s="70"/>
      <c r="Q1697" s="71"/>
    </row>
    <row r="1698" spans="1:17">
      <c r="A1698" s="152"/>
      <c r="B1698" s="68"/>
      <c r="C1698" s="68"/>
      <c r="D1698" s="68"/>
      <c r="E1698" s="68"/>
      <c r="F1698" s="69"/>
      <c r="G1698" s="69"/>
      <c r="H1698" s="69"/>
      <c r="I1698" s="69"/>
      <c r="J1698" s="68"/>
      <c r="K1698" s="69"/>
      <c r="L1698" s="68"/>
      <c r="M1698" s="68"/>
      <c r="N1698" s="68"/>
      <c r="O1698" s="68"/>
      <c r="P1698" s="70"/>
      <c r="Q1698" s="71"/>
    </row>
    <row r="1699" spans="1:17">
      <c r="A1699" s="152"/>
      <c r="B1699" s="68"/>
      <c r="C1699" s="68"/>
      <c r="D1699" s="68"/>
      <c r="E1699" s="68"/>
      <c r="F1699" s="69"/>
      <c r="G1699" s="69"/>
      <c r="H1699" s="69"/>
      <c r="I1699" s="69"/>
      <c r="J1699" s="68"/>
      <c r="K1699" s="69"/>
      <c r="L1699" s="68"/>
      <c r="M1699" s="68"/>
      <c r="N1699" s="68"/>
      <c r="O1699" s="68"/>
      <c r="P1699" s="70"/>
      <c r="Q1699" s="71"/>
    </row>
    <row r="1700" spans="1:17">
      <c r="A1700" s="152"/>
      <c r="B1700" s="68"/>
      <c r="C1700" s="68"/>
      <c r="D1700" s="68"/>
      <c r="E1700" s="68"/>
      <c r="F1700" s="69"/>
      <c r="G1700" s="69"/>
      <c r="H1700" s="69"/>
      <c r="I1700" s="69"/>
      <c r="J1700" s="68"/>
      <c r="K1700" s="69"/>
      <c r="L1700" s="68"/>
      <c r="M1700" s="68"/>
      <c r="N1700" s="68"/>
      <c r="O1700" s="68"/>
      <c r="P1700" s="70"/>
      <c r="Q1700" s="71"/>
    </row>
    <row r="1701" spans="1:17">
      <c r="A1701" s="152"/>
      <c r="B1701" s="68"/>
      <c r="C1701" s="68"/>
      <c r="D1701" s="68"/>
      <c r="E1701" s="68"/>
      <c r="F1701" s="69"/>
      <c r="G1701" s="69"/>
      <c r="H1701" s="69"/>
      <c r="I1701" s="69"/>
      <c r="J1701" s="68"/>
      <c r="K1701" s="69"/>
      <c r="L1701" s="68"/>
      <c r="M1701" s="68"/>
      <c r="N1701" s="68"/>
      <c r="O1701" s="68"/>
      <c r="P1701" s="70"/>
      <c r="Q1701" s="71"/>
    </row>
    <row r="1702" spans="1:17">
      <c r="A1702" s="152"/>
      <c r="B1702" s="68"/>
      <c r="C1702" s="68"/>
      <c r="D1702" s="68"/>
      <c r="E1702" s="68"/>
      <c r="F1702" s="69"/>
      <c r="G1702" s="69"/>
      <c r="H1702" s="69"/>
      <c r="I1702" s="69"/>
      <c r="J1702" s="68"/>
      <c r="K1702" s="69"/>
      <c r="L1702" s="68"/>
      <c r="M1702" s="68"/>
      <c r="N1702" s="68"/>
      <c r="O1702" s="68"/>
      <c r="P1702" s="70"/>
      <c r="Q1702" s="71"/>
    </row>
    <row r="1703" spans="1:17">
      <c r="A1703" s="152"/>
      <c r="B1703" s="68"/>
      <c r="C1703" s="68"/>
      <c r="D1703" s="68"/>
      <c r="E1703" s="68"/>
      <c r="F1703" s="69"/>
      <c r="G1703" s="69"/>
      <c r="H1703" s="69"/>
      <c r="I1703" s="69"/>
      <c r="J1703" s="68"/>
      <c r="K1703" s="69"/>
      <c r="L1703" s="68"/>
      <c r="M1703" s="68"/>
      <c r="N1703" s="68"/>
      <c r="O1703" s="68"/>
      <c r="P1703" s="70"/>
      <c r="Q1703" s="71"/>
    </row>
    <row r="1704" spans="1:17">
      <c r="A1704" s="152"/>
      <c r="B1704" s="68"/>
      <c r="C1704" s="68"/>
      <c r="D1704" s="68"/>
      <c r="E1704" s="68"/>
      <c r="F1704" s="69"/>
      <c r="G1704" s="69"/>
      <c r="H1704" s="69"/>
      <c r="I1704" s="69"/>
      <c r="J1704" s="68"/>
      <c r="K1704" s="69"/>
      <c r="L1704" s="68"/>
      <c r="M1704" s="68"/>
      <c r="N1704" s="68"/>
      <c r="O1704" s="68"/>
      <c r="P1704" s="70"/>
      <c r="Q1704" s="71"/>
    </row>
    <row r="1705" spans="1:17">
      <c r="A1705" s="152"/>
      <c r="B1705" s="68"/>
      <c r="C1705" s="68"/>
      <c r="D1705" s="68"/>
      <c r="E1705" s="68"/>
      <c r="F1705" s="69"/>
      <c r="G1705" s="69"/>
      <c r="H1705" s="69"/>
      <c r="I1705" s="69"/>
      <c r="J1705" s="68"/>
      <c r="K1705" s="69"/>
      <c r="L1705" s="68"/>
      <c r="M1705" s="68"/>
      <c r="N1705" s="68"/>
      <c r="O1705" s="68"/>
      <c r="P1705" s="70"/>
      <c r="Q1705" s="71"/>
    </row>
    <row r="1706" spans="1:17">
      <c r="A1706" s="152"/>
      <c r="B1706" s="68"/>
      <c r="C1706" s="68"/>
      <c r="D1706" s="68"/>
      <c r="E1706" s="68"/>
      <c r="F1706" s="69"/>
      <c r="G1706" s="69"/>
      <c r="H1706" s="69"/>
      <c r="I1706" s="69"/>
      <c r="J1706" s="68"/>
      <c r="K1706" s="69"/>
      <c r="L1706" s="68"/>
      <c r="M1706" s="68"/>
      <c r="N1706" s="68"/>
      <c r="O1706" s="68"/>
      <c r="P1706" s="70"/>
      <c r="Q1706" s="71"/>
    </row>
    <row r="1707" spans="1:17">
      <c r="A1707" s="152"/>
      <c r="B1707" s="68"/>
      <c r="C1707" s="68"/>
      <c r="D1707" s="68"/>
      <c r="E1707" s="68"/>
      <c r="F1707" s="69"/>
      <c r="G1707" s="69"/>
      <c r="H1707" s="69"/>
      <c r="I1707" s="69"/>
      <c r="J1707" s="68"/>
      <c r="K1707" s="69"/>
      <c r="L1707" s="68"/>
      <c r="M1707" s="68"/>
      <c r="N1707" s="68"/>
      <c r="O1707" s="68"/>
      <c r="P1707" s="70"/>
      <c r="Q1707" s="71"/>
    </row>
    <row r="1708" spans="1:17">
      <c r="A1708" s="152"/>
      <c r="B1708" s="68"/>
      <c r="C1708" s="68"/>
      <c r="D1708" s="68"/>
      <c r="E1708" s="68"/>
      <c r="F1708" s="69"/>
      <c r="G1708" s="69"/>
      <c r="H1708" s="69"/>
      <c r="I1708" s="69"/>
      <c r="J1708" s="68"/>
      <c r="K1708" s="69"/>
      <c r="L1708" s="68"/>
      <c r="M1708" s="68"/>
      <c r="N1708" s="68"/>
      <c r="O1708" s="68"/>
      <c r="P1708" s="70"/>
      <c r="Q1708" s="71"/>
    </row>
    <row r="1709" spans="1:17">
      <c r="A1709" s="152"/>
      <c r="B1709" s="68"/>
      <c r="C1709" s="68"/>
      <c r="D1709" s="68"/>
      <c r="E1709" s="68"/>
      <c r="F1709" s="69"/>
      <c r="G1709" s="69"/>
      <c r="H1709" s="69"/>
      <c r="I1709" s="69"/>
      <c r="J1709" s="68"/>
      <c r="K1709" s="69"/>
      <c r="L1709" s="68"/>
      <c r="M1709" s="68"/>
      <c r="N1709" s="68"/>
      <c r="O1709" s="68"/>
      <c r="P1709" s="70"/>
      <c r="Q1709" s="71"/>
    </row>
    <row r="1710" spans="1:17">
      <c r="A1710" s="152"/>
      <c r="B1710" s="68"/>
      <c r="C1710" s="68"/>
      <c r="D1710" s="68"/>
      <c r="E1710" s="68"/>
      <c r="F1710" s="69"/>
      <c r="G1710" s="69"/>
      <c r="H1710" s="69"/>
      <c r="I1710" s="69"/>
      <c r="J1710" s="68"/>
      <c r="K1710" s="69"/>
      <c r="L1710" s="68"/>
      <c r="M1710" s="68"/>
      <c r="N1710" s="68"/>
      <c r="O1710" s="68"/>
      <c r="P1710" s="70"/>
      <c r="Q1710" s="71"/>
    </row>
    <row r="1711" spans="1:17">
      <c r="A1711" s="152"/>
      <c r="B1711" s="68"/>
      <c r="C1711" s="68"/>
      <c r="D1711" s="68"/>
      <c r="E1711" s="68"/>
      <c r="F1711" s="69"/>
      <c r="G1711" s="69"/>
      <c r="H1711" s="69"/>
      <c r="I1711" s="69"/>
      <c r="J1711" s="68"/>
      <c r="K1711" s="69"/>
      <c r="L1711" s="68"/>
      <c r="M1711" s="68"/>
      <c r="N1711" s="68"/>
      <c r="O1711" s="68"/>
      <c r="P1711" s="70"/>
      <c r="Q1711" s="71"/>
    </row>
    <row r="1712" spans="1:17">
      <c r="A1712" s="152"/>
      <c r="B1712" s="68"/>
      <c r="C1712" s="68"/>
      <c r="D1712" s="68"/>
      <c r="E1712" s="68"/>
      <c r="F1712" s="69"/>
      <c r="G1712" s="69"/>
      <c r="H1712" s="69"/>
      <c r="I1712" s="69"/>
      <c r="J1712" s="68"/>
      <c r="K1712" s="69"/>
      <c r="L1712" s="68"/>
      <c r="M1712" s="68"/>
      <c r="N1712" s="68"/>
      <c r="O1712" s="68"/>
      <c r="P1712" s="70"/>
      <c r="Q1712" s="71"/>
    </row>
    <row r="1713" spans="1:17">
      <c r="A1713" s="152"/>
      <c r="B1713" s="68"/>
      <c r="C1713" s="68"/>
      <c r="D1713" s="68"/>
      <c r="E1713" s="68"/>
      <c r="F1713" s="69"/>
      <c r="G1713" s="69"/>
      <c r="H1713" s="69"/>
      <c r="I1713" s="69"/>
      <c r="J1713" s="68"/>
      <c r="K1713" s="69"/>
      <c r="L1713" s="68"/>
      <c r="M1713" s="68"/>
      <c r="N1713" s="68"/>
      <c r="O1713" s="68"/>
      <c r="P1713" s="70"/>
      <c r="Q1713" s="71"/>
    </row>
    <row r="1714" spans="1:17">
      <c r="A1714" s="152"/>
      <c r="B1714" s="68"/>
      <c r="C1714" s="68"/>
      <c r="D1714" s="68"/>
      <c r="E1714" s="68"/>
      <c r="F1714" s="69"/>
      <c r="G1714" s="69"/>
      <c r="H1714" s="69"/>
      <c r="I1714" s="69"/>
      <c r="J1714" s="68"/>
      <c r="K1714" s="69"/>
      <c r="L1714" s="68"/>
      <c r="M1714" s="68"/>
      <c r="N1714" s="68"/>
      <c r="O1714" s="68"/>
      <c r="P1714" s="70"/>
      <c r="Q1714" s="71"/>
    </row>
    <row r="1715" spans="1:17">
      <c r="A1715" s="152"/>
      <c r="B1715" s="68"/>
      <c r="C1715" s="68"/>
      <c r="D1715" s="68"/>
      <c r="E1715" s="68"/>
      <c r="F1715" s="69"/>
      <c r="G1715" s="69"/>
      <c r="H1715" s="69"/>
      <c r="I1715" s="69"/>
      <c r="J1715" s="68"/>
      <c r="K1715" s="69"/>
      <c r="L1715" s="68"/>
      <c r="M1715" s="68"/>
      <c r="N1715" s="68"/>
      <c r="O1715" s="68"/>
      <c r="P1715" s="70"/>
      <c r="Q1715" s="71"/>
    </row>
    <row r="1716" spans="1:17">
      <c r="A1716" s="152"/>
      <c r="B1716" s="68"/>
      <c r="C1716" s="68"/>
      <c r="D1716" s="68"/>
      <c r="E1716" s="68"/>
      <c r="F1716" s="69"/>
      <c r="G1716" s="69"/>
      <c r="H1716" s="69"/>
      <c r="I1716" s="69"/>
      <c r="J1716" s="68"/>
      <c r="K1716" s="69"/>
      <c r="L1716" s="68"/>
      <c r="M1716" s="68"/>
      <c r="N1716" s="68"/>
      <c r="O1716" s="68"/>
      <c r="P1716" s="70"/>
      <c r="Q1716" s="71"/>
    </row>
    <row r="1717" spans="1:17">
      <c r="A1717" s="152"/>
      <c r="B1717" s="68"/>
      <c r="C1717" s="68"/>
      <c r="D1717" s="68"/>
      <c r="E1717" s="68"/>
      <c r="F1717" s="69"/>
      <c r="G1717" s="69"/>
      <c r="H1717" s="69"/>
      <c r="I1717" s="69"/>
      <c r="J1717" s="68"/>
      <c r="K1717" s="69"/>
      <c r="L1717" s="68"/>
      <c r="M1717" s="68"/>
      <c r="N1717" s="68"/>
      <c r="O1717" s="68"/>
      <c r="P1717" s="70"/>
      <c r="Q1717" s="71"/>
    </row>
    <row r="1718" spans="1:17">
      <c r="A1718" s="152"/>
      <c r="B1718" s="68"/>
      <c r="C1718" s="68"/>
      <c r="D1718" s="68"/>
      <c r="E1718" s="68"/>
      <c r="F1718" s="69"/>
      <c r="G1718" s="69"/>
      <c r="H1718" s="69"/>
      <c r="I1718" s="69"/>
      <c r="J1718" s="68"/>
      <c r="K1718" s="69"/>
      <c r="L1718" s="68"/>
      <c r="M1718" s="68"/>
      <c r="N1718" s="68"/>
      <c r="O1718" s="68"/>
      <c r="P1718" s="70"/>
      <c r="Q1718" s="71"/>
    </row>
    <row r="1719" spans="1:17">
      <c r="A1719" s="152"/>
      <c r="B1719" s="68"/>
      <c r="C1719" s="68"/>
      <c r="D1719" s="68"/>
      <c r="E1719" s="68"/>
      <c r="F1719" s="69"/>
      <c r="G1719" s="69"/>
      <c r="H1719" s="69"/>
      <c r="I1719" s="69"/>
      <c r="J1719" s="68"/>
      <c r="K1719" s="69"/>
      <c r="L1719" s="68"/>
      <c r="M1719" s="68"/>
      <c r="N1719" s="68"/>
      <c r="O1719" s="68"/>
      <c r="P1719" s="70"/>
      <c r="Q1719" s="71"/>
    </row>
    <row r="1720" spans="1:17">
      <c r="A1720" s="152"/>
      <c r="B1720" s="68"/>
      <c r="C1720" s="68"/>
      <c r="D1720" s="68"/>
      <c r="E1720" s="68"/>
      <c r="F1720" s="69"/>
      <c r="G1720" s="69"/>
      <c r="H1720" s="69"/>
      <c r="I1720" s="69"/>
      <c r="J1720" s="68"/>
      <c r="K1720" s="69"/>
      <c r="L1720" s="68"/>
      <c r="M1720" s="68"/>
      <c r="N1720" s="68"/>
      <c r="O1720" s="68"/>
      <c r="P1720" s="70"/>
      <c r="Q1720" s="71"/>
    </row>
    <row r="1721" spans="1:17">
      <c r="A1721" s="152"/>
      <c r="B1721" s="68"/>
      <c r="C1721" s="68"/>
      <c r="D1721" s="68"/>
      <c r="E1721" s="68"/>
      <c r="F1721" s="69"/>
      <c r="G1721" s="69"/>
      <c r="H1721" s="69"/>
      <c r="I1721" s="69"/>
      <c r="J1721" s="68"/>
      <c r="K1721" s="69"/>
      <c r="L1721" s="68"/>
      <c r="M1721" s="68"/>
      <c r="N1721" s="68"/>
      <c r="O1721" s="68"/>
      <c r="P1721" s="70"/>
      <c r="Q1721" s="71"/>
    </row>
    <row r="1722" spans="1:17">
      <c r="A1722" s="152"/>
      <c r="B1722" s="68"/>
      <c r="C1722" s="68"/>
      <c r="D1722" s="68"/>
      <c r="E1722" s="68"/>
      <c r="F1722" s="69"/>
      <c r="G1722" s="69"/>
      <c r="H1722" s="69"/>
      <c r="I1722" s="69"/>
      <c r="J1722" s="68"/>
      <c r="K1722" s="69"/>
      <c r="L1722" s="68"/>
      <c r="M1722" s="68"/>
      <c r="N1722" s="68"/>
      <c r="O1722" s="68"/>
      <c r="P1722" s="70"/>
      <c r="Q1722" s="71"/>
    </row>
    <row r="1723" spans="1:17">
      <c r="A1723" s="152"/>
      <c r="B1723" s="68"/>
      <c r="C1723" s="68"/>
      <c r="D1723" s="68"/>
      <c r="E1723" s="68"/>
      <c r="F1723" s="69"/>
      <c r="G1723" s="69"/>
      <c r="H1723" s="69"/>
      <c r="I1723" s="69"/>
      <c r="J1723" s="68"/>
      <c r="K1723" s="69"/>
      <c r="L1723" s="68"/>
      <c r="M1723" s="68"/>
      <c r="N1723" s="68"/>
      <c r="O1723" s="68"/>
      <c r="P1723" s="70"/>
      <c r="Q1723" s="71"/>
    </row>
    <row r="1724" spans="1:17">
      <c r="A1724" s="152"/>
      <c r="B1724" s="68"/>
      <c r="C1724" s="68"/>
      <c r="D1724" s="68"/>
      <c r="E1724" s="68"/>
      <c r="F1724" s="69"/>
      <c r="G1724" s="69"/>
      <c r="H1724" s="69"/>
      <c r="I1724" s="69"/>
      <c r="J1724" s="68"/>
      <c r="K1724" s="69"/>
      <c r="L1724" s="68"/>
      <c r="M1724" s="68"/>
      <c r="N1724" s="68"/>
      <c r="O1724" s="68"/>
      <c r="P1724" s="70"/>
      <c r="Q1724" s="71"/>
    </row>
    <row r="1725" spans="1:17">
      <c r="A1725" s="152"/>
      <c r="B1725" s="68"/>
      <c r="C1725" s="68"/>
      <c r="D1725" s="68"/>
      <c r="E1725" s="68"/>
      <c r="F1725" s="69"/>
      <c r="G1725" s="69"/>
      <c r="H1725" s="69"/>
      <c r="I1725" s="69"/>
      <c r="J1725" s="68"/>
      <c r="K1725" s="69"/>
      <c r="L1725" s="68"/>
      <c r="M1725" s="68"/>
      <c r="N1725" s="68"/>
      <c r="O1725" s="68"/>
      <c r="P1725" s="70"/>
      <c r="Q1725" s="71"/>
    </row>
    <row r="1726" spans="1:17">
      <c r="A1726" s="152"/>
      <c r="B1726" s="68"/>
      <c r="C1726" s="68"/>
      <c r="D1726" s="68"/>
      <c r="E1726" s="68"/>
      <c r="F1726" s="69"/>
      <c r="G1726" s="69"/>
      <c r="H1726" s="69"/>
      <c r="I1726" s="69"/>
      <c r="J1726" s="68"/>
      <c r="K1726" s="69"/>
      <c r="L1726" s="68"/>
      <c r="M1726" s="68"/>
      <c r="N1726" s="68"/>
      <c r="O1726" s="68"/>
      <c r="P1726" s="70"/>
      <c r="Q1726" s="71"/>
    </row>
    <row r="1727" spans="1:17">
      <c r="A1727" s="152"/>
      <c r="B1727" s="68"/>
      <c r="C1727" s="68"/>
      <c r="D1727" s="68"/>
      <c r="E1727" s="68"/>
      <c r="F1727" s="69"/>
      <c r="G1727" s="69"/>
      <c r="H1727" s="69"/>
      <c r="I1727" s="69"/>
      <c r="J1727" s="68"/>
      <c r="K1727" s="69"/>
      <c r="L1727" s="68"/>
      <c r="M1727" s="68"/>
      <c r="N1727" s="68"/>
      <c r="O1727" s="68"/>
      <c r="P1727" s="70"/>
      <c r="Q1727" s="71"/>
    </row>
    <row r="1728" spans="1:17">
      <c r="A1728" s="152"/>
      <c r="B1728" s="68"/>
      <c r="C1728" s="68"/>
      <c r="D1728" s="68"/>
      <c r="E1728" s="68"/>
      <c r="F1728" s="69"/>
      <c r="G1728" s="69"/>
      <c r="H1728" s="69"/>
      <c r="I1728" s="69"/>
      <c r="J1728" s="68"/>
      <c r="K1728" s="69"/>
      <c r="L1728" s="68"/>
      <c r="M1728" s="68"/>
      <c r="N1728" s="68"/>
      <c r="O1728" s="68"/>
      <c r="P1728" s="70"/>
      <c r="Q1728" s="71"/>
    </row>
    <row r="1729" spans="1:17">
      <c r="A1729" s="152"/>
      <c r="B1729" s="68"/>
      <c r="C1729" s="68"/>
      <c r="D1729" s="68"/>
      <c r="E1729" s="68"/>
      <c r="F1729" s="69"/>
      <c r="G1729" s="69"/>
      <c r="H1729" s="69"/>
      <c r="I1729" s="69"/>
      <c r="J1729" s="68"/>
      <c r="K1729" s="69"/>
      <c r="L1729" s="68"/>
      <c r="M1729" s="68"/>
      <c r="N1729" s="68"/>
      <c r="O1729" s="68"/>
      <c r="P1729" s="70"/>
      <c r="Q1729" s="71"/>
    </row>
    <row r="1730" spans="1:17">
      <c r="A1730" s="152"/>
      <c r="B1730" s="68"/>
      <c r="C1730" s="68"/>
      <c r="D1730" s="68"/>
      <c r="E1730" s="68"/>
      <c r="F1730" s="69"/>
      <c r="G1730" s="69"/>
      <c r="H1730" s="69"/>
      <c r="I1730" s="69"/>
      <c r="J1730" s="68"/>
      <c r="K1730" s="69"/>
      <c r="L1730" s="68"/>
      <c r="M1730" s="68"/>
      <c r="N1730" s="68"/>
      <c r="O1730" s="68"/>
      <c r="P1730" s="70"/>
      <c r="Q1730" s="71"/>
    </row>
    <row r="1731" spans="1:17">
      <c r="A1731" s="152"/>
      <c r="B1731" s="68"/>
      <c r="C1731" s="68"/>
      <c r="D1731" s="68"/>
      <c r="E1731" s="68"/>
      <c r="F1731" s="69"/>
      <c r="G1731" s="69"/>
      <c r="H1731" s="69"/>
      <c r="I1731" s="69"/>
      <c r="J1731" s="68"/>
      <c r="K1731" s="69"/>
      <c r="L1731" s="68"/>
      <c r="M1731" s="68"/>
      <c r="N1731" s="68"/>
      <c r="O1731" s="68"/>
      <c r="P1731" s="70"/>
      <c r="Q1731" s="71"/>
    </row>
    <row r="1732" spans="1:17">
      <c r="A1732" s="152"/>
      <c r="B1732" s="68"/>
      <c r="C1732" s="68"/>
      <c r="D1732" s="68"/>
      <c r="E1732" s="68"/>
      <c r="F1732" s="69"/>
      <c r="G1732" s="69"/>
      <c r="H1732" s="69"/>
      <c r="I1732" s="69"/>
      <c r="J1732" s="68"/>
      <c r="K1732" s="69"/>
      <c r="L1732" s="68"/>
      <c r="M1732" s="68"/>
      <c r="N1732" s="68"/>
      <c r="O1732" s="68"/>
      <c r="P1732" s="70"/>
      <c r="Q1732" s="71"/>
    </row>
    <row r="1733" spans="1:17">
      <c r="A1733" s="152"/>
      <c r="B1733" s="68"/>
      <c r="C1733" s="68"/>
      <c r="D1733" s="68"/>
      <c r="E1733" s="68"/>
      <c r="F1733" s="69"/>
      <c r="G1733" s="69"/>
      <c r="H1733" s="69"/>
      <c r="I1733" s="69"/>
      <c r="J1733" s="68"/>
      <c r="K1733" s="69"/>
      <c r="L1733" s="68"/>
      <c r="M1733" s="68"/>
      <c r="N1733" s="68"/>
      <c r="O1733" s="68"/>
      <c r="P1733" s="70"/>
      <c r="Q1733" s="71"/>
    </row>
    <row r="1734" spans="1:17">
      <c r="A1734" s="152"/>
      <c r="B1734" s="68"/>
      <c r="C1734" s="68"/>
      <c r="D1734" s="68"/>
      <c r="E1734" s="68"/>
      <c r="F1734" s="69"/>
      <c r="G1734" s="69"/>
      <c r="H1734" s="69"/>
      <c r="I1734" s="69"/>
      <c r="J1734" s="68"/>
      <c r="K1734" s="69"/>
      <c r="L1734" s="68"/>
      <c r="M1734" s="68"/>
      <c r="N1734" s="68"/>
      <c r="O1734" s="68"/>
      <c r="P1734" s="70"/>
      <c r="Q1734" s="71"/>
    </row>
    <row r="1735" spans="1:17">
      <c r="A1735" s="152"/>
      <c r="B1735" s="68"/>
      <c r="C1735" s="68"/>
      <c r="D1735" s="68"/>
      <c r="E1735" s="68"/>
      <c r="F1735" s="69"/>
      <c r="G1735" s="69"/>
      <c r="H1735" s="69"/>
      <c r="I1735" s="69"/>
      <c r="J1735" s="68"/>
      <c r="K1735" s="69"/>
      <c r="L1735" s="68"/>
      <c r="M1735" s="68"/>
      <c r="N1735" s="68"/>
      <c r="O1735" s="68"/>
      <c r="P1735" s="70"/>
      <c r="Q1735" s="71"/>
    </row>
    <row r="1736" spans="1:17">
      <c r="A1736" s="152"/>
      <c r="B1736" s="68"/>
      <c r="C1736" s="68"/>
      <c r="D1736" s="68"/>
      <c r="E1736" s="68"/>
      <c r="F1736" s="69"/>
      <c r="G1736" s="69"/>
      <c r="H1736" s="69"/>
      <c r="I1736" s="69"/>
      <c r="J1736" s="68"/>
      <c r="K1736" s="69"/>
      <c r="L1736" s="68"/>
      <c r="M1736" s="68"/>
      <c r="N1736" s="68"/>
      <c r="O1736" s="68"/>
      <c r="P1736" s="70"/>
      <c r="Q1736" s="71"/>
    </row>
    <row r="1737" spans="1:17">
      <c r="A1737" s="152"/>
      <c r="B1737" s="68"/>
      <c r="C1737" s="68"/>
      <c r="D1737" s="68"/>
      <c r="E1737" s="68"/>
      <c r="F1737" s="69"/>
      <c r="G1737" s="69"/>
      <c r="H1737" s="69"/>
      <c r="I1737" s="69"/>
      <c r="J1737" s="68"/>
      <c r="K1737" s="69"/>
      <c r="L1737" s="68"/>
      <c r="M1737" s="68"/>
      <c r="N1737" s="68"/>
      <c r="O1737" s="68"/>
      <c r="P1737" s="70"/>
      <c r="Q1737" s="71"/>
    </row>
    <row r="1738" spans="1:17">
      <c r="A1738" s="152"/>
      <c r="B1738" s="68"/>
      <c r="C1738" s="68"/>
      <c r="D1738" s="68"/>
      <c r="E1738" s="68"/>
      <c r="F1738" s="69"/>
      <c r="G1738" s="69"/>
      <c r="H1738" s="69"/>
      <c r="I1738" s="69"/>
      <c r="J1738" s="68"/>
      <c r="K1738" s="69"/>
      <c r="L1738" s="68"/>
      <c r="M1738" s="68"/>
      <c r="N1738" s="68"/>
      <c r="O1738" s="68"/>
      <c r="P1738" s="70"/>
      <c r="Q1738" s="71"/>
    </row>
    <row r="1739" spans="1:17">
      <c r="A1739" s="152"/>
      <c r="B1739" s="68"/>
      <c r="C1739" s="68"/>
      <c r="D1739" s="68"/>
      <c r="E1739" s="68"/>
      <c r="F1739" s="69"/>
      <c r="G1739" s="69"/>
      <c r="H1739" s="69"/>
      <c r="I1739" s="69"/>
      <c r="J1739" s="68"/>
      <c r="K1739" s="69"/>
      <c r="L1739" s="68"/>
      <c r="M1739" s="68"/>
      <c r="N1739" s="68"/>
      <c r="O1739" s="68"/>
      <c r="P1739" s="70"/>
      <c r="Q1739" s="71"/>
    </row>
    <row r="1740" spans="1:17">
      <c r="A1740" s="152"/>
      <c r="B1740" s="68"/>
      <c r="C1740" s="68"/>
      <c r="D1740" s="68"/>
      <c r="E1740" s="68"/>
      <c r="F1740" s="69"/>
      <c r="G1740" s="69"/>
      <c r="H1740" s="69"/>
      <c r="I1740" s="69"/>
      <c r="J1740" s="68"/>
      <c r="K1740" s="69"/>
      <c r="L1740" s="68"/>
      <c r="M1740" s="68"/>
      <c r="N1740" s="68"/>
      <c r="O1740" s="68"/>
      <c r="P1740" s="70"/>
      <c r="Q1740" s="71"/>
    </row>
    <row r="1741" spans="1:17">
      <c r="A1741" s="152"/>
      <c r="B1741" s="68"/>
      <c r="C1741" s="68"/>
      <c r="D1741" s="68"/>
      <c r="E1741" s="68"/>
      <c r="F1741" s="69"/>
      <c r="G1741" s="69"/>
      <c r="H1741" s="69"/>
      <c r="I1741" s="69"/>
      <c r="J1741" s="68"/>
      <c r="K1741" s="69"/>
      <c r="L1741" s="68"/>
      <c r="M1741" s="68"/>
      <c r="N1741" s="68"/>
      <c r="O1741" s="68"/>
      <c r="P1741" s="70"/>
      <c r="Q1741" s="71"/>
    </row>
    <row r="1742" spans="1:17">
      <c r="A1742" s="152"/>
      <c r="B1742" s="68"/>
      <c r="C1742" s="68"/>
      <c r="D1742" s="68"/>
      <c r="E1742" s="68"/>
      <c r="F1742" s="69"/>
      <c r="G1742" s="69"/>
      <c r="H1742" s="69"/>
      <c r="I1742" s="69"/>
      <c r="J1742" s="68"/>
      <c r="K1742" s="69"/>
      <c r="L1742" s="68"/>
      <c r="M1742" s="68"/>
      <c r="N1742" s="68"/>
      <c r="O1742" s="68"/>
      <c r="P1742" s="70"/>
      <c r="Q1742" s="71"/>
    </row>
    <row r="1743" spans="1:17">
      <c r="A1743" s="152"/>
      <c r="B1743" s="68"/>
      <c r="C1743" s="68"/>
      <c r="D1743" s="68"/>
      <c r="E1743" s="68"/>
      <c r="F1743" s="69"/>
      <c r="G1743" s="69"/>
      <c r="H1743" s="69"/>
      <c r="I1743" s="69"/>
      <c r="J1743" s="68"/>
      <c r="K1743" s="69"/>
      <c r="L1743" s="68"/>
      <c r="M1743" s="68"/>
      <c r="N1743" s="68"/>
      <c r="O1743" s="68"/>
      <c r="P1743" s="70"/>
      <c r="Q1743" s="71"/>
    </row>
    <row r="1744" spans="1:17">
      <c r="A1744" s="152"/>
      <c r="B1744" s="68"/>
      <c r="C1744" s="68"/>
      <c r="D1744" s="68"/>
      <c r="E1744" s="68"/>
      <c r="F1744" s="69"/>
      <c r="G1744" s="69"/>
      <c r="H1744" s="69"/>
      <c r="I1744" s="69"/>
      <c r="J1744" s="68"/>
      <c r="K1744" s="69"/>
      <c r="L1744" s="68"/>
      <c r="M1744" s="68"/>
      <c r="N1744" s="68"/>
      <c r="O1744" s="68"/>
      <c r="P1744" s="70"/>
      <c r="Q1744" s="71"/>
    </row>
    <row r="1745" spans="1:17">
      <c r="A1745" s="152"/>
      <c r="B1745" s="68"/>
      <c r="C1745" s="68"/>
      <c r="D1745" s="68"/>
      <c r="E1745" s="68"/>
      <c r="F1745" s="69"/>
      <c r="G1745" s="69"/>
      <c r="H1745" s="69"/>
      <c r="I1745" s="69"/>
      <c r="J1745" s="68"/>
      <c r="K1745" s="69"/>
      <c r="L1745" s="68"/>
      <c r="M1745" s="68"/>
      <c r="N1745" s="68"/>
      <c r="O1745" s="68"/>
      <c r="P1745" s="70"/>
      <c r="Q1745" s="71"/>
    </row>
    <row r="1746" spans="1:17">
      <c r="A1746" s="152"/>
      <c r="B1746" s="68"/>
      <c r="C1746" s="68"/>
      <c r="D1746" s="68"/>
      <c r="E1746" s="68"/>
      <c r="F1746" s="69"/>
      <c r="G1746" s="69"/>
      <c r="H1746" s="69"/>
      <c r="I1746" s="69"/>
      <c r="J1746" s="68"/>
      <c r="K1746" s="69"/>
      <c r="L1746" s="68"/>
      <c r="M1746" s="68"/>
      <c r="N1746" s="68"/>
      <c r="O1746" s="68"/>
      <c r="P1746" s="70"/>
      <c r="Q1746" s="71"/>
    </row>
    <row r="1747" spans="1:17">
      <c r="A1747" s="152"/>
      <c r="B1747" s="68"/>
      <c r="C1747" s="68"/>
      <c r="D1747" s="68"/>
      <c r="E1747" s="68"/>
      <c r="F1747" s="69"/>
      <c r="G1747" s="69"/>
      <c r="H1747" s="69"/>
      <c r="I1747" s="69"/>
      <c r="J1747" s="68"/>
      <c r="K1747" s="69"/>
      <c r="L1747" s="68"/>
      <c r="M1747" s="68"/>
      <c r="N1747" s="68"/>
      <c r="O1747" s="68"/>
      <c r="P1747" s="70"/>
      <c r="Q1747" s="71"/>
    </row>
    <row r="1748" spans="1:17">
      <c r="A1748" s="152"/>
      <c r="B1748" s="68"/>
      <c r="C1748" s="68"/>
      <c r="D1748" s="68"/>
      <c r="E1748" s="68"/>
      <c r="F1748" s="69"/>
      <c r="G1748" s="69"/>
      <c r="H1748" s="69"/>
      <c r="I1748" s="69"/>
      <c r="J1748" s="68"/>
      <c r="K1748" s="69"/>
      <c r="L1748" s="68"/>
      <c r="M1748" s="68"/>
      <c r="N1748" s="68"/>
      <c r="O1748" s="68"/>
      <c r="P1748" s="70"/>
      <c r="Q1748" s="71"/>
    </row>
    <row r="1749" spans="1:17">
      <c r="A1749" s="152"/>
      <c r="B1749" s="68"/>
      <c r="C1749" s="68"/>
      <c r="D1749" s="68"/>
      <c r="E1749" s="68"/>
      <c r="F1749" s="69"/>
      <c r="G1749" s="69"/>
      <c r="H1749" s="69"/>
      <c r="I1749" s="69"/>
      <c r="J1749" s="68"/>
      <c r="K1749" s="69"/>
      <c r="L1749" s="68"/>
      <c r="M1749" s="68"/>
      <c r="N1749" s="68"/>
      <c r="O1749" s="68"/>
      <c r="P1749" s="70"/>
      <c r="Q1749" s="71"/>
    </row>
    <row r="1750" spans="1:17">
      <c r="A1750" s="152"/>
      <c r="B1750" s="68"/>
      <c r="C1750" s="68"/>
      <c r="D1750" s="68"/>
      <c r="E1750" s="68"/>
      <c r="F1750" s="69"/>
      <c r="G1750" s="69"/>
      <c r="H1750" s="69"/>
      <c r="I1750" s="69"/>
      <c r="J1750" s="68"/>
      <c r="K1750" s="69"/>
      <c r="L1750" s="68"/>
      <c r="M1750" s="68"/>
      <c r="N1750" s="68"/>
      <c r="O1750" s="68"/>
      <c r="P1750" s="70"/>
      <c r="Q1750" s="71"/>
    </row>
    <row r="1751" spans="1:17">
      <c r="A1751" s="152"/>
      <c r="B1751" s="68"/>
      <c r="C1751" s="68"/>
      <c r="D1751" s="68"/>
      <c r="E1751" s="68"/>
      <c r="F1751" s="69"/>
      <c r="G1751" s="69"/>
      <c r="H1751" s="69"/>
      <c r="I1751" s="69"/>
      <c r="J1751" s="68"/>
      <c r="K1751" s="69"/>
      <c r="L1751" s="68"/>
      <c r="M1751" s="68"/>
      <c r="N1751" s="68"/>
      <c r="O1751" s="68"/>
      <c r="P1751" s="70"/>
      <c r="Q1751" s="71"/>
    </row>
    <row r="1752" spans="1:17">
      <c r="A1752" s="152"/>
      <c r="B1752" s="68"/>
      <c r="C1752" s="68"/>
      <c r="D1752" s="68"/>
      <c r="E1752" s="68"/>
      <c r="F1752" s="69"/>
      <c r="G1752" s="69"/>
      <c r="H1752" s="69"/>
      <c r="I1752" s="69"/>
      <c r="J1752" s="68"/>
      <c r="K1752" s="69"/>
      <c r="L1752" s="68"/>
      <c r="M1752" s="68"/>
      <c r="N1752" s="68"/>
      <c r="O1752" s="68"/>
      <c r="P1752" s="70"/>
      <c r="Q1752" s="71"/>
    </row>
    <row r="1753" spans="1:17">
      <c r="A1753" s="152"/>
      <c r="B1753" s="68"/>
      <c r="C1753" s="68"/>
      <c r="D1753" s="68"/>
      <c r="E1753" s="68"/>
      <c r="F1753" s="69"/>
      <c r="G1753" s="69"/>
      <c r="H1753" s="69"/>
      <c r="I1753" s="69"/>
      <c r="J1753" s="68"/>
      <c r="K1753" s="69"/>
      <c r="L1753" s="68"/>
      <c r="M1753" s="68"/>
      <c r="N1753" s="68"/>
      <c r="O1753" s="68"/>
      <c r="P1753" s="70"/>
      <c r="Q1753" s="71"/>
    </row>
    <row r="1754" spans="1:17">
      <c r="A1754" s="152"/>
      <c r="B1754" s="68"/>
      <c r="C1754" s="68"/>
      <c r="D1754" s="68"/>
      <c r="E1754" s="68"/>
      <c r="F1754" s="69"/>
      <c r="G1754" s="69"/>
      <c r="H1754" s="69"/>
      <c r="I1754" s="69"/>
      <c r="J1754" s="68"/>
      <c r="K1754" s="69"/>
      <c r="L1754" s="68"/>
      <c r="M1754" s="68"/>
      <c r="N1754" s="68"/>
      <c r="O1754" s="68"/>
      <c r="P1754" s="70"/>
      <c r="Q1754" s="71"/>
    </row>
    <row r="1755" spans="1:17">
      <c r="A1755" s="152"/>
      <c r="B1755" s="68"/>
      <c r="C1755" s="68"/>
      <c r="D1755" s="68"/>
      <c r="E1755" s="68"/>
      <c r="F1755" s="69"/>
      <c r="G1755" s="69"/>
      <c r="H1755" s="69"/>
      <c r="I1755" s="69"/>
      <c r="J1755" s="68"/>
      <c r="K1755" s="69"/>
      <c r="L1755" s="68"/>
      <c r="M1755" s="68"/>
      <c r="N1755" s="68"/>
      <c r="O1755" s="68"/>
      <c r="P1755" s="70"/>
      <c r="Q1755" s="71"/>
    </row>
    <row r="1756" spans="1:17">
      <c r="A1756" s="152"/>
      <c r="B1756" s="68"/>
      <c r="C1756" s="68"/>
      <c r="D1756" s="68"/>
      <c r="E1756" s="68"/>
      <c r="F1756" s="69"/>
      <c r="G1756" s="69"/>
      <c r="H1756" s="69"/>
      <c r="I1756" s="69"/>
      <c r="J1756" s="68"/>
      <c r="K1756" s="69"/>
      <c r="L1756" s="68"/>
      <c r="M1756" s="68"/>
      <c r="N1756" s="68"/>
      <c r="O1756" s="68"/>
      <c r="P1756" s="70"/>
      <c r="Q1756" s="71"/>
    </row>
    <row r="1757" spans="1:17">
      <c r="A1757" s="152"/>
      <c r="B1757" s="68"/>
      <c r="C1757" s="68"/>
      <c r="D1757" s="68"/>
      <c r="E1757" s="68"/>
      <c r="F1757" s="69"/>
      <c r="G1757" s="69"/>
      <c r="H1757" s="69"/>
      <c r="I1757" s="69"/>
      <c r="J1757" s="68"/>
      <c r="K1757" s="69"/>
      <c r="L1757" s="68"/>
      <c r="M1757" s="68"/>
      <c r="N1757" s="68"/>
      <c r="O1757" s="68"/>
      <c r="P1757" s="70"/>
      <c r="Q1757" s="71"/>
    </row>
    <row r="1758" spans="1:17">
      <c r="A1758" s="152"/>
      <c r="B1758" s="68"/>
      <c r="C1758" s="68"/>
      <c r="D1758" s="68"/>
      <c r="E1758" s="68"/>
      <c r="F1758" s="69"/>
      <c r="G1758" s="69"/>
      <c r="H1758" s="69"/>
      <c r="I1758" s="69"/>
      <c r="J1758" s="68"/>
      <c r="K1758" s="69"/>
      <c r="L1758" s="68"/>
      <c r="M1758" s="68"/>
      <c r="N1758" s="68"/>
      <c r="O1758" s="68"/>
      <c r="P1758" s="70"/>
      <c r="Q1758" s="71"/>
    </row>
    <row r="1759" spans="1:17">
      <c r="A1759" s="152"/>
      <c r="B1759" s="68"/>
      <c r="C1759" s="68"/>
      <c r="D1759" s="68"/>
      <c r="E1759" s="68"/>
      <c r="F1759" s="69"/>
      <c r="G1759" s="69"/>
      <c r="H1759" s="69"/>
      <c r="I1759" s="69"/>
      <c r="J1759" s="68"/>
      <c r="K1759" s="69"/>
      <c r="L1759" s="68"/>
      <c r="M1759" s="68"/>
      <c r="N1759" s="68"/>
      <c r="O1759" s="68"/>
      <c r="P1759" s="70"/>
      <c r="Q1759" s="71"/>
    </row>
    <row r="1760" spans="1:17">
      <c r="A1760" s="152"/>
      <c r="B1760" s="68"/>
      <c r="C1760" s="68"/>
      <c r="D1760" s="68"/>
      <c r="E1760" s="68"/>
      <c r="F1760" s="69"/>
      <c r="G1760" s="69"/>
      <c r="H1760" s="69"/>
      <c r="I1760" s="69"/>
      <c r="J1760" s="68"/>
      <c r="K1760" s="69"/>
      <c r="L1760" s="68"/>
      <c r="M1760" s="68"/>
      <c r="N1760" s="68"/>
      <c r="O1760" s="68"/>
      <c r="P1760" s="70"/>
      <c r="Q1760" s="71"/>
    </row>
    <row r="1761" spans="1:17">
      <c r="A1761" s="152"/>
      <c r="B1761" s="68"/>
      <c r="C1761" s="68"/>
      <c r="D1761" s="68"/>
      <c r="E1761" s="68"/>
      <c r="F1761" s="69"/>
      <c r="G1761" s="69"/>
      <c r="H1761" s="69"/>
      <c r="I1761" s="69"/>
      <c r="J1761" s="68"/>
      <c r="K1761" s="69"/>
      <c r="L1761" s="68"/>
      <c r="M1761" s="68"/>
      <c r="N1761" s="68"/>
      <c r="O1761" s="68"/>
      <c r="P1761" s="70"/>
      <c r="Q1761" s="71"/>
    </row>
    <row r="1762" spans="1:17">
      <c r="A1762" s="152"/>
      <c r="B1762" s="68"/>
      <c r="C1762" s="68"/>
      <c r="D1762" s="68"/>
      <c r="E1762" s="68"/>
      <c r="F1762" s="69"/>
      <c r="G1762" s="69"/>
      <c r="H1762" s="69"/>
      <c r="I1762" s="69"/>
      <c r="J1762" s="68"/>
      <c r="K1762" s="69"/>
      <c r="L1762" s="68"/>
      <c r="M1762" s="68"/>
      <c r="N1762" s="68"/>
      <c r="O1762" s="68"/>
      <c r="P1762" s="70"/>
      <c r="Q1762" s="71"/>
    </row>
    <row r="1763" spans="1:17">
      <c r="A1763" s="152"/>
      <c r="B1763" s="68"/>
      <c r="C1763" s="68"/>
      <c r="D1763" s="68"/>
      <c r="E1763" s="68"/>
      <c r="F1763" s="69"/>
      <c r="G1763" s="69"/>
      <c r="H1763" s="69"/>
      <c r="I1763" s="69"/>
      <c r="J1763" s="68"/>
      <c r="K1763" s="69"/>
      <c r="L1763" s="68"/>
      <c r="M1763" s="68"/>
      <c r="N1763" s="68"/>
      <c r="O1763" s="68"/>
      <c r="P1763" s="70"/>
      <c r="Q1763" s="71"/>
    </row>
    <row r="1764" spans="1:17">
      <c r="A1764" s="152"/>
      <c r="B1764" s="68"/>
      <c r="C1764" s="68"/>
      <c r="D1764" s="68"/>
      <c r="E1764" s="68"/>
      <c r="F1764" s="69"/>
      <c r="G1764" s="69"/>
      <c r="H1764" s="69"/>
      <c r="I1764" s="69"/>
      <c r="J1764" s="68"/>
      <c r="K1764" s="69"/>
      <c r="L1764" s="68"/>
      <c r="M1764" s="68"/>
      <c r="N1764" s="68"/>
      <c r="O1764" s="68"/>
      <c r="P1764" s="70"/>
      <c r="Q1764" s="71"/>
    </row>
    <row r="1765" spans="1:17">
      <c r="A1765" s="152"/>
      <c r="B1765" s="68"/>
      <c r="C1765" s="68"/>
      <c r="D1765" s="68"/>
      <c r="E1765" s="68"/>
      <c r="F1765" s="69"/>
      <c r="G1765" s="69"/>
      <c r="H1765" s="69"/>
      <c r="I1765" s="69"/>
      <c r="J1765" s="68"/>
      <c r="K1765" s="69"/>
      <c r="L1765" s="68"/>
      <c r="M1765" s="68"/>
      <c r="N1765" s="68"/>
      <c r="O1765" s="68"/>
      <c r="P1765" s="70"/>
      <c r="Q1765" s="71"/>
    </row>
    <row r="1766" spans="1:17">
      <c r="A1766" s="152"/>
      <c r="B1766" s="68"/>
      <c r="C1766" s="68"/>
      <c r="D1766" s="68"/>
      <c r="E1766" s="68"/>
      <c r="F1766" s="69"/>
      <c r="G1766" s="69"/>
      <c r="H1766" s="69"/>
      <c r="I1766" s="69"/>
      <c r="J1766" s="68"/>
      <c r="K1766" s="69"/>
      <c r="L1766" s="68"/>
      <c r="M1766" s="68"/>
      <c r="N1766" s="68"/>
      <c r="O1766" s="68"/>
      <c r="P1766" s="70"/>
      <c r="Q1766" s="71"/>
    </row>
    <row r="1767" spans="1:17">
      <c r="A1767" s="152"/>
      <c r="B1767" s="68"/>
      <c r="C1767" s="68"/>
      <c r="D1767" s="68"/>
      <c r="E1767" s="68"/>
      <c r="F1767" s="69"/>
      <c r="G1767" s="69"/>
      <c r="H1767" s="69"/>
      <c r="I1767" s="69"/>
      <c r="J1767" s="68"/>
      <c r="K1767" s="69"/>
      <c r="L1767" s="68"/>
      <c r="M1767" s="68"/>
      <c r="N1767" s="68"/>
      <c r="O1767" s="68"/>
      <c r="P1767" s="70"/>
      <c r="Q1767" s="71"/>
    </row>
    <row r="1768" spans="1:17">
      <c r="A1768" s="152"/>
      <c r="B1768" s="68"/>
      <c r="C1768" s="68"/>
      <c r="D1768" s="68"/>
      <c r="E1768" s="68"/>
      <c r="F1768" s="69"/>
      <c r="G1768" s="69"/>
      <c r="H1768" s="69"/>
      <c r="I1768" s="69"/>
      <c r="J1768" s="68"/>
      <c r="K1768" s="69"/>
      <c r="L1768" s="68"/>
      <c r="M1768" s="68"/>
      <c r="N1768" s="68"/>
      <c r="O1768" s="68"/>
      <c r="P1768" s="70"/>
      <c r="Q1768" s="71"/>
    </row>
    <row r="1769" spans="1:17">
      <c r="A1769" s="152"/>
      <c r="B1769" s="68"/>
      <c r="C1769" s="68"/>
      <c r="D1769" s="68"/>
      <c r="E1769" s="68"/>
      <c r="F1769" s="69"/>
      <c r="G1769" s="69"/>
      <c r="H1769" s="69"/>
      <c r="I1769" s="69"/>
      <c r="J1769" s="68"/>
      <c r="K1769" s="69"/>
      <c r="L1769" s="68"/>
      <c r="M1769" s="68"/>
      <c r="N1769" s="68"/>
      <c r="O1769" s="68"/>
      <c r="P1769" s="70"/>
      <c r="Q1769" s="71"/>
    </row>
    <row r="1770" spans="1:17">
      <c r="A1770" s="152"/>
      <c r="B1770" s="68"/>
      <c r="C1770" s="68"/>
      <c r="D1770" s="68"/>
      <c r="E1770" s="68"/>
      <c r="F1770" s="69"/>
      <c r="G1770" s="69"/>
      <c r="H1770" s="69"/>
      <c r="I1770" s="69"/>
      <c r="J1770" s="68"/>
      <c r="K1770" s="69"/>
      <c r="L1770" s="68"/>
      <c r="M1770" s="68"/>
      <c r="N1770" s="68"/>
      <c r="O1770" s="68"/>
      <c r="P1770" s="70"/>
      <c r="Q1770" s="71"/>
    </row>
    <row r="1771" spans="1:17">
      <c r="A1771" s="152"/>
      <c r="B1771" s="68"/>
      <c r="C1771" s="68"/>
      <c r="D1771" s="68"/>
      <c r="E1771" s="68"/>
      <c r="F1771" s="69"/>
      <c r="G1771" s="69"/>
      <c r="H1771" s="69"/>
      <c r="I1771" s="69"/>
      <c r="J1771" s="68"/>
      <c r="K1771" s="69"/>
      <c r="L1771" s="68"/>
      <c r="M1771" s="68"/>
      <c r="N1771" s="68"/>
      <c r="O1771" s="68"/>
      <c r="P1771" s="70"/>
      <c r="Q1771" s="71"/>
    </row>
    <row r="1772" spans="1:17">
      <c r="A1772" s="152"/>
      <c r="B1772" s="68"/>
      <c r="C1772" s="68"/>
      <c r="D1772" s="68"/>
      <c r="E1772" s="68"/>
      <c r="F1772" s="69"/>
      <c r="G1772" s="69"/>
      <c r="H1772" s="69"/>
      <c r="I1772" s="69"/>
      <c r="J1772" s="68"/>
      <c r="K1772" s="69"/>
      <c r="L1772" s="68"/>
      <c r="M1772" s="68"/>
      <c r="N1772" s="68"/>
      <c r="O1772" s="68"/>
      <c r="P1772" s="70"/>
      <c r="Q1772" s="71"/>
    </row>
    <row r="1773" spans="1:17">
      <c r="A1773" s="152"/>
      <c r="B1773" s="68"/>
      <c r="C1773" s="68"/>
      <c r="D1773" s="68"/>
      <c r="E1773" s="68"/>
      <c r="F1773" s="69"/>
      <c r="G1773" s="69"/>
      <c r="H1773" s="69"/>
      <c r="I1773" s="69"/>
      <c r="J1773" s="68"/>
      <c r="K1773" s="69"/>
      <c r="L1773" s="68"/>
      <c r="M1773" s="68"/>
      <c r="N1773" s="68"/>
      <c r="O1773" s="68"/>
      <c r="P1773" s="70"/>
      <c r="Q1773" s="71"/>
    </row>
    <row r="1774" spans="1:17">
      <c r="A1774" s="152"/>
      <c r="B1774" s="68"/>
      <c r="C1774" s="68"/>
      <c r="D1774" s="68"/>
      <c r="E1774" s="68"/>
      <c r="F1774" s="69"/>
      <c r="G1774" s="69"/>
      <c r="H1774" s="69"/>
      <c r="I1774" s="69"/>
      <c r="J1774" s="68"/>
      <c r="K1774" s="69"/>
      <c r="L1774" s="68"/>
      <c r="M1774" s="68"/>
      <c r="N1774" s="68"/>
      <c r="O1774" s="68"/>
      <c r="P1774" s="70"/>
      <c r="Q1774" s="71"/>
    </row>
    <row r="1775" spans="1:17">
      <c r="A1775" s="152"/>
      <c r="B1775" s="68"/>
      <c r="C1775" s="68"/>
      <c r="D1775" s="68"/>
      <c r="E1775" s="68"/>
      <c r="F1775" s="69"/>
      <c r="G1775" s="69"/>
      <c r="H1775" s="69"/>
      <c r="I1775" s="69"/>
      <c r="J1775" s="68"/>
      <c r="K1775" s="69"/>
      <c r="L1775" s="68"/>
      <c r="M1775" s="68"/>
      <c r="N1775" s="68"/>
      <c r="O1775" s="68"/>
      <c r="P1775" s="70"/>
      <c r="Q1775" s="71"/>
    </row>
    <row r="1776" spans="1:17">
      <c r="A1776" s="152"/>
      <c r="B1776" s="68"/>
      <c r="C1776" s="68"/>
      <c r="D1776" s="68"/>
      <c r="E1776" s="68"/>
      <c r="F1776" s="69"/>
      <c r="G1776" s="69"/>
      <c r="H1776" s="69"/>
      <c r="I1776" s="69"/>
      <c r="J1776" s="68"/>
      <c r="K1776" s="69"/>
      <c r="L1776" s="68"/>
      <c r="M1776" s="68"/>
      <c r="N1776" s="68"/>
      <c r="O1776" s="68"/>
      <c r="P1776" s="70"/>
      <c r="Q1776" s="71"/>
    </row>
    <row r="1777" spans="1:17">
      <c r="A1777" s="152"/>
      <c r="B1777" s="68"/>
      <c r="C1777" s="68"/>
      <c r="D1777" s="68"/>
      <c r="E1777" s="68"/>
      <c r="F1777" s="69"/>
      <c r="G1777" s="69"/>
      <c r="H1777" s="69"/>
      <c r="I1777" s="69"/>
      <c r="J1777" s="68"/>
      <c r="K1777" s="69"/>
      <c r="L1777" s="68"/>
      <c r="M1777" s="68"/>
      <c r="N1777" s="68"/>
      <c r="O1777" s="68"/>
      <c r="P1777" s="70"/>
      <c r="Q1777" s="71"/>
    </row>
    <row r="1778" spans="1:17">
      <c r="A1778" s="152"/>
      <c r="B1778" s="68"/>
      <c r="C1778" s="68"/>
      <c r="D1778" s="68"/>
      <c r="E1778" s="68"/>
      <c r="F1778" s="69"/>
      <c r="G1778" s="69"/>
      <c r="H1778" s="69"/>
      <c r="I1778" s="69"/>
      <c r="J1778" s="68"/>
      <c r="K1778" s="69"/>
      <c r="L1778" s="68"/>
      <c r="M1778" s="68"/>
      <c r="N1778" s="68"/>
      <c r="O1778" s="68"/>
      <c r="P1778" s="70"/>
      <c r="Q1778" s="71"/>
    </row>
    <row r="1779" spans="1:17">
      <c r="A1779" s="152"/>
      <c r="B1779" s="68"/>
      <c r="C1779" s="68"/>
      <c r="D1779" s="68"/>
      <c r="E1779" s="68"/>
      <c r="F1779" s="69"/>
      <c r="G1779" s="69"/>
      <c r="H1779" s="69"/>
      <c r="I1779" s="69"/>
      <c r="J1779" s="68"/>
      <c r="K1779" s="69"/>
      <c r="L1779" s="68"/>
      <c r="M1779" s="68"/>
      <c r="N1779" s="68"/>
      <c r="O1779" s="68"/>
      <c r="P1779" s="70"/>
      <c r="Q1779" s="71"/>
    </row>
    <row r="1780" spans="1:17">
      <c r="A1780" s="152"/>
      <c r="B1780" s="68"/>
      <c r="C1780" s="68"/>
      <c r="D1780" s="68"/>
      <c r="E1780" s="68"/>
      <c r="F1780" s="69"/>
      <c r="G1780" s="69"/>
      <c r="H1780" s="69"/>
      <c r="I1780" s="69"/>
      <c r="J1780" s="68"/>
      <c r="K1780" s="69"/>
      <c r="L1780" s="68"/>
      <c r="M1780" s="68"/>
      <c r="N1780" s="68"/>
      <c r="O1780" s="68"/>
      <c r="P1780" s="70"/>
      <c r="Q1780" s="71"/>
    </row>
    <row r="1781" spans="1:17">
      <c r="A1781" s="152"/>
      <c r="B1781" s="68"/>
      <c r="C1781" s="68"/>
      <c r="D1781" s="68"/>
      <c r="E1781" s="68"/>
      <c r="F1781" s="69"/>
      <c r="G1781" s="69"/>
      <c r="H1781" s="69"/>
      <c r="I1781" s="69"/>
      <c r="J1781" s="68"/>
      <c r="K1781" s="69"/>
      <c r="L1781" s="68"/>
      <c r="M1781" s="68"/>
      <c r="N1781" s="68"/>
      <c r="O1781" s="68"/>
      <c r="P1781" s="70"/>
      <c r="Q1781" s="71"/>
    </row>
    <row r="1782" spans="1:17">
      <c r="A1782" s="152"/>
      <c r="B1782" s="68"/>
      <c r="C1782" s="68"/>
      <c r="D1782" s="68"/>
      <c r="E1782" s="68"/>
      <c r="F1782" s="69"/>
      <c r="G1782" s="69"/>
      <c r="H1782" s="69"/>
      <c r="I1782" s="69"/>
      <c r="J1782" s="68"/>
      <c r="K1782" s="69"/>
      <c r="L1782" s="68"/>
      <c r="M1782" s="68"/>
      <c r="N1782" s="68"/>
      <c r="O1782" s="68"/>
      <c r="P1782" s="70"/>
      <c r="Q1782" s="71"/>
    </row>
    <row r="1783" spans="1:17">
      <c r="A1783" s="152"/>
      <c r="B1783" s="68"/>
      <c r="C1783" s="68"/>
      <c r="D1783" s="68"/>
      <c r="E1783" s="68"/>
      <c r="F1783" s="69"/>
      <c r="G1783" s="69"/>
      <c r="H1783" s="69"/>
      <c r="I1783" s="69"/>
      <c r="J1783" s="68"/>
      <c r="K1783" s="69"/>
      <c r="L1783" s="68"/>
      <c r="M1783" s="68"/>
      <c r="N1783" s="68"/>
      <c r="O1783" s="68"/>
      <c r="P1783" s="70"/>
      <c r="Q1783" s="71"/>
    </row>
    <row r="1784" spans="1:17">
      <c r="A1784" s="152"/>
      <c r="B1784" s="68"/>
      <c r="C1784" s="68"/>
      <c r="D1784" s="68"/>
      <c r="E1784" s="68"/>
      <c r="F1784" s="69"/>
      <c r="G1784" s="69"/>
      <c r="H1784" s="69"/>
      <c r="I1784" s="69"/>
      <c r="J1784" s="68"/>
      <c r="K1784" s="69"/>
      <c r="L1784" s="68"/>
      <c r="M1784" s="68"/>
      <c r="N1784" s="68"/>
      <c r="O1784" s="68"/>
      <c r="P1784" s="70"/>
      <c r="Q1784" s="71"/>
    </row>
    <row r="1785" spans="1:17">
      <c r="A1785" s="152"/>
      <c r="B1785" s="68"/>
      <c r="C1785" s="68"/>
      <c r="D1785" s="68"/>
      <c r="E1785" s="68"/>
      <c r="F1785" s="69"/>
      <c r="G1785" s="69"/>
      <c r="H1785" s="69"/>
      <c r="I1785" s="69"/>
      <c r="J1785" s="68"/>
      <c r="K1785" s="69"/>
      <c r="L1785" s="68"/>
      <c r="M1785" s="68"/>
      <c r="N1785" s="68"/>
      <c r="O1785" s="68"/>
      <c r="P1785" s="70"/>
      <c r="Q1785" s="71"/>
    </row>
    <row r="1786" spans="1:17">
      <c r="A1786" s="152"/>
      <c r="B1786" s="68"/>
      <c r="C1786" s="68"/>
      <c r="D1786" s="68"/>
      <c r="E1786" s="68"/>
      <c r="F1786" s="69"/>
      <c r="G1786" s="69"/>
      <c r="H1786" s="69"/>
      <c r="I1786" s="69"/>
      <c r="J1786" s="68"/>
      <c r="K1786" s="69"/>
      <c r="L1786" s="68"/>
      <c r="M1786" s="68"/>
      <c r="N1786" s="68"/>
      <c r="O1786" s="68"/>
      <c r="P1786" s="70"/>
      <c r="Q1786" s="71"/>
    </row>
    <row r="1787" spans="1:17">
      <c r="A1787" s="152"/>
      <c r="B1787" s="68"/>
      <c r="C1787" s="68"/>
      <c r="D1787" s="68"/>
      <c r="E1787" s="68"/>
      <c r="F1787" s="69"/>
      <c r="G1787" s="69"/>
      <c r="H1787" s="69"/>
      <c r="I1787" s="69"/>
      <c r="J1787" s="68"/>
      <c r="K1787" s="69"/>
      <c r="L1787" s="68"/>
      <c r="M1787" s="68"/>
      <c r="N1787" s="68"/>
      <c r="O1787" s="68"/>
      <c r="P1787" s="70"/>
      <c r="Q1787" s="71"/>
    </row>
    <row r="1788" spans="1:17">
      <c r="A1788" s="152"/>
      <c r="B1788" s="68"/>
      <c r="C1788" s="68"/>
      <c r="D1788" s="68"/>
      <c r="E1788" s="68"/>
      <c r="F1788" s="69"/>
      <c r="G1788" s="69"/>
      <c r="H1788" s="69"/>
      <c r="I1788" s="69"/>
      <c r="J1788" s="68"/>
      <c r="K1788" s="69"/>
      <c r="L1788" s="68"/>
      <c r="M1788" s="68"/>
      <c r="N1788" s="68"/>
      <c r="O1788" s="68"/>
      <c r="P1788" s="70"/>
      <c r="Q1788" s="71"/>
    </row>
    <row r="1789" spans="1:17">
      <c r="A1789" s="152"/>
      <c r="B1789" s="68"/>
      <c r="C1789" s="68"/>
      <c r="D1789" s="68"/>
      <c r="E1789" s="68"/>
      <c r="F1789" s="69"/>
      <c r="G1789" s="69"/>
      <c r="H1789" s="69"/>
      <c r="I1789" s="69"/>
      <c r="J1789" s="68"/>
      <c r="K1789" s="69"/>
      <c r="L1789" s="68"/>
      <c r="M1789" s="68"/>
      <c r="N1789" s="68"/>
      <c r="O1789" s="68"/>
      <c r="P1789" s="70"/>
      <c r="Q1789" s="71"/>
    </row>
    <row r="1790" spans="1:17">
      <c r="A1790" s="152"/>
      <c r="B1790" s="68"/>
      <c r="C1790" s="68"/>
      <c r="D1790" s="68"/>
      <c r="E1790" s="68"/>
      <c r="F1790" s="69"/>
      <c r="G1790" s="69"/>
      <c r="H1790" s="69"/>
      <c r="I1790" s="69"/>
      <c r="J1790" s="68"/>
      <c r="K1790" s="69"/>
      <c r="L1790" s="68"/>
      <c r="M1790" s="68"/>
      <c r="N1790" s="68"/>
      <c r="O1790" s="68"/>
      <c r="P1790" s="70"/>
      <c r="Q1790" s="71"/>
    </row>
    <row r="1791" spans="1:17">
      <c r="A1791" s="152"/>
      <c r="B1791" s="68"/>
      <c r="C1791" s="68"/>
      <c r="D1791" s="68"/>
      <c r="E1791" s="68"/>
      <c r="F1791" s="69"/>
      <c r="G1791" s="69"/>
      <c r="H1791" s="69"/>
      <c r="I1791" s="69"/>
      <c r="J1791" s="68"/>
      <c r="K1791" s="69"/>
      <c r="L1791" s="68"/>
      <c r="M1791" s="68"/>
      <c r="N1791" s="68"/>
      <c r="O1791" s="68"/>
      <c r="P1791" s="70"/>
      <c r="Q1791" s="71"/>
    </row>
    <row r="1792" spans="1:17">
      <c r="A1792" s="152"/>
      <c r="B1792" s="68"/>
      <c r="C1792" s="68"/>
      <c r="D1792" s="68"/>
      <c r="E1792" s="68"/>
      <c r="F1792" s="69"/>
      <c r="G1792" s="69"/>
      <c r="H1792" s="69"/>
      <c r="I1792" s="69"/>
      <c r="J1792" s="68"/>
      <c r="K1792" s="69"/>
      <c r="L1792" s="68"/>
      <c r="M1792" s="68"/>
      <c r="N1792" s="68"/>
      <c r="O1792" s="68"/>
      <c r="P1792" s="70"/>
      <c r="Q1792" s="71"/>
    </row>
    <row r="1793" spans="1:17">
      <c r="A1793" s="152"/>
      <c r="B1793" s="68"/>
      <c r="C1793" s="68"/>
      <c r="D1793" s="68"/>
      <c r="E1793" s="68"/>
      <c r="F1793" s="69"/>
      <c r="G1793" s="69"/>
      <c r="H1793" s="69"/>
      <c r="I1793" s="69"/>
      <c r="J1793" s="68"/>
      <c r="K1793" s="69"/>
      <c r="L1793" s="68"/>
      <c r="M1793" s="68"/>
      <c r="N1793" s="68"/>
      <c r="O1793" s="68"/>
      <c r="P1793" s="70"/>
      <c r="Q1793" s="71"/>
    </row>
    <row r="1794" spans="1:17">
      <c r="A1794" s="152"/>
      <c r="B1794" s="68"/>
      <c r="C1794" s="68"/>
      <c r="D1794" s="68"/>
      <c r="E1794" s="68"/>
      <c r="F1794" s="69"/>
      <c r="G1794" s="69"/>
      <c r="H1794" s="69"/>
      <c r="I1794" s="69"/>
      <c r="J1794" s="68"/>
      <c r="K1794" s="69"/>
      <c r="L1794" s="68"/>
      <c r="M1794" s="68"/>
      <c r="N1794" s="68"/>
      <c r="O1794" s="68"/>
      <c r="P1794" s="70"/>
      <c r="Q1794" s="71"/>
    </row>
    <row r="1795" spans="1:17">
      <c r="A1795" s="152"/>
      <c r="B1795" s="68"/>
      <c r="C1795" s="68"/>
      <c r="D1795" s="68"/>
      <c r="E1795" s="68"/>
      <c r="F1795" s="69"/>
      <c r="G1795" s="69"/>
      <c r="H1795" s="69"/>
      <c r="I1795" s="69"/>
      <c r="J1795" s="68"/>
      <c r="K1795" s="69"/>
      <c r="L1795" s="68"/>
      <c r="M1795" s="68"/>
      <c r="N1795" s="68"/>
      <c r="O1795" s="68"/>
      <c r="P1795" s="70"/>
      <c r="Q1795" s="71"/>
    </row>
    <row r="1796" spans="1:17">
      <c r="A1796" s="152"/>
      <c r="B1796" s="68"/>
      <c r="C1796" s="68"/>
      <c r="D1796" s="68"/>
      <c r="E1796" s="68"/>
      <c r="F1796" s="69"/>
      <c r="G1796" s="69"/>
      <c r="H1796" s="69"/>
      <c r="I1796" s="69"/>
      <c r="J1796" s="68"/>
      <c r="K1796" s="69"/>
      <c r="L1796" s="68"/>
      <c r="M1796" s="68"/>
      <c r="N1796" s="68"/>
      <c r="O1796" s="68"/>
      <c r="P1796" s="70"/>
      <c r="Q1796" s="71"/>
    </row>
    <row r="1797" spans="1:17">
      <c r="A1797" s="152"/>
      <c r="B1797" s="68"/>
      <c r="C1797" s="68"/>
      <c r="D1797" s="68"/>
      <c r="E1797" s="68"/>
      <c r="F1797" s="69"/>
      <c r="G1797" s="69"/>
      <c r="H1797" s="69"/>
      <c r="I1797" s="69"/>
      <c r="J1797" s="68"/>
      <c r="K1797" s="69"/>
      <c r="L1797" s="68"/>
      <c r="M1797" s="68"/>
      <c r="N1797" s="68"/>
      <c r="O1797" s="68"/>
      <c r="P1797" s="70"/>
      <c r="Q1797" s="71"/>
    </row>
    <row r="1798" spans="1:17">
      <c r="A1798" s="152"/>
      <c r="B1798" s="68"/>
      <c r="C1798" s="68"/>
      <c r="D1798" s="68"/>
      <c r="E1798" s="68"/>
      <c r="F1798" s="69"/>
      <c r="G1798" s="69"/>
      <c r="H1798" s="69"/>
      <c r="I1798" s="69"/>
      <c r="J1798" s="68"/>
      <c r="K1798" s="69"/>
      <c r="L1798" s="68"/>
      <c r="M1798" s="68"/>
      <c r="N1798" s="68"/>
      <c r="O1798" s="68"/>
      <c r="P1798" s="70"/>
      <c r="Q1798" s="71"/>
    </row>
    <row r="1799" spans="1:17">
      <c r="A1799" s="152"/>
      <c r="B1799" s="68"/>
      <c r="C1799" s="68"/>
      <c r="D1799" s="68"/>
      <c r="E1799" s="68"/>
      <c r="F1799" s="69"/>
      <c r="G1799" s="69"/>
      <c r="H1799" s="69"/>
      <c r="I1799" s="69"/>
      <c r="J1799" s="68"/>
      <c r="K1799" s="69"/>
      <c r="L1799" s="68"/>
      <c r="M1799" s="68"/>
      <c r="N1799" s="68"/>
      <c r="O1799" s="68"/>
      <c r="P1799" s="70"/>
      <c r="Q1799" s="71"/>
    </row>
    <row r="1800" spans="1:17">
      <c r="A1800" s="152"/>
      <c r="B1800" s="68"/>
      <c r="C1800" s="68"/>
      <c r="D1800" s="68"/>
      <c r="E1800" s="68"/>
      <c r="F1800" s="69"/>
      <c r="G1800" s="69"/>
      <c r="H1800" s="69"/>
      <c r="I1800" s="69"/>
      <c r="J1800" s="68"/>
      <c r="K1800" s="69"/>
      <c r="L1800" s="68"/>
      <c r="M1800" s="68"/>
      <c r="N1800" s="68"/>
      <c r="O1800" s="68"/>
      <c r="P1800" s="70"/>
      <c r="Q1800" s="71"/>
    </row>
    <row r="1801" spans="1:17">
      <c r="A1801" s="152"/>
      <c r="B1801" s="68"/>
      <c r="C1801" s="68"/>
      <c r="D1801" s="68"/>
      <c r="E1801" s="68"/>
      <c r="F1801" s="69"/>
      <c r="G1801" s="69"/>
      <c r="H1801" s="69"/>
      <c r="I1801" s="69"/>
      <c r="J1801" s="68"/>
      <c r="K1801" s="69"/>
      <c r="L1801" s="68"/>
      <c r="M1801" s="68"/>
      <c r="N1801" s="68"/>
      <c r="O1801" s="68"/>
      <c r="P1801" s="70"/>
      <c r="Q1801" s="71"/>
    </row>
    <row r="1802" spans="1:17">
      <c r="A1802" s="152"/>
      <c r="B1802" s="68"/>
      <c r="C1802" s="68"/>
      <c r="D1802" s="68"/>
      <c r="E1802" s="68"/>
      <c r="F1802" s="69"/>
      <c r="G1802" s="69"/>
      <c r="H1802" s="69"/>
      <c r="I1802" s="69"/>
      <c r="J1802" s="68"/>
      <c r="K1802" s="69"/>
      <c r="L1802" s="68"/>
      <c r="M1802" s="68"/>
      <c r="N1802" s="68"/>
      <c r="O1802" s="68"/>
      <c r="P1802" s="70"/>
      <c r="Q1802" s="71"/>
    </row>
    <row r="1803" spans="1:17">
      <c r="A1803" s="152"/>
      <c r="B1803" s="68"/>
      <c r="C1803" s="68"/>
      <c r="D1803" s="68"/>
      <c r="E1803" s="68"/>
      <c r="F1803" s="69"/>
      <c r="G1803" s="69"/>
      <c r="H1803" s="69"/>
      <c r="I1803" s="69"/>
      <c r="J1803" s="68"/>
      <c r="K1803" s="69"/>
      <c r="L1803" s="68"/>
      <c r="M1803" s="68"/>
      <c r="N1803" s="68"/>
      <c r="O1803" s="68"/>
      <c r="P1803" s="70"/>
      <c r="Q1803" s="71"/>
    </row>
    <row r="1804" spans="1:17">
      <c r="A1804" s="152"/>
      <c r="B1804" s="68"/>
      <c r="C1804" s="68"/>
      <c r="D1804" s="68"/>
      <c r="E1804" s="68"/>
      <c r="F1804" s="69"/>
      <c r="G1804" s="69"/>
      <c r="H1804" s="69"/>
      <c r="I1804" s="69"/>
      <c r="J1804" s="68"/>
      <c r="K1804" s="69"/>
      <c r="L1804" s="68"/>
      <c r="M1804" s="68"/>
      <c r="N1804" s="68"/>
      <c r="O1804" s="68"/>
      <c r="P1804" s="70"/>
      <c r="Q1804" s="71"/>
    </row>
    <row r="1805" spans="1:17">
      <c r="A1805" s="152"/>
      <c r="B1805" s="68"/>
      <c r="C1805" s="68"/>
      <c r="D1805" s="68"/>
      <c r="E1805" s="68"/>
      <c r="F1805" s="69"/>
      <c r="G1805" s="69"/>
      <c r="H1805" s="69"/>
      <c r="I1805" s="69"/>
      <c r="J1805" s="68"/>
      <c r="K1805" s="69"/>
      <c r="L1805" s="68"/>
      <c r="M1805" s="68"/>
      <c r="N1805" s="68"/>
      <c r="O1805" s="68"/>
      <c r="P1805" s="70"/>
      <c r="Q1805" s="71"/>
    </row>
    <row r="1806" spans="1:17">
      <c r="A1806" s="152"/>
      <c r="B1806" s="68"/>
      <c r="C1806" s="68"/>
      <c r="D1806" s="68"/>
      <c r="E1806" s="68"/>
      <c r="F1806" s="69"/>
      <c r="G1806" s="69"/>
      <c r="H1806" s="69"/>
      <c r="I1806" s="69"/>
      <c r="J1806" s="68"/>
      <c r="K1806" s="69"/>
      <c r="L1806" s="68"/>
      <c r="M1806" s="68"/>
      <c r="N1806" s="68"/>
      <c r="O1806" s="68"/>
      <c r="P1806" s="70"/>
      <c r="Q1806" s="71"/>
    </row>
    <row r="1807" spans="1:17">
      <c r="A1807" s="152"/>
      <c r="B1807" s="68"/>
      <c r="C1807" s="68"/>
      <c r="D1807" s="68"/>
      <c r="E1807" s="68"/>
      <c r="F1807" s="69"/>
      <c r="G1807" s="69"/>
      <c r="H1807" s="69"/>
      <c r="I1807" s="69"/>
      <c r="J1807" s="68"/>
      <c r="K1807" s="69"/>
      <c r="L1807" s="68"/>
      <c r="M1807" s="68"/>
      <c r="N1807" s="68"/>
      <c r="O1807" s="68"/>
      <c r="P1807" s="70"/>
      <c r="Q1807" s="71"/>
    </row>
    <row r="1808" spans="1:17">
      <c r="A1808" s="152"/>
      <c r="B1808" s="68"/>
      <c r="C1808" s="68"/>
      <c r="D1808" s="68"/>
      <c r="E1808" s="68"/>
      <c r="F1808" s="69"/>
      <c r="G1808" s="69"/>
      <c r="H1808" s="69"/>
      <c r="I1808" s="69"/>
      <c r="J1808" s="68"/>
      <c r="K1808" s="69"/>
      <c r="L1808" s="68"/>
      <c r="M1808" s="68"/>
      <c r="N1808" s="68"/>
      <c r="O1808" s="68"/>
      <c r="P1808" s="70"/>
      <c r="Q1808" s="71"/>
    </row>
    <row r="1809" spans="1:17">
      <c r="A1809" s="152"/>
      <c r="B1809" s="68"/>
      <c r="C1809" s="68"/>
      <c r="D1809" s="68"/>
      <c r="E1809" s="68"/>
      <c r="F1809" s="69"/>
      <c r="G1809" s="69"/>
      <c r="H1809" s="69"/>
      <c r="I1809" s="69"/>
      <c r="J1809" s="68"/>
      <c r="K1809" s="69"/>
      <c r="L1809" s="68"/>
      <c r="M1809" s="68"/>
      <c r="N1809" s="68"/>
      <c r="O1809" s="68"/>
      <c r="P1809" s="70"/>
      <c r="Q1809" s="71"/>
    </row>
    <row r="1810" spans="1:17">
      <c r="A1810" s="152"/>
      <c r="B1810" s="68"/>
      <c r="C1810" s="68"/>
      <c r="D1810" s="68"/>
      <c r="E1810" s="68"/>
      <c r="F1810" s="69"/>
      <c r="G1810" s="69"/>
      <c r="H1810" s="69"/>
      <c r="I1810" s="69"/>
      <c r="J1810" s="68"/>
      <c r="K1810" s="69"/>
      <c r="L1810" s="68"/>
      <c r="M1810" s="68"/>
      <c r="N1810" s="68"/>
      <c r="O1810" s="68"/>
      <c r="P1810" s="70"/>
      <c r="Q1810" s="71"/>
    </row>
    <row r="1811" spans="1:17">
      <c r="A1811" s="152"/>
      <c r="B1811" s="68"/>
      <c r="C1811" s="68"/>
      <c r="D1811" s="68"/>
      <c r="E1811" s="68"/>
      <c r="F1811" s="69"/>
      <c r="G1811" s="69"/>
      <c r="H1811" s="69"/>
      <c r="I1811" s="69"/>
      <c r="J1811" s="68"/>
      <c r="K1811" s="69"/>
      <c r="L1811" s="68"/>
      <c r="M1811" s="68"/>
      <c r="N1811" s="68"/>
      <c r="O1811" s="68"/>
      <c r="P1811" s="70"/>
      <c r="Q1811" s="71"/>
    </row>
    <row r="1812" spans="1:17">
      <c r="A1812" s="152"/>
      <c r="B1812" s="68"/>
      <c r="C1812" s="68"/>
      <c r="D1812" s="68"/>
      <c r="E1812" s="68"/>
      <c r="F1812" s="69"/>
      <c r="G1812" s="69"/>
      <c r="H1812" s="69"/>
      <c r="I1812" s="69"/>
      <c r="J1812" s="68"/>
      <c r="K1812" s="69"/>
      <c r="L1812" s="68"/>
      <c r="M1812" s="68"/>
      <c r="N1812" s="68"/>
      <c r="O1812" s="68"/>
      <c r="P1812" s="70"/>
      <c r="Q1812" s="71"/>
    </row>
    <row r="1813" spans="1:17">
      <c r="A1813" s="152"/>
      <c r="B1813" s="68"/>
      <c r="C1813" s="68"/>
      <c r="D1813" s="68"/>
      <c r="E1813" s="68"/>
      <c r="F1813" s="69"/>
      <c r="G1813" s="69"/>
      <c r="H1813" s="69"/>
      <c r="I1813" s="69"/>
      <c r="J1813" s="68"/>
      <c r="K1813" s="69"/>
      <c r="L1813" s="68"/>
      <c r="M1813" s="68"/>
      <c r="N1813" s="68"/>
      <c r="O1813" s="68"/>
      <c r="P1813" s="70"/>
      <c r="Q1813" s="71"/>
    </row>
    <row r="1814" spans="1:17">
      <c r="A1814" s="152"/>
      <c r="B1814" s="68"/>
      <c r="C1814" s="68"/>
      <c r="D1814" s="68"/>
      <c r="E1814" s="68"/>
      <c r="F1814" s="69"/>
      <c r="G1814" s="69"/>
      <c r="H1814" s="69"/>
      <c r="I1814" s="69"/>
      <c r="J1814" s="68"/>
      <c r="K1814" s="69"/>
      <c r="L1814" s="68"/>
      <c r="M1814" s="68"/>
      <c r="N1814" s="68"/>
      <c r="O1814" s="68"/>
      <c r="P1814" s="70"/>
      <c r="Q1814" s="71"/>
    </row>
    <row r="1815" spans="1:17">
      <c r="A1815" s="152"/>
      <c r="B1815" s="68"/>
      <c r="C1815" s="68"/>
      <c r="D1815" s="68"/>
      <c r="E1815" s="68"/>
      <c r="F1815" s="69"/>
      <c r="G1815" s="69"/>
      <c r="H1815" s="69"/>
      <c r="I1815" s="69"/>
      <c r="J1815" s="68"/>
      <c r="K1815" s="69"/>
      <c r="L1815" s="68"/>
      <c r="M1815" s="68"/>
      <c r="N1815" s="68"/>
      <c r="O1815" s="68"/>
      <c r="P1815" s="70"/>
      <c r="Q1815" s="71"/>
    </row>
    <row r="1816" spans="1:17">
      <c r="A1816" s="152"/>
      <c r="B1816" s="68"/>
      <c r="C1816" s="68"/>
      <c r="D1816" s="68"/>
      <c r="E1816" s="68"/>
      <c r="F1816" s="69"/>
      <c r="G1816" s="69"/>
      <c r="H1816" s="69"/>
      <c r="I1816" s="69"/>
      <c r="J1816" s="68"/>
      <c r="K1816" s="69"/>
      <c r="L1816" s="68"/>
      <c r="M1816" s="68"/>
      <c r="N1816" s="68"/>
      <c r="O1816" s="68"/>
      <c r="P1816" s="70"/>
      <c r="Q1816" s="71"/>
    </row>
    <row r="1817" spans="1:17">
      <c r="A1817" s="152"/>
      <c r="B1817" s="68"/>
      <c r="C1817" s="68"/>
      <c r="D1817" s="68"/>
      <c r="E1817" s="68"/>
      <c r="F1817" s="69"/>
      <c r="G1817" s="69"/>
      <c r="H1817" s="69"/>
      <c r="I1817" s="69"/>
      <c r="J1817" s="68"/>
      <c r="K1817" s="69"/>
      <c r="L1817" s="68"/>
      <c r="M1817" s="68"/>
      <c r="N1817" s="68"/>
      <c r="O1817" s="68"/>
      <c r="P1817" s="70"/>
      <c r="Q1817" s="71"/>
    </row>
    <row r="1818" spans="1:17">
      <c r="A1818" s="152"/>
      <c r="B1818" s="68"/>
      <c r="C1818" s="68"/>
      <c r="D1818" s="68"/>
      <c r="E1818" s="68"/>
      <c r="F1818" s="69"/>
      <c r="G1818" s="69"/>
      <c r="H1818" s="69"/>
      <c r="I1818" s="69"/>
      <c r="J1818" s="68"/>
      <c r="K1818" s="69"/>
      <c r="L1818" s="68"/>
      <c r="M1818" s="68"/>
      <c r="N1818" s="68"/>
      <c r="O1818" s="68"/>
      <c r="P1818" s="70"/>
      <c r="Q1818" s="71"/>
    </row>
    <row r="1819" spans="1:17">
      <c r="A1819" s="152"/>
      <c r="B1819" s="68"/>
      <c r="C1819" s="68"/>
      <c r="D1819" s="68"/>
      <c r="E1819" s="68"/>
      <c r="F1819" s="69"/>
      <c r="G1819" s="69"/>
      <c r="H1819" s="69"/>
      <c r="I1819" s="69"/>
      <c r="J1819" s="68"/>
      <c r="K1819" s="69"/>
      <c r="L1819" s="68"/>
      <c r="M1819" s="68"/>
      <c r="N1819" s="68"/>
      <c r="O1819" s="68"/>
      <c r="P1819" s="70"/>
      <c r="Q1819" s="71"/>
    </row>
    <row r="1820" spans="1:17">
      <c r="A1820" s="152"/>
      <c r="B1820" s="68"/>
      <c r="C1820" s="68"/>
      <c r="D1820" s="68"/>
      <c r="E1820" s="68"/>
      <c r="F1820" s="69"/>
      <c r="G1820" s="69"/>
      <c r="H1820" s="69"/>
      <c r="I1820" s="69"/>
      <c r="J1820" s="68"/>
      <c r="K1820" s="69"/>
      <c r="L1820" s="68"/>
      <c r="M1820" s="68"/>
      <c r="N1820" s="68"/>
      <c r="O1820" s="68"/>
      <c r="P1820" s="70"/>
      <c r="Q1820" s="71"/>
    </row>
    <row r="1821" spans="1:17">
      <c r="A1821" s="152"/>
      <c r="B1821" s="68"/>
      <c r="C1821" s="68"/>
      <c r="D1821" s="68"/>
      <c r="E1821" s="68"/>
      <c r="F1821" s="69"/>
      <c r="G1821" s="69"/>
      <c r="H1821" s="69"/>
      <c r="I1821" s="69"/>
      <c r="J1821" s="68"/>
      <c r="K1821" s="69"/>
      <c r="L1821" s="68"/>
      <c r="M1821" s="68"/>
      <c r="N1821" s="68"/>
      <c r="O1821" s="68"/>
      <c r="P1821" s="70"/>
      <c r="Q1821" s="71"/>
    </row>
    <row r="1822" spans="1:17">
      <c r="A1822" s="152"/>
      <c r="B1822" s="68"/>
      <c r="C1822" s="68"/>
      <c r="D1822" s="68"/>
      <c r="E1822" s="68"/>
      <c r="F1822" s="69"/>
      <c r="G1822" s="69"/>
      <c r="H1822" s="69"/>
      <c r="I1822" s="69"/>
      <c r="J1822" s="68"/>
      <c r="K1822" s="69"/>
      <c r="L1822" s="68"/>
      <c r="M1822" s="68"/>
      <c r="N1822" s="68"/>
      <c r="O1822" s="68"/>
      <c r="P1822" s="70"/>
      <c r="Q1822" s="71"/>
    </row>
    <row r="1823" spans="1:17">
      <c r="A1823" s="152"/>
      <c r="B1823" s="68"/>
      <c r="C1823" s="68"/>
      <c r="D1823" s="68"/>
      <c r="E1823" s="68"/>
      <c r="F1823" s="69"/>
      <c r="G1823" s="69"/>
      <c r="H1823" s="69"/>
      <c r="I1823" s="69"/>
      <c r="J1823" s="68"/>
      <c r="K1823" s="69"/>
      <c r="L1823" s="68"/>
      <c r="M1823" s="68"/>
      <c r="N1823" s="68"/>
      <c r="O1823" s="68"/>
      <c r="P1823" s="70"/>
      <c r="Q1823" s="71"/>
    </row>
    <row r="1824" spans="1:17">
      <c r="A1824" s="152"/>
      <c r="B1824" s="68"/>
      <c r="C1824" s="68"/>
      <c r="D1824" s="68"/>
      <c r="E1824" s="68"/>
      <c r="F1824" s="69"/>
      <c r="G1824" s="69"/>
      <c r="H1824" s="69"/>
      <c r="I1824" s="69"/>
      <c r="J1824" s="68"/>
      <c r="K1824" s="69"/>
      <c r="L1824" s="68"/>
      <c r="M1824" s="68"/>
      <c r="N1824" s="68"/>
      <c r="O1824" s="68"/>
      <c r="P1824" s="70"/>
      <c r="Q1824" s="71"/>
    </row>
    <row r="1825" spans="1:17">
      <c r="A1825" s="152"/>
      <c r="B1825" s="68"/>
      <c r="C1825" s="68"/>
      <c r="D1825" s="68"/>
      <c r="E1825" s="68"/>
      <c r="F1825" s="69"/>
      <c r="G1825" s="69"/>
      <c r="H1825" s="69"/>
      <c r="I1825" s="69"/>
      <c r="J1825" s="68"/>
      <c r="K1825" s="69"/>
      <c r="L1825" s="68"/>
      <c r="M1825" s="68"/>
      <c r="N1825" s="68"/>
      <c r="O1825" s="68"/>
      <c r="P1825" s="70"/>
      <c r="Q1825" s="71"/>
    </row>
    <row r="1826" spans="1:17">
      <c r="A1826" s="152"/>
      <c r="B1826" s="68"/>
      <c r="C1826" s="68"/>
      <c r="D1826" s="68"/>
      <c r="E1826" s="68"/>
      <c r="F1826" s="69"/>
      <c r="G1826" s="69"/>
      <c r="H1826" s="69"/>
      <c r="I1826" s="69"/>
      <c r="J1826" s="68"/>
      <c r="K1826" s="69"/>
      <c r="L1826" s="68"/>
      <c r="M1826" s="68"/>
      <c r="N1826" s="68"/>
      <c r="O1826" s="68"/>
      <c r="P1826" s="70"/>
      <c r="Q1826" s="71"/>
    </row>
    <row r="1827" spans="1:17">
      <c r="A1827" s="152"/>
      <c r="B1827" s="68"/>
      <c r="C1827" s="68"/>
      <c r="D1827" s="68"/>
      <c r="E1827" s="68"/>
      <c r="F1827" s="69"/>
      <c r="G1827" s="69"/>
      <c r="H1827" s="69"/>
      <c r="I1827" s="69"/>
      <c r="J1827" s="68"/>
      <c r="K1827" s="69"/>
      <c r="L1827" s="68"/>
      <c r="M1827" s="68"/>
      <c r="N1827" s="68"/>
      <c r="O1827" s="68"/>
      <c r="P1827" s="70"/>
      <c r="Q1827" s="71"/>
    </row>
    <row r="1828" spans="1:17">
      <c r="A1828" s="152"/>
      <c r="B1828" s="68"/>
      <c r="C1828" s="68"/>
      <c r="D1828" s="68"/>
      <c r="E1828" s="68"/>
      <c r="F1828" s="69"/>
      <c r="G1828" s="69"/>
      <c r="H1828" s="69"/>
      <c r="I1828" s="69"/>
      <c r="J1828" s="68"/>
      <c r="K1828" s="69"/>
      <c r="L1828" s="68"/>
      <c r="M1828" s="68"/>
      <c r="N1828" s="68"/>
      <c r="O1828" s="68"/>
      <c r="P1828" s="70"/>
      <c r="Q1828" s="71"/>
    </row>
    <row r="1829" spans="1:17">
      <c r="A1829" s="152"/>
      <c r="B1829" s="68"/>
      <c r="C1829" s="68"/>
      <c r="D1829" s="68"/>
      <c r="E1829" s="68"/>
      <c r="F1829" s="69"/>
      <c r="G1829" s="69"/>
      <c r="H1829" s="69"/>
      <c r="I1829" s="69"/>
      <c r="J1829" s="68"/>
      <c r="K1829" s="69"/>
      <c r="L1829" s="68"/>
      <c r="M1829" s="68"/>
      <c r="N1829" s="68"/>
      <c r="O1829" s="68"/>
      <c r="P1829" s="70"/>
      <c r="Q1829" s="71"/>
    </row>
    <row r="1830" spans="1:17">
      <c r="A1830" s="152"/>
      <c r="B1830" s="68"/>
      <c r="C1830" s="68"/>
      <c r="D1830" s="68"/>
      <c r="E1830" s="68"/>
      <c r="F1830" s="69"/>
      <c r="G1830" s="69"/>
      <c r="H1830" s="69"/>
      <c r="I1830" s="69"/>
      <c r="J1830" s="68"/>
      <c r="K1830" s="69"/>
      <c r="L1830" s="68"/>
      <c r="M1830" s="68"/>
      <c r="N1830" s="68"/>
      <c r="O1830" s="68"/>
      <c r="P1830" s="70"/>
      <c r="Q1830" s="71"/>
    </row>
    <row r="1831" spans="1:17">
      <c r="A1831" s="152"/>
      <c r="B1831" s="68"/>
      <c r="C1831" s="68"/>
      <c r="D1831" s="68"/>
      <c r="E1831" s="68"/>
      <c r="F1831" s="69"/>
      <c r="G1831" s="69"/>
      <c r="H1831" s="69"/>
      <c r="I1831" s="69"/>
      <c r="J1831" s="68"/>
      <c r="K1831" s="69"/>
      <c r="L1831" s="68"/>
      <c r="M1831" s="68"/>
      <c r="N1831" s="68"/>
      <c r="O1831" s="68"/>
      <c r="P1831" s="70"/>
      <c r="Q1831" s="71"/>
    </row>
    <row r="1832" spans="1:17">
      <c r="A1832" s="152"/>
      <c r="B1832" s="68"/>
      <c r="C1832" s="68"/>
      <c r="D1832" s="68"/>
      <c r="E1832" s="68"/>
      <c r="F1832" s="69"/>
      <c r="G1832" s="69"/>
      <c r="H1832" s="69"/>
      <c r="I1832" s="69"/>
      <c r="J1832" s="68"/>
      <c r="K1832" s="69"/>
      <c r="L1832" s="68"/>
      <c r="M1832" s="68"/>
      <c r="N1832" s="68"/>
      <c r="O1832" s="68"/>
      <c r="P1832" s="70"/>
      <c r="Q1832" s="71"/>
    </row>
    <row r="1833" spans="1:17">
      <c r="A1833" s="152"/>
      <c r="B1833" s="68"/>
      <c r="C1833" s="68"/>
      <c r="D1833" s="68"/>
      <c r="E1833" s="68"/>
      <c r="F1833" s="69"/>
      <c r="G1833" s="69"/>
      <c r="H1833" s="69"/>
      <c r="I1833" s="69"/>
      <c r="J1833" s="68"/>
      <c r="K1833" s="69"/>
      <c r="L1833" s="68"/>
      <c r="M1833" s="68"/>
      <c r="N1833" s="68"/>
      <c r="O1833" s="68"/>
      <c r="P1833" s="70"/>
      <c r="Q1833" s="71"/>
    </row>
    <row r="1834" spans="1:17">
      <c r="A1834" s="152"/>
      <c r="B1834" s="68"/>
      <c r="C1834" s="68"/>
      <c r="D1834" s="68"/>
      <c r="E1834" s="68"/>
      <c r="F1834" s="69"/>
      <c r="G1834" s="69"/>
      <c r="H1834" s="69"/>
      <c r="I1834" s="69"/>
      <c r="J1834" s="68"/>
      <c r="K1834" s="69"/>
      <c r="L1834" s="68"/>
      <c r="M1834" s="68"/>
      <c r="N1834" s="68"/>
      <c r="O1834" s="68"/>
      <c r="P1834" s="70"/>
      <c r="Q1834" s="71"/>
    </row>
    <row r="1835" spans="1:17">
      <c r="A1835" s="152"/>
      <c r="B1835" s="68"/>
      <c r="C1835" s="68"/>
      <c r="D1835" s="68"/>
      <c r="E1835" s="68"/>
      <c r="F1835" s="69"/>
      <c r="G1835" s="69"/>
      <c r="H1835" s="69"/>
      <c r="I1835" s="69"/>
      <c r="J1835" s="68"/>
      <c r="K1835" s="69"/>
      <c r="L1835" s="68"/>
      <c r="M1835" s="68"/>
      <c r="N1835" s="68"/>
      <c r="O1835" s="68"/>
      <c r="P1835" s="70"/>
      <c r="Q1835" s="71"/>
    </row>
    <row r="1836" spans="1:17">
      <c r="A1836" s="152"/>
      <c r="B1836" s="68"/>
      <c r="C1836" s="68"/>
      <c r="D1836" s="68"/>
      <c r="E1836" s="68"/>
      <c r="F1836" s="69"/>
      <c r="G1836" s="69"/>
      <c r="H1836" s="69"/>
      <c r="I1836" s="69"/>
      <c r="J1836" s="68"/>
      <c r="K1836" s="69"/>
      <c r="L1836" s="68"/>
      <c r="M1836" s="68"/>
      <c r="N1836" s="68"/>
      <c r="O1836" s="68"/>
      <c r="P1836" s="70"/>
      <c r="Q1836" s="71"/>
    </row>
    <row r="1837" spans="1:17">
      <c r="A1837" s="152"/>
      <c r="B1837" s="68"/>
      <c r="C1837" s="68"/>
      <c r="D1837" s="68"/>
      <c r="E1837" s="68"/>
      <c r="F1837" s="69"/>
      <c r="G1837" s="69"/>
      <c r="H1837" s="69"/>
      <c r="I1837" s="69"/>
      <c r="J1837" s="68"/>
      <c r="K1837" s="69"/>
      <c r="L1837" s="68"/>
      <c r="M1837" s="68"/>
      <c r="N1837" s="68"/>
      <c r="O1837" s="68"/>
      <c r="P1837" s="70"/>
      <c r="Q1837" s="71"/>
    </row>
    <row r="1838" spans="1:17">
      <c r="A1838" s="152"/>
      <c r="B1838" s="68"/>
      <c r="C1838" s="68"/>
      <c r="D1838" s="68"/>
      <c r="E1838" s="68"/>
      <c r="F1838" s="69"/>
      <c r="G1838" s="69"/>
      <c r="H1838" s="69"/>
      <c r="I1838" s="69"/>
      <c r="J1838" s="68"/>
      <c r="K1838" s="69"/>
      <c r="L1838" s="68"/>
      <c r="M1838" s="68"/>
      <c r="N1838" s="68"/>
      <c r="O1838" s="68"/>
      <c r="P1838" s="70"/>
      <c r="Q1838" s="71"/>
    </row>
    <row r="1839" spans="1:17">
      <c r="A1839" s="152"/>
      <c r="B1839" s="68"/>
      <c r="C1839" s="68"/>
      <c r="D1839" s="68"/>
      <c r="E1839" s="68"/>
      <c r="F1839" s="69"/>
      <c r="G1839" s="69"/>
      <c r="H1839" s="69"/>
      <c r="I1839" s="69"/>
      <c r="J1839" s="68"/>
      <c r="K1839" s="69"/>
      <c r="L1839" s="68"/>
      <c r="M1839" s="68"/>
      <c r="N1839" s="68"/>
      <c r="O1839" s="68"/>
      <c r="P1839" s="70"/>
      <c r="Q1839" s="71"/>
    </row>
    <row r="1840" spans="1:17">
      <c r="A1840" s="152"/>
      <c r="B1840" s="68"/>
      <c r="C1840" s="68"/>
      <c r="D1840" s="68"/>
      <c r="E1840" s="68"/>
      <c r="F1840" s="69"/>
      <c r="G1840" s="69"/>
      <c r="H1840" s="69"/>
      <c r="I1840" s="69"/>
      <c r="J1840" s="68"/>
      <c r="K1840" s="69"/>
      <c r="L1840" s="68"/>
      <c r="M1840" s="68"/>
      <c r="N1840" s="68"/>
      <c r="O1840" s="68"/>
      <c r="P1840" s="70"/>
      <c r="Q1840" s="71"/>
    </row>
    <row r="1841" spans="1:17">
      <c r="A1841" s="152"/>
      <c r="B1841" s="68"/>
      <c r="C1841" s="68"/>
      <c r="D1841" s="68"/>
      <c r="E1841" s="68"/>
      <c r="F1841" s="69"/>
      <c r="G1841" s="69"/>
      <c r="H1841" s="69"/>
      <c r="I1841" s="69"/>
      <c r="J1841" s="68"/>
      <c r="K1841" s="69"/>
      <c r="L1841" s="68"/>
      <c r="M1841" s="68"/>
      <c r="N1841" s="68"/>
      <c r="O1841" s="68"/>
      <c r="P1841" s="70"/>
      <c r="Q1841" s="71"/>
    </row>
    <row r="1842" spans="1:17">
      <c r="A1842" s="152"/>
      <c r="B1842" s="68"/>
      <c r="C1842" s="68"/>
      <c r="D1842" s="68"/>
      <c r="E1842" s="68"/>
      <c r="F1842" s="69"/>
      <c r="G1842" s="69"/>
      <c r="H1842" s="69"/>
      <c r="I1842" s="69"/>
      <c r="J1842" s="68"/>
      <c r="K1842" s="69"/>
      <c r="L1842" s="68"/>
      <c r="M1842" s="68"/>
      <c r="N1842" s="68"/>
      <c r="O1842" s="68"/>
      <c r="P1842" s="70"/>
      <c r="Q1842" s="71"/>
    </row>
    <row r="1843" spans="1:17">
      <c r="A1843" s="152"/>
      <c r="B1843" s="68"/>
      <c r="C1843" s="68"/>
      <c r="D1843" s="68"/>
      <c r="E1843" s="68"/>
      <c r="F1843" s="69"/>
      <c r="G1843" s="69"/>
      <c r="H1843" s="69"/>
      <c r="I1843" s="69"/>
      <c r="J1843" s="68"/>
      <c r="K1843" s="69"/>
      <c r="L1843" s="68"/>
      <c r="M1843" s="68"/>
      <c r="N1843" s="68"/>
      <c r="O1843" s="68"/>
      <c r="P1843" s="70"/>
      <c r="Q1843" s="71"/>
    </row>
    <row r="1844" spans="1:17">
      <c r="A1844" s="152"/>
      <c r="B1844" s="68"/>
      <c r="C1844" s="68"/>
      <c r="D1844" s="68"/>
      <c r="E1844" s="68"/>
      <c r="F1844" s="69"/>
      <c r="G1844" s="69"/>
      <c r="H1844" s="69"/>
      <c r="I1844" s="69"/>
      <c r="J1844" s="68"/>
      <c r="K1844" s="69"/>
      <c r="L1844" s="68"/>
      <c r="M1844" s="68"/>
      <c r="N1844" s="68"/>
      <c r="O1844" s="68"/>
      <c r="P1844" s="70"/>
      <c r="Q1844" s="71"/>
    </row>
    <row r="1845" spans="1:17">
      <c r="A1845" s="152"/>
      <c r="B1845" s="68"/>
      <c r="C1845" s="68"/>
      <c r="D1845" s="68"/>
      <c r="E1845" s="68"/>
      <c r="F1845" s="69"/>
      <c r="G1845" s="69"/>
      <c r="H1845" s="69"/>
      <c r="I1845" s="69"/>
      <c r="J1845" s="68"/>
      <c r="K1845" s="69"/>
      <c r="L1845" s="68"/>
      <c r="M1845" s="68"/>
      <c r="N1845" s="68"/>
      <c r="O1845" s="68"/>
      <c r="P1845" s="70"/>
      <c r="Q1845" s="71"/>
    </row>
    <row r="1846" spans="1:17">
      <c r="A1846" s="152"/>
      <c r="B1846" s="68"/>
      <c r="C1846" s="68"/>
      <c r="D1846" s="68"/>
      <c r="E1846" s="68"/>
      <c r="F1846" s="69"/>
      <c r="G1846" s="69"/>
      <c r="H1846" s="69"/>
      <c r="I1846" s="69"/>
      <c r="J1846" s="68"/>
      <c r="K1846" s="69"/>
      <c r="L1846" s="68"/>
      <c r="M1846" s="68"/>
      <c r="N1846" s="68"/>
      <c r="O1846" s="68"/>
      <c r="P1846" s="70"/>
      <c r="Q1846" s="71"/>
    </row>
    <row r="1847" spans="1:17">
      <c r="A1847" s="152"/>
      <c r="B1847" s="68"/>
      <c r="C1847" s="68"/>
      <c r="D1847" s="68"/>
      <c r="E1847" s="68"/>
      <c r="F1847" s="69"/>
      <c r="G1847" s="69"/>
      <c r="H1847" s="69"/>
      <c r="I1847" s="69"/>
      <c r="J1847" s="68"/>
      <c r="K1847" s="69"/>
      <c r="L1847" s="68"/>
      <c r="M1847" s="68"/>
      <c r="N1847" s="68"/>
      <c r="O1847" s="68"/>
      <c r="P1847" s="70"/>
      <c r="Q1847" s="71"/>
    </row>
    <row r="1848" spans="1:17">
      <c r="A1848" s="152"/>
      <c r="B1848" s="68"/>
      <c r="C1848" s="68"/>
      <c r="D1848" s="68"/>
      <c r="E1848" s="68"/>
      <c r="F1848" s="69"/>
      <c r="G1848" s="69"/>
      <c r="H1848" s="69"/>
      <c r="I1848" s="69"/>
      <c r="J1848" s="68"/>
      <c r="K1848" s="69"/>
      <c r="L1848" s="68"/>
      <c r="M1848" s="68"/>
      <c r="N1848" s="68"/>
      <c r="O1848" s="68"/>
      <c r="P1848" s="70"/>
      <c r="Q1848" s="71"/>
    </row>
    <row r="1849" spans="1:17">
      <c r="A1849" s="152"/>
      <c r="B1849" s="68"/>
      <c r="C1849" s="68"/>
      <c r="D1849" s="68"/>
      <c r="E1849" s="68"/>
      <c r="F1849" s="69"/>
      <c r="G1849" s="69"/>
      <c r="H1849" s="69"/>
      <c r="I1849" s="69"/>
      <c r="J1849" s="68"/>
      <c r="K1849" s="69"/>
      <c r="L1849" s="68"/>
      <c r="M1849" s="68"/>
      <c r="N1849" s="68"/>
      <c r="O1849" s="68"/>
      <c r="P1849" s="70"/>
      <c r="Q1849" s="71"/>
    </row>
    <row r="1850" spans="1:17">
      <c r="A1850" s="152"/>
      <c r="B1850" s="68"/>
      <c r="C1850" s="68"/>
      <c r="D1850" s="68"/>
      <c r="E1850" s="68"/>
      <c r="F1850" s="69"/>
      <c r="G1850" s="69"/>
      <c r="H1850" s="69"/>
      <c r="I1850" s="69"/>
      <c r="J1850" s="68"/>
      <c r="K1850" s="69"/>
      <c r="L1850" s="68"/>
      <c r="M1850" s="68"/>
      <c r="N1850" s="68"/>
      <c r="O1850" s="68"/>
      <c r="P1850" s="70"/>
      <c r="Q1850" s="71"/>
    </row>
    <row r="1851" spans="1:17">
      <c r="A1851" s="152"/>
      <c r="B1851" s="68"/>
      <c r="C1851" s="68"/>
      <c r="D1851" s="68"/>
      <c r="E1851" s="68"/>
      <c r="F1851" s="69"/>
      <c r="G1851" s="69"/>
      <c r="H1851" s="69"/>
      <c r="I1851" s="69"/>
      <c r="J1851" s="68"/>
      <c r="K1851" s="69"/>
      <c r="L1851" s="68"/>
      <c r="M1851" s="68"/>
      <c r="N1851" s="68"/>
      <c r="O1851" s="68"/>
      <c r="P1851" s="70"/>
      <c r="Q1851" s="71"/>
    </row>
    <row r="1852" spans="1:17">
      <c r="A1852" s="152"/>
      <c r="B1852" s="68"/>
      <c r="C1852" s="68"/>
      <c r="D1852" s="68"/>
      <c r="E1852" s="68"/>
      <c r="F1852" s="69"/>
      <c r="G1852" s="69"/>
      <c r="H1852" s="69"/>
      <c r="I1852" s="69"/>
      <c r="J1852" s="68"/>
      <c r="K1852" s="69"/>
      <c r="L1852" s="68"/>
      <c r="M1852" s="68"/>
      <c r="N1852" s="68"/>
      <c r="O1852" s="68"/>
      <c r="P1852" s="70"/>
      <c r="Q1852" s="71"/>
    </row>
    <row r="1853" spans="1:17">
      <c r="A1853" s="152"/>
      <c r="B1853" s="68"/>
      <c r="C1853" s="68"/>
      <c r="D1853" s="68"/>
      <c r="E1853" s="68"/>
      <c r="F1853" s="69"/>
      <c r="G1853" s="69"/>
      <c r="H1853" s="69"/>
      <c r="I1853" s="69"/>
      <c r="J1853" s="68"/>
      <c r="K1853" s="69"/>
      <c r="L1853" s="68"/>
      <c r="M1853" s="68"/>
      <c r="N1853" s="68"/>
      <c r="O1853" s="68"/>
      <c r="P1853" s="70"/>
      <c r="Q1853" s="71"/>
    </row>
    <row r="1854" spans="1:17">
      <c r="A1854" s="152"/>
      <c r="B1854" s="68"/>
      <c r="C1854" s="68"/>
      <c r="D1854" s="68"/>
      <c r="E1854" s="68"/>
      <c r="F1854" s="69"/>
      <c r="G1854" s="69"/>
      <c r="H1854" s="69"/>
      <c r="I1854" s="69"/>
      <c r="J1854" s="68"/>
      <c r="K1854" s="69"/>
      <c r="L1854" s="68"/>
      <c r="M1854" s="68"/>
      <c r="N1854" s="68"/>
      <c r="O1854" s="68"/>
      <c r="P1854" s="70"/>
      <c r="Q1854" s="71"/>
    </row>
    <row r="1855" spans="1:17">
      <c r="A1855" s="152"/>
      <c r="B1855" s="68"/>
      <c r="C1855" s="68"/>
      <c r="D1855" s="68"/>
      <c r="E1855" s="68"/>
      <c r="F1855" s="69"/>
      <c r="G1855" s="69"/>
      <c r="H1855" s="69"/>
      <c r="I1855" s="69"/>
      <c r="J1855" s="68"/>
      <c r="K1855" s="69"/>
      <c r="L1855" s="68"/>
      <c r="M1855" s="68"/>
      <c r="N1855" s="68"/>
      <c r="O1855" s="68"/>
      <c r="P1855" s="70"/>
      <c r="Q1855" s="71"/>
    </row>
    <row r="1856" spans="1:17">
      <c r="A1856" s="152"/>
      <c r="B1856" s="68"/>
      <c r="C1856" s="68"/>
      <c r="D1856" s="68"/>
      <c r="E1856" s="68"/>
      <c r="F1856" s="69"/>
      <c r="G1856" s="69"/>
      <c r="H1856" s="69"/>
      <c r="I1856" s="69"/>
      <c r="J1856" s="68"/>
      <c r="K1856" s="69"/>
      <c r="L1856" s="68"/>
      <c r="M1856" s="68"/>
      <c r="N1856" s="68"/>
      <c r="O1856" s="68"/>
      <c r="P1856" s="70"/>
      <c r="Q1856" s="71"/>
    </row>
    <row r="1857" spans="1:17">
      <c r="A1857" s="152"/>
      <c r="B1857" s="68"/>
      <c r="C1857" s="68"/>
      <c r="D1857" s="68"/>
      <c r="E1857" s="68"/>
      <c r="F1857" s="69"/>
      <c r="G1857" s="69"/>
      <c r="H1857" s="69"/>
      <c r="I1857" s="69"/>
      <c r="J1857" s="68"/>
      <c r="K1857" s="69"/>
      <c r="L1857" s="68"/>
      <c r="M1857" s="68"/>
      <c r="N1857" s="68"/>
      <c r="O1857" s="68"/>
      <c r="P1857" s="70"/>
      <c r="Q1857" s="71"/>
    </row>
    <row r="1858" spans="1:17">
      <c r="A1858" s="152"/>
      <c r="B1858" s="68"/>
      <c r="C1858" s="68"/>
      <c r="D1858" s="68"/>
      <c r="E1858" s="68"/>
      <c r="F1858" s="69"/>
      <c r="G1858" s="69"/>
      <c r="H1858" s="69"/>
      <c r="I1858" s="69"/>
      <c r="J1858" s="68"/>
      <c r="K1858" s="69"/>
      <c r="L1858" s="68"/>
      <c r="M1858" s="68"/>
      <c r="N1858" s="68"/>
      <c r="O1858" s="68"/>
      <c r="P1858" s="70"/>
      <c r="Q1858" s="71"/>
    </row>
    <row r="1859" spans="1:17">
      <c r="A1859" s="152"/>
      <c r="B1859" s="68"/>
      <c r="C1859" s="68"/>
      <c r="D1859" s="68"/>
      <c r="E1859" s="68"/>
      <c r="F1859" s="69"/>
      <c r="G1859" s="69"/>
      <c r="H1859" s="69"/>
      <c r="I1859" s="69"/>
      <c r="J1859" s="68"/>
      <c r="K1859" s="69"/>
      <c r="L1859" s="68"/>
      <c r="M1859" s="68"/>
      <c r="N1859" s="68"/>
      <c r="O1859" s="68"/>
      <c r="P1859" s="70"/>
      <c r="Q1859" s="71"/>
    </row>
    <row r="1860" spans="1:17">
      <c r="A1860" s="152"/>
      <c r="B1860" s="68"/>
      <c r="C1860" s="68"/>
      <c r="D1860" s="68"/>
      <c r="E1860" s="68"/>
      <c r="F1860" s="69"/>
      <c r="G1860" s="69"/>
      <c r="H1860" s="69"/>
      <c r="I1860" s="69"/>
      <c r="J1860" s="68"/>
      <c r="K1860" s="69"/>
      <c r="L1860" s="68"/>
      <c r="M1860" s="68"/>
      <c r="N1860" s="68"/>
      <c r="O1860" s="68"/>
      <c r="P1860" s="70"/>
      <c r="Q1860" s="71"/>
    </row>
    <row r="1861" spans="1:17">
      <c r="A1861" s="152"/>
      <c r="B1861" s="68"/>
      <c r="C1861" s="68"/>
      <c r="D1861" s="68"/>
      <c r="E1861" s="68"/>
      <c r="F1861" s="69"/>
      <c r="G1861" s="69"/>
      <c r="H1861" s="69"/>
      <c r="I1861" s="69"/>
      <c r="J1861" s="68"/>
      <c r="K1861" s="69"/>
      <c r="L1861" s="68"/>
      <c r="M1861" s="68"/>
      <c r="N1861" s="68"/>
      <c r="O1861" s="68"/>
      <c r="P1861" s="70"/>
      <c r="Q1861" s="71"/>
    </row>
    <row r="1862" spans="1:17">
      <c r="A1862" s="152"/>
      <c r="B1862" s="68"/>
      <c r="C1862" s="68"/>
      <c r="D1862" s="68"/>
      <c r="E1862" s="68"/>
      <c r="F1862" s="69"/>
      <c r="G1862" s="69"/>
      <c r="H1862" s="69"/>
      <c r="I1862" s="69"/>
      <c r="J1862" s="68"/>
      <c r="K1862" s="69"/>
      <c r="L1862" s="68"/>
      <c r="M1862" s="68"/>
      <c r="N1862" s="68"/>
      <c r="O1862" s="68"/>
      <c r="P1862" s="70"/>
      <c r="Q1862" s="71"/>
    </row>
    <row r="1863" spans="1:17">
      <c r="A1863" s="152"/>
      <c r="B1863" s="68"/>
      <c r="C1863" s="68"/>
      <c r="D1863" s="68"/>
      <c r="E1863" s="68"/>
      <c r="F1863" s="69"/>
      <c r="G1863" s="69"/>
      <c r="H1863" s="69"/>
      <c r="I1863" s="69"/>
      <c r="J1863" s="68"/>
      <c r="K1863" s="69"/>
      <c r="L1863" s="68"/>
      <c r="M1863" s="68"/>
      <c r="N1863" s="68"/>
      <c r="O1863" s="68"/>
      <c r="P1863" s="70"/>
      <c r="Q1863" s="71"/>
    </row>
    <row r="1864" spans="1:17">
      <c r="A1864" s="152"/>
      <c r="B1864" s="68"/>
      <c r="C1864" s="68"/>
      <c r="D1864" s="68"/>
      <c r="E1864" s="68"/>
      <c r="F1864" s="69"/>
      <c r="G1864" s="69"/>
      <c r="H1864" s="69"/>
      <c r="I1864" s="69"/>
      <c r="J1864" s="68"/>
      <c r="K1864" s="69"/>
      <c r="L1864" s="68"/>
      <c r="M1864" s="68"/>
      <c r="N1864" s="68"/>
      <c r="O1864" s="68"/>
      <c r="P1864" s="70"/>
      <c r="Q1864" s="71"/>
    </row>
    <row r="1865" spans="1:17">
      <c r="A1865" s="152"/>
      <c r="B1865" s="68"/>
      <c r="C1865" s="68"/>
      <c r="D1865" s="68"/>
      <c r="E1865" s="68"/>
      <c r="F1865" s="69"/>
      <c r="G1865" s="69"/>
      <c r="H1865" s="69"/>
      <c r="I1865" s="69"/>
      <c r="J1865" s="68"/>
      <c r="K1865" s="69"/>
      <c r="L1865" s="68"/>
      <c r="M1865" s="68"/>
      <c r="N1865" s="68"/>
      <c r="O1865" s="68"/>
      <c r="P1865" s="70"/>
      <c r="Q1865" s="71"/>
    </row>
    <row r="1866" spans="1:17">
      <c r="A1866" s="152"/>
      <c r="B1866" s="68"/>
      <c r="C1866" s="68"/>
      <c r="D1866" s="68"/>
      <c r="E1866" s="68"/>
      <c r="F1866" s="69"/>
      <c r="G1866" s="69"/>
      <c r="H1866" s="69"/>
      <c r="I1866" s="69"/>
      <c r="J1866" s="68"/>
      <c r="K1866" s="69"/>
      <c r="L1866" s="68"/>
      <c r="M1866" s="68"/>
      <c r="N1866" s="68"/>
      <c r="O1866" s="68"/>
      <c r="P1866" s="70"/>
      <c r="Q1866" s="71"/>
    </row>
    <row r="1867" spans="1:17">
      <c r="A1867" s="152"/>
      <c r="B1867" s="68"/>
      <c r="C1867" s="68"/>
      <c r="D1867" s="68"/>
      <c r="E1867" s="68"/>
      <c r="F1867" s="69"/>
      <c r="G1867" s="69"/>
      <c r="H1867" s="69"/>
      <c r="I1867" s="69"/>
      <c r="J1867" s="68"/>
      <c r="K1867" s="69"/>
      <c r="L1867" s="68"/>
      <c r="M1867" s="68"/>
      <c r="N1867" s="68"/>
      <c r="O1867" s="68"/>
      <c r="P1867" s="70"/>
      <c r="Q1867" s="71"/>
    </row>
    <row r="1868" spans="1:17">
      <c r="A1868" s="152"/>
      <c r="B1868" s="68"/>
      <c r="C1868" s="68"/>
      <c r="D1868" s="68"/>
      <c r="E1868" s="68"/>
      <c r="F1868" s="69"/>
      <c r="G1868" s="69"/>
      <c r="H1868" s="69"/>
      <c r="I1868" s="69"/>
      <c r="J1868" s="68"/>
      <c r="K1868" s="69"/>
      <c r="L1868" s="68"/>
      <c r="M1868" s="68"/>
      <c r="N1868" s="68"/>
      <c r="O1868" s="68"/>
      <c r="P1868" s="70"/>
      <c r="Q1868" s="71"/>
    </row>
    <row r="1869" spans="1:17">
      <c r="A1869" s="152"/>
      <c r="B1869" s="68"/>
      <c r="C1869" s="68"/>
      <c r="D1869" s="68"/>
      <c r="E1869" s="68"/>
      <c r="F1869" s="69"/>
      <c r="G1869" s="69"/>
      <c r="H1869" s="69"/>
      <c r="I1869" s="69"/>
      <c r="J1869" s="68"/>
      <c r="K1869" s="69"/>
      <c r="L1869" s="68"/>
      <c r="M1869" s="68"/>
      <c r="N1869" s="68"/>
      <c r="O1869" s="68"/>
      <c r="P1869" s="70"/>
      <c r="Q1869" s="71"/>
    </row>
    <row r="1870" spans="1:17">
      <c r="A1870" s="152"/>
      <c r="B1870" s="68"/>
      <c r="C1870" s="68"/>
      <c r="D1870" s="68"/>
      <c r="E1870" s="68"/>
      <c r="F1870" s="69"/>
      <c r="G1870" s="69"/>
      <c r="H1870" s="69"/>
      <c r="I1870" s="69"/>
      <c r="J1870" s="68"/>
      <c r="K1870" s="69"/>
      <c r="L1870" s="68"/>
      <c r="M1870" s="68"/>
      <c r="N1870" s="68"/>
      <c r="O1870" s="68"/>
      <c r="P1870" s="70"/>
      <c r="Q1870" s="71"/>
    </row>
    <row r="1871" spans="1:17">
      <c r="A1871" s="152"/>
      <c r="B1871" s="68"/>
      <c r="C1871" s="68"/>
      <c r="D1871" s="68"/>
      <c r="E1871" s="68"/>
      <c r="F1871" s="69"/>
      <c r="G1871" s="69"/>
      <c r="H1871" s="69"/>
      <c r="I1871" s="69"/>
      <c r="J1871" s="68"/>
      <c r="K1871" s="69"/>
      <c r="L1871" s="68"/>
      <c r="M1871" s="68"/>
      <c r="N1871" s="68"/>
      <c r="O1871" s="68"/>
      <c r="P1871" s="70"/>
      <c r="Q1871" s="71"/>
    </row>
    <row r="1872" spans="1:17">
      <c r="A1872" s="152"/>
      <c r="B1872" s="68"/>
      <c r="C1872" s="68"/>
      <c r="D1872" s="68"/>
      <c r="E1872" s="68"/>
      <c r="F1872" s="69"/>
      <c r="G1872" s="69"/>
      <c r="H1872" s="69"/>
      <c r="I1872" s="69"/>
      <c r="J1872" s="68"/>
      <c r="K1872" s="69"/>
      <c r="L1872" s="68"/>
      <c r="M1872" s="68"/>
      <c r="N1872" s="68"/>
      <c r="O1872" s="68"/>
      <c r="P1872" s="70"/>
      <c r="Q1872" s="71"/>
    </row>
    <row r="1873" spans="1:17">
      <c r="A1873" s="152"/>
      <c r="B1873" s="68"/>
      <c r="C1873" s="68"/>
      <c r="D1873" s="68"/>
      <c r="E1873" s="68"/>
      <c r="F1873" s="69"/>
      <c r="G1873" s="69"/>
      <c r="H1873" s="69"/>
      <c r="I1873" s="69"/>
      <c r="J1873" s="68"/>
      <c r="K1873" s="69"/>
      <c r="L1873" s="68"/>
      <c r="M1873" s="68"/>
      <c r="N1873" s="68"/>
      <c r="O1873" s="68"/>
      <c r="P1873" s="70"/>
      <c r="Q1873" s="71"/>
    </row>
    <row r="1874" spans="1:17">
      <c r="A1874" s="152"/>
      <c r="B1874" s="68"/>
      <c r="C1874" s="68"/>
      <c r="D1874" s="68"/>
      <c r="E1874" s="68"/>
      <c r="F1874" s="69"/>
      <c r="G1874" s="69"/>
      <c r="H1874" s="69"/>
      <c r="I1874" s="69"/>
      <c r="J1874" s="68"/>
      <c r="K1874" s="69"/>
      <c r="L1874" s="68"/>
      <c r="M1874" s="68"/>
      <c r="N1874" s="68"/>
      <c r="O1874" s="68"/>
      <c r="P1874" s="70"/>
      <c r="Q1874" s="71"/>
    </row>
    <row r="1875" spans="1:17">
      <c r="A1875" s="152"/>
      <c r="B1875" s="68"/>
      <c r="C1875" s="68"/>
      <c r="D1875" s="68"/>
      <c r="E1875" s="68"/>
      <c r="F1875" s="69"/>
      <c r="G1875" s="69"/>
      <c r="H1875" s="69"/>
      <c r="I1875" s="69"/>
      <c r="J1875" s="68"/>
      <c r="K1875" s="69"/>
      <c r="L1875" s="68"/>
      <c r="M1875" s="68"/>
      <c r="N1875" s="68"/>
      <c r="O1875" s="68"/>
      <c r="P1875" s="70"/>
      <c r="Q1875" s="71"/>
    </row>
    <row r="1876" spans="1:17">
      <c r="A1876" s="152"/>
      <c r="B1876" s="68"/>
      <c r="C1876" s="68"/>
      <c r="D1876" s="68"/>
      <c r="E1876" s="68"/>
      <c r="F1876" s="69"/>
      <c r="G1876" s="69"/>
      <c r="H1876" s="69"/>
      <c r="I1876" s="69"/>
      <c r="J1876" s="68"/>
      <c r="K1876" s="69"/>
      <c r="L1876" s="68"/>
      <c r="M1876" s="68"/>
      <c r="N1876" s="68"/>
      <c r="O1876" s="68"/>
      <c r="P1876" s="70"/>
      <c r="Q1876" s="71"/>
    </row>
    <row r="1877" spans="1:17">
      <c r="A1877" s="152"/>
      <c r="B1877" s="68"/>
      <c r="C1877" s="68"/>
      <c r="D1877" s="68"/>
      <c r="E1877" s="68"/>
      <c r="F1877" s="69"/>
      <c r="G1877" s="69"/>
      <c r="H1877" s="69"/>
      <c r="I1877" s="69"/>
      <c r="J1877" s="68"/>
      <c r="K1877" s="69"/>
      <c r="L1877" s="68"/>
      <c r="M1877" s="68"/>
      <c r="N1877" s="68"/>
      <c r="O1877" s="68"/>
      <c r="P1877" s="70"/>
      <c r="Q1877" s="71"/>
    </row>
    <row r="1878" spans="1:17">
      <c r="A1878" s="152"/>
      <c r="B1878" s="68"/>
      <c r="C1878" s="68"/>
      <c r="D1878" s="68"/>
      <c r="E1878" s="68"/>
      <c r="F1878" s="69"/>
      <c r="G1878" s="69"/>
      <c r="H1878" s="69"/>
      <c r="I1878" s="69"/>
      <c r="J1878" s="68"/>
      <c r="K1878" s="69"/>
      <c r="L1878" s="68"/>
      <c r="M1878" s="68"/>
      <c r="N1878" s="68"/>
      <c r="O1878" s="68"/>
      <c r="P1878" s="70"/>
      <c r="Q1878" s="71"/>
    </row>
    <row r="1879" spans="1:17">
      <c r="A1879" s="152"/>
      <c r="B1879" s="68"/>
      <c r="C1879" s="68"/>
      <c r="D1879" s="68"/>
      <c r="E1879" s="68"/>
      <c r="F1879" s="69"/>
      <c r="G1879" s="69"/>
      <c r="H1879" s="69"/>
      <c r="I1879" s="69"/>
      <c r="J1879" s="68"/>
      <c r="K1879" s="69"/>
      <c r="L1879" s="68"/>
      <c r="M1879" s="68"/>
      <c r="N1879" s="68"/>
      <c r="O1879" s="68"/>
      <c r="P1879" s="70"/>
      <c r="Q1879" s="71"/>
    </row>
    <row r="1880" spans="1:17">
      <c r="A1880" s="152"/>
      <c r="B1880" s="68"/>
      <c r="C1880" s="68"/>
      <c r="D1880" s="68"/>
      <c r="E1880" s="68"/>
      <c r="F1880" s="69"/>
      <c r="G1880" s="69"/>
      <c r="H1880" s="69"/>
      <c r="I1880" s="69"/>
      <c r="J1880" s="68"/>
      <c r="K1880" s="69"/>
      <c r="L1880" s="68"/>
      <c r="M1880" s="68"/>
      <c r="N1880" s="68"/>
      <c r="O1880" s="68"/>
      <c r="P1880" s="70"/>
      <c r="Q1880" s="71"/>
    </row>
    <row r="1881" spans="1:17">
      <c r="A1881" s="152"/>
      <c r="B1881" s="68"/>
      <c r="C1881" s="68"/>
      <c r="D1881" s="68"/>
      <c r="E1881" s="68"/>
      <c r="F1881" s="69"/>
      <c r="G1881" s="69"/>
      <c r="H1881" s="69"/>
      <c r="I1881" s="69"/>
      <c r="J1881" s="68"/>
      <c r="K1881" s="69"/>
      <c r="L1881" s="68"/>
      <c r="M1881" s="68"/>
      <c r="N1881" s="68"/>
      <c r="O1881" s="68"/>
      <c r="P1881" s="70"/>
      <c r="Q1881" s="71"/>
    </row>
    <row r="1882" spans="1:17">
      <c r="A1882" s="152"/>
      <c r="B1882" s="68"/>
      <c r="C1882" s="68"/>
      <c r="D1882" s="68"/>
      <c r="E1882" s="68"/>
      <c r="F1882" s="69"/>
      <c r="G1882" s="69"/>
      <c r="H1882" s="69"/>
      <c r="I1882" s="69"/>
      <c r="J1882" s="68"/>
      <c r="K1882" s="69"/>
      <c r="L1882" s="68"/>
      <c r="M1882" s="68"/>
      <c r="N1882" s="68"/>
      <c r="O1882" s="68"/>
      <c r="P1882" s="70"/>
      <c r="Q1882" s="71"/>
    </row>
    <row r="1883" spans="1:17">
      <c r="A1883" s="152"/>
      <c r="B1883" s="68"/>
      <c r="C1883" s="68"/>
      <c r="D1883" s="68"/>
      <c r="E1883" s="68"/>
      <c r="F1883" s="69"/>
      <c r="G1883" s="69"/>
      <c r="H1883" s="69"/>
      <c r="I1883" s="69"/>
      <c r="J1883" s="68"/>
      <c r="K1883" s="69"/>
      <c r="L1883" s="68"/>
      <c r="M1883" s="68"/>
      <c r="N1883" s="68"/>
      <c r="O1883" s="68"/>
      <c r="P1883" s="70"/>
      <c r="Q1883" s="71"/>
    </row>
    <row r="1884" spans="1:17">
      <c r="A1884" s="152"/>
      <c r="B1884" s="68"/>
      <c r="C1884" s="68"/>
      <c r="D1884" s="68"/>
      <c r="E1884" s="68"/>
      <c r="F1884" s="69"/>
      <c r="G1884" s="69"/>
      <c r="H1884" s="69"/>
      <c r="I1884" s="69"/>
      <c r="J1884" s="68"/>
      <c r="K1884" s="69"/>
      <c r="L1884" s="68"/>
      <c r="M1884" s="68"/>
      <c r="N1884" s="68"/>
      <c r="O1884" s="68"/>
      <c r="P1884" s="70"/>
      <c r="Q1884" s="71"/>
    </row>
    <row r="1885" spans="1:17">
      <c r="A1885" s="152"/>
      <c r="B1885" s="68"/>
      <c r="C1885" s="68"/>
      <c r="D1885" s="68"/>
      <c r="E1885" s="68"/>
      <c r="F1885" s="69"/>
      <c r="G1885" s="69"/>
      <c r="H1885" s="69"/>
      <c r="I1885" s="69"/>
      <c r="J1885" s="68"/>
      <c r="K1885" s="69"/>
      <c r="L1885" s="68"/>
      <c r="M1885" s="68"/>
      <c r="N1885" s="68"/>
      <c r="O1885" s="68"/>
      <c r="P1885" s="70"/>
      <c r="Q1885" s="71"/>
    </row>
    <row r="1886" spans="1:17">
      <c r="A1886" s="152"/>
      <c r="B1886" s="68"/>
      <c r="C1886" s="68"/>
      <c r="D1886" s="68"/>
      <c r="E1886" s="68"/>
      <c r="F1886" s="69"/>
      <c r="G1886" s="69"/>
      <c r="H1886" s="69"/>
      <c r="I1886" s="69"/>
      <c r="J1886" s="68"/>
      <c r="K1886" s="69"/>
      <c r="L1886" s="68"/>
      <c r="M1886" s="68"/>
      <c r="N1886" s="68"/>
      <c r="O1886" s="68"/>
      <c r="P1886" s="70"/>
      <c r="Q1886" s="71"/>
    </row>
    <row r="1887" spans="1:17">
      <c r="A1887" s="152"/>
      <c r="B1887" s="68"/>
      <c r="C1887" s="68"/>
      <c r="D1887" s="68"/>
      <c r="E1887" s="68"/>
      <c r="F1887" s="69"/>
      <c r="G1887" s="69"/>
      <c r="H1887" s="69"/>
      <c r="I1887" s="69"/>
      <c r="J1887" s="68"/>
      <c r="K1887" s="69"/>
      <c r="L1887" s="68"/>
      <c r="M1887" s="68"/>
      <c r="N1887" s="68"/>
      <c r="O1887" s="68"/>
      <c r="P1887" s="70"/>
      <c r="Q1887" s="71"/>
    </row>
    <row r="1888" spans="1:17">
      <c r="A1888" s="152"/>
      <c r="B1888" s="68"/>
      <c r="C1888" s="68"/>
      <c r="D1888" s="68"/>
      <c r="E1888" s="68"/>
      <c r="F1888" s="69"/>
      <c r="G1888" s="69"/>
      <c r="H1888" s="69"/>
      <c r="I1888" s="69"/>
      <c r="J1888" s="68"/>
      <c r="K1888" s="69"/>
      <c r="L1888" s="68"/>
      <c r="M1888" s="68"/>
      <c r="N1888" s="68"/>
      <c r="O1888" s="68"/>
      <c r="P1888" s="70"/>
      <c r="Q1888" s="71"/>
    </row>
    <row r="1889" spans="1:17">
      <c r="A1889" s="152"/>
      <c r="B1889" s="68"/>
      <c r="C1889" s="68"/>
      <c r="D1889" s="68"/>
      <c r="E1889" s="68"/>
      <c r="F1889" s="69"/>
      <c r="G1889" s="69"/>
      <c r="H1889" s="69"/>
      <c r="I1889" s="69"/>
      <c r="J1889" s="68"/>
      <c r="K1889" s="69"/>
      <c r="L1889" s="68"/>
      <c r="M1889" s="68"/>
      <c r="N1889" s="68"/>
      <c r="O1889" s="68"/>
      <c r="P1889" s="70"/>
      <c r="Q1889" s="71"/>
    </row>
    <row r="1890" spans="1:17">
      <c r="A1890" s="152"/>
      <c r="B1890" s="68"/>
      <c r="C1890" s="68"/>
      <c r="D1890" s="68"/>
      <c r="E1890" s="68"/>
      <c r="F1890" s="69"/>
      <c r="G1890" s="69"/>
      <c r="H1890" s="69"/>
      <c r="I1890" s="69"/>
      <c r="J1890" s="68"/>
      <c r="K1890" s="69"/>
      <c r="L1890" s="68"/>
      <c r="M1890" s="68"/>
      <c r="N1890" s="68"/>
      <c r="O1890" s="68"/>
      <c r="P1890" s="70"/>
      <c r="Q1890" s="71"/>
    </row>
    <row r="1891" spans="1:17">
      <c r="A1891" s="152"/>
      <c r="B1891" s="68"/>
      <c r="C1891" s="68"/>
      <c r="D1891" s="68"/>
      <c r="E1891" s="68"/>
      <c r="F1891" s="69"/>
      <c r="G1891" s="69"/>
      <c r="H1891" s="69"/>
      <c r="I1891" s="69"/>
      <c r="J1891" s="68"/>
      <c r="K1891" s="69"/>
      <c r="L1891" s="68"/>
      <c r="M1891" s="68"/>
      <c r="N1891" s="68"/>
      <c r="O1891" s="68"/>
      <c r="P1891" s="70"/>
      <c r="Q1891" s="71"/>
    </row>
    <row r="1892" spans="1:17">
      <c r="A1892" s="152"/>
      <c r="B1892" s="68"/>
      <c r="C1892" s="68"/>
      <c r="D1892" s="68"/>
      <c r="E1892" s="68"/>
      <c r="F1892" s="69"/>
      <c r="G1892" s="69"/>
      <c r="H1892" s="69"/>
      <c r="I1892" s="69"/>
      <c r="J1892" s="68"/>
      <c r="K1892" s="69"/>
      <c r="L1892" s="68"/>
      <c r="M1892" s="68"/>
      <c r="N1892" s="68"/>
      <c r="O1892" s="68"/>
      <c r="P1892" s="70"/>
      <c r="Q1892" s="71"/>
    </row>
    <row r="1893" spans="1:17">
      <c r="A1893" s="152"/>
      <c r="B1893" s="68"/>
      <c r="C1893" s="68"/>
      <c r="D1893" s="68"/>
      <c r="E1893" s="68"/>
      <c r="F1893" s="69"/>
      <c r="G1893" s="69"/>
      <c r="H1893" s="69"/>
      <c r="I1893" s="69"/>
      <c r="J1893" s="68"/>
      <c r="K1893" s="69"/>
      <c r="L1893" s="68"/>
      <c r="M1893" s="68"/>
      <c r="N1893" s="68"/>
      <c r="O1893" s="68"/>
      <c r="P1893" s="70"/>
      <c r="Q1893" s="71"/>
    </row>
    <row r="1894" spans="1:17">
      <c r="A1894" s="152"/>
      <c r="B1894" s="68"/>
      <c r="C1894" s="68"/>
      <c r="D1894" s="68"/>
      <c r="E1894" s="68"/>
      <c r="F1894" s="69"/>
      <c r="G1894" s="69"/>
      <c r="H1894" s="69"/>
      <c r="I1894" s="69"/>
      <c r="J1894" s="68"/>
      <c r="K1894" s="69"/>
      <c r="L1894" s="68"/>
      <c r="M1894" s="68"/>
      <c r="N1894" s="68"/>
      <c r="O1894" s="68"/>
      <c r="P1894" s="70"/>
      <c r="Q1894" s="71"/>
    </row>
    <row r="1895" spans="1:17">
      <c r="A1895" s="152"/>
      <c r="B1895" s="68"/>
      <c r="C1895" s="68"/>
      <c r="D1895" s="68"/>
      <c r="E1895" s="68"/>
      <c r="F1895" s="69"/>
      <c r="G1895" s="69"/>
      <c r="H1895" s="69"/>
      <c r="I1895" s="69"/>
      <c r="J1895" s="68"/>
      <c r="K1895" s="69"/>
      <c r="L1895" s="68"/>
      <c r="M1895" s="68"/>
      <c r="N1895" s="68"/>
      <c r="O1895" s="68"/>
      <c r="P1895" s="70"/>
      <c r="Q1895" s="71"/>
    </row>
    <row r="1896" spans="1:17">
      <c r="A1896" s="152"/>
      <c r="B1896" s="68"/>
      <c r="C1896" s="68"/>
      <c r="D1896" s="68"/>
      <c r="E1896" s="68"/>
      <c r="F1896" s="69"/>
      <c r="G1896" s="69"/>
      <c r="H1896" s="69"/>
      <c r="I1896" s="69"/>
      <c r="J1896" s="68"/>
      <c r="K1896" s="69"/>
      <c r="L1896" s="68"/>
      <c r="M1896" s="68"/>
      <c r="N1896" s="68"/>
      <c r="O1896" s="68"/>
      <c r="P1896" s="70"/>
      <c r="Q1896" s="71"/>
    </row>
    <row r="1897" spans="1:17">
      <c r="A1897" s="152"/>
      <c r="B1897" s="68"/>
      <c r="C1897" s="68"/>
      <c r="D1897" s="68"/>
      <c r="E1897" s="68"/>
      <c r="F1897" s="69"/>
      <c r="G1897" s="69"/>
      <c r="H1897" s="69"/>
      <c r="I1897" s="69"/>
      <c r="J1897" s="68"/>
      <c r="K1897" s="69"/>
      <c r="L1897" s="68"/>
      <c r="M1897" s="68"/>
      <c r="N1897" s="68"/>
      <c r="O1897" s="68"/>
      <c r="P1897" s="70"/>
      <c r="Q1897" s="71"/>
    </row>
    <row r="1898" spans="1:17">
      <c r="A1898" s="152"/>
      <c r="B1898" s="68"/>
      <c r="C1898" s="68"/>
      <c r="D1898" s="68"/>
      <c r="E1898" s="68"/>
      <c r="F1898" s="69"/>
      <c r="G1898" s="69"/>
      <c r="H1898" s="69"/>
      <c r="I1898" s="69"/>
      <c r="J1898" s="68"/>
      <c r="K1898" s="69"/>
      <c r="L1898" s="68"/>
      <c r="M1898" s="68"/>
      <c r="N1898" s="68"/>
      <c r="O1898" s="68"/>
      <c r="P1898" s="70"/>
      <c r="Q1898" s="71"/>
    </row>
    <row r="1899" spans="1:17">
      <c r="A1899" s="152"/>
      <c r="B1899" s="68"/>
      <c r="C1899" s="68"/>
      <c r="D1899" s="68"/>
      <c r="E1899" s="68"/>
      <c r="F1899" s="69"/>
      <c r="G1899" s="69"/>
      <c r="H1899" s="69"/>
      <c r="I1899" s="69"/>
      <c r="J1899" s="68"/>
      <c r="K1899" s="69"/>
      <c r="L1899" s="68"/>
      <c r="M1899" s="68"/>
      <c r="N1899" s="68"/>
      <c r="O1899" s="68"/>
      <c r="P1899" s="70"/>
      <c r="Q1899" s="71"/>
    </row>
    <row r="1900" spans="1:17">
      <c r="A1900" s="152"/>
      <c r="B1900" s="68"/>
      <c r="C1900" s="68"/>
      <c r="D1900" s="68"/>
      <c r="E1900" s="68"/>
      <c r="F1900" s="69"/>
      <c r="G1900" s="69"/>
      <c r="H1900" s="69"/>
      <c r="I1900" s="69"/>
      <c r="J1900" s="68"/>
      <c r="K1900" s="69"/>
      <c r="L1900" s="68"/>
      <c r="M1900" s="68"/>
      <c r="N1900" s="68"/>
      <c r="O1900" s="68"/>
      <c r="P1900" s="70"/>
      <c r="Q1900" s="71"/>
    </row>
    <row r="1901" spans="1:17">
      <c r="A1901" s="152"/>
      <c r="B1901" s="68"/>
      <c r="C1901" s="68"/>
      <c r="D1901" s="68"/>
      <c r="E1901" s="68"/>
      <c r="F1901" s="69"/>
      <c r="G1901" s="69"/>
      <c r="H1901" s="69"/>
      <c r="I1901" s="69"/>
      <c r="J1901" s="68"/>
      <c r="K1901" s="69"/>
      <c r="L1901" s="68"/>
      <c r="M1901" s="68"/>
      <c r="N1901" s="68"/>
      <c r="O1901" s="68"/>
      <c r="P1901" s="70"/>
      <c r="Q1901" s="71"/>
    </row>
    <row r="1902" spans="1:17">
      <c r="A1902" s="152"/>
      <c r="B1902" s="68"/>
      <c r="C1902" s="68"/>
      <c r="D1902" s="68"/>
      <c r="E1902" s="68"/>
      <c r="F1902" s="69"/>
      <c r="G1902" s="69"/>
      <c r="H1902" s="69"/>
      <c r="I1902" s="69"/>
      <c r="J1902" s="68"/>
      <c r="K1902" s="69"/>
      <c r="L1902" s="68"/>
      <c r="M1902" s="68"/>
      <c r="N1902" s="68"/>
      <c r="O1902" s="68"/>
      <c r="P1902" s="70"/>
      <c r="Q1902" s="71"/>
    </row>
    <row r="1903" spans="1:17">
      <c r="A1903" s="152"/>
      <c r="B1903" s="68"/>
      <c r="C1903" s="68"/>
      <c r="D1903" s="68"/>
      <c r="E1903" s="68"/>
      <c r="F1903" s="69"/>
      <c r="G1903" s="69"/>
      <c r="H1903" s="69"/>
      <c r="I1903" s="69"/>
      <c r="J1903" s="68"/>
      <c r="K1903" s="69"/>
      <c r="L1903" s="68"/>
      <c r="M1903" s="68"/>
      <c r="N1903" s="68"/>
      <c r="O1903" s="68"/>
      <c r="P1903" s="70"/>
      <c r="Q1903" s="71"/>
    </row>
    <row r="1904" spans="1:17">
      <c r="A1904" s="152"/>
      <c r="B1904" s="68"/>
      <c r="C1904" s="68"/>
      <c r="D1904" s="68"/>
      <c r="E1904" s="68"/>
      <c r="F1904" s="69"/>
      <c r="G1904" s="69"/>
      <c r="H1904" s="69"/>
      <c r="I1904" s="69"/>
      <c r="J1904" s="68"/>
      <c r="K1904" s="69"/>
      <c r="L1904" s="68"/>
      <c r="M1904" s="68"/>
      <c r="N1904" s="68"/>
      <c r="O1904" s="68"/>
      <c r="P1904" s="70"/>
      <c r="Q1904" s="71"/>
    </row>
    <row r="1905" spans="1:17">
      <c r="A1905" s="152"/>
      <c r="B1905" s="68"/>
      <c r="C1905" s="68"/>
      <c r="D1905" s="68"/>
      <c r="E1905" s="68"/>
      <c r="F1905" s="69"/>
      <c r="G1905" s="69"/>
      <c r="H1905" s="69"/>
      <c r="I1905" s="69"/>
      <c r="J1905" s="68"/>
      <c r="K1905" s="69"/>
      <c r="L1905" s="68"/>
      <c r="M1905" s="68"/>
      <c r="N1905" s="68"/>
      <c r="O1905" s="68"/>
      <c r="P1905" s="70"/>
      <c r="Q1905" s="71"/>
    </row>
    <row r="1906" spans="1:17">
      <c r="A1906" s="152"/>
      <c r="B1906" s="68"/>
      <c r="C1906" s="68"/>
      <c r="D1906" s="68"/>
      <c r="E1906" s="68"/>
      <c r="F1906" s="69"/>
      <c r="G1906" s="69"/>
      <c r="H1906" s="69"/>
      <c r="I1906" s="69"/>
      <c r="J1906" s="68"/>
      <c r="K1906" s="69"/>
      <c r="L1906" s="68"/>
      <c r="M1906" s="68"/>
      <c r="N1906" s="68"/>
      <c r="O1906" s="68"/>
      <c r="P1906" s="70"/>
      <c r="Q1906" s="71"/>
    </row>
    <row r="1907" spans="1:17">
      <c r="A1907" s="152"/>
      <c r="B1907" s="68"/>
      <c r="C1907" s="68"/>
      <c r="D1907" s="68"/>
      <c r="E1907" s="68"/>
      <c r="F1907" s="69"/>
      <c r="G1907" s="69"/>
      <c r="H1907" s="69"/>
      <c r="I1907" s="69"/>
      <c r="J1907" s="68"/>
      <c r="K1907" s="69"/>
      <c r="L1907" s="68"/>
      <c r="M1907" s="68"/>
      <c r="N1907" s="68"/>
      <c r="O1907" s="68"/>
      <c r="P1907" s="70"/>
      <c r="Q1907" s="71"/>
    </row>
    <row r="1908" spans="1:17">
      <c r="A1908" s="152"/>
      <c r="B1908" s="68"/>
      <c r="C1908" s="68"/>
      <c r="D1908" s="68"/>
      <c r="E1908" s="68"/>
      <c r="F1908" s="69"/>
      <c r="G1908" s="69"/>
      <c r="H1908" s="69"/>
      <c r="I1908" s="69"/>
      <c r="J1908" s="68"/>
      <c r="K1908" s="69"/>
      <c r="L1908" s="68"/>
      <c r="M1908" s="68"/>
      <c r="N1908" s="68"/>
      <c r="O1908" s="68"/>
      <c r="P1908" s="70"/>
      <c r="Q1908" s="71"/>
    </row>
    <row r="1909" spans="1:17">
      <c r="A1909" s="152"/>
      <c r="B1909" s="68"/>
      <c r="C1909" s="68"/>
      <c r="D1909" s="68"/>
      <c r="E1909" s="68"/>
      <c r="F1909" s="69"/>
      <c r="G1909" s="69"/>
      <c r="H1909" s="69"/>
      <c r="I1909" s="69"/>
      <c r="J1909" s="68"/>
      <c r="K1909" s="69"/>
      <c r="L1909" s="68"/>
      <c r="M1909" s="68"/>
      <c r="N1909" s="68"/>
      <c r="O1909" s="68"/>
      <c r="P1909" s="70"/>
      <c r="Q1909" s="71"/>
    </row>
    <row r="1910" spans="1:17">
      <c r="A1910" s="152"/>
      <c r="B1910" s="68"/>
      <c r="C1910" s="68"/>
      <c r="D1910" s="68"/>
      <c r="E1910" s="68"/>
      <c r="F1910" s="69"/>
      <c r="G1910" s="69"/>
      <c r="H1910" s="69"/>
      <c r="I1910" s="69"/>
      <c r="J1910" s="68"/>
      <c r="K1910" s="69"/>
      <c r="L1910" s="68"/>
      <c r="M1910" s="68"/>
      <c r="N1910" s="68"/>
      <c r="O1910" s="68"/>
      <c r="P1910" s="70"/>
      <c r="Q1910" s="71"/>
    </row>
    <row r="1911" spans="1:17">
      <c r="A1911" s="152"/>
      <c r="B1911" s="68"/>
      <c r="C1911" s="68"/>
      <c r="D1911" s="68"/>
      <c r="E1911" s="68"/>
      <c r="F1911" s="69"/>
      <c r="G1911" s="69"/>
      <c r="H1911" s="69"/>
      <c r="I1911" s="69"/>
      <c r="J1911" s="68"/>
      <c r="K1911" s="69"/>
      <c r="L1911" s="68"/>
      <c r="M1911" s="68"/>
      <c r="N1911" s="68"/>
      <c r="O1911" s="68"/>
      <c r="P1911" s="70"/>
      <c r="Q1911" s="71"/>
    </row>
    <row r="1912" spans="1:17">
      <c r="A1912" s="152"/>
      <c r="B1912" s="68"/>
      <c r="C1912" s="68"/>
      <c r="D1912" s="68"/>
      <c r="E1912" s="68"/>
      <c r="F1912" s="69"/>
      <c r="G1912" s="69"/>
      <c r="H1912" s="69"/>
      <c r="I1912" s="69"/>
      <c r="J1912" s="68"/>
      <c r="K1912" s="69"/>
      <c r="L1912" s="68"/>
      <c r="M1912" s="68"/>
      <c r="N1912" s="68"/>
      <c r="O1912" s="68"/>
      <c r="P1912" s="70"/>
      <c r="Q1912" s="71"/>
    </row>
    <row r="1913" spans="1:17">
      <c r="A1913" s="152"/>
      <c r="B1913" s="68"/>
      <c r="C1913" s="68"/>
      <c r="D1913" s="68"/>
      <c r="E1913" s="68"/>
      <c r="F1913" s="69"/>
      <c r="G1913" s="69"/>
      <c r="H1913" s="69"/>
      <c r="I1913" s="69"/>
      <c r="J1913" s="68"/>
      <c r="K1913" s="69"/>
      <c r="L1913" s="68"/>
      <c r="M1913" s="68"/>
      <c r="N1913" s="68"/>
      <c r="O1913" s="68"/>
      <c r="P1913" s="70"/>
      <c r="Q1913" s="71"/>
    </row>
    <row r="1914" spans="1:17">
      <c r="A1914" s="152"/>
      <c r="B1914" s="68"/>
      <c r="C1914" s="68"/>
      <c r="D1914" s="68"/>
      <c r="E1914" s="68"/>
      <c r="F1914" s="69"/>
      <c r="G1914" s="69"/>
      <c r="H1914" s="69"/>
      <c r="I1914" s="69"/>
      <c r="J1914" s="68"/>
      <c r="K1914" s="69"/>
      <c r="L1914" s="68"/>
      <c r="M1914" s="68"/>
      <c r="N1914" s="68"/>
      <c r="O1914" s="68"/>
      <c r="P1914" s="70"/>
      <c r="Q1914" s="71"/>
    </row>
    <row r="1915" spans="1:17">
      <c r="A1915" s="152"/>
      <c r="B1915" s="68"/>
      <c r="C1915" s="68"/>
      <c r="D1915" s="68"/>
      <c r="E1915" s="68"/>
      <c r="F1915" s="69"/>
      <c r="G1915" s="69"/>
      <c r="H1915" s="69"/>
      <c r="I1915" s="69"/>
      <c r="J1915" s="68"/>
      <c r="K1915" s="69"/>
      <c r="L1915" s="68"/>
      <c r="M1915" s="68"/>
      <c r="N1915" s="68"/>
      <c r="O1915" s="68"/>
      <c r="P1915" s="70"/>
      <c r="Q1915" s="71"/>
    </row>
    <row r="1916" spans="1:17">
      <c r="A1916" s="152"/>
      <c r="B1916" s="68"/>
      <c r="C1916" s="68"/>
      <c r="D1916" s="68"/>
      <c r="E1916" s="68"/>
      <c r="F1916" s="69"/>
      <c r="G1916" s="69"/>
      <c r="H1916" s="69"/>
      <c r="I1916" s="69"/>
      <c r="J1916" s="68"/>
      <c r="K1916" s="69"/>
      <c r="L1916" s="68"/>
      <c r="M1916" s="68"/>
      <c r="N1916" s="68"/>
      <c r="O1916" s="68"/>
      <c r="P1916" s="70"/>
      <c r="Q1916" s="71"/>
    </row>
    <row r="1917" spans="1:17">
      <c r="A1917" s="152"/>
      <c r="B1917" s="68"/>
      <c r="C1917" s="68"/>
      <c r="D1917" s="68"/>
      <c r="E1917" s="68"/>
      <c r="F1917" s="69"/>
      <c r="G1917" s="69"/>
      <c r="H1917" s="69"/>
      <c r="I1917" s="69"/>
      <c r="J1917" s="68"/>
      <c r="K1917" s="69"/>
      <c r="L1917" s="68"/>
      <c r="M1917" s="68"/>
      <c r="N1917" s="68"/>
      <c r="O1917" s="68"/>
      <c r="P1917" s="70"/>
      <c r="Q1917" s="71"/>
    </row>
    <row r="1918" spans="1:17">
      <c r="A1918" s="152"/>
      <c r="B1918" s="68"/>
      <c r="C1918" s="68"/>
      <c r="D1918" s="68"/>
      <c r="E1918" s="68"/>
      <c r="F1918" s="69"/>
      <c r="G1918" s="69"/>
      <c r="H1918" s="69"/>
      <c r="I1918" s="69"/>
      <c r="J1918" s="68"/>
      <c r="K1918" s="69"/>
      <c r="L1918" s="68"/>
      <c r="M1918" s="68"/>
      <c r="N1918" s="68"/>
      <c r="O1918" s="68"/>
      <c r="P1918" s="70"/>
      <c r="Q1918" s="71"/>
    </row>
    <row r="1919" spans="1:17">
      <c r="A1919" s="152"/>
      <c r="B1919" s="68"/>
      <c r="C1919" s="68"/>
      <c r="D1919" s="68"/>
      <c r="E1919" s="68"/>
      <c r="F1919" s="69"/>
      <c r="G1919" s="69"/>
      <c r="H1919" s="69"/>
      <c r="I1919" s="69"/>
      <c r="J1919" s="68"/>
      <c r="K1919" s="69"/>
      <c r="L1919" s="68"/>
      <c r="M1919" s="68"/>
      <c r="N1919" s="68"/>
      <c r="O1919" s="68"/>
      <c r="P1919" s="70"/>
      <c r="Q1919" s="71"/>
    </row>
    <row r="1920" spans="1:17">
      <c r="A1920" s="152"/>
      <c r="B1920" s="68"/>
      <c r="C1920" s="68"/>
      <c r="D1920" s="68"/>
      <c r="E1920" s="68"/>
      <c r="F1920" s="69"/>
      <c r="G1920" s="69"/>
      <c r="H1920" s="69"/>
      <c r="I1920" s="69"/>
      <c r="J1920" s="68"/>
      <c r="K1920" s="69"/>
      <c r="L1920" s="68"/>
      <c r="M1920" s="68"/>
      <c r="N1920" s="68"/>
      <c r="O1920" s="68"/>
      <c r="P1920" s="70"/>
      <c r="Q1920" s="71"/>
    </row>
    <row r="1921" spans="1:17">
      <c r="A1921" s="152"/>
      <c r="B1921" s="68"/>
      <c r="C1921" s="68"/>
      <c r="D1921" s="68"/>
      <c r="E1921" s="68"/>
      <c r="F1921" s="69"/>
      <c r="G1921" s="69"/>
      <c r="H1921" s="69"/>
      <c r="I1921" s="69"/>
      <c r="J1921" s="68"/>
      <c r="K1921" s="69"/>
      <c r="L1921" s="68"/>
      <c r="M1921" s="68"/>
      <c r="N1921" s="68"/>
      <c r="O1921" s="68"/>
      <c r="P1921" s="70"/>
      <c r="Q1921" s="71"/>
    </row>
    <row r="1922" spans="1:17">
      <c r="A1922" s="152"/>
      <c r="B1922" s="68"/>
      <c r="C1922" s="68"/>
      <c r="D1922" s="68"/>
      <c r="E1922" s="68"/>
      <c r="F1922" s="69"/>
      <c r="G1922" s="69"/>
      <c r="H1922" s="69"/>
      <c r="I1922" s="69"/>
      <c r="J1922" s="68"/>
      <c r="K1922" s="69"/>
      <c r="L1922" s="68"/>
      <c r="M1922" s="68"/>
      <c r="N1922" s="68"/>
      <c r="O1922" s="68"/>
      <c r="P1922" s="70"/>
      <c r="Q1922" s="71"/>
    </row>
    <row r="1923" spans="1:17">
      <c r="A1923" s="152"/>
      <c r="B1923" s="68"/>
      <c r="C1923" s="68"/>
      <c r="D1923" s="68"/>
      <c r="E1923" s="68"/>
      <c r="F1923" s="69"/>
      <c r="G1923" s="69"/>
      <c r="H1923" s="69"/>
      <c r="I1923" s="69"/>
      <c r="J1923" s="68"/>
      <c r="K1923" s="69"/>
      <c r="L1923" s="68"/>
      <c r="M1923" s="68"/>
      <c r="N1923" s="68"/>
      <c r="O1923" s="68"/>
      <c r="P1923" s="70"/>
      <c r="Q1923" s="71"/>
    </row>
    <row r="1924" spans="1:17">
      <c r="A1924" s="152"/>
      <c r="B1924" s="68"/>
      <c r="C1924" s="68"/>
      <c r="D1924" s="68"/>
      <c r="E1924" s="68"/>
      <c r="F1924" s="69"/>
      <c r="G1924" s="69"/>
      <c r="H1924" s="69"/>
      <c r="I1924" s="69"/>
      <c r="J1924" s="68"/>
      <c r="K1924" s="69"/>
      <c r="L1924" s="68"/>
      <c r="M1924" s="68"/>
      <c r="N1924" s="68"/>
      <c r="O1924" s="68"/>
      <c r="P1924" s="70"/>
      <c r="Q1924" s="71"/>
    </row>
    <row r="1925" spans="1:17">
      <c r="A1925" s="152"/>
      <c r="B1925" s="68"/>
      <c r="C1925" s="68"/>
      <c r="D1925" s="68"/>
      <c r="E1925" s="68"/>
      <c r="F1925" s="69"/>
      <c r="G1925" s="69"/>
      <c r="H1925" s="69"/>
      <c r="I1925" s="69"/>
      <c r="J1925" s="68"/>
      <c r="K1925" s="69"/>
      <c r="L1925" s="68"/>
      <c r="M1925" s="68"/>
      <c r="N1925" s="68"/>
      <c r="O1925" s="68"/>
      <c r="P1925" s="70"/>
      <c r="Q1925" s="71"/>
    </row>
    <row r="1926" spans="1:17">
      <c r="A1926" s="152"/>
      <c r="B1926" s="68"/>
      <c r="C1926" s="68"/>
      <c r="D1926" s="68"/>
      <c r="E1926" s="68"/>
      <c r="F1926" s="69"/>
      <c r="G1926" s="69"/>
      <c r="H1926" s="69"/>
      <c r="I1926" s="69"/>
      <c r="J1926" s="68"/>
      <c r="K1926" s="69"/>
      <c r="L1926" s="68"/>
      <c r="M1926" s="68"/>
      <c r="N1926" s="68"/>
      <c r="O1926" s="68"/>
      <c r="P1926" s="70"/>
      <c r="Q1926" s="71"/>
    </row>
    <row r="1927" spans="1:17">
      <c r="A1927" s="152"/>
      <c r="B1927" s="68"/>
      <c r="C1927" s="68"/>
      <c r="D1927" s="68"/>
      <c r="E1927" s="68"/>
      <c r="F1927" s="69"/>
      <c r="G1927" s="69"/>
      <c r="H1927" s="69"/>
      <c r="I1927" s="69"/>
      <c r="J1927" s="68"/>
      <c r="K1927" s="69"/>
      <c r="L1927" s="68"/>
      <c r="M1927" s="68"/>
      <c r="N1927" s="68"/>
      <c r="O1927" s="68"/>
      <c r="P1927" s="70"/>
      <c r="Q1927" s="71"/>
    </row>
    <row r="1928" spans="1:17">
      <c r="A1928" s="152"/>
      <c r="B1928" s="68"/>
      <c r="C1928" s="68"/>
      <c r="D1928" s="68"/>
      <c r="E1928" s="68"/>
      <c r="F1928" s="69"/>
      <c r="G1928" s="69"/>
      <c r="H1928" s="69"/>
      <c r="I1928" s="69"/>
      <c r="J1928" s="68"/>
      <c r="K1928" s="69"/>
      <c r="L1928" s="68"/>
      <c r="M1928" s="68"/>
      <c r="N1928" s="68"/>
      <c r="O1928" s="68"/>
      <c r="P1928" s="70"/>
      <c r="Q1928" s="71"/>
    </row>
    <row r="1929" spans="1:17">
      <c r="A1929" s="152"/>
      <c r="B1929" s="68"/>
      <c r="C1929" s="68"/>
      <c r="D1929" s="68"/>
      <c r="E1929" s="68"/>
      <c r="F1929" s="69"/>
      <c r="G1929" s="69"/>
      <c r="H1929" s="69"/>
      <c r="I1929" s="69"/>
      <c r="J1929" s="68"/>
      <c r="K1929" s="69"/>
      <c r="L1929" s="68"/>
      <c r="M1929" s="68"/>
      <c r="N1929" s="68"/>
      <c r="O1929" s="68"/>
      <c r="P1929" s="70"/>
      <c r="Q1929" s="71"/>
    </row>
    <row r="1930" spans="1:17">
      <c r="A1930" s="152"/>
      <c r="B1930" s="68"/>
      <c r="C1930" s="68"/>
      <c r="D1930" s="68"/>
      <c r="E1930" s="68"/>
      <c r="F1930" s="69"/>
      <c r="G1930" s="69"/>
      <c r="H1930" s="69"/>
      <c r="I1930" s="69"/>
      <c r="J1930" s="68"/>
      <c r="K1930" s="69"/>
      <c r="L1930" s="68"/>
      <c r="M1930" s="68"/>
      <c r="N1930" s="68"/>
      <c r="O1930" s="68"/>
      <c r="P1930" s="70"/>
      <c r="Q1930" s="71"/>
    </row>
    <row r="1931" spans="1:17">
      <c r="A1931" s="152"/>
      <c r="B1931" s="68"/>
      <c r="C1931" s="68"/>
      <c r="D1931" s="68"/>
      <c r="E1931" s="68"/>
      <c r="F1931" s="69"/>
      <c r="G1931" s="69"/>
      <c r="H1931" s="69"/>
      <c r="I1931" s="69"/>
      <c r="J1931" s="68"/>
      <c r="K1931" s="69"/>
      <c r="L1931" s="68"/>
      <c r="M1931" s="68"/>
      <c r="N1931" s="68"/>
      <c r="O1931" s="68"/>
      <c r="P1931" s="70"/>
      <c r="Q1931" s="71"/>
    </row>
    <row r="1932" spans="1:17">
      <c r="A1932" s="152"/>
      <c r="B1932" s="68"/>
      <c r="C1932" s="68"/>
      <c r="D1932" s="68"/>
      <c r="E1932" s="68"/>
      <c r="F1932" s="69"/>
      <c r="G1932" s="69"/>
      <c r="H1932" s="69"/>
      <c r="I1932" s="69"/>
      <c r="J1932" s="68"/>
      <c r="K1932" s="69"/>
      <c r="L1932" s="68"/>
      <c r="M1932" s="68"/>
      <c r="N1932" s="68"/>
      <c r="O1932" s="68"/>
      <c r="P1932" s="70"/>
      <c r="Q1932" s="71"/>
    </row>
    <row r="1933" spans="1:17">
      <c r="A1933" s="152"/>
      <c r="B1933" s="68"/>
      <c r="C1933" s="68"/>
      <c r="D1933" s="68"/>
      <c r="E1933" s="68"/>
      <c r="F1933" s="69"/>
      <c r="G1933" s="69"/>
      <c r="H1933" s="69"/>
      <c r="I1933" s="69"/>
      <c r="J1933" s="68"/>
      <c r="K1933" s="69"/>
      <c r="L1933" s="68"/>
      <c r="M1933" s="68"/>
      <c r="N1933" s="68"/>
      <c r="O1933" s="68"/>
      <c r="P1933" s="70"/>
      <c r="Q1933" s="71"/>
    </row>
    <row r="1934" spans="1:17">
      <c r="A1934" s="152"/>
      <c r="B1934" s="68"/>
      <c r="C1934" s="68"/>
      <c r="D1934" s="68"/>
      <c r="E1934" s="68"/>
      <c r="F1934" s="69"/>
      <c r="G1934" s="69"/>
      <c r="H1934" s="69"/>
      <c r="I1934" s="69"/>
      <c r="J1934" s="68"/>
      <c r="K1934" s="69"/>
      <c r="L1934" s="68"/>
      <c r="M1934" s="68"/>
      <c r="N1934" s="68"/>
      <c r="O1934" s="68"/>
      <c r="P1934" s="70"/>
      <c r="Q1934" s="71"/>
    </row>
    <row r="1935" spans="1:17">
      <c r="A1935" s="152"/>
      <c r="B1935" s="68"/>
      <c r="C1935" s="68"/>
      <c r="D1935" s="68"/>
      <c r="E1935" s="68"/>
      <c r="F1935" s="69"/>
      <c r="G1935" s="69"/>
      <c r="H1935" s="69"/>
      <c r="I1935" s="69"/>
      <c r="J1935" s="68"/>
      <c r="K1935" s="69"/>
      <c r="L1935" s="68"/>
      <c r="M1935" s="68"/>
      <c r="N1935" s="68"/>
      <c r="O1935" s="68"/>
      <c r="P1935" s="70"/>
      <c r="Q1935" s="71"/>
    </row>
    <row r="1936" spans="1:17">
      <c r="A1936" s="152"/>
      <c r="B1936" s="68"/>
      <c r="C1936" s="68"/>
      <c r="D1936" s="68"/>
      <c r="E1936" s="68"/>
      <c r="F1936" s="69"/>
      <c r="G1936" s="69"/>
      <c r="H1936" s="69"/>
      <c r="I1936" s="69"/>
      <c r="J1936" s="68"/>
      <c r="K1936" s="69"/>
      <c r="L1936" s="68"/>
      <c r="M1936" s="68"/>
      <c r="N1936" s="68"/>
      <c r="O1936" s="68"/>
      <c r="P1936" s="70"/>
      <c r="Q1936" s="71"/>
    </row>
    <row r="1937" spans="1:17">
      <c r="A1937" s="152"/>
      <c r="B1937" s="68"/>
      <c r="C1937" s="68"/>
      <c r="D1937" s="68"/>
      <c r="E1937" s="68"/>
      <c r="F1937" s="69"/>
      <c r="G1937" s="69"/>
      <c r="H1937" s="69"/>
      <c r="I1937" s="69"/>
      <c r="J1937" s="68"/>
      <c r="K1937" s="69"/>
      <c r="L1937" s="68"/>
      <c r="M1937" s="68"/>
      <c r="N1937" s="68"/>
      <c r="O1937" s="68"/>
      <c r="P1937" s="70"/>
      <c r="Q1937" s="71"/>
    </row>
    <row r="1938" spans="1:17">
      <c r="A1938" s="152"/>
      <c r="B1938" s="68"/>
      <c r="C1938" s="68"/>
      <c r="D1938" s="68"/>
      <c r="E1938" s="68"/>
      <c r="F1938" s="69"/>
      <c r="G1938" s="69"/>
      <c r="H1938" s="69"/>
      <c r="I1938" s="69"/>
      <c r="J1938" s="68"/>
      <c r="K1938" s="69"/>
      <c r="L1938" s="68"/>
      <c r="M1938" s="68"/>
      <c r="N1938" s="68"/>
      <c r="O1938" s="68"/>
      <c r="P1938" s="70"/>
      <c r="Q1938" s="71"/>
    </row>
    <row r="1939" spans="1:17">
      <c r="A1939" s="152"/>
      <c r="B1939" s="68"/>
      <c r="C1939" s="68"/>
      <c r="D1939" s="68"/>
      <c r="E1939" s="68"/>
      <c r="F1939" s="69"/>
      <c r="G1939" s="69"/>
      <c r="H1939" s="69"/>
      <c r="I1939" s="69"/>
      <c r="J1939" s="68"/>
      <c r="K1939" s="69"/>
      <c r="L1939" s="68"/>
      <c r="M1939" s="68"/>
      <c r="N1939" s="68"/>
      <c r="O1939" s="68"/>
      <c r="P1939" s="70"/>
      <c r="Q1939" s="71"/>
    </row>
    <row r="1940" spans="1:17">
      <c r="A1940" s="152"/>
      <c r="B1940" s="68"/>
      <c r="C1940" s="68"/>
      <c r="D1940" s="68"/>
      <c r="E1940" s="68"/>
      <c r="F1940" s="69"/>
      <c r="G1940" s="69"/>
      <c r="H1940" s="69"/>
      <c r="I1940" s="69"/>
      <c r="J1940" s="68"/>
      <c r="K1940" s="69"/>
      <c r="L1940" s="68"/>
      <c r="M1940" s="68"/>
      <c r="N1940" s="68"/>
      <c r="O1940" s="68"/>
      <c r="P1940" s="70"/>
      <c r="Q1940" s="71"/>
    </row>
    <row r="1941" spans="1:17">
      <c r="A1941" s="152"/>
      <c r="B1941" s="68"/>
      <c r="C1941" s="68"/>
      <c r="D1941" s="68"/>
      <c r="E1941" s="68"/>
      <c r="F1941" s="69"/>
      <c r="G1941" s="69"/>
      <c r="H1941" s="69"/>
      <c r="I1941" s="69"/>
      <c r="J1941" s="68"/>
      <c r="K1941" s="69"/>
      <c r="L1941" s="68"/>
      <c r="M1941" s="68"/>
      <c r="N1941" s="68"/>
      <c r="O1941" s="68"/>
      <c r="P1941" s="70"/>
      <c r="Q1941" s="71"/>
    </row>
    <row r="1942" spans="1:17">
      <c r="A1942" s="152"/>
      <c r="B1942" s="68"/>
      <c r="C1942" s="68"/>
      <c r="D1942" s="68"/>
      <c r="E1942" s="68"/>
      <c r="F1942" s="69"/>
      <c r="G1942" s="69"/>
      <c r="H1942" s="69"/>
      <c r="I1942" s="69"/>
      <c r="J1942" s="68"/>
      <c r="K1942" s="69"/>
      <c r="L1942" s="68"/>
      <c r="M1942" s="68"/>
      <c r="N1942" s="68"/>
      <c r="O1942" s="68"/>
      <c r="P1942" s="70"/>
      <c r="Q1942" s="71"/>
    </row>
    <row r="1943" spans="1:17">
      <c r="A1943" s="152"/>
      <c r="B1943" s="68"/>
      <c r="C1943" s="68"/>
      <c r="D1943" s="68"/>
      <c r="E1943" s="68"/>
      <c r="F1943" s="69"/>
      <c r="G1943" s="69"/>
      <c r="H1943" s="69"/>
      <c r="I1943" s="69"/>
      <c r="J1943" s="68"/>
      <c r="K1943" s="69"/>
      <c r="L1943" s="68"/>
      <c r="M1943" s="68"/>
      <c r="N1943" s="68"/>
      <c r="O1943" s="68"/>
      <c r="P1943" s="70"/>
      <c r="Q1943" s="71"/>
    </row>
    <row r="1944" spans="1:17">
      <c r="A1944" s="152"/>
      <c r="B1944" s="68"/>
      <c r="C1944" s="68"/>
      <c r="D1944" s="68"/>
      <c r="E1944" s="68"/>
      <c r="F1944" s="69"/>
      <c r="G1944" s="69"/>
      <c r="H1944" s="69"/>
      <c r="I1944" s="69"/>
      <c r="J1944" s="68"/>
      <c r="K1944" s="69"/>
      <c r="L1944" s="68"/>
      <c r="M1944" s="68"/>
      <c r="N1944" s="68"/>
      <c r="O1944" s="68"/>
      <c r="P1944" s="70"/>
      <c r="Q1944" s="71"/>
    </row>
    <row r="1945" spans="1:17">
      <c r="A1945" s="152"/>
      <c r="B1945" s="68"/>
      <c r="C1945" s="68"/>
      <c r="D1945" s="68"/>
      <c r="E1945" s="68"/>
      <c r="F1945" s="69"/>
      <c r="G1945" s="69"/>
      <c r="H1945" s="69"/>
      <c r="I1945" s="69"/>
      <c r="J1945" s="68"/>
      <c r="K1945" s="69"/>
      <c r="L1945" s="68"/>
      <c r="M1945" s="68"/>
      <c r="N1945" s="68"/>
      <c r="O1945" s="68"/>
      <c r="P1945" s="70"/>
      <c r="Q1945" s="71"/>
    </row>
    <row r="1946" spans="1:17">
      <c r="A1946" s="152"/>
      <c r="B1946" s="68"/>
      <c r="C1946" s="68"/>
      <c r="D1946" s="68"/>
      <c r="E1946" s="68"/>
      <c r="F1946" s="69"/>
      <c r="G1946" s="69"/>
      <c r="H1946" s="69"/>
      <c r="I1946" s="69"/>
      <c r="J1946" s="68"/>
      <c r="K1946" s="69"/>
      <c r="L1946" s="68"/>
      <c r="M1946" s="68"/>
      <c r="N1946" s="68"/>
      <c r="O1946" s="68"/>
      <c r="P1946" s="70"/>
      <c r="Q1946" s="71"/>
    </row>
    <row r="1947" spans="1:17">
      <c r="A1947" s="152"/>
      <c r="B1947" s="68"/>
      <c r="C1947" s="68"/>
      <c r="D1947" s="68"/>
      <c r="E1947" s="68"/>
      <c r="F1947" s="69"/>
      <c r="G1947" s="69"/>
      <c r="H1947" s="69"/>
      <c r="I1947" s="69"/>
      <c r="J1947" s="68"/>
      <c r="K1947" s="69"/>
      <c r="L1947" s="68"/>
      <c r="M1947" s="68"/>
      <c r="N1947" s="68"/>
      <c r="O1947" s="68"/>
      <c r="P1947" s="70"/>
      <c r="Q1947" s="71"/>
    </row>
    <row r="1948" spans="1:17">
      <c r="A1948" s="152"/>
      <c r="B1948" s="68"/>
      <c r="C1948" s="68"/>
      <c r="D1948" s="68"/>
      <c r="E1948" s="68"/>
      <c r="F1948" s="69"/>
      <c r="G1948" s="69"/>
      <c r="H1948" s="69"/>
      <c r="I1948" s="69"/>
      <c r="J1948" s="68"/>
      <c r="K1948" s="69"/>
      <c r="L1948" s="68"/>
      <c r="M1948" s="68"/>
      <c r="N1948" s="68"/>
      <c r="O1948" s="68"/>
      <c r="P1948" s="70"/>
      <c r="Q1948" s="71"/>
    </row>
    <row r="1949" spans="1:17">
      <c r="A1949" s="152"/>
      <c r="B1949" s="68"/>
      <c r="C1949" s="68"/>
      <c r="D1949" s="68"/>
      <c r="E1949" s="68"/>
      <c r="F1949" s="69"/>
      <c r="G1949" s="69"/>
      <c r="H1949" s="69"/>
      <c r="I1949" s="69"/>
      <c r="J1949" s="68"/>
      <c r="K1949" s="69"/>
      <c r="L1949" s="68"/>
      <c r="M1949" s="68"/>
      <c r="N1949" s="68"/>
      <c r="O1949" s="68"/>
      <c r="P1949" s="70"/>
      <c r="Q1949" s="71"/>
    </row>
    <row r="1950" spans="1:17">
      <c r="A1950" s="152"/>
      <c r="B1950" s="68"/>
      <c r="C1950" s="68"/>
      <c r="D1950" s="68"/>
      <c r="E1950" s="68"/>
      <c r="F1950" s="69"/>
      <c r="G1950" s="69"/>
      <c r="H1950" s="69"/>
      <c r="I1950" s="69"/>
      <c r="J1950" s="68"/>
      <c r="K1950" s="69"/>
      <c r="L1950" s="68"/>
      <c r="M1950" s="68"/>
      <c r="N1950" s="68"/>
      <c r="O1950" s="68"/>
      <c r="P1950" s="70"/>
      <c r="Q1950" s="71"/>
    </row>
    <row r="1951" spans="1:17">
      <c r="A1951" s="152"/>
      <c r="B1951" s="68"/>
      <c r="C1951" s="68"/>
      <c r="D1951" s="68"/>
      <c r="E1951" s="68"/>
      <c r="F1951" s="69"/>
      <c r="G1951" s="69"/>
      <c r="H1951" s="69"/>
      <c r="I1951" s="69"/>
      <c r="J1951" s="68"/>
      <c r="K1951" s="69"/>
      <c r="L1951" s="68"/>
      <c r="M1951" s="68"/>
      <c r="N1951" s="68"/>
      <c r="O1951" s="68"/>
      <c r="P1951" s="70"/>
      <c r="Q1951" s="71"/>
    </row>
    <row r="1952" spans="1:17">
      <c r="A1952" s="152"/>
      <c r="B1952" s="68"/>
      <c r="C1952" s="68"/>
      <c r="D1952" s="68"/>
      <c r="E1952" s="68"/>
      <c r="F1952" s="69"/>
      <c r="G1952" s="69"/>
      <c r="H1952" s="69"/>
      <c r="I1952" s="69"/>
      <c r="J1952" s="68"/>
      <c r="K1952" s="69"/>
      <c r="L1952" s="68"/>
      <c r="M1952" s="68"/>
      <c r="N1952" s="68"/>
      <c r="O1952" s="68"/>
      <c r="P1952" s="70"/>
      <c r="Q1952" s="71"/>
    </row>
    <row r="1953" spans="1:17">
      <c r="A1953" s="152"/>
      <c r="B1953" s="68"/>
      <c r="C1953" s="68"/>
      <c r="D1953" s="68"/>
      <c r="E1953" s="68"/>
      <c r="F1953" s="69"/>
      <c r="G1953" s="69"/>
      <c r="H1953" s="69"/>
      <c r="I1953" s="69"/>
      <c r="J1953" s="68"/>
      <c r="K1953" s="69"/>
      <c r="L1953" s="68"/>
      <c r="M1953" s="68"/>
      <c r="N1953" s="68"/>
      <c r="O1953" s="68"/>
      <c r="P1953" s="70"/>
      <c r="Q1953" s="71"/>
    </row>
    <row r="1954" spans="1:17">
      <c r="A1954" s="152"/>
      <c r="B1954" s="68"/>
      <c r="C1954" s="68"/>
      <c r="D1954" s="68"/>
      <c r="E1954" s="68"/>
      <c r="F1954" s="69"/>
      <c r="G1954" s="69"/>
      <c r="H1954" s="69"/>
      <c r="I1954" s="69"/>
      <c r="J1954" s="68"/>
      <c r="K1954" s="69"/>
      <c r="L1954" s="68"/>
      <c r="M1954" s="68"/>
      <c r="N1954" s="68"/>
      <c r="O1954" s="68"/>
      <c r="P1954" s="70"/>
      <c r="Q1954" s="71"/>
    </row>
    <row r="1955" spans="1:17">
      <c r="A1955" s="152"/>
      <c r="B1955" s="68"/>
      <c r="C1955" s="68"/>
      <c r="D1955" s="68"/>
      <c r="E1955" s="68"/>
      <c r="F1955" s="69"/>
      <c r="G1955" s="69"/>
      <c r="H1955" s="69"/>
      <c r="I1955" s="69"/>
      <c r="J1955" s="68"/>
      <c r="K1955" s="69"/>
      <c r="L1955" s="68"/>
      <c r="M1955" s="68"/>
      <c r="N1955" s="68"/>
      <c r="O1955" s="68"/>
      <c r="P1955" s="70"/>
      <c r="Q1955" s="71"/>
    </row>
    <row r="1956" spans="1:17">
      <c r="A1956" s="152"/>
      <c r="B1956" s="68"/>
      <c r="C1956" s="68"/>
      <c r="D1956" s="68"/>
      <c r="E1956" s="68"/>
      <c r="F1956" s="69"/>
      <c r="G1956" s="69"/>
      <c r="H1956" s="69"/>
      <c r="I1956" s="69"/>
      <c r="J1956" s="68"/>
      <c r="K1956" s="69"/>
      <c r="L1956" s="68"/>
      <c r="M1956" s="68"/>
      <c r="N1956" s="68"/>
      <c r="O1956" s="68"/>
      <c r="P1956" s="70"/>
      <c r="Q1956" s="71"/>
    </row>
    <row r="1957" spans="1:17">
      <c r="A1957" s="152"/>
      <c r="B1957" s="68"/>
      <c r="C1957" s="68"/>
      <c r="D1957" s="68"/>
      <c r="E1957" s="68"/>
      <c r="F1957" s="69"/>
      <c r="G1957" s="69"/>
      <c r="H1957" s="69"/>
      <c r="I1957" s="69"/>
      <c r="J1957" s="68"/>
      <c r="K1957" s="69"/>
      <c r="L1957" s="68"/>
      <c r="M1957" s="68"/>
      <c r="N1957" s="68"/>
      <c r="O1957" s="68"/>
      <c r="P1957" s="70"/>
      <c r="Q1957" s="71"/>
    </row>
    <row r="1958" spans="1:17">
      <c r="A1958" s="152"/>
      <c r="B1958" s="68"/>
      <c r="C1958" s="68"/>
      <c r="D1958" s="68"/>
      <c r="E1958" s="68"/>
      <c r="F1958" s="69"/>
      <c r="G1958" s="69"/>
      <c r="H1958" s="69"/>
      <c r="I1958" s="69"/>
      <c r="J1958" s="68"/>
      <c r="K1958" s="69"/>
      <c r="L1958" s="68"/>
      <c r="M1958" s="68"/>
      <c r="N1958" s="68"/>
      <c r="O1958" s="68"/>
      <c r="P1958" s="70"/>
      <c r="Q1958" s="71"/>
    </row>
    <row r="1959" spans="1:17">
      <c r="A1959" s="152"/>
      <c r="B1959" s="68"/>
      <c r="C1959" s="68"/>
      <c r="D1959" s="68"/>
      <c r="E1959" s="68"/>
      <c r="F1959" s="69"/>
      <c r="G1959" s="69"/>
      <c r="H1959" s="69"/>
      <c r="I1959" s="69"/>
      <c r="J1959" s="68"/>
      <c r="K1959" s="69"/>
      <c r="L1959" s="68"/>
      <c r="M1959" s="68"/>
      <c r="N1959" s="68"/>
      <c r="O1959" s="68"/>
      <c r="P1959" s="70"/>
      <c r="Q1959" s="71"/>
    </row>
    <row r="1960" spans="1:17">
      <c r="A1960" s="152"/>
      <c r="B1960" s="68"/>
      <c r="C1960" s="68"/>
      <c r="D1960" s="68"/>
      <c r="E1960" s="68"/>
      <c r="F1960" s="69"/>
      <c r="G1960" s="69"/>
      <c r="H1960" s="69"/>
      <c r="I1960" s="69"/>
      <c r="J1960" s="68"/>
      <c r="K1960" s="69"/>
      <c r="L1960" s="68"/>
      <c r="M1960" s="68"/>
      <c r="N1960" s="68"/>
      <c r="O1960" s="68"/>
      <c r="P1960" s="70"/>
      <c r="Q1960" s="71"/>
    </row>
    <row r="1961" spans="1:17">
      <c r="A1961" s="152"/>
      <c r="B1961" s="68"/>
      <c r="C1961" s="68"/>
      <c r="D1961" s="68"/>
      <c r="E1961" s="68"/>
      <c r="F1961" s="69"/>
      <c r="G1961" s="69"/>
      <c r="H1961" s="69"/>
      <c r="I1961" s="69"/>
      <c r="J1961" s="68"/>
      <c r="K1961" s="69"/>
      <c r="L1961" s="68"/>
      <c r="M1961" s="68"/>
      <c r="N1961" s="68"/>
      <c r="O1961" s="68"/>
      <c r="P1961" s="70"/>
      <c r="Q1961" s="71"/>
    </row>
    <row r="1962" spans="1:17">
      <c r="A1962" s="152"/>
      <c r="B1962" s="68"/>
      <c r="C1962" s="68"/>
      <c r="D1962" s="68"/>
      <c r="E1962" s="68"/>
      <c r="F1962" s="69"/>
      <c r="G1962" s="69"/>
      <c r="H1962" s="69"/>
      <c r="I1962" s="69"/>
      <c r="J1962" s="68"/>
      <c r="K1962" s="69"/>
      <c r="L1962" s="68"/>
      <c r="M1962" s="68"/>
      <c r="N1962" s="68"/>
      <c r="O1962" s="68"/>
      <c r="P1962" s="70"/>
      <c r="Q1962" s="71"/>
    </row>
    <row r="1963" spans="1:17">
      <c r="A1963" s="152"/>
      <c r="B1963" s="68"/>
      <c r="C1963" s="68"/>
      <c r="D1963" s="68"/>
      <c r="E1963" s="68"/>
      <c r="F1963" s="69"/>
      <c r="G1963" s="69"/>
      <c r="H1963" s="69"/>
      <c r="I1963" s="69"/>
      <c r="J1963" s="68"/>
      <c r="K1963" s="69"/>
      <c r="L1963" s="68"/>
      <c r="M1963" s="68"/>
      <c r="N1963" s="68"/>
      <c r="O1963" s="68"/>
      <c r="P1963" s="70"/>
      <c r="Q1963" s="71"/>
    </row>
    <row r="1964" spans="1:17">
      <c r="A1964" s="152"/>
      <c r="B1964" s="68"/>
      <c r="C1964" s="68"/>
      <c r="D1964" s="68"/>
      <c r="E1964" s="68"/>
      <c r="F1964" s="69"/>
      <c r="G1964" s="69"/>
      <c r="H1964" s="69"/>
      <c r="I1964" s="69"/>
      <c r="J1964" s="68"/>
      <c r="K1964" s="69"/>
      <c r="L1964" s="68"/>
      <c r="M1964" s="68"/>
      <c r="N1964" s="68"/>
      <c r="O1964" s="68"/>
      <c r="P1964" s="70"/>
      <c r="Q1964" s="71"/>
    </row>
    <row r="1965" spans="1:17">
      <c r="A1965" s="152"/>
      <c r="B1965" s="68"/>
      <c r="C1965" s="68"/>
      <c r="D1965" s="68"/>
      <c r="E1965" s="68"/>
      <c r="F1965" s="69"/>
      <c r="G1965" s="69"/>
      <c r="H1965" s="69"/>
      <c r="I1965" s="69"/>
      <c r="J1965" s="68"/>
      <c r="K1965" s="69"/>
      <c r="L1965" s="68"/>
      <c r="M1965" s="68"/>
      <c r="N1965" s="68"/>
      <c r="O1965" s="68"/>
      <c r="P1965" s="70"/>
      <c r="Q1965" s="71"/>
    </row>
    <row r="1966" spans="1:17">
      <c r="A1966" s="152"/>
      <c r="B1966" s="68"/>
      <c r="C1966" s="68"/>
      <c r="D1966" s="68"/>
      <c r="E1966" s="68"/>
      <c r="F1966" s="69"/>
      <c r="G1966" s="69"/>
      <c r="H1966" s="69"/>
      <c r="I1966" s="69"/>
      <c r="J1966" s="68"/>
      <c r="K1966" s="69"/>
      <c r="L1966" s="68"/>
      <c r="M1966" s="68"/>
      <c r="N1966" s="68"/>
      <c r="O1966" s="68"/>
      <c r="P1966" s="70"/>
      <c r="Q1966" s="71"/>
    </row>
    <row r="1967" spans="1:17">
      <c r="A1967" s="152"/>
      <c r="B1967" s="68"/>
      <c r="C1967" s="68"/>
      <c r="D1967" s="68"/>
      <c r="E1967" s="68"/>
      <c r="F1967" s="69"/>
      <c r="G1967" s="69"/>
      <c r="H1967" s="69"/>
      <c r="I1967" s="69"/>
      <c r="J1967" s="68"/>
      <c r="K1967" s="69"/>
      <c r="L1967" s="68"/>
      <c r="M1967" s="68"/>
      <c r="N1967" s="68"/>
      <c r="O1967" s="68"/>
      <c r="P1967" s="70"/>
      <c r="Q1967" s="71"/>
    </row>
    <row r="1968" spans="1:17">
      <c r="A1968" s="152"/>
      <c r="B1968" s="68"/>
      <c r="C1968" s="68"/>
      <c r="D1968" s="68"/>
      <c r="E1968" s="68"/>
      <c r="F1968" s="69"/>
      <c r="G1968" s="69"/>
      <c r="H1968" s="69"/>
      <c r="I1968" s="69"/>
      <c r="J1968" s="68"/>
      <c r="K1968" s="69"/>
      <c r="L1968" s="68"/>
      <c r="M1968" s="68"/>
      <c r="N1968" s="68"/>
      <c r="O1968" s="68"/>
      <c r="P1968" s="70"/>
      <c r="Q1968" s="71"/>
    </row>
    <row r="1969" spans="1:17">
      <c r="A1969" s="152"/>
      <c r="B1969" s="68"/>
      <c r="C1969" s="68"/>
      <c r="D1969" s="68"/>
      <c r="E1969" s="68"/>
      <c r="F1969" s="69"/>
      <c r="G1969" s="69"/>
      <c r="H1969" s="69"/>
      <c r="I1969" s="69"/>
      <c r="J1969" s="68"/>
      <c r="K1969" s="69"/>
      <c r="L1969" s="68"/>
      <c r="M1969" s="68"/>
      <c r="N1969" s="68"/>
      <c r="O1969" s="68"/>
      <c r="P1969" s="70"/>
      <c r="Q1969" s="71"/>
    </row>
    <row r="1970" spans="1:17">
      <c r="A1970" s="152"/>
      <c r="B1970" s="68"/>
      <c r="C1970" s="68"/>
      <c r="D1970" s="68"/>
      <c r="E1970" s="68"/>
      <c r="F1970" s="69"/>
      <c r="G1970" s="69"/>
      <c r="H1970" s="69"/>
      <c r="I1970" s="69"/>
      <c r="J1970" s="68"/>
      <c r="K1970" s="69"/>
      <c r="L1970" s="68"/>
      <c r="M1970" s="68"/>
      <c r="N1970" s="68"/>
      <c r="O1970" s="68"/>
      <c r="P1970" s="70"/>
      <c r="Q1970" s="71"/>
    </row>
    <row r="1971" spans="1:17">
      <c r="A1971" s="152"/>
      <c r="B1971" s="68"/>
      <c r="C1971" s="68"/>
      <c r="D1971" s="68"/>
      <c r="E1971" s="68"/>
      <c r="F1971" s="69"/>
      <c r="G1971" s="69"/>
      <c r="H1971" s="69"/>
      <c r="I1971" s="69"/>
      <c r="J1971" s="68"/>
      <c r="K1971" s="69"/>
      <c r="L1971" s="68"/>
      <c r="M1971" s="68"/>
      <c r="N1971" s="68"/>
      <c r="O1971" s="68"/>
      <c r="P1971" s="70"/>
      <c r="Q1971" s="71"/>
    </row>
    <row r="1972" spans="1:17">
      <c r="A1972" s="152"/>
      <c r="B1972" s="68"/>
      <c r="C1972" s="68"/>
      <c r="D1972" s="68"/>
      <c r="E1972" s="68"/>
      <c r="F1972" s="69"/>
      <c r="G1972" s="69"/>
      <c r="H1972" s="69"/>
      <c r="I1972" s="69"/>
      <c r="J1972" s="68"/>
      <c r="K1972" s="69"/>
      <c r="L1972" s="68"/>
      <c r="M1972" s="68"/>
      <c r="N1972" s="68"/>
      <c r="O1972" s="68"/>
      <c r="P1972" s="70"/>
      <c r="Q1972" s="71"/>
    </row>
    <row r="1973" spans="1:17">
      <c r="A1973" s="152"/>
      <c r="B1973" s="68"/>
      <c r="C1973" s="68"/>
      <c r="D1973" s="68"/>
      <c r="E1973" s="68"/>
      <c r="F1973" s="69"/>
      <c r="G1973" s="69"/>
      <c r="H1973" s="69"/>
      <c r="I1973" s="69"/>
      <c r="J1973" s="68"/>
      <c r="K1973" s="69"/>
      <c r="L1973" s="68"/>
      <c r="M1973" s="68"/>
      <c r="N1973" s="68"/>
      <c r="O1973" s="68"/>
      <c r="P1973" s="70"/>
      <c r="Q1973" s="71"/>
    </row>
    <row r="1974" spans="1:17">
      <c r="A1974" s="152"/>
      <c r="B1974" s="68"/>
      <c r="C1974" s="68"/>
      <c r="D1974" s="68"/>
      <c r="E1974" s="68"/>
      <c r="F1974" s="69"/>
      <c r="G1974" s="69"/>
      <c r="H1974" s="69"/>
      <c r="I1974" s="69"/>
      <c r="J1974" s="68"/>
      <c r="K1974" s="69"/>
      <c r="L1974" s="68"/>
      <c r="M1974" s="68"/>
      <c r="N1974" s="68"/>
      <c r="O1974" s="68"/>
      <c r="P1974" s="70"/>
      <c r="Q1974" s="71"/>
    </row>
    <row r="1975" spans="1:17">
      <c r="A1975" s="152"/>
      <c r="B1975" s="68"/>
      <c r="C1975" s="68"/>
      <c r="D1975" s="68"/>
      <c r="E1975" s="68"/>
      <c r="F1975" s="69"/>
      <c r="G1975" s="69"/>
      <c r="H1975" s="69"/>
      <c r="I1975" s="69"/>
      <c r="J1975" s="68"/>
      <c r="K1975" s="69"/>
      <c r="L1975" s="68"/>
      <c r="M1975" s="68"/>
      <c r="N1975" s="68"/>
      <c r="O1975" s="68"/>
      <c r="P1975" s="70"/>
      <c r="Q1975" s="71"/>
    </row>
    <row r="1976" spans="1:17">
      <c r="A1976" s="152"/>
      <c r="B1976" s="68"/>
      <c r="C1976" s="68"/>
      <c r="D1976" s="68"/>
      <c r="E1976" s="68"/>
      <c r="F1976" s="69"/>
      <c r="G1976" s="69"/>
      <c r="H1976" s="69"/>
      <c r="I1976" s="69"/>
      <c r="J1976" s="68"/>
      <c r="K1976" s="69"/>
      <c r="L1976" s="68"/>
      <c r="M1976" s="68"/>
      <c r="N1976" s="68"/>
      <c r="O1976" s="68"/>
      <c r="P1976" s="70"/>
      <c r="Q1976" s="71"/>
    </row>
    <row r="1977" spans="1:17">
      <c r="A1977" s="152"/>
      <c r="B1977" s="68"/>
      <c r="C1977" s="68"/>
      <c r="D1977" s="68"/>
      <c r="E1977" s="68"/>
      <c r="F1977" s="69"/>
      <c r="G1977" s="69"/>
      <c r="H1977" s="69"/>
      <c r="I1977" s="69"/>
      <c r="J1977" s="68"/>
      <c r="K1977" s="69"/>
      <c r="L1977" s="68"/>
      <c r="M1977" s="68"/>
      <c r="N1977" s="68"/>
      <c r="O1977" s="68"/>
      <c r="P1977" s="70"/>
      <c r="Q1977" s="71"/>
    </row>
    <row r="1978" spans="1:17">
      <c r="A1978" s="152"/>
      <c r="B1978" s="68"/>
      <c r="C1978" s="68"/>
      <c r="D1978" s="68"/>
      <c r="E1978" s="68"/>
      <c r="F1978" s="69"/>
      <c r="G1978" s="69"/>
      <c r="H1978" s="69"/>
      <c r="I1978" s="69"/>
      <c r="J1978" s="68"/>
      <c r="K1978" s="69"/>
      <c r="L1978" s="68"/>
      <c r="M1978" s="68"/>
      <c r="N1978" s="68"/>
      <c r="O1978" s="68"/>
      <c r="P1978" s="70"/>
      <c r="Q1978" s="71"/>
    </row>
    <row r="1979" spans="1:17">
      <c r="A1979" s="152"/>
      <c r="B1979" s="68"/>
      <c r="C1979" s="68"/>
      <c r="D1979" s="68"/>
      <c r="E1979" s="68"/>
      <c r="F1979" s="69"/>
      <c r="G1979" s="69"/>
      <c r="H1979" s="69"/>
      <c r="I1979" s="69"/>
      <c r="J1979" s="68"/>
      <c r="K1979" s="69"/>
      <c r="L1979" s="68"/>
      <c r="M1979" s="68"/>
      <c r="N1979" s="68"/>
      <c r="O1979" s="68"/>
      <c r="P1979" s="70"/>
      <c r="Q1979" s="71"/>
    </row>
    <row r="1980" spans="1:17">
      <c r="A1980" s="152"/>
      <c r="B1980" s="68"/>
      <c r="C1980" s="68"/>
      <c r="D1980" s="68"/>
      <c r="E1980" s="68"/>
      <c r="F1980" s="69"/>
      <c r="G1980" s="69"/>
      <c r="H1980" s="69"/>
      <c r="I1980" s="69"/>
      <c r="J1980" s="68"/>
      <c r="K1980" s="69"/>
      <c r="L1980" s="68"/>
      <c r="M1980" s="68"/>
      <c r="N1980" s="68"/>
      <c r="O1980" s="68"/>
      <c r="P1980" s="70"/>
      <c r="Q1980" s="71"/>
    </row>
    <row r="1981" spans="1:17">
      <c r="A1981" s="152"/>
      <c r="B1981" s="68"/>
      <c r="C1981" s="68"/>
      <c r="D1981" s="68"/>
      <c r="E1981" s="68"/>
      <c r="F1981" s="69"/>
      <c r="G1981" s="69"/>
      <c r="H1981" s="69"/>
      <c r="I1981" s="69"/>
      <c r="J1981" s="68"/>
      <c r="K1981" s="69"/>
      <c r="L1981" s="68"/>
      <c r="M1981" s="68"/>
      <c r="N1981" s="68"/>
      <c r="O1981" s="68"/>
      <c r="P1981" s="70"/>
      <c r="Q1981" s="71"/>
    </row>
    <row r="1982" spans="1:17">
      <c r="A1982" s="152"/>
      <c r="B1982" s="68"/>
      <c r="C1982" s="68"/>
      <c r="D1982" s="68"/>
      <c r="E1982" s="68"/>
      <c r="F1982" s="69"/>
      <c r="G1982" s="69"/>
      <c r="H1982" s="69"/>
      <c r="I1982" s="69"/>
      <c r="J1982" s="68"/>
      <c r="K1982" s="69"/>
      <c r="L1982" s="68"/>
      <c r="M1982" s="68"/>
      <c r="N1982" s="68"/>
      <c r="O1982" s="68"/>
      <c r="P1982" s="70"/>
      <c r="Q1982" s="71"/>
    </row>
    <row r="1983" spans="1:17">
      <c r="A1983" s="152"/>
      <c r="B1983" s="68"/>
      <c r="C1983" s="68"/>
      <c r="D1983" s="68"/>
      <c r="E1983" s="68"/>
      <c r="F1983" s="69"/>
      <c r="G1983" s="69"/>
      <c r="H1983" s="69"/>
      <c r="I1983" s="69"/>
      <c r="J1983" s="68"/>
      <c r="K1983" s="69"/>
      <c r="L1983" s="68"/>
      <c r="M1983" s="68"/>
      <c r="N1983" s="68"/>
      <c r="O1983" s="68"/>
      <c r="P1983" s="70"/>
      <c r="Q1983" s="71"/>
    </row>
    <row r="1984" spans="1:17">
      <c r="A1984" s="152"/>
      <c r="B1984" s="68"/>
      <c r="C1984" s="68"/>
      <c r="D1984" s="68"/>
      <c r="E1984" s="68"/>
      <c r="F1984" s="69"/>
      <c r="G1984" s="69"/>
      <c r="H1984" s="69"/>
      <c r="I1984" s="69"/>
      <c r="J1984" s="68"/>
      <c r="K1984" s="69"/>
      <c r="L1984" s="68"/>
      <c r="M1984" s="68"/>
      <c r="N1984" s="68"/>
      <c r="O1984" s="68"/>
      <c r="P1984" s="70"/>
      <c r="Q1984" s="71"/>
    </row>
    <row r="1985" spans="1:17">
      <c r="A1985" s="152"/>
      <c r="B1985" s="68"/>
      <c r="C1985" s="68"/>
      <c r="D1985" s="68"/>
      <c r="E1985" s="68"/>
      <c r="F1985" s="69"/>
      <c r="G1985" s="69"/>
      <c r="H1985" s="69"/>
      <c r="I1985" s="69"/>
      <c r="J1985" s="68"/>
      <c r="K1985" s="69"/>
      <c r="L1985" s="68"/>
      <c r="M1985" s="68"/>
      <c r="N1985" s="68"/>
      <c r="O1985" s="68"/>
      <c r="P1985" s="70"/>
      <c r="Q1985" s="71"/>
    </row>
    <row r="1986" spans="1:17">
      <c r="A1986" s="152"/>
      <c r="B1986" s="68"/>
      <c r="C1986" s="68"/>
      <c r="D1986" s="68"/>
      <c r="E1986" s="68"/>
      <c r="F1986" s="69"/>
      <c r="G1986" s="69"/>
      <c r="H1986" s="69"/>
      <c r="I1986" s="69"/>
      <c r="J1986" s="68"/>
      <c r="K1986" s="69"/>
      <c r="L1986" s="68"/>
      <c r="M1986" s="68"/>
      <c r="N1986" s="68"/>
      <c r="O1986" s="68"/>
      <c r="P1986" s="70"/>
      <c r="Q1986" s="71"/>
    </row>
    <row r="1987" spans="1:17">
      <c r="A1987" s="152"/>
      <c r="B1987" s="68"/>
      <c r="C1987" s="68"/>
      <c r="D1987" s="68"/>
      <c r="E1987" s="68"/>
      <c r="F1987" s="69"/>
      <c r="G1987" s="69"/>
      <c r="H1987" s="69"/>
      <c r="I1987" s="69"/>
      <c r="J1987" s="68"/>
      <c r="K1987" s="69"/>
      <c r="L1987" s="68"/>
      <c r="M1987" s="68"/>
      <c r="N1987" s="68"/>
      <c r="O1987" s="68"/>
      <c r="P1987" s="70"/>
      <c r="Q1987" s="71"/>
    </row>
    <row r="1988" spans="1:17">
      <c r="A1988" s="152"/>
      <c r="B1988" s="68"/>
      <c r="C1988" s="68"/>
      <c r="D1988" s="68"/>
      <c r="E1988" s="68"/>
      <c r="F1988" s="69"/>
      <c r="G1988" s="69"/>
      <c r="H1988" s="69"/>
      <c r="I1988" s="69"/>
      <c r="J1988" s="68"/>
      <c r="K1988" s="69"/>
      <c r="L1988" s="68"/>
      <c r="M1988" s="68"/>
      <c r="N1988" s="68"/>
      <c r="O1988" s="68"/>
      <c r="P1988" s="70"/>
      <c r="Q1988" s="71"/>
    </row>
    <row r="1989" spans="1:17">
      <c r="A1989" s="152"/>
      <c r="B1989" s="68"/>
      <c r="C1989" s="68"/>
      <c r="D1989" s="68"/>
      <c r="E1989" s="68"/>
      <c r="F1989" s="69"/>
      <c r="G1989" s="69"/>
      <c r="H1989" s="69"/>
      <c r="I1989" s="69"/>
      <c r="J1989" s="68"/>
      <c r="K1989" s="69"/>
      <c r="L1989" s="68"/>
      <c r="M1989" s="68"/>
      <c r="N1989" s="68"/>
      <c r="O1989" s="68"/>
      <c r="P1989" s="70"/>
      <c r="Q1989" s="71"/>
    </row>
    <row r="1990" spans="1:17">
      <c r="A1990" s="152"/>
      <c r="B1990" s="68"/>
      <c r="C1990" s="68"/>
      <c r="D1990" s="68"/>
      <c r="E1990" s="68"/>
      <c r="F1990" s="69"/>
      <c r="G1990" s="69"/>
      <c r="H1990" s="69"/>
      <c r="I1990" s="69"/>
      <c r="J1990" s="68"/>
      <c r="K1990" s="69"/>
      <c r="L1990" s="68"/>
      <c r="M1990" s="68"/>
      <c r="N1990" s="68"/>
      <c r="O1990" s="68"/>
      <c r="P1990" s="70"/>
      <c r="Q1990" s="71"/>
    </row>
    <row r="1991" spans="1:17">
      <c r="A1991" s="152"/>
      <c r="B1991" s="68"/>
      <c r="C1991" s="68"/>
      <c r="D1991" s="68"/>
      <c r="E1991" s="68"/>
      <c r="F1991" s="69"/>
      <c r="G1991" s="69"/>
      <c r="H1991" s="69"/>
      <c r="I1991" s="69"/>
      <c r="J1991" s="68"/>
      <c r="K1991" s="69"/>
      <c r="L1991" s="68"/>
      <c r="M1991" s="68"/>
      <c r="N1991" s="68"/>
      <c r="O1991" s="68"/>
      <c r="P1991" s="70"/>
      <c r="Q1991" s="71"/>
    </row>
    <row r="1992" spans="1:17">
      <c r="A1992" s="152"/>
      <c r="B1992" s="68"/>
      <c r="C1992" s="68"/>
      <c r="D1992" s="68"/>
      <c r="E1992" s="68"/>
      <c r="F1992" s="69"/>
      <c r="G1992" s="69"/>
      <c r="H1992" s="69"/>
      <c r="I1992" s="69"/>
      <c r="J1992" s="68"/>
      <c r="K1992" s="69"/>
      <c r="L1992" s="68"/>
      <c r="M1992" s="68"/>
      <c r="N1992" s="68"/>
      <c r="O1992" s="68"/>
      <c r="P1992" s="70"/>
      <c r="Q1992" s="71"/>
    </row>
    <row r="1993" spans="1:17">
      <c r="A1993" s="152"/>
      <c r="B1993" s="68"/>
      <c r="C1993" s="68"/>
      <c r="D1993" s="68"/>
      <c r="E1993" s="68"/>
      <c r="F1993" s="69"/>
      <c r="G1993" s="69"/>
      <c r="H1993" s="69"/>
      <c r="I1993" s="69"/>
      <c r="J1993" s="68"/>
      <c r="K1993" s="69"/>
      <c r="L1993" s="68"/>
      <c r="M1993" s="68"/>
      <c r="N1993" s="68"/>
      <c r="O1993" s="68"/>
      <c r="P1993" s="70"/>
      <c r="Q1993" s="71"/>
    </row>
    <row r="1994" spans="1:17">
      <c r="A1994" s="152"/>
      <c r="B1994" s="68"/>
      <c r="C1994" s="68"/>
      <c r="D1994" s="68"/>
      <c r="E1994" s="68"/>
      <c r="F1994" s="69"/>
      <c r="G1994" s="69"/>
      <c r="H1994" s="69"/>
      <c r="I1994" s="69"/>
      <c r="J1994" s="68"/>
      <c r="K1994" s="69"/>
      <c r="L1994" s="68"/>
      <c r="M1994" s="68"/>
      <c r="N1994" s="68"/>
      <c r="O1994" s="68"/>
      <c r="P1994" s="70"/>
      <c r="Q1994" s="71"/>
    </row>
    <row r="1995" spans="1:17">
      <c r="A1995" s="152"/>
      <c r="B1995" s="68"/>
      <c r="C1995" s="68"/>
      <c r="D1995" s="68"/>
      <c r="E1995" s="68"/>
      <c r="F1995" s="69"/>
      <c r="G1995" s="69"/>
      <c r="H1995" s="69"/>
      <c r="I1995" s="69"/>
      <c r="J1995" s="68"/>
      <c r="K1995" s="69"/>
      <c r="L1995" s="68"/>
      <c r="M1995" s="68"/>
      <c r="N1995" s="68"/>
      <c r="O1995" s="68"/>
      <c r="P1995" s="70"/>
      <c r="Q1995" s="71"/>
    </row>
    <row r="1996" spans="1:17">
      <c r="A1996" s="152"/>
      <c r="B1996" s="68"/>
      <c r="C1996" s="68"/>
      <c r="D1996" s="68"/>
      <c r="E1996" s="68"/>
      <c r="F1996" s="69"/>
      <c r="G1996" s="69"/>
      <c r="H1996" s="69"/>
      <c r="I1996" s="69"/>
      <c r="J1996" s="68"/>
      <c r="K1996" s="69"/>
      <c r="L1996" s="68"/>
      <c r="M1996" s="68"/>
      <c r="N1996" s="68"/>
      <c r="O1996" s="68"/>
      <c r="P1996" s="70"/>
      <c r="Q1996" s="71"/>
    </row>
    <row r="1997" spans="1:17">
      <c r="A1997" s="152"/>
      <c r="B1997" s="68"/>
      <c r="C1997" s="68"/>
      <c r="D1997" s="68"/>
      <c r="E1997" s="68"/>
      <c r="F1997" s="69"/>
      <c r="G1997" s="69"/>
      <c r="H1997" s="69"/>
      <c r="I1997" s="69"/>
      <c r="J1997" s="68"/>
      <c r="K1997" s="69"/>
      <c r="L1997" s="68"/>
      <c r="M1997" s="68"/>
      <c r="N1997" s="68"/>
      <c r="O1997" s="68"/>
      <c r="P1997" s="70"/>
      <c r="Q1997" s="71"/>
    </row>
    <row r="1998" spans="1:17">
      <c r="A1998" s="152"/>
      <c r="B1998" s="68"/>
      <c r="C1998" s="68"/>
      <c r="D1998" s="68"/>
      <c r="E1998" s="68"/>
      <c r="F1998" s="69"/>
      <c r="G1998" s="69"/>
      <c r="H1998" s="69"/>
      <c r="I1998" s="69"/>
      <c r="J1998" s="68"/>
      <c r="K1998" s="69"/>
      <c r="L1998" s="68"/>
      <c r="M1998" s="68"/>
      <c r="N1998" s="68"/>
      <c r="O1998" s="68"/>
      <c r="P1998" s="70"/>
      <c r="Q1998" s="71"/>
    </row>
    <row r="1999" spans="1:17">
      <c r="A1999" s="152"/>
      <c r="B1999" s="68"/>
      <c r="C1999" s="68"/>
      <c r="D1999" s="68"/>
      <c r="E1999" s="68"/>
      <c r="F1999" s="69"/>
      <c r="G1999" s="69"/>
      <c r="H1999" s="69"/>
      <c r="I1999" s="69"/>
      <c r="J1999" s="68"/>
      <c r="K1999" s="69"/>
      <c r="L1999" s="68"/>
      <c r="M1999" s="68"/>
      <c r="N1999" s="68"/>
      <c r="O1999" s="68"/>
      <c r="P1999" s="70"/>
      <c r="Q1999" s="71"/>
    </row>
    <row r="2000" spans="1:17">
      <c r="A2000" s="152"/>
      <c r="B2000" s="68"/>
      <c r="C2000" s="68"/>
      <c r="D2000" s="68"/>
      <c r="E2000" s="68"/>
      <c r="F2000" s="69"/>
      <c r="G2000" s="69"/>
      <c r="H2000" s="69"/>
      <c r="I2000" s="69"/>
      <c r="J2000" s="68"/>
      <c r="K2000" s="69"/>
      <c r="L2000" s="68"/>
      <c r="M2000" s="68"/>
      <c r="N2000" s="68"/>
      <c r="O2000" s="68"/>
      <c r="P2000" s="70"/>
      <c r="Q2000" s="71"/>
    </row>
    <row r="2001" spans="1:17">
      <c r="A2001" s="152"/>
      <c r="B2001" s="68"/>
      <c r="C2001" s="68"/>
      <c r="D2001" s="68"/>
      <c r="E2001" s="68"/>
      <c r="F2001" s="69"/>
      <c r="G2001" s="69"/>
      <c r="H2001" s="69"/>
      <c r="I2001" s="69"/>
      <c r="J2001" s="68"/>
      <c r="K2001" s="69"/>
      <c r="L2001" s="68"/>
      <c r="M2001" s="68"/>
      <c r="N2001" s="68"/>
      <c r="O2001" s="68"/>
      <c r="P2001" s="70"/>
      <c r="Q2001" s="71"/>
    </row>
    <row r="2002" spans="1:17">
      <c r="A2002" s="152"/>
      <c r="B2002" s="68"/>
      <c r="C2002" s="68"/>
      <c r="D2002" s="68"/>
      <c r="E2002" s="68"/>
      <c r="F2002" s="69"/>
      <c r="G2002" s="69"/>
      <c r="H2002" s="69"/>
      <c r="I2002" s="69"/>
      <c r="J2002" s="68"/>
      <c r="K2002" s="69"/>
      <c r="L2002" s="68"/>
      <c r="M2002" s="68"/>
      <c r="N2002" s="68"/>
      <c r="O2002" s="68"/>
      <c r="P2002" s="70"/>
      <c r="Q2002" s="71"/>
    </row>
    <row r="2003" spans="1:17">
      <c r="A2003" s="152"/>
      <c r="B2003" s="68"/>
      <c r="C2003" s="68"/>
      <c r="D2003" s="68"/>
      <c r="E2003" s="68"/>
      <c r="F2003" s="69"/>
      <c r="G2003" s="69"/>
      <c r="H2003" s="69"/>
      <c r="I2003" s="69"/>
      <c r="J2003" s="68"/>
      <c r="K2003" s="69"/>
      <c r="L2003" s="68"/>
      <c r="M2003" s="68"/>
      <c r="N2003" s="68"/>
      <c r="O2003" s="68"/>
      <c r="P2003" s="70"/>
      <c r="Q2003" s="71"/>
    </row>
    <row r="2004" spans="1:17">
      <c r="A2004" s="152"/>
      <c r="B2004" s="68"/>
      <c r="C2004" s="68"/>
      <c r="D2004" s="68"/>
      <c r="E2004" s="68"/>
      <c r="F2004" s="69"/>
      <c r="G2004" s="69"/>
      <c r="H2004" s="69"/>
      <c r="I2004" s="69"/>
      <c r="J2004" s="68"/>
      <c r="K2004" s="69"/>
      <c r="L2004" s="68"/>
      <c r="M2004" s="68"/>
      <c r="N2004" s="68"/>
      <c r="O2004" s="68"/>
      <c r="P2004" s="70"/>
      <c r="Q2004" s="71"/>
    </row>
    <row r="2005" spans="1:17">
      <c r="A2005" s="152"/>
      <c r="B2005" s="68"/>
      <c r="C2005" s="68"/>
      <c r="D2005" s="68"/>
      <c r="E2005" s="68"/>
      <c r="F2005" s="69"/>
      <c r="G2005" s="69"/>
      <c r="H2005" s="69"/>
      <c r="I2005" s="69"/>
      <c r="J2005" s="68"/>
      <c r="K2005" s="69"/>
      <c r="L2005" s="68"/>
      <c r="M2005" s="68"/>
      <c r="N2005" s="68"/>
      <c r="O2005" s="68"/>
      <c r="P2005" s="70"/>
      <c r="Q2005" s="71"/>
    </row>
    <row r="2006" spans="1:17">
      <c r="A2006" s="152"/>
      <c r="B2006" s="68"/>
      <c r="C2006" s="68"/>
      <c r="D2006" s="68"/>
      <c r="E2006" s="68"/>
      <c r="F2006" s="69"/>
      <c r="G2006" s="69"/>
      <c r="H2006" s="69"/>
      <c r="I2006" s="69"/>
      <c r="J2006" s="68"/>
      <c r="K2006" s="69"/>
      <c r="L2006" s="68"/>
      <c r="M2006" s="68"/>
      <c r="N2006" s="68"/>
      <c r="O2006" s="68"/>
      <c r="P2006" s="70"/>
      <c r="Q2006" s="71"/>
    </row>
    <row r="2007" spans="1:17">
      <c r="A2007" s="152"/>
      <c r="B2007" s="68"/>
      <c r="C2007" s="68"/>
      <c r="D2007" s="68"/>
      <c r="E2007" s="68"/>
      <c r="F2007" s="69"/>
      <c r="G2007" s="69"/>
      <c r="H2007" s="69"/>
      <c r="I2007" s="69"/>
      <c r="J2007" s="68"/>
      <c r="K2007" s="69"/>
      <c r="L2007" s="68"/>
      <c r="M2007" s="68"/>
      <c r="N2007" s="68"/>
      <c r="O2007" s="68"/>
      <c r="P2007" s="70"/>
      <c r="Q2007" s="71"/>
    </row>
    <row r="2008" spans="1:17">
      <c r="A2008" s="152"/>
      <c r="B2008" s="68"/>
      <c r="C2008" s="68"/>
      <c r="D2008" s="68"/>
      <c r="E2008" s="68"/>
      <c r="F2008" s="69"/>
      <c r="G2008" s="69"/>
      <c r="H2008" s="69"/>
      <c r="I2008" s="69"/>
      <c r="J2008" s="68"/>
      <c r="K2008" s="69"/>
      <c r="L2008" s="68"/>
      <c r="M2008" s="68"/>
      <c r="N2008" s="68"/>
      <c r="O2008" s="68"/>
      <c r="P2008" s="70"/>
      <c r="Q2008" s="71"/>
    </row>
    <row r="2009" spans="1:17">
      <c r="A2009" s="152"/>
      <c r="B2009" s="68"/>
      <c r="C2009" s="68"/>
      <c r="D2009" s="68"/>
      <c r="E2009" s="68"/>
      <c r="F2009" s="69"/>
      <c r="G2009" s="69"/>
      <c r="H2009" s="69"/>
      <c r="I2009" s="69"/>
      <c r="J2009" s="68"/>
      <c r="K2009" s="69"/>
      <c r="L2009" s="68"/>
      <c r="M2009" s="68"/>
      <c r="N2009" s="68"/>
      <c r="O2009" s="68"/>
      <c r="P2009" s="70"/>
      <c r="Q2009" s="71"/>
    </row>
    <row r="2010" spans="1:17">
      <c r="A2010" s="152"/>
      <c r="B2010" s="68"/>
      <c r="C2010" s="68"/>
      <c r="D2010" s="68"/>
      <c r="E2010" s="68"/>
      <c r="F2010" s="69"/>
      <c r="G2010" s="69"/>
      <c r="H2010" s="69"/>
      <c r="I2010" s="69"/>
      <c r="J2010" s="68"/>
      <c r="K2010" s="69"/>
      <c r="L2010" s="68"/>
      <c r="M2010" s="68"/>
      <c r="N2010" s="68"/>
      <c r="O2010" s="68"/>
      <c r="P2010" s="70"/>
      <c r="Q2010" s="71"/>
    </row>
    <row r="2011" spans="1:17">
      <c r="A2011" s="152"/>
      <c r="B2011" s="68"/>
      <c r="C2011" s="68"/>
      <c r="D2011" s="68"/>
      <c r="E2011" s="68"/>
      <c r="F2011" s="69"/>
      <c r="G2011" s="69"/>
      <c r="H2011" s="69"/>
      <c r="I2011" s="69"/>
      <c r="J2011" s="68"/>
      <c r="K2011" s="69"/>
      <c r="L2011" s="68"/>
      <c r="M2011" s="68"/>
      <c r="N2011" s="68"/>
      <c r="O2011" s="68"/>
      <c r="P2011" s="70"/>
      <c r="Q2011" s="71"/>
    </row>
    <row r="2012" spans="1:17">
      <c r="A2012" s="152"/>
      <c r="B2012" s="68"/>
      <c r="C2012" s="68"/>
      <c r="D2012" s="68"/>
      <c r="E2012" s="68"/>
      <c r="F2012" s="69"/>
      <c r="G2012" s="69"/>
      <c r="H2012" s="69"/>
      <c r="I2012" s="69"/>
      <c r="J2012" s="68"/>
      <c r="K2012" s="69"/>
      <c r="L2012" s="68"/>
      <c r="M2012" s="68"/>
      <c r="N2012" s="68"/>
      <c r="O2012" s="68"/>
      <c r="P2012" s="70"/>
      <c r="Q2012" s="71"/>
    </row>
    <row r="2013" spans="1:17">
      <c r="A2013" s="152"/>
      <c r="B2013" s="68"/>
      <c r="C2013" s="68"/>
      <c r="D2013" s="68"/>
      <c r="E2013" s="68"/>
      <c r="F2013" s="69"/>
      <c r="G2013" s="69"/>
      <c r="H2013" s="69"/>
      <c r="I2013" s="69"/>
      <c r="J2013" s="68"/>
      <c r="K2013" s="69"/>
      <c r="L2013" s="68"/>
      <c r="M2013" s="68"/>
      <c r="N2013" s="68"/>
      <c r="O2013" s="68"/>
      <c r="P2013" s="70"/>
      <c r="Q2013" s="71"/>
    </row>
    <row r="2014" spans="1:17">
      <c r="A2014" s="152"/>
      <c r="B2014" s="68"/>
      <c r="C2014" s="68"/>
      <c r="D2014" s="68"/>
      <c r="E2014" s="68"/>
      <c r="F2014" s="69"/>
      <c r="G2014" s="69"/>
      <c r="H2014" s="69"/>
      <c r="I2014" s="69"/>
      <c r="J2014" s="68"/>
      <c r="K2014" s="69"/>
      <c r="L2014" s="68"/>
      <c r="M2014" s="68"/>
      <c r="N2014" s="68"/>
      <c r="O2014" s="68"/>
      <c r="P2014" s="70"/>
      <c r="Q2014" s="71"/>
    </row>
    <row r="2015" spans="1:17">
      <c r="A2015" s="152"/>
      <c r="B2015" s="68"/>
      <c r="C2015" s="68"/>
      <c r="D2015" s="68"/>
      <c r="E2015" s="68"/>
      <c r="F2015" s="69"/>
      <c r="G2015" s="69"/>
      <c r="H2015" s="69"/>
      <c r="I2015" s="69"/>
      <c r="J2015" s="68"/>
      <c r="K2015" s="69"/>
      <c r="L2015" s="68"/>
      <c r="M2015" s="68"/>
      <c r="N2015" s="68"/>
      <c r="O2015" s="68"/>
      <c r="P2015" s="70"/>
      <c r="Q2015" s="71"/>
    </row>
    <row r="2016" spans="1:17">
      <c r="A2016" s="152"/>
      <c r="B2016" s="68"/>
      <c r="C2016" s="68"/>
      <c r="D2016" s="68"/>
      <c r="E2016" s="68"/>
      <c r="F2016" s="69"/>
      <c r="G2016" s="69"/>
      <c r="H2016" s="69"/>
      <c r="I2016" s="69"/>
      <c r="J2016" s="68"/>
      <c r="K2016" s="69"/>
      <c r="L2016" s="68"/>
      <c r="M2016" s="68"/>
      <c r="N2016" s="68"/>
      <c r="O2016" s="68"/>
      <c r="P2016" s="70"/>
      <c r="Q2016" s="71"/>
    </row>
    <row r="2017" spans="1:17">
      <c r="A2017" s="152"/>
      <c r="B2017" s="68"/>
      <c r="C2017" s="68"/>
      <c r="D2017" s="68"/>
      <c r="E2017" s="68"/>
      <c r="F2017" s="69"/>
      <c r="G2017" s="69"/>
      <c r="H2017" s="69"/>
      <c r="I2017" s="69"/>
      <c r="J2017" s="68"/>
      <c r="K2017" s="69"/>
      <c r="L2017" s="68"/>
      <c r="M2017" s="68"/>
      <c r="N2017" s="68"/>
      <c r="O2017" s="68"/>
      <c r="P2017" s="70"/>
      <c r="Q2017" s="71"/>
    </row>
    <row r="2018" spans="1:17">
      <c r="A2018" s="152"/>
      <c r="B2018" s="68"/>
      <c r="C2018" s="68"/>
      <c r="D2018" s="68"/>
      <c r="E2018" s="68"/>
      <c r="F2018" s="69"/>
      <c r="G2018" s="69"/>
      <c r="H2018" s="69"/>
      <c r="I2018" s="69"/>
      <c r="J2018" s="68"/>
      <c r="K2018" s="69"/>
      <c r="L2018" s="68"/>
      <c r="M2018" s="68"/>
      <c r="N2018" s="68"/>
      <c r="O2018" s="68"/>
      <c r="P2018" s="70"/>
      <c r="Q2018" s="71"/>
    </row>
    <row r="2019" spans="1:17">
      <c r="A2019" s="152"/>
      <c r="B2019" s="68"/>
      <c r="C2019" s="68"/>
      <c r="D2019" s="68"/>
      <c r="E2019" s="68"/>
      <c r="F2019" s="69"/>
      <c r="G2019" s="69"/>
      <c r="H2019" s="69"/>
      <c r="I2019" s="69"/>
      <c r="J2019" s="68"/>
      <c r="K2019" s="69"/>
      <c r="L2019" s="68"/>
      <c r="M2019" s="68"/>
      <c r="N2019" s="68"/>
      <c r="O2019" s="68"/>
      <c r="P2019" s="70"/>
      <c r="Q2019" s="71"/>
    </row>
    <row r="2020" spans="1:17">
      <c r="A2020" s="152"/>
      <c r="B2020" s="68"/>
      <c r="C2020" s="68"/>
      <c r="D2020" s="68"/>
      <c r="E2020" s="68"/>
      <c r="F2020" s="69"/>
      <c r="G2020" s="69"/>
      <c r="H2020" s="69"/>
      <c r="I2020" s="69"/>
      <c r="J2020" s="68"/>
      <c r="K2020" s="69"/>
      <c r="L2020" s="68"/>
      <c r="M2020" s="68"/>
      <c r="N2020" s="68"/>
      <c r="O2020" s="68"/>
      <c r="P2020" s="70"/>
      <c r="Q2020" s="71"/>
    </row>
    <row r="2021" spans="1:17">
      <c r="A2021" s="152"/>
      <c r="B2021" s="68"/>
      <c r="C2021" s="68"/>
      <c r="D2021" s="68"/>
      <c r="E2021" s="68"/>
      <c r="F2021" s="69"/>
      <c r="G2021" s="69"/>
      <c r="H2021" s="69"/>
      <c r="I2021" s="69"/>
      <c r="J2021" s="68"/>
      <c r="K2021" s="69"/>
      <c r="L2021" s="68"/>
      <c r="M2021" s="68"/>
      <c r="N2021" s="68"/>
      <c r="O2021" s="68"/>
      <c r="P2021" s="70"/>
      <c r="Q2021" s="71"/>
    </row>
    <row r="2022" spans="1:17">
      <c r="A2022" s="152"/>
      <c r="B2022" s="68"/>
      <c r="C2022" s="68"/>
      <c r="D2022" s="68"/>
      <c r="E2022" s="68"/>
      <c r="F2022" s="69"/>
      <c r="G2022" s="69"/>
      <c r="H2022" s="69"/>
      <c r="I2022" s="69"/>
      <c r="J2022" s="68"/>
      <c r="K2022" s="69"/>
      <c r="L2022" s="68"/>
      <c r="M2022" s="68"/>
      <c r="N2022" s="68"/>
      <c r="O2022" s="68"/>
      <c r="P2022" s="70"/>
      <c r="Q2022" s="71"/>
    </row>
    <row r="2023" spans="1:17">
      <c r="A2023" s="152"/>
      <c r="B2023" s="68"/>
      <c r="C2023" s="68"/>
      <c r="D2023" s="68"/>
      <c r="E2023" s="68"/>
      <c r="F2023" s="69"/>
      <c r="G2023" s="69"/>
      <c r="H2023" s="69"/>
      <c r="I2023" s="69"/>
      <c r="J2023" s="68"/>
      <c r="K2023" s="69"/>
      <c r="L2023" s="68"/>
      <c r="M2023" s="68"/>
      <c r="N2023" s="68"/>
      <c r="O2023" s="68"/>
      <c r="P2023" s="70"/>
      <c r="Q2023" s="71"/>
    </row>
    <row r="2024" spans="1:17">
      <c r="A2024" s="152"/>
      <c r="B2024" s="68"/>
      <c r="C2024" s="68"/>
      <c r="D2024" s="68"/>
      <c r="E2024" s="68"/>
      <c r="F2024" s="69"/>
      <c r="G2024" s="69"/>
      <c r="H2024" s="69"/>
      <c r="I2024" s="69"/>
      <c r="J2024" s="68"/>
      <c r="K2024" s="69"/>
      <c r="L2024" s="68"/>
      <c r="M2024" s="68"/>
      <c r="N2024" s="68"/>
      <c r="O2024" s="68"/>
      <c r="P2024" s="70"/>
      <c r="Q2024" s="71"/>
    </row>
    <row r="2025" spans="1:17">
      <c r="A2025" s="152"/>
      <c r="B2025" s="68"/>
      <c r="C2025" s="68"/>
      <c r="D2025" s="68"/>
      <c r="E2025" s="68"/>
      <c r="F2025" s="69"/>
      <c r="G2025" s="69"/>
      <c r="H2025" s="69"/>
      <c r="I2025" s="69"/>
      <c r="J2025" s="68"/>
      <c r="K2025" s="69"/>
      <c r="L2025" s="68"/>
      <c r="M2025" s="68"/>
      <c r="N2025" s="68"/>
      <c r="O2025" s="68"/>
      <c r="P2025" s="70"/>
      <c r="Q2025" s="71"/>
    </row>
    <row r="2026" spans="1:17">
      <c r="A2026" s="152"/>
      <c r="B2026" s="68"/>
      <c r="C2026" s="68"/>
      <c r="D2026" s="68"/>
      <c r="E2026" s="68"/>
      <c r="F2026" s="69"/>
      <c r="G2026" s="69"/>
      <c r="H2026" s="69"/>
      <c r="I2026" s="69"/>
      <c r="J2026" s="68"/>
      <c r="K2026" s="69"/>
      <c r="L2026" s="68"/>
      <c r="M2026" s="68"/>
      <c r="N2026" s="68"/>
      <c r="O2026" s="68"/>
      <c r="P2026" s="70"/>
      <c r="Q2026" s="71"/>
    </row>
    <row r="2027" spans="1:17">
      <c r="A2027" s="152"/>
      <c r="B2027" s="68"/>
      <c r="C2027" s="68"/>
      <c r="D2027" s="68"/>
      <c r="E2027" s="68"/>
      <c r="F2027" s="69"/>
      <c r="G2027" s="69"/>
      <c r="H2027" s="69"/>
      <c r="I2027" s="69"/>
      <c r="J2027" s="68"/>
      <c r="K2027" s="69"/>
      <c r="L2027" s="68"/>
      <c r="M2027" s="68"/>
      <c r="N2027" s="68"/>
      <c r="O2027" s="68"/>
      <c r="P2027" s="70"/>
      <c r="Q2027" s="71"/>
    </row>
    <row r="2028" spans="1:17">
      <c r="A2028" s="152"/>
      <c r="B2028" s="68"/>
      <c r="C2028" s="68"/>
      <c r="D2028" s="68"/>
      <c r="E2028" s="68"/>
      <c r="F2028" s="69"/>
      <c r="G2028" s="69"/>
      <c r="H2028" s="69"/>
      <c r="I2028" s="69"/>
      <c r="J2028" s="68"/>
      <c r="K2028" s="69"/>
      <c r="L2028" s="68"/>
      <c r="M2028" s="68"/>
      <c r="N2028" s="68"/>
      <c r="O2028" s="68"/>
      <c r="P2028" s="70"/>
      <c r="Q2028" s="71"/>
    </row>
    <row r="2029" spans="1:17">
      <c r="A2029" s="152"/>
      <c r="B2029" s="68"/>
      <c r="C2029" s="68"/>
      <c r="D2029" s="68"/>
      <c r="E2029" s="68"/>
      <c r="F2029" s="69"/>
      <c r="G2029" s="69"/>
      <c r="H2029" s="69"/>
      <c r="I2029" s="69"/>
      <c r="J2029" s="68"/>
      <c r="K2029" s="69"/>
      <c r="L2029" s="68"/>
      <c r="M2029" s="68"/>
      <c r="N2029" s="68"/>
      <c r="O2029" s="68"/>
      <c r="P2029" s="70"/>
      <c r="Q2029" s="71"/>
    </row>
    <row r="2030" spans="1:17">
      <c r="A2030" s="152"/>
      <c r="B2030" s="68"/>
      <c r="C2030" s="68"/>
      <c r="D2030" s="68"/>
      <c r="E2030" s="68"/>
      <c r="F2030" s="69"/>
      <c r="G2030" s="69"/>
      <c r="H2030" s="69"/>
      <c r="I2030" s="69"/>
      <c r="J2030" s="68"/>
      <c r="K2030" s="69"/>
      <c r="L2030" s="68"/>
      <c r="M2030" s="68"/>
      <c r="N2030" s="68"/>
      <c r="O2030" s="68"/>
      <c r="P2030" s="70"/>
      <c r="Q2030" s="71"/>
    </row>
    <row r="2031" spans="1:17">
      <c r="A2031" s="152"/>
      <c r="B2031" s="68"/>
      <c r="C2031" s="68"/>
      <c r="D2031" s="68"/>
      <c r="E2031" s="68"/>
      <c r="F2031" s="69"/>
      <c r="G2031" s="69"/>
      <c r="H2031" s="69"/>
      <c r="I2031" s="69"/>
      <c r="J2031" s="68"/>
      <c r="K2031" s="69"/>
      <c r="L2031" s="68"/>
      <c r="M2031" s="68"/>
      <c r="N2031" s="68"/>
      <c r="O2031" s="68"/>
      <c r="P2031" s="70"/>
      <c r="Q2031" s="71"/>
    </row>
    <row r="2032" spans="1:17">
      <c r="A2032" s="152"/>
      <c r="B2032" s="68"/>
      <c r="C2032" s="68"/>
      <c r="D2032" s="68"/>
      <c r="E2032" s="68"/>
      <c r="F2032" s="69"/>
      <c r="G2032" s="69"/>
      <c r="H2032" s="69"/>
      <c r="I2032" s="69"/>
      <c r="J2032" s="68"/>
      <c r="K2032" s="69"/>
      <c r="L2032" s="68"/>
      <c r="M2032" s="68"/>
      <c r="N2032" s="68"/>
      <c r="O2032" s="68"/>
      <c r="P2032" s="70"/>
      <c r="Q2032" s="71"/>
    </row>
    <row r="2033" spans="1:17">
      <c r="A2033" s="152"/>
      <c r="B2033" s="68"/>
      <c r="C2033" s="68"/>
      <c r="D2033" s="68"/>
      <c r="E2033" s="68"/>
      <c r="F2033" s="69"/>
      <c r="G2033" s="69"/>
      <c r="H2033" s="69"/>
      <c r="I2033" s="69"/>
      <c r="J2033" s="68"/>
      <c r="K2033" s="69"/>
      <c r="L2033" s="68"/>
      <c r="M2033" s="68"/>
      <c r="N2033" s="68"/>
      <c r="O2033" s="68"/>
      <c r="P2033" s="70"/>
      <c r="Q2033" s="71"/>
    </row>
    <row r="2034" spans="1:17">
      <c r="A2034" s="152"/>
      <c r="B2034" s="68"/>
      <c r="C2034" s="68"/>
      <c r="D2034" s="68"/>
      <c r="E2034" s="68"/>
      <c r="F2034" s="69"/>
      <c r="G2034" s="69"/>
      <c r="H2034" s="69"/>
      <c r="I2034" s="69"/>
      <c r="J2034" s="68"/>
      <c r="K2034" s="69"/>
      <c r="L2034" s="68"/>
      <c r="M2034" s="68"/>
      <c r="N2034" s="68"/>
      <c r="O2034" s="68"/>
      <c r="P2034" s="70"/>
      <c r="Q2034" s="71"/>
    </row>
    <row r="2035" spans="1:17">
      <c r="A2035" s="152"/>
      <c r="B2035" s="68"/>
      <c r="C2035" s="68"/>
      <c r="D2035" s="68"/>
      <c r="E2035" s="68"/>
      <c r="F2035" s="69"/>
      <c r="G2035" s="69"/>
      <c r="H2035" s="69"/>
      <c r="I2035" s="69"/>
      <c r="J2035" s="68"/>
      <c r="K2035" s="69"/>
      <c r="L2035" s="68"/>
      <c r="M2035" s="68"/>
      <c r="N2035" s="68"/>
      <c r="O2035" s="68"/>
      <c r="P2035" s="70"/>
      <c r="Q2035" s="71"/>
    </row>
    <row r="2036" spans="1:17">
      <c r="A2036" s="152"/>
      <c r="B2036" s="68"/>
      <c r="C2036" s="68"/>
      <c r="D2036" s="68"/>
      <c r="E2036" s="68"/>
      <c r="F2036" s="69"/>
      <c r="G2036" s="69"/>
      <c r="H2036" s="69"/>
      <c r="I2036" s="69"/>
      <c r="J2036" s="68"/>
      <c r="K2036" s="69"/>
      <c r="L2036" s="68"/>
      <c r="M2036" s="68"/>
      <c r="N2036" s="68"/>
      <c r="O2036" s="68"/>
      <c r="P2036" s="70"/>
      <c r="Q2036" s="71"/>
    </row>
    <row r="2037" spans="1:17">
      <c r="A2037" s="152"/>
      <c r="B2037" s="68"/>
      <c r="C2037" s="68"/>
      <c r="D2037" s="68"/>
      <c r="E2037" s="68"/>
      <c r="F2037" s="69"/>
      <c r="G2037" s="69"/>
      <c r="H2037" s="69"/>
      <c r="I2037" s="69"/>
      <c r="J2037" s="68"/>
      <c r="K2037" s="69"/>
      <c r="L2037" s="68"/>
      <c r="M2037" s="68"/>
      <c r="N2037" s="68"/>
      <c r="O2037" s="68"/>
      <c r="P2037" s="70"/>
      <c r="Q2037" s="71"/>
    </row>
    <row r="2038" spans="1:17">
      <c r="A2038" s="152"/>
      <c r="B2038" s="68"/>
      <c r="C2038" s="68"/>
      <c r="D2038" s="68"/>
      <c r="E2038" s="68"/>
      <c r="F2038" s="69"/>
      <c r="G2038" s="69"/>
      <c r="H2038" s="69"/>
      <c r="I2038" s="69"/>
      <c r="J2038" s="68"/>
      <c r="K2038" s="69"/>
      <c r="L2038" s="68"/>
      <c r="M2038" s="68"/>
      <c r="N2038" s="68"/>
      <c r="O2038" s="68"/>
      <c r="P2038" s="70"/>
      <c r="Q2038" s="71"/>
    </row>
    <row r="2039" spans="1:17">
      <c r="A2039" s="152"/>
      <c r="B2039" s="68"/>
      <c r="C2039" s="68"/>
      <c r="D2039" s="68"/>
      <c r="E2039" s="68"/>
      <c r="F2039" s="69"/>
      <c r="G2039" s="69"/>
      <c r="H2039" s="69"/>
      <c r="I2039" s="69"/>
      <c r="J2039" s="68"/>
      <c r="K2039" s="69"/>
      <c r="L2039" s="68"/>
      <c r="M2039" s="68"/>
      <c r="N2039" s="68"/>
      <c r="O2039" s="68"/>
      <c r="P2039" s="70"/>
      <c r="Q2039" s="71"/>
    </row>
    <row r="2040" spans="1:17">
      <c r="A2040" s="152"/>
      <c r="B2040" s="68"/>
      <c r="C2040" s="68"/>
      <c r="D2040" s="68"/>
      <c r="E2040" s="68"/>
      <c r="F2040" s="69"/>
      <c r="G2040" s="69"/>
      <c r="H2040" s="69"/>
      <c r="I2040" s="69"/>
      <c r="J2040" s="68"/>
      <c r="K2040" s="69"/>
      <c r="L2040" s="68"/>
      <c r="M2040" s="68"/>
      <c r="N2040" s="68"/>
      <c r="O2040" s="68"/>
      <c r="P2040" s="70"/>
      <c r="Q2040" s="71"/>
    </row>
    <row r="2041" spans="1:17">
      <c r="A2041" s="152"/>
      <c r="B2041" s="68"/>
      <c r="C2041" s="68"/>
      <c r="D2041" s="68"/>
      <c r="E2041" s="68"/>
      <c r="F2041" s="69"/>
      <c r="G2041" s="69"/>
      <c r="H2041" s="69"/>
      <c r="I2041" s="69"/>
      <c r="J2041" s="68"/>
      <c r="K2041" s="69"/>
      <c r="L2041" s="68"/>
      <c r="M2041" s="68"/>
      <c r="N2041" s="68"/>
      <c r="O2041" s="68"/>
      <c r="P2041" s="70"/>
      <c r="Q2041" s="71"/>
    </row>
    <row r="2042" spans="1:17">
      <c r="A2042" s="152"/>
      <c r="B2042" s="68"/>
      <c r="C2042" s="68"/>
      <c r="D2042" s="68"/>
      <c r="E2042" s="68"/>
      <c r="F2042" s="69"/>
      <c r="G2042" s="69"/>
      <c r="H2042" s="69"/>
      <c r="I2042" s="69"/>
      <c r="J2042" s="68"/>
      <c r="K2042" s="69"/>
      <c r="L2042" s="68"/>
      <c r="M2042" s="68"/>
      <c r="N2042" s="68"/>
      <c r="O2042" s="68"/>
      <c r="P2042" s="70"/>
      <c r="Q2042" s="71"/>
    </row>
    <row r="2043" spans="1:17">
      <c r="A2043" s="152"/>
      <c r="B2043" s="68"/>
      <c r="C2043" s="68"/>
      <c r="D2043" s="68"/>
      <c r="E2043" s="68"/>
      <c r="F2043" s="69"/>
      <c r="G2043" s="69"/>
      <c r="H2043" s="69"/>
      <c r="I2043" s="69"/>
      <c r="J2043" s="68"/>
      <c r="K2043" s="69"/>
      <c r="L2043" s="68"/>
      <c r="M2043" s="68"/>
      <c r="N2043" s="68"/>
      <c r="O2043" s="68"/>
      <c r="P2043" s="70"/>
      <c r="Q2043" s="71"/>
    </row>
    <row r="2044" spans="1:17">
      <c r="A2044" s="152"/>
      <c r="B2044" s="68"/>
      <c r="C2044" s="68"/>
      <c r="D2044" s="68"/>
      <c r="E2044" s="68"/>
      <c r="F2044" s="69"/>
      <c r="G2044" s="69"/>
      <c r="H2044" s="69"/>
      <c r="I2044" s="69"/>
      <c r="J2044" s="68"/>
      <c r="K2044" s="69"/>
      <c r="L2044" s="68"/>
      <c r="M2044" s="68"/>
      <c r="N2044" s="68"/>
      <c r="O2044" s="68"/>
      <c r="P2044" s="70"/>
      <c r="Q2044" s="71"/>
    </row>
    <row r="2045" spans="1:17">
      <c r="A2045" s="152"/>
      <c r="B2045" s="68"/>
      <c r="C2045" s="68"/>
      <c r="D2045" s="68"/>
      <c r="E2045" s="68"/>
      <c r="F2045" s="69"/>
      <c r="G2045" s="69"/>
      <c r="H2045" s="69"/>
      <c r="I2045" s="69"/>
      <c r="J2045" s="68"/>
      <c r="K2045" s="69"/>
      <c r="L2045" s="68"/>
      <c r="M2045" s="68"/>
      <c r="N2045" s="68"/>
      <c r="O2045" s="68"/>
      <c r="P2045" s="70"/>
      <c r="Q2045" s="71"/>
    </row>
    <row r="2046" spans="1:17">
      <c r="A2046" s="152"/>
      <c r="B2046" s="68"/>
      <c r="C2046" s="68"/>
      <c r="D2046" s="68"/>
      <c r="E2046" s="68"/>
      <c r="F2046" s="69"/>
      <c r="G2046" s="69"/>
      <c r="H2046" s="69"/>
      <c r="I2046" s="69"/>
      <c r="J2046" s="68"/>
      <c r="K2046" s="69"/>
      <c r="L2046" s="68"/>
      <c r="M2046" s="68"/>
      <c r="N2046" s="68"/>
      <c r="O2046" s="68"/>
      <c r="P2046" s="70"/>
      <c r="Q2046" s="71"/>
    </row>
    <row r="2047" spans="1:17">
      <c r="A2047" s="152"/>
      <c r="B2047" s="68"/>
      <c r="C2047" s="68"/>
      <c r="D2047" s="68"/>
      <c r="E2047" s="68"/>
      <c r="F2047" s="69"/>
      <c r="G2047" s="69"/>
      <c r="H2047" s="69"/>
      <c r="I2047" s="69"/>
      <c r="J2047" s="68"/>
      <c r="K2047" s="69"/>
      <c r="L2047" s="68"/>
      <c r="M2047" s="68"/>
      <c r="N2047" s="68"/>
      <c r="O2047" s="68"/>
      <c r="P2047" s="70"/>
      <c r="Q2047" s="71"/>
    </row>
    <row r="2048" spans="1:17">
      <c r="A2048" s="152"/>
      <c r="B2048" s="68"/>
      <c r="C2048" s="68"/>
      <c r="D2048" s="68"/>
      <c r="E2048" s="68"/>
      <c r="F2048" s="69"/>
      <c r="G2048" s="69"/>
      <c r="H2048" s="69"/>
      <c r="I2048" s="69"/>
      <c r="J2048" s="68"/>
      <c r="K2048" s="69"/>
      <c r="L2048" s="68"/>
      <c r="M2048" s="68"/>
      <c r="N2048" s="68"/>
      <c r="O2048" s="68"/>
      <c r="P2048" s="70"/>
      <c r="Q2048" s="71"/>
    </row>
    <row r="2049" spans="1:17">
      <c r="A2049" s="152"/>
      <c r="B2049" s="68"/>
      <c r="C2049" s="68"/>
      <c r="D2049" s="68"/>
      <c r="E2049" s="68"/>
      <c r="F2049" s="69"/>
      <c r="G2049" s="69"/>
      <c r="H2049" s="69"/>
      <c r="I2049" s="69"/>
      <c r="J2049" s="68"/>
      <c r="K2049" s="69"/>
      <c r="L2049" s="68"/>
      <c r="M2049" s="68"/>
      <c r="N2049" s="68"/>
      <c r="O2049" s="68"/>
      <c r="P2049" s="70"/>
      <c r="Q2049" s="71"/>
    </row>
    <row r="2050" spans="1:17">
      <c r="A2050" s="152"/>
      <c r="B2050" s="68"/>
      <c r="C2050" s="68"/>
      <c r="D2050" s="68"/>
      <c r="E2050" s="68"/>
      <c r="F2050" s="69"/>
      <c r="G2050" s="69"/>
      <c r="H2050" s="69"/>
      <c r="I2050" s="69"/>
      <c r="J2050" s="68"/>
      <c r="K2050" s="69"/>
      <c r="L2050" s="68"/>
      <c r="M2050" s="68"/>
      <c r="N2050" s="68"/>
      <c r="O2050" s="68"/>
      <c r="P2050" s="70"/>
      <c r="Q2050" s="71"/>
    </row>
    <row r="2051" spans="1:17">
      <c r="A2051" s="152"/>
      <c r="B2051" s="68"/>
      <c r="C2051" s="68"/>
      <c r="D2051" s="68"/>
      <c r="E2051" s="68"/>
      <c r="F2051" s="69"/>
      <c r="G2051" s="69"/>
      <c r="H2051" s="69"/>
      <c r="I2051" s="69"/>
      <c r="J2051" s="68"/>
      <c r="K2051" s="69"/>
      <c r="L2051" s="68"/>
      <c r="M2051" s="68"/>
      <c r="N2051" s="68"/>
      <c r="O2051" s="68"/>
      <c r="P2051" s="70"/>
      <c r="Q2051" s="71"/>
    </row>
    <row r="2052" spans="1:17">
      <c r="A2052" s="152"/>
      <c r="B2052" s="68"/>
      <c r="C2052" s="68"/>
      <c r="D2052" s="68"/>
      <c r="E2052" s="68"/>
      <c r="F2052" s="69"/>
      <c r="G2052" s="69"/>
      <c r="H2052" s="69"/>
      <c r="I2052" s="69"/>
      <c r="J2052" s="68"/>
      <c r="K2052" s="69"/>
      <c r="L2052" s="68"/>
      <c r="M2052" s="68"/>
      <c r="N2052" s="68"/>
      <c r="O2052" s="68"/>
      <c r="P2052" s="70"/>
      <c r="Q2052" s="71"/>
    </row>
    <row r="2053" spans="1:17">
      <c r="A2053" s="152"/>
      <c r="B2053" s="68"/>
      <c r="C2053" s="68"/>
      <c r="D2053" s="68"/>
      <c r="E2053" s="68"/>
      <c r="F2053" s="69"/>
      <c r="G2053" s="69"/>
      <c r="H2053" s="69"/>
      <c r="I2053" s="69"/>
      <c r="J2053" s="68"/>
      <c r="K2053" s="69"/>
      <c r="L2053" s="68"/>
      <c r="M2053" s="68"/>
      <c r="N2053" s="68"/>
      <c r="O2053" s="68"/>
      <c r="P2053" s="70"/>
      <c r="Q2053" s="71"/>
    </row>
    <row r="2054" spans="1:17">
      <c r="A2054" s="152"/>
      <c r="B2054" s="68"/>
      <c r="C2054" s="68"/>
      <c r="D2054" s="68"/>
      <c r="E2054" s="68"/>
      <c r="F2054" s="69"/>
      <c r="G2054" s="69"/>
      <c r="H2054" s="69"/>
      <c r="I2054" s="69"/>
      <c r="J2054" s="68"/>
      <c r="K2054" s="69"/>
      <c r="L2054" s="68"/>
      <c r="M2054" s="68"/>
      <c r="N2054" s="68"/>
      <c r="O2054" s="68"/>
      <c r="P2054" s="70"/>
      <c r="Q2054" s="71"/>
    </row>
    <row r="2055" spans="1:17">
      <c r="A2055" s="152"/>
      <c r="B2055" s="68"/>
      <c r="C2055" s="68"/>
      <c r="D2055" s="68"/>
      <c r="E2055" s="68"/>
      <c r="F2055" s="69"/>
      <c r="G2055" s="69"/>
      <c r="H2055" s="69"/>
      <c r="I2055" s="69"/>
      <c r="J2055" s="68"/>
      <c r="K2055" s="69"/>
      <c r="L2055" s="68"/>
      <c r="M2055" s="68"/>
      <c r="N2055" s="68"/>
      <c r="O2055" s="68"/>
      <c r="P2055" s="70"/>
      <c r="Q2055" s="71"/>
    </row>
    <row r="2056" spans="1:17">
      <c r="A2056" s="152"/>
      <c r="B2056" s="68"/>
      <c r="C2056" s="68"/>
      <c r="D2056" s="68"/>
      <c r="E2056" s="68"/>
      <c r="F2056" s="69"/>
      <c r="G2056" s="69"/>
      <c r="H2056" s="69"/>
      <c r="I2056" s="69"/>
      <c r="J2056" s="68"/>
      <c r="K2056" s="69"/>
      <c r="L2056" s="68"/>
      <c r="M2056" s="68"/>
      <c r="N2056" s="68"/>
      <c r="O2056" s="68"/>
      <c r="P2056" s="70"/>
      <c r="Q2056" s="71"/>
    </row>
    <row r="2057" spans="1:17">
      <c r="A2057" s="152"/>
      <c r="B2057" s="68"/>
      <c r="C2057" s="68"/>
      <c r="D2057" s="68"/>
      <c r="E2057" s="68"/>
      <c r="F2057" s="69"/>
      <c r="G2057" s="69"/>
      <c r="H2057" s="69"/>
      <c r="I2057" s="69"/>
      <c r="J2057" s="68"/>
      <c r="K2057" s="69"/>
      <c r="L2057" s="68"/>
      <c r="M2057" s="68"/>
      <c r="N2057" s="68"/>
      <c r="O2057" s="68"/>
      <c r="P2057" s="70"/>
      <c r="Q2057" s="71"/>
    </row>
    <row r="2058" spans="1:17">
      <c r="A2058" s="152"/>
      <c r="B2058" s="68"/>
      <c r="C2058" s="68"/>
      <c r="D2058" s="68"/>
      <c r="E2058" s="68"/>
      <c r="F2058" s="69"/>
      <c r="G2058" s="69"/>
      <c r="H2058" s="69"/>
      <c r="I2058" s="69"/>
      <c r="J2058" s="68"/>
      <c r="K2058" s="69"/>
      <c r="L2058" s="68"/>
      <c r="M2058" s="68"/>
      <c r="N2058" s="68"/>
      <c r="O2058" s="68"/>
      <c r="P2058" s="70"/>
      <c r="Q2058" s="71"/>
    </row>
    <row r="2059" spans="1:17">
      <c r="A2059" s="152"/>
      <c r="B2059" s="68"/>
      <c r="C2059" s="68"/>
      <c r="D2059" s="68"/>
      <c r="E2059" s="68"/>
      <c r="F2059" s="69"/>
      <c r="G2059" s="69"/>
      <c r="H2059" s="69"/>
      <c r="I2059" s="69"/>
      <c r="J2059" s="68"/>
      <c r="K2059" s="69"/>
      <c r="L2059" s="68"/>
      <c r="M2059" s="68"/>
      <c r="N2059" s="68"/>
      <c r="O2059" s="68"/>
      <c r="P2059" s="70"/>
      <c r="Q2059" s="71"/>
    </row>
    <row r="2060" spans="1:17">
      <c r="A2060" s="152"/>
      <c r="B2060" s="68"/>
      <c r="C2060" s="68"/>
      <c r="D2060" s="68"/>
      <c r="E2060" s="68"/>
      <c r="F2060" s="69"/>
      <c r="G2060" s="69"/>
      <c r="H2060" s="69"/>
      <c r="I2060" s="69"/>
      <c r="J2060" s="68"/>
      <c r="K2060" s="69"/>
      <c r="L2060" s="68"/>
      <c r="M2060" s="68"/>
      <c r="N2060" s="68"/>
      <c r="O2060" s="68"/>
      <c r="P2060" s="70"/>
      <c r="Q2060" s="71"/>
    </row>
    <row r="2061" spans="1:17">
      <c r="A2061" s="152"/>
      <c r="B2061" s="68"/>
      <c r="C2061" s="68"/>
      <c r="D2061" s="68"/>
      <c r="E2061" s="68"/>
      <c r="F2061" s="69"/>
      <c r="G2061" s="69"/>
      <c r="H2061" s="69"/>
      <c r="I2061" s="69"/>
      <c r="J2061" s="68"/>
      <c r="K2061" s="69"/>
      <c r="L2061" s="68"/>
      <c r="M2061" s="68"/>
      <c r="N2061" s="68"/>
      <c r="O2061" s="68"/>
      <c r="P2061" s="70"/>
      <c r="Q2061" s="71"/>
    </row>
    <row r="2062" spans="1:17">
      <c r="A2062" s="152"/>
      <c r="B2062" s="68"/>
      <c r="C2062" s="68"/>
      <c r="D2062" s="68"/>
      <c r="E2062" s="68"/>
      <c r="F2062" s="69"/>
      <c r="G2062" s="69"/>
      <c r="H2062" s="69"/>
      <c r="I2062" s="69"/>
      <c r="J2062" s="68"/>
      <c r="K2062" s="69"/>
      <c r="L2062" s="68"/>
      <c r="M2062" s="68"/>
      <c r="N2062" s="68"/>
      <c r="O2062" s="68"/>
      <c r="P2062" s="70"/>
      <c r="Q2062" s="71"/>
    </row>
    <row r="2063" spans="1:17">
      <c r="A2063" s="152"/>
      <c r="B2063" s="68"/>
      <c r="C2063" s="68"/>
      <c r="D2063" s="68"/>
      <c r="E2063" s="68"/>
      <c r="F2063" s="69"/>
      <c r="G2063" s="69"/>
      <c r="H2063" s="69"/>
      <c r="I2063" s="69"/>
      <c r="J2063" s="68"/>
      <c r="K2063" s="69"/>
      <c r="L2063" s="68"/>
      <c r="M2063" s="68"/>
      <c r="N2063" s="68"/>
      <c r="O2063" s="68"/>
      <c r="P2063" s="70"/>
      <c r="Q2063" s="71"/>
    </row>
    <row r="2064" spans="1:17">
      <c r="A2064" s="152"/>
      <c r="B2064" s="68"/>
      <c r="C2064" s="68"/>
      <c r="D2064" s="68"/>
      <c r="E2064" s="68"/>
      <c r="F2064" s="69"/>
      <c r="G2064" s="69"/>
      <c r="H2064" s="69"/>
      <c r="I2064" s="69"/>
      <c r="J2064" s="68"/>
      <c r="K2064" s="69"/>
      <c r="L2064" s="68"/>
      <c r="M2064" s="68"/>
      <c r="N2064" s="68"/>
      <c r="O2064" s="68"/>
      <c r="P2064" s="70"/>
      <c r="Q2064" s="71"/>
    </row>
    <row r="2065" spans="1:17">
      <c r="A2065" s="152"/>
      <c r="B2065" s="68"/>
      <c r="C2065" s="68"/>
      <c r="D2065" s="68"/>
      <c r="E2065" s="68"/>
      <c r="F2065" s="69"/>
      <c r="G2065" s="69"/>
      <c r="H2065" s="69"/>
      <c r="I2065" s="69"/>
      <c r="J2065" s="68"/>
      <c r="K2065" s="69"/>
      <c r="L2065" s="68"/>
      <c r="M2065" s="68"/>
      <c r="N2065" s="68"/>
      <c r="O2065" s="68"/>
      <c r="P2065" s="70"/>
      <c r="Q2065" s="71"/>
    </row>
    <row r="2066" spans="1:17">
      <c r="A2066" s="152"/>
      <c r="B2066" s="68"/>
      <c r="C2066" s="68"/>
      <c r="D2066" s="68"/>
      <c r="E2066" s="68"/>
      <c r="F2066" s="69"/>
      <c r="G2066" s="69"/>
      <c r="H2066" s="69"/>
      <c r="I2066" s="69"/>
      <c r="J2066" s="68"/>
      <c r="K2066" s="69"/>
      <c r="L2066" s="68"/>
      <c r="M2066" s="68"/>
      <c r="N2066" s="68"/>
      <c r="O2066" s="68"/>
      <c r="P2066" s="70"/>
      <c r="Q2066" s="71"/>
    </row>
    <row r="2067" spans="1:17">
      <c r="A2067" s="152"/>
      <c r="B2067" s="68"/>
      <c r="C2067" s="68"/>
      <c r="D2067" s="68"/>
      <c r="E2067" s="68"/>
      <c r="F2067" s="69"/>
      <c r="G2067" s="69"/>
      <c r="H2067" s="69"/>
      <c r="I2067" s="69"/>
      <c r="J2067" s="68"/>
      <c r="K2067" s="69"/>
      <c r="L2067" s="68"/>
      <c r="M2067" s="68"/>
      <c r="N2067" s="68"/>
      <c r="O2067" s="68"/>
      <c r="P2067" s="70"/>
      <c r="Q2067" s="71"/>
    </row>
    <row r="2068" spans="1:17">
      <c r="A2068" s="152"/>
      <c r="B2068" s="68"/>
      <c r="C2068" s="68"/>
      <c r="D2068" s="68"/>
      <c r="E2068" s="68"/>
      <c r="F2068" s="69"/>
      <c r="G2068" s="69"/>
      <c r="H2068" s="69"/>
      <c r="I2068" s="69"/>
      <c r="J2068" s="68"/>
      <c r="K2068" s="69"/>
      <c r="L2068" s="68"/>
      <c r="M2068" s="68"/>
      <c r="N2068" s="68"/>
      <c r="O2068" s="68"/>
      <c r="P2068" s="70"/>
      <c r="Q2068" s="71"/>
    </row>
    <row r="2069" spans="1:17">
      <c r="A2069" s="152"/>
      <c r="B2069" s="68"/>
      <c r="C2069" s="68"/>
      <c r="D2069" s="68"/>
      <c r="E2069" s="68"/>
      <c r="F2069" s="69"/>
      <c r="G2069" s="69"/>
      <c r="H2069" s="69"/>
      <c r="I2069" s="69"/>
      <c r="J2069" s="68"/>
      <c r="K2069" s="69"/>
      <c r="L2069" s="68"/>
      <c r="M2069" s="68"/>
      <c r="N2069" s="68"/>
      <c r="O2069" s="68"/>
      <c r="P2069" s="70"/>
      <c r="Q2069" s="71"/>
    </row>
    <row r="2070" spans="1:17">
      <c r="A2070" s="152"/>
      <c r="B2070" s="68"/>
      <c r="C2070" s="68"/>
      <c r="D2070" s="68"/>
      <c r="E2070" s="68"/>
      <c r="F2070" s="69"/>
      <c r="G2070" s="69"/>
      <c r="H2070" s="69"/>
      <c r="I2070" s="69"/>
      <c r="J2070" s="68"/>
      <c r="K2070" s="69"/>
      <c r="L2070" s="68"/>
      <c r="M2070" s="68"/>
      <c r="N2070" s="68"/>
      <c r="O2070" s="68"/>
      <c r="P2070" s="70"/>
      <c r="Q2070" s="71"/>
    </row>
    <row r="2071" spans="1:17">
      <c r="A2071" s="152"/>
      <c r="B2071" s="68"/>
      <c r="C2071" s="68"/>
      <c r="D2071" s="68"/>
      <c r="E2071" s="68"/>
      <c r="F2071" s="69"/>
      <c r="G2071" s="69"/>
      <c r="H2071" s="69"/>
      <c r="I2071" s="69"/>
      <c r="J2071" s="68"/>
      <c r="K2071" s="69"/>
      <c r="L2071" s="68"/>
      <c r="M2071" s="68"/>
      <c r="N2071" s="68"/>
      <c r="O2071" s="68"/>
      <c r="P2071" s="70"/>
      <c r="Q2071" s="71"/>
    </row>
    <row r="2072" spans="1:17">
      <c r="A2072" s="152"/>
      <c r="B2072" s="68"/>
      <c r="C2072" s="68"/>
      <c r="D2072" s="68"/>
      <c r="E2072" s="68"/>
      <c r="F2072" s="69"/>
      <c r="G2072" s="69"/>
      <c r="H2072" s="69"/>
      <c r="I2072" s="69"/>
      <c r="J2072" s="68"/>
      <c r="K2072" s="69"/>
      <c r="L2072" s="68"/>
      <c r="M2072" s="68"/>
      <c r="N2072" s="68"/>
      <c r="O2072" s="68"/>
      <c r="P2072" s="70"/>
      <c r="Q2072" s="71"/>
    </row>
    <row r="2073" spans="1:17">
      <c r="A2073" s="152"/>
      <c r="B2073" s="68"/>
      <c r="C2073" s="68"/>
      <c r="D2073" s="68"/>
      <c r="E2073" s="68"/>
      <c r="F2073" s="69"/>
      <c r="G2073" s="69"/>
      <c r="H2073" s="69"/>
      <c r="I2073" s="69"/>
      <c r="J2073" s="68"/>
      <c r="K2073" s="69"/>
      <c r="L2073" s="68"/>
      <c r="M2073" s="68"/>
      <c r="N2073" s="68"/>
      <c r="O2073" s="68"/>
      <c r="P2073" s="70"/>
      <c r="Q2073" s="71"/>
    </row>
    <row r="2074" spans="1:17">
      <c r="A2074" s="152"/>
      <c r="B2074" s="68"/>
      <c r="C2074" s="68"/>
      <c r="D2074" s="68"/>
      <c r="E2074" s="68"/>
      <c r="F2074" s="69"/>
      <c r="G2074" s="69"/>
      <c r="H2074" s="69"/>
      <c r="I2074" s="69"/>
      <c r="J2074" s="68"/>
      <c r="K2074" s="69"/>
      <c r="L2074" s="68"/>
      <c r="M2074" s="68"/>
      <c r="N2074" s="68"/>
      <c r="O2074" s="68"/>
      <c r="P2074" s="70"/>
      <c r="Q2074" s="71"/>
    </row>
    <row r="2075" spans="1:17">
      <c r="A2075" s="152"/>
      <c r="B2075" s="68"/>
      <c r="C2075" s="68"/>
      <c r="D2075" s="68"/>
      <c r="E2075" s="68"/>
      <c r="F2075" s="69"/>
      <c r="G2075" s="69"/>
      <c r="H2075" s="69"/>
      <c r="I2075" s="69"/>
      <c r="J2075" s="68"/>
      <c r="K2075" s="69"/>
      <c r="L2075" s="68"/>
      <c r="M2075" s="68"/>
      <c r="N2075" s="68"/>
      <c r="O2075" s="68"/>
      <c r="P2075" s="70"/>
      <c r="Q2075" s="71"/>
    </row>
    <row r="2076" spans="1:17">
      <c r="A2076" s="152"/>
      <c r="B2076" s="68"/>
      <c r="C2076" s="68"/>
      <c r="D2076" s="68"/>
      <c r="E2076" s="68"/>
      <c r="F2076" s="69"/>
      <c r="G2076" s="69"/>
      <c r="H2076" s="69"/>
      <c r="I2076" s="69"/>
      <c r="J2076" s="68"/>
      <c r="K2076" s="69"/>
      <c r="L2076" s="68"/>
      <c r="M2076" s="68"/>
      <c r="N2076" s="68"/>
      <c r="O2076" s="68"/>
      <c r="P2076" s="70"/>
      <c r="Q2076" s="71"/>
    </row>
    <row r="2077" spans="1:17">
      <c r="A2077" s="152"/>
      <c r="B2077" s="68"/>
      <c r="C2077" s="68"/>
      <c r="D2077" s="68"/>
      <c r="E2077" s="68"/>
      <c r="F2077" s="69"/>
      <c r="G2077" s="69"/>
      <c r="H2077" s="69"/>
      <c r="I2077" s="69"/>
      <c r="J2077" s="68"/>
      <c r="K2077" s="69"/>
      <c r="L2077" s="68"/>
      <c r="M2077" s="68"/>
      <c r="N2077" s="68"/>
      <c r="O2077" s="68"/>
      <c r="P2077" s="70"/>
      <c r="Q2077" s="71"/>
    </row>
    <row r="2078" spans="1:17">
      <c r="A2078" s="152"/>
      <c r="B2078" s="68"/>
      <c r="C2078" s="68"/>
      <c r="D2078" s="68"/>
      <c r="E2078" s="68"/>
      <c r="F2078" s="69"/>
      <c r="G2078" s="69"/>
      <c r="H2078" s="69"/>
      <c r="I2078" s="69"/>
      <c r="J2078" s="68"/>
      <c r="K2078" s="69"/>
      <c r="L2078" s="68"/>
      <c r="M2078" s="68"/>
      <c r="N2078" s="68"/>
      <c r="O2078" s="68"/>
      <c r="P2078" s="70"/>
      <c r="Q2078" s="71"/>
    </row>
    <row r="2079" spans="1:17">
      <c r="A2079" s="152"/>
      <c r="B2079" s="68"/>
      <c r="C2079" s="68"/>
      <c r="D2079" s="68"/>
      <c r="E2079" s="68"/>
      <c r="F2079" s="69"/>
      <c r="G2079" s="69"/>
      <c r="H2079" s="69"/>
      <c r="I2079" s="69"/>
      <c r="J2079" s="68"/>
      <c r="K2079" s="69"/>
      <c r="L2079" s="68"/>
      <c r="M2079" s="68"/>
      <c r="N2079" s="68"/>
      <c r="O2079" s="68"/>
      <c r="P2079" s="70"/>
      <c r="Q2079" s="71"/>
    </row>
    <row r="2080" spans="1:17">
      <c r="A2080" s="152"/>
      <c r="B2080" s="68"/>
      <c r="C2080" s="68"/>
      <c r="D2080" s="68"/>
      <c r="E2080" s="68"/>
      <c r="F2080" s="69"/>
      <c r="G2080" s="69"/>
      <c r="H2080" s="69"/>
      <c r="I2080" s="69"/>
      <c r="J2080" s="68"/>
      <c r="K2080" s="69"/>
      <c r="L2080" s="68"/>
      <c r="M2080" s="68"/>
      <c r="N2080" s="68"/>
      <c r="O2080" s="68"/>
      <c r="P2080" s="70"/>
      <c r="Q2080" s="71"/>
    </row>
    <row r="2081" spans="1:17">
      <c r="A2081" s="152"/>
      <c r="B2081" s="68"/>
      <c r="C2081" s="68"/>
      <c r="D2081" s="68"/>
      <c r="E2081" s="68"/>
      <c r="F2081" s="69"/>
      <c r="G2081" s="69"/>
      <c r="H2081" s="69"/>
      <c r="I2081" s="69"/>
      <c r="J2081" s="68"/>
      <c r="K2081" s="69"/>
      <c r="L2081" s="68"/>
      <c r="M2081" s="68"/>
      <c r="N2081" s="68"/>
      <c r="O2081" s="68"/>
      <c r="P2081" s="70"/>
      <c r="Q2081" s="71"/>
    </row>
    <row r="2082" spans="1:17">
      <c r="A2082" s="152"/>
      <c r="B2082" s="68"/>
      <c r="C2082" s="68"/>
      <c r="D2082" s="68"/>
      <c r="E2082" s="68"/>
      <c r="F2082" s="69"/>
      <c r="G2082" s="69"/>
      <c r="H2082" s="69"/>
      <c r="I2082" s="69"/>
      <c r="J2082" s="68"/>
      <c r="K2082" s="69"/>
      <c r="L2082" s="68"/>
      <c r="M2082" s="68"/>
      <c r="N2082" s="68"/>
      <c r="O2082" s="68"/>
      <c r="P2082" s="70"/>
      <c r="Q2082" s="71"/>
    </row>
    <row r="2083" spans="1:17">
      <c r="A2083" s="152"/>
      <c r="B2083" s="68"/>
      <c r="C2083" s="68"/>
      <c r="D2083" s="68"/>
      <c r="E2083" s="68"/>
      <c r="F2083" s="69"/>
      <c r="G2083" s="69"/>
      <c r="H2083" s="69"/>
      <c r="I2083" s="69"/>
      <c r="J2083" s="68"/>
      <c r="K2083" s="69"/>
      <c r="L2083" s="68"/>
      <c r="M2083" s="68"/>
      <c r="N2083" s="68"/>
      <c r="O2083" s="68"/>
      <c r="P2083" s="70"/>
      <c r="Q2083" s="71"/>
    </row>
    <row r="2084" spans="1:17">
      <c r="A2084" s="152"/>
      <c r="B2084" s="68"/>
      <c r="C2084" s="68"/>
      <c r="D2084" s="68"/>
      <c r="E2084" s="68"/>
      <c r="F2084" s="69"/>
      <c r="G2084" s="69"/>
      <c r="H2084" s="69"/>
      <c r="I2084" s="69"/>
      <c r="J2084" s="68"/>
      <c r="K2084" s="69"/>
      <c r="L2084" s="68"/>
      <c r="M2084" s="68"/>
      <c r="N2084" s="68"/>
      <c r="O2084" s="68"/>
      <c r="P2084" s="70"/>
      <c r="Q2084" s="71"/>
    </row>
    <row r="2085" spans="1:17">
      <c r="A2085" s="152"/>
      <c r="B2085" s="68"/>
      <c r="C2085" s="68"/>
      <c r="D2085" s="68"/>
      <c r="E2085" s="68"/>
      <c r="F2085" s="69"/>
      <c r="G2085" s="69"/>
      <c r="H2085" s="69"/>
      <c r="I2085" s="69"/>
      <c r="J2085" s="68"/>
      <c r="K2085" s="69"/>
      <c r="L2085" s="68"/>
      <c r="M2085" s="68"/>
      <c r="N2085" s="68"/>
      <c r="O2085" s="68"/>
      <c r="P2085" s="70"/>
      <c r="Q2085" s="71"/>
    </row>
    <row r="2086" spans="1:17">
      <c r="A2086" s="152"/>
      <c r="B2086" s="68"/>
      <c r="C2086" s="68"/>
      <c r="D2086" s="68"/>
      <c r="E2086" s="68"/>
      <c r="F2086" s="69"/>
      <c r="G2086" s="69"/>
      <c r="H2086" s="69"/>
      <c r="I2086" s="69"/>
      <c r="J2086" s="68"/>
      <c r="K2086" s="69"/>
      <c r="L2086" s="68"/>
      <c r="M2086" s="68"/>
      <c r="N2086" s="68"/>
      <c r="O2086" s="68"/>
      <c r="P2086" s="70"/>
      <c r="Q2086" s="71"/>
    </row>
    <row r="2087" spans="1:17">
      <c r="A2087" s="152"/>
      <c r="B2087" s="68"/>
      <c r="C2087" s="68"/>
      <c r="D2087" s="68"/>
      <c r="E2087" s="68"/>
      <c r="F2087" s="69"/>
      <c r="G2087" s="69"/>
      <c r="H2087" s="69"/>
      <c r="I2087" s="69"/>
      <c r="J2087" s="68"/>
      <c r="K2087" s="69"/>
      <c r="L2087" s="68"/>
      <c r="M2087" s="68"/>
      <c r="N2087" s="68"/>
      <c r="O2087" s="68"/>
      <c r="P2087" s="70"/>
      <c r="Q2087" s="71"/>
    </row>
    <row r="2088" spans="1:17">
      <c r="A2088" s="152"/>
      <c r="B2088" s="68"/>
      <c r="C2088" s="68"/>
      <c r="D2088" s="68"/>
      <c r="E2088" s="68"/>
      <c r="F2088" s="69"/>
      <c r="G2088" s="69"/>
      <c r="H2088" s="69"/>
      <c r="I2088" s="69"/>
      <c r="J2088" s="68"/>
      <c r="K2088" s="69"/>
      <c r="L2088" s="68"/>
      <c r="M2088" s="68"/>
      <c r="N2088" s="68"/>
      <c r="O2088" s="68"/>
      <c r="P2088" s="70"/>
      <c r="Q2088" s="71"/>
    </row>
    <row r="2089" spans="1:17">
      <c r="A2089" s="152"/>
      <c r="B2089" s="68"/>
      <c r="C2089" s="68"/>
      <c r="D2089" s="68"/>
      <c r="E2089" s="68"/>
      <c r="F2089" s="69"/>
      <c r="G2089" s="69"/>
      <c r="H2089" s="69"/>
      <c r="I2089" s="69"/>
      <c r="J2089" s="68"/>
      <c r="K2089" s="69"/>
      <c r="L2089" s="68"/>
      <c r="M2089" s="68"/>
      <c r="N2089" s="68"/>
      <c r="O2089" s="68"/>
      <c r="P2089" s="70"/>
      <c r="Q2089" s="71"/>
    </row>
    <row r="2090" spans="1:17">
      <c r="A2090" s="152"/>
      <c r="B2090" s="68"/>
      <c r="C2090" s="68"/>
      <c r="D2090" s="68"/>
      <c r="E2090" s="68"/>
      <c r="F2090" s="69"/>
      <c r="G2090" s="69"/>
      <c r="H2090" s="69"/>
      <c r="I2090" s="69"/>
      <c r="J2090" s="68"/>
      <c r="K2090" s="69"/>
      <c r="L2090" s="68"/>
      <c r="M2090" s="68"/>
      <c r="N2090" s="68"/>
      <c r="O2090" s="68"/>
      <c r="P2090" s="70"/>
      <c r="Q2090" s="71"/>
    </row>
    <row r="2091" spans="1:17">
      <c r="A2091" s="152"/>
      <c r="B2091" s="68"/>
      <c r="C2091" s="68"/>
      <c r="D2091" s="68"/>
      <c r="E2091" s="68"/>
      <c r="F2091" s="69"/>
      <c r="G2091" s="69"/>
      <c r="H2091" s="69"/>
      <c r="I2091" s="69"/>
      <c r="J2091" s="68"/>
      <c r="K2091" s="69"/>
      <c r="L2091" s="68"/>
      <c r="M2091" s="68"/>
      <c r="N2091" s="68"/>
      <c r="O2091" s="68"/>
      <c r="P2091" s="70"/>
      <c r="Q2091" s="71"/>
    </row>
    <row r="2092" spans="1:17">
      <c r="A2092" s="152"/>
      <c r="B2092" s="68"/>
      <c r="C2092" s="68"/>
      <c r="D2092" s="68"/>
      <c r="E2092" s="68"/>
      <c r="F2092" s="69"/>
      <c r="G2092" s="69"/>
      <c r="H2092" s="69"/>
      <c r="I2092" s="69"/>
      <c r="J2092" s="68"/>
      <c r="K2092" s="69"/>
      <c r="L2092" s="68"/>
      <c r="M2092" s="68"/>
      <c r="N2092" s="68"/>
      <c r="O2092" s="68"/>
      <c r="P2092" s="70"/>
      <c r="Q2092" s="71"/>
    </row>
    <row r="2093" spans="1:17">
      <c r="A2093" s="152"/>
      <c r="B2093" s="68"/>
      <c r="C2093" s="68"/>
      <c r="D2093" s="68"/>
      <c r="E2093" s="68"/>
      <c r="F2093" s="69"/>
      <c r="G2093" s="69"/>
      <c r="H2093" s="69"/>
      <c r="I2093" s="69"/>
      <c r="J2093" s="68"/>
      <c r="K2093" s="69"/>
      <c r="L2093" s="68"/>
      <c r="M2093" s="68"/>
      <c r="N2093" s="68"/>
      <c r="O2093" s="68"/>
      <c r="P2093" s="70"/>
      <c r="Q2093" s="71"/>
    </row>
    <row r="2094" spans="1:17">
      <c r="A2094" s="152"/>
      <c r="B2094" s="68"/>
      <c r="C2094" s="68"/>
      <c r="D2094" s="68"/>
      <c r="E2094" s="68"/>
      <c r="F2094" s="69"/>
      <c r="G2094" s="69"/>
      <c r="H2094" s="69"/>
      <c r="I2094" s="69"/>
      <c r="J2094" s="68"/>
      <c r="K2094" s="69"/>
      <c r="L2094" s="68"/>
      <c r="M2094" s="68"/>
      <c r="N2094" s="68"/>
      <c r="O2094" s="68"/>
      <c r="P2094" s="70"/>
      <c r="Q2094" s="71"/>
    </row>
    <row r="2095" spans="1:17">
      <c r="A2095" s="152"/>
      <c r="B2095" s="68"/>
      <c r="C2095" s="68"/>
      <c r="D2095" s="68"/>
      <c r="E2095" s="68"/>
      <c r="F2095" s="69"/>
      <c r="G2095" s="69"/>
      <c r="H2095" s="69"/>
      <c r="I2095" s="69"/>
      <c r="J2095" s="68"/>
      <c r="K2095" s="69"/>
      <c r="L2095" s="68"/>
      <c r="M2095" s="68"/>
      <c r="N2095" s="68"/>
      <c r="O2095" s="68"/>
      <c r="P2095" s="70"/>
      <c r="Q2095" s="71"/>
    </row>
    <row r="2096" spans="1:17">
      <c r="A2096" s="152"/>
      <c r="B2096" s="68"/>
      <c r="C2096" s="68"/>
      <c r="D2096" s="68"/>
      <c r="E2096" s="68"/>
      <c r="F2096" s="69"/>
      <c r="G2096" s="69"/>
      <c r="H2096" s="69"/>
      <c r="I2096" s="69"/>
      <c r="J2096" s="68"/>
      <c r="K2096" s="69"/>
      <c r="L2096" s="68"/>
      <c r="M2096" s="68"/>
      <c r="N2096" s="68"/>
      <c r="O2096" s="68"/>
      <c r="P2096" s="70"/>
      <c r="Q2096" s="71"/>
    </row>
    <row r="2097" spans="1:17">
      <c r="A2097" s="152"/>
      <c r="B2097" s="68"/>
      <c r="C2097" s="68"/>
      <c r="D2097" s="68"/>
      <c r="E2097" s="68"/>
      <c r="F2097" s="69"/>
      <c r="G2097" s="69"/>
      <c r="H2097" s="69"/>
      <c r="I2097" s="69"/>
      <c r="J2097" s="68"/>
      <c r="K2097" s="69"/>
      <c r="L2097" s="68"/>
      <c r="M2097" s="68"/>
      <c r="N2097" s="68"/>
      <c r="O2097" s="68"/>
      <c r="P2097" s="70"/>
      <c r="Q2097" s="71"/>
    </row>
    <row r="2098" spans="1:17">
      <c r="A2098" s="152"/>
      <c r="B2098" s="68"/>
      <c r="C2098" s="68"/>
      <c r="D2098" s="68"/>
      <c r="E2098" s="68"/>
      <c r="F2098" s="69"/>
      <c r="G2098" s="69"/>
      <c r="H2098" s="69"/>
      <c r="I2098" s="69"/>
      <c r="J2098" s="68"/>
      <c r="K2098" s="69"/>
      <c r="L2098" s="68"/>
      <c r="M2098" s="68"/>
      <c r="N2098" s="68"/>
      <c r="O2098" s="68"/>
      <c r="P2098" s="70"/>
      <c r="Q2098" s="71"/>
    </row>
    <row r="2099" spans="1:17">
      <c r="A2099" s="152"/>
      <c r="B2099" s="68"/>
      <c r="C2099" s="68"/>
      <c r="D2099" s="68"/>
      <c r="E2099" s="68"/>
      <c r="F2099" s="69"/>
      <c r="G2099" s="69"/>
      <c r="H2099" s="69"/>
      <c r="I2099" s="69"/>
      <c r="J2099" s="68"/>
      <c r="K2099" s="69"/>
      <c r="L2099" s="68"/>
      <c r="M2099" s="68"/>
      <c r="N2099" s="68"/>
      <c r="O2099" s="68"/>
      <c r="P2099" s="70"/>
      <c r="Q2099" s="71"/>
    </row>
    <row r="2100" spans="1:17">
      <c r="A2100" s="152"/>
      <c r="B2100" s="68"/>
      <c r="C2100" s="68"/>
      <c r="D2100" s="68"/>
      <c r="E2100" s="68"/>
      <c r="F2100" s="69"/>
      <c r="G2100" s="69"/>
      <c r="H2100" s="69"/>
      <c r="I2100" s="69"/>
      <c r="J2100" s="68"/>
      <c r="K2100" s="69"/>
      <c r="L2100" s="68"/>
      <c r="M2100" s="68"/>
      <c r="N2100" s="68"/>
      <c r="O2100" s="68"/>
      <c r="P2100" s="70"/>
      <c r="Q2100" s="71"/>
    </row>
    <row r="2101" spans="1:17">
      <c r="A2101" s="152"/>
      <c r="B2101" s="68"/>
      <c r="C2101" s="68"/>
      <c r="D2101" s="68"/>
      <c r="E2101" s="68"/>
      <c r="F2101" s="69"/>
      <c r="G2101" s="69"/>
      <c r="H2101" s="69"/>
      <c r="I2101" s="69"/>
      <c r="J2101" s="68"/>
      <c r="K2101" s="69"/>
      <c r="L2101" s="68"/>
      <c r="M2101" s="68"/>
      <c r="N2101" s="68"/>
      <c r="O2101" s="68"/>
      <c r="P2101" s="70"/>
      <c r="Q2101" s="71"/>
    </row>
    <row r="2102" spans="1:17">
      <c r="A2102" s="152"/>
      <c r="B2102" s="68"/>
      <c r="C2102" s="68"/>
      <c r="D2102" s="68"/>
      <c r="E2102" s="68"/>
      <c r="F2102" s="69"/>
      <c r="G2102" s="69"/>
      <c r="H2102" s="69"/>
      <c r="I2102" s="69"/>
      <c r="J2102" s="68"/>
      <c r="K2102" s="69"/>
      <c r="L2102" s="68"/>
      <c r="M2102" s="68"/>
      <c r="N2102" s="68"/>
      <c r="O2102" s="68"/>
      <c r="P2102" s="70"/>
      <c r="Q2102" s="71"/>
    </row>
    <row r="2103" spans="1:17">
      <c r="A2103" s="152"/>
      <c r="B2103" s="68"/>
      <c r="C2103" s="68"/>
      <c r="D2103" s="68"/>
      <c r="E2103" s="68"/>
      <c r="F2103" s="69"/>
      <c r="G2103" s="69"/>
      <c r="H2103" s="69"/>
      <c r="I2103" s="69"/>
      <c r="J2103" s="68"/>
      <c r="K2103" s="69"/>
      <c r="L2103" s="68"/>
      <c r="M2103" s="68"/>
      <c r="N2103" s="68"/>
      <c r="O2103" s="68"/>
      <c r="P2103" s="70"/>
      <c r="Q2103" s="71"/>
    </row>
    <row r="2104" spans="1:17">
      <c r="A2104" s="152"/>
      <c r="B2104" s="68"/>
      <c r="C2104" s="68"/>
      <c r="D2104" s="68"/>
      <c r="E2104" s="68"/>
      <c r="F2104" s="69"/>
      <c r="G2104" s="69"/>
      <c r="H2104" s="69"/>
      <c r="I2104" s="69"/>
      <c r="J2104" s="68"/>
      <c r="K2104" s="69"/>
      <c r="L2104" s="68"/>
      <c r="M2104" s="68"/>
      <c r="N2104" s="68"/>
      <c r="O2104" s="68"/>
      <c r="P2104" s="70"/>
      <c r="Q2104" s="71"/>
    </row>
    <row r="2105" spans="1:17">
      <c r="A2105" s="152"/>
      <c r="B2105" s="68"/>
      <c r="C2105" s="68"/>
      <c r="D2105" s="68"/>
      <c r="E2105" s="68"/>
      <c r="F2105" s="69"/>
      <c r="G2105" s="69"/>
      <c r="H2105" s="69"/>
      <c r="I2105" s="69"/>
      <c r="J2105" s="68"/>
      <c r="K2105" s="69"/>
      <c r="L2105" s="68"/>
      <c r="M2105" s="68"/>
      <c r="N2105" s="68"/>
      <c r="O2105" s="68"/>
      <c r="P2105" s="70"/>
      <c r="Q2105" s="71"/>
    </row>
    <row r="2106" spans="1:17">
      <c r="A2106" s="152"/>
      <c r="B2106" s="68"/>
      <c r="C2106" s="68"/>
      <c r="D2106" s="68"/>
      <c r="E2106" s="68"/>
      <c r="F2106" s="69"/>
      <c r="G2106" s="69"/>
      <c r="H2106" s="69"/>
      <c r="I2106" s="69"/>
      <c r="J2106" s="68"/>
      <c r="K2106" s="69"/>
      <c r="L2106" s="68"/>
      <c r="M2106" s="68"/>
      <c r="N2106" s="68"/>
      <c r="O2106" s="68"/>
      <c r="P2106" s="70"/>
      <c r="Q2106" s="71"/>
    </row>
    <row r="2107" spans="1:17">
      <c r="A2107" s="152"/>
      <c r="B2107" s="68"/>
      <c r="C2107" s="68"/>
      <c r="D2107" s="68"/>
      <c r="E2107" s="68"/>
      <c r="F2107" s="69"/>
      <c r="G2107" s="69"/>
      <c r="H2107" s="69"/>
      <c r="I2107" s="69"/>
      <c r="J2107" s="68"/>
      <c r="K2107" s="69"/>
      <c r="L2107" s="68"/>
      <c r="M2107" s="68"/>
      <c r="N2107" s="68"/>
      <c r="O2107" s="68"/>
      <c r="P2107" s="70"/>
      <c r="Q2107" s="71"/>
    </row>
    <row r="2108" spans="1:17">
      <c r="A2108" s="152"/>
      <c r="B2108" s="68"/>
      <c r="C2108" s="68"/>
      <c r="D2108" s="68"/>
      <c r="E2108" s="68"/>
      <c r="F2108" s="69"/>
      <c r="G2108" s="69"/>
      <c r="H2108" s="69"/>
      <c r="I2108" s="69"/>
      <c r="J2108" s="68"/>
      <c r="K2108" s="69"/>
      <c r="L2108" s="68"/>
      <c r="M2108" s="68"/>
      <c r="N2108" s="68"/>
      <c r="O2108" s="68"/>
      <c r="P2108" s="70"/>
      <c r="Q2108" s="71"/>
    </row>
    <row r="2109" spans="1:17">
      <c r="A2109" s="152"/>
      <c r="B2109" s="68"/>
      <c r="C2109" s="68"/>
      <c r="D2109" s="68"/>
      <c r="E2109" s="68"/>
      <c r="F2109" s="69"/>
      <c r="G2109" s="69"/>
      <c r="H2109" s="69"/>
      <c r="I2109" s="69"/>
      <c r="J2109" s="68"/>
      <c r="K2109" s="69"/>
      <c r="L2109" s="68"/>
      <c r="M2109" s="68"/>
      <c r="N2109" s="68"/>
      <c r="O2109" s="68"/>
      <c r="P2109" s="70"/>
      <c r="Q2109" s="71"/>
    </row>
    <row r="2110" spans="1:17">
      <c r="A2110" s="152"/>
      <c r="B2110" s="68"/>
      <c r="C2110" s="68"/>
      <c r="D2110" s="68"/>
      <c r="E2110" s="68"/>
      <c r="F2110" s="69"/>
      <c r="G2110" s="69"/>
      <c r="H2110" s="69"/>
      <c r="I2110" s="69"/>
      <c r="J2110" s="68"/>
      <c r="K2110" s="69"/>
      <c r="L2110" s="68"/>
      <c r="M2110" s="68"/>
      <c r="N2110" s="68"/>
      <c r="O2110" s="68"/>
      <c r="P2110" s="70"/>
      <c r="Q2110" s="71"/>
    </row>
    <row r="2111" spans="1:17">
      <c r="A2111" s="152"/>
      <c r="B2111" s="68"/>
      <c r="C2111" s="68"/>
      <c r="D2111" s="68"/>
      <c r="E2111" s="68"/>
      <c r="F2111" s="69"/>
      <c r="G2111" s="69"/>
      <c r="H2111" s="69"/>
      <c r="I2111" s="69"/>
      <c r="J2111" s="68"/>
      <c r="K2111" s="69"/>
      <c r="L2111" s="68"/>
      <c r="M2111" s="68"/>
      <c r="N2111" s="68"/>
      <c r="O2111" s="68"/>
      <c r="P2111" s="70"/>
      <c r="Q2111" s="71"/>
    </row>
    <row r="2112" spans="1:17">
      <c r="A2112" s="152"/>
      <c r="B2112" s="68"/>
      <c r="C2112" s="68"/>
      <c r="D2112" s="68"/>
      <c r="E2112" s="68"/>
      <c r="F2112" s="69"/>
      <c r="G2112" s="69"/>
      <c r="H2112" s="69"/>
      <c r="I2112" s="69"/>
      <c r="J2112" s="68"/>
      <c r="K2112" s="69"/>
      <c r="L2112" s="68"/>
      <c r="M2112" s="68"/>
      <c r="N2112" s="68"/>
      <c r="O2112" s="68"/>
      <c r="P2112" s="70"/>
      <c r="Q2112" s="71"/>
    </row>
    <row r="2113" spans="1:17">
      <c r="A2113" s="152"/>
      <c r="B2113" s="68"/>
      <c r="C2113" s="68"/>
      <c r="D2113" s="68"/>
      <c r="E2113" s="68"/>
      <c r="F2113" s="69"/>
      <c r="G2113" s="69"/>
      <c r="H2113" s="69"/>
      <c r="I2113" s="69"/>
      <c r="J2113" s="68"/>
      <c r="K2113" s="69"/>
      <c r="L2113" s="68"/>
      <c r="M2113" s="68"/>
      <c r="N2113" s="68"/>
      <c r="O2113" s="68"/>
      <c r="P2113" s="70"/>
      <c r="Q2113" s="71"/>
    </row>
    <row r="2114" spans="1:17">
      <c r="A2114" s="152"/>
      <c r="B2114" s="68"/>
      <c r="C2114" s="68"/>
      <c r="D2114" s="68"/>
      <c r="E2114" s="68"/>
      <c r="F2114" s="69"/>
      <c r="G2114" s="69"/>
      <c r="H2114" s="69"/>
      <c r="I2114" s="69"/>
      <c r="J2114" s="68"/>
      <c r="K2114" s="69"/>
      <c r="L2114" s="68"/>
      <c r="M2114" s="68"/>
      <c r="N2114" s="68"/>
      <c r="O2114" s="68"/>
      <c r="P2114" s="70"/>
      <c r="Q2114" s="71"/>
    </row>
    <row r="2115" spans="1:17">
      <c r="A2115" s="152"/>
      <c r="B2115" s="68"/>
      <c r="C2115" s="68"/>
      <c r="D2115" s="68"/>
      <c r="E2115" s="68"/>
      <c r="F2115" s="69"/>
      <c r="G2115" s="69"/>
      <c r="H2115" s="69"/>
      <c r="I2115" s="69"/>
      <c r="J2115" s="68"/>
      <c r="K2115" s="69"/>
      <c r="L2115" s="68"/>
      <c r="M2115" s="68"/>
      <c r="N2115" s="68"/>
      <c r="O2115" s="68"/>
      <c r="P2115" s="70"/>
      <c r="Q2115" s="71"/>
    </row>
    <row r="2116" spans="1:17">
      <c r="A2116" s="152"/>
      <c r="B2116" s="68"/>
      <c r="C2116" s="68"/>
      <c r="D2116" s="68"/>
      <c r="E2116" s="68"/>
      <c r="F2116" s="69"/>
      <c r="G2116" s="69"/>
      <c r="H2116" s="69"/>
      <c r="I2116" s="69"/>
      <c r="J2116" s="68"/>
      <c r="K2116" s="69"/>
      <c r="L2116" s="68"/>
      <c r="M2116" s="68"/>
      <c r="N2116" s="68"/>
      <c r="O2116" s="68"/>
      <c r="P2116" s="70"/>
      <c r="Q2116" s="71"/>
    </row>
    <row r="2117" spans="1:17">
      <c r="A2117" s="152"/>
      <c r="B2117" s="68"/>
      <c r="C2117" s="68"/>
      <c r="D2117" s="68"/>
      <c r="E2117" s="68"/>
      <c r="F2117" s="69"/>
      <c r="G2117" s="69"/>
      <c r="H2117" s="69"/>
      <c r="I2117" s="69"/>
      <c r="J2117" s="68"/>
      <c r="K2117" s="69"/>
      <c r="L2117" s="68"/>
      <c r="M2117" s="68"/>
      <c r="N2117" s="68"/>
      <c r="O2117" s="68"/>
      <c r="P2117" s="70"/>
      <c r="Q2117" s="71"/>
    </row>
    <row r="2118" spans="1:17">
      <c r="A2118" s="152"/>
      <c r="B2118" s="68"/>
      <c r="C2118" s="68"/>
      <c r="D2118" s="68"/>
      <c r="E2118" s="68"/>
      <c r="F2118" s="69"/>
      <c r="G2118" s="69"/>
      <c r="H2118" s="69"/>
      <c r="I2118" s="69"/>
      <c r="J2118" s="68"/>
      <c r="K2118" s="69"/>
      <c r="L2118" s="68"/>
      <c r="M2118" s="68"/>
      <c r="N2118" s="68"/>
      <c r="O2118" s="68"/>
      <c r="P2118" s="70"/>
      <c r="Q2118" s="71"/>
    </row>
    <row r="2119" spans="1:17">
      <c r="A2119" s="152"/>
      <c r="B2119" s="68"/>
      <c r="C2119" s="68"/>
      <c r="D2119" s="68"/>
      <c r="E2119" s="68"/>
      <c r="F2119" s="69"/>
      <c r="G2119" s="69"/>
      <c r="H2119" s="69"/>
      <c r="I2119" s="69"/>
      <c r="J2119" s="68"/>
      <c r="K2119" s="69"/>
      <c r="L2119" s="68"/>
      <c r="M2119" s="68"/>
      <c r="N2119" s="68"/>
      <c r="O2119" s="68"/>
      <c r="P2119" s="70"/>
      <c r="Q2119" s="71"/>
    </row>
    <row r="2120" spans="1:17">
      <c r="A2120" s="152"/>
      <c r="B2120" s="68"/>
      <c r="C2120" s="68"/>
      <c r="D2120" s="68"/>
      <c r="E2120" s="68"/>
      <c r="F2120" s="69"/>
      <c r="G2120" s="69"/>
      <c r="H2120" s="69"/>
      <c r="I2120" s="69"/>
      <c r="J2120" s="68"/>
      <c r="K2120" s="69"/>
      <c r="L2120" s="68"/>
      <c r="M2120" s="68"/>
      <c r="N2120" s="68"/>
      <c r="O2120" s="68"/>
      <c r="P2120" s="70"/>
      <c r="Q2120" s="71"/>
    </row>
    <row r="2121" spans="1:17">
      <c r="A2121" s="152"/>
      <c r="B2121" s="68"/>
      <c r="C2121" s="68"/>
      <c r="D2121" s="68"/>
      <c r="E2121" s="68"/>
      <c r="F2121" s="69"/>
      <c r="G2121" s="69"/>
      <c r="H2121" s="69"/>
      <c r="I2121" s="69"/>
      <c r="J2121" s="68"/>
      <c r="K2121" s="69"/>
      <c r="L2121" s="68"/>
      <c r="M2121" s="68"/>
      <c r="N2121" s="68"/>
      <c r="O2121" s="68"/>
      <c r="P2121" s="70"/>
      <c r="Q2121" s="71"/>
    </row>
    <row r="2122" spans="1:17">
      <c r="A2122" s="152"/>
      <c r="B2122" s="68"/>
      <c r="C2122" s="68"/>
      <c r="D2122" s="68"/>
      <c r="E2122" s="68"/>
      <c r="F2122" s="69"/>
      <c r="G2122" s="69"/>
      <c r="H2122" s="69"/>
      <c r="I2122" s="69"/>
      <c r="J2122" s="68"/>
      <c r="K2122" s="69"/>
      <c r="L2122" s="68"/>
      <c r="M2122" s="68"/>
      <c r="N2122" s="68"/>
      <c r="O2122" s="68"/>
      <c r="P2122" s="70"/>
      <c r="Q2122" s="71"/>
    </row>
    <row r="2123" spans="1:17">
      <c r="A2123" s="152"/>
      <c r="B2123" s="68"/>
      <c r="C2123" s="68"/>
      <c r="D2123" s="68"/>
      <c r="E2123" s="68"/>
      <c r="F2123" s="69"/>
      <c r="G2123" s="69"/>
      <c r="H2123" s="69"/>
      <c r="I2123" s="69"/>
      <c r="J2123" s="68"/>
      <c r="K2123" s="69"/>
      <c r="L2123" s="68"/>
      <c r="M2123" s="68"/>
      <c r="N2123" s="68"/>
      <c r="O2123" s="68"/>
      <c r="P2123" s="70"/>
      <c r="Q2123" s="71"/>
    </row>
    <row r="2124" spans="1:17">
      <c r="A2124" s="152"/>
      <c r="B2124" s="68"/>
      <c r="C2124" s="68"/>
      <c r="D2124" s="68"/>
      <c r="E2124" s="68"/>
      <c r="F2124" s="69"/>
      <c r="G2124" s="69"/>
      <c r="H2124" s="69"/>
      <c r="I2124" s="69"/>
      <c r="J2124" s="68"/>
      <c r="K2124" s="69"/>
      <c r="L2124" s="68"/>
      <c r="M2124" s="68"/>
      <c r="N2124" s="68"/>
      <c r="O2124" s="68"/>
      <c r="P2124" s="70"/>
      <c r="Q2124" s="71"/>
    </row>
    <row r="2125" spans="1:17">
      <c r="A2125" s="152"/>
      <c r="B2125" s="68"/>
      <c r="C2125" s="68"/>
      <c r="D2125" s="68"/>
      <c r="E2125" s="68"/>
      <c r="F2125" s="69"/>
      <c r="G2125" s="69"/>
      <c r="H2125" s="69"/>
      <c r="I2125" s="69"/>
      <c r="J2125" s="68"/>
      <c r="K2125" s="69"/>
      <c r="L2125" s="68"/>
      <c r="M2125" s="68"/>
      <c r="N2125" s="68"/>
      <c r="O2125" s="68"/>
      <c r="P2125" s="70"/>
      <c r="Q2125" s="71"/>
    </row>
    <row r="2126" spans="1:17">
      <c r="A2126" s="152"/>
      <c r="B2126" s="68"/>
      <c r="C2126" s="68"/>
      <c r="D2126" s="68"/>
      <c r="E2126" s="68"/>
      <c r="F2126" s="69"/>
      <c r="G2126" s="69"/>
      <c r="H2126" s="69"/>
      <c r="I2126" s="69"/>
      <c r="J2126" s="68"/>
      <c r="K2126" s="69"/>
      <c r="L2126" s="68"/>
      <c r="M2126" s="68"/>
      <c r="N2126" s="68"/>
      <c r="O2126" s="68"/>
      <c r="P2126" s="70"/>
      <c r="Q2126" s="71"/>
    </row>
    <row r="2127" spans="1:17">
      <c r="A2127" s="152"/>
      <c r="B2127" s="68"/>
      <c r="C2127" s="68"/>
      <c r="D2127" s="68"/>
      <c r="E2127" s="68"/>
      <c r="F2127" s="69"/>
      <c r="G2127" s="69"/>
      <c r="H2127" s="69"/>
      <c r="I2127" s="69"/>
      <c r="J2127" s="68"/>
      <c r="K2127" s="69"/>
      <c r="L2127" s="68"/>
      <c r="M2127" s="68"/>
      <c r="N2127" s="68"/>
      <c r="O2127" s="68"/>
      <c r="P2127" s="70"/>
      <c r="Q2127" s="71"/>
    </row>
    <row r="2128" spans="1:17">
      <c r="A2128" s="152"/>
      <c r="B2128" s="68"/>
      <c r="C2128" s="68"/>
      <c r="D2128" s="68"/>
      <c r="E2128" s="68"/>
      <c r="F2128" s="69"/>
      <c r="G2128" s="69"/>
      <c r="H2128" s="69"/>
      <c r="I2128" s="69"/>
      <c r="J2128" s="68"/>
      <c r="K2128" s="69"/>
      <c r="L2128" s="68"/>
      <c r="M2128" s="68"/>
      <c r="N2128" s="68"/>
      <c r="O2128" s="68"/>
      <c r="P2128" s="70"/>
      <c r="Q2128" s="71"/>
    </row>
    <row r="2129" spans="1:17">
      <c r="A2129" s="152"/>
      <c r="B2129" s="68"/>
      <c r="C2129" s="68"/>
      <c r="D2129" s="68"/>
      <c r="E2129" s="68"/>
      <c r="F2129" s="69"/>
      <c r="G2129" s="69"/>
      <c r="H2129" s="69"/>
      <c r="I2129" s="69"/>
      <c r="J2129" s="68"/>
      <c r="K2129" s="69"/>
      <c r="L2129" s="68"/>
      <c r="M2129" s="68"/>
      <c r="N2129" s="68"/>
      <c r="O2129" s="68"/>
      <c r="P2129" s="70"/>
      <c r="Q2129" s="71"/>
    </row>
    <row r="2130" spans="1:17">
      <c r="A2130" s="152"/>
      <c r="B2130" s="68"/>
      <c r="C2130" s="68"/>
      <c r="D2130" s="68"/>
      <c r="E2130" s="68"/>
      <c r="F2130" s="69"/>
      <c r="G2130" s="69"/>
      <c r="H2130" s="69"/>
      <c r="I2130" s="69"/>
      <c r="J2130" s="68"/>
      <c r="K2130" s="69"/>
      <c r="L2130" s="68"/>
      <c r="M2130" s="68"/>
      <c r="N2130" s="68"/>
      <c r="O2130" s="68"/>
      <c r="P2130" s="70"/>
      <c r="Q2130" s="71"/>
    </row>
    <row r="2131" spans="1:17">
      <c r="A2131" s="152"/>
      <c r="B2131" s="68"/>
      <c r="C2131" s="68"/>
      <c r="D2131" s="68"/>
      <c r="E2131" s="68"/>
      <c r="F2131" s="69"/>
      <c r="G2131" s="69"/>
      <c r="H2131" s="69"/>
      <c r="I2131" s="69"/>
      <c r="J2131" s="68"/>
      <c r="K2131" s="69"/>
      <c r="L2131" s="68"/>
      <c r="M2131" s="68"/>
      <c r="N2131" s="68"/>
      <c r="O2131" s="68"/>
      <c r="P2131" s="70"/>
      <c r="Q2131" s="71"/>
    </row>
    <row r="2132" spans="1:17">
      <c r="A2132" s="152"/>
      <c r="B2132" s="68"/>
      <c r="C2132" s="68"/>
      <c r="D2132" s="68"/>
      <c r="E2132" s="68"/>
      <c r="F2132" s="69"/>
      <c r="G2132" s="69"/>
      <c r="H2132" s="69"/>
      <c r="I2132" s="69"/>
      <c r="J2132" s="68"/>
      <c r="K2132" s="69"/>
      <c r="L2132" s="68"/>
      <c r="M2132" s="68"/>
      <c r="N2132" s="68"/>
      <c r="O2132" s="68"/>
      <c r="P2132" s="70"/>
      <c r="Q2132" s="71"/>
    </row>
    <row r="2133" spans="1:17">
      <c r="A2133" s="152"/>
      <c r="B2133" s="68"/>
      <c r="C2133" s="68"/>
      <c r="D2133" s="68"/>
      <c r="E2133" s="68"/>
      <c r="F2133" s="69"/>
      <c r="G2133" s="69"/>
      <c r="H2133" s="69"/>
      <c r="I2133" s="69"/>
      <c r="J2133" s="68"/>
      <c r="K2133" s="69"/>
      <c r="L2133" s="68"/>
      <c r="M2133" s="68"/>
      <c r="N2133" s="68"/>
      <c r="O2133" s="68"/>
      <c r="P2133" s="70"/>
      <c r="Q2133" s="71"/>
    </row>
    <row r="2134" spans="1:17">
      <c r="A2134" s="152"/>
      <c r="B2134" s="68"/>
      <c r="C2134" s="68"/>
      <c r="D2134" s="68"/>
      <c r="E2134" s="68"/>
      <c r="F2134" s="69"/>
      <c r="G2134" s="69"/>
      <c r="H2134" s="69"/>
      <c r="I2134" s="69"/>
      <c r="J2134" s="68"/>
      <c r="K2134" s="69"/>
      <c r="L2134" s="68"/>
      <c r="M2134" s="68"/>
      <c r="N2134" s="68"/>
      <c r="O2134" s="68"/>
      <c r="P2134" s="70"/>
      <c r="Q2134" s="71"/>
    </row>
    <row r="2135" spans="1:17">
      <c r="A2135" s="152"/>
      <c r="B2135" s="68"/>
      <c r="C2135" s="68"/>
      <c r="D2135" s="68"/>
      <c r="E2135" s="68"/>
      <c r="F2135" s="69"/>
      <c r="G2135" s="69"/>
      <c r="H2135" s="69"/>
      <c r="I2135" s="69"/>
      <c r="J2135" s="68"/>
      <c r="K2135" s="69"/>
      <c r="L2135" s="68"/>
      <c r="M2135" s="68"/>
      <c r="N2135" s="68"/>
      <c r="O2135" s="68"/>
      <c r="P2135" s="70"/>
      <c r="Q2135" s="71"/>
    </row>
    <row r="2136" spans="1:17">
      <c r="A2136" s="152"/>
      <c r="B2136" s="68"/>
      <c r="C2136" s="68"/>
      <c r="D2136" s="68"/>
      <c r="E2136" s="68"/>
      <c r="F2136" s="69"/>
      <c r="G2136" s="69"/>
      <c r="H2136" s="69"/>
      <c r="I2136" s="69"/>
      <c r="J2136" s="68"/>
      <c r="K2136" s="69"/>
      <c r="L2136" s="68"/>
      <c r="M2136" s="68"/>
      <c r="N2136" s="68"/>
      <c r="O2136" s="68"/>
      <c r="P2136" s="70"/>
      <c r="Q2136" s="71"/>
    </row>
    <row r="2137" spans="1:17">
      <c r="A2137" s="152"/>
      <c r="B2137" s="68"/>
      <c r="C2137" s="68"/>
      <c r="D2137" s="68"/>
      <c r="E2137" s="68"/>
      <c r="F2137" s="69"/>
      <c r="G2137" s="69"/>
      <c r="H2137" s="69"/>
      <c r="I2137" s="69"/>
      <c r="J2137" s="68"/>
      <c r="K2137" s="69"/>
      <c r="L2137" s="68"/>
      <c r="M2137" s="68"/>
      <c r="N2137" s="68"/>
      <c r="O2137" s="68"/>
      <c r="P2137" s="70"/>
      <c r="Q2137" s="71"/>
    </row>
    <row r="2138" spans="1:17">
      <c r="A2138" s="152"/>
      <c r="B2138" s="68"/>
      <c r="C2138" s="68"/>
      <c r="D2138" s="68"/>
      <c r="E2138" s="68"/>
      <c r="F2138" s="69"/>
      <c r="G2138" s="69"/>
      <c r="H2138" s="69"/>
      <c r="I2138" s="69"/>
      <c r="J2138" s="68"/>
      <c r="K2138" s="69"/>
      <c r="L2138" s="68"/>
      <c r="M2138" s="68"/>
      <c r="N2138" s="68"/>
      <c r="O2138" s="68"/>
      <c r="P2138" s="70"/>
      <c r="Q2138" s="71"/>
    </row>
    <row r="2139" spans="1:17">
      <c r="A2139" s="152"/>
      <c r="B2139" s="68"/>
      <c r="C2139" s="68"/>
      <c r="D2139" s="68"/>
      <c r="E2139" s="68"/>
      <c r="F2139" s="69"/>
      <c r="G2139" s="69"/>
      <c r="H2139" s="69"/>
      <c r="I2139" s="69"/>
      <c r="J2139" s="68"/>
      <c r="K2139" s="69"/>
      <c r="L2139" s="68"/>
      <c r="M2139" s="68"/>
      <c r="N2139" s="68"/>
      <c r="O2139" s="68"/>
      <c r="P2139" s="70"/>
      <c r="Q2139" s="71"/>
    </row>
    <row r="2140" spans="1:17">
      <c r="A2140" s="152"/>
      <c r="B2140" s="68"/>
      <c r="C2140" s="68"/>
      <c r="D2140" s="68"/>
      <c r="E2140" s="68"/>
      <c r="F2140" s="69"/>
      <c r="G2140" s="69"/>
      <c r="H2140" s="69"/>
      <c r="I2140" s="69"/>
      <c r="J2140" s="68"/>
      <c r="K2140" s="69"/>
      <c r="L2140" s="68"/>
      <c r="M2140" s="68"/>
      <c r="N2140" s="68"/>
      <c r="O2140" s="68"/>
      <c r="P2140" s="70"/>
      <c r="Q2140" s="71"/>
    </row>
    <row r="2141" spans="1:17">
      <c r="A2141" s="152"/>
      <c r="B2141" s="68"/>
      <c r="C2141" s="68"/>
      <c r="D2141" s="68"/>
      <c r="E2141" s="68"/>
      <c r="F2141" s="69"/>
      <c r="G2141" s="69"/>
      <c r="H2141" s="69"/>
      <c r="I2141" s="69"/>
      <c r="J2141" s="68"/>
      <c r="K2141" s="69"/>
      <c r="L2141" s="68"/>
      <c r="M2141" s="68"/>
      <c r="N2141" s="68"/>
      <c r="O2141" s="68"/>
      <c r="P2141" s="70"/>
      <c r="Q2141" s="71"/>
    </row>
    <row r="2142" spans="1:17">
      <c r="A2142" s="152"/>
      <c r="B2142" s="68"/>
      <c r="C2142" s="68"/>
      <c r="D2142" s="68"/>
      <c r="E2142" s="68"/>
      <c r="F2142" s="69"/>
      <c r="G2142" s="69"/>
      <c r="H2142" s="69"/>
      <c r="I2142" s="69"/>
      <c r="J2142" s="68"/>
      <c r="K2142" s="69"/>
      <c r="L2142" s="68"/>
      <c r="M2142" s="68"/>
      <c r="N2142" s="68"/>
      <c r="O2142" s="68"/>
      <c r="P2142" s="70"/>
      <c r="Q2142" s="71"/>
    </row>
    <row r="2143" spans="1:17">
      <c r="A2143" s="152"/>
      <c r="B2143" s="68"/>
      <c r="C2143" s="68"/>
      <c r="D2143" s="68"/>
      <c r="E2143" s="68"/>
      <c r="F2143" s="69"/>
      <c r="G2143" s="69"/>
      <c r="H2143" s="69"/>
      <c r="I2143" s="69"/>
      <c r="J2143" s="68"/>
      <c r="K2143" s="69"/>
      <c r="L2143" s="68"/>
      <c r="M2143" s="68"/>
      <c r="N2143" s="68"/>
      <c r="O2143" s="68"/>
      <c r="P2143" s="70"/>
      <c r="Q2143" s="71"/>
    </row>
    <row r="2144" spans="1:17">
      <c r="A2144" s="152"/>
      <c r="B2144" s="68"/>
      <c r="C2144" s="68"/>
      <c r="D2144" s="68"/>
      <c r="E2144" s="68"/>
      <c r="F2144" s="69"/>
      <c r="G2144" s="69"/>
      <c r="H2144" s="69"/>
      <c r="I2144" s="69"/>
      <c r="J2144" s="68"/>
      <c r="K2144" s="69"/>
      <c r="L2144" s="68"/>
      <c r="M2144" s="68"/>
      <c r="N2144" s="68"/>
      <c r="O2144" s="68"/>
      <c r="P2144" s="70"/>
      <c r="Q2144" s="71"/>
    </row>
    <row r="2145" spans="1:17">
      <c r="A2145" s="152"/>
      <c r="B2145" s="68"/>
      <c r="C2145" s="68"/>
      <c r="D2145" s="68"/>
      <c r="E2145" s="68"/>
      <c r="F2145" s="69"/>
      <c r="G2145" s="69"/>
      <c r="H2145" s="69"/>
      <c r="I2145" s="69"/>
      <c r="J2145" s="68"/>
      <c r="K2145" s="69"/>
      <c r="L2145" s="68"/>
      <c r="M2145" s="68"/>
      <c r="N2145" s="68"/>
      <c r="O2145" s="68"/>
      <c r="P2145" s="70"/>
      <c r="Q2145" s="71"/>
    </row>
    <row r="2146" spans="1:17">
      <c r="A2146" s="152"/>
      <c r="B2146" s="68"/>
      <c r="C2146" s="68"/>
      <c r="D2146" s="68"/>
      <c r="E2146" s="68"/>
      <c r="F2146" s="69"/>
      <c r="G2146" s="69"/>
      <c r="H2146" s="69"/>
      <c r="I2146" s="69"/>
      <c r="J2146" s="68"/>
      <c r="K2146" s="69"/>
      <c r="L2146" s="68"/>
      <c r="M2146" s="68"/>
      <c r="N2146" s="68"/>
      <c r="O2146" s="68"/>
      <c r="P2146" s="70"/>
      <c r="Q2146" s="71"/>
    </row>
    <row r="2147" spans="1:17">
      <c r="A2147" s="152"/>
      <c r="B2147" s="68"/>
      <c r="C2147" s="68"/>
      <c r="D2147" s="68"/>
      <c r="E2147" s="68"/>
      <c r="F2147" s="69"/>
      <c r="G2147" s="69"/>
      <c r="H2147" s="69"/>
      <c r="I2147" s="69"/>
      <c r="J2147" s="68"/>
      <c r="K2147" s="69"/>
      <c r="L2147" s="68"/>
      <c r="M2147" s="68"/>
      <c r="N2147" s="68"/>
      <c r="O2147" s="68"/>
      <c r="P2147" s="70"/>
      <c r="Q2147" s="71"/>
    </row>
    <row r="2148" spans="1:17">
      <c r="A2148" s="152"/>
      <c r="B2148" s="68"/>
      <c r="C2148" s="68"/>
      <c r="D2148" s="68"/>
      <c r="E2148" s="68"/>
      <c r="F2148" s="69"/>
      <c r="G2148" s="69"/>
      <c r="H2148" s="69"/>
      <c r="I2148" s="69"/>
      <c r="J2148" s="68"/>
      <c r="K2148" s="69"/>
      <c r="L2148" s="68"/>
      <c r="M2148" s="68"/>
      <c r="N2148" s="68"/>
      <c r="O2148" s="68"/>
      <c r="P2148" s="70"/>
      <c r="Q2148" s="71"/>
    </row>
    <row r="2149" spans="1:17">
      <c r="A2149" s="152"/>
      <c r="B2149" s="68"/>
      <c r="C2149" s="68"/>
      <c r="D2149" s="68"/>
      <c r="E2149" s="68"/>
      <c r="F2149" s="69"/>
      <c r="G2149" s="69"/>
      <c r="H2149" s="69"/>
      <c r="I2149" s="69"/>
      <c r="J2149" s="68"/>
      <c r="K2149" s="69"/>
      <c r="L2149" s="68"/>
      <c r="M2149" s="68"/>
      <c r="N2149" s="68"/>
      <c r="O2149" s="68"/>
      <c r="P2149" s="70"/>
      <c r="Q2149" s="71"/>
    </row>
    <row r="2150" spans="1:17">
      <c r="A2150" s="152"/>
      <c r="B2150" s="68"/>
      <c r="C2150" s="68"/>
      <c r="D2150" s="68"/>
      <c r="E2150" s="68"/>
      <c r="F2150" s="69"/>
      <c r="G2150" s="69"/>
      <c r="H2150" s="69"/>
      <c r="I2150" s="69"/>
      <c r="J2150" s="68"/>
      <c r="K2150" s="69"/>
      <c r="L2150" s="68"/>
      <c r="M2150" s="68"/>
      <c r="N2150" s="68"/>
      <c r="O2150" s="68"/>
      <c r="P2150" s="70"/>
      <c r="Q2150" s="71"/>
    </row>
    <row r="2151" spans="1:17">
      <c r="A2151" s="152"/>
      <c r="B2151" s="68"/>
      <c r="C2151" s="68"/>
      <c r="D2151" s="68"/>
      <c r="E2151" s="68"/>
      <c r="F2151" s="69"/>
      <c r="G2151" s="69"/>
      <c r="H2151" s="69"/>
      <c r="I2151" s="69"/>
      <c r="J2151" s="68"/>
      <c r="K2151" s="69"/>
      <c r="L2151" s="68"/>
      <c r="M2151" s="68"/>
      <c r="N2151" s="68"/>
      <c r="O2151" s="68"/>
      <c r="P2151" s="70"/>
      <c r="Q2151" s="71"/>
    </row>
    <row r="2152" spans="1:17">
      <c r="A2152" s="152"/>
      <c r="B2152" s="68"/>
      <c r="C2152" s="68"/>
      <c r="D2152" s="68"/>
      <c r="E2152" s="68"/>
      <c r="F2152" s="69"/>
      <c r="G2152" s="69"/>
      <c r="H2152" s="69"/>
      <c r="I2152" s="69"/>
      <c r="J2152" s="68"/>
      <c r="K2152" s="69"/>
      <c r="L2152" s="68"/>
      <c r="M2152" s="68"/>
      <c r="N2152" s="68"/>
      <c r="O2152" s="68"/>
      <c r="P2152" s="70"/>
      <c r="Q2152" s="71"/>
    </row>
    <row r="2153" spans="1:17">
      <c r="A2153" s="152"/>
      <c r="B2153" s="68"/>
      <c r="C2153" s="68"/>
      <c r="D2153" s="68"/>
      <c r="E2153" s="68"/>
      <c r="F2153" s="69"/>
      <c r="G2153" s="69"/>
      <c r="H2153" s="69"/>
      <c r="I2153" s="69"/>
      <c r="J2153" s="68"/>
      <c r="K2153" s="69"/>
      <c r="L2153" s="68"/>
      <c r="M2153" s="68"/>
      <c r="N2153" s="68"/>
      <c r="O2153" s="68"/>
      <c r="P2153" s="70"/>
      <c r="Q2153" s="71"/>
    </row>
    <row r="2154" spans="1:17">
      <c r="A2154" s="152"/>
      <c r="B2154" s="68"/>
      <c r="C2154" s="68"/>
      <c r="D2154" s="68"/>
      <c r="E2154" s="68"/>
      <c r="F2154" s="69"/>
      <c r="G2154" s="69"/>
      <c r="H2154" s="69"/>
      <c r="I2154" s="69"/>
      <c r="J2154" s="68"/>
      <c r="K2154" s="69"/>
      <c r="L2154" s="68"/>
      <c r="M2154" s="68"/>
      <c r="N2154" s="68"/>
      <c r="O2154" s="68"/>
      <c r="P2154" s="70"/>
      <c r="Q2154" s="71"/>
    </row>
    <row r="2155" spans="1:17">
      <c r="A2155" s="152"/>
      <c r="B2155" s="68"/>
      <c r="C2155" s="68"/>
      <c r="D2155" s="68"/>
      <c r="E2155" s="68"/>
      <c r="F2155" s="69"/>
      <c r="G2155" s="69"/>
      <c r="H2155" s="69"/>
      <c r="I2155" s="69"/>
      <c r="J2155" s="68"/>
      <c r="K2155" s="69"/>
      <c r="L2155" s="68"/>
      <c r="M2155" s="68"/>
      <c r="N2155" s="68"/>
      <c r="O2155" s="68"/>
      <c r="P2155" s="70"/>
      <c r="Q2155" s="71"/>
    </row>
    <row r="2156" spans="1:17">
      <c r="A2156" s="152"/>
      <c r="B2156" s="68"/>
      <c r="C2156" s="68"/>
      <c r="D2156" s="68"/>
      <c r="E2156" s="68"/>
      <c r="F2156" s="69"/>
      <c r="G2156" s="69"/>
      <c r="H2156" s="69"/>
      <c r="I2156" s="69"/>
      <c r="J2156" s="68"/>
      <c r="K2156" s="69"/>
      <c r="L2156" s="68"/>
      <c r="M2156" s="68"/>
      <c r="N2156" s="68"/>
      <c r="O2156" s="68"/>
      <c r="P2156" s="70"/>
      <c r="Q2156" s="71"/>
    </row>
    <row r="2157" spans="1:17">
      <c r="A2157" s="152"/>
      <c r="B2157" s="68"/>
      <c r="C2157" s="68"/>
      <c r="D2157" s="68"/>
      <c r="E2157" s="68"/>
      <c r="F2157" s="69"/>
      <c r="G2157" s="69"/>
      <c r="H2157" s="69"/>
      <c r="I2157" s="69"/>
      <c r="J2157" s="68"/>
      <c r="K2157" s="69"/>
      <c r="L2157" s="68"/>
      <c r="M2157" s="68"/>
      <c r="N2157" s="68"/>
      <c r="O2157" s="68"/>
      <c r="P2157" s="70"/>
      <c r="Q2157" s="71"/>
    </row>
    <row r="2158" spans="1:17">
      <c r="A2158" s="152"/>
      <c r="B2158" s="68"/>
      <c r="C2158" s="68"/>
      <c r="D2158" s="68"/>
      <c r="E2158" s="68"/>
      <c r="F2158" s="69"/>
      <c r="G2158" s="69"/>
      <c r="H2158" s="69"/>
      <c r="I2158" s="69"/>
      <c r="J2158" s="68"/>
      <c r="K2158" s="69"/>
      <c r="L2158" s="68"/>
      <c r="M2158" s="68"/>
      <c r="N2158" s="68"/>
      <c r="O2158" s="68"/>
      <c r="P2158" s="70"/>
      <c r="Q2158" s="71"/>
    </row>
    <row r="2159" spans="1:17">
      <c r="A2159" s="152"/>
      <c r="B2159" s="68"/>
      <c r="C2159" s="68"/>
      <c r="D2159" s="68"/>
      <c r="E2159" s="68"/>
      <c r="F2159" s="69"/>
      <c r="G2159" s="69"/>
      <c r="H2159" s="69"/>
      <c r="I2159" s="69"/>
      <c r="J2159" s="68"/>
      <c r="K2159" s="69"/>
      <c r="L2159" s="68"/>
      <c r="M2159" s="68"/>
      <c r="N2159" s="68"/>
      <c r="O2159" s="68"/>
      <c r="P2159" s="70"/>
      <c r="Q2159" s="71"/>
    </row>
    <row r="2160" spans="1:17">
      <c r="A2160" s="152"/>
      <c r="B2160" s="68"/>
      <c r="C2160" s="68"/>
      <c r="D2160" s="68"/>
      <c r="E2160" s="68"/>
      <c r="F2160" s="69"/>
      <c r="G2160" s="69"/>
      <c r="H2160" s="69"/>
      <c r="I2160" s="69"/>
      <c r="J2160" s="68"/>
      <c r="K2160" s="69"/>
      <c r="L2160" s="68"/>
      <c r="M2160" s="68"/>
      <c r="N2160" s="68"/>
      <c r="O2160" s="68"/>
      <c r="P2160" s="70"/>
      <c r="Q2160" s="71"/>
    </row>
    <row r="2161" spans="1:17">
      <c r="A2161" s="152"/>
      <c r="B2161" s="68"/>
      <c r="C2161" s="68"/>
      <c r="D2161" s="68"/>
      <c r="E2161" s="68"/>
      <c r="F2161" s="69"/>
      <c r="G2161" s="69"/>
      <c r="H2161" s="69"/>
      <c r="I2161" s="69"/>
      <c r="J2161" s="68"/>
      <c r="K2161" s="69"/>
      <c r="L2161" s="68"/>
      <c r="M2161" s="68"/>
      <c r="N2161" s="68"/>
      <c r="O2161" s="68"/>
      <c r="P2161" s="70"/>
      <c r="Q2161" s="71"/>
    </row>
    <row r="2162" spans="1:17">
      <c r="A2162" s="152"/>
      <c r="B2162" s="68"/>
      <c r="C2162" s="68"/>
      <c r="D2162" s="68"/>
      <c r="E2162" s="68"/>
      <c r="F2162" s="69"/>
      <c r="G2162" s="69"/>
      <c r="H2162" s="69"/>
      <c r="I2162" s="69"/>
      <c r="J2162" s="68"/>
      <c r="K2162" s="69"/>
      <c r="L2162" s="68"/>
      <c r="M2162" s="68"/>
      <c r="N2162" s="68"/>
      <c r="O2162" s="68"/>
      <c r="P2162" s="70"/>
      <c r="Q2162" s="71"/>
    </row>
    <row r="2163" spans="1:17">
      <c r="A2163" s="152"/>
      <c r="B2163" s="68"/>
      <c r="C2163" s="68"/>
      <c r="D2163" s="68"/>
      <c r="E2163" s="68"/>
      <c r="F2163" s="69"/>
      <c r="G2163" s="69"/>
      <c r="H2163" s="69"/>
      <c r="I2163" s="69"/>
      <c r="J2163" s="68"/>
      <c r="K2163" s="69"/>
      <c r="L2163" s="68"/>
      <c r="M2163" s="68"/>
      <c r="N2163" s="68"/>
      <c r="O2163" s="68"/>
      <c r="P2163" s="70"/>
      <c r="Q2163" s="71"/>
    </row>
    <row r="2164" spans="1:17">
      <c r="A2164" s="152"/>
      <c r="B2164" s="68"/>
      <c r="C2164" s="68"/>
      <c r="D2164" s="68"/>
      <c r="E2164" s="68"/>
      <c r="F2164" s="69"/>
      <c r="G2164" s="69"/>
      <c r="H2164" s="69"/>
      <c r="I2164" s="69"/>
      <c r="J2164" s="68"/>
      <c r="K2164" s="69"/>
      <c r="L2164" s="68"/>
      <c r="M2164" s="68"/>
      <c r="N2164" s="68"/>
      <c r="O2164" s="68"/>
      <c r="P2164" s="70"/>
      <c r="Q2164" s="71"/>
    </row>
    <row r="2165" spans="1:17">
      <c r="A2165" s="152"/>
      <c r="B2165" s="68"/>
      <c r="C2165" s="68"/>
      <c r="D2165" s="68"/>
      <c r="E2165" s="68"/>
      <c r="F2165" s="69"/>
      <c r="G2165" s="69"/>
      <c r="H2165" s="69"/>
      <c r="I2165" s="69"/>
      <c r="J2165" s="68"/>
      <c r="K2165" s="69"/>
      <c r="L2165" s="68"/>
      <c r="M2165" s="68"/>
      <c r="N2165" s="68"/>
      <c r="O2165" s="68"/>
      <c r="P2165" s="70"/>
      <c r="Q2165" s="71"/>
    </row>
    <row r="2166" spans="1:17">
      <c r="A2166" s="152"/>
      <c r="B2166" s="68"/>
      <c r="C2166" s="68"/>
      <c r="D2166" s="68"/>
      <c r="E2166" s="68"/>
      <c r="F2166" s="69"/>
      <c r="G2166" s="69"/>
      <c r="H2166" s="69"/>
      <c r="I2166" s="69"/>
      <c r="J2166" s="68"/>
      <c r="K2166" s="69"/>
      <c r="L2166" s="68"/>
      <c r="M2166" s="68"/>
      <c r="N2166" s="68"/>
      <c r="O2166" s="68"/>
      <c r="P2166" s="70"/>
      <c r="Q2166" s="71"/>
    </row>
    <row r="2167" spans="1:17">
      <c r="A2167" s="152"/>
      <c r="B2167" s="68"/>
      <c r="C2167" s="68"/>
      <c r="D2167" s="68"/>
      <c r="E2167" s="68"/>
      <c r="F2167" s="69"/>
      <c r="G2167" s="69"/>
      <c r="H2167" s="69"/>
      <c r="I2167" s="69"/>
      <c r="J2167" s="68"/>
      <c r="K2167" s="69"/>
      <c r="L2167" s="68"/>
      <c r="M2167" s="68"/>
      <c r="N2167" s="68"/>
      <c r="O2167" s="68"/>
      <c r="P2167" s="70"/>
      <c r="Q2167" s="71"/>
    </row>
    <row r="2168" spans="1:17">
      <c r="A2168" s="152"/>
      <c r="B2168" s="68"/>
      <c r="C2168" s="68"/>
      <c r="D2168" s="68"/>
      <c r="E2168" s="68"/>
      <c r="F2168" s="69"/>
      <c r="G2168" s="69"/>
      <c r="H2168" s="69"/>
      <c r="I2168" s="69"/>
      <c r="J2168" s="68"/>
      <c r="K2168" s="69"/>
      <c r="L2168" s="68"/>
      <c r="M2168" s="68"/>
      <c r="N2168" s="68"/>
      <c r="O2168" s="68"/>
      <c r="P2168" s="70"/>
      <c r="Q2168" s="71"/>
    </row>
    <row r="2169" spans="1:17">
      <c r="A2169" s="152"/>
      <c r="B2169" s="68"/>
      <c r="C2169" s="68"/>
      <c r="D2169" s="68"/>
      <c r="E2169" s="68"/>
      <c r="F2169" s="69"/>
      <c r="G2169" s="69"/>
      <c r="H2169" s="69"/>
      <c r="I2169" s="69"/>
      <c r="J2169" s="68"/>
      <c r="K2169" s="69"/>
      <c r="L2169" s="68"/>
      <c r="M2169" s="68"/>
      <c r="N2169" s="68"/>
      <c r="O2169" s="68"/>
      <c r="P2169" s="70"/>
      <c r="Q2169" s="71"/>
    </row>
    <row r="2170" spans="1:17">
      <c r="A2170" s="152"/>
      <c r="B2170" s="68"/>
      <c r="C2170" s="68"/>
      <c r="D2170" s="68"/>
      <c r="E2170" s="68"/>
      <c r="F2170" s="69"/>
      <c r="G2170" s="69"/>
      <c r="H2170" s="69"/>
      <c r="I2170" s="69"/>
      <c r="J2170" s="68"/>
      <c r="K2170" s="69"/>
      <c r="L2170" s="68"/>
      <c r="M2170" s="68"/>
      <c r="N2170" s="68"/>
      <c r="O2170" s="68"/>
      <c r="P2170" s="70"/>
      <c r="Q2170" s="71"/>
    </row>
    <row r="2171" spans="1:17">
      <c r="A2171" s="152"/>
      <c r="B2171" s="68"/>
      <c r="C2171" s="68"/>
      <c r="D2171" s="68"/>
      <c r="E2171" s="68"/>
      <c r="F2171" s="69"/>
      <c r="G2171" s="69"/>
      <c r="H2171" s="69"/>
      <c r="I2171" s="69"/>
      <c r="J2171" s="68"/>
      <c r="K2171" s="69"/>
      <c r="L2171" s="68"/>
      <c r="M2171" s="68"/>
      <c r="N2171" s="68"/>
      <c r="O2171" s="68"/>
      <c r="P2171" s="70"/>
      <c r="Q2171" s="71"/>
    </row>
    <row r="2172" spans="1:17">
      <c r="A2172" s="152"/>
      <c r="B2172" s="68"/>
      <c r="C2172" s="68"/>
      <c r="D2172" s="68"/>
      <c r="E2172" s="68"/>
      <c r="F2172" s="69"/>
      <c r="G2172" s="69"/>
      <c r="H2172" s="69"/>
      <c r="I2172" s="69"/>
      <c r="J2172" s="68"/>
      <c r="K2172" s="69"/>
      <c r="L2172" s="68"/>
      <c r="M2172" s="68"/>
      <c r="N2172" s="68"/>
      <c r="O2172" s="68"/>
      <c r="P2172" s="70"/>
      <c r="Q2172" s="71"/>
    </row>
    <row r="2173" spans="1:17">
      <c r="A2173" s="152"/>
      <c r="B2173" s="68"/>
      <c r="C2173" s="68"/>
      <c r="D2173" s="68"/>
      <c r="E2173" s="68"/>
      <c r="F2173" s="69"/>
      <c r="G2173" s="69"/>
      <c r="H2173" s="69"/>
      <c r="I2173" s="69"/>
      <c r="J2173" s="68"/>
      <c r="K2173" s="69"/>
      <c r="L2173" s="68"/>
      <c r="M2173" s="68"/>
      <c r="N2173" s="68"/>
      <c r="O2173" s="68"/>
      <c r="P2173" s="70"/>
      <c r="Q2173" s="71"/>
    </row>
    <row r="2174" spans="1:17">
      <c r="A2174" s="152"/>
      <c r="B2174" s="68"/>
      <c r="C2174" s="68"/>
      <c r="D2174" s="68"/>
      <c r="E2174" s="68"/>
      <c r="F2174" s="69"/>
      <c r="G2174" s="69"/>
      <c r="H2174" s="69"/>
      <c r="I2174" s="69"/>
      <c r="J2174" s="68"/>
      <c r="K2174" s="69"/>
      <c r="L2174" s="68"/>
      <c r="M2174" s="68"/>
      <c r="N2174" s="68"/>
      <c r="O2174" s="68"/>
      <c r="P2174" s="70"/>
      <c r="Q2174" s="71"/>
    </row>
    <row r="2175" spans="1:17">
      <c r="A2175" s="152"/>
      <c r="B2175" s="68"/>
      <c r="C2175" s="68"/>
      <c r="D2175" s="68"/>
      <c r="E2175" s="68"/>
      <c r="F2175" s="69"/>
      <c r="G2175" s="69"/>
      <c r="H2175" s="69"/>
      <c r="I2175" s="69"/>
      <c r="J2175" s="68"/>
      <c r="K2175" s="69"/>
      <c r="L2175" s="68"/>
      <c r="M2175" s="68"/>
      <c r="N2175" s="68"/>
      <c r="O2175" s="68"/>
      <c r="P2175" s="70"/>
      <c r="Q2175" s="71"/>
    </row>
    <row r="2176" spans="1:17">
      <c r="A2176" s="152"/>
      <c r="B2176" s="68"/>
      <c r="C2176" s="68"/>
      <c r="D2176" s="68"/>
      <c r="E2176" s="68"/>
      <c r="F2176" s="69"/>
      <c r="G2176" s="69"/>
      <c r="H2176" s="69"/>
      <c r="I2176" s="69"/>
      <c r="J2176" s="68"/>
      <c r="K2176" s="69"/>
      <c r="L2176" s="68"/>
      <c r="M2176" s="68"/>
      <c r="N2176" s="68"/>
      <c r="O2176" s="68"/>
      <c r="P2176" s="70"/>
      <c r="Q2176" s="71"/>
    </row>
    <row r="2177" spans="1:17">
      <c r="A2177" s="152"/>
      <c r="B2177" s="68"/>
      <c r="C2177" s="68"/>
      <c r="D2177" s="68"/>
      <c r="E2177" s="68"/>
      <c r="F2177" s="69"/>
      <c r="G2177" s="69"/>
      <c r="H2177" s="69"/>
      <c r="I2177" s="69"/>
      <c r="J2177" s="68"/>
      <c r="K2177" s="69"/>
      <c r="L2177" s="68"/>
      <c r="M2177" s="68"/>
      <c r="N2177" s="68"/>
      <c r="O2177" s="68"/>
      <c r="P2177" s="70"/>
      <c r="Q2177" s="71"/>
    </row>
    <row r="2178" spans="1:17">
      <c r="A2178" s="152"/>
      <c r="B2178" s="68"/>
      <c r="C2178" s="68"/>
      <c r="D2178" s="68"/>
      <c r="E2178" s="68"/>
      <c r="F2178" s="69"/>
      <c r="G2178" s="69"/>
      <c r="H2178" s="69"/>
      <c r="I2178" s="69"/>
      <c r="J2178" s="68"/>
      <c r="K2178" s="69"/>
      <c r="L2178" s="68"/>
      <c r="M2178" s="68"/>
      <c r="N2178" s="68"/>
      <c r="O2178" s="68"/>
      <c r="P2178" s="70"/>
      <c r="Q2178" s="71"/>
    </row>
    <row r="2179" spans="1:17">
      <c r="A2179" s="152"/>
      <c r="B2179" s="68"/>
      <c r="C2179" s="68"/>
      <c r="D2179" s="68"/>
      <c r="E2179" s="68"/>
      <c r="F2179" s="69"/>
      <c r="G2179" s="69"/>
      <c r="H2179" s="69"/>
      <c r="I2179" s="69"/>
      <c r="J2179" s="68"/>
      <c r="K2179" s="69"/>
      <c r="L2179" s="68"/>
      <c r="M2179" s="68"/>
      <c r="N2179" s="68"/>
      <c r="O2179" s="68"/>
      <c r="P2179" s="70"/>
      <c r="Q2179" s="71"/>
    </row>
    <row r="2180" spans="1:17">
      <c r="A2180" s="152"/>
      <c r="B2180" s="68"/>
      <c r="C2180" s="68"/>
      <c r="D2180" s="68"/>
      <c r="E2180" s="68"/>
      <c r="F2180" s="69"/>
      <c r="G2180" s="69"/>
      <c r="H2180" s="69"/>
      <c r="I2180" s="69"/>
      <c r="J2180" s="68"/>
      <c r="K2180" s="69"/>
      <c r="L2180" s="68"/>
      <c r="M2180" s="68"/>
      <c r="N2180" s="68"/>
      <c r="O2180" s="68"/>
      <c r="P2180" s="70"/>
      <c r="Q2180" s="71"/>
    </row>
    <row r="2181" spans="1:17">
      <c r="A2181" s="152"/>
      <c r="B2181" s="68"/>
      <c r="C2181" s="68"/>
      <c r="D2181" s="68"/>
      <c r="E2181" s="68"/>
      <c r="F2181" s="69"/>
      <c r="G2181" s="69"/>
      <c r="H2181" s="69"/>
      <c r="I2181" s="69"/>
      <c r="J2181" s="68"/>
      <c r="K2181" s="69"/>
      <c r="L2181" s="68"/>
      <c r="M2181" s="68"/>
      <c r="N2181" s="68"/>
      <c r="O2181" s="68"/>
      <c r="P2181" s="70"/>
      <c r="Q2181" s="71"/>
    </row>
    <row r="2182" spans="1:17">
      <c r="A2182" s="152"/>
      <c r="B2182" s="68"/>
      <c r="C2182" s="68"/>
      <c r="D2182" s="68"/>
      <c r="E2182" s="68"/>
      <c r="F2182" s="69"/>
      <c r="G2182" s="69"/>
      <c r="H2182" s="69"/>
      <c r="I2182" s="69"/>
      <c r="J2182" s="68"/>
      <c r="K2182" s="69"/>
      <c r="L2182" s="68"/>
      <c r="M2182" s="68"/>
      <c r="N2182" s="68"/>
      <c r="O2182" s="68"/>
      <c r="P2182" s="70"/>
      <c r="Q2182" s="71"/>
    </row>
    <row r="2183" spans="1:17">
      <c r="A2183" s="152"/>
      <c r="B2183" s="68"/>
      <c r="C2183" s="68"/>
      <c r="D2183" s="68"/>
      <c r="E2183" s="68"/>
      <c r="F2183" s="69"/>
      <c r="G2183" s="69"/>
      <c r="H2183" s="69"/>
      <c r="I2183" s="69"/>
      <c r="J2183" s="68"/>
      <c r="K2183" s="69"/>
      <c r="L2183" s="68"/>
      <c r="M2183" s="68"/>
      <c r="N2183" s="68"/>
      <c r="O2183" s="68"/>
      <c r="P2183" s="70"/>
      <c r="Q2183" s="71"/>
    </row>
    <row r="2184" spans="1:17">
      <c r="A2184" s="152"/>
      <c r="B2184" s="68"/>
      <c r="C2184" s="68"/>
      <c r="D2184" s="68"/>
      <c r="E2184" s="68"/>
      <c r="F2184" s="69"/>
      <c r="G2184" s="69"/>
      <c r="H2184" s="69"/>
      <c r="I2184" s="69"/>
      <c r="J2184" s="68"/>
      <c r="K2184" s="69"/>
      <c r="L2184" s="68"/>
      <c r="M2184" s="68"/>
      <c r="N2184" s="68"/>
      <c r="O2184" s="68"/>
      <c r="P2184" s="70"/>
      <c r="Q2184" s="71"/>
    </row>
    <row r="2185" spans="1:17">
      <c r="A2185" s="152"/>
      <c r="B2185" s="68"/>
      <c r="C2185" s="68"/>
      <c r="D2185" s="68"/>
      <c r="E2185" s="68"/>
      <c r="F2185" s="69"/>
      <c r="G2185" s="69"/>
      <c r="H2185" s="69"/>
      <c r="I2185" s="69"/>
      <c r="J2185" s="68"/>
      <c r="K2185" s="69"/>
      <c r="L2185" s="68"/>
      <c r="M2185" s="68"/>
      <c r="N2185" s="68"/>
      <c r="O2185" s="68"/>
      <c r="P2185" s="70"/>
      <c r="Q2185" s="71"/>
    </row>
    <row r="2186" spans="1:17">
      <c r="A2186" s="152"/>
      <c r="B2186" s="68"/>
      <c r="C2186" s="68"/>
      <c r="D2186" s="68"/>
      <c r="E2186" s="68"/>
      <c r="F2186" s="69"/>
      <c r="G2186" s="69"/>
      <c r="H2186" s="69"/>
      <c r="I2186" s="69"/>
      <c r="J2186" s="68"/>
      <c r="K2186" s="69"/>
      <c r="L2186" s="68"/>
      <c r="M2186" s="68"/>
      <c r="N2186" s="68"/>
      <c r="O2186" s="68"/>
      <c r="P2186" s="70"/>
      <c r="Q2186" s="71"/>
    </row>
    <row r="2187" spans="1:17">
      <c r="A2187" s="152"/>
      <c r="B2187" s="68"/>
      <c r="C2187" s="68"/>
      <c r="D2187" s="68"/>
      <c r="E2187" s="68"/>
      <c r="F2187" s="69"/>
      <c r="G2187" s="69"/>
      <c r="H2187" s="69"/>
      <c r="I2187" s="69"/>
      <c r="J2187" s="68"/>
      <c r="K2187" s="69"/>
      <c r="L2187" s="68"/>
      <c r="M2187" s="68"/>
      <c r="N2187" s="68"/>
      <c r="O2187" s="68"/>
      <c r="P2187" s="70"/>
      <c r="Q2187" s="71"/>
    </row>
    <row r="2188" spans="1:17">
      <c r="A2188" s="152"/>
      <c r="B2188" s="68"/>
      <c r="C2188" s="68"/>
      <c r="D2188" s="68"/>
      <c r="E2188" s="68"/>
      <c r="F2188" s="69"/>
      <c r="G2188" s="69"/>
      <c r="H2188" s="69"/>
      <c r="I2188" s="69"/>
      <c r="J2188" s="68"/>
      <c r="K2188" s="69"/>
      <c r="L2188" s="68"/>
      <c r="M2188" s="68"/>
      <c r="N2188" s="68"/>
      <c r="O2188" s="68"/>
      <c r="P2188" s="70"/>
      <c r="Q2188" s="71"/>
    </row>
    <row r="2189" spans="1:17">
      <c r="A2189" s="152"/>
      <c r="B2189" s="68"/>
      <c r="C2189" s="68"/>
      <c r="D2189" s="68"/>
      <c r="E2189" s="68"/>
      <c r="F2189" s="69"/>
      <c r="G2189" s="69"/>
      <c r="H2189" s="69"/>
      <c r="I2189" s="69"/>
      <c r="J2189" s="68"/>
      <c r="K2189" s="69"/>
      <c r="L2189" s="68"/>
      <c r="M2189" s="68"/>
      <c r="N2189" s="68"/>
      <c r="O2189" s="68"/>
      <c r="P2189" s="70"/>
      <c r="Q2189" s="71"/>
    </row>
    <row r="2190" spans="1:17">
      <c r="A2190" s="152"/>
      <c r="B2190" s="68"/>
      <c r="C2190" s="68"/>
      <c r="D2190" s="68"/>
      <c r="E2190" s="68"/>
      <c r="F2190" s="69"/>
      <c r="G2190" s="69"/>
      <c r="H2190" s="69"/>
      <c r="I2190" s="69"/>
      <c r="J2190" s="68"/>
      <c r="K2190" s="69"/>
      <c r="L2190" s="68"/>
      <c r="M2190" s="68"/>
      <c r="N2190" s="68"/>
      <c r="O2190" s="68"/>
      <c r="P2190" s="70"/>
      <c r="Q2190" s="71"/>
    </row>
    <row r="2191" spans="1:17">
      <c r="A2191" s="152"/>
      <c r="B2191" s="68"/>
      <c r="C2191" s="68"/>
      <c r="D2191" s="68"/>
      <c r="E2191" s="68"/>
      <c r="F2191" s="69"/>
      <c r="G2191" s="69"/>
      <c r="H2191" s="69"/>
      <c r="I2191" s="69"/>
      <c r="J2191" s="68"/>
      <c r="K2191" s="69"/>
      <c r="L2191" s="68"/>
      <c r="M2191" s="68"/>
      <c r="N2191" s="68"/>
      <c r="O2191" s="68"/>
      <c r="P2191" s="70"/>
      <c r="Q2191" s="71"/>
    </row>
    <row r="2192" spans="1:17">
      <c r="A2192" s="152"/>
      <c r="B2192" s="68"/>
      <c r="C2192" s="68"/>
      <c r="D2192" s="68"/>
      <c r="E2192" s="68"/>
      <c r="F2192" s="69"/>
      <c r="G2192" s="69"/>
      <c r="H2192" s="69"/>
      <c r="I2192" s="69"/>
      <c r="J2192" s="68"/>
      <c r="K2192" s="69"/>
      <c r="L2192" s="68"/>
      <c r="M2192" s="68"/>
      <c r="N2192" s="68"/>
      <c r="O2192" s="68"/>
      <c r="P2192" s="70"/>
      <c r="Q2192" s="71"/>
    </row>
    <row r="2193" spans="1:17">
      <c r="A2193" s="152"/>
      <c r="B2193" s="68"/>
      <c r="C2193" s="68"/>
      <c r="D2193" s="68"/>
      <c r="E2193" s="68"/>
      <c r="F2193" s="69"/>
      <c r="G2193" s="69"/>
      <c r="H2193" s="69"/>
      <c r="I2193" s="69"/>
      <c r="J2193" s="68"/>
      <c r="K2193" s="69"/>
      <c r="L2193" s="68"/>
      <c r="M2193" s="68"/>
      <c r="N2193" s="68"/>
      <c r="O2193" s="68"/>
      <c r="P2193" s="70"/>
      <c r="Q2193" s="71"/>
    </row>
    <row r="2194" spans="1:17">
      <c r="A2194" s="152"/>
      <c r="B2194" s="68"/>
      <c r="C2194" s="68"/>
      <c r="D2194" s="68"/>
      <c r="E2194" s="68"/>
      <c r="F2194" s="69"/>
      <c r="G2194" s="69"/>
      <c r="H2194" s="69"/>
      <c r="I2194" s="69"/>
      <c r="J2194" s="68"/>
      <c r="K2194" s="69"/>
      <c r="L2194" s="68"/>
      <c r="M2194" s="68"/>
      <c r="N2194" s="68"/>
      <c r="O2194" s="68"/>
      <c r="P2194" s="70"/>
      <c r="Q2194" s="71"/>
    </row>
    <row r="2195" spans="1:17">
      <c r="A2195" s="152"/>
      <c r="B2195" s="68"/>
      <c r="C2195" s="68"/>
      <c r="D2195" s="68"/>
      <c r="E2195" s="68"/>
      <c r="F2195" s="69"/>
      <c r="G2195" s="69"/>
      <c r="H2195" s="69"/>
      <c r="I2195" s="69"/>
      <c r="J2195" s="68"/>
      <c r="K2195" s="69"/>
      <c r="L2195" s="68"/>
      <c r="M2195" s="68"/>
      <c r="N2195" s="68"/>
      <c r="O2195" s="68"/>
      <c r="P2195" s="70"/>
      <c r="Q2195" s="71"/>
    </row>
    <row r="2196" spans="1:17">
      <c r="A2196" s="152"/>
      <c r="B2196" s="68"/>
      <c r="C2196" s="68"/>
      <c r="D2196" s="68"/>
      <c r="E2196" s="68"/>
      <c r="F2196" s="69"/>
      <c r="G2196" s="69"/>
      <c r="H2196" s="69"/>
      <c r="I2196" s="69"/>
      <c r="J2196" s="68"/>
      <c r="K2196" s="69"/>
      <c r="L2196" s="68"/>
      <c r="M2196" s="68"/>
      <c r="N2196" s="68"/>
      <c r="O2196" s="68"/>
      <c r="P2196" s="70"/>
      <c r="Q2196" s="71"/>
    </row>
    <row r="2197" spans="1:17">
      <c r="A2197" s="152"/>
      <c r="B2197" s="68"/>
      <c r="C2197" s="68"/>
      <c r="D2197" s="68"/>
      <c r="E2197" s="68"/>
      <c r="F2197" s="69"/>
      <c r="G2197" s="69"/>
      <c r="H2197" s="69"/>
      <c r="I2197" s="69"/>
      <c r="J2197" s="68"/>
      <c r="K2197" s="69"/>
      <c r="L2197" s="68"/>
      <c r="M2197" s="68"/>
      <c r="N2197" s="68"/>
      <c r="O2197" s="68"/>
      <c r="P2197" s="70"/>
      <c r="Q2197" s="71"/>
    </row>
    <row r="2198" spans="1:17">
      <c r="A2198" s="152"/>
      <c r="B2198" s="68"/>
      <c r="C2198" s="68"/>
      <c r="D2198" s="68"/>
      <c r="E2198" s="68"/>
      <c r="F2198" s="69"/>
      <c r="G2198" s="69"/>
      <c r="H2198" s="69"/>
      <c r="I2198" s="69"/>
      <c r="J2198" s="68"/>
      <c r="K2198" s="69"/>
      <c r="L2198" s="68"/>
      <c r="M2198" s="68"/>
      <c r="N2198" s="68"/>
      <c r="O2198" s="68"/>
      <c r="P2198" s="70"/>
      <c r="Q2198" s="71"/>
    </row>
    <row r="2199" spans="1:17">
      <c r="A2199" s="152"/>
      <c r="B2199" s="68"/>
      <c r="C2199" s="68"/>
      <c r="D2199" s="68"/>
      <c r="E2199" s="68"/>
      <c r="F2199" s="69"/>
      <c r="G2199" s="69"/>
      <c r="H2199" s="69"/>
      <c r="I2199" s="69"/>
      <c r="J2199" s="68"/>
      <c r="K2199" s="69"/>
      <c r="L2199" s="68"/>
      <c r="M2199" s="68"/>
      <c r="N2199" s="68"/>
      <c r="O2199" s="68"/>
      <c r="P2199" s="70"/>
      <c r="Q2199" s="71"/>
    </row>
    <row r="2200" spans="1:17">
      <c r="A2200" s="152"/>
      <c r="B2200" s="68"/>
      <c r="C2200" s="68"/>
      <c r="D2200" s="68"/>
      <c r="E2200" s="68"/>
      <c r="F2200" s="69"/>
      <c r="G2200" s="69"/>
      <c r="H2200" s="69"/>
      <c r="I2200" s="69"/>
      <c r="J2200" s="68"/>
      <c r="K2200" s="69"/>
      <c r="L2200" s="68"/>
      <c r="M2200" s="68"/>
      <c r="N2200" s="68"/>
      <c r="O2200" s="68"/>
      <c r="P2200" s="70"/>
      <c r="Q2200" s="71"/>
    </row>
    <row r="2201" spans="1:17">
      <c r="A2201" s="152"/>
      <c r="B2201" s="68"/>
      <c r="C2201" s="68"/>
      <c r="D2201" s="68"/>
      <c r="E2201" s="68"/>
      <c r="F2201" s="69"/>
      <c r="G2201" s="69"/>
      <c r="H2201" s="69"/>
      <c r="I2201" s="69"/>
      <c r="J2201" s="68"/>
      <c r="K2201" s="69"/>
      <c r="L2201" s="68"/>
      <c r="M2201" s="68"/>
      <c r="N2201" s="68"/>
      <c r="O2201" s="68"/>
      <c r="P2201" s="70"/>
      <c r="Q2201" s="71"/>
    </row>
    <row r="2202" spans="1:17">
      <c r="A2202" s="152"/>
      <c r="B2202" s="68"/>
      <c r="C2202" s="68"/>
      <c r="D2202" s="68"/>
      <c r="E2202" s="68"/>
      <c r="F2202" s="69"/>
      <c r="G2202" s="69"/>
      <c r="H2202" s="69"/>
      <c r="I2202" s="69"/>
      <c r="J2202" s="68"/>
      <c r="K2202" s="69"/>
      <c r="L2202" s="68"/>
      <c r="M2202" s="68"/>
      <c r="N2202" s="68"/>
      <c r="O2202" s="68"/>
      <c r="P2202" s="70"/>
      <c r="Q2202" s="71"/>
    </row>
    <row r="2203" spans="1:17">
      <c r="A2203" s="152"/>
      <c r="B2203" s="68"/>
      <c r="C2203" s="68"/>
      <c r="D2203" s="68"/>
      <c r="E2203" s="68"/>
      <c r="F2203" s="69"/>
      <c r="G2203" s="69"/>
      <c r="H2203" s="69"/>
      <c r="I2203" s="69"/>
      <c r="J2203" s="68"/>
      <c r="K2203" s="69"/>
      <c r="L2203" s="68"/>
      <c r="M2203" s="68"/>
      <c r="N2203" s="68"/>
      <c r="O2203" s="68"/>
      <c r="P2203" s="70"/>
      <c r="Q2203" s="71"/>
    </row>
    <row r="2204" spans="1:17">
      <c r="A2204" s="152"/>
      <c r="B2204" s="68"/>
      <c r="C2204" s="68"/>
      <c r="D2204" s="68"/>
      <c r="E2204" s="68"/>
      <c r="F2204" s="69"/>
      <c r="G2204" s="69"/>
      <c r="H2204" s="69"/>
      <c r="I2204" s="69"/>
      <c r="J2204" s="68"/>
      <c r="K2204" s="69"/>
      <c r="L2204" s="68"/>
      <c r="M2204" s="68"/>
      <c r="N2204" s="68"/>
      <c r="O2204" s="68"/>
      <c r="P2204" s="70"/>
      <c r="Q2204" s="71"/>
    </row>
    <row r="2205" spans="1:17">
      <c r="A2205" s="152"/>
      <c r="B2205" s="68"/>
      <c r="C2205" s="68"/>
      <c r="D2205" s="68"/>
      <c r="E2205" s="68"/>
      <c r="F2205" s="69"/>
      <c r="G2205" s="69"/>
      <c r="H2205" s="69"/>
      <c r="I2205" s="69"/>
      <c r="J2205" s="68"/>
      <c r="K2205" s="69"/>
      <c r="L2205" s="68"/>
      <c r="M2205" s="68"/>
      <c r="N2205" s="68"/>
      <c r="O2205" s="68"/>
      <c r="P2205" s="70"/>
      <c r="Q2205" s="71"/>
    </row>
    <row r="2206" spans="1:17">
      <c r="A2206" s="152"/>
      <c r="B2206" s="68"/>
      <c r="C2206" s="68"/>
      <c r="D2206" s="68"/>
      <c r="E2206" s="68"/>
      <c r="F2206" s="69"/>
      <c r="G2206" s="69"/>
      <c r="H2206" s="69"/>
      <c r="I2206" s="69"/>
      <c r="J2206" s="68"/>
      <c r="K2206" s="69"/>
      <c r="L2206" s="68"/>
      <c r="M2206" s="68"/>
      <c r="N2206" s="68"/>
      <c r="O2206" s="68"/>
      <c r="P2206" s="70"/>
      <c r="Q2206" s="71"/>
    </row>
    <row r="2207" spans="1:17">
      <c r="A2207" s="152"/>
      <c r="B2207" s="68"/>
      <c r="C2207" s="68"/>
      <c r="D2207" s="68"/>
      <c r="E2207" s="68"/>
      <c r="F2207" s="69"/>
      <c r="G2207" s="69"/>
      <c r="H2207" s="69"/>
      <c r="I2207" s="69"/>
      <c r="J2207" s="68"/>
      <c r="K2207" s="69"/>
      <c r="L2207" s="68"/>
      <c r="M2207" s="68"/>
      <c r="N2207" s="68"/>
      <c r="O2207" s="68"/>
      <c r="P2207" s="70"/>
      <c r="Q2207" s="71"/>
    </row>
    <row r="2208" spans="1:17">
      <c r="A2208" s="152"/>
      <c r="B2208" s="68"/>
      <c r="C2208" s="68"/>
      <c r="D2208" s="68"/>
      <c r="E2208" s="68"/>
      <c r="F2208" s="69"/>
      <c r="G2208" s="69"/>
      <c r="H2208" s="69"/>
      <c r="I2208" s="69"/>
      <c r="J2208" s="68"/>
      <c r="K2208" s="69"/>
      <c r="L2208" s="68"/>
      <c r="M2208" s="68"/>
      <c r="N2208" s="68"/>
      <c r="O2208" s="68"/>
      <c r="P2208" s="70"/>
      <c r="Q2208" s="71"/>
    </row>
    <row r="2209" spans="1:17">
      <c r="A2209" s="152"/>
      <c r="B2209" s="68"/>
      <c r="C2209" s="68"/>
      <c r="D2209" s="68"/>
      <c r="E2209" s="68"/>
      <c r="F2209" s="69"/>
      <c r="G2209" s="69"/>
      <c r="H2209" s="69"/>
      <c r="I2209" s="69"/>
      <c r="J2209" s="68"/>
      <c r="K2209" s="69"/>
      <c r="L2209" s="68"/>
      <c r="M2209" s="68"/>
      <c r="N2209" s="68"/>
      <c r="O2209" s="68"/>
      <c r="P2209" s="70"/>
      <c r="Q2209" s="71"/>
    </row>
    <row r="2210" spans="1:17">
      <c r="A2210" s="152"/>
      <c r="B2210" s="68"/>
      <c r="C2210" s="68"/>
      <c r="D2210" s="68"/>
      <c r="E2210" s="68"/>
      <c r="F2210" s="69"/>
      <c r="G2210" s="69"/>
      <c r="H2210" s="69"/>
      <c r="I2210" s="69"/>
      <c r="J2210" s="68"/>
      <c r="K2210" s="69"/>
      <c r="L2210" s="68"/>
      <c r="M2210" s="68"/>
      <c r="N2210" s="68"/>
      <c r="O2210" s="68"/>
      <c r="P2210" s="70"/>
      <c r="Q2210" s="71"/>
    </row>
    <row r="2211" spans="1:17">
      <c r="A2211" s="152"/>
      <c r="B2211" s="68"/>
      <c r="C2211" s="68"/>
      <c r="D2211" s="68"/>
      <c r="E2211" s="68"/>
      <c r="F2211" s="69"/>
      <c r="G2211" s="69"/>
      <c r="H2211" s="69"/>
      <c r="I2211" s="69"/>
      <c r="J2211" s="68"/>
      <c r="K2211" s="69"/>
      <c r="L2211" s="68"/>
      <c r="M2211" s="68"/>
      <c r="N2211" s="68"/>
      <c r="O2211" s="68"/>
      <c r="P2211" s="70"/>
      <c r="Q2211" s="71"/>
    </row>
    <row r="2212" spans="1:17">
      <c r="A2212" s="152"/>
      <c r="B2212" s="68"/>
      <c r="C2212" s="68"/>
      <c r="D2212" s="68"/>
      <c r="E2212" s="68"/>
      <c r="F2212" s="69"/>
      <c r="G2212" s="69"/>
      <c r="H2212" s="69"/>
      <c r="I2212" s="69"/>
      <c r="J2212" s="68"/>
      <c r="K2212" s="69"/>
      <c r="L2212" s="68"/>
      <c r="M2212" s="68"/>
      <c r="N2212" s="68"/>
      <c r="O2212" s="68"/>
      <c r="P2212" s="70"/>
      <c r="Q2212" s="71"/>
    </row>
    <row r="2213" spans="1:17">
      <c r="A2213" s="152"/>
      <c r="B2213" s="68"/>
      <c r="C2213" s="68"/>
      <c r="D2213" s="68"/>
      <c r="E2213" s="68"/>
      <c r="F2213" s="69"/>
      <c r="G2213" s="69"/>
      <c r="H2213" s="69"/>
      <c r="I2213" s="69"/>
      <c r="J2213" s="68"/>
      <c r="K2213" s="69"/>
      <c r="L2213" s="68"/>
      <c r="M2213" s="68"/>
      <c r="N2213" s="68"/>
      <c r="O2213" s="68"/>
      <c r="P2213" s="70"/>
      <c r="Q2213" s="71"/>
    </row>
    <row r="2214" spans="1:17">
      <c r="A2214" s="152"/>
      <c r="B2214" s="68"/>
      <c r="C2214" s="68"/>
      <c r="D2214" s="68"/>
      <c r="E2214" s="68"/>
      <c r="F2214" s="69"/>
      <c r="G2214" s="69"/>
      <c r="H2214" s="69"/>
      <c r="I2214" s="69"/>
      <c r="J2214" s="68"/>
      <c r="K2214" s="69"/>
      <c r="L2214" s="68"/>
      <c r="M2214" s="68"/>
      <c r="N2214" s="68"/>
      <c r="O2214" s="68"/>
      <c r="P2214" s="70"/>
      <c r="Q2214" s="71"/>
    </row>
    <row r="2215" spans="1:17">
      <c r="A2215" s="152"/>
      <c r="B2215" s="68"/>
      <c r="C2215" s="68"/>
      <c r="D2215" s="68"/>
      <c r="E2215" s="68"/>
      <c r="F2215" s="69"/>
      <c r="G2215" s="69"/>
      <c r="H2215" s="69"/>
      <c r="I2215" s="69"/>
      <c r="J2215" s="68"/>
      <c r="K2215" s="69"/>
      <c r="L2215" s="68"/>
      <c r="M2215" s="68"/>
      <c r="N2215" s="68"/>
      <c r="O2215" s="68"/>
      <c r="P2215" s="70"/>
      <c r="Q2215" s="71"/>
    </row>
    <row r="2216" spans="1:17">
      <c r="A2216" s="152"/>
      <c r="B2216" s="68"/>
      <c r="C2216" s="68"/>
      <c r="D2216" s="68"/>
      <c r="E2216" s="68"/>
      <c r="F2216" s="69"/>
      <c r="G2216" s="69"/>
      <c r="H2216" s="69"/>
      <c r="I2216" s="69"/>
      <c r="J2216" s="68"/>
      <c r="K2216" s="69"/>
      <c r="L2216" s="68"/>
      <c r="M2216" s="68"/>
      <c r="N2216" s="68"/>
      <c r="O2216" s="68"/>
      <c r="P2216" s="70"/>
      <c r="Q2216" s="71"/>
    </row>
    <row r="2217" spans="1:17">
      <c r="A2217" s="152"/>
      <c r="B2217" s="68"/>
      <c r="C2217" s="68"/>
      <c r="D2217" s="68"/>
      <c r="E2217" s="68"/>
      <c r="F2217" s="69"/>
      <c r="G2217" s="69"/>
      <c r="H2217" s="69"/>
      <c r="I2217" s="69"/>
      <c r="J2217" s="68"/>
      <c r="K2217" s="69"/>
      <c r="L2217" s="68"/>
      <c r="M2217" s="68"/>
      <c r="N2217" s="68"/>
      <c r="O2217" s="68"/>
      <c r="P2217" s="70"/>
      <c r="Q2217" s="71"/>
    </row>
    <row r="2218" spans="1:17">
      <c r="A2218" s="152"/>
      <c r="B2218" s="68"/>
      <c r="C2218" s="68"/>
      <c r="D2218" s="68"/>
      <c r="E2218" s="68"/>
      <c r="F2218" s="69"/>
      <c r="G2218" s="69"/>
      <c r="H2218" s="69"/>
      <c r="I2218" s="69"/>
      <c r="J2218" s="68"/>
      <c r="K2218" s="69"/>
      <c r="L2218" s="68"/>
      <c r="M2218" s="68"/>
      <c r="N2218" s="68"/>
      <c r="O2218" s="68"/>
      <c r="P2218" s="70"/>
      <c r="Q2218" s="71"/>
    </row>
    <row r="2219" spans="1:17">
      <c r="A2219" s="152"/>
      <c r="B2219" s="68"/>
      <c r="C2219" s="68"/>
      <c r="D2219" s="68"/>
      <c r="E2219" s="68"/>
      <c r="F2219" s="69"/>
      <c r="G2219" s="69"/>
      <c r="H2219" s="69"/>
      <c r="I2219" s="69"/>
      <c r="J2219" s="68"/>
      <c r="K2219" s="69"/>
      <c r="L2219" s="68"/>
      <c r="M2219" s="68"/>
      <c r="N2219" s="68"/>
      <c r="O2219" s="68"/>
      <c r="P2219" s="70"/>
      <c r="Q2219" s="71"/>
    </row>
    <row r="2220" spans="1:17">
      <c r="A2220" s="152"/>
      <c r="B2220" s="68"/>
      <c r="C2220" s="68"/>
      <c r="D2220" s="68"/>
      <c r="E2220" s="68"/>
      <c r="F2220" s="69"/>
      <c r="G2220" s="69"/>
      <c r="H2220" s="69"/>
      <c r="I2220" s="69"/>
      <c r="J2220" s="68"/>
      <c r="K2220" s="69"/>
      <c r="L2220" s="68"/>
      <c r="M2220" s="68"/>
      <c r="N2220" s="68"/>
      <c r="O2220" s="68"/>
      <c r="P2220" s="70"/>
      <c r="Q2220" s="71"/>
    </row>
    <row r="2221" spans="1:17">
      <c r="A2221" s="152"/>
      <c r="B2221" s="68"/>
      <c r="C2221" s="68"/>
      <c r="D2221" s="68"/>
      <c r="E2221" s="68"/>
      <c r="F2221" s="69"/>
      <c r="G2221" s="69"/>
      <c r="H2221" s="69"/>
      <c r="I2221" s="69"/>
      <c r="J2221" s="68"/>
      <c r="K2221" s="69"/>
      <c r="L2221" s="68"/>
      <c r="M2221" s="68"/>
      <c r="N2221" s="68"/>
      <c r="O2221" s="68"/>
      <c r="P2221" s="70"/>
      <c r="Q2221" s="71"/>
    </row>
    <row r="2222" spans="1:17">
      <c r="A2222" s="152"/>
      <c r="B2222" s="68"/>
      <c r="C2222" s="68"/>
      <c r="D2222" s="68"/>
      <c r="E2222" s="68"/>
      <c r="F2222" s="69"/>
      <c r="G2222" s="69"/>
      <c r="H2222" s="69"/>
      <c r="I2222" s="69"/>
      <c r="J2222" s="68"/>
      <c r="K2222" s="69"/>
      <c r="L2222" s="68"/>
      <c r="M2222" s="68"/>
      <c r="N2222" s="68"/>
      <c r="O2222" s="68"/>
      <c r="P2222" s="70"/>
      <c r="Q2222" s="71"/>
    </row>
    <row r="2223" spans="1:17">
      <c r="A2223" s="152"/>
      <c r="B2223" s="68"/>
      <c r="C2223" s="68"/>
      <c r="D2223" s="68"/>
      <c r="E2223" s="68"/>
      <c r="F2223" s="69"/>
      <c r="G2223" s="69"/>
      <c r="H2223" s="69"/>
      <c r="I2223" s="69"/>
      <c r="J2223" s="68"/>
      <c r="K2223" s="69"/>
      <c r="L2223" s="68"/>
      <c r="M2223" s="68"/>
      <c r="N2223" s="68"/>
      <c r="O2223" s="68"/>
      <c r="P2223" s="70"/>
      <c r="Q2223" s="71"/>
    </row>
    <row r="2224" spans="1:17">
      <c r="A2224" s="152"/>
      <c r="B2224" s="68"/>
      <c r="C2224" s="68"/>
      <c r="D2224" s="68"/>
      <c r="E2224" s="68"/>
      <c r="F2224" s="69"/>
      <c r="G2224" s="69"/>
      <c r="H2224" s="69"/>
      <c r="I2224" s="69"/>
      <c r="J2224" s="68"/>
      <c r="K2224" s="69"/>
      <c r="L2224" s="68"/>
      <c r="M2224" s="68"/>
      <c r="N2224" s="68"/>
      <c r="O2224" s="68"/>
      <c r="P2224" s="70"/>
      <c r="Q2224" s="71"/>
    </row>
    <row r="2225" spans="1:17">
      <c r="A2225" s="152"/>
      <c r="B2225" s="68"/>
      <c r="C2225" s="68"/>
      <c r="D2225" s="68"/>
      <c r="E2225" s="68"/>
      <c r="F2225" s="69"/>
      <c r="G2225" s="69"/>
      <c r="H2225" s="69"/>
      <c r="I2225" s="69"/>
      <c r="J2225" s="68"/>
      <c r="K2225" s="69"/>
      <c r="L2225" s="68"/>
      <c r="M2225" s="68"/>
      <c r="N2225" s="68"/>
      <c r="O2225" s="68"/>
      <c r="P2225" s="70"/>
      <c r="Q2225" s="71"/>
    </row>
    <row r="2226" spans="1:17">
      <c r="A2226" s="152"/>
      <c r="B2226" s="68"/>
      <c r="C2226" s="68"/>
      <c r="D2226" s="68"/>
      <c r="E2226" s="68"/>
      <c r="F2226" s="69"/>
      <c r="G2226" s="69"/>
      <c r="H2226" s="69"/>
      <c r="I2226" s="69"/>
      <c r="J2226" s="68"/>
      <c r="K2226" s="69"/>
      <c r="L2226" s="68"/>
      <c r="M2226" s="68"/>
      <c r="N2226" s="68"/>
      <c r="O2226" s="68"/>
      <c r="P2226" s="70"/>
      <c r="Q2226" s="71"/>
    </row>
    <row r="2227" spans="1:17">
      <c r="A2227" s="152"/>
      <c r="B2227" s="68"/>
      <c r="C2227" s="68"/>
      <c r="D2227" s="68"/>
      <c r="E2227" s="68"/>
      <c r="F2227" s="69"/>
      <c r="G2227" s="69"/>
      <c r="H2227" s="69"/>
      <c r="I2227" s="69"/>
      <c r="J2227" s="68"/>
      <c r="K2227" s="69"/>
      <c r="L2227" s="68"/>
      <c r="M2227" s="68"/>
      <c r="N2227" s="68"/>
      <c r="O2227" s="68"/>
      <c r="P2227" s="70"/>
      <c r="Q2227" s="71"/>
    </row>
    <row r="2228" spans="1:17">
      <c r="A2228" s="152"/>
      <c r="B2228" s="68"/>
      <c r="C2228" s="68"/>
      <c r="D2228" s="68"/>
      <c r="E2228" s="68"/>
      <c r="F2228" s="69"/>
      <c r="G2228" s="69"/>
      <c r="H2228" s="69"/>
      <c r="I2228" s="69"/>
      <c r="J2228" s="68"/>
      <c r="K2228" s="69"/>
      <c r="L2228" s="68"/>
      <c r="M2228" s="68"/>
      <c r="N2228" s="68"/>
      <c r="O2228" s="68"/>
      <c r="P2228" s="70"/>
      <c r="Q2228" s="71"/>
    </row>
    <row r="2229" spans="1:17">
      <c r="A2229" s="152"/>
      <c r="B2229" s="68"/>
      <c r="C2229" s="68"/>
      <c r="D2229" s="68"/>
      <c r="E2229" s="68"/>
      <c r="F2229" s="69"/>
      <c r="G2229" s="69"/>
      <c r="H2229" s="69"/>
      <c r="I2229" s="69"/>
      <c r="J2229" s="68"/>
      <c r="K2229" s="69"/>
      <c r="L2229" s="68"/>
      <c r="M2229" s="68"/>
      <c r="N2229" s="68"/>
      <c r="O2229" s="68"/>
      <c r="P2229" s="70"/>
      <c r="Q2229" s="71"/>
    </row>
    <row r="2230" spans="1:17">
      <c r="A2230" s="152"/>
      <c r="B2230" s="68"/>
      <c r="C2230" s="68"/>
      <c r="D2230" s="68"/>
      <c r="E2230" s="68"/>
      <c r="F2230" s="69"/>
      <c r="G2230" s="69"/>
      <c r="H2230" s="69"/>
      <c r="I2230" s="69"/>
      <c r="J2230" s="68"/>
      <c r="K2230" s="69"/>
      <c r="L2230" s="68"/>
      <c r="M2230" s="68"/>
      <c r="N2230" s="68"/>
      <c r="O2230" s="68"/>
      <c r="P2230" s="70"/>
      <c r="Q2230" s="71"/>
    </row>
    <row r="2231" spans="1:17">
      <c r="A2231" s="152"/>
      <c r="B2231" s="68"/>
      <c r="C2231" s="68"/>
      <c r="D2231" s="68"/>
      <c r="E2231" s="68"/>
      <c r="F2231" s="69"/>
      <c r="G2231" s="69"/>
      <c r="H2231" s="69"/>
      <c r="I2231" s="69"/>
      <c r="J2231" s="68"/>
      <c r="K2231" s="69"/>
      <c r="L2231" s="68"/>
      <c r="M2231" s="68"/>
      <c r="N2231" s="68"/>
      <c r="O2231" s="68"/>
      <c r="P2231" s="70"/>
      <c r="Q2231" s="71"/>
    </row>
    <row r="2232" spans="1:17">
      <c r="A2232" s="152"/>
      <c r="B2232" s="68"/>
      <c r="C2232" s="68"/>
      <c r="D2232" s="68"/>
      <c r="E2232" s="68"/>
      <c r="F2232" s="69"/>
      <c r="G2232" s="69"/>
      <c r="H2232" s="69"/>
      <c r="I2232" s="69"/>
      <c r="J2232" s="68"/>
      <c r="K2232" s="69"/>
      <c r="L2232" s="68"/>
      <c r="M2232" s="68"/>
      <c r="N2232" s="68"/>
      <c r="O2232" s="68"/>
      <c r="P2232" s="70"/>
      <c r="Q2232" s="71"/>
    </row>
    <row r="2233" spans="1:17">
      <c r="A2233" s="152"/>
      <c r="B2233" s="68"/>
      <c r="C2233" s="68"/>
      <c r="D2233" s="68"/>
      <c r="E2233" s="68"/>
      <c r="F2233" s="69"/>
      <c r="G2233" s="69"/>
      <c r="H2233" s="69"/>
      <c r="I2233" s="69"/>
      <c r="J2233" s="68"/>
      <c r="K2233" s="69"/>
      <c r="L2233" s="68"/>
      <c r="M2233" s="68"/>
      <c r="N2233" s="68"/>
      <c r="O2233" s="68"/>
      <c r="P2233" s="70"/>
      <c r="Q2233" s="71"/>
    </row>
    <row r="2234" spans="1:17">
      <c r="A2234" s="152"/>
      <c r="B2234" s="68"/>
      <c r="C2234" s="68"/>
      <c r="D2234" s="68"/>
      <c r="E2234" s="68"/>
      <c r="F2234" s="69"/>
      <c r="G2234" s="69"/>
      <c r="H2234" s="69"/>
      <c r="I2234" s="69"/>
      <c r="J2234" s="68"/>
      <c r="K2234" s="69"/>
      <c r="L2234" s="68"/>
      <c r="M2234" s="68"/>
      <c r="N2234" s="68"/>
      <c r="O2234" s="68"/>
      <c r="P2234" s="70"/>
      <c r="Q2234" s="71"/>
    </row>
    <row r="2235" spans="1:17">
      <c r="A2235" s="152"/>
      <c r="B2235" s="68"/>
      <c r="C2235" s="68"/>
      <c r="D2235" s="68"/>
      <c r="E2235" s="68"/>
      <c r="F2235" s="69"/>
      <c r="G2235" s="69"/>
      <c r="H2235" s="69"/>
      <c r="I2235" s="69"/>
      <c r="J2235" s="68"/>
      <c r="K2235" s="69"/>
      <c r="L2235" s="68"/>
      <c r="M2235" s="68"/>
      <c r="N2235" s="68"/>
      <c r="O2235" s="68"/>
      <c r="P2235" s="70"/>
      <c r="Q2235" s="71"/>
    </row>
    <row r="2236" spans="1:17">
      <c r="A2236" s="152"/>
      <c r="B2236" s="68"/>
      <c r="C2236" s="68"/>
      <c r="D2236" s="68"/>
      <c r="E2236" s="68"/>
      <c r="F2236" s="69"/>
      <c r="G2236" s="69"/>
      <c r="H2236" s="69"/>
      <c r="I2236" s="69"/>
      <c r="J2236" s="68"/>
      <c r="K2236" s="69"/>
      <c r="L2236" s="68"/>
      <c r="M2236" s="68"/>
      <c r="N2236" s="68"/>
      <c r="O2236" s="68"/>
      <c r="P2236" s="70"/>
      <c r="Q2236" s="71"/>
    </row>
    <row r="2237" spans="1:17">
      <c r="A2237" s="152"/>
      <c r="B2237" s="68"/>
      <c r="C2237" s="68"/>
      <c r="D2237" s="68"/>
      <c r="E2237" s="68"/>
      <c r="F2237" s="69"/>
      <c r="G2237" s="69"/>
      <c r="H2237" s="69"/>
      <c r="I2237" s="69"/>
      <c r="J2237" s="68"/>
      <c r="K2237" s="69"/>
      <c r="L2237" s="68"/>
      <c r="M2237" s="68"/>
      <c r="N2237" s="68"/>
      <c r="O2237" s="68"/>
      <c r="P2237" s="70"/>
      <c r="Q2237" s="71"/>
    </row>
    <row r="2238" spans="1:17">
      <c r="A2238" s="152"/>
      <c r="B2238" s="68"/>
      <c r="C2238" s="68"/>
      <c r="D2238" s="68"/>
      <c r="E2238" s="68"/>
      <c r="F2238" s="69"/>
      <c r="G2238" s="69"/>
      <c r="H2238" s="69"/>
      <c r="I2238" s="69"/>
      <c r="J2238" s="68"/>
      <c r="K2238" s="69"/>
      <c r="L2238" s="68"/>
      <c r="M2238" s="68"/>
      <c r="N2238" s="68"/>
      <c r="O2238" s="68"/>
      <c r="P2238" s="70"/>
      <c r="Q2238" s="71"/>
    </row>
    <row r="2239" spans="1:17">
      <c r="A2239" s="152"/>
      <c r="B2239" s="68"/>
      <c r="C2239" s="68"/>
      <c r="D2239" s="68"/>
      <c r="E2239" s="68"/>
      <c r="F2239" s="69"/>
      <c r="G2239" s="69"/>
      <c r="H2239" s="69"/>
      <c r="I2239" s="69"/>
      <c r="J2239" s="68"/>
      <c r="K2239" s="69"/>
      <c r="L2239" s="68"/>
      <c r="M2239" s="68"/>
      <c r="N2239" s="68"/>
      <c r="O2239" s="68"/>
      <c r="P2239" s="70"/>
      <c r="Q2239" s="71"/>
    </row>
    <row r="2240" spans="1:17">
      <c r="A2240" s="152"/>
      <c r="B2240" s="68"/>
      <c r="C2240" s="68"/>
      <c r="D2240" s="68"/>
      <c r="E2240" s="68"/>
      <c r="F2240" s="69"/>
      <c r="G2240" s="69"/>
      <c r="H2240" s="69"/>
      <c r="I2240" s="69"/>
      <c r="J2240" s="68"/>
      <c r="K2240" s="69"/>
      <c r="L2240" s="68"/>
      <c r="M2240" s="68"/>
      <c r="N2240" s="68"/>
      <c r="O2240" s="68"/>
      <c r="P2240" s="70"/>
      <c r="Q2240" s="71"/>
    </row>
    <row r="2241" spans="1:17">
      <c r="A2241" s="152"/>
      <c r="B2241" s="68"/>
      <c r="C2241" s="68"/>
      <c r="D2241" s="68"/>
      <c r="E2241" s="68"/>
      <c r="F2241" s="69"/>
      <c r="G2241" s="69"/>
      <c r="H2241" s="69"/>
      <c r="I2241" s="69"/>
      <c r="J2241" s="68"/>
      <c r="K2241" s="69"/>
      <c r="L2241" s="68"/>
      <c r="M2241" s="68"/>
      <c r="N2241" s="68"/>
      <c r="O2241" s="68"/>
      <c r="P2241" s="70"/>
      <c r="Q2241" s="71"/>
    </row>
    <row r="2242" spans="1:17">
      <c r="A2242" s="152"/>
      <c r="B2242" s="68"/>
      <c r="C2242" s="68"/>
      <c r="D2242" s="68"/>
      <c r="E2242" s="68"/>
      <c r="F2242" s="69"/>
      <c r="G2242" s="69"/>
      <c r="H2242" s="69"/>
      <c r="I2242" s="69"/>
      <c r="J2242" s="68"/>
      <c r="K2242" s="69"/>
      <c r="L2242" s="68"/>
      <c r="M2242" s="68"/>
      <c r="N2242" s="68"/>
      <c r="O2242" s="68"/>
      <c r="P2242" s="70"/>
      <c r="Q2242" s="71"/>
    </row>
    <row r="2243" spans="1:17">
      <c r="A2243" s="152"/>
      <c r="B2243" s="68"/>
      <c r="C2243" s="68"/>
      <c r="D2243" s="68"/>
      <c r="E2243" s="68"/>
      <c r="F2243" s="69"/>
      <c r="G2243" s="69"/>
      <c r="H2243" s="69"/>
      <c r="I2243" s="69"/>
      <c r="J2243" s="68"/>
      <c r="K2243" s="69"/>
      <c r="L2243" s="68"/>
      <c r="M2243" s="68"/>
      <c r="N2243" s="68"/>
      <c r="O2243" s="68"/>
      <c r="P2243" s="70"/>
      <c r="Q2243" s="71"/>
    </row>
    <row r="2244" spans="1:17">
      <c r="A2244" s="152"/>
      <c r="B2244" s="68"/>
      <c r="C2244" s="68"/>
      <c r="D2244" s="68"/>
      <c r="E2244" s="68"/>
      <c r="F2244" s="69"/>
      <c r="G2244" s="69"/>
      <c r="H2244" s="69"/>
      <c r="I2244" s="69"/>
      <c r="J2244" s="68"/>
      <c r="K2244" s="69"/>
      <c r="L2244" s="68"/>
      <c r="M2244" s="68"/>
      <c r="N2244" s="68"/>
      <c r="O2244" s="68"/>
      <c r="P2244" s="70"/>
      <c r="Q2244" s="71"/>
    </row>
    <row r="2245" spans="1:17">
      <c r="A2245" s="152"/>
      <c r="B2245" s="68"/>
      <c r="C2245" s="68"/>
      <c r="D2245" s="68"/>
      <c r="E2245" s="68"/>
      <c r="F2245" s="69"/>
      <c r="G2245" s="69"/>
      <c r="H2245" s="69"/>
      <c r="I2245" s="69"/>
      <c r="J2245" s="68"/>
      <c r="K2245" s="69"/>
      <c r="L2245" s="68"/>
      <c r="M2245" s="68"/>
      <c r="N2245" s="68"/>
      <c r="O2245" s="68"/>
      <c r="P2245" s="70"/>
      <c r="Q2245" s="71"/>
    </row>
    <row r="2246" spans="1:17">
      <c r="A2246" s="152"/>
      <c r="B2246" s="68"/>
      <c r="C2246" s="68"/>
      <c r="D2246" s="68"/>
      <c r="E2246" s="68"/>
      <c r="F2246" s="69"/>
      <c r="G2246" s="69"/>
      <c r="H2246" s="69"/>
      <c r="I2246" s="69"/>
      <c r="J2246" s="68"/>
      <c r="K2246" s="69"/>
      <c r="L2246" s="68"/>
      <c r="M2246" s="68"/>
      <c r="N2246" s="68"/>
      <c r="O2246" s="68"/>
      <c r="P2246" s="70"/>
      <c r="Q2246" s="71"/>
    </row>
    <row r="2247" spans="1:17">
      <c r="A2247" s="152"/>
      <c r="B2247" s="68"/>
      <c r="C2247" s="68"/>
      <c r="D2247" s="68"/>
      <c r="E2247" s="68"/>
      <c r="F2247" s="69"/>
      <c r="G2247" s="69"/>
      <c r="H2247" s="69"/>
      <c r="I2247" s="69"/>
      <c r="J2247" s="68"/>
      <c r="K2247" s="69"/>
      <c r="L2247" s="68"/>
      <c r="M2247" s="68"/>
      <c r="N2247" s="68"/>
      <c r="O2247" s="68"/>
      <c r="P2247" s="70"/>
      <c r="Q2247" s="71"/>
    </row>
    <row r="2248" spans="1:17">
      <c r="A2248" s="152"/>
      <c r="B2248" s="68"/>
      <c r="C2248" s="68"/>
      <c r="D2248" s="68"/>
      <c r="E2248" s="68"/>
      <c r="F2248" s="69"/>
      <c r="G2248" s="69"/>
      <c r="H2248" s="69"/>
      <c r="I2248" s="69"/>
      <c r="J2248" s="68"/>
      <c r="K2248" s="69"/>
      <c r="L2248" s="68"/>
      <c r="M2248" s="68"/>
      <c r="N2248" s="68"/>
      <c r="O2248" s="68"/>
      <c r="P2248" s="70"/>
      <c r="Q2248" s="71"/>
    </row>
    <row r="2249" spans="1:17">
      <c r="A2249" s="152"/>
      <c r="B2249" s="68"/>
      <c r="C2249" s="68"/>
      <c r="D2249" s="68"/>
      <c r="E2249" s="68"/>
      <c r="F2249" s="69"/>
      <c r="G2249" s="69"/>
      <c r="H2249" s="69"/>
      <c r="I2249" s="69"/>
      <c r="J2249" s="68"/>
      <c r="K2249" s="69"/>
      <c r="L2249" s="68"/>
      <c r="M2249" s="68"/>
      <c r="N2249" s="68"/>
      <c r="O2249" s="68"/>
      <c r="P2249" s="70"/>
      <c r="Q2249" s="71"/>
    </row>
    <row r="2250" spans="1:17">
      <c r="A2250" s="152"/>
      <c r="B2250" s="68"/>
      <c r="C2250" s="68"/>
      <c r="D2250" s="68"/>
      <c r="E2250" s="68"/>
      <c r="F2250" s="69"/>
      <c r="G2250" s="69"/>
      <c r="H2250" s="69"/>
      <c r="I2250" s="69"/>
      <c r="J2250" s="68"/>
      <c r="K2250" s="69"/>
      <c r="L2250" s="68"/>
      <c r="M2250" s="68"/>
      <c r="N2250" s="68"/>
      <c r="O2250" s="68"/>
      <c r="P2250" s="70"/>
      <c r="Q2250" s="71"/>
    </row>
    <row r="2251" spans="1:17">
      <c r="A2251" s="152"/>
      <c r="B2251" s="68"/>
      <c r="C2251" s="68"/>
      <c r="D2251" s="68"/>
      <c r="E2251" s="68"/>
      <c r="F2251" s="69"/>
      <c r="G2251" s="69"/>
      <c r="H2251" s="69"/>
      <c r="I2251" s="69"/>
      <c r="J2251" s="68"/>
      <c r="K2251" s="69"/>
      <c r="L2251" s="68"/>
      <c r="M2251" s="68"/>
      <c r="N2251" s="68"/>
      <c r="O2251" s="68"/>
      <c r="P2251" s="70"/>
      <c r="Q2251" s="71"/>
    </row>
    <row r="2252" spans="1:17">
      <c r="A2252" s="152"/>
      <c r="B2252" s="68"/>
      <c r="C2252" s="68"/>
      <c r="D2252" s="68"/>
      <c r="E2252" s="68"/>
      <c r="F2252" s="69"/>
      <c r="G2252" s="69"/>
      <c r="H2252" s="69"/>
      <c r="I2252" s="69"/>
      <c r="J2252" s="68"/>
      <c r="K2252" s="69"/>
      <c r="L2252" s="68"/>
      <c r="M2252" s="68"/>
      <c r="N2252" s="68"/>
      <c r="O2252" s="68"/>
      <c r="P2252" s="70"/>
      <c r="Q2252" s="71"/>
    </row>
    <row r="2253" spans="1:17">
      <c r="A2253" s="152"/>
      <c r="B2253" s="68"/>
      <c r="C2253" s="68"/>
      <c r="D2253" s="68"/>
      <c r="E2253" s="68"/>
      <c r="F2253" s="69"/>
      <c r="G2253" s="69"/>
      <c r="H2253" s="69"/>
      <c r="I2253" s="69"/>
      <c r="J2253" s="68"/>
      <c r="K2253" s="69"/>
      <c r="L2253" s="68"/>
      <c r="M2253" s="68"/>
      <c r="N2253" s="68"/>
      <c r="O2253" s="68"/>
      <c r="P2253" s="70"/>
      <c r="Q2253" s="71"/>
    </row>
    <row r="2254" spans="1:17">
      <c r="A2254" s="152"/>
      <c r="B2254" s="68"/>
      <c r="C2254" s="68"/>
      <c r="D2254" s="68"/>
      <c r="E2254" s="68"/>
      <c r="F2254" s="69"/>
      <c r="G2254" s="69"/>
      <c r="H2254" s="69"/>
      <c r="I2254" s="69"/>
      <c r="J2254" s="68"/>
      <c r="K2254" s="69"/>
      <c r="L2254" s="68"/>
      <c r="M2254" s="68"/>
      <c r="N2254" s="68"/>
      <c r="O2254" s="68"/>
      <c r="P2254" s="70"/>
      <c r="Q2254" s="71"/>
    </row>
    <row r="2255" spans="1:17">
      <c r="A2255" s="152"/>
      <c r="B2255" s="68"/>
      <c r="C2255" s="68"/>
      <c r="D2255" s="68"/>
      <c r="E2255" s="68"/>
      <c r="F2255" s="69"/>
      <c r="G2255" s="69"/>
      <c r="H2255" s="69"/>
      <c r="I2255" s="69"/>
      <c r="J2255" s="68"/>
      <c r="K2255" s="69"/>
      <c r="L2255" s="68"/>
      <c r="M2255" s="68"/>
      <c r="N2255" s="68"/>
      <c r="O2255" s="68"/>
      <c r="P2255" s="70"/>
      <c r="Q2255" s="71"/>
    </row>
    <row r="2256" spans="1:17">
      <c r="A2256" s="152"/>
      <c r="B2256" s="68"/>
      <c r="C2256" s="68"/>
      <c r="D2256" s="68"/>
      <c r="E2256" s="68"/>
      <c r="F2256" s="69"/>
      <c r="G2256" s="69"/>
      <c r="H2256" s="69"/>
      <c r="I2256" s="69"/>
      <c r="J2256" s="68"/>
      <c r="K2256" s="69"/>
      <c r="L2256" s="68"/>
      <c r="M2256" s="68"/>
      <c r="N2256" s="68"/>
      <c r="O2256" s="68"/>
      <c r="P2256" s="70"/>
      <c r="Q2256" s="71"/>
    </row>
    <row r="2257" spans="1:17">
      <c r="A2257" s="152"/>
      <c r="B2257" s="68"/>
      <c r="C2257" s="68"/>
      <c r="D2257" s="68"/>
      <c r="E2257" s="68"/>
      <c r="F2257" s="69"/>
      <c r="G2257" s="69"/>
      <c r="H2257" s="69"/>
      <c r="I2257" s="69"/>
      <c r="J2257" s="68"/>
      <c r="K2257" s="69"/>
      <c r="L2257" s="68"/>
      <c r="M2257" s="68"/>
      <c r="N2257" s="68"/>
      <c r="O2257" s="68"/>
      <c r="P2257" s="70"/>
      <c r="Q2257" s="71"/>
    </row>
    <row r="2258" spans="1:17">
      <c r="A2258" s="152"/>
      <c r="B2258" s="68"/>
      <c r="C2258" s="68"/>
      <c r="D2258" s="68"/>
      <c r="E2258" s="68"/>
      <c r="F2258" s="69"/>
      <c r="G2258" s="69"/>
      <c r="H2258" s="69"/>
      <c r="I2258" s="69"/>
      <c r="J2258" s="68"/>
      <c r="K2258" s="69"/>
      <c r="L2258" s="68"/>
      <c r="M2258" s="68"/>
      <c r="N2258" s="68"/>
      <c r="O2258" s="68"/>
      <c r="P2258" s="70"/>
      <c r="Q2258" s="71"/>
    </row>
    <row r="2259" spans="1:17">
      <c r="A2259" s="152"/>
      <c r="B2259" s="68"/>
      <c r="C2259" s="68"/>
      <c r="D2259" s="68"/>
      <c r="E2259" s="68"/>
      <c r="F2259" s="69"/>
      <c r="G2259" s="69"/>
      <c r="H2259" s="69"/>
      <c r="I2259" s="69"/>
      <c r="J2259" s="68"/>
      <c r="K2259" s="69"/>
      <c r="L2259" s="68"/>
      <c r="M2259" s="68"/>
      <c r="N2259" s="68"/>
      <c r="O2259" s="68"/>
      <c r="P2259" s="70"/>
      <c r="Q2259" s="71"/>
    </row>
    <row r="2260" spans="1:17">
      <c r="A2260" s="152"/>
      <c r="B2260" s="68"/>
      <c r="C2260" s="68"/>
      <c r="D2260" s="68"/>
      <c r="E2260" s="68"/>
      <c r="F2260" s="69"/>
      <c r="G2260" s="69"/>
      <c r="H2260" s="69"/>
      <c r="I2260" s="69"/>
      <c r="J2260" s="68"/>
      <c r="K2260" s="69"/>
      <c r="L2260" s="68"/>
      <c r="M2260" s="68"/>
      <c r="N2260" s="68"/>
      <c r="O2260" s="68"/>
      <c r="P2260" s="70"/>
      <c r="Q2260" s="71"/>
    </row>
    <row r="2261" spans="1:17">
      <c r="A2261" s="152"/>
      <c r="B2261" s="68"/>
      <c r="C2261" s="68"/>
      <c r="D2261" s="68"/>
      <c r="E2261" s="68"/>
      <c r="F2261" s="69"/>
      <c r="G2261" s="69"/>
      <c r="H2261" s="69"/>
      <c r="I2261" s="69"/>
      <c r="J2261" s="68"/>
      <c r="K2261" s="69"/>
      <c r="L2261" s="68"/>
      <c r="M2261" s="68"/>
      <c r="N2261" s="68"/>
      <c r="O2261" s="68"/>
      <c r="P2261" s="70"/>
      <c r="Q2261" s="71"/>
    </row>
    <row r="2262" spans="1:17">
      <c r="A2262" s="152"/>
      <c r="B2262" s="68"/>
      <c r="C2262" s="68"/>
      <c r="D2262" s="68"/>
      <c r="E2262" s="68"/>
      <c r="F2262" s="69"/>
      <c r="G2262" s="69"/>
      <c r="H2262" s="69"/>
      <c r="I2262" s="69"/>
      <c r="J2262" s="68"/>
      <c r="K2262" s="69"/>
      <c r="L2262" s="68"/>
      <c r="M2262" s="68"/>
      <c r="N2262" s="68"/>
      <c r="O2262" s="68"/>
      <c r="P2262" s="70"/>
      <c r="Q2262" s="71"/>
    </row>
    <row r="2263" spans="1:17">
      <c r="A2263" s="152"/>
      <c r="B2263" s="68"/>
      <c r="C2263" s="68"/>
      <c r="D2263" s="68"/>
      <c r="E2263" s="68"/>
      <c r="F2263" s="69"/>
      <c r="G2263" s="69"/>
      <c r="H2263" s="69"/>
      <c r="I2263" s="69"/>
      <c r="J2263" s="68"/>
      <c r="K2263" s="69"/>
      <c r="L2263" s="68"/>
      <c r="M2263" s="68"/>
      <c r="N2263" s="68"/>
      <c r="O2263" s="68"/>
      <c r="P2263" s="70"/>
      <c r="Q2263" s="71"/>
    </row>
    <row r="2264" spans="1:17">
      <c r="A2264" s="152"/>
      <c r="B2264" s="68"/>
      <c r="C2264" s="68"/>
      <c r="D2264" s="68"/>
      <c r="E2264" s="68"/>
      <c r="F2264" s="69"/>
      <c r="G2264" s="69"/>
      <c r="H2264" s="69"/>
      <c r="I2264" s="69"/>
      <c r="J2264" s="68"/>
      <c r="K2264" s="69"/>
      <c r="L2264" s="68"/>
      <c r="M2264" s="68"/>
      <c r="N2264" s="68"/>
      <c r="O2264" s="68"/>
      <c r="P2264" s="70"/>
      <c r="Q2264" s="71"/>
    </row>
    <row r="2265" spans="1:17">
      <c r="A2265" s="152"/>
      <c r="B2265" s="68"/>
      <c r="C2265" s="68"/>
      <c r="D2265" s="68"/>
      <c r="E2265" s="68"/>
      <c r="F2265" s="69"/>
      <c r="G2265" s="69"/>
      <c r="H2265" s="69"/>
      <c r="I2265" s="69"/>
      <c r="J2265" s="68"/>
      <c r="K2265" s="69"/>
      <c r="L2265" s="68"/>
      <c r="M2265" s="68"/>
      <c r="N2265" s="68"/>
      <c r="O2265" s="68"/>
      <c r="P2265" s="70"/>
      <c r="Q2265" s="71"/>
    </row>
    <row r="2266" spans="1:17">
      <c r="A2266" s="152"/>
      <c r="B2266" s="68"/>
      <c r="C2266" s="68"/>
      <c r="D2266" s="68"/>
      <c r="E2266" s="68"/>
      <c r="F2266" s="69"/>
      <c r="G2266" s="69"/>
      <c r="H2266" s="69"/>
      <c r="I2266" s="69"/>
      <c r="J2266" s="68"/>
      <c r="K2266" s="69"/>
      <c r="L2266" s="68"/>
      <c r="M2266" s="68"/>
      <c r="N2266" s="68"/>
      <c r="O2266" s="68"/>
      <c r="P2266" s="70"/>
      <c r="Q2266" s="71"/>
    </row>
    <row r="2267" spans="1:17">
      <c r="A2267" s="152"/>
      <c r="B2267" s="68"/>
      <c r="C2267" s="68"/>
      <c r="D2267" s="68"/>
      <c r="E2267" s="68"/>
      <c r="F2267" s="69"/>
      <c r="G2267" s="69"/>
      <c r="H2267" s="69"/>
      <c r="I2267" s="69"/>
      <c r="J2267" s="68"/>
      <c r="K2267" s="69"/>
      <c r="L2267" s="68"/>
      <c r="M2267" s="68"/>
      <c r="N2267" s="68"/>
      <c r="O2267" s="68"/>
      <c r="P2267" s="70"/>
      <c r="Q2267" s="71"/>
    </row>
    <row r="2268" spans="1:17">
      <c r="A2268" s="152"/>
      <c r="B2268" s="68"/>
      <c r="C2268" s="68"/>
      <c r="D2268" s="68"/>
      <c r="E2268" s="68"/>
      <c r="F2268" s="69"/>
      <c r="G2268" s="69"/>
      <c r="H2268" s="69"/>
      <c r="I2268" s="69"/>
      <c r="J2268" s="68"/>
      <c r="K2268" s="69"/>
      <c r="L2268" s="68"/>
      <c r="M2268" s="68"/>
      <c r="N2268" s="68"/>
      <c r="O2268" s="68"/>
      <c r="P2268" s="70"/>
      <c r="Q2268" s="71"/>
    </row>
    <row r="2269" spans="1:17">
      <c r="A2269" s="152"/>
      <c r="B2269" s="68"/>
      <c r="C2269" s="68"/>
      <c r="D2269" s="68"/>
      <c r="E2269" s="68"/>
      <c r="F2269" s="69"/>
      <c r="G2269" s="69"/>
      <c r="H2269" s="69"/>
      <c r="I2269" s="69"/>
      <c r="J2269" s="68"/>
      <c r="K2269" s="69"/>
      <c r="L2269" s="68"/>
      <c r="M2269" s="68"/>
      <c r="N2269" s="68"/>
      <c r="O2269" s="68"/>
      <c r="P2269" s="70"/>
      <c r="Q2269" s="71"/>
    </row>
    <row r="2270" spans="1:17">
      <c r="A2270" s="152"/>
      <c r="B2270" s="68"/>
      <c r="C2270" s="68"/>
      <c r="D2270" s="68"/>
      <c r="E2270" s="68"/>
      <c r="F2270" s="69"/>
      <c r="G2270" s="69"/>
      <c r="H2270" s="69"/>
      <c r="I2270" s="69"/>
      <c r="J2270" s="68"/>
      <c r="K2270" s="69"/>
      <c r="L2270" s="68"/>
      <c r="M2270" s="68"/>
      <c r="N2270" s="68"/>
      <c r="O2270" s="68"/>
      <c r="P2270" s="70"/>
      <c r="Q2270" s="71"/>
    </row>
    <row r="2271" spans="1:17">
      <c r="A2271" s="152"/>
      <c r="B2271" s="68"/>
      <c r="C2271" s="68"/>
      <c r="D2271" s="68"/>
      <c r="E2271" s="68"/>
      <c r="F2271" s="69"/>
      <c r="G2271" s="69"/>
      <c r="H2271" s="69"/>
      <c r="I2271" s="69"/>
      <c r="J2271" s="68"/>
      <c r="K2271" s="69"/>
      <c r="L2271" s="68"/>
      <c r="M2271" s="68"/>
      <c r="N2271" s="68"/>
      <c r="O2271" s="68"/>
      <c r="P2271" s="70"/>
      <c r="Q2271" s="71"/>
    </row>
    <row r="2272" spans="1:17">
      <c r="A2272" s="152"/>
      <c r="B2272" s="68"/>
      <c r="C2272" s="68"/>
      <c r="D2272" s="68"/>
      <c r="E2272" s="68"/>
      <c r="F2272" s="69"/>
      <c r="G2272" s="69"/>
      <c r="H2272" s="69"/>
      <c r="I2272" s="69"/>
      <c r="J2272" s="68"/>
      <c r="K2272" s="69"/>
      <c r="L2272" s="68"/>
      <c r="M2272" s="68"/>
      <c r="N2272" s="68"/>
      <c r="O2272" s="68"/>
      <c r="P2272" s="70"/>
      <c r="Q2272" s="71"/>
    </row>
    <row r="2273" spans="1:17">
      <c r="A2273" s="152"/>
      <c r="B2273" s="68"/>
      <c r="C2273" s="68"/>
      <c r="D2273" s="68"/>
      <c r="E2273" s="68"/>
      <c r="F2273" s="69"/>
      <c r="G2273" s="69"/>
      <c r="H2273" s="69"/>
      <c r="I2273" s="69"/>
      <c r="J2273" s="68"/>
      <c r="K2273" s="69"/>
      <c r="L2273" s="68"/>
      <c r="M2273" s="68"/>
      <c r="N2273" s="68"/>
      <c r="O2273" s="68"/>
      <c r="P2273" s="70"/>
      <c r="Q2273" s="71"/>
    </row>
    <row r="2274" spans="1:17">
      <c r="A2274" s="152"/>
      <c r="B2274" s="68"/>
      <c r="C2274" s="68"/>
      <c r="D2274" s="68"/>
      <c r="E2274" s="68"/>
      <c r="F2274" s="69"/>
      <c r="G2274" s="69"/>
      <c r="H2274" s="69"/>
      <c r="I2274" s="69"/>
      <c r="J2274" s="68"/>
      <c r="K2274" s="69"/>
      <c r="L2274" s="68"/>
      <c r="M2274" s="68"/>
      <c r="N2274" s="68"/>
      <c r="O2274" s="68"/>
      <c r="P2274" s="70"/>
      <c r="Q2274" s="71"/>
    </row>
    <row r="2275" spans="1:17">
      <c r="A2275" s="152"/>
      <c r="B2275" s="68"/>
      <c r="C2275" s="68"/>
      <c r="D2275" s="68"/>
      <c r="E2275" s="68"/>
      <c r="F2275" s="69"/>
      <c r="G2275" s="69"/>
      <c r="H2275" s="69"/>
      <c r="I2275" s="69"/>
      <c r="J2275" s="68"/>
      <c r="K2275" s="69"/>
      <c r="L2275" s="68"/>
      <c r="M2275" s="68"/>
      <c r="N2275" s="68"/>
      <c r="O2275" s="68"/>
      <c r="P2275" s="70"/>
      <c r="Q2275" s="71"/>
    </row>
    <row r="2276" spans="1:17">
      <c r="A2276" s="152"/>
      <c r="B2276" s="68"/>
      <c r="C2276" s="68"/>
      <c r="D2276" s="68"/>
      <c r="E2276" s="68"/>
      <c r="F2276" s="69"/>
      <c r="G2276" s="69"/>
      <c r="H2276" s="69"/>
      <c r="I2276" s="69"/>
      <c r="J2276" s="68"/>
      <c r="K2276" s="69"/>
      <c r="L2276" s="68"/>
      <c r="M2276" s="68"/>
      <c r="N2276" s="68"/>
      <c r="O2276" s="68"/>
      <c r="P2276" s="70"/>
      <c r="Q2276" s="71"/>
    </row>
    <row r="2277" spans="1:17">
      <c r="A2277" s="152"/>
      <c r="B2277" s="68"/>
      <c r="C2277" s="68"/>
      <c r="D2277" s="68"/>
      <c r="E2277" s="68"/>
      <c r="F2277" s="69"/>
      <c r="G2277" s="69"/>
      <c r="H2277" s="69"/>
      <c r="I2277" s="69"/>
      <c r="J2277" s="68"/>
      <c r="K2277" s="69"/>
      <c r="L2277" s="68"/>
      <c r="M2277" s="68"/>
      <c r="N2277" s="68"/>
      <c r="O2277" s="68"/>
      <c r="P2277" s="70"/>
      <c r="Q2277" s="71"/>
    </row>
    <row r="2278" spans="1:17">
      <c r="A2278" s="152"/>
      <c r="B2278" s="68"/>
      <c r="C2278" s="68"/>
      <c r="D2278" s="68"/>
      <c r="E2278" s="68"/>
      <c r="F2278" s="69"/>
      <c r="G2278" s="69"/>
      <c r="H2278" s="69"/>
      <c r="I2278" s="69"/>
      <c r="J2278" s="68"/>
      <c r="K2278" s="69"/>
      <c r="L2278" s="68"/>
      <c r="M2278" s="68"/>
      <c r="N2278" s="68"/>
      <c r="O2278" s="68"/>
      <c r="P2278" s="70"/>
      <c r="Q2278" s="71"/>
    </row>
    <row r="2279" spans="1:17">
      <c r="A2279" s="152"/>
      <c r="B2279" s="68"/>
      <c r="C2279" s="68"/>
      <c r="D2279" s="68"/>
      <c r="E2279" s="68"/>
      <c r="F2279" s="69"/>
      <c r="G2279" s="69"/>
      <c r="H2279" s="69"/>
      <c r="I2279" s="69"/>
      <c r="J2279" s="68"/>
      <c r="K2279" s="69"/>
      <c r="L2279" s="68"/>
      <c r="M2279" s="68"/>
      <c r="N2279" s="68"/>
      <c r="O2279" s="68"/>
      <c r="P2279" s="70"/>
      <c r="Q2279" s="71"/>
    </row>
    <row r="2280" spans="1:17">
      <c r="A2280" s="152"/>
      <c r="B2280" s="68"/>
      <c r="C2280" s="68"/>
      <c r="D2280" s="68"/>
      <c r="E2280" s="68"/>
      <c r="F2280" s="69"/>
      <c r="G2280" s="69"/>
      <c r="H2280" s="69"/>
      <c r="I2280" s="69"/>
      <c r="J2280" s="68"/>
      <c r="K2280" s="69"/>
      <c r="L2280" s="68"/>
      <c r="M2280" s="68"/>
      <c r="N2280" s="68"/>
      <c r="O2280" s="68"/>
      <c r="P2280" s="70"/>
      <c r="Q2280" s="71"/>
    </row>
    <row r="2281" spans="1:17">
      <c r="A2281" s="152"/>
      <c r="B2281" s="68"/>
      <c r="C2281" s="68"/>
      <c r="D2281" s="68"/>
      <c r="E2281" s="68"/>
      <c r="F2281" s="69"/>
      <c r="G2281" s="69"/>
      <c r="H2281" s="69"/>
      <c r="I2281" s="69"/>
      <c r="J2281" s="68"/>
      <c r="K2281" s="69"/>
      <c r="L2281" s="68"/>
      <c r="M2281" s="68"/>
      <c r="N2281" s="68"/>
      <c r="O2281" s="68"/>
      <c r="P2281" s="70"/>
      <c r="Q2281" s="71"/>
    </row>
    <row r="2282" spans="1:17">
      <c r="A2282" s="152"/>
      <c r="B2282" s="68"/>
      <c r="C2282" s="68"/>
      <c r="D2282" s="68"/>
      <c r="E2282" s="68"/>
      <c r="F2282" s="69"/>
      <c r="G2282" s="69"/>
      <c r="H2282" s="69"/>
      <c r="I2282" s="69"/>
      <c r="J2282" s="68"/>
      <c r="K2282" s="69"/>
      <c r="L2282" s="68"/>
      <c r="M2282" s="68"/>
      <c r="N2282" s="68"/>
      <c r="O2282" s="68"/>
      <c r="P2282" s="70"/>
      <c r="Q2282" s="71"/>
    </row>
    <row r="2283" spans="1:17">
      <c r="A2283" s="152"/>
      <c r="B2283" s="68"/>
      <c r="C2283" s="68"/>
      <c r="D2283" s="68"/>
      <c r="E2283" s="68"/>
      <c r="F2283" s="69"/>
      <c r="G2283" s="69"/>
      <c r="H2283" s="69"/>
      <c r="I2283" s="69"/>
      <c r="J2283" s="68"/>
      <c r="K2283" s="69"/>
      <c r="L2283" s="68"/>
      <c r="M2283" s="68"/>
      <c r="N2283" s="68"/>
      <c r="O2283" s="68"/>
      <c r="P2283" s="70"/>
      <c r="Q2283" s="71"/>
    </row>
    <row r="2284" spans="1:17">
      <c r="A2284" s="152"/>
      <c r="B2284" s="68"/>
      <c r="C2284" s="68"/>
      <c r="D2284" s="68"/>
      <c r="E2284" s="68"/>
      <c r="F2284" s="69"/>
      <c r="G2284" s="69"/>
      <c r="H2284" s="69"/>
      <c r="I2284" s="69"/>
      <c r="J2284" s="68"/>
      <c r="K2284" s="69"/>
      <c r="L2284" s="68"/>
      <c r="M2284" s="68"/>
      <c r="N2284" s="68"/>
      <c r="O2284" s="68"/>
      <c r="P2284" s="70"/>
      <c r="Q2284" s="71"/>
    </row>
    <row r="2285" spans="1:17">
      <c r="A2285" s="152"/>
      <c r="B2285" s="68"/>
      <c r="C2285" s="68"/>
      <c r="D2285" s="68"/>
      <c r="E2285" s="68"/>
      <c r="F2285" s="69"/>
      <c r="G2285" s="69"/>
      <c r="H2285" s="69"/>
      <c r="I2285" s="69"/>
      <c r="J2285" s="68"/>
      <c r="K2285" s="69"/>
      <c r="L2285" s="68"/>
      <c r="M2285" s="68"/>
      <c r="N2285" s="68"/>
      <c r="O2285" s="68"/>
      <c r="P2285" s="70"/>
      <c r="Q2285" s="71"/>
    </row>
    <row r="2286" spans="1:17">
      <c r="A2286" s="152"/>
      <c r="B2286" s="68"/>
      <c r="C2286" s="68"/>
      <c r="D2286" s="68"/>
      <c r="E2286" s="68"/>
      <c r="F2286" s="69"/>
      <c r="G2286" s="69"/>
      <c r="H2286" s="69"/>
      <c r="I2286" s="69"/>
      <c r="J2286" s="68"/>
      <c r="K2286" s="69"/>
      <c r="L2286" s="68"/>
      <c r="M2286" s="68"/>
      <c r="N2286" s="68"/>
      <c r="O2286" s="68"/>
      <c r="P2286" s="70"/>
      <c r="Q2286" s="71"/>
    </row>
    <row r="2287" spans="1:17">
      <c r="A2287" s="152"/>
      <c r="B2287" s="68"/>
      <c r="C2287" s="68"/>
      <c r="D2287" s="68"/>
      <c r="E2287" s="68"/>
      <c r="F2287" s="69"/>
      <c r="G2287" s="69"/>
      <c r="H2287" s="69"/>
      <c r="I2287" s="69"/>
      <c r="J2287" s="68"/>
      <c r="K2287" s="69"/>
      <c r="L2287" s="68"/>
      <c r="M2287" s="68"/>
      <c r="N2287" s="68"/>
      <c r="O2287" s="68"/>
      <c r="P2287" s="70"/>
      <c r="Q2287" s="71"/>
    </row>
    <row r="2288" spans="1:17">
      <c r="A2288" s="152"/>
      <c r="B2288" s="68"/>
      <c r="C2288" s="68"/>
      <c r="D2288" s="68"/>
      <c r="E2288" s="68"/>
      <c r="F2288" s="69"/>
      <c r="G2288" s="69"/>
      <c r="H2288" s="69"/>
      <c r="I2288" s="69"/>
      <c r="J2288" s="68"/>
      <c r="K2288" s="69"/>
      <c r="L2288" s="68"/>
      <c r="M2288" s="68"/>
      <c r="N2288" s="68"/>
      <c r="O2288" s="68"/>
      <c r="P2288" s="70"/>
      <c r="Q2288" s="71"/>
    </row>
    <row r="2289" spans="1:17">
      <c r="A2289" s="152"/>
      <c r="B2289" s="68"/>
      <c r="C2289" s="68"/>
      <c r="D2289" s="68"/>
      <c r="E2289" s="68"/>
      <c r="F2289" s="69"/>
      <c r="G2289" s="69"/>
      <c r="H2289" s="69"/>
      <c r="I2289" s="69"/>
      <c r="J2289" s="68"/>
      <c r="K2289" s="69"/>
      <c r="L2289" s="68"/>
      <c r="M2289" s="68"/>
      <c r="N2289" s="68"/>
      <c r="O2289" s="68"/>
      <c r="P2289" s="70"/>
      <c r="Q2289" s="71"/>
    </row>
    <row r="2290" spans="1:17">
      <c r="A2290" s="152"/>
      <c r="B2290" s="68"/>
      <c r="C2290" s="68"/>
      <c r="D2290" s="68"/>
      <c r="E2290" s="68"/>
      <c r="F2290" s="69"/>
      <c r="G2290" s="69"/>
      <c r="H2290" s="69"/>
      <c r="I2290" s="69"/>
      <c r="J2290" s="68"/>
      <c r="K2290" s="69"/>
      <c r="L2290" s="68"/>
      <c r="M2290" s="68"/>
      <c r="N2290" s="68"/>
      <c r="O2290" s="68"/>
      <c r="P2290" s="70"/>
      <c r="Q2290" s="71"/>
    </row>
    <row r="2291" spans="1:17">
      <c r="A2291" s="152"/>
      <c r="B2291" s="68"/>
      <c r="C2291" s="68"/>
      <c r="D2291" s="68"/>
      <c r="E2291" s="68"/>
      <c r="F2291" s="69"/>
      <c r="G2291" s="69"/>
      <c r="H2291" s="69"/>
      <c r="I2291" s="69"/>
      <c r="J2291" s="68"/>
      <c r="K2291" s="69"/>
      <c r="L2291" s="68"/>
      <c r="M2291" s="68"/>
      <c r="N2291" s="68"/>
      <c r="O2291" s="68"/>
      <c r="P2291" s="70"/>
      <c r="Q2291" s="71"/>
    </row>
    <row r="2292" spans="1:17">
      <c r="A2292" s="152"/>
      <c r="B2292" s="68"/>
      <c r="C2292" s="68"/>
      <c r="D2292" s="68"/>
      <c r="E2292" s="68"/>
      <c r="F2292" s="69"/>
      <c r="G2292" s="69"/>
      <c r="H2292" s="69"/>
      <c r="I2292" s="69"/>
      <c r="J2292" s="68"/>
      <c r="K2292" s="69"/>
      <c r="L2292" s="68"/>
      <c r="M2292" s="68"/>
      <c r="N2292" s="68"/>
      <c r="O2292" s="68"/>
      <c r="P2292" s="70"/>
      <c r="Q2292" s="71"/>
    </row>
    <row r="2293" spans="1:17">
      <c r="A2293" s="152"/>
      <c r="B2293" s="68"/>
      <c r="C2293" s="68"/>
      <c r="D2293" s="68"/>
      <c r="E2293" s="68"/>
      <c r="F2293" s="69"/>
      <c r="G2293" s="69"/>
      <c r="H2293" s="69"/>
      <c r="I2293" s="69"/>
      <c r="J2293" s="68"/>
      <c r="K2293" s="69"/>
      <c r="L2293" s="68"/>
      <c r="M2293" s="68"/>
      <c r="N2293" s="68"/>
      <c r="O2293" s="68"/>
      <c r="P2293" s="70"/>
      <c r="Q2293" s="71"/>
    </row>
    <row r="2294" spans="1:17">
      <c r="A2294" s="152"/>
      <c r="B2294" s="68"/>
      <c r="C2294" s="68"/>
      <c r="D2294" s="68"/>
      <c r="E2294" s="68"/>
      <c r="F2294" s="69"/>
      <c r="G2294" s="69"/>
      <c r="H2294" s="69"/>
      <c r="I2294" s="69"/>
      <c r="J2294" s="68"/>
      <c r="K2294" s="69"/>
      <c r="L2294" s="68"/>
      <c r="M2294" s="68"/>
      <c r="N2294" s="68"/>
      <c r="O2294" s="68"/>
      <c r="P2294" s="70"/>
      <c r="Q2294" s="71"/>
    </row>
    <row r="2295" spans="1:17">
      <c r="A2295" s="152"/>
      <c r="B2295" s="68"/>
      <c r="C2295" s="68"/>
      <c r="D2295" s="68"/>
      <c r="E2295" s="68"/>
      <c r="F2295" s="69"/>
      <c r="G2295" s="69"/>
      <c r="H2295" s="69"/>
      <c r="I2295" s="69"/>
      <c r="J2295" s="68"/>
      <c r="K2295" s="69"/>
      <c r="L2295" s="68"/>
      <c r="M2295" s="68"/>
      <c r="N2295" s="68"/>
      <c r="O2295" s="68"/>
      <c r="P2295" s="70"/>
      <c r="Q2295" s="71"/>
    </row>
    <row r="2296" spans="1:17">
      <c r="A2296" s="152"/>
      <c r="B2296" s="68"/>
      <c r="C2296" s="68"/>
      <c r="D2296" s="68"/>
      <c r="E2296" s="68"/>
      <c r="F2296" s="69"/>
      <c r="G2296" s="69"/>
      <c r="H2296" s="69"/>
      <c r="I2296" s="69"/>
      <c r="J2296" s="68"/>
      <c r="K2296" s="69"/>
      <c r="L2296" s="68"/>
      <c r="M2296" s="68"/>
      <c r="N2296" s="68"/>
      <c r="O2296" s="68"/>
      <c r="P2296" s="70"/>
      <c r="Q2296" s="71"/>
    </row>
    <row r="2297" spans="1:17">
      <c r="A2297" s="152"/>
      <c r="B2297" s="68"/>
      <c r="C2297" s="68"/>
      <c r="D2297" s="68"/>
      <c r="E2297" s="68"/>
      <c r="F2297" s="69"/>
      <c r="G2297" s="69"/>
      <c r="H2297" s="69"/>
      <c r="I2297" s="69"/>
      <c r="J2297" s="68"/>
      <c r="K2297" s="69"/>
      <c r="L2297" s="68"/>
      <c r="M2297" s="68"/>
      <c r="N2297" s="68"/>
      <c r="O2297" s="68"/>
      <c r="P2297" s="70"/>
      <c r="Q2297" s="71"/>
    </row>
    <row r="2298" spans="1:17">
      <c r="A2298" s="152"/>
      <c r="B2298" s="68"/>
      <c r="C2298" s="68"/>
      <c r="D2298" s="68"/>
      <c r="E2298" s="68"/>
      <c r="F2298" s="69"/>
      <c r="G2298" s="69"/>
      <c r="H2298" s="69"/>
      <c r="I2298" s="69"/>
      <c r="J2298" s="68"/>
      <c r="K2298" s="69"/>
      <c r="L2298" s="68"/>
      <c r="M2298" s="68"/>
      <c r="N2298" s="68"/>
      <c r="O2298" s="68"/>
      <c r="P2298" s="70"/>
      <c r="Q2298" s="71"/>
    </row>
    <row r="2299" spans="1:17">
      <c r="A2299" s="152"/>
      <c r="B2299" s="68"/>
      <c r="C2299" s="68"/>
      <c r="D2299" s="68"/>
      <c r="E2299" s="68"/>
      <c r="F2299" s="69"/>
      <c r="G2299" s="69"/>
      <c r="H2299" s="69"/>
      <c r="I2299" s="69"/>
      <c r="J2299" s="68"/>
      <c r="K2299" s="69"/>
      <c r="L2299" s="68"/>
      <c r="M2299" s="68"/>
      <c r="N2299" s="68"/>
      <c r="O2299" s="68"/>
      <c r="P2299" s="70"/>
      <c r="Q2299" s="71"/>
    </row>
    <row r="2300" spans="1:17">
      <c r="A2300" s="152"/>
      <c r="B2300" s="68"/>
      <c r="C2300" s="68"/>
      <c r="D2300" s="68"/>
      <c r="E2300" s="68"/>
      <c r="F2300" s="69"/>
      <c r="G2300" s="69"/>
      <c r="H2300" s="69"/>
      <c r="I2300" s="69"/>
      <c r="J2300" s="68"/>
      <c r="K2300" s="69"/>
      <c r="L2300" s="68"/>
      <c r="M2300" s="68"/>
      <c r="N2300" s="68"/>
      <c r="O2300" s="68"/>
      <c r="P2300" s="70"/>
      <c r="Q2300" s="71"/>
    </row>
    <row r="2301" spans="1:17">
      <c r="A2301" s="152"/>
      <c r="B2301" s="68"/>
      <c r="C2301" s="68"/>
      <c r="D2301" s="68"/>
      <c r="E2301" s="68"/>
      <c r="F2301" s="69"/>
      <c r="G2301" s="69"/>
      <c r="H2301" s="69"/>
      <c r="I2301" s="69"/>
      <c r="J2301" s="68"/>
      <c r="K2301" s="69"/>
      <c r="L2301" s="68"/>
      <c r="M2301" s="68"/>
      <c r="N2301" s="68"/>
      <c r="O2301" s="68"/>
      <c r="P2301" s="70"/>
      <c r="Q2301" s="71"/>
    </row>
    <row r="2302" spans="1:17">
      <c r="A2302" s="152"/>
      <c r="B2302" s="68"/>
      <c r="C2302" s="68"/>
      <c r="D2302" s="68"/>
      <c r="E2302" s="68"/>
      <c r="F2302" s="69"/>
      <c r="G2302" s="69"/>
      <c r="H2302" s="69"/>
      <c r="I2302" s="69"/>
      <c r="J2302" s="68"/>
      <c r="K2302" s="69"/>
      <c r="L2302" s="68"/>
      <c r="M2302" s="68"/>
      <c r="N2302" s="68"/>
      <c r="O2302" s="68"/>
      <c r="P2302" s="70"/>
      <c r="Q2302" s="71"/>
    </row>
    <row r="2303" spans="1:17">
      <c r="A2303" s="152"/>
      <c r="B2303" s="68"/>
      <c r="C2303" s="68"/>
      <c r="D2303" s="68"/>
      <c r="E2303" s="68"/>
      <c r="F2303" s="69"/>
      <c r="G2303" s="69"/>
      <c r="H2303" s="69"/>
      <c r="I2303" s="69"/>
      <c r="J2303" s="68"/>
      <c r="K2303" s="69"/>
      <c r="L2303" s="68"/>
      <c r="M2303" s="68"/>
      <c r="N2303" s="68"/>
      <c r="O2303" s="68"/>
      <c r="P2303" s="70"/>
      <c r="Q2303" s="71"/>
    </row>
    <row r="2304" spans="1:17">
      <c r="A2304" s="152"/>
      <c r="B2304" s="68"/>
      <c r="C2304" s="68"/>
      <c r="D2304" s="68"/>
      <c r="E2304" s="68"/>
      <c r="F2304" s="69"/>
      <c r="G2304" s="69"/>
      <c r="H2304" s="69"/>
      <c r="I2304" s="69"/>
      <c r="J2304" s="68"/>
      <c r="K2304" s="69"/>
      <c r="L2304" s="68"/>
      <c r="M2304" s="68"/>
      <c r="N2304" s="68"/>
      <c r="O2304" s="68"/>
      <c r="P2304" s="70"/>
      <c r="Q2304" s="71"/>
    </row>
    <row r="2305" spans="1:17">
      <c r="A2305" s="152"/>
      <c r="B2305" s="68"/>
      <c r="C2305" s="68"/>
      <c r="D2305" s="68"/>
      <c r="E2305" s="68"/>
      <c r="F2305" s="69"/>
      <c r="G2305" s="69"/>
      <c r="H2305" s="69"/>
      <c r="I2305" s="69"/>
      <c r="J2305" s="68"/>
      <c r="K2305" s="69"/>
      <c r="L2305" s="68"/>
      <c r="M2305" s="68"/>
      <c r="N2305" s="68"/>
      <c r="O2305" s="68"/>
      <c r="P2305" s="70"/>
      <c r="Q2305" s="71"/>
    </row>
    <row r="2306" spans="1:17">
      <c r="A2306" s="152"/>
      <c r="B2306" s="68"/>
      <c r="C2306" s="68"/>
      <c r="D2306" s="68"/>
      <c r="E2306" s="68"/>
      <c r="F2306" s="69"/>
      <c r="G2306" s="69"/>
      <c r="H2306" s="69"/>
      <c r="I2306" s="69"/>
      <c r="J2306" s="68"/>
      <c r="K2306" s="69"/>
      <c r="L2306" s="68"/>
      <c r="M2306" s="68"/>
      <c r="N2306" s="68"/>
      <c r="O2306" s="68"/>
      <c r="P2306" s="70"/>
      <c r="Q2306" s="71"/>
    </row>
    <row r="2307" spans="1:17">
      <c r="A2307" s="152"/>
      <c r="B2307" s="68"/>
      <c r="C2307" s="68"/>
      <c r="D2307" s="68"/>
      <c r="E2307" s="68"/>
      <c r="F2307" s="69"/>
      <c r="G2307" s="69"/>
      <c r="H2307" s="69"/>
      <c r="I2307" s="69"/>
      <c r="J2307" s="68"/>
      <c r="K2307" s="69"/>
      <c r="L2307" s="68"/>
      <c r="M2307" s="68"/>
      <c r="N2307" s="68"/>
      <c r="O2307" s="68"/>
      <c r="P2307" s="70"/>
      <c r="Q2307" s="71"/>
    </row>
    <row r="2308" spans="1:17">
      <c r="A2308" s="152"/>
      <c r="B2308" s="68"/>
      <c r="C2308" s="68"/>
      <c r="D2308" s="68"/>
      <c r="E2308" s="68"/>
      <c r="F2308" s="69"/>
      <c r="G2308" s="69"/>
      <c r="H2308" s="69"/>
      <c r="I2308" s="69"/>
      <c r="J2308" s="68"/>
      <c r="K2308" s="69"/>
      <c r="L2308" s="68"/>
      <c r="M2308" s="68"/>
      <c r="N2308" s="68"/>
      <c r="O2308" s="68"/>
      <c r="P2308" s="70"/>
      <c r="Q2308" s="71"/>
    </row>
    <row r="2309" spans="1:17">
      <c r="A2309" s="152"/>
      <c r="B2309" s="68"/>
      <c r="C2309" s="68"/>
      <c r="D2309" s="68"/>
      <c r="E2309" s="68"/>
      <c r="F2309" s="69"/>
      <c r="G2309" s="69"/>
      <c r="H2309" s="69"/>
      <c r="I2309" s="69"/>
      <c r="J2309" s="68"/>
      <c r="K2309" s="69"/>
      <c r="L2309" s="68"/>
      <c r="M2309" s="68"/>
      <c r="N2309" s="68"/>
      <c r="O2309" s="68"/>
      <c r="P2309" s="70"/>
      <c r="Q2309" s="71"/>
    </row>
    <row r="2310" spans="1:17">
      <c r="A2310" s="152"/>
      <c r="B2310" s="68"/>
      <c r="C2310" s="68"/>
      <c r="D2310" s="68"/>
      <c r="E2310" s="68"/>
      <c r="F2310" s="69"/>
      <c r="G2310" s="69"/>
      <c r="H2310" s="69"/>
      <c r="I2310" s="69"/>
      <c r="J2310" s="68"/>
      <c r="K2310" s="69"/>
      <c r="L2310" s="68"/>
      <c r="M2310" s="68"/>
      <c r="N2310" s="68"/>
      <c r="O2310" s="68"/>
      <c r="P2310" s="70"/>
      <c r="Q2310" s="71"/>
    </row>
    <row r="2311" spans="1:17">
      <c r="A2311" s="152"/>
      <c r="B2311" s="68"/>
      <c r="C2311" s="68"/>
      <c r="D2311" s="68"/>
      <c r="E2311" s="68"/>
      <c r="F2311" s="69"/>
      <c r="G2311" s="69"/>
      <c r="H2311" s="69"/>
      <c r="I2311" s="69"/>
      <c r="J2311" s="68"/>
      <c r="K2311" s="69"/>
      <c r="L2311" s="68"/>
      <c r="M2311" s="68"/>
      <c r="N2311" s="68"/>
      <c r="O2311" s="68"/>
      <c r="P2311" s="70"/>
      <c r="Q2311" s="71"/>
    </row>
    <row r="2312" spans="1:17">
      <c r="A2312" s="152"/>
      <c r="B2312" s="68"/>
      <c r="C2312" s="68"/>
      <c r="D2312" s="68"/>
      <c r="E2312" s="68"/>
      <c r="F2312" s="69"/>
      <c r="G2312" s="69"/>
      <c r="H2312" s="69"/>
      <c r="I2312" s="69"/>
      <c r="J2312" s="68"/>
      <c r="K2312" s="69"/>
      <c r="L2312" s="68"/>
      <c r="M2312" s="68"/>
      <c r="N2312" s="68"/>
      <c r="O2312" s="68"/>
      <c r="P2312" s="70"/>
      <c r="Q2312" s="71"/>
    </row>
    <row r="2313" spans="1:17">
      <c r="A2313" s="152"/>
      <c r="B2313" s="68"/>
      <c r="C2313" s="68"/>
      <c r="D2313" s="68"/>
      <c r="E2313" s="68"/>
      <c r="F2313" s="69"/>
      <c r="G2313" s="69"/>
      <c r="H2313" s="69"/>
      <c r="I2313" s="69"/>
      <c r="J2313" s="68"/>
      <c r="K2313" s="69"/>
      <c r="L2313" s="68"/>
      <c r="M2313" s="68"/>
      <c r="N2313" s="68"/>
      <c r="O2313" s="68"/>
      <c r="P2313" s="70"/>
      <c r="Q2313" s="71"/>
    </row>
    <row r="2314" spans="1:17">
      <c r="A2314" s="152"/>
      <c r="B2314" s="68"/>
      <c r="C2314" s="68"/>
      <c r="D2314" s="68"/>
      <c r="E2314" s="68"/>
      <c r="F2314" s="69"/>
      <c r="G2314" s="69"/>
      <c r="H2314" s="69"/>
      <c r="I2314" s="69"/>
      <c r="J2314" s="68"/>
      <c r="K2314" s="69"/>
      <c r="L2314" s="68"/>
      <c r="M2314" s="68"/>
      <c r="N2314" s="68"/>
      <c r="O2314" s="68"/>
      <c r="P2314" s="70"/>
      <c r="Q2314" s="71"/>
    </row>
    <row r="2315" spans="1:17">
      <c r="A2315" s="152"/>
      <c r="B2315" s="68"/>
      <c r="C2315" s="68"/>
      <c r="D2315" s="68"/>
      <c r="E2315" s="68"/>
      <c r="F2315" s="69"/>
      <c r="G2315" s="69"/>
      <c r="H2315" s="69"/>
      <c r="I2315" s="69"/>
      <c r="J2315" s="68"/>
      <c r="K2315" s="69"/>
      <c r="L2315" s="68"/>
      <c r="M2315" s="68"/>
      <c r="N2315" s="68"/>
      <c r="O2315" s="68"/>
      <c r="P2315" s="70"/>
      <c r="Q2315" s="71"/>
    </row>
    <row r="2316" spans="1:17">
      <c r="A2316" s="152"/>
      <c r="B2316" s="68"/>
      <c r="C2316" s="68"/>
      <c r="D2316" s="68"/>
      <c r="E2316" s="68"/>
      <c r="F2316" s="69"/>
      <c r="G2316" s="69"/>
      <c r="H2316" s="69"/>
      <c r="I2316" s="69"/>
      <c r="J2316" s="68"/>
      <c r="K2316" s="69"/>
      <c r="L2316" s="68"/>
      <c r="M2316" s="68"/>
      <c r="N2316" s="68"/>
      <c r="O2316" s="68"/>
      <c r="P2316" s="70"/>
      <c r="Q2316" s="71"/>
    </row>
    <row r="2317" spans="1:17">
      <c r="A2317" s="152"/>
      <c r="B2317" s="68"/>
      <c r="C2317" s="68"/>
      <c r="D2317" s="68"/>
      <c r="E2317" s="68"/>
      <c r="F2317" s="69"/>
      <c r="G2317" s="69"/>
      <c r="H2317" s="69"/>
      <c r="I2317" s="69"/>
      <c r="J2317" s="68"/>
      <c r="K2317" s="69"/>
      <c r="L2317" s="68"/>
      <c r="M2317" s="68"/>
      <c r="N2317" s="68"/>
      <c r="O2317" s="68"/>
      <c r="P2317" s="70"/>
      <c r="Q2317" s="71"/>
    </row>
    <row r="2318" spans="1:17">
      <c r="A2318" s="152"/>
      <c r="B2318" s="68"/>
      <c r="C2318" s="68"/>
      <c r="D2318" s="68"/>
      <c r="E2318" s="68"/>
      <c r="F2318" s="69"/>
      <c r="G2318" s="69"/>
      <c r="H2318" s="69"/>
      <c r="I2318" s="69"/>
      <c r="J2318" s="68"/>
      <c r="K2318" s="69"/>
      <c r="L2318" s="68"/>
      <c r="M2318" s="68"/>
      <c r="N2318" s="68"/>
      <c r="O2318" s="68"/>
      <c r="P2318" s="70"/>
      <c r="Q2318" s="71"/>
    </row>
    <row r="2319" spans="1:17">
      <c r="A2319" s="152"/>
      <c r="B2319" s="68"/>
      <c r="C2319" s="68"/>
      <c r="D2319" s="68"/>
      <c r="E2319" s="68"/>
      <c r="F2319" s="69"/>
      <c r="G2319" s="69"/>
      <c r="H2319" s="69"/>
      <c r="I2319" s="69"/>
      <c r="J2319" s="68"/>
      <c r="K2319" s="69"/>
      <c r="L2319" s="68"/>
      <c r="M2319" s="68"/>
      <c r="N2319" s="68"/>
      <c r="O2319" s="68"/>
      <c r="P2319" s="70"/>
      <c r="Q2319" s="71"/>
    </row>
    <row r="2320" spans="1:17">
      <c r="A2320" s="152"/>
      <c r="B2320" s="68"/>
      <c r="C2320" s="68"/>
      <c r="D2320" s="68"/>
      <c r="E2320" s="68"/>
      <c r="F2320" s="69"/>
      <c r="G2320" s="69"/>
      <c r="H2320" s="69"/>
      <c r="I2320" s="69"/>
      <c r="J2320" s="68"/>
      <c r="K2320" s="69"/>
      <c r="L2320" s="68"/>
      <c r="M2320" s="68"/>
      <c r="N2320" s="68"/>
      <c r="O2320" s="68"/>
      <c r="P2320" s="70"/>
      <c r="Q2320" s="71"/>
    </row>
    <row r="2321" spans="1:17">
      <c r="A2321" s="152"/>
      <c r="B2321" s="68"/>
      <c r="C2321" s="68"/>
      <c r="D2321" s="68"/>
      <c r="E2321" s="68"/>
      <c r="F2321" s="69"/>
      <c r="G2321" s="69"/>
      <c r="H2321" s="69"/>
      <c r="I2321" s="69"/>
      <c r="J2321" s="68"/>
      <c r="K2321" s="69"/>
      <c r="L2321" s="68"/>
      <c r="M2321" s="68"/>
      <c r="N2321" s="68"/>
      <c r="O2321" s="68"/>
      <c r="P2321" s="70"/>
      <c r="Q2321" s="71"/>
    </row>
    <row r="2322" spans="1:17">
      <c r="A2322" s="152"/>
      <c r="B2322" s="68"/>
      <c r="C2322" s="68"/>
      <c r="D2322" s="68"/>
      <c r="E2322" s="68"/>
      <c r="F2322" s="69"/>
      <c r="G2322" s="69"/>
      <c r="H2322" s="69"/>
      <c r="I2322" s="69"/>
      <c r="J2322" s="68"/>
      <c r="K2322" s="69"/>
      <c r="L2322" s="68"/>
      <c r="M2322" s="68"/>
      <c r="N2322" s="68"/>
      <c r="O2322" s="68"/>
      <c r="P2322" s="70"/>
      <c r="Q2322" s="71"/>
    </row>
    <row r="2323" spans="1:17">
      <c r="A2323" s="152"/>
      <c r="B2323" s="68"/>
      <c r="C2323" s="68"/>
      <c r="D2323" s="68"/>
      <c r="E2323" s="68"/>
      <c r="F2323" s="69"/>
      <c r="G2323" s="69"/>
      <c r="H2323" s="69"/>
      <c r="I2323" s="69"/>
      <c r="J2323" s="68"/>
      <c r="K2323" s="69"/>
      <c r="L2323" s="68"/>
      <c r="M2323" s="68"/>
      <c r="N2323" s="68"/>
      <c r="O2323" s="68"/>
      <c r="P2323" s="70"/>
      <c r="Q2323" s="71"/>
    </row>
    <row r="2324" spans="1:17">
      <c r="A2324" s="152"/>
      <c r="B2324" s="68"/>
      <c r="C2324" s="68"/>
      <c r="D2324" s="68"/>
      <c r="E2324" s="68"/>
      <c r="F2324" s="69"/>
      <c r="G2324" s="69"/>
      <c r="H2324" s="69"/>
      <c r="I2324" s="69"/>
      <c r="J2324" s="68"/>
      <c r="K2324" s="69"/>
      <c r="L2324" s="68"/>
      <c r="M2324" s="68"/>
      <c r="N2324" s="68"/>
      <c r="O2324" s="68"/>
      <c r="P2324" s="70"/>
      <c r="Q2324" s="71"/>
    </row>
    <row r="2325" spans="1:17">
      <c r="A2325" s="152"/>
      <c r="B2325" s="68"/>
      <c r="C2325" s="68"/>
      <c r="D2325" s="68"/>
      <c r="E2325" s="68"/>
      <c r="F2325" s="69"/>
      <c r="G2325" s="69"/>
      <c r="H2325" s="69"/>
      <c r="I2325" s="69"/>
      <c r="J2325" s="68"/>
      <c r="K2325" s="69"/>
      <c r="L2325" s="68"/>
      <c r="M2325" s="68"/>
      <c r="N2325" s="68"/>
      <c r="O2325" s="68"/>
      <c r="P2325" s="70"/>
      <c r="Q2325" s="71"/>
    </row>
    <row r="2326" spans="1:17">
      <c r="A2326" s="152"/>
      <c r="B2326" s="68"/>
      <c r="C2326" s="68"/>
      <c r="D2326" s="68"/>
      <c r="E2326" s="68"/>
      <c r="F2326" s="69"/>
      <c r="G2326" s="69"/>
      <c r="H2326" s="69"/>
      <c r="I2326" s="69"/>
      <c r="J2326" s="68"/>
      <c r="K2326" s="69"/>
      <c r="L2326" s="68"/>
      <c r="M2326" s="68"/>
      <c r="N2326" s="68"/>
      <c r="O2326" s="68"/>
      <c r="P2326" s="70"/>
      <c r="Q2326" s="71"/>
    </row>
    <row r="2327" spans="1:17">
      <c r="A2327" s="152"/>
      <c r="B2327" s="68"/>
      <c r="C2327" s="68"/>
      <c r="D2327" s="68"/>
      <c r="E2327" s="68"/>
      <c r="F2327" s="69"/>
      <c r="G2327" s="69"/>
      <c r="H2327" s="69"/>
      <c r="I2327" s="69"/>
      <c r="J2327" s="68"/>
      <c r="K2327" s="69"/>
      <c r="L2327" s="68"/>
      <c r="M2327" s="68"/>
      <c r="N2327" s="68"/>
      <c r="O2327" s="68"/>
      <c r="P2327" s="70"/>
      <c r="Q2327" s="71"/>
    </row>
    <row r="2328" spans="1:17">
      <c r="A2328" s="152"/>
      <c r="B2328" s="68"/>
      <c r="C2328" s="68"/>
      <c r="D2328" s="68"/>
      <c r="E2328" s="68"/>
      <c r="F2328" s="69"/>
      <c r="G2328" s="69"/>
      <c r="H2328" s="69"/>
      <c r="I2328" s="69"/>
      <c r="J2328" s="68"/>
      <c r="K2328" s="69"/>
      <c r="L2328" s="68"/>
      <c r="M2328" s="68"/>
      <c r="N2328" s="68"/>
      <c r="O2328" s="68"/>
      <c r="P2328" s="70"/>
      <c r="Q2328" s="71"/>
    </row>
    <row r="2329" spans="1:17">
      <c r="A2329" s="152"/>
      <c r="B2329" s="68"/>
      <c r="C2329" s="68"/>
      <c r="D2329" s="68"/>
      <c r="E2329" s="68"/>
      <c r="F2329" s="69"/>
      <c r="G2329" s="69"/>
      <c r="H2329" s="69"/>
      <c r="I2329" s="69"/>
      <c r="J2329" s="68"/>
      <c r="K2329" s="69"/>
      <c r="L2329" s="68"/>
      <c r="M2329" s="68"/>
      <c r="N2329" s="68"/>
      <c r="O2329" s="68"/>
      <c r="P2329" s="70"/>
      <c r="Q2329" s="71"/>
    </row>
    <row r="2330" spans="1:17">
      <c r="A2330" s="152"/>
      <c r="B2330" s="68"/>
      <c r="C2330" s="68"/>
      <c r="D2330" s="68"/>
      <c r="E2330" s="68"/>
      <c r="F2330" s="69"/>
      <c r="G2330" s="69"/>
      <c r="H2330" s="69"/>
      <c r="I2330" s="69"/>
      <c r="J2330" s="68"/>
      <c r="K2330" s="69"/>
      <c r="L2330" s="68"/>
      <c r="M2330" s="68"/>
      <c r="N2330" s="68"/>
      <c r="O2330" s="68"/>
      <c r="P2330" s="70"/>
      <c r="Q2330" s="71"/>
    </row>
    <row r="2331" spans="1:17">
      <c r="A2331" s="152"/>
      <c r="B2331" s="68"/>
      <c r="C2331" s="68"/>
      <c r="D2331" s="68"/>
      <c r="E2331" s="68"/>
      <c r="F2331" s="69"/>
      <c r="G2331" s="69"/>
      <c r="H2331" s="69"/>
      <c r="I2331" s="69"/>
      <c r="J2331" s="68"/>
      <c r="K2331" s="69"/>
      <c r="L2331" s="68"/>
      <c r="M2331" s="68"/>
      <c r="N2331" s="68"/>
      <c r="O2331" s="68"/>
      <c r="P2331" s="70"/>
      <c r="Q2331" s="71"/>
    </row>
    <row r="2332" spans="1:17">
      <c r="A2332" s="152"/>
      <c r="B2332" s="68"/>
      <c r="C2332" s="68"/>
      <c r="D2332" s="68"/>
      <c r="E2332" s="68"/>
      <c r="F2332" s="69"/>
      <c r="G2332" s="69"/>
      <c r="H2332" s="69"/>
      <c r="I2332" s="69"/>
      <c r="J2332" s="68"/>
      <c r="K2332" s="69"/>
      <c r="L2332" s="68"/>
      <c r="M2332" s="68"/>
      <c r="N2332" s="68"/>
      <c r="O2332" s="68"/>
      <c r="P2332" s="70"/>
      <c r="Q2332" s="71"/>
    </row>
    <row r="2333" spans="1:17">
      <c r="A2333" s="152"/>
      <c r="B2333" s="68"/>
      <c r="C2333" s="68"/>
      <c r="D2333" s="68"/>
      <c r="E2333" s="68"/>
      <c r="F2333" s="69"/>
      <c r="G2333" s="69"/>
      <c r="H2333" s="69"/>
      <c r="I2333" s="69"/>
      <c r="J2333" s="68"/>
      <c r="K2333" s="69"/>
      <c r="L2333" s="68"/>
      <c r="M2333" s="68"/>
      <c r="N2333" s="68"/>
      <c r="O2333" s="68"/>
      <c r="P2333" s="70"/>
      <c r="Q2333" s="71"/>
    </row>
    <row r="2334" spans="1:17">
      <c r="A2334" s="152"/>
      <c r="B2334" s="68"/>
      <c r="C2334" s="68"/>
      <c r="D2334" s="68"/>
      <c r="E2334" s="68"/>
      <c r="F2334" s="69"/>
      <c r="G2334" s="69"/>
      <c r="H2334" s="69"/>
      <c r="I2334" s="69"/>
      <c r="J2334" s="68"/>
      <c r="K2334" s="69"/>
      <c r="L2334" s="68"/>
      <c r="M2334" s="68"/>
      <c r="N2334" s="68"/>
      <c r="O2334" s="68"/>
      <c r="P2334" s="70"/>
      <c r="Q2334" s="71"/>
    </row>
    <row r="2335" spans="1:17">
      <c r="A2335" s="152"/>
      <c r="B2335" s="68"/>
      <c r="C2335" s="68"/>
      <c r="D2335" s="68"/>
      <c r="E2335" s="68"/>
      <c r="F2335" s="69"/>
      <c r="G2335" s="69"/>
      <c r="H2335" s="69"/>
      <c r="I2335" s="69"/>
      <c r="J2335" s="68"/>
      <c r="K2335" s="69"/>
      <c r="L2335" s="68"/>
      <c r="M2335" s="68"/>
      <c r="N2335" s="68"/>
      <c r="O2335" s="68"/>
      <c r="P2335" s="70"/>
      <c r="Q2335" s="71"/>
    </row>
    <row r="2336" spans="1:17">
      <c r="A2336" s="152"/>
      <c r="B2336" s="68"/>
      <c r="C2336" s="68"/>
      <c r="D2336" s="68"/>
      <c r="E2336" s="68"/>
      <c r="F2336" s="69"/>
      <c r="G2336" s="69"/>
      <c r="H2336" s="69"/>
      <c r="I2336" s="69"/>
      <c r="J2336" s="68"/>
      <c r="K2336" s="69"/>
      <c r="L2336" s="68"/>
      <c r="M2336" s="68"/>
      <c r="N2336" s="68"/>
      <c r="O2336" s="68"/>
      <c r="P2336" s="70"/>
      <c r="Q2336" s="71"/>
    </row>
    <row r="2337" spans="1:17">
      <c r="A2337" s="152"/>
      <c r="B2337" s="68"/>
      <c r="C2337" s="68"/>
      <c r="D2337" s="68"/>
      <c r="E2337" s="68"/>
      <c r="F2337" s="69"/>
      <c r="G2337" s="69"/>
      <c r="H2337" s="69"/>
      <c r="I2337" s="69"/>
      <c r="J2337" s="68"/>
      <c r="K2337" s="69"/>
      <c r="L2337" s="68"/>
      <c r="M2337" s="68"/>
      <c r="N2337" s="68"/>
      <c r="O2337" s="68"/>
      <c r="P2337" s="70"/>
      <c r="Q2337" s="71"/>
    </row>
    <row r="2338" spans="1:17">
      <c r="A2338" s="152"/>
      <c r="B2338" s="68"/>
      <c r="C2338" s="68"/>
      <c r="D2338" s="68"/>
      <c r="E2338" s="68"/>
      <c r="F2338" s="69"/>
      <c r="G2338" s="69"/>
      <c r="H2338" s="69"/>
      <c r="I2338" s="69"/>
      <c r="J2338" s="68"/>
      <c r="K2338" s="69"/>
      <c r="L2338" s="68"/>
      <c r="M2338" s="68"/>
      <c r="N2338" s="68"/>
      <c r="O2338" s="68"/>
      <c r="P2338" s="70"/>
      <c r="Q2338" s="71"/>
    </row>
    <row r="2339" spans="1:17">
      <c r="A2339" s="152"/>
      <c r="B2339" s="68"/>
      <c r="C2339" s="68"/>
      <c r="D2339" s="68"/>
      <c r="E2339" s="68"/>
      <c r="F2339" s="69"/>
      <c r="G2339" s="69"/>
      <c r="H2339" s="69"/>
      <c r="I2339" s="69"/>
      <c r="J2339" s="68"/>
      <c r="K2339" s="69"/>
      <c r="L2339" s="68"/>
      <c r="M2339" s="68"/>
      <c r="N2339" s="68"/>
      <c r="O2339" s="68"/>
      <c r="P2339" s="70"/>
      <c r="Q2339" s="71"/>
    </row>
    <row r="2340" spans="1:17">
      <c r="A2340" s="152"/>
      <c r="B2340" s="68"/>
      <c r="C2340" s="68"/>
      <c r="D2340" s="68"/>
      <c r="E2340" s="68"/>
      <c r="F2340" s="69"/>
      <c r="G2340" s="69"/>
      <c r="H2340" s="69"/>
      <c r="I2340" s="69"/>
      <c r="J2340" s="68"/>
      <c r="K2340" s="69"/>
      <c r="L2340" s="68"/>
      <c r="M2340" s="68"/>
      <c r="N2340" s="68"/>
      <c r="O2340" s="68"/>
      <c r="P2340" s="70"/>
      <c r="Q2340" s="71"/>
    </row>
    <row r="2341" spans="1:17">
      <c r="A2341" s="152"/>
      <c r="B2341" s="68"/>
      <c r="C2341" s="68"/>
      <c r="D2341" s="68"/>
      <c r="E2341" s="68"/>
      <c r="F2341" s="69"/>
      <c r="G2341" s="69"/>
      <c r="H2341" s="69"/>
      <c r="I2341" s="69"/>
      <c r="J2341" s="68"/>
      <c r="K2341" s="69"/>
      <c r="L2341" s="68"/>
      <c r="M2341" s="68"/>
      <c r="N2341" s="68"/>
      <c r="O2341" s="68"/>
      <c r="P2341" s="70"/>
      <c r="Q2341" s="71"/>
    </row>
    <row r="2342" spans="1:17">
      <c r="A2342" s="152"/>
      <c r="B2342" s="68"/>
      <c r="C2342" s="68"/>
      <c r="D2342" s="68"/>
      <c r="E2342" s="68"/>
      <c r="F2342" s="69"/>
      <c r="G2342" s="69"/>
      <c r="H2342" s="69"/>
      <c r="I2342" s="69"/>
      <c r="J2342" s="68"/>
      <c r="K2342" s="69"/>
      <c r="L2342" s="68"/>
      <c r="M2342" s="68"/>
      <c r="N2342" s="68"/>
      <c r="O2342" s="68"/>
      <c r="P2342" s="70"/>
      <c r="Q2342" s="71"/>
    </row>
    <row r="2343" spans="1:17">
      <c r="A2343" s="152"/>
      <c r="B2343" s="68"/>
      <c r="C2343" s="68"/>
      <c r="D2343" s="68"/>
      <c r="E2343" s="68"/>
      <c r="F2343" s="69"/>
      <c r="G2343" s="69"/>
      <c r="H2343" s="69"/>
      <c r="I2343" s="69"/>
      <c r="J2343" s="68"/>
      <c r="K2343" s="69"/>
      <c r="L2343" s="68"/>
      <c r="M2343" s="68"/>
      <c r="N2343" s="68"/>
      <c r="O2343" s="68"/>
      <c r="P2343" s="70"/>
      <c r="Q2343" s="71"/>
    </row>
    <row r="2344" spans="1:17">
      <c r="A2344" s="152"/>
      <c r="B2344" s="68"/>
      <c r="C2344" s="68"/>
      <c r="D2344" s="68"/>
      <c r="E2344" s="68"/>
      <c r="F2344" s="69"/>
      <c r="G2344" s="69"/>
      <c r="H2344" s="69"/>
      <c r="I2344" s="69"/>
      <c r="J2344" s="68"/>
      <c r="K2344" s="69"/>
      <c r="L2344" s="68"/>
      <c r="M2344" s="68"/>
      <c r="N2344" s="68"/>
      <c r="O2344" s="68"/>
      <c r="P2344" s="70"/>
      <c r="Q2344" s="71"/>
    </row>
    <row r="2345" spans="1:17">
      <c r="A2345" s="152"/>
      <c r="B2345" s="68"/>
      <c r="C2345" s="68"/>
      <c r="D2345" s="68"/>
      <c r="E2345" s="68"/>
      <c r="F2345" s="69"/>
      <c r="G2345" s="69"/>
      <c r="H2345" s="69"/>
      <c r="I2345" s="69"/>
      <c r="J2345" s="68"/>
      <c r="K2345" s="69"/>
      <c r="L2345" s="68"/>
      <c r="M2345" s="68"/>
      <c r="N2345" s="68"/>
      <c r="O2345" s="68"/>
      <c r="P2345" s="70"/>
      <c r="Q2345" s="71"/>
    </row>
    <row r="2346" spans="1:17">
      <c r="A2346" s="152"/>
      <c r="B2346" s="68"/>
      <c r="C2346" s="68"/>
      <c r="D2346" s="68"/>
      <c r="E2346" s="68"/>
      <c r="F2346" s="69"/>
      <c r="G2346" s="69"/>
      <c r="H2346" s="69"/>
      <c r="I2346" s="69"/>
      <c r="J2346" s="68"/>
      <c r="K2346" s="69"/>
      <c r="L2346" s="68"/>
      <c r="M2346" s="68"/>
      <c r="N2346" s="68"/>
      <c r="O2346" s="68"/>
      <c r="P2346" s="70"/>
      <c r="Q2346" s="71"/>
    </row>
    <row r="2347" spans="1:17">
      <c r="A2347" s="152"/>
      <c r="B2347" s="68"/>
      <c r="C2347" s="68"/>
      <c r="D2347" s="68"/>
      <c r="E2347" s="68"/>
      <c r="F2347" s="69"/>
      <c r="G2347" s="69"/>
      <c r="H2347" s="69"/>
      <c r="I2347" s="69"/>
      <c r="J2347" s="68"/>
      <c r="K2347" s="69"/>
      <c r="L2347" s="68"/>
      <c r="M2347" s="68"/>
      <c r="N2347" s="68"/>
      <c r="O2347" s="68"/>
      <c r="P2347" s="70"/>
      <c r="Q2347" s="71"/>
    </row>
    <row r="2348" spans="1:17">
      <c r="A2348" s="152"/>
      <c r="B2348" s="68"/>
      <c r="C2348" s="68"/>
      <c r="D2348" s="68"/>
      <c r="E2348" s="68"/>
      <c r="F2348" s="69"/>
      <c r="G2348" s="69"/>
      <c r="H2348" s="69"/>
      <c r="I2348" s="69"/>
      <c r="J2348" s="68"/>
      <c r="K2348" s="69"/>
      <c r="L2348" s="68"/>
      <c r="M2348" s="68"/>
      <c r="N2348" s="68"/>
      <c r="O2348" s="68"/>
      <c r="P2348" s="70"/>
      <c r="Q2348" s="71"/>
    </row>
    <row r="2349" spans="1:17">
      <c r="A2349" s="152"/>
      <c r="B2349" s="68"/>
      <c r="C2349" s="68"/>
      <c r="D2349" s="68"/>
      <c r="E2349" s="68"/>
      <c r="F2349" s="69"/>
      <c r="G2349" s="69"/>
      <c r="H2349" s="69"/>
      <c r="I2349" s="69"/>
      <c r="J2349" s="68"/>
      <c r="K2349" s="69"/>
      <c r="L2349" s="68"/>
      <c r="M2349" s="68"/>
      <c r="N2349" s="68"/>
      <c r="O2349" s="68"/>
      <c r="P2349" s="70"/>
      <c r="Q2349" s="71"/>
    </row>
    <row r="2350" spans="1:17">
      <c r="A2350" s="152"/>
      <c r="B2350" s="68"/>
      <c r="C2350" s="68"/>
      <c r="D2350" s="68"/>
      <c r="E2350" s="68"/>
      <c r="F2350" s="69"/>
      <c r="G2350" s="69"/>
      <c r="H2350" s="69"/>
      <c r="I2350" s="69"/>
      <c r="J2350" s="68"/>
      <c r="K2350" s="69"/>
      <c r="L2350" s="68"/>
      <c r="M2350" s="68"/>
      <c r="N2350" s="68"/>
      <c r="O2350" s="68"/>
      <c r="P2350" s="70"/>
      <c r="Q2350" s="71"/>
    </row>
    <row r="2351" spans="1:17">
      <c r="A2351" s="152"/>
      <c r="B2351" s="68"/>
      <c r="C2351" s="68"/>
      <c r="D2351" s="68"/>
      <c r="E2351" s="68"/>
      <c r="F2351" s="69"/>
      <c r="G2351" s="69"/>
      <c r="H2351" s="69"/>
      <c r="I2351" s="69"/>
      <c r="J2351" s="68"/>
      <c r="K2351" s="69"/>
      <c r="L2351" s="68"/>
      <c r="M2351" s="68"/>
      <c r="N2351" s="68"/>
      <c r="O2351" s="68"/>
      <c r="P2351" s="70"/>
      <c r="Q2351" s="71"/>
    </row>
    <row r="2352" spans="1:17">
      <c r="A2352" s="152"/>
      <c r="B2352" s="68"/>
      <c r="C2352" s="68"/>
      <c r="D2352" s="68"/>
      <c r="E2352" s="68"/>
      <c r="F2352" s="69"/>
      <c r="G2352" s="69"/>
      <c r="H2352" s="69"/>
      <c r="I2352" s="69"/>
      <c r="J2352" s="68"/>
      <c r="K2352" s="69"/>
      <c r="L2352" s="68"/>
      <c r="M2352" s="68"/>
      <c r="N2352" s="68"/>
      <c r="O2352" s="68"/>
      <c r="P2352" s="70"/>
      <c r="Q2352" s="71"/>
    </row>
    <row r="2353" spans="1:17">
      <c r="A2353" s="152"/>
      <c r="B2353" s="68"/>
      <c r="C2353" s="68"/>
      <c r="D2353" s="68"/>
      <c r="E2353" s="68"/>
      <c r="F2353" s="69"/>
      <c r="G2353" s="69"/>
      <c r="H2353" s="69"/>
      <c r="I2353" s="69"/>
      <c r="J2353" s="68"/>
      <c r="K2353" s="69"/>
      <c r="L2353" s="68"/>
      <c r="M2353" s="68"/>
      <c r="N2353" s="68"/>
      <c r="O2353" s="68"/>
      <c r="P2353" s="70"/>
      <c r="Q2353" s="71"/>
    </row>
    <row r="2354" spans="1:17">
      <c r="A2354" s="152"/>
      <c r="B2354" s="68"/>
      <c r="C2354" s="68"/>
      <c r="D2354" s="68"/>
      <c r="E2354" s="68"/>
      <c r="F2354" s="69"/>
      <c r="G2354" s="69"/>
      <c r="H2354" s="69"/>
      <c r="I2354" s="69"/>
      <c r="J2354" s="68"/>
      <c r="K2354" s="69"/>
      <c r="L2354" s="68"/>
      <c r="M2354" s="68"/>
      <c r="N2354" s="68"/>
      <c r="O2354" s="68"/>
      <c r="P2354" s="70"/>
      <c r="Q2354" s="71"/>
    </row>
    <row r="2355" spans="1:17">
      <c r="A2355" s="152"/>
      <c r="B2355" s="68"/>
      <c r="C2355" s="68"/>
      <c r="D2355" s="68"/>
      <c r="E2355" s="68"/>
      <c r="F2355" s="69"/>
      <c r="G2355" s="69"/>
      <c r="H2355" s="69"/>
      <c r="I2355" s="69"/>
      <c r="J2355" s="68"/>
      <c r="K2355" s="69"/>
      <c r="L2355" s="68"/>
      <c r="M2355" s="68"/>
      <c r="N2355" s="68"/>
      <c r="O2355" s="68"/>
      <c r="P2355" s="70"/>
      <c r="Q2355" s="71"/>
    </row>
    <row r="2356" spans="1:17">
      <c r="A2356" s="152"/>
      <c r="B2356" s="68"/>
      <c r="C2356" s="68"/>
      <c r="D2356" s="68"/>
      <c r="E2356" s="68"/>
      <c r="F2356" s="69"/>
      <c r="G2356" s="69"/>
      <c r="H2356" s="69"/>
      <c r="I2356" s="69"/>
      <c r="J2356" s="68"/>
      <c r="K2356" s="69"/>
      <c r="L2356" s="68"/>
      <c r="M2356" s="68"/>
      <c r="N2356" s="68"/>
      <c r="O2356" s="68"/>
      <c r="P2356" s="70"/>
      <c r="Q2356" s="71"/>
    </row>
    <row r="2357" spans="1:17">
      <c r="A2357" s="152"/>
      <c r="B2357" s="68"/>
      <c r="C2357" s="68"/>
      <c r="D2357" s="68"/>
      <c r="E2357" s="68"/>
      <c r="F2357" s="69"/>
      <c r="G2357" s="69"/>
      <c r="H2357" s="69"/>
      <c r="I2357" s="69"/>
      <c r="J2357" s="68"/>
      <c r="K2357" s="69"/>
      <c r="L2357" s="68"/>
      <c r="M2357" s="68"/>
      <c r="N2357" s="68"/>
      <c r="O2357" s="68"/>
      <c r="P2357" s="70"/>
      <c r="Q2357" s="71"/>
    </row>
    <row r="2358" spans="1:17">
      <c r="A2358" s="152"/>
      <c r="B2358" s="68"/>
      <c r="C2358" s="68"/>
      <c r="D2358" s="68"/>
      <c r="E2358" s="68"/>
      <c r="F2358" s="69"/>
      <c r="G2358" s="69"/>
      <c r="H2358" s="69"/>
      <c r="I2358" s="69"/>
      <c r="J2358" s="68"/>
      <c r="K2358" s="69"/>
      <c r="L2358" s="68"/>
      <c r="M2358" s="68"/>
      <c r="N2358" s="68"/>
      <c r="O2358" s="68"/>
      <c r="P2358" s="70"/>
      <c r="Q2358" s="71"/>
    </row>
    <row r="2359" spans="1:17">
      <c r="A2359" s="152"/>
      <c r="B2359" s="68"/>
      <c r="C2359" s="68"/>
      <c r="D2359" s="68"/>
      <c r="E2359" s="68"/>
      <c r="F2359" s="69"/>
      <c r="G2359" s="69"/>
      <c r="H2359" s="69"/>
      <c r="I2359" s="69"/>
      <c r="J2359" s="68"/>
      <c r="K2359" s="69"/>
      <c r="L2359" s="68"/>
      <c r="M2359" s="68"/>
      <c r="N2359" s="68"/>
      <c r="O2359" s="68"/>
      <c r="P2359" s="70"/>
      <c r="Q2359" s="71"/>
    </row>
    <row r="2360" spans="1:17">
      <c r="A2360" s="152"/>
      <c r="B2360" s="68"/>
      <c r="C2360" s="68"/>
      <c r="D2360" s="68"/>
      <c r="E2360" s="68"/>
      <c r="F2360" s="69"/>
      <c r="G2360" s="69"/>
      <c r="H2360" s="69"/>
      <c r="I2360" s="69"/>
      <c r="J2360" s="68"/>
      <c r="K2360" s="69"/>
      <c r="L2360" s="68"/>
      <c r="M2360" s="68"/>
      <c r="N2360" s="68"/>
      <c r="O2360" s="68"/>
      <c r="P2360" s="70"/>
      <c r="Q2360" s="71"/>
    </row>
    <row r="2361" spans="1:17">
      <c r="A2361" s="152"/>
      <c r="B2361" s="68"/>
      <c r="C2361" s="68"/>
      <c r="D2361" s="68"/>
      <c r="E2361" s="68"/>
      <c r="F2361" s="69"/>
      <c r="G2361" s="69"/>
      <c r="H2361" s="69"/>
      <c r="I2361" s="69"/>
      <c r="J2361" s="68"/>
      <c r="K2361" s="69"/>
      <c r="L2361" s="68"/>
      <c r="M2361" s="68"/>
      <c r="N2361" s="68"/>
      <c r="O2361" s="68"/>
      <c r="P2361" s="70"/>
      <c r="Q2361" s="71"/>
    </row>
    <row r="2362" spans="1:17">
      <c r="A2362" s="152"/>
      <c r="B2362" s="68"/>
      <c r="C2362" s="68"/>
      <c r="D2362" s="68"/>
      <c r="E2362" s="68"/>
      <c r="F2362" s="69"/>
      <c r="G2362" s="69"/>
      <c r="H2362" s="69"/>
      <c r="I2362" s="69"/>
      <c r="J2362" s="68"/>
      <c r="K2362" s="69"/>
      <c r="L2362" s="68"/>
      <c r="M2362" s="68"/>
      <c r="N2362" s="68"/>
      <c r="O2362" s="68"/>
      <c r="P2362" s="70"/>
      <c r="Q2362" s="71"/>
    </row>
    <row r="2363" spans="1:17">
      <c r="A2363" s="152"/>
      <c r="B2363" s="68"/>
      <c r="C2363" s="68"/>
      <c r="D2363" s="68"/>
      <c r="E2363" s="68"/>
      <c r="F2363" s="69"/>
      <c r="G2363" s="69"/>
      <c r="H2363" s="69"/>
      <c r="I2363" s="69"/>
      <c r="J2363" s="68"/>
      <c r="K2363" s="69"/>
      <c r="L2363" s="68"/>
      <c r="M2363" s="68"/>
      <c r="N2363" s="68"/>
      <c r="O2363" s="68"/>
      <c r="P2363" s="70"/>
      <c r="Q2363" s="71"/>
    </row>
    <row r="2364" spans="1:17">
      <c r="A2364" s="152"/>
      <c r="B2364" s="68"/>
      <c r="C2364" s="68"/>
      <c r="D2364" s="68"/>
      <c r="E2364" s="68"/>
      <c r="F2364" s="69"/>
      <c r="G2364" s="69"/>
      <c r="H2364" s="69"/>
      <c r="I2364" s="69"/>
      <c r="J2364" s="68"/>
      <c r="K2364" s="69"/>
      <c r="L2364" s="68"/>
      <c r="M2364" s="68"/>
      <c r="N2364" s="68"/>
      <c r="O2364" s="68"/>
      <c r="P2364" s="70"/>
      <c r="Q2364" s="71"/>
    </row>
    <row r="2365" spans="1:17">
      <c r="A2365" s="152"/>
      <c r="B2365" s="68"/>
      <c r="C2365" s="68"/>
      <c r="D2365" s="68"/>
      <c r="E2365" s="68"/>
      <c r="F2365" s="69"/>
      <c r="G2365" s="69"/>
      <c r="H2365" s="69"/>
      <c r="I2365" s="69"/>
      <c r="J2365" s="68"/>
      <c r="K2365" s="69"/>
      <c r="L2365" s="68"/>
      <c r="M2365" s="68"/>
      <c r="N2365" s="68"/>
      <c r="O2365" s="68"/>
      <c r="P2365" s="70"/>
      <c r="Q2365" s="71"/>
    </row>
    <row r="2366" spans="1:17">
      <c r="A2366" s="152"/>
      <c r="B2366" s="68"/>
      <c r="C2366" s="68"/>
      <c r="D2366" s="68"/>
      <c r="E2366" s="68"/>
      <c r="F2366" s="69"/>
      <c r="G2366" s="69"/>
      <c r="H2366" s="69"/>
      <c r="I2366" s="69"/>
      <c r="J2366" s="68"/>
      <c r="K2366" s="69"/>
      <c r="L2366" s="68"/>
      <c r="M2366" s="68"/>
      <c r="N2366" s="68"/>
      <c r="O2366" s="68"/>
      <c r="P2366" s="70"/>
      <c r="Q2366" s="71"/>
    </row>
    <row r="2367" spans="1:17">
      <c r="A2367" s="152"/>
      <c r="B2367" s="68"/>
      <c r="C2367" s="68"/>
      <c r="D2367" s="68"/>
      <c r="E2367" s="68"/>
      <c r="F2367" s="69"/>
      <c r="G2367" s="69"/>
      <c r="H2367" s="69"/>
      <c r="I2367" s="69"/>
      <c r="J2367" s="68"/>
      <c r="K2367" s="69"/>
      <c r="L2367" s="68"/>
      <c r="M2367" s="68"/>
      <c r="N2367" s="68"/>
      <c r="O2367" s="68"/>
      <c r="P2367" s="70"/>
      <c r="Q2367" s="71"/>
    </row>
    <row r="2368" spans="1:17">
      <c r="A2368" s="152"/>
      <c r="B2368" s="68"/>
      <c r="C2368" s="68"/>
      <c r="D2368" s="68"/>
      <c r="E2368" s="68"/>
      <c r="F2368" s="69"/>
      <c r="G2368" s="69"/>
      <c r="H2368" s="69"/>
      <c r="I2368" s="69"/>
      <c r="J2368" s="68"/>
      <c r="K2368" s="69"/>
      <c r="L2368" s="68"/>
      <c r="M2368" s="68"/>
      <c r="N2368" s="68"/>
      <c r="O2368" s="68"/>
      <c r="P2368" s="70"/>
      <c r="Q2368" s="71"/>
    </row>
    <row r="2369" spans="1:17">
      <c r="A2369" s="152"/>
      <c r="B2369" s="68"/>
      <c r="C2369" s="68"/>
      <c r="D2369" s="68"/>
      <c r="E2369" s="68"/>
      <c r="F2369" s="69"/>
      <c r="G2369" s="69"/>
      <c r="H2369" s="69"/>
      <c r="I2369" s="69"/>
      <c r="J2369" s="68"/>
      <c r="K2369" s="69"/>
      <c r="L2369" s="68"/>
      <c r="M2369" s="68"/>
      <c r="N2369" s="68"/>
      <c r="O2369" s="68"/>
      <c r="P2369" s="70"/>
      <c r="Q2369" s="71"/>
    </row>
    <row r="2370" spans="1:17">
      <c r="A2370" s="152"/>
      <c r="B2370" s="68"/>
      <c r="C2370" s="68"/>
      <c r="D2370" s="68"/>
      <c r="E2370" s="68"/>
      <c r="F2370" s="69"/>
      <c r="G2370" s="69"/>
      <c r="H2370" s="69"/>
      <c r="I2370" s="69"/>
      <c r="J2370" s="68"/>
      <c r="K2370" s="69"/>
      <c r="L2370" s="68"/>
      <c r="M2370" s="68"/>
      <c r="N2370" s="68"/>
      <c r="O2370" s="68"/>
      <c r="P2370" s="70"/>
      <c r="Q2370" s="71"/>
    </row>
    <row r="2371" spans="1:17">
      <c r="A2371" s="152"/>
      <c r="B2371" s="68"/>
      <c r="C2371" s="68"/>
      <c r="D2371" s="68"/>
      <c r="E2371" s="68"/>
      <c r="F2371" s="69"/>
      <c r="G2371" s="69"/>
      <c r="H2371" s="69"/>
      <c r="I2371" s="69"/>
      <c r="J2371" s="68"/>
      <c r="K2371" s="69"/>
      <c r="L2371" s="68"/>
      <c r="M2371" s="68"/>
      <c r="N2371" s="68"/>
      <c r="O2371" s="68"/>
      <c r="P2371" s="70"/>
      <c r="Q2371" s="71"/>
    </row>
    <row r="2372" spans="1:17">
      <c r="A2372" s="152"/>
      <c r="B2372" s="68"/>
      <c r="C2372" s="68"/>
      <c r="D2372" s="68"/>
      <c r="E2372" s="68"/>
      <c r="F2372" s="69"/>
      <c r="G2372" s="69"/>
      <c r="H2372" s="69"/>
      <c r="I2372" s="69"/>
      <c r="J2372" s="68"/>
      <c r="K2372" s="69"/>
      <c r="L2372" s="68"/>
      <c r="M2372" s="68"/>
      <c r="N2372" s="68"/>
      <c r="O2372" s="68"/>
      <c r="P2372" s="70"/>
      <c r="Q2372" s="71"/>
    </row>
    <row r="2373" spans="1:17">
      <c r="A2373" s="152"/>
      <c r="B2373" s="68"/>
      <c r="C2373" s="68"/>
      <c r="D2373" s="68"/>
      <c r="E2373" s="68"/>
      <c r="F2373" s="69"/>
      <c r="G2373" s="69"/>
      <c r="H2373" s="69"/>
      <c r="I2373" s="69"/>
      <c r="J2373" s="68"/>
      <c r="K2373" s="69"/>
      <c r="L2373" s="68"/>
      <c r="M2373" s="68"/>
      <c r="N2373" s="68"/>
      <c r="O2373" s="68"/>
      <c r="P2373" s="70"/>
      <c r="Q2373" s="71"/>
    </row>
    <row r="2374" spans="1:17">
      <c r="A2374" s="152"/>
      <c r="B2374" s="68"/>
      <c r="C2374" s="68"/>
      <c r="D2374" s="68"/>
      <c r="E2374" s="68"/>
      <c r="F2374" s="69"/>
      <c r="G2374" s="69"/>
      <c r="H2374" s="69"/>
      <c r="I2374" s="69"/>
      <c r="J2374" s="68"/>
      <c r="K2374" s="69"/>
      <c r="L2374" s="68"/>
      <c r="M2374" s="68"/>
      <c r="N2374" s="68"/>
      <c r="O2374" s="68"/>
      <c r="P2374" s="70"/>
      <c r="Q2374" s="71"/>
    </row>
    <row r="2375" spans="1:17">
      <c r="A2375" s="152"/>
      <c r="B2375" s="68"/>
      <c r="C2375" s="68"/>
      <c r="D2375" s="68"/>
      <c r="E2375" s="68"/>
      <c r="F2375" s="69"/>
      <c r="G2375" s="69"/>
      <c r="H2375" s="69"/>
      <c r="I2375" s="69"/>
      <c r="J2375" s="68"/>
      <c r="K2375" s="69"/>
      <c r="L2375" s="68"/>
      <c r="M2375" s="68"/>
      <c r="N2375" s="68"/>
      <c r="O2375" s="68"/>
      <c r="P2375" s="70"/>
      <c r="Q2375" s="71"/>
    </row>
    <row r="2376" spans="1:17">
      <c r="A2376" s="152"/>
      <c r="B2376" s="68"/>
      <c r="C2376" s="68"/>
      <c r="D2376" s="68"/>
      <c r="E2376" s="68"/>
      <c r="F2376" s="69"/>
      <c r="G2376" s="69"/>
      <c r="H2376" s="69"/>
      <c r="I2376" s="69"/>
      <c r="J2376" s="68"/>
      <c r="K2376" s="69"/>
      <c r="L2376" s="68"/>
      <c r="M2376" s="68"/>
      <c r="N2376" s="68"/>
      <c r="O2376" s="68"/>
      <c r="P2376" s="70"/>
      <c r="Q2376" s="71"/>
    </row>
    <row r="2377" spans="1:17">
      <c r="A2377" s="152"/>
      <c r="B2377" s="68"/>
      <c r="C2377" s="68"/>
      <c r="D2377" s="68"/>
      <c r="E2377" s="68"/>
      <c r="F2377" s="69"/>
      <c r="G2377" s="69"/>
      <c r="H2377" s="69"/>
      <c r="I2377" s="69"/>
      <c r="J2377" s="68"/>
      <c r="K2377" s="69"/>
      <c r="L2377" s="68"/>
      <c r="M2377" s="68"/>
      <c r="N2377" s="68"/>
      <c r="O2377" s="68"/>
      <c r="P2377" s="70"/>
      <c r="Q2377" s="71"/>
    </row>
    <row r="2378" spans="1:17">
      <c r="A2378" s="152"/>
      <c r="B2378" s="68"/>
      <c r="C2378" s="68"/>
      <c r="D2378" s="68"/>
      <c r="E2378" s="68"/>
      <c r="F2378" s="69"/>
      <c r="G2378" s="69"/>
      <c r="H2378" s="69"/>
      <c r="I2378" s="69"/>
      <c r="J2378" s="68"/>
      <c r="K2378" s="69"/>
      <c r="L2378" s="68"/>
      <c r="M2378" s="68"/>
      <c r="N2378" s="68"/>
      <c r="O2378" s="68"/>
      <c r="P2378" s="70"/>
      <c r="Q2378" s="71"/>
    </row>
    <row r="2379" spans="1:17">
      <c r="A2379" s="152"/>
      <c r="B2379" s="68"/>
      <c r="C2379" s="68"/>
      <c r="D2379" s="68"/>
      <c r="E2379" s="68"/>
      <c r="F2379" s="69"/>
      <c r="G2379" s="69"/>
      <c r="H2379" s="69"/>
      <c r="I2379" s="69"/>
      <c r="J2379" s="68"/>
      <c r="K2379" s="69"/>
      <c r="L2379" s="68"/>
      <c r="M2379" s="68"/>
      <c r="N2379" s="68"/>
      <c r="O2379" s="68"/>
      <c r="P2379" s="70"/>
      <c r="Q2379" s="71"/>
    </row>
    <row r="2380" spans="1:17">
      <c r="A2380" s="152"/>
      <c r="B2380" s="68"/>
      <c r="C2380" s="68"/>
      <c r="D2380" s="68"/>
      <c r="E2380" s="68"/>
      <c r="F2380" s="69"/>
      <c r="G2380" s="69"/>
      <c r="H2380" s="69"/>
      <c r="I2380" s="69"/>
      <c r="J2380" s="68"/>
      <c r="K2380" s="69"/>
      <c r="L2380" s="68"/>
      <c r="M2380" s="68"/>
      <c r="N2380" s="68"/>
      <c r="O2380" s="68"/>
      <c r="P2380" s="70"/>
      <c r="Q2380" s="71"/>
    </row>
    <row r="2381" spans="1:17">
      <c r="A2381" s="152"/>
      <c r="B2381" s="68"/>
      <c r="C2381" s="68"/>
      <c r="D2381" s="68"/>
      <c r="E2381" s="68"/>
      <c r="F2381" s="69"/>
      <c r="G2381" s="69"/>
      <c r="H2381" s="69"/>
      <c r="I2381" s="69"/>
      <c r="J2381" s="68"/>
      <c r="K2381" s="69"/>
      <c r="L2381" s="68"/>
      <c r="M2381" s="68"/>
      <c r="N2381" s="68"/>
      <c r="O2381" s="68"/>
      <c r="P2381" s="70"/>
      <c r="Q2381" s="71"/>
    </row>
    <row r="2382" spans="1:17">
      <c r="A2382" s="152"/>
      <c r="B2382" s="68"/>
      <c r="C2382" s="68"/>
      <c r="D2382" s="68"/>
      <c r="E2382" s="68"/>
      <c r="F2382" s="69"/>
      <c r="G2382" s="69"/>
      <c r="H2382" s="69"/>
      <c r="I2382" s="69"/>
      <c r="J2382" s="68"/>
      <c r="K2382" s="69"/>
      <c r="L2382" s="68"/>
      <c r="M2382" s="68"/>
      <c r="N2382" s="68"/>
      <c r="O2382" s="68"/>
      <c r="P2382" s="70"/>
      <c r="Q2382" s="71"/>
    </row>
    <row r="2383" spans="1:17">
      <c r="A2383" s="152"/>
      <c r="B2383" s="68"/>
      <c r="C2383" s="68"/>
      <c r="D2383" s="68"/>
      <c r="E2383" s="68"/>
      <c r="F2383" s="69"/>
      <c r="G2383" s="69"/>
      <c r="H2383" s="69"/>
      <c r="I2383" s="69"/>
      <c r="J2383" s="68"/>
      <c r="K2383" s="69"/>
      <c r="L2383" s="68"/>
      <c r="M2383" s="68"/>
      <c r="N2383" s="68"/>
      <c r="O2383" s="68"/>
      <c r="P2383" s="70"/>
      <c r="Q2383" s="71"/>
    </row>
    <row r="2384" spans="1:17">
      <c r="A2384" s="152"/>
      <c r="B2384" s="68"/>
      <c r="C2384" s="68"/>
      <c r="D2384" s="68"/>
      <c r="E2384" s="68"/>
      <c r="F2384" s="69"/>
      <c r="G2384" s="69"/>
      <c r="H2384" s="69"/>
      <c r="I2384" s="69"/>
      <c r="J2384" s="68"/>
      <c r="K2384" s="69"/>
      <c r="L2384" s="68"/>
      <c r="M2384" s="68"/>
      <c r="N2384" s="68"/>
      <c r="O2384" s="68"/>
      <c r="P2384" s="70"/>
      <c r="Q2384" s="71"/>
    </row>
    <row r="2385" spans="1:17">
      <c r="A2385" s="152"/>
      <c r="B2385" s="68"/>
      <c r="C2385" s="68"/>
      <c r="D2385" s="68"/>
      <c r="E2385" s="68"/>
      <c r="F2385" s="69"/>
      <c r="G2385" s="69"/>
      <c r="H2385" s="69"/>
      <c r="I2385" s="69"/>
      <c r="J2385" s="68"/>
      <c r="K2385" s="69"/>
      <c r="L2385" s="68"/>
      <c r="M2385" s="68"/>
      <c r="N2385" s="68"/>
      <c r="O2385" s="68"/>
      <c r="P2385" s="70"/>
      <c r="Q2385" s="71"/>
    </row>
    <row r="2386" spans="1:17">
      <c r="A2386" s="152"/>
      <c r="B2386" s="68"/>
      <c r="C2386" s="68"/>
      <c r="D2386" s="68"/>
      <c r="E2386" s="68"/>
      <c r="F2386" s="69"/>
      <c r="G2386" s="69"/>
      <c r="H2386" s="69"/>
      <c r="I2386" s="69"/>
      <c r="J2386" s="68"/>
      <c r="K2386" s="69"/>
      <c r="L2386" s="68"/>
      <c r="M2386" s="68"/>
      <c r="N2386" s="68"/>
      <c r="O2386" s="68"/>
      <c r="P2386" s="70"/>
      <c r="Q2386" s="71"/>
    </row>
    <row r="2387" spans="1:17">
      <c r="A2387" s="152"/>
      <c r="B2387" s="68"/>
      <c r="C2387" s="68"/>
      <c r="D2387" s="68"/>
      <c r="E2387" s="68"/>
      <c r="F2387" s="69"/>
      <c r="G2387" s="69"/>
      <c r="H2387" s="69"/>
      <c r="I2387" s="69"/>
      <c r="J2387" s="68"/>
      <c r="K2387" s="69"/>
      <c r="L2387" s="68"/>
      <c r="M2387" s="68"/>
      <c r="N2387" s="68"/>
      <c r="O2387" s="68"/>
      <c r="P2387" s="70"/>
      <c r="Q2387" s="71"/>
    </row>
    <row r="2388" spans="1:17">
      <c r="A2388" s="152"/>
      <c r="B2388" s="68"/>
      <c r="C2388" s="68"/>
      <c r="D2388" s="68"/>
      <c r="E2388" s="68"/>
      <c r="F2388" s="69"/>
      <c r="G2388" s="69"/>
      <c r="H2388" s="69"/>
      <c r="I2388" s="69"/>
      <c r="J2388" s="68"/>
      <c r="K2388" s="69"/>
      <c r="L2388" s="68"/>
      <c r="M2388" s="68"/>
      <c r="N2388" s="68"/>
      <c r="O2388" s="68"/>
      <c r="P2388" s="70"/>
      <c r="Q2388" s="71"/>
    </row>
    <row r="2389" spans="1:17">
      <c r="A2389" s="152"/>
      <c r="B2389" s="68"/>
      <c r="C2389" s="68"/>
      <c r="D2389" s="68"/>
      <c r="E2389" s="68"/>
      <c r="F2389" s="69"/>
      <c r="G2389" s="69"/>
      <c r="H2389" s="69"/>
      <c r="I2389" s="69"/>
      <c r="J2389" s="68"/>
      <c r="K2389" s="69"/>
      <c r="L2389" s="68"/>
      <c r="M2389" s="68"/>
      <c r="N2389" s="68"/>
      <c r="O2389" s="68"/>
      <c r="P2389" s="70"/>
      <c r="Q2389" s="71"/>
    </row>
    <row r="2390" spans="1:17">
      <c r="A2390" s="152"/>
      <c r="B2390" s="68"/>
      <c r="C2390" s="68"/>
      <c r="D2390" s="68"/>
      <c r="E2390" s="68"/>
      <c r="F2390" s="69"/>
      <c r="G2390" s="69"/>
      <c r="H2390" s="69"/>
      <c r="I2390" s="69"/>
      <c r="J2390" s="68"/>
      <c r="K2390" s="69"/>
      <c r="L2390" s="68"/>
      <c r="M2390" s="68"/>
      <c r="N2390" s="68"/>
      <c r="O2390" s="68"/>
      <c r="P2390" s="70"/>
      <c r="Q2390" s="71"/>
    </row>
    <row r="2391" spans="1:17">
      <c r="A2391" s="152"/>
      <c r="B2391" s="68"/>
      <c r="C2391" s="68"/>
      <c r="D2391" s="68"/>
      <c r="E2391" s="68"/>
      <c r="F2391" s="69"/>
      <c r="G2391" s="69"/>
      <c r="H2391" s="69"/>
      <c r="I2391" s="69"/>
      <c r="J2391" s="68"/>
      <c r="K2391" s="69"/>
      <c r="L2391" s="68"/>
      <c r="M2391" s="68"/>
      <c r="N2391" s="68"/>
      <c r="O2391" s="68"/>
      <c r="P2391" s="70"/>
      <c r="Q2391" s="71"/>
    </row>
    <row r="2392" spans="1:17">
      <c r="A2392" s="152"/>
      <c r="B2392" s="68"/>
      <c r="C2392" s="68"/>
      <c r="D2392" s="68"/>
      <c r="E2392" s="68"/>
      <c r="F2392" s="69"/>
      <c r="G2392" s="69"/>
      <c r="H2392" s="69"/>
      <c r="I2392" s="69"/>
      <c r="J2392" s="68"/>
      <c r="K2392" s="69"/>
      <c r="L2392" s="68"/>
      <c r="M2392" s="68"/>
      <c r="N2392" s="68"/>
      <c r="O2392" s="68"/>
      <c r="P2392" s="70"/>
      <c r="Q2392" s="71"/>
    </row>
    <row r="2393" spans="1:17">
      <c r="A2393" s="152"/>
      <c r="B2393" s="68"/>
      <c r="C2393" s="68"/>
      <c r="D2393" s="68"/>
      <c r="E2393" s="68"/>
      <c r="F2393" s="69"/>
      <c r="G2393" s="69"/>
      <c r="H2393" s="69"/>
      <c r="I2393" s="69"/>
      <c r="J2393" s="68"/>
      <c r="K2393" s="69"/>
      <c r="L2393" s="68"/>
      <c r="M2393" s="68"/>
      <c r="N2393" s="68"/>
      <c r="O2393" s="68"/>
      <c r="P2393" s="70"/>
      <c r="Q2393" s="71"/>
    </row>
    <row r="2394" spans="1:17">
      <c r="A2394" s="152"/>
      <c r="B2394" s="68"/>
      <c r="C2394" s="68"/>
      <c r="D2394" s="68"/>
      <c r="E2394" s="68"/>
      <c r="F2394" s="69"/>
      <c r="G2394" s="69"/>
      <c r="H2394" s="69"/>
      <c r="I2394" s="69"/>
      <c r="J2394" s="68"/>
      <c r="K2394" s="69"/>
      <c r="L2394" s="68"/>
      <c r="M2394" s="68"/>
      <c r="N2394" s="68"/>
      <c r="O2394" s="68"/>
      <c r="P2394" s="70"/>
      <c r="Q2394" s="71"/>
    </row>
    <row r="2395" spans="1:17">
      <c r="A2395" s="152"/>
      <c r="B2395" s="68"/>
      <c r="C2395" s="68"/>
      <c r="D2395" s="68"/>
      <c r="E2395" s="68"/>
      <c r="F2395" s="69"/>
      <c r="G2395" s="69"/>
      <c r="H2395" s="69"/>
      <c r="I2395" s="69"/>
      <c r="J2395" s="68"/>
      <c r="K2395" s="69"/>
      <c r="L2395" s="68"/>
      <c r="M2395" s="68"/>
      <c r="N2395" s="68"/>
      <c r="O2395" s="68"/>
      <c r="P2395" s="70"/>
      <c r="Q2395" s="71"/>
    </row>
    <row r="2396" spans="1:17">
      <c r="A2396" s="152"/>
      <c r="B2396" s="68"/>
      <c r="C2396" s="68"/>
      <c r="D2396" s="68"/>
      <c r="E2396" s="68"/>
      <c r="F2396" s="69"/>
      <c r="G2396" s="69"/>
      <c r="H2396" s="69"/>
      <c r="I2396" s="69"/>
      <c r="J2396" s="68"/>
      <c r="K2396" s="69"/>
      <c r="L2396" s="68"/>
      <c r="M2396" s="68"/>
      <c r="N2396" s="68"/>
      <c r="O2396" s="68"/>
      <c r="P2396" s="70"/>
      <c r="Q2396" s="71"/>
    </row>
    <row r="2397" spans="1:17">
      <c r="A2397" s="152"/>
      <c r="B2397" s="68"/>
      <c r="C2397" s="68"/>
      <c r="D2397" s="68"/>
      <c r="E2397" s="68"/>
      <c r="F2397" s="69"/>
      <c r="G2397" s="69"/>
      <c r="H2397" s="69"/>
      <c r="I2397" s="69"/>
      <c r="J2397" s="68"/>
      <c r="K2397" s="69"/>
      <c r="L2397" s="68"/>
      <c r="M2397" s="68"/>
      <c r="N2397" s="68"/>
      <c r="O2397" s="68"/>
      <c r="P2397" s="70"/>
      <c r="Q2397" s="71"/>
    </row>
    <row r="2398" spans="1:17">
      <c r="A2398" s="152"/>
      <c r="B2398" s="68"/>
      <c r="C2398" s="68"/>
      <c r="D2398" s="68"/>
      <c r="E2398" s="68"/>
      <c r="F2398" s="69"/>
      <c r="G2398" s="69"/>
      <c r="H2398" s="69"/>
      <c r="I2398" s="69"/>
      <c r="J2398" s="68"/>
      <c r="K2398" s="69"/>
      <c r="L2398" s="68"/>
      <c r="M2398" s="68"/>
      <c r="N2398" s="68"/>
      <c r="O2398" s="68"/>
      <c r="P2398" s="70"/>
      <c r="Q2398" s="71"/>
    </row>
    <row r="2399" spans="1:17">
      <c r="A2399" s="152"/>
      <c r="B2399" s="68"/>
      <c r="C2399" s="68"/>
      <c r="D2399" s="68"/>
      <c r="E2399" s="68"/>
      <c r="F2399" s="69"/>
      <c r="G2399" s="69"/>
      <c r="H2399" s="69"/>
      <c r="I2399" s="69"/>
      <c r="J2399" s="68"/>
      <c r="K2399" s="69"/>
      <c r="L2399" s="68"/>
      <c r="M2399" s="68"/>
      <c r="N2399" s="68"/>
      <c r="O2399" s="68"/>
      <c r="P2399" s="70"/>
      <c r="Q2399" s="71"/>
    </row>
    <row r="2400" spans="1:17">
      <c r="A2400" s="152"/>
      <c r="B2400" s="68"/>
      <c r="C2400" s="68"/>
      <c r="D2400" s="68"/>
      <c r="E2400" s="68"/>
      <c r="F2400" s="69"/>
      <c r="G2400" s="69"/>
      <c r="H2400" s="69"/>
      <c r="I2400" s="69"/>
      <c r="J2400" s="68"/>
      <c r="K2400" s="69"/>
      <c r="L2400" s="68"/>
      <c r="M2400" s="68"/>
      <c r="N2400" s="68"/>
      <c r="O2400" s="68"/>
      <c r="P2400" s="70"/>
      <c r="Q2400" s="71"/>
    </row>
    <row r="2401" spans="1:17">
      <c r="A2401" s="152"/>
      <c r="B2401" s="68"/>
      <c r="C2401" s="68"/>
      <c r="D2401" s="68"/>
      <c r="E2401" s="68"/>
      <c r="F2401" s="69"/>
      <c r="G2401" s="69"/>
      <c r="H2401" s="69"/>
      <c r="I2401" s="69"/>
      <c r="J2401" s="68"/>
      <c r="K2401" s="69"/>
      <c r="L2401" s="68"/>
      <c r="M2401" s="68"/>
      <c r="N2401" s="68"/>
      <c r="O2401" s="68"/>
      <c r="P2401" s="70"/>
      <c r="Q2401" s="71"/>
    </row>
    <row r="2402" spans="1:17">
      <c r="A2402" s="152"/>
      <c r="B2402" s="68"/>
      <c r="C2402" s="68"/>
      <c r="D2402" s="68"/>
      <c r="E2402" s="68"/>
      <c r="F2402" s="69"/>
      <c r="G2402" s="69"/>
      <c r="H2402" s="69"/>
      <c r="I2402" s="69"/>
      <c r="J2402" s="68"/>
      <c r="K2402" s="69"/>
      <c r="L2402" s="68"/>
      <c r="M2402" s="68"/>
      <c r="N2402" s="68"/>
      <c r="O2402" s="68"/>
      <c r="P2402" s="70"/>
      <c r="Q2402" s="71"/>
    </row>
    <row r="2403" spans="1:17">
      <c r="A2403" s="152"/>
      <c r="B2403" s="68"/>
      <c r="C2403" s="68"/>
      <c r="D2403" s="68"/>
      <c r="E2403" s="68"/>
      <c r="F2403" s="69"/>
      <c r="G2403" s="69"/>
      <c r="H2403" s="69"/>
      <c r="I2403" s="69"/>
      <c r="J2403" s="68"/>
      <c r="K2403" s="69"/>
      <c r="L2403" s="68"/>
      <c r="M2403" s="68"/>
      <c r="N2403" s="68"/>
      <c r="O2403" s="68"/>
      <c r="P2403" s="70"/>
      <c r="Q2403" s="71"/>
    </row>
    <row r="2404" spans="1:17">
      <c r="A2404" s="152"/>
      <c r="B2404" s="68"/>
      <c r="C2404" s="68"/>
      <c r="D2404" s="68"/>
      <c r="E2404" s="68"/>
      <c r="F2404" s="69"/>
      <c r="G2404" s="69"/>
      <c r="H2404" s="69"/>
      <c r="I2404" s="69"/>
      <c r="J2404" s="68"/>
      <c r="K2404" s="69"/>
      <c r="L2404" s="68"/>
      <c r="M2404" s="68"/>
      <c r="N2404" s="68"/>
      <c r="O2404" s="68"/>
      <c r="P2404" s="70"/>
      <c r="Q2404" s="71"/>
    </row>
    <row r="2405" spans="1:17">
      <c r="A2405" s="152"/>
      <c r="B2405" s="68"/>
      <c r="C2405" s="68"/>
      <c r="D2405" s="68"/>
      <c r="E2405" s="68"/>
      <c r="F2405" s="69"/>
      <c r="G2405" s="69"/>
      <c r="H2405" s="69"/>
      <c r="I2405" s="69"/>
      <c r="J2405" s="68"/>
      <c r="K2405" s="69"/>
      <c r="L2405" s="68"/>
      <c r="M2405" s="68"/>
      <c r="N2405" s="68"/>
      <c r="O2405" s="68"/>
      <c r="P2405" s="70"/>
      <c r="Q2405" s="71"/>
    </row>
    <row r="2406" spans="1:17">
      <c r="A2406" s="152"/>
      <c r="B2406" s="68"/>
      <c r="C2406" s="68"/>
      <c r="D2406" s="68"/>
      <c r="E2406" s="68"/>
      <c r="F2406" s="69"/>
      <c r="G2406" s="69"/>
      <c r="H2406" s="69"/>
      <c r="I2406" s="69"/>
      <c r="J2406" s="68"/>
      <c r="K2406" s="69"/>
      <c r="L2406" s="68"/>
      <c r="M2406" s="68"/>
      <c r="N2406" s="68"/>
      <c r="O2406" s="68"/>
      <c r="P2406" s="70"/>
      <c r="Q2406" s="71"/>
    </row>
    <row r="2407" spans="1:17">
      <c r="A2407" s="152"/>
      <c r="B2407" s="68"/>
      <c r="C2407" s="68"/>
      <c r="D2407" s="68"/>
      <c r="E2407" s="68"/>
      <c r="F2407" s="69"/>
      <c r="G2407" s="69"/>
      <c r="H2407" s="69"/>
      <c r="I2407" s="69"/>
      <c r="J2407" s="68"/>
      <c r="K2407" s="69"/>
      <c r="L2407" s="68"/>
      <c r="M2407" s="68"/>
      <c r="N2407" s="68"/>
      <c r="O2407" s="68"/>
      <c r="P2407" s="70"/>
      <c r="Q2407" s="71"/>
    </row>
    <row r="2408" spans="1:17">
      <c r="A2408" s="152"/>
      <c r="B2408" s="68"/>
      <c r="C2408" s="68"/>
      <c r="D2408" s="68"/>
      <c r="E2408" s="68"/>
      <c r="F2408" s="69"/>
      <c r="G2408" s="69"/>
      <c r="H2408" s="69"/>
      <c r="I2408" s="69"/>
      <c r="J2408" s="68"/>
      <c r="K2408" s="69"/>
      <c r="L2408" s="68"/>
      <c r="M2408" s="68"/>
      <c r="N2408" s="68"/>
      <c r="O2408" s="68"/>
      <c r="P2408" s="70"/>
      <c r="Q2408" s="71"/>
    </row>
    <row r="2409" spans="1:17">
      <c r="A2409" s="152"/>
      <c r="B2409" s="68"/>
      <c r="C2409" s="68"/>
      <c r="D2409" s="68"/>
      <c r="E2409" s="68"/>
      <c r="F2409" s="69"/>
      <c r="G2409" s="69"/>
      <c r="H2409" s="69"/>
      <c r="I2409" s="69"/>
      <c r="J2409" s="68"/>
      <c r="K2409" s="69"/>
      <c r="L2409" s="68"/>
      <c r="M2409" s="68"/>
      <c r="N2409" s="68"/>
      <c r="O2409" s="68"/>
      <c r="P2409" s="70"/>
      <c r="Q2409" s="71"/>
    </row>
    <row r="2410" spans="1:17">
      <c r="A2410" s="152"/>
      <c r="B2410" s="68"/>
      <c r="C2410" s="68"/>
      <c r="D2410" s="68"/>
      <c r="E2410" s="68"/>
      <c r="F2410" s="69"/>
      <c r="G2410" s="69"/>
      <c r="H2410" s="69"/>
      <c r="I2410" s="69"/>
      <c r="J2410" s="68"/>
      <c r="K2410" s="69"/>
      <c r="L2410" s="68"/>
      <c r="M2410" s="68"/>
      <c r="N2410" s="68"/>
      <c r="O2410" s="68"/>
      <c r="P2410" s="70"/>
      <c r="Q2410" s="71"/>
    </row>
    <row r="2411" spans="1:17">
      <c r="A2411" s="152"/>
      <c r="B2411" s="68"/>
      <c r="C2411" s="68"/>
      <c r="D2411" s="68"/>
      <c r="E2411" s="68"/>
      <c r="F2411" s="69"/>
      <c r="G2411" s="69"/>
      <c r="H2411" s="69"/>
      <c r="I2411" s="69"/>
      <c r="J2411" s="68"/>
      <c r="K2411" s="69"/>
      <c r="L2411" s="68"/>
      <c r="M2411" s="68"/>
      <c r="N2411" s="68"/>
      <c r="O2411" s="68"/>
      <c r="P2411" s="70"/>
      <c r="Q2411" s="71"/>
    </row>
    <row r="2412" spans="1:17">
      <c r="A2412" s="152"/>
      <c r="B2412" s="68"/>
      <c r="C2412" s="68"/>
      <c r="D2412" s="68"/>
      <c r="E2412" s="68"/>
      <c r="F2412" s="69"/>
      <c r="G2412" s="69"/>
      <c r="H2412" s="69"/>
      <c r="I2412" s="69"/>
      <c r="J2412" s="68"/>
      <c r="K2412" s="69"/>
      <c r="L2412" s="68"/>
      <c r="M2412" s="68"/>
      <c r="N2412" s="68"/>
      <c r="O2412" s="68"/>
      <c r="P2412" s="70"/>
      <c r="Q2412" s="71"/>
    </row>
    <row r="2413" spans="1:17">
      <c r="A2413" s="152"/>
      <c r="B2413" s="68"/>
      <c r="C2413" s="68"/>
      <c r="D2413" s="68"/>
      <c r="E2413" s="68"/>
      <c r="F2413" s="69"/>
      <c r="G2413" s="69"/>
      <c r="H2413" s="69"/>
      <c r="I2413" s="69"/>
      <c r="J2413" s="68"/>
      <c r="K2413" s="69"/>
      <c r="L2413" s="68"/>
      <c r="M2413" s="68"/>
      <c r="N2413" s="68"/>
      <c r="O2413" s="68"/>
      <c r="P2413" s="70"/>
      <c r="Q2413" s="71"/>
    </row>
    <row r="2414" spans="1:17">
      <c r="A2414" s="152"/>
      <c r="B2414" s="68"/>
      <c r="C2414" s="68"/>
      <c r="D2414" s="68"/>
      <c r="E2414" s="68"/>
      <c r="F2414" s="69"/>
      <c r="G2414" s="69"/>
      <c r="H2414" s="69"/>
      <c r="I2414" s="69"/>
      <c r="J2414" s="68"/>
      <c r="K2414" s="69"/>
      <c r="L2414" s="68"/>
      <c r="M2414" s="68"/>
      <c r="N2414" s="68"/>
      <c r="O2414" s="68"/>
      <c r="P2414" s="70"/>
      <c r="Q2414" s="71"/>
    </row>
    <row r="2415" spans="1:17">
      <c r="A2415" s="152"/>
      <c r="B2415" s="68"/>
      <c r="C2415" s="68"/>
      <c r="D2415" s="68"/>
      <c r="E2415" s="68"/>
      <c r="F2415" s="69"/>
      <c r="G2415" s="69"/>
      <c r="H2415" s="69"/>
      <c r="I2415" s="69"/>
      <c r="J2415" s="68"/>
      <c r="K2415" s="69"/>
      <c r="L2415" s="68"/>
      <c r="M2415" s="68"/>
      <c r="N2415" s="68"/>
      <c r="O2415" s="68"/>
      <c r="P2415" s="70"/>
      <c r="Q2415" s="71"/>
    </row>
    <row r="2416" spans="1:17">
      <c r="A2416" s="152"/>
      <c r="B2416" s="68"/>
      <c r="C2416" s="68"/>
      <c r="D2416" s="68"/>
      <c r="E2416" s="68"/>
      <c r="F2416" s="69"/>
      <c r="G2416" s="69"/>
      <c r="H2416" s="69"/>
      <c r="I2416" s="69"/>
      <c r="J2416" s="68"/>
      <c r="K2416" s="69"/>
      <c r="L2416" s="68"/>
      <c r="M2416" s="68"/>
      <c r="N2416" s="68"/>
      <c r="O2416" s="68"/>
      <c r="P2416" s="70"/>
      <c r="Q2416" s="71"/>
    </row>
    <row r="2417" spans="1:17">
      <c r="A2417" s="152"/>
      <c r="B2417" s="68"/>
      <c r="C2417" s="68"/>
      <c r="D2417" s="68"/>
      <c r="E2417" s="68"/>
      <c r="F2417" s="69"/>
      <c r="G2417" s="69"/>
      <c r="H2417" s="69"/>
      <c r="I2417" s="69"/>
      <c r="J2417" s="68"/>
      <c r="K2417" s="69"/>
      <c r="L2417" s="68"/>
      <c r="M2417" s="68"/>
      <c r="N2417" s="68"/>
      <c r="O2417" s="68"/>
      <c r="P2417" s="70"/>
      <c r="Q2417" s="71"/>
    </row>
    <row r="2418" spans="1:17">
      <c r="A2418" s="152"/>
      <c r="B2418" s="68"/>
      <c r="C2418" s="68"/>
      <c r="D2418" s="68"/>
      <c r="E2418" s="68"/>
      <c r="F2418" s="69"/>
      <c r="G2418" s="69"/>
      <c r="H2418" s="69"/>
      <c r="I2418" s="69"/>
      <c r="J2418" s="68"/>
      <c r="K2418" s="69"/>
      <c r="L2418" s="68"/>
      <c r="M2418" s="68"/>
      <c r="N2418" s="68"/>
      <c r="O2418" s="68"/>
      <c r="P2418" s="70"/>
      <c r="Q2418" s="71"/>
    </row>
    <row r="2419" spans="1:17">
      <c r="A2419" s="152"/>
      <c r="B2419" s="68"/>
      <c r="C2419" s="68"/>
      <c r="D2419" s="68"/>
      <c r="E2419" s="68"/>
      <c r="F2419" s="69"/>
      <c r="G2419" s="69"/>
      <c r="H2419" s="69"/>
      <c r="I2419" s="69"/>
      <c r="J2419" s="68"/>
      <c r="K2419" s="69"/>
      <c r="L2419" s="68"/>
      <c r="M2419" s="68"/>
      <c r="N2419" s="68"/>
      <c r="O2419" s="68"/>
      <c r="P2419" s="70"/>
      <c r="Q2419" s="71"/>
    </row>
    <row r="2420" spans="1:17">
      <c r="A2420" s="152"/>
      <c r="B2420" s="68"/>
      <c r="C2420" s="68"/>
      <c r="D2420" s="68"/>
      <c r="E2420" s="68"/>
      <c r="F2420" s="69"/>
      <c r="G2420" s="69"/>
      <c r="H2420" s="69"/>
      <c r="I2420" s="69"/>
      <c r="J2420" s="68"/>
      <c r="K2420" s="69"/>
      <c r="L2420" s="68"/>
      <c r="M2420" s="68"/>
      <c r="N2420" s="68"/>
      <c r="O2420" s="68"/>
      <c r="P2420" s="70"/>
      <c r="Q2420" s="71"/>
    </row>
    <row r="2421" spans="1:17">
      <c r="A2421" s="152"/>
      <c r="B2421" s="68"/>
      <c r="C2421" s="68"/>
      <c r="D2421" s="68"/>
      <c r="E2421" s="68"/>
      <c r="F2421" s="69"/>
      <c r="G2421" s="69"/>
      <c r="H2421" s="69"/>
      <c r="I2421" s="69"/>
      <c r="J2421" s="68"/>
      <c r="K2421" s="69"/>
      <c r="L2421" s="68"/>
      <c r="M2421" s="68"/>
      <c r="N2421" s="68"/>
      <c r="O2421" s="68"/>
      <c r="P2421" s="70"/>
      <c r="Q2421" s="71"/>
    </row>
    <row r="2422" spans="1:17">
      <c r="A2422" s="152"/>
      <c r="B2422" s="68"/>
      <c r="C2422" s="68"/>
      <c r="D2422" s="68"/>
      <c r="E2422" s="68"/>
      <c r="F2422" s="69"/>
      <c r="G2422" s="69"/>
      <c r="H2422" s="69"/>
      <c r="I2422" s="69"/>
      <c r="J2422" s="68"/>
      <c r="K2422" s="69"/>
      <c r="L2422" s="68"/>
      <c r="M2422" s="68"/>
      <c r="N2422" s="68"/>
      <c r="O2422" s="68"/>
      <c r="P2422" s="70"/>
      <c r="Q2422" s="71"/>
    </row>
    <row r="2423" spans="1:17">
      <c r="A2423" s="152"/>
      <c r="B2423" s="68"/>
      <c r="C2423" s="68"/>
      <c r="D2423" s="68"/>
      <c r="E2423" s="68"/>
      <c r="F2423" s="69"/>
      <c r="G2423" s="69"/>
      <c r="H2423" s="69"/>
      <c r="I2423" s="69"/>
      <c r="J2423" s="68"/>
      <c r="K2423" s="69"/>
      <c r="L2423" s="68"/>
      <c r="M2423" s="68"/>
      <c r="N2423" s="68"/>
      <c r="O2423" s="68"/>
      <c r="P2423" s="70"/>
      <c r="Q2423" s="71"/>
    </row>
    <row r="2424" spans="1:17">
      <c r="A2424" s="152"/>
      <c r="B2424" s="68"/>
      <c r="C2424" s="68"/>
      <c r="D2424" s="68"/>
      <c r="E2424" s="68"/>
      <c r="F2424" s="69"/>
      <c r="G2424" s="69"/>
      <c r="H2424" s="69"/>
      <c r="I2424" s="69"/>
      <c r="J2424" s="68"/>
      <c r="K2424" s="69"/>
      <c r="L2424" s="68"/>
      <c r="M2424" s="68"/>
      <c r="N2424" s="68"/>
      <c r="O2424" s="68"/>
      <c r="P2424" s="70"/>
      <c r="Q2424" s="71"/>
    </row>
    <row r="2425" spans="1:17">
      <c r="A2425" s="152"/>
      <c r="B2425" s="68"/>
      <c r="C2425" s="68"/>
      <c r="D2425" s="68"/>
      <c r="E2425" s="68"/>
      <c r="F2425" s="69"/>
      <c r="G2425" s="69"/>
      <c r="H2425" s="69"/>
      <c r="I2425" s="69"/>
      <c r="J2425" s="68"/>
      <c r="K2425" s="69"/>
      <c r="L2425" s="68"/>
      <c r="M2425" s="68"/>
      <c r="N2425" s="68"/>
      <c r="O2425" s="68"/>
      <c r="P2425" s="70"/>
      <c r="Q2425" s="71"/>
    </row>
    <row r="2426" spans="1:17">
      <c r="A2426" s="152"/>
      <c r="B2426" s="68"/>
      <c r="C2426" s="68"/>
      <c r="D2426" s="68"/>
      <c r="E2426" s="68"/>
      <c r="F2426" s="69"/>
      <c r="G2426" s="69"/>
      <c r="H2426" s="69"/>
      <c r="I2426" s="69"/>
      <c r="J2426" s="68"/>
      <c r="K2426" s="69"/>
      <c r="L2426" s="68"/>
      <c r="M2426" s="68"/>
      <c r="N2426" s="68"/>
      <c r="O2426" s="68"/>
      <c r="P2426" s="70"/>
      <c r="Q2426" s="71"/>
    </row>
    <row r="2427" spans="1:17">
      <c r="A2427" s="152"/>
      <c r="B2427" s="68"/>
      <c r="C2427" s="68"/>
      <c r="D2427" s="68"/>
      <c r="E2427" s="68"/>
      <c r="F2427" s="69"/>
      <c r="G2427" s="69"/>
      <c r="H2427" s="69"/>
      <c r="I2427" s="69"/>
      <c r="J2427" s="68"/>
      <c r="K2427" s="69"/>
      <c r="L2427" s="68"/>
      <c r="M2427" s="68"/>
      <c r="N2427" s="68"/>
      <c r="O2427" s="68"/>
      <c r="P2427" s="70"/>
      <c r="Q2427" s="71"/>
    </row>
    <row r="2428" spans="1:17">
      <c r="A2428" s="152"/>
      <c r="B2428" s="68"/>
      <c r="C2428" s="68"/>
      <c r="D2428" s="68"/>
      <c r="E2428" s="68"/>
      <c r="F2428" s="69"/>
      <c r="G2428" s="69"/>
      <c r="H2428" s="69"/>
      <c r="I2428" s="69"/>
      <c r="J2428" s="68"/>
      <c r="K2428" s="69"/>
      <c r="L2428" s="68"/>
      <c r="M2428" s="68"/>
      <c r="N2428" s="68"/>
      <c r="O2428" s="68"/>
      <c r="P2428" s="70"/>
      <c r="Q2428" s="71"/>
    </row>
    <row r="2429" spans="1:17">
      <c r="A2429" s="152"/>
      <c r="B2429" s="68"/>
      <c r="C2429" s="68"/>
      <c r="D2429" s="68"/>
      <c r="E2429" s="68"/>
      <c r="F2429" s="69"/>
      <c r="G2429" s="69"/>
      <c r="H2429" s="69"/>
      <c r="I2429" s="69"/>
      <c r="J2429" s="68"/>
      <c r="K2429" s="69"/>
      <c r="L2429" s="68"/>
      <c r="M2429" s="68"/>
      <c r="N2429" s="68"/>
      <c r="O2429" s="68"/>
      <c r="P2429" s="70"/>
      <c r="Q2429" s="71"/>
    </row>
    <row r="2430" spans="1:17">
      <c r="A2430" s="152"/>
      <c r="B2430" s="68"/>
      <c r="C2430" s="68"/>
      <c r="D2430" s="68"/>
      <c r="E2430" s="68"/>
      <c r="F2430" s="69"/>
      <c r="G2430" s="69"/>
      <c r="H2430" s="69"/>
      <c r="I2430" s="69"/>
      <c r="J2430" s="68"/>
      <c r="K2430" s="69"/>
      <c r="L2430" s="68"/>
      <c r="M2430" s="68"/>
      <c r="N2430" s="68"/>
      <c r="O2430" s="68"/>
      <c r="P2430" s="70"/>
      <c r="Q2430" s="71"/>
    </row>
    <row r="2431" spans="1:17">
      <c r="A2431" s="152"/>
      <c r="B2431" s="68"/>
      <c r="C2431" s="68"/>
      <c r="D2431" s="68"/>
      <c r="E2431" s="68"/>
      <c r="F2431" s="69"/>
      <c r="G2431" s="69"/>
      <c r="H2431" s="69"/>
      <c r="I2431" s="69"/>
      <c r="J2431" s="68"/>
      <c r="K2431" s="69"/>
      <c r="L2431" s="68"/>
      <c r="M2431" s="68"/>
      <c r="N2431" s="68"/>
      <c r="O2431" s="68"/>
      <c r="P2431" s="70"/>
      <c r="Q2431" s="71"/>
    </row>
    <row r="2432" spans="1:17">
      <c r="A2432" s="152"/>
      <c r="B2432" s="68"/>
      <c r="C2432" s="68"/>
      <c r="D2432" s="68"/>
      <c r="E2432" s="68"/>
      <c r="F2432" s="69"/>
      <c r="G2432" s="69"/>
      <c r="H2432" s="69"/>
      <c r="I2432" s="69"/>
      <c r="J2432" s="68"/>
      <c r="K2432" s="69"/>
      <c r="L2432" s="68"/>
      <c r="M2432" s="68"/>
      <c r="N2432" s="68"/>
      <c r="O2432" s="68"/>
      <c r="P2432" s="70"/>
      <c r="Q2432" s="71"/>
    </row>
    <row r="2433" spans="1:17">
      <c r="A2433" s="152"/>
      <c r="B2433" s="68"/>
      <c r="C2433" s="68"/>
      <c r="D2433" s="68"/>
      <c r="E2433" s="68"/>
      <c r="F2433" s="69"/>
      <c r="G2433" s="69"/>
      <c r="H2433" s="69"/>
      <c r="I2433" s="69"/>
      <c r="J2433" s="68"/>
      <c r="K2433" s="69"/>
      <c r="L2433" s="68"/>
      <c r="M2433" s="68"/>
      <c r="N2433" s="68"/>
      <c r="O2433" s="68"/>
      <c r="P2433" s="70"/>
      <c r="Q2433" s="71"/>
    </row>
    <row r="2434" spans="1:17">
      <c r="A2434" s="152"/>
      <c r="B2434" s="68"/>
      <c r="C2434" s="68"/>
      <c r="D2434" s="68"/>
      <c r="E2434" s="68"/>
      <c r="F2434" s="69"/>
      <c r="G2434" s="69"/>
      <c r="H2434" s="69"/>
      <c r="I2434" s="69"/>
      <c r="J2434" s="68"/>
      <c r="K2434" s="69"/>
      <c r="L2434" s="68"/>
      <c r="M2434" s="68"/>
      <c r="N2434" s="68"/>
      <c r="O2434" s="68"/>
      <c r="P2434" s="70"/>
      <c r="Q2434" s="71"/>
    </row>
    <row r="2435" spans="1:17">
      <c r="A2435" s="152"/>
      <c r="B2435" s="68"/>
      <c r="C2435" s="68"/>
      <c r="D2435" s="68"/>
      <c r="E2435" s="68"/>
      <c r="F2435" s="69"/>
      <c r="G2435" s="69"/>
      <c r="H2435" s="69"/>
      <c r="I2435" s="69"/>
      <c r="J2435" s="68"/>
      <c r="K2435" s="69"/>
      <c r="L2435" s="68"/>
      <c r="M2435" s="68"/>
      <c r="N2435" s="68"/>
      <c r="O2435" s="68"/>
      <c r="P2435" s="70"/>
      <c r="Q2435" s="71"/>
    </row>
    <row r="2436" spans="1:17">
      <c r="A2436" s="152"/>
      <c r="B2436" s="68"/>
      <c r="C2436" s="68"/>
      <c r="D2436" s="68"/>
      <c r="E2436" s="68"/>
      <c r="F2436" s="69"/>
      <c r="G2436" s="69"/>
      <c r="H2436" s="69"/>
      <c r="I2436" s="69"/>
      <c r="J2436" s="68"/>
      <c r="K2436" s="69"/>
      <c r="L2436" s="68"/>
      <c r="M2436" s="68"/>
      <c r="N2436" s="68"/>
      <c r="O2436" s="68"/>
      <c r="P2436" s="70"/>
      <c r="Q2436" s="71"/>
    </row>
    <row r="2437" spans="1:17">
      <c r="A2437" s="152"/>
      <c r="B2437" s="68"/>
      <c r="C2437" s="68"/>
      <c r="D2437" s="68"/>
      <c r="E2437" s="68"/>
      <c r="F2437" s="69"/>
      <c r="G2437" s="69"/>
      <c r="H2437" s="69"/>
      <c r="I2437" s="69"/>
      <c r="J2437" s="68"/>
      <c r="K2437" s="69"/>
      <c r="L2437" s="68"/>
      <c r="M2437" s="68"/>
      <c r="N2437" s="68"/>
      <c r="O2437" s="68"/>
      <c r="P2437" s="70"/>
      <c r="Q2437" s="71"/>
    </row>
    <row r="2438" spans="1:17">
      <c r="A2438" s="152"/>
      <c r="B2438" s="68"/>
      <c r="C2438" s="68"/>
      <c r="D2438" s="68"/>
      <c r="E2438" s="68"/>
      <c r="F2438" s="69"/>
      <c r="G2438" s="69"/>
      <c r="H2438" s="69"/>
      <c r="I2438" s="69"/>
      <c r="J2438" s="68"/>
      <c r="K2438" s="69"/>
      <c r="L2438" s="68"/>
      <c r="M2438" s="68"/>
      <c r="N2438" s="68"/>
      <c r="O2438" s="68"/>
      <c r="P2438" s="70"/>
      <c r="Q2438" s="71"/>
    </row>
    <row r="2439" spans="1:17">
      <c r="A2439" s="152"/>
      <c r="B2439" s="68"/>
      <c r="C2439" s="68"/>
      <c r="D2439" s="68"/>
      <c r="E2439" s="68"/>
      <c r="F2439" s="69"/>
      <c r="G2439" s="69"/>
      <c r="H2439" s="69"/>
      <c r="I2439" s="69"/>
      <c r="J2439" s="68"/>
      <c r="K2439" s="69"/>
      <c r="L2439" s="68"/>
      <c r="M2439" s="68"/>
      <c r="N2439" s="68"/>
      <c r="O2439" s="68"/>
      <c r="P2439" s="70"/>
      <c r="Q2439" s="71"/>
    </row>
    <row r="2440" spans="1:17">
      <c r="A2440" s="152"/>
      <c r="B2440" s="68"/>
      <c r="C2440" s="68"/>
      <c r="D2440" s="68"/>
      <c r="E2440" s="68"/>
      <c r="F2440" s="69"/>
      <c r="G2440" s="69"/>
      <c r="H2440" s="69"/>
      <c r="I2440" s="69"/>
      <c r="J2440" s="68"/>
      <c r="K2440" s="69"/>
      <c r="L2440" s="68"/>
      <c r="M2440" s="68"/>
      <c r="N2440" s="68"/>
      <c r="O2440" s="68"/>
      <c r="P2440" s="70"/>
      <c r="Q2440" s="71"/>
    </row>
    <row r="2441" spans="1:17">
      <c r="A2441" s="152"/>
      <c r="B2441" s="68"/>
      <c r="C2441" s="68"/>
      <c r="D2441" s="68"/>
      <c r="E2441" s="68"/>
      <c r="F2441" s="69"/>
      <c r="G2441" s="69"/>
      <c r="H2441" s="69"/>
      <c r="I2441" s="69"/>
      <c r="J2441" s="68"/>
      <c r="K2441" s="69"/>
      <c r="L2441" s="68"/>
      <c r="M2441" s="68"/>
      <c r="N2441" s="68"/>
      <c r="O2441" s="68"/>
      <c r="P2441" s="70"/>
      <c r="Q2441" s="71"/>
    </row>
    <row r="2442" spans="1:17">
      <c r="A2442" s="152"/>
      <c r="B2442" s="68"/>
      <c r="C2442" s="68"/>
      <c r="D2442" s="68"/>
      <c r="E2442" s="68"/>
      <c r="F2442" s="69"/>
      <c r="G2442" s="69"/>
      <c r="H2442" s="69"/>
      <c r="I2442" s="69"/>
      <c r="J2442" s="68"/>
      <c r="K2442" s="69"/>
      <c r="L2442" s="68"/>
      <c r="M2442" s="68"/>
      <c r="N2442" s="68"/>
      <c r="O2442" s="68"/>
      <c r="P2442" s="70"/>
      <c r="Q2442" s="71"/>
    </row>
    <row r="2443" spans="1:17">
      <c r="A2443" s="152"/>
      <c r="B2443" s="68"/>
      <c r="C2443" s="68"/>
      <c r="D2443" s="68"/>
      <c r="E2443" s="68"/>
      <c r="F2443" s="69"/>
      <c r="G2443" s="69"/>
      <c r="H2443" s="69"/>
      <c r="I2443" s="69"/>
      <c r="J2443" s="68"/>
      <c r="K2443" s="69"/>
      <c r="L2443" s="68"/>
      <c r="M2443" s="68"/>
      <c r="N2443" s="68"/>
      <c r="O2443" s="68"/>
      <c r="P2443" s="70"/>
      <c r="Q2443" s="71"/>
    </row>
    <row r="2444" spans="1:17">
      <c r="A2444" s="152"/>
      <c r="B2444" s="68"/>
      <c r="C2444" s="68"/>
      <c r="D2444" s="68"/>
      <c r="E2444" s="68"/>
      <c r="F2444" s="69"/>
      <c r="G2444" s="69"/>
      <c r="H2444" s="69"/>
      <c r="I2444" s="69"/>
      <c r="J2444" s="68"/>
      <c r="K2444" s="69"/>
      <c r="L2444" s="68"/>
      <c r="M2444" s="68"/>
      <c r="N2444" s="68"/>
      <c r="O2444" s="68"/>
      <c r="P2444" s="70"/>
      <c r="Q2444" s="71"/>
    </row>
    <row r="2445" spans="1:17">
      <c r="A2445" s="152"/>
      <c r="B2445" s="68"/>
      <c r="C2445" s="68"/>
      <c r="D2445" s="68"/>
      <c r="E2445" s="68"/>
      <c r="F2445" s="69"/>
      <c r="G2445" s="69"/>
      <c r="H2445" s="69"/>
      <c r="I2445" s="69"/>
      <c r="J2445" s="68"/>
      <c r="K2445" s="69"/>
      <c r="L2445" s="68"/>
      <c r="M2445" s="68"/>
      <c r="N2445" s="68"/>
      <c r="O2445" s="68"/>
      <c r="P2445" s="70"/>
      <c r="Q2445" s="71"/>
    </row>
    <row r="2446" spans="1:17">
      <c r="A2446" s="152"/>
      <c r="B2446" s="68"/>
      <c r="C2446" s="68"/>
      <c r="D2446" s="68"/>
      <c r="E2446" s="68"/>
      <c r="F2446" s="69"/>
      <c r="G2446" s="69"/>
      <c r="H2446" s="69"/>
      <c r="I2446" s="69"/>
      <c r="J2446" s="68"/>
      <c r="K2446" s="69"/>
      <c r="L2446" s="68"/>
      <c r="M2446" s="68"/>
      <c r="N2446" s="68"/>
      <c r="O2446" s="68"/>
      <c r="P2446" s="70"/>
      <c r="Q2446" s="71"/>
    </row>
    <row r="2447" spans="1:17">
      <c r="A2447" s="152"/>
      <c r="B2447" s="68"/>
      <c r="C2447" s="68"/>
      <c r="D2447" s="68"/>
      <c r="E2447" s="68"/>
      <c r="F2447" s="69"/>
      <c r="G2447" s="69"/>
      <c r="H2447" s="69"/>
      <c r="I2447" s="69"/>
      <c r="J2447" s="68"/>
      <c r="K2447" s="69"/>
      <c r="L2447" s="68"/>
      <c r="M2447" s="68"/>
      <c r="N2447" s="68"/>
      <c r="O2447" s="68"/>
      <c r="P2447" s="70"/>
      <c r="Q2447" s="71"/>
    </row>
    <row r="2448" spans="1:17">
      <c r="A2448" s="152"/>
      <c r="B2448" s="68"/>
      <c r="C2448" s="68"/>
      <c r="D2448" s="68"/>
      <c r="E2448" s="68"/>
      <c r="F2448" s="69"/>
      <c r="G2448" s="69"/>
      <c r="H2448" s="69"/>
      <c r="I2448" s="69"/>
      <c r="J2448" s="68"/>
      <c r="K2448" s="69"/>
      <c r="L2448" s="68"/>
      <c r="M2448" s="68"/>
      <c r="N2448" s="68"/>
      <c r="O2448" s="68"/>
      <c r="P2448" s="70"/>
      <c r="Q2448" s="71"/>
    </row>
    <row r="2449" spans="1:17">
      <c r="A2449" s="152"/>
      <c r="B2449" s="68"/>
      <c r="C2449" s="68"/>
      <c r="D2449" s="68"/>
      <c r="E2449" s="68"/>
      <c r="F2449" s="69"/>
      <c r="G2449" s="69"/>
      <c r="H2449" s="69"/>
      <c r="I2449" s="69"/>
      <c r="J2449" s="68"/>
      <c r="K2449" s="69"/>
      <c r="L2449" s="68"/>
      <c r="M2449" s="68"/>
      <c r="N2449" s="68"/>
      <c r="O2449" s="68"/>
      <c r="P2449" s="70"/>
      <c r="Q2449" s="71"/>
    </row>
    <row r="2450" spans="1:17">
      <c r="A2450" s="152"/>
      <c r="B2450" s="68"/>
      <c r="C2450" s="68"/>
      <c r="D2450" s="68"/>
      <c r="E2450" s="68"/>
      <c r="F2450" s="69"/>
      <c r="G2450" s="69"/>
      <c r="H2450" s="69"/>
      <c r="I2450" s="69"/>
      <c r="J2450" s="68"/>
      <c r="K2450" s="69"/>
      <c r="L2450" s="68"/>
      <c r="M2450" s="68"/>
      <c r="N2450" s="68"/>
      <c r="O2450" s="68"/>
      <c r="P2450" s="70"/>
      <c r="Q2450" s="71"/>
    </row>
    <row r="2451" spans="1:17">
      <c r="A2451" s="152"/>
      <c r="B2451" s="68"/>
      <c r="C2451" s="68"/>
      <c r="D2451" s="68"/>
      <c r="E2451" s="68"/>
      <c r="F2451" s="69"/>
      <c r="G2451" s="69"/>
      <c r="H2451" s="69"/>
      <c r="I2451" s="69"/>
      <c r="J2451" s="68"/>
      <c r="K2451" s="69"/>
      <c r="L2451" s="68"/>
      <c r="M2451" s="68"/>
      <c r="N2451" s="68"/>
      <c r="O2451" s="68"/>
      <c r="P2451" s="70"/>
      <c r="Q2451" s="71"/>
    </row>
    <row r="2452" spans="1:17">
      <c r="A2452" s="152"/>
      <c r="B2452" s="68"/>
      <c r="C2452" s="68"/>
      <c r="D2452" s="68"/>
      <c r="E2452" s="68"/>
      <c r="F2452" s="69"/>
      <c r="G2452" s="69"/>
      <c r="H2452" s="69"/>
      <c r="I2452" s="69"/>
      <c r="J2452" s="68"/>
      <c r="K2452" s="69"/>
      <c r="L2452" s="68"/>
      <c r="M2452" s="68"/>
      <c r="N2452" s="68"/>
      <c r="O2452" s="68"/>
      <c r="P2452" s="70"/>
      <c r="Q2452" s="71"/>
    </row>
    <row r="2453" spans="1:17">
      <c r="A2453" s="152"/>
      <c r="B2453" s="68"/>
      <c r="C2453" s="68"/>
      <c r="D2453" s="68"/>
      <c r="E2453" s="68"/>
      <c r="F2453" s="69"/>
      <c r="G2453" s="69"/>
      <c r="H2453" s="69"/>
      <c r="I2453" s="69"/>
      <c r="J2453" s="68"/>
      <c r="K2453" s="69"/>
      <c r="L2453" s="68"/>
      <c r="M2453" s="68"/>
      <c r="N2453" s="68"/>
      <c r="O2453" s="68"/>
      <c r="P2453" s="70"/>
      <c r="Q2453" s="71"/>
    </row>
    <row r="2454" spans="1:17">
      <c r="A2454" s="152"/>
      <c r="B2454" s="68"/>
      <c r="C2454" s="68"/>
      <c r="D2454" s="68"/>
      <c r="E2454" s="68"/>
      <c r="F2454" s="69"/>
      <c r="G2454" s="69"/>
      <c r="H2454" s="69"/>
      <c r="I2454" s="69"/>
      <c r="J2454" s="68"/>
      <c r="K2454" s="69"/>
      <c r="L2454" s="68"/>
      <c r="M2454" s="68"/>
      <c r="N2454" s="68"/>
      <c r="O2454" s="68"/>
      <c r="P2454" s="70"/>
      <c r="Q2454" s="71"/>
    </row>
    <row r="2455" spans="1:17">
      <c r="A2455" s="152"/>
      <c r="B2455" s="68"/>
      <c r="C2455" s="68"/>
      <c r="D2455" s="68"/>
      <c r="E2455" s="68"/>
      <c r="F2455" s="69"/>
      <c r="G2455" s="69"/>
      <c r="H2455" s="69"/>
      <c r="I2455" s="69"/>
      <c r="J2455" s="68"/>
      <c r="K2455" s="69"/>
      <c r="L2455" s="68"/>
      <c r="M2455" s="68"/>
      <c r="N2455" s="68"/>
      <c r="O2455" s="68"/>
      <c r="P2455" s="70"/>
      <c r="Q2455" s="71"/>
    </row>
    <row r="2456" spans="1:17">
      <c r="A2456" s="152"/>
      <c r="B2456" s="68"/>
      <c r="C2456" s="68"/>
      <c r="D2456" s="68"/>
      <c r="E2456" s="68"/>
      <c r="F2456" s="69"/>
      <c r="G2456" s="69"/>
      <c r="H2456" s="69"/>
      <c r="I2456" s="69"/>
      <c r="J2456" s="68"/>
      <c r="K2456" s="69"/>
      <c r="L2456" s="68"/>
      <c r="M2456" s="68"/>
      <c r="N2456" s="68"/>
      <c r="O2456" s="68"/>
      <c r="P2456" s="70"/>
      <c r="Q2456" s="71"/>
    </row>
    <row r="2457" spans="1:17">
      <c r="A2457" s="152"/>
      <c r="B2457" s="68"/>
      <c r="C2457" s="68"/>
      <c r="D2457" s="68"/>
      <c r="E2457" s="68"/>
      <c r="F2457" s="69"/>
      <c r="G2457" s="69"/>
      <c r="H2457" s="69"/>
      <c r="I2457" s="69"/>
      <c r="J2457" s="68"/>
      <c r="K2457" s="69"/>
      <c r="L2457" s="68"/>
      <c r="M2457" s="68"/>
      <c r="N2457" s="68"/>
      <c r="O2457" s="68"/>
      <c r="P2457" s="70"/>
      <c r="Q2457" s="71"/>
    </row>
    <row r="2458" spans="1:17">
      <c r="A2458" s="152"/>
      <c r="B2458" s="68"/>
      <c r="C2458" s="68"/>
      <c r="D2458" s="68"/>
      <c r="E2458" s="68"/>
      <c r="F2458" s="69"/>
      <c r="G2458" s="69"/>
      <c r="H2458" s="69"/>
      <c r="I2458" s="69"/>
      <c r="J2458" s="68"/>
      <c r="K2458" s="69"/>
      <c r="L2458" s="68"/>
      <c r="M2458" s="68"/>
      <c r="N2458" s="68"/>
      <c r="O2458" s="68"/>
      <c r="P2458" s="70"/>
      <c r="Q2458" s="71"/>
    </row>
    <row r="2459" spans="1:17">
      <c r="A2459" s="152"/>
      <c r="B2459" s="68"/>
      <c r="C2459" s="68"/>
      <c r="D2459" s="68"/>
      <c r="E2459" s="68"/>
      <c r="F2459" s="69"/>
      <c r="G2459" s="69"/>
      <c r="H2459" s="69"/>
      <c r="I2459" s="69"/>
      <c r="J2459" s="68"/>
      <c r="K2459" s="69"/>
      <c r="L2459" s="68"/>
      <c r="M2459" s="68"/>
      <c r="N2459" s="68"/>
      <c r="O2459" s="68"/>
      <c r="P2459" s="70"/>
      <c r="Q2459" s="71"/>
    </row>
    <row r="2460" spans="1:17">
      <c r="A2460" s="152"/>
      <c r="B2460" s="68"/>
      <c r="C2460" s="68"/>
      <c r="D2460" s="68"/>
      <c r="E2460" s="68"/>
      <c r="F2460" s="69"/>
      <c r="G2460" s="69"/>
      <c r="H2460" s="69"/>
      <c r="I2460" s="69"/>
      <c r="J2460" s="68"/>
      <c r="K2460" s="69"/>
      <c r="L2460" s="68"/>
      <c r="M2460" s="68"/>
      <c r="N2460" s="68"/>
      <c r="O2460" s="68"/>
      <c r="P2460" s="70"/>
      <c r="Q2460" s="71"/>
    </row>
    <row r="2461" spans="1:17">
      <c r="A2461" s="152"/>
      <c r="B2461" s="68"/>
      <c r="C2461" s="68"/>
      <c r="D2461" s="68"/>
      <c r="E2461" s="68"/>
      <c r="F2461" s="69"/>
      <c r="G2461" s="69"/>
      <c r="H2461" s="69"/>
      <c r="I2461" s="69"/>
      <c r="J2461" s="68"/>
      <c r="K2461" s="69"/>
      <c r="L2461" s="68"/>
      <c r="M2461" s="68"/>
      <c r="N2461" s="68"/>
      <c r="O2461" s="68"/>
      <c r="P2461" s="70"/>
      <c r="Q2461" s="71"/>
    </row>
    <row r="2462" spans="1:17">
      <c r="A2462" s="152"/>
      <c r="B2462" s="68"/>
      <c r="C2462" s="68"/>
      <c r="D2462" s="68"/>
      <c r="E2462" s="68"/>
      <c r="F2462" s="69"/>
      <c r="G2462" s="69"/>
      <c r="H2462" s="69"/>
      <c r="I2462" s="69"/>
      <c r="J2462" s="68"/>
      <c r="K2462" s="69"/>
      <c r="L2462" s="68"/>
      <c r="M2462" s="68"/>
      <c r="N2462" s="68"/>
      <c r="O2462" s="68"/>
      <c r="P2462" s="70"/>
      <c r="Q2462" s="71"/>
    </row>
    <row r="2463" spans="1:17">
      <c r="A2463" s="152"/>
      <c r="B2463" s="68"/>
      <c r="C2463" s="68"/>
      <c r="D2463" s="68"/>
      <c r="E2463" s="68"/>
      <c r="F2463" s="69"/>
      <c r="G2463" s="69"/>
      <c r="H2463" s="69"/>
      <c r="I2463" s="69"/>
      <c r="J2463" s="68"/>
      <c r="K2463" s="69"/>
      <c r="L2463" s="68"/>
      <c r="M2463" s="68"/>
      <c r="N2463" s="68"/>
      <c r="O2463" s="68"/>
      <c r="P2463" s="70"/>
      <c r="Q2463" s="71"/>
    </row>
    <row r="2464" spans="1:17">
      <c r="A2464" s="152"/>
      <c r="B2464" s="68"/>
      <c r="C2464" s="68"/>
      <c r="D2464" s="68"/>
      <c r="E2464" s="68"/>
      <c r="F2464" s="69"/>
      <c r="G2464" s="69"/>
      <c r="H2464" s="69"/>
      <c r="I2464" s="69"/>
      <c r="J2464" s="68"/>
      <c r="K2464" s="69"/>
      <c r="L2464" s="68"/>
      <c r="M2464" s="68"/>
      <c r="N2464" s="68"/>
      <c r="O2464" s="68"/>
      <c r="P2464" s="70"/>
      <c r="Q2464" s="71"/>
    </row>
    <row r="2465" spans="1:17">
      <c r="A2465" s="152"/>
      <c r="B2465" s="68"/>
      <c r="C2465" s="68"/>
      <c r="D2465" s="68"/>
      <c r="E2465" s="68"/>
      <c r="F2465" s="69"/>
      <c r="G2465" s="69"/>
      <c r="H2465" s="69"/>
      <c r="I2465" s="69"/>
      <c r="J2465" s="68"/>
      <c r="K2465" s="69"/>
      <c r="L2465" s="68"/>
      <c r="M2465" s="68"/>
      <c r="N2465" s="68"/>
      <c r="O2465" s="68"/>
      <c r="P2465" s="70"/>
      <c r="Q2465" s="71"/>
    </row>
    <row r="2466" spans="1:17">
      <c r="A2466" s="152"/>
      <c r="B2466" s="68"/>
      <c r="C2466" s="68"/>
      <c r="D2466" s="68"/>
      <c r="E2466" s="68"/>
      <c r="F2466" s="69"/>
      <c r="G2466" s="69"/>
      <c r="H2466" s="69"/>
      <c r="I2466" s="69"/>
      <c r="J2466" s="68"/>
      <c r="K2466" s="69"/>
      <c r="L2466" s="68"/>
      <c r="M2466" s="68"/>
      <c r="N2466" s="68"/>
      <c r="O2466" s="68"/>
      <c r="P2466" s="70"/>
      <c r="Q2466" s="71"/>
    </row>
    <row r="2467" spans="1:17">
      <c r="A2467" s="152"/>
      <c r="B2467" s="68"/>
      <c r="C2467" s="68"/>
      <c r="D2467" s="68"/>
      <c r="E2467" s="68"/>
      <c r="F2467" s="69"/>
      <c r="G2467" s="69"/>
      <c r="H2467" s="69"/>
      <c r="I2467" s="69"/>
      <c r="J2467" s="68"/>
      <c r="K2467" s="69"/>
      <c r="L2467" s="68"/>
      <c r="M2467" s="68"/>
      <c r="N2467" s="68"/>
      <c r="O2467" s="68"/>
      <c r="P2467" s="70"/>
      <c r="Q2467" s="71"/>
    </row>
    <row r="2468" spans="1:17">
      <c r="A2468" s="152"/>
      <c r="B2468" s="68"/>
      <c r="C2468" s="68"/>
      <c r="D2468" s="68"/>
      <c r="E2468" s="68"/>
      <c r="F2468" s="69"/>
      <c r="G2468" s="69"/>
      <c r="H2468" s="69"/>
      <c r="I2468" s="69"/>
      <c r="J2468" s="68"/>
      <c r="K2468" s="69"/>
      <c r="L2468" s="68"/>
      <c r="M2468" s="68"/>
      <c r="N2468" s="68"/>
      <c r="O2468" s="68"/>
      <c r="P2468" s="70"/>
      <c r="Q2468" s="71"/>
    </row>
    <row r="2469" spans="1:17">
      <c r="A2469" s="152"/>
      <c r="B2469" s="68"/>
      <c r="C2469" s="68"/>
      <c r="D2469" s="68"/>
      <c r="E2469" s="68"/>
      <c r="F2469" s="69"/>
      <c r="G2469" s="69"/>
      <c r="H2469" s="69"/>
      <c r="I2469" s="69"/>
      <c r="J2469" s="68"/>
      <c r="K2469" s="69"/>
      <c r="L2469" s="68"/>
      <c r="M2469" s="68"/>
      <c r="N2469" s="68"/>
      <c r="O2469" s="68"/>
      <c r="P2469" s="70"/>
      <c r="Q2469" s="71"/>
    </row>
    <row r="2470" spans="1:17">
      <c r="A2470" s="152"/>
      <c r="B2470" s="68"/>
      <c r="C2470" s="68"/>
      <c r="D2470" s="68"/>
      <c r="E2470" s="68"/>
      <c r="F2470" s="69"/>
      <c r="G2470" s="69"/>
      <c r="H2470" s="69"/>
      <c r="I2470" s="69"/>
      <c r="J2470" s="68"/>
      <c r="K2470" s="69"/>
      <c r="L2470" s="68"/>
      <c r="M2470" s="68"/>
      <c r="N2470" s="68"/>
      <c r="O2470" s="68"/>
      <c r="P2470" s="70"/>
      <c r="Q2470" s="71"/>
    </row>
    <row r="2471" spans="1:17">
      <c r="A2471" s="152"/>
      <c r="B2471" s="68"/>
      <c r="C2471" s="68"/>
      <c r="D2471" s="68"/>
      <c r="E2471" s="68"/>
      <c r="F2471" s="69"/>
      <c r="G2471" s="69"/>
      <c r="H2471" s="69"/>
      <c r="I2471" s="69"/>
      <c r="J2471" s="68"/>
      <c r="K2471" s="69"/>
      <c r="L2471" s="68"/>
      <c r="M2471" s="68"/>
      <c r="N2471" s="68"/>
      <c r="O2471" s="68"/>
      <c r="P2471" s="70"/>
      <c r="Q2471" s="71"/>
    </row>
    <row r="2472" spans="1:17">
      <c r="A2472" s="152"/>
      <c r="B2472" s="68"/>
      <c r="C2472" s="68"/>
      <c r="D2472" s="68"/>
      <c r="E2472" s="68"/>
      <c r="F2472" s="69"/>
      <c r="G2472" s="69"/>
      <c r="H2472" s="69"/>
      <c r="I2472" s="69"/>
      <c r="J2472" s="68"/>
      <c r="K2472" s="69"/>
      <c r="L2472" s="68"/>
      <c r="M2472" s="68"/>
      <c r="N2472" s="68"/>
      <c r="O2472" s="68"/>
      <c r="P2472" s="70"/>
      <c r="Q2472" s="71"/>
    </row>
    <row r="2473" spans="1:17">
      <c r="A2473" s="152"/>
      <c r="B2473" s="68"/>
      <c r="C2473" s="68"/>
      <c r="D2473" s="68"/>
      <c r="E2473" s="68"/>
      <c r="F2473" s="69"/>
      <c r="G2473" s="69"/>
      <c r="H2473" s="69"/>
      <c r="I2473" s="69"/>
      <c r="J2473" s="68"/>
      <c r="K2473" s="69"/>
      <c r="L2473" s="68"/>
      <c r="M2473" s="68"/>
      <c r="N2473" s="68"/>
      <c r="O2473" s="68"/>
      <c r="P2473" s="70"/>
      <c r="Q2473" s="71"/>
    </row>
    <row r="2474" spans="1:17">
      <c r="A2474" s="152"/>
      <c r="B2474" s="68"/>
      <c r="C2474" s="68"/>
      <c r="D2474" s="68"/>
      <c r="E2474" s="68"/>
      <c r="F2474" s="69"/>
      <c r="G2474" s="69"/>
      <c r="H2474" s="69"/>
      <c r="I2474" s="69"/>
      <c r="J2474" s="68"/>
      <c r="K2474" s="69"/>
      <c r="L2474" s="68"/>
      <c r="M2474" s="68"/>
      <c r="N2474" s="68"/>
      <c r="O2474" s="68"/>
      <c r="P2474" s="70"/>
      <c r="Q2474" s="71"/>
    </row>
    <row r="2475" spans="1:17">
      <c r="A2475" s="152"/>
      <c r="B2475" s="68"/>
      <c r="C2475" s="68"/>
      <c r="D2475" s="68"/>
      <c r="E2475" s="68"/>
      <c r="F2475" s="69"/>
      <c r="G2475" s="69"/>
      <c r="H2475" s="69"/>
      <c r="I2475" s="69"/>
      <c r="J2475" s="68"/>
      <c r="K2475" s="69"/>
      <c r="L2475" s="68"/>
      <c r="M2475" s="68"/>
      <c r="N2475" s="68"/>
      <c r="O2475" s="68"/>
      <c r="P2475" s="70"/>
      <c r="Q2475" s="71"/>
    </row>
    <row r="2476" spans="1:17">
      <c r="A2476" s="152"/>
      <c r="B2476" s="68"/>
      <c r="C2476" s="68"/>
      <c r="D2476" s="68"/>
      <c r="E2476" s="68"/>
      <c r="F2476" s="69"/>
      <c r="G2476" s="69"/>
      <c r="H2476" s="69"/>
      <c r="I2476" s="69"/>
      <c r="J2476" s="68"/>
      <c r="K2476" s="69"/>
      <c r="L2476" s="68"/>
      <c r="M2476" s="68"/>
      <c r="N2476" s="68"/>
      <c r="O2476" s="68"/>
      <c r="P2476" s="70"/>
      <c r="Q2476" s="71"/>
    </row>
    <row r="2477" spans="1:17">
      <c r="A2477" s="152"/>
      <c r="B2477" s="68"/>
      <c r="C2477" s="68"/>
      <c r="D2477" s="68"/>
      <c r="E2477" s="68"/>
      <c r="F2477" s="69"/>
      <c r="G2477" s="69"/>
      <c r="H2477" s="69"/>
      <c r="I2477" s="69"/>
      <c r="J2477" s="68"/>
      <c r="K2477" s="69"/>
      <c r="L2477" s="68"/>
      <c r="M2477" s="68"/>
      <c r="N2477" s="68"/>
      <c r="O2477" s="68"/>
      <c r="P2477" s="70"/>
      <c r="Q2477" s="71"/>
    </row>
    <row r="2478" spans="1:17">
      <c r="A2478" s="152"/>
      <c r="B2478" s="68"/>
      <c r="C2478" s="68"/>
      <c r="D2478" s="68"/>
      <c r="E2478" s="68"/>
      <c r="F2478" s="69"/>
      <c r="G2478" s="69"/>
      <c r="H2478" s="69"/>
      <c r="I2478" s="69"/>
      <c r="J2478" s="68"/>
      <c r="K2478" s="69"/>
      <c r="L2478" s="68"/>
      <c r="M2478" s="68"/>
      <c r="N2478" s="68"/>
      <c r="O2478" s="68"/>
      <c r="P2478" s="70"/>
      <c r="Q2478" s="71"/>
    </row>
    <row r="2479" spans="1:17">
      <c r="A2479" s="152"/>
      <c r="B2479" s="68"/>
      <c r="C2479" s="68"/>
      <c r="D2479" s="68"/>
      <c r="E2479" s="68"/>
      <c r="F2479" s="69"/>
      <c r="G2479" s="69"/>
      <c r="H2479" s="69"/>
      <c r="I2479" s="69"/>
      <c r="J2479" s="68"/>
      <c r="K2479" s="69"/>
      <c r="L2479" s="68"/>
      <c r="M2479" s="68"/>
      <c r="N2479" s="68"/>
      <c r="O2479" s="68"/>
      <c r="P2479" s="70"/>
      <c r="Q2479" s="71"/>
    </row>
    <row r="2480" spans="1:17">
      <c r="A2480" s="152"/>
      <c r="B2480" s="68"/>
      <c r="C2480" s="68"/>
      <c r="D2480" s="68"/>
      <c r="E2480" s="68"/>
      <c r="F2480" s="69"/>
      <c r="G2480" s="69"/>
      <c r="H2480" s="69"/>
      <c r="I2480" s="69"/>
      <c r="J2480" s="68"/>
      <c r="K2480" s="69"/>
      <c r="L2480" s="68"/>
      <c r="M2480" s="68"/>
      <c r="N2480" s="68"/>
      <c r="O2480" s="68"/>
      <c r="P2480" s="70"/>
      <c r="Q2480" s="71"/>
    </row>
    <row r="2481" spans="1:17">
      <c r="A2481" s="152"/>
      <c r="B2481" s="68"/>
      <c r="C2481" s="68"/>
      <c r="D2481" s="68"/>
      <c r="E2481" s="68"/>
      <c r="F2481" s="69"/>
      <c r="G2481" s="69"/>
      <c r="H2481" s="69"/>
      <c r="I2481" s="69"/>
      <c r="J2481" s="68"/>
      <c r="K2481" s="69"/>
      <c r="L2481" s="68"/>
      <c r="M2481" s="68"/>
      <c r="N2481" s="68"/>
      <c r="O2481" s="68"/>
      <c r="P2481" s="70"/>
      <c r="Q2481" s="71"/>
    </row>
    <row r="2482" spans="1:17">
      <c r="A2482" s="152"/>
      <c r="B2482" s="68"/>
      <c r="C2482" s="68"/>
      <c r="D2482" s="68"/>
      <c r="E2482" s="68"/>
      <c r="F2482" s="69"/>
      <c r="G2482" s="69"/>
      <c r="H2482" s="69"/>
      <c r="I2482" s="69"/>
      <c r="J2482" s="68"/>
      <c r="K2482" s="69"/>
      <c r="L2482" s="68"/>
      <c r="M2482" s="68"/>
      <c r="N2482" s="68"/>
      <c r="O2482" s="68"/>
      <c r="P2482" s="70"/>
      <c r="Q2482" s="71"/>
    </row>
    <row r="2483" spans="1:17">
      <c r="A2483" s="152"/>
      <c r="B2483" s="68"/>
      <c r="C2483" s="68"/>
      <c r="D2483" s="68"/>
      <c r="E2483" s="68"/>
      <c r="F2483" s="69"/>
      <c r="G2483" s="69"/>
      <c r="H2483" s="69"/>
      <c r="I2483" s="69"/>
      <c r="J2483" s="68"/>
      <c r="K2483" s="69"/>
      <c r="L2483" s="68"/>
      <c r="M2483" s="68"/>
      <c r="N2483" s="68"/>
      <c r="O2483" s="68"/>
      <c r="P2483" s="70"/>
      <c r="Q2483" s="71"/>
    </row>
    <row r="2484" spans="1:17">
      <c r="A2484" s="152"/>
      <c r="B2484" s="68"/>
      <c r="C2484" s="68"/>
      <c r="D2484" s="68"/>
      <c r="E2484" s="68"/>
      <c r="F2484" s="69"/>
      <c r="G2484" s="69"/>
      <c r="H2484" s="69"/>
      <c r="I2484" s="69"/>
      <c r="J2484" s="68"/>
      <c r="K2484" s="69"/>
      <c r="L2484" s="68"/>
      <c r="M2484" s="68"/>
      <c r="N2484" s="68"/>
      <c r="O2484" s="68"/>
      <c r="P2484" s="70"/>
      <c r="Q2484" s="71"/>
    </row>
    <row r="2485" spans="1:17">
      <c r="A2485" s="152"/>
      <c r="B2485" s="68"/>
      <c r="C2485" s="68"/>
      <c r="D2485" s="68"/>
      <c r="E2485" s="68"/>
      <c r="F2485" s="69"/>
      <c r="G2485" s="69"/>
      <c r="H2485" s="69"/>
      <c r="I2485" s="69"/>
      <c r="J2485" s="68"/>
      <c r="K2485" s="69"/>
      <c r="L2485" s="68"/>
      <c r="M2485" s="68"/>
      <c r="N2485" s="68"/>
      <c r="O2485" s="68"/>
      <c r="P2485" s="70"/>
      <c r="Q2485" s="71"/>
    </row>
    <row r="2486" spans="1:17">
      <c r="A2486" s="152"/>
      <c r="B2486" s="68"/>
      <c r="C2486" s="68"/>
      <c r="D2486" s="68"/>
      <c r="E2486" s="68"/>
      <c r="F2486" s="69"/>
      <c r="G2486" s="69"/>
      <c r="H2486" s="69"/>
      <c r="I2486" s="69"/>
      <c r="J2486" s="68"/>
      <c r="K2486" s="69"/>
      <c r="L2486" s="68"/>
      <c r="M2486" s="68"/>
      <c r="N2486" s="68"/>
      <c r="O2486" s="68"/>
      <c r="P2486" s="70"/>
      <c r="Q2486" s="71"/>
    </row>
    <row r="2487" spans="1:17">
      <c r="A2487" s="152"/>
      <c r="B2487" s="68"/>
      <c r="C2487" s="68"/>
      <c r="D2487" s="68"/>
      <c r="E2487" s="68"/>
      <c r="F2487" s="69"/>
      <c r="G2487" s="69"/>
      <c r="H2487" s="69"/>
      <c r="I2487" s="69"/>
      <c r="J2487" s="68"/>
      <c r="K2487" s="69"/>
      <c r="L2487" s="68"/>
      <c r="M2487" s="68"/>
      <c r="N2487" s="68"/>
      <c r="O2487" s="68"/>
      <c r="P2487" s="70"/>
      <c r="Q2487" s="71"/>
    </row>
    <row r="2488" spans="1:17">
      <c r="A2488" s="152"/>
      <c r="B2488" s="68"/>
      <c r="C2488" s="68"/>
      <c r="D2488" s="68"/>
      <c r="E2488" s="68"/>
      <c r="F2488" s="69"/>
      <c r="G2488" s="69"/>
      <c r="H2488" s="69"/>
      <c r="I2488" s="69"/>
      <c r="J2488" s="68"/>
      <c r="K2488" s="69"/>
      <c r="L2488" s="68"/>
      <c r="M2488" s="68"/>
      <c r="N2488" s="68"/>
      <c r="O2488" s="68"/>
      <c r="P2488" s="70"/>
      <c r="Q2488" s="71"/>
    </row>
    <row r="2489" spans="1:17">
      <c r="A2489" s="152"/>
      <c r="B2489" s="68"/>
      <c r="C2489" s="68"/>
      <c r="D2489" s="68"/>
      <c r="E2489" s="68"/>
      <c r="F2489" s="69"/>
      <c r="G2489" s="69"/>
      <c r="H2489" s="69"/>
      <c r="I2489" s="69"/>
      <c r="J2489" s="68"/>
      <c r="K2489" s="69"/>
      <c r="L2489" s="68"/>
      <c r="M2489" s="68"/>
      <c r="N2489" s="68"/>
      <c r="O2489" s="68"/>
      <c r="P2489" s="70"/>
      <c r="Q2489" s="71"/>
    </row>
    <row r="2490" spans="1:17">
      <c r="A2490" s="152"/>
      <c r="B2490" s="68"/>
      <c r="C2490" s="68"/>
      <c r="D2490" s="68"/>
      <c r="E2490" s="68"/>
      <c r="F2490" s="69"/>
      <c r="G2490" s="69"/>
      <c r="H2490" s="69"/>
      <c r="I2490" s="69"/>
      <c r="J2490" s="68"/>
      <c r="K2490" s="69"/>
      <c r="L2490" s="68"/>
      <c r="M2490" s="68"/>
      <c r="N2490" s="68"/>
      <c r="O2490" s="68"/>
      <c r="P2490" s="70"/>
      <c r="Q2490" s="71"/>
    </row>
    <row r="2491" spans="1:17">
      <c r="A2491" s="152"/>
      <c r="B2491" s="68"/>
      <c r="C2491" s="68"/>
      <c r="D2491" s="68"/>
      <c r="E2491" s="68"/>
      <c r="F2491" s="69"/>
      <c r="G2491" s="69"/>
      <c r="H2491" s="69"/>
      <c r="I2491" s="69"/>
      <c r="J2491" s="68"/>
      <c r="K2491" s="69"/>
      <c r="L2491" s="68"/>
      <c r="M2491" s="68"/>
      <c r="N2491" s="68"/>
      <c r="O2491" s="68"/>
      <c r="P2491" s="70"/>
      <c r="Q2491" s="71"/>
    </row>
    <row r="2492" spans="1:17">
      <c r="A2492" s="152"/>
      <c r="B2492" s="68"/>
      <c r="C2492" s="68"/>
      <c r="D2492" s="68"/>
      <c r="E2492" s="68"/>
      <c r="F2492" s="69"/>
      <c r="G2492" s="69"/>
      <c r="H2492" s="69"/>
      <c r="I2492" s="69"/>
      <c r="J2492" s="68"/>
      <c r="K2492" s="69"/>
      <c r="L2492" s="68"/>
      <c r="M2492" s="68"/>
      <c r="N2492" s="68"/>
      <c r="O2492" s="68"/>
      <c r="P2492" s="70"/>
      <c r="Q2492" s="71"/>
    </row>
    <row r="2493" spans="1:17">
      <c r="A2493" s="152"/>
      <c r="B2493" s="68"/>
      <c r="C2493" s="68"/>
      <c r="D2493" s="68"/>
      <c r="E2493" s="68"/>
      <c r="F2493" s="69"/>
      <c r="G2493" s="69"/>
      <c r="H2493" s="69"/>
      <c r="I2493" s="69"/>
      <c r="J2493" s="68"/>
      <c r="K2493" s="69"/>
      <c r="L2493" s="68"/>
      <c r="M2493" s="68"/>
      <c r="N2493" s="68"/>
      <c r="O2493" s="68"/>
      <c r="P2493" s="70"/>
      <c r="Q2493" s="71"/>
    </row>
    <row r="2494" spans="1:17">
      <c r="A2494" s="152"/>
      <c r="B2494" s="68"/>
      <c r="C2494" s="68"/>
      <c r="D2494" s="68"/>
      <c r="E2494" s="68"/>
      <c r="F2494" s="69"/>
      <c r="G2494" s="69"/>
      <c r="H2494" s="69"/>
      <c r="I2494" s="69"/>
      <c r="J2494" s="68"/>
      <c r="K2494" s="69"/>
      <c r="L2494" s="68"/>
      <c r="M2494" s="68"/>
      <c r="N2494" s="68"/>
      <c r="O2494" s="68"/>
      <c r="P2494" s="70"/>
      <c r="Q2494" s="71"/>
    </row>
    <row r="2495" spans="1:17">
      <c r="A2495" s="152"/>
      <c r="B2495" s="68"/>
      <c r="C2495" s="68"/>
      <c r="D2495" s="68"/>
      <c r="E2495" s="68"/>
      <c r="F2495" s="69"/>
      <c r="G2495" s="69"/>
      <c r="H2495" s="69"/>
      <c r="I2495" s="69"/>
      <c r="J2495" s="68"/>
      <c r="K2495" s="69"/>
      <c r="L2495" s="68"/>
      <c r="M2495" s="68"/>
      <c r="N2495" s="68"/>
      <c r="O2495" s="68"/>
      <c r="P2495" s="70"/>
      <c r="Q2495" s="71"/>
    </row>
    <row r="2496" spans="1:17">
      <c r="A2496" s="152"/>
      <c r="B2496" s="68"/>
      <c r="C2496" s="68"/>
      <c r="D2496" s="68"/>
      <c r="E2496" s="68"/>
      <c r="F2496" s="69"/>
      <c r="G2496" s="69"/>
      <c r="H2496" s="69"/>
      <c r="I2496" s="69"/>
      <c r="J2496" s="68"/>
      <c r="K2496" s="69"/>
      <c r="L2496" s="68"/>
      <c r="M2496" s="68"/>
      <c r="N2496" s="68"/>
      <c r="O2496" s="68"/>
      <c r="P2496" s="70"/>
      <c r="Q2496" s="71"/>
    </row>
    <row r="2497" spans="1:17">
      <c r="A2497" s="152"/>
      <c r="B2497" s="68"/>
      <c r="C2497" s="68"/>
      <c r="D2497" s="68"/>
      <c r="E2497" s="68"/>
      <c r="F2497" s="69"/>
      <c r="G2497" s="69"/>
      <c r="H2497" s="69"/>
      <c r="I2497" s="69"/>
      <c r="J2497" s="68"/>
      <c r="K2497" s="69"/>
      <c r="L2497" s="68"/>
      <c r="M2497" s="68"/>
      <c r="N2497" s="68"/>
      <c r="O2497" s="68"/>
      <c r="P2497" s="70"/>
      <c r="Q2497" s="71"/>
    </row>
    <row r="2498" spans="1:17">
      <c r="A2498" s="152"/>
      <c r="B2498" s="68"/>
      <c r="C2498" s="68"/>
      <c r="D2498" s="68"/>
      <c r="E2498" s="68"/>
      <c r="F2498" s="69"/>
      <c r="G2498" s="69"/>
      <c r="H2498" s="69"/>
      <c r="I2498" s="69"/>
      <c r="J2498" s="68"/>
      <c r="K2498" s="69"/>
      <c r="L2498" s="68"/>
      <c r="M2498" s="68"/>
      <c r="N2498" s="68"/>
      <c r="O2498" s="68"/>
      <c r="P2498" s="70"/>
      <c r="Q2498" s="71"/>
    </row>
    <row r="2499" spans="1:17">
      <c r="A2499" s="152"/>
      <c r="B2499" s="68"/>
      <c r="C2499" s="68"/>
      <c r="D2499" s="68"/>
      <c r="E2499" s="68"/>
      <c r="F2499" s="69"/>
      <c r="G2499" s="69"/>
      <c r="H2499" s="69"/>
      <c r="I2499" s="69"/>
      <c r="J2499" s="68"/>
      <c r="K2499" s="69"/>
      <c r="L2499" s="68"/>
      <c r="M2499" s="68"/>
      <c r="N2499" s="68"/>
      <c r="O2499" s="68"/>
      <c r="P2499" s="70"/>
      <c r="Q2499" s="71"/>
    </row>
    <row r="2500" spans="1:17">
      <c r="A2500" s="152"/>
      <c r="B2500" s="68"/>
      <c r="C2500" s="68"/>
      <c r="D2500" s="68"/>
      <c r="E2500" s="68"/>
      <c r="F2500" s="69"/>
      <c r="G2500" s="69"/>
      <c r="H2500" s="69"/>
      <c r="I2500" s="69"/>
      <c r="J2500" s="68"/>
      <c r="K2500" s="69"/>
      <c r="L2500" s="68"/>
      <c r="M2500" s="68"/>
      <c r="N2500" s="68"/>
      <c r="O2500" s="68"/>
      <c r="P2500" s="70"/>
      <c r="Q2500" s="71"/>
    </row>
    <row r="2501" spans="1:17">
      <c r="A2501" s="152"/>
      <c r="B2501" s="68"/>
      <c r="C2501" s="68"/>
      <c r="D2501" s="68"/>
      <c r="E2501" s="68"/>
      <c r="F2501" s="69"/>
      <c r="G2501" s="69"/>
      <c r="H2501" s="69"/>
      <c r="I2501" s="69"/>
      <c r="J2501" s="68"/>
      <c r="K2501" s="69"/>
      <c r="L2501" s="68"/>
      <c r="M2501" s="68"/>
      <c r="N2501" s="68"/>
      <c r="O2501" s="68"/>
      <c r="P2501" s="70"/>
      <c r="Q2501" s="71"/>
    </row>
    <row r="2502" spans="1:17">
      <c r="A2502" s="152"/>
      <c r="B2502" s="68"/>
      <c r="C2502" s="68"/>
      <c r="D2502" s="68"/>
      <c r="E2502" s="68"/>
      <c r="F2502" s="69"/>
      <c r="G2502" s="69"/>
      <c r="H2502" s="69"/>
      <c r="I2502" s="69"/>
      <c r="J2502" s="68"/>
      <c r="K2502" s="69"/>
      <c r="L2502" s="68"/>
      <c r="M2502" s="68"/>
      <c r="N2502" s="68"/>
      <c r="O2502" s="68"/>
      <c r="P2502" s="70"/>
      <c r="Q2502" s="71"/>
    </row>
    <row r="2503" spans="1:17">
      <c r="A2503" s="152"/>
      <c r="B2503" s="68"/>
      <c r="C2503" s="68"/>
      <c r="D2503" s="68"/>
      <c r="E2503" s="68"/>
      <c r="F2503" s="69"/>
      <c r="G2503" s="69"/>
      <c r="H2503" s="69"/>
      <c r="I2503" s="69"/>
      <c r="J2503" s="68"/>
      <c r="K2503" s="69"/>
      <c r="L2503" s="68"/>
      <c r="M2503" s="68"/>
      <c r="N2503" s="68"/>
      <c r="O2503" s="68"/>
      <c r="P2503" s="70"/>
      <c r="Q2503" s="71"/>
    </row>
    <row r="2504" spans="1:17">
      <c r="A2504" s="152"/>
      <c r="B2504" s="68"/>
      <c r="C2504" s="68"/>
      <c r="D2504" s="68"/>
      <c r="E2504" s="68"/>
      <c r="F2504" s="69"/>
      <c r="G2504" s="69"/>
      <c r="H2504" s="69"/>
      <c r="I2504" s="69"/>
      <c r="J2504" s="68"/>
      <c r="K2504" s="69"/>
      <c r="L2504" s="68"/>
      <c r="M2504" s="68"/>
      <c r="N2504" s="68"/>
      <c r="O2504" s="68"/>
      <c r="P2504" s="70"/>
      <c r="Q2504" s="71"/>
    </row>
    <row r="2505" spans="1:17">
      <c r="A2505" s="152"/>
      <c r="B2505" s="68"/>
      <c r="C2505" s="68"/>
      <c r="D2505" s="68"/>
      <c r="E2505" s="68"/>
      <c r="F2505" s="69"/>
      <c r="G2505" s="69"/>
      <c r="H2505" s="69"/>
      <c r="I2505" s="69"/>
      <c r="J2505" s="68"/>
      <c r="K2505" s="69"/>
      <c r="L2505" s="68"/>
      <c r="M2505" s="68"/>
      <c r="N2505" s="68"/>
      <c r="O2505" s="68"/>
      <c r="P2505" s="70"/>
      <c r="Q2505" s="71"/>
    </row>
    <row r="2506" spans="1:17">
      <c r="A2506" s="152"/>
      <c r="B2506" s="68"/>
      <c r="C2506" s="68"/>
      <c r="D2506" s="68"/>
      <c r="E2506" s="68"/>
      <c r="F2506" s="69"/>
      <c r="G2506" s="69"/>
      <c r="H2506" s="69"/>
      <c r="I2506" s="69"/>
      <c r="J2506" s="68"/>
      <c r="K2506" s="69"/>
      <c r="L2506" s="68"/>
      <c r="M2506" s="68"/>
      <c r="N2506" s="68"/>
      <c r="O2506" s="68"/>
      <c r="P2506" s="70"/>
      <c r="Q2506" s="71"/>
    </row>
    <row r="2507" spans="1:17">
      <c r="A2507" s="152"/>
      <c r="B2507" s="68"/>
      <c r="C2507" s="68"/>
      <c r="D2507" s="68"/>
      <c r="E2507" s="68"/>
      <c r="F2507" s="69"/>
      <c r="G2507" s="69"/>
      <c r="H2507" s="69"/>
      <c r="I2507" s="69"/>
      <c r="J2507" s="68"/>
      <c r="K2507" s="69"/>
      <c r="L2507" s="68"/>
      <c r="M2507" s="68"/>
      <c r="N2507" s="68"/>
      <c r="O2507" s="68"/>
      <c r="P2507" s="70"/>
      <c r="Q2507" s="71"/>
    </row>
    <row r="2508" spans="1:17">
      <c r="A2508" s="152"/>
      <c r="B2508" s="68"/>
      <c r="C2508" s="68"/>
      <c r="D2508" s="68"/>
      <c r="E2508" s="68"/>
      <c r="F2508" s="69"/>
      <c r="G2508" s="69"/>
      <c r="H2508" s="69"/>
      <c r="I2508" s="69"/>
      <c r="J2508" s="68"/>
      <c r="K2508" s="69"/>
      <c r="L2508" s="68"/>
      <c r="M2508" s="68"/>
      <c r="N2508" s="68"/>
      <c r="O2508" s="68"/>
      <c r="P2508" s="70"/>
      <c r="Q2508" s="71"/>
    </row>
    <row r="2509" spans="1:17">
      <c r="A2509" s="152"/>
      <c r="B2509" s="68"/>
      <c r="C2509" s="68"/>
      <c r="D2509" s="68"/>
      <c r="E2509" s="68"/>
      <c r="F2509" s="69"/>
      <c r="G2509" s="69"/>
      <c r="H2509" s="69"/>
      <c r="I2509" s="69"/>
      <c r="J2509" s="68"/>
      <c r="K2509" s="69"/>
      <c r="L2509" s="68"/>
      <c r="M2509" s="68"/>
      <c r="N2509" s="68"/>
      <c r="O2509" s="68"/>
      <c r="P2509" s="70"/>
      <c r="Q2509" s="71"/>
    </row>
    <row r="2510" spans="1:17">
      <c r="A2510" s="152"/>
      <c r="B2510" s="68"/>
      <c r="C2510" s="68"/>
      <c r="D2510" s="68"/>
      <c r="E2510" s="68"/>
      <c r="F2510" s="69"/>
      <c r="G2510" s="69"/>
      <c r="H2510" s="69"/>
      <c r="I2510" s="69"/>
      <c r="J2510" s="68"/>
      <c r="K2510" s="69"/>
      <c r="L2510" s="68"/>
      <c r="M2510" s="68"/>
      <c r="N2510" s="68"/>
      <c r="O2510" s="68"/>
      <c r="P2510" s="70"/>
      <c r="Q2510" s="71"/>
    </row>
    <row r="2511" spans="1:17">
      <c r="A2511" s="152"/>
      <c r="B2511" s="68"/>
      <c r="C2511" s="68"/>
      <c r="D2511" s="68"/>
      <c r="E2511" s="68"/>
      <c r="F2511" s="69"/>
      <c r="G2511" s="69"/>
      <c r="H2511" s="69"/>
      <c r="I2511" s="69"/>
      <c r="J2511" s="68"/>
      <c r="K2511" s="69"/>
      <c r="L2511" s="68"/>
      <c r="M2511" s="68"/>
      <c r="N2511" s="68"/>
      <c r="O2511" s="68"/>
      <c r="P2511" s="70"/>
      <c r="Q2511" s="71"/>
    </row>
    <row r="2512" spans="1:17">
      <c r="A2512" s="152"/>
      <c r="B2512" s="68"/>
      <c r="C2512" s="68"/>
      <c r="D2512" s="68"/>
      <c r="E2512" s="68"/>
      <c r="F2512" s="69"/>
      <c r="G2512" s="69"/>
      <c r="H2512" s="69"/>
      <c r="I2512" s="69"/>
      <c r="J2512" s="68"/>
      <c r="K2512" s="69"/>
      <c r="L2512" s="68"/>
      <c r="M2512" s="68"/>
      <c r="N2512" s="68"/>
      <c r="O2512" s="68"/>
      <c r="P2512" s="70"/>
      <c r="Q2512" s="71"/>
    </row>
    <row r="2513" spans="1:17">
      <c r="A2513" s="152"/>
      <c r="B2513" s="68"/>
      <c r="C2513" s="68"/>
      <c r="D2513" s="68"/>
      <c r="E2513" s="68"/>
      <c r="F2513" s="69"/>
      <c r="G2513" s="69"/>
      <c r="H2513" s="69"/>
      <c r="I2513" s="69"/>
      <c r="J2513" s="68"/>
      <c r="K2513" s="69"/>
      <c r="L2513" s="68"/>
      <c r="M2513" s="68"/>
      <c r="N2513" s="68"/>
      <c r="O2513" s="68"/>
      <c r="P2513" s="70"/>
      <c r="Q2513" s="71"/>
    </row>
    <row r="2514" spans="1:17">
      <c r="A2514" s="152"/>
      <c r="B2514" s="68"/>
      <c r="C2514" s="68"/>
      <c r="D2514" s="68"/>
      <c r="E2514" s="68"/>
      <c r="F2514" s="69"/>
      <c r="G2514" s="69"/>
      <c r="H2514" s="69"/>
      <c r="I2514" s="69"/>
      <c r="J2514" s="68"/>
      <c r="K2514" s="69"/>
      <c r="L2514" s="68"/>
      <c r="M2514" s="68"/>
      <c r="N2514" s="68"/>
      <c r="O2514" s="68"/>
      <c r="P2514" s="70"/>
      <c r="Q2514" s="71"/>
    </row>
    <row r="2515" spans="1:17">
      <c r="A2515" s="152"/>
      <c r="B2515" s="68"/>
      <c r="C2515" s="68"/>
      <c r="D2515" s="68"/>
      <c r="E2515" s="68"/>
      <c r="F2515" s="69"/>
      <c r="G2515" s="69"/>
      <c r="H2515" s="69"/>
      <c r="I2515" s="69"/>
      <c r="J2515" s="68"/>
      <c r="K2515" s="69"/>
      <c r="L2515" s="68"/>
      <c r="M2515" s="68"/>
      <c r="N2515" s="68"/>
      <c r="O2515" s="68"/>
      <c r="P2515" s="70"/>
      <c r="Q2515" s="71"/>
    </row>
    <row r="2516" spans="1:17">
      <c r="A2516" s="152"/>
      <c r="B2516" s="68"/>
      <c r="C2516" s="68"/>
      <c r="D2516" s="68"/>
      <c r="E2516" s="68"/>
      <c r="F2516" s="69"/>
      <c r="G2516" s="69"/>
      <c r="H2516" s="69"/>
      <c r="I2516" s="69"/>
      <c r="J2516" s="68"/>
      <c r="K2516" s="69"/>
      <c r="L2516" s="68"/>
      <c r="M2516" s="68"/>
      <c r="N2516" s="68"/>
      <c r="O2516" s="68"/>
      <c r="P2516" s="70"/>
      <c r="Q2516" s="71"/>
    </row>
    <row r="2517" spans="1:17">
      <c r="A2517" s="152"/>
      <c r="B2517" s="68"/>
      <c r="C2517" s="68"/>
      <c r="D2517" s="68"/>
      <c r="E2517" s="68"/>
      <c r="F2517" s="69"/>
      <c r="G2517" s="69"/>
      <c r="H2517" s="69"/>
      <c r="I2517" s="69"/>
      <c r="J2517" s="68"/>
      <c r="K2517" s="69"/>
      <c r="L2517" s="68"/>
      <c r="M2517" s="68"/>
      <c r="N2517" s="68"/>
      <c r="O2517" s="68"/>
      <c r="P2517" s="70"/>
      <c r="Q2517" s="71"/>
    </row>
    <row r="2518" spans="1:17">
      <c r="A2518" s="152"/>
      <c r="B2518" s="68"/>
      <c r="C2518" s="68"/>
      <c r="D2518" s="68"/>
      <c r="E2518" s="68"/>
      <c r="F2518" s="69"/>
      <c r="G2518" s="69"/>
      <c r="H2518" s="69"/>
      <c r="I2518" s="69"/>
      <c r="J2518" s="68"/>
      <c r="K2518" s="69"/>
      <c r="L2518" s="68"/>
      <c r="M2518" s="68"/>
      <c r="N2518" s="68"/>
      <c r="O2518" s="68"/>
      <c r="P2518" s="70"/>
      <c r="Q2518" s="71"/>
    </row>
    <row r="2519" spans="1:17">
      <c r="A2519" s="152"/>
      <c r="B2519" s="68"/>
      <c r="C2519" s="68"/>
      <c r="D2519" s="68"/>
      <c r="E2519" s="68"/>
      <c r="F2519" s="69"/>
      <c r="G2519" s="69"/>
      <c r="H2519" s="69"/>
      <c r="I2519" s="69"/>
      <c r="J2519" s="68"/>
      <c r="K2519" s="69"/>
      <c r="L2519" s="68"/>
      <c r="M2519" s="68"/>
      <c r="N2519" s="68"/>
      <c r="O2519" s="68"/>
      <c r="P2519" s="70"/>
      <c r="Q2519" s="71"/>
    </row>
    <row r="2520" spans="1:17">
      <c r="A2520" s="152"/>
      <c r="B2520" s="68"/>
      <c r="C2520" s="68"/>
      <c r="D2520" s="68"/>
      <c r="E2520" s="68"/>
      <c r="F2520" s="69"/>
      <c r="G2520" s="69"/>
      <c r="H2520" s="69"/>
      <c r="I2520" s="69"/>
      <c r="J2520" s="68"/>
      <c r="K2520" s="69"/>
      <c r="L2520" s="68"/>
      <c r="M2520" s="68"/>
      <c r="N2520" s="68"/>
      <c r="O2520" s="68"/>
      <c r="P2520" s="70"/>
      <c r="Q2520" s="71"/>
    </row>
    <row r="2521" spans="1:17">
      <c r="A2521" s="152"/>
      <c r="B2521" s="68"/>
      <c r="C2521" s="68"/>
      <c r="D2521" s="68"/>
      <c r="E2521" s="68"/>
      <c r="F2521" s="69"/>
      <c r="G2521" s="69"/>
      <c r="H2521" s="69"/>
      <c r="I2521" s="69"/>
      <c r="J2521" s="68"/>
      <c r="K2521" s="69"/>
      <c r="L2521" s="68"/>
      <c r="M2521" s="68"/>
      <c r="N2521" s="68"/>
      <c r="O2521" s="68"/>
      <c r="P2521" s="70"/>
      <c r="Q2521" s="71"/>
    </row>
    <row r="2522" spans="1:17">
      <c r="A2522" s="152"/>
      <c r="B2522" s="68"/>
      <c r="C2522" s="68"/>
      <c r="D2522" s="68"/>
      <c r="E2522" s="68"/>
      <c r="F2522" s="69"/>
      <c r="G2522" s="69"/>
      <c r="H2522" s="69"/>
      <c r="I2522" s="69"/>
      <c r="J2522" s="68"/>
      <c r="K2522" s="69"/>
      <c r="L2522" s="68"/>
      <c r="M2522" s="68"/>
      <c r="N2522" s="68"/>
      <c r="O2522" s="68"/>
      <c r="P2522" s="70"/>
      <c r="Q2522" s="71"/>
    </row>
    <row r="2523" spans="1:17">
      <c r="A2523" s="152"/>
      <c r="B2523" s="68"/>
      <c r="C2523" s="68"/>
      <c r="D2523" s="68"/>
      <c r="E2523" s="68"/>
      <c r="F2523" s="69"/>
      <c r="G2523" s="69"/>
      <c r="H2523" s="69"/>
      <c r="I2523" s="69"/>
      <c r="J2523" s="68"/>
      <c r="K2523" s="69"/>
      <c r="L2523" s="68"/>
      <c r="M2523" s="68"/>
      <c r="N2523" s="68"/>
      <c r="O2523" s="68"/>
      <c r="P2523" s="70"/>
      <c r="Q2523" s="71"/>
    </row>
    <row r="2524" spans="1:17">
      <c r="A2524" s="152"/>
      <c r="B2524" s="68"/>
      <c r="C2524" s="68"/>
      <c r="D2524" s="68"/>
      <c r="E2524" s="68"/>
      <c r="F2524" s="69"/>
      <c r="G2524" s="69"/>
      <c r="H2524" s="69"/>
      <c r="I2524" s="69"/>
      <c r="J2524" s="68"/>
      <c r="K2524" s="69"/>
      <c r="L2524" s="68"/>
      <c r="M2524" s="68"/>
      <c r="N2524" s="68"/>
      <c r="O2524" s="68"/>
      <c r="P2524" s="70"/>
      <c r="Q2524" s="71"/>
    </row>
    <row r="2525" spans="1:17">
      <c r="A2525" s="152"/>
      <c r="B2525" s="68"/>
      <c r="C2525" s="68"/>
      <c r="D2525" s="68"/>
      <c r="E2525" s="68"/>
      <c r="F2525" s="69"/>
      <c r="G2525" s="69"/>
      <c r="H2525" s="69"/>
      <c r="I2525" s="69"/>
      <c r="J2525" s="68"/>
      <c r="K2525" s="69"/>
      <c r="L2525" s="68"/>
      <c r="M2525" s="68"/>
      <c r="N2525" s="68"/>
      <c r="O2525" s="68"/>
      <c r="P2525" s="70"/>
      <c r="Q2525" s="71"/>
    </row>
    <row r="2526" spans="1:17">
      <c r="A2526" s="152"/>
      <c r="B2526" s="68"/>
      <c r="C2526" s="68"/>
      <c r="D2526" s="68"/>
      <c r="E2526" s="68"/>
      <c r="F2526" s="69"/>
      <c r="G2526" s="69"/>
      <c r="H2526" s="69"/>
      <c r="I2526" s="69"/>
      <c r="J2526" s="68"/>
      <c r="K2526" s="69"/>
      <c r="L2526" s="68"/>
      <c r="M2526" s="68"/>
      <c r="N2526" s="68"/>
      <c r="O2526" s="68"/>
      <c r="P2526" s="70"/>
      <c r="Q2526" s="71"/>
    </row>
    <row r="2527" spans="1:17">
      <c r="A2527" s="152"/>
      <c r="B2527" s="68"/>
      <c r="C2527" s="68"/>
      <c r="D2527" s="68"/>
      <c r="E2527" s="68"/>
      <c r="F2527" s="69"/>
      <c r="G2527" s="69"/>
      <c r="H2527" s="69"/>
      <c r="I2527" s="69"/>
      <c r="J2527" s="68"/>
      <c r="K2527" s="69"/>
      <c r="L2527" s="68"/>
      <c r="M2527" s="68"/>
      <c r="N2527" s="68"/>
      <c r="O2527" s="68"/>
      <c r="P2527" s="70"/>
      <c r="Q2527" s="71"/>
    </row>
    <row r="2528" spans="1:17">
      <c r="A2528" s="152"/>
      <c r="B2528" s="68"/>
      <c r="C2528" s="68"/>
      <c r="D2528" s="68"/>
      <c r="E2528" s="68"/>
      <c r="F2528" s="69"/>
      <c r="G2528" s="69"/>
      <c r="H2528" s="69"/>
      <c r="I2528" s="69"/>
      <c r="J2528" s="68"/>
      <c r="K2528" s="69"/>
      <c r="L2528" s="68"/>
      <c r="M2528" s="68"/>
      <c r="N2528" s="68"/>
      <c r="O2528" s="68"/>
      <c r="P2528" s="70"/>
      <c r="Q2528" s="71"/>
    </row>
    <row r="2529" spans="1:17">
      <c r="A2529" s="152"/>
      <c r="B2529" s="68"/>
      <c r="C2529" s="68"/>
      <c r="D2529" s="68"/>
      <c r="E2529" s="68"/>
      <c r="F2529" s="69"/>
      <c r="G2529" s="69"/>
      <c r="H2529" s="69"/>
      <c r="I2529" s="69"/>
      <c r="J2529" s="68"/>
      <c r="K2529" s="69"/>
      <c r="L2529" s="68"/>
      <c r="M2529" s="68"/>
      <c r="N2529" s="68"/>
      <c r="O2529" s="68"/>
      <c r="P2529" s="70"/>
      <c r="Q2529" s="71"/>
    </row>
    <row r="2530" spans="1:17">
      <c r="A2530" s="152"/>
      <c r="B2530" s="68"/>
      <c r="C2530" s="68"/>
      <c r="D2530" s="68"/>
      <c r="E2530" s="68"/>
      <c r="F2530" s="69"/>
      <c r="G2530" s="69"/>
      <c r="H2530" s="69"/>
      <c r="I2530" s="69"/>
      <c r="J2530" s="68"/>
      <c r="K2530" s="69"/>
      <c r="L2530" s="68"/>
      <c r="M2530" s="68"/>
      <c r="N2530" s="68"/>
      <c r="O2530" s="68"/>
      <c r="P2530" s="70"/>
      <c r="Q2530" s="71"/>
    </row>
    <row r="2531" spans="1:17">
      <c r="A2531" s="152"/>
      <c r="B2531" s="68"/>
      <c r="C2531" s="68"/>
      <c r="D2531" s="68"/>
      <c r="E2531" s="68"/>
      <c r="F2531" s="69"/>
      <c r="G2531" s="69"/>
      <c r="H2531" s="69"/>
      <c r="I2531" s="69"/>
      <c r="J2531" s="68"/>
      <c r="K2531" s="69"/>
      <c r="L2531" s="68"/>
      <c r="M2531" s="68"/>
      <c r="N2531" s="68"/>
      <c r="O2531" s="68"/>
      <c r="P2531" s="70"/>
      <c r="Q2531" s="71"/>
    </row>
    <row r="2532" spans="1:17">
      <c r="A2532" s="152"/>
      <c r="B2532" s="68"/>
      <c r="C2532" s="68"/>
      <c r="D2532" s="68"/>
      <c r="E2532" s="68"/>
      <c r="F2532" s="69"/>
      <c r="G2532" s="69"/>
      <c r="H2532" s="69"/>
      <c r="I2532" s="69"/>
      <c r="J2532" s="68"/>
      <c r="K2532" s="69"/>
      <c r="L2532" s="68"/>
      <c r="M2532" s="68"/>
      <c r="N2532" s="68"/>
      <c r="O2532" s="68"/>
      <c r="P2532" s="70"/>
      <c r="Q2532" s="71"/>
    </row>
    <row r="2533" spans="1:17">
      <c r="A2533" s="152"/>
      <c r="B2533" s="68"/>
      <c r="C2533" s="68"/>
      <c r="D2533" s="68"/>
      <c r="E2533" s="68"/>
      <c r="F2533" s="69"/>
      <c r="G2533" s="69"/>
      <c r="H2533" s="69"/>
      <c r="I2533" s="69"/>
      <c r="J2533" s="68"/>
      <c r="K2533" s="69"/>
      <c r="L2533" s="68"/>
      <c r="M2533" s="68"/>
      <c r="N2533" s="68"/>
      <c r="O2533" s="68"/>
      <c r="P2533" s="70"/>
      <c r="Q2533" s="71"/>
    </row>
    <row r="2534" spans="1:17">
      <c r="A2534" s="152"/>
      <c r="B2534" s="68"/>
      <c r="C2534" s="68"/>
      <c r="D2534" s="68"/>
      <c r="E2534" s="68"/>
      <c r="F2534" s="69"/>
      <c r="G2534" s="69"/>
      <c r="H2534" s="69"/>
      <c r="I2534" s="69"/>
      <c r="J2534" s="68"/>
      <c r="K2534" s="69"/>
      <c r="L2534" s="68"/>
      <c r="M2534" s="68"/>
      <c r="N2534" s="68"/>
      <c r="O2534" s="68"/>
      <c r="P2534" s="70"/>
      <c r="Q2534" s="71"/>
    </row>
    <row r="2535" spans="1:17">
      <c r="A2535" s="152"/>
      <c r="B2535" s="68"/>
      <c r="C2535" s="68"/>
      <c r="D2535" s="68"/>
      <c r="E2535" s="68"/>
      <c r="F2535" s="69"/>
      <c r="G2535" s="69"/>
      <c r="H2535" s="69"/>
      <c r="I2535" s="69"/>
      <c r="J2535" s="68"/>
      <c r="K2535" s="69"/>
      <c r="L2535" s="68"/>
      <c r="M2535" s="68"/>
      <c r="N2535" s="68"/>
      <c r="O2535" s="68"/>
      <c r="P2535" s="70"/>
      <c r="Q2535" s="71"/>
    </row>
    <row r="2536" spans="1:17">
      <c r="A2536" s="152"/>
      <c r="B2536" s="68"/>
      <c r="C2536" s="68"/>
      <c r="D2536" s="68"/>
      <c r="E2536" s="68"/>
      <c r="F2536" s="69"/>
      <c r="G2536" s="69"/>
      <c r="H2536" s="69"/>
      <c r="I2536" s="69"/>
      <c r="J2536" s="68"/>
      <c r="K2536" s="69"/>
      <c r="L2536" s="68"/>
      <c r="M2536" s="68"/>
      <c r="N2536" s="68"/>
      <c r="O2536" s="68"/>
      <c r="P2536" s="70"/>
      <c r="Q2536" s="71"/>
    </row>
    <row r="2537" spans="1:17">
      <c r="A2537" s="152"/>
      <c r="B2537" s="68"/>
      <c r="C2537" s="68"/>
      <c r="D2537" s="68"/>
      <c r="E2537" s="68"/>
      <c r="F2537" s="69"/>
      <c r="G2537" s="69"/>
      <c r="H2537" s="69"/>
      <c r="I2537" s="69"/>
      <c r="J2537" s="68"/>
      <c r="K2537" s="69"/>
      <c r="L2537" s="68"/>
      <c r="M2537" s="68"/>
      <c r="N2537" s="68"/>
      <c r="O2537" s="68"/>
      <c r="P2537" s="70"/>
      <c r="Q2537" s="71"/>
    </row>
    <row r="2538" spans="1:17">
      <c r="A2538" s="152"/>
      <c r="B2538" s="68"/>
      <c r="C2538" s="68"/>
      <c r="D2538" s="68"/>
      <c r="E2538" s="68"/>
      <c r="F2538" s="69"/>
      <c r="G2538" s="69"/>
      <c r="H2538" s="69"/>
      <c r="I2538" s="69"/>
      <c r="J2538" s="68"/>
      <c r="K2538" s="69"/>
      <c r="L2538" s="68"/>
      <c r="M2538" s="68"/>
      <c r="N2538" s="68"/>
      <c r="O2538" s="68"/>
      <c r="P2538" s="70"/>
      <c r="Q2538" s="71"/>
    </row>
    <row r="2539" spans="1:17">
      <c r="A2539" s="152"/>
      <c r="B2539" s="68"/>
      <c r="C2539" s="68"/>
      <c r="D2539" s="68"/>
      <c r="E2539" s="68"/>
      <c r="F2539" s="69"/>
      <c r="G2539" s="69"/>
      <c r="H2539" s="69"/>
      <c r="I2539" s="69"/>
      <c r="J2539" s="68"/>
      <c r="K2539" s="69"/>
      <c r="L2539" s="68"/>
      <c r="M2539" s="68"/>
      <c r="N2539" s="68"/>
      <c r="O2539" s="68"/>
      <c r="P2539" s="70"/>
      <c r="Q2539" s="71"/>
    </row>
    <row r="2540" spans="1:17">
      <c r="A2540" s="152"/>
      <c r="B2540" s="68"/>
      <c r="C2540" s="68"/>
      <c r="D2540" s="68"/>
      <c r="E2540" s="68"/>
      <c r="F2540" s="69"/>
      <c r="G2540" s="69"/>
      <c r="H2540" s="69"/>
      <c r="I2540" s="69"/>
      <c r="J2540" s="68"/>
      <c r="K2540" s="69"/>
      <c r="L2540" s="68"/>
      <c r="M2540" s="68"/>
      <c r="N2540" s="68"/>
      <c r="O2540" s="68"/>
      <c r="P2540" s="70"/>
      <c r="Q2540" s="71"/>
    </row>
    <row r="2541" spans="1:17">
      <c r="A2541" s="152"/>
      <c r="B2541" s="68"/>
      <c r="C2541" s="68"/>
      <c r="D2541" s="68"/>
      <c r="E2541" s="68"/>
      <c r="F2541" s="69"/>
      <c r="G2541" s="69"/>
      <c r="H2541" s="69"/>
      <c r="I2541" s="69"/>
      <c r="J2541" s="68"/>
      <c r="K2541" s="69"/>
      <c r="L2541" s="68"/>
      <c r="M2541" s="68"/>
      <c r="N2541" s="68"/>
      <c r="O2541" s="68"/>
      <c r="P2541" s="70"/>
      <c r="Q2541" s="71"/>
    </row>
    <row r="2542" spans="1:17">
      <c r="A2542" s="152"/>
      <c r="B2542" s="68"/>
      <c r="C2542" s="68"/>
      <c r="D2542" s="68"/>
      <c r="E2542" s="68"/>
      <c r="F2542" s="69"/>
      <c r="G2542" s="69"/>
      <c r="H2542" s="69"/>
      <c r="I2542" s="69"/>
      <c r="J2542" s="68"/>
      <c r="K2542" s="69"/>
      <c r="L2542" s="68"/>
      <c r="M2542" s="68"/>
      <c r="N2542" s="68"/>
      <c r="O2542" s="68"/>
      <c r="P2542" s="70"/>
      <c r="Q2542" s="71"/>
    </row>
    <row r="2543" spans="1:17">
      <c r="A2543" s="152"/>
      <c r="B2543" s="68"/>
      <c r="C2543" s="68"/>
      <c r="D2543" s="68"/>
      <c r="E2543" s="68"/>
      <c r="F2543" s="69"/>
      <c r="G2543" s="69"/>
      <c r="H2543" s="69"/>
      <c r="I2543" s="69"/>
      <c r="J2543" s="68"/>
      <c r="K2543" s="69"/>
      <c r="L2543" s="68"/>
      <c r="M2543" s="68"/>
      <c r="N2543" s="68"/>
      <c r="O2543" s="68"/>
      <c r="P2543" s="70"/>
      <c r="Q2543" s="71"/>
    </row>
    <row r="2544" spans="1:17">
      <c r="A2544" s="152"/>
      <c r="B2544" s="68"/>
      <c r="C2544" s="68"/>
      <c r="D2544" s="68"/>
      <c r="E2544" s="68"/>
      <c r="F2544" s="69"/>
      <c r="G2544" s="69"/>
      <c r="H2544" s="69"/>
      <c r="I2544" s="69"/>
      <c r="J2544" s="68"/>
      <c r="K2544" s="69"/>
      <c r="L2544" s="68"/>
      <c r="M2544" s="68"/>
      <c r="N2544" s="68"/>
      <c r="O2544" s="68"/>
      <c r="P2544" s="70"/>
      <c r="Q2544" s="71"/>
    </row>
    <row r="2545" spans="1:17">
      <c r="A2545" s="152"/>
      <c r="B2545" s="68"/>
      <c r="C2545" s="68"/>
      <c r="D2545" s="68"/>
      <c r="E2545" s="68"/>
      <c r="F2545" s="69"/>
      <c r="G2545" s="69"/>
      <c r="H2545" s="69"/>
      <c r="I2545" s="69"/>
      <c r="J2545" s="68"/>
      <c r="K2545" s="69"/>
      <c r="L2545" s="68"/>
      <c r="M2545" s="68"/>
      <c r="N2545" s="68"/>
      <c r="O2545" s="68"/>
      <c r="P2545" s="70"/>
      <c r="Q2545" s="71"/>
    </row>
    <row r="2546" spans="1:17">
      <c r="A2546" s="152"/>
      <c r="B2546" s="68"/>
      <c r="C2546" s="68"/>
      <c r="D2546" s="68"/>
      <c r="E2546" s="68"/>
      <c r="F2546" s="69"/>
      <c r="G2546" s="69"/>
      <c r="H2546" s="69"/>
      <c r="I2546" s="69"/>
      <c r="J2546" s="68"/>
      <c r="K2546" s="69"/>
      <c r="L2546" s="68"/>
      <c r="M2546" s="68"/>
      <c r="N2546" s="68"/>
      <c r="O2546" s="68"/>
      <c r="P2546" s="70"/>
      <c r="Q2546" s="71"/>
    </row>
    <row r="2547" spans="1:17">
      <c r="A2547" s="152"/>
      <c r="B2547" s="68"/>
      <c r="C2547" s="68"/>
      <c r="D2547" s="68"/>
      <c r="E2547" s="68"/>
      <c r="F2547" s="69"/>
      <c r="G2547" s="69"/>
      <c r="H2547" s="69"/>
      <c r="I2547" s="69"/>
      <c r="J2547" s="68"/>
      <c r="K2547" s="69"/>
      <c r="L2547" s="68"/>
      <c r="M2547" s="68"/>
      <c r="N2547" s="68"/>
      <c r="O2547" s="68"/>
      <c r="P2547" s="70"/>
      <c r="Q2547" s="71"/>
    </row>
    <row r="2548" spans="1:17">
      <c r="A2548" s="152"/>
      <c r="B2548" s="68"/>
      <c r="C2548" s="68"/>
      <c r="D2548" s="68"/>
      <c r="E2548" s="68"/>
      <c r="F2548" s="69"/>
      <c r="G2548" s="69"/>
      <c r="H2548" s="69"/>
      <c r="I2548" s="69"/>
      <c r="J2548" s="68"/>
      <c r="K2548" s="69"/>
      <c r="L2548" s="68"/>
      <c r="M2548" s="68"/>
      <c r="N2548" s="68"/>
      <c r="O2548" s="68"/>
      <c r="P2548" s="70"/>
      <c r="Q2548" s="71"/>
    </row>
    <row r="2549" spans="1:17">
      <c r="A2549" s="152"/>
      <c r="B2549" s="68"/>
      <c r="C2549" s="68"/>
      <c r="D2549" s="68"/>
      <c r="E2549" s="68"/>
      <c r="F2549" s="69"/>
      <c r="G2549" s="69"/>
      <c r="H2549" s="69"/>
      <c r="I2549" s="69"/>
      <c r="J2549" s="68"/>
      <c r="K2549" s="69"/>
      <c r="L2549" s="68"/>
      <c r="M2549" s="68"/>
      <c r="N2549" s="68"/>
      <c r="O2549" s="68"/>
      <c r="P2549" s="70"/>
      <c r="Q2549" s="71"/>
    </row>
    <row r="2550" spans="1:17">
      <c r="A2550" s="152"/>
      <c r="B2550" s="68"/>
      <c r="C2550" s="68"/>
      <c r="D2550" s="68"/>
      <c r="E2550" s="68"/>
      <c r="F2550" s="69"/>
      <c r="G2550" s="69"/>
      <c r="H2550" s="69"/>
      <c r="I2550" s="69"/>
      <c r="J2550" s="68"/>
      <c r="K2550" s="69"/>
      <c r="L2550" s="68"/>
      <c r="M2550" s="68"/>
      <c r="N2550" s="68"/>
      <c r="O2550" s="68"/>
      <c r="P2550" s="70"/>
      <c r="Q2550" s="71"/>
    </row>
    <row r="2551" spans="1:17">
      <c r="A2551" s="152"/>
      <c r="B2551" s="68"/>
      <c r="C2551" s="68"/>
      <c r="D2551" s="68"/>
      <c r="E2551" s="68"/>
      <c r="F2551" s="69"/>
      <c r="G2551" s="69"/>
      <c r="H2551" s="69"/>
      <c r="I2551" s="69"/>
      <c r="J2551" s="68"/>
      <c r="K2551" s="69"/>
      <c r="L2551" s="68"/>
      <c r="M2551" s="68"/>
      <c r="N2551" s="68"/>
      <c r="O2551" s="68"/>
      <c r="P2551" s="70"/>
      <c r="Q2551" s="71"/>
    </row>
    <row r="2552" spans="1:17">
      <c r="A2552" s="152"/>
      <c r="B2552" s="68"/>
      <c r="C2552" s="68"/>
      <c r="D2552" s="68"/>
      <c r="E2552" s="68"/>
      <c r="F2552" s="69"/>
      <c r="G2552" s="69"/>
      <c r="H2552" s="69"/>
      <c r="I2552" s="69"/>
      <c r="J2552" s="68"/>
      <c r="K2552" s="69"/>
      <c r="L2552" s="68"/>
      <c r="M2552" s="68"/>
      <c r="N2552" s="68"/>
      <c r="O2552" s="68"/>
      <c r="P2552" s="70"/>
      <c r="Q2552" s="71"/>
    </row>
    <row r="2553" spans="1:17">
      <c r="A2553" s="152"/>
      <c r="B2553" s="68"/>
      <c r="C2553" s="68"/>
      <c r="D2553" s="68"/>
      <c r="E2553" s="68"/>
      <c r="F2553" s="69"/>
      <c r="G2553" s="69"/>
      <c r="H2553" s="69"/>
      <c r="I2553" s="69"/>
      <c r="J2553" s="68"/>
      <c r="K2553" s="69"/>
      <c r="L2553" s="68"/>
      <c r="M2553" s="68"/>
      <c r="N2553" s="68"/>
      <c r="O2553" s="68"/>
      <c r="P2553" s="70"/>
      <c r="Q2553" s="71"/>
    </row>
    <row r="2554" spans="1:17">
      <c r="A2554" s="152"/>
      <c r="B2554" s="68"/>
      <c r="C2554" s="68"/>
      <c r="D2554" s="68"/>
      <c r="E2554" s="68"/>
      <c r="F2554" s="69"/>
      <c r="G2554" s="69"/>
      <c r="H2554" s="69"/>
      <c r="I2554" s="69"/>
      <c r="J2554" s="68"/>
      <c r="K2554" s="69"/>
      <c r="L2554" s="68"/>
      <c r="M2554" s="68"/>
      <c r="N2554" s="68"/>
      <c r="O2554" s="68"/>
      <c r="P2554" s="70"/>
      <c r="Q2554" s="71"/>
    </row>
    <row r="2555" spans="1:17">
      <c r="A2555" s="152"/>
      <c r="B2555" s="68"/>
      <c r="C2555" s="68"/>
      <c r="D2555" s="68"/>
      <c r="E2555" s="68"/>
      <c r="F2555" s="69"/>
      <c r="G2555" s="69"/>
      <c r="H2555" s="69"/>
      <c r="I2555" s="69"/>
      <c r="J2555" s="68"/>
      <c r="K2555" s="69"/>
      <c r="L2555" s="68"/>
      <c r="M2555" s="68"/>
      <c r="N2555" s="68"/>
      <c r="O2555" s="68"/>
      <c r="P2555" s="70"/>
      <c r="Q2555" s="71"/>
    </row>
    <row r="2556" spans="1:17">
      <c r="A2556" s="152"/>
      <c r="B2556" s="68"/>
      <c r="C2556" s="68"/>
      <c r="D2556" s="68"/>
      <c r="E2556" s="68"/>
      <c r="F2556" s="69"/>
      <c r="G2556" s="69"/>
      <c r="H2556" s="69"/>
      <c r="I2556" s="69"/>
      <c r="J2556" s="68"/>
      <c r="K2556" s="69"/>
      <c r="L2556" s="68"/>
      <c r="M2556" s="68"/>
      <c r="N2556" s="68"/>
      <c r="O2556" s="68"/>
      <c r="P2556" s="70"/>
      <c r="Q2556" s="71"/>
    </row>
    <row r="2557" spans="1:17">
      <c r="A2557" s="152"/>
      <c r="B2557" s="68"/>
      <c r="C2557" s="68"/>
      <c r="D2557" s="68"/>
      <c r="E2557" s="68"/>
      <c r="F2557" s="69"/>
      <c r="G2557" s="69"/>
      <c r="H2557" s="69"/>
      <c r="I2557" s="69"/>
      <c r="J2557" s="68"/>
      <c r="K2557" s="69"/>
      <c r="L2557" s="68"/>
      <c r="M2557" s="68"/>
      <c r="N2557" s="68"/>
      <c r="O2557" s="68"/>
      <c r="P2557" s="70"/>
      <c r="Q2557" s="71"/>
    </row>
    <row r="2558" spans="1:17">
      <c r="A2558" s="152"/>
      <c r="B2558" s="68"/>
      <c r="C2558" s="68"/>
      <c r="D2558" s="68"/>
      <c r="E2558" s="68"/>
      <c r="F2558" s="69"/>
      <c r="G2558" s="69"/>
      <c r="H2558" s="69"/>
      <c r="I2558" s="69"/>
      <c r="J2558" s="68"/>
      <c r="K2558" s="69"/>
      <c r="L2558" s="68"/>
      <c r="M2558" s="68"/>
      <c r="N2558" s="68"/>
      <c r="O2558" s="68"/>
      <c r="P2558" s="70"/>
      <c r="Q2558" s="71"/>
    </row>
    <row r="2559" spans="1:17">
      <c r="A2559" s="152"/>
      <c r="B2559" s="68"/>
      <c r="C2559" s="68"/>
      <c r="D2559" s="68"/>
      <c r="E2559" s="68"/>
      <c r="F2559" s="69"/>
      <c r="G2559" s="69"/>
      <c r="H2559" s="69"/>
      <c r="I2559" s="69"/>
      <c r="J2559" s="68"/>
      <c r="K2559" s="69"/>
      <c r="L2559" s="68"/>
      <c r="M2559" s="68"/>
      <c r="N2559" s="68"/>
      <c r="O2559" s="68"/>
      <c r="P2559" s="70"/>
      <c r="Q2559" s="71"/>
    </row>
    <row r="2560" spans="1:17">
      <c r="A2560" s="152"/>
      <c r="B2560" s="68"/>
      <c r="C2560" s="68"/>
      <c r="D2560" s="68"/>
      <c r="E2560" s="68"/>
      <c r="F2560" s="69"/>
      <c r="G2560" s="69"/>
      <c r="H2560" s="69"/>
      <c r="I2560" s="69"/>
      <c r="J2560" s="68"/>
      <c r="K2560" s="69"/>
      <c r="L2560" s="68"/>
      <c r="M2560" s="68"/>
      <c r="N2560" s="68"/>
      <c r="O2560" s="68"/>
      <c r="P2560" s="70"/>
      <c r="Q2560" s="71"/>
    </row>
    <row r="2561" spans="1:17">
      <c r="A2561" s="152"/>
      <c r="B2561" s="68"/>
      <c r="C2561" s="68"/>
      <c r="D2561" s="68"/>
      <c r="E2561" s="68"/>
      <c r="F2561" s="69"/>
      <c r="G2561" s="69"/>
      <c r="H2561" s="69"/>
      <c r="I2561" s="69"/>
      <c r="J2561" s="68"/>
      <c r="K2561" s="69"/>
      <c r="L2561" s="68"/>
      <c r="M2561" s="68"/>
      <c r="N2561" s="68"/>
      <c r="O2561" s="68"/>
      <c r="P2561" s="70"/>
      <c r="Q2561" s="71"/>
    </row>
    <row r="2562" spans="1:17">
      <c r="A2562" s="152"/>
      <c r="B2562" s="68"/>
      <c r="C2562" s="68"/>
      <c r="D2562" s="68"/>
      <c r="E2562" s="68"/>
      <c r="F2562" s="69"/>
      <c r="G2562" s="69"/>
      <c r="H2562" s="69"/>
      <c r="I2562" s="69"/>
      <c r="J2562" s="68"/>
      <c r="K2562" s="69"/>
      <c r="L2562" s="68"/>
      <c r="M2562" s="68"/>
      <c r="N2562" s="68"/>
      <c r="O2562" s="68"/>
      <c r="P2562" s="70"/>
      <c r="Q2562" s="71"/>
    </row>
    <row r="2563" spans="1:17">
      <c r="A2563" s="152"/>
      <c r="B2563" s="68"/>
      <c r="C2563" s="68"/>
      <c r="D2563" s="68"/>
      <c r="E2563" s="68"/>
      <c r="F2563" s="69"/>
      <c r="G2563" s="69"/>
      <c r="H2563" s="69"/>
      <c r="I2563" s="69"/>
      <c r="J2563" s="68"/>
      <c r="K2563" s="69"/>
      <c r="L2563" s="68"/>
      <c r="M2563" s="68"/>
      <c r="N2563" s="68"/>
      <c r="O2563" s="68"/>
      <c r="P2563" s="70"/>
      <c r="Q2563" s="71"/>
    </row>
    <row r="2564" spans="1:17">
      <c r="A2564" s="152"/>
      <c r="B2564" s="68"/>
      <c r="C2564" s="68"/>
      <c r="D2564" s="68"/>
      <c r="E2564" s="68"/>
      <c r="F2564" s="69"/>
      <c r="G2564" s="69"/>
      <c r="H2564" s="69"/>
      <c r="I2564" s="69"/>
      <c r="J2564" s="68"/>
      <c r="K2564" s="69"/>
      <c r="L2564" s="68"/>
      <c r="M2564" s="68"/>
      <c r="N2564" s="68"/>
      <c r="O2564" s="68"/>
      <c r="P2564" s="70"/>
      <c r="Q2564" s="71"/>
    </row>
    <row r="2565" spans="1:17">
      <c r="A2565" s="152"/>
      <c r="B2565" s="68"/>
      <c r="C2565" s="68"/>
      <c r="D2565" s="68"/>
      <c r="E2565" s="68"/>
      <c r="F2565" s="69"/>
      <c r="G2565" s="69"/>
      <c r="H2565" s="69"/>
      <c r="I2565" s="69"/>
      <c r="J2565" s="68"/>
      <c r="K2565" s="69"/>
      <c r="L2565" s="68"/>
      <c r="M2565" s="68"/>
      <c r="N2565" s="68"/>
      <c r="O2565" s="68"/>
      <c r="P2565" s="70"/>
      <c r="Q2565" s="71"/>
    </row>
    <row r="2566" spans="1:17">
      <c r="A2566" s="152"/>
      <c r="B2566" s="68"/>
      <c r="C2566" s="68"/>
      <c r="D2566" s="68"/>
      <c r="E2566" s="68"/>
      <c r="F2566" s="69"/>
      <c r="G2566" s="69"/>
      <c r="H2566" s="69"/>
      <c r="I2566" s="69"/>
      <c r="J2566" s="68"/>
      <c r="K2566" s="69"/>
      <c r="L2566" s="68"/>
      <c r="M2566" s="68"/>
      <c r="N2566" s="68"/>
      <c r="O2566" s="68"/>
      <c r="P2566" s="70"/>
      <c r="Q2566" s="71"/>
    </row>
    <row r="2567" spans="1:17">
      <c r="A2567" s="152"/>
      <c r="B2567" s="68"/>
      <c r="C2567" s="68"/>
      <c r="D2567" s="68"/>
      <c r="E2567" s="68"/>
      <c r="F2567" s="69"/>
      <c r="G2567" s="69"/>
      <c r="H2567" s="69"/>
      <c r="I2567" s="69"/>
      <c r="J2567" s="68"/>
      <c r="K2567" s="69"/>
      <c r="L2567" s="68"/>
      <c r="M2567" s="68"/>
      <c r="N2567" s="68"/>
      <c r="O2567" s="68"/>
      <c r="P2567" s="70"/>
      <c r="Q2567" s="71"/>
    </row>
    <row r="2568" spans="1:17">
      <c r="A2568" s="152"/>
      <c r="B2568" s="68"/>
      <c r="C2568" s="68"/>
      <c r="D2568" s="68"/>
      <c r="E2568" s="68"/>
      <c r="F2568" s="69"/>
      <c r="G2568" s="69"/>
      <c r="H2568" s="69"/>
      <c r="I2568" s="69"/>
      <c r="J2568" s="68"/>
      <c r="K2568" s="69"/>
      <c r="L2568" s="68"/>
      <c r="M2568" s="68"/>
      <c r="N2568" s="68"/>
      <c r="O2568" s="68"/>
      <c r="P2568" s="70"/>
      <c r="Q2568" s="71"/>
    </row>
    <row r="2569" spans="1:17">
      <c r="A2569" s="152"/>
      <c r="B2569" s="68"/>
      <c r="C2569" s="68"/>
      <c r="D2569" s="68"/>
      <c r="E2569" s="68"/>
      <c r="F2569" s="69"/>
      <c r="G2569" s="69"/>
      <c r="H2569" s="69"/>
      <c r="I2569" s="69"/>
      <c r="J2569" s="68"/>
      <c r="K2569" s="69"/>
      <c r="L2569" s="68"/>
      <c r="M2569" s="68"/>
      <c r="N2569" s="68"/>
      <c r="O2569" s="68"/>
      <c r="P2569" s="70"/>
      <c r="Q2569" s="71"/>
    </row>
    <row r="2570" spans="1:17">
      <c r="A2570" s="152"/>
      <c r="B2570" s="68"/>
      <c r="C2570" s="68"/>
      <c r="D2570" s="68"/>
      <c r="E2570" s="68"/>
      <c r="F2570" s="69"/>
      <c r="G2570" s="69"/>
      <c r="H2570" s="69"/>
      <c r="I2570" s="69"/>
      <c r="J2570" s="68"/>
      <c r="K2570" s="69"/>
      <c r="L2570" s="68"/>
      <c r="M2570" s="68"/>
      <c r="N2570" s="68"/>
      <c r="O2570" s="68"/>
      <c r="P2570" s="70"/>
      <c r="Q2570" s="71"/>
    </row>
    <row r="2571" spans="1:17">
      <c r="A2571" s="152"/>
      <c r="B2571" s="68"/>
      <c r="C2571" s="68"/>
      <c r="D2571" s="68"/>
      <c r="E2571" s="68"/>
      <c r="F2571" s="69"/>
      <c r="G2571" s="69"/>
      <c r="H2571" s="69"/>
      <c r="I2571" s="69"/>
      <c r="J2571" s="68"/>
      <c r="K2571" s="69"/>
      <c r="L2571" s="68"/>
      <c r="M2571" s="68"/>
      <c r="N2571" s="68"/>
      <c r="O2571" s="68"/>
      <c r="P2571" s="70"/>
      <c r="Q2571" s="71"/>
    </row>
    <row r="2572" spans="1:17">
      <c r="A2572" s="152"/>
      <c r="B2572" s="68"/>
      <c r="C2572" s="68"/>
      <c r="D2572" s="68"/>
      <c r="E2572" s="68"/>
      <c r="F2572" s="69"/>
      <c r="G2572" s="69"/>
      <c r="H2572" s="69"/>
      <c r="I2572" s="69"/>
      <c r="J2572" s="68"/>
      <c r="K2572" s="69"/>
      <c r="L2572" s="68"/>
      <c r="M2572" s="68"/>
      <c r="N2572" s="68"/>
      <c r="O2572" s="68"/>
      <c r="P2572" s="70"/>
      <c r="Q2572" s="71"/>
    </row>
    <row r="2573" spans="1:17">
      <c r="A2573" s="152"/>
      <c r="B2573" s="68"/>
      <c r="C2573" s="68"/>
      <c r="D2573" s="68"/>
      <c r="E2573" s="68"/>
      <c r="F2573" s="69"/>
      <c r="G2573" s="69"/>
      <c r="H2573" s="69"/>
      <c r="I2573" s="69"/>
      <c r="J2573" s="68"/>
      <c r="K2573" s="69"/>
      <c r="L2573" s="68"/>
      <c r="M2573" s="68"/>
      <c r="N2573" s="68"/>
      <c r="O2573" s="68"/>
      <c r="P2573" s="70"/>
      <c r="Q2573" s="71"/>
    </row>
    <row r="2574" spans="1:17">
      <c r="A2574" s="152"/>
      <c r="B2574" s="68"/>
      <c r="C2574" s="68"/>
      <c r="D2574" s="68"/>
      <c r="E2574" s="68"/>
      <c r="F2574" s="69"/>
      <c r="G2574" s="69"/>
      <c r="H2574" s="69"/>
      <c r="I2574" s="69"/>
      <c r="J2574" s="68"/>
      <c r="K2574" s="69"/>
      <c r="L2574" s="68"/>
      <c r="M2574" s="68"/>
      <c r="N2574" s="68"/>
      <c r="O2574" s="68"/>
      <c r="P2574" s="70"/>
      <c r="Q2574" s="71"/>
    </row>
    <row r="2575" spans="1:17">
      <c r="A2575" s="152"/>
      <c r="B2575" s="68"/>
      <c r="C2575" s="68"/>
      <c r="D2575" s="68"/>
      <c r="E2575" s="68"/>
      <c r="F2575" s="69"/>
      <c r="G2575" s="69"/>
      <c r="H2575" s="69"/>
      <c r="I2575" s="69"/>
      <c r="J2575" s="68"/>
      <c r="K2575" s="69"/>
      <c r="L2575" s="68"/>
      <c r="M2575" s="68"/>
      <c r="N2575" s="68"/>
      <c r="O2575" s="68"/>
      <c r="P2575" s="70"/>
      <c r="Q2575" s="71"/>
    </row>
    <row r="2576" spans="1:17">
      <c r="A2576" s="152"/>
      <c r="B2576" s="68"/>
      <c r="C2576" s="68"/>
      <c r="D2576" s="68"/>
      <c r="E2576" s="68"/>
      <c r="F2576" s="69"/>
      <c r="G2576" s="69"/>
      <c r="H2576" s="69"/>
      <c r="I2576" s="69"/>
      <c r="J2576" s="68"/>
      <c r="K2576" s="69"/>
      <c r="L2576" s="68"/>
      <c r="M2576" s="68"/>
      <c r="N2576" s="68"/>
      <c r="O2576" s="68"/>
      <c r="P2576" s="70"/>
      <c r="Q2576" s="71"/>
    </row>
    <row r="2577" spans="1:17">
      <c r="A2577" s="152"/>
      <c r="B2577" s="68"/>
      <c r="C2577" s="68"/>
      <c r="D2577" s="68"/>
      <c r="E2577" s="68"/>
      <c r="F2577" s="69"/>
      <c r="G2577" s="69"/>
      <c r="H2577" s="69"/>
      <c r="I2577" s="69"/>
      <c r="J2577" s="68"/>
      <c r="K2577" s="69"/>
      <c r="L2577" s="68"/>
      <c r="M2577" s="68"/>
      <c r="N2577" s="68"/>
      <c r="O2577" s="68"/>
      <c r="P2577" s="70"/>
      <c r="Q2577" s="71"/>
    </row>
    <row r="2578" spans="1:17">
      <c r="A2578" s="152"/>
      <c r="B2578" s="68"/>
      <c r="C2578" s="68"/>
      <c r="D2578" s="68"/>
      <c r="E2578" s="68"/>
      <c r="F2578" s="69"/>
      <c r="G2578" s="69"/>
      <c r="H2578" s="69"/>
      <c r="I2578" s="69"/>
      <c r="J2578" s="68"/>
      <c r="K2578" s="69"/>
      <c r="L2578" s="68"/>
      <c r="M2578" s="68"/>
      <c r="N2578" s="68"/>
      <c r="O2578" s="68"/>
      <c r="P2578" s="70"/>
      <c r="Q2578" s="71"/>
    </row>
    <row r="2579" spans="1:17">
      <c r="A2579" s="152"/>
      <c r="B2579" s="68"/>
      <c r="C2579" s="68"/>
      <c r="D2579" s="68"/>
      <c r="E2579" s="68"/>
      <c r="F2579" s="69"/>
      <c r="G2579" s="69"/>
      <c r="H2579" s="69"/>
      <c r="I2579" s="69"/>
      <c r="J2579" s="68"/>
      <c r="K2579" s="69"/>
      <c r="L2579" s="68"/>
      <c r="M2579" s="68"/>
      <c r="N2579" s="68"/>
      <c r="O2579" s="68"/>
      <c r="P2579" s="70"/>
      <c r="Q2579" s="71"/>
    </row>
    <row r="2580" spans="1:17">
      <c r="A2580" s="152"/>
      <c r="B2580" s="68"/>
      <c r="C2580" s="68"/>
      <c r="D2580" s="68"/>
      <c r="E2580" s="68"/>
      <c r="F2580" s="69"/>
      <c r="G2580" s="69"/>
      <c r="H2580" s="69"/>
      <c r="I2580" s="69"/>
      <c r="J2580" s="68"/>
      <c r="K2580" s="69"/>
      <c r="L2580" s="68"/>
      <c r="M2580" s="68"/>
      <c r="N2580" s="68"/>
      <c r="O2580" s="68"/>
      <c r="P2580" s="70"/>
      <c r="Q2580" s="71"/>
    </row>
    <row r="2581" spans="1:17">
      <c r="A2581" s="152"/>
      <c r="B2581" s="68"/>
      <c r="C2581" s="68"/>
      <c r="D2581" s="68"/>
      <c r="E2581" s="68"/>
      <c r="F2581" s="69"/>
      <c r="G2581" s="69"/>
      <c r="H2581" s="69"/>
      <c r="I2581" s="69"/>
      <c r="J2581" s="68"/>
      <c r="K2581" s="69"/>
      <c r="L2581" s="68"/>
      <c r="M2581" s="68"/>
      <c r="N2581" s="68"/>
      <c r="O2581" s="68"/>
      <c r="P2581" s="70"/>
      <c r="Q2581" s="71"/>
    </row>
    <row r="2582" spans="1:17">
      <c r="A2582" s="152"/>
      <c r="B2582" s="68"/>
      <c r="C2582" s="68"/>
      <c r="D2582" s="68"/>
      <c r="E2582" s="68"/>
      <c r="F2582" s="69"/>
      <c r="G2582" s="69"/>
      <c r="H2582" s="69"/>
      <c r="I2582" s="69"/>
      <c r="J2582" s="68"/>
      <c r="K2582" s="69"/>
      <c r="L2582" s="68"/>
      <c r="M2582" s="68"/>
      <c r="N2582" s="68"/>
      <c r="O2582" s="68"/>
      <c r="P2582" s="70"/>
      <c r="Q2582" s="71"/>
    </row>
    <row r="2583" spans="1:17">
      <c r="A2583" s="152"/>
      <c r="B2583" s="68"/>
      <c r="C2583" s="68"/>
      <c r="D2583" s="68"/>
      <c r="E2583" s="68"/>
      <c r="F2583" s="69"/>
      <c r="G2583" s="69"/>
      <c r="H2583" s="69"/>
      <c r="I2583" s="69"/>
      <c r="J2583" s="68"/>
      <c r="K2583" s="69"/>
      <c r="L2583" s="68"/>
      <c r="M2583" s="68"/>
      <c r="N2583" s="68"/>
      <c r="O2583" s="68"/>
      <c r="P2583" s="70"/>
      <c r="Q2583" s="71"/>
    </row>
    <row r="2584" spans="1:17">
      <c r="A2584" s="152"/>
      <c r="B2584" s="68"/>
      <c r="C2584" s="68"/>
      <c r="D2584" s="68"/>
      <c r="E2584" s="68"/>
      <c r="F2584" s="69"/>
      <c r="G2584" s="69"/>
      <c r="H2584" s="69"/>
      <c r="I2584" s="69"/>
      <c r="J2584" s="68"/>
      <c r="K2584" s="69"/>
      <c r="L2584" s="68"/>
      <c r="M2584" s="68"/>
      <c r="N2584" s="68"/>
      <c r="O2584" s="68"/>
      <c r="P2584" s="70"/>
      <c r="Q2584" s="71"/>
    </row>
    <row r="2585" spans="1:17">
      <c r="A2585" s="152"/>
      <c r="B2585" s="68"/>
      <c r="C2585" s="68"/>
      <c r="D2585" s="68"/>
      <c r="E2585" s="68"/>
      <c r="F2585" s="69"/>
      <c r="G2585" s="69"/>
      <c r="H2585" s="69"/>
      <c r="I2585" s="69"/>
      <c r="J2585" s="68"/>
      <c r="K2585" s="69"/>
      <c r="L2585" s="68"/>
      <c r="M2585" s="68"/>
      <c r="N2585" s="68"/>
      <c r="O2585" s="68"/>
      <c r="P2585" s="70"/>
      <c r="Q2585" s="71"/>
    </row>
    <row r="2586" spans="1:17">
      <c r="A2586" s="152"/>
      <c r="B2586" s="68"/>
      <c r="C2586" s="68"/>
      <c r="D2586" s="68"/>
      <c r="E2586" s="68"/>
      <c r="F2586" s="69"/>
      <c r="G2586" s="69"/>
      <c r="H2586" s="69"/>
      <c r="I2586" s="69"/>
      <c r="J2586" s="68"/>
      <c r="K2586" s="69"/>
      <c r="L2586" s="68"/>
      <c r="M2586" s="68"/>
      <c r="N2586" s="68"/>
      <c r="O2586" s="68"/>
      <c r="P2586" s="70"/>
      <c r="Q2586" s="71"/>
    </row>
    <row r="2587" spans="1:17">
      <c r="A2587" s="152"/>
      <c r="B2587" s="68"/>
      <c r="C2587" s="68"/>
      <c r="D2587" s="68"/>
      <c r="E2587" s="68"/>
      <c r="F2587" s="69"/>
      <c r="G2587" s="69"/>
      <c r="H2587" s="69"/>
      <c r="I2587" s="69"/>
      <c r="J2587" s="68"/>
      <c r="K2587" s="69"/>
      <c r="L2587" s="68"/>
      <c r="M2587" s="68"/>
      <c r="N2587" s="68"/>
      <c r="O2587" s="68"/>
      <c r="P2587" s="70"/>
      <c r="Q2587" s="71"/>
    </row>
    <row r="2588" spans="1:17">
      <c r="A2588" s="152"/>
      <c r="B2588" s="68"/>
      <c r="C2588" s="68"/>
      <c r="D2588" s="68"/>
      <c r="E2588" s="68"/>
      <c r="F2588" s="69"/>
      <c r="G2588" s="69"/>
      <c r="H2588" s="69"/>
      <c r="I2588" s="69"/>
      <c r="J2588" s="68"/>
      <c r="K2588" s="69"/>
      <c r="L2588" s="68"/>
      <c r="M2588" s="68"/>
      <c r="N2588" s="68"/>
      <c r="O2588" s="68"/>
      <c r="P2588" s="70"/>
      <c r="Q2588" s="71"/>
    </row>
    <row r="2589" spans="1:17">
      <c r="A2589" s="152"/>
      <c r="B2589" s="68"/>
      <c r="C2589" s="68"/>
      <c r="D2589" s="68"/>
      <c r="E2589" s="68"/>
      <c r="F2589" s="69"/>
      <c r="G2589" s="69"/>
      <c r="H2589" s="69"/>
      <c r="I2589" s="69"/>
      <c r="J2589" s="68"/>
      <c r="K2589" s="69"/>
      <c r="L2589" s="68"/>
      <c r="M2589" s="68"/>
      <c r="N2589" s="68"/>
      <c r="O2589" s="68"/>
      <c r="P2589" s="70"/>
      <c r="Q2589" s="71"/>
    </row>
    <row r="2590" spans="1:17">
      <c r="A2590" s="152"/>
      <c r="B2590" s="68"/>
      <c r="C2590" s="68"/>
      <c r="D2590" s="68"/>
      <c r="E2590" s="68"/>
      <c r="F2590" s="69"/>
      <c r="G2590" s="69"/>
      <c r="H2590" s="69"/>
      <c r="I2590" s="69"/>
      <c r="J2590" s="68"/>
      <c r="K2590" s="69"/>
      <c r="L2590" s="68"/>
      <c r="M2590" s="68"/>
      <c r="N2590" s="68"/>
      <c r="O2590" s="68"/>
      <c r="P2590" s="70"/>
      <c r="Q2590" s="71"/>
    </row>
    <row r="2591" spans="1:17">
      <c r="A2591" s="152"/>
      <c r="B2591" s="68"/>
      <c r="C2591" s="68"/>
      <c r="D2591" s="68"/>
      <c r="E2591" s="68"/>
      <c r="F2591" s="69"/>
      <c r="G2591" s="69"/>
      <c r="H2591" s="69"/>
      <c r="I2591" s="69"/>
      <c r="J2591" s="68"/>
      <c r="K2591" s="69"/>
      <c r="L2591" s="68"/>
      <c r="M2591" s="68"/>
      <c r="N2591" s="68"/>
      <c r="O2591" s="68"/>
      <c r="P2591" s="70"/>
      <c r="Q2591" s="71"/>
    </row>
    <row r="2592" spans="1:17">
      <c r="A2592" s="152"/>
      <c r="B2592" s="68"/>
      <c r="C2592" s="68"/>
      <c r="D2592" s="68"/>
      <c r="E2592" s="68"/>
      <c r="F2592" s="69"/>
      <c r="G2592" s="69"/>
      <c r="H2592" s="69"/>
      <c r="I2592" s="69"/>
      <c r="J2592" s="68"/>
      <c r="K2592" s="69"/>
      <c r="L2592" s="68"/>
      <c r="M2592" s="68"/>
      <c r="N2592" s="68"/>
      <c r="O2592" s="68"/>
      <c r="P2592" s="70"/>
      <c r="Q2592" s="71"/>
    </row>
    <row r="2593" spans="1:17">
      <c r="A2593" s="152"/>
      <c r="B2593" s="68"/>
      <c r="C2593" s="68"/>
      <c r="D2593" s="68"/>
      <c r="E2593" s="68"/>
      <c r="F2593" s="69"/>
      <c r="G2593" s="69"/>
      <c r="H2593" s="69"/>
      <c r="I2593" s="69"/>
      <c r="J2593" s="68"/>
      <c r="K2593" s="69"/>
      <c r="L2593" s="68"/>
      <c r="M2593" s="68"/>
      <c r="N2593" s="68"/>
      <c r="O2593" s="68"/>
      <c r="P2593" s="70"/>
      <c r="Q2593" s="71"/>
    </row>
    <row r="2594" spans="1:17">
      <c r="A2594" s="152"/>
      <c r="B2594" s="68"/>
      <c r="C2594" s="68"/>
      <c r="D2594" s="68"/>
      <c r="E2594" s="68"/>
      <c r="F2594" s="69"/>
      <c r="G2594" s="69"/>
      <c r="H2594" s="69"/>
      <c r="I2594" s="69"/>
      <c r="J2594" s="68"/>
      <c r="K2594" s="69"/>
      <c r="L2594" s="68"/>
      <c r="M2594" s="68"/>
      <c r="N2594" s="68"/>
      <c r="O2594" s="68"/>
      <c r="P2594" s="70"/>
      <c r="Q2594" s="71"/>
    </row>
    <row r="2595" spans="1:17">
      <c r="A2595" s="152"/>
      <c r="B2595" s="68"/>
      <c r="C2595" s="68"/>
      <c r="D2595" s="68"/>
      <c r="E2595" s="68"/>
      <c r="F2595" s="69"/>
      <c r="G2595" s="69"/>
      <c r="H2595" s="69"/>
      <c r="I2595" s="69"/>
      <c r="J2595" s="68"/>
      <c r="K2595" s="69"/>
      <c r="L2595" s="68"/>
      <c r="M2595" s="68"/>
      <c r="N2595" s="68"/>
      <c r="O2595" s="68"/>
      <c r="P2595" s="70"/>
      <c r="Q2595" s="71"/>
    </row>
    <row r="2596" spans="1:17">
      <c r="A2596" s="152"/>
      <c r="B2596" s="68"/>
      <c r="C2596" s="68"/>
      <c r="D2596" s="68"/>
      <c r="E2596" s="68"/>
      <c r="F2596" s="69"/>
      <c r="G2596" s="69"/>
      <c r="H2596" s="69"/>
      <c r="I2596" s="69"/>
      <c r="J2596" s="68"/>
      <c r="K2596" s="69"/>
      <c r="L2596" s="68"/>
      <c r="M2596" s="68"/>
      <c r="N2596" s="68"/>
      <c r="O2596" s="68"/>
      <c r="P2596" s="70"/>
      <c r="Q2596" s="71"/>
    </row>
    <row r="2597" spans="1:17">
      <c r="A2597" s="152"/>
      <c r="B2597" s="68"/>
      <c r="C2597" s="68"/>
      <c r="D2597" s="68"/>
      <c r="E2597" s="68"/>
      <c r="F2597" s="69"/>
      <c r="G2597" s="69"/>
      <c r="H2597" s="69"/>
      <c r="I2597" s="69"/>
      <c r="J2597" s="68"/>
      <c r="K2597" s="69"/>
      <c r="L2597" s="68"/>
      <c r="M2597" s="68"/>
      <c r="N2597" s="68"/>
      <c r="O2597" s="68"/>
      <c r="P2597" s="70"/>
      <c r="Q2597" s="71"/>
    </row>
    <row r="2598" spans="1:17">
      <c r="A2598" s="152"/>
      <c r="B2598" s="68"/>
      <c r="C2598" s="68"/>
      <c r="D2598" s="68"/>
      <c r="E2598" s="68"/>
      <c r="F2598" s="69"/>
      <c r="G2598" s="69"/>
      <c r="H2598" s="69"/>
      <c r="I2598" s="69"/>
      <c r="J2598" s="68"/>
      <c r="K2598" s="69"/>
      <c r="L2598" s="68"/>
      <c r="M2598" s="68"/>
      <c r="N2598" s="68"/>
      <c r="O2598" s="68"/>
      <c r="P2598" s="70"/>
      <c r="Q2598" s="71"/>
    </row>
    <row r="2599" spans="1:17">
      <c r="A2599" s="152"/>
      <c r="B2599" s="68"/>
      <c r="C2599" s="68"/>
      <c r="D2599" s="68"/>
      <c r="E2599" s="68"/>
      <c r="F2599" s="69"/>
      <c r="G2599" s="69"/>
      <c r="H2599" s="69"/>
      <c r="I2599" s="69"/>
      <c r="J2599" s="68"/>
      <c r="K2599" s="69"/>
      <c r="L2599" s="68"/>
      <c r="M2599" s="68"/>
      <c r="N2599" s="68"/>
      <c r="O2599" s="68"/>
      <c r="P2599" s="70"/>
      <c r="Q2599" s="71"/>
    </row>
    <row r="2600" spans="1:17">
      <c r="A2600" s="152"/>
      <c r="B2600" s="68"/>
      <c r="C2600" s="68"/>
      <c r="D2600" s="68"/>
      <c r="E2600" s="68"/>
      <c r="F2600" s="69"/>
      <c r="G2600" s="69"/>
      <c r="H2600" s="69"/>
      <c r="I2600" s="69"/>
      <c r="J2600" s="68"/>
      <c r="K2600" s="69"/>
      <c r="L2600" s="68"/>
      <c r="M2600" s="68"/>
      <c r="N2600" s="68"/>
      <c r="O2600" s="68"/>
      <c r="P2600" s="70"/>
      <c r="Q2600" s="71"/>
    </row>
    <row r="2601" spans="1:17">
      <c r="A2601" s="152"/>
      <c r="B2601" s="68"/>
      <c r="C2601" s="68"/>
      <c r="D2601" s="68"/>
      <c r="E2601" s="68"/>
      <c r="F2601" s="69"/>
      <c r="G2601" s="69"/>
      <c r="H2601" s="69"/>
      <c r="I2601" s="69"/>
      <c r="J2601" s="68"/>
      <c r="K2601" s="69"/>
      <c r="L2601" s="68"/>
      <c r="M2601" s="68"/>
      <c r="N2601" s="68"/>
      <c r="O2601" s="68"/>
      <c r="P2601" s="70"/>
      <c r="Q2601" s="71"/>
    </row>
    <row r="2602" spans="1:17">
      <c r="A2602" s="152"/>
      <c r="B2602" s="68"/>
      <c r="C2602" s="68"/>
      <c r="D2602" s="68"/>
      <c r="E2602" s="68"/>
      <c r="F2602" s="69"/>
      <c r="G2602" s="69"/>
      <c r="H2602" s="69"/>
      <c r="I2602" s="69"/>
      <c r="J2602" s="68"/>
      <c r="K2602" s="69"/>
      <c r="L2602" s="68"/>
      <c r="M2602" s="68"/>
      <c r="N2602" s="68"/>
      <c r="O2602" s="68"/>
      <c r="P2602" s="70"/>
      <c r="Q2602" s="71"/>
    </row>
    <row r="2603" spans="1:17">
      <c r="A2603" s="152"/>
      <c r="B2603" s="68"/>
      <c r="C2603" s="68"/>
      <c r="D2603" s="68"/>
      <c r="E2603" s="68"/>
      <c r="F2603" s="69"/>
      <c r="G2603" s="69"/>
      <c r="H2603" s="69"/>
      <c r="I2603" s="69"/>
      <c r="J2603" s="68"/>
      <c r="K2603" s="69"/>
      <c r="L2603" s="68"/>
      <c r="M2603" s="68"/>
      <c r="N2603" s="68"/>
      <c r="O2603" s="68"/>
      <c r="P2603" s="70"/>
      <c r="Q2603" s="71"/>
    </row>
    <row r="2604" spans="1:17">
      <c r="A2604" s="152"/>
      <c r="B2604" s="68"/>
      <c r="C2604" s="68"/>
      <c r="D2604" s="68"/>
      <c r="E2604" s="68"/>
      <c r="F2604" s="69"/>
      <c r="G2604" s="69"/>
      <c r="H2604" s="69"/>
      <c r="I2604" s="69"/>
      <c r="J2604" s="68"/>
      <c r="K2604" s="69"/>
      <c r="L2604" s="68"/>
      <c r="M2604" s="68"/>
      <c r="N2604" s="68"/>
      <c r="O2604" s="68"/>
      <c r="P2604" s="70"/>
      <c r="Q2604" s="71"/>
    </row>
    <row r="2605" spans="1:17">
      <c r="A2605" s="152"/>
      <c r="B2605" s="68"/>
      <c r="C2605" s="68"/>
      <c r="D2605" s="68"/>
      <c r="E2605" s="68"/>
      <c r="F2605" s="69"/>
      <c r="G2605" s="69"/>
      <c r="H2605" s="69"/>
      <c r="I2605" s="69"/>
      <c r="J2605" s="68"/>
      <c r="K2605" s="69"/>
      <c r="L2605" s="68"/>
      <c r="M2605" s="68"/>
      <c r="N2605" s="68"/>
      <c r="O2605" s="68"/>
      <c r="P2605" s="70"/>
      <c r="Q2605" s="71"/>
    </row>
    <row r="2606" spans="1:17">
      <c r="A2606" s="152"/>
      <c r="B2606" s="68"/>
      <c r="C2606" s="68"/>
      <c r="D2606" s="68"/>
      <c r="E2606" s="68"/>
      <c r="F2606" s="69"/>
      <c r="G2606" s="69"/>
      <c r="H2606" s="69"/>
      <c r="I2606" s="69"/>
      <c r="J2606" s="68"/>
      <c r="K2606" s="69"/>
      <c r="L2606" s="68"/>
      <c r="M2606" s="68"/>
      <c r="N2606" s="68"/>
      <c r="O2606" s="68"/>
      <c r="P2606" s="70"/>
      <c r="Q2606" s="71"/>
    </row>
    <row r="2607" spans="1:17">
      <c r="A2607" s="152"/>
      <c r="B2607" s="68"/>
      <c r="C2607" s="68"/>
      <c r="D2607" s="68"/>
      <c r="E2607" s="68"/>
      <c r="F2607" s="69"/>
      <c r="G2607" s="69"/>
      <c r="H2607" s="69"/>
      <c r="I2607" s="69"/>
      <c r="J2607" s="68"/>
      <c r="K2607" s="69"/>
      <c r="L2607" s="68"/>
      <c r="M2607" s="68"/>
      <c r="N2607" s="68"/>
      <c r="O2607" s="68"/>
      <c r="P2607" s="70"/>
      <c r="Q2607" s="71"/>
    </row>
    <row r="2608" spans="1:17">
      <c r="A2608" s="152"/>
      <c r="B2608" s="68"/>
      <c r="C2608" s="68"/>
      <c r="D2608" s="68"/>
      <c r="E2608" s="68"/>
      <c r="F2608" s="69"/>
      <c r="G2608" s="69"/>
      <c r="H2608" s="69"/>
      <c r="I2608" s="69"/>
      <c r="J2608" s="68"/>
      <c r="K2608" s="69"/>
      <c r="L2608" s="68"/>
      <c r="M2608" s="68"/>
      <c r="N2608" s="68"/>
      <c r="O2608" s="68"/>
      <c r="P2608" s="70"/>
      <c r="Q2608" s="71"/>
    </row>
    <row r="2609" spans="1:17">
      <c r="A2609" s="152"/>
      <c r="B2609" s="68"/>
      <c r="C2609" s="68"/>
      <c r="D2609" s="68"/>
      <c r="E2609" s="68"/>
      <c r="F2609" s="69"/>
      <c r="G2609" s="69"/>
      <c r="H2609" s="69"/>
      <c r="I2609" s="69"/>
      <c r="J2609" s="68"/>
      <c r="K2609" s="69"/>
      <c r="L2609" s="68"/>
      <c r="M2609" s="68"/>
      <c r="N2609" s="68"/>
      <c r="O2609" s="68"/>
      <c r="P2609" s="70"/>
      <c r="Q2609" s="71"/>
    </row>
    <row r="2610" spans="1:17">
      <c r="A2610" s="152"/>
      <c r="B2610" s="68"/>
      <c r="C2610" s="68"/>
      <c r="D2610" s="68"/>
      <c r="E2610" s="68"/>
      <c r="F2610" s="69"/>
      <c r="G2610" s="69"/>
      <c r="H2610" s="69"/>
      <c r="I2610" s="69"/>
      <c r="J2610" s="68"/>
      <c r="K2610" s="69"/>
      <c r="L2610" s="68"/>
      <c r="M2610" s="68"/>
      <c r="N2610" s="68"/>
      <c r="O2610" s="68"/>
      <c r="P2610" s="70"/>
      <c r="Q2610" s="71"/>
    </row>
    <row r="2611" spans="1:17">
      <c r="A2611" s="152"/>
      <c r="B2611" s="68"/>
      <c r="C2611" s="68"/>
      <c r="D2611" s="68"/>
      <c r="E2611" s="68"/>
      <c r="F2611" s="69"/>
      <c r="G2611" s="69"/>
      <c r="H2611" s="69"/>
      <c r="I2611" s="69"/>
      <c r="J2611" s="68"/>
      <c r="K2611" s="69"/>
      <c r="L2611" s="68"/>
      <c r="M2611" s="68"/>
      <c r="N2611" s="68"/>
      <c r="O2611" s="68"/>
      <c r="P2611" s="70"/>
      <c r="Q2611" s="71"/>
    </row>
    <row r="2612" spans="1:17">
      <c r="A2612" s="152"/>
      <c r="B2612" s="68"/>
      <c r="C2612" s="68"/>
      <c r="D2612" s="68"/>
      <c r="E2612" s="68"/>
      <c r="F2612" s="69"/>
      <c r="G2612" s="69"/>
      <c r="H2612" s="69"/>
      <c r="I2612" s="69"/>
      <c r="J2612" s="68"/>
      <c r="K2612" s="69"/>
      <c r="L2612" s="68"/>
      <c r="M2612" s="68"/>
      <c r="N2612" s="68"/>
      <c r="O2612" s="68"/>
      <c r="P2612" s="70"/>
      <c r="Q2612" s="71"/>
    </row>
    <row r="2613" spans="1:17">
      <c r="A2613" s="152"/>
      <c r="B2613" s="68"/>
      <c r="C2613" s="68"/>
      <c r="D2613" s="68"/>
      <c r="E2613" s="68"/>
      <c r="F2613" s="69"/>
      <c r="G2613" s="69"/>
      <c r="H2613" s="69"/>
      <c r="I2613" s="69"/>
      <c r="J2613" s="68"/>
      <c r="K2613" s="69"/>
      <c r="L2613" s="68"/>
      <c r="M2613" s="68"/>
      <c r="N2613" s="68"/>
      <c r="O2613" s="68"/>
      <c r="P2613" s="70"/>
      <c r="Q2613" s="71"/>
    </row>
    <row r="2614" spans="1:17">
      <c r="A2614" s="152"/>
      <c r="B2614" s="68"/>
      <c r="C2614" s="68"/>
      <c r="D2614" s="68"/>
      <c r="E2614" s="68"/>
      <c r="F2614" s="69"/>
      <c r="G2614" s="69"/>
      <c r="H2614" s="69"/>
      <c r="I2614" s="69"/>
      <c r="J2614" s="68"/>
      <c r="K2614" s="69"/>
      <c r="L2614" s="68"/>
      <c r="M2614" s="68"/>
      <c r="N2614" s="68"/>
      <c r="O2614" s="68"/>
      <c r="P2614" s="70"/>
      <c r="Q2614" s="71"/>
    </row>
    <row r="2615" spans="1:17">
      <c r="A2615" s="152"/>
      <c r="B2615" s="68"/>
      <c r="C2615" s="68"/>
      <c r="D2615" s="68"/>
      <c r="E2615" s="68"/>
      <c r="F2615" s="69"/>
      <c r="G2615" s="69"/>
      <c r="H2615" s="69"/>
      <c r="I2615" s="69"/>
      <c r="J2615" s="68"/>
      <c r="K2615" s="69"/>
      <c r="L2615" s="68"/>
      <c r="M2615" s="68"/>
      <c r="N2615" s="68"/>
      <c r="O2615" s="68"/>
      <c r="P2615" s="70"/>
      <c r="Q2615" s="71"/>
    </row>
    <row r="2616" spans="1:17">
      <c r="A2616" s="152"/>
      <c r="B2616" s="68"/>
      <c r="C2616" s="68"/>
      <c r="D2616" s="68"/>
      <c r="E2616" s="68"/>
      <c r="F2616" s="69"/>
      <c r="G2616" s="69"/>
      <c r="H2616" s="69"/>
      <c r="I2616" s="69"/>
      <c r="J2616" s="68"/>
      <c r="K2616" s="69"/>
      <c r="L2616" s="68"/>
      <c r="M2616" s="68"/>
      <c r="N2616" s="68"/>
      <c r="O2616" s="68"/>
      <c r="P2616" s="70"/>
      <c r="Q2616" s="71"/>
    </row>
    <row r="2617" spans="1:17">
      <c r="A2617" s="152"/>
      <c r="B2617" s="68"/>
      <c r="C2617" s="68"/>
      <c r="D2617" s="68"/>
      <c r="E2617" s="68"/>
      <c r="F2617" s="69"/>
      <c r="G2617" s="69"/>
      <c r="H2617" s="69"/>
      <c r="I2617" s="69"/>
      <c r="J2617" s="68"/>
      <c r="K2617" s="69"/>
      <c r="L2617" s="68"/>
      <c r="M2617" s="68"/>
      <c r="N2617" s="68"/>
      <c r="O2617" s="68"/>
      <c r="P2617" s="70"/>
      <c r="Q2617" s="71"/>
    </row>
    <row r="2618" spans="1:17">
      <c r="A2618" s="152"/>
      <c r="B2618" s="68"/>
      <c r="C2618" s="68"/>
      <c r="D2618" s="68"/>
      <c r="E2618" s="68"/>
      <c r="F2618" s="69"/>
      <c r="G2618" s="69"/>
      <c r="H2618" s="69"/>
      <c r="I2618" s="69"/>
      <c r="J2618" s="68"/>
      <c r="K2618" s="69"/>
      <c r="L2618" s="68"/>
      <c r="M2618" s="68"/>
      <c r="N2618" s="68"/>
      <c r="O2618" s="68"/>
      <c r="P2618" s="70"/>
      <c r="Q2618" s="71"/>
    </row>
    <row r="2619" spans="1:17">
      <c r="A2619" s="152"/>
      <c r="B2619" s="68"/>
      <c r="C2619" s="68"/>
      <c r="D2619" s="68"/>
      <c r="E2619" s="68"/>
      <c r="F2619" s="69"/>
      <c r="G2619" s="69"/>
      <c r="H2619" s="69"/>
      <c r="I2619" s="69"/>
      <c r="J2619" s="68"/>
      <c r="K2619" s="69"/>
      <c r="L2619" s="68"/>
      <c r="M2619" s="68"/>
      <c r="N2619" s="68"/>
      <c r="O2619" s="68"/>
      <c r="P2619" s="70"/>
      <c r="Q2619" s="71"/>
    </row>
    <row r="2620" spans="1:17">
      <c r="A2620" s="152"/>
      <c r="B2620" s="68"/>
      <c r="C2620" s="68"/>
      <c r="D2620" s="68"/>
      <c r="E2620" s="68"/>
      <c r="F2620" s="69"/>
      <c r="G2620" s="69"/>
      <c r="H2620" s="69"/>
      <c r="I2620" s="69"/>
      <c r="J2620" s="68"/>
      <c r="K2620" s="69"/>
      <c r="L2620" s="68"/>
      <c r="M2620" s="68"/>
      <c r="N2620" s="68"/>
      <c r="O2620" s="68"/>
      <c r="P2620" s="70"/>
      <c r="Q2620" s="71"/>
    </row>
    <row r="2621" spans="1:17">
      <c r="A2621" s="152"/>
      <c r="B2621" s="68"/>
      <c r="C2621" s="68"/>
      <c r="D2621" s="68"/>
      <c r="E2621" s="68"/>
      <c r="F2621" s="69"/>
      <c r="G2621" s="69"/>
      <c r="H2621" s="69"/>
      <c r="I2621" s="69"/>
      <c r="J2621" s="68"/>
      <c r="K2621" s="69"/>
      <c r="L2621" s="68"/>
      <c r="M2621" s="68"/>
      <c r="N2621" s="68"/>
      <c r="O2621" s="68"/>
      <c r="P2621" s="70"/>
      <c r="Q2621" s="71"/>
    </row>
    <row r="2622" spans="1:17">
      <c r="A2622" s="152"/>
      <c r="B2622" s="68"/>
      <c r="C2622" s="68"/>
      <c r="D2622" s="68"/>
      <c r="E2622" s="68"/>
      <c r="F2622" s="69"/>
      <c r="G2622" s="69"/>
      <c r="H2622" s="69"/>
      <c r="I2622" s="69"/>
      <c r="J2622" s="68"/>
      <c r="K2622" s="69"/>
      <c r="L2622" s="68"/>
      <c r="M2622" s="68"/>
      <c r="N2622" s="68"/>
      <c r="O2622" s="68"/>
      <c r="P2622" s="70"/>
      <c r="Q2622" s="71"/>
    </row>
    <row r="2623" spans="1:17">
      <c r="A2623" s="152"/>
      <c r="B2623" s="68"/>
      <c r="C2623" s="68"/>
      <c r="D2623" s="68"/>
      <c r="E2623" s="68"/>
      <c r="F2623" s="69"/>
      <c r="G2623" s="69"/>
      <c r="H2623" s="69"/>
      <c r="I2623" s="69"/>
      <c r="J2623" s="68"/>
      <c r="K2623" s="69"/>
      <c r="L2623" s="68"/>
      <c r="M2623" s="68"/>
      <c r="N2623" s="68"/>
      <c r="O2623" s="68"/>
      <c r="P2623" s="70"/>
      <c r="Q2623" s="71"/>
    </row>
    <row r="2624" spans="1:17">
      <c r="A2624" s="152"/>
      <c r="B2624" s="68"/>
      <c r="C2624" s="68"/>
      <c r="D2624" s="68"/>
      <c r="E2624" s="68"/>
      <c r="F2624" s="69"/>
      <c r="G2624" s="69"/>
      <c r="H2624" s="69"/>
      <c r="I2624" s="69"/>
      <c r="J2624" s="68"/>
      <c r="K2624" s="69"/>
      <c r="L2624" s="68"/>
      <c r="M2624" s="68"/>
      <c r="N2624" s="68"/>
      <c r="O2624" s="68"/>
      <c r="P2624" s="70"/>
      <c r="Q2624" s="71"/>
    </row>
    <row r="2625" spans="1:17">
      <c r="A2625" s="152"/>
      <c r="B2625" s="68"/>
      <c r="C2625" s="68"/>
      <c r="D2625" s="68"/>
      <c r="E2625" s="68"/>
      <c r="F2625" s="69"/>
      <c r="G2625" s="69"/>
      <c r="H2625" s="69"/>
      <c r="I2625" s="69"/>
      <c r="J2625" s="68"/>
      <c r="K2625" s="69"/>
      <c r="L2625" s="68"/>
      <c r="M2625" s="68"/>
      <c r="N2625" s="68"/>
      <c r="O2625" s="68"/>
      <c r="P2625" s="70"/>
      <c r="Q2625" s="71"/>
    </row>
    <row r="2626" spans="1:17">
      <c r="A2626" s="152"/>
      <c r="B2626" s="68"/>
      <c r="C2626" s="68"/>
      <c r="D2626" s="68"/>
      <c r="E2626" s="68"/>
      <c r="F2626" s="69"/>
      <c r="G2626" s="69"/>
      <c r="H2626" s="69"/>
      <c r="I2626" s="69"/>
      <c r="J2626" s="68"/>
      <c r="K2626" s="69"/>
      <c r="L2626" s="68"/>
      <c r="M2626" s="68"/>
      <c r="N2626" s="68"/>
      <c r="O2626" s="68"/>
      <c r="P2626" s="70"/>
      <c r="Q2626" s="71"/>
    </row>
    <row r="2627" spans="1:17">
      <c r="A2627" s="152"/>
      <c r="B2627" s="68"/>
      <c r="C2627" s="68"/>
      <c r="D2627" s="68"/>
      <c r="E2627" s="68"/>
      <c r="F2627" s="69"/>
      <c r="G2627" s="69"/>
      <c r="H2627" s="69"/>
      <c r="I2627" s="69"/>
      <c r="J2627" s="68"/>
      <c r="K2627" s="69"/>
      <c r="L2627" s="68"/>
      <c r="M2627" s="68"/>
      <c r="N2627" s="68"/>
      <c r="O2627" s="68"/>
      <c r="P2627" s="70"/>
      <c r="Q2627" s="71"/>
    </row>
    <row r="2628" spans="1:17">
      <c r="A2628" s="152"/>
      <c r="B2628" s="68"/>
      <c r="C2628" s="68"/>
      <c r="D2628" s="68"/>
      <c r="E2628" s="68"/>
      <c r="F2628" s="69"/>
      <c r="G2628" s="69"/>
      <c r="H2628" s="69"/>
      <c r="I2628" s="69"/>
      <c r="J2628" s="68"/>
      <c r="K2628" s="69"/>
      <c r="L2628" s="68"/>
      <c r="M2628" s="68"/>
      <c r="N2628" s="68"/>
      <c r="O2628" s="68"/>
      <c r="P2628" s="70"/>
      <c r="Q2628" s="71"/>
    </row>
    <row r="2629" spans="1:17">
      <c r="A2629" s="152"/>
      <c r="B2629" s="68"/>
      <c r="C2629" s="68"/>
      <c r="D2629" s="68"/>
      <c r="E2629" s="68"/>
      <c r="F2629" s="69"/>
      <c r="G2629" s="69"/>
      <c r="H2629" s="69"/>
      <c r="I2629" s="69"/>
      <c r="J2629" s="68"/>
      <c r="K2629" s="69"/>
      <c r="L2629" s="68"/>
      <c r="M2629" s="68"/>
      <c r="N2629" s="68"/>
      <c r="O2629" s="68"/>
      <c r="P2629" s="70"/>
      <c r="Q2629" s="71"/>
    </row>
    <row r="2630" spans="1:17">
      <c r="A2630" s="152"/>
      <c r="B2630" s="68"/>
      <c r="C2630" s="68"/>
      <c r="D2630" s="68"/>
      <c r="E2630" s="68"/>
      <c r="F2630" s="69"/>
      <c r="G2630" s="69"/>
      <c r="H2630" s="69"/>
      <c r="I2630" s="69"/>
      <c r="J2630" s="68"/>
      <c r="K2630" s="69"/>
      <c r="L2630" s="68"/>
      <c r="M2630" s="68"/>
      <c r="N2630" s="68"/>
      <c r="O2630" s="68"/>
      <c r="P2630" s="70"/>
      <c r="Q2630" s="71"/>
    </row>
    <row r="2631" spans="1:17">
      <c r="A2631" s="152"/>
      <c r="B2631" s="68"/>
      <c r="C2631" s="68"/>
      <c r="D2631" s="68"/>
      <c r="E2631" s="68"/>
      <c r="F2631" s="69"/>
      <c r="G2631" s="69"/>
      <c r="H2631" s="69"/>
      <c r="I2631" s="69"/>
      <c r="J2631" s="68"/>
      <c r="K2631" s="69"/>
      <c r="L2631" s="68"/>
      <c r="M2631" s="68"/>
      <c r="N2631" s="68"/>
      <c r="O2631" s="68"/>
      <c r="P2631" s="70"/>
      <c r="Q2631" s="71"/>
    </row>
    <row r="2632" spans="1:17">
      <c r="A2632" s="152"/>
      <c r="B2632" s="68"/>
      <c r="C2632" s="68"/>
      <c r="D2632" s="68"/>
      <c r="E2632" s="68"/>
      <c r="F2632" s="69"/>
      <c r="G2632" s="69"/>
      <c r="H2632" s="69"/>
      <c r="I2632" s="69"/>
      <c r="J2632" s="68"/>
      <c r="K2632" s="69"/>
      <c r="L2632" s="68"/>
      <c r="M2632" s="68"/>
      <c r="N2632" s="68"/>
      <c r="O2632" s="68"/>
      <c r="P2632" s="70"/>
      <c r="Q2632" s="71"/>
    </row>
    <row r="2633" spans="1:17">
      <c r="A2633" s="152"/>
      <c r="B2633" s="68"/>
      <c r="C2633" s="68"/>
      <c r="D2633" s="68"/>
      <c r="E2633" s="68"/>
      <c r="F2633" s="69"/>
      <c r="G2633" s="69"/>
      <c r="H2633" s="69"/>
      <c r="I2633" s="69"/>
      <c r="J2633" s="68"/>
      <c r="K2633" s="69"/>
      <c r="L2633" s="68"/>
      <c r="M2633" s="68"/>
      <c r="N2633" s="68"/>
      <c r="O2633" s="68"/>
      <c r="P2633" s="70"/>
      <c r="Q2633" s="71"/>
    </row>
    <row r="2634" spans="1:17">
      <c r="A2634" s="152"/>
      <c r="B2634" s="68"/>
      <c r="C2634" s="68"/>
      <c r="D2634" s="68"/>
      <c r="E2634" s="68"/>
      <c r="F2634" s="69"/>
      <c r="G2634" s="69"/>
      <c r="H2634" s="69"/>
      <c r="I2634" s="69"/>
      <c r="J2634" s="68"/>
      <c r="K2634" s="69"/>
      <c r="L2634" s="68"/>
      <c r="M2634" s="68"/>
      <c r="N2634" s="68"/>
      <c r="O2634" s="68"/>
      <c r="P2634" s="70"/>
      <c r="Q2634" s="71"/>
    </row>
    <row r="2635" spans="1:17">
      <c r="A2635" s="152"/>
      <c r="B2635" s="68"/>
      <c r="C2635" s="68"/>
      <c r="D2635" s="68"/>
      <c r="E2635" s="68"/>
      <c r="F2635" s="69"/>
      <c r="G2635" s="69"/>
      <c r="H2635" s="69"/>
      <c r="I2635" s="69"/>
      <c r="J2635" s="68"/>
      <c r="K2635" s="69"/>
      <c r="L2635" s="68"/>
      <c r="M2635" s="68"/>
      <c r="N2635" s="68"/>
      <c r="O2635" s="68"/>
      <c r="P2635" s="70"/>
      <c r="Q2635" s="71"/>
    </row>
    <row r="2636" spans="1:17">
      <c r="A2636" s="152"/>
      <c r="B2636" s="68"/>
      <c r="C2636" s="68"/>
      <c r="D2636" s="68"/>
      <c r="E2636" s="68"/>
      <c r="F2636" s="69"/>
      <c r="G2636" s="69"/>
      <c r="H2636" s="69"/>
      <c r="I2636" s="69"/>
      <c r="J2636" s="68"/>
      <c r="K2636" s="69"/>
      <c r="L2636" s="68"/>
      <c r="M2636" s="68"/>
      <c r="N2636" s="68"/>
      <c r="O2636" s="68"/>
      <c r="P2636" s="70"/>
      <c r="Q2636" s="71"/>
    </row>
    <row r="2637" spans="1:17">
      <c r="A2637" s="152"/>
      <c r="B2637" s="68"/>
      <c r="C2637" s="68"/>
      <c r="D2637" s="68"/>
      <c r="E2637" s="68"/>
      <c r="F2637" s="69"/>
      <c r="G2637" s="69"/>
      <c r="H2637" s="69"/>
      <c r="I2637" s="69"/>
      <c r="J2637" s="68"/>
      <c r="K2637" s="69"/>
      <c r="L2637" s="68"/>
      <c r="M2637" s="68"/>
      <c r="N2637" s="68"/>
      <c r="O2637" s="68"/>
      <c r="P2637" s="70"/>
      <c r="Q2637" s="71"/>
    </row>
    <row r="2638" spans="1:17">
      <c r="A2638" s="152"/>
      <c r="B2638" s="68"/>
      <c r="C2638" s="68"/>
      <c r="D2638" s="68"/>
      <c r="E2638" s="68"/>
      <c r="F2638" s="69"/>
      <c r="G2638" s="69"/>
      <c r="H2638" s="69"/>
      <c r="I2638" s="69"/>
      <c r="J2638" s="68"/>
      <c r="K2638" s="69"/>
      <c r="L2638" s="68"/>
      <c r="M2638" s="68"/>
      <c r="N2638" s="68"/>
      <c r="O2638" s="68"/>
      <c r="P2638" s="70"/>
      <c r="Q2638" s="71"/>
    </row>
    <row r="2639" spans="1:17">
      <c r="A2639" s="152"/>
      <c r="B2639" s="68"/>
      <c r="C2639" s="68"/>
      <c r="D2639" s="68"/>
      <c r="E2639" s="68"/>
      <c r="F2639" s="69"/>
      <c r="G2639" s="69"/>
      <c r="H2639" s="69"/>
      <c r="I2639" s="69"/>
      <c r="J2639" s="68"/>
      <c r="K2639" s="69"/>
      <c r="L2639" s="68"/>
      <c r="M2639" s="68"/>
      <c r="N2639" s="68"/>
      <c r="O2639" s="68"/>
      <c r="P2639" s="70"/>
      <c r="Q2639" s="71"/>
    </row>
    <row r="2640" spans="1:17">
      <c r="A2640" s="152"/>
      <c r="B2640" s="68"/>
      <c r="C2640" s="68"/>
      <c r="D2640" s="68"/>
      <c r="E2640" s="68"/>
      <c r="F2640" s="69"/>
      <c r="G2640" s="69"/>
      <c r="H2640" s="69"/>
      <c r="I2640" s="69"/>
      <c r="J2640" s="68"/>
      <c r="K2640" s="69"/>
      <c r="L2640" s="68"/>
      <c r="M2640" s="68"/>
      <c r="N2640" s="68"/>
      <c r="O2640" s="68"/>
      <c r="P2640" s="70"/>
      <c r="Q2640" s="71"/>
    </row>
    <row r="2641" spans="1:17">
      <c r="A2641" s="152"/>
      <c r="B2641" s="68"/>
      <c r="C2641" s="68"/>
      <c r="D2641" s="68"/>
      <c r="E2641" s="68"/>
      <c r="F2641" s="69"/>
      <c r="G2641" s="69"/>
      <c r="H2641" s="69"/>
      <c r="I2641" s="69"/>
      <c r="J2641" s="68"/>
      <c r="K2641" s="69"/>
      <c r="L2641" s="68"/>
      <c r="M2641" s="68"/>
      <c r="N2641" s="68"/>
      <c r="O2641" s="68"/>
      <c r="P2641" s="70"/>
      <c r="Q2641" s="71"/>
    </row>
    <row r="2642" spans="1:17">
      <c r="A2642" s="152"/>
      <c r="B2642" s="68"/>
      <c r="C2642" s="68"/>
      <c r="D2642" s="68"/>
      <c r="E2642" s="68"/>
      <c r="F2642" s="69"/>
      <c r="G2642" s="69"/>
      <c r="H2642" s="69"/>
      <c r="I2642" s="69"/>
      <c r="J2642" s="68"/>
      <c r="K2642" s="69"/>
      <c r="L2642" s="68"/>
      <c r="M2642" s="68"/>
      <c r="N2642" s="68"/>
      <c r="O2642" s="68"/>
      <c r="P2642" s="70"/>
      <c r="Q2642" s="71"/>
    </row>
    <row r="2643" spans="1:17">
      <c r="A2643" s="152"/>
      <c r="B2643" s="68"/>
      <c r="C2643" s="68"/>
      <c r="D2643" s="68"/>
      <c r="E2643" s="68"/>
      <c r="F2643" s="69"/>
      <c r="G2643" s="69"/>
      <c r="H2643" s="69"/>
      <c r="I2643" s="69"/>
      <c r="J2643" s="68"/>
      <c r="K2643" s="69"/>
      <c r="L2643" s="68"/>
      <c r="M2643" s="68"/>
      <c r="N2643" s="68"/>
      <c r="O2643" s="68"/>
      <c r="P2643" s="70"/>
      <c r="Q2643" s="71"/>
    </row>
    <row r="2644" spans="1:17">
      <c r="A2644" s="152"/>
      <c r="B2644" s="68"/>
      <c r="C2644" s="68"/>
      <c r="D2644" s="68"/>
      <c r="E2644" s="68"/>
      <c r="F2644" s="69"/>
      <c r="G2644" s="69"/>
      <c r="H2644" s="69"/>
      <c r="I2644" s="69"/>
      <c r="J2644" s="68"/>
      <c r="K2644" s="69"/>
      <c r="L2644" s="68"/>
      <c r="M2644" s="68"/>
      <c r="N2644" s="68"/>
      <c r="O2644" s="68"/>
      <c r="P2644" s="70"/>
      <c r="Q2644" s="71"/>
    </row>
    <row r="2645" spans="1:17">
      <c r="A2645" s="152"/>
      <c r="B2645" s="68"/>
      <c r="C2645" s="68"/>
      <c r="D2645" s="68"/>
      <c r="E2645" s="68"/>
      <c r="F2645" s="69"/>
      <c r="G2645" s="69"/>
      <c r="H2645" s="69"/>
      <c r="I2645" s="69"/>
      <c r="J2645" s="68"/>
      <c r="K2645" s="69"/>
      <c r="L2645" s="68"/>
      <c r="M2645" s="68"/>
      <c r="N2645" s="68"/>
      <c r="O2645" s="68"/>
      <c r="P2645" s="70"/>
      <c r="Q2645" s="71"/>
    </row>
    <row r="2646" spans="1:17">
      <c r="A2646" s="152"/>
      <c r="B2646" s="68"/>
      <c r="C2646" s="68"/>
      <c r="D2646" s="68"/>
      <c r="E2646" s="68"/>
      <c r="F2646" s="69"/>
      <c r="G2646" s="69"/>
      <c r="H2646" s="69"/>
      <c r="I2646" s="69"/>
      <c r="J2646" s="68"/>
      <c r="K2646" s="69"/>
      <c r="L2646" s="68"/>
      <c r="M2646" s="68"/>
      <c r="N2646" s="68"/>
      <c r="O2646" s="68"/>
      <c r="P2646" s="70"/>
      <c r="Q2646" s="71"/>
    </row>
    <row r="2647" spans="1:17">
      <c r="A2647" s="152"/>
      <c r="B2647" s="68"/>
      <c r="C2647" s="68"/>
      <c r="D2647" s="68"/>
      <c r="E2647" s="68"/>
      <c r="F2647" s="69"/>
      <c r="G2647" s="69"/>
      <c r="H2647" s="69"/>
      <c r="I2647" s="69"/>
      <c r="J2647" s="68"/>
      <c r="K2647" s="69"/>
      <c r="L2647" s="68"/>
      <c r="M2647" s="68"/>
      <c r="N2647" s="68"/>
      <c r="O2647" s="68"/>
      <c r="P2647" s="70"/>
      <c r="Q2647" s="71"/>
    </row>
    <row r="2648" spans="1:17">
      <c r="A2648" s="152"/>
      <c r="B2648" s="68"/>
      <c r="C2648" s="68"/>
      <c r="D2648" s="68"/>
      <c r="E2648" s="68"/>
      <c r="F2648" s="69"/>
      <c r="G2648" s="69"/>
      <c r="H2648" s="69"/>
      <c r="I2648" s="69"/>
      <c r="J2648" s="68"/>
      <c r="K2648" s="69"/>
      <c r="L2648" s="68"/>
      <c r="M2648" s="68"/>
      <c r="N2648" s="68"/>
      <c r="O2648" s="68"/>
      <c r="P2648" s="70"/>
      <c r="Q2648" s="71"/>
    </row>
    <row r="2649" spans="1:17">
      <c r="A2649" s="152"/>
      <c r="B2649" s="68"/>
      <c r="C2649" s="68"/>
      <c r="D2649" s="68"/>
      <c r="E2649" s="68"/>
      <c r="F2649" s="69"/>
      <c r="G2649" s="69"/>
      <c r="H2649" s="69"/>
      <c r="I2649" s="69"/>
      <c r="J2649" s="68"/>
      <c r="K2649" s="69"/>
      <c r="L2649" s="68"/>
      <c r="M2649" s="68"/>
      <c r="N2649" s="68"/>
      <c r="O2649" s="68"/>
      <c r="P2649" s="70"/>
      <c r="Q2649" s="71"/>
    </row>
    <row r="2650" spans="1:17">
      <c r="A2650" s="152"/>
      <c r="B2650" s="68"/>
      <c r="C2650" s="68"/>
      <c r="D2650" s="68"/>
      <c r="E2650" s="68"/>
      <c r="F2650" s="69"/>
      <c r="G2650" s="69"/>
      <c r="H2650" s="69"/>
      <c r="I2650" s="69"/>
      <c r="J2650" s="68"/>
      <c r="K2650" s="69"/>
      <c r="L2650" s="68"/>
      <c r="M2650" s="68"/>
      <c r="N2650" s="68"/>
      <c r="O2650" s="68"/>
      <c r="P2650" s="70"/>
      <c r="Q2650" s="71"/>
    </row>
    <row r="2651" spans="1:17">
      <c r="A2651" s="152"/>
      <c r="B2651" s="68"/>
      <c r="C2651" s="68"/>
      <c r="D2651" s="68"/>
      <c r="E2651" s="68"/>
      <c r="F2651" s="69"/>
      <c r="G2651" s="69"/>
      <c r="H2651" s="69"/>
      <c r="I2651" s="69"/>
      <c r="J2651" s="68"/>
      <c r="K2651" s="69"/>
      <c r="L2651" s="68"/>
      <c r="M2651" s="68"/>
      <c r="N2651" s="68"/>
      <c r="O2651" s="68"/>
      <c r="P2651" s="70"/>
      <c r="Q2651" s="71"/>
    </row>
    <row r="2652" spans="1:17">
      <c r="A2652" s="152"/>
      <c r="B2652" s="68"/>
      <c r="C2652" s="68"/>
      <c r="D2652" s="68"/>
      <c r="E2652" s="68"/>
      <c r="F2652" s="69"/>
      <c r="G2652" s="69"/>
      <c r="H2652" s="69"/>
      <c r="I2652" s="69"/>
      <c r="J2652" s="68"/>
      <c r="K2652" s="69"/>
      <c r="L2652" s="68"/>
      <c r="M2652" s="68"/>
      <c r="N2652" s="68"/>
      <c r="O2652" s="68"/>
      <c r="P2652" s="70"/>
      <c r="Q2652" s="71"/>
    </row>
    <row r="2653" spans="1:17">
      <c r="A2653" s="152"/>
      <c r="B2653" s="68"/>
      <c r="C2653" s="68"/>
      <c r="D2653" s="68"/>
      <c r="E2653" s="68"/>
      <c r="F2653" s="69"/>
      <c r="G2653" s="69"/>
      <c r="H2653" s="69"/>
      <c r="I2653" s="69"/>
      <c r="J2653" s="68"/>
      <c r="K2653" s="69"/>
      <c r="L2653" s="68"/>
      <c r="M2653" s="68"/>
      <c r="N2653" s="68"/>
      <c r="O2653" s="68"/>
      <c r="P2653" s="70"/>
      <c r="Q2653" s="71"/>
    </row>
    <row r="2654" spans="1:17">
      <c r="A2654" s="152"/>
      <c r="B2654" s="68"/>
      <c r="C2654" s="68"/>
      <c r="D2654" s="68"/>
      <c r="E2654" s="68"/>
      <c r="F2654" s="69"/>
      <c r="G2654" s="69"/>
      <c r="H2654" s="69"/>
      <c r="I2654" s="69"/>
      <c r="J2654" s="68"/>
      <c r="K2654" s="69"/>
      <c r="L2654" s="68"/>
      <c r="M2654" s="68"/>
      <c r="N2654" s="68"/>
      <c r="O2654" s="68"/>
      <c r="P2654" s="70"/>
      <c r="Q2654" s="71"/>
    </row>
    <row r="2655" spans="1:17">
      <c r="A2655" s="152"/>
      <c r="B2655" s="68"/>
      <c r="C2655" s="68"/>
      <c r="D2655" s="68"/>
      <c r="E2655" s="68"/>
      <c r="F2655" s="69"/>
      <c r="G2655" s="69"/>
      <c r="H2655" s="69"/>
      <c r="I2655" s="69"/>
      <c r="J2655" s="68"/>
      <c r="K2655" s="69"/>
      <c r="L2655" s="68"/>
      <c r="M2655" s="68"/>
      <c r="N2655" s="68"/>
      <c r="O2655" s="68"/>
      <c r="P2655" s="70"/>
      <c r="Q2655" s="71"/>
    </row>
    <row r="2656" spans="1:17">
      <c r="A2656" s="152"/>
      <c r="B2656" s="68"/>
      <c r="C2656" s="68"/>
      <c r="D2656" s="68"/>
      <c r="E2656" s="68"/>
      <c r="F2656" s="69"/>
      <c r="G2656" s="69"/>
      <c r="H2656" s="69"/>
      <c r="I2656" s="69"/>
      <c r="J2656" s="68"/>
      <c r="K2656" s="69"/>
      <c r="L2656" s="68"/>
      <c r="M2656" s="68"/>
      <c r="N2656" s="68"/>
      <c r="O2656" s="68"/>
      <c r="P2656" s="70"/>
      <c r="Q2656" s="71"/>
    </row>
    <row r="2657" spans="1:17">
      <c r="A2657" s="152"/>
      <c r="B2657" s="68"/>
      <c r="C2657" s="68"/>
      <c r="D2657" s="68"/>
      <c r="E2657" s="68"/>
      <c r="F2657" s="69"/>
      <c r="G2657" s="69"/>
      <c r="H2657" s="69"/>
      <c r="I2657" s="69"/>
      <c r="J2657" s="68"/>
      <c r="K2657" s="69"/>
      <c r="L2657" s="68"/>
      <c r="M2657" s="68"/>
      <c r="N2657" s="68"/>
      <c r="O2657" s="68"/>
      <c r="P2657" s="70"/>
      <c r="Q2657" s="71"/>
    </row>
    <row r="2658" spans="1:17">
      <c r="A2658" s="152"/>
      <c r="B2658" s="68"/>
      <c r="C2658" s="68"/>
      <c r="D2658" s="68"/>
      <c r="E2658" s="68"/>
      <c r="F2658" s="69"/>
      <c r="G2658" s="69"/>
      <c r="H2658" s="69"/>
      <c r="I2658" s="69"/>
      <c r="J2658" s="68"/>
      <c r="K2658" s="69"/>
      <c r="L2658" s="68"/>
      <c r="M2658" s="68"/>
      <c r="N2658" s="68"/>
      <c r="O2658" s="68"/>
      <c r="P2658" s="70"/>
      <c r="Q2658" s="71"/>
    </row>
    <row r="2659" spans="1:17">
      <c r="A2659" s="152"/>
      <c r="B2659" s="68"/>
      <c r="C2659" s="68"/>
      <c r="D2659" s="68"/>
      <c r="E2659" s="68"/>
      <c r="F2659" s="69"/>
      <c r="G2659" s="69"/>
      <c r="H2659" s="69"/>
      <c r="I2659" s="69"/>
      <c r="J2659" s="68"/>
      <c r="K2659" s="69"/>
      <c r="L2659" s="68"/>
      <c r="M2659" s="68"/>
      <c r="N2659" s="68"/>
      <c r="O2659" s="68"/>
      <c r="P2659" s="70"/>
      <c r="Q2659" s="71"/>
    </row>
    <row r="2660" spans="1:17">
      <c r="A2660" s="152"/>
      <c r="B2660" s="68"/>
      <c r="C2660" s="68"/>
      <c r="D2660" s="68"/>
      <c r="E2660" s="68"/>
      <c r="F2660" s="69"/>
      <c r="G2660" s="69"/>
      <c r="H2660" s="69"/>
      <c r="I2660" s="69"/>
      <c r="J2660" s="68"/>
      <c r="K2660" s="69"/>
      <c r="L2660" s="68"/>
      <c r="M2660" s="68"/>
      <c r="N2660" s="68"/>
      <c r="O2660" s="68"/>
      <c r="P2660" s="70"/>
      <c r="Q2660" s="71"/>
    </row>
    <row r="2661" spans="1:17">
      <c r="A2661" s="152"/>
      <c r="B2661" s="68"/>
      <c r="C2661" s="68"/>
      <c r="D2661" s="68"/>
      <c r="E2661" s="68"/>
      <c r="F2661" s="69"/>
      <c r="G2661" s="69"/>
      <c r="H2661" s="69"/>
      <c r="I2661" s="69"/>
      <c r="J2661" s="68"/>
      <c r="K2661" s="69"/>
      <c r="L2661" s="68"/>
      <c r="M2661" s="68"/>
      <c r="N2661" s="68"/>
      <c r="O2661" s="68"/>
      <c r="P2661" s="70"/>
      <c r="Q2661" s="71"/>
    </row>
    <row r="2662" spans="1:17">
      <c r="A2662" s="152"/>
      <c r="B2662" s="68"/>
      <c r="C2662" s="68"/>
      <c r="D2662" s="68"/>
      <c r="E2662" s="68"/>
      <c r="F2662" s="69"/>
      <c r="G2662" s="69"/>
      <c r="H2662" s="69"/>
      <c r="I2662" s="69"/>
      <c r="J2662" s="68"/>
      <c r="K2662" s="69"/>
      <c r="L2662" s="68"/>
      <c r="M2662" s="68"/>
      <c r="N2662" s="68"/>
      <c r="O2662" s="68"/>
      <c r="P2662" s="70"/>
      <c r="Q2662" s="71"/>
    </row>
    <row r="2663" spans="1:17">
      <c r="A2663" s="152"/>
      <c r="B2663" s="68"/>
      <c r="C2663" s="68"/>
      <c r="D2663" s="68"/>
      <c r="E2663" s="68"/>
      <c r="F2663" s="69"/>
      <c r="G2663" s="69"/>
      <c r="H2663" s="69"/>
      <c r="I2663" s="69"/>
      <c r="J2663" s="68"/>
      <c r="K2663" s="69"/>
      <c r="L2663" s="68"/>
      <c r="M2663" s="68"/>
      <c r="N2663" s="68"/>
      <c r="O2663" s="68"/>
      <c r="P2663" s="70"/>
      <c r="Q2663" s="71"/>
    </row>
    <row r="2664" spans="1:17">
      <c r="A2664" s="152"/>
      <c r="B2664" s="68"/>
      <c r="C2664" s="68"/>
      <c r="D2664" s="68"/>
      <c r="E2664" s="68"/>
      <c r="F2664" s="69"/>
      <c r="G2664" s="69"/>
      <c r="H2664" s="69"/>
      <c r="I2664" s="69"/>
      <c r="J2664" s="68"/>
      <c r="K2664" s="69"/>
      <c r="L2664" s="68"/>
      <c r="M2664" s="68"/>
      <c r="N2664" s="68"/>
      <c r="O2664" s="68"/>
      <c r="P2664" s="70"/>
      <c r="Q2664" s="71"/>
    </row>
    <row r="2665" spans="1:17">
      <c r="A2665" s="152"/>
      <c r="B2665" s="68"/>
      <c r="C2665" s="68"/>
      <c r="D2665" s="68"/>
      <c r="E2665" s="68"/>
      <c r="F2665" s="69"/>
      <c r="G2665" s="69"/>
      <c r="H2665" s="69"/>
      <c r="I2665" s="69"/>
      <c r="J2665" s="68"/>
      <c r="K2665" s="69"/>
      <c r="L2665" s="68"/>
      <c r="M2665" s="68"/>
      <c r="N2665" s="68"/>
      <c r="O2665" s="68"/>
      <c r="P2665" s="70"/>
      <c r="Q2665" s="71"/>
    </row>
    <row r="2666" spans="1:17">
      <c r="A2666" s="152"/>
      <c r="B2666" s="68"/>
      <c r="C2666" s="68"/>
      <c r="D2666" s="68"/>
      <c r="E2666" s="68"/>
      <c r="F2666" s="69"/>
      <c r="G2666" s="69"/>
      <c r="H2666" s="69"/>
      <c r="I2666" s="69"/>
      <c r="J2666" s="68"/>
      <c r="K2666" s="69"/>
      <c r="L2666" s="68"/>
      <c r="M2666" s="68"/>
      <c r="N2666" s="68"/>
      <c r="O2666" s="68"/>
      <c r="P2666" s="70"/>
      <c r="Q2666" s="71"/>
    </row>
    <row r="2667" spans="1:17">
      <c r="A2667" s="152"/>
      <c r="B2667" s="68"/>
      <c r="C2667" s="68"/>
      <c r="D2667" s="68"/>
      <c r="E2667" s="68"/>
      <c r="F2667" s="69"/>
      <c r="G2667" s="69"/>
      <c r="H2667" s="69"/>
      <c r="I2667" s="69"/>
      <c r="J2667" s="68"/>
      <c r="K2667" s="69"/>
      <c r="L2667" s="68"/>
      <c r="M2667" s="68"/>
      <c r="N2667" s="68"/>
      <c r="O2667" s="68"/>
      <c r="P2667" s="70"/>
      <c r="Q2667" s="71"/>
    </row>
    <row r="2668" spans="1:17">
      <c r="A2668" s="152"/>
      <c r="B2668" s="68"/>
      <c r="C2668" s="68"/>
      <c r="D2668" s="68"/>
      <c r="E2668" s="68"/>
      <c r="F2668" s="69"/>
      <c r="G2668" s="69"/>
      <c r="H2668" s="69"/>
      <c r="I2668" s="69"/>
      <c r="J2668" s="68"/>
      <c r="K2668" s="69"/>
      <c r="L2668" s="68"/>
      <c r="M2668" s="68"/>
      <c r="N2668" s="68"/>
      <c r="O2668" s="68"/>
      <c r="P2668" s="70"/>
      <c r="Q2668" s="71"/>
    </row>
    <row r="2669" spans="1:17">
      <c r="A2669" s="152"/>
      <c r="B2669" s="68"/>
      <c r="C2669" s="68"/>
      <c r="D2669" s="68"/>
      <c r="E2669" s="68"/>
      <c r="F2669" s="69"/>
      <c r="G2669" s="69"/>
      <c r="H2669" s="69"/>
      <c r="I2669" s="69"/>
      <c r="J2669" s="68"/>
      <c r="K2669" s="69"/>
      <c r="L2669" s="68"/>
      <c r="M2669" s="68"/>
      <c r="N2669" s="68"/>
      <c r="O2669" s="68"/>
      <c r="P2669" s="70"/>
      <c r="Q2669" s="71"/>
    </row>
    <row r="2670" spans="1:17">
      <c r="A2670" s="152"/>
      <c r="B2670" s="68"/>
      <c r="C2670" s="68"/>
      <c r="D2670" s="68"/>
      <c r="E2670" s="68"/>
      <c r="F2670" s="69"/>
      <c r="G2670" s="69"/>
      <c r="H2670" s="69"/>
      <c r="I2670" s="69"/>
      <c r="J2670" s="68"/>
      <c r="K2670" s="69"/>
      <c r="L2670" s="68"/>
      <c r="M2670" s="68"/>
      <c r="N2670" s="68"/>
      <c r="O2670" s="68"/>
      <c r="P2670" s="70"/>
      <c r="Q2670" s="71"/>
    </row>
    <row r="2671" spans="1:17">
      <c r="A2671" s="152"/>
      <c r="B2671" s="68"/>
      <c r="C2671" s="68"/>
      <c r="D2671" s="68"/>
      <c r="E2671" s="68"/>
      <c r="F2671" s="69"/>
      <c r="G2671" s="69"/>
      <c r="H2671" s="69"/>
      <c r="I2671" s="69"/>
      <c r="J2671" s="68"/>
      <c r="K2671" s="69"/>
      <c r="L2671" s="68"/>
      <c r="M2671" s="68"/>
      <c r="N2671" s="68"/>
      <c r="O2671" s="68"/>
      <c r="P2671" s="70"/>
      <c r="Q2671" s="71"/>
    </row>
    <row r="2672" spans="1:17">
      <c r="A2672" s="152"/>
      <c r="B2672" s="68"/>
      <c r="C2672" s="68"/>
      <c r="D2672" s="68"/>
      <c r="E2672" s="68"/>
      <c r="F2672" s="69"/>
      <c r="G2672" s="69"/>
      <c r="H2672" s="69"/>
      <c r="I2672" s="69"/>
      <c r="J2672" s="68"/>
      <c r="K2672" s="69"/>
      <c r="L2672" s="68"/>
      <c r="M2672" s="68"/>
      <c r="N2672" s="68"/>
      <c r="O2672" s="68"/>
      <c r="P2672" s="70"/>
      <c r="Q2672" s="71"/>
    </row>
    <row r="2673" spans="1:17">
      <c r="A2673" s="152"/>
      <c r="B2673" s="68"/>
      <c r="C2673" s="68"/>
      <c r="D2673" s="68"/>
      <c r="E2673" s="68"/>
      <c r="F2673" s="69"/>
      <c r="G2673" s="69"/>
      <c r="H2673" s="69"/>
      <c r="I2673" s="69"/>
      <c r="J2673" s="68"/>
      <c r="K2673" s="69"/>
      <c r="L2673" s="68"/>
      <c r="M2673" s="68"/>
      <c r="N2673" s="68"/>
      <c r="O2673" s="68"/>
      <c r="P2673" s="70"/>
      <c r="Q2673" s="71"/>
    </row>
    <row r="2674" spans="1:17">
      <c r="A2674" s="152"/>
      <c r="B2674" s="68"/>
      <c r="C2674" s="68"/>
      <c r="D2674" s="68"/>
      <c r="E2674" s="68"/>
      <c r="F2674" s="69"/>
      <c r="G2674" s="69"/>
      <c r="H2674" s="69"/>
      <c r="I2674" s="69"/>
      <c r="J2674" s="68"/>
      <c r="K2674" s="69"/>
      <c r="L2674" s="68"/>
      <c r="M2674" s="68"/>
      <c r="N2674" s="68"/>
      <c r="O2674" s="68"/>
      <c r="P2674" s="70"/>
      <c r="Q2674" s="71"/>
    </row>
    <row r="2675" spans="1:17">
      <c r="A2675" s="152"/>
      <c r="B2675" s="68"/>
      <c r="C2675" s="68"/>
      <c r="D2675" s="68"/>
      <c r="E2675" s="68"/>
      <c r="F2675" s="69"/>
      <c r="G2675" s="69"/>
      <c r="H2675" s="69"/>
      <c r="I2675" s="69"/>
      <c r="J2675" s="68"/>
      <c r="K2675" s="69"/>
      <c r="L2675" s="68"/>
      <c r="M2675" s="68"/>
      <c r="N2675" s="68"/>
      <c r="O2675" s="68"/>
      <c r="P2675" s="70"/>
      <c r="Q2675" s="71"/>
    </row>
    <row r="2676" spans="1:17">
      <c r="A2676" s="152"/>
      <c r="B2676" s="68"/>
      <c r="C2676" s="68"/>
      <c r="D2676" s="68"/>
      <c r="E2676" s="68"/>
      <c r="F2676" s="69"/>
      <c r="G2676" s="69"/>
      <c r="H2676" s="69"/>
      <c r="I2676" s="69"/>
      <c r="J2676" s="68"/>
      <c r="K2676" s="69"/>
      <c r="L2676" s="68"/>
      <c r="M2676" s="68"/>
      <c r="N2676" s="68"/>
      <c r="O2676" s="68"/>
      <c r="P2676" s="70"/>
      <c r="Q2676" s="71"/>
    </row>
    <row r="2677" spans="1:17">
      <c r="A2677" s="152"/>
      <c r="B2677" s="68"/>
      <c r="C2677" s="68"/>
      <c r="D2677" s="68"/>
      <c r="E2677" s="68"/>
      <c r="F2677" s="69"/>
      <c r="G2677" s="69"/>
      <c r="H2677" s="69"/>
      <c r="I2677" s="69"/>
      <c r="J2677" s="68"/>
      <c r="K2677" s="69"/>
      <c r="L2677" s="68"/>
      <c r="M2677" s="68"/>
      <c r="N2677" s="68"/>
      <c r="O2677" s="68"/>
      <c r="P2677" s="70"/>
      <c r="Q2677" s="71"/>
    </row>
    <row r="2678" spans="1:17">
      <c r="A2678" s="152"/>
      <c r="B2678" s="68"/>
      <c r="C2678" s="68"/>
      <c r="D2678" s="68"/>
      <c r="E2678" s="68"/>
      <c r="F2678" s="69"/>
      <c r="G2678" s="69"/>
      <c r="H2678" s="69"/>
      <c r="I2678" s="69"/>
      <c r="J2678" s="68"/>
      <c r="K2678" s="69"/>
      <c r="L2678" s="68"/>
      <c r="M2678" s="68"/>
      <c r="N2678" s="68"/>
      <c r="O2678" s="68"/>
      <c r="P2678" s="70"/>
      <c r="Q2678" s="71"/>
    </row>
    <row r="2679" spans="1:17">
      <c r="A2679" s="152"/>
      <c r="B2679" s="68"/>
      <c r="C2679" s="68"/>
      <c r="D2679" s="68"/>
      <c r="E2679" s="68"/>
      <c r="F2679" s="69"/>
      <c r="G2679" s="69"/>
      <c r="H2679" s="69"/>
      <c r="I2679" s="69"/>
      <c r="J2679" s="68"/>
      <c r="K2679" s="69"/>
      <c r="L2679" s="68"/>
      <c r="M2679" s="68"/>
      <c r="N2679" s="68"/>
      <c r="O2679" s="68"/>
      <c r="P2679" s="70"/>
      <c r="Q2679" s="71"/>
    </row>
    <row r="2680" spans="1:17">
      <c r="A2680" s="152"/>
      <c r="B2680" s="68"/>
      <c r="C2680" s="68"/>
      <c r="D2680" s="68"/>
      <c r="E2680" s="68"/>
      <c r="F2680" s="69"/>
      <c r="G2680" s="69"/>
      <c r="H2680" s="69"/>
      <c r="I2680" s="69"/>
      <c r="J2680" s="68"/>
      <c r="K2680" s="69"/>
      <c r="L2680" s="68"/>
      <c r="M2680" s="68"/>
      <c r="N2680" s="68"/>
      <c r="O2680" s="68"/>
      <c r="P2680" s="70"/>
      <c r="Q2680" s="71"/>
    </row>
    <row r="2681" spans="1:17">
      <c r="A2681" s="152"/>
      <c r="B2681" s="68"/>
      <c r="C2681" s="68"/>
      <c r="D2681" s="68"/>
      <c r="E2681" s="68"/>
      <c r="F2681" s="69"/>
      <c r="G2681" s="69"/>
      <c r="H2681" s="69"/>
      <c r="I2681" s="69"/>
      <c r="J2681" s="68"/>
      <c r="K2681" s="69"/>
      <c r="L2681" s="68"/>
      <c r="M2681" s="68"/>
      <c r="N2681" s="68"/>
      <c r="O2681" s="68"/>
      <c r="P2681" s="70"/>
      <c r="Q2681" s="71"/>
    </row>
    <row r="2682" spans="1:17">
      <c r="A2682" s="152"/>
      <c r="B2682" s="68"/>
      <c r="C2682" s="68"/>
      <c r="D2682" s="68"/>
      <c r="E2682" s="68"/>
      <c r="F2682" s="69"/>
      <c r="G2682" s="69"/>
      <c r="H2682" s="69"/>
      <c r="I2682" s="69"/>
      <c r="J2682" s="68"/>
      <c r="K2682" s="69"/>
      <c r="L2682" s="68"/>
      <c r="M2682" s="68"/>
      <c r="N2682" s="68"/>
      <c r="O2682" s="68"/>
      <c r="P2682" s="70"/>
      <c r="Q2682" s="71"/>
    </row>
    <row r="2683" spans="1:17">
      <c r="A2683" s="152"/>
      <c r="B2683" s="68"/>
      <c r="C2683" s="68"/>
      <c r="D2683" s="68"/>
      <c r="E2683" s="68"/>
      <c r="F2683" s="69"/>
      <c r="G2683" s="69"/>
      <c r="H2683" s="69"/>
      <c r="I2683" s="69"/>
      <c r="J2683" s="68"/>
      <c r="K2683" s="69"/>
      <c r="L2683" s="68"/>
      <c r="M2683" s="68"/>
      <c r="N2683" s="68"/>
      <c r="O2683" s="68"/>
      <c r="P2683" s="70"/>
      <c r="Q2683" s="71"/>
    </row>
    <row r="2684" spans="1:17">
      <c r="A2684" s="152"/>
      <c r="B2684" s="68"/>
      <c r="C2684" s="68"/>
      <c r="D2684" s="68"/>
      <c r="E2684" s="68"/>
      <c r="F2684" s="69"/>
      <c r="G2684" s="69"/>
      <c r="H2684" s="69"/>
      <c r="I2684" s="69"/>
      <c r="J2684" s="68"/>
      <c r="K2684" s="69"/>
      <c r="L2684" s="68"/>
      <c r="M2684" s="68"/>
      <c r="N2684" s="68"/>
      <c r="O2684" s="68"/>
      <c r="P2684" s="70"/>
      <c r="Q2684" s="71"/>
    </row>
    <row r="2685" spans="1:17">
      <c r="A2685" s="152"/>
      <c r="B2685" s="68"/>
      <c r="C2685" s="68"/>
      <c r="D2685" s="68"/>
      <c r="E2685" s="68"/>
      <c r="F2685" s="69"/>
      <c r="G2685" s="69"/>
      <c r="H2685" s="69"/>
      <c r="I2685" s="69"/>
      <c r="J2685" s="68"/>
      <c r="K2685" s="69"/>
      <c r="L2685" s="68"/>
      <c r="M2685" s="68"/>
      <c r="N2685" s="68"/>
      <c r="O2685" s="68"/>
      <c r="P2685" s="70"/>
      <c r="Q2685" s="71"/>
    </row>
    <row r="2686" spans="1:17">
      <c r="A2686" s="152"/>
      <c r="B2686" s="68"/>
      <c r="C2686" s="68"/>
      <c r="D2686" s="68"/>
      <c r="E2686" s="68"/>
      <c r="F2686" s="69"/>
      <c r="G2686" s="69"/>
      <c r="H2686" s="69"/>
      <c r="I2686" s="69"/>
      <c r="J2686" s="68"/>
      <c r="K2686" s="69"/>
      <c r="L2686" s="68"/>
      <c r="M2686" s="68"/>
      <c r="N2686" s="68"/>
      <c r="O2686" s="68"/>
      <c r="P2686" s="70"/>
      <c r="Q2686" s="71"/>
    </row>
    <row r="2687" spans="1:17">
      <c r="A2687" s="152"/>
      <c r="B2687" s="68"/>
      <c r="C2687" s="68"/>
      <c r="D2687" s="68"/>
      <c r="E2687" s="68"/>
      <c r="F2687" s="69"/>
      <c r="G2687" s="69"/>
      <c r="H2687" s="69"/>
      <c r="I2687" s="69"/>
      <c r="J2687" s="68"/>
      <c r="K2687" s="69"/>
      <c r="L2687" s="68"/>
      <c r="M2687" s="68"/>
      <c r="N2687" s="68"/>
      <c r="O2687" s="68"/>
      <c r="P2687" s="70"/>
      <c r="Q2687" s="71"/>
    </row>
    <row r="2688" spans="1:17">
      <c r="A2688" s="152"/>
      <c r="B2688" s="68"/>
      <c r="C2688" s="68"/>
      <c r="D2688" s="68"/>
      <c r="E2688" s="68"/>
      <c r="F2688" s="69"/>
      <c r="G2688" s="69"/>
      <c r="H2688" s="69"/>
      <c r="I2688" s="69"/>
      <c r="J2688" s="68"/>
      <c r="K2688" s="69"/>
      <c r="L2688" s="68"/>
      <c r="M2688" s="68"/>
      <c r="N2688" s="68"/>
      <c r="O2688" s="68"/>
      <c r="P2688" s="70"/>
      <c r="Q2688" s="71"/>
    </row>
    <row r="2689" spans="1:17">
      <c r="A2689" s="152"/>
      <c r="B2689" s="68"/>
      <c r="C2689" s="68"/>
      <c r="D2689" s="68"/>
      <c r="E2689" s="68"/>
      <c r="F2689" s="69"/>
      <c r="G2689" s="69"/>
      <c r="H2689" s="69"/>
      <c r="I2689" s="69"/>
      <c r="J2689" s="68"/>
      <c r="K2689" s="69"/>
      <c r="L2689" s="68"/>
      <c r="M2689" s="68"/>
      <c r="N2689" s="68"/>
      <c r="O2689" s="68"/>
      <c r="P2689" s="70"/>
      <c r="Q2689" s="71"/>
    </row>
    <row r="2690" spans="1:17">
      <c r="A2690" s="152"/>
      <c r="B2690" s="68"/>
      <c r="C2690" s="68"/>
      <c r="D2690" s="68"/>
      <c r="E2690" s="68"/>
      <c r="F2690" s="69"/>
      <c r="G2690" s="69"/>
      <c r="H2690" s="69"/>
      <c r="I2690" s="69"/>
      <c r="J2690" s="68"/>
      <c r="K2690" s="69"/>
      <c r="L2690" s="68"/>
      <c r="M2690" s="68"/>
      <c r="N2690" s="68"/>
      <c r="O2690" s="68"/>
      <c r="P2690" s="70"/>
      <c r="Q2690" s="71"/>
    </row>
    <row r="2691" spans="1:17">
      <c r="A2691" s="152"/>
      <c r="B2691" s="68"/>
      <c r="C2691" s="68"/>
      <c r="D2691" s="68"/>
      <c r="E2691" s="68"/>
      <c r="F2691" s="69"/>
      <c r="G2691" s="69"/>
      <c r="H2691" s="69"/>
      <c r="I2691" s="69"/>
      <c r="J2691" s="68"/>
      <c r="K2691" s="69"/>
      <c r="L2691" s="68"/>
      <c r="M2691" s="68"/>
      <c r="N2691" s="68"/>
      <c r="O2691" s="68"/>
      <c r="P2691" s="70"/>
      <c r="Q2691" s="71"/>
    </row>
    <row r="2692" spans="1:17">
      <c r="A2692" s="152"/>
      <c r="B2692" s="68"/>
      <c r="C2692" s="68"/>
      <c r="D2692" s="68"/>
      <c r="E2692" s="68"/>
      <c r="F2692" s="69"/>
      <c r="G2692" s="69"/>
      <c r="H2692" s="69"/>
      <c r="I2692" s="69"/>
      <c r="J2692" s="68"/>
      <c r="K2692" s="69"/>
      <c r="L2692" s="68"/>
      <c r="M2692" s="68"/>
      <c r="N2692" s="68"/>
      <c r="O2692" s="68"/>
      <c r="P2692" s="70"/>
      <c r="Q2692" s="71"/>
    </row>
    <row r="2693" spans="1:17">
      <c r="A2693" s="152"/>
      <c r="B2693" s="68"/>
      <c r="C2693" s="68"/>
      <c r="D2693" s="68"/>
      <c r="E2693" s="68"/>
      <c r="F2693" s="69"/>
      <c r="G2693" s="69"/>
      <c r="H2693" s="69"/>
      <c r="I2693" s="69"/>
      <c r="J2693" s="68"/>
      <c r="K2693" s="69"/>
      <c r="L2693" s="68"/>
      <c r="M2693" s="68"/>
      <c r="N2693" s="68"/>
      <c r="O2693" s="68"/>
      <c r="P2693" s="70"/>
      <c r="Q2693" s="71"/>
    </row>
    <row r="2694" spans="1:17">
      <c r="A2694" s="152"/>
      <c r="B2694" s="68"/>
      <c r="C2694" s="68"/>
      <c r="D2694" s="68"/>
      <c r="E2694" s="68"/>
      <c r="F2694" s="69"/>
      <c r="G2694" s="69"/>
      <c r="H2694" s="69"/>
      <c r="I2694" s="69"/>
      <c r="J2694" s="68"/>
      <c r="K2694" s="69"/>
      <c r="L2694" s="68"/>
      <c r="M2694" s="68"/>
      <c r="N2694" s="68"/>
      <c r="O2694" s="68"/>
      <c r="P2694" s="70"/>
      <c r="Q2694" s="71"/>
    </row>
    <row r="2695" spans="1:17">
      <c r="A2695" s="152"/>
      <c r="B2695" s="68"/>
      <c r="C2695" s="68"/>
      <c r="D2695" s="68"/>
      <c r="E2695" s="68"/>
      <c r="F2695" s="69"/>
      <c r="G2695" s="69"/>
      <c r="H2695" s="69"/>
      <c r="I2695" s="69"/>
      <c r="J2695" s="68"/>
      <c r="K2695" s="69"/>
      <c r="L2695" s="68"/>
      <c r="M2695" s="68"/>
      <c r="N2695" s="68"/>
      <c r="O2695" s="68"/>
      <c r="P2695" s="70"/>
      <c r="Q2695" s="71"/>
    </row>
    <row r="2696" spans="1:17">
      <c r="A2696" s="152"/>
      <c r="B2696" s="68"/>
      <c r="C2696" s="68"/>
      <c r="D2696" s="68"/>
      <c r="E2696" s="68"/>
      <c r="F2696" s="69"/>
      <c r="G2696" s="69"/>
      <c r="H2696" s="69"/>
      <c r="I2696" s="69"/>
      <c r="J2696" s="68"/>
      <c r="K2696" s="69"/>
      <c r="L2696" s="68"/>
      <c r="M2696" s="68"/>
      <c r="N2696" s="68"/>
      <c r="O2696" s="68"/>
      <c r="P2696" s="70"/>
      <c r="Q2696" s="71"/>
    </row>
    <row r="2697" spans="1:17">
      <c r="A2697" s="152"/>
      <c r="B2697" s="68"/>
      <c r="C2697" s="68"/>
      <c r="D2697" s="68"/>
      <c r="E2697" s="68"/>
      <c r="F2697" s="69"/>
      <c r="G2697" s="69"/>
      <c r="H2697" s="69"/>
      <c r="I2697" s="69"/>
      <c r="J2697" s="68"/>
      <c r="K2697" s="69"/>
      <c r="L2697" s="68"/>
      <c r="M2697" s="68"/>
      <c r="N2697" s="68"/>
      <c r="O2697" s="68"/>
      <c r="P2697" s="70"/>
      <c r="Q2697" s="71"/>
    </row>
    <row r="2698" spans="1:17">
      <c r="A2698" s="152"/>
      <c r="B2698" s="68"/>
      <c r="C2698" s="68"/>
      <c r="D2698" s="68"/>
      <c r="E2698" s="68"/>
      <c r="F2698" s="69"/>
      <c r="G2698" s="69"/>
      <c r="H2698" s="69"/>
      <c r="I2698" s="69"/>
      <c r="J2698" s="68"/>
      <c r="K2698" s="69"/>
      <c r="L2698" s="68"/>
      <c r="M2698" s="68"/>
      <c r="N2698" s="68"/>
      <c r="O2698" s="68"/>
      <c r="P2698" s="70"/>
      <c r="Q2698" s="71"/>
    </row>
    <row r="2699" spans="1:17">
      <c r="A2699" s="152"/>
      <c r="B2699" s="68"/>
      <c r="C2699" s="68"/>
      <c r="D2699" s="68"/>
      <c r="E2699" s="68"/>
      <c r="F2699" s="69"/>
      <c r="G2699" s="69"/>
      <c r="H2699" s="69"/>
      <c r="I2699" s="69"/>
      <c r="J2699" s="68"/>
      <c r="K2699" s="69"/>
      <c r="L2699" s="68"/>
      <c r="M2699" s="68"/>
      <c r="N2699" s="68"/>
      <c r="O2699" s="68"/>
      <c r="P2699" s="70"/>
      <c r="Q2699" s="71"/>
    </row>
    <row r="2700" spans="1:17">
      <c r="A2700" s="152"/>
      <c r="B2700" s="68"/>
      <c r="C2700" s="68"/>
      <c r="D2700" s="68"/>
      <c r="E2700" s="68"/>
      <c r="F2700" s="69"/>
      <c r="G2700" s="69"/>
      <c r="H2700" s="69"/>
      <c r="I2700" s="69"/>
      <c r="J2700" s="68"/>
      <c r="K2700" s="69"/>
      <c r="L2700" s="68"/>
      <c r="M2700" s="68"/>
      <c r="N2700" s="68"/>
      <c r="O2700" s="68"/>
      <c r="P2700" s="70"/>
      <c r="Q2700" s="71"/>
    </row>
    <row r="2701" spans="1:17">
      <c r="A2701" s="152"/>
      <c r="B2701" s="68"/>
      <c r="C2701" s="68"/>
      <c r="D2701" s="68"/>
      <c r="E2701" s="68"/>
      <c r="F2701" s="69"/>
      <c r="G2701" s="69"/>
      <c r="H2701" s="69"/>
      <c r="I2701" s="69"/>
      <c r="J2701" s="68"/>
      <c r="K2701" s="69"/>
      <c r="L2701" s="68"/>
      <c r="M2701" s="68"/>
      <c r="N2701" s="68"/>
      <c r="O2701" s="68"/>
      <c r="P2701" s="70"/>
      <c r="Q2701" s="71"/>
    </row>
    <row r="2702" spans="1:17">
      <c r="A2702" s="152"/>
      <c r="B2702" s="68"/>
      <c r="C2702" s="68"/>
      <c r="D2702" s="68"/>
      <c r="E2702" s="68"/>
      <c r="F2702" s="69"/>
      <c r="G2702" s="69"/>
      <c r="H2702" s="69"/>
      <c r="I2702" s="69"/>
      <c r="J2702" s="68"/>
      <c r="K2702" s="69"/>
      <c r="L2702" s="68"/>
      <c r="M2702" s="68"/>
      <c r="N2702" s="68"/>
      <c r="O2702" s="68"/>
      <c r="P2702" s="70"/>
      <c r="Q2702" s="71"/>
    </row>
    <row r="2703" spans="1:17">
      <c r="A2703" s="152"/>
      <c r="B2703" s="68"/>
      <c r="C2703" s="68"/>
      <c r="D2703" s="68"/>
      <c r="E2703" s="68"/>
      <c r="F2703" s="69"/>
      <c r="G2703" s="69"/>
      <c r="H2703" s="69"/>
      <c r="I2703" s="69"/>
      <c r="J2703" s="68"/>
      <c r="K2703" s="69"/>
      <c r="L2703" s="68"/>
      <c r="M2703" s="68"/>
      <c r="N2703" s="68"/>
      <c r="O2703" s="68"/>
      <c r="P2703" s="70"/>
      <c r="Q2703" s="71"/>
    </row>
    <row r="2704" spans="1:17">
      <c r="A2704" s="152"/>
      <c r="B2704" s="68"/>
      <c r="C2704" s="68"/>
      <c r="D2704" s="68"/>
      <c r="E2704" s="68"/>
      <c r="F2704" s="69"/>
      <c r="G2704" s="69"/>
      <c r="H2704" s="69"/>
      <c r="I2704" s="69"/>
      <c r="J2704" s="68"/>
      <c r="K2704" s="69"/>
      <c r="L2704" s="68"/>
      <c r="M2704" s="68"/>
      <c r="N2704" s="68"/>
      <c r="O2704" s="68"/>
      <c r="P2704" s="70"/>
      <c r="Q2704" s="71"/>
    </row>
    <row r="2705" spans="1:17">
      <c r="A2705" s="152"/>
      <c r="B2705" s="68"/>
      <c r="C2705" s="68"/>
      <c r="D2705" s="68"/>
      <c r="E2705" s="68"/>
      <c r="F2705" s="69"/>
      <c r="G2705" s="69"/>
      <c r="H2705" s="69"/>
      <c r="I2705" s="69"/>
      <c r="J2705" s="68"/>
      <c r="K2705" s="69"/>
      <c r="L2705" s="68"/>
      <c r="M2705" s="68"/>
      <c r="N2705" s="68"/>
      <c r="O2705" s="68"/>
      <c r="P2705" s="70"/>
      <c r="Q2705" s="71"/>
    </row>
    <row r="2706" spans="1:17">
      <c r="A2706" s="152"/>
      <c r="B2706" s="68"/>
      <c r="C2706" s="68"/>
      <c r="D2706" s="68"/>
      <c r="E2706" s="68"/>
      <c r="F2706" s="69"/>
      <c r="G2706" s="69"/>
      <c r="H2706" s="69"/>
      <c r="I2706" s="69"/>
      <c r="J2706" s="68"/>
      <c r="K2706" s="69"/>
      <c r="L2706" s="68"/>
      <c r="M2706" s="68"/>
      <c r="N2706" s="68"/>
      <c r="O2706" s="68"/>
      <c r="P2706" s="70"/>
      <c r="Q2706" s="71"/>
    </row>
    <row r="2707" spans="1:17">
      <c r="A2707" s="152"/>
      <c r="B2707" s="68"/>
      <c r="C2707" s="68"/>
      <c r="D2707" s="68"/>
      <c r="E2707" s="68"/>
      <c r="F2707" s="69"/>
      <c r="G2707" s="69"/>
      <c r="H2707" s="69"/>
      <c r="I2707" s="69"/>
      <c r="J2707" s="68"/>
      <c r="K2707" s="69"/>
      <c r="L2707" s="68"/>
      <c r="M2707" s="68"/>
      <c r="N2707" s="68"/>
      <c r="O2707" s="68"/>
      <c r="P2707" s="70"/>
      <c r="Q2707" s="71"/>
    </row>
    <row r="2708" spans="1:17">
      <c r="A2708" s="152"/>
      <c r="B2708" s="68"/>
      <c r="C2708" s="68"/>
      <c r="D2708" s="68"/>
      <c r="E2708" s="68"/>
      <c r="F2708" s="69"/>
      <c r="G2708" s="69"/>
      <c r="H2708" s="69"/>
      <c r="I2708" s="69"/>
      <c r="J2708" s="68"/>
      <c r="K2708" s="69"/>
      <c r="L2708" s="68"/>
      <c r="M2708" s="68"/>
      <c r="N2708" s="68"/>
      <c r="O2708" s="68"/>
      <c r="P2708" s="70"/>
      <c r="Q2708" s="71"/>
    </row>
    <row r="2709" spans="1:17">
      <c r="A2709" s="152"/>
      <c r="B2709" s="68"/>
      <c r="C2709" s="68"/>
      <c r="D2709" s="68"/>
      <c r="E2709" s="68"/>
      <c r="F2709" s="69"/>
      <c r="G2709" s="69"/>
      <c r="H2709" s="69"/>
      <c r="I2709" s="69"/>
      <c r="J2709" s="68"/>
      <c r="K2709" s="69"/>
      <c r="L2709" s="68"/>
      <c r="M2709" s="68"/>
      <c r="N2709" s="68"/>
      <c r="O2709" s="68"/>
      <c r="P2709" s="70"/>
      <c r="Q2709" s="71"/>
    </row>
    <row r="2710" spans="1:17">
      <c r="A2710" s="152"/>
      <c r="B2710" s="68"/>
      <c r="C2710" s="68"/>
      <c r="D2710" s="68"/>
      <c r="E2710" s="68"/>
      <c r="F2710" s="69"/>
      <c r="G2710" s="69"/>
      <c r="H2710" s="69"/>
      <c r="I2710" s="69"/>
      <c r="J2710" s="68"/>
      <c r="K2710" s="69"/>
      <c r="L2710" s="68"/>
      <c r="M2710" s="68"/>
      <c r="N2710" s="68"/>
      <c r="O2710" s="68"/>
      <c r="P2710" s="70"/>
      <c r="Q2710" s="71"/>
    </row>
    <row r="2711" spans="1:17">
      <c r="A2711" s="152"/>
      <c r="B2711" s="68"/>
      <c r="C2711" s="68"/>
      <c r="D2711" s="68"/>
      <c r="E2711" s="68"/>
      <c r="F2711" s="69"/>
      <c r="G2711" s="69"/>
      <c r="H2711" s="69"/>
      <c r="I2711" s="69"/>
      <c r="J2711" s="68"/>
      <c r="K2711" s="69"/>
      <c r="L2711" s="68"/>
      <c r="M2711" s="68"/>
      <c r="N2711" s="68"/>
      <c r="O2711" s="68"/>
      <c r="P2711" s="70"/>
      <c r="Q2711" s="71"/>
    </row>
    <row r="2712" spans="1:17">
      <c r="A2712" s="152"/>
      <c r="B2712" s="68"/>
      <c r="C2712" s="68"/>
      <c r="D2712" s="68"/>
      <c r="E2712" s="68"/>
      <c r="F2712" s="69"/>
      <c r="G2712" s="69"/>
      <c r="H2712" s="69"/>
      <c r="I2712" s="69"/>
      <c r="J2712" s="68"/>
      <c r="K2712" s="69"/>
      <c r="L2712" s="68"/>
      <c r="M2712" s="68"/>
      <c r="N2712" s="68"/>
      <c r="O2712" s="68"/>
      <c r="P2712" s="70"/>
      <c r="Q2712" s="71"/>
    </row>
    <row r="2713" spans="1:17">
      <c r="A2713" s="152"/>
      <c r="B2713" s="68"/>
      <c r="C2713" s="68"/>
      <c r="D2713" s="68"/>
      <c r="E2713" s="68"/>
      <c r="F2713" s="69"/>
      <c r="G2713" s="69"/>
      <c r="H2713" s="69"/>
      <c r="I2713" s="69"/>
      <c r="J2713" s="68"/>
      <c r="K2713" s="69"/>
      <c r="L2713" s="68"/>
      <c r="M2713" s="68"/>
      <c r="N2713" s="68"/>
      <c r="O2713" s="68"/>
      <c r="P2713" s="70"/>
      <c r="Q2713" s="71"/>
    </row>
    <row r="2714" spans="1:17">
      <c r="A2714" s="152"/>
      <c r="B2714" s="68"/>
      <c r="C2714" s="68"/>
      <c r="D2714" s="68"/>
      <c r="E2714" s="68"/>
      <c r="F2714" s="69"/>
      <c r="G2714" s="69"/>
      <c r="H2714" s="69"/>
      <c r="I2714" s="69"/>
      <c r="J2714" s="68"/>
      <c r="K2714" s="69"/>
      <c r="L2714" s="68"/>
      <c r="M2714" s="68"/>
      <c r="N2714" s="68"/>
      <c r="O2714" s="68"/>
      <c r="P2714" s="70"/>
      <c r="Q2714" s="71"/>
    </row>
    <row r="2715" spans="1:17">
      <c r="A2715" s="152"/>
      <c r="B2715" s="68"/>
      <c r="C2715" s="68"/>
      <c r="D2715" s="68"/>
      <c r="E2715" s="68"/>
      <c r="F2715" s="69"/>
      <c r="G2715" s="69"/>
      <c r="H2715" s="69"/>
      <c r="I2715" s="69"/>
      <c r="J2715" s="68"/>
      <c r="K2715" s="69"/>
      <c r="L2715" s="68"/>
      <c r="M2715" s="68"/>
      <c r="N2715" s="68"/>
      <c r="O2715" s="68"/>
      <c r="P2715" s="70"/>
      <c r="Q2715" s="71"/>
    </row>
    <row r="2716" spans="1:17">
      <c r="A2716" s="152"/>
      <c r="B2716" s="68"/>
      <c r="C2716" s="68"/>
      <c r="D2716" s="68"/>
      <c r="E2716" s="68"/>
      <c r="F2716" s="69"/>
      <c r="G2716" s="69"/>
      <c r="H2716" s="69"/>
      <c r="I2716" s="69"/>
      <c r="J2716" s="68"/>
      <c r="K2716" s="69"/>
      <c r="L2716" s="68"/>
      <c r="M2716" s="68"/>
      <c r="N2716" s="68"/>
      <c r="O2716" s="68"/>
      <c r="P2716" s="70"/>
      <c r="Q2716" s="71"/>
    </row>
    <row r="2717" spans="1:17">
      <c r="A2717" s="152"/>
      <c r="B2717" s="68"/>
      <c r="C2717" s="68"/>
      <c r="D2717" s="68"/>
      <c r="E2717" s="68"/>
      <c r="F2717" s="69"/>
      <c r="G2717" s="69"/>
      <c r="H2717" s="69"/>
      <c r="I2717" s="69"/>
      <c r="J2717" s="68"/>
      <c r="K2717" s="69"/>
      <c r="L2717" s="68"/>
      <c r="M2717" s="68"/>
      <c r="N2717" s="68"/>
      <c r="O2717" s="68"/>
      <c r="P2717" s="70"/>
      <c r="Q2717" s="71"/>
    </row>
    <row r="2718" spans="1:17">
      <c r="A2718" s="152"/>
      <c r="B2718" s="68"/>
      <c r="C2718" s="68"/>
      <c r="D2718" s="68"/>
      <c r="E2718" s="68"/>
      <c r="F2718" s="69"/>
      <c r="G2718" s="69"/>
      <c r="H2718" s="69"/>
      <c r="I2718" s="69"/>
      <c r="J2718" s="68"/>
      <c r="K2718" s="69"/>
      <c r="L2718" s="68"/>
      <c r="M2718" s="68"/>
      <c r="N2718" s="68"/>
      <c r="O2718" s="68"/>
      <c r="P2718" s="70"/>
      <c r="Q2718" s="71"/>
    </row>
    <row r="2719" spans="1:17">
      <c r="A2719" s="152"/>
      <c r="B2719" s="68"/>
      <c r="C2719" s="68"/>
      <c r="D2719" s="68"/>
      <c r="E2719" s="68"/>
      <c r="F2719" s="69"/>
      <c r="G2719" s="69"/>
      <c r="H2719" s="69"/>
      <c r="I2719" s="69"/>
      <c r="J2719" s="68"/>
      <c r="K2719" s="69"/>
      <c r="L2719" s="68"/>
      <c r="M2719" s="68"/>
      <c r="N2719" s="68"/>
      <c r="O2719" s="68"/>
      <c r="P2719" s="70"/>
      <c r="Q2719" s="71"/>
    </row>
    <row r="2720" spans="1:17">
      <c r="A2720" s="152"/>
      <c r="B2720" s="68"/>
      <c r="C2720" s="68"/>
      <c r="D2720" s="68"/>
      <c r="E2720" s="68"/>
      <c r="F2720" s="69"/>
      <c r="G2720" s="69"/>
      <c r="H2720" s="69"/>
      <c r="I2720" s="69"/>
      <c r="J2720" s="68"/>
      <c r="K2720" s="69"/>
      <c r="L2720" s="68"/>
      <c r="M2720" s="68"/>
      <c r="N2720" s="68"/>
      <c r="O2720" s="68"/>
      <c r="P2720" s="70"/>
      <c r="Q2720" s="71"/>
    </row>
    <row r="2721" spans="1:17">
      <c r="A2721" s="152"/>
      <c r="B2721" s="68"/>
      <c r="C2721" s="68"/>
      <c r="D2721" s="68"/>
      <c r="E2721" s="68"/>
      <c r="F2721" s="69"/>
      <c r="G2721" s="69"/>
      <c r="H2721" s="69"/>
      <c r="I2721" s="69"/>
      <c r="J2721" s="68"/>
      <c r="K2721" s="69"/>
      <c r="L2721" s="68"/>
      <c r="M2721" s="68"/>
      <c r="N2721" s="68"/>
      <c r="O2721" s="68"/>
      <c r="P2721" s="70"/>
      <c r="Q2721" s="71"/>
    </row>
    <row r="2722" spans="1:17">
      <c r="A2722" s="152"/>
      <c r="B2722" s="68"/>
      <c r="C2722" s="68"/>
      <c r="D2722" s="68"/>
      <c r="E2722" s="68"/>
      <c r="F2722" s="69"/>
      <c r="G2722" s="69"/>
      <c r="H2722" s="69"/>
      <c r="I2722" s="69"/>
      <c r="J2722" s="68"/>
      <c r="K2722" s="69"/>
      <c r="L2722" s="68"/>
      <c r="M2722" s="68"/>
      <c r="N2722" s="68"/>
      <c r="O2722" s="68"/>
      <c r="P2722" s="70"/>
      <c r="Q2722" s="71"/>
    </row>
    <row r="2723" spans="1:17">
      <c r="A2723" s="152"/>
      <c r="B2723" s="68"/>
      <c r="C2723" s="68"/>
      <c r="D2723" s="68"/>
      <c r="E2723" s="68"/>
      <c r="F2723" s="69"/>
      <c r="G2723" s="69"/>
      <c r="H2723" s="69"/>
      <c r="I2723" s="69"/>
      <c r="J2723" s="68"/>
      <c r="K2723" s="69"/>
      <c r="L2723" s="68"/>
      <c r="M2723" s="68"/>
      <c r="N2723" s="68"/>
      <c r="O2723" s="68"/>
      <c r="P2723" s="70"/>
      <c r="Q2723" s="71"/>
    </row>
    <row r="2724" spans="1:17">
      <c r="A2724" s="152"/>
      <c r="B2724" s="68"/>
      <c r="C2724" s="68"/>
      <c r="D2724" s="68"/>
      <c r="E2724" s="68"/>
      <c r="F2724" s="69"/>
      <c r="G2724" s="69"/>
      <c r="H2724" s="69"/>
      <c r="I2724" s="69"/>
      <c r="J2724" s="68"/>
      <c r="K2724" s="69"/>
      <c r="L2724" s="68"/>
      <c r="M2724" s="68"/>
      <c r="N2724" s="68"/>
      <c r="O2724" s="68"/>
      <c r="P2724" s="70"/>
      <c r="Q2724" s="71"/>
    </row>
    <row r="2725" spans="1:17">
      <c r="A2725" s="152"/>
      <c r="B2725" s="68"/>
      <c r="C2725" s="68"/>
      <c r="D2725" s="68"/>
      <c r="E2725" s="68"/>
      <c r="F2725" s="69"/>
      <c r="G2725" s="69"/>
      <c r="H2725" s="69"/>
      <c r="I2725" s="69"/>
      <c r="J2725" s="68"/>
      <c r="K2725" s="69"/>
      <c r="L2725" s="68"/>
      <c r="M2725" s="68"/>
      <c r="N2725" s="68"/>
      <c r="O2725" s="68"/>
      <c r="P2725" s="70"/>
      <c r="Q2725" s="71"/>
    </row>
    <row r="2726" spans="1:17">
      <c r="A2726" s="152"/>
      <c r="B2726" s="68"/>
      <c r="C2726" s="68"/>
      <c r="D2726" s="68"/>
      <c r="E2726" s="68"/>
      <c r="F2726" s="69"/>
      <c r="G2726" s="69"/>
      <c r="H2726" s="69"/>
      <c r="I2726" s="69"/>
      <c r="J2726" s="68"/>
      <c r="K2726" s="69"/>
      <c r="L2726" s="68"/>
      <c r="M2726" s="68"/>
      <c r="N2726" s="68"/>
      <c r="O2726" s="68"/>
      <c r="P2726" s="70"/>
      <c r="Q2726" s="71"/>
    </row>
    <row r="2727" spans="1:17">
      <c r="A2727" s="152"/>
      <c r="B2727" s="68"/>
      <c r="C2727" s="68"/>
      <c r="D2727" s="68"/>
      <c r="E2727" s="68"/>
      <c r="F2727" s="69"/>
      <c r="G2727" s="69"/>
      <c r="H2727" s="69"/>
      <c r="I2727" s="69"/>
      <c r="J2727" s="68"/>
      <c r="K2727" s="69"/>
      <c r="L2727" s="68"/>
      <c r="M2727" s="68"/>
      <c r="N2727" s="68"/>
      <c r="O2727" s="68"/>
      <c r="P2727" s="70"/>
      <c r="Q2727" s="71"/>
    </row>
    <row r="2728" spans="1:17">
      <c r="A2728" s="152"/>
      <c r="B2728" s="68"/>
      <c r="C2728" s="68"/>
      <c r="D2728" s="68"/>
      <c r="E2728" s="68"/>
      <c r="F2728" s="69"/>
      <c r="G2728" s="69"/>
      <c r="H2728" s="69"/>
      <c r="I2728" s="69"/>
      <c r="J2728" s="68"/>
      <c r="K2728" s="69"/>
      <c r="L2728" s="68"/>
      <c r="M2728" s="68"/>
      <c r="N2728" s="68"/>
      <c r="O2728" s="68"/>
      <c r="P2728" s="70"/>
      <c r="Q2728" s="71"/>
    </row>
    <row r="2729" spans="1:17">
      <c r="A2729" s="152"/>
      <c r="B2729" s="68"/>
      <c r="C2729" s="68"/>
      <c r="D2729" s="68"/>
      <c r="E2729" s="68"/>
      <c r="F2729" s="69"/>
      <c r="G2729" s="69"/>
      <c r="H2729" s="69"/>
      <c r="I2729" s="69"/>
      <c r="J2729" s="68"/>
      <c r="K2729" s="69"/>
      <c r="L2729" s="68"/>
      <c r="M2729" s="68"/>
      <c r="N2729" s="68"/>
      <c r="O2729" s="68"/>
      <c r="P2729" s="70"/>
      <c r="Q2729" s="71"/>
    </row>
    <row r="2730" spans="1:17">
      <c r="A2730" s="152"/>
      <c r="B2730" s="68"/>
      <c r="C2730" s="68"/>
      <c r="D2730" s="68"/>
      <c r="E2730" s="68"/>
      <c r="F2730" s="69"/>
      <c r="G2730" s="69"/>
      <c r="H2730" s="69"/>
      <c r="I2730" s="69"/>
      <c r="J2730" s="68"/>
      <c r="K2730" s="69"/>
      <c r="L2730" s="68"/>
      <c r="M2730" s="68"/>
      <c r="N2730" s="68"/>
      <c r="O2730" s="68"/>
      <c r="P2730" s="70"/>
      <c r="Q2730" s="71"/>
    </row>
    <row r="2731" spans="1:17">
      <c r="A2731" s="152"/>
      <c r="B2731" s="68"/>
      <c r="C2731" s="68"/>
      <c r="D2731" s="68"/>
      <c r="E2731" s="68"/>
      <c r="F2731" s="69"/>
      <c r="G2731" s="69"/>
      <c r="H2731" s="69"/>
      <c r="I2731" s="69"/>
      <c r="J2731" s="68"/>
      <c r="K2731" s="69"/>
      <c r="L2731" s="68"/>
      <c r="M2731" s="68"/>
      <c r="N2731" s="68"/>
      <c r="O2731" s="68"/>
      <c r="P2731" s="70"/>
      <c r="Q2731" s="71"/>
    </row>
    <row r="2732" spans="1:17">
      <c r="A2732" s="152"/>
      <c r="B2732" s="68"/>
      <c r="C2732" s="68"/>
      <c r="D2732" s="68"/>
      <c r="E2732" s="68"/>
      <c r="F2732" s="69"/>
      <c r="G2732" s="69"/>
      <c r="H2732" s="69"/>
      <c r="I2732" s="69"/>
      <c r="J2732" s="68"/>
      <c r="K2732" s="69"/>
      <c r="L2732" s="68"/>
      <c r="M2732" s="68"/>
      <c r="N2732" s="68"/>
      <c r="O2732" s="68"/>
      <c r="P2732" s="70"/>
      <c r="Q2732" s="71"/>
    </row>
    <row r="2733" spans="1:17">
      <c r="A2733" s="152"/>
      <c r="B2733" s="68"/>
      <c r="C2733" s="68"/>
      <c r="D2733" s="68"/>
      <c r="E2733" s="68"/>
      <c r="F2733" s="69"/>
      <c r="G2733" s="69"/>
      <c r="H2733" s="69"/>
      <c r="I2733" s="69"/>
      <c r="J2733" s="68"/>
      <c r="K2733" s="69"/>
      <c r="L2733" s="68"/>
      <c r="M2733" s="68"/>
      <c r="N2733" s="68"/>
      <c r="O2733" s="68"/>
      <c r="P2733" s="70"/>
      <c r="Q2733" s="71"/>
    </row>
    <row r="2734" spans="1:17">
      <c r="A2734" s="152"/>
      <c r="B2734" s="68"/>
      <c r="C2734" s="68"/>
      <c r="D2734" s="68"/>
      <c r="E2734" s="68"/>
      <c r="F2734" s="69"/>
      <c r="G2734" s="69"/>
      <c r="H2734" s="69"/>
      <c r="I2734" s="69"/>
      <c r="J2734" s="68"/>
      <c r="K2734" s="69"/>
      <c r="L2734" s="68"/>
      <c r="M2734" s="68"/>
      <c r="N2734" s="68"/>
      <c r="O2734" s="68"/>
      <c r="P2734" s="70"/>
      <c r="Q2734" s="71"/>
    </row>
    <row r="2735" spans="1:17">
      <c r="A2735" s="152"/>
      <c r="B2735" s="68"/>
      <c r="C2735" s="68"/>
      <c r="D2735" s="68"/>
      <c r="E2735" s="68"/>
      <c r="F2735" s="69"/>
      <c r="G2735" s="69"/>
      <c r="H2735" s="69"/>
      <c r="I2735" s="69"/>
      <c r="J2735" s="68"/>
      <c r="K2735" s="69"/>
      <c r="L2735" s="68"/>
      <c r="M2735" s="68"/>
      <c r="N2735" s="68"/>
      <c r="O2735" s="68"/>
      <c r="P2735" s="70"/>
      <c r="Q2735" s="71"/>
    </row>
    <row r="2736" spans="1:17">
      <c r="A2736" s="152"/>
      <c r="B2736" s="68"/>
      <c r="C2736" s="68"/>
      <c r="D2736" s="68"/>
      <c r="E2736" s="68"/>
      <c r="F2736" s="69"/>
      <c r="G2736" s="69"/>
      <c r="H2736" s="69"/>
      <c r="I2736" s="69"/>
      <c r="J2736" s="68"/>
      <c r="K2736" s="69"/>
      <c r="L2736" s="68"/>
      <c r="M2736" s="68"/>
      <c r="N2736" s="68"/>
      <c r="O2736" s="68"/>
      <c r="P2736" s="70"/>
      <c r="Q2736" s="71"/>
    </row>
    <row r="2737" spans="1:17">
      <c r="A2737" s="152"/>
      <c r="B2737" s="68"/>
      <c r="C2737" s="68"/>
      <c r="D2737" s="68"/>
      <c r="E2737" s="68"/>
      <c r="F2737" s="69"/>
      <c r="G2737" s="69"/>
      <c r="H2737" s="69"/>
      <c r="I2737" s="69"/>
      <c r="J2737" s="68"/>
      <c r="K2737" s="69"/>
      <c r="L2737" s="68"/>
      <c r="M2737" s="68"/>
      <c r="N2737" s="68"/>
      <c r="O2737" s="68"/>
      <c r="P2737" s="70"/>
      <c r="Q2737" s="71"/>
    </row>
    <row r="2738" spans="1:17">
      <c r="A2738" s="152"/>
      <c r="B2738" s="68"/>
      <c r="C2738" s="68"/>
      <c r="D2738" s="68"/>
      <c r="E2738" s="68"/>
      <c r="F2738" s="69"/>
      <c r="G2738" s="69"/>
      <c r="H2738" s="69"/>
      <c r="I2738" s="69"/>
      <c r="J2738" s="68"/>
      <c r="K2738" s="69"/>
      <c r="L2738" s="68"/>
      <c r="M2738" s="68"/>
      <c r="N2738" s="68"/>
      <c r="O2738" s="68"/>
      <c r="P2738" s="70"/>
      <c r="Q2738" s="71"/>
    </row>
    <row r="2739" spans="1:17">
      <c r="A2739" s="152"/>
      <c r="B2739" s="68"/>
      <c r="C2739" s="68"/>
      <c r="D2739" s="68"/>
      <c r="E2739" s="68"/>
      <c r="F2739" s="69"/>
      <c r="G2739" s="69"/>
      <c r="H2739" s="69"/>
      <c r="I2739" s="69"/>
      <c r="J2739" s="68"/>
      <c r="K2739" s="69"/>
      <c r="L2739" s="68"/>
      <c r="M2739" s="68"/>
      <c r="N2739" s="68"/>
      <c r="O2739" s="68"/>
      <c r="P2739" s="70"/>
      <c r="Q2739" s="71"/>
    </row>
    <row r="2740" spans="1:17">
      <c r="A2740" s="152"/>
      <c r="B2740" s="68"/>
      <c r="C2740" s="68"/>
      <c r="D2740" s="68"/>
      <c r="E2740" s="68"/>
      <c r="F2740" s="69"/>
      <c r="G2740" s="69"/>
      <c r="H2740" s="69"/>
      <c r="I2740" s="69"/>
      <c r="J2740" s="68"/>
      <c r="K2740" s="69"/>
      <c r="L2740" s="68"/>
      <c r="M2740" s="68"/>
      <c r="N2740" s="68"/>
      <c r="O2740" s="68"/>
      <c r="P2740" s="70"/>
      <c r="Q2740" s="71"/>
    </row>
    <row r="2741" spans="1:17">
      <c r="A2741" s="152"/>
      <c r="B2741" s="68"/>
      <c r="C2741" s="68"/>
      <c r="D2741" s="68"/>
      <c r="E2741" s="68"/>
      <c r="F2741" s="69"/>
      <c r="G2741" s="69"/>
      <c r="H2741" s="69"/>
      <c r="I2741" s="69"/>
      <c r="J2741" s="68"/>
      <c r="K2741" s="69"/>
      <c r="L2741" s="68"/>
      <c r="M2741" s="68"/>
      <c r="N2741" s="68"/>
      <c r="O2741" s="68"/>
      <c r="P2741" s="70"/>
      <c r="Q2741" s="71"/>
    </row>
    <row r="2742" spans="1:17">
      <c r="A2742" s="152"/>
      <c r="B2742" s="68"/>
      <c r="C2742" s="68"/>
      <c r="D2742" s="68"/>
      <c r="E2742" s="68"/>
      <c r="F2742" s="69"/>
      <c r="G2742" s="69"/>
      <c r="H2742" s="69"/>
      <c r="I2742" s="69"/>
      <c r="J2742" s="68"/>
      <c r="K2742" s="69"/>
      <c r="L2742" s="68"/>
      <c r="M2742" s="68"/>
      <c r="N2742" s="68"/>
      <c r="O2742" s="68"/>
      <c r="P2742" s="70"/>
      <c r="Q2742" s="71"/>
    </row>
    <row r="2743" spans="1:17">
      <c r="A2743" s="152"/>
      <c r="B2743" s="68"/>
      <c r="C2743" s="68"/>
      <c r="D2743" s="68"/>
      <c r="E2743" s="68"/>
      <c r="F2743" s="69"/>
      <c r="G2743" s="69"/>
      <c r="H2743" s="69"/>
      <c r="I2743" s="69"/>
      <c r="J2743" s="68"/>
      <c r="K2743" s="69"/>
      <c r="L2743" s="68"/>
      <c r="M2743" s="68"/>
      <c r="N2743" s="68"/>
      <c r="O2743" s="68"/>
      <c r="P2743" s="70"/>
      <c r="Q2743" s="71"/>
    </row>
    <row r="2744" spans="1:17">
      <c r="A2744" s="152"/>
      <c r="B2744" s="68"/>
      <c r="C2744" s="68"/>
      <c r="D2744" s="68"/>
      <c r="E2744" s="68"/>
      <c r="F2744" s="69"/>
      <c r="G2744" s="69"/>
      <c r="H2744" s="69"/>
      <c r="I2744" s="69"/>
      <c r="J2744" s="68"/>
      <c r="K2744" s="69"/>
      <c r="L2744" s="68"/>
      <c r="M2744" s="68"/>
      <c r="N2744" s="68"/>
      <c r="O2744" s="68"/>
      <c r="P2744" s="70"/>
      <c r="Q2744" s="71"/>
    </row>
    <row r="2745" spans="1:17">
      <c r="A2745" s="152"/>
      <c r="B2745" s="68"/>
      <c r="C2745" s="68"/>
      <c r="D2745" s="68"/>
      <c r="E2745" s="68"/>
      <c r="F2745" s="69"/>
      <c r="G2745" s="69"/>
      <c r="H2745" s="69"/>
      <c r="I2745" s="69"/>
      <c r="J2745" s="68"/>
      <c r="K2745" s="69"/>
      <c r="L2745" s="68"/>
      <c r="M2745" s="68"/>
      <c r="N2745" s="68"/>
      <c r="O2745" s="68"/>
      <c r="P2745" s="70"/>
      <c r="Q2745" s="71"/>
    </row>
    <row r="2746" spans="1:17">
      <c r="A2746" s="152"/>
      <c r="B2746" s="68"/>
      <c r="C2746" s="68"/>
      <c r="D2746" s="68"/>
      <c r="E2746" s="68"/>
      <c r="F2746" s="69"/>
      <c r="G2746" s="69"/>
      <c r="H2746" s="69"/>
      <c r="I2746" s="69"/>
      <c r="J2746" s="68"/>
      <c r="K2746" s="69"/>
      <c r="L2746" s="68"/>
      <c r="M2746" s="68"/>
      <c r="N2746" s="68"/>
      <c r="O2746" s="68"/>
      <c r="P2746" s="70"/>
      <c r="Q2746" s="71"/>
    </row>
    <row r="2747" spans="1:17">
      <c r="A2747" s="152"/>
      <c r="B2747" s="68"/>
      <c r="C2747" s="68"/>
      <c r="D2747" s="68"/>
      <c r="E2747" s="68"/>
      <c r="F2747" s="69"/>
      <c r="G2747" s="69"/>
      <c r="H2747" s="69"/>
      <c r="I2747" s="69"/>
      <c r="J2747" s="68"/>
      <c r="K2747" s="69"/>
      <c r="L2747" s="68"/>
      <c r="M2747" s="68"/>
      <c r="N2747" s="68"/>
      <c r="O2747" s="68"/>
      <c r="P2747" s="70"/>
      <c r="Q2747" s="71"/>
    </row>
    <row r="2748" spans="1:17">
      <c r="A2748" s="152"/>
      <c r="B2748" s="68"/>
      <c r="C2748" s="68"/>
      <c r="D2748" s="68"/>
      <c r="E2748" s="68"/>
      <c r="F2748" s="69"/>
      <c r="G2748" s="69"/>
      <c r="H2748" s="69"/>
      <c r="I2748" s="69"/>
      <c r="J2748" s="68"/>
      <c r="K2748" s="69"/>
      <c r="L2748" s="68"/>
      <c r="M2748" s="68"/>
      <c r="N2748" s="68"/>
      <c r="O2748" s="68"/>
      <c r="P2748" s="70"/>
      <c r="Q2748" s="71"/>
    </row>
    <row r="2749" spans="1:17">
      <c r="A2749" s="152"/>
      <c r="B2749" s="68"/>
      <c r="C2749" s="68"/>
      <c r="D2749" s="68"/>
      <c r="E2749" s="68"/>
      <c r="F2749" s="69"/>
      <c r="G2749" s="69"/>
      <c r="H2749" s="69"/>
      <c r="I2749" s="69"/>
      <c r="J2749" s="68"/>
      <c r="K2749" s="69"/>
      <c r="L2749" s="68"/>
      <c r="M2749" s="68"/>
      <c r="N2749" s="68"/>
      <c r="O2749" s="68"/>
      <c r="P2749" s="70"/>
      <c r="Q2749" s="71"/>
    </row>
    <row r="2750" spans="1:17">
      <c r="A2750" s="152"/>
      <c r="B2750" s="68"/>
      <c r="C2750" s="68"/>
      <c r="D2750" s="68"/>
      <c r="E2750" s="68"/>
      <c r="F2750" s="69"/>
      <c r="G2750" s="69"/>
      <c r="H2750" s="69"/>
      <c r="I2750" s="69"/>
      <c r="J2750" s="68"/>
      <c r="K2750" s="69"/>
      <c r="L2750" s="68"/>
      <c r="M2750" s="68"/>
      <c r="N2750" s="68"/>
      <c r="O2750" s="68"/>
      <c r="P2750" s="70"/>
      <c r="Q2750" s="71"/>
    </row>
    <row r="2751" spans="1:17">
      <c r="A2751" s="152"/>
      <c r="B2751" s="68"/>
      <c r="C2751" s="68"/>
      <c r="D2751" s="68"/>
      <c r="E2751" s="68"/>
      <c r="F2751" s="69"/>
      <c r="G2751" s="69"/>
      <c r="H2751" s="69"/>
      <c r="I2751" s="69"/>
      <c r="J2751" s="68"/>
      <c r="K2751" s="69"/>
      <c r="L2751" s="68"/>
      <c r="M2751" s="68"/>
      <c r="N2751" s="68"/>
      <c r="O2751" s="68"/>
      <c r="P2751" s="70"/>
      <c r="Q2751" s="71"/>
    </row>
    <row r="2752" spans="1:17">
      <c r="A2752" s="152"/>
      <c r="B2752" s="68"/>
      <c r="C2752" s="68"/>
      <c r="D2752" s="68"/>
      <c r="E2752" s="68"/>
      <c r="F2752" s="69"/>
      <c r="G2752" s="69"/>
      <c r="H2752" s="69"/>
      <c r="I2752" s="69"/>
      <c r="J2752" s="68"/>
      <c r="K2752" s="69"/>
      <c r="L2752" s="68"/>
      <c r="M2752" s="68"/>
      <c r="N2752" s="68"/>
      <c r="O2752" s="68"/>
      <c r="P2752" s="70"/>
      <c r="Q2752" s="71"/>
    </row>
    <row r="2753" spans="1:17">
      <c r="A2753" s="152"/>
      <c r="B2753" s="68"/>
      <c r="C2753" s="68"/>
      <c r="D2753" s="68"/>
      <c r="E2753" s="68"/>
      <c r="F2753" s="69"/>
      <c r="G2753" s="69"/>
      <c r="H2753" s="69"/>
      <c r="I2753" s="69"/>
      <c r="J2753" s="68"/>
      <c r="K2753" s="69"/>
      <c r="L2753" s="68"/>
      <c r="M2753" s="68"/>
      <c r="N2753" s="68"/>
      <c r="O2753" s="68"/>
      <c r="P2753" s="70"/>
      <c r="Q2753" s="71"/>
    </row>
    <row r="2754" spans="1:17">
      <c r="A2754" s="152"/>
      <c r="B2754" s="68"/>
      <c r="C2754" s="68"/>
      <c r="D2754" s="68"/>
      <c r="E2754" s="68"/>
      <c r="F2754" s="69"/>
      <c r="G2754" s="69"/>
      <c r="H2754" s="69"/>
      <c r="I2754" s="69"/>
      <c r="J2754" s="68"/>
      <c r="K2754" s="69"/>
      <c r="L2754" s="68"/>
      <c r="M2754" s="68"/>
      <c r="N2754" s="68"/>
      <c r="O2754" s="68"/>
      <c r="P2754" s="70"/>
      <c r="Q2754" s="71"/>
    </row>
    <row r="2755" spans="1:17">
      <c r="A2755" s="152"/>
      <c r="B2755" s="68"/>
      <c r="C2755" s="68"/>
      <c r="D2755" s="68"/>
      <c r="E2755" s="68"/>
      <c r="F2755" s="69"/>
      <c r="G2755" s="69"/>
      <c r="H2755" s="69"/>
      <c r="I2755" s="69"/>
      <c r="J2755" s="68"/>
      <c r="K2755" s="69"/>
      <c r="L2755" s="68"/>
      <c r="M2755" s="68"/>
      <c r="N2755" s="68"/>
      <c r="O2755" s="68"/>
      <c r="P2755" s="70"/>
      <c r="Q2755" s="71"/>
    </row>
    <row r="2756" spans="1:17">
      <c r="A2756" s="152"/>
      <c r="B2756" s="68"/>
      <c r="C2756" s="68"/>
      <c r="D2756" s="68"/>
      <c r="E2756" s="68"/>
      <c r="F2756" s="69"/>
      <c r="G2756" s="69"/>
      <c r="H2756" s="69"/>
      <c r="I2756" s="69"/>
      <c r="J2756" s="68"/>
      <c r="K2756" s="69"/>
      <c r="L2756" s="68"/>
      <c r="M2756" s="68"/>
      <c r="N2756" s="68"/>
      <c r="O2756" s="68"/>
      <c r="P2756" s="70"/>
      <c r="Q2756" s="71"/>
    </row>
    <row r="2757" spans="1:17">
      <c r="A2757" s="152"/>
      <c r="B2757" s="68"/>
      <c r="C2757" s="68"/>
      <c r="D2757" s="68"/>
      <c r="E2757" s="68"/>
      <c r="F2757" s="69"/>
      <c r="G2757" s="69"/>
      <c r="H2757" s="69"/>
      <c r="I2757" s="69"/>
      <c r="J2757" s="68"/>
      <c r="K2757" s="69"/>
      <c r="L2757" s="68"/>
      <c r="M2757" s="68"/>
      <c r="N2757" s="68"/>
      <c r="O2757" s="68"/>
      <c r="P2757" s="70"/>
      <c r="Q2757" s="71"/>
    </row>
    <row r="2758" spans="1:17">
      <c r="A2758" s="152"/>
      <c r="B2758" s="68"/>
      <c r="C2758" s="68"/>
      <c r="D2758" s="68"/>
      <c r="E2758" s="68"/>
      <c r="F2758" s="69"/>
      <c r="G2758" s="69"/>
      <c r="H2758" s="69"/>
      <c r="I2758" s="69"/>
      <c r="J2758" s="68"/>
      <c r="K2758" s="69"/>
      <c r="L2758" s="68"/>
      <c r="M2758" s="68"/>
      <c r="N2758" s="68"/>
      <c r="O2758" s="68"/>
      <c r="P2758" s="70"/>
      <c r="Q2758" s="71"/>
    </row>
    <row r="2759" spans="1:17">
      <c r="A2759" s="152"/>
      <c r="B2759" s="68"/>
      <c r="C2759" s="68"/>
      <c r="D2759" s="68"/>
      <c r="E2759" s="68"/>
      <c r="F2759" s="69"/>
      <c r="G2759" s="69"/>
      <c r="H2759" s="69"/>
      <c r="I2759" s="69"/>
      <c r="J2759" s="68"/>
      <c r="K2759" s="69"/>
      <c r="L2759" s="68"/>
      <c r="M2759" s="68"/>
      <c r="N2759" s="68"/>
      <c r="O2759" s="68"/>
      <c r="P2759" s="70"/>
      <c r="Q2759" s="71"/>
    </row>
    <row r="2760" spans="1:17">
      <c r="A2760" s="152"/>
      <c r="B2760" s="68"/>
      <c r="C2760" s="68"/>
      <c r="D2760" s="68"/>
      <c r="E2760" s="68"/>
      <c r="F2760" s="69"/>
      <c r="G2760" s="69"/>
      <c r="H2760" s="69"/>
      <c r="I2760" s="69"/>
      <c r="J2760" s="68"/>
      <c r="K2760" s="69"/>
      <c r="L2760" s="68"/>
      <c r="M2760" s="68"/>
      <c r="N2760" s="68"/>
      <c r="O2760" s="68"/>
      <c r="P2760" s="70"/>
      <c r="Q2760" s="71"/>
    </row>
    <row r="2761" spans="1:17">
      <c r="A2761" s="152"/>
      <c r="B2761" s="68"/>
      <c r="C2761" s="68"/>
      <c r="D2761" s="68"/>
      <c r="E2761" s="68"/>
      <c r="F2761" s="69"/>
      <c r="G2761" s="69"/>
      <c r="H2761" s="69"/>
      <c r="I2761" s="69"/>
      <c r="J2761" s="68"/>
      <c r="K2761" s="69"/>
      <c r="L2761" s="68"/>
      <c r="M2761" s="68"/>
      <c r="N2761" s="68"/>
      <c r="O2761" s="68"/>
      <c r="P2761" s="70"/>
      <c r="Q2761" s="71"/>
    </row>
    <row r="2762" spans="1:17">
      <c r="A2762" s="152"/>
      <c r="B2762" s="68"/>
      <c r="C2762" s="68"/>
      <c r="D2762" s="68"/>
      <c r="E2762" s="68"/>
      <c r="F2762" s="69"/>
      <c r="G2762" s="69"/>
      <c r="H2762" s="69"/>
      <c r="I2762" s="69"/>
      <c r="J2762" s="68"/>
      <c r="K2762" s="69"/>
      <c r="L2762" s="68"/>
      <c r="M2762" s="68"/>
      <c r="N2762" s="68"/>
      <c r="O2762" s="68"/>
      <c r="P2762" s="70"/>
      <c r="Q2762" s="71"/>
    </row>
    <row r="2763" spans="1:17">
      <c r="A2763" s="152"/>
      <c r="B2763" s="68"/>
      <c r="C2763" s="68"/>
      <c r="D2763" s="68"/>
      <c r="E2763" s="68"/>
      <c r="F2763" s="69"/>
      <c r="G2763" s="69"/>
      <c r="H2763" s="69"/>
      <c r="I2763" s="69"/>
      <c r="J2763" s="68"/>
      <c r="K2763" s="69"/>
      <c r="L2763" s="68"/>
      <c r="M2763" s="68"/>
      <c r="N2763" s="68"/>
      <c r="O2763" s="68"/>
      <c r="P2763" s="70"/>
      <c r="Q2763" s="71"/>
    </row>
    <row r="2764" spans="1:17">
      <c r="A2764" s="152"/>
      <c r="B2764" s="68"/>
      <c r="C2764" s="68"/>
      <c r="D2764" s="68"/>
      <c r="E2764" s="68"/>
      <c r="F2764" s="69"/>
      <c r="G2764" s="69"/>
      <c r="H2764" s="69"/>
      <c r="I2764" s="69"/>
      <c r="J2764" s="68"/>
      <c r="K2764" s="69"/>
      <c r="L2764" s="68"/>
      <c r="M2764" s="68"/>
      <c r="N2764" s="68"/>
      <c r="O2764" s="68"/>
      <c r="P2764" s="70"/>
      <c r="Q2764" s="71"/>
    </row>
    <row r="2765" spans="1:17">
      <c r="A2765" s="152"/>
      <c r="B2765" s="68"/>
      <c r="C2765" s="68"/>
      <c r="D2765" s="68"/>
      <c r="E2765" s="68"/>
      <c r="F2765" s="69"/>
      <c r="G2765" s="69"/>
      <c r="H2765" s="69"/>
      <c r="I2765" s="69"/>
      <c r="J2765" s="68"/>
      <c r="K2765" s="69"/>
      <c r="L2765" s="68"/>
      <c r="M2765" s="68"/>
      <c r="N2765" s="68"/>
      <c r="O2765" s="68"/>
      <c r="P2765" s="70"/>
      <c r="Q2765" s="71"/>
    </row>
    <row r="2766" spans="1:17">
      <c r="A2766" s="152"/>
      <c r="B2766" s="68"/>
      <c r="C2766" s="68"/>
      <c r="D2766" s="68"/>
      <c r="E2766" s="68"/>
      <c r="F2766" s="69"/>
      <c r="G2766" s="69"/>
      <c r="H2766" s="69"/>
      <c r="I2766" s="69"/>
      <c r="J2766" s="68"/>
      <c r="K2766" s="69"/>
      <c r="L2766" s="68"/>
      <c r="M2766" s="68"/>
      <c r="N2766" s="68"/>
      <c r="O2766" s="68"/>
      <c r="P2766" s="70"/>
      <c r="Q2766" s="71"/>
    </row>
    <row r="2767" spans="1:17">
      <c r="A2767" s="152"/>
      <c r="B2767" s="68"/>
      <c r="C2767" s="68"/>
      <c r="D2767" s="68"/>
      <c r="E2767" s="68"/>
      <c r="F2767" s="69"/>
      <c r="G2767" s="69"/>
      <c r="H2767" s="69"/>
      <c r="I2767" s="69"/>
      <c r="J2767" s="68"/>
      <c r="K2767" s="69"/>
      <c r="L2767" s="68"/>
      <c r="M2767" s="68"/>
      <c r="N2767" s="68"/>
      <c r="O2767" s="68"/>
      <c r="P2767" s="70"/>
      <c r="Q2767" s="71"/>
    </row>
    <row r="2768" spans="1:17">
      <c r="A2768" s="152"/>
      <c r="B2768" s="68"/>
      <c r="C2768" s="68"/>
      <c r="D2768" s="68"/>
      <c r="E2768" s="68"/>
      <c r="F2768" s="69"/>
      <c r="G2768" s="69"/>
      <c r="H2768" s="69"/>
      <c r="I2768" s="69"/>
      <c r="J2768" s="68"/>
      <c r="K2768" s="69"/>
      <c r="L2768" s="68"/>
      <c r="M2768" s="68"/>
      <c r="N2768" s="68"/>
      <c r="O2768" s="68"/>
      <c r="P2768" s="70"/>
      <c r="Q2768" s="71"/>
    </row>
    <row r="2769" spans="1:17">
      <c r="A2769" s="152"/>
      <c r="B2769" s="68"/>
      <c r="C2769" s="68"/>
      <c r="D2769" s="68"/>
      <c r="E2769" s="68"/>
      <c r="F2769" s="69"/>
      <c r="G2769" s="69"/>
      <c r="H2769" s="69"/>
      <c r="I2769" s="69"/>
      <c r="J2769" s="68"/>
      <c r="K2769" s="69"/>
      <c r="L2769" s="68"/>
      <c r="M2769" s="68"/>
      <c r="N2769" s="68"/>
      <c r="O2769" s="68"/>
      <c r="P2769" s="70"/>
      <c r="Q2769" s="71"/>
    </row>
    <row r="2770" spans="1:17">
      <c r="A2770" s="152"/>
      <c r="B2770" s="68"/>
      <c r="C2770" s="68"/>
      <c r="D2770" s="68"/>
      <c r="E2770" s="68"/>
      <c r="F2770" s="69"/>
      <c r="G2770" s="69"/>
      <c r="H2770" s="69"/>
      <c r="I2770" s="69"/>
      <c r="J2770" s="68"/>
      <c r="K2770" s="69"/>
      <c r="L2770" s="68"/>
      <c r="M2770" s="68"/>
      <c r="N2770" s="68"/>
      <c r="O2770" s="68"/>
      <c r="P2770" s="70"/>
      <c r="Q2770" s="71"/>
    </row>
    <row r="2771" spans="1:17">
      <c r="A2771" s="152"/>
      <c r="B2771" s="68"/>
      <c r="C2771" s="68"/>
      <c r="D2771" s="68"/>
      <c r="E2771" s="68"/>
      <c r="F2771" s="69"/>
      <c r="G2771" s="69"/>
      <c r="H2771" s="69"/>
      <c r="I2771" s="69"/>
      <c r="J2771" s="68"/>
      <c r="K2771" s="69"/>
      <c r="L2771" s="68"/>
      <c r="M2771" s="68"/>
      <c r="N2771" s="68"/>
      <c r="O2771" s="68"/>
      <c r="P2771" s="70"/>
      <c r="Q2771" s="71"/>
    </row>
    <row r="2772" spans="1:17">
      <c r="A2772" s="152"/>
      <c r="B2772" s="68"/>
      <c r="C2772" s="68"/>
      <c r="D2772" s="68"/>
      <c r="E2772" s="68"/>
      <c r="F2772" s="69"/>
      <c r="G2772" s="69"/>
      <c r="H2772" s="69"/>
      <c r="I2772" s="69"/>
      <c r="J2772" s="68"/>
      <c r="K2772" s="69"/>
      <c r="L2772" s="68"/>
      <c r="M2772" s="68"/>
      <c r="N2772" s="68"/>
      <c r="O2772" s="68"/>
      <c r="P2772" s="70"/>
      <c r="Q2772" s="71"/>
    </row>
    <row r="2773" spans="1:17">
      <c r="A2773" s="152"/>
      <c r="B2773" s="68"/>
      <c r="C2773" s="68"/>
      <c r="D2773" s="68"/>
      <c r="E2773" s="68"/>
      <c r="F2773" s="69"/>
      <c r="G2773" s="69"/>
      <c r="H2773" s="69"/>
      <c r="I2773" s="69"/>
      <c r="J2773" s="68"/>
      <c r="K2773" s="69"/>
      <c r="L2773" s="68"/>
      <c r="M2773" s="68"/>
      <c r="N2773" s="68"/>
      <c r="O2773" s="68"/>
      <c r="P2773" s="70"/>
      <c r="Q2773" s="71"/>
    </row>
    <row r="2774" spans="1:17">
      <c r="A2774" s="152"/>
      <c r="B2774" s="68"/>
      <c r="C2774" s="68"/>
      <c r="D2774" s="68"/>
      <c r="E2774" s="68"/>
      <c r="F2774" s="69"/>
      <c r="G2774" s="69"/>
      <c r="H2774" s="69"/>
      <c r="I2774" s="69"/>
      <c r="J2774" s="68"/>
      <c r="K2774" s="69"/>
      <c r="L2774" s="68"/>
      <c r="M2774" s="68"/>
      <c r="N2774" s="68"/>
      <c r="O2774" s="68"/>
      <c r="P2774" s="70"/>
      <c r="Q2774" s="71"/>
    </row>
    <row r="2775" spans="1:17">
      <c r="A2775" s="152"/>
      <c r="B2775" s="68"/>
      <c r="C2775" s="68"/>
      <c r="D2775" s="68"/>
      <c r="E2775" s="68"/>
      <c r="F2775" s="69"/>
      <c r="G2775" s="69"/>
      <c r="H2775" s="69"/>
      <c r="I2775" s="69"/>
      <c r="J2775" s="68"/>
      <c r="K2775" s="69"/>
      <c r="L2775" s="68"/>
      <c r="M2775" s="68"/>
      <c r="N2775" s="68"/>
      <c r="O2775" s="68"/>
      <c r="P2775" s="70"/>
      <c r="Q2775" s="71"/>
    </row>
    <row r="2776" spans="1:17">
      <c r="A2776" s="152"/>
      <c r="B2776" s="68"/>
      <c r="C2776" s="68"/>
      <c r="D2776" s="68"/>
      <c r="E2776" s="68"/>
      <c r="F2776" s="69"/>
      <c r="G2776" s="69"/>
      <c r="H2776" s="69"/>
      <c r="I2776" s="69"/>
      <c r="J2776" s="68"/>
      <c r="K2776" s="69"/>
      <c r="L2776" s="68"/>
      <c r="M2776" s="68"/>
      <c r="N2776" s="68"/>
      <c r="O2776" s="68"/>
      <c r="P2776" s="70"/>
      <c r="Q2776" s="71"/>
    </row>
    <row r="2777" spans="1:17">
      <c r="A2777" s="152"/>
      <c r="B2777" s="68"/>
      <c r="C2777" s="68"/>
      <c r="D2777" s="68"/>
      <c r="E2777" s="68"/>
      <c r="F2777" s="69"/>
      <c r="G2777" s="69"/>
      <c r="H2777" s="69"/>
      <c r="I2777" s="69"/>
      <c r="J2777" s="68"/>
      <c r="K2777" s="69"/>
      <c r="L2777" s="68"/>
      <c r="M2777" s="68"/>
      <c r="N2777" s="68"/>
      <c r="O2777" s="68"/>
      <c r="P2777" s="70"/>
      <c r="Q2777" s="71"/>
    </row>
    <row r="2778" spans="1:17">
      <c r="A2778" s="152"/>
      <c r="B2778" s="68"/>
      <c r="C2778" s="68"/>
      <c r="D2778" s="68"/>
      <c r="E2778" s="68"/>
      <c r="F2778" s="69"/>
      <c r="G2778" s="69"/>
      <c r="H2778" s="69"/>
      <c r="I2778" s="69"/>
      <c r="J2778" s="68"/>
      <c r="K2778" s="69"/>
      <c r="L2778" s="68"/>
      <c r="M2778" s="68"/>
      <c r="N2778" s="68"/>
      <c r="O2778" s="68"/>
      <c r="P2778" s="70"/>
      <c r="Q2778" s="71"/>
    </row>
    <row r="2779" spans="1:17">
      <c r="A2779" s="152"/>
      <c r="B2779" s="68"/>
      <c r="C2779" s="68"/>
      <c r="D2779" s="68"/>
      <c r="E2779" s="68"/>
      <c r="F2779" s="69"/>
      <c r="G2779" s="69"/>
      <c r="H2779" s="69"/>
      <c r="I2779" s="69"/>
      <c r="J2779" s="68"/>
      <c r="K2779" s="69"/>
      <c r="L2779" s="68"/>
      <c r="M2779" s="68"/>
      <c r="N2779" s="68"/>
      <c r="O2779" s="68"/>
      <c r="P2779" s="70"/>
      <c r="Q2779" s="71"/>
    </row>
    <row r="2780" spans="1:17">
      <c r="A2780" s="152"/>
      <c r="B2780" s="68"/>
      <c r="C2780" s="68"/>
      <c r="D2780" s="68"/>
      <c r="E2780" s="68"/>
      <c r="F2780" s="69"/>
      <c r="G2780" s="69"/>
      <c r="H2780" s="69"/>
      <c r="I2780" s="69"/>
      <c r="J2780" s="68"/>
      <c r="K2780" s="69"/>
      <c r="L2780" s="68"/>
      <c r="M2780" s="68"/>
      <c r="N2780" s="68"/>
      <c r="O2780" s="68"/>
      <c r="P2780" s="70"/>
      <c r="Q2780" s="71"/>
    </row>
    <row r="2781" spans="1:17">
      <c r="A2781" s="152"/>
      <c r="B2781" s="68"/>
      <c r="C2781" s="68"/>
      <c r="D2781" s="68"/>
      <c r="E2781" s="68"/>
      <c r="F2781" s="69"/>
      <c r="G2781" s="69"/>
      <c r="H2781" s="69"/>
      <c r="I2781" s="69"/>
      <c r="J2781" s="68"/>
      <c r="K2781" s="69"/>
      <c r="L2781" s="68"/>
      <c r="M2781" s="68"/>
      <c r="N2781" s="68"/>
      <c r="O2781" s="68"/>
      <c r="P2781" s="70"/>
      <c r="Q2781" s="71"/>
    </row>
    <row r="2782" spans="1:17">
      <c r="A2782" s="152"/>
      <c r="B2782" s="68"/>
      <c r="C2782" s="68"/>
      <c r="D2782" s="68"/>
      <c r="E2782" s="68"/>
      <c r="F2782" s="69"/>
      <c r="G2782" s="69"/>
      <c r="H2782" s="69"/>
      <c r="I2782" s="69"/>
      <c r="J2782" s="68"/>
      <c r="K2782" s="69"/>
      <c r="L2782" s="68"/>
      <c r="M2782" s="68"/>
      <c r="N2782" s="68"/>
      <c r="O2782" s="68"/>
      <c r="P2782" s="70"/>
      <c r="Q2782" s="71"/>
    </row>
    <row r="2783" spans="1:17">
      <c r="A2783" s="152"/>
      <c r="B2783" s="68"/>
      <c r="C2783" s="68"/>
      <c r="D2783" s="68"/>
      <c r="E2783" s="68"/>
      <c r="F2783" s="69"/>
      <c r="G2783" s="69"/>
      <c r="H2783" s="69"/>
      <c r="I2783" s="69"/>
      <c r="J2783" s="68"/>
      <c r="K2783" s="69"/>
      <c r="L2783" s="68"/>
      <c r="M2783" s="68"/>
      <c r="N2783" s="68"/>
      <c r="O2783" s="68"/>
      <c r="P2783" s="70"/>
      <c r="Q2783" s="71"/>
    </row>
    <row r="2784" spans="1:17">
      <c r="A2784" s="152"/>
      <c r="B2784" s="68"/>
      <c r="C2784" s="68"/>
      <c r="D2784" s="68"/>
      <c r="E2784" s="68"/>
      <c r="F2784" s="69"/>
      <c r="G2784" s="69"/>
      <c r="H2784" s="69"/>
      <c r="I2784" s="69"/>
      <c r="J2784" s="68"/>
      <c r="K2784" s="69"/>
      <c r="L2784" s="68"/>
      <c r="M2784" s="68"/>
      <c r="N2784" s="68"/>
      <c r="O2784" s="68"/>
      <c r="P2784" s="70"/>
      <c r="Q2784" s="71"/>
    </row>
    <row r="2785" spans="1:17">
      <c r="A2785" s="152"/>
      <c r="B2785" s="68"/>
      <c r="C2785" s="68"/>
      <c r="D2785" s="68"/>
      <c r="E2785" s="68"/>
      <c r="F2785" s="69"/>
      <c r="G2785" s="69"/>
      <c r="H2785" s="69"/>
      <c r="I2785" s="69"/>
      <c r="J2785" s="68"/>
      <c r="K2785" s="69"/>
      <c r="L2785" s="68"/>
      <c r="M2785" s="68"/>
      <c r="N2785" s="68"/>
      <c r="O2785" s="68"/>
      <c r="P2785" s="70"/>
      <c r="Q2785" s="71"/>
    </row>
    <row r="2786" spans="1:17">
      <c r="A2786" s="152"/>
      <c r="B2786" s="68"/>
      <c r="C2786" s="68"/>
      <c r="D2786" s="68"/>
      <c r="E2786" s="68"/>
      <c r="F2786" s="69"/>
      <c r="G2786" s="69"/>
      <c r="H2786" s="69"/>
      <c r="I2786" s="69"/>
      <c r="J2786" s="68"/>
      <c r="K2786" s="69"/>
      <c r="L2786" s="68"/>
      <c r="M2786" s="68"/>
      <c r="N2786" s="68"/>
      <c r="O2786" s="68"/>
      <c r="P2786" s="70"/>
      <c r="Q2786" s="71"/>
    </row>
    <row r="2787" spans="1:17">
      <c r="A2787" s="152"/>
      <c r="B2787" s="68"/>
      <c r="C2787" s="68"/>
      <c r="D2787" s="68"/>
      <c r="E2787" s="68"/>
      <c r="F2787" s="69"/>
      <c r="G2787" s="69"/>
      <c r="H2787" s="69"/>
      <c r="I2787" s="69"/>
      <c r="J2787" s="68"/>
      <c r="K2787" s="69"/>
      <c r="L2787" s="68"/>
      <c r="M2787" s="68"/>
      <c r="N2787" s="68"/>
      <c r="O2787" s="68"/>
      <c r="P2787" s="70"/>
      <c r="Q2787" s="71"/>
    </row>
    <row r="2788" spans="1:17">
      <c r="A2788" s="152"/>
      <c r="B2788" s="68"/>
      <c r="C2788" s="68"/>
      <c r="D2788" s="68"/>
      <c r="E2788" s="68"/>
      <c r="F2788" s="69"/>
      <c r="G2788" s="69"/>
      <c r="H2788" s="69"/>
      <c r="I2788" s="69"/>
      <c r="J2788" s="68"/>
      <c r="K2788" s="69"/>
      <c r="L2788" s="68"/>
      <c r="M2788" s="68"/>
      <c r="N2788" s="68"/>
      <c r="O2788" s="68"/>
      <c r="P2788" s="70"/>
      <c r="Q2788" s="71"/>
    </row>
    <row r="2789" spans="1:17">
      <c r="A2789" s="152"/>
      <c r="B2789" s="68"/>
      <c r="C2789" s="68"/>
      <c r="D2789" s="68"/>
      <c r="E2789" s="68"/>
      <c r="F2789" s="69"/>
      <c r="G2789" s="69"/>
      <c r="H2789" s="69"/>
      <c r="I2789" s="69"/>
      <c r="J2789" s="68"/>
      <c r="K2789" s="69"/>
      <c r="L2789" s="68"/>
      <c r="M2789" s="68"/>
      <c r="N2789" s="68"/>
      <c r="O2789" s="68"/>
      <c r="P2789" s="70"/>
      <c r="Q2789" s="71"/>
    </row>
    <row r="2790" spans="1:17">
      <c r="A2790" s="152"/>
      <c r="B2790" s="68"/>
      <c r="C2790" s="68"/>
      <c r="D2790" s="68"/>
      <c r="E2790" s="68"/>
      <c r="F2790" s="69"/>
      <c r="G2790" s="69"/>
      <c r="H2790" s="69"/>
      <c r="I2790" s="69"/>
      <c r="J2790" s="68"/>
      <c r="K2790" s="69"/>
      <c r="L2790" s="68"/>
      <c r="M2790" s="68"/>
      <c r="N2790" s="68"/>
      <c r="O2790" s="68"/>
      <c r="P2790" s="70"/>
      <c r="Q2790" s="71"/>
    </row>
    <row r="2791" spans="1:17">
      <c r="A2791" s="152"/>
      <c r="B2791" s="68"/>
      <c r="C2791" s="68"/>
      <c r="D2791" s="68"/>
      <c r="E2791" s="68"/>
      <c r="F2791" s="69"/>
      <c r="G2791" s="69"/>
      <c r="H2791" s="69"/>
      <c r="I2791" s="69"/>
      <c r="J2791" s="68"/>
      <c r="K2791" s="69"/>
      <c r="L2791" s="68"/>
      <c r="M2791" s="68"/>
      <c r="N2791" s="68"/>
      <c r="O2791" s="68"/>
      <c r="P2791" s="70"/>
      <c r="Q2791" s="71"/>
    </row>
    <row r="2792" spans="1:17">
      <c r="A2792" s="152"/>
      <c r="B2792" s="68"/>
      <c r="C2792" s="68"/>
      <c r="D2792" s="68"/>
      <c r="E2792" s="68"/>
      <c r="F2792" s="69"/>
      <c r="G2792" s="69"/>
      <c r="H2792" s="69"/>
      <c r="I2792" s="69"/>
      <c r="J2792" s="68"/>
      <c r="K2792" s="69"/>
      <c r="L2792" s="68"/>
      <c r="M2792" s="68"/>
      <c r="N2792" s="68"/>
      <c r="O2792" s="68"/>
      <c r="P2792" s="70"/>
      <c r="Q2792" s="71"/>
    </row>
    <row r="2793" spans="1:17">
      <c r="A2793" s="152"/>
      <c r="B2793" s="68"/>
      <c r="C2793" s="68"/>
      <c r="D2793" s="68"/>
      <c r="E2793" s="68"/>
      <c r="F2793" s="69"/>
      <c r="G2793" s="69"/>
      <c r="H2793" s="69"/>
      <c r="I2793" s="69"/>
      <c r="J2793" s="68"/>
      <c r="K2793" s="69"/>
      <c r="L2793" s="68"/>
      <c r="M2793" s="68"/>
      <c r="N2793" s="68"/>
      <c r="O2793" s="68"/>
      <c r="P2793" s="70"/>
      <c r="Q2793" s="71"/>
    </row>
    <row r="2794" spans="1:17">
      <c r="A2794" s="152"/>
      <c r="B2794" s="68"/>
      <c r="C2794" s="68"/>
      <c r="D2794" s="68"/>
      <c r="E2794" s="68"/>
      <c r="F2794" s="69"/>
      <c r="G2794" s="69"/>
      <c r="H2794" s="69"/>
      <c r="I2794" s="69"/>
      <c r="J2794" s="68"/>
      <c r="K2794" s="69"/>
      <c r="L2794" s="68"/>
      <c r="M2794" s="68"/>
      <c r="N2794" s="68"/>
      <c r="O2794" s="68"/>
      <c r="P2794" s="70"/>
      <c r="Q2794" s="71"/>
    </row>
    <row r="2795" spans="1:17">
      <c r="A2795" s="152"/>
      <c r="B2795" s="68"/>
      <c r="C2795" s="68"/>
      <c r="D2795" s="68"/>
      <c r="E2795" s="68"/>
      <c r="F2795" s="69"/>
      <c r="G2795" s="69"/>
      <c r="H2795" s="69"/>
      <c r="I2795" s="69"/>
      <c r="J2795" s="68"/>
      <c r="K2795" s="69"/>
      <c r="L2795" s="68"/>
      <c r="M2795" s="68"/>
      <c r="N2795" s="68"/>
      <c r="O2795" s="68"/>
      <c r="P2795" s="70"/>
      <c r="Q2795" s="71"/>
    </row>
    <row r="2796" spans="1:17">
      <c r="A2796" s="152"/>
      <c r="B2796" s="68"/>
      <c r="C2796" s="68"/>
      <c r="D2796" s="68"/>
      <c r="E2796" s="68"/>
      <c r="F2796" s="69"/>
      <c r="G2796" s="69"/>
      <c r="H2796" s="69"/>
      <c r="I2796" s="69"/>
      <c r="J2796" s="68"/>
      <c r="K2796" s="69"/>
      <c r="L2796" s="68"/>
      <c r="M2796" s="68"/>
      <c r="N2796" s="68"/>
      <c r="O2796" s="68"/>
      <c r="P2796" s="70"/>
      <c r="Q2796" s="71"/>
    </row>
    <row r="2797" spans="1:17">
      <c r="A2797" s="152"/>
      <c r="B2797" s="68"/>
      <c r="C2797" s="68"/>
      <c r="D2797" s="68"/>
      <c r="E2797" s="68"/>
      <c r="F2797" s="69"/>
      <c r="G2797" s="69"/>
      <c r="H2797" s="69"/>
      <c r="I2797" s="69"/>
      <c r="J2797" s="68"/>
      <c r="K2797" s="69"/>
      <c r="L2797" s="68"/>
      <c r="M2797" s="68"/>
      <c r="N2797" s="68"/>
      <c r="O2797" s="68"/>
      <c r="P2797" s="70"/>
      <c r="Q2797" s="71"/>
    </row>
    <row r="2798" spans="1:17">
      <c r="A2798" s="152"/>
      <c r="B2798" s="68"/>
      <c r="C2798" s="68"/>
      <c r="D2798" s="68"/>
      <c r="E2798" s="68"/>
      <c r="F2798" s="69"/>
      <c r="G2798" s="69"/>
      <c r="H2798" s="69"/>
      <c r="I2798" s="69"/>
      <c r="J2798" s="68"/>
      <c r="K2798" s="69"/>
      <c r="L2798" s="68"/>
      <c r="M2798" s="68"/>
      <c r="N2798" s="68"/>
      <c r="O2798" s="68"/>
      <c r="P2798" s="70"/>
      <c r="Q2798" s="71"/>
    </row>
    <row r="2799" spans="1:17">
      <c r="A2799" s="152"/>
      <c r="B2799" s="68"/>
      <c r="C2799" s="68"/>
      <c r="D2799" s="68"/>
      <c r="E2799" s="68"/>
      <c r="F2799" s="69"/>
      <c r="G2799" s="69"/>
      <c r="H2799" s="69"/>
      <c r="I2799" s="69"/>
      <c r="J2799" s="68"/>
      <c r="K2799" s="69"/>
      <c r="L2799" s="68"/>
      <c r="M2799" s="68"/>
      <c r="N2799" s="68"/>
      <c r="O2799" s="68"/>
      <c r="P2799" s="70"/>
      <c r="Q2799" s="71"/>
    </row>
    <row r="2800" spans="1:17">
      <c r="A2800" s="152"/>
      <c r="B2800" s="68"/>
      <c r="C2800" s="68"/>
      <c r="D2800" s="68"/>
      <c r="E2800" s="68"/>
      <c r="F2800" s="69"/>
      <c r="G2800" s="69"/>
      <c r="H2800" s="69"/>
      <c r="I2800" s="69"/>
      <c r="J2800" s="68"/>
      <c r="K2800" s="69"/>
      <c r="L2800" s="68"/>
      <c r="M2800" s="68"/>
      <c r="N2800" s="68"/>
      <c r="O2800" s="68"/>
      <c r="P2800" s="70"/>
      <c r="Q2800" s="71"/>
    </row>
    <row r="2801" spans="1:17">
      <c r="A2801" s="152"/>
      <c r="B2801" s="68"/>
      <c r="C2801" s="68"/>
      <c r="D2801" s="68"/>
      <c r="E2801" s="68"/>
      <c r="F2801" s="69"/>
      <c r="G2801" s="69"/>
      <c r="H2801" s="69"/>
      <c r="I2801" s="69"/>
      <c r="J2801" s="68"/>
      <c r="K2801" s="69"/>
      <c r="L2801" s="68"/>
      <c r="M2801" s="68"/>
      <c r="N2801" s="68"/>
      <c r="O2801" s="68"/>
      <c r="P2801" s="70"/>
      <c r="Q2801" s="71"/>
    </row>
    <row r="2802" spans="1:17">
      <c r="A2802" s="152"/>
      <c r="B2802" s="68"/>
      <c r="C2802" s="68"/>
      <c r="D2802" s="68"/>
      <c r="E2802" s="68"/>
      <c r="F2802" s="69"/>
      <c r="G2802" s="69"/>
      <c r="H2802" s="69"/>
      <c r="I2802" s="69"/>
      <c r="J2802" s="68"/>
      <c r="K2802" s="69"/>
      <c r="L2802" s="68"/>
      <c r="M2802" s="68"/>
      <c r="N2802" s="68"/>
      <c r="O2802" s="68"/>
      <c r="P2802" s="70"/>
      <c r="Q2802" s="71"/>
    </row>
    <row r="2803" spans="1:17">
      <c r="A2803" s="152"/>
      <c r="B2803" s="68"/>
      <c r="C2803" s="68"/>
      <c r="D2803" s="68"/>
      <c r="E2803" s="68"/>
      <c r="F2803" s="69"/>
      <c r="G2803" s="69"/>
      <c r="H2803" s="69"/>
      <c r="I2803" s="69"/>
      <c r="J2803" s="68"/>
      <c r="K2803" s="69"/>
      <c r="L2803" s="68"/>
      <c r="M2803" s="68"/>
      <c r="N2803" s="68"/>
      <c r="O2803" s="68"/>
      <c r="P2803" s="70"/>
      <c r="Q2803" s="71"/>
    </row>
    <row r="2804" spans="1:17">
      <c r="A2804" s="152"/>
      <c r="B2804" s="68"/>
      <c r="C2804" s="68"/>
      <c r="D2804" s="68"/>
      <c r="E2804" s="68"/>
      <c r="F2804" s="69"/>
      <c r="G2804" s="69"/>
      <c r="H2804" s="69"/>
      <c r="I2804" s="69"/>
      <c r="J2804" s="68"/>
      <c r="K2804" s="69"/>
      <c r="L2804" s="68"/>
      <c r="M2804" s="68"/>
      <c r="N2804" s="68"/>
      <c r="O2804" s="68"/>
      <c r="P2804" s="70"/>
      <c r="Q2804" s="71"/>
    </row>
    <row r="2805" spans="1:17">
      <c r="A2805" s="152"/>
      <c r="B2805" s="68"/>
      <c r="C2805" s="68"/>
      <c r="D2805" s="68"/>
      <c r="E2805" s="68"/>
      <c r="F2805" s="69"/>
      <c r="G2805" s="69"/>
      <c r="H2805" s="69"/>
      <c r="I2805" s="69"/>
      <c r="J2805" s="68"/>
      <c r="K2805" s="69"/>
      <c r="L2805" s="68"/>
      <c r="M2805" s="68"/>
      <c r="N2805" s="68"/>
      <c r="O2805" s="68"/>
      <c r="P2805" s="70"/>
      <c r="Q2805" s="71"/>
    </row>
    <row r="2806" spans="1:17">
      <c r="A2806" s="152"/>
      <c r="B2806" s="68"/>
      <c r="C2806" s="68"/>
      <c r="D2806" s="68"/>
      <c r="E2806" s="68"/>
      <c r="F2806" s="69"/>
      <c r="G2806" s="69"/>
      <c r="H2806" s="69"/>
      <c r="I2806" s="69"/>
      <c r="J2806" s="68"/>
      <c r="K2806" s="69"/>
      <c r="L2806" s="68"/>
      <c r="M2806" s="68"/>
      <c r="N2806" s="68"/>
      <c r="O2806" s="68"/>
      <c r="P2806" s="70"/>
      <c r="Q2806" s="71"/>
    </row>
    <row r="2807" spans="1:17">
      <c r="A2807" s="152"/>
      <c r="B2807" s="68"/>
      <c r="C2807" s="68"/>
      <c r="D2807" s="68"/>
      <c r="E2807" s="68"/>
      <c r="F2807" s="69"/>
      <c r="G2807" s="69"/>
      <c r="H2807" s="69"/>
      <c r="I2807" s="69"/>
      <c r="J2807" s="68"/>
      <c r="K2807" s="69"/>
      <c r="L2807" s="68"/>
      <c r="M2807" s="68"/>
      <c r="N2807" s="68"/>
      <c r="O2807" s="68"/>
      <c r="P2807" s="70"/>
      <c r="Q2807" s="71"/>
    </row>
    <row r="2808" spans="1:17">
      <c r="A2808" s="152"/>
      <c r="B2808" s="68"/>
      <c r="C2808" s="68"/>
      <c r="D2808" s="68"/>
      <c r="E2808" s="68"/>
      <c r="F2808" s="69"/>
      <c r="G2808" s="69"/>
      <c r="H2808" s="69"/>
      <c r="I2808" s="69"/>
      <c r="J2808" s="68"/>
      <c r="K2808" s="69"/>
      <c r="L2808" s="68"/>
      <c r="M2808" s="68"/>
      <c r="N2808" s="68"/>
      <c r="O2808" s="68"/>
      <c r="P2808" s="70"/>
      <c r="Q2808" s="71"/>
    </row>
    <row r="2809" spans="1:17">
      <c r="A2809" s="152"/>
      <c r="B2809" s="68"/>
      <c r="C2809" s="68"/>
      <c r="D2809" s="68"/>
      <c r="E2809" s="68"/>
      <c r="F2809" s="69"/>
      <c r="G2809" s="69"/>
      <c r="H2809" s="69"/>
      <c r="I2809" s="69"/>
      <c r="J2809" s="68"/>
      <c r="K2809" s="69"/>
      <c r="L2809" s="68"/>
      <c r="M2809" s="68"/>
      <c r="N2809" s="68"/>
      <c r="O2809" s="68"/>
      <c r="P2809" s="70"/>
      <c r="Q2809" s="71"/>
    </row>
    <row r="2810" spans="1:17">
      <c r="A2810" s="152"/>
      <c r="B2810" s="68"/>
      <c r="C2810" s="68"/>
      <c r="D2810" s="68"/>
      <c r="E2810" s="68"/>
      <c r="F2810" s="69"/>
      <c r="G2810" s="69"/>
      <c r="H2810" s="69"/>
      <c r="I2810" s="69"/>
      <c r="J2810" s="68"/>
      <c r="K2810" s="69"/>
      <c r="L2810" s="68"/>
      <c r="M2810" s="68"/>
      <c r="N2810" s="68"/>
      <c r="O2810" s="68"/>
      <c r="P2810" s="70"/>
      <c r="Q2810" s="71"/>
    </row>
    <row r="2811" spans="1:17">
      <c r="A2811" s="152"/>
      <c r="B2811" s="68"/>
      <c r="C2811" s="68"/>
      <c r="D2811" s="68"/>
      <c r="E2811" s="68"/>
      <c r="F2811" s="69"/>
      <c r="G2811" s="69"/>
      <c r="H2811" s="69"/>
      <c r="I2811" s="69"/>
      <c r="J2811" s="68"/>
      <c r="K2811" s="69"/>
      <c r="L2811" s="68"/>
      <c r="M2811" s="68"/>
      <c r="N2811" s="68"/>
      <c r="O2811" s="68"/>
      <c r="P2811" s="70"/>
      <c r="Q2811" s="71"/>
    </row>
    <row r="2812" spans="1:17">
      <c r="A2812" s="152"/>
      <c r="B2812" s="68"/>
      <c r="C2812" s="68"/>
      <c r="D2812" s="68"/>
      <c r="E2812" s="68"/>
      <c r="F2812" s="69"/>
      <c r="G2812" s="69"/>
      <c r="H2812" s="69"/>
      <c r="I2812" s="69"/>
      <c r="J2812" s="68"/>
      <c r="K2812" s="69"/>
      <c r="L2812" s="68"/>
      <c r="M2812" s="68"/>
      <c r="N2812" s="68"/>
      <c r="O2812" s="68"/>
      <c r="P2812" s="70"/>
      <c r="Q2812" s="71"/>
    </row>
    <row r="2813" spans="1:17">
      <c r="A2813" s="152"/>
      <c r="B2813" s="68"/>
      <c r="C2813" s="68"/>
      <c r="D2813" s="68"/>
      <c r="E2813" s="68"/>
      <c r="F2813" s="69"/>
      <c r="G2813" s="69"/>
      <c r="H2813" s="69"/>
      <c r="I2813" s="69"/>
      <c r="J2813" s="68"/>
      <c r="K2813" s="69"/>
      <c r="L2813" s="68"/>
      <c r="M2813" s="68"/>
      <c r="N2813" s="68"/>
      <c r="O2813" s="68"/>
      <c r="P2813" s="70"/>
      <c r="Q2813" s="71"/>
    </row>
    <row r="2814" spans="1:17">
      <c r="A2814" s="152"/>
      <c r="B2814" s="68"/>
      <c r="C2814" s="68"/>
      <c r="D2814" s="68"/>
      <c r="E2814" s="68"/>
      <c r="F2814" s="69"/>
      <c r="G2814" s="69"/>
      <c r="H2814" s="69"/>
      <c r="I2814" s="69"/>
      <c r="J2814" s="68"/>
      <c r="K2814" s="69"/>
      <c r="L2814" s="68"/>
      <c r="M2814" s="68"/>
      <c r="N2814" s="68"/>
      <c r="O2814" s="68"/>
      <c r="P2814" s="70"/>
      <c r="Q2814" s="71"/>
    </row>
    <row r="2815" spans="1:17">
      <c r="A2815" s="152"/>
      <c r="B2815" s="68"/>
      <c r="C2815" s="68"/>
      <c r="D2815" s="68"/>
      <c r="E2815" s="68"/>
      <c r="F2815" s="69"/>
      <c r="G2815" s="69"/>
      <c r="H2815" s="69"/>
      <c r="I2815" s="69"/>
      <c r="J2815" s="68"/>
      <c r="K2815" s="69"/>
      <c r="L2815" s="68"/>
      <c r="M2815" s="68"/>
      <c r="N2815" s="68"/>
      <c r="O2815" s="68"/>
      <c r="P2815" s="70"/>
      <c r="Q2815" s="71"/>
    </row>
    <row r="2816" spans="1:17">
      <c r="A2816" s="152"/>
      <c r="B2816" s="68"/>
      <c r="C2816" s="68"/>
      <c r="D2816" s="68"/>
      <c r="E2816" s="68"/>
      <c r="F2816" s="69"/>
      <c r="G2816" s="69"/>
      <c r="H2816" s="69"/>
      <c r="I2816" s="69"/>
      <c r="J2816" s="68"/>
      <c r="K2816" s="69"/>
      <c r="L2816" s="68"/>
      <c r="M2816" s="68"/>
      <c r="N2816" s="68"/>
      <c r="O2816" s="68"/>
      <c r="P2816" s="70"/>
      <c r="Q2816" s="71"/>
    </row>
    <row r="2817" spans="1:17">
      <c r="A2817" s="152"/>
      <c r="B2817" s="68"/>
      <c r="C2817" s="68"/>
      <c r="D2817" s="68"/>
      <c r="E2817" s="68"/>
      <c r="F2817" s="69"/>
      <c r="G2817" s="69"/>
      <c r="H2817" s="69"/>
      <c r="I2817" s="69"/>
      <c r="J2817" s="68"/>
      <c r="K2817" s="69"/>
      <c r="L2817" s="68"/>
      <c r="M2817" s="68"/>
      <c r="N2817" s="68"/>
      <c r="O2817" s="68"/>
      <c r="P2817" s="70"/>
      <c r="Q2817" s="71"/>
    </row>
    <row r="2818" spans="1:17">
      <c r="A2818" s="152"/>
      <c r="B2818" s="68"/>
      <c r="C2818" s="68"/>
      <c r="D2818" s="68"/>
      <c r="E2818" s="68"/>
      <c r="F2818" s="69"/>
      <c r="G2818" s="69"/>
      <c r="H2818" s="69"/>
      <c r="I2818" s="69"/>
      <c r="J2818" s="68"/>
      <c r="K2818" s="69"/>
      <c r="L2818" s="68"/>
      <c r="M2818" s="68"/>
      <c r="N2818" s="68"/>
      <c r="O2818" s="68"/>
      <c r="P2818" s="70"/>
      <c r="Q2818" s="71"/>
    </row>
    <row r="2819" spans="1:17">
      <c r="A2819" s="152"/>
      <c r="B2819" s="68"/>
      <c r="C2819" s="68"/>
      <c r="D2819" s="68"/>
      <c r="E2819" s="68"/>
      <c r="F2819" s="69"/>
      <c r="G2819" s="69"/>
      <c r="H2819" s="69"/>
      <c r="I2819" s="69"/>
      <c r="J2819" s="68"/>
      <c r="K2819" s="69"/>
      <c r="L2819" s="68"/>
      <c r="M2819" s="68"/>
      <c r="N2819" s="68"/>
      <c r="O2819" s="68"/>
      <c r="P2819" s="70"/>
      <c r="Q2819" s="71"/>
    </row>
    <row r="2820" spans="1:17">
      <c r="A2820" s="152"/>
      <c r="B2820" s="68"/>
      <c r="C2820" s="68"/>
      <c r="D2820" s="68"/>
      <c r="E2820" s="68"/>
      <c r="F2820" s="69"/>
      <c r="G2820" s="69"/>
      <c r="H2820" s="69"/>
      <c r="I2820" s="69"/>
      <c r="J2820" s="68"/>
      <c r="K2820" s="69"/>
      <c r="L2820" s="68"/>
      <c r="M2820" s="68"/>
      <c r="N2820" s="68"/>
      <c r="O2820" s="68"/>
      <c r="P2820" s="70"/>
      <c r="Q2820" s="71"/>
    </row>
    <row r="2821" spans="1:17">
      <c r="A2821" s="152"/>
      <c r="B2821" s="68"/>
      <c r="C2821" s="68"/>
      <c r="D2821" s="68"/>
      <c r="E2821" s="68"/>
      <c r="F2821" s="69"/>
      <c r="G2821" s="69"/>
      <c r="H2821" s="69"/>
      <c r="I2821" s="69"/>
      <c r="J2821" s="68"/>
      <c r="K2821" s="69"/>
      <c r="L2821" s="68"/>
      <c r="M2821" s="68"/>
      <c r="N2821" s="68"/>
      <c r="O2821" s="68"/>
      <c r="P2821" s="70"/>
      <c r="Q2821" s="71"/>
    </row>
    <row r="2822" spans="1:17">
      <c r="A2822" s="152"/>
      <c r="B2822" s="68"/>
      <c r="C2822" s="68"/>
      <c r="D2822" s="68"/>
      <c r="E2822" s="68"/>
      <c r="F2822" s="69"/>
      <c r="G2822" s="69"/>
      <c r="H2822" s="69"/>
      <c r="I2822" s="69"/>
      <c r="J2822" s="68"/>
      <c r="K2822" s="69"/>
      <c r="L2822" s="68"/>
      <c r="M2822" s="68"/>
      <c r="N2822" s="68"/>
      <c r="O2822" s="68"/>
      <c r="P2822" s="70"/>
      <c r="Q2822" s="71"/>
    </row>
    <row r="2823" spans="1:17">
      <c r="A2823" s="152"/>
      <c r="B2823" s="68"/>
      <c r="C2823" s="68"/>
      <c r="D2823" s="68"/>
      <c r="E2823" s="68"/>
      <c r="F2823" s="69"/>
      <c r="G2823" s="69"/>
      <c r="H2823" s="69"/>
      <c r="I2823" s="69"/>
      <c r="J2823" s="68"/>
      <c r="K2823" s="69"/>
      <c r="L2823" s="68"/>
      <c r="M2823" s="68"/>
      <c r="N2823" s="68"/>
      <c r="O2823" s="68"/>
      <c r="P2823" s="70"/>
      <c r="Q2823" s="71"/>
    </row>
    <row r="2824" spans="1:17">
      <c r="A2824" s="152"/>
      <c r="B2824" s="68"/>
      <c r="C2824" s="68"/>
      <c r="D2824" s="68"/>
      <c r="E2824" s="68"/>
      <c r="F2824" s="69"/>
      <c r="G2824" s="69"/>
      <c r="H2824" s="69"/>
      <c r="I2824" s="69"/>
      <c r="J2824" s="68"/>
      <c r="K2824" s="69"/>
      <c r="L2824" s="68"/>
      <c r="M2824" s="68"/>
      <c r="N2824" s="68"/>
      <c r="O2824" s="68"/>
      <c r="P2824" s="70"/>
      <c r="Q2824" s="71"/>
    </row>
    <row r="2825" spans="1:17">
      <c r="A2825" s="152"/>
      <c r="B2825" s="68"/>
      <c r="C2825" s="68"/>
      <c r="D2825" s="68"/>
      <c r="E2825" s="68"/>
      <c r="F2825" s="69"/>
      <c r="G2825" s="69"/>
      <c r="H2825" s="69"/>
      <c r="I2825" s="69"/>
      <c r="J2825" s="68"/>
      <c r="K2825" s="69"/>
      <c r="L2825" s="68"/>
      <c r="M2825" s="68"/>
      <c r="N2825" s="68"/>
      <c r="O2825" s="68"/>
      <c r="P2825" s="70"/>
      <c r="Q2825" s="71"/>
    </row>
    <row r="2826" spans="1:17">
      <c r="A2826" s="152"/>
      <c r="B2826" s="68"/>
      <c r="C2826" s="68"/>
      <c r="D2826" s="68"/>
      <c r="E2826" s="68"/>
      <c r="F2826" s="69"/>
      <c r="G2826" s="69"/>
      <c r="H2826" s="69"/>
      <c r="I2826" s="69"/>
      <c r="J2826" s="68"/>
      <c r="K2826" s="69"/>
      <c r="L2826" s="68"/>
      <c r="M2826" s="68"/>
      <c r="N2826" s="68"/>
      <c r="O2826" s="68"/>
      <c r="P2826" s="70"/>
      <c r="Q2826" s="71"/>
    </row>
    <row r="2827" spans="1:17">
      <c r="A2827" s="152"/>
      <c r="B2827" s="68"/>
      <c r="C2827" s="68"/>
      <c r="D2827" s="68"/>
      <c r="E2827" s="68"/>
      <c r="F2827" s="69"/>
      <c r="G2827" s="69"/>
      <c r="H2827" s="69"/>
      <c r="I2827" s="69"/>
      <c r="J2827" s="68"/>
      <c r="K2827" s="69"/>
      <c r="L2827" s="68"/>
      <c r="M2827" s="68"/>
      <c r="N2827" s="68"/>
      <c r="O2827" s="68"/>
      <c r="P2827" s="70"/>
      <c r="Q2827" s="71"/>
    </row>
    <row r="2828" spans="1:17">
      <c r="A2828" s="152"/>
      <c r="B2828" s="68"/>
      <c r="C2828" s="68"/>
      <c r="D2828" s="68"/>
      <c r="E2828" s="68"/>
      <c r="F2828" s="69"/>
      <c r="G2828" s="69"/>
      <c r="H2828" s="69"/>
      <c r="I2828" s="69"/>
      <c r="J2828" s="68"/>
      <c r="K2828" s="69"/>
      <c r="L2828" s="68"/>
      <c r="M2828" s="68"/>
      <c r="N2828" s="68"/>
      <c r="O2828" s="68"/>
      <c r="P2828" s="70"/>
      <c r="Q2828" s="71"/>
    </row>
    <row r="2829" spans="1:17">
      <c r="A2829" s="152"/>
      <c r="B2829" s="68"/>
      <c r="C2829" s="68"/>
      <c r="D2829" s="68"/>
      <c r="E2829" s="68"/>
      <c r="F2829" s="69"/>
      <c r="G2829" s="69"/>
      <c r="H2829" s="69"/>
      <c r="I2829" s="69"/>
      <c r="J2829" s="68"/>
      <c r="K2829" s="69"/>
      <c r="L2829" s="68"/>
      <c r="M2829" s="68"/>
      <c r="N2829" s="68"/>
      <c r="O2829" s="68"/>
      <c r="P2829" s="70"/>
      <c r="Q2829" s="71"/>
    </row>
    <row r="2830" spans="1:17">
      <c r="A2830" s="152"/>
      <c r="B2830" s="68"/>
      <c r="C2830" s="68"/>
      <c r="D2830" s="68"/>
      <c r="E2830" s="68"/>
      <c r="F2830" s="69"/>
      <c r="G2830" s="69"/>
      <c r="H2830" s="69"/>
      <c r="I2830" s="69"/>
      <c r="J2830" s="68"/>
      <c r="K2830" s="69"/>
      <c r="L2830" s="68"/>
      <c r="M2830" s="68"/>
      <c r="N2830" s="68"/>
      <c r="O2830" s="68"/>
      <c r="P2830" s="70"/>
      <c r="Q2830" s="71"/>
    </row>
    <row r="2831" spans="1:17">
      <c r="A2831" s="152"/>
      <c r="B2831" s="68"/>
      <c r="C2831" s="68"/>
      <c r="D2831" s="68"/>
      <c r="E2831" s="68"/>
      <c r="F2831" s="69"/>
      <c r="G2831" s="69"/>
      <c r="H2831" s="69"/>
      <c r="I2831" s="69"/>
      <c r="J2831" s="68"/>
      <c r="K2831" s="69"/>
      <c r="L2831" s="68"/>
      <c r="M2831" s="68"/>
      <c r="N2831" s="68"/>
      <c r="O2831" s="68"/>
      <c r="P2831" s="70"/>
      <c r="Q2831" s="71"/>
    </row>
    <row r="2832" spans="1:17">
      <c r="A2832" s="152"/>
      <c r="B2832" s="68"/>
      <c r="C2832" s="68"/>
      <c r="D2832" s="68"/>
      <c r="E2832" s="68"/>
      <c r="F2832" s="69"/>
      <c r="G2832" s="69"/>
      <c r="H2832" s="69"/>
      <c r="I2832" s="69"/>
      <c r="J2832" s="68"/>
      <c r="K2832" s="69"/>
      <c r="L2832" s="68"/>
      <c r="M2832" s="68"/>
      <c r="N2832" s="68"/>
      <c r="O2832" s="68"/>
      <c r="P2832" s="70"/>
      <c r="Q2832" s="71"/>
    </row>
    <row r="2833" spans="1:17">
      <c r="A2833" s="152"/>
      <c r="B2833" s="68"/>
      <c r="C2833" s="68"/>
      <c r="D2833" s="68"/>
      <c r="E2833" s="68"/>
      <c r="F2833" s="69"/>
      <c r="G2833" s="69"/>
      <c r="H2833" s="69"/>
      <c r="I2833" s="69"/>
      <c r="J2833" s="68"/>
      <c r="K2833" s="69"/>
      <c r="L2833" s="68"/>
      <c r="M2833" s="68"/>
      <c r="N2833" s="68"/>
      <c r="O2833" s="68"/>
      <c r="P2833" s="70"/>
      <c r="Q2833" s="71"/>
    </row>
    <row r="2834" spans="1:17">
      <c r="A2834" s="152"/>
      <c r="B2834" s="68"/>
      <c r="C2834" s="68"/>
      <c r="D2834" s="68"/>
      <c r="E2834" s="68"/>
      <c r="F2834" s="69"/>
      <c r="G2834" s="69"/>
      <c r="H2834" s="69"/>
      <c r="I2834" s="69"/>
      <c r="J2834" s="68"/>
      <c r="K2834" s="69"/>
      <c r="L2834" s="68"/>
      <c r="M2834" s="68"/>
      <c r="N2834" s="68"/>
      <c r="O2834" s="68"/>
      <c r="P2834" s="70"/>
      <c r="Q2834" s="71"/>
    </row>
    <row r="2835" spans="1:17">
      <c r="A2835" s="152"/>
      <c r="B2835" s="68"/>
      <c r="C2835" s="68"/>
      <c r="D2835" s="68"/>
      <c r="E2835" s="68"/>
      <c r="F2835" s="69"/>
      <c r="G2835" s="69"/>
      <c r="H2835" s="69"/>
      <c r="I2835" s="69"/>
      <c r="J2835" s="68"/>
      <c r="K2835" s="69"/>
      <c r="L2835" s="68"/>
      <c r="M2835" s="68"/>
      <c r="N2835" s="68"/>
      <c r="O2835" s="68"/>
      <c r="P2835" s="70"/>
      <c r="Q2835" s="71"/>
    </row>
    <row r="2836" spans="1:17">
      <c r="A2836" s="152"/>
      <c r="B2836" s="68"/>
      <c r="C2836" s="68"/>
      <c r="D2836" s="68"/>
      <c r="E2836" s="68"/>
      <c r="F2836" s="69"/>
      <c r="G2836" s="69"/>
      <c r="H2836" s="69"/>
      <c r="I2836" s="69"/>
      <c r="J2836" s="68"/>
      <c r="K2836" s="69"/>
      <c r="L2836" s="68"/>
      <c r="M2836" s="68"/>
      <c r="N2836" s="68"/>
      <c r="O2836" s="68"/>
      <c r="P2836" s="70"/>
      <c r="Q2836" s="71"/>
    </row>
    <row r="2837" spans="1:17">
      <c r="A2837" s="152"/>
      <c r="B2837" s="68"/>
      <c r="C2837" s="68"/>
      <c r="D2837" s="68"/>
      <c r="E2837" s="68"/>
      <c r="F2837" s="69"/>
      <c r="G2837" s="69"/>
      <c r="H2837" s="69"/>
      <c r="I2837" s="69"/>
      <c r="J2837" s="68"/>
      <c r="K2837" s="69"/>
      <c r="L2837" s="68"/>
      <c r="M2837" s="68"/>
      <c r="N2837" s="68"/>
      <c r="O2837" s="68"/>
      <c r="P2837" s="70"/>
      <c r="Q2837" s="71"/>
    </row>
    <row r="2838" spans="1:17">
      <c r="A2838" s="152"/>
      <c r="B2838" s="68"/>
      <c r="C2838" s="68"/>
      <c r="D2838" s="68"/>
      <c r="E2838" s="68"/>
      <c r="F2838" s="69"/>
      <c r="G2838" s="69"/>
      <c r="H2838" s="69"/>
      <c r="I2838" s="69"/>
      <c r="J2838" s="68"/>
      <c r="K2838" s="69"/>
      <c r="L2838" s="68"/>
      <c r="M2838" s="68"/>
      <c r="N2838" s="68"/>
      <c r="O2838" s="68"/>
      <c r="P2838" s="70"/>
      <c r="Q2838" s="71"/>
    </row>
    <row r="2839" spans="1:17">
      <c r="A2839" s="152"/>
      <c r="B2839" s="68"/>
      <c r="C2839" s="68"/>
      <c r="D2839" s="68"/>
      <c r="E2839" s="68"/>
      <c r="F2839" s="69"/>
      <c r="G2839" s="69"/>
      <c r="H2839" s="69"/>
      <c r="I2839" s="69"/>
      <c r="J2839" s="68"/>
      <c r="K2839" s="69"/>
      <c r="L2839" s="68"/>
      <c r="M2839" s="68"/>
      <c r="N2839" s="68"/>
      <c r="O2839" s="68"/>
      <c r="P2839" s="70"/>
      <c r="Q2839" s="71"/>
    </row>
    <row r="2840" spans="1:17">
      <c r="A2840" s="152"/>
      <c r="B2840" s="68"/>
      <c r="C2840" s="68"/>
      <c r="D2840" s="68"/>
      <c r="E2840" s="68"/>
      <c r="F2840" s="69"/>
      <c r="G2840" s="69"/>
      <c r="H2840" s="69"/>
      <c r="I2840" s="69"/>
      <c r="J2840" s="68"/>
      <c r="K2840" s="69"/>
      <c r="L2840" s="68"/>
      <c r="M2840" s="68"/>
      <c r="N2840" s="68"/>
      <c r="O2840" s="68"/>
      <c r="P2840" s="70"/>
      <c r="Q2840" s="71"/>
    </row>
    <row r="2841" spans="1:17">
      <c r="A2841" s="152"/>
      <c r="B2841" s="68"/>
      <c r="C2841" s="68"/>
      <c r="D2841" s="68"/>
      <c r="E2841" s="68"/>
      <c r="F2841" s="69"/>
      <c r="G2841" s="69"/>
      <c r="H2841" s="69"/>
      <c r="I2841" s="69"/>
      <c r="J2841" s="68"/>
      <c r="K2841" s="69"/>
      <c r="L2841" s="68"/>
      <c r="M2841" s="68"/>
      <c r="N2841" s="68"/>
      <c r="O2841" s="68"/>
      <c r="P2841" s="70"/>
      <c r="Q2841" s="71"/>
    </row>
    <row r="2842" spans="1:17">
      <c r="A2842" s="152"/>
      <c r="B2842" s="68"/>
      <c r="C2842" s="68"/>
      <c r="D2842" s="68"/>
      <c r="E2842" s="68"/>
      <c r="F2842" s="69"/>
      <c r="G2842" s="69"/>
      <c r="H2842" s="69"/>
      <c r="I2842" s="69"/>
      <c r="J2842" s="68"/>
      <c r="K2842" s="69"/>
      <c r="L2842" s="68"/>
      <c r="M2842" s="68"/>
      <c r="N2842" s="68"/>
      <c r="O2842" s="68"/>
      <c r="P2842" s="70"/>
      <c r="Q2842" s="71"/>
    </row>
    <row r="2843" spans="1:17">
      <c r="A2843" s="152"/>
      <c r="B2843" s="68"/>
      <c r="C2843" s="68"/>
      <c r="D2843" s="68"/>
      <c r="E2843" s="68"/>
      <c r="F2843" s="69"/>
      <c r="G2843" s="69"/>
      <c r="H2843" s="69"/>
      <c r="I2843" s="69"/>
      <c r="J2843" s="68"/>
      <c r="K2843" s="69"/>
      <c r="L2843" s="68"/>
      <c r="M2843" s="68"/>
      <c r="N2843" s="68"/>
      <c r="O2843" s="68"/>
      <c r="P2843" s="70"/>
      <c r="Q2843" s="71"/>
    </row>
    <row r="2844" spans="1:17">
      <c r="A2844" s="152"/>
      <c r="B2844" s="68"/>
      <c r="C2844" s="68"/>
      <c r="D2844" s="68"/>
      <c r="E2844" s="68"/>
      <c r="F2844" s="69"/>
      <c r="G2844" s="69"/>
      <c r="H2844" s="69"/>
      <c r="I2844" s="69"/>
      <c r="J2844" s="68"/>
      <c r="K2844" s="69"/>
      <c r="L2844" s="68"/>
      <c r="M2844" s="68"/>
      <c r="N2844" s="68"/>
      <c r="O2844" s="68"/>
      <c r="P2844" s="70"/>
      <c r="Q2844" s="71"/>
    </row>
    <row r="2845" spans="1:17">
      <c r="A2845" s="152"/>
      <c r="B2845" s="68"/>
      <c r="C2845" s="68"/>
      <c r="D2845" s="68"/>
      <c r="E2845" s="68"/>
      <c r="F2845" s="69"/>
      <c r="G2845" s="69"/>
      <c r="H2845" s="69"/>
      <c r="I2845" s="69"/>
      <c r="J2845" s="68"/>
      <c r="K2845" s="69"/>
      <c r="L2845" s="68"/>
      <c r="M2845" s="68"/>
      <c r="N2845" s="68"/>
      <c r="O2845" s="68"/>
      <c r="P2845" s="70"/>
      <c r="Q2845" s="71"/>
    </row>
    <row r="2846" spans="1:17">
      <c r="A2846" s="152"/>
      <c r="B2846" s="68"/>
      <c r="C2846" s="68"/>
      <c r="D2846" s="68"/>
      <c r="E2846" s="68"/>
      <c r="F2846" s="69"/>
      <c r="G2846" s="69"/>
      <c r="H2846" s="69"/>
      <c r="I2846" s="69"/>
      <c r="J2846" s="68"/>
      <c r="K2846" s="69"/>
      <c r="L2846" s="68"/>
      <c r="M2846" s="68"/>
      <c r="N2846" s="68"/>
      <c r="O2846" s="68"/>
      <c r="P2846" s="70"/>
      <c r="Q2846" s="71"/>
    </row>
    <row r="2847" spans="1:17">
      <c r="A2847" s="152"/>
      <c r="B2847" s="68"/>
      <c r="C2847" s="68"/>
      <c r="D2847" s="68"/>
      <c r="E2847" s="68"/>
      <c r="F2847" s="69"/>
      <c r="G2847" s="69"/>
      <c r="H2847" s="69"/>
      <c r="I2847" s="69"/>
      <c r="J2847" s="68"/>
      <c r="K2847" s="69"/>
      <c r="L2847" s="68"/>
      <c r="M2847" s="68"/>
      <c r="N2847" s="68"/>
      <c r="O2847" s="68"/>
      <c r="P2847" s="70"/>
      <c r="Q2847" s="71"/>
    </row>
    <row r="2848" spans="1:17">
      <c r="A2848" s="152"/>
      <c r="B2848" s="68"/>
      <c r="C2848" s="68"/>
      <c r="D2848" s="68"/>
      <c r="E2848" s="68"/>
      <c r="F2848" s="69"/>
      <c r="G2848" s="69"/>
      <c r="H2848" s="69"/>
      <c r="I2848" s="69"/>
      <c r="J2848" s="68"/>
      <c r="K2848" s="69"/>
      <c r="L2848" s="68"/>
      <c r="M2848" s="68"/>
      <c r="N2848" s="68"/>
      <c r="O2848" s="68"/>
      <c r="P2848" s="70"/>
      <c r="Q2848" s="71"/>
    </row>
    <row r="2849" spans="1:17">
      <c r="A2849" s="152"/>
      <c r="B2849" s="68"/>
      <c r="C2849" s="68"/>
      <c r="D2849" s="68"/>
      <c r="E2849" s="68"/>
      <c r="F2849" s="69"/>
      <c r="G2849" s="69"/>
      <c r="H2849" s="69"/>
      <c r="I2849" s="69"/>
      <c r="J2849" s="68"/>
      <c r="K2849" s="69"/>
      <c r="L2849" s="68"/>
      <c r="M2849" s="68"/>
      <c r="N2849" s="68"/>
      <c r="O2849" s="68"/>
      <c r="P2849" s="70"/>
      <c r="Q2849" s="71"/>
    </row>
    <row r="2850" spans="1:17">
      <c r="A2850" s="152"/>
      <c r="B2850" s="68"/>
      <c r="C2850" s="68"/>
      <c r="D2850" s="68"/>
      <c r="E2850" s="68"/>
      <c r="F2850" s="69"/>
      <c r="G2850" s="69"/>
      <c r="H2850" s="69"/>
      <c r="I2850" s="69"/>
      <c r="J2850" s="68"/>
      <c r="K2850" s="69"/>
      <c r="L2850" s="68"/>
      <c r="M2850" s="68"/>
      <c r="N2850" s="68"/>
      <c r="O2850" s="68"/>
      <c r="P2850" s="70"/>
      <c r="Q2850" s="71"/>
    </row>
    <row r="2851" spans="1:17">
      <c r="A2851" s="152"/>
      <c r="B2851" s="68"/>
      <c r="C2851" s="68"/>
      <c r="D2851" s="68"/>
      <c r="E2851" s="68"/>
      <c r="F2851" s="69"/>
      <c r="G2851" s="69"/>
      <c r="H2851" s="69"/>
      <c r="I2851" s="69"/>
      <c r="J2851" s="68"/>
      <c r="K2851" s="69"/>
      <c r="L2851" s="68"/>
      <c r="M2851" s="68"/>
      <c r="N2851" s="68"/>
      <c r="O2851" s="68"/>
      <c r="P2851" s="70"/>
      <c r="Q2851" s="71"/>
    </row>
    <row r="2852" spans="1:17">
      <c r="A2852" s="152"/>
      <c r="B2852" s="68"/>
      <c r="C2852" s="68"/>
      <c r="D2852" s="68"/>
      <c r="E2852" s="68"/>
      <c r="F2852" s="69"/>
      <c r="G2852" s="69"/>
      <c r="H2852" s="69"/>
      <c r="I2852" s="69"/>
      <c r="J2852" s="68"/>
      <c r="K2852" s="69"/>
      <c r="L2852" s="68"/>
      <c r="M2852" s="68"/>
      <c r="N2852" s="68"/>
      <c r="O2852" s="68"/>
      <c r="P2852" s="70"/>
      <c r="Q2852" s="71"/>
    </row>
    <row r="2853" spans="1:17">
      <c r="A2853" s="152"/>
      <c r="B2853" s="68"/>
      <c r="C2853" s="68"/>
      <c r="D2853" s="68"/>
      <c r="E2853" s="68"/>
      <c r="F2853" s="69"/>
      <c r="G2853" s="69"/>
      <c r="H2853" s="69"/>
      <c r="I2853" s="69"/>
      <c r="J2853" s="68"/>
      <c r="K2853" s="69"/>
      <c r="L2853" s="68"/>
      <c r="M2853" s="68"/>
      <c r="N2853" s="68"/>
      <c r="O2853" s="68"/>
      <c r="P2853" s="70"/>
      <c r="Q2853" s="71"/>
    </row>
    <row r="2854" spans="1:17">
      <c r="A2854" s="152"/>
      <c r="B2854" s="68"/>
      <c r="C2854" s="68"/>
      <c r="D2854" s="68"/>
      <c r="E2854" s="68"/>
      <c r="F2854" s="69"/>
      <c r="G2854" s="69"/>
      <c r="H2854" s="69"/>
      <c r="I2854" s="69"/>
      <c r="J2854" s="68"/>
      <c r="K2854" s="69"/>
      <c r="L2854" s="68"/>
      <c r="M2854" s="68"/>
      <c r="N2854" s="68"/>
      <c r="O2854" s="68"/>
      <c r="P2854" s="70"/>
      <c r="Q2854" s="71"/>
    </row>
    <row r="2855" spans="1:17">
      <c r="A2855" s="152"/>
      <c r="B2855" s="68"/>
      <c r="C2855" s="68"/>
      <c r="D2855" s="68"/>
      <c r="E2855" s="68"/>
      <c r="F2855" s="69"/>
      <c r="G2855" s="69"/>
      <c r="H2855" s="69"/>
      <c r="I2855" s="69"/>
      <c r="J2855" s="68"/>
      <c r="K2855" s="69"/>
      <c r="L2855" s="68"/>
      <c r="M2855" s="68"/>
      <c r="N2855" s="68"/>
      <c r="O2855" s="68"/>
      <c r="P2855" s="70"/>
      <c r="Q2855" s="71"/>
    </row>
    <row r="2856" spans="1:17">
      <c r="A2856" s="152"/>
      <c r="B2856" s="68"/>
      <c r="C2856" s="68"/>
      <c r="D2856" s="68"/>
      <c r="E2856" s="68"/>
      <c r="F2856" s="69"/>
      <c r="G2856" s="69"/>
      <c r="H2856" s="69"/>
      <c r="I2856" s="69"/>
      <c r="J2856" s="68"/>
      <c r="K2856" s="69"/>
      <c r="L2856" s="68"/>
      <c r="M2856" s="68"/>
      <c r="N2856" s="68"/>
      <c r="O2856" s="68"/>
      <c r="P2856" s="70"/>
      <c r="Q2856" s="71"/>
    </row>
    <row r="2857" spans="1:17">
      <c r="A2857" s="152"/>
      <c r="B2857" s="68"/>
      <c r="C2857" s="68"/>
      <c r="D2857" s="68"/>
      <c r="E2857" s="68"/>
      <c r="F2857" s="69"/>
      <c r="G2857" s="69"/>
      <c r="H2857" s="69"/>
      <c r="I2857" s="69"/>
      <c r="J2857" s="68"/>
      <c r="K2857" s="69"/>
      <c r="L2857" s="68"/>
      <c r="M2857" s="68"/>
      <c r="N2857" s="68"/>
      <c r="O2857" s="68"/>
      <c r="P2857" s="70"/>
      <c r="Q2857" s="71"/>
    </row>
    <row r="2858" spans="1:17">
      <c r="A2858" s="152"/>
      <c r="B2858" s="68"/>
      <c r="C2858" s="68"/>
      <c r="D2858" s="68"/>
      <c r="E2858" s="68"/>
      <c r="F2858" s="69"/>
      <c r="G2858" s="69"/>
      <c r="H2858" s="69"/>
      <c r="I2858" s="69"/>
      <c r="J2858" s="68"/>
      <c r="K2858" s="69"/>
      <c r="L2858" s="68"/>
      <c r="M2858" s="68"/>
      <c r="N2858" s="68"/>
      <c r="O2858" s="68"/>
      <c r="P2858" s="70"/>
      <c r="Q2858" s="71"/>
    </row>
    <row r="2859" spans="1:17">
      <c r="A2859" s="152"/>
      <c r="B2859" s="68"/>
      <c r="C2859" s="68"/>
      <c r="D2859" s="68"/>
      <c r="E2859" s="68"/>
      <c r="F2859" s="69"/>
      <c r="G2859" s="69"/>
      <c r="H2859" s="69"/>
      <c r="I2859" s="69"/>
      <c r="J2859" s="68"/>
      <c r="K2859" s="69"/>
      <c r="L2859" s="68"/>
      <c r="M2859" s="68"/>
      <c r="N2859" s="68"/>
      <c r="O2859" s="68"/>
      <c r="P2859" s="70"/>
      <c r="Q2859" s="71"/>
    </row>
    <row r="2860" spans="1:17">
      <c r="A2860" s="152"/>
      <c r="B2860" s="68"/>
      <c r="C2860" s="68"/>
      <c r="D2860" s="68"/>
      <c r="E2860" s="68"/>
      <c r="F2860" s="69"/>
      <c r="G2860" s="69"/>
      <c r="H2860" s="69"/>
      <c r="I2860" s="69"/>
      <c r="J2860" s="68"/>
      <c r="K2860" s="69"/>
      <c r="L2860" s="68"/>
      <c r="M2860" s="68"/>
      <c r="N2860" s="68"/>
      <c r="O2860" s="68"/>
      <c r="P2860" s="70"/>
      <c r="Q2860" s="71"/>
    </row>
    <row r="2861" spans="1:17">
      <c r="A2861" s="152"/>
      <c r="B2861" s="68"/>
      <c r="C2861" s="68"/>
      <c r="D2861" s="68"/>
      <c r="E2861" s="68"/>
      <c r="F2861" s="69"/>
      <c r="G2861" s="69"/>
      <c r="H2861" s="69"/>
      <c r="I2861" s="69"/>
      <c r="J2861" s="68"/>
      <c r="K2861" s="69"/>
      <c r="L2861" s="68"/>
      <c r="M2861" s="68"/>
      <c r="N2861" s="68"/>
      <c r="O2861" s="68"/>
      <c r="P2861" s="70"/>
      <c r="Q2861" s="71"/>
    </row>
    <row r="2862" spans="1:17">
      <c r="A2862" s="152"/>
      <c r="B2862" s="68"/>
      <c r="C2862" s="68"/>
      <c r="D2862" s="68"/>
      <c r="E2862" s="68"/>
      <c r="F2862" s="69"/>
      <c r="G2862" s="69"/>
      <c r="H2862" s="69"/>
      <c r="I2862" s="69"/>
      <c r="J2862" s="68"/>
      <c r="K2862" s="69"/>
      <c r="L2862" s="68"/>
      <c r="M2862" s="68"/>
      <c r="N2862" s="68"/>
      <c r="O2862" s="68"/>
      <c r="P2862" s="70"/>
      <c r="Q2862" s="71"/>
    </row>
    <row r="2863" spans="1:17">
      <c r="A2863" s="152"/>
      <c r="B2863" s="68"/>
      <c r="C2863" s="68"/>
      <c r="D2863" s="68"/>
      <c r="E2863" s="68"/>
      <c r="F2863" s="69"/>
      <c r="G2863" s="69"/>
      <c r="H2863" s="69"/>
      <c r="I2863" s="69"/>
      <c r="J2863" s="68"/>
      <c r="K2863" s="69"/>
      <c r="L2863" s="68"/>
      <c r="M2863" s="68"/>
      <c r="N2863" s="68"/>
      <c r="O2863" s="68"/>
      <c r="P2863" s="70"/>
      <c r="Q2863" s="71"/>
    </row>
    <row r="2864" spans="1:17">
      <c r="A2864" s="152"/>
      <c r="B2864" s="68"/>
      <c r="C2864" s="68"/>
      <c r="D2864" s="68"/>
      <c r="E2864" s="68"/>
      <c r="F2864" s="69"/>
      <c r="G2864" s="69"/>
      <c r="H2864" s="69"/>
      <c r="I2864" s="69"/>
      <c r="J2864" s="68"/>
      <c r="K2864" s="69"/>
      <c r="L2864" s="68"/>
      <c r="M2864" s="68"/>
      <c r="N2864" s="68"/>
      <c r="O2864" s="68"/>
      <c r="P2864" s="70"/>
      <c r="Q2864" s="71"/>
    </row>
    <row r="2865" spans="1:17">
      <c r="A2865" s="152"/>
      <c r="B2865" s="68"/>
      <c r="C2865" s="68"/>
      <c r="D2865" s="68"/>
      <c r="E2865" s="68"/>
      <c r="F2865" s="69"/>
      <c r="G2865" s="69"/>
      <c r="H2865" s="69"/>
      <c r="I2865" s="69"/>
      <c r="J2865" s="68"/>
      <c r="K2865" s="69"/>
      <c r="L2865" s="68"/>
      <c r="M2865" s="68"/>
      <c r="N2865" s="68"/>
      <c r="O2865" s="68"/>
      <c r="P2865" s="70"/>
      <c r="Q2865" s="71"/>
    </row>
    <row r="2866" spans="1:17">
      <c r="A2866" s="152"/>
      <c r="B2866" s="68"/>
      <c r="C2866" s="68"/>
      <c r="D2866" s="68"/>
      <c r="E2866" s="68"/>
      <c r="F2866" s="69"/>
      <c r="G2866" s="69"/>
      <c r="H2866" s="69"/>
      <c r="I2866" s="69"/>
      <c r="J2866" s="68"/>
      <c r="K2866" s="69"/>
      <c r="L2866" s="68"/>
      <c r="M2866" s="68"/>
      <c r="N2866" s="68"/>
      <c r="O2866" s="68"/>
      <c r="P2866" s="70"/>
      <c r="Q2866" s="71"/>
    </row>
    <row r="2867" spans="1:17">
      <c r="A2867" s="152"/>
      <c r="B2867" s="68"/>
      <c r="C2867" s="68"/>
      <c r="D2867" s="68"/>
      <c r="E2867" s="68"/>
      <c r="F2867" s="69"/>
      <c r="G2867" s="69"/>
      <c r="H2867" s="69"/>
      <c r="I2867" s="69"/>
      <c r="J2867" s="68"/>
      <c r="K2867" s="69"/>
      <c r="L2867" s="68"/>
      <c r="M2867" s="68"/>
      <c r="N2867" s="68"/>
      <c r="O2867" s="68"/>
      <c r="P2867" s="70"/>
      <c r="Q2867" s="71"/>
    </row>
    <row r="2868" spans="1:17">
      <c r="A2868" s="152"/>
      <c r="B2868" s="68"/>
      <c r="C2868" s="68"/>
      <c r="D2868" s="68"/>
      <c r="E2868" s="68"/>
      <c r="F2868" s="69"/>
      <c r="G2868" s="69"/>
      <c r="H2868" s="69"/>
      <c r="I2868" s="69"/>
      <c r="J2868" s="68"/>
      <c r="K2868" s="69"/>
      <c r="L2868" s="68"/>
      <c r="M2868" s="68"/>
      <c r="N2868" s="68"/>
      <c r="O2868" s="68"/>
      <c r="P2868" s="70"/>
      <c r="Q2868" s="71"/>
    </row>
    <row r="2869" spans="1:17">
      <c r="A2869" s="152"/>
      <c r="B2869" s="68"/>
      <c r="C2869" s="68"/>
      <c r="D2869" s="68"/>
      <c r="E2869" s="68"/>
      <c r="F2869" s="69"/>
      <c r="G2869" s="69"/>
      <c r="H2869" s="69"/>
      <c r="I2869" s="69"/>
      <c r="J2869" s="68"/>
      <c r="K2869" s="69"/>
      <c r="L2869" s="68"/>
      <c r="M2869" s="68"/>
      <c r="N2869" s="68"/>
      <c r="O2869" s="68"/>
      <c r="P2869" s="70"/>
      <c r="Q2869" s="71"/>
    </row>
    <row r="2870" spans="1:17">
      <c r="A2870" s="152"/>
      <c r="B2870" s="68"/>
      <c r="C2870" s="68"/>
      <c r="D2870" s="68"/>
      <c r="E2870" s="68"/>
      <c r="F2870" s="69"/>
      <c r="G2870" s="69"/>
      <c r="H2870" s="69"/>
      <c r="I2870" s="69"/>
      <c r="J2870" s="68"/>
      <c r="K2870" s="69"/>
      <c r="L2870" s="68"/>
      <c r="M2870" s="68"/>
      <c r="N2870" s="68"/>
      <c r="O2870" s="68"/>
      <c r="P2870" s="70"/>
      <c r="Q2870" s="71"/>
    </row>
    <row r="2871" spans="1:17">
      <c r="A2871" s="152"/>
      <c r="B2871" s="68"/>
      <c r="C2871" s="68"/>
      <c r="D2871" s="68"/>
      <c r="E2871" s="68"/>
      <c r="F2871" s="69"/>
      <c r="G2871" s="69"/>
      <c r="H2871" s="69"/>
      <c r="I2871" s="69"/>
      <c r="J2871" s="68"/>
      <c r="K2871" s="69"/>
      <c r="L2871" s="68"/>
      <c r="M2871" s="68"/>
      <c r="N2871" s="68"/>
      <c r="O2871" s="68"/>
      <c r="P2871" s="70"/>
      <c r="Q2871" s="71"/>
    </row>
    <row r="2872" spans="1:17">
      <c r="A2872" s="152"/>
      <c r="B2872" s="68"/>
      <c r="C2872" s="68"/>
      <c r="D2872" s="68"/>
      <c r="E2872" s="68"/>
      <c r="F2872" s="69"/>
      <c r="G2872" s="69"/>
      <c r="H2872" s="69"/>
      <c r="I2872" s="69"/>
      <c r="J2872" s="68"/>
      <c r="K2872" s="69"/>
      <c r="L2872" s="68"/>
      <c r="M2872" s="68"/>
      <c r="N2872" s="68"/>
      <c r="O2872" s="68"/>
      <c r="P2872" s="70"/>
      <c r="Q2872" s="71"/>
    </row>
    <row r="2873" spans="1:17">
      <c r="A2873" s="152"/>
      <c r="B2873" s="68"/>
      <c r="C2873" s="68"/>
      <c r="D2873" s="68"/>
      <c r="E2873" s="68"/>
      <c r="F2873" s="69"/>
      <c r="G2873" s="69"/>
      <c r="H2873" s="69"/>
      <c r="I2873" s="69"/>
      <c r="J2873" s="68"/>
      <c r="K2873" s="69"/>
      <c r="L2873" s="68"/>
      <c r="M2873" s="68"/>
      <c r="N2873" s="68"/>
      <c r="O2873" s="68"/>
      <c r="P2873" s="70"/>
      <c r="Q2873" s="71"/>
    </row>
    <row r="2874" spans="1:17">
      <c r="A2874" s="152"/>
      <c r="B2874" s="68"/>
      <c r="C2874" s="68"/>
      <c r="D2874" s="68"/>
      <c r="E2874" s="68"/>
      <c r="F2874" s="69"/>
      <c r="G2874" s="69"/>
      <c r="H2874" s="69"/>
      <c r="I2874" s="69"/>
      <c r="J2874" s="68"/>
      <c r="K2874" s="69"/>
      <c r="L2874" s="68"/>
      <c r="M2874" s="68"/>
      <c r="N2874" s="68"/>
      <c r="O2874" s="68"/>
      <c r="P2874" s="70"/>
      <c r="Q2874" s="71"/>
    </row>
    <row r="2875" spans="1:17">
      <c r="A2875" s="152"/>
      <c r="B2875" s="68"/>
      <c r="C2875" s="68"/>
      <c r="D2875" s="68"/>
      <c r="E2875" s="68"/>
      <c r="F2875" s="69"/>
      <c r="G2875" s="69"/>
      <c r="H2875" s="69"/>
      <c r="I2875" s="69"/>
      <c r="J2875" s="68"/>
      <c r="K2875" s="69"/>
      <c r="L2875" s="68"/>
      <c r="M2875" s="68"/>
      <c r="N2875" s="68"/>
      <c r="O2875" s="68"/>
      <c r="P2875" s="70"/>
      <c r="Q2875" s="71"/>
    </row>
    <row r="2876" spans="1:17">
      <c r="A2876" s="152"/>
      <c r="B2876" s="68"/>
      <c r="C2876" s="68"/>
      <c r="D2876" s="68"/>
      <c r="E2876" s="68"/>
      <c r="F2876" s="69"/>
      <c r="G2876" s="69"/>
      <c r="H2876" s="69"/>
      <c r="I2876" s="69"/>
      <c r="J2876" s="68"/>
      <c r="K2876" s="69"/>
      <c r="L2876" s="68"/>
      <c r="M2876" s="68"/>
      <c r="N2876" s="68"/>
      <c r="O2876" s="68"/>
      <c r="P2876" s="70"/>
      <c r="Q2876" s="71"/>
    </row>
    <row r="2877" spans="1:17">
      <c r="A2877" s="152"/>
      <c r="B2877" s="68"/>
      <c r="C2877" s="68"/>
      <c r="D2877" s="68"/>
      <c r="E2877" s="68"/>
      <c r="F2877" s="69"/>
      <c r="G2877" s="69"/>
      <c r="H2877" s="69"/>
      <c r="I2877" s="69"/>
      <c r="J2877" s="68"/>
      <c r="K2877" s="69"/>
      <c r="L2877" s="68"/>
      <c r="M2877" s="68"/>
      <c r="N2877" s="68"/>
      <c r="O2877" s="68"/>
      <c r="P2877" s="70"/>
      <c r="Q2877" s="71"/>
    </row>
    <row r="2878" spans="1:17">
      <c r="A2878" s="152"/>
      <c r="B2878" s="68"/>
      <c r="C2878" s="68"/>
      <c r="D2878" s="68"/>
      <c r="E2878" s="68"/>
      <c r="F2878" s="69"/>
      <c r="G2878" s="69"/>
      <c r="H2878" s="69"/>
      <c r="I2878" s="69"/>
      <c r="J2878" s="68"/>
      <c r="K2878" s="69"/>
      <c r="L2878" s="68"/>
      <c r="M2878" s="68"/>
      <c r="N2878" s="68"/>
      <c r="O2878" s="68"/>
      <c r="P2878" s="70"/>
      <c r="Q2878" s="71"/>
    </row>
    <row r="2879" spans="1:17">
      <c r="A2879" s="152"/>
      <c r="B2879" s="68"/>
      <c r="C2879" s="68"/>
      <c r="D2879" s="68"/>
      <c r="E2879" s="68"/>
      <c r="F2879" s="69"/>
      <c r="G2879" s="69"/>
      <c r="H2879" s="69"/>
      <c r="I2879" s="69"/>
      <c r="J2879" s="68"/>
      <c r="K2879" s="69"/>
      <c r="L2879" s="68"/>
      <c r="M2879" s="68"/>
      <c r="N2879" s="68"/>
      <c r="O2879" s="68"/>
      <c r="P2879" s="70"/>
      <c r="Q2879" s="71"/>
    </row>
    <row r="2880" spans="1:17">
      <c r="A2880" s="152"/>
      <c r="B2880" s="68"/>
      <c r="C2880" s="68"/>
      <c r="D2880" s="68"/>
      <c r="E2880" s="68"/>
      <c r="F2880" s="69"/>
      <c r="G2880" s="69"/>
      <c r="H2880" s="69"/>
      <c r="I2880" s="69"/>
      <c r="J2880" s="68"/>
      <c r="K2880" s="69"/>
      <c r="L2880" s="68"/>
      <c r="M2880" s="68"/>
      <c r="N2880" s="68"/>
      <c r="O2880" s="68"/>
      <c r="P2880" s="70"/>
      <c r="Q2880" s="71"/>
    </row>
    <row r="2881" spans="1:17">
      <c r="A2881" s="152"/>
      <c r="B2881" s="68"/>
      <c r="C2881" s="68"/>
      <c r="D2881" s="68"/>
      <c r="E2881" s="68"/>
      <c r="F2881" s="69"/>
      <c r="G2881" s="69"/>
      <c r="H2881" s="69"/>
      <c r="I2881" s="69"/>
      <c r="J2881" s="68"/>
      <c r="K2881" s="69"/>
      <c r="L2881" s="68"/>
      <c r="M2881" s="68"/>
      <c r="N2881" s="68"/>
      <c r="O2881" s="68"/>
      <c r="P2881" s="70"/>
      <c r="Q2881" s="71"/>
    </row>
    <row r="2882" spans="1:17">
      <c r="A2882" s="152"/>
      <c r="B2882" s="68"/>
      <c r="C2882" s="68"/>
      <c r="D2882" s="68"/>
      <c r="E2882" s="68"/>
      <c r="F2882" s="69"/>
      <c r="G2882" s="69"/>
      <c r="H2882" s="69"/>
      <c r="I2882" s="69"/>
      <c r="J2882" s="68"/>
      <c r="K2882" s="69"/>
      <c r="L2882" s="68"/>
      <c r="M2882" s="68"/>
      <c r="N2882" s="68"/>
      <c r="O2882" s="68"/>
      <c r="P2882" s="70"/>
      <c r="Q2882" s="71"/>
    </row>
    <row r="2883" spans="1:17">
      <c r="A2883" s="152"/>
      <c r="B2883" s="68"/>
      <c r="C2883" s="68"/>
      <c r="D2883" s="68"/>
      <c r="E2883" s="68"/>
      <c r="F2883" s="69"/>
      <c r="G2883" s="69"/>
      <c r="H2883" s="69"/>
      <c r="I2883" s="69"/>
      <c r="J2883" s="68"/>
      <c r="K2883" s="69"/>
      <c r="L2883" s="68"/>
      <c r="M2883" s="68"/>
      <c r="N2883" s="68"/>
      <c r="O2883" s="68"/>
      <c r="P2883" s="70"/>
      <c r="Q2883" s="71"/>
    </row>
    <row r="2884" spans="1:17">
      <c r="A2884" s="152"/>
      <c r="B2884" s="68"/>
      <c r="C2884" s="68"/>
      <c r="D2884" s="68"/>
      <c r="E2884" s="68"/>
      <c r="F2884" s="69"/>
      <c r="G2884" s="69"/>
      <c r="H2884" s="69"/>
      <c r="I2884" s="69"/>
      <c r="J2884" s="68"/>
      <c r="K2884" s="69"/>
      <c r="L2884" s="68"/>
      <c r="M2884" s="68"/>
      <c r="N2884" s="68"/>
      <c r="O2884" s="68"/>
      <c r="P2884" s="70"/>
      <c r="Q2884" s="71"/>
    </row>
    <row r="2885" spans="1:17">
      <c r="A2885" s="152"/>
      <c r="B2885" s="68"/>
      <c r="C2885" s="68"/>
      <c r="D2885" s="68"/>
      <c r="E2885" s="68"/>
      <c r="F2885" s="69"/>
      <c r="G2885" s="69"/>
      <c r="H2885" s="69"/>
      <c r="I2885" s="69"/>
      <c r="J2885" s="68"/>
      <c r="K2885" s="69"/>
      <c r="L2885" s="68"/>
      <c r="M2885" s="68"/>
      <c r="N2885" s="68"/>
      <c r="O2885" s="68"/>
      <c r="P2885" s="70"/>
      <c r="Q2885" s="71"/>
    </row>
    <row r="2886" spans="1:17">
      <c r="A2886" s="152"/>
      <c r="B2886" s="68"/>
      <c r="C2886" s="68"/>
      <c r="D2886" s="68"/>
      <c r="E2886" s="68"/>
      <c r="F2886" s="69"/>
      <c r="G2886" s="69"/>
      <c r="H2886" s="69"/>
      <c r="I2886" s="69"/>
      <c r="J2886" s="68"/>
      <c r="K2886" s="69"/>
      <c r="L2886" s="68"/>
      <c r="M2886" s="68"/>
      <c r="N2886" s="68"/>
      <c r="O2886" s="68"/>
      <c r="P2886" s="70"/>
      <c r="Q2886" s="71"/>
    </row>
    <row r="2887" spans="1:17">
      <c r="A2887" s="152"/>
      <c r="B2887" s="68"/>
      <c r="C2887" s="68"/>
      <c r="D2887" s="68"/>
      <c r="E2887" s="68"/>
      <c r="F2887" s="69"/>
      <c r="G2887" s="69"/>
      <c r="H2887" s="69"/>
      <c r="I2887" s="69"/>
      <c r="J2887" s="68"/>
      <c r="K2887" s="69"/>
      <c r="L2887" s="68"/>
      <c r="M2887" s="68"/>
      <c r="N2887" s="68"/>
      <c r="O2887" s="68"/>
      <c r="P2887" s="70"/>
      <c r="Q2887" s="71"/>
    </row>
    <row r="2888" spans="1:17">
      <c r="A2888" s="152"/>
      <c r="B2888" s="68"/>
      <c r="C2888" s="68"/>
      <c r="D2888" s="68"/>
      <c r="E2888" s="68"/>
      <c r="F2888" s="69"/>
      <c r="G2888" s="69"/>
      <c r="H2888" s="69"/>
      <c r="I2888" s="69"/>
      <c r="J2888" s="68"/>
      <c r="K2888" s="69"/>
      <c r="L2888" s="68"/>
      <c r="M2888" s="68"/>
      <c r="N2888" s="68"/>
      <c r="O2888" s="68"/>
      <c r="P2888" s="70"/>
      <c r="Q2888" s="71"/>
    </row>
    <row r="2889" spans="1:17">
      <c r="A2889" s="152"/>
      <c r="B2889" s="68"/>
      <c r="C2889" s="68"/>
      <c r="D2889" s="68"/>
      <c r="E2889" s="68"/>
      <c r="F2889" s="69"/>
      <c r="G2889" s="69"/>
      <c r="H2889" s="69"/>
      <c r="I2889" s="69"/>
      <c r="J2889" s="68"/>
      <c r="K2889" s="69"/>
      <c r="L2889" s="68"/>
      <c r="M2889" s="68"/>
      <c r="N2889" s="68"/>
      <c r="O2889" s="68"/>
      <c r="P2889" s="70"/>
      <c r="Q2889" s="71"/>
    </row>
    <row r="2890" spans="1:17">
      <c r="A2890" s="152"/>
      <c r="B2890" s="68"/>
      <c r="C2890" s="68"/>
      <c r="D2890" s="68"/>
      <c r="E2890" s="68"/>
      <c r="F2890" s="69"/>
      <c r="G2890" s="69"/>
      <c r="H2890" s="69"/>
      <c r="I2890" s="69"/>
      <c r="J2890" s="68"/>
      <c r="K2890" s="69"/>
      <c r="L2890" s="68"/>
      <c r="M2890" s="68"/>
      <c r="N2890" s="68"/>
      <c r="O2890" s="68"/>
      <c r="P2890" s="70"/>
      <c r="Q2890" s="71"/>
    </row>
    <row r="2891" spans="1:17">
      <c r="A2891" s="152"/>
      <c r="B2891" s="68"/>
      <c r="C2891" s="68"/>
      <c r="D2891" s="68"/>
      <c r="E2891" s="68"/>
      <c r="F2891" s="69"/>
      <c r="G2891" s="69"/>
      <c r="H2891" s="69"/>
      <c r="I2891" s="69"/>
      <c r="J2891" s="68"/>
      <c r="K2891" s="69"/>
      <c r="L2891" s="68"/>
      <c r="M2891" s="68"/>
      <c r="N2891" s="68"/>
      <c r="O2891" s="68"/>
      <c r="P2891" s="70"/>
      <c r="Q2891" s="71"/>
    </row>
    <row r="2892" spans="1:17">
      <c r="A2892" s="152"/>
      <c r="B2892" s="68"/>
      <c r="C2892" s="68"/>
      <c r="D2892" s="68"/>
      <c r="E2892" s="68"/>
      <c r="F2892" s="69"/>
      <c r="G2892" s="69"/>
      <c r="H2892" s="69"/>
      <c r="I2892" s="69"/>
      <c r="J2892" s="68"/>
      <c r="K2892" s="69"/>
      <c r="L2892" s="68"/>
      <c r="M2892" s="68"/>
      <c r="N2892" s="68"/>
      <c r="O2892" s="68"/>
      <c r="P2892" s="70"/>
      <c r="Q2892" s="71"/>
    </row>
    <row r="2893" spans="1:17">
      <c r="A2893" s="152"/>
      <c r="B2893" s="68"/>
      <c r="C2893" s="68"/>
      <c r="D2893" s="68"/>
      <c r="E2893" s="68"/>
      <c r="F2893" s="69"/>
      <c r="G2893" s="69"/>
      <c r="H2893" s="69"/>
      <c r="I2893" s="69"/>
      <c r="J2893" s="68"/>
      <c r="K2893" s="69"/>
      <c r="L2893" s="68"/>
      <c r="M2893" s="68"/>
      <c r="N2893" s="68"/>
      <c r="O2893" s="68"/>
      <c r="P2893" s="70"/>
      <c r="Q2893" s="71"/>
    </row>
    <row r="2894" spans="1:17">
      <c r="A2894" s="152"/>
      <c r="B2894" s="68"/>
      <c r="C2894" s="68"/>
      <c r="D2894" s="68"/>
      <c r="E2894" s="68"/>
      <c r="F2894" s="69"/>
      <c r="G2894" s="69"/>
      <c r="H2894" s="69"/>
      <c r="I2894" s="69"/>
      <c r="J2894" s="68"/>
      <c r="K2894" s="69"/>
      <c r="L2894" s="68"/>
      <c r="M2894" s="68"/>
      <c r="N2894" s="68"/>
      <c r="O2894" s="68"/>
      <c r="P2894" s="70"/>
      <c r="Q2894" s="71"/>
    </row>
    <row r="2895" spans="1:17">
      <c r="A2895" s="152"/>
      <c r="B2895" s="68"/>
      <c r="C2895" s="68"/>
      <c r="D2895" s="68"/>
      <c r="E2895" s="68"/>
      <c r="F2895" s="69"/>
      <c r="G2895" s="69"/>
      <c r="H2895" s="69"/>
      <c r="I2895" s="69"/>
      <c r="J2895" s="68"/>
      <c r="K2895" s="69"/>
      <c r="L2895" s="68"/>
      <c r="M2895" s="68"/>
      <c r="N2895" s="68"/>
      <c r="O2895" s="68"/>
      <c r="P2895" s="70"/>
      <c r="Q2895" s="71"/>
    </row>
    <row r="2896" spans="1:17">
      <c r="A2896" s="152"/>
      <c r="B2896" s="68"/>
      <c r="C2896" s="68"/>
      <c r="D2896" s="68"/>
      <c r="E2896" s="68"/>
      <c r="F2896" s="69"/>
      <c r="G2896" s="69"/>
      <c r="H2896" s="69"/>
      <c r="I2896" s="69"/>
      <c r="J2896" s="68"/>
      <c r="K2896" s="69"/>
      <c r="L2896" s="68"/>
      <c r="M2896" s="68"/>
      <c r="N2896" s="68"/>
      <c r="O2896" s="68"/>
      <c r="P2896" s="70"/>
      <c r="Q2896" s="71"/>
    </row>
    <row r="2897" spans="1:17">
      <c r="A2897" s="152"/>
      <c r="B2897" s="68"/>
      <c r="C2897" s="68"/>
      <c r="D2897" s="68"/>
      <c r="E2897" s="68"/>
      <c r="F2897" s="69"/>
      <c r="G2897" s="69"/>
      <c r="H2897" s="69"/>
      <c r="I2897" s="69"/>
      <c r="J2897" s="68"/>
      <c r="K2897" s="69"/>
      <c r="L2897" s="68"/>
      <c r="M2897" s="68"/>
      <c r="N2897" s="68"/>
      <c r="O2897" s="68"/>
      <c r="P2897" s="70"/>
      <c r="Q2897" s="71"/>
    </row>
    <row r="2898" spans="1:17">
      <c r="A2898" s="152"/>
      <c r="B2898" s="68"/>
      <c r="C2898" s="68"/>
      <c r="D2898" s="68"/>
      <c r="E2898" s="68"/>
      <c r="F2898" s="69"/>
      <c r="G2898" s="69"/>
      <c r="H2898" s="69"/>
      <c r="I2898" s="69"/>
      <c r="J2898" s="68"/>
      <c r="K2898" s="69"/>
      <c r="L2898" s="68"/>
      <c r="M2898" s="68"/>
      <c r="N2898" s="68"/>
      <c r="O2898" s="68"/>
      <c r="P2898" s="70"/>
      <c r="Q2898" s="71"/>
    </row>
    <row r="2899" spans="1:17">
      <c r="A2899" s="152"/>
      <c r="B2899" s="68"/>
      <c r="C2899" s="68"/>
      <c r="D2899" s="68"/>
      <c r="E2899" s="68"/>
      <c r="F2899" s="69"/>
      <c r="G2899" s="69"/>
      <c r="H2899" s="69"/>
      <c r="I2899" s="69"/>
      <c r="J2899" s="68"/>
      <c r="K2899" s="69"/>
      <c r="L2899" s="68"/>
      <c r="M2899" s="68"/>
      <c r="N2899" s="68"/>
      <c r="O2899" s="68"/>
      <c r="P2899" s="70"/>
      <c r="Q2899" s="71"/>
    </row>
    <row r="2900" spans="1:17">
      <c r="A2900" s="152"/>
      <c r="B2900" s="68"/>
      <c r="C2900" s="68"/>
      <c r="D2900" s="68"/>
      <c r="E2900" s="68"/>
      <c r="F2900" s="69"/>
      <c r="G2900" s="69"/>
      <c r="H2900" s="69"/>
      <c r="I2900" s="69"/>
      <c r="J2900" s="68"/>
      <c r="K2900" s="69"/>
      <c r="L2900" s="68"/>
      <c r="M2900" s="68"/>
      <c r="N2900" s="68"/>
      <c r="O2900" s="68"/>
      <c r="P2900" s="70"/>
      <c r="Q2900" s="71"/>
    </row>
    <row r="2901" spans="1:17">
      <c r="A2901" s="152"/>
      <c r="B2901" s="68"/>
      <c r="C2901" s="68"/>
      <c r="D2901" s="68"/>
      <c r="E2901" s="68"/>
      <c r="F2901" s="69"/>
      <c r="G2901" s="69"/>
      <c r="H2901" s="69"/>
      <c r="I2901" s="69"/>
      <c r="J2901" s="68"/>
      <c r="K2901" s="69"/>
      <c r="L2901" s="68"/>
      <c r="M2901" s="68"/>
      <c r="N2901" s="68"/>
      <c r="O2901" s="68"/>
      <c r="P2901" s="70"/>
      <c r="Q2901" s="71"/>
    </row>
    <row r="2902" spans="1:17">
      <c r="A2902" s="152"/>
      <c r="B2902" s="68"/>
      <c r="C2902" s="68"/>
      <c r="D2902" s="68"/>
      <c r="E2902" s="68"/>
      <c r="F2902" s="69"/>
      <c r="G2902" s="69"/>
      <c r="H2902" s="69"/>
      <c r="I2902" s="69"/>
      <c r="J2902" s="68"/>
      <c r="K2902" s="69"/>
      <c r="L2902" s="68"/>
      <c r="M2902" s="68"/>
      <c r="N2902" s="68"/>
      <c r="O2902" s="68"/>
      <c r="P2902" s="70"/>
      <c r="Q2902" s="71"/>
    </row>
    <row r="2903" spans="1:17">
      <c r="A2903" s="152"/>
      <c r="B2903" s="68"/>
      <c r="C2903" s="68"/>
      <c r="D2903" s="68"/>
      <c r="E2903" s="68"/>
      <c r="F2903" s="69"/>
      <c r="G2903" s="69"/>
      <c r="H2903" s="69"/>
      <c r="I2903" s="69"/>
      <c r="J2903" s="68"/>
      <c r="K2903" s="69"/>
      <c r="L2903" s="68"/>
      <c r="M2903" s="68"/>
      <c r="N2903" s="68"/>
      <c r="O2903" s="68"/>
      <c r="P2903" s="70"/>
      <c r="Q2903" s="71"/>
    </row>
    <row r="2904" spans="1:17">
      <c r="A2904" s="152"/>
      <c r="B2904" s="68"/>
      <c r="C2904" s="68"/>
      <c r="D2904" s="68"/>
      <c r="E2904" s="68"/>
      <c r="F2904" s="69"/>
      <c r="G2904" s="69"/>
      <c r="H2904" s="69"/>
      <c r="I2904" s="69"/>
      <c r="J2904" s="68"/>
      <c r="K2904" s="69"/>
      <c r="L2904" s="68"/>
      <c r="M2904" s="68"/>
      <c r="N2904" s="68"/>
      <c r="O2904" s="68"/>
      <c r="P2904" s="70"/>
      <c r="Q2904" s="71"/>
    </row>
    <row r="2905" spans="1:17">
      <c r="A2905" s="152"/>
      <c r="B2905" s="68"/>
      <c r="C2905" s="68"/>
      <c r="D2905" s="68"/>
      <c r="E2905" s="68"/>
      <c r="F2905" s="69"/>
      <c r="G2905" s="69"/>
      <c r="H2905" s="69"/>
      <c r="I2905" s="69"/>
      <c r="J2905" s="68"/>
      <c r="K2905" s="69"/>
      <c r="L2905" s="68"/>
      <c r="M2905" s="68"/>
      <c r="N2905" s="68"/>
      <c r="O2905" s="68"/>
      <c r="P2905" s="70"/>
      <c r="Q2905" s="71"/>
    </row>
    <row r="2906" spans="1:17">
      <c r="A2906" s="152"/>
      <c r="B2906" s="68"/>
      <c r="C2906" s="68"/>
      <c r="D2906" s="68"/>
      <c r="E2906" s="68"/>
      <c r="F2906" s="69"/>
      <c r="G2906" s="69"/>
      <c r="H2906" s="69"/>
      <c r="I2906" s="69"/>
      <c r="J2906" s="68"/>
      <c r="K2906" s="69"/>
      <c r="L2906" s="68"/>
      <c r="M2906" s="68"/>
      <c r="N2906" s="68"/>
      <c r="O2906" s="68"/>
      <c r="P2906" s="70"/>
      <c r="Q2906" s="71"/>
    </row>
    <row r="2907" spans="1:17">
      <c r="A2907" s="152"/>
      <c r="B2907" s="68"/>
      <c r="C2907" s="68"/>
      <c r="D2907" s="68"/>
      <c r="E2907" s="68"/>
      <c r="F2907" s="69"/>
      <c r="G2907" s="69"/>
      <c r="H2907" s="69"/>
      <c r="I2907" s="69"/>
      <c r="J2907" s="68"/>
      <c r="K2907" s="69"/>
      <c r="L2907" s="68"/>
      <c r="M2907" s="68"/>
      <c r="N2907" s="68"/>
      <c r="O2907" s="68"/>
      <c r="P2907" s="70"/>
      <c r="Q2907" s="71"/>
    </row>
    <row r="2908" spans="1:17">
      <c r="A2908" s="152"/>
      <c r="B2908" s="68"/>
      <c r="C2908" s="68"/>
      <c r="D2908" s="68"/>
      <c r="E2908" s="68"/>
      <c r="F2908" s="69"/>
      <c r="G2908" s="69"/>
      <c r="H2908" s="69"/>
      <c r="I2908" s="69"/>
      <c r="J2908" s="68"/>
      <c r="K2908" s="69"/>
      <c r="L2908" s="68"/>
      <c r="M2908" s="68"/>
      <c r="N2908" s="68"/>
      <c r="O2908" s="68"/>
      <c r="P2908" s="70"/>
      <c r="Q2908" s="71"/>
    </row>
    <row r="2909" spans="1:17">
      <c r="A2909" s="152"/>
      <c r="B2909" s="68"/>
      <c r="C2909" s="68"/>
      <c r="D2909" s="68"/>
      <c r="E2909" s="68"/>
      <c r="F2909" s="69"/>
      <c r="G2909" s="69"/>
      <c r="H2909" s="69"/>
      <c r="I2909" s="69"/>
      <c r="J2909" s="68"/>
      <c r="K2909" s="69"/>
      <c r="L2909" s="68"/>
      <c r="M2909" s="68"/>
      <c r="N2909" s="68"/>
      <c r="O2909" s="68"/>
      <c r="P2909" s="70"/>
      <c r="Q2909" s="71"/>
    </row>
    <row r="2910" spans="1:17">
      <c r="A2910" s="152"/>
      <c r="B2910" s="68"/>
      <c r="C2910" s="68"/>
      <c r="D2910" s="68"/>
      <c r="E2910" s="68"/>
      <c r="F2910" s="69"/>
      <c r="G2910" s="69"/>
      <c r="H2910" s="69"/>
      <c r="I2910" s="69"/>
      <c r="J2910" s="68"/>
      <c r="K2910" s="69"/>
      <c r="L2910" s="68"/>
      <c r="M2910" s="68"/>
      <c r="N2910" s="68"/>
      <c r="O2910" s="68"/>
      <c r="P2910" s="70"/>
      <c r="Q2910" s="71"/>
    </row>
    <row r="2911" spans="1:17">
      <c r="A2911" s="152"/>
      <c r="B2911" s="68"/>
      <c r="C2911" s="68"/>
      <c r="D2911" s="68"/>
      <c r="E2911" s="68"/>
      <c r="F2911" s="69"/>
      <c r="G2911" s="69"/>
      <c r="H2911" s="69"/>
      <c r="I2911" s="69"/>
      <c r="J2911" s="68"/>
      <c r="K2911" s="69"/>
      <c r="L2911" s="68"/>
      <c r="M2911" s="68"/>
      <c r="N2911" s="68"/>
      <c r="O2911" s="68"/>
      <c r="P2911" s="70"/>
      <c r="Q2911" s="71"/>
    </row>
    <row r="2912" spans="1:17">
      <c r="A2912" s="152"/>
      <c r="B2912" s="68"/>
      <c r="C2912" s="68"/>
      <c r="D2912" s="68"/>
      <c r="E2912" s="68"/>
      <c r="F2912" s="69"/>
      <c r="G2912" s="69"/>
      <c r="H2912" s="69"/>
      <c r="I2912" s="69"/>
      <c r="J2912" s="68"/>
      <c r="K2912" s="69"/>
      <c r="L2912" s="68"/>
      <c r="M2912" s="68"/>
      <c r="N2912" s="68"/>
      <c r="O2912" s="68"/>
      <c r="P2912" s="70"/>
      <c r="Q2912" s="71"/>
    </row>
    <row r="2913" spans="1:17">
      <c r="A2913" s="152"/>
      <c r="B2913" s="68"/>
      <c r="C2913" s="68"/>
      <c r="D2913" s="68"/>
      <c r="E2913" s="68"/>
      <c r="F2913" s="69"/>
      <c r="G2913" s="69"/>
      <c r="H2913" s="69"/>
      <c r="I2913" s="69"/>
      <c r="J2913" s="68"/>
      <c r="K2913" s="69"/>
      <c r="L2913" s="68"/>
      <c r="M2913" s="68"/>
      <c r="N2913" s="68"/>
      <c r="O2913" s="68"/>
      <c r="P2913" s="70"/>
      <c r="Q2913" s="71"/>
    </row>
    <row r="2914" spans="1:17">
      <c r="A2914" s="152"/>
      <c r="B2914" s="68"/>
      <c r="C2914" s="68"/>
      <c r="D2914" s="68"/>
      <c r="E2914" s="68"/>
      <c r="F2914" s="69"/>
      <c r="G2914" s="69"/>
      <c r="H2914" s="69"/>
      <c r="I2914" s="69"/>
      <c r="J2914" s="68"/>
      <c r="K2914" s="69"/>
      <c r="L2914" s="68"/>
      <c r="M2914" s="68"/>
      <c r="N2914" s="68"/>
      <c r="O2914" s="68"/>
      <c r="P2914" s="70"/>
      <c r="Q2914" s="71"/>
    </row>
    <row r="2915" spans="1:17">
      <c r="A2915" s="152"/>
      <c r="B2915" s="68"/>
      <c r="C2915" s="68"/>
      <c r="D2915" s="68"/>
      <c r="E2915" s="68"/>
      <c r="F2915" s="69"/>
      <c r="G2915" s="69"/>
      <c r="H2915" s="69"/>
      <c r="I2915" s="69"/>
      <c r="J2915" s="68"/>
      <c r="K2915" s="69"/>
      <c r="L2915" s="68"/>
      <c r="M2915" s="68"/>
      <c r="N2915" s="68"/>
      <c r="O2915" s="68"/>
      <c r="P2915" s="70"/>
      <c r="Q2915" s="71"/>
    </row>
    <row r="2916" spans="1:17">
      <c r="A2916" s="152"/>
      <c r="B2916" s="68"/>
      <c r="C2916" s="68"/>
      <c r="D2916" s="68"/>
      <c r="E2916" s="68"/>
      <c r="F2916" s="69"/>
      <c r="G2916" s="69"/>
      <c r="H2916" s="69"/>
      <c r="I2916" s="69"/>
      <c r="J2916" s="68"/>
      <c r="K2916" s="69"/>
      <c r="L2916" s="68"/>
      <c r="M2916" s="68"/>
      <c r="N2916" s="68"/>
      <c r="O2916" s="68"/>
      <c r="P2916" s="70"/>
      <c r="Q2916" s="71"/>
    </row>
    <row r="2917" spans="1:17">
      <c r="A2917" s="152"/>
      <c r="B2917" s="68"/>
      <c r="C2917" s="68"/>
      <c r="D2917" s="68"/>
      <c r="E2917" s="68"/>
      <c r="F2917" s="69"/>
      <c r="G2917" s="69"/>
      <c r="H2917" s="69"/>
      <c r="I2917" s="69"/>
      <c r="J2917" s="68"/>
      <c r="K2917" s="69"/>
      <c r="L2917" s="68"/>
      <c r="M2917" s="68"/>
      <c r="N2917" s="68"/>
      <c r="O2917" s="68"/>
      <c r="P2917" s="70"/>
      <c r="Q2917" s="71"/>
    </row>
    <row r="2918" spans="1:17">
      <c r="A2918" s="152"/>
      <c r="B2918" s="68"/>
      <c r="C2918" s="68"/>
      <c r="D2918" s="68"/>
      <c r="E2918" s="68"/>
      <c r="F2918" s="69"/>
      <c r="G2918" s="69"/>
      <c r="H2918" s="69"/>
      <c r="I2918" s="69"/>
      <c r="J2918" s="68"/>
      <c r="K2918" s="69"/>
      <c r="L2918" s="68"/>
      <c r="M2918" s="68"/>
      <c r="N2918" s="68"/>
      <c r="O2918" s="68"/>
      <c r="P2918" s="70"/>
      <c r="Q2918" s="71"/>
    </row>
    <row r="2919" spans="1:17">
      <c r="A2919" s="152"/>
      <c r="B2919" s="68"/>
      <c r="C2919" s="68"/>
      <c r="D2919" s="68"/>
      <c r="E2919" s="68"/>
      <c r="F2919" s="69"/>
      <c r="G2919" s="69"/>
      <c r="H2919" s="69"/>
      <c r="I2919" s="69"/>
      <c r="J2919" s="68"/>
      <c r="K2919" s="69"/>
      <c r="L2919" s="68"/>
      <c r="M2919" s="68"/>
      <c r="N2919" s="68"/>
      <c r="O2919" s="68"/>
      <c r="P2919" s="70"/>
      <c r="Q2919" s="71"/>
    </row>
    <row r="2920" spans="1:17">
      <c r="A2920" s="152"/>
      <c r="B2920" s="68"/>
      <c r="C2920" s="68"/>
      <c r="D2920" s="68"/>
      <c r="E2920" s="68"/>
      <c r="F2920" s="69"/>
      <c r="G2920" s="69"/>
      <c r="H2920" s="69"/>
      <c r="I2920" s="69"/>
      <c r="J2920" s="68"/>
      <c r="K2920" s="69"/>
      <c r="L2920" s="68"/>
      <c r="M2920" s="68"/>
      <c r="N2920" s="68"/>
      <c r="O2920" s="68"/>
      <c r="P2920" s="70"/>
      <c r="Q2920" s="71"/>
    </row>
    <row r="2921" spans="1:17">
      <c r="A2921" s="152"/>
      <c r="B2921" s="68"/>
      <c r="C2921" s="68"/>
      <c r="D2921" s="68"/>
      <c r="E2921" s="68"/>
      <c r="F2921" s="69"/>
      <c r="G2921" s="69"/>
      <c r="H2921" s="69"/>
      <c r="I2921" s="69"/>
      <c r="J2921" s="68"/>
      <c r="K2921" s="69"/>
      <c r="L2921" s="68"/>
      <c r="M2921" s="68"/>
      <c r="N2921" s="68"/>
      <c r="O2921" s="68"/>
      <c r="P2921" s="70"/>
      <c r="Q2921" s="71"/>
    </row>
    <row r="2922" spans="1:17">
      <c r="A2922" s="152"/>
      <c r="B2922" s="68"/>
      <c r="C2922" s="68"/>
      <c r="D2922" s="68"/>
      <c r="E2922" s="68"/>
      <c r="F2922" s="69"/>
      <c r="G2922" s="69"/>
      <c r="H2922" s="69"/>
      <c r="I2922" s="69"/>
      <c r="J2922" s="68"/>
      <c r="K2922" s="69"/>
      <c r="L2922" s="68"/>
      <c r="M2922" s="68"/>
      <c r="N2922" s="68"/>
      <c r="O2922" s="68"/>
      <c r="P2922" s="70"/>
      <c r="Q2922" s="71"/>
    </row>
    <row r="2923" spans="1:17">
      <c r="A2923" s="152"/>
      <c r="B2923" s="68"/>
      <c r="C2923" s="68"/>
      <c r="D2923" s="68"/>
      <c r="E2923" s="68"/>
      <c r="F2923" s="69"/>
      <c r="G2923" s="69"/>
      <c r="H2923" s="69"/>
      <c r="I2923" s="69"/>
      <c r="J2923" s="68"/>
      <c r="K2923" s="69"/>
      <c r="L2923" s="68"/>
      <c r="M2923" s="68"/>
      <c r="N2923" s="68"/>
      <c r="O2923" s="68"/>
      <c r="P2923" s="70"/>
      <c r="Q2923" s="71"/>
    </row>
    <row r="2924" spans="1:17">
      <c r="A2924" s="152"/>
      <c r="B2924" s="68"/>
      <c r="C2924" s="68"/>
      <c r="D2924" s="68"/>
      <c r="E2924" s="68"/>
      <c r="F2924" s="69"/>
      <c r="G2924" s="69"/>
      <c r="H2924" s="69"/>
      <c r="I2924" s="69"/>
      <c r="J2924" s="68"/>
      <c r="K2924" s="69"/>
      <c r="L2924" s="68"/>
      <c r="M2924" s="68"/>
      <c r="N2924" s="68"/>
      <c r="O2924" s="68"/>
      <c r="P2924" s="70"/>
      <c r="Q2924" s="71"/>
    </row>
    <row r="2925" spans="1:17">
      <c r="A2925" s="152"/>
      <c r="B2925" s="68"/>
      <c r="C2925" s="68"/>
      <c r="D2925" s="68"/>
      <c r="E2925" s="68"/>
      <c r="F2925" s="69"/>
      <c r="G2925" s="69"/>
      <c r="H2925" s="69"/>
      <c r="I2925" s="69"/>
      <c r="J2925" s="68"/>
      <c r="K2925" s="69"/>
      <c r="L2925" s="68"/>
      <c r="M2925" s="68"/>
      <c r="N2925" s="68"/>
      <c r="O2925" s="68"/>
      <c r="P2925" s="70"/>
      <c r="Q2925" s="71"/>
    </row>
    <row r="2926" spans="1:17">
      <c r="A2926" s="152"/>
      <c r="B2926" s="68"/>
      <c r="C2926" s="68"/>
      <c r="D2926" s="68"/>
      <c r="E2926" s="68"/>
      <c r="F2926" s="69"/>
      <c r="G2926" s="69"/>
      <c r="H2926" s="69"/>
      <c r="I2926" s="69"/>
      <c r="J2926" s="68"/>
      <c r="K2926" s="69"/>
      <c r="L2926" s="68"/>
      <c r="M2926" s="68"/>
      <c r="N2926" s="68"/>
      <c r="O2926" s="68"/>
      <c r="P2926" s="70"/>
      <c r="Q2926" s="71"/>
    </row>
    <row r="2927" spans="1:17">
      <c r="A2927" s="152"/>
      <c r="B2927" s="68"/>
      <c r="C2927" s="68"/>
      <c r="D2927" s="68"/>
      <c r="E2927" s="68"/>
      <c r="F2927" s="69"/>
      <c r="G2927" s="69"/>
      <c r="H2927" s="69"/>
      <c r="I2927" s="69"/>
      <c r="J2927" s="68"/>
      <c r="K2927" s="69"/>
      <c r="L2927" s="68"/>
      <c r="M2927" s="68"/>
      <c r="N2927" s="68"/>
      <c r="O2927" s="68"/>
      <c r="P2927" s="70"/>
      <c r="Q2927" s="71"/>
    </row>
    <row r="2928" spans="1:17">
      <c r="A2928" s="152"/>
      <c r="B2928" s="68"/>
      <c r="C2928" s="68"/>
      <c r="D2928" s="68"/>
      <c r="E2928" s="68"/>
      <c r="F2928" s="69"/>
      <c r="G2928" s="69"/>
      <c r="H2928" s="69"/>
      <c r="I2928" s="69"/>
      <c r="J2928" s="68"/>
      <c r="K2928" s="69"/>
      <c r="L2928" s="68"/>
      <c r="M2928" s="68"/>
      <c r="N2928" s="68"/>
      <c r="O2928" s="68"/>
      <c r="P2928" s="70"/>
      <c r="Q2928" s="71"/>
    </row>
    <row r="2929" spans="1:17">
      <c r="A2929" s="152"/>
      <c r="B2929" s="68"/>
      <c r="C2929" s="68"/>
      <c r="D2929" s="68"/>
      <c r="E2929" s="68"/>
      <c r="F2929" s="69"/>
      <c r="G2929" s="69"/>
      <c r="H2929" s="69"/>
      <c r="I2929" s="69"/>
      <c r="J2929" s="68"/>
      <c r="K2929" s="69"/>
      <c r="L2929" s="68"/>
      <c r="M2929" s="68"/>
      <c r="N2929" s="68"/>
      <c r="O2929" s="68"/>
      <c r="P2929" s="70"/>
      <c r="Q2929" s="71"/>
    </row>
    <row r="2930" spans="1:17">
      <c r="A2930" s="152"/>
      <c r="B2930" s="68"/>
      <c r="C2930" s="68"/>
      <c r="D2930" s="68"/>
      <c r="E2930" s="68"/>
      <c r="F2930" s="69"/>
      <c r="G2930" s="69"/>
      <c r="H2930" s="69"/>
      <c r="I2930" s="69"/>
      <c r="J2930" s="68"/>
      <c r="K2930" s="69"/>
      <c r="L2930" s="68"/>
      <c r="M2930" s="68"/>
      <c r="N2930" s="68"/>
      <c r="O2930" s="68"/>
      <c r="P2930" s="70"/>
      <c r="Q2930" s="71"/>
    </row>
    <row r="2931" spans="1:17">
      <c r="A2931" s="152"/>
      <c r="B2931" s="68"/>
      <c r="C2931" s="68"/>
      <c r="D2931" s="68"/>
      <c r="E2931" s="68"/>
      <c r="F2931" s="69"/>
      <c r="G2931" s="69"/>
      <c r="H2931" s="69"/>
      <c r="I2931" s="69"/>
      <c r="J2931" s="68"/>
      <c r="K2931" s="69"/>
      <c r="L2931" s="68"/>
      <c r="M2931" s="68"/>
      <c r="N2931" s="68"/>
      <c r="O2931" s="68"/>
      <c r="P2931" s="70"/>
      <c r="Q2931" s="71"/>
    </row>
    <row r="2932" spans="1:17">
      <c r="A2932" s="152"/>
      <c r="B2932" s="68"/>
      <c r="C2932" s="68"/>
      <c r="D2932" s="68"/>
      <c r="E2932" s="68"/>
      <c r="F2932" s="69"/>
      <c r="G2932" s="69"/>
      <c r="H2932" s="69"/>
      <c r="I2932" s="69"/>
      <c r="J2932" s="68"/>
      <c r="K2932" s="69"/>
      <c r="L2932" s="68"/>
      <c r="M2932" s="68"/>
      <c r="N2932" s="68"/>
      <c r="O2932" s="68"/>
      <c r="P2932" s="70"/>
      <c r="Q2932" s="71"/>
    </row>
    <row r="2933" spans="1:17">
      <c r="A2933" s="152"/>
      <c r="B2933" s="68"/>
      <c r="C2933" s="68"/>
      <c r="D2933" s="68"/>
      <c r="E2933" s="68"/>
      <c r="F2933" s="69"/>
      <c r="G2933" s="69"/>
      <c r="H2933" s="69"/>
      <c r="I2933" s="69"/>
      <c r="J2933" s="68"/>
      <c r="K2933" s="69"/>
      <c r="L2933" s="68"/>
      <c r="M2933" s="68"/>
      <c r="N2933" s="68"/>
      <c r="O2933" s="68"/>
      <c r="P2933" s="70"/>
      <c r="Q2933" s="71"/>
    </row>
    <row r="2934" spans="1:17">
      <c r="A2934" s="152"/>
      <c r="B2934" s="68"/>
      <c r="C2934" s="68"/>
      <c r="D2934" s="68"/>
      <c r="E2934" s="68"/>
      <c r="F2934" s="69"/>
      <c r="G2934" s="69"/>
      <c r="H2934" s="69"/>
      <c r="I2934" s="69"/>
      <c r="J2934" s="68"/>
      <c r="K2934" s="69"/>
      <c r="L2934" s="68"/>
      <c r="M2934" s="68"/>
      <c r="N2934" s="68"/>
      <c r="O2934" s="68"/>
      <c r="P2934" s="70"/>
      <c r="Q2934" s="71"/>
    </row>
    <row r="2935" spans="1:17">
      <c r="A2935" s="152"/>
      <c r="B2935" s="68"/>
      <c r="C2935" s="68"/>
      <c r="D2935" s="68"/>
      <c r="E2935" s="68"/>
      <c r="F2935" s="69"/>
      <c r="G2935" s="69"/>
      <c r="H2935" s="69"/>
      <c r="I2935" s="69"/>
      <c r="J2935" s="68"/>
      <c r="K2935" s="69"/>
      <c r="L2935" s="68"/>
      <c r="M2935" s="68"/>
      <c r="N2935" s="68"/>
      <c r="O2935" s="68"/>
      <c r="P2935" s="70"/>
      <c r="Q2935" s="71"/>
    </row>
    <row r="2936" spans="1:17">
      <c r="A2936" s="152"/>
      <c r="B2936" s="68"/>
      <c r="C2936" s="68"/>
      <c r="D2936" s="68"/>
      <c r="E2936" s="68"/>
      <c r="F2936" s="69"/>
      <c r="G2936" s="69"/>
      <c r="H2936" s="69"/>
      <c r="I2936" s="69"/>
      <c r="J2936" s="68"/>
      <c r="K2936" s="69"/>
      <c r="L2936" s="68"/>
      <c r="M2936" s="68"/>
      <c r="N2936" s="68"/>
      <c r="O2936" s="68"/>
      <c r="P2936" s="70"/>
      <c r="Q2936" s="71"/>
    </row>
    <row r="2937" spans="1:17">
      <c r="A2937" s="152"/>
      <c r="B2937" s="68"/>
      <c r="C2937" s="68"/>
      <c r="D2937" s="68"/>
      <c r="E2937" s="68"/>
      <c r="F2937" s="69"/>
      <c r="G2937" s="69"/>
      <c r="H2937" s="69"/>
      <c r="I2937" s="69"/>
      <c r="J2937" s="68"/>
      <c r="K2937" s="69"/>
      <c r="L2937" s="68"/>
      <c r="M2937" s="68"/>
      <c r="N2937" s="68"/>
      <c r="O2937" s="68"/>
      <c r="P2937" s="70"/>
      <c r="Q2937" s="71"/>
    </row>
    <row r="2938" spans="1:17">
      <c r="A2938" s="152"/>
      <c r="B2938" s="68"/>
      <c r="C2938" s="68"/>
      <c r="D2938" s="68"/>
      <c r="E2938" s="68"/>
      <c r="F2938" s="69"/>
      <c r="G2938" s="69"/>
      <c r="H2938" s="69"/>
      <c r="I2938" s="69"/>
      <c r="J2938" s="68"/>
      <c r="K2938" s="69"/>
      <c r="L2938" s="68"/>
      <c r="M2938" s="68"/>
      <c r="N2938" s="68"/>
      <c r="O2938" s="68"/>
      <c r="P2938" s="70"/>
      <c r="Q2938" s="71"/>
    </row>
    <row r="2939" spans="1:17">
      <c r="A2939" s="152"/>
      <c r="B2939" s="68"/>
      <c r="C2939" s="68"/>
      <c r="D2939" s="68"/>
      <c r="E2939" s="68"/>
      <c r="F2939" s="69"/>
      <c r="G2939" s="69"/>
      <c r="H2939" s="69"/>
      <c r="I2939" s="69"/>
      <c r="J2939" s="68"/>
      <c r="K2939" s="69"/>
      <c r="L2939" s="68"/>
      <c r="M2939" s="68"/>
      <c r="N2939" s="68"/>
      <c r="O2939" s="68"/>
      <c r="P2939" s="70"/>
      <c r="Q2939" s="71"/>
    </row>
    <row r="2940" spans="1:17">
      <c r="A2940" s="152"/>
      <c r="B2940" s="68"/>
      <c r="C2940" s="68"/>
      <c r="D2940" s="68"/>
      <c r="E2940" s="68"/>
      <c r="F2940" s="69"/>
      <c r="G2940" s="69"/>
      <c r="H2940" s="69"/>
      <c r="I2940" s="69"/>
      <c r="J2940" s="68"/>
      <c r="K2940" s="69"/>
      <c r="L2940" s="68"/>
      <c r="M2940" s="68"/>
      <c r="N2940" s="68"/>
      <c r="O2940" s="68"/>
      <c r="P2940" s="70"/>
      <c r="Q2940" s="71"/>
    </row>
    <row r="2941" spans="1:17">
      <c r="A2941" s="152"/>
      <c r="B2941" s="68"/>
      <c r="C2941" s="68"/>
      <c r="D2941" s="68"/>
      <c r="E2941" s="68"/>
      <c r="F2941" s="69"/>
      <c r="G2941" s="69"/>
      <c r="H2941" s="69"/>
      <c r="I2941" s="69"/>
      <c r="J2941" s="68"/>
      <c r="K2941" s="69"/>
      <c r="L2941" s="68"/>
      <c r="M2941" s="68"/>
      <c r="N2941" s="68"/>
      <c r="O2941" s="68"/>
      <c r="P2941" s="70"/>
      <c r="Q2941" s="71"/>
    </row>
    <row r="2942" spans="1:17">
      <c r="A2942" s="152"/>
      <c r="B2942" s="68"/>
      <c r="C2942" s="68"/>
      <c r="D2942" s="68"/>
      <c r="E2942" s="68"/>
      <c r="F2942" s="69"/>
      <c r="G2942" s="69"/>
      <c r="H2942" s="69"/>
      <c r="I2942" s="69"/>
      <c r="J2942" s="68"/>
      <c r="K2942" s="69"/>
      <c r="L2942" s="68"/>
      <c r="M2942" s="68"/>
      <c r="N2942" s="68"/>
      <c r="O2942" s="68"/>
      <c r="P2942" s="70"/>
      <c r="Q2942" s="71"/>
    </row>
    <row r="2943" spans="1:17">
      <c r="A2943" s="152"/>
      <c r="B2943" s="68"/>
      <c r="C2943" s="68"/>
      <c r="D2943" s="68"/>
      <c r="E2943" s="68"/>
      <c r="F2943" s="69"/>
      <c r="G2943" s="69"/>
      <c r="H2943" s="69"/>
      <c r="I2943" s="69"/>
      <c r="J2943" s="68"/>
      <c r="K2943" s="69"/>
      <c r="L2943" s="68"/>
      <c r="M2943" s="68"/>
      <c r="N2943" s="68"/>
      <c r="O2943" s="68"/>
      <c r="P2943" s="70"/>
      <c r="Q2943" s="71"/>
    </row>
    <row r="2944" spans="1:17">
      <c r="A2944" s="152"/>
      <c r="B2944" s="68"/>
      <c r="C2944" s="68"/>
      <c r="D2944" s="68"/>
      <c r="E2944" s="68"/>
      <c r="F2944" s="69"/>
      <c r="G2944" s="69"/>
      <c r="H2944" s="69"/>
      <c r="I2944" s="69"/>
      <c r="J2944" s="68"/>
      <c r="K2944" s="69"/>
      <c r="L2944" s="68"/>
      <c r="M2944" s="68"/>
      <c r="N2944" s="68"/>
      <c r="O2944" s="68"/>
      <c r="P2944" s="70"/>
      <c r="Q2944" s="71"/>
    </row>
    <row r="2945" spans="1:17">
      <c r="A2945" s="152"/>
      <c r="B2945" s="68"/>
      <c r="C2945" s="68"/>
      <c r="D2945" s="68"/>
      <c r="E2945" s="68"/>
      <c r="F2945" s="69"/>
      <c r="G2945" s="69"/>
      <c r="H2945" s="69"/>
      <c r="I2945" s="69"/>
      <c r="J2945" s="68"/>
      <c r="K2945" s="69"/>
      <c r="L2945" s="68"/>
      <c r="M2945" s="68"/>
      <c r="N2945" s="68"/>
      <c r="O2945" s="68"/>
      <c r="P2945" s="70"/>
      <c r="Q2945" s="71"/>
    </row>
    <row r="2946" spans="1:17">
      <c r="A2946" s="152"/>
      <c r="B2946" s="68"/>
      <c r="C2946" s="68"/>
      <c r="D2946" s="68"/>
      <c r="E2946" s="68"/>
      <c r="F2946" s="69"/>
      <c r="G2946" s="69"/>
      <c r="H2946" s="69"/>
      <c r="I2946" s="69"/>
      <c r="J2946" s="68"/>
      <c r="K2946" s="69"/>
      <c r="L2946" s="68"/>
      <c r="M2946" s="68"/>
      <c r="N2946" s="68"/>
      <c r="O2946" s="68"/>
      <c r="P2946" s="70"/>
      <c r="Q2946" s="71"/>
    </row>
    <row r="2947" spans="1:17">
      <c r="A2947" s="152"/>
      <c r="B2947" s="68"/>
      <c r="C2947" s="68"/>
      <c r="D2947" s="68"/>
      <c r="E2947" s="68"/>
      <c r="F2947" s="69"/>
      <c r="G2947" s="69"/>
      <c r="H2947" s="69"/>
      <c r="I2947" s="69"/>
      <c r="J2947" s="68"/>
      <c r="K2947" s="69"/>
      <c r="L2947" s="68"/>
      <c r="M2947" s="68"/>
      <c r="N2947" s="68"/>
      <c r="O2947" s="68"/>
      <c r="P2947" s="70"/>
      <c r="Q2947" s="71"/>
    </row>
    <row r="2948" spans="1:17">
      <c r="A2948" s="152"/>
      <c r="B2948" s="68"/>
      <c r="C2948" s="68"/>
      <c r="D2948" s="68"/>
      <c r="E2948" s="68"/>
      <c r="F2948" s="69"/>
      <c r="G2948" s="69"/>
      <c r="H2948" s="69"/>
      <c r="I2948" s="69"/>
      <c r="J2948" s="68"/>
      <c r="K2948" s="69"/>
      <c r="L2948" s="68"/>
      <c r="M2948" s="68"/>
      <c r="N2948" s="68"/>
      <c r="O2948" s="68"/>
      <c r="P2948" s="70"/>
      <c r="Q2948" s="71"/>
    </row>
    <row r="2949" spans="1:17">
      <c r="A2949" s="152"/>
      <c r="B2949" s="68"/>
      <c r="C2949" s="68"/>
      <c r="D2949" s="68"/>
      <c r="E2949" s="68"/>
      <c r="F2949" s="69"/>
      <c r="G2949" s="69"/>
      <c r="H2949" s="69"/>
      <c r="I2949" s="69"/>
      <c r="J2949" s="68"/>
      <c r="K2949" s="69"/>
      <c r="L2949" s="68"/>
      <c r="M2949" s="68"/>
      <c r="N2949" s="68"/>
      <c r="O2949" s="68"/>
      <c r="P2949" s="70"/>
      <c r="Q2949" s="71"/>
    </row>
    <row r="2950" spans="1:17">
      <c r="A2950" s="152"/>
      <c r="B2950" s="68"/>
      <c r="C2950" s="68"/>
      <c r="D2950" s="68"/>
      <c r="E2950" s="68"/>
      <c r="F2950" s="69"/>
      <c r="G2950" s="69"/>
      <c r="H2950" s="69"/>
      <c r="I2950" s="69"/>
      <c r="J2950" s="68"/>
      <c r="K2950" s="69"/>
      <c r="L2950" s="68"/>
      <c r="M2950" s="68"/>
      <c r="N2950" s="68"/>
      <c r="O2950" s="68"/>
      <c r="P2950" s="70"/>
      <c r="Q2950" s="71"/>
    </row>
    <row r="2951" spans="1:17">
      <c r="A2951" s="152"/>
      <c r="B2951" s="68"/>
      <c r="C2951" s="68"/>
      <c r="D2951" s="68"/>
      <c r="E2951" s="68"/>
      <c r="F2951" s="69"/>
      <c r="G2951" s="69"/>
      <c r="H2951" s="69"/>
      <c r="I2951" s="69"/>
      <c r="J2951" s="68"/>
      <c r="K2951" s="69"/>
      <c r="L2951" s="68"/>
      <c r="M2951" s="68"/>
      <c r="N2951" s="68"/>
      <c r="O2951" s="68"/>
      <c r="P2951" s="70"/>
      <c r="Q2951" s="71"/>
    </row>
    <row r="2952" spans="1:17">
      <c r="A2952" s="152"/>
      <c r="B2952" s="68"/>
      <c r="C2952" s="68"/>
      <c r="D2952" s="68"/>
      <c r="E2952" s="68"/>
      <c r="F2952" s="69"/>
      <c r="G2952" s="69"/>
      <c r="H2952" s="69"/>
      <c r="I2952" s="69"/>
      <c r="J2952" s="68"/>
      <c r="K2952" s="69"/>
      <c r="L2952" s="68"/>
      <c r="M2952" s="68"/>
      <c r="N2952" s="68"/>
      <c r="O2952" s="68"/>
      <c r="P2952" s="70"/>
      <c r="Q2952" s="71"/>
    </row>
    <row r="2953" spans="1:17">
      <c r="A2953" s="152"/>
      <c r="B2953" s="68"/>
      <c r="C2953" s="68"/>
      <c r="D2953" s="68"/>
      <c r="E2953" s="68"/>
      <c r="F2953" s="69"/>
      <c r="G2953" s="69"/>
      <c r="H2953" s="69"/>
      <c r="I2953" s="69"/>
      <c r="J2953" s="68"/>
      <c r="K2953" s="69"/>
      <c r="L2953" s="68"/>
      <c r="M2953" s="68"/>
      <c r="N2953" s="68"/>
      <c r="O2953" s="68"/>
      <c r="P2953" s="70"/>
      <c r="Q2953" s="71"/>
    </row>
    <row r="2954" spans="1:17">
      <c r="A2954" s="152"/>
      <c r="B2954" s="68"/>
      <c r="C2954" s="68"/>
      <c r="D2954" s="68"/>
      <c r="E2954" s="68"/>
      <c r="F2954" s="69"/>
      <c r="G2954" s="69"/>
      <c r="H2954" s="69"/>
      <c r="I2954" s="69"/>
      <c r="J2954" s="68"/>
      <c r="K2954" s="69"/>
      <c r="L2954" s="68"/>
      <c r="M2954" s="68"/>
      <c r="N2954" s="68"/>
      <c r="O2954" s="68"/>
      <c r="P2954" s="70"/>
      <c r="Q2954" s="71"/>
    </row>
    <row r="2955" spans="1:17">
      <c r="A2955" s="152"/>
      <c r="B2955" s="68"/>
      <c r="C2955" s="68"/>
      <c r="D2955" s="68"/>
      <c r="E2955" s="68"/>
      <c r="F2955" s="69"/>
      <c r="G2955" s="69"/>
      <c r="H2955" s="69"/>
      <c r="I2955" s="69"/>
      <c r="J2955" s="68"/>
      <c r="K2955" s="69"/>
      <c r="L2955" s="68"/>
      <c r="M2955" s="68"/>
      <c r="N2955" s="68"/>
      <c r="O2955" s="68"/>
      <c r="P2955" s="70"/>
      <c r="Q2955" s="71"/>
    </row>
    <row r="2956" spans="1:17">
      <c r="A2956" s="152"/>
      <c r="B2956" s="68"/>
      <c r="C2956" s="68"/>
      <c r="D2956" s="68"/>
      <c r="E2956" s="68"/>
      <c r="F2956" s="69"/>
      <c r="G2956" s="69"/>
      <c r="H2956" s="69"/>
      <c r="I2956" s="69"/>
      <c r="J2956" s="68"/>
      <c r="K2956" s="69"/>
      <c r="L2956" s="68"/>
      <c r="M2956" s="68"/>
      <c r="N2956" s="68"/>
      <c r="O2956" s="68"/>
      <c r="P2956" s="70"/>
      <c r="Q2956" s="71"/>
    </row>
    <row r="2957" spans="1:17">
      <c r="A2957" s="152"/>
      <c r="B2957" s="68"/>
      <c r="C2957" s="68"/>
      <c r="D2957" s="68"/>
      <c r="E2957" s="68"/>
      <c r="F2957" s="69"/>
      <c r="G2957" s="69"/>
      <c r="H2957" s="69"/>
      <c r="I2957" s="69"/>
      <c r="J2957" s="68"/>
      <c r="K2957" s="69"/>
      <c r="L2957" s="68"/>
      <c r="M2957" s="68"/>
      <c r="N2957" s="68"/>
      <c r="O2957" s="68"/>
      <c r="P2957" s="70"/>
      <c r="Q2957" s="71"/>
    </row>
    <row r="2958" spans="1:17">
      <c r="A2958" s="152"/>
      <c r="B2958" s="68"/>
      <c r="C2958" s="68"/>
      <c r="D2958" s="68"/>
      <c r="E2958" s="68"/>
      <c r="F2958" s="69"/>
      <c r="G2958" s="69"/>
      <c r="H2958" s="69"/>
      <c r="I2958" s="69"/>
      <c r="J2958" s="68"/>
      <c r="K2958" s="69"/>
      <c r="L2958" s="68"/>
      <c r="M2958" s="68"/>
      <c r="N2958" s="68"/>
      <c r="O2958" s="68"/>
      <c r="P2958" s="70"/>
      <c r="Q2958" s="71"/>
    </row>
    <row r="2959" spans="1:17">
      <c r="A2959" s="152"/>
      <c r="B2959" s="68"/>
      <c r="C2959" s="68"/>
      <c r="D2959" s="68"/>
      <c r="E2959" s="68"/>
      <c r="F2959" s="69"/>
      <c r="G2959" s="69"/>
      <c r="H2959" s="69"/>
      <c r="I2959" s="69"/>
      <c r="J2959" s="68"/>
      <c r="K2959" s="69"/>
      <c r="L2959" s="68"/>
      <c r="M2959" s="68"/>
      <c r="N2959" s="68"/>
      <c r="O2959" s="68"/>
      <c r="P2959" s="70"/>
      <c r="Q2959" s="71"/>
    </row>
    <row r="2960" spans="1:17">
      <c r="A2960" s="152"/>
      <c r="B2960" s="68"/>
      <c r="C2960" s="68"/>
      <c r="D2960" s="68"/>
      <c r="E2960" s="68"/>
      <c r="F2960" s="69"/>
      <c r="G2960" s="69"/>
      <c r="H2960" s="69"/>
      <c r="I2960" s="69"/>
      <c r="J2960" s="68"/>
      <c r="K2960" s="69"/>
      <c r="L2960" s="68"/>
      <c r="M2960" s="68"/>
      <c r="N2960" s="68"/>
      <c r="O2960" s="68"/>
      <c r="P2960" s="70"/>
      <c r="Q2960" s="71"/>
    </row>
    <row r="2961" spans="1:17">
      <c r="A2961" s="152"/>
      <c r="B2961" s="68"/>
      <c r="C2961" s="68"/>
      <c r="D2961" s="68"/>
      <c r="E2961" s="68"/>
      <c r="F2961" s="69"/>
      <c r="G2961" s="69"/>
      <c r="H2961" s="69"/>
      <c r="I2961" s="69"/>
      <c r="J2961" s="68"/>
      <c r="K2961" s="69"/>
      <c r="L2961" s="68"/>
      <c r="M2961" s="68"/>
      <c r="N2961" s="68"/>
      <c r="O2961" s="68"/>
      <c r="P2961" s="70"/>
      <c r="Q2961" s="71"/>
    </row>
    <row r="2962" spans="1:17">
      <c r="A2962" s="152"/>
      <c r="B2962" s="68"/>
      <c r="C2962" s="68"/>
      <c r="D2962" s="68"/>
      <c r="E2962" s="68"/>
      <c r="F2962" s="69"/>
      <c r="G2962" s="69"/>
      <c r="H2962" s="69"/>
      <c r="I2962" s="69"/>
      <c r="J2962" s="68"/>
      <c r="K2962" s="69"/>
      <c r="L2962" s="68"/>
      <c r="M2962" s="68"/>
      <c r="N2962" s="68"/>
      <c r="O2962" s="68"/>
      <c r="P2962" s="70"/>
      <c r="Q2962" s="71"/>
    </row>
    <row r="2963" spans="1:17">
      <c r="A2963" s="152"/>
      <c r="B2963" s="68"/>
      <c r="C2963" s="68"/>
      <c r="D2963" s="68"/>
      <c r="E2963" s="68"/>
      <c r="F2963" s="69"/>
      <c r="G2963" s="69"/>
      <c r="H2963" s="69"/>
      <c r="I2963" s="69"/>
      <c r="J2963" s="68"/>
      <c r="K2963" s="69"/>
      <c r="L2963" s="68"/>
      <c r="M2963" s="68"/>
      <c r="N2963" s="68"/>
      <c r="O2963" s="68"/>
      <c r="P2963" s="70"/>
      <c r="Q2963" s="71"/>
    </row>
    <row r="2964" spans="1:17">
      <c r="A2964" s="152"/>
      <c r="B2964" s="68"/>
      <c r="C2964" s="68"/>
      <c r="D2964" s="68"/>
      <c r="E2964" s="68"/>
      <c r="F2964" s="69"/>
      <c r="G2964" s="69"/>
      <c r="H2964" s="69"/>
      <c r="I2964" s="69"/>
      <c r="J2964" s="68"/>
      <c r="K2964" s="69"/>
      <c r="L2964" s="68"/>
      <c r="M2964" s="68"/>
      <c r="N2964" s="68"/>
      <c r="O2964" s="68"/>
      <c r="P2964" s="70"/>
      <c r="Q2964" s="71"/>
    </row>
    <row r="2965" spans="1:17">
      <c r="A2965" s="152"/>
      <c r="B2965" s="68"/>
      <c r="C2965" s="68"/>
      <c r="D2965" s="68"/>
      <c r="E2965" s="68"/>
      <c r="F2965" s="69"/>
      <c r="G2965" s="69"/>
      <c r="H2965" s="69"/>
      <c r="I2965" s="69"/>
      <c r="J2965" s="68"/>
      <c r="K2965" s="69"/>
      <c r="L2965" s="68"/>
      <c r="M2965" s="68"/>
      <c r="N2965" s="68"/>
      <c r="O2965" s="68"/>
      <c r="P2965" s="70"/>
      <c r="Q2965" s="71"/>
    </row>
    <row r="2966" spans="1:17">
      <c r="A2966" s="152"/>
      <c r="B2966" s="68"/>
      <c r="C2966" s="68"/>
      <c r="D2966" s="68"/>
      <c r="E2966" s="68"/>
      <c r="F2966" s="69"/>
      <c r="G2966" s="69"/>
      <c r="H2966" s="69"/>
      <c r="I2966" s="69"/>
      <c r="J2966" s="68"/>
      <c r="K2966" s="69"/>
      <c r="L2966" s="68"/>
      <c r="M2966" s="68"/>
      <c r="N2966" s="68"/>
      <c r="O2966" s="68"/>
      <c r="P2966" s="70"/>
      <c r="Q2966" s="71"/>
    </row>
    <row r="2967" spans="1:17">
      <c r="A2967" s="152"/>
      <c r="B2967" s="68"/>
      <c r="C2967" s="68"/>
      <c r="D2967" s="68"/>
      <c r="E2967" s="68"/>
      <c r="F2967" s="69"/>
      <c r="G2967" s="69"/>
      <c r="H2967" s="69"/>
      <c r="I2967" s="69"/>
      <c r="J2967" s="68"/>
      <c r="K2967" s="69"/>
      <c r="L2967" s="68"/>
      <c r="M2967" s="68"/>
      <c r="N2967" s="68"/>
      <c r="O2967" s="68"/>
      <c r="P2967" s="70"/>
      <c r="Q2967" s="71"/>
    </row>
    <row r="2968" spans="1:17">
      <c r="A2968" s="152"/>
      <c r="B2968" s="68"/>
      <c r="C2968" s="68"/>
      <c r="D2968" s="68"/>
      <c r="E2968" s="68"/>
      <c r="F2968" s="69"/>
      <c r="G2968" s="69"/>
      <c r="H2968" s="69"/>
      <c r="I2968" s="69"/>
      <c r="J2968" s="68"/>
      <c r="K2968" s="69"/>
      <c r="L2968" s="68"/>
      <c r="M2968" s="68"/>
      <c r="N2968" s="68"/>
      <c r="O2968" s="68"/>
      <c r="P2968" s="70"/>
      <c r="Q2968" s="71"/>
    </row>
    <row r="2969" spans="1:17">
      <c r="A2969" s="152"/>
      <c r="B2969" s="68"/>
      <c r="C2969" s="68"/>
      <c r="D2969" s="68"/>
      <c r="E2969" s="68"/>
      <c r="F2969" s="69"/>
      <c r="G2969" s="69"/>
      <c r="H2969" s="69"/>
      <c r="I2969" s="69"/>
      <c r="J2969" s="68"/>
      <c r="K2969" s="69"/>
      <c r="L2969" s="68"/>
      <c r="M2969" s="68"/>
      <c r="N2969" s="68"/>
      <c r="O2969" s="68"/>
      <c r="P2969" s="70"/>
      <c r="Q2969" s="71"/>
    </row>
    <row r="2970" spans="1:17">
      <c r="A2970" s="152"/>
      <c r="B2970" s="68"/>
      <c r="C2970" s="68"/>
      <c r="D2970" s="68"/>
      <c r="E2970" s="68"/>
      <c r="F2970" s="69"/>
      <c r="G2970" s="69"/>
      <c r="H2970" s="69"/>
      <c r="I2970" s="69"/>
      <c r="J2970" s="68"/>
      <c r="K2970" s="69"/>
      <c r="L2970" s="68"/>
      <c r="M2970" s="68"/>
      <c r="N2970" s="68"/>
      <c r="O2970" s="68"/>
      <c r="P2970" s="70"/>
      <c r="Q2970" s="71"/>
    </row>
    <row r="2971" spans="1:17">
      <c r="A2971" s="152"/>
      <c r="B2971" s="68"/>
      <c r="C2971" s="68"/>
      <c r="D2971" s="68"/>
      <c r="E2971" s="68"/>
      <c r="F2971" s="69"/>
      <c r="G2971" s="69"/>
      <c r="H2971" s="69"/>
      <c r="I2971" s="69"/>
      <c r="J2971" s="68"/>
      <c r="K2971" s="69"/>
      <c r="L2971" s="68"/>
      <c r="M2971" s="68"/>
      <c r="N2971" s="68"/>
      <c r="O2971" s="68"/>
      <c r="P2971" s="70"/>
      <c r="Q2971" s="71"/>
    </row>
    <row r="2972" spans="1:17">
      <c r="A2972" s="152"/>
      <c r="B2972" s="68"/>
      <c r="C2972" s="68"/>
      <c r="D2972" s="68"/>
      <c r="E2972" s="68"/>
      <c r="F2972" s="69"/>
      <c r="G2972" s="69"/>
      <c r="H2972" s="69"/>
      <c r="I2972" s="69"/>
      <c r="J2972" s="68"/>
      <c r="K2972" s="69"/>
      <c r="L2972" s="68"/>
      <c r="M2972" s="68"/>
      <c r="N2972" s="68"/>
      <c r="O2972" s="68"/>
      <c r="P2972" s="70"/>
      <c r="Q2972" s="71"/>
    </row>
    <row r="2973" spans="1:17">
      <c r="A2973" s="152"/>
      <c r="B2973" s="68"/>
      <c r="C2973" s="68"/>
      <c r="D2973" s="68"/>
      <c r="E2973" s="68"/>
      <c r="F2973" s="69"/>
      <c r="G2973" s="69"/>
      <c r="H2973" s="69"/>
      <c r="I2973" s="69"/>
      <c r="J2973" s="68"/>
      <c r="K2973" s="69"/>
      <c r="L2973" s="68"/>
      <c r="M2973" s="68"/>
      <c r="N2973" s="68"/>
      <c r="O2973" s="68"/>
      <c r="P2973" s="70"/>
      <c r="Q2973" s="71"/>
    </row>
    <row r="2974" spans="1:17">
      <c r="A2974" s="152"/>
      <c r="B2974" s="68"/>
      <c r="C2974" s="68"/>
      <c r="D2974" s="68"/>
      <c r="E2974" s="68"/>
      <c r="F2974" s="69"/>
      <c r="G2974" s="69"/>
      <c r="H2974" s="69"/>
      <c r="I2974" s="69"/>
      <c r="J2974" s="68"/>
      <c r="K2974" s="69"/>
      <c r="L2974" s="68"/>
      <c r="M2974" s="68"/>
      <c r="N2974" s="68"/>
      <c r="O2974" s="68"/>
      <c r="P2974" s="70"/>
      <c r="Q2974" s="71"/>
    </row>
    <row r="2975" spans="1:17">
      <c r="A2975" s="152"/>
      <c r="B2975" s="68"/>
      <c r="C2975" s="68"/>
      <c r="D2975" s="68"/>
      <c r="E2975" s="68"/>
      <c r="F2975" s="69"/>
      <c r="G2975" s="69"/>
      <c r="H2975" s="69"/>
      <c r="I2975" s="69"/>
      <c r="J2975" s="68"/>
      <c r="K2975" s="69"/>
      <c r="L2975" s="68"/>
      <c r="M2975" s="68"/>
      <c r="N2975" s="68"/>
      <c r="O2975" s="68"/>
      <c r="P2975" s="70"/>
      <c r="Q2975" s="71"/>
    </row>
    <row r="2976" spans="1:17">
      <c r="A2976" s="152"/>
      <c r="B2976" s="68"/>
      <c r="C2976" s="68"/>
      <c r="D2976" s="68"/>
      <c r="E2976" s="68"/>
      <c r="F2976" s="69"/>
      <c r="G2976" s="69"/>
      <c r="H2976" s="69"/>
      <c r="I2976" s="69"/>
      <c r="J2976" s="68"/>
      <c r="K2976" s="69"/>
      <c r="L2976" s="68"/>
      <c r="M2976" s="68"/>
      <c r="N2976" s="68"/>
      <c r="O2976" s="68"/>
      <c r="P2976" s="70"/>
      <c r="Q2976" s="71"/>
    </row>
    <row r="2977" spans="1:17">
      <c r="A2977" s="152"/>
      <c r="B2977" s="68"/>
      <c r="C2977" s="68"/>
      <c r="D2977" s="68"/>
      <c r="E2977" s="68"/>
      <c r="F2977" s="69"/>
      <c r="G2977" s="69"/>
      <c r="H2977" s="69"/>
      <c r="I2977" s="69"/>
      <c r="J2977" s="68"/>
      <c r="K2977" s="69"/>
      <c r="L2977" s="68"/>
      <c r="M2977" s="68"/>
      <c r="N2977" s="68"/>
      <c r="O2977" s="68"/>
      <c r="P2977" s="70"/>
      <c r="Q2977" s="71"/>
    </row>
    <row r="2978" spans="1:17">
      <c r="A2978" s="152"/>
      <c r="B2978" s="68"/>
      <c r="C2978" s="68"/>
      <c r="D2978" s="68"/>
      <c r="E2978" s="68"/>
      <c r="F2978" s="69"/>
      <c r="G2978" s="69"/>
      <c r="H2978" s="69"/>
      <c r="I2978" s="69"/>
      <c r="J2978" s="68"/>
      <c r="K2978" s="69"/>
      <c r="L2978" s="68"/>
      <c r="M2978" s="68"/>
      <c r="N2978" s="68"/>
      <c r="O2978" s="68"/>
      <c r="P2978" s="70"/>
      <c r="Q2978" s="71"/>
    </row>
    <row r="2979" spans="1:17">
      <c r="A2979" s="152"/>
      <c r="B2979" s="68"/>
      <c r="C2979" s="68"/>
      <c r="D2979" s="68"/>
      <c r="E2979" s="68"/>
      <c r="F2979" s="69"/>
      <c r="G2979" s="69"/>
      <c r="H2979" s="69"/>
      <c r="I2979" s="69"/>
      <c r="J2979" s="68"/>
      <c r="K2979" s="69"/>
      <c r="L2979" s="68"/>
      <c r="M2979" s="68"/>
      <c r="N2979" s="68"/>
      <c r="O2979" s="68"/>
      <c r="P2979" s="70"/>
      <c r="Q2979" s="71"/>
    </row>
    <row r="2980" spans="1:17">
      <c r="A2980" s="152"/>
      <c r="B2980" s="68"/>
      <c r="C2980" s="68"/>
      <c r="D2980" s="68"/>
      <c r="E2980" s="68"/>
      <c r="F2980" s="69"/>
      <c r="G2980" s="69"/>
      <c r="H2980" s="69"/>
      <c r="I2980" s="69"/>
      <c r="J2980" s="68"/>
      <c r="K2980" s="69"/>
      <c r="L2980" s="68"/>
      <c r="M2980" s="68"/>
      <c r="N2980" s="68"/>
      <c r="O2980" s="68"/>
      <c r="P2980" s="70"/>
      <c r="Q2980" s="71"/>
    </row>
    <row r="2981" spans="1:17">
      <c r="A2981" s="152"/>
      <c r="B2981" s="68"/>
      <c r="C2981" s="68"/>
      <c r="D2981" s="68"/>
      <c r="E2981" s="68"/>
      <c r="F2981" s="69"/>
      <c r="G2981" s="69"/>
      <c r="H2981" s="69"/>
      <c r="I2981" s="69"/>
      <c r="J2981" s="68"/>
      <c r="K2981" s="69"/>
      <c r="L2981" s="68"/>
      <c r="M2981" s="68"/>
      <c r="N2981" s="68"/>
      <c r="O2981" s="68"/>
      <c r="P2981" s="70"/>
      <c r="Q2981" s="71"/>
    </row>
    <row r="2982" spans="1:17">
      <c r="A2982" s="152"/>
      <c r="B2982" s="68"/>
      <c r="C2982" s="68"/>
      <c r="D2982" s="68"/>
      <c r="E2982" s="68"/>
      <c r="F2982" s="69"/>
      <c r="G2982" s="69"/>
      <c r="H2982" s="69"/>
      <c r="I2982" s="69"/>
      <c r="J2982" s="68"/>
      <c r="K2982" s="69"/>
      <c r="L2982" s="68"/>
      <c r="M2982" s="68"/>
      <c r="N2982" s="68"/>
      <c r="O2982" s="68"/>
      <c r="P2982" s="70"/>
      <c r="Q2982" s="71"/>
    </row>
    <row r="2983" spans="1:17">
      <c r="A2983" s="152"/>
      <c r="B2983" s="68"/>
      <c r="C2983" s="68"/>
      <c r="D2983" s="68"/>
      <c r="E2983" s="68"/>
      <c r="F2983" s="69"/>
      <c r="G2983" s="69"/>
      <c r="H2983" s="69"/>
      <c r="I2983" s="69"/>
      <c r="J2983" s="68"/>
      <c r="K2983" s="69"/>
      <c r="L2983" s="68"/>
      <c r="M2983" s="68"/>
      <c r="N2983" s="68"/>
      <c r="O2983" s="68"/>
      <c r="P2983" s="70"/>
      <c r="Q2983" s="71"/>
    </row>
    <row r="2984" spans="1:17">
      <c r="A2984" s="152"/>
      <c r="B2984" s="68"/>
      <c r="C2984" s="68"/>
      <c r="D2984" s="68"/>
      <c r="E2984" s="68"/>
      <c r="F2984" s="69"/>
      <c r="G2984" s="69"/>
      <c r="H2984" s="69"/>
      <c r="I2984" s="69"/>
      <c r="J2984" s="68"/>
      <c r="K2984" s="69"/>
      <c r="L2984" s="68"/>
      <c r="M2984" s="68"/>
      <c r="N2984" s="68"/>
      <c r="O2984" s="68"/>
      <c r="P2984" s="70"/>
      <c r="Q2984" s="71"/>
    </row>
    <row r="2985" spans="1:17">
      <c r="A2985" s="152"/>
      <c r="B2985" s="68"/>
      <c r="C2985" s="68"/>
      <c r="D2985" s="68"/>
      <c r="E2985" s="68"/>
      <c r="F2985" s="69"/>
      <c r="G2985" s="69"/>
      <c r="H2985" s="69"/>
      <c r="I2985" s="69"/>
      <c r="J2985" s="68"/>
      <c r="K2985" s="69"/>
      <c r="L2985" s="68"/>
      <c r="M2985" s="68"/>
      <c r="N2985" s="68"/>
      <c r="O2985" s="68"/>
      <c r="P2985" s="70"/>
      <c r="Q2985" s="71"/>
    </row>
    <row r="2986" spans="1:17">
      <c r="A2986" s="152"/>
      <c r="B2986" s="68"/>
      <c r="C2986" s="68"/>
      <c r="D2986" s="68"/>
      <c r="E2986" s="68"/>
      <c r="F2986" s="69"/>
      <c r="G2986" s="69"/>
      <c r="H2986" s="69"/>
      <c r="I2986" s="69"/>
      <c r="J2986" s="68"/>
      <c r="K2986" s="69"/>
      <c r="L2986" s="68"/>
      <c r="M2986" s="68"/>
      <c r="N2986" s="68"/>
      <c r="O2986" s="68"/>
      <c r="P2986" s="70"/>
      <c r="Q2986" s="71"/>
    </row>
    <row r="2987" spans="1:17">
      <c r="A2987" s="152"/>
      <c r="B2987" s="68"/>
      <c r="C2987" s="68"/>
      <c r="D2987" s="68"/>
      <c r="E2987" s="68"/>
      <c r="F2987" s="69"/>
      <c r="G2987" s="69"/>
      <c r="H2987" s="69"/>
      <c r="I2987" s="69"/>
      <c r="J2987" s="68"/>
      <c r="K2987" s="69"/>
      <c r="L2987" s="68"/>
      <c r="M2987" s="68"/>
      <c r="N2987" s="68"/>
      <c r="O2987" s="68"/>
      <c r="P2987" s="70"/>
      <c r="Q2987" s="71"/>
    </row>
    <row r="2988" spans="1:17">
      <c r="A2988" s="152"/>
      <c r="B2988" s="68"/>
      <c r="C2988" s="68"/>
      <c r="D2988" s="68"/>
      <c r="E2988" s="68"/>
      <c r="F2988" s="69"/>
      <c r="G2988" s="69"/>
      <c r="H2988" s="69"/>
      <c r="I2988" s="69"/>
      <c r="J2988" s="68"/>
      <c r="K2988" s="69"/>
      <c r="L2988" s="68"/>
      <c r="M2988" s="68"/>
      <c r="N2988" s="68"/>
      <c r="O2988" s="68"/>
      <c r="P2988" s="70"/>
      <c r="Q2988" s="71"/>
    </row>
    <row r="2989" spans="1:17">
      <c r="A2989" s="152"/>
      <c r="B2989" s="68"/>
      <c r="C2989" s="68"/>
      <c r="D2989" s="68"/>
      <c r="E2989" s="68"/>
      <c r="F2989" s="69"/>
      <c r="G2989" s="69"/>
      <c r="H2989" s="69"/>
      <c r="I2989" s="69"/>
      <c r="J2989" s="68"/>
      <c r="K2989" s="69"/>
      <c r="L2989" s="68"/>
      <c r="M2989" s="68"/>
      <c r="N2989" s="68"/>
      <c r="O2989" s="68"/>
      <c r="P2989" s="70"/>
      <c r="Q2989" s="71"/>
    </row>
    <row r="2990" spans="1:17">
      <c r="A2990" s="152"/>
      <c r="B2990" s="68"/>
      <c r="C2990" s="68"/>
      <c r="D2990" s="68"/>
      <c r="E2990" s="68"/>
      <c r="F2990" s="69"/>
      <c r="G2990" s="69"/>
      <c r="H2990" s="69"/>
      <c r="I2990" s="69"/>
      <c r="J2990" s="68"/>
      <c r="K2990" s="69"/>
      <c r="L2990" s="68"/>
      <c r="M2990" s="68"/>
      <c r="N2990" s="68"/>
      <c r="O2990" s="68"/>
      <c r="P2990" s="70"/>
      <c r="Q2990" s="71"/>
    </row>
    <row r="2991" spans="1:17">
      <c r="A2991" s="152"/>
      <c r="B2991" s="68"/>
      <c r="C2991" s="68"/>
      <c r="D2991" s="68"/>
      <c r="E2991" s="68"/>
      <c r="F2991" s="69"/>
      <c r="G2991" s="69"/>
      <c r="H2991" s="69"/>
      <c r="I2991" s="69"/>
      <c r="J2991" s="68"/>
      <c r="K2991" s="69"/>
      <c r="L2991" s="68"/>
      <c r="M2991" s="68"/>
      <c r="N2991" s="68"/>
      <c r="O2991" s="68"/>
      <c r="P2991" s="70"/>
      <c r="Q2991" s="71"/>
    </row>
    <row r="2992" spans="1:17">
      <c r="A2992" s="152"/>
      <c r="B2992" s="68"/>
      <c r="C2992" s="68"/>
      <c r="D2992" s="68"/>
      <c r="E2992" s="68"/>
      <c r="F2992" s="69"/>
      <c r="G2992" s="69"/>
      <c r="H2992" s="69"/>
      <c r="I2992" s="69"/>
      <c r="J2992" s="68"/>
      <c r="K2992" s="69"/>
      <c r="L2992" s="68"/>
      <c r="M2992" s="68"/>
      <c r="N2992" s="68"/>
      <c r="O2992" s="68"/>
      <c r="P2992" s="70"/>
      <c r="Q2992" s="71"/>
    </row>
    <row r="2993" spans="1:17">
      <c r="A2993" s="152"/>
      <c r="B2993" s="68"/>
      <c r="C2993" s="68"/>
      <c r="D2993" s="68"/>
      <c r="E2993" s="68"/>
      <c r="F2993" s="69"/>
      <c r="G2993" s="69"/>
      <c r="H2993" s="69"/>
      <c r="I2993" s="69"/>
      <c r="J2993" s="68"/>
      <c r="K2993" s="69"/>
      <c r="L2993" s="68"/>
      <c r="M2993" s="68"/>
      <c r="N2993" s="68"/>
      <c r="O2993" s="68"/>
      <c r="P2993" s="70"/>
      <c r="Q2993" s="71"/>
    </row>
    <row r="2994" spans="1:17">
      <c r="A2994" s="152"/>
      <c r="B2994" s="68"/>
      <c r="C2994" s="68"/>
      <c r="D2994" s="68"/>
      <c r="E2994" s="68"/>
      <c r="F2994" s="69"/>
      <c r="G2994" s="69"/>
      <c r="H2994" s="69"/>
      <c r="I2994" s="69"/>
      <c r="J2994" s="68"/>
      <c r="K2994" s="69"/>
      <c r="L2994" s="68"/>
      <c r="M2994" s="68"/>
      <c r="N2994" s="68"/>
      <c r="O2994" s="68"/>
      <c r="P2994" s="70"/>
      <c r="Q2994" s="71"/>
    </row>
    <row r="2995" spans="1:17">
      <c r="A2995" s="152"/>
      <c r="B2995" s="68"/>
      <c r="C2995" s="68"/>
      <c r="D2995" s="68"/>
      <c r="E2995" s="68"/>
      <c r="F2995" s="69"/>
      <c r="G2995" s="69"/>
      <c r="H2995" s="69"/>
      <c r="I2995" s="69"/>
      <c r="J2995" s="68"/>
      <c r="K2995" s="69"/>
      <c r="L2995" s="68"/>
      <c r="M2995" s="68"/>
      <c r="N2995" s="68"/>
      <c r="O2995" s="68"/>
      <c r="P2995" s="70"/>
      <c r="Q2995" s="71"/>
    </row>
    <row r="2996" spans="1:17">
      <c r="A2996" s="152"/>
      <c r="B2996" s="68"/>
      <c r="C2996" s="68"/>
      <c r="D2996" s="68"/>
      <c r="E2996" s="68"/>
      <c r="F2996" s="69"/>
      <c r="G2996" s="69"/>
      <c r="H2996" s="69"/>
      <c r="I2996" s="69"/>
      <c r="J2996" s="68"/>
      <c r="K2996" s="69"/>
      <c r="L2996" s="68"/>
      <c r="M2996" s="68"/>
      <c r="N2996" s="68"/>
      <c r="O2996" s="68"/>
      <c r="P2996" s="70"/>
      <c r="Q2996" s="71"/>
    </row>
    <row r="2997" spans="1:17">
      <c r="A2997" s="152"/>
      <c r="B2997" s="68"/>
      <c r="C2997" s="68"/>
      <c r="D2997" s="68"/>
      <c r="E2997" s="68"/>
      <c r="F2997" s="69"/>
      <c r="G2997" s="69"/>
      <c r="H2997" s="69"/>
      <c r="I2997" s="69"/>
      <c r="J2997" s="68"/>
      <c r="K2997" s="69"/>
      <c r="L2997" s="68"/>
      <c r="M2997" s="68"/>
      <c r="N2997" s="68"/>
      <c r="O2997" s="68"/>
      <c r="P2997" s="70"/>
      <c r="Q2997" s="71"/>
    </row>
    <row r="2998" spans="1:17">
      <c r="A2998" s="152"/>
      <c r="B2998" s="68"/>
      <c r="C2998" s="68"/>
      <c r="D2998" s="68"/>
      <c r="E2998" s="68"/>
      <c r="F2998" s="69"/>
      <c r="G2998" s="69"/>
      <c r="H2998" s="69"/>
      <c r="I2998" s="69"/>
      <c r="J2998" s="68"/>
      <c r="K2998" s="69"/>
      <c r="L2998" s="68"/>
      <c r="M2998" s="68"/>
      <c r="N2998" s="68"/>
      <c r="O2998" s="68"/>
      <c r="P2998" s="70"/>
      <c r="Q2998" s="71"/>
    </row>
    <row r="2999" spans="1:17">
      <c r="A2999" s="152"/>
      <c r="B2999" s="68"/>
      <c r="C2999" s="68"/>
      <c r="D2999" s="68"/>
      <c r="E2999" s="68"/>
      <c r="F2999" s="69"/>
      <c r="G2999" s="69"/>
      <c r="H2999" s="69"/>
      <c r="I2999" s="69"/>
      <c r="J2999" s="68"/>
      <c r="K2999" s="69"/>
      <c r="L2999" s="68"/>
      <c r="M2999" s="68"/>
      <c r="N2999" s="68"/>
      <c r="O2999" s="68"/>
      <c r="P2999" s="70"/>
      <c r="Q2999" s="71"/>
    </row>
    <row r="3000" spans="1:17">
      <c r="A3000" s="152"/>
      <c r="B3000" s="68"/>
      <c r="C3000" s="68"/>
      <c r="D3000" s="68"/>
      <c r="E3000" s="68"/>
      <c r="F3000" s="69"/>
      <c r="G3000" s="69"/>
      <c r="H3000" s="69"/>
      <c r="I3000" s="69"/>
      <c r="J3000" s="68"/>
      <c r="K3000" s="69"/>
      <c r="L3000" s="68"/>
      <c r="M3000" s="68"/>
      <c r="N3000" s="68"/>
      <c r="O3000" s="68"/>
      <c r="P3000" s="70"/>
      <c r="Q3000" s="71"/>
    </row>
    <row r="3001" spans="1:17">
      <c r="A3001" s="152"/>
      <c r="B3001" s="68"/>
      <c r="C3001" s="68"/>
      <c r="D3001" s="68"/>
      <c r="E3001" s="68"/>
      <c r="F3001" s="69"/>
      <c r="G3001" s="69"/>
      <c r="H3001" s="69"/>
      <c r="I3001" s="69"/>
      <c r="J3001" s="68"/>
      <c r="K3001" s="69"/>
      <c r="L3001" s="68"/>
      <c r="M3001" s="68"/>
      <c r="N3001" s="68"/>
      <c r="O3001" s="68"/>
      <c r="P3001" s="70"/>
      <c r="Q3001" s="71"/>
    </row>
    <row r="3002" spans="1:17">
      <c r="A3002" s="152"/>
      <c r="B3002" s="68"/>
      <c r="C3002" s="68"/>
      <c r="D3002" s="68"/>
      <c r="E3002" s="68"/>
      <c r="F3002" s="69"/>
      <c r="G3002" s="69"/>
      <c r="H3002" s="69"/>
      <c r="I3002" s="69"/>
      <c r="J3002" s="68"/>
      <c r="K3002" s="69"/>
      <c r="L3002" s="68"/>
      <c r="M3002" s="68"/>
      <c r="N3002" s="68"/>
      <c r="O3002" s="68"/>
      <c r="P3002" s="70"/>
      <c r="Q3002" s="71"/>
    </row>
    <row r="3003" spans="1:17">
      <c r="A3003" s="152"/>
      <c r="B3003" s="68"/>
      <c r="C3003" s="68"/>
      <c r="D3003" s="68"/>
      <c r="E3003" s="68"/>
      <c r="F3003" s="69"/>
      <c r="G3003" s="69"/>
      <c r="H3003" s="69"/>
      <c r="I3003" s="69"/>
      <c r="J3003" s="68"/>
      <c r="K3003" s="69"/>
      <c r="L3003" s="68"/>
      <c r="M3003" s="68"/>
      <c r="N3003" s="68"/>
      <c r="O3003" s="68"/>
      <c r="P3003" s="70"/>
      <c r="Q3003" s="71"/>
    </row>
    <row r="3004" spans="1:17">
      <c r="A3004" s="152"/>
      <c r="B3004" s="68"/>
      <c r="C3004" s="68"/>
      <c r="D3004" s="68"/>
      <c r="E3004" s="68"/>
      <c r="F3004" s="69"/>
      <c r="G3004" s="69"/>
      <c r="H3004" s="69"/>
      <c r="I3004" s="69"/>
      <c r="J3004" s="68"/>
      <c r="K3004" s="69"/>
      <c r="L3004" s="68"/>
      <c r="M3004" s="68"/>
      <c r="N3004" s="68"/>
      <c r="O3004" s="68"/>
      <c r="P3004" s="70"/>
      <c r="Q3004" s="71"/>
    </row>
    <row r="3005" spans="1:17">
      <c r="A3005" s="152"/>
      <c r="B3005" s="68"/>
      <c r="C3005" s="68"/>
      <c r="D3005" s="68"/>
      <c r="E3005" s="68"/>
      <c r="F3005" s="69"/>
      <c r="G3005" s="69"/>
      <c r="H3005" s="69"/>
      <c r="I3005" s="69"/>
      <c r="J3005" s="68"/>
      <c r="K3005" s="69"/>
      <c r="L3005" s="68"/>
      <c r="M3005" s="68"/>
      <c r="N3005" s="68"/>
      <c r="O3005" s="68"/>
      <c r="P3005" s="70"/>
      <c r="Q3005" s="71"/>
    </row>
    <row r="3006" spans="1:17">
      <c r="A3006" s="152"/>
      <c r="B3006" s="68"/>
      <c r="C3006" s="68"/>
      <c r="D3006" s="68"/>
      <c r="E3006" s="68"/>
      <c r="F3006" s="69"/>
      <c r="G3006" s="69"/>
      <c r="H3006" s="69"/>
      <c r="I3006" s="69"/>
      <c r="J3006" s="68"/>
      <c r="K3006" s="69"/>
      <c r="L3006" s="68"/>
      <c r="M3006" s="68"/>
      <c r="N3006" s="68"/>
      <c r="O3006" s="68"/>
      <c r="P3006" s="70"/>
      <c r="Q3006" s="71"/>
    </row>
    <row r="3007" spans="1:17">
      <c r="A3007" s="152"/>
      <c r="B3007" s="68"/>
      <c r="C3007" s="68"/>
      <c r="D3007" s="68"/>
      <c r="E3007" s="68"/>
      <c r="F3007" s="69"/>
      <c r="G3007" s="69"/>
      <c r="H3007" s="69"/>
      <c r="I3007" s="69"/>
      <c r="J3007" s="68"/>
      <c r="K3007" s="69"/>
      <c r="L3007" s="68"/>
      <c r="M3007" s="68"/>
      <c r="N3007" s="68"/>
      <c r="O3007" s="68"/>
      <c r="P3007" s="70"/>
      <c r="Q3007" s="71"/>
    </row>
    <row r="3008" spans="1:17">
      <c r="A3008" s="152"/>
      <c r="B3008" s="68"/>
      <c r="C3008" s="68"/>
      <c r="D3008" s="68"/>
      <c r="E3008" s="68"/>
      <c r="F3008" s="69"/>
      <c r="G3008" s="69"/>
      <c r="H3008" s="69"/>
      <c r="I3008" s="69"/>
      <c r="J3008" s="68"/>
      <c r="K3008" s="69"/>
      <c r="L3008" s="68"/>
      <c r="M3008" s="68"/>
      <c r="N3008" s="68"/>
      <c r="O3008" s="68"/>
      <c r="P3008" s="70"/>
      <c r="Q3008" s="71"/>
    </row>
    <row r="3009" spans="1:17">
      <c r="A3009" s="152"/>
      <c r="B3009" s="68"/>
      <c r="C3009" s="68"/>
      <c r="D3009" s="68"/>
      <c r="E3009" s="68"/>
      <c r="F3009" s="69"/>
      <c r="G3009" s="69"/>
      <c r="H3009" s="69"/>
      <c r="I3009" s="69"/>
      <c r="J3009" s="68"/>
      <c r="K3009" s="69"/>
      <c r="L3009" s="68"/>
      <c r="M3009" s="68"/>
      <c r="N3009" s="68"/>
      <c r="O3009" s="68"/>
      <c r="P3009" s="70"/>
      <c r="Q3009" s="71"/>
    </row>
    <row r="3010" spans="1:17">
      <c r="A3010" s="152"/>
      <c r="B3010" s="68"/>
      <c r="C3010" s="68"/>
      <c r="D3010" s="68"/>
      <c r="E3010" s="68"/>
      <c r="F3010" s="69"/>
      <c r="G3010" s="69"/>
      <c r="H3010" s="69"/>
      <c r="I3010" s="69"/>
      <c r="J3010" s="68"/>
      <c r="K3010" s="69"/>
      <c r="L3010" s="68"/>
      <c r="M3010" s="68"/>
      <c r="N3010" s="68"/>
      <c r="O3010" s="68"/>
      <c r="P3010" s="70"/>
      <c r="Q3010" s="71"/>
    </row>
    <row r="3011" spans="1:17">
      <c r="A3011" s="152"/>
      <c r="B3011" s="68"/>
      <c r="C3011" s="68"/>
      <c r="D3011" s="68"/>
      <c r="E3011" s="68"/>
      <c r="F3011" s="69"/>
      <c r="G3011" s="69"/>
      <c r="H3011" s="69"/>
      <c r="I3011" s="69"/>
      <c r="J3011" s="68"/>
      <c r="K3011" s="69"/>
      <c r="L3011" s="68"/>
      <c r="M3011" s="68"/>
      <c r="N3011" s="68"/>
      <c r="O3011" s="68"/>
      <c r="P3011" s="70"/>
      <c r="Q3011" s="71"/>
    </row>
    <row r="3012" spans="1:17">
      <c r="A3012" s="152"/>
      <c r="B3012" s="68"/>
      <c r="C3012" s="68"/>
      <c r="D3012" s="68"/>
      <c r="E3012" s="68"/>
      <c r="F3012" s="69"/>
      <c r="G3012" s="69"/>
      <c r="H3012" s="69"/>
      <c r="I3012" s="69"/>
      <c r="J3012" s="68"/>
      <c r="K3012" s="69"/>
      <c r="L3012" s="68"/>
      <c r="M3012" s="68"/>
      <c r="N3012" s="68"/>
      <c r="O3012" s="68"/>
      <c r="P3012" s="70"/>
      <c r="Q3012" s="71"/>
    </row>
    <row r="3013" spans="1:17">
      <c r="A3013" s="152"/>
      <c r="B3013" s="68"/>
      <c r="C3013" s="68"/>
      <c r="D3013" s="68"/>
      <c r="E3013" s="68"/>
      <c r="F3013" s="69"/>
      <c r="G3013" s="69"/>
      <c r="H3013" s="69"/>
      <c r="I3013" s="69"/>
      <c r="J3013" s="68"/>
      <c r="K3013" s="69"/>
      <c r="L3013" s="68"/>
      <c r="M3013" s="68"/>
      <c r="N3013" s="68"/>
      <c r="O3013" s="68"/>
      <c r="P3013" s="70"/>
      <c r="Q3013" s="71"/>
    </row>
    <row r="3014" spans="1:17">
      <c r="A3014" s="152"/>
      <c r="B3014" s="68"/>
      <c r="C3014" s="68"/>
      <c r="D3014" s="68"/>
      <c r="E3014" s="68"/>
      <c r="F3014" s="69"/>
      <c r="G3014" s="69"/>
      <c r="H3014" s="69"/>
      <c r="I3014" s="69"/>
      <c r="J3014" s="68"/>
      <c r="K3014" s="69"/>
      <c r="L3014" s="68"/>
      <c r="M3014" s="68"/>
      <c r="N3014" s="68"/>
      <c r="O3014" s="68"/>
      <c r="P3014" s="70"/>
      <c r="Q3014" s="71"/>
    </row>
    <row r="3015" spans="1:17">
      <c r="A3015" s="152"/>
      <c r="B3015" s="68"/>
      <c r="C3015" s="68"/>
      <c r="D3015" s="68"/>
      <c r="E3015" s="68"/>
      <c r="F3015" s="69"/>
      <c r="G3015" s="69"/>
      <c r="H3015" s="69"/>
      <c r="I3015" s="69"/>
      <c r="J3015" s="68"/>
      <c r="K3015" s="69"/>
      <c r="L3015" s="68"/>
      <c r="M3015" s="68"/>
      <c r="N3015" s="68"/>
      <c r="O3015" s="68"/>
      <c r="P3015" s="70"/>
      <c r="Q3015" s="71"/>
    </row>
    <row r="3016" spans="1:17">
      <c r="A3016" s="152"/>
      <c r="B3016" s="68"/>
      <c r="C3016" s="68"/>
      <c r="D3016" s="68"/>
      <c r="E3016" s="68"/>
      <c r="F3016" s="69"/>
      <c r="G3016" s="69"/>
      <c r="H3016" s="69"/>
      <c r="I3016" s="69"/>
      <c r="J3016" s="68"/>
      <c r="K3016" s="69"/>
      <c r="L3016" s="68"/>
      <c r="M3016" s="68"/>
      <c r="N3016" s="68"/>
      <c r="O3016" s="68"/>
      <c r="P3016" s="70"/>
      <c r="Q3016" s="71"/>
    </row>
    <row r="3017" spans="1:17">
      <c r="A3017" s="152"/>
      <c r="B3017" s="68"/>
      <c r="C3017" s="68"/>
      <c r="D3017" s="68"/>
      <c r="E3017" s="68"/>
      <c r="F3017" s="69"/>
      <c r="G3017" s="69"/>
      <c r="H3017" s="69"/>
      <c r="I3017" s="69"/>
      <c r="J3017" s="68"/>
      <c r="K3017" s="69"/>
      <c r="L3017" s="68"/>
      <c r="M3017" s="68"/>
      <c r="N3017" s="68"/>
      <c r="O3017" s="68"/>
      <c r="P3017" s="70"/>
      <c r="Q3017" s="71"/>
    </row>
    <row r="3018" spans="1:17">
      <c r="A3018" s="152"/>
      <c r="B3018" s="68"/>
      <c r="C3018" s="68"/>
      <c r="D3018" s="68"/>
      <c r="E3018" s="68"/>
      <c r="F3018" s="69"/>
      <c r="G3018" s="69"/>
      <c r="H3018" s="69"/>
      <c r="I3018" s="69"/>
      <c r="J3018" s="68"/>
      <c r="K3018" s="69"/>
      <c r="L3018" s="68"/>
      <c r="M3018" s="68"/>
      <c r="N3018" s="68"/>
      <c r="O3018" s="68"/>
      <c r="P3018" s="70"/>
      <c r="Q3018" s="71"/>
    </row>
    <row r="3019" spans="1:17">
      <c r="A3019" s="152"/>
      <c r="B3019" s="68"/>
      <c r="C3019" s="68"/>
      <c r="D3019" s="68"/>
      <c r="E3019" s="68"/>
      <c r="F3019" s="69"/>
      <c r="G3019" s="69"/>
      <c r="H3019" s="69"/>
      <c r="I3019" s="69"/>
      <c r="J3019" s="68"/>
      <c r="K3019" s="69"/>
      <c r="L3019" s="68"/>
      <c r="M3019" s="68"/>
      <c r="N3019" s="68"/>
      <c r="O3019" s="68"/>
      <c r="P3019" s="70"/>
      <c r="Q3019" s="71"/>
    </row>
    <row r="3020" spans="1:17">
      <c r="A3020" s="152"/>
      <c r="B3020" s="68"/>
      <c r="C3020" s="68"/>
      <c r="D3020" s="68"/>
      <c r="E3020" s="68"/>
      <c r="F3020" s="69"/>
      <c r="G3020" s="69"/>
      <c r="H3020" s="69"/>
      <c r="I3020" s="69"/>
      <c r="J3020" s="68"/>
      <c r="K3020" s="69"/>
      <c r="L3020" s="68"/>
      <c r="M3020" s="68"/>
      <c r="N3020" s="68"/>
      <c r="O3020" s="68"/>
      <c r="P3020" s="70"/>
      <c r="Q3020" s="71"/>
    </row>
    <row r="3021" spans="1:17">
      <c r="A3021" s="152"/>
      <c r="B3021" s="68"/>
      <c r="C3021" s="68"/>
      <c r="D3021" s="68"/>
      <c r="E3021" s="68"/>
      <c r="F3021" s="69"/>
      <c r="G3021" s="69"/>
      <c r="H3021" s="69"/>
      <c r="I3021" s="69"/>
      <c r="J3021" s="68"/>
      <c r="K3021" s="69"/>
      <c r="L3021" s="68"/>
      <c r="M3021" s="68"/>
      <c r="N3021" s="68"/>
      <c r="O3021" s="68"/>
      <c r="P3021" s="70"/>
      <c r="Q3021" s="71"/>
    </row>
    <row r="3022" spans="1:17">
      <c r="A3022" s="152"/>
      <c r="B3022" s="68"/>
      <c r="C3022" s="68"/>
      <c r="D3022" s="68"/>
      <c r="E3022" s="68"/>
      <c r="F3022" s="69"/>
      <c r="G3022" s="69"/>
      <c r="H3022" s="69"/>
      <c r="I3022" s="69"/>
      <c r="J3022" s="68"/>
      <c r="K3022" s="69"/>
      <c r="L3022" s="68"/>
      <c r="M3022" s="68"/>
      <c r="N3022" s="68"/>
      <c r="O3022" s="68"/>
      <c r="P3022" s="70"/>
      <c r="Q3022" s="71"/>
    </row>
    <row r="3023" spans="1:17">
      <c r="A3023" s="152"/>
      <c r="B3023" s="68"/>
      <c r="C3023" s="68"/>
      <c r="D3023" s="68"/>
      <c r="E3023" s="68"/>
      <c r="F3023" s="69"/>
      <c r="G3023" s="69"/>
      <c r="H3023" s="69"/>
      <c r="I3023" s="69"/>
      <c r="J3023" s="68"/>
      <c r="K3023" s="69"/>
      <c r="L3023" s="68"/>
      <c r="M3023" s="68"/>
      <c r="N3023" s="68"/>
      <c r="O3023" s="68"/>
      <c r="P3023" s="70"/>
      <c r="Q3023" s="71"/>
    </row>
    <row r="3024" spans="1:17">
      <c r="A3024" s="152"/>
      <c r="B3024" s="68"/>
      <c r="C3024" s="68"/>
      <c r="D3024" s="68"/>
      <c r="E3024" s="68"/>
      <c r="F3024" s="69"/>
      <c r="G3024" s="69"/>
      <c r="H3024" s="69"/>
      <c r="I3024" s="69"/>
      <c r="J3024" s="68"/>
      <c r="K3024" s="69"/>
      <c r="L3024" s="68"/>
      <c r="M3024" s="68"/>
      <c r="N3024" s="68"/>
      <c r="O3024" s="68"/>
      <c r="P3024" s="70"/>
      <c r="Q3024" s="71"/>
    </row>
    <row r="3025" spans="1:17">
      <c r="A3025" s="152"/>
      <c r="B3025" s="68"/>
      <c r="C3025" s="68"/>
      <c r="D3025" s="68"/>
      <c r="E3025" s="68"/>
      <c r="F3025" s="69"/>
      <c r="G3025" s="69"/>
      <c r="H3025" s="69"/>
      <c r="I3025" s="69"/>
      <c r="J3025" s="68"/>
      <c r="K3025" s="69"/>
      <c r="L3025" s="68"/>
      <c r="M3025" s="68"/>
      <c r="N3025" s="68"/>
      <c r="O3025" s="68"/>
      <c r="P3025" s="70"/>
      <c r="Q3025" s="71"/>
    </row>
    <row r="3026" spans="1:17">
      <c r="A3026" s="152"/>
      <c r="B3026" s="68"/>
      <c r="C3026" s="68"/>
      <c r="D3026" s="68"/>
      <c r="E3026" s="68"/>
      <c r="F3026" s="69"/>
      <c r="G3026" s="69"/>
      <c r="H3026" s="69"/>
      <c r="I3026" s="69"/>
      <c r="J3026" s="68"/>
      <c r="K3026" s="69"/>
      <c r="L3026" s="68"/>
      <c r="M3026" s="68"/>
      <c r="N3026" s="68"/>
      <c r="O3026" s="68"/>
      <c r="P3026" s="70"/>
      <c r="Q3026" s="71"/>
    </row>
    <row r="3027" spans="1:17">
      <c r="A3027" s="152"/>
      <c r="B3027" s="68"/>
      <c r="C3027" s="68"/>
      <c r="D3027" s="68"/>
      <c r="E3027" s="68"/>
      <c r="F3027" s="69"/>
      <c r="G3027" s="69"/>
      <c r="H3027" s="69"/>
      <c r="I3027" s="69"/>
      <c r="J3027" s="68"/>
      <c r="K3027" s="69"/>
      <c r="L3027" s="68"/>
      <c r="M3027" s="68"/>
      <c r="N3027" s="68"/>
      <c r="O3027" s="68"/>
      <c r="P3027" s="70"/>
      <c r="Q3027" s="71"/>
    </row>
    <row r="3028" spans="1:17">
      <c r="A3028" s="152"/>
      <c r="B3028" s="68"/>
      <c r="C3028" s="68"/>
      <c r="D3028" s="68"/>
      <c r="E3028" s="68"/>
      <c r="F3028" s="69"/>
      <c r="G3028" s="69"/>
      <c r="H3028" s="69"/>
      <c r="I3028" s="69"/>
      <c r="J3028" s="68"/>
      <c r="K3028" s="69"/>
      <c r="L3028" s="68"/>
      <c r="M3028" s="68"/>
      <c r="N3028" s="68"/>
      <c r="O3028" s="68"/>
      <c r="P3028" s="70"/>
      <c r="Q3028" s="71"/>
    </row>
    <row r="3029" spans="1:17">
      <c r="A3029" s="152"/>
      <c r="B3029" s="68"/>
      <c r="C3029" s="68"/>
      <c r="D3029" s="68"/>
      <c r="E3029" s="68"/>
      <c r="F3029" s="69"/>
      <c r="G3029" s="69"/>
      <c r="H3029" s="69"/>
      <c r="I3029" s="69"/>
      <c r="J3029" s="68"/>
      <c r="K3029" s="69"/>
      <c r="L3029" s="68"/>
      <c r="M3029" s="68"/>
      <c r="N3029" s="68"/>
      <c r="O3029" s="68"/>
      <c r="P3029" s="70"/>
      <c r="Q3029" s="71"/>
    </row>
    <row r="3030" spans="1:17">
      <c r="A3030" s="152"/>
      <c r="B3030" s="68"/>
      <c r="C3030" s="68"/>
      <c r="D3030" s="68"/>
      <c r="E3030" s="68"/>
      <c r="F3030" s="69"/>
      <c r="G3030" s="69"/>
      <c r="H3030" s="69"/>
      <c r="I3030" s="69"/>
      <c r="J3030" s="68"/>
      <c r="K3030" s="69"/>
      <c r="L3030" s="68"/>
      <c r="M3030" s="68"/>
      <c r="N3030" s="68"/>
      <c r="O3030" s="68"/>
      <c r="P3030" s="70"/>
      <c r="Q3030" s="71"/>
    </row>
    <row r="3031" spans="1:17">
      <c r="A3031" s="152"/>
      <c r="B3031" s="68"/>
      <c r="C3031" s="68"/>
      <c r="D3031" s="68"/>
      <c r="E3031" s="68"/>
      <c r="F3031" s="69"/>
      <c r="G3031" s="69"/>
      <c r="H3031" s="69"/>
      <c r="I3031" s="69"/>
      <c r="J3031" s="68"/>
      <c r="K3031" s="69"/>
      <c r="L3031" s="68"/>
      <c r="M3031" s="68"/>
      <c r="N3031" s="68"/>
      <c r="O3031" s="68"/>
      <c r="P3031" s="70"/>
      <c r="Q3031" s="71"/>
    </row>
    <row r="3032" spans="1:17">
      <c r="A3032" s="152"/>
      <c r="B3032" s="68"/>
      <c r="C3032" s="68"/>
      <c r="D3032" s="68"/>
      <c r="E3032" s="68"/>
      <c r="F3032" s="69"/>
      <c r="G3032" s="69"/>
      <c r="H3032" s="69"/>
      <c r="I3032" s="69"/>
      <c r="J3032" s="68"/>
      <c r="K3032" s="69"/>
      <c r="L3032" s="68"/>
      <c r="M3032" s="68"/>
      <c r="N3032" s="68"/>
      <c r="O3032" s="68"/>
      <c r="P3032" s="70"/>
      <c r="Q3032" s="71"/>
    </row>
    <row r="3033" spans="1:17">
      <c r="A3033" s="152"/>
      <c r="B3033" s="68"/>
      <c r="C3033" s="68"/>
      <c r="D3033" s="68"/>
      <c r="E3033" s="68"/>
      <c r="F3033" s="69"/>
      <c r="G3033" s="69"/>
      <c r="H3033" s="69"/>
      <c r="I3033" s="69"/>
      <c r="J3033" s="68"/>
      <c r="K3033" s="69"/>
      <c r="L3033" s="68"/>
      <c r="M3033" s="68"/>
      <c r="N3033" s="68"/>
      <c r="O3033" s="68"/>
      <c r="P3033" s="70"/>
      <c r="Q3033" s="71"/>
    </row>
    <row r="3034" spans="1:17">
      <c r="A3034" s="152"/>
      <c r="B3034" s="68"/>
      <c r="C3034" s="68"/>
      <c r="D3034" s="68"/>
      <c r="E3034" s="68"/>
      <c r="F3034" s="69"/>
      <c r="G3034" s="69"/>
      <c r="H3034" s="69"/>
      <c r="I3034" s="69"/>
      <c r="J3034" s="68"/>
      <c r="K3034" s="69"/>
      <c r="L3034" s="68"/>
      <c r="M3034" s="68"/>
      <c r="N3034" s="68"/>
      <c r="O3034" s="68"/>
      <c r="P3034" s="70"/>
      <c r="Q3034" s="71"/>
    </row>
    <row r="3035" spans="1:17">
      <c r="A3035" s="152"/>
      <c r="B3035" s="68"/>
      <c r="C3035" s="68"/>
      <c r="D3035" s="68"/>
      <c r="E3035" s="68"/>
      <c r="F3035" s="69"/>
      <c r="G3035" s="69"/>
      <c r="H3035" s="69"/>
      <c r="I3035" s="69"/>
      <c r="J3035" s="68"/>
      <c r="K3035" s="69"/>
      <c r="L3035" s="68"/>
      <c r="M3035" s="68"/>
      <c r="N3035" s="68"/>
      <c r="O3035" s="68"/>
      <c r="P3035" s="70"/>
      <c r="Q3035" s="71"/>
    </row>
    <row r="3036" spans="1:17">
      <c r="A3036" s="152"/>
      <c r="B3036" s="68"/>
      <c r="C3036" s="68"/>
      <c r="D3036" s="68"/>
      <c r="E3036" s="68"/>
      <c r="F3036" s="69"/>
      <c r="G3036" s="69"/>
      <c r="H3036" s="69"/>
      <c r="I3036" s="69"/>
      <c r="J3036" s="68"/>
      <c r="K3036" s="69"/>
      <c r="L3036" s="68"/>
      <c r="M3036" s="68"/>
      <c r="N3036" s="68"/>
      <c r="O3036" s="68"/>
      <c r="P3036" s="70"/>
      <c r="Q3036" s="71"/>
    </row>
    <row r="3037" spans="1:17">
      <c r="A3037" s="152"/>
      <c r="B3037" s="68"/>
      <c r="C3037" s="68"/>
      <c r="D3037" s="68"/>
      <c r="E3037" s="68"/>
      <c r="F3037" s="69"/>
      <c r="G3037" s="69"/>
      <c r="H3037" s="69"/>
      <c r="I3037" s="69"/>
      <c r="J3037" s="68"/>
      <c r="K3037" s="69"/>
      <c r="L3037" s="68"/>
      <c r="M3037" s="68"/>
      <c r="N3037" s="68"/>
      <c r="O3037" s="68"/>
      <c r="P3037" s="70"/>
      <c r="Q3037" s="71"/>
    </row>
    <row r="3038" spans="1:17">
      <c r="A3038" s="152"/>
      <c r="B3038" s="68"/>
      <c r="C3038" s="68"/>
      <c r="D3038" s="68"/>
      <c r="E3038" s="68"/>
      <c r="F3038" s="69"/>
      <c r="G3038" s="69"/>
      <c r="H3038" s="69"/>
      <c r="I3038" s="69"/>
      <c r="J3038" s="68"/>
      <c r="K3038" s="69"/>
      <c r="L3038" s="68"/>
      <c r="M3038" s="68"/>
      <c r="N3038" s="68"/>
      <c r="O3038" s="68"/>
      <c r="P3038" s="70"/>
      <c r="Q3038" s="71"/>
    </row>
    <row r="3039" spans="1:17">
      <c r="A3039" s="152"/>
      <c r="B3039" s="68"/>
      <c r="C3039" s="68"/>
      <c r="D3039" s="68"/>
      <c r="E3039" s="68"/>
      <c r="F3039" s="69"/>
      <c r="G3039" s="69"/>
      <c r="H3039" s="69"/>
      <c r="I3039" s="69"/>
      <c r="J3039" s="68"/>
      <c r="K3039" s="69"/>
      <c r="L3039" s="68"/>
      <c r="M3039" s="68"/>
      <c r="N3039" s="68"/>
      <c r="O3039" s="68"/>
      <c r="P3039" s="70"/>
      <c r="Q3039" s="71"/>
    </row>
    <row r="3040" spans="1:17">
      <c r="A3040" s="152"/>
      <c r="B3040" s="68"/>
      <c r="C3040" s="68"/>
      <c r="D3040" s="68"/>
      <c r="E3040" s="68"/>
      <c r="F3040" s="69"/>
      <c r="G3040" s="69"/>
      <c r="H3040" s="69"/>
      <c r="I3040" s="69"/>
      <c r="J3040" s="68"/>
      <c r="K3040" s="69"/>
      <c r="L3040" s="68"/>
      <c r="M3040" s="68"/>
      <c r="N3040" s="68"/>
      <c r="O3040" s="68"/>
      <c r="P3040" s="70"/>
      <c r="Q3040" s="71"/>
    </row>
    <row r="3041" spans="1:17">
      <c r="A3041" s="152"/>
      <c r="B3041" s="68"/>
      <c r="C3041" s="68"/>
      <c r="D3041" s="68"/>
      <c r="E3041" s="68"/>
      <c r="F3041" s="69"/>
      <c r="G3041" s="69"/>
      <c r="H3041" s="69"/>
      <c r="I3041" s="69"/>
      <c r="J3041" s="68"/>
      <c r="K3041" s="69"/>
      <c r="L3041" s="68"/>
      <c r="M3041" s="68"/>
      <c r="N3041" s="68"/>
      <c r="O3041" s="68"/>
      <c r="P3041" s="70"/>
      <c r="Q3041" s="71"/>
    </row>
    <row r="3042" spans="1:17">
      <c r="A3042" s="152"/>
      <c r="B3042" s="68"/>
      <c r="C3042" s="68"/>
      <c r="D3042" s="68"/>
      <c r="E3042" s="68"/>
      <c r="F3042" s="69"/>
      <c r="G3042" s="69"/>
      <c r="H3042" s="69"/>
      <c r="I3042" s="69"/>
      <c r="J3042" s="68"/>
      <c r="K3042" s="69"/>
      <c r="L3042" s="68"/>
      <c r="M3042" s="68"/>
      <c r="N3042" s="68"/>
      <c r="O3042" s="68"/>
      <c r="P3042" s="70"/>
      <c r="Q3042" s="71"/>
    </row>
    <row r="3043" spans="1:17">
      <c r="A3043" s="152"/>
      <c r="B3043" s="68"/>
      <c r="C3043" s="68"/>
      <c r="D3043" s="68"/>
      <c r="E3043" s="68"/>
      <c r="F3043" s="69"/>
      <c r="G3043" s="69"/>
      <c r="H3043" s="69"/>
      <c r="I3043" s="69"/>
      <c r="J3043" s="68"/>
      <c r="K3043" s="69"/>
      <c r="L3043" s="68"/>
      <c r="M3043" s="68"/>
      <c r="N3043" s="68"/>
      <c r="O3043" s="68"/>
      <c r="P3043" s="70"/>
      <c r="Q3043" s="71"/>
    </row>
    <row r="3044" spans="1:17">
      <c r="A3044" s="152"/>
      <c r="B3044" s="68"/>
      <c r="C3044" s="68"/>
      <c r="D3044" s="68"/>
      <c r="E3044" s="68"/>
      <c r="F3044" s="69"/>
      <c r="G3044" s="69"/>
      <c r="H3044" s="69"/>
      <c r="I3044" s="69"/>
      <c r="J3044" s="68"/>
      <c r="K3044" s="69"/>
      <c r="L3044" s="68"/>
      <c r="M3044" s="68"/>
      <c r="N3044" s="68"/>
      <c r="O3044" s="68"/>
      <c r="P3044" s="70"/>
      <c r="Q3044" s="71"/>
    </row>
    <row r="3045" spans="1:17">
      <c r="A3045" s="152"/>
      <c r="B3045" s="68"/>
      <c r="C3045" s="68"/>
      <c r="D3045" s="68"/>
      <c r="E3045" s="68"/>
      <c r="F3045" s="69"/>
      <c r="G3045" s="69"/>
      <c r="H3045" s="69"/>
      <c r="I3045" s="69"/>
      <c r="J3045" s="68"/>
      <c r="K3045" s="69"/>
      <c r="L3045" s="68"/>
      <c r="M3045" s="68"/>
      <c r="N3045" s="68"/>
      <c r="O3045" s="68"/>
      <c r="P3045" s="70"/>
      <c r="Q3045" s="71"/>
    </row>
    <row r="3046" spans="1:17">
      <c r="A3046" s="152"/>
      <c r="B3046" s="68"/>
      <c r="C3046" s="68"/>
      <c r="D3046" s="68"/>
      <c r="E3046" s="68"/>
      <c r="F3046" s="69"/>
      <c r="G3046" s="69"/>
      <c r="H3046" s="69"/>
      <c r="I3046" s="69"/>
      <c r="J3046" s="68"/>
      <c r="K3046" s="69"/>
      <c r="L3046" s="68"/>
      <c r="M3046" s="68"/>
      <c r="N3046" s="68"/>
      <c r="O3046" s="68"/>
      <c r="P3046" s="70"/>
      <c r="Q3046" s="71"/>
    </row>
    <row r="3047" spans="1:17">
      <c r="A3047" s="152"/>
      <c r="B3047" s="68"/>
      <c r="C3047" s="68"/>
      <c r="D3047" s="68"/>
      <c r="E3047" s="68"/>
      <c r="F3047" s="69"/>
      <c r="G3047" s="69"/>
      <c r="H3047" s="69"/>
      <c r="I3047" s="69"/>
      <c r="J3047" s="68"/>
      <c r="K3047" s="69"/>
      <c r="L3047" s="68"/>
      <c r="M3047" s="68"/>
      <c r="N3047" s="68"/>
      <c r="O3047" s="68"/>
      <c r="P3047" s="70"/>
      <c r="Q3047" s="71"/>
    </row>
    <row r="3048" spans="1:17">
      <c r="A3048" s="152"/>
      <c r="B3048" s="68"/>
      <c r="C3048" s="68"/>
      <c r="D3048" s="68"/>
      <c r="E3048" s="68"/>
      <c r="F3048" s="69"/>
      <c r="G3048" s="69"/>
      <c r="H3048" s="69"/>
      <c r="I3048" s="69"/>
      <c r="J3048" s="68"/>
      <c r="K3048" s="69"/>
      <c r="L3048" s="68"/>
      <c r="M3048" s="68"/>
      <c r="N3048" s="68"/>
      <c r="O3048" s="68"/>
      <c r="P3048" s="70"/>
      <c r="Q3048" s="71"/>
    </row>
    <row r="3049" spans="1:17">
      <c r="A3049" s="152"/>
      <c r="B3049" s="68"/>
      <c r="C3049" s="68"/>
      <c r="D3049" s="68"/>
      <c r="E3049" s="68"/>
      <c r="F3049" s="69"/>
      <c r="G3049" s="69"/>
      <c r="H3049" s="69"/>
      <c r="I3049" s="69"/>
      <c r="J3049" s="68"/>
      <c r="K3049" s="69"/>
      <c r="L3049" s="68"/>
      <c r="M3049" s="68"/>
      <c r="N3049" s="68"/>
      <c r="O3049" s="68"/>
      <c r="P3049" s="70"/>
      <c r="Q3049" s="71"/>
    </row>
    <row r="3050" spans="1:17">
      <c r="A3050" s="152"/>
      <c r="B3050" s="68"/>
      <c r="C3050" s="68"/>
      <c r="D3050" s="68"/>
      <c r="E3050" s="68"/>
      <c r="F3050" s="69"/>
      <c r="G3050" s="69"/>
      <c r="H3050" s="69"/>
      <c r="I3050" s="69"/>
      <c r="J3050" s="68"/>
      <c r="K3050" s="69"/>
      <c r="L3050" s="68"/>
      <c r="M3050" s="68"/>
      <c r="N3050" s="68"/>
      <c r="O3050" s="68"/>
      <c r="P3050" s="70"/>
      <c r="Q3050" s="71"/>
    </row>
    <row r="3051" spans="1:17">
      <c r="A3051" s="152"/>
      <c r="B3051" s="68"/>
      <c r="C3051" s="68"/>
      <c r="D3051" s="68"/>
      <c r="E3051" s="68"/>
      <c r="F3051" s="69"/>
      <c r="G3051" s="69"/>
      <c r="H3051" s="69"/>
      <c r="I3051" s="69"/>
      <c r="J3051" s="68"/>
      <c r="K3051" s="69"/>
      <c r="L3051" s="68"/>
      <c r="M3051" s="68"/>
      <c r="N3051" s="68"/>
      <c r="O3051" s="68"/>
      <c r="P3051" s="70"/>
      <c r="Q3051" s="71"/>
    </row>
    <row r="3052" spans="1:17">
      <c r="A3052" s="152"/>
      <c r="B3052" s="68"/>
      <c r="C3052" s="68"/>
      <c r="D3052" s="68"/>
      <c r="E3052" s="68"/>
      <c r="F3052" s="69"/>
      <c r="G3052" s="69"/>
      <c r="H3052" s="69"/>
      <c r="I3052" s="69"/>
      <c r="J3052" s="68"/>
      <c r="K3052" s="69"/>
      <c r="L3052" s="68"/>
      <c r="M3052" s="68"/>
      <c r="N3052" s="68"/>
      <c r="O3052" s="68"/>
      <c r="P3052" s="70"/>
      <c r="Q3052" s="71"/>
    </row>
    <row r="3053" spans="1:17">
      <c r="A3053" s="152"/>
      <c r="B3053" s="68"/>
      <c r="C3053" s="68"/>
      <c r="D3053" s="68"/>
      <c r="E3053" s="68"/>
      <c r="F3053" s="69"/>
      <c r="G3053" s="69"/>
      <c r="H3053" s="69"/>
      <c r="I3053" s="69"/>
      <c r="J3053" s="68"/>
      <c r="K3053" s="69"/>
      <c r="L3053" s="68"/>
      <c r="M3053" s="68"/>
      <c r="N3053" s="68"/>
      <c r="O3053" s="68"/>
      <c r="P3053" s="70"/>
      <c r="Q3053" s="71"/>
    </row>
    <row r="3054" spans="1:17">
      <c r="A3054" s="152"/>
      <c r="B3054" s="68"/>
      <c r="C3054" s="68"/>
      <c r="D3054" s="68"/>
      <c r="E3054" s="68"/>
      <c r="F3054" s="69"/>
      <c r="G3054" s="69"/>
      <c r="H3054" s="69"/>
      <c r="I3054" s="69"/>
      <c r="J3054" s="68"/>
      <c r="K3054" s="69"/>
      <c r="L3054" s="68"/>
      <c r="M3054" s="68"/>
      <c r="N3054" s="68"/>
      <c r="O3054" s="68"/>
      <c r="P3054" s="70"/>
      <c r="Q3054" s="71"/>
    </row>
    <row r="3055" spans="1:17">
      <c r="A3055" s="152"/>
      <c r="B3055" s="68"/>
      <c r="C3055" s="68"/>
      <c r="D3055" s="68"/>
      <c r="E3055" s="68"/>
      <c r="F3055" s="69"/>
      <c r="G3055" s="69"/>
      <c r="H3055" s="69"/>
      <c r="I3055" s="69"/>
      <c r="J3055" s="68"/>
      <c r="K3055" s="69"/>
      <c r="L3055" s="68"/>
      <c r="M3055" s="68"/>
      <c r="N3055" s="68"/>
      <c r="O3055" s="68"/>
      <c r="P3055" s="70"/>
      <c r="Q3055" s="71"/>
    </row>
    <row r="3056" spans="1:17">
      <c r="A3056" s="152"/>
      <c r="B3056" s="68"/>
      <c r="C3056" s="68"/>
      <c r="D3056" s="68"/>
      <c r="E3056" s="68"/>
      <c r="F3056" s="69"/>
      <c r="G3056" s="69"/>
      <c r="H3056" s="69"/>
      <c r="I3056" s="69"/>
      <c r="J3056" s="68"/>
      <c r="K3056" s="69"/>
      <c r="L3056" s="68"/>
      <c r="M3056" s="68"/>
      <c r="N3056" s="68"/>
      <c r="O3056" s="68"/>
      <c r="P3056" s="70"/>
      <c r="Q3056" s="71"/>
    </row>
    <row r="3057" spans="1:17">
      <c r="A3057" s="152"/>
      <c r="B3057" s="68"/>
      <c r="C3057" s="68"/>
      <c r="D3057" s="68"/>
      <c r="E3057" s="68"/>
      <c r="F3057" s="69"/>
      <c r="G3057" s="69"/>
      <c r="H3057" s="69"/>
      <c r="I3057" s="69"/>
      <c r="J3057" s="68"/>
      <c r="K3057" s="69"/>
      <c r="L3057" s="68"/>
      <c r="M3057" s="68"/>
      <c r="N3057" s="68"/>
      <c r="O3057" s="68"/>
      <c r="P3057" s="70"/>
      <c r="Q3057" s="71"/>
    </row>
    <row r="3058" spans="1:17">
      <c r="A3058" s="152"/>
      <c r="B3058" s="68"/>
      <c r="C3058" s="68"/>
      <c r="D3058" s="68"/>
      <c r="E3058" s="68"/>
      <c r="F3058" s="69"/>
      <c r="G3058" s="69"/>
      <c r="H3058" s="69"/>
      <c r="I3058" s="69"/>
      <c r="J3058" s="68"/>
      <c r="K3058" s="69"/>
      <c r="L3058" s="68"/>
      <c r="M3058" s="68"/>
      <c r="N3058" s="68"/>
      <c r="O3058" s="68"/>
      <c r="P3058" s="70"/>
      <c r="Q3058" s="71"/>
    </row>
    <row r="3059" spans="1:17">
      <c r="A3059" s="152"/>
      <c r="B3059" s="68"/>
      <c r="C3059" s="68"/>
      <c r="D3059" s="68"/>
      <c r="E3059" s="68"/>
      <c r="F3059" s="69"/>
      <c r="G3059" s="69"/>
      <c r="H3059" s="69"/>
      <c r="I3059" s="69"/>
      <c r="J3059" s="68"/>
      <c r="K3059" s="69"/>
      <c r="L3059" s="68"/>
      <c r="M3059" s="68"/>
      <c r="N3059" s="68"/>
      <c r="O3059" s="68"/>
      <c r="P3059" s="70"/>
      <c r="Q3059" s="71"/>
    </row>
    <row r="3060" spans="1:17">
      <c r="A3060" s="152"/>
      <c r="B3060" s="68"/>
      <c r="C3060" s="68"/>
      <c r="D3060" s="68"/>
      <c r="E3060" s="68"/>
      <c r="F3060" s="69"/>
      <c r="G3060" s="69"/>
      <c r="H3060" s="69"/>
      <c r="I3060" s="69"/>
      <c r="J3060" s="68"/>
      <c r="K3060" s="69"/>
      <c r="L3060" s="68"/>
      <c r="M3060" s="68"/>
      <c r="N3060" s="68"/>
      <c r="O3060" s="68"/>
      <c r="P3060" s="70"/>
      <c r="Q3060" s="71"/>
    </row>
    <row r="3061" spans="1:17">
      <c r="A3061" s="152"/>
      <c r="B3061" s="68"/>
      <c r="C3061" s="68"/>
      <c r="D3061" s="68"/>
      <c r="E3061" s="68"/>
      <c r="F3061" s="69"/>
      <c r="G3061" s="69"/>
      <c r="H3061" s="69"/>
      <c r="I3061" s="69"/>
      <c r="J3061" s="68"/>
      <c r="K3061" s="69"/>
      <c r="L3061" s="68"/>
      <c r="M3061" s="68"/>
      <c r="N3061" s="68"/>
      <c r="O3061" s="68"/>
      <c r="P3061" s="70"/>
      <c r="Q3061" s="71"/>
    </row>
    <row r="3062" spans="1:17">
      <c r="A3062" s="152"/>
      <c r="B3062" s="68"/>
      <c r="C3062" s="68"/>
      <c r="D3062" s="68"/>
      <c r="E3062" s="68"/>
      <c r="F3062" s="69"/>
      <c r="G3062" s="69"/>
      <c r="H3062" s="69"/>
      <c r="I3062" s="69"/>
      <c r="J3062" s="68"/>
      <c r="K3062" s="69"/>
      <c r="L3062" s="68"/>
      <c r="M3062" s="68"/>
      <c r="N3062" s="68"/>
      <c r="O3062" s="68"/>
      <c r="P3062" s="70"/>
      <c r="Q3062" s="71"/>
    </row>
    <row r="3063" spans="1:17">
      <c r="A3063" s="152"/>
      <c r="B3063" s="68"/>
      <c r="C3063" s="68"/>
      <c r="D3063" s="68"/>
      <c r="E3063" s="68"/>
      <c r="F3063" s="69"/>
      <c r="G3063" s="69"/>
      <c r="H3063" s="69"/>
      <c r="I3063" s="69"/>
      <c r="J3063" s="68"/>
      <c r="K3063" s="69"/>
      <c r="L3063" s="68"/>
      <c r="M3063" s="68"/>
      <c r="N3063" s="68"/>
      <c r="O3063" s="68"/>
      <c r="P3063" s="70"/>
      <c r="Q3063" s="71"/>
    </row>
    <row r="3064" spans="1:17">
      <c r="A3064" s="152"/>
      <c r="B3064" s="68"/>
      <c r="C3064" s="68"/>
      <c r="D3064" s="68"/>
      <c r="E3064" s="68"/>
      <c r="F3064" s="69"/>
      <c r="G3064" s="69"/>
      <c r="H3064" s="69"/>
      <c r="I3064" s="69"/>
      <c r="J3064" s="68"/>
      <c r="K3064" s="69"/>
      <c r="L3064" s="68"/>
      <c r="M3064" s="68"/>
      <c r="N3064" s="68"/>
      <c r="O3064" s="68"/>
      <c r="P3064" s="70"/>
      <c r="Q3064" s="71"/>
    </row>
    <row r="3065" spans="1:17">
      <c r="A3065" s="152"/>
      <c r="B3065" s="68"/>
      <c r="C3065" s="68"/>
      <c r="D3065" s="68"/>
      <c r="E3065" s="68"/>
      <c r="F3065" s="69"/>
      <c r="G3065" s="69"/>
      <c r="H3065" s="69"/>
      <c r="I3065" s="69"/>
      <c r="J3065" s="68"/>
      <c r="K3065" s="69"/>
      <c r="L3065" s="68"/>
      <c r="M3065" s="68"/>
      <c r="N3065" s="68"/>
      <c r="O3065" s="68"/>
      <c r="P3065" s="70"/>
      <c r="Q3065" s="71"/>
    </row>
    <row r="3066" spans="1:17">
      <c r="A3066" s="152"/>
      <c r="B3066" s="68"/>
      <c r="C3066" s="68"/>
      <c r="D3066" s="68"/>
      <c r="E3066" s="68"/>
      <c r="F3066" s="69"/>
      <c r="G3066" s="69"/>
      <c r="H3066" s="69"/>
      <c r="I3066" s="69"/>
      <c r="J3066" s="68"/>
      <c r="K3066" s="69"/>
      <c r="L3066" s="68"/>
      <c r="M3066" s="68"/>
      <c r="N3066" s="68"/>
      <c r="O3066" s="68"/>
      <c r="P3066" s="70"/>
      <c r="Q3066" s="71"/>
    </row>
    <row r="3067" spans="1:17">
      <c r="A3067" s="152"/>
      <c r="B3067" s="68"/>
      <c r="C3067" s="68"/>
      <c r="D3067" s="68"/>
      <c r="E3067" s="68"/>
      <c r="F3067" s="69"/>
      <c r="G3067" s="69"/>
      <c r="H3067" s="69"/>
      <c r="I3067" s="69"/>
      <c r="J3067" s="68"/>
      <c r="K3067" s="69"/>
      <c r="L3067" s="68"/>
      <c r="M3067" s="68"/>
      <c r="N3067" s="68"/>
      <c r="O3067" s="68"/>
      <c r="P3067" s="70"/>
      <c r="Q3067" s="71"/>
    </row>
    <row r="3068" spans="1:17">
      <c r="A3068" s="152"/>
      <c r="B3068" s="68"/>
      <c r="C3068" s="68"/>
      <c r="D3068" s="68"/>
      <c r="E3068" s="68"/>
      <c r="F3068" s="69"/>
      <c r="G3068" s="69"/>
      <c r="H3068" s="69"/>
      <c r="I3068" s="69"/>
      <c r="J3068" s="68"/>
      <c r="K3068" s="69"/>
      <c r="L3068" s="68"/>
      <c r="M3068" s="68"/>
      <c r="N3068" s="68"/>
      <c r="O3068" s="68"/>
      <c r="P3068" s="70"/>
      <c r="Q3068" s="71"/>
    </row>
    <row r="3069" spans="1:17">
      <c r="A3069" s="152"/>
      <c r="B3069" s="68"/>
      <c r="C3069" s="68"/>
      <c r="D3069" s="68"/>
      <c r="E3069" s="68"/>
      <c r="F3069" s="69"/>
      <c r="G3069" s="69"/>
      <c r="H3069" s="69"/>
      <c r="I3069" s="69"/>
      <c r="J3069" s="68"/>
      <c r="K3069" s="69"/>
      <c r="L3069" s="68"/>
      <c r="M3069" s="68"/>
      <c r="N3069" s="68"/>
      <c r="O3069" s="68"/>
      <c r="P3069" s="70"/>
      <c r="Q3069" s="71"/>
    </row>
    <row r="3070" spans="1:17">
      <c r="A3070" s="152"/>
      <c r="B3070" s="68"/>
      <c r="C3070" s="68"/>
      <c r="D3070" s="68"/>
      <c r="E3070" s="68"/>
      <c r="F3070" s="69"/>
      <c r="G3070" s="69"/>
      <c r="H3070" s="69"/>
      <c r="I3070" s="69"/>
      <c r="J3070" s="68"/>
      <c r="K3070" s="69"/>
      <c r="L3070" s="68"/>
      <c r="M3070" s="68"/>
      <c r="N3070" s="68"/>
      <c r="O3070" s="68"/>
      <c r="P3070" s="70"/>
      <c r="Q3070" s="71"/>
    </row>
    <row r="3071" spans="1:17">
      <c r="A3071" s="152"/>
      <c r="B3071" s="68"/>
      <c r="C3071" s="68"/>
      <c r="D3071" s="68"/>
      <c r="E3071" s="68"/>
      <c r="F3071" s="69"/>
      <c r="G3071" s="69"/>
      <c r="H3071" s="69"/>
      <c r="I3071" s="69"/>
      <c r="J3071" s="68"/>
      <c r="K3071" s="69"/>
      <c r="L3071" s="68"/>
      <c r="M3071" s="68"/>
      <c r="N3071" s="68"/>
      <c r="O3071" s="68"/>
      <c r="P3071" s="70"/>
      <c r="Q3071" s="71"/>
    </row>
    <row r="3072" spans="1:17">
      <c r="A3072" s="152"/>
      <c r="B3072" s="68"/>
      <c r="C3072" s="68"/>
      <c r="D3072" s="68"/>
      <c r="E3072" s="68"/>
      <c r="F3072" s="69"/>
      <c r="G3072" s="69"/>
      <c r="H3072" s="69"/>
      <c r="I3072" s="69"/>
      <c r="J3072" s="68"/>
      <c r="K3072" s="69"/>
      <c r="L3072" s="68"/>
      <c r="M3072" s="68"/>
      <c r="N3072" s="68"/>
      <c r="O3072" s="68"/>
      <c r="P3072" s="70"/>
      <c r="Q3072" s="71"/>
    </row>
    <row r="3073" spans="1:17">
      <c r="A3073" s="152"/>
      <c r="B3073" s="68"/>
      <c r="C3073" s="68"/>
      <c r="D3073" s="68"/>
      <c r="E3073" s="68"/>
      <c r="F3073" s="69"/>
      <c r="G3073" s="69"/>
      <c r="H3073" s="69"/>
      <c r="I3073" s="69"/>
      <c r="J3073" s="68"/>
      <c r="K3073" s="69"/>
      <c r="L3073" s="68"/>
      <c r="M3073" s="68"/>
      <c r="N3073" s="68"/>
      <c r="O3073" s="68"/>
      <c r="P3073" s="70"/>
      <c r="Q3073" s="71"/>
    </row>
    <row r="3074" spans="1:17">
      <c r="A3074" s="152"/>
      <c r="B3074" s="68"/>
      <c r="C3074" s="68"/>
      <c r="D3074" s="68"/>
      <c r="E3074" s="68"/>
      <c r="F3074" s="69"/>
      <c r="G3074" s="69"/>
      <c r="H3074" s="69"/>
      <c r="I3074" s="69"/>
      <c r="J3074" s="68"/>
      <c r="K3074" s="69"/>
      <c r="L3074" s="68"/>
      <c r="M3074" s="68"/>
      <c r="N3074" s="68"/>
      <c r="O3074" s="68"/>
      <c r="P3074" s="70"/>
      <c r="Q3074" s="71"/>
    </row>
    <row r="3075" spans="1:17">
      <c r="A3075" s="152"/>
      <c r="B3075" s="68"/>
      <c r="C3075" s="68"/>
      <c r="D3075" s="68"/>
      <c r="E3075" s="68"/>
      <c r="F3075" s="69"/>
      <c r="G3075" s="69"/>
      <c r="H3075" s="69"/>
      <c r="I3075" s="69"/>
      <c r="J3075" s="68"/>
      <c r="K3075" s="69"/>
      <c r="L3075" s="68"/>
      <c r="M3075" s="68"/>
      <c r="N3075" s="68"/>
      <c r="O3075" s="68"/>
      <c r="P3075" s="70"/>
      <c r="Q3075" s="71"/>
    </row>
    <row r="3076" spans="1:17">
      <c r="A3076" s="152"/>
      <c r="B3076" s="68"/>
      <c r="C3076" s="68"/>
      <c r="D3076" s="68"/>
      <c r="E3076" s="68"/>
      <c r="F3076" s="69"/>
      <c r="G3076" s="69"/>
      <c r="H3076" s="69"/>
      <c r="I3076" s="69"/>
      <c r="J3076" s="68"/>
      <c r="K3076" s="69"/>
      <c r="L3076" s="68"/>
      <c r="M3076" s="68"/>
      <c r="N3076" s="68"/>
      <c r="O3076" s="68"/>
      <c r="P3076" s="70"/>
      <c r="Q3076" s="71"/>
    </row>
    <row r="3077" spans="1:17">
      <c r="A3077" s="152"/>
      <c r="B3077" s="68"/>
      <c r="C3077" s="68"/>
      <c r="D3077" s="68"/>
      <c r="E3077" s="68"/>
      <c r="F3077" s="69"/>
      <c r="G3077" s="69"/>
      <c r="H3077" s="69"/>
      <c r="I3077" s="69"/>
      <c r="J3077" s="68"/>
      <c r="K3077" s="69"/>
      <c r="L3077" s="68"/>
      <c r="M3077" s="68"/>
      <c r="N3077" s="68"/>
      <c r="O3077" s="68"/>
      <c r="P3077" s="70"/>
      <c r="Q3077" s="71"/>
    </row>
    <row r="3078" spans="1:17">
      <c r="A3078" s="152"/>
      <c r="B3078" s="68"/>
      <c r="C3078" s="68"/>
      <c r="D3078" s="68"/>
      <c r="E3078" s="68"/>
      <c r="F3078" s="69"/>
      <c r="G3078" s="69"/>
      <c r="H3078" s="69"/>
      <c r="I3078" s="69"/>
      <c r="J3078" s="68"/>
      <c r="K3078" s="69"/>
      <c r="L3078" s="68"/>
      <c r="M3078" s="68"/>
      <c r="N3078" s="68"/>
      <c r="O3078" s="68"/>
      <c r="P3078" s="70"/>
      <c r="Q3078" s="71"/>
    </row>
    <row r="3079" spans="1:17">
      <c r="A3079" s="152"/>
      <c r="B3079" s="68"/>
      <c r="C3079" s="68"/>
      <c r="D3079" s="68"/>
      <c r="E3079" s="68"/>
      <c r="F3079" s="69"/>
      <c r="G3079" s="69"/>
      <c r="H3079" s="69"/>
      <c r="I3079" s="69"/>
      <c r="J3079" s="68"/>
      <c r="K3079" s="69"/>
      <c r="L3079" s="68"/>
      <c r="M3079" s="68"/>
      <c r="N3079" s="68"/>
      <c r="O3079" s="68"/>
      <c r="P3079" s="70"/>
      <c r="Q3079" s="71"/>
    </row>
    <row r="3080" spans="1:17">
      <c r="A3080" s="152"/>
      <c r="B3080" s="68"/>
      <c r="C3080" s="68"/>
      <c r="D3080" s="68"/>
      <c r="E3080" s="68"/>
      <c r="F3080" s="69"/>
      <c r="G3080" s="69"/>
      <c r="H3080" s="69"/>
      <c r="I3080" s="69"/>
      <c r="J3080" s="68"/>
      <c r="K3080" s="69"/>
      <c r="L3080" s="68"/>
      <c r="M3080" s="68"/>
      <c r="N3080" s="68"/>
      <c r="O3080" s="68"/>
      <c r="P3080" s="70"/>
      <c r="Q3080" s="71"/>
    </row>
    <row r="3081" spans="1:17">
      <c r="A3081" s="152"/>
      <c r="B3081" s="68"/>
      <c r="C3081" s="68"/>
      <c r="D3081" s="68"/>
      <c r="E3081" s="68"/>
      <c r="F3081" s="69"/>
      <c r="G3081" s="69"/>
      <c r="H3081" s="69"/>
      <c r="I3081" s="69"/>
      <c r="J3081" s="68"/>
      <c r="K3081" s="69"/>
      <c r="L3081" s="68"/>
      <c r="M3081" s="68"/>
      <c r="N3081" s="68"/>
      <c r="O3081" s="68"/>
      <c r="P3081" s="70"/>
      <c r="Q3081" s="71"/>
    </row>
    <row r="3082" spans="1:17">
      <c r="A3082" s="152"/>
      <c r="B3082" s="68"/>
      <c r="C3082" s="68"/>
      <c r="D3082" s="68"/>
      <c r="E3082" s="68"/>
      <c r="F3082" s="69"/>
      <c r="G3082" s="69"/>
      <c r="H3082" s="69"/>
      <c r="I3082" s="69"/>
      <c r="J3082" s="68"/>
      <c r="K3082" s="69"/>
      <c r="L3082" s="68"/>
      <c r="M3082" s="68"/>
      <c r="N3082" s="68"/>
      <c r="O3082" s="68"/>
      <c r="P3082" s="70"/>
      <c r="Q3082" s="71"/>
    </row>
    <row r="3083" spans="1:17">
      <c r="A3083" s="152"/>
      <c r="B3083" s="68"/>
      <c r="C3083" s="68"/>
      <c r="D3083" s="68"/>
      <c r="E3083" s="68"/>
      <c r="F3083" s="69"/>
      <c r="G3083" s="69"/>
      <c r="H3083" s="69"/>
      <c r="I3083" s="69"/>
      <c r="J3083" s="68"/>
      <c r="K3083" s="69"/>
      <c r="L3083" s="68"/>
      <c r="M3083" s="68"/>
      <c r="N3083" s="68"/>
      <c r="O3083" s="68"/>
      <c r="P3083" s="70"/>
      <c r="Q3083" s="71"/>
    </row>
    <row r="3084" spans="1:17">
      <c r="A3084" s="152"/>
      <c r="B3084" s="68"/>
      <c r="C3084" s="68"/>
      <c r="D3084" s="68"/>
      <c r="E3084" s="68"/>
      <c r="F3084" s="69"/>
      <c r="G3084" s="69"/>
      <c r="H3084" s="69"/>
      <c r="I3084" s="69"/>
      <c r="J3084" s="68"/>
      <c r="K3084" s="69"/>
      <c r="L3084" s="68"/>
      <c r="M3084" s="68"/>
      <c r="N3084" s="68"/>
      <c r="O3084" s="68"/>
      <c r="P3084" s="70"/>
      <c r="Q3084" s="71"/>
    </row>
    <row r="3085" spans="1:17">
      <c r="A3085" s="152"/>
      <c r="B3085" s="68"/>
      <c r="C3085" s="68"/>
      <c r="D3085" s="68"/>
      <c r="E3085" s="68"/>
      <c r="F3085" s="69"/>
      <c r="G3085" s="69"/>
      <c r="H3085" s="69"/>
      <c r="I3085" s="69"/>
      <c r="J3085" s="68"/>
      <c r="K3085" s="69"/>
      <c r="L3085" s="68"/>
      <c r="M3085" s="68"/>
      <c r="N3085" s="68"/>
      <c r="O3085" s="68"/>
      <c r="P3085" s="70"/>
      <c r="Q3085" s="71"/>
    </row>
    <row r="3086" spans="1:17">
      <c r="A3086" s="152"/>
      <c r="B3086" s="68"/>
      <c r="C3086" s="68"/>
      <c r="D3086" s="68"/>
      <c r="E3086" s="68"/>
      <c r="F3086" s="69"/>
      <c r="G3086" s="69"/>
      <c r="H3086" s="69"/>
      <c r="I3086" s="69"/>
      <c r="J3086" s="68"/>
      <c r="K3086" s="69"/>
      <c r="L3086" s="68"/>
      <c r="M3086" s="68"/>
      <c r="N3086" s="68"/>
      <c r="O3086" s="68"/>
      <c r="P3086" s="70"/>
      <c r="Q3086" s="71"/>
    </row>
    <row r="3087" spans="1:17">
      <c r="A3087" s="152"/>
      <c r="B3087" s="68"/>
      <c r="C3087" s="68"/>
      <c r="D3087" s="68"/>
      <c r="E3087" s="68"/>
      <c r="F3087" s="69"/>
      <c r="G3087" s="69"/>
      <c r="H3087" s="69"/>
      <c r="I3087" s="69"/>
      <c r="J3087" s="68"/>
      <c r="K3087" s="69"/>
      <c r="L3087" s="68"/>
      <c r="M3087" s="68"/>
      <c r="N3087" s="68"/>
      <c r="O3087" s="68"/>
      <c r="P3087" s="70"/>
      <c r="Q3087" s="71"/>
    </row>
    <row r="3088" spans="1:17">
      <c r="A3088" s="152"/>
      <c r="B3088" s="68"/>
      <c r="C3088" s="68"/>
      <c r="D3088" s="68"/>
      <c r="E3088" s="68"/>
      <c r="F3088" s="69"/>
      <c r="G3088" s="69"/>
      <c r="H3088" s="69"/>
      <c r="I3088" s="69"/>
      <c r="J3088" s="68"/>
      <c r="K3088" s="69"/>
      <c r="L3088" s="68"/>
      <c r="M3088" s="68"/>
      <c r="N3088" s="68"/>
      <c r="O3088" s="68"/>
      <c r="P3088" s="70"/>
      <c r="Q3088" s="71"/>
    </row>
    <row r="3089" spans="1:17">
      <c r="A3089" s="152"/>
      <c r="B3089" s="68"/>
      <c r="C3089" s="68"/>
      <c r="D3089" s="68"/>
      <c r="E3089" s="68"/>
      <c r="F3089" s="69"/>
      <c r="G3089" s="69"/>
      <c r="H3089" s="69"/>
      <c r="I3089" s="69"/>
      <c r="J3089" s="68"/>
      <c r="K3089" s="69"/>
      <c r="L3089" s="68"/>
      <c r="M3089" s="68"/>
      <c r="N3089" s="68"/>
      <c r="O3089" s="68"/>
      <c r="P3089" s="70"/>
      <c r="Q3089" s="71"/>
    </row>
    <row r="3090" spans="1:17">
      <c r="A3090" s="152"/>
      <c r="B3090" s="68"/>
      <c r="C3090" s="68"/>
      <c r="D3090" s="68"/>
      <c r="E3090" s="68"/>
      <c r="F3090" s="69"/>
      <c r="G3090" s="69"/>
      <c r="H3090" s="69"/>
      <c r="I3090" s="69"/>
      <c r="J3090" s="68"/>
      <c r="K3090" s="69"/>
      <c r="L3090" s="68"/>
      <c r="M3090" s="68"/>
      <c r="N3090" s="68"/>
      <c r="O3090" s="68"/>
      <c r="P3090" s="70"/>
      <c r="Q3090" s="71"/>
    </row>
    <row r="3091" spans="1:17">
      <c r="A3091" s="152"/>
      <c r="B3091" s="68"/>
      <c r="C3091" s="68"/>
      <c r="D3091" s="68"/>
      <c r="E3091" s="68"/>
      <c r="F3091" s="69"/>
      <c r="G3091" s="69"/>
      <c r="H3091" s="69"/>
      <c r="I3091" s="69"/>
      <c r="J3091" s="68"/>
      <c r="K3091" s="69"/>
      <c r="L3091" s="68"/>
      <c r="M3091" s="68"/>
      <c r="N3091" s="68"/>
      <c r="O3091" s="68"/>
      <c r="P3091" s="70"/>
      <c r="Q3091" s="71"/>
    </row>
    <row r="3092" spans="1:17">
      <c r="A3092" s="152"/>
      <c r="B3092" s="68"/>
      <c r="C3092" s="68"/>
      <c r="D3092" s="68"/>
      <c r="E3092" s="68"/>
      <c r="F3092" s="69"/>
      <c r="G3092" s="69"/>
      <c r="H3092" s="69"/>
      <c r="I3092" s="69"/>
      <c r="J3092" s="68"/>
      <c r="K3092" s="69"/>
      <c r="L3092" s="68"/>
      <c r="M3092" s="68"/>
      <c r="N3092" s="68"/>
      <c r="O3092" s="68"/>
      <c r="P3092" s="70"/>
      <c r="Q3092" s="71"/>
    </row>
    <row r="3093" spans="1:17">
      <c r="A3093" s="152"/>
      <c r="B3093" s="68"/>
      <c r="C3093" s="68"/>
      <c r="D3093" s="68"/>
      <c r="E3093" s="68"/>
      <c r="F3093" s="69"/>
      <c r="G3093" s="69"/>
      <c r="H3093" s="69"/>
      <c r="I3093" s="69"/>
      <c r="J3093" s="68"/>
      <c r="K3093" s="69"/>
      <c r="L3093" s="68"/>
      <c r="M3093" s="68"/>
      <c r="N3093" s="68"/>
      <c r="O3093" s="68"/>
      <c r="P3093" s="70"/>
      <c r="Q3093" s="71"/>
    </row>
    <row r="3094" spans="1:17">
      <c r="A3094" s="152"/>
      <c r="B3094" s="68"/>
      <c r="C3094" s="68"/>
      <c r="D3094" s="68"/>
      <c r="E3094" s="68"/>
      <c r="F3094" s="69"/>
      <c r="G3094" s="69"/>
      <c r="H3094" s="69"/>
      <c r="I3094" s="69"/>
      <c r="J3094" s="68"/>
      <c r="K3094" s="69"/>
      <c r="L3094" s="68"/>
      <c r="M3094" s="68"/>
      <c r="N3094" s="68"/>
      <c r="O3094" s="68"/>
      <c r="P3094" s="70"/>
      <c r="Q3094" s="71"/>
    </row>
    <row r="3095" spans="1:17">
      <c r="A3095" s="152"/>
      <c r="B3095" s="68"/>
      <c r="C3095" s="68"/>
      <c r="D3095" s="68"/>
      <c r="E3095" s="68"/>
      <c r="F3095" s="69"/>
      <c r="G3095" s="69"/>
      <c r="H3095" s="69"/>
      <c r="I3095" s="69"/>
      <c r="J3095" s="68"/>
      <c r="K3095" s="69"/>
      <c r="L3095" s="68"/>
      <c r="M3095" s="68"/>
      <c r="N3095" s="68"/>
      <c r="O3095" s="68"/>
      <c r="P3095" s="70"/>
      <c r="Q3095" s="71"/>
    </row>
    <row r="3096" spans="1:17">
      <c r="A3096" s="152"/>
      <c r="B3096" s="68"/>
      <c r="C3096" s="68"/>
      <c r="D3096" s="68"/>
      <c r="E3096" s="68"/>
      <c r="F3096" s="69"/>
      <c r="G3096" s="69"/>
      <c r="H3096" s="69"/>
      <c r="I3096" s="69"/>
      <c r="J3096" s="68"/>
      <c r="K3096" s="69"/>
      <c r="L3096" s="68"/>
      <c r="M3096" s="68"/>
      <c r="N3096" s="68"/>
      <c r="O3096" s="68"/>
      <c r="P3096" s="70"/>
      <c r="Q3096" s="71"/>
    </row>
    <row r="3097" spans="1:17">
      <c r="A3097" s="152"/>
      <c r="B3097" s="68"/>
      <c r="C3097" s="68"/>
      <c r="D3097" s="68"/>
      <c r="E3097" s="68"/>
      <c r="F3097" s="69"/>
      <c r="G3097" s="69"/>
      <c r="H3097" s="69"/>
      <c r="I3097" s="69"/>
      <c r="J3097" s="68"/>
      <c r="K3097" s="69"/>
      <c r="L3097" s="68"/>
      <c r="M3097" s="68"/>
      <c r="N3097" s="68"/>
      <c r="O3097" s="68"/>
      <c r="P3097" s="70"/>
      <c r="Q3097" s="71"/>
    </row>
    <row r="3098" spans="1:17">
      <c r="A3098" s="152"/>
      <c r="B3098" s="68"/>
      <c r="C3098" s="68"/>
      <c r="D3098" s="68"/>
      <c r="E3098" s="68"/>
      <c r="F3098" s="69"/>
      <c r="G3098" s="69"/>
      <c r="H3098" s="69"/>
      <c r="I3098" s="69"/>
      <c r="J3098" s="68"/>
      <c r="K3098" s="69"/>
      <c r="L3098" s="68"/>
      <c r="M3098" s="68"/>
      <c r="N3098" s="68"/>
      <c r="O3098" s="68"/>
      <c r="P3098" s="70"/>
      <c r="Q3098" s="71"/>
    </row>
    <row r="3099" spans="1:17">
      <c r="A3099" s="152"/>
      <c r="B3099" s="68"/>
      <c r="C3099" s="68"/>
      <c r="D3099" s="68"/>
      <c r="E3099" s="68"/>
      <c r="F3099" s="69"/>
      <c r="G3099" s="69"/>
      <c r="H3099" s="69"/>
      <c r="I3099" s="69"/>
      <c r="J3099" s="68"/>
      <c r="K3099" s="69"/>
      <c r="L3099" s="68"/>
      <c r="M3099" s="68"/>
      <c r="N3099" s="68"/>
      <c r="O3099" s="68"/>
      <c r="P3099" s="70"/>
      <c r="Q3099" s="71"/>
    </row>
    <row r="3100" spans="1:17">
      <c r="A3100" s="152"/>
      <c r="B3100" s="68"/>
      <c r="C3100" s="68"/>
      <c r="D3100" s="68"/>
      <c r="E3100" s="68"/>
      <c r="F3100" s="69"/>
      <c r="G3100" s="69"/>
      <c r="H3100" s="69"/>
      <c r="I3100" s="69"/>
      <c r="J3100" s="68"/>
      <c r="K3100" s="69"/>
      <c r="L3100" s="68"/>
      <c r="M3100" s="68"/>
      <c r="N3100" s="68"/>
      <c r="O3100" s="68"/>
      <c r="P3100" s="70"/>
      <c r="Q3100" s="71"/>
    </row>
    <row r="3101" spans="1:17">
      <c r="A3101" s="152"/>
      <c r="B3101" s="68"/>
      <c r="C3101" s="68"/>
      <c r="D3101" s="68"/>
      <c r="E3101" s="68"/>
      <c r="F3101" s="69"/>
      <c r="G3101" s="69"/>
      <c r="H3101" s="69"/>
      <c r="I3101" s="69"/>
      <c r="J3101" s="68"/>
      <c r="K3101" s="69"/>
      <c r="L3101" s="68"/>
      <c r="M3101" s="68"/>
      <c r="N3101" s="68"/>
      <c r="O3101" s="68"/>
      <c r="P3101" s="70"/>
      <c r="Q3101" s="71"/>
    </row>
    <row r="3102" spans="1:17">
      <c r="A3102" s="152"/>
      <c r="B3102" s="68"/>
      <c r="C3102" s="68"/>
      <c r="D3102" s="68"/>
      <c r="E3102" s="68"/>
      <c r="F3102" s="69"/>
      <c r="G3102" s="69"/>
      <c r="H3102" s="69"/>
      <c r="I3102" s="69"/>
      <c r="J3102" s="68"/>
      <c r="K3102" s="69"/>
      <c r="L3102" s="68"/>
      <c r="M3102" s="68"/>
      <c r="N3102" s="68"/>
      <c r="O3102" s="68"/>
      <c r="P3102" s="70"/>
      <c r="Q3102" s="71"/>
    </row>
    <row r="3103" spans="1:17">
      <c r="A3103" s="152"/>
      <c r="B3103" s="68"/>
      <c r="C3103" s="68"/>
      <c r="D3103" s="68"/>
      <c r="E3103" s="68"/>
      <c r="F3103" s="69"/>
      <c r="G3103" s="69"/>
      <c r="H3103" s="69"/>
      <c r="I3103" s="69"/>
      <c r="J3103" s="68"/>
      <c r="K3103" s="69"/>
      <c r="L3103" s="68"/>
      <c r="M3103" s="68"/>
      <c r="N3103" s="68"/>
      <c r="O3103" s="68"/>
      <c r="P3103" s="70"/>
      <c r="Q3103" s="71"/>
    </row>
    <row r="3104" spans="1:17">
      <c r="A3104" s="152"/>
      <c r="B3104" s="68"/>
      <c r="C3104" s="68"/>
      <c r="D3104" s="68"/>
      <c r="E3104" s="68"/>
      <c r="F3104" s="69"/>
      <c r="G3104" s="69"/>
      <c r="H3104" s="69"/>
      <c r="I3104" s="69"/>
      <c r="J3104" s="68"/>
      <c r="K3104" s="69"/>
      <c r="L3104" s="68"/>
      <c r="M3104" s="68"/>
      <c r="N3104" s="68"/>
      <c r="O3104" s="68"/>
      <c r="P3104" s="70"/>
      <c r="Q3104" s="71"/>
    </row>
    <row r="3105" spans="1:17">
      <c r="A3105" s="152"/>
      <c r="B3105" s="68"/>
      <c r="C3105" s="68"/>
      <c r="D3105" s="68"/>
      <c r="E3105" s="68"/>
      <c r="F3105" s="69"/>
      <c r="G3105" s="69"/>
      <c r="H3105" s="69"/>
      <c r="I3105" s="69"/>
      <c r="J3105" s="68"/>
      <c r="K3105" s="69"/>
      <c r="L3105" s="68"/>
      <c r="M3105" s="68"/>
      <c r="N3105" s="68"/>
      <c r="O3105" s="68"/>
      <c r="P3105" s="70"/>
      <c r="Q3105" s="71"/>
    </row>
    <row r="3106" spans="1:17">
      <c r="A3106" s="152"/>
      <c r="B3106" s="68"/>
      <c r="C3106" s="68"/>
      <c r="D3106" s="68"/>
      <c r="E3106" s="68"/>
      <c r="F3106" s="69"/>
      <c r="G3106" s="69"/>
      <c r="H3106" s="69"/>
      <c r="I3106" s="69"/>
      <c r="J3106" s="68"/>
      <c r="K3106" s="69"/>
      <c r="L3106" s="68"/>
      <c r="M3106" s="68"/>
      <c r="N3106" s="68"/>
      <c r="O3106" s="68"/>
      <c r="P3106" s="70"/>
      <c r="Q3106" s="71"/>
    </row>
    <row r="3107" spans="1:17">
      <c r="A3107" s="152"/>
      <c r="B3107" s="68"/>
      <c r="C3107" s="68"/>
      <c r="D3107" s="68"/>
      <c r="E3107" s="68"/>
      <c r="F3107" s="69"/>
      <c r="G3107" s="69"/>
      <c r="H3107" s="69"/>
      <c r="I3107" s="69"/>
      <c r="J3107" s="68"/>
      <c r="K3107" s="69"/>
      <c r="L3107" s="68"/>
      <c r="M3107" s="68"/>
      <c r="N3107" s="68"/>
      <c r="O3107" s="68"/>
      <c r="P3107" s="70"/>
      <c r="Q3107" s="71"/>
    </row>
    <row r="3108" spans="1:17">
      <c r="A3108" s="152"/>
      <c r="B3108" s="68"/>
      <c r="C3108" s="68"/>
      <c r="D3108" s="68"/>
      <c r="E3108" s="68"/>
      <c r="F3108" s="69"/>
      <c r="G3108" s="69"/>
      <c r="H3108" s="69"/>
      <c r="I3108" s="69"/>
      <c r="J3108" s="68"/>
      <c r="K3108" s="69"/>
      <c r="L3108" s="68"/>
      <c r="M3108" s="68"/>
      <c r="N3108" s="68"/>
      <c r="O3108" s="68"/>
      <c r="P3108" s="70"/>
      <c r="Q3108" s="71"/>
    </row>
    <row r="3109" spans="1:17">
      <c r="A3109" s="152"/>
      <c r="B3109" s="68"/>
      <c r="C3109" s="68"/>
      <c r="D3109" s="68"/>
      <c r="E3109" s="68"/>
      <c r="F3109" s="69"/>
      <c r="G3109" s="69"/>
      <c r="H3109" s="69"/>
      <c r="I3109" s="69"/>
      <c r="J3109" s="68"/>
      <c r="K3109" s="69"/>
      <c r="L3109" s="68"/>
      <c r="M3109" s="68"/>
      <c r="N3109" s="68"/>
      <c r="O3109" s="68"/>
      <c r="P3109" s="70"/>
      <c r="Q3109" s="71"/>
    </row>
    <row r="3110" spans="1:17">
      <c r="A3110" s="152"/>
      <c r="B3110" s="68"/>
      <c r="C3110" s="68"/>
      <c r="D3110" s="68"/>
      <c r="E3110" s="68"/>
      <c r="F3110" s="69"/>
      <c r="G3110" s="69"/>
      <c r="H3110" s="69"/>
      <c r="I3110" s="69"/>
      <c r="J3110" s="68"/>
      <c r="K3110" s="69"/>
      <c r="L3110" s="68"/>
      <c r="M3110" s="68"/>
      <c r="N3110" s="68"/>
      <c r="O3110" s="68"/>
      <c r="P3110" s="70"/>
      <c r="Q3110" s="71"/>
    </row>
    <row r="3111" spans="1:17">
      <c r="A3111" s="152"/>
      <c r="B3111" s="68"/>
      <c r="C3111" s="68"/>
      <c r="D3111" s="68"/>
      <c r="E3111" s="68"/>
      <c r="F3111" s="69"/>
      <c r="G3111" s="69"/>
      <c r="H3111" s="69"/>
      <c r="I3111" s="69"/>
      <c r="J3111" s="68"/>
      <c r="K3111" s="69"/>
      <c r="L3111" s="68"/>
      <c r="M3111" s="68"/>
      <c r="N3111" s="68"/>
      <c r="O3111" s="68"/>
      <c r="P3111" s="70"/>
      <c r="Q3111" s="71"/>
    </row>
    <row r="3112" spans="1:17">
      <c r="A3112" s="152"/>
      <c r="B3112" s="68"/>
      <c r="C3112" s="68"/>
      <c r="D3112" s="68"/>
      <c r="E3112" s="68"/>
      <c r="F3112" s="69"/>
      <c r="G3112" s="69"/>
      <c r="H3112" s="69"/>
      <c r="I3112" s="69"/>
      <c r="J3112" s="68"/>
      <c r="K3112" s="69"/>
      <c r="L3112" s="68"/>
      <c r="M3112" s="68"/>
      <c r="N3112" s="68"/>
      <c r="O3112" s="68"/>
      <c r="P3112" s="70"/>
      <c r="Q3112" s="71"/>
    </row>
    <row r="3113" spans="1:17">
      <c r="A3113" s="152"/>
      <c r="B3113" s="68"/>
      <c r="C3113" s="68"/>
      <c r="D3113" s="68"/>
      <c r="E3113" s="68"/>
      <c r="F3113" s="69"/>
      <c r="G3113" s="69"/>
      <c r="H3113" s="69"/>
      <c r="I3113" s="69"/>
      <c r="J3113" s="68"/>
      <c r="K3113" s="69"/>
      <c r="L3113" s="68"/>
      <c r="M3113" s="68"/>
      <c r="N3113" s="68"/>
      <c r="O3113" s="68"/>
      <c r="P3113" s="70"/>
      <c r="Q3113" s="71"/>
    </row>
    <row r="3114" spans="1:17">
      <c r="A3114" s="152"/>
      <c r="B3114" s="68"/>
      <c r="C3114" s="68"/>
      <c r="D3114" s="68"/>
      <c r="E3114" s="68"/>
      <c r="F3114" s="69"/>
      <c r="G3114" s="69"/>
      <c r="H3114" s="69"/>
      <c r="I3114" s="69"/>
      <c r="J3114" s="68"/>
      <c r="K3114" s="69"/>
      <c r="L3114" s="68"/>
      <c r="M3114" s="68"/>
      <c r="N3114" s="68"/>
      <c r="O3114" s="68"/>
      <c r="P3114" s="70"/>
      <c r="Q3114" s="71"/>
    </row>
    <row r="3115" spans="1:17">
      <c r="A3115" s="152"/>
      <c r="B3115" s="68"/>
      <c r="C3115" s="68"/>
      <c r="D3115" s="68"/>
      <c r="E3115" s="68"/>
      <c r="F3115" s="69"/>
      <c r="G3115" s="69"/>
      <c r="H3115" s="69"/>
      <c r="I3115" s="69"/>
      <c r="J3115" s="68"/>
      <c r="K3115" s="69"/>
      <c r="L3115" s="68"/>
      <c r="M3115" s="68"/>
      <c r="N3115" s="68"/>
      <c r="O3115" s="68"/>
      <c r="P3115" s="70"/>
      <c r="Q3115" s="71"/>
    </row>
    <row r="3116" spans="1:17">
      <c r="A3116" s="152"/>
      <c r="B3116" s="68"/>
      <c r="C3116" s="68"/>
      <c r="D3116" s="68"/>
      <c r="E3116" s="68"/>
      <c r="F3116" s="69"/>
      <c r="G3116" s="69"/>
      <c r="H3116" s="69"/>
      <c r="I3116" s="69"/>
      <c r="J3116" s="68"/>
      <c r="K3116" s="69"/>
      <c r="L3116" s="68"/>
      <c r="M3116" s="68"/>
      <c r="N3116" s="68"/>
      <c r="O3116" s="68"/>
      <c r="P3116" s="70"/>
      <c r="Q3116" s="71"/>
    </row>
    <row r="3117" spans="1:17">
      <c r="A3117" s="152"/>
      <c r="B3117" s="68"/>
      <c r="C3117" s="68"/>
      <c r="D3117" s="68"/>
      <c r="E3117" s="68"/>
      <c r="F3117" s="69"/>
      <c r="G3117" s="69"/>
      <c r="H3117" s="69"/>
      <c r="I3117" s="69"/>
      <c r="J3117" s="68"/>
      <c r="K3117" s="69"/>
      <c r="L3117" s="68"/>
      <c r="M3117" s="68"/>
      <c r="N3117" s="68"/>
      <c r="O3117" s="68"/>
      <c r="P3117" s="70"/>
      <c r="Q3117" s="71"/>
    </row>
    <row r="3118" spans="1:17">
      <c r="A3118" s="152"/>
      <c r="B3118" s="68"/>
      <c r="C3118" s="68"/>
      <c r="D3118" s="68"/>
      <c r="E3118" s="68"/>
      <c r="F3118" s="69"/>
      <c r="G3118" s="69"/>
      <c r="H3118" s="69"/>
      <c r="I3118" s="69"/>
      <c r="J3118" s="68"/>
      <c r="K3118" s="69"/>
      <c r="L3118" s="68"/>
      <c r="M3118" s="68"/>
      <c r="N3118" s="68"/>
      <c r="O3118" s="68"/>
      <c r="P3118" s="70"/>
      <c r="Q3118" s="71"/>
    </row>
    <row r="3119" spans="1:17">
      <c r="A3119" s="152"/>
      <c r="B3119" s="68"/>
      <c r="C3119" s="68"/>
      <c r="D3119" s="68"/>
      <c r="E3119" s="68"/>
      <c r="F3119" s="69"/>
      <c r="G3119" s="69"/>
      <c r="H3119" s="69"/>
      <c r="I3119" s="69"/>
      <c r="J3119" s="68"/>
      <c r="K3119" s="69"/>
      <c r="L3119" s="68"/>
      <c r="M3119" s="68"/>
      <c r="N3119" s="68"/>
      <c r="O3119" s="68"/>
      <c r="P3119" s="70"/>
      <c r="Q3119" s="71"/>
    </row>
    <row r="3120" spans="1:17">
      <c r="A3120" s="152"/>
      <c r="B3120" s="68"/>
      <c r="C3120" s="68"/>
      <c r="D3120" s="68"/>
      <c r="E3120" s="68"/>
      <c r="F3120" s="69"/>
      <c r="G3120" s="69"/>
      <c r="H3120" s="69"/>
      <c r="I3120" s="69"/>
      <c r="J3120" s="68"/>
      <c r="K3120" s="69"/>
      <c r="L3120" s="68"/>
      <c r="M3120" s="68"/>
      <c r="N3120" s="68"/>
      <c r="O3120" s="68"/>
      <c r="P3120" s="70"/>
      <c r="Q3120" s="71"/>
    </row>
    <row r="3121" spans="1:17">
      <c r="A3121" s="152"/>
      <c r="B3121" s="68"/>
      <c r="C3121" s="68"/>
      <c r="D3121" s="68"/>
      <c r="E3121" s="68"/>
      <c r="F3121" s="69"/>
      <c r="G3121" s="69"/>
      <c r="H3121" s="69"/>
      <c r="I3121" s="69"/>
      <c r="J3121" s="68"/>
      <c r="K3121" s="69"/>
      <c r="L3121" s="68"/>
      <c r="M3121" s="68"/>
      <c r="N3121" s="68"/>
      <c r="O3121" s="68"/>
      <c r="P3121" s="70"/>
      <c r="Q3121" s="71"/>
    </row>
    <row r="3122" spans="1:17">
      <c r="A3122" s="152"/>
      <c r="B3122" s="68"/>
      <c r="C3122" s="68"/>
      <c r="D3122" s="68"/>
      <c r="E3122" s="68"/>
      <c r="F3122" s="69"/>
      <c r="G3122" s="69"/>
      <c r="H3122" s="69"/>
      <c r="I3122" s="69"/>
      <c r="J3122" s="68"/>
      <c r="K3122" s="69"/>
      <c r="L3122" s="68"/>
      <c r="M3122" s="68"/>
      <c r="N3122" s="68"/>
      <c r="O3122" s="68"/>
      <c r="P3122" s="70"/>
      <c r="Q3122" s="71"/>
    </row>
    <row r="3123" spans="1:17">
      <c r="A3123" s="152"/>
      <c r="B3123" s="68"/>
      <c r="C3123" s="68"/>
      <c r="D3123" s="68"/>
      <c r="E3123" s="68"/>
      <c r="F3123" s="69"/>
      <c r="G3123" s="69"/>
      <c r="H3123" s="69"/>
      <c r="I3123" s="69"/>
      <c r="J3123" s="68"/>
      <c r="K3123" s="69"/>
      <c r="L3123" s="68"/>
      <c r="M3123" s="68"/>
      <c r="N3123" s="68"/>
      <c r="O3123" s="68"/>
      <c r="P3123" s="70"/>
      <c r="Q3123" s="71"/>
    </row>
    <row r="3124" spans="1:17">
      <c r="A3124" s="152"/>
      <c r="B3124" s="68"/>
      <c r="C3124" s="68"/>
      <c r="D3124" s="68"/>
      <c r="E3124" s="68"/>
      <c r="F3124" s="69"/>
      <c r="G3124" s="69"/>
      <c r="H3124" s="69"/>
      <c r="I3124" s="69"/>
      <c r="J3124" s="68"/>
      <c r="K3124" s="69"/>
      <c r="L3124" s="68"/>
      <c r="M3124" s="68"/>
      <c r="N3124" s="68"/>
      <c r="O3124" s="68"/>
      <c r="P3124" s="70"/>
      <c r="Q3124" s="71"/>
    </row>
    <row r="3125" spans="1:17">
      <c r="A3125" s="152"/>
      <c r="B3125" s="68"/>
      <c r="C3125" s="68"/>
      <c r="D3125" s="68"/>
      <c r="E3125" s="68"/>
      <c r="F3125" s="69"/>
      <c r="G3125" s="69"/>
      <c r="H3125" s="69"/>
      <c r="I3125" s="69"/>
      <c r="J3125" s="68"/>
      <c r="K3125" s="69"/>
      <c r="L3125" s="68"/>
      <c r="M3125" s="68"/>
      <c r="N3125" s="68"/>
      <c r="O3125" s="68"/>
      <c r="P3125" s="70"/>
      <c r="Q3125" s="71"/>
    </row>
    <row r="3126" spans="1:17">
      <c r="A3126" s="152"/>
      <c r="B3126" s="68"/>
      <c r="C3126" s="68"/>
      <c r="D3126" s="68"/>
      <c r="E3126" s="68"/>
      <c r="F3126" s="69"/>
      <c r="G3126" s="69"/>
      <c r="H3126" s="69"/>
      <c r="I3126" s="69"/>
      <c r="J3126" s="68"/>
      <c r="K3126" s="69"/>
      <c r="L3126" s="68"/>
      <c r="M3126" s="68"/>
      <c r="N3126" s="68"/>
      <c r="O3126" s="68"/>
      <c r="P3126" s="70"/>
      <c r="Q3126" s="71"/>
    </row>
    <row r="3127" spans="1:17">
      <c r="A3127" s="152"/>
      <c r="B3127" s="68"/>
      <c r="C3127" s="68"/>
      <c r="D3127" s="68"/>
      <c r="E3127" s="68"/>
      <c r="F3127" s="69"/>
      <c r="G3127" s="69"/>
      <c r="H3127" s="69"/>
      <c r="I3127" s="69"/>
      <c r="J3127" s="68"/>
      <c r="K3127" s="69"/>
      <c r="L3127" s="68"/>
      <c r="M3127" s="68"/>
      <c r="N3127" s="68"/>
      <c r="O3127" s="68"/>
      <c r="P3127" s="70"/>
      <c r="Q3127" s="71"/>
    </row>
    <row r="3128" spans="1:17">
      <c r="A3128" s="152"/>
      <c r="B3128" s="68"/>
      <c r="C3128" s="68"/>
      <c r="D3128" s="68"/>
      <c r="E3128" s="68"/>
      <c r="F3128" s="69"/>
      <c r="G3128" s="69"/>
      <c r="H3128" s="69"/>
      <c r="I3128" s="69"/>
      <c r="J3128" s="68"/>
      <c r="K3128" s="69"/>
      <c r="L3128" s="68"/>
      <c r="M3128" s="68"/>
      <c r="N3128" s="68"/>
      <c r="O3128" s="68"/>
      <c r="P3128" s="70"/>
      <c r="Q3128" s="71"/>
    </row>
    <row r="3129" spans="1:17">
      <c r="A3129" s="152"/>
      <c r="B3129" s="68"/>
      <c r="C3129" s="68"/>
      <c r="D3129" s="68"/>
      <c r="E3129" s="68"/>
      <c r="F3129" s="69"/>
      <c r="G3129" s="69"/>
      <c r="H3129" s="69"/>
      <c r="I3129" s="69"/>
      <c r="J3129" s="68"/>
      <c r="K3129" s="69"/>
      <c r="L3129" s="68"/>
      <c r="M3129" s="68"/>
      <c r="N3129" s="68"/>
      <c r="O3129" s="68"/>
      <c r="P3129" s="70"/>
      <c r="Q3129" s="71"/>
    </row>
    <row r="3130" spans="1:17">
      <c r="A3130" s="152"/>
      <c r="B3130" s="68"/>
      <c r="C3130" s="68"/>
      <c r="D3130" s="68"/>
      <c r="E3130" s="68"/>
      <c r="F3130" s="69"/>
      <c r="G3130" s="69"/>
      <c r="H3130" s="69"/>
      <c r="I3130" s="69"/>
      <c r="J3130" s="68"/>
      <c r="K3130" s="69"/>
      <c r="L3130" s="68"/>
      <c r="M3130" s="68"/>
      <c r="N3130" s="68"/>
      <c r="O3130" s="68"/>
      <c r="P3130" s="70"/>
      <c r="Q3130" s="71"/>
    </row>
    <row r="3131" spans="1:17">
      <c r="A3131" s="152"/>
      <c r="B3131" s="68"/>
      <c r="C3131" s="68"/>
      <c r="D3131" s="68"/>
      <c r="E3131" s="68"/>
      <c r="F3131" s="69"/>
      <c r="G3131" s="69"/>
      <c r="H3131" s="69"/>
      <c r="I3131" s="69"/>
      <c r="J3131" s="68"/>
      <c r="K3131" s="69"/>
      <c r="L3131" s="68"/>
      <c r="M3131" s="68"/>
      <c r="N3131" s="68"/>
      <c r="O3131" s="68"/>
      <c r="P3131" s="70"/>
      <c r="Q3131" s="71"/>
    </row>
    <row r="3132" spans="1:17">
      <c r="A3132" s="152"/>
      <c r="B3132" s="68"/>
      <c r="C3132" s="68"/>
      <c r="D3132" s="68"/>
      <c r="E3132" s="68"/>
      <c r="F3132" s="69"/>
      <c r="G3132" s="69"/>
      <c r="H3132" s="69"/>
      <c r="I3132" s="69"/>
      <c r="J3132" s="68"/>
      <c r="K3132" s="69"/>
      <c r="L3132" s="68"/>
      <c r="M3132" s="68"/>
      <c r="N3132" s="68"/>
      <c r="O3132" s="68"/>
      <c r="P3132" s="70"/>
      <c r="Q3132" s="71"/>
    </row>
    <row r="3133" spans="1:17">
      <c r="A3133" s="152"/>
      <c r="B3133" s="68"/>
      <c r="C3133" s="68"/>
      <c r="D3133" s="68"/>
      <c r="E3133" s="68"/>
      <c r="F3133" s="69"/>
      <c r="G3133" s="69"/>
      <c r="H3133" s="69"/>
      <c r="I3133" s="69"/>
      <c r="J3133" s="68"/>
      <c r="K3133" s="69"/>
      <c r="L3133" s="68"/>
      <c r="M3133" s="68"/>
      <c r="N3133" s="68"/>
      <c r="O3133" s="68"/>
      <c r="P3133" s="70"/>
      <c r="Q3133" s="71"/>
    </row>
    <row r="3134" spans="1:17">
      <c r="A3134" s="152"/>
      <c r="B3134" s="68"/>
      <c r="C3134" s="68"/>
      <c r="D3134" s="68"/>
      <c r="E3134" s="68"/>
      <c r="F3134" s="69"/>
      <c r="G3134" s="69"/>
      <c r="H3134" s="69"/>
      <c r="I3134" s="69"/>
      <c r="J3134" s="68"/>
      <c r="K3134" s="69"/>
      <c r="L3134" s="68"/>
      <c r="M3134" s="68"/>
      <c r="N3134" s="68"/>
      <c r="O3134" s="68"/>
      <c r="P3134" s="70"/>
      <c r="Q3134" s="71"/>
    </row>
    <row r="3135" spans="1:17">
      <c r="A3135" s="152"/>
      <c r="B3135" s="68"/>
      <c r="C3135" s="68"/>
      <c r="D3135" s="68"/>
      <c r="E3135" s="68"/>
      <c r="F3135" s="69"/>
      <c r="G3135" s="69"/>
      <c r="H3135" s="69"/>
      <c r="I3135" s="69"/>
      <c r="J3135" s="68"/>
      <c r="K3135" s="69"/>
      <c r="L3135" s="68"/>
      <c r="M3135" s="68"/>
      <c r="N3135" s="68"/>
      <c r="O3135" s="68"/>
      <c r="P3135" s="70"/>
      <c r="Q3135" s="71"/>
    </row>
    <row r="3136" spans="1:17">
      <c r="A3136" s="152"/>
      <c r="B3136" s="68"/>
      <c r="C3136" s="68"/>
      <c r="D3136" s="68"/>
      <c r="E3136" s="68"/>
      <c r="F3136" s="69"/>
      <c r="G3136" s="69"/>
      <c r="H3136" s="69"/>
      <c r="I3136" s="69"/>
      <c r="J3136" s="68"/>
      <c r="K3136" s="69"/>
      <c r="L3136" s="68"/>
      <c r="M3136" s="68"/>
      <c r="N3136" s="68"/>
      <c r="O3136" s="68"/>
      <c r="P3136" s="70"/>
      <c r="Q3136" s="71"/>
    </row>
    <row r="3137" spans="1:17">
      <c r="A3137" s="152"/>
      <c r="B3137" s="68"/>
      <c r="C3137" s="68"/>
      <c r="D3137" s="68"/>
      <c r="E3137" s="68"/>
      <c r="F3137" s="69"/>
      <c r="G3137" s="69"/>
      <c r="H3137" s="69"/>
      <c r="I3137" s="69"/>
      <c r="J3137" s="68"/>
      <c r="K3137" s="69"/>
      <c r="L3137" s="68"/>
      <c r="M3137" s="68"/>
      <c r="N3137" s="68"/>
      <c r="O3137" s="68"/>
      <c r="P3137" s="70"/>
      <c r="Q3137" s="71"/>
    </row>
    <row r="3138" spans="1:17">
      <c r="A3138" s="152"/>
      <c r="B3138" s="68"/>
      <c r="C3138" s="68"/>
      <c r="D3138" s="68"/>
      <c r="E3138" s="68"/>
      <c r="F3138" s="69"/>
      <c r="G3138" s="69"/>
      <c r="H3138" s="69"/>
      <c r="I3138" s="69"/>
      <c r="J3138" s="68"/>
      <c r="K3138" s="69"/>
      <c r="L3138" s="68"/>
      <c r="M3138" s="68"/>
      <c r="N3138" s="68"/>
      <c r="O3138" s="68"/>
      <c r="P3138" s="70"/>
      <c r="Q3138" s="71"/>
    </row>
    <row r="3139" spans="1:17">
      <c r="A3139" s="152"/>
      <c r="B3139" s="68"/>
      <c r="C3139" s="68"/>
      <c r="D3139" s="68"/>
      <c r="E3139" s="68"/>
      <c r="F3139" s="69"/>
      <c r="G3139" s="69"/>
      <c r="H3139" s="69"/>
      <c r="I3139" s="69"/>
      <c r="J3139" s="68"/>
      <c r="K3139" s="69"/>
      <c r="L3139" s="68"/>
      <c r="M3139" s="68"/>
      <c r="N3139" s="68"/>
      <c r="O3139" s="68"/>
      <c r="P3139" s="70"/>
      <c r="Q3139" s="71"/>
    </row>
    <row r="3140" spans="1:17">
      <c r="A3140" s="152"/>
      <c r="B3140" s="68"/>
      <c r="C3140" s="68"/>
      <c r="D3140" s="68"/>
      <c r="E3140" s="68"/>
      <c r="F3140" s="69"/>
      <c r="G3140" s="69"/>
      <c r="H3140" s="69"/>
      <c r="I3140" s="69"/>
      <c r="J3140" s="68"/>
      <c r="K3140" s="69"/>
      <c r="L3140" s="68"/>
      <c r="M3140" s="68"/>
      <c r="N3140" s="68"/>
      <c r="O3140" s="68"/>
      <c r="P3140" s="70"/>
      <c r="Q3140" s="71"/>
    </row>
    <row r="3141" spans="1:17">
      <c r="A3141" s="152"/>
      <c r="B3141" s="68"/>
      <c r="C3141" s="68"/>
      <c r="D3141" s="68"/>
      <c r="E3141" s="68"/>
      <c r="F3141" s="69"/>
      <c r="G3141" s="69"/>
      <c r="H3141" s="69"/>
      <c r="I3141" s="69"/>
      <c r="J3141" s="68"/>
      <c r="K3141" s="69"/>
      <c r="L3141" s="68"/>
      <c r="M3141" s="68"/>
      <c r="N3141" s="68"/>
      <c r="O3141" s="68"/>
      <c r="P3141" s="70"/>
      <c r="Q3141" s="71"/>
    </row>
    <row r="3142" spans="1:17">
      <c r="A3142" s="152"/>
      <c r="B3142" s="68"/>
      <c r="C3142" s="68"/>
      <c r="D3142" s="68"/>
      <c r="E3142" s="68"/>
      <c r="F3142" s="69"/>
      <c r="G3142" s="69"/>
      <c r="H3142" s="69"/>
      <c r="I3142" s="69"/>
      <c r="J3142" s="68"/>
      <c r="K3142" s="69"/>
      <c r="L3142" s="68"/>
      <c r="M3142" s="68"/>
      <c r="N3142" s="68"/>
      <c r="O3142" s="68"/>
      <c r="P3142" s="70"/>
      <c r="Q3142" s="71"/>
    </row>
    <row r="3143" spans="1:17">
      <c r="A3143" s="152"/>
      <c r="B3143" s="68"/>
      <c r="C3143" s="68"/>
      <c r="D3143" s="68"/>
      <c r="E3143" s="68"/>
      <c r="F3143" s="69"/>
      <c r="G3143" s="69"/>
      <c r="H3143" s="69"/>
      <c r="I3143" s="69"/>
      <c r="J3143" s="68"/>
      <c r="K3143" s="69"/>
      <c r="L3143" s="68"/>
      <c r="M3143" s="68"/>
      <c r="N3143" s="68"/>
      <c r="O3143" s="68"/>
      <c r="P3143" s="70"/>
      <c r="Q3143" s="71"/>
    </row>
    <row r="3144" spans="1:17">
      <c r="A3144" s="152"/>
      <c r="B3144" s="68"/>
      <c r="C3144" s="68"/>
      <c r="D3144" s="68"/>
      <c r="E3144" s="68"/>
      <c r="F3144" s="69"/>
      <c r="G3144" s="69"/>
      <c r="H3144" s="69"/>
      <c r="I3144" s="69"/>
      <c r="J3144" s="68"/>
      <c r="K3144" s="69"/>
      <c r="L3144" s="68"/>
      <c r="M3144" s="68"/>
      <c r="N3144" s="68"/>
      <c r="O3144" s="68"/>
      <c r="P3144" s="70"/>
      <c r="Q3144" s="71"/>
    </row>
    <row r="3145" spans="1:17">
      <c r="A3145" s="152"/>
      <c r="B3145" s="68"/>
      <c r="C3145" s="68"/>
      <c r="D3145" s="68"/>
      <c r="E3145" s="68"/>
      <c r="F3145" s="69"/>
      <c r="G3145" s="69"/>
      <c r="H3145" s="69"/>
      <c r="I3145" s="69"/>
      <c r="J3145" s="68"/>
      <c r="K3145" s="69"/>
      <c r="L3145" s="68"/>
      <c r="M3145" s="68"/>
      <c r="N3145" s="68"/>
      <c r="O3145" s="68"/>
      <c r="P3145" s="70"/>
      <c r="Q3145" s="71"/>
    </row>
    <row r="3146" spans="1:17">
      <c r="A3146" s="152"/>
      <c r="B3146" s="68"/>
      <c r="C3146" s="68"/>
      <c r="D3146" s="68"/>
      <c r="E3146" s="68"/>
      <c r="F3146" s="69"/>
      <c r="G3146" s="69"/>
      <c r="H3146" s="69"/>
      <c r="I3146" s="69"/>
      <c r="J3146" s="68"/>
      <c r="K3146" s="69"/>
      <c r="L3146" s="68"/>
      <c r="M3146" s="68"/>
      <c r="N3146" s="68"/>
      <c r="O3146" s="68"/>
      <c r="P3146" s="70"/>
      <c r="Q3146" s="71"/>
    </row>
    <row r="3147" spans="1:17">
      <c r="A3147" s="152"/>
      <c r="B3147" s="68"/>
      <c r="C3147" s="68"/>
      <c r="D3147" s="68"/>
      <c r="E3147" s="68"/>
      <c r="F3147" s="69"/>
      <c r="G3147" s="69"/>
      <c r="H3147" s="69"/>
      <c r="I3147" s="69"/>
      <c r="J3147" s="68"/>
      <c r="K3147" s="69"/>
      <c r="L3147" s="68"/>
      <c r="M3147" s="68"/>
      <c r="N3147" s="68"/>
      <c r="O3147" s="68"/>
      <c r="P3147" s="70"/>
      <c r="Q3147" s="71"/>
    </row>
    <row r="3148" spans="1:17">
      <c r="A3148" s="152"/>
      <c r="B3148" s="68"/>
      <c r="C3148" s="68"/>
      <c r="D3148" s="68"/>
      <c r="E3148" s="68"/>
      <c r="F3148" s="69"/>
      <c r="G3148" s="69"/>
      <c r="H3148" s="69"/>
      <c r="I3148" s="69"/>
      <c r="J3148" s="68"/>
      <c r="K3148" s="69"/>
      <c r="L3148" s="68"/>
      <c r="M3148" s="68"/>
      <c r="N3148" s="68"/>
      <c r="O3148" s="68"/>
      <c r="P3148" s="70"/>
      <c r="Q3148" s="71"/>
    </row>
    <row r="3149" spans="1:17">
      <c r="A3149" s="152"/>
      <c r="B3149" s="68"/>
      <c r="C3149" s="68"/>
      <c r="D3149" s="68"/>
      <c r="E3149" s="68"/>
      <c r="F3149" s="69"/>
      <c r="G3149" s="69"/>
      <c r="H3149" s="69"/>
      <c r="I3149" s="69"/>
      <c r="J3149" s="68"/>
      <c r="K3149" s="69"/>
      <c r="L3149" s="68"/>
      <c r="M3149" s="68"/>
      <c r="N3149" s="68"/>
      <c r="O3149" s="68"/>
      <c r="P3149" s="70"/>
      <c r="Q3149" s="71"/>
    </row>
    <row r="3150" spans="1:17">
      <c r="A3150" s="152"/>
      <c r="B3150" s="68"/>
      <c r="C3150" s="68"/>
      <c r="D3150" s="68"/>
      <c r="E3150" s="68"/>
      <c r="F3150" s="69"/>
      <c r="G3150" s="69"/>
      <c r="H3150" s="69"/>
      <c r="I3150" s="69"/>
      <c r="J3150" s="68"/>
      <c r="K3150" s="69"/>
      <c r="L3150" s="68"/>
      <c r="M3150" s="68"/>
      <c r="N3150" s="68"/>
      <c r="O3150" s="68"/>
      <c r="P3150" s="70"/>
      <c r="Q3150" s="71"/>
    </row>
    <row r="3151" spans="1:17">
      <c r="A3151" s="152"/>
      <c r="B3151" s="68"/>
      <c r="C3151" s="68"/>
      <c r="D3151" s="68"/>
      <c r="E3151" s="68"/>
      <c r="F3151" s="69"/>
      <c r="G3151" s="69"/>
      <c r="H3151" s="69"/>
      <c r="I3151" s="69"/>
      <c r="J3151" s="68"/>
      <c r="K3151" s="69"/>
      <c r="L3151" s="68"/>
      <c r="M3151" s="68"/>
      <c r="N3151" s="68"/>
      <c r="O3151" s="68"/>
      <c r="P3151" s="70"/>
      <c r="Q3151" s="71"/>
    </row>
    <row r="3152" spans="1:17">
      <c r="A3152" s="152"/>
      <c r="B3152" s="68"/>
      <c r="C3152" s="68"/>
      <c r="D3152" s="68"/>
      <c r="E3152" s="68"/>
      <c r="F3152" s="69"/>
      <c r="G3152" s="69"/>
      <c r="H3152" s="69"/>
      <c r="I3152" s="69"/>
      <c r="J3152" s="68"/>
      <c r="K3152" s="69"/>
      <c r="L3152" s="68"/>
      <c r="M3152" s="68"/>
      <c r="N3152" s="68"/>
      <c r="O3152" s="68"/>
      <c r="P3152" s="70"/>
      <c r="Q3152" s="71"/>
    </row>
    <row r="3153" spans="1:17">
      <c r="A3153" s="152"/>
      <c r="B3153" s="68"/>
      <c r="C3153" s="68"/>
      <c r="D3153" s="68"/>
      <c r="E3153" s="68"/>
      <c r="F3153" s="69"/>
      <c r="G3153" s="69"/>
      <c r="H3153" s="69"/>
      <c r="I3153" s="69"/>
      <c r="J3153" s="68"/>
      <c r="K3153" s="69"/>
      <c r="L3153" s="68"/>
      <c r="M3153" s="68"/>
      <c r="N3153" s="68"/>
      <c r="O3153" s="68"/>
      <c r="P3153" s="70"/>
      <c r="Q3153" s="71"/>
    </row>
    <row r="3154" spans="1:17">
      <c r="A3154" s="152"/>
      <c r="B3154" s="68"/>
      <c r="C3154" s="68"/>
      <c r="D3154" s="68"/>
      <c r="E3154" s="68"/>
      <c r="F3154" s="69"/>
      <c r="G3154" s="69"/>
      <c r="H3154" s="69"/>
      <c r="I3154" s="69"/>
      <c r="J3154" s="68"/>
      <c r="K3154" s="69"/>
      <c r="L3154" s="68"/>
      <c r="M3154" s="68"/>
      <c r="N3154" s="68"/>
      <c r="O3154" s="68"/>
      <c r="P3154" s="70"/>
      <c r="Q3154" s="71"/>
    </row>
    <row r="3155" spans="1:17">
      <c r="A3155" s="152"/>
      <c r="B3155" s="68"/>
      <c r="C3155" s="68"/>
      <c r="D3155" s="68"/>
      <c r="E3155" s="68"/>
      <c r="F3155" s="69"/>
      <c r="G3155" s="69"/>
      <c r="H3155" s="69"/>
      <c r="I3155" s="69"/>
      <c r="J3155" s="68"/>
      <c r="K3155" s="69"/>
      <c r="L3155" s="68"/>
      <c r="M3155" s="68"/>
      <c r="N3155" s="68"/>
      <c r="O3155" s="68"/>
      <c r="P3155" s="70"/>
      <c r="Q3155" s="71"/>
    </row>
    <row r="3156" spans="1:17">
      <c r="A3156" s="152"/>
      <c r="B3156" s="68"/>
      <c r="C3156" s="68"/>
      <c r="D3156" s="68"/>
      <c r="E3156" s="68"/>
      <c r="F3156" s="69"/>
      <c r="G3156" s="69"/>
      <c r="H3156" s="69"/>
      <c r="I3156" s="69"/>
      <c r="J3156" s="68"/>
      <c r="K3156" s="69"/>
      <c r="L3156" s="68"/>
      <c r="M3156" s="68"/>
      <c r="N3156" s="68"/>
      <c r="O3156" s="68"/>
      <c r="P3156" s="70"/>
      <c r="Q3156" s="71"/>
    </row>
    <row r="3157" spans="1:17">
      <c r="A3157" s="152"/>
      <c r="B3157" s="68"/>
      <c r="C3157" s="68"/>
      <c r="D3157" s="68"/>
      <c r="E3157" s="68"/>
      <c r="F3157" s="69"/>
      <c r="G3157" s="69"/>
      <c r="H3157" s="69"/>
      <c r="I3157" s="69"/>
      <c r="J3157" s="68"/>
      <c r="K3157" s="69"/>
      <c r="L3157" s="68"/>
      <c r="M3157" s="68"/>
      <c r="N3157" s="68"/>
      <c r="O3157" s="68"/>
      <c r="P3157" s="70"/>
      <c r="Q3157" s="71"/>
    </row>
    <row r="3158" spans="1:17">
      <c r="A3158" s="152"/>
      <c r="B3158" s="68"/>
      <c r="C3158" s="68"/>
      <c r="D3158" s="68"/>
      <c r="E3158" s="68"/>
      <c r="F3158" s="69"/>
      <c r="G3158" s="69"/>
      <c r="H3158" s="69"/>
      <c r="I3158" s="69"/>
      <c r="J3158" s="68"/>
      <c r="K3158" s="69"/>
      <c r="L3158" s="68"/>
      <c r="M3158" s="68"/>
      <c r="N3158" s="68"/>
      <c r="O3158" s="68"/>
      <c r="P3158" s="70"/>
      <c r="Q3158" s="71"/>
    </row>
    <row r="3159" spans="1:17">
      <c r="A3159" s="152"/>
      <c r="B3159" s="68"/>
      <c r="C3159" s="68"/>
      <c r="D3159" s="68"/>
      <c r="E3159" s="68"/>
      <c r="F3159" s="69"/>
      <c r="G3159" s="69"/>
      <c r="H3159" s="69"/>
      <c r="I3159" s="69"/>
      <c r="J3159" s="68"/>
      <c r="K3159" s="69"/>
      <c r="L3159" s="68"/>
      <c r="M3159" s="68"/>
      <c r="N3159" s="68"/>
      <c r="O3159" s="68"/>
      <c r="P3159" s="70"/>
      <c r="Q3159" s="71"/>
    </row>
    <row r="3160" spans="1:17">
      <c r="A3160" s="152"/>
      <c r="B3160" s="68"/>
      <c r="C3160" s="68"/>
      <c r="D3160" s="68"/>
      <c r="E3160" s="68"/>
      <c r="F3160" s="69"/>
      <c r="G3160" s="69"/>
      <c r="H3160" s="69"/>
      <c r="I3160" s="69"/>
      <c r="J3160" s="68"/>
      <c r="K3160" s="69"/>
      <c r="L3160" s="68"/>
      <c r="M3160" s="68"/>
      <c r="N3160" s="68"/>
      <c r="O3160" s="68"/>
      <c r="P3160" s="70"/>
      <c r="Q3160" s="71"/>
    </row>
    <row r="3161" spans="1:17">
      <c r="A3161" s="152"/>
      <c r="B3161" s="68"/>
      <c r="C3161" s="68"/>
      <c r="D3161" s="68"/>
      <c r="E3161" s="68"/>
      <c r="F3161" s="69"/>
      <c r="G3161" s="69"/>
      <c r="H3161" s="69"/>
      <c r="I3161" s="69"/>
      <c r="J3161" s="68"/>
      <c r="K3161" s="69"/>
      <c r="L3161" s="68"/>
      <c r="M3161" s="68"/>
      <c r="N3161" s="68"/>
      <c r="O3161" s="68"/>
      <c r="P3161" s="70"/>
      <c r="Q3161" s="71"/>
    </row>
    <row r="3162" spans="1:17">
      <c r="A3162" s="152"/>
      <c r="B3162" s="68"/>
      <c r="C3162" s="68"/>
      <c r="D3162" s="68"/>
      <c r="E3162" s="68"/>
      <c r="F3162" s="69"/>
      <c r="G3162" s="69"/>
      <c r="H3162" s="69"/>
      <c r="I3162" s="69"/>
      <c r="J3162" s="68"/>
      <c r="K3162" s="69"/>
      <c r="L3162" s="68"/>
      <c r="M3162" s="68"/>
      <c r="N3162" s="68"/>
      <c r="O3162" s="68"/>
      <c r="P3162" s="70"/>
      <c r="Q3162" s="71"/>
    </row>
    <row r="3163" spans="1:17">
      <c r="A3163" s="152"/>
      <c r="B3163" s="68"/>
      <c r="C3163" s="68"/>
      <c r="D3163" s="68"/>
      <c r="E3163" s="68"/>
      <c r="F3163" s="69"/>
      <c r="G3163" s="69"/>
      <c r="H3163" s="69"/>
      <c r="I3163" s="69"/>
      <c r="J3163" s="68"/>
      <c r="K3163" s="69"/>
      <c r="L3163" s="68"/>
      <c r="M3163" s="68"/>
      <c r="N3163" s="68"/>
      <c r="O3163" s="68"/>
      <c r="P3163" s="70"/>
      <c r="Q3163" s="71"/>
    </row>
    <row r="3164" spans="1:17">
      <c r="A3164" s="152"/>
      <c r="B3164" s="68"/>
      <c r="C3164" s="68"/>
      <c r="D3164" s="68"/>
      <c r="E3164" s="68"/>
      <c r="F3164" s="69"/>
      <c r="G3164" s="69"/>
      <c r="H3164" s="69"/>
      <c r="I3164" s="69"/>
      <c r="J3164" s="68"/>
      <c r="K3164" s="69"/>
      <c r="L3164" s="68"/>
      <c r="M3164" s="68"/>
      <c r="N3164" s="68"/>
      <c r="O3164" s="68"/>
      <c r="P3164" s="70"/>
      <c r="Q3164" s="71"/>
    </row>
    <row r="3165" spans="1:17">
      <c r="A3165" s="152"/>
      <c r="B3165" s="68"/>
      <c r="C3165" s="68"/>
      <c r="D3165" s="68"/>
      <c r="E3165" s="68"/>
      <c r="F3165" s="69"/>
      <c r="G3165" s="69"/>
      <c r="H3165" s="69"/>
      <c r="I3165" s="69"/>
      <c r="J3165" s="68"/>
      <c r="K3165" s="69"/>
      <c r="L3165" s="68"/>
      <c r="M3165" s="68"/>
      <c r="N3165" s="68"/>
      <c r="O3165" s="68"/>
      <c r="P3165" s="70"/>
      <c r="Q3165" s="71"/>
    </row>
    <row r="3166" spans="1:17">
      <c r="A3166" s="152"/>
      <c r="B3166" s="68"/>
      <c r="C3166" s="68"/>
      <c r="D3166" s="68"/>
      <c r="E3166" s="68"/>
      <c r="F3166" s="69"/>
      <c r="G3166" s="69"/>
      <c r="H3166" s="69"/>
      <c r="I3166" s="69"/>
      <c r="J3166" s="68"/>
      <c r="K3166" s="69"/>
      <c r="L3166" s="68"/>
      <c r="M3166" s="68"/>
      <c r="N3166" s="68"/>
      <c r="O3166" s="68"/>
      <c r="P3166" s="70"/>
      <c r="Q3166" s="71"/>
    </row>
    <row r="3167" spans="1:17">
      <c r="A3167" s="152"/>
      <c r="B3167" s="68"/>
      <c r="C3167" s="68"/>
      <c r="D3167" s="68"/>
      <c r="E3167" s="68"/>
      <c r="F3167" s="69"/>
      <c r="G3167" s="69"/>
      <c r="H3167" s="69"/>
      <c r="I3167" s="69"/>
      <c r="J3167" s="68"/>
      <c r="K3167" s="69"/>
      <c r="L3167" s="68"/>
      <c r="M3167" s="68"/>
      <c r="N3167" s="68"/>
      <c r="O3167" s="68"/>
      <c r="P3167" s="70"/>
      <c r="Q3167" s="71"/>
    </row>
    <row r="3168" spans="1:17">
      <c r="A3168" s="152"/>
      <c r="B3168" s="68"/>
      <c r="C3168" s="68"/>
      <c r="D3168" s="68"/>
      <c r="E3168" s="68"/>
      <c r="F3168" s="69"/>
      <c r="G3168" s="69"/>
      <c r="H3168" s="69"/>
      <c r="I3168" s="69"/>
      <c r="J3168" s="68"/>
      <c r="K3168" s="69"/>
      <c r="L3168" s="68"/>
      <c r="M3168" s="68"/>
      <c r="N3168" s="68"/>
      <c r="O3168" s="68"/>
      <c r="P3168" s="70"/>
      <c r="Q3168" s="71"/>
    </row>
    <row r="3169" spans="1:17">
      <c r="A3169" s="152"/>
      <c r="B3169" s="68"/>
      <c r="C3169" s="68"/>
      <c r="D3169" s="68"/>
      <c r="E3169" s="68"/>
      <c r="F3169" s="69"/>
      <c r="G3169" s="69"/>
      <c r="H3169" s="69"/>
      <c r="I3169" s="69"/>
      <c r="J3169" s="68"/>
      <c r="K3169" s="69"/>
      <c r="L3169" s="68"/>
      <c r="M3169" s="68"/>
      <c r="N3169" s="68"/>
      <c r="O3169" s="68"/>
      <c r="P3169" s="70"/>
      <c r="Q3169" s="71"/>
    </row>
    <row r="3170" spans="1:17">
      <c r="A3170" s="152"/>
      <c r="B3170" s="68"/>
      <c r="C3170" s="68"/>
      <c r="D3170" s="68"/>
      <c r="E3170" s="68"/>
      <c r="F3170" s="69"/>
      <c r="G3170" s="69"/>
      <c r="H3170" s="69"/>
      <c r="I3170" s="69"/>
      <c r="J3170" s="68"/>
      <c r="K3170" s="69"/>
      <c r="L3170" s="68"/>
      <c r="M3170" s="68"/>
      <c r="N3170" s="68"/>
      <c r="O3170" s="68"/>
      <c r="P3170" s="70"/>
      <c r="Q3170" s="71"/>
    </row>
    <row r="3171" spans="1:17">
      <c r="A3171" s="152"/>
      <c r="B3171" s="68"/>
      <c r="C3171" s="68"/>
      <c r="D3171" s="68"/>
      <c r="E3171" s="68"/>
      <c r="F3171" s="69"/>
      <c r="G3171" s="69"/>
      <c r="H3171" s="69"/>
      <c r="I3171" s="69"/>
      <c r="J3171" s="68"/>
      <c r="K3171" s="69"/>
      <c r="L3171" s="68"/>
      <c r="M3171" s="68"/>
      <c r="N3171" s="68"/>
      <c r="O3171" s="68"/>
      <c r="P3171" s="70"/>
      <c r="Q3171" s="71"/>
    </row>
    <row r="3172" spans="1:17">
      <c r="A3172" s="152"/>
      <c r="B3172" s="68"/>
      <c r="C3172" s="68"/>
      <c r="D3172" s="68"/>
      <c r="E3172" s="68"/>
      <c r="F3172" s="69"/>
      <c r="G3172" s="69"/>
      <c r="H3172" s="69"/>
      <c r="I3172" s="69"/>
      <c r="J3172" s="68"/>
      <c r="K3172" s="69"/>
      <c r="L3172" s="68"/>
      <c r="M3172" s="68"/>
      <c r="N3172" s="68"/>
      <c r="O3172" s="68"/>
      <c r="P3172" s="70"/>
      <c r="Q3172" s="71"/>
    </row>
    <row r="3173" spans="1:17">
      <c r="A3173" s="152"/>
      <c r="B3173" s="68"/>
      <c r="C3173" s="68"/>
      <c r="D3173" s="68"/>
      <c r="E3173" s="68"/>
      <c r="F3173" s="69"/>
      <c r="G3173" s="69"/>
      <c r="H3173" s="69"/>
      <c r="I3173" s="69"/>
      <c r="J3173" s="68"/>
      <c r="K3173" s="69"/>
      <c r="L3173" s="68"/>
      <c r="M3173" s="68"/>
      <c r="N3173" s="68"/>
      <c r="O3173" s="68"/>
      <c r="P3173" s="70"/>
      <c r="Q3173" s="71"/>
    </row>
    <row r="3174" spans="1:17">
      <c r="A3174" s="152"/>
      <c r="B3174" s="68"/>
      <c r="C3174" s="68"/>
      <c r="D3174" s="68"/>
      <c r="E3174" s="68"/>
      <c r="F3174" s="69"/>
      <c r="G3174" s="69"/>
      <c r="H3174" s="69"/>
      <c r="I3174" s="69"/>
      <c r="J3174" s="68"/>
      <c r="K3174" s="69"/>
      <c r="L3174" s="68"/>
      <c r="M3174" s="68"/>
      <c r="N3174" s="68"/>
      <c r="O3174" s="68"/>
      <c r="P3174" s="70"/>
      <c r="Q3174" s="71"/>
    </row>
    <row r="3175" spans="1:17">
      <c r="A3175" s="152"/>
      <c r="B3175" s="68"/>
      <c r="C3175" s="68"/>
      <c r="D3175" s="68"/>
      <c r="E3175" s="68"/>
      <c r="F3175" s="69"/>
      <c r="G3175" s="69"/>
      <c r="H3175" s="69"/>
      <c r="I3175" s="69"/>
      <c r="J3175" s="68"/>
      <c r="K3175" s="69"/>
      <c r="L3175" s="68"/>
      <c r="M3175" s="68"/>
      <c r="N3175" s="68"/>
      <c r="O3175" s="68"/>
      <c r="P3175" s="70"/>
      <c r="Q3175" s="71"/>
    </row>
    <row r="3176" spans="1:17">
      <c r="A3176" s="152"/>
      <c r="B3176" s="68"/>
      <c r="C3176" s="68"/>
      <c r="D3176" s="68"/>
      <c r="E3176" s="68"/>
      <c r="F3176" s="69"/>
      <c r="G3176" s="69"/>
      <c r="H3176" s="69"/>
      <c r="I3176" s="69"/>
      <c r="J3176" s="68"/>
      <c r="K3176" s="69"/>
      <c r="L3176" s="68"/>
      <c r="M3176" s="68"/>
      <c r="N3176" s="68"/>
      <c r="O3176" s="68"/>
      <c r="P3176" s="70"/>
      <c r="Q3176" s="71"/>
    </row>
    <row r="3177" spans="1:17">
      <c r="A3177" s="152"/>
      <c r="B3177" s="68"/>
      <c r="C3177" s="68"/>
      <c r="D3177" s="68"/>
      <c r="E3177" s="68"/>
      <c r="F3177" s="69"/>
      <c r="G3177" s="69"/>
      <c r="H3177" s="69"/>
      <c r="I3177" s="69"/>
      <c r="J3177" s="68"/>
      <c r="K3177" s="69"/>
      <c r="L3177" s="68"/>
      <c r="M3177" s="68"/>
      <c r="N3177" s="68"/>
      <c r="O3177" s="68"/>
      <c r="P3177" s="70"/>
      <c r="Q3177" s="71"/>
    </row>
    <row r="3178" spans="1:17">
      <c r="A3178" s="152"/>
      <c r="B3178" s="68"/>
      <c r="C3178" s="68"/>
      <c r="D3178" s="68"/>
      <c r="E3178" s="68"/>
      <c r="F3178" s="69"/>
      <c r="G3178" s="69"/>
      <c r="H3178" s="69"/>
      <c r="I3178" s="69"/>
      <c r="J3178" s="68"/>
      <c r="K3178" s="69"/>
      <c r="L3178" s="68"/>
      <c r="M3178" s="68"/>
      <c r="N3178" s="68"/>
      <c r="O3178" s="68"/>
      <c r="P3178" s="70"/>
      <c r="Q3178" s="71"/>
    </row>
    <row r="3179" spans="1:17">
      <c r="A3179" s="152"/>
      <c r="B3179" s="68"/>
      <c r="C3179" s="68"/>
      <c r="D3179" s="68"/>
      <c r="E3179" s="68"/>
      <c r="F3179" s="69"/>
      <c r="G3179" s="69"/>
      <c r="H3179" s="69"/>
      <c r="I3179" s="69"/>
      <c r="J3179" s="68"/>
      <c r="K3179" s="69"/>
      <c r="L3179" s="68"/>
      <c r="M3179" s="68"/>
      <c r="N3179" s="68"/>
      <c r="O3179" s="68"/>
      <c r="P3179" s="70"/>
      <c r="Q3179" s="71"/>
    </row>
    <row r="3180" spans="1:17">
      <c r="A3180" s="152"/>
      <c r="B3180" s="68"/>
      <c r="C3180" s="68"/>
      <c r="D3180" s="68"/>
      <c r="E3180" s="68"/>
      <c r="F3180" s="69"/>
      <c r="G3180" s="69"/>
      <c r="H3180" s="69"/>
      <c r="I3180" s="69"/>
      <c r="J3180" s="68"/>
      <c r="K3180" s="69"/>
      <c r="L3180" s="68"/>
      <c r="M3180" s="68"/>
      <c r="N3180" s="68"/>
      <c r="O3180" s="68"/>
      <c r="P3180" s="70"/>
      <c r="Q3180" s="71"/>
    </row>
    <row r="3181" spans="1:17">
      <c r="A3181" s="152"/>
      <c r="B3181" s="68"/>
      <c r="C3181" s="68"/>
      <c r="D3181" s="68"/>
      <c r="E3181" s="68"/>
      <c r="F3181" s="69"/>
      <c r="G3181" s="69"/>
      <c r="H3181" s="69"/>
      <c r="I3181" s="69"/>
      <c r="J3181" s="68"/>
      <c r="K3181" s="69"/>
      <c r="L3181" s="68"/>
      <c r="M3181" s="68"/>
      <c r="N3181" s="68"/>
      <c r="O3181" s="68"/>
      <c r="P3181" s="70"/>
      <c r="Q3181" s="71"/>
    </row>
    <row r="3182" spans="1:17">
      <c r="A3182" s="152"/>
      <c r="B3182" s="68"/>
      <c r="C3182" s="68"/>
      <c r="D3182" s="68"/>
      <c r="E3182" s="68"/>
      <c r="F3182" s="69"/>
      <c r="G3182" s="69"/>
      <c r="H3182" s="69"/>
      <c r="I3182" s="69"/>
      <c r="J3182" s="68"/>
      <c r="K3182" s="69"/>
      <c r="L3182" s="68"/>
      <c r="M3182" s="68"/>
      <c r="N3182" s="68"/>
      <c r="O3182" s="68"/>
      <c r="P3182" s="70"/>
      <c r="Q3182" s="71"/>
    </row>
    <row r="3183" spans="1:17">
      <c r="A3183" s="152"/>
      <c r="B3183" s="68"/>
      <c r="C3183" s="68"/>
      <c r="D3183" s="68"/>
      <c r="E3183" s="68"/>
      <c r="F3183" s="69"/>
      <c r="G3183" s="69"/>
      <c r="H3183" s="69"/>
      <c r="I3183" s="69"/>
      <c r="J3183" s="68"/>
      <c r="K3183" s="69"/>
      <c r="L3183" s="68"/>
      <c r="M3183" s="68"/>
      <c r="N3183" s="68"/>
      <c r="O3183" s="68"/>
      <c r="P3183" s="70"/>
      <c r="Q3183" s="71"/>
    </row>
    <row r="3184" spans="1:17">
      <c r="A3184" s="152"/>
      <c r="B3184" s="68"/>
      <c r="C3184" s="68"/>
      <c r="D3184" s="68"/>
      <c r="E3184" s="68"/>
      <c r="F3184" s="69"/>
      <c r="G3184" s="69"/>
      <c r="H3184" s="69"/>
      <c r="I3184" s="69"/>
      <c r="J3184" s="68"/>
      <c r="K3184" s="69"/>
      <c r="L3184" s="68"/>
      <c r="M3184" s="68"/>
      <c r="N3184" s="68"/>
      <c r="O3184" s="68"/>
      <c r="P3184" s="70"/>
      <c r="Q3184" s="71"/>
    </row>
    <row r="3185" spans="1:17">
      <c r="A3185" s="152"/>
      <c r="B3185" s="68"/>
      <c r="C3185" s="68"/>
      <c r="D3185" s="68"/>
      <c r="E3185" s="68"/>
      <c r="F3185" s="69"/>
      <c r="G3185" s="69"/>
      <c r="H3185" s="69"/>
      <c r="I3185" s="69"/>
      <c r="J3185" s="68"/>
      <c r="K3185" s="69"/>
      <c r="L3185" s="68"/>
      <c r="M3185" s="68"/>
      <c r="N3185" s="68"/>
      <c r="O3185" s="68"/>
      <c r="P3185" s="70"/>
      <c r="Q3185" s="71"/>
    </row>
    <row r="3186" spans="1:17">
      <c r="A3186" s="152"/>
      <c r="B3186" s="68"/>
      <c r="C3186" s="68"/>
      <c r="D3186" s="68"/>
      <c r="E3186" s="68"/>
      <c r="F3186" s="69"/>
      <c r="G3186" s="69"/>
      <c r="H3186" s="69"/>
      <c r="I3186" s="69"/>
      <c r="J3186" s="68"/>
      <c r="K3186" s="69"/>
      <c r="L3186" s="68"/>
      <c r="M3186" s="68"/>
      <c r="N3186" s="68"/>
      <c r="O3186" s="68"/>
      <c r="P3186" s="70"/>
      <c r="Q3186" s="71"/>
    </row>
    <row r="3187" spans="1:17">
      <c r="A3187" s="152"/>
      <c r="B3187" s="68"/>
      <c r="C3187" s="68"/>
      <c r="D3187" s="68"/>
      <c r="E3187" s="68"/>
      <c r="F3187" s="69"/>
      <c r="G3187" s="69"/>
      <c r="H3187" s="69"/>
      <c r="I3187" s="69"/>
      <c r="J3187" s="68"/>
      <c r="K3187" s="69"/>
      <c r="L3187" s="68"/>
      <c r="M3187" s="68"/>
      <c r="N3187" s="68"/>
      <c r="O3187" s="68"/>
      <c r="P3187" s="70"/>
      <c r="Q3187" s="71"/>
    </row>
    <row r="3188" spans="1:17">
      <c r="A3188" s="152"/>
      <c r="B3188" s="68"/>
      <c r="C3188" s="68"/>
      <c r="D3188" s="68"/>
      <c r="E3188" s="68"/>
      <c r="F3188" s="69"/>
      <c r="G3188" s="69"/>
      <c r="H3188" s="69"/>
      <c r="I3188" s="69"/>
      <c r="J3188" s="68"/>
      <c r="K3188" s="69"/>
      <c r="L3188" s="68"/>
      <c r="M3188" s="68"/>
      <c r="N3188" s="68"/>
      <c r="O3188" s="68"/>
      <c r="P3188" s="70"/>
      <c r="Q3188" s="71"/>
    </row>
    <row r="3189" spans="1:17">
      <c r="A3189" s="152"/>
      <c r="B3189" s="68"/>
      <c r="C3189" s="68"/>
      <c r="D3189" s="68"/>
      <c r="E3189" s="68"/>
      <c r="F3189" s="69"/>
      <c r="G3189" s="69"/>
      <c r="H3189" s="69"/>
      <c r="I3189" s="69"/>
      <c r="J3189" s="68"/>
      <c r="K3189" s="69"/>
      <c r="L3189" s="68"/>
      <c r="M3189" s="68"/>
      <c r="N3189" s="68"/>
      <c r="O3189" s="68"/>
      <c r="P3189" s="70"/>
      <c r="Q3189" s="71"/>
    </row>
    <row r="3190" spans="1:17">
      <c r="A3190" s="152"/>
      <c r="B3190" s="68"/>
      <c r="C3190" s="68"/>
      <c r="D3190" s="68"/>
      <c r="E3190" s="68"/>
      <c r="F3190" s="69"/>
      <c r="G3190" s="69"/>
      <c r="H3190" s="69"/>
      <c r="I3190" s="69"/>
      <c r="J3190" s="68"/>
      <c r="K3190" s="69"/>
      <c r="L3190" s="68"/>
      <c r="M3190" s="68"/>
      <c r="N3190" s="68"/>
      <c r="O3190" s="68"/>
      <c r="P3190" s="70"/>
      <c r="Q3190" s="71"/>
    </row>
    <row r="3191" spans="1:17">
      <c r="A3191" s="152"/>
      <c r="B3191" s="68"/>
      <c r="C3191" s="68"/>
      <c r="D3191" s="68"/>
      <c r="E3191" s="68"/>
      <c r="F3191" s="69"/>
      <c r="G3191" s="69"/>
      <c r="H3191" s="69"/>
      <c r="I3191" s="69"/>
      <c r="J3191" s="68"/>
      <c r="K3191" s="69"/>
      <c r="L3191" s="68"/>
      <c r="M3191" s="68"/>
      <c r="N3191" s="68"/>
      <c r="O3191" s="68"/>
      <c r="P3191" s="70"/>
      <c r="Q3191" s="71"/>
    </row>
    <row r="3192" spans="1:17">
      <c r="A3192" s="152"/>
      <c r="B3192" s="68"/>
      <c r="C3192" s="68"/>
      <c r="D3192" s="68"/>
      <c r="E3192" s="68"/>
      <c r="F3192" s="69"/>
      <c r="G3192" s="69"/>
      <c r="H3192" s="69"/>
      <c r="I3192" s="69"/>
      <c r="J3192" s="68"/>
      <c r="K3192" s="69"/>
      <c r="L3192" s="68"/>
      <c r="M3192" s="68"/>
      <c r="N3192" s="68"/>
      <c r="O3192" s="68"/>
      <c r="P3192" s="70"/>
      <c r="Q3192" s="71"/>
    </row>
    <row r="3193" spans="1:17">
      <c r="A3193" s="152"/>
      <c r="B3193" s="68"/>
      <c r="C3193" s="68"/>
      <c r="D3193" s="68"/>
      <c r="E3193" s="68"/>
      <c r="F3193" s="69"/>
      <c r="G3193" s="69"/>
      <c r="H3193" s="69"/>
      <c r="I3193" s="69"/>
      <c r="J3193" s="68"/>
      <c r="K3193" s="69"/>
      <c r="L3193" s="68"/>
      <c r="M3193" s="68"/>
      <c r="N3193" s="68"/>
      <c r="O3193" s="68"/>
      <c r="P3193" s="70"/>
      <c r="Q3193" s="71"/>
    </row>
    <row r="3194" spans="1:17">
      <c r="A3194" s="152"/>
      <c r="B3194" s="68"/>
      <c r="C3194" s="68"/>
      <c r="D3194" s="68"/>
      <c r="E3194" s="68"/>
      <c r="F3194" s="69"/>
      <c r="G3194" s="69"/>
      <c r="H3194" s="69"/>
      <c r="I3194" s="69"/>
      <c r="J3194" s="68"/>
      <c r="K3194" s="69"/>
      <c r="L3194" s="68"/>
      <c r="M3194" s="68"/>
      <c r="N3194" s="68"/>
      <c r="O3194" s="68"/>
      <c r="P3194" s="70"/>
      <c r="Q3194" s="71"/>
    </row>
    <row r="3195" spans="1:17">
      <c r="A3195" s="152"/>
      <c r="B3195" s="68"/>
      <c r="C3195" s="68"/>
      <c r="D3195" s="68"/>
      <c r="E3195" s="68"/>
      <c r="F3195" s="69"/>
      <c r="G3195" s="69"/>
      <c r="H3195" s="69"/>
      <c r="I3195" s="69"/>
      <c r="J3195" s="68"/>
      <c r="K3195" s="69"/>
      <c r="L3195" s="68"/>
      <c r="M3195" s="68"/>
      <c r="N3195" s="68"/>
      <c r="O3195" s="68"/>
      <c r="P3195" s="70"/>
      <c r="Q3195" s="71"/>
    </row>
    <row r="3196" spans="1:17">
      <c r="A3196" s="152"/>
      <c r="B3196" s="68"/>
      <c r="C3196" s="68"/>
      <c r="D3196" s="68"/>
      <c r="E3196" s="68"/>
      <c r="F3196" s="69"/>
      <c r="G3196" s="69"/>
      <c r="H3196" s="69"/>
      <c r="I3196" s="69"/>
      <c r="J3196" s="68"/>
      <c r="K3196" s="69"/>
      <c r="L3196" s="68"/>
      <c r="M3196" s="68"/>
      <c r="N3196" s="68"/>
      <c r="O3196" s="68"/>
      <c r="P3196" s="70"/>
      <c r="Q3196" s="71"/>
    </row>
    <row r="3197" spans="1:17">
      <c r="A3197" s="152"/>
      <c r="B3197" s="68"/>
      <c r="C3197" s="68"/>
      <c r="D3197" s="68"/>
      <c r="E3197" s="68"/>
      <c r="F3197" s="69"/>
      <c r="G3197" s="69"/>
      <c r="H3197" s="69"/>
      <c r="I3197" s="69"/>
      <c r="J3197" s="68"/>
      <c r="K3197" s="69"/>
      <c r="L3197" s="68"/>
      <c r="M3197" s="68"/>
      <c r="N3197" s="68"/>
      <c r="O3197" s="68"/>
      <c r="P3197" s="70"/>
      <c r="Q3197" s="71"/>
    </row>
    <row r="3198" spans="1:17">
      <c r="A3198" s="152"/>
      <c r="B3198" s="68"/>
      <c r="C3198" s="68"/>
      <c r="D3198" s="68"/>
      <c r="E3198" s="68"/>
      <c r="F3198" s="69"/>
      <c r="G3198" s="69"/>
      <c r="H3198" s="69"/>
      <c r="I3198" s="69"/>
      <c r="J3198" s="68"/>
      <c r="K3198" s="69"/>
      <c r="L3198" s="68"/>
      <c r="M3198" s="68"/>
      <c r="N3198" s="68"/>
      <c r="O3198" s="68"/>
      <c r="P3198" s="70"/>
      <c r="Q3198" s="71"/>
    </row>
    <row r="3199" spans="1:17">
      <c r="A3199" s="152"/>
      <c r="B3199" s="68"/>
      <c r="C3199" s="68"/>
      <c r="D3199" s="68"/>
      <c r="E3199" s="68"/>
      <c r="F3199" s="69"/>
      <c r="G3199" s="69"/>
      <c r="H3199" s="69"/>
      <c r="I3199" s="69"/>
      <c r="J3199" s="68"/>
      <c r="K3199" s="69"/>
      <c r="L3199" s="68"/>
      <c r="M3199" s="68"/>
      <c r="N3199" s="68"/>
      <c r="O3199" s="68"/>
      <c r="P3199" s="70"/>
      <c r="Q3199" s="71"/>
    </row>
    <row r="3200" spans="1:17">
      <c r="A3200" s="152"/>
      <c r="B3200" s="68"/>
      <c r="C3200" s="68"/>
      <c r="D3200" s="68"/>
      <c r="E3200" s="68"/>
      <c r="F3200" s="69"/>
      <c r="G3200" s="69"/>
      <c r="H3200" s="69"/>
      <c r="I3200" s="69"/>
      <c r="J3200" s="68"/>
      <c r="K3200" s="69"/>
      <c r="L3200" s="68"/>
      <c r="M3200" s="68"/>
      <c r="N3200" s="68"/>
      <c r="O3200" s="68"/>
      <c r="P3200" s="70"/>
      <c r="Q3200" s="71"/>
    </row>
    <row r="3201" spans="1:17">
      <c r="A3201" s="152"/>
      <c r="B3201" s="68"/>
      <c r="C3201" s="68"/>
      <c r="D3201" s="68"/>
      <c r="E3201" s="68"/>
      <c r="F3201" s="69"/>
      <c r="G3201" s="69"/>
      <c r="H3201" s="69"/>
      <c r="I3201" s="69"/>
      <c r="J3201" s="68"/>
      <c r="K3201" s="69"/>
      <c r="L3201" s="68"/>
      <c r="M3201" s="68"/>
      <c r="N3201" s="68"/>
      <c r="O3201" s="68"/>
      <c r="P3201" s="70"/>
      <c r="Q3201" s="71"/>
    </row>
    <row r="3202" spans="1:17">
      <c r="A3202" s="152"/>
      <c r="B3202" s="68"/>
      <c r="C3202" s="68"/>
      <c r="D3202" s="68"/>
      <c r="E3202" s="68"/>
      <c r="F3202" s="69"/>
      <c r="G3202" s="69"/>
      <c r="H3202" s="69"/>
      <c r="I3202" s="69"/>
      <c r="J3202" s="68"/>
      <c r="K3202" s="69"/>
      <c r="L3202" s="68"/>
      <c r="M3202" s="68"/>
      <c r="N3202" s="68"/>
      <c r="O3202" s="68"/>
      <c r="P3202" s="70"/>
      <c r="Q3202" s="71"/>
    </row>
    <row r="3203" spans="1:17">
      <c r="A3203" s="152"/>
      <c r="B3203" s="68"/>
      <c r="C3203" s="68"/>
      <c r="D3203" s="68"/>
      <c r="E3203" s="68"/>
      <c r="F3203" s="69"/>
      <c r="G3203" s="69"/>
      <c r="H3203" s="69"/>
      <c r="I3203" s="69"/>
      <c r="J3203" s="68"/>
      <c r="K3203" s="69"/>
      <c r="L3203" s="68"/>
      <c r="M3203" s="68"/>
      <c r="N3203" s="68"/>
      <c r="O3203" s="68"/>
      <c r="P3203" s="70"/>
      <c r="Q3203" s="71"/>
    </row>
    <row r="3204" spans="1:17">
      <c r="A3204" s="152"/>
      <c r="B3204" s="68"/>
      <c r="C3204" s="68"/>
      <c r="D3204" s="68"/>
      <c r="E3204" s="68"/>
      <c r="F3204" s="69"/>
      <c r="G3204" s="69"/>
      <c r="H3204" s="69"/>
      <c r="I3204" s="69"/>
      <c r="J3204" s="68"/>
      <c r="K3204" s="69"/>
      <c r="L3204" s="68"/>
      <c r="M3204" s="68"/>
      <c r="N3204" s="68"/>
      <c r="O3204" s="68"/>
      <c r="P3204" s="70"/>
      <c r="Q3204" s="71"/>
    </row>
    <row r="3205" spans="1:17">
      <c r="A3205" s="152"/>
      <c r="B3205" s="68"/>
      <c r="C3205" s="68"/>
      <c r="D3205" s="68"/>
      <c r="E3205" s="68"/>
      <c r="F3205" s="69"/>
      <c r="G3205" s="69"/>
      <c r="H3205" s="69"/>
      <c r="I3205" s="69"/>
      <c r="J3205" s="68"/>
      <c r="K3205" s="69"/>
      <c r="L3205" s="68"/>
      <c r="M3205" s="68"/>
      <c r="N3205" s="68"/>
      <c r="O3205" s="68"/>
      <c r="P3205" s="70"/>
      <c r="Q3205" s="71"/>
    </row>
    <row r="3206" spans="1:17">
      <c r="A3206" s="152"/>
      <c r="B3206" s="68"/>
      <c r="C3206" s="68"/>
      <c r="D3206" s="68"/>
      <c r="E3206" s="68"/>
      <c r="F3206" s="69"/>
      <c r="G3206" s="69"/>
      <c r="H3206" s="69"/>
      <c r="I3206" s="69"/>
      <c r="J3206" s="68"/>
      <c r="K3206" s="69"/>
      <c r="L3206" s="68"/>
      <c r="M3206" s="68"/>
      <c r="N3206" s="68"/>
      <c r="O3206" s="68"/>
      <c r="P3206" s="70"/>
      <c r="Q3206" s="71"/>
    </row>
    <row r="3207" spans="1:17">
      <c r="A3207" s="152"/>
      <c r="B3207" s="68"/>
      <c r="C3207" s="68"/>
      <c r="D3207" s="68"/>
      <c r="E3207" s="68"/>
      <c r="F3207" s="69"/>
      <c r="G3207" s="69"/>
      <c r="H3207" s="69"/>
      <c r="I3207" s="69"/>
      <c r="J3207" s="68"/>
      <c r="K3207" s="69"/>
      <c r="L3207" s="68"/>
      <c r="M3207" s="68"/>
      <c r="N3207" s="68"/>
      <c r="O3207" s="68"/>
      <c r="P3207" s="70"/>
      <c r="Q3207" s="71"/>
    </row>
    <row r="3208" spans="1:17">
      <c r="A3208" s="152"/>
      <c r="B3208" s="68"/>
      <c r="C3208" s="68"/>
      <c r="D3208" s="68"/>
      <c r="E3208" s="68"/>
      <c r="F3208" s="69"/>
      <c r="G3208" s="69"/>
      <c r="H3208" s="69"/>
      <c r="I3208" s="69"/>
      <c r="J3208" s="68"/>
      <c r="K3208" s="69"/>
      <c r="L3208" s="68"/>
      <c r="M3208" s="68"/>
      <c r="N3208" s="68"/>
      <c r="O3208" s="68"/>
      <c r="P3208" s="70"/>
      <c r="Q3208" s="71"/>
    </row>
    <row r="3209" spans="1:17">
      <c r="A3209" s="152"/>
      <c r="B3209" s="68"/>
      <c r="C3209" s="68"/>
      <c r="D3209" s="68"/>
      <c r="E3209" s="68"/>
      <c r="F3209" s="69"/>
      <c r="G3209" s="69"/>
      <c r="H3209" s="69"/>
      <c r="I3209" s="69"/>
      <c r="J3209" s="68"/>
      <c r="K3209" s="69"/>
      <c r="L3209" s="68"/>
      <c r="M3209" s="68"/>
      <c r="N3209" s="68"/>
      <c r="O3209" s="68"/>
      <c r="P3209" s="70"/>
      <c r="Q3209" s="71"/>
    </row>
    <row r="3210" spans="1:17">
      <c r="A3210" s="152"/>
      <c r="B3210" s="68"/>
      <c r="C3210" s="68"/>
      <c r="D3210" s="68"/>
      <c r="E3210" s="68"/>
      <c r="F3210" s="69"/>
      <c r="G3210" s="69"/>
      <c r="H3210" s="69"/>
      <c r="I3210" s="69"/>
      <c r="J3210" s="68"/>
      <c r="K3210" s="69"/>
      <c r="L3210" s="68"/>
      <c r="M3210" s="68"/>
      <c r="N3210" s="68"/>
      <c r="O3210" s="68"/>
      <c r="P3210" s="70"/>
      <c r="Q3210" s="71"/>
    </row>
    <row r="3211" spans="1:17">
      <c r="A3211" s="152"/>
      <c r="B3211" s="68"/>
      <c r="C3211" s="68"/>
      <c r="D3211" s="68"/>
      <c r="E3211" s="68"/>
      <c r="F3211" s="69"/>
      <c r="G3211" s="69"/>
      <c r="H3211" s="69"/>
      <c r="I3211" s="69"/>
      <c r="J3211" s="68"/>
      <c r="K3211" s="69"/>
      <c r="L3211" s="68"/>
      <c r="M3211" s="68"/>
      <c r="N3211" s="68"/>
      <c r="O3211" s="68"/>
      <c r="P3211" s="70"/>
      <c r="Q3211" s="71"/>
    </row>
    <row r="3212" spans="1:17">
      <c r="A3212" s="152"/>
      <c r="B3212" s="68"/>
      <c r="C3212" s="68"/>
      <c r="D3212" s="68"/>
      <c r="E3212" s="68"/>
      <c r="F3212" s="69"/>
      <c r="G3212" s="69"/>
      <c r="H3212" s="69"/>
      <c r="I3212" s="69"/>
      <c r="J3212" s="68"/>
      <c r="K3212" s="69"/>
      <c r="L3212" s="68"/>
      <c r="M3212" s="68"/>
      <c r="N3212" s="68"/>
      <c r="O3212" s="68"/>
      <c r="P3212" s="70"/>
      <c r="Q3212" s="71"/>
    </row>
    <row r="3213" spans="1:17">
      <c r="A3213" s="152"/>
      <c r="B3213" s="68"/>
      <c r="C3213" s="68"/>
      <c r="D3213" s="68"/>
      <c r="E3213" s="68"/>
      <c r="F3213" s="69"/>
      <c r="G3213" s="69"/>
      <c r="H3213" s="69"/>
      <c r="I3213" s="69"/>
      <c r="J3213" s="68"/>
      <c r="K3213" s="69"/>
      <c r="L3213" s="68"/>
      <c r="M3213" s="68"/>
      <c r="N3213" s="68"/>
      <c r="O3213" s="68"/>
      <c r="P3213" s="70"/>
      <c r="Q3213" s="71"/>
    </row>
    <row r="3214" spans="1:17">
      <c r="A3214" s="152"/>
      <c r="B3214" s="68"/>
      <c r="C3214" s="68"/>
      <c r="D3214" s="68"/>
      <c r="E3214" s="68"/>
      <c r="F3214" s="69"/>
      <c r="G3214" s="69"/>
      <c r="H3214" s="69"/>
      <c r="I3214" s="69"/>
      <c r="J3214" s="68"/>
      <c r="K3214" s="69"/>
      <c r="L3214" s="68"/>
      <c r="M3214" s="68"/>
      <c r="N3214" s="68"/>
      <c r="O3214" s="68"/>
      <c r="P3214" s="70"/>
      <c r="Q3214" s="71"/>
    </row>
    <row r="3215" spans="1:17">
      <c r="A3215" s="152"/>
      <c r="B3215" s="68"/>
      <c r="C3215" s="68"/>
      <c r="D3215" s="68"/>
      <c r="E3215" s="68"/>
      <c r="F3215" s="69"/>
      <c r="G3215" s="69"/>
      <c r="H3215" s="69"/>
      <c r="I3215" s="69"/>
      <c r="J3215" s="68"/>
      <c r="K3215" s="69"/>
      <c r="L3215" s="68"/>
      <c r="M3215" s="68"/>
      <c r="N3215" s="68"/>
      <c r="O3215" s="68"/>
      <c r="P3215" s="70"/>
      <c r="Q3215" s="71"/>
    </row>
    <row r="3216" spans="1:17">
      <c r="A3216" s="152"/>
      <c r="B3216" s="68"/>
      <c r="C3216" s="68"/>
      <c r="D3216" s="68"/>
      <c r="E3216" s="68"/>
      <c r="F3216" s="69"/>
      <c r="G3216" s="69"/>
      <c r="H3216" s="69"/>
      <c r="I3216" s="69"/>
      <c r="J3216" s="68"/>
      <c r="K3216" s="69"/>
      <c r="L3216" s="68"/>
      <c r="M3216" s="68"/>
      <c r="N3216" s="68"/>
      <c r="O3216" s="68"/>
      <c r="P3216" s="70"/>
      <c r="Q3216" s="71"/>
    </row>
    <row r="3217" spans="1:17">
      <c r="A3217" s="152"/>
      <c r="B3217" s="68"/>
      <c r="C3217" s="68"/>
      <c r="D3217" s="68"/>
      <c r="E3217" s="68"/>
      <c r="F3217" s="69"/>
      <c r="G3217" s="69"/>
      <c r="H3217" s="69"/>
      <c r="I3217" s="69"/>
      <c r="J3217" s="68"/>
      <c r="K3217" s="69"/>
      <c r="L3217" s="68"/>
      <c r="M3217" s="68"/>
      <c r="N3217" s="68"/>
      <c r="O3217" s="68"/>
      <c r="P3217" s="70"/>
      <c r="Q3217" s="71"/>
    </row>
    <row r="3218" spans="1:17">
      <c r="A3218" s="152"/>
      <c r="B3218" s="68"/>
      <c r="C3218" s="68"/>
      <c r="D3218" s="68"/>
      <c r="E3218" s="68"/>
      <c r="F3218" s="69"/>
      <c r="G3218" s="69"/>
      <c r="H3218" s="69"/>
      <c r="I3218" s="69"/>
      <c r="J3218" s="68"/>
      <c r="K3218" s="69"/>
      <c r="L3218" s="68"/>
      <c r="M3218" s="68"/>
      <c r="N3218" s="68"/>
      <c r="O3218" s="68"/>
      <c r="P3218" s="70"/>
      <c r="Q3218" s="71"/>
    </row>
    <row r="3219" spans="1:17">
      <c r="A3219" s="152"/>
      <c r="B3219" s="68"/>
      <c r="C3219" s="68"/>
      <c r="D3219" s="68"/>
      <c r="E3219" s="68"/>
      <c r="F3219" s="69"/>
      <c r="G3219" s="69"/>
      <c r="H3219" s="69"/>
      <c r="I3219" s="69"/>
      <c r="J3219" s="68"/>
      <c r="K3219" s="69"/>
      <c r="L3219" s="68"/>
      <c r="M3219" s="68"/>
      <c r="N3219" s="68"/>
      <c r="O3219" s="68"/>
      <c r="P3219" s="70"/>
      <c r="Q3219" s="71"/>
    </row>
    <row r="3220" spans="1:17">
      <c r="A3220" s="152"/>
      <c r="B3220" s="68"/>
      <c r="C3220" s="68"/>
      <c r="D3220" s="68"/>
      <c r="E3220" s="68"/>
      <c r="F3220" s="69"/>
      <c r="G3220" s="69"/>
      <c r="H3220" s="69"/>
      <c r="I3220" s="69"/>
      <c r="J3220" s="68"/>
      <c r="K3220" s="69"/>
      <c r="L3220" s="68"/>
      <c r="M3220" s="68"/>
      <c r="N3220" s="68"/>
      <c r="O3220" s="68"/>
      <c r="P3220" s="70"/>
      <c r="Q3220" s="71"/>
    </row>
    <row r="3221" spans="1:17">
      <c r="A3221" s="152"/>
      <c r="B3221" s="68"/>
      <c r="C3221" s="68"/>
      <c r="D3221" s="68"/>
      <c r="E3221" s="68"/>
      <c r="F3221" s="69"/>
      <c r="G3221" s="69"/>
      <c r="H3221" s="69"/>
      <c r="I3221" s="69"/>
      <c r="J3221" s="68"/>
      <c r="K3221" s="69"/>
      <c r="L3221" s="68"/>
      <c r="M3221" s="68"/>
      <c r="N3221" s="68"/>
      <c r="O3221" s="68"/>
      <c r="P3221" s="70"/>
      <c r="Q3221" s="71"/>
    </row>
    <row r="3222" spans="1:17">
      <c r="A3222" s="152"/>
      <c r="B3222" s="68"/>
      <c r="C3222" s="68"/>
      <c r="D3222" s="68"/>
      <c r="E3222" s="68"/>
      <c r="F3222" s="69"/>
      <c r="G3222" s="69"/>
      <c r="H3222" s="69"/>
      <c r="I3222" s="69"/>
      <c r="J3222" s="68"/>
      <c r="K3222" s="69"/>
      <c r="L3222" s="68"/>
      <c r="M3222" s="68"/>
      <c r="N3222" s="68"/>
      <c r="O3222" s="68"/>
      <c r="P3222" s="70"/>
      <c r="Q3222" s="71"/>
    </row>
    <row r="3223" spans="1:17">
      <c r="A3223" s="152"/>
      <c r="B3223" s="68"/>
      <c r="C3223" s="68"/>
      <c r="D3223" s="68"/>
      <c r="E3223" s="68"/>
      <c r="F3223" s="69"/>
      <c r="G3223" s="69"/>
      <c r="H3223" s="69"/>
      <c r="I3223" s="69"/>
      <c r="J3223" s="68"/>
      <c r="K3223" s="69"/>
      <c r="L3223" s="68"/>
      <c r="M3223" s="68"/>
      <c r="N3223" s="68"/>
      <c r="O3223" s="68"/>
      <c r="P3223" s="70"/>
      <c r="Q3223" s="71"/>
    </row>
    <row r="3224" spans="1:17">
      <c r="A3224" s="152"/>
      <c r="B3224" s="68"/>
      <c r="C3224" s="68"/>
      <c r="D3224" s="68"/>
      <c r="E3224" s="68"/>
      <c r="F3224" s="69"/>
      <c r="G3224" s="69"/>
      <c r="H3224" s="69"/>
      <c r="I3224" s="69"/>
      <c r="J3224" s="68"/>
      <c r="K3224" s="69"/>
      <c r="L3224" s="68"/>
      <c r="M3224" s="68"/>
      <c r="N3224" s="68"/>
      <c r="O3224" s="68"/>
      <c r="P3224" s="70"/>
      <c r="Q3224" s="71"/>
    </row>
    <row r="3225" spans="1:17">
      <c r="A3225" s="152"/>
      <c r="B3225" s="68"/>
      <c r="C3225" s="68"/>
      <c r="D3225" s="68"/>
      <c r="E3225" s="68"/>
      <c r="F3225" s="69"/>
      <c r="G3225" s="69"/>
      <c r="H3225" s="69"/>
      <c r="I3225" s="69"/>
      <c r="J3225" s="68"/>
      <c r="K3225" s="69"/>
      <c r="L3225" s="68"/>
      <c r="M3225" s="68"/>
      <c r="N3225" s="68"/>
      <c r="O3225" s="68"/>
      <c r="P3225" s="70"/>
      <c r="Q3225" s="71"/>
    </row>
    <row r="3226" spans="1:17">
      <c r="A3226" s="152"/>
      <c r="B3226" s="68"/>
      <c r="C3226" s="68"/>
      <c r="D3226" s="68"/>
      <c r="E3226" s="68"/>
      <c r="F3226" s="69"/>
      <c r="G3226" s="69"/>
      <c r="H3226" s="69"/>
      <c r="I3226" s="69"/>
      <c r="J3226" s="68"/>
      <c r="K3226" s="69"/>
      <c r="L3226" s="68"/>
      <c r="M3226" s="68"/>
      <c r="N3226" s="68"/>
      <c r="O3226" s="68"/>
      <c r="P3226" s="70"/>
      <c r="Q3226" s="71"/>
    </row>
    <row r="3227" spans="1:17">
      <c r="A3227" s="152"/>
      <c r="B3227" s="68"/>
      <c r="C3227" s="68"/>
      <c r="D3227" s="68"/>
      <c r="E3227" s="68"/>
      <c r="F3227" s="69"/>
      <c r="G3227" s="69"/>
      <c r="H3227" s="69"/>
      <c r="I3227" s="69"/>
      <c r="J3227" s="68"/>
      <c r="K3227" s="69"/>
      <c r="L3227" s="68"/>
      <c r="M3227" s="68"/>
      <c r="N3227" s="68"/>
      <c r="O3227" s="68"/>
      <c r="P3227" s="70"/>
      <c r="Q3227" s="71"/>
    </row>
    <row r="3228" spans="1:17">
      <c r="A3228" s="152"/>
      <c r="B3228" s="68"/>
      <c r="C3228" s="68"/>
      <c r="D3228" s="68"/>
      <c r="E3228" s="68"/>
      <c r="F3228" s="69"/>
      <c r="G3228" s="69"/>
      <c r="H3228" s="69"/>
      <c r="I3228" s="69"/>
      <c r="J3228" s="68"/>
      <c r="K3228" s="69"/>
      <c r="L3228" s="68"/>
      <c r="M3228" s="68"/>
      <c r="N3228" s="68"/>
      <c r="O3228" s="68"/>
      <c r="P3228" s="70"/>
      <c r="Q3228" s="71"/>
    </row>
    <row r="3229" spans="1:17">
      <c r="A3229" s="152"/>
      <c r="B3229" s="68"/>
      <c r="C3229" s="68"/>
      <c r="D3229" s="68"/>
      <c r="E3229" s="68"/>
      <c r="F3229" s="69"/>
      <c r="G3229" s="69"/>
      <c r="H3229" s="69"/>
      <c r="I3229" s="69"/>
      <c r="J3229" s="68"/>
      <c r="K3229" s="69"/>
      <c r="L3229" s="68"/>
      <c r="M3229" s="68"/>
      <c r="N3229" s="68"/>
      <c r="O3229" s="68"/>
      <c r="P3229" s="70"/>
      <c r="Q3229" s="71"/>
    </row>
    <row r="3230" spans="1:17">
      <c r="A3230" s="152"/>
      <c r="B3230" s="68"/>
      <c r="C3230" s="68"/>
      <c r="D3230" s="68"/>
      <c r="E3230" s="68"/>
      <c r="F3230" s="69"/>
      <c r="G3230" s="69"/>
      <c r="H3230" s="69"/>
      <c r="I3230" s="69"/>
      <c r="J3230" s="68"/>
      <c r="K3230" s="69"/>
      <c r="L3230" s="68"/>
      <c r="M3230" s="68"/>
      <c r="N3230" s="68"/>
      <c r="O3230" s="68"/>
      <c r="P3230" s="70"/>
      <c r="Q3230" s="71"/>
    </row>
    <row r="3231" spans="1:17">
      <c r="A3231" s="152"/>
      <c r="B3231" s="68"/>
      <c r="C3231" s="68"/>
      <c r="D3231" s="68"/>
      <c r="E3231" s="68"/>
      <c r="F3231" s="69"/>
      <c r="G3231" s="69"/>
      <c r="H3231" s="69"/>
      <c r="I3231" s="69"/>
      <c r="J3231" s="68"/>
      <c r="K3231" s="69"/>
      <c r="L3231" s="68"/>
      <c r="M3231" s="68"/>
      <c r="N3231" s="68"/>
      <c r="O3231" s="68"/>
      <c r="P3231" s="70"/>
      <c r="Q3231" s="71"/>
    </row>
    <row r="3232" spans="1:17">
      <c r="A3232" s="152"/>
      <c r="B3232" s="68"/>
      <c r="C3232" s="68"/>
      <c r="D3232" s="68"/>
      <c r="E3232" s="68"/>
      <c r="F3232" s="69"/>
      <c r="G3232" s="69"/>
      <c r="H3232" s="69"/>
      <c r="I3232" s="69"/>
      <c r="J3232" s="68"/>
      <c r="K3232" s="69"/>
      <c r="L3232" s="68"/>
      <c r="M3232" s="68"/>
      <c r="N3232" s="68"/>
      <c r="O3232" s="68"/>
      <c r="P3232" s="70"/>
      <c r="Q3232" s="71"/>
    </row>
    <row r="3233" spans="1:17">
      <c r="A3233" s="152"/>
      <c r="B3233" s="68"/>
      <c r="C3233" s="68"/>
      <c r="D3233" s="68"/>
      <c r="E3233" s="68"/>
      <c r="F3233" s="69"/>
      <c r="G3233" s="69"/>
      <c r="H3233" s="69"/>
      <c r="I3233" s="69"/>
      <c r="J3233" s="68"/>
      <c r="K3233" s="69"/>
      <c r="L3233" s="68"/>
      <c r="M3233" s="68"/>
      <c r="N3233" s="68"/>
      <c r="O3233" s="68"/>
      <c r="P3233" s="70"/>
      <c r="Q3233" s="71"/>
    </row>
    <row r="3234" spans="1:17">
      <c r="A3234" s="152"/>
      <c r="B3234" s="68"/>
      <c r="C3234" s="68"/>
      <c r="D3234" s="68"/>
      <c r="E3234" s="68"/>
      <c r="F3234" s="69"/>
      <c r="G3234" s="69"/>
      <c r="H3234" s="69"/>
      <c r="I3234" s="69"/>
      <c r="J3234" s="68"/>
      <c r="K3234" s="69"/>
      <c r="L3234" s="68"/>
      <c r="M3234" s="68"/>
      <c r="N3234" s="68"/>
      <c r="O3234" s="68"/>
      <c r="P3234" s="70"/>
      <c r="Q3234" s="71"/>
    </row>
    <row r="3235" spans="1:17">
      <c r="A3235" s="152"/>
      <c r="B3235" s="68"/>
      <c r="C3235" s="68"/>
      <c r="D3235" s="68"/>
      <c r="E3235" s="68"/>
      <c r="F3235" s="69"/>
      <c r="G3235" s="69"/>
      <c r="H3235" s="69"/>
      <c r="I3235" s="69"/>
      <c r="J3235" s="68"/>
      <c r="K3235" s="69"/>
      <c r="L3235" s="68"/>
      <c r="M3235" s="68"/>
      <c r="N3235" s="68"/>
      <c r="O3235" s="68"/>
      <c r="P3235" s="70"/>
      <c r="Q3235" s="71"/>
    </row>
    <row r="3236" spans="1:17">
      <c r="A3236" s="152"/>
      <c r="B3236" s="68"/>
      <c r="C3236" s="68"/>
      <c r="D3236" s="68"/>
      <c r="E3236" s="68"/>
      <c r="F3236" s="69"/>
      <c r="G3236" s="69"/>
      <c r="H3236" s="69"/>
      <c r="I3236" s="69"/>
      <c r="J3236" s="68"/>
      <c r="K3236" s="69"/>
      <c r="L3236" s="68"/>
      <c r="M3236" s="68"/>
      <c r="N3236" s="68"/>
      <c r="O3236" s="68"/>
      <c r="P3236" s="70"/>
      <c r="Q3236" s="71"/>
    </row>
    <row r="3237" spans="1:17">
      <c r="A3237" s="152"/>
      <c r="B3237" s="68"/>
      <c r="C3237" s="68"/>
      <c r="D3237" s="68"/>
      <c r="E3237" s="68"/>
      <c r="F3237" s="69"/>
      <c r="G3237" s="69"/>
      <c r="H3237" s="69"/>
      <c r="I3237" s="69"/>
      <c r="J3237" s="68"/>
      <c r="K3237" s="69"/>
      <c r="L3237" s="68"/>
      <c r="M3237" s="68"/>
      <c r="N3237" s="68"/>
      <c r="O3237" s="68"/>
      <c r="P3237" s="70"/>
      <c r="Q3237" s="71"/>
    </row>
    <row r="3238" spans="1:17">
      <c r="A3238" s="152"/>
      <c r="B3238" s="68"/>
      <c r="C3238" s="68"/>
      <c r="D3238" s="68"/>
      <c r="E3238" s="68"/>
      <c r="F3238" s="69"/>
      <c r="G3238" s="69"/>
      <c r="H3238" s="69"/>
      <c r="I3238" s="69"/>
      <c r="J3238" s="68"/>
      <c r="K3238" s="69"/>
      <c r="L3238" s="68"/>
      <c r="M3238" s="68"/>
      <c r="N3238" s="68"/>
      <c r="O3238" s="68"/>
      <c r="P3238" s="70"/>
      <c r="Q3238" s="71"/>
    </row>
    <row r="3239" spans="1:17">
      <c r="A3239" s="152"/>
      <c r="B3239" s="68"/>
      <c r="C3239" s="68"/>
      <c r="D3239" s="68"/>
      <c r="E3239" s="68"/>
      <c r="F3239" s="69"/>
      <c r="G3239" s="69"/>
      <c r="H3239" s="69"/>
      <c r="I3239" s="69"/>
      <c r="J3239" s="68"/>
      <c r="K3239" s="69"/>
      <c r="L3239" s="68"/>
      <c r="M3239" s="68"/>
      <c r="N3239" s="68"/>
      <c r="O3239" s="68"/>
      <c r="P3239" s="70"/>
      <c r="Q3239" s="71"/>
    </row>
    <row r="3240" spans="1:17">
      <c r="A3240" s="152"/>
      <c r="B3240" s="68"/>
      <c r="C3240" s="68"/>
      <c r="D3240" s="68"/>
      <c r="E3240" s="68"/>
      <c r="F3240" s="69"/>
      <c r="G3240" s="69"/>
      <c r="H3240" s="69"/>
      <c r="I3240" s="69"/>
      <c r="J3240" s="68"/>
      <c r="K3240" s="69"/>
      <c r="L3240" s="68"/>
      <c r="M3240" s="68"/>
      <c r="N3240" s="68"/>
      <c r="O3240" s="68"/>
      <c r="P3240" s="70"/>
      <c r="Q3240" s="71"/>
    </row>
    <row r="3241" spans="1:17">
      <c r="A3241" s="152"/>
      <c r="B3241" s="68"/>
      <c r="C3241" s="68"/>
      <c r="D3241" s="68"/>
      <c r="E3241" s="68"/>
      <c r="F3241" s="69"/>
      <c r="G3241" s="69"/>
      <c r="H3241" s="69"/>
      <c r="I3241" s="69"/>
      <c r="J3241" s="68"/>
      <c r="K3241" s="69"/>
      <c r="L3241" s="68"/>
      <c r="M3241" s="68"/>
      <c r="N3241" s="68"/>
      <c r="O3241" s="68"/>
      <c r="P3241" s="70"/>
      <c r="Q3241" s="71"/>
    </row>
    <row r="3242" spans="1:17">
      <c r="A3242" s="152"/>
      <c r="B3242" s="68"/>
      <c r="C3242" s="68"/>
      <c r="D3242" s="68"/>
      <c r="E3242" s="68"/>
      <c r="F3242" s="69"/>
      <c r="G3242" s="69"/>
      <c r="H3242" s="69"/>
      <c r="I3242" s="69"/>
      <c r="J3242" s="68"/>
      <c r="K3242" s="69"/>
      <c r="L3242" s="68"/>
      <c r="M3242" s="68"/>
      <c r="N3242" s="68"/>
      <c r="O3242" s="68"/>
      <c r="P3242" s="70"/>
      <c r="Q3242" s="71"/>
    </row>
    <row r="3243" spans="1:17">
      <c r="A3243" s="152"/>
      <c r="B3243" s="68"/>
      <c r="C3243" s="68"/>
      <c r="D3243" s="68"/>
      <c r="E3243" s="68"/>
      <c r="F3243" s="69"/>
      <c r="G3243" s="69"/>
      <c r="H3243" s="69"/>
      <c r="I3243" s="69"/>
      <c r="J3243" s="68"/>
      <c r="K3243" s="69"/>
      <c r="L3243" s="68"/>
      <c r="M3243" s="68"/>
      <c r="N3243" s="68"/>
      <c r="O3243" s="68"/>
      <c r="P3243" s="70"/>
      <c r="Q3243" s="71"/>
    </row>
    <row r="3244" spans="1:17">
      <c r="A3244" s="152"/>
      <c r="B3244" s="68"/>
      <c r="C3244" s="68"/>
      <c r="D3244" s="68"/>
      <c r="E3244" s="68"/>
      <c r="F3244" s="69"/>
      <c r="G3244" s="69"/>
      <c r="H3244" s="69"/>
      <c r="I3244" s="69"/>
      <c r="J3244" s="68"/>
      <c r="K3244" s="69"/>
      <c r="L3244" s="68"/>
      <c r="M3244" s="68"/>
      <c r="N3244" s="68"/>
      <c r="O3244" s="68"/>
      <c r="P3244" s="70"/>
      <c r="Q3244" s="71"/>
    </row>
    <row r="3245" spans="1:17">
      <c r="A3245" s="152"/>
      <c r="B3245" s="68"/>
      <c r="C3245" s="68"/>
      <c r="D3245" s="68"/>
      <c r="E3245" s="68"/>
      <c r="F3245" s="69"/>
      <c r="G3245" s="69"/>
      <c r="H3245" s="69"/>
      <c r="I3245" s="69"/>
      <c r="J3245" s="68"/>
      <c r="K3245" s="69"/>
      <c r="L3245" s="68"/>
      <c r="M3245" s="68"/>
      <c r="N3245" s="68"/>
      <c r="O3245" s="68"/>
      <c r="P3245" s="70"/>
      <c r="Q3245" s="71"/>
    </row>
    <row r="3246" spans="1:17">
      <c r="A3246" s="152"/>
      <c r="B3246" s="68"/>
      <c r="C3246" s="68"/>
      <c r="D3246" s="68"/>
      <c r="E3246" s="68"/>
      <c r="F3246" s="69"/>
      <c r="G3246" s="69"/>
      <c r="H3246" s="69"/>
      <c r="I3246" s="69"/>
      <c r="J3246" s="68"/>
      <c r="K3246" s="69"/>
      <c r="L3246" s="68"/>
      <c r="M3246" s="68"/>
      <c r="N3246" s="68"/>
      <c r="O3246" s="68"/>
      <c r="P3246" s="70"/>
      <c r="Q3246" s="71"/>
    </row>
    <row r="3247" spans="1:17">
      <c r="A3247" s="152"/>
      <c r="B3247" s="68"/>
      <c r="C3247" s="68"/>
      <c r="D3247" s="68"/>
      <c r="E3247" s="68"/>
      <c r="F3247" s="69"/>
      <c r="G3247" s="69"/>
      <c r="H3247" s="69"/>
      <c r="I3247" s="69"/>
      <c r="J3247" s="68"/>
      <c r="K3247" s="69"/>
      <c r="L3247" s="68"/>
      <c r="M3247" s="68"/>
      <c r="N3247" s="68"/>
      <c r="O3247" s="68"/>
      <c r="P3247" s="70"/>
      <c r="Q3247" s="71"/>
    </row>
    <row r="3248" spans="1:17">
      <c r="A3248" s="152"/>
      <c r="B3248" s="68"/>
      <c r="C3248" s="68"/>
      <c r="D3248" s="68"/>
      <c r="E3248" s="68"/>
      <c r="F3248" s="69"/>
      <c r="G3248" s="69"/>
      <c r="H3248" s="69"/>
      <c r="I3248" s="69"/>
      <c r="J3248" s="68"/>
      <c r="K3248" s="69"/>
      <c r="L3248" s="68"/>
      <c r="M3248" s="68"/>
      <c r="N3248" s="68"/>
      <c r="O3248" s="68"/>
      <c r="P3248" s="70"/>
      <c r="Q3248" s="71"/>
    </row>
    <row r="3249" spans="1:17">
      <c r="A3249" s="152"/>
      <c r="B3249" s="68"/>
      <c r="C3249" s="68"/>
      <c r="D3249" s="68"/>
      <c r="E3249" s="68"/>
      <c r="F3249" s="69"/>
      <c r="G3249" s="69"/>
      <c r="H3249" s="69"/>
      <c r="I3249" s="69"/>
      <c r="J3249" s="68"/>
      <c r="K3249" s="69"/>
      <c r="L3249" s="68"/>
      <c r="M3249" s="68"/>
      <c r="N3249" s="68"/>
      <c r="O3249" s="68"/>
      <c r="P3249" s="70"/>
      <c r="Q3249" s="71"/>
    </row>
    <row r="3250" spans="1:17">
      <c r="A3250" s="152"/>
      <c r="B3250" s="68"/>
      <c r="C3250" s="68"/>
      <c r="D3250" s="68"/>
      <c r="E3250" s="68"/>
      <c r="F3250" s="69"/>
      <c r="G3250" s="69"/>
      <c r="H3250" s="69"/>
      <c r="I3250" s="69"/>
      <c r="J3250" s="68"/>
      <c r="K3250" s="69"/>
      <c r="L3250" s="68"/>
      <c r="M3250" s="68"/>
      <c r="N3250" s="68"/>
      <c r="O3250" s="68"/>
      <c r="P3250" s="70"/>
      <c r="Q3250" s="71"/>
    </row>
    <row r="3251" spans="1:17">
      <c r="A3251" s="152"/>
      <c r="B3251" s="68"/>
      <c r="C3251" s="68"/>
      <c r="D3251" s="68"/>
      <c r="E3251" s="68"/>
      <c r="F3251" s="69"/>
      <c r="G3251" s="69"/>
      <c r="H3251" s="69"/>
      <c r="I3251" s="69"/>
      <c r="J3251" s="68"/>
      <c r="K3251" s="69"/>
      <c r="L3251" s="68"/>
      <c r="M3251" s="68"/>
      <c r="N3251" s="68"/>
      <c r="O3251" s="68"/>
      <c r="P3251" s="70"/>
      <c r="Q3251" s="71"/>
    </row>
    <row r="3252" spans="1:17">
      <c r="A3252" s="152"/>
      <c r="B3252" s="68"/>
      <c r="C3252" s="68"/>
      <c r="D3252" s="68"/>
      <c r="E3252" s="68"/>
      <c r="F3252" s="69"/>
      <c r="G3252" s="69"/>
      <c r="H3252" s="69"/>
      <c r="I3252" s="69"/>
      <c r="J3252" s="68"/>
      <c r="K3252" s="69"/>
      <c r="L3252" s="68"/>
      <c r="M3252" s="68"/>
      <c r="N3252" s="68"/>
      <c r="O3252" s="68"/>
      <c r="P3252" s="70"/>
      <c r="Q3252" s="71"/>
    </row>
    <row r="3253" spans="1:17">
      <c r="A3253" s="152"/>
      <c r="B3253" s="68"/>
      <c r="C3253" s="68"/>
      <c r="D3253" s="68"/>
      <c r="E3253" s="68"/>
      <c r="F3253" s="69"/>
      <c r="G3253" s="69"/>
      <c r="H3253" s="69"/>
      <c r="I3253" s="69"/>
      <c r="J3253" s="68"/>
      <c r="K3253" s="69"/>
      <c r="L3253" s="68"/>
      <c r="M3253" s="68"/>
      <c r="N3253" s="68"/>
      <c r="O3253" s="68"/>
      <c r="P3253" s="70"/>
      <c r="Q3253" s="71"/>
    </row>
    <row r="3254" spans="1:17">
      <c r="A3254" s="152"/>
      <c r="B3254" s="68"/>
      <c r="C3254" s="68"/>
      <c r="D3254" s="68"/>
      <c r="E3254" s="68"/>
      <c r="F3254" s="69"/>
      <c r="G3254" s="69"/>
      <c r="H3254" s="69"/>
      <c r="I3254" s="69"/>
      <c r="J3254" s="68"/>
      <c r="K3254" s="69"/>
      <c r="L3254" s="68"/>
      <c r="M3254" s="68"/>
      <c r="N3254" s="68"/>
      <c r="O3254" s="68"/>
      <c r="P3254" s="70"/>
      <c r="Q3254" s="71"/>
    </row>
    <row r="3255" spans="1:17">
      <c r="A3255" s="152"/>
      <c r="B3255" s="68"/>
      <c r="C3255" s="68"/>
      <c r="D3255" s="68"/>
      <c r="E3255" s="68"/>
      <c r="F3255" s="69"/>
      <c r="G3255" s="69"/>
      <c r="H3255" s="69"/>
      <c r="I3255" s="69"/>
      <c r="J3255" s="68"/>
      <c r="K3255" s="69"/>
      <c r="L3255" s="68"/>
      <c r="M3255" s="68"/>
      <c r="N3255" s="68"/>
      <c r="O3255" s="68"/>
      <c r="P3255" s="70"/>
      <c r="Q3255" s="71"/>
    </row>
    <row r="3256" spans="1:17">
      <c r="A3256" s="152"/>
      <c r="B3256" s="68"/>
      <c r="C3256" s="68"/>
      <c r="D3256" s="68"/>
      <c r="E3256" s="68"/>
      <c r="F3256" s="69"/>
      <c r="G3256" s="69"/>
      <c r="H3256" s="69"/>
      <c r="I3256" s="69"/>
      <c r="J3256" s="68"/>
      <c r="K3256" s="69"/>
      <c r="L3256" s="68"/>
      <c r="M3256" s="68"/>
      <c r="N3256" s="68"/>
      <c r="O3256" s="68"/>
      <c r="P3256" s="70"/>
      <c r="Q3256" s="71"/>
    </row>
    <row r="3257" spans="1:17">
      <c r="A3257" s="152"/>
      <c r="B3257" s="68"/>
      <c r="C3257" s="68"/>
      <c r="D3257" s="68"/>
      <c r="E3257" s="68"/>
      <c r="F3257" s="69"/>
      <c r="G3257" s="69"/>
      <c r="H3257" s="69"/>
      <c r="I3257" s="69"/>
      <c r="J3257" s="68"/>
      <c r="K3257" s="69"/>
      <c r="L3257" s="68"/>
      <c r="M3257" s="68"/>
      <c r="N3257" s="68"/>
      <c r="O3257" s="68"/>
      <c r="P3257" s="70"/>
      <c r="Q3257" s="71"/>
    </row>
    <row r="3258" spans="1:17">
      <c r="A3258" s="152"/>
      <c r="B3258" s="68"/>
      <c r="C3258" s="68"/>
      <c r="D3258" s="68"/>
      <c r="E3258" s="68"/>
      <c r="F3258" s="69"/>
      <c r="G3258" s="69"/>
      <c r="H3258" s="69"/>
      <c r="I3258" s="69"/>
      <c r="J3258" s="68"/>
      <c r="K3258" s="69"/>
      <c r="L3258" s="68"/>
      <c r="M3258" s="68"/>
      <c r="N3258" s="68"/>
      <c r="O3258" s="68"/>
      <c r="P3258" s="70"/>
      <c r="Q3258" s="71"/>
    </row>
    <row r="3259" spans="1:17">
      <c r="A3259" s="152"/>
      <c r="B3259" s="68"/>
      <c r="C3259" s="68"/>
      <c r="D3259" s="68"/>
      <c r="E3259" s="68"/>
      <c r="F3259" s="69"/>
      <c r="G3259" s="69"/>
      <c r="H3259" s="69"/>
      <c r="I3259" s="69"/>
      <c r="J3259" s="68"/>
      <c r="K3259" s="69"/>
      <c r="L3259" s="68"/>
      <c r="M3259" s="68"/>
      <c r="N3259" s="68"/>
      <c r="O3259" s="68"/>
      <c r="P3259" s="70"/>
      <c r="Q3259" s="71"/>
    </row>
    <row r="3260" spans="1:17">
      <c r="A3260" s="152"/>
      <c r="B3260" s="68"/>
      <c r="C3260" s="68"/>
      <c r="D3260" s="68"/>
      <c r="E3260" s="68"/>
      <c r="F3260" s="69"/>
      <c r="G3260" s="69"/>
      <c r="H3260" s="69"/>
      <c r="I3260" s="69"/>
      <c r="J3260" s="68"/>
      <c r="K3260" s="69"/>
      <c r="L3260" s="68"/>
      <c r="M3260" s="68"/>
      <c r="N3260" s="68"/>
      <c r="O3260" s="68"/>
      <c r="P3260" s="70"/>
      <c r="Q3260" s="71"/>
    </row>
    <row r="3261" spans="1:17">
      <c r="A3261" s="152"/>
      <c r="B3261" s="68"/>
      <c r="C3261" s="68"/>
      <c r="D3261" s="68"/>
      <c r="E3261" s="68"/>
      <c r="F3261" s="69"/>
      <c r="G3261" s="69"/>
      <c r="H3261" s="69"/>
      <c r="I3261" s="69"/>
      <c r="J3261" s="68"/>
      <c r="K3261" s="69"/>
      <c r="L3261" s="68"/>
      <c r="M3261" s="68"/>
      <c r="N3261" s="68"/>
      <c r="O3261" s="68"/>
      <c r="P3261" s="70"/>
      <c r="Q3261" s="71"/>
    </row>
    <row r="3262" spans="1:17">
      <c r="A3262" s="152"/>
      <c r="B3262" s="68"/>
      <c r="C3262" s="68"/>
      <c r="D3262" s="68"/>
      <c r="E3262" s="68"/>
      <c r="F3262" s="69"/>
      <c r="G3262" s="69"/>
      <c r="H3262" s="69"/>
      <c r="I3262" s="69"/>
      <c r="J3262" s="68"/>
      <c r="K3262" s="69"/>
      <c r="L3262" s="68"/>
      <c r="M3262" s="68"/>
      <c r="N3262" s="68"/>
      <c r="O3262" s="68"/>
      <c r="P3262" s="70"/>
      <c r="Q3262" s="71"/>
    </row>
    <row r="3263" spans="1:17">
      <c r="A3263" s="152"/>
      <c r="B3263" s="68"/>
      <c r="C3263" s="68"/>
      <c r="D3263" s="68"/>
      <c r="E3263" s="68"/>
      <c r="F3263" s="69"/>
      <c r="G3263" s="69"/>
      <c r="H3263" s="69"/>
      <c r="I3263" s="69"/>
      <c r="J3263" s="68"/>
      <c r="K3263" s="69"/>
      <c r="L3263" s="68"/>
      <c r="M3263" s="68"/>
      <c r="N3263" s="68"/>
      <c r="O3263" s="68"/>
      <c r="P3263" s="70"/>
      <c r="Q3263" s="71"/>
    </row>
    <row r="3264" spans="1:17">
      <c r="A3264" s="152"/>
      <c r="B3264" s="68"/>
      <c r="C3264" s="68"/>
      <c r="D3264" s="68"/>
      <c r="E3264" s="68"/>
      <c r="F3264" s="69"/>
      <c r="G3264" s="69"/>
      <c r="H3264" s="69"/>
      <c r="I3264" s="69"/>
      <c r="J3264" s="68"/>
      <c r="K3264" s="69"/>
      <c r="L3264" s="68"/>
      <c r="M3264" s="68"/>
      <c r="N3264" s="68"/>
      <c r="O3264" s="68"/>
      <c r="P3264" s="70"/>
      <c r="Q3264" s="71"/>
    </row>
    <row r="3265" spans="1:17">
      <c r="A3265" s="152"/>
      <c r="B3265" s="68"/>
      <c r="C3265" s="68"/>
      <c r="D3265" s="68"/>
      <c r="E3265" s="68"/>
      <c r="F3265" s="69"/>
      <c r="G3265" s="69"/>
      <c r="H3265" s="69"/>
      <c r="I3265" s="69"/>
      <c r="J3265" s="68"/>
      <c r="K3265" s="69"/>
      <c r="L3265" s="68"/>
      <c r="M3265" s="68"/>
      <c r="N3265" s="68"/>
      <c r="O3265" s="68"/>
      <c r="P3265" s="70"/>
      <c r="Q3265" s="71"/>
    </row>
    <row r="3266" spans="1:17">
      <c r="A3266" s="152"/>
      <c r="B3266" s="68"/>
      <c r="C3266" s="68"/>
      <c r="D3266" s="68"/>
      <c r="E3266" s="68"/>
      <c r="F3266" s="69"/>
      <c r="G3266" s="69"/>
      <c r="H3266" s="69"/>
      <c r="I3266" s="69"/>
      <c r="J3266" s="68"/>
      <c r="K3266" s="69"/>
      <c r="L3266" s="68"/>
      <c r="M3266" s="68"/>
      <c r="N3266" s="68"/>
      <c r="O3266" s="68"/>
      <c r="P3266" s="70"/>
      <c r="Q3266" s="71"/>
    </row>
    <row r="3267" spans="1:17">
      <c r="A3267" s="152"/>
      <c r="B3267" s="68"/>
      <c r="C3267" s="68"/>
      <c r="D3267" s="68"/>
      <c r="E3267" s="68"/>
      <c r="F3267" s="69"/>
      <c r="G3267" s="69"/>
      <c r="H3267" s="69"/>
      <c r="I3267" s="69"/>
      <c r="J3267" s="68"/>
      <c r="K3267" s="69"/>
      <c r="L3267" s="68"/>
      <c r="M3267" s="68"/>
      <c r="N3267" s="68"/>
      <c r="O3267" s="68"/>
      <c r="P3267" s="70"/>
      <c r="Q3267" s="71"/>
    </row>
    <row r="3268" spans="1:17">
      <c r="A3268" s="152"/>
      <c r="B3268" s="68"/>
      <c r="C3268" s="68"/>
      <c r="D3268" s="68"/>
      <c r="E3268" s="68"/>
      <c r="F3268" s="69"/>
      <c r="G3268" s="69"/>
      <c r="H3268" s="69"/>
      <c r="I3268" s="69"/>
      <c r="J3268" s="68"/>
      <c r="K3268" s="69"/>
      <c r="L3268" s="68"/>
      <c r="M3268" s="68"/>
      <c r="N3268" s="68"/>
      <c r="O3268" s="68"/>
      <c r="P3268" s="70"/>
      <c r="Q3268" s="71"/>
    </row>
    <row r="3269" spans="1:17">
      <c r="A3269" s="152"/>
      <c r="B3269" s="68"/>
      <c r="C3269" s="68"/>
      <c r="D3269" s="68"/>
      <c r="E3269" s="68"/>
      <c r="F3269" s="69"/>
      <c r="G3269" s="69"/>
      <c r="H3269" s="69"/>
      <c r="I3269" s="69"/>
      <c r="J3269" s="68"/>
      <c r="K3269" s="69"/>
      <c r="L3269" s="68"/>
      <c r="M3269" s="68"/>
      <c r="N3269" s="68"/>
      <c r="O3269" s="68"/>
      <c r="P3269" s="70"/>
      <c r="Q3269" s="71"/>
    </row>
    <row r="3270" spans="1:17">
      <c r="A3270" s="152"/>
      <c r="B3270" s="68"/>
      <c r="C3270" s="68"/>
      <c r="D3270" s="68"/>
      <c r="E3270" s="68"/>
      <c r="F3270" s="69"/>
      <c r="G3270" s="69"/>
      <c r="H3270" s="69"/>
      <c r="I3270" s="69"/>
      <c r="J3270" s="68"/>
      <c r="K3270" s="69"/>
      <c r="L3270" s="68"/>
      <c r="M3270" s="68"/>
      <c r="N3270" s="68"/>
      <c r="O3270" s="68"/>
      <c r="P3270" s="70"/>
      <c r="Q3270" s="71"/>
    </row>
    <row r="3271" spans="1:17">
      <c r="A3271" s="152"/>
      <c r="B3271" s="68"/>
      <c r="C3271" s="68"/>
      <c r="D3271" s="68"/>
      <c r="E3271" s="68"/>
      <c r="F3271" s="69"/>
      <c r="G3271" s="69"/>
      <c r="H3271" s="69"/>
      <c r="I3271" s="69"/>
      <c r="J3271" s="68"/>
      <c r="K3271" s="69"/>
      <c r="L3271" s="68"/>
      <c r="M3271" s="68"/>
      <c r="N3271" s="68"/>
      <c r="O3271" s="68"/>
      <c r="P3271" s="70"/>
      <c r="Q3271" s="71"/>
    </row>
    <row r="3272" spans="1:17">
      <c r="A3272" s="152"/>
      <c r="B3272" s="68"/>
      <c r="C3272" s="68"/>
      <c r="D3272" s="68"/>
      <c r="E3272" s="68"/>
      <c r="F3272" s="69"/>
      <c r="G3272" s="69"/>
      <c r="H3272" s="69"/>
      <c r="I3272" s="69"/>
      <c r="J3272" s="68"/>
      <c r="K3272" s="69"/>
      <c r="L3272" s="68"/>
      <c r="M3272" s="68"/>
      <c r="N3272" s="68"/>
      <c r="O3272" s="68"/>
      <c r="P3272" s="70"/>
      <c r="Q3272" s="71"/>
    </row>
    <row r="3273" spans="1:17">
      <c r="A3273" s="152"/>
      <c r="B3273" s="68"/>
      <c r="C3273" s="68"/>
      <c r="D3273" s="68"/>
      <c r="E3273" s="68"/>
      <c r="F3273" s="69"/>
      <c r="G3273" s="69"/>
      <c r="H3273" s="69"/>
      <c r="I3273" s="69"/>
      <c r="J3273" s="68"/>
      <c r="K3273" s="69"/>
      <c r="L3273" s="68"/>
      <c r="M3273" s="68"/>
      <c r="N3273" s="68"/>
      <c r="O3273" s="68"/>
      <c r="P3273" s="70"/>
      <c r="Q3273" s="71"/>
    </row>
    <row r="3274" spans="1:17">
      <c r="A3274" s="152"/>
      <c r="B3274" s="68"/>
      <c r="C3274" s="68"/>
      <c r="D3274" s="68"/>
      <c r="E3274" s="68"/>
      <c r="F3274" s="69"/>
      <c r="G3274" s="69"/>
      <c r="H3274" s="69"/>
      <c r="I3274" s="69"/>
      <c r="J3274" s="68"/>
      <c r="K3274" s="69"/>
      <c r="L3274" s="68"/>
      <c r="M3274" s="68"/>
      <c r="N3274" s="68"/>
      <c r="O3274" s="68"/>
      <c r="P3274" s="70"/>
      <c r="Q3274" s="71"/>
    </row>
    <row r="3275" spans="1:17">
      <c r="A3275" s="152"/>
      <c r="B3275" s="68"/>
      <c r="C3275" s="68"/>
      <c r="D3275" s="68"/>
      <c r="E3275" s="68"/>
      <c r="F3275" s="69"/>
      <c r="G3275" s="69"/>
      <c r="H3275" s="69"/>
      <c r="I3275" s="69"/>
      <c r="J3275" s="68"/>
      <c r="K3275" s="69"/>
      <c r="L3275" s="68"/>
      <c r="M3275" s="68"/>
      <c r="N3275" s="68"/>
      <c r="O3275" s="68"/>
      <c r="P3275" s="70"/>
      <c r="Q3275" s="71"/>
    </row>
    <row r="3276" spans="1:17">
      <c r="A3276" s="152"/>
      <c r="B3276" s="68"/>
      <c r="C3276" s="68"/>
      <c r="D3276" s="68"/>
      <c r="E3276" s="68"/>
      <c r="F3276" s="69"/>
      <c r="G3276" s="69"/>
      <c r="H3276" s="69"/>
      <c r="I3276" s="69"/>
      <c r="J3276" s="68"/>
      <c r="K3276" s="69"/>
      <c r="L3276" s="68"/>
      <c r="M3276" s="68"/>
      <c r="N3276" s="68"/>
      <c r="O3276" s="68"/>
      <c r="P3276" s="70"/>
      <c r="Q3276" s="71"/>
    </row>
    <row r="3277" spans="1:17">
      <c r="A3277" s="152"/>
      <c r="B3277" s="68"/>
      <c r="C3277" s="68"/>
      <c r="D3277" s="68"/>
      <c r="E3277" s="68"/>
      <c r="F3277" s="69"/>
      <c r="G3277" s="69"/>
      <c r="H3277" s="69"/>
      <c r="I3277" s="69"/>
      <c r="J3277" s="68"/>
      <c r="K3277" s="69"/>
      <c r="L3277" s="68"/>
      <c r="M3277" s="68"/>
      <c r="N3277" s="68"/>
      <c r="O3277" s="68"/>
      <c r="P3277" s="70"/>
      <c r="Q3277" s="71"/>
    </row>
    <row r="3278" spans="1:17">
      <c r="A3278" s="152"/>
      <c r="B3278" s="68"/>
      <c r="C3278" s="68"/>
      <c r="D3278" s="68"/>
      <c r="E3278" s="68"/>
      <c r="F3278" s="69"/>
      <c r="G3278" s="69"/>
      <c r="H3278" s="69"/>
      <c r="I3278" s="69"/>
      <c r="J3278" s="68"/>
      <c r="K3278" s="69"/>
      <c r="L3278" s="68"/>
      <c r="M3278" s="68"/>
      <c r="N3278" s="68"/>
      <c r="O3278" s="68"/>
      <c r="P3278" s="70"/>
      <c r="Q3278" s="71"/>
    </row>
    <row r="3279" spans="1:17">
      <c r="A3279" s="152"/>
      <c r="B3279" s="68"/>
      <c r="C3279" s="68"/>
      <c r="D3279" s="68"/>
      <c r="E3279" s="68"/>
      <c r="F3279" s="69"/>
      <c r="G3279" s="69"/>
      <c r="H3279" s="69"/>
      <c r="I3279" s="69"/>
      <c r="J3279" s="68"/>
      <c r="K3279" s="69"/>
      <c r="L3279" s="68"/>
      <c r="M3279" s="68"/>
      <c r="N3279" s="68"/>
      <c r="O3279" s="68"/>
      <c r="P3279" s="70"/>
      <c r="Q3279" s="71"/>
    </row>
    <row r="3280" spans="1:17">
      <c r="A3280" s="152"/>
      <c r="B3280" s="68"/>
      <c r="C3280" s="68"/>
      <c r="D3280" s="68"/>
      <c r="E3280" s="68"/>
      <c r="F3280" s="69"/>
      <c r="G3280" s="69"/>
      <c r="H3280" s="69"/>
      <c r="I3280" s="69"/>
      <c r="J3280" s="68"/>
      <c r="K3280" s="69"/>
      <c r="L3280" s="68"/>
      <c r="M3280" s="68"/>
      <c r="N3280" s="68"/>
      <c r="O3280" s="68"/>
      <c r="P3280" s="70"/>
      <c r="Q3280" s="71"/>
    </row>
    <row r="3281" spans="1:17">
      <c r="A3281" s="152"/>
      <c r="B3281" s="68"/>
      <c r="C3281" s="68"/>
      <c r="D3281" s="68"/>
      <c r="E3281" s="68"/>
      <c r="F3281" s="69"/>
      <c r="G3281" s="69"/>
      <c r="H3281" s="69"/>
      <c r="I3281" s="69"/>
      <c r="J3281" s="68"/>
      <c r="K3281" s="69"/>
      <c r="L3281" s="68"/>
      <c r="M3281" s="68"/>
      <c r="N3281" s="68"/>
      <c r="O3281" s="68"/>
      <c r="P3281" s="70"/>
      <c r="Q3281" s="71"/>
    </row>
    <row r="3282" spans="1:17">
      <c r="A3282" s="152"/>
      <c r="B3282" s="68"/>
      <c r="C3282" s="68"/>
      <c r="D3282" s="68"/>
      <c r="E3282" s="68"/>
      <c r="F3282" s="69"/>
      <c r="G3282" s="69"/>
      <c r="H3282" s="69"/>
      <c r="I3282" s="69"/>
      <c r="J3282" s="68"/>
      <c r="K3282" s="69"/>
      <c r="L3282" s="68"/>
      <c r="M3282" s="68"/>
      <c r="N3282" s="68"/>
      <c r="O3282" s="68"/>
      <c r="P3282" s="70"/>
      <c r="Q3282" s="71"/>
    </row>
    <row r="3283" spans="1:17">
      <c r="A3283" s="152"/>
      <c r="B3283" s="68"/>
      <c r="C3283" s="68"/>
      <c r="D3283" s="68"/>
      <c r="E3283" s="68"/>
      <c r="F3283" s="69"/>
      <c r="G3283" s="69"/>
      <c r="H3283" s="69"/>
      <c r="I3283" s="69"/>
      <c r="J3283" s="68"/>
      <c r="K3283" s="69"/>
      <c r="L3283" s="68"/>
      <c r="M3283" s="68"/>
      <c r="N3283" s="68"/>
      <c r="O3283" s="68"/>
      <c r="P3283" s="70"/>
      <c r="Q3283" s="71"/>
    </row>
    <row r="3284" spans="1:17">
      <c r="A3284" s="152"/>
      <c r="B3284" s="68"/>
      <c r="C3284" s="68"/>
      <c r="D3284" s="68"/>
      <c r="E3284" s="68"/>
      <c r="F3284" s="69"/>
      <c r="G3284" s="69"/>
      <c r="H3284" s="69"/>
      <c r="I3284" s="69"/>
      <c r="J3284" s="68"/>
      <c r="K3284" s="69"/>
      <c r="L3284" s="68"/>
      <c r="M3284" s="68"/>
      <c r="N3284" s="68"/>
      <c r="O3284" s="68"/>
      <c r="P3284" s="70"/>
      <c r="Q3284" s="71"/>
    </row>
    <row r="3285" spans="1:17">
      <c r="A3285" s="152"/>
      <c r="B3285" s="68"/>
      <c r="C3285" s="68"/>
      <c r="D3285" s="68"/>
      <c r="E3285" s="68"/>
      <c r="F3285" s="69"/>
      <c r="G3285" s="69"/>
      <c r="H3285" s="69"/>
      <c r="I3285" s="69"/>
      <c r="J3285" s="68"/>
      <c r="K3285" s="69"/>
      <c r="L3285" s="68"/>
      <c r="M3285" s="68"/>
      <c r="N3285" s="68"/>
      <c r="O3285" s="68"/>
      <c r="P3285" s="70"/>
      <c r="Q3285" s="71"/>
    </row>
    <row r="3286" spans="1:17">
      <c r="A3286" s="152"/>
      <c r="B3286" s="68"/>
      <c r="C3286" s="68"/>
      <c r="D3286" s="68"/>
      <c r="E3286" s="68"/>
      <c r="F3286" s="69"/>
      <c r="G3286" s="69"/>
      <c r="H3286" s="69"/>
      <c r="I3286" s="69"/>
      <c r="J3286" s="68"/>
      <c r="K3286" s="69"/>
      <c r="L3286" s="68"/>
      <c r="M3286" s="68"/>
      <c r="N3286" s="68"/>
      <c r="O3286" s="68"/>
      <c r="P3286" s="70"/>
      <c r="Q3286" s="71"/>
    </row>
    <row r="3287" spans="1:17">
      <c r="A3287" s="152"/>
      <c r="B3287" s="68"/>
      <c r="C3287" s="68"/>
      <c r="D3287" s="68"/>
      <c r="E3287" s="68"/>
      <c r="F3287" s="69"/>
      <c r="G3287" s="69"/>
      <c r="H3287" s="69"/>
      <c r="I3287" s="69"/>
      <c r="J3287" s="68"/>
      <c r="K3287" s="69"/>
      <c r="L3287" s="68"/>
      <c r="M3287" s="68"/>
      <c r="N3287" s="68"/>
      <c r="O3287" s="68"/>
      <c r="P3287" s="70"/>
      <c r="Q3287" s="71"/>
    </row>
    <row r="3288" spans="1:17">
      <c r="A3288" s="152"/>
      <c r="B3288" s="68"/>
      <c r="C3288" s="68"/>
      <c r="D3288" s="68"/>
      <c r="E3288" s="68"/>
      <c r="F3288" s="69"/>
      <c r="G3288" s="69"/>
      <c r="H3288" s="69"/>
      <c r="I3288" s="69"/>
      <c r="J3288" s="68"/>
      <c r="K3288" s="69"/>
      <c r="L3288" s="68"/>
      <c r="M3288" s="68"/>
      <c r="N3288" s="68"/>
      <c r="O3288" s="68"/>
      <c r="P3288" s="70"/>
      <c r="Q3288" s="71"/>
    </row>
    <row r="3289" spans="1:17">
      <c r="A3289" s="152"/>
      <c r="B3289" s="68"/>
      <c r="C3289" s="68"/>
      <c r="D3289" s="68"/>
      <c r="E3289" s="68"/>
      <c r="F3289" s="69"/>
      <c r="G3289" s="69"/>
      <c r="H3289" s="69"/>
      <c r="I3289" s="69"/>
      <c r="J3289" s="68"/>
      <c r="K3289" s="69"/>
      <c r="L3289" s="68"/>
      <c r="M3289" s="68"/>
      <c r="N3289" s="68"/>
      <c r="O3289" s="68"/>
      <c r="P3289" s="70"/>
      <c r="Q3289" s="71"/>
    </row>
    <row r="3290" spans="1:17">
      <c r="A3290" s="152"/>
      <c r="B3290" s="68"/>
      <c r="C3290" s="68"/>
      <c r="D3290" s="68"/>
      <c r="E3290" s="68"/>
      <c r="F3290" s="69"/>
      <c r="G3290" s="69"/>
      <c r="H3290" s="69"/>
      <c r="I3290" s="69"/>
      <c r="J3290" s="68"/>
      <c r="K3290" s="69"/>
      <c r="L3290" s="68"/>
      <c r="M3290" s="68"/>
      <c r="N3290" s="68"/>
      <c r="O3290" s="68"/>
      <c r="P3290" s="70"/>
      <c r="Q3290" s="71"/>
    </row>
    <row r="3291" spans="1:17">
      <c r="A3291" s="152"/>
      <c r="B3291" s="68"/>
      <c r="C3291" s="68"/>
      <c r="D3291" s="68"/>
      <c r="E3291" s="68"/>
      <c r="F3291" s="69"/>
      <c r="G3291" s="69"/>
      <c r="H3291" s="69"/>
      <c r="I3291" s="69"/>
      <c r="J3291" s="68"/>
      <c r="K3291" s="69"/>
      <c r="L3291" s="68"/>
      <c r="M3291" s="68"/>
      <c r="N3291" s="68"/>
      <c r="O3291" s="68"/>
      <c r="P3291" s="70"/>
      <c r="Q3291" s="71"/>
    </row>
    <row r="3292" spans="1:17">
      <c r="A3292" s="152"/>
      <c r="B3292" s="68"/>
      <c r="C3292" s="68"/>
      <c r="D3292" s="68"/>
      <c r="E3292" s="68"/>
      <c r="F3292" s="69"/>
      <c r="G3292" s="69"/>
      <c r="H3292" s="69"/>
      <c r="I3292" s="69"/>
      <c r="J3292" s="68"/>
      <c r="K3292" s="69"/>
      <c r="L3292" s="68"/>
      <c r="M3292" s="68"/>
      <c r="N3292" s="68"/>
      <c r="O3292" s="68"/>
      <c r="P3292" s="70"/>
      <c r="Q3292" s="71"/>
    </row>
    <row r="3293" spans="1:17">
      <c r="A3293" s="152"/>
      <c r="B3293" s="68"/>
      <c r="C3293" s="68"/>
      <c r="D3293" s="68"/>
      <c r="E3293" s="68"/>
      <c r="F3293" s="69"/>
      <c r="G3293" s="69"/>
      <c r="H3293" s="69"/>
      <c r="I3293" s="69"/>
      <c r="J3293" s="68"/>
      <c r="K3293" s="69"/>
      <c r="L3293" s="68"/>
      <c r="M3293" s="68"/>
      <c r="N3293" s="68"/>
      <c r="O3293" s="68"/>
      <c r="P3293" s="70"/>
      <c r="Q3293" s="71"/>
    </row>
    <row r="3294" spans="1:17">
      <c r="A3294" s="152"/>
      <c r="B3294" s="68"/>
      <c r="C3294" s="68"/>
      <c r="D3294" s="68"/>
      <c r="E3294" s="68"/>
      <c r="F3294" s="69"/>
      <c r="G3294" s="69"/>
      <c r="H3294" s="69"/>
      <c r="I3294" s="69"/>
      <c r="J3294" s="68"/>
      <c r="K3294" s="69"/>
      <c r="L3294" s="68"/>
      <c r="M3294" s="68"/>
      <c r="N3294" s="68"/>
      <c r="O3294" s="68"/>
      <c r="P3294" s="70"/>
      <c r="Q3294" s="71"/>
    </row>
    <row r="3295" spans="1:17">
      <c r="A3295" s="152"/>
      <c r="B3295" s="68"/>
      <c r="C3295" s="68"/>
      <c r="D3295" s="68"/>
      <c r="E3295" s="68"/>
      <c r="F3295" s="69"/>
      <c r="G3295" s="69"/>
      <c r="H3295" s="69"/>
      <c r="I3295" s="69"/>
      <c r="J3295" s="68"/>
      <c r="K3295" s="69"/>
      <c r="L3295" s="68"/>
      <c r="M3295" s="68"/>
      <c r="N3295" s="68"/>
      <c r="O3295" s="68"/>
      <c r="P3295" s="70"/>
      <c r="Q3295" s="71"/>
    </row>
    <row r="3296" spans="1:17">
      <c r="A3296" s="152"/>
      <c r="B3296" s="68"/>
      <c r="C3296" s="68"/>
      <c r="D3296" s="68"/>
      <c r="E3296" s="68"/>
      <c r="F3296" s="69"/>
      <c r="G3296" s="69"/>
      <c r="H3296" s="69"/>
      <c r="I3296" s="69"/>
      <c r="J3296" s="68"/>
      <c r="K3296" s="69"/>
      <c r="L3296" s="68"/>
      <c r="M3296" s="68"/>
      <c r="N3296" s="68"/>
      <c r="O3296" s="68"/>
      <c r="P3296" s="70"/>
      <c r="Q3296" s="71"/>
    </row>
    <row r="3297" spans="1:17">
      <c r="A3297" s="152"/>
      <c r="B3297" s="68"/>
      <c r="C3297" s="68"/>
      <c r="D3297" s="68"/>
      <c r="E3297" s="68"/>
      <c r="F3297" s="69"/>
      <c r="G3297" s="69"/>
      <c r="H3297" s="69"/>
      <c r="I3297" s="69"/>
      <c r="J3297" s="68"/>
      <c r="K3297" s="69"/>
      <c r="L3297" s="68"/>
      <c r="M3297" s="68"/>
      <c r="N3297" s="68"/>
      <c r="O3297" s="68"/>
      <c r="P3297" s="70"/>
      <c r="Q3297" s="71"/>
    </row>
    <row r="3298" spans="1:17">
      <c r="A3298" s="152"/>
      <c r="B3298" s="68"/>
      <c r="C3298" s="68"/>
      <c r="D3298" s="68"/>
      <c r="E3298" s="68"/>
      <c r="F3298" s="69"/>
      <c r="G3298" s="69"/>
      <c r="H3298" s="69"/>
      <c r="I3298" s="69"/>
      <c r="J3298" s="68"/>
      <c r="K3298" s="69"/>
      <c r="L3298" s="68"/>
      <c r="M3298" s="68"/>
      <c r="N3298" s="68"/>
      <c r="O3298" s="68"/>
      <c r="P3298" s="70"/>
      <c r="Q3298" s="71"/>
    </row>
    <row r="3299" spans="1:17">
      <c r="A3299" s="152"/>
      <c r="B3299" s="68"/>
      <c r="C3299" s="68"/>
      <c r="D3299" s="68"/>
      <c r="E3299" s="68"/>
      <c r="F3299" s="69"/>
      <c r="G3299" s="69"/>
      <c r="H3299" s="69"/>
      <c r="I3299" s="69"/>
      <c r="J3299" s="68"/>
      <c r="K3299" s="69"/>
      <c r="L3299" s="68"/>
      <c r="M3299" s="68"/>
      <c r="N3299" s="68"/>
      <c r="O3299" s="68"/>
      <c r="P3299" s="70"/>
      <c r="Q3299" s="71"/>
    </row>
    <row r="3300" spans="1:17">
      <c r="A3300" s="152"/>
      <c r="B3300" s="68"/>
      <c r="C3300" s="68"/>
      <c r="D3300" s="68"/>
      <c r="E3300" s="68"/>
      <c r="F3300" s="69"/>
      <c r="G3300" s="69"/>
      <c r="H3300" s="69"/>
      <c r="I3300" s="69"/>
      <c r="J3300" s="68"/>
      <c r="K3300" s="69"/>
      <c r="L3300" s="68"/>
      <c r="M3300" s="68"/>
      <c r="N3300" s="68"/>
      <c r="O3300" s="68"/>
      <c r="P3300" s="70"/>
      <c r="Q3300" s="71"/>
    </row>
    <row r="3301" spans="1:17">
      <c r="A3301" s="152"/>
      <c r="B3301" s="68"/>
      <c r="C3301" s="68"/>
      <c r="D3301" s="68"/>
      <c r="E3301" s="68"/>
      <c r="F3301" s="69"/>
      <c r="G3301" s="69"/>
      <c r="H3301" s="69"/>
      <c r="I3301" s="69"/>
      <c r="J3301" s="68"/>
      <c r="K3301" s="69"/>
      <c r="L3301" s="68"/>
      <c r="M3301" s="68"/>
      <c r="N3301" s="68"/>
      <c r="O3301" s="68"/>
      <c r="P3301" s="70"/>
      <c r="Q3301" s="71"/>
    </row>
    <row r="3302" spans="1:17">
      <c r="A3302" s="152"/>
      <c r="B3302" s="68"/>
      <c r="C3302" s="68"/>
      <c r="D3302" s="68"/>
      <c r="E3302" s="68"/>
      <c r="F3302" s="69"/>
      <c r="G3302" s="69"/>
      <c r="H3302" s="69"/>
      <c r="I3302" s="69"/>
      <c r="J3302" s="68"/>
      <c r="K3302" s="69"/>
      <c r="L3302" s="68"/>
      <c r="M3302" s="68"/>
      <c r="N3302" s="68"/>
      <c r="O3302" s="68"/>
      <c r="P3302" s="70"/>
      <c r="Q3302" s="71"/>
    </row>
    <row r="3303" spans="1:17">
      <c r="A3303" s="152"/>
      <c r="B3303" s="68"/>
      <c r="C3303" s="68"/>
      <c r="D3303" s="68"/>
      <c r="E3303" s="68"/>
      <c r="F3303" s="69"/>
      <c r="G3303" s="69"/>
      <c r="H3303" s="69"/>
      <c r="I3303" s="69"/>
      <c r="J3303" s="68"/>
      <c r="K3303" s="69"/>
      <c r="L3303" s="68"/>
      <c r="M3303" s="68"/>
      <c r="N3303" s="68"/>
      <c r="O3303" s="68"/>
      <c r="P3303" s="70"/>
      <c r="Q3303" s="71"/>
    </row>
    <row r="3304" spans="1:17">
      <c r="A3304" s="152"/>
      <c r="B3304" s="68"/>
      <c r="C3304" s="68"/>
      <c r="D3304" s="68"/>
      <c r="E3304" s="68"/>
      <c r="F3304" s="69"/>
      <c r="G3304" s="69"/>
      <c r="H3304" s="69"/>
      <c r="I3304" s="69"/>
      <c r="J3304" s="68"/>
      <c r="K3304" s="69"/>
      <c r="L3304" s="68"/>
      <c r="M3304" s="68"/>
      <c r="N3304" s="68"/>
      <c r="O3304" s="68"/>
      <c r="P3304" s="70"/>
      <c r="Q3304" s="71"/>
    </row>
    <row r="3305" spans="1:17">
      <c r="A3305" s="152"/>
      <c r="B3305" s="68"/>
      <c r="C3305" s="68"/>
      <c r="D3305" s="68"/>
      <c r="E3305" s="68"/>
      <c r="F3305" s="69"/>
      <c r="G3305" s="69"/>
      <c r="H3305" s="69"/>
      <c r="I3305" s="69"/>
      <c r="J3305" s="68"/>
      <c r="K3305" s="69"/>
      <c r="L3305" s="68"/>
      <c r="M3305" s="68"/>
      <c r="N3305" s="68"/>
      <c r="O3305" s="68"/>
      <c r="P3305" s="70"/>
      <c r="Q3305" s="71"/>
    </row>
    <row r="3306" spans="1:17">
      <c r="A3306" s="152"/>
      <c r="B3306" s="68"/>
      <c r="C3306" s="68"/>
      <c r="D3306" s="68"/>
      <c r="E3306" s="68"/>
      <c r="F3306" s="69"/>
      <c r="G3306" s="69"/>
      <c r="H3306" s="69"/>
      <c r="I3306" s="69"/>
      <c r="J3306" s="68"/>
      <c r="K3306" s="69"/>
      <c r="L3306" s="68"/>
      <c r="M3306" s="68"/>
      <c r="N3306" s="68"/>
      <c r="O3306" s="68"/>
      <c r="P3306" s="70"/>
      <c r="Q3306" s="71"/>
    </row>
    <row r="3307" spans="1:17">
      <c r="A3307" s="152"/>
      <c r="B3307" s="68"/>
      <c r="C3307" s="68"/>
      <c r="D3307" s="68"/>
      <c r="E3307" s="68"/>
      <c r="F3307" s="69"/>
      <c r="G3307" s="69"/>
      <c r="H3307" s="69"/>
      <c r="I3307" s="69"/>
      <c r="J3307" s="68"/>
      <c r="K3307" s="69"/>
      <c r="L3307" s="68"/>
      <c r="M3307" s="68"/>
      <c r="N3307" s="68"/>
      <c r="O3307" s="68"/>
      <c r="P3307" s="70"/>
      <c r="Q3307" s="71"/>
    </row>
    <row r="3308" spans="1:17">
      <c r="A3308" s="152"/>
      <c r="B3308" s="68"/>
      <c r="C3308" s="68"/>
      <c r="D3308" s="68"/>
      <c r="E3308" s="68"/>
      <c r="F3308" s="69"/>
      <c r="G3308" s="69"/>
      <c r="H3308" s="69"/>
      <c r="I3308" s="69"/>
      <c r="J3308" s="68"/>
      <c r="K3308" s="69"/>
      <c r="L3308" s="68"/>
      <c r="M3308" s="68"/>
      <c r="N3308" s="68"/>
      <c r="O3308" s="68"/>
      <c r="P3308" s="70"/>
      <c r="Q3308" s="71"/>
    </row>
    <row r="3309" spans="1:17">
      <c r="A3309" s="152"/>
      <c r="B3309" s="68"/>
      <c r="C3309" s="68"/>
      <c r="D3309" s="68"/>
      <c r="E3309" s="68"/>
      <c r="F3309" s="69"/>
      <c r="G3309" s="69"/>
      <c r="H3309" s="69"/>
      <c r="I3309" s="69"/>
      <c r="J3309" s="68"/>
      <c r="K3309" s="69"/>
      <c r="L3309" s="68"/>
      <c r="M3309" s="68"/>
      <c r="N3309" s="68"/>
      <c r="O3309" s="68"/>
      <c r="P3309" s="70"/>
      <c r="Q3309" s="71"/>
    </row>
    <row r="3310" spans="1:17">
      <c r="A3310" s="152"/>
      <c r="B3310" s="68"/>
      <c r="C3310" s="68"/>
      <c r="D3310" s="68"/>
      <c r="E3310" s="68"/>
      <c r="F3310" s="69"/>
      <c r="G3310" s="69"/>
      <c r="H3310" s="69"/>
      <c r="I3310" s="69"/>
      <c r="J3310" s="68"/>
      <c r="K3310" s="69"/>
      <c r="L3310" s="68"/>
      <c r="M3310" s="68"/>
      <c r="N3310" s="68"/>
      <c r="O3310" s="68"/>
      <c r="P3310" s="70"/>
      <c r="Q3310" s="71"/>
    </row>
    <row r="3311" spans="1:17">
      <c r="A3311" s="152"/>
      <c r="B3311" s="68"/>
      <c r="C3311" s="68"/>
      <c r="D3311" s="68"/>
      <c r="E3311" s="68"/>
      <c r="F3311" s="69"/>
      <c r="G3311" s="69"/>
      <c r="H3311" s="69"/>
      <c r="I3311" s="69"/>
      <c r="J3311" s="68"/>
      <c r="K3311" s="69"/>
      <c r="L3311" s="68"/>
      <c r="M3311" s="68"/>
      <c r="N3311" s="68"/>
      <c r="O3311" s="68"/>
      <c r="P3311" s="70"/>
      <c r="Q3311" s="71"/>
    </row>
    <row r="3312" spans="1:17">
      <c r="A3312" s="152"/>
      <c r="B3312" s="68"/>
      <c r="C3312" s="68"/>
      <c r="D3312" s="68"/>
      <c r="E3312" s="68"/>
      <c r="F3312" s="69"/>
      <c r="G3312" s="69"/>
      <c r="H3312" s="69"/>
      <c r="I3312" s="69"/>
      <c r="J3312" s="68"/>
      <c r="K3312" s="69"/>
      <c r="L3312" s="68"/>
      <c r="M3312" s="68"/>
      <c r="N3312" s="68"/>
      <c r="O3312" s="68"/>
      <c r="P3312" s="70"/>
      <c r="Q3312" s="71"/>
    </row>
    <row r="3313" spans="1:17">
      <c r="A3313" s="152"/>
      <c r="B3313" s="68"/>
      <c r="C3313" s="68"/>
      <c r="D3313" s="68"/>
      <c r="E3313" s="68"/>
      <c r="F3313" s="69"/>
      <c r="G3313" s="69"/>
      <c r="H3313" s="69"/>
      <c r="I3313" s="69"/>
      <c r="J3313" s="68"/>
      <c r="K3313" s="69"/>
      <c r="L3313" s="68"/>
      <c r="M3313" s="68"/>
      <c r="N3313" s="68"/>
      <c r="O3313" s="68"/>
      <c r="P3313" s="70"/>
      <c r="Q3313" s="71"/>
    </row>
    <row r="3314" spans="1:17">
      <c r="A3314" s="152"/>
      <c r="B3314" s="68"/>
      <c r="C3314" s="68"/>
      <c r="D3314" s="68"/>
      <c r="E3314" s="68"/>
      <c r="F3314" s="69"/>
      <c r="G3314" s="69"/>
      <c r="H3314" s="69"/>
      <c r="I3314" s="69"/>
      <c r="J3314" s="68"/>
      <c r="K3314" s="69"/>
      <c r="L3314" s="68"/>
      <c r="M3314" s="68"/>
      <c r="N3314" s="68"/>
      <c r="O3314" s="68"/>
      <c r="P3314" s="70"/>
      <c r="Q3314" s="71"/>
    </row>
    <row r="3315" spans="1:17">
      <c r="A3315" s="152"/>
      <c r="B3315" s="68"/>
      <c r="C3315" s="68"/>
      <c r="D3315" s="68"/>
      <c r="E3315" s="68"/>
      <c r="F3315" s="69"/>
      <c r="G3315" s="69"/>
      <c r="H3315" s="69"/>
      <c r="I3315" s="69"/>
      <c r="J3315" s="68"/>
      <c r="K3315" s="69"/>
      <c r="L3315" s="68"/>
      <c r="M3315" s="68"/>
      <c r="N3315" s="68"/>
      <c r="O3315" s="68"/>
      <c r="P3315" s="70"/>
      <c r="Q3315" s="71"/>
    </row>
    <row r="3316" spans="1:17">
      <c r="A3316" s="152"/>
      <c r="B3316" s="68"/>
      <c r="C3316" s="68"/>
      <c r="D3316" s="68"/>
      <c r="E3316" s="68"/>
      <c r="F3316" s="69"/>
      <c r="G3316" s="69"/>
      <c r="H3316" s="69"/>
      <c r="I3316" s="69"/>
      <c r="J3316" s="68"/>
      <c r="K3316" s="69"/>
      <c r="L3316" s="68"/>
      <c r="M3316" s="68"/>
      <c r="N3316" s="68"/>
      <c r="O3316" s="68"/>
      <c r="P3316" s="70"/>
      <c r="Q3316" s="71"/>
    </row>
    <row r="3317" spans="1:17">
      <c r="A3317" s="152"/>
      <c r="B3317" s="68"/>
      <c r="C3317" s="68"/>
      <c r="D3317" s="68"/>
      <c r="E3317" s="68"/>
      <c r="F3317" s="69"/>
      <c r="G3317" s="69"/>
      <c r="H3317" s="69"/>
      <c r="I3317" s="69"/>
      <c r="J3317" s="68"/>
      <c r="K3317" s="69"/>
      <c r="L3317" s="68"/>
      <c r="M3317" s="68"/>
      <c r="N3317" s="68"/>
      <c r="O3317" s="68"/>
      <c r="P3317" s="70"/>
      <c r="Q3317" s="71"/>
    </row>
    <row r="3318" spans="1:17">
      <c r="A3318" s="152"/>
      <c r="B3318" s="68"/>
      <c r="C3318" s="68"/>
      <c r="D3318" s="68"/>
      <c r="E3318" s="68"/>
      <c r="F3318" s="69"/>
      <c r="G3318" s="69"/>
      <c r="H3318" s="69"/>
      <c r="I3318" s="69"/>
      <c r="J3318" s="68"/>
      <c r="K3318" s="69"/>
      <c r="L3318" s="68"/>
      <c r="M3318" s="68"/>
      <c r="N3318" s="68"/>
      <c r="O3318" s="68"/>
      <c r="P3318" s="70"/>
      <c r="Q3318" s="71"/>
    </row>
    <row r="3319" spans="1:17">
      <c r="A3319" s="152"/>
      <c r="B3319" s="68"/>
      <c r="C3319" s="68"/>
      <c r="D3319" s="68"/>
      <c r="E3319" s="68"/>
      <c r="F3319" s="69"/>
      <c r="G3319" s="69"/>
      <c r="H3319" s="69"/>
      <c r="I3319" s="69"/>
      <c r="J3319" s="68"/>
      <c r="K3319" s="69"/>
      <c r="L3319" s="68"/>
      <c r="M3319" s="68"/>
      <c r="N3319" s="68"/>
      <c r="O3319" s="68"/>
      <c r="P3319" s="70"/>
      <c r="Q3319" s="71"/>
    </row>
    <row r="3320" spans="1:17">
      <c r="A3320" s="152"/>
      <c r="B3320" s="68"/>
      <c r="C3320" s="68"/>
      <c r="D3320" s="68"/>
      <c r="E3320" s="68"/>
      <c r="F3320" s="69"/>
      <c r="G3320" s="69"/>
      <c r="H3320" s="69"/>
      <c r="I3320" s="69"/>
      <c r="J3320" s="68"/>
      <c r="K3320" s="69"/>
      <c r="L3320" s="68"/>
      <c r="M3320" s="68"/>
      <c r="N3320" s="68"/>
      <c r="O3320" s="68"/>
      <c r="P3320" s="70"/>
      <c r="Q3320" s="71"/>
    </row>
    <row r="3321" spans="1:17">
      <c r="A3321" s="152"/>
      <c r="B3321" s="68"/>
      <c r="C3321" s="68"/>
      <c r="D3321" s="68"/>
      <c r="E3321" s="68"/>
      <c r="F3321" s="69"/>
      <c r="G3321" s="69"/>
      <c r="H3321" s="69"/>
      <c r="I3321" s="69"/>
      <c r="J3321" s="68"/>
      <c r="K3321" s="69"/>
      <c r="L3321" s="68"/>
      <c r="M3321" s="68"/>
      <c r="N3321" s="68"/>
      <c r="O3321" s="68"/>
      <c r="P3321" s="70"/>
      <c r="Q3321" s="71"/>
    </row>
    <row r="3322" spans="1:17">
      <c r="A3322" s="152"/>
      <c r="B3322" s="68"/>
      <c r="C3322" s="68"/>
      <c r="D3322" s="68"/>
      <c r="E3322" s="68"/>
      <c r="F3322" s="69"/>
      <c r="G3322" s="69"/>
      <c r="H3322" s="69"/>
      <c r="I3322" s="69"/>
      <c r="J3322" s="68"/>
      <c r="K3322" s="69"/>
      <c r="L3322" s="68"/>
      <c r="M3322" s="68"/>
      <c r="N3322" s="68"/>
      <c r="O3322" s="68"/>
      <c r="P3322" s="70"/>
      <c r="Q3322" s="71"/>
    </row>
    <row r="3323" spans="1:17">
      <c r="A3323" s="152"/>
      <c r="B3323" s="68"/>
      <c r="C3323" s="68"/>
      <c r="D3323" s="68"/>
      <c r="E3323" s="68"/>
      <c r="F3323" s="69"/>
      <c r="G3323" s="69"/>
      <c r="H3323" s="69"/>
      <c r="I3323" s="69"/>
      <c r="J3323" s="68"/>
      <c r="K3323" s="69"/>
      <c r="L3323" s="68"/>
      <c r="M3323" s="68"/>
      <c r="N3323" s="68"/>
      <c r="O3323" s="68"/>
      <c r="P3323" s="70"/>
      <c r="Q3323" s="71"/>
    </row>
    <row r="3324" spans="1:17">
      <c r="A3324" s="152"/>
      <c r="B3324" s="68"/>
      <c r="C3324" s="68"/>
      <c r="D3324" s="68"/>
      <c r="E3324" s="68"/>
      <c r="F3324" s="69"/>
      <c r="G3324" s="69"/>
      <c r="H3324" s="69"/>
      <c r="I3324" s="69"/>
      <c r="J3324" s="68"/>
      <c r="K3324" s="69"/>
      <c r="L3324" s="68"/>
      <c r="M3324" s="68"/>
      <c r="N3324" s="68"/>
      <c r="O3324" s="68"/>
      <c r="P3324" s="70"/>
      <c r="Q3324" s="71"/>
    </row>
    <row r="3325" spans="1:17">
      <c r="A3325" s="152"/>
      <c r="B3325" s="68"/>
      <c r="C3325" s="68"/>
      <c r="D3325" s="68"/>
      <c r="E3325" s="68"/>
      <c r="F3325" s="69"/>
      <c r="G3325" s="69"/>
      <c r="H3325" s="69"/>
      <c r="I3325" s="69"/>
      <c r="J3325" s="68"/>
      <c r="K3325" s="69"/>
      <c r="L3325" s="68"/>
      <c r="M3325" s="68"/>
      <c r="N3325" s="68"/>
      <c r="O3325" s="68"/>
      <c r="P3325" s="70"/>
      <c r="Q3325" s="71"/>
    </row>
    <row r="3326" spans="1:17">
      <c r="A3326" s="152"/>
      <c r="B3326" s="68"/>
      <c r="C3326" s="68"/>
      <c r="D3326" s="68"/>
      <c r="E3326" s="68"/>
      <c r="F3326" s="69"/>
      <c r="G3326" s="69"/>
      <c r="H3326" s="69"/>
      <c r="I3326" s="69"/>
      <c r="J3326" s="68"/>
      <c r="K3326" s="69"/>
      <c r="L3326" s="68"/>
      <c r="M3326" s="68"/>
      <c r="N3326" s="68"/>
      <c r="O3326" s="68"/>
      <c r="P3326" s="70"/>
      <c r="Q3326" s="71"/>
    </row>
    <row r="3327" spans="1:17">
      <c r="A3327" s="152"/>
      <c r="B3327" s="68"/>
      <c r="C3327" s="68"/>
      <c r="D3327" s="68"/>
      <c r="E3327" s="68"/>
      <c r="F3327" s="69"/>
      <c r="G3327" s="69"/>
      <c r="H3327" s="69"/>
      <c r="I3327" s="69"/>
      <c r="J3327" s="68"/>
      <c r="K3327" s="69"/>
      <c r="L3327" s="68"/>
      <c r="M3327" s="68"/>
      <c r="N3327" s="68"/>
      <c r="O3327" s="68"/>
      <c r="P3327" s="70"/>
      <c r="Q3327" s="71"/>
    </row>
    <row r="3328" spans="1:17">
      <c r="A3328" s="152"/>
      <c r="B3328" s="68"/>
      <c r="C3328" s="68"/>
      <c r="D3328" s="68"/>
      <c r="E3328" s="68"/>
      <c r="F3328" s="69"/>
      <c r="G3328" s="69"/>
      <c r="H3328" s="69"/>
      <c r="I3328" s="69"/>
      <c r="J3328" s="68"/>
      <c r="K3328" s="69"/>
      <c r="L3328" s="68"/>
      <c r="M3328" s="68"/>
      <c r="N3328" s="68"/>
      <c r="O3328" s="68"/>
      <c r="P3328" s="70"/>
      <c r="Q3328" s="71"/>
    </row>
    <row r="3329" spans="1:17">
      <c r="A3329" s="152"/>
      <c r="B3329" s="68"/>
      <c r="C3329" s="68"/>
      <c r="D3329" s="68"/>
      <c r="E3329" s="68"/>
      <c r="F3329" s="69"/>
      <c r="G3329" s="69"/>
      <c r="H3329" s="69"/>
      <c r="I3329" s="69"/>
      <c r="J3329" s="68"/>
      <c r="K3329" s="69"/>
      <c r="L3329" s="68"/>
      <c r="M3329" s="68"/>
      <c r="N3329" s="68"/>
      <c r="O3329" s="68"/>
      <c r="P3329" s="70"/>
      <c r="Q3329" s="71"/>
    </row>
    <row r="3330" spans="1:17">
      <c r="A3330" s="152"/>
      <c r="B3330" s="68"/>
      <c r="C3330" s="68"/>
      <c r="D3330" s="68"/>
      <c r="E3330" s="68"/>
      <c r="F3330" s="69"/>
      <c r="G3330" s="69"/>
      <c r="H3330" s="69"/>
      <c r="I3330" s="69"/>
      <c r="J3330" s="68"/>
      <c r="K3330" s="69"/>
      <c r="L3330" s="68"/>
      <c r="M3330" s="68"/>
      <c r="N3330" s="68"/>
      <c r="O3330" s="68"/>
      <c r="P3330" s="70"/>
      <c r="Q3330" s="71"/>
    </row>
    <row r="3331" spans="1:17">
      <c r="A3331" s="152"/>
      <c r="B3331" s="68"/>
      <c r="C3331" s="68"/>
      <c r="D3331" s="68"/>
      <c r="E3331" s="68"/>
      <c r="F3331" s="69"/>
      <c r="G3331" s="69"/>
      <c r="H3331" s="69"/>
      <c r="I3331" s="69"/>
      <c r="J3331" s="68"/>
      <c r="K3331" s="69"/>
      <c r="L3331" s="68"/>
      <c r="M3331" s="68"/>
      <c r="N3331" s="68"/>
      <c r="O3331" s="68"/>
      <c r="P3331" s="70"/>
      <c r="Q3331" s="71"/>
    </row>
    <row r="3332" spans="1:17">
      <c r="A3332" s="152"/>
      <c r="B3332" s="68"/>
      <c r="C3332" s="68"/>
      <c r="D3332" s="68"/>
      <c r="E3332" s="68"/>
      <c r="F3332" s="69"/>
      <c r="G3332" s="69"/>
      <c r="H3332" s="69"/>
      <c r="I3332" s="69"/>
      <c r="J3332" s="68"/>
      <c r="K3332" s="69"/>
      <c r="L3332" s="68"/>
      <c r="M3332" s="68"/>
      <c r="N3332" s="68"/>
      <c r="O3332" s="68"/>
      <c r="P3332" s="70"/>
      <c r="Q3332" s="71"/>
    </row>
    <row r="3333" spans="1:17">
      <c r="A3333" s="152"/>
      <c r="B3333" s="68"/>
      <c r="C3333" s="68"/>
      <c r="D3333" s="68"/>
      <c r="E3333" s="68"/>
      <c r="F3333" s="69"/>
      <c r="G3333" s="69"/>
      <c r="H3333" s="69"/>
      <c r="I3333" s="69"/>
      <c r="J3333" s="68"/>
      <c r="K3333" s="69"/>
      <c r="L3333" s="68"/>
      <c r="M3333" s="68"/>
      <c r="N3333" s="68"/>
      <c r="O3333" s="68"/>
      <c r="P3333" s="70"/>
      <c r="Q3333" s="71"/>
    </row>
    <row r="3334" spans="1:17">
      <c r="A3334" s="152"/>
      <c r="B3334" s="68"/>
      <c r="C3334" s="68"/>
      <c r="D3334" s="68"/>
      <c r="E3334" s="68"/>
      <c r="F3334" s="69"/>
      <c r="G3334" s="69"/>
      <c r="H3334" s="69"/>
      <c r="I3334" s="69"/>
      <c r="J3334" s="68"/>
      <c r="K3334" s="69"/>
      <c r="L3334" s="68"/>
      <c r="M3334" s="68"/>
      <c r="N3334" s="68"/>
      <c r="O3334" s="68"/>
      <c r="P3334" s="70"/>
      <c r="Q3334" s="71"/>
    </row>
    <row r="3335" spans="1:17">
      <c r="A3335" s="152"/>
      <c r="B3335" s="68"/>
      <c r="C3335" s="68"/>
      <c r="D3335" s="68"/>
      <c r="E3335" s="68"/>
      <c r="F3335" s="69"/>
      <c r="G3335" s="69"/>
      <c r="H3335" s="69"/>
      <c r="I3335" s="69"/>
      <c r="J3335" s="68"/>
      <c r="K3335" s="69"/>
      <c r="L3335" s="68"/>
      <c r="M3335" s="68"/>
      <c r="N3335" s="68"/>
      <c r="O3335" s="68"/>
      <c r="P3335" s="70"/>
      <c r="Q3335" s="71"/>
    </row>
    <row r="3336" spans="1:17">
      <c r="A3336" s="152"/>
      <c r="B3336" s="68"/>
      <c r="C3336" s="68"/>
      <c r="D3336" s="68"/>
      <c r="E3336" s="68"/>
      <c r="F3336" s="69"/>
      <c r="G3336" s="69"/>
      <c r="H3336" s="69"/>
      <c r="I3336" s="69"/>
      <c r="J3336" s="68"/>
      <c r="K3336" s="69"/>
      <c r="L3336" s="68"/>
      <c r="M3336" s="68"/>
      <c r="N3336" s="68"/>
      <c r="O3336" s="68"/>
      <c r="P3336" s="70"/>
      <c r="Q3336" s="71"/>
    </row>
    <row r="3337" spans="1:17">
      <c r="A3337" s="152"/>
      <c r="B3337" s="68"/>
      <c r="C3337" s="68"/>
      <c r="D3337" s="68"/>
      <c r="E3337" s="68"/>
      <c r="F3337" s="69"/>
      <c r="G3337" s="69"/>
      <c r="H3337" s="69"/>
      <c r="I3337" s="69"/>
      <c r="J3337" s="68"/>
      <c r="K3337" s="69"/>
      <c r="L3337" s="68"/>
      <c r="M3337" s="68"/>
      <c r="N3337" s="68"/>
      <c r="O3337" s="68"/>
      <c r="P3337" s="70"/>
      <c r="Q3337" s="71"/>
    </row>
    <row r="3338" spans="1:17">
      <c r="A3338" s="152"/>
      <c r="B3338" s="68"/>
      <c r="C3338" s="68"/>
      <c r="D3338" s="68"/>
      <c r="E3338" s="68"/>
      <c r="F3338" s="69"/>
      <c r="G3338" s="69"/>
      <c r="H3338" s="69"/>
      <c r="I3338" s="69"/>
      <c r="J3338" s="68"/>
      <c r="K3338" s="69"/>
      <c r="L3338" s="68"/>
      <c r="M3338" s="68"/>
      <c r="N3338" s="68"/>
      <c r="O3338" s="68"/>
      <c r="P3338" s="70"/>
      <c r="Q3338" s="71"/>
    </row>
    <row r="3339" spans="1:17">
      <c r="A3339" s="152"/>
      <c r="B3339" s="68"/>
      <c r="C3339" s="68"/>
      <c r="D3339" s="68"/>
      <c r="E3339" s="68"/>
      <c r="F3339" s="69"/>
      <c r="G3339" s="69"/>
      <c r="H3339" s="69"/>
      <c r="I3339" s="69"/>
      <c r="J3339" s="68"/>
      <c r="K3339" s="69"/>
      <c r="L3339" s="68"/>
      <c r="M3339" s="68"/>
      <c r="N3339" s="68"/>
      <c r="O3339" s="68"/>
      <c r="P3339" s="70"/>
      <c r="Q3339" s="71"/>
    </row>
    <row r="3340" spans="1:17">
      <c r="A3340" s="152"/>
      <c r="B3340" s="68"/>
      <c r="C3340" s="68"/>
      <c r="D3340" s="68"/>
      <c r="E3340" s="68"/>
      <c r="F3340" s="69"/>
      <c r="G3340" s="69"/>
      <c r="H3340" s="69"/>
      <c r="I3340" s="69"/>
      <c r="J3340" s="68"/>
      <c r="K3340" s="69"/>
      <c r="L3340" s="68"/>
      <c r="M3340" s="68"/>
      <c r="N3340" s="68"/>
      <c r="O3340" s="68"/>
      <c r="P3340" s="70"/>
      <c r="Q3340" s="71"/>
    </row>
    <row r="3341" spans="1:17">
      <c r="A3341" s="152"/>
      <c r="B3341" s="68"/>
      <c r="C3341" s="68"/>
      <c r="D3341" s="68"/>
      <c r="E3341" s="68"/>
      <c r="F3341" s="69"/>
      <c r="G3341" s="69"/>
      <c r="H3341" s="69"/>
      <c r="I3341" s="69"/>
      <c r="J3341" s="68"/>
      <c r="K3341" s="69"/>
      <c r="L3341" s="68"/>
      <c r="M3341" s="68"/>
      <c r="N3341" s="68"/>
      <c r="O3341" s="68"/>
      <c r="P3341" s="70"/>
      <c r="Q3341" s="71"/>
    </row>
    <row r="3342" spans="1:17">
      <c r="A3342" s="152"/>
      <c r="B3342" s="68"/>
      <c r="C3342" s="68"/>
      <c r="D3342" s="68"/>
      <c r="E3342" s="68"/>
      <c r="F3342" s="69"/>
      <c r="G3342" s="69"/>
      <c r="H3342" s="69"/>
      <c r="I3342" s="69"/>
      <c r="J3342" s="68"/>
      <c r="K3342" s="69"/>
      <c r="L3342" s="68"/>
      <c r="M3342" s="68"/>
      <c r="N3342" s="68"/>
      <c r="O3342" s="68"/>
      <c r="P3342" s="70"/>
      <c r="Q3342" s="71"/>
    </row>
    <row r="3343" spans="1:17">
      <c r="A3343" s="152"/>
      <c r="B3343" s="68"/>
      <c r="C3343" s="68"/>
      <c r="D3343" s="68"/>
      <c r="E3343" s="68"/>
      <c r="F3343" s="69"/>
      <c r="G3343" s="69"/>
      <c r="H3343" s="69"/>
      <c r="I3343" s="69"/>
      <c r="J3343" s="68"/>
      <c r="K3343" s="69"/>
      <c r="L3343" s="68"/>
      <c r="M3343" s="68"/>
      <c r="N3343" s="68"/>
      <c r="O3343" s="68"/>
      <c r="P3343" s="70"/>
      <c r="Q3343" s="71"/>
    </row>
    <row r="3344" spans="1:17">
      <c r="A3344" s="152"/>
      <c r="B3344" s="68"/>
      <c r="C3344" s="68"/>
      <c r="D3344" s="68"/>
      <c r="E3344" s="68"/>
      <c r="F3344" s="69"/>
      <c r="G3344" s="69"/>
      <c r="H3344" s="69"/>
      <c r="I3344" s="69"/>
      <c r="J3344" s="68"/>
      <c r="K3344" s="69"/>
      <c r="L3344" s="68"/>
      <c r="M3344" s="68"/>
      <c r="N3344" s="68"/>
      <c r="O3344" s="68"/>
      <c r="P3344" s="70"/>
      <c r="Q3344" s="71"/>
    </row>
    <row r="3345" spans="1:17">
      <c r="A3345" s="152"/>
      <c r="B3345" s="68"/>
      <c r="C3345" s="68"/>
      <c r="D3345" s="68"/>
      <c r="E3345" s="68"/>
      <c r="F3345" s="69"/>
      <c r="G3345" s="69"/>
      <c r="H3345" s="69"/>
      <c r="I3345" s="69"/>
      <c r="J3345" s="68"/>
      <c r="K3345" s="69"/>
      <c r="L3345" s="68"/>
      <c r="M3345" s="68"/>
      <c r="N3345" s="68"/>
      <c r="O3345" s="68"/>
      <c r="P3345" s="70"/>
      <c r="Q3345" s="71"/>
    </row>
    <row r="3346" spans="1:17">
      <c r="A3346" s="152"/>
      <c r="B3346" s="68"/>
      <c r="C3346" s="68"/>
      <c r="D3346" s="68"/>
      <c r="E3346" s="68"/>
      <c r="F3346" s="69"/>
      <c r="G3346" s="69"/>
      <c r="H3346" s="69"/>
      <c r="I3346" s="69"/>
      <c r="J3346" s="68"/>
      <c r="K3346" s="69"/>
      <c r="L3346" s="68"/>
      <c r="M3346" s="68"/>
      <c r="N3346" s="68"/>
      <c r="O3346" s="68"/>
      <c r="P3346" s="70"/>
      <c r="Q3346" s="71"/>
    </row>
    <row r="3347" spans="1:17">
      <c r="A3347" s="152"/>
      <c r="B3347" s="68"/>
      <c r="C3347" s="68"/>
      <c r="D3347" s="68"/>
      <c r="E3347" s="68"/>
      <c r="F3347" s="69"/>
      <c r="G3347" s="69"/>
      <c r="H3347" s="69"/>
      <c r="I3347" s="69"/>
      <c r="J3347" s="68"/>
      <c r="K3347" s="69"/>
      <c r="L3347" s="68"/>
      <c r="M3347" s="68"/>
      <c r="N3347" s="68"/>
      <c r="O3347" s="68"/>
      <c r="P3347" s="70"/>
      <c r="Q3347" s="71"/>
    </row>
    <row r="3348" spans="1:17">
      <c r="A3348" s="152"/>
      <c r="B3348" s="68"/>
      <c r="C3348" s="68"/>
      <c r="D3348" s="68"/>
      <c r="E3348" s="68"/>
      <c r="F3348" s="69"/>
      <c r="G3348" s="69"/>
      <c r="H3348" s="69"/>
      <c r="I3348" s="69"/>
      <c r="J3348" s="68"/>
      <c r="K3348" s="69"/>
      <c r="L3348" s="68"/>
      <c r="M3348" s="68"/>
      <c r="N3348" s="68"/>
      <c r="O3348" s="68"/>
      <c r="P3348" s="70"/>
      <c r="Q3348" s="71"/>
    </row>
    <row r="3349" spans="1:17">
      <c r="A3349" s="152"/>
      <c r="B3349" s="68"/>
      <c r="C3349" s="68"/>
      <c r="D3349" s="68"/>
      <c r="E3349" s="68"/>
      <c r="F3349" s="69"/>
      <c r="G3349" s="69"/>
      <c r="H3349" s="69"/>
      <c r="I3349" s="69"/>
      <c r="J3349" s="68"/>
      <c r="K3349" s="69"/>
      <c r="L3349" s="68"/>
      <c r="M3349" s="68"/>
      <c r="N3349" s="68"/>
      <c r="O3349" s="68"/>
      <c r="P3349" s="70"/>
      <c r="Q3349" s="71"/>
    </row>
    <row r="3350" spans="1:17">
      <c r="A3350" s="152"/>
      <c r="B3350" s="68"/>
      <c r="C3350" s="68"/>
      <c r="D3350" s="68"/>
      <c r="E3350" s="68"/>
      <c r="F3350" s="69"/>
      <c r="G3350" s="69"/>
      <c r="H3350" s="69"/>
      <c r="I3350" s="69"/>
      <c r="J3350" s="68"/>
      <c r="K3350" s="69"/>
      <c r="L3350" s="68"/>
      <c r="M3350" s="68"/>
      <c r="N3350" s="68"/>
      <c r="O3350" s="68"/>
      <c r="P3350" s="70"/>
      <c r="Q3350" s="71"/>
    </row>
    <row r="3351" spans="1:17">
      <c r="A3351" s="152"/>
      <c r="B3351" s="68"/>
      <c r="C3351" s="68"/>
      <c r="D3351" s="68"/>
      <c r="E3351" s="68"/>
      <c r="F3351" s="69"/>
      <c r="G3351" s="69"/>
      <c r="H3351" s="69"/>
      <c r="I3351" s="69"/>
      <c r="J3351" s="68"/>
      <c r="K3351" s="69"/>
      <c r="L3351" s="68"/>
      <c r="M3351" s="68"/>
      <c r="N3351" s="68"/>
      <c r="O3351" s="68"/>
      <c r="P3351" s="70"/>
      <c r="Q3351" s="71"/>
    </row>
    <row r="3352" spans="1:17">
      <c r="A3352" s="152"/>
      <c r="B3352" s="68"/>
      <c r="C3352" s="68"/>
      <c r="D3352" s="68"/>
      <c r="E3352" s="68"/>
      <c r="F3352" s="69"/>
      <c r="G3352" s="69"/>
      <c r="H3352" s="69"/>
      <c r="I3352" s="69"/>
      <c r="J3352" s="68"/>
      <c r="K3352" s="69"/>
      <c r="L3352" s="68"/>
      <c r="M3352" s="68"/>
      <c r="N3352" s="68"/>
      <c r="O3352" s="68"/>
      <c r="P3352" s="70"/>
      <c r="Q3352" s="71"/>
    </row>
    <row r="3353" spans="1:17">
      <c r="A3353" s="152"/>
      <c r="B3353" s="68"/>
      <c r="C3353" s="68"/>
      <c r="D3353" s="68"/>
      <c r="E3353" s="68"/>
      <c r="F3353" s="69"/>
      <c r="G3353" s="69"/>
      <c r="H3353" s="69"/>
      <c r="I3353" s="69"/>
      <c r="J3353" s="68"/>
      <c r="K3353" s="69"/>
      <c r="L3353" s="68"/>
      <c r="M3353" s="68"/>
      <c r="N3353" s="68"/>
      <c r="O3353" s="68"/>
      <c r="P3353" s="70"/>
      <c r="Q3353" s="71"/>
    </row>
    <row r="3354" spans="1:17">
      <c r="A3354" s="152"/>
      <c r="B3354" s="68"/>
      <c r="C3354" s="68"/>
      <c r="D3354" s="68"/>
      <c r="E3354" s="68"/>
      <c r="F3354" s="69"/>
      <c r="G3354" s="69"/>
      <c r="H3354" s="69"/>
      <c r="I3354" s="69"/>
      <c r="J3354" s="68"/>
      <c r="K3354" s="69"/>
      <c r="L3354" s="68"/>
      <c r="M3354" s="68"/>
      <c r="N3354" s="68"/>
      <c r="O3354" s="68"/>
      <c r="P3354" s="70"/>
      <c r="Q3354" s="71"/>
    </row>
    <row r="3355" spans="1:17">
      <c r="A3355" s="152"/>
      <c r="B3355" s="68"/>
      <c r="C3355" s="68"/>
      <c r="D3355" s="68"/>
      <c r="E3355" s="68"/>
      <c r="F3355" s="69"/>
      <c r="G3355" s="69"/>
      <c r="H3355" s="69"/>
      <c r="I3355" s="69"/>
      <c r="J3355" s="68"/>
      <c r="K3355" s="69"/>
      <c r="L3355" s="68"/>
      <c r="M3355" s="68"/>
      <c r="N3355" s="68"/>
      <c r="O3355" s="68"/>
      <c r="P3355" s="70"/>
      <c r="Q3355" s="71"/>
    </row>
    <row r="3356" spans="1:17">
      <c r="A3356" s="152"/>
      <c r="B3356" s="68"/>
      <c r="C3356" s="68"/>
      <c r="D3356" s="68"/>
      <c r="E3356" s="68"/>
      <c r="F3356" s="69"/>
      <c r="G3356" s="69"/>
      <c r="H3356" s="69"/>
      <c r="I3356" s="69"/>
      <c r="J3356" s="68"/>
      <c r="K3356" s="69"/>
      <c r="L3356" s="68"/>
      <c r="M3356" s="68"/>
      <c r="N3356" s="68"/>
      <c r="O3356" s="68"/>
      <c r="P3356" s="70"/>
      <c r="Q3356" s="71"/>
    </row>
    <row r="3357" spans="1:17">
      <c r="A3357" s="152"/>
      <c r="B3357" s="68"/>
      <c r="C3357" s="68"/>
      <c r="D3357" s="68"/>
      <c r="E3357" s="68"/>
      <c r="F3357" s="69"/>
      <c r="G3357" s="69"/>
      <c r="H3357" s="69"/>
      <c r="I3357" s="69"/>
      <c r="J3357" s="68"/>
      <c r="K3357" s="69"/>
      <c r="L3357" s="68"/>
      <c r="M3357" s="68"/>
      <c r="N3357" s="68"/>
      <c r="O3357" s="68"/>
      <c r="P3357" s="70"/>
      <c r="Q3357" s="71"/>
    </row>
    <row r="3358" spans="1:17">
      <c r="A3358" s="152"/>
      <c r="B3358" s="68"/>
      <c r="C3358" s="68"/>
      <c r="D3358" s="68"/>
      <c r="E3358" s="68"/>
      <c r="F3358" s="69"/>
      <c r="G3358" s="69"/>
      <c r="H3358" s="69"/>
      <c r="I3358" s="69"/>
      <c r="J3358" s="68"/>
      <c r="K3358" s="69"/>
      <c r="L3358" s="68"/>
      <c r="M3358" s="68"/>
      <c r="N3358" s="68"/>
      <c r="O3358" s="68"/>
      <c r="P3358" s="70"/>
      <c r="Q3358" s="71"/>
    </row>
    <row r="3359" spans="1:17">
      <c r="A3359" s="152"/>
      <c r="B3359" s="68"/>
      <c r="C3359" s="68"/>
      <c r="D3359" s="68"/>
      <c r="E3359" s="68"/>
      <c r="F3359" s="69"/>
      <c r="G3359" s="69"/>
      <c r="H3359" s="69"/>
      <c r="I3359" s="69"/>
      <c r="J3359" s="68"/>
      <c r="K3359" s="69"/>
      <c r="L3359" s="68"/>
      <c r="M3359" s="68"/>
      <c r="N3359" s="68"/>
      <c r="O3359" s="68"/>
      <c r="P3359" s="70"/>
      <c r="Q3359" s="71"/>
    </row>
    <row r="3360" spans="1:17">
      <c r="A3360" s="152"/>
      <c r="B3360" s="68"/>
      <c r="C3360" s="68"/>
      <c r="D3360" s="68"/>
      <c r="E3360" s="68"/>
      <c r="F3360" s="69"/>
      <c r="G3360" s="69"/>
      <c r="H3360" s="69"/>
      <c r="I3360" s="69"/>
      <c r="J3360" s="68"/>
      <c r="K3360" s="69"/>
      <c r="L3360" s="68"/>
      <c r="M3360" s="68"/>
      <c r="N3360" s="68"/>
      <c r="O3360" s="68"/>
      <c r="P3360" s="70"/>
      <c r="Q3360" s="71"/>
    </row>
    <row r="3361" spans="1:17">
      <c r="A3361" s="152"/>
      <c r="B3361" s="68"/>
      <c r="C3361" s="68"/>
      <c r="D3361" s="68"/>
      <c r="E3361" s="68"/>
      <c r="F3361" s="69"/>
      <c r="G3361" s="69"/>
      <c r="H3361" s="69"/>
      <c r="I3361" s="69"/>
      <c r="J3361" s="68"/>
      <c r="K3361" s="69"/>
      <c r="L3361" s="68"/>
      <c r="M3361" s="68"/>
      <c r="N3361" s="68"/>
      <c r="O3361" s="68"/>
      <c r="P3361" s="70"/>
      <c r="Q3361" s="71"/>
    </row>
    <row r="3362" spans="1:17">
      <c r="A3362" s="152"/>
      <c r="B3362" s="68"/>
      <c r="C3362" s="68"/>
      <c r="D3362" s="68"/>
      <c r="E3362" s="68"/>
      <c r="F3362" s="69"/>
      <c r="G3362" s="69"/>
      <c r="H3362" s="69"/>
      <c r="I3362" s="69"/>
      <c r="J3362" s="68"/>
      <c r="K3362" s="69"/>
      <c r="L3362" s="68"/>
      <c r="M3362" s="68"/>
      <c r="N3362" s="68"/>
      <c r="O3362" s="68"/>
      <c r="P3362" s="70"/>
      <c r="Q3362" s="71"/>
    </row>
    <row r="3363" spans="1:17">
      <c r="A3363" s="152"/>
      <c r="B3363" s="68"/>
      <c r="C3363" s="68"/>
      <c r="D3363" s="68"/>
      <c r="E3363" s="68"/>
      <c r="F3363" s="69"/>
      <c r="G3363" s="69"/>
      <c r="H3363" s="69"/>
      <c r="I3363" s="69"/>
      <c r="J3363" s="68"/>
      <c r="K3363" s="69"/>
      <c r="L3363" s="68"/>
      <c r="M3363" s="68"/>
      <c r="N3363" s="68"/>
      <c r="O3363" s="68"/>
      <c r="P3363" s="70"/>
      <c r="Q3363" s="71"/>
    </row>
    <row r="3364" spans="1:17">
      <c r="A3364" s="152"/>
      <c r="B3364" s="68"/>
      <c r="C3364" s="68"/>
      <c r="D3364" s="68"/>
      <c r="E3364" s="68"/>
      <c r="F3364" s="69"/>
      <c r="G3364" s="69"/>
      <c r="H3364" s="69"/>
      <c r="I3364" s="69"/>
      <c r="J3364" s="68"/>
      <c r="K3364" s="69"/>
      <c r="L3364" s="68"/>
      <c r="M3364" s="68"/>
      <c r="N3364" s="68"/>
      <c r="O3364" s="68"/>
      <c r="P3364" s="70"/>
      <c r="Q3364" s="71"/>
    </row>
    <row r="3365" spans="1:17">
      <c r="A3365" s="152"/>
      <c r="B3365" s="68"/>
      <c r="C3365" s="68"/>
      <c r="D3365" s="68"/>
      <c r="E3365" s="68"/>
      <c r="F3365" s="69"/>
      <c r="G3365" s="69"/>
      <c r="H3365" s="69"/>
      <c r="I3365" s="69"/>
      <c r="J3365" s="68"/>
      <c r="K3365" s="69"/>
      <c r="L3365" s="68"/>
      <c r="M3365" s="68"/>
      <c r="N3365" s="68"/>
      <c r="O3365" s="68"/>
      <c r="P3365" s="70"/>
      <c r="Q3365" s="71"/>
    </row>
    <row r="3366" spans="1:17">
      <c r="A3366" s="152"/>
      <c r="B3366" s="68"/>
      <c r="C3366" s="68"/>
      <c r="D3366" s="68"/>
      <c r="E3366" s="68"/>
      <c r="F3366" s="69"/>
      <c r="G3366" s="69"/>
      <c r="H3366" s="69"/>
      <c r="I3366" s="69"/>
      <c r="J3366" s="68"/>
      <c r="K3366" s="69"/>
      <c r="L3366" s="68"/>
      <c r="M3366" s="68"/>
      <c r="N3366" s="68"/>
      <c r="O3366" s="68"/>
      <c r="P3366" s="70"/>
      <c r="Q3366" s="71"/>
    </row>
    <row r="3367" spans="1:17">
      <c r="A3367" s="152"/>
      <c r="B3367" s="68"/>
      <c r="C3367" s="68"/>
      <c r="D3367" s="68"/>
      <c r="E3367" s="68"/>
      <c r="F3367" s="69"/>
      <c r="G3367" s="69"/>
      <c r="H3367" s="69"/>
      <c r="I3367" s="69"/>
      <c r="J3367" s="68"/>
      <c r="K3367" s="69"/>
      <c r="L3367" s="68"/>
      <c r="M3367" s="68"/>
      <c r="N3367" s="68"/>
      <c r="O3367" s="68"/>
      <c r="P3367" s="70"/>
      <c r="Q3367" s="71"/>
    </row>
    <row r="3368" spans="1:17">
      <c r="A3368" s="152"/>
      <c r="B3368" s="68"/>
      <c r="C3368" s="68"/>
      <c r="D3368" s="68"/>
      <c r="E3368" s="68"/>
      <c r="F3368" s="69"/>
      <c r="G3368" s="69"/>
      <c r="H3368" s="69"/>
      <c r="I3368" s="69"/>
      <c r="J3368" s="68"/>
      <c r="K3368" s="69"/>
      <c r="L3368" s="68"/>
      <c r="M3368" s="68"/>
      <c r="N3368" s="68"/>
      <c r="O3368" s="68"/>
      <c r="P3368" s="70"/>
      <c r="Q3368" s="71"/>
    </row>
    <row r="3369" spans="1:17">
      <c r="A3369" s="152"/>
      <c r="B3369" s="68"/>
      <c r="C3369" s="68"/>
      <c r="D3369" s="68"/>
      <c r="E3369" s="68"/>
      <c r="F3369" s="69"/>
      <c r="G3369" s="69"/>
      <c r="H3369" s="69"/>
      <c r="I3369" s="69"/>
      <c r="J3369" s="68"/>
      <c r="K3369" s="69"/>
      <c r="L3369" s="68"/>
      <c r="M3369" s="68"/>
      <c r="N3369" s="68"/>
      <c r="O3369" s="68"/>
      <c r="P3369" s="70"/>
      <c r="Q3369" s="71"/>
    </row>
    <row r="3370" spans="1:17">
      <c r="A3370" s="152"/>
      <c r="B3370" s="68"/>
      <c r="C3370" s="68"/>
      <c r="D3370" s="68"/>
      <c r="E3370" s="68"/>
      <c r="F3370" s="69"/>
      <c r="G3370" s="69"/>
      <c r="H3370" s="69"/>
      <c r="I3370" s="69"/>
      <c r="J3370" s="68"/>
      <c r="K3370" s="69"/>
      <c r="L3370" s="68"/>
      <c r="M3370" s="68"/>
      <c r="N3370" s="68"/>
      <c r="O3370" s="68"/>
      <c r="P3370" s="70"/>
      <c r="Q3370" s="71"/>
    </row>
    <row r="3371" spans="1:17">
      <c r="A3371" s="152"/>
      <c r="B3371" s="68"/>
      <c r="C3371" s="68"/>
      <c r="D3371" s="68"/>
      <c r="E3371" s="68"/>
      <c r="F3371" s="69"/>
      <c r="G3371" s="69"/>
      <c r="H3371" s="69"/>
      <c r="I3371" s="69"/>
      <c r="J3371" s="68"/>
      <c r="K3371" s="69"/>
      <c r="L3371" s="68"/>
      <c r="M3371" s="68"/>
      <c r="N3371" s="68"/>
      <c r="O3371" s="68"/>
      <c r="P3371" s="70"/>
      <c r="Q3371" s="71"/>
    </row>
    <row r="3372" spans="1:17">
      <c r="A3372" s="152"/>
      <c r="B3372" s="68"/>
      <c r="C3372" s="68"/>
      <c r="D3372" s="68"/>
      <c r="E3372" s="68"/>
      <c r="F3372" s="69"/>
      <c r="G3372" s="69"/>
      <c r="H3372" s="69"/>
      <c r="I3372" s="69"/>
      <c r="J3372" s="68"/>
      <c r="K3372" s="69"/>
      <c r="L3372" s="68"/>
      <c r="M3372" s="68"/>
      <c r="N3372" s="68"/>
      <c r="O3372" s="68"/>
      <c r="P3372" s="70"/>
      <c r="Q3372" s="71"/>
    </row>
    <row r="3373" spans="1:17">
      <c r="A3373" s="152"/>
      <c r="B3373" s="68"/>
      <c r="C3373" s="68"/>
      <c r="D3373" s="68"/>
      <c r="E3373" s="68"/>
      <c r="F3373" s="69"/>
      <c r="G3373" s="69"/>
      <c r="H3373" s="69"/>
      <c r="I3373" s="69"/>
      <c r="J3373" s="68"/>
      <c r="K3373" s="69"/>
      <c r="L3373" s="68"/>
      <c r="M3373" s="68"/>
      <c r="N3373" s="68"/>
      <c r="O3373" s="68"/>
      <c r="P3373" s="70"/>
      <c r="Q3373" s="71"/>
    </row>
    <row r="3374" spans="1:17">
      <c r="A3374" s="152"/>
      <c r="B3374" s="68"/>
      <c r="C3374" s="68"/>
      <c r="D3374" s="68"/>
      <c r="E3374" s="68"/>
      <c r="F3374" s="69"/>
      <c r="G3374" s="69"/>
      <c r="H3374" s="69"/>
      <c r="I3374" s="69"/>
      <c r="J3374" s="68"/>
      <c r="K3374" s="69"/>
      <c r="L3374" s="68"/>
      <c r="M3374" s="68"/>
      <c r="N3374" s="68"/>
      <c r="O3374" s="68"/>
      <c r="P3374" s="70"/>
      <c r="Q3374" s="71"/>
    </row>
    <row r="3375" spans="1:17">
      <c r="A3375" s="152"/>
      <c r="B3375" s="68"/>
      <c r="C3375" s="68"/>
      <c r="D3375" s="68"/>
      <c r="E3375" s="68"/>
      <c r="F3375" s="69"/>
      <c r="G3375" s="69"/>
      <c r="H3375" s="69"/>
      <c r="I3375" s="69"/>
      <c r="J3375" s="68"/>
      <c r="K3375" s="69"/>
      <c r="L3375" s="68"/>
      <c r="M3375" s="68"/>
      <c r="N3375" s="68"/>
      <c r="O3375" s="68"/>
      <c r="P3375" s="70"/>
      <c r="Q3375" s="71"/>
    </row>
    <row r="3376" spans="1:17">
      <c r="A3376" s="152"/>
      <c r="B3376" s="68"/>
      <c r="C3376" s="68"/>
      <c r="D3376" s="68"/>
      <c r="E3376" s="68"/>
      <c r="F3376" s="69"/>
      <c r="G3376" s="69"/>
      <c r="H3376" s="69"/>
      <c r="I3376" s="69"/>
      <c r="J3376" s="68"/>
      <c r="K3376" s="69"/>
      <c r="L3376" s="68"/>
      <c r="M3376" s="68"/>
      <c r="N3376" s="68"/>
      <c r="O3376" s="68"/>
      <c r="P3376" s="70"/>
      <c r="Q3376" s="71"/>
    </row>
    <row r="3377" spans="1:17">
      <c r="A3377" s="152"/>
      <c r="B3377" s="68"/>
      <c r="C3377" s="68"/>
      <c r="D3377" s="68"/>
      <c r="E3377" s="68"/>
      <c r="F3377" s="69"/>
      <c r="G3377" s="69"/>
      <c r="H3377" s="69"/>
      <c r="I3377" s="69"/>
      <c r="J3377" s="68"/>
      <c r="K3377" s="69"/>
      <c r="L3377" s="68"/>
      <c r="M3377" s="68"/>
      <c r="N3377" s="68"/>
      <c r="O3377" s="68"/>
      <c r="P3377" s="70"/>
      <c r="Q3377" s="71"/>
    </row>
    <row r="3378" spans="1:17">
      <c r="A3378" s="152"/>
      <c r="B3378" s="68"/>
      <c r="C3378" s="68"/>
      <c r="D3378" s="68"/>
      <c r="E3378" s="68"/>
      <c r="F3378" s="69"/>
      <c r="G3378" s="69"/>
      <c r="H3378" s="69"/>
      <c r="I3378" s="69"/>
      <c r="J3378" s="68"/>
      <c r="K3378" s="69"/>
      <c r="L3378" s="68"/>
      <c r="M3378" s="68"/>
      <c r="N3378" s="68"/>
      <c r="O3378" s="68"/>
      <c r="P3378" s="70"/>
      <c r="Q3378" s="71"/>
    </row>
    <row r="3379" spans="1:17">
      <c r="A3379" s="152"/>
      <c r="B3379" s="68"/>
      <c r="C3379" s="68"/>
      <c r="D3379" s="68"/>
      <c r="E3379" s="68"/>
      <c r="F3379" s="69"/>
      <c r="G3379" s="69"/>
      <c r="H3379" s="69"/>
      <c r="I3379" s="69"/>
      <c r="J3379" s="68"/>
      <c r="K3379" s="69"/>
      <c r="L3379" s="68"/>
      <c r="M3379" s="68"/>
      <c r="N3379" s="68"/>
      <c r="O3379" s="68"/>
      <c r="P3379" s="70"/>
      <c r="Q3379" s="71"/>
    </row>
    <row r="3380" spans="1:17">
      <c r="A3380" s="152"/>
      <c r="B3380" s="68"/>
      <c r="C3380" s="68"/>
      <c r="D3380" s="68"/>
      <c r="E3380" s="68"/>
      <c r="F3380" s="69"/>
      <c r="G3380" s="69"/>
      <c r="H3380" s="69"/>
      <c r="I3380" s="69"/>
      <c r="J3380" s="68"/>
      <c r="K3380" s="69"/>
      <c r="L3380" s="68"/>
      <c r="M3380" s="68"/>
      <c r="N3380" s="68"/>
      <c r="O3380" s="68"/>
      <c r="P3380" s="70"/>
      <c r="Q3380" s="71"/>
    </row>
    <row r="3381" spans="1:17">
      <c r="A3381" s="152"/>
      <c r="B3381" s="68"/>
      <c r="C3381" s="68"/>
      <c r="D3381" s="68"/>
      <c r="E3381" s="68"/>
      <c r="F3381" s="69"/>
      <c r="G3381" s="69"/>
      <c r="H3381" s="69"/>
      <c r="I3381" s="69"/>
      <c r="J3381" s="68"/>
      <c r="K3381" s="69"/>
      <c r="L3381" s="68"/>
      <c r="M3381" s="68"/>
      <c r="N3381" s="68"/>
      <c r="O3381" s="68"/>
      <c r="P3381" s="70"/>
      <c r="Q3381" s="71"/>
    </row>
    <row r="3382" spans="1:17">
      <c r="A3382" s="152"/>
      <c r="B3382" s="68"/>
      <c r="C3382" s="68"/>
      <c r="D3382" s="68"/>
      <c r="E3382" s="68"/>
      <c r="F3382" s="69"/>
      <c r="G3382" s="69"/>
      <c r="H3382" s="69"/>
      <c r="I3382" s="69"/>
      <c r="J3382" s="68"/>
      <c r="K3382" s="69"/>
      <c r="L3382" s="68"/>
      <c r="M3382" s="68"/>
      <c r="N3382" s="68"/>
      <c r="O3382" s="68"/>
      <c r="P3382" s="70"/>
      <c r="Q3382" s="71"/>
    </row>
    <row r="3383" spans="1:17">
      <c r="A3383" s="152"/>
      <c r="B3383" s="68"/>
      <c r="C3383" s="68"/>
      <c r="D3383" s="68"/>
      <c r="E3383" s="68"/>
      <c r="F3383" s="69"/>
      <c r="G3383" s="69"/>
      <c r="H3383" s="69"/>
      <c r="I3383" s="69"/>
      <c r="J3383" s="68"/>
      <c r="K3383" s="69"/>
      <c r="L3383" s="68"/>
      <c r="M3383" s="68"/>
      <c r="N3383" s="68"/>
      <c r="O3383" s="68"/>
      <c r="P3383" s="70"/>
      <c r="Q3383" s="71"/>
    </row>
    <row r="3384" spans="1:17">
      <c r="A3384" s="152"/>
      <c r="B3384" s="68"/>
      <c r="C3384" s="68"/>
      <c r="D3384" s="68"/>
      <c r="E3384" s="68"/>
      <c r="F3384" s="69"/>
      <c r="G3384" s="69"/>
      <c r="H3384" s="69"/>
      <c r="I3384" s="69"/>
      <c r="J3384" s="68"/>
      <c r="K3384" s="69"/>
      <c r="L3384" s="68"/>
      <c r="M3384" s="68"/>
      <c r="N3384" s="68"/>
      <c r="O3384" s="68"/>
      <c r="P3384" s="70"/>
      <c r="Q3384" s="71"/>
    </row>
    <row r="3385" spans="1:17">
      <c r="A3385" s="152"/>
      <c r="B3385" s="68"/>
      <c r="C3385" s="68"/>
      <c r="D3385" s="68"/>
      <c r="E3385" s="68"/>
      <c r="F3385" s="69"/>
      <c r="G3385" s="69"/>
      <c r="H3385" s="69"/>
      <c r="I3385" s="69"/>
      <c r="J3385" s="68"/>
      <c r="K3385" s="69"/>
      <c r="L3385" s="68"/>
      <c r="M3385" s="68"/>
      <c r="N3385" s="68"/>
      <c r="O3385" s="68"/>
      <c r="P3385" s="70"/>
      <c r="Q3385" s="71"/>
    </row>
    <row r="3386" spans="1:17">
      <c r="A3386" s="152"/>
      <c r="B3386" s="68"/>
      <c r="C3386" s="68"/>
      <c r="D3386" s="68"/>
      <c r="E3386" s="68"/>
      <c r="F3386" s="69"/>
      <c r="G3386" s="69"/>
      <c r="H3386" s="69"/>
      <c r="I3386" s="69"/>
      <c r="J3386" s="68"/>
      <c r="K3386" s="69"/>
      <c r="L3386" s="68"/>
      <c r="M3386" s="68"/>
      <c r="N3386" s="68"/>
      <c r="O3386" s="68"/>
      <c r="P3386" s="70"/>
      <c r="Q3386" s="71"/>
    </row>
    <row r="3387" spans="1:17">
      <c r="A3387" s="152"/>
      <c r="B3387" s="68"/>
      <c r="C3387" s="68"/>
      <c r="D3387" s="68"/>
      <c r="E3387" s="68"/>
      <c r="F3387" s="69"/>
      <c r="G3387" s="69"/>
      <c r="H3387" s="69"/>
      <c r="I3387" s="69"/>
      <c r="J3387" s="68"/>
      <c r="K3387" s="69"/>
      <c r="L3387" s="68"/>
      <c r="M3387" s="68"/>
      <c r="N3387" s="68"/>
      <c r="O3387" s="68"/>
      <c r="P3387" s="70"/>
      <c r="Q3387" s="71"/>
    </row>
    <row r="3388" spans="1:17">
      <c r="A3388" s="152"/>
      <c r="B3388" s="68"/>
      <c r="C3388" s="68"/>
      <c r="D3388" s="68"/>
      <c r="E3388" s="68"/>
      <c r="F3388" s="69"/>
      <c r="G3388" s="69"/>
      <c r="H3388" s="69"/>
      <c r="I3388" s="69"/>
      <c r="J3388" s="68"/>
      <c r="K3388" s="69"/>
      <c r="L3388" s="68"/>
      <c r="M3388" s="68"/>
      <c r="N3388" s="68"/>
      <c r="O3388" s="68"/>
      <c r="P3388" s="70"/>
      <c r="Q3388" s="71"/>
    </row>
    <row r="3389" spans="1:17">
      <c r="A3389" s="152"/>
      <c r="B3389" s="68"/>
      <c r="C3389" s="68"/>
      <c r="D3389" s="68"/>
      <c r="E3389" s="68"/>
      <c r="F3389" s="69"/>
      <c r="G3389" s="69"/>
      <c r="H3389" s="69"/>
      <c r="I3389" s="69"/>
      <c r="J3389" s="68"/>
      <c r="K3389" s="69"/>
      <c r="L3389" s="68"/>
      <c r="M3389" s="68"/>
      <c r="N3389" s="68"/>
      <c r="O3389" s="68"/>
      <c r="P3389" s="70"/>
      <c r="Q3389" s="71"/>
    </row>
    <row r="3390" spans="1:17">
      <c r="A3390" s="152"/>
      <c r="B3390" s="68"/>
      <c r="C3390" s="68"/>
      <c r="D3390" s="68"/>
      <c r="E3390" s="68"/>
      <c r="F3390" s="69"/>
      <c r="G3390" s="69"/>
      <c r="H3390" s="69"/>
      <c r="I3390" s="69"/>
      <c r="J3390" s="68"/>
      <c r="K3390" s="69"/>
      <c r="L3390" s="68"/>
      <c r="M3390" s="68"/>
      <c r="N3390" s="68"/>
      <c r="O3390" s="68"/>
      <c r="P3390" s="70"/>
      <c r="Q3390" s="71"/>
    </row>
    <row r="3391" spans="1:17">
      <c r="A3391" s="152"/>
      <c r="B3391" s="68"/>
      <c r="C3391" s="68"/>
      <c r="D3391" s="68"/>
      <c r="E3391" s="68"/>
      <c r="F3391" s="69"/>
      <c r="G3391" s="69"/>
      <c r="H3391" s="69"/>
      <c r="I3391" s="69"/>
      <c r="J3391" s="68"/>
      <c r="K3391" s="69"/>
      <c r="L3391" s="68"/>
      <c r="M3391" s="68"/>
      <c r="N3391" s="68"/>
      <c r="O3391" s="68"/>
      <c r="P3391" s="70"/>
      <c r="Q3391" s="71"/>
    </row>
    <row r="3392" spans="1:17">
      <c r="A3392" s="152"/>
      <c r="B3392" s="68"/>
      <c r="C3392" s="68"/>
      <c r="D3392" s="68"/>
      <c r="E3392" s="68"/>
      <c r="F3392" s="69"/>
      <c r="G3392" s="69"/>
      <c r="H3392" s="69"/>
      <c r="I3392" s="69"/>
      <c r="J3392" s="68"/>
      <c r="K3392" s="69"/>
      <c r="L3392" s="68"/>
      <c r="M3392" s="68"/>
      <c r="N3392" s="68"/>
      <c r="O3392" s="68"/>
      <c r="P3392" s="70"/>
      <c r="Q3392" s="71"/>
    </row>
    <row r="3393" spans="1:17">
      <c r="A3393" s="152"/>
      <c r="B3393" s="68"/>
      <c r="C3393" s="68"/>
      <c r="D3393" s="68"/>
      <c r="E3393" s="68"/>
      <c r="F3393" s="69"/>
      <c r="G3393" s="69"/>
      <c r="H3393" s="69"/>
      <c r="I3393" s="69"/>
      <c r="J3393" s="68"/>
      <c r="K3393" s="69"/>
      <c r="L3393" s="68"/>
      <c r="M3393" s="68"/>
      <c r="N3393" s="68"/>
      <c r="O3393" s="68"/>
      <c r="P3393" s="70"/>
      <c r="Q3393" s="71"/>
    </row>
    <row r="3394" spans="1:17">
      <c r="A3394" s="152"/>
      <c r="B3394" s="68"/>
      <c r="C3394" s="68"/>
      <c r="D3394" s="68"/>
      <c r="E3394" s="68"/>
      <c r="F3394" s="69"/>
      <c r="G3394" s="69"/>
      <c r="H3394" s="69"/>
      <c r="I3394" s="69"/>
      <c r="J3394" s="68"/>
      <c r="K3394" s="69"/>
      <c r="L3394" s="68"/>
      <c r="M3394" s="68"/>
      <c r="N3394" s="68"/>
      <c r="O3394" s="68"/>
      <c r="P3394" s="70"/>
      <c r="Q3394" s="71"/>
    </row>
    <row r="3395" spans="1:17">
      <c r="A3395" s="152"/>
      <c r="B3395" s="68"/>
      <c r="C3395" s="68"/>
      <c r="D3395" s="68"/>
      <c r="E3395" s="68"/>
      <c r="F3395" s="69"/>
      <c r="G3395" s="69"/>
      <c r="H3395" s="69"/>
      <c r="I3395" s="69"/>
      <c r="J3395" s="68"/>
      <c r="K3395" s="69"/>
      <c r="L3395" s="68"/>
      <c r="M3395" s="68"/>
      <c r="N3395" s="68"/>
      <c r="O3395" s="68"/>
      <c r="P3395" s="70"/>
      <c r="Q3395" s="71"/>
    </row>
    <row r="3396" spans="1:17">
      <c r="A3396" s="152"/>
      <c r="B3396" s="68"/>
      <c r="C3396" s="68"/>
      <c r="D3396" s="68"/>
      <c r="E3396" s="68"/>
      <c r="F3396" s="69"/>
      <c r="G3396" s="69"/>
      <c r="H3396" s="69"/>
      <c r="I3396" s="69"/>
      <c r="J3396" s="68"/>
      <c r="K3396" s="69"/>
      <c r="L3396" s="68"/>
      <c r="M3396" s="68"/>
      <c r="N3396" s="68"/>
      <c r="O3396" s="68"/>
      <c r="P3396" s="70"/>
      <c r="Q3396" s="71"/>
    </row>
    <row r="3397" spans="1:17">
      <c r="A3397" s="152"/>
      <c r="B3397" s="68"/>
      <c r="C3397" s="68"/>
      <c r="D3397" s="68"/>
      <c r="E3397" s="68"/>
      <c r="F3397" s="69"/>
      <c r="G3397" s="69"/>
      <c r="H3397" s="69"/>
      <c r="I3397" s="69"/>
      <c r="J3397" s="68"/>
      <c r="K3397" s="69"/>
      <c r="L3397" s="68"/>
      <c r="M3397" s="68"/>
      <c r="N3397" s="68"/>
      <c r="O3397" s="68"/>
      <c r="P3397" s="70"/>
      <c r="Q3397" s="71"/>
    </row>
    <row r="3398" spans="1:17">
      <c r="A3398" s="152"/>
      <c r="B3398" s="68"/>
      <c r="C3398" s="68"/>
      <c r="D3398" s="68"/>
      <c r="E3398" s="68"/>
      <c r="F3398" s="69"/>
      <c r="G3398" s="69"/>
      <c r="H3398" s="69"/>
      <c r="I3398" s="69"/>
      <c r="J3398" s="68"/>
      <c r="K3398" s="69"/>
      <c r="L3398" s="68"/>
      <c r="M3398" s="68"/>
      <c r="N3398" s="68"/>
      <c r="O3398" s="68"/>
      <c r="P3398" s="70"/>
      <c r="Q3398" s="71"/>
    </row>
    <row r="3399" spans="1:17">
      <c r="A3399" s="152"/>
      <c r="B3399" s="68"/>
      <c r="C3399" s="68"/>
      <c r="D3399" s="68"/>
      <c r="E3399" s="68"/>
      <c r="F3399" s="69"/>
      <c r="G3399" s="69"/>
      <c r="H3399" s="69"/>
      <c r="I3399" s="69"/>
      <c r="J3399" s="68"/>
      <c r="K3399" s="69"/>
      <c r="L3399" s="68"/>
      <c r="M3399" s="68"/>
      <c r="N3399" s="68"/>
      <c r="O3399" s="68"/>
      <c r="P3399" s="70"/>
      <c r="Q3399" s="71"/>
    </row>
    <row r="3400" spans="1:17">
      <c r="A3400" s="152"/>
      <c r="B3400" s="68"/>
      <c r="C3400" s="68"/>
      <c r="D3400" s="68"/>
      <c r="E3400" s="68"/>
      <c r="F3400" s="69"/>
      <c r="G3400" s="69"/>
      <c r="H3400" s="69"/>
      <c r="I3400" s="69"/>
      <c r="J3400" s="68"/>
      <c r="K3400" s="69"/>
      <c r="L3400" s="68"/>
      <c r="M3400" s="68"/>
      <c r="N3400" s="68"/>
      <c r="O3400" s="68"/>
      <c r="P3400" s="70"/>
      <c r="Q3400" s="71"/>
    </row>
    <row r="3401" spans="1:17">
      <c r="A3401" s="152"/>
      <c r="B3401" s="68"/>
      <c r="C3401" s="68"/>
      <c r="D3401" s="68"/>
      <c r="E3401" s="68"/>
      <c r="F3401" s="69"/>
      <c r="G3401" s="69"/>
      <c r="H3401" s="69"/>
      <c r="I3401" s="69"/>
      <c r="J3401" s="68"/>
      <c r="K3401" s="69"/>
      <c r="L3401" s="68"/>
      <c r="M3401" s="68"/>
      <c r="N3401" s="68"/>
      <c r="O3401" s="68"/>
      <c r="P3401" s="70"/>
      <c r="Q3401" s="71"/>
    </row>
    <row r="3402" spans="1:17">
      <c r="A3402" s="152"/>
      <c r="B3402" s="68"/>
      <c r="C3402" s="68"/>
      <c r="D3402" s="68"/>
      <c r="E3402" s="68"/>
      <c r="F3402" s="69"/>
      <c r="G3402" s="69"/>
      <c r="H3402" s="69"/>
      <c r="I3402" s="69"/>
      <c r="J3402" s="68"/>
      <c r="K3402" s="69"/>
      <c r="L3402" s="68"/>
      <c r="M3402" s="68"/>
      <c r="N3402" s="68"/>
      <c r="O3402" s="68"/>
      <c r="P3402" s="70"/>
      <c r="Q3402" s="71"/>
    </row>
    <row r="3403" spans="1:17">
      <c r="A3403" s="152"/>
      <c r="B3403" s="68"/>
      <c r="C3403" s="68"/>
      <c r="D3403" s="68"/>
      <c r="E3403" s="68"/>
      <c r="F3403" s="69"/>
      <c r="G3403" s="69"/>
      <c r="H3403" s="69"/>
      <c r="I3403" s="69"/>
      <c r="J3403" s="68"/>
      <c r="K3403" s="69"/>
      <c r="L3403" s="68"/>
      <c r="M3403" s="68"/>
      <c r="N3403" s="68"/>
      <c r="O3403" s="68"/>
      <c r="P3403" s="70"/>
      <c r="Q3403" s="71"/>
    </row>
    <row r="3404" spans="1:17">
      <c r="A3404" s="152"/>
      <c r="B3404" s="68"/>
      <c r="C3404" s="68"/>
      <c r="D3404" s="68"/>
      <c r="E3404" s="68"/>
      <c r="F3404" s="69"/>
      <c r="G3404" s="69"/>
      <c r="H3404" s="69"/>
      <c r="I3404" s="69"/>
      <c r="J3404" s="68"/>
      <c r="K3404" s="69"/>
      <c r="L3404" s="68"/>
      <c r="M3404" s="68"/>
      <c r="N3404" s="68"/>
      <c r="O3404" s="68"/>
      <c r="P3404" s="70"/>
      <c r="Q3404" s="71"/>
    </row>
    <row r="3405" spans="1:17">
      <c r="A3405" s="152"/>
      <c r="B3405" s="68"/>
      <c r="C3405" s="68"/>
      <c r="D3405" s="68"/>
      <c r="E3405" s="68"/>
      <c r="F3405" s="69"/>
      <c r="G3405" s="69"/>
      <c r="H3405" s="69"/>
      <c r="I3405" s="69"/>
      <c r="J3405" s="68"/>
      <c r="K3405" s="69"/>
      <c r="L3405" s="68"/>
      <c r="M3405" s="68"/>
      <c r="N3405" s="68"/>
      <c r="O3405" s="68"/>
      <c r="P3405" s="70"/>
      <c r="Q3405" s="71"/>
    </row>
    <row r="3406" spans="1:17">
      <c r="A3406" s="152"/>
      <c r="B3406" s="68"/>
      <c r="C3406" s="68"/>
      <c r="D3406" s="68"/>
      <c r="E3406" s="68"/>
      <c r="F3406" s="69"/>
      <c r="G3406" s="69"/>
      <c r="H3406" s="69"/>
      <c r="I3406" s="69"/>
      <c r="J3406" s="68"/>
      <c r="K3406" s="69"/>
      <c r="L3406" s="68"/>
      <c r="M3406" s="68"/>
      <c r="N3406" s="68"/>
      <c r="O3406" s="68"/>
      <c r="P3406" s="70"/>
      <c r="Q3406" s="71"/>
    </row>
    <row r="3407" spans="1:17">
      <c r="A3407" s="152"/>
      <c r="B3407" s="68"/>
      <c r="C3407" s="68"/>
      <c r="D3407" s="68"/>
      <c r="E3407" s="68"/>
      <c r="F3407" s="69"/>
      <c r="G3407" s="69"/>
      <c r="H3407" s="69"/>
      <c r="I3407" s="69"/>
      <c r="J3407" s="68"/>
      <c r="K3407" s="69"/>
      <c r="L3407" s="68"/>
      <c r="M3407" s="68"/>
      <c r="N3407" s="68"/>
      <c r="O3407" s="68"/>
      <c r="P3407" s="70"/>
      <c r="Q3407" s="71"/>
    </row>
    <row r="3408" spans="1:17">
      <c r="A3408" s="152"/>
      <c r="B3408" s="68"/>
      <c r="C3408" s="68"/>
      <c r="D3408" s="68"/>
      <c r="E3408" s="68"/>
      <c r="F3408" s="69"/>
      <c r="G3408" s="69"/>
      <c r="H3408" s="69"/>
      <c r="I3408" s="69"/>
      <c r="J3408" s="68"/>
      <c r="K3408" s="69"/>
      <c r="L3408" s="68"/>
      <c r="M3408" s="68"/>
      <c r="N3408" s="68"/>
      <c r="O3408" s="68"/>
      <c r="P3408" s="70"/>
      <c r="Q3408" s="71"/>
    </row>
    <row r="3409" spans="1:17">
      <c r="A3409" s="152"/>
      <c r="B3409" s="68"/>
      <c r="C3409" s="68"/>
      <c r="D3409" s="68"/>
      <c r="E3409" s="68"/>
      <c r="F3409" s="69"/>
      <c r="G3409" s="69"/>
      <c r="H3409" s="69"/>
      <c r="I3409" s="69"/>
      <c r="J3409" s="68"/>
      <c r="K3409" s="69"/>
      <c r="L3409" s="68"/>
      <c r="M3409" s="68"/>
      <c r="N3409" s="68"/>
      <c r="O3409" s="68"/>
      <c r="P3409" s="70"/>
      <c r="Q3409" s="71"/>
    </row>
    <row r="3410" spans="1:17">
      <c r="A3410" s="152"/>
      <c r="B3410" s="68"/>
      <c r="C3410" s="68"/>
      <c r="D3410" s="68"/>
      <c r="E3410" s="68"/>
      <c r="F3410" s="69"/>
      <c r="G3410" s="69"/>
      <c r="H3410" s="69"/>
      <c r="I3410" s="69"/>
      <c r="J3410" s="68"/>
      <c r="K3410" s="69"/>
      <c r="L3410" s="68"/>
      <c r="M3410" s="68"/>
      <c r="N3410" s="68"/>
      <c r="O3410" s="68"/>
      <c r="P3410" s="70"/>
      <c r="Q3410" s="71"/>
    </row>
    <row r="3411" spans="1:17">
      <c r="A3411" s="152"/>
      <c r="B3411" s="68"/>
      <c r="C3411" s="68"/>
      <c r="D3411" s="68"/>
      <c r="E3411" s="68"/>
      <c r="F3411" s="69"/>
      <c r="G3411" s="69"/>
      <c r="H3411" s="69"/>
      <c r="I3411" s="69"/>
      <c r="J3411" s="68"/>
      <c r="K3411" s="69"/>
      <c r="L3411" s="68"/>
      <c r="M3411" s="68"/>
      <c r="N3411" s="68"/>
      <c r="O3411" s="68"/>
      <c r="P3411" s="70"/>
      <c r="Q3411" s="71"/>
    </row>
    <row r="3412" spans="1:17">
      <c r="A3412" s="152"/>
      <c r="B3412" s="68"/>
      <c r="C3412" s="68"/>
      <c r="D3412" s="68"/>
      <c r="E3412" s="68"/>
      <c r="F3412" s="69"/>
      <c r="G3412" s="69"/>
      <c r="H3412" s="69"/>
      <c r="I3412" s="69"/>
      <c r="J3412" s="68"/>
      <c r="K3412" s="69"/>
      <c r="L3412" s="68"/>
      <c r="M3412" s="68"/>
      <c r="N3412" s="68"/>
      <c r="O3412" s="68"/>
      <c r="P3412" s="70"/>
      <c r="Q3412" s="71"/>
    </row>
    <row r="3413" spans="1:17">
      <c r="A3413" s="152"/>
      <c r="B3413" s="68"/>
      <c r="C3413" s="68"/>
      <c r="D3413" s="68"/>
      <c r="E3413" s="68"/>
      <c r="F3413" s="69"/>
      <c r="G3413" s="69"/>
      <c r="H3413" s="69"/>
      <c r="I3413" s="69"/>
      <c r="J3413" s="68"/>
      <c r="K3413" s="69"/>
      <c r="L3413" s="68"/>
      <c r="M3413" s="68"/>
      <c r="N3413" s="68"/>
      <c r="O3413" s="68"/>
      <c r="P3413" s="70"/>
      <c r="Q3413" s="71"/>
    </row>
    <row r="3414" spans="1:17">
      <c r="A3414" s="152"/>
      <c r="B3414" s="68"/>
      <c r="C3414" s="68"/>
      <c r="D3414" s="68"/>
      <c r="E3414" s="68"/>
      <c r="F3414" s="69"/>
      <c r="G3414" s="69"/>
      <c r="H3414" s="69"/>
      <c r="I3414" s="69"/>
      <c r="J3414" s="68"/>
      <c r="K3414" s="69"/>
      <c r="L3414" s="68"/>
      <c r="M3414" s="68"/>
      <c r="N3414" s="68"/>
      <c r="O3414" s="68"/>
      <c r="P3414" s="70"/>
      <c r="Q3414" s="71"/>
    </row>
    <row r="3415" spans="1:17">
      <c r="A3415" s="152"/>
      <c r="B3415" s="68"/>
      <c r="C3415" s="68"/>
      <c r="D3415" s="68"/>
      <c r="E3415" s="68"/>
      <c r="F3415" s="69"/>
      <c r="G3415" s="69"/>
      <c r="H3415" s="69"/>
      <c r="I3415" s="69"/>
      <c r="J3415" s="68"/>
      <c r="K3415" s="69"/>
      <c r="L3415" s="68"/>
      <c r="M3415" s="68"/>
      <c r="N3415" s="68"/>
      <c r="O3415" s="68"/>
      <c r="P3415" s="70"/>
      <c r="Q3415" s="71"/>
    </row>
    <row r="3416" spans="1:17">
      <c r="A3416" s="152"/>
      <c r="B3416" s="68"/>
      <c r="C3416" s="68"/>
      <c r="D3416" s="68"/>
      <c r="E3416" s="68"/>
      <c r="F3416" s="69"/>
      <c r="G3416" s="69"/>
      <c r="H3416" s="69"/>
      <c r="I3416" s="69"/>
      <c r="J3416" s="68"/>
      <c r="K3416" s="69"/>
      <c r="L3416" s="68"/>
      <c r="M3416" s="68"/>
      <c r="N3416" s="68"/>
      <c r="O3416" s="68"/>
      <c r="P3416" s="70"/>
      <c r="Q3416" s="71"/>
    </row>
    <row r="3417" spans="1:17">
      <c r="A3417" s="152"/>
      <c r="B3417" s="68"/>
      <c r="C3417" s="68"/>
      <c r="D3417" s="68"/>
      <c r="E3417" s="68"/>
      <c r="F3417" s="69"/>
      <c r="G3417" s="69"/>
      <c r="H3417" s="69"/>
      <c r="I3417" s="69"/>
      <c r="J3417" s="68"/>
      <c r="K3417" s="69"/>
      <c r="L3417" s="68"/>
      <c r="M3417" s="68"/>
      <c r="N3417" s="68"/>
      <c r="O3417" s="68"/>
      <c r="P3417" s="70"/>
      <c r="Q3417" s="71"/>
    </row>
    <row r="3418" spans="1:17">
      <c r="A3418" s="152"/>
      <c r="B3418" s="68"/>
      <c r="C3418" s="68"/>
      <c r="D3418" s="68"/>
      <c r="E3418" s="68"/>
      <c r="F3418" s="69"/>
      <c r="G3418" s="69"/>
      <c r="H3418" s="69"/>
      <c r="I3418" s="69"/>
      <c r="J3418" s="68"/>
      <c r="K3418" s="69"/>
      <c r="L3418" s="68"/>
      <c r="M3418" s="68"/>
      <c r="N3418" s="68"/>
      <c r="O3418" s="68"/>
      <c r="P3418" s="70"/>
      <c r="Q3418" s="71"/>
    </row>
    <row r="3419" spans="1:17">
      <c r="A3419" s="152"/>
      <c r="B3419" s="68"/>
      <c r="C3419" s="68"/>
      <c r="D3419" s="68"/>
      <c r="E3419" s="68"/>
      <c r="F3419" s="69"/>
      <c r="G3419" s="69"/>
      <c r="H3419" s="69"/>
      <c r="I3419" s="69"/>
      <c r="J3419" s="68"/>
      <c r="K3419" s="69"/>
      <c r="L3419" s="68"/>
      <c r="M3419" s="68"/>
      <c r="N3419" s="68"/>
      <c r="O3419" s="68"/>
      <c r="P3419" s="70"/>
      <c r="Q3419" s="71"/>
    </row>
    <row r="3420" spans="1:17">
      <c r="A3420" s="152"/>
      <c r="B3420" s="68"/>
      <c r="C3420" s="68"/>
      <c r="D3420" s="68"/>
      <c r="E3420" s="68"/>
      <c r="F3420" s="69"/>
      <c r="G3420" s="69"/>
      <c r="H3420" s="69"/>
      <c r="I3420" s="69"/>
      <c r="J3420" s="68"/>
      <c r="K3420" s="69"/>
      <c r="L3420" s="68"/>
      <c r="M3420" s="68"/>
      <c r="N3420" s="68"/>
      <c r="O3420" s="68"/>
      <c r="P3420" s="70"/>
      <c r="Q3420" s="71"/>
    </row>
    <row r="3421" spans="1:17">
      <c r="A3421" s="152"/>
      <c r="B3421" s="68"/>
      <c r="C3421" s="68"/>
      <c r="D3421" s="68"/>
      <c r="E3421" s="68"/>
      <c r="F3421" s="69"/>
      <c r="G3421" s="69"/>
      <c r="H3421" s="69"/>
      <c r="I3421" s="69"/>
      <c r="J3421" s="68"/>
      <c r="K3421" s="69"/>
      <c r="L3421" s="68"/>
      <c r="M3421" s="68"/>
      <c r="N3421" s="68"/>
      <c r="O3421" s="68"/>
      <c r="P3421" s="70"/>
      <c r="Q3421" s="71"/>
    </row>
    <row r="3422" spans="1:17">
      <c r="A3422" s="152"/>
      <c r="B3422" s="68"/>
      <c r="C3422" s="68"/>
      <c r="D3422" s="68"/>
      <c r="E3422" s="68"/>
      <c r="F3422" s="69"/>
      <c r="G3422" s="69"/>
      <c r="H3422" s="69"/>
      <c r="I3422" s="69"/>
      <c r="J3422" s="68"/>
      <c r="K3422" s="69"/>
      <c r="L3422" s="68"/>
      <c r="M3422" s="68"/>
      <c r="N3422" s="68"/>
      <c r="O3422" s="68"/>
      <c r="P3422" s="70"/>
      <c r="Q3422" s="71"/>
    </row>
    <row r="3423" spans="1:17">
      <c r="A3423" s="152"/>
      <c r="B3423" s="68"/>
      <c r="C3423" s="68"/>
      <c r="D3423" s="68"/>
      <c r="E3423" s="68"/>
      <c r="F3423" s="69"/>
      <c r="G3423" s="69"/>
      <c r="H3423" s="69"/>
      <c r="I3423" s="69"/>
      <c r="J3423" s="68"/>
      <c r="K3423" s="69"/>
      <c r="L3423" s="68"/>
      <c r="M3423" s="68"/>
      <c r="N3423" s="68"/>
      <c r="O3423" s="68"/>
      <c r="P3423" s="70"/>
      <c r="Q3423" s="71"/>
    </row>
    <row r="3424" spans="1:17">
      <c r="A3424" s="152"/>
      <c r="B3424" s="68"/>
      <c r="C3424" s="68"/>
      <c r="D3424" s="68"/>
      <c r="E3424" s="68"/>
      <c r="F3424" s="69"/>
      <c r="G3424" s="69"/>
      <c r="H3424" s="69"/>
      <c r="I3424" s="69"/>
      <c r="J3424" s="68"/>
      <c r="K3424" s="69"/>
      <c r="L3424" s="68"/>
      <c r="M3424" s="68"/>
      <c r="N3424" s="68"/>
      <c r="O3424" s="68"/>
      <c r="P3424" s="70"/>
      <c r="Q3424" s="71"/>
    </row>
    <row r="3425" spans="1:17">
      <c r="A3425" s="152"/>
      <c r="B3425" s="68"/>
      <c r="C3425" s="68"/>
      <c r="D3425" s="68"/>
      <c r="E3425" s="68"/>
      <c r="F3425" s="69"/>
      <c r="G3425" s="69"/>
      <c r="H3425" s="69"/>
      <c r="I3425" s="69"/>
      <c r="J3425" s="68"/>
      <c r="K3425" s="69"/>
      <c r="L3425" s="68"/>
      <c r="M3425" s="68"/>
      <c r="N3425" s="68"/>
      <c r="O3425" s="68"/>
      <c r="P3425" s="70"/>
      <c r="Q3425" s="71"/>
    </row>
    <row r="3426" spans="1:17">
      <c r="A3426" s="152"/>
      <c r="B3426" s="68"/>
      <c r="C3426" s="68"/>
      <c r="D3426" s="68"/>
      <c r="E3426" s="68"/>
      <c r="F3426" s="69"/>
      <c r="G3426" s="69"/>
      <c r="H3426" s="69"/>
      <c r="I3426" s="69"/>
      <c r="J3426" s="68"/>
      <c r="K3426" s="69"/>
      <c r="L3426" s="68"/>
      <c r="M3426" s="68"/>
      <c r="N3426" s="68"/>
      <c r="O3426" s="68"/>
      <c r="P3426" s="70"/>
      <c r="Q3426" s="71"/>
    </row>
    <row r="3427" spans="1:17">
      <c r="A3427" s="152"/>
      <c r="B3427" s="68"/>
      <c r="C3427" s="68"/>
      <c r="D3427" s="68"/>
      <c r="E3427" s="68"/>
      <c r="F3427" s="69"/>
      <c r="G3427" s="69"/>
      <c r="H3427" s="69"/>
      <c r="I3427" s="69"/>
      <c r="J3427" s="68"/>
      <c r="K3427" s="69"/>
      <c r="L3427" s="68"/>
      <c r="M3427" s="68"/>
      <c r="N3427" s="68"/>
      <c r="O3427" s="68"/>
      <c r="P3427" s="70"/>
      <c r="Q3427" s="71"/>
    </row>
    <row r="3428" spans="1:17">
      <c r="A3428" s="152"/>
      <c r="B3428" s="68"/>
      <c r="C3428" s="68"/>
      <c r="D3428" s="68"/>
      <c r="E3428" s="68"/>
      <c r="F3428" s="69"/>
      <c r="G3428" s="69"/>
      <c r="H3428" s="69"/>
      <c r="I3428" s="69"/>
      <c r="J3428" s="68"/>
      <c r="K3428" s="69"/>
      <c r="L3428" s="68"/>
      <c r="M3428" s="68"/>
      <c r="N3428" s="68"/>
      <c r="O3428" s="68"/>
      <c r="P3428" s="70"/>
      <c r="Q3428" s="71"/>
    </row>
    <row r="3429" spans="1:17">
      <c r="A3429" s="152"/>
      <c r="B3429" s="68"/>
      <c r="C3429" s="68"/>
      <c r="D3429" s="68"/>
      <c r="E3429" s="68"/>
      <c r="F3429" s="69"/>
      <c r="G3429" s="69"/>
      <c r="H3429" s="69"/>
      <c r="I3429" s="69"/>
      <c r="J3429" s="68"/>
      <c r="K3429" s="69"/>
      <c r="L3429" s="68"/>
      <c r="M3429" s="68"/>
      <c r="N3429" s="68"/>
      <c r="O3429" s="68"/>
      <c r="P3429" s="70"/>
      <c r="Q3429" s="71"/>
    </row>
    <row r="3430" spans="1:17">
      <c r="A3430" s="152"/>
      <c r="B3430" s="68"/>
      <c r="C3430" s="68"/>
      <c r="D3430" s="68"/>
      <c r="E3430" s="68"/>
      <c r="F3430" s="69"/>
      <c r="G3430" s="69"/>
      <c r="H3430" s="69"/>
      <c r="I3430" s="69"/>
      <c r="J3430" s="68"/>
      <c r="K3430" s="69"/>
      <c r="L3430" s="68"/>
      <c r="M3430" s="68"/>
      <c r="N3430" s="68"/>
      <c r="O3430" s="68"/>
      <c r="P3430" s="70"/>
      <c r="Q3430" s="71"/>
    </row>
    <row r="3431" spans="1:17">
      <c r="A3431" s="152"/>
      <c r="B3431" s="68"/>
      <c r="C3431" s="68"/>
      <c r="D3431" s="68"/>
      <c r="E3431" s="68"/>
      <c r="F3431" s="69"/>
      <c r="G3431" s="69"/>
      <c r="H3431" s="69"/>
      <c r="I3431" s="69"/>
      <c r="J3431" s="68"/>
      <c r="K3431" s="69"/>
      <c r="L3431" s="68"/>
      <c r="M3431" s="68"/>
      <c r="N3431" s="68"/>
      <c r="O3431" s="68"/>
      <c r="P3431" s="70"/>
      <c r="Q3431" s="71"/>
    </row>
    <row r="3432" spans="1:17">
      <c r="A3432" s="152"/>
      <c r="B3432" s="68"/>
      <c r="C3432" s="68"/>
      <c r="D3432" s="68"/>
      <c r="E3432" s="68"/>
      <c r="F3432" s="69"/>
      <c r="G3432" s="69"/>
      <c r="H3432" s="69"/>
      <c r="I3432" s="69"/>
      <c r="J3432" s="68"/>
      <c r="K3432" s="69"/>
      <c r="L3432" s="68"/>
      <c r="M3432" s="68"/>
      <c r="N3432" s="68"/>
      <c r="O3432" s="68"/>
      <c r="P3432" s="70"/>
      <c r="Q3432" s="71"/>
    </row>
    <row r="3433" spans="1:17">
      <c r="A3433" s="152"/>
      <c r="B3433" s="68"/>
      <c r="C3433" s="68"/>
      <c r="D3433" s="68"/>
      <c r="E3433" s="68"/>
      <c r="F3433" s="69"/>
      <c r="G3433" s="69"/>
      <c r="H3433" s="69"/>
      <c r="I3433" s="69"/>
      <c r="J3433" s="68"/>
      <c r="K3433" s="69"/>
      <c r="L3433" s="68"/>
      <c r="M3433" s="68"/>
      <c r="N3433" s="68"/>
      <c r="O3433" s="68"/>
      <c r="P3433" s="70"/>
      <c r="Q3433" s="71"/>
    </row>
    <row r="3434" spans="1:17">
      <c r="A3434" s="152"/>
      <c r="B3434" s="68"/>
      <c r="C3434" s="68"/>
      <c r="D3434" s="68"/>
      <c r="E3434" s="68"/>
      <c r="F3434" s="69"/>
      <c r="G3434" s="69"/>
      <c r="H3434" s="69"/>
      <c r="I3434" s="69"/>
      <c r="J3434" s="68"/>
      <c r="K3434" s="69"/>
      <c r="L3434" s="68"/>
      <c r="M3434" s="68"/>
      <c r="N3434" s="68"/>
      <c r="O3434" s="68"/>
      <c r="P3434" s="70"/>
      <c r="Q3434" s="71"/>
    </row>
    <row r="3435" spans="1:17">
      <c r="A3435" s="152"/>
      <c r="B3435" s="68"/>
      <c r="C3435" s="68"/>
      <c r="D3435" s="68"/>
      <c r="E3435" s="68"/>
      <c r="F3435" s="69"/>
      <c r="G3435" s="69"/>
      <c r="H3435" s="69"/>
      <c r="I3435" s="69"/>
      <c r="J3435" s="68"/>
      <c r="K3435" s="69"/>
      <c r="L3435" s="68"/>
      <c r="M3435" s="68"/>
      <c r="N3435" s="68"/>
      <c r="O3435" s="68"/>
      <c r="P3435" s="70"/>
      <c r="Q3435" s="71"/>
    </row>
    <row r="3436" spans="1:17">
      <c r="A3436" s="152"/>
      <c r="B3436" s="68"/>
      <c r="C3436" s="68"/>
      <c r="D3436" s="68"/>
      <c r="E3436" s="68"/>
      <c r="F3436" s="69"/>
      <c r="G3436" s="69"/>
      <c r="H3436" s="69"/>
      <c r="I3436" s="69"/>
      <c r="J3436" s="68"/>
      <c r="K3436" s="69"/>
      <c r="L3436" s="68"/>
      <c r="M3436" s="68"/>
      <c r="N3436" s="68"/>
      <c r="O3436" s="68"/>
      <c r="P3436" s="70"/>
      <c r="Q3436" s="71"/>
    </row>
    <row r="3437" spans="1:17">
      <c r="A3437" s="152"/>
      <c r="B3437" s="68"/>
      <c r="C3437" s="68"/>
      <c r="D3437" s="68"/>
      <c r="E3437" s="68"/>
      <c r="F3437" s="69"/>
      <c r="G3437" s="69"/>
      <c r="H3437" s="69"/>
      <c r="I3437" s="69"/>
      <c r="J3437" s="68"/>
      <c r="K3437" s="69"/>
      <c r="L3437" s="68"/>
      <c r="M3437" s="68"/>
      <c r="N3437" s="68"/>
      <c r="O3437" s="68"/>
      <c r="P3437" s="70"/>
      <c r="Q3437" s="71"/>
    </row>
    <row r="3438" spans="1:17">
      <c r="A3438" s="152"/>
      <c r="B3438" s="68"/>
      <c r="C3438" s="68"/>
      <c r="D3438" s="68"/>
      <c r="E3438" s="68"/>
      <c r="F3438" s="69"/>
      <c r="G3438" s="69"/>
      <c r="H3438" s="69"/>
      <c r="I3438" s="69"/>
      <c r="J3438" s="68"/>
      <c r="K3438" s="69"/>
      <c r="L3438" s="68"/>
      <c r="M3438" s="68"/>
      <c r="N3438" s="68"/>
      <c r="O3438" s="68"/>
      <c r="P3438" s="70"/>
      <c r="Q3438" s="71"/>
    </row>
    <row r="3439" spans="1:17">
      <c r="A3439" s="152"/>
      <c r="B3439" s="68"/>
      <c r="C3439" s="68"/>
      <c r="D3439" s="68"/>
      <c r="E3439" s="68"/>
      <c r="F3439" s="69"/>
      <c r="G3439" s="69"/>
      <c r="H3439" s="69"/>
      <c r="I3439" s="69"/>
      <c r="J3439" s="68"/>
      <c r="K3439" s="69"/>
      <c r="L3439" s="68"/>
      <c r="M3439" s="68"/>
      <c r="N3439" s="68"/>
      <c r="O3439" s="68"/>
      <c r="P3439" s="70"/>
      <c r="Q3439" s="71"/>
    </row>
    <row r="3440" spans="1:17">
      <c r="A3440" s="152"/>
      <c r="B3440" s="68"/>
      <c r="C3440" s="68"/>
      <c r="D3440" s="68"/>
      <c r="E3440" s="68"/>
      <c r="F3440" s="69"/>
      <c r="G3440" s="69"/>
      <c r="H3440" s="69"/>
      <c r="I3440" s="69"/>
      <c r="J3440" s="68"/>
      <c r="K3440" s="69"/>
      <c r="L3440" s="68"/>
      <c r="M3440" s="68"/>
      <c r="N3440" s="68"/>
      <c r="O3440" s="68"/>
      <c r="P3440" s="70"/>
      <c r="Q3440" s="71"/>
    </row>
    <row r="3441" spans="1:17">
      <c r="A3441" s="152"/>
      <c r="B3441" s="68"/>
      <c r="C3441" s="68"/>
      <c r="D3441" s="68"/>
      <c r="E3441" s="68"/>
      <c r="F3441" s="69"/>
      <c r="G3441" s="69"/>
      <c r="H3441" s="69"/>
      <c r="I3441" s="69"/>
      <c r="J3441" s="68"/>
      <c r="K3441" s="69"/>
      <c r="L3441" s="68"/>
      <c r="M3441" s="68"/>
      <c r="N3441" s="68"/>
      <c r="O3441" s="68"/>
      <c r="P3441" s="70"/>
      <c r="Q3441" s="71"/>
    </row>
    <row r="3442" spans="1:17">
      <c r="A3442" s="152"/>
      <c r="B3442" s="68"/>
      <c r="C3442" s="68"/>
      <c r="D3442" s="68"/>
      <c r="E3442" s="68"/>
      <c r="F3442" s="69"/>
      <c r="G3442" s="69"/>
      <c r="H3442" s="69"/>
      <c r="I3442" s="69"/>
      <c r="J3442" s="68"/>
      <c r="K3442" s="69"/>
      <c r="L3442" s="68"/>
      <c r="M3442" s="68"/>
      <c r="N3442" s="68"/>
      <c r="O3442" s="68"/>
      <c r="P3442" s="70"/>
      <c r="Q3442" s="71"/>
    </row>
    <row r="3443" spans="1:17">
      <c r="A3443" s="152"/>
      <c r="B3443" s="68"/>
      <c r="C3443" s="68"/>
      <c r="D3443" s="68"/>
      <c r="E3443" s="68"/>
      <c r="F3443" s="69"/>
      <c r="G3443" s="69"/>
      <c r="H3443" s="69"/>
      <c r="I3443" s="69"/>
      <c r="J3443" s="68"/>
      <c r="K3443" s="69"/>
      <c r="L3443" s="68"/>
      <c r="M3443" s="68"/>
      <c r="N3443" s="68"/>
      <c r="O3443" s="68"/>
      <c r="P3443" s="70"/>
      <c r="Q3443" s="71"/>
    </row>
    <row r="3444" spans="1:17">
      <c r="A3444" s="152"/>
      <c r="B3444" s="68"/>
      <c r="C3444" s="68"/>
      <c r="D3444" s="68"/>
      <c r="E3444" s="68"/>
      <c r="F3444" s="69"/>
      <c r="G3444" s="69"/>
      <c r="H3444" s="69"/>
      <c r="I3444" s="69"/>
      <c r="J3444" s="68"/>
      <c r="K3444" s="69"/>
      <c r="L3444" s="68"/>
      <c r="M3444" s="68"/>
      <c r="N3444" s="68"/>
      <c r="O3444" s="68"/>
      <c r="P3444" s="70"/>
      <c r="Q3444" s="71"/>
    </row>
    <row r="3445" spans="1:17">
      <c r="A3445" s="152"/>
      <c r="B3445" s="68"/>
      <c r="C3445" s="68"/>
      <c r="D3445" s="68"/>
      <c r="E3445" s="68"/>
      <c r="F3445" s="69"/>
      <c r="G3445" s="69"/>
      <c r="H3445" s="69"/>
      <c r="I3445" s="69"/>
      <c r="J3445" s="68"/>
      <c r="K3445" s="69"/>
      <c r="L3445" s="68"/>
      <c r="M3445" s="68"/>
      <c r="N3445" s="68"/>
      <c r="O3445" s="68"/>
      <c r="P3445" s="70"/>
      <c r="Q3445" s="71"/>
    </row>
    <row r="3446" spans="1:17">
      <c r="A3446" s="152"/>
      <c r="B3446" s="68"/>
      <c r="C3446" s="68"/>
      <c r="D3446" s="68"/>
      <c r="E3446" s="68"/>
      <c r="F3446" s="69"/>
      <c r="G3446" s="69"/>
      <c r="H3446" s="69"/>
      <c r="I3446" s="69"/>
      <c r="J3446" s="68"/>
      <c r="K3446" s="69"/>
      <c r="L3446" s="68"/>
      <c r="M3446" s="68"/>
      <c r="N3446" s="68"/>
      <c r="O3446" s="68"/>
      <c r="P3446" s="70"/>
      <c r="Q3446" s="71"/>
    </row>
    <row r="3447" spans="1:17">
      <c r="A3447" s="152"/>
      <c r="B3447" s="68"/>
      <c r="C3447" s="68"/>
      <c r="D3447" s="68"/>
      <c r="E3447" s="68"/>
      <c r="F3447" s="69"/>
      <c r="G3447" s="69"/>
      <c r="H3447" s="69"/>
      <c r="I3447" s="69"/>
      <c r="J3447" s="68"/>
      <c r="K3447" s="69"/>
      <c r="L3447" s="68"/>
      <c r="M3447" s="68"/>
      <c r="N3447" s="68"/>
      <c r="O3447" s="68"/>
      <c r="P3447" s="70"/>
      <c r="Q3447" s="71"/>
    </row>
    <row r="3448" spans="1:17">
      <c r="A3448" s="152"/>
      <c r="B3448" s="68"/>
      <c r="C3448" s="68"/>
      <c r="D3448" s="68"/>
      <c r="E3448" s="68"/>
      <c r="F3448" s="69"/>
      <c r="G3448" s="69"/>
      <c r="H3448" s="69"/>
      <c r="I3448" s="69"/>
      <c r="J3448" s="68"/>
      <c r="K3448" s="69"/>
      <c r="L3448" s="68"/>
      <c r="M3448" s="68"/>
      <c r="N3448" s="68"/>
      <c r="O3448" s="68"/>
      <c r="P3448" s="70"/>
      <c r="Q3448" s="71"/>
    </row>
    <row r="3449" spans="1:17">
      <c r="A3449" s="152"/>
      <c r="B3449" s="68"/>
      <c r="C3449" s="68"/>
      <c r="D3449" s="68"/>
      <c r="E3449" s="68"/>
      <c r="F3449" s="69"/>
      <c r="G3449" s="69"/>
      <c r="H3449" s="69"/>
      <c r="I3449" s="69"/>
      <c r="J3449" s="68"/>
      <c r="K3449" s="69"/>
      <c r="L3449" s="68"/>
      <c r="M3449" s="68"/>
      <c r="N3449" s="68"/>
      <c r="O3449" s="68"/>
      <c r="P3449" s="70"/>
      <c r="Q3449" s="71"/>
    </row>
    <row r="3450" spans="1:17">
      <c r="A3450" s="152"/>
      <c r="B3450" s="68"/>
      <c r="C3450" s="68"/>
      <c r="D3450" s="68"/>
      <c r="E3450" s="68"/>
      <c r="F3450" s="69"/>
      <c r="G3450" s="69"/>
      <c r="H3450" s="69"/>
      <c r="I3450" s="69"/>
      <c r="J3450" s="68"/>
      <c r="K3450" s="69"/>
      <c r="L3450" s="68"/>
      <c r="M3450" s="68"/>
      <c r="N3450" s="68"/>
      <c r="O3450" s="68"/>
      <c r="P3450" s="70"/>
      <c r="Q3450" s="71"/>
    </row>
    <row r="3451" spans="1:17">
      <c r="A3451" s="152"/>
      <c r="B3451" s="68"/>
      <c r="C3451" s="68"/>
      <c r="D3451" s="68"/>
      <c r="E3451" s="68"/>
      <c r="F3451" s="69"/>
      <c r="G3451" s="69"/>
      <c r="H3451" s="69"/>
      <c r="I3451" s="69"/>
      <c r="J3451" s="68"/>
      <c r="K3451" s="69"/>
      <c r="L3451" s="68"/>
      <c r="M3451" s="68"/>
      <c r="N3451" s="68"/>
      <c r="O3451" s="68"/>
      <c r="P3451" s="70"/>
      <c r="Q3451" s="71"/>
    </row>
    <row r="3452" spans="1:17">
      <c r="A3452" s="152"/>
      <c r="B3452" s="68"/>
      <c r="C3452" s="68"/>
      <c r="D3452" s="68"/>
      <c r="E3452" s="68"/>
      <c r="F3452" s="69"/>
      <c r="G3452" s="69"/>
      <c r="H3452" s="69"/>
      <c r="I3452" s="69"/>
      <c r="J3452" s="68"/>
      <c r="K3452" s="69"/>
      <c r="L3452" s="68"/>
      <c r="M3452" s="68"/>
      <c r="N3452" s="68"/>
      <c r="O3452" s="68"/>
      <c r="P3452" s="70"/>
      <c r="Q3452" s="71"/>
    </row>
    <row r="3453" spans="1:17">
      <c r="A3453" s="152"/>
      <c r="B3453" s="68"/>
      <c r="C3453" s="68"/>
      <c r="D3453" s="68"/>
      <c r="E3453" s="68"/>
      <c r="F3453" s="69"/>
      <c r="G3453" s="69"/>
      <c r="H3453" s="69"/>
      <c r="I3453" s="69"/>
      <c r="J3453" s="68"/>
      <c r="K3453" s="69"/>
      <c r="L3453" s="68"/>
      <c r="M3453" s="68"/>
      <c r="N3453" s="68"/>
      <c r="O3453" s="68"/>
      <c r="P3453" s="70"/>
      <c r="Q3453" s="71"/>
    </row>
    <row r="3454" spans="1:17">
      <c r="A3454" s="152"/>
      <c r="B3454" s="68"/>
      <c r="C3454" s="68"/>
      <c r="D3454" s="68"/>
      <c r="E3454" s="68"/>
      <c r="F3454" s="69"/>
      <c r="G3454" s="69"/>
      <c r="H3454" s="69"/>
      <c r="I3454" s="69"/>
      <c r="J3454" s="68"/>
      <c r="K3454" s="69"/>
      <c r="L3454" s="68"/>
      <c r="M3454" s="68"/>
      <c r="N3454" s="68"/>
      <c r="O3454" s="68"/>
      <c r="P3454" s="70"/>
      <c r="Q3454" s="71"/>
    </row>
    <row r="3455" spans="1:17">
      <c r="A3455" s="152"/>
      <c r="B3455" s="68"/>
      <c r="C3455" s="68"/>
      <c r="D3455" s="68"/>
      <c r="E3455" s="68"/>
      <c r="F3455" s="69"/>
      <c r="G3455" s="69"/>
      <c r="H3455" s="69"/>
      <c r="I3455" s="69"/>
      <c r="J3455" s="68"/>
      <c r="K3455" s="69"/>
      <c r="L3455" s="68"/>
      <c r="M3455" s="68"/>
      <c r="N3455" s="68"/>
      <c r="O3455" s="68"/>
      <c r="P3455" s="70"/>
      <c r="Q3455" s="71"/>
    </row>
    <row r="3456" spans="1:17">
      <c r="A3456" s="152"/>
      <c r="B3456" s="68"/>
      <c r="C3456" s="68"/>
      <c r="D3456" s="68"/>
      <c r="E3456" s="68"/>
      <c r="F3456" s="69"/>
      <c r="G3456" s="69"/>
      <c r="H3456" s="69"/>
      <c r="I3456" s="69"/>
      <c r="J3456" s="68"/>
      <c r="K3456" s="69"/>
      <c r="L3456" s="68"/>
      <c r="M3456" s="68"/>
      <c r="N3456" s="68"/>
      <c r="O3456" s="68"/>
      <c r="P3456" s="70"/>
      <c r="Q3456" s="71"/>
    </row>
    <row r="3457" spans="1:17">
      <c r="A3457" s="152"/>
      <c r="B3457" s="68"/>
      <c r="C3457" s="68"/>
      <c r="D3457" s="68"/>
      <c r="E3457" s="68"/>
      <c r="F3457" s="69"/>
      <c r="G3457" s="69"/>
      <c r="H3457" s="69"/>
      <c r="I3457" s="69"/>
      <c r="J3457" s="68"/>
      <c r="K3457" s="69"/>
      <c r="L3457" s="68"/>
      <c r="M3457" s="68"/>
      <c r="N3457" s="68"/>
      <c r="O3457" s="68"/>
      <c r="P3457" s="70"/>
      <c r="Q3457" s="71"/>
    </row>
    <row r="3458" spans="1:17">
      <c r="A3458" s="152"/>
      <c r="B3458" s="68"/>
      <c r="C3458" s="68"/>
      <c r="D3458" s="68"/>
      <c r="E3458" s="68"/>
      <c r="F3458" s="69"/>
      <c r="G3458" s="69"/>
      <c r="H3458" s="69"/>
      <c r="I3458" s="69"/>
      <c r="J3458" s="68"/>
      <c r="K3458" s="69"/>
      <c r="L3458" s="68"/>
      <c r="M3458" s="68"/>
      <c r="N3458" s="68"/>
      <c r="O3458" s="68"/>
      <c r="P3458" s="70"/>
      <c r="Q3458" s="71"/>
    </row>
    <row r="3459" spans="1:17">
      <c r="A3459" s="152"/>
      <c r="B3459" s="68"/>
      <c r="C3459" s="68"/>
      <c r="D3459" s="68"/>
      <c r="E3459" s="68"/>
      <c r="F3459" s="69"/>
      <c r="G3459" s="69"/>
      <c r="H3459" s="69"/>
      <c r="I3459" s="69"/>
      <c r="J3459" s="68"/>
      <c r="K3459" s="69"/>
      <c r="L3459" s="68"/>
      <c r="M3459" s="68"/>
      <c r="N3459" s="68"/>
      <c r="O3459" s="68"/>
      <c r="P3459" s="70"/>
      <c r="Q3459" s="71"/>
    </row>
    <row r="3460" spans="1:17">
      <c r="A3460" s="152"/>
      <c r="B3460" s="68"/>
      <c r="C3460" s="68"/>
      <c r="D3460" s="68"/>
      <c r="E3460" s="68"/>
      <c r="F3460" s="69"/>
      <c r="G3460" s="69"/>
      <c r="H3460" s="69"/>
      <c r="I3460" s="69"/>
      <c r="J3460" s="68"/>
      <c r="K3460" s="69"/>
      <c r="L3460" s="68"/>
      <c r="M3460" s="68"/>
      <c r="N3460" s="68"/>
      <c r="O3460" s="68"/>
      <c r="P3460" s="70"/>
      <c r="Q3460" s="71"/>
    </row>
    <row r="3461" spans="1:17">
      <c r="A3461" s="152"/>
      <c r="B3461" s="68"/>
      <c r="C3461" s="68"/>
      <c r="D3461" s="68"/>
      <c r="E3461" s="68"/>
      <c r="F3461" s="69"/>
      <c r="G3461" s="69"/>
      <c r="H3461" s="69"/>
      <c r="I3461" s="69"/>
      <c r="J3461" s="68"/>
      <c r="K3461" s="69"/>
      <c r="L3461" s="68"/>
      <c r="M3461" s="68"/>
      <c r="N3461" s="68"/>
      <c r="O3461" s="68"/>
      <c r="P3461" s="70"/>
      <c r="Q3461" s="71"/>
    </row>
    <row r="3462" spans="1:17">
      <c r="A3462" s="152"/>
      <c r="B3462" s="68"/>
      <c r="C3462" s="68"/>
      <c r="D3462" s="68"/>
      <c r="E3462" s="68"/>
      <c r="F3462" s="69"/>
      <c r="G3462" s="69"/>
      <c r="H3462" s="69"/>
      <c r="I3462" s="69"/>
      <c r="J3462" s="68"/>
      <c r="K3462" s="69"/>
      <c r="L3462" s="68"/>
      <c r="M3462" s="68"/>
      <c r="N3462" s="68"/>
      <c r="O3462" s="68"/>
      <c r="P3462" s="70"/>
      <c r="Q3462" s="71"/>
    </row>
    <row r="3463" spans="1:17">
      <c r="A3463" s="152"/>
      <c r="B3463" s="68"/>
      <c r="C3463" s="68"/>
      <c r="D3463" s="68"/>
      <c r="E3463" s="68"/>
      <c r="F3463" s="69"/>
      <c r="G3463" s="69"/>
      <c r="H3463" s="69"/>
      <c r="I3463" s="69"/>
      <c r="J3463" s="68"/>
      <c r="K3463" s="69"/>
      <c r="L3463" s="68"/>
      <c r="M3463" s="68"/>
      <c r="N3463" s="68"/>
      <c r="O3463" s="68"/>
      <c r="P3463" s="70"/>
      <c r="Q3463" s="71"/>
    </row>
    <row r="3464" spans="1:17">
      <c r="A3464" s="152"/>
      <c r="B3464" s="68"/>
      <c r="C3464" s="68"/>
      <c r="D3464" s="68"/>
      <c r="E3464" s="68"/>
      <c r="F3464" s="69"/>
      <c r="G3464" s="69"/>
      <c r="H3464" s="69"/>
      <c r="I3464" s="69"/>
      <c r="J3464" s="68"/>
      <c r="K3464" s="69"/>
      <c r="L3464" s="68"/>
      <c r="M3464" s="68"/>
      <c r="N3464" s="68"/>
      <c r="O3464" s="68"/>
      <c r="P3464" s="70"/>
      <c r="Q3464" s="71"/>
    </row>
    <row r="3465" spans="1:17">
      <c r="A3465" s="152"/>
      <c r="B3465" s="68"/>
      <c r="C3465" s="68"/>
      <c r="D3465" s="68"/>
      <c r="E3465" s="68"/>
      <c r="F3465" s="69"/>
      <c r="G3465" s="69"/>
      <c r="H3465" s="69"/>
      <c r="I3465" s="69"/>
      <c r="J3465" s="68"/>
      <c r="K3465" s="69"/>
      <c r="L3465" s="68"/>
      <c r="M3465" s="68"/>
      <c r="N3465" s="68"/>
      <c r="O3465" s="68"/>
      <c r="P3465" s="70"/>
      <c r="Q3465" s="71"/>
    </row>
    <row r="3466" spans="1:17">
      <c r="A3466" s="152"/>
      <c r="B3466" s="68"/>
      <c r="C3466" s="68"/>
      <c r="D3466" s="68"/>
      <c r="E3466" s="68"/>
      <c r="F3466" s="69"/>
      <c r="G3466" s="69"/>
      <c r="H3466" s="69"/>
      <c r="I3466" s="69"/>
      <c r="J3466" s="68"/>
      <c r="K3466" s="69"/>
      <c r="L3466" s="68"/>
      <c r="M3466" s="68"/>
      <c r="N3466" s="68"/>
      <c r="O3466" s="68"/>
      <c r="P3466" s="70"/>
      <c r="Q3466" s="71"/>
    </row>
    <row r="3467" spans="1:17">
      <c r="A3467" s="152"/>
      <c r="B3467" s="68"/>
      <c r="C3467" s="68"/>
      <c r="D3467" s="68"/>
      <c r="E3467" s="68"/>
      <c r="F3467" s="69"/>
      <c r="G3467" s="69"/>
      <c r="H3467" s="69"/>
      <c r="I3467" s="69"/>
      <c r="J3467" s="68"/>
      <c r="K3467" s="69"/>
      <c r="L3467" s="68"/>
      <c r="M3467" s="68"/>
      <c r="N3467" s="68"/>
      <c r="O3467" s="68"/>
      <c r="P3467" s="70"/>
      <c r="Q3467" s="71"/>
    </row>
    <row r="3468" spans="1:17">
      <c r="A3468" s="152"/>
      <c r="B3468" s="68"/>
      <c r="C3468" s="68"/>
      <c r="D3468" s="68"/>
      <c r="E3468" s="68"/>
      <c r="F3468" s="69"/>
      <c r="G3468" s="69"/>
      <c r="H3468" s="69"/>
      <c r="I3468" s="69"/>
      <c r="J3468" s="68"/>
      <c r="K3468" s="69"/>
      <c r="L3468" s="68"/>
      <c r="M3468" s="68"/>
      <c r="N3468" s="68"/>
      <c r="O3468" s="68"/>
      <c r="P3468" s="70"/>
      <c r="Q3468" s="71"/>
    </row>
    <row r="3469" spans="1:17">
      <c r="A3469" s="152"/>
      <c r="B3469" s="68"/>
      <c r="C3469" s="68"/>
      <c r="D3469" s="68"/>
      <c r="E3469" s="68"/>
      <c r="F3469" s="69"/>
      <c r="G3469" s="69"/>
      <c r="H3469" s="69"/>
      <c r="I3469" s="69"/>
      <c r="J3469" s="68"/>
      <c r="K3469" s="69"/>
      <c r="L3469" s="68"/>
      <c r="M3469" s="68"/>
      <c r="N3469" s="68"/>
      <c r="O3469" s="68"/>
      <c r="P3469" s="70"/>
      <c r="Q3469" s="71"/>
    </row>
    <row r="3470" spans="1:17">
      <c r="A3470" s="152"/>
      <c r="B3470" s="68"/>
      <c r="C3470" s="68"/>
      <c r="D3470" s="68"/>
      <c r="E3470" s="68"/>
      <c r="F3470" s="69"/>
      <c r="G3470" s="69"/>
      <c r="H3470" s="69"/>
      <c r="I3470" s="69"/>
      <c r="J3470" s="68"/>
      <c r="K3470" s="69"/>
      <c r="L3470" s="68"/>
      <c r="M3470" s="68"/>
      <c r="N3470" s="68"/>
      <c r="O3470" s="68"/>
      <c r="P3470" s="70"/>
      <c r="Q3470" s="71"/>
    </row>
    <row r="3471" spans="1:17">
      <c r="A3471" s="152"/>
      <c r="B3471" s="68"/>
      <c r="C3471" s="68"/>
      <c r="D3471" s="68"/>
      <c r="E3471" s="68"/>
      <c r="F3471" s="69"/>
      <c r="G3471" s="69"/>
      <c r="H3471" s="69"/>
      <c r="I3471" s="69"/>
      <c r="J3471" s="68"/>
      <c r="K3471" s="69"/>
      <c r="L3471" s="68"/>
      <c r="M3471" s="68"/>
      <c r="N3471" s="68"/>
      <c r="O3471" s="68"/>
      <c r="P3471" s="70"/>
      <c r="Q3471" s="71"/>
    </row>
    <row r="3472" spans="1:17">
      <c r="A3472" s="152"/>
      <c r="B3472" s="68"/>
      <c r="C3472" s="68"/>
      <c r="D3472" s="68"/>
      <c r="E3472" s="68"/>
      <c r="F3472" s="69"/>
      <c r="G3472" s="69"/>
      <c r="H3472" s="69"/>
      <c r="I3472" s="69"/>
      <c r="J3472" s="68"/>
      <c r="K3472" s="69"/>
      <c r="L3472" s="68"/>
      <c r="M3472" s="68"/>
      <c r="N3472" s="68"/>
      <c r="O3472" s="68"/>
      <c r="P3472" s="70"/>
      <c r="Q3472" s="71"/>
    </row>
    <row r="3473" spans="1:17">
      <c r="A3473" s="152"/>
      <c r="B3473" s="68"/>
      <c r="C3473" s="68"/>
      <c r="D3473" s="68"/>
      <c r="E3473" s="68"/>
      <c r="F3473" s="69"/>
      <c r="G3473" s="69"/>
      <c r="H3473" s="69"/>
      <c r="I3473" s="69"/>
      <c r="J3473" s="68"/>
      <c r="K3473" s="69"/>
      <c r="L3473" s="68"/>
      <c r="M3473" s="68"/>
      <c r="N3473" s="68"/>
      <c r="O3473" s="68"/>
      <c r="P3473" s="70"/>
      <c r="Q3473" s="71"/>
    </row>
    <row r="3474" spans="1:17">
      <c r="A3474" s="152"/>
      <c r="B3474" s="68"/>
      <c r="C3474" s="68"/>
      <c r="D3474" s="68"/>
      <c r="E3474" s="68"/>
      <c r="F3474" s="69"/>
      <c r="G3474" s="69"/>
      <c r="H3474" s="69"/>
      <c r="I3474" s="69"/>
      <c r="J3474" s="68"/>
      <c r="K3474" s="69"/>
      <c r="L3474" s="68"/>
      <c r="M3474" s="68"/>
      <c r="N3474" s="68"/>
      <c r="O3474" s="68"/>
      <c r="P3474" s="70"/>
      <c r="Q3474" s="71"/>
    </row>
    <row r="3475" spans="1:17">
      <c r="A3475" s="152"/>
      <c r="B3475" s="68"/>
      <c r="C3475" s="68"/>
      <c r="D3475" s="68"/>
      <c r="E3475" s="68"/>
      <c r="F3475" s="69"/>
      <c r="G3475" s="69"/>
      <c r="H3475" s="69"/>
      <c r="I3475" s="69"/>
      <c r="J3475" s="68"/>
      <c r="K3475" s="69"/>
      <c r="L3475" s="68"/>
      <c r="M3475" s="68"/>
      <c r="N3475" s="68"/>
      <c r="O3475" s="68"/>
      <c r="P3475" s="70"/>
      <c r="Q3475" s="71"/>
    </row>
    <row r="3476" spans="1:17">
      <c r="A3476" s="152"/>
      <c r="B3476" s="68"/>
      <c r="C3476" s="68"/>
      <c r="D3476" s="68"/>
      <c r="E3476" s="68"/>
      <c r="F3476" s="69"/>
      <c r="G3476" s="69"/>
      <c r="H3476" s="69"/>
      <c r="I3476" s="69"/>
      <c r="J3476" s="68"/>
      <c r="K3476" s="69"/>
      <c r="L3476" s="68"/>
      <c r="M3476" s="68"/>
      <c r="N3476" s="68"/>
      <c r="O3476" s="68"/>
      <c r="P3476" s="70"/>
      <c r="Q3476" s="71"/>
    </row>
    <row r="3477" spans="1:17">
      <c r="A3477" s="152"/>
      <c r="B3477" s="68"/>
      <c r="C3477" s="68"/>
      <c r="D3477" s="68"/>
      <c r="E3477" s="68"/>
      <c r="F3477" s="69"/>
      <c r="G3477" s="69"/>
      <c r="H3477" s="69"/>
      <c r="I3477" s="69"/>
      <c r="J3477" s="68"/>
      <c r="K3477" s="69"/>
      <c r="L3477" s="68"/>
      <c r="M3477" s="68"/>
      <c r="N3477" s="68"/>
      <c r="O3477" s="68"/>
      <c r="P3477" s="70"/>
      <c r="Q3477" s="71"/>
    </row>
    <row r="3478" spans="1:17">
      <c r="A3478" s="152"/>
      <c r="B3478" s="68"/>
      <c r="C3478" s="68"/>
      <c r="D3478" s="68"/>
      <c r="E3478" s="68"/>
      <c r="F3478" s="69"/>
      <c r="G3478" s="69"/>
      <c r="H3478" s="69"/>
      <c r="I3478" s="69"/>
      <c r="J3478" s="68"/>
      <c r="K3478" s="69"/>
      <c r="L3478" s="68"/>
      <c r="M3478" s="68"/>
      <c r="N3478" s="68"/>
      <c r="O3478" s="68"/>
      <c r="P3478" s="70"/>
      <c r="Q3478" s="71"/>
    </row>
    <row r="3479" spans="1:17">
      <c r="A3479" s="152"/>
      <c r="B3479" s="68"/>
      <c r="C3479" s="68"/>
      <c r="D3479" s="68"/>
      <c r="E3479" s="68"/>
      <c r="F3479" s="69"/>
      <c r="G3479" s="69"/>
      <c r="H3479" s="69"/>
      <c r="I3479" s="69"/>
      <c r="J3479" s="68"/>
      <c r="K3479" s="69"/>
      <c r="L3479" s="68"/>
      <c r="M3479" s="68"/>
      <c r="N3479" s="68"/>
      <c r="O3479" s="68"/>
      <c r="P3479" s="70"/>
      <c r="Q3479" s="71"/>
    </row>
    <row r="3480" spans="1:17">
      <c r="A3480" s="152"/>
      <c r="B3480" s="68"/>
      <c r="C3480" s="68"/>
      <c r="D3480" s="68"/>
      <c r="E3480" s="68"/>
      <c r="F3480" s="69"/>
      <c r="G3480" s="69"/>
      <c r="H3480" s="69"/>
      <c r="I3480" s="69"/>
      <c r="J3480" s="68"/>
      <c r="K3480" s="69"/>
      <c r="L3480" s="68"/>
      <c r="M3480" s="68"/>
      <c r="N3480" s="68"/>
      <c r="O3480" s="68"/>
      <c r="P3480" s="70"/>
      <c r="Q3480" s="71"/>
    </row>
    <row r="3481" spans="1:17">
      <c r="A3481" s="152"/>
      <c r="B3481" s="68"/>
      <c r="C3481" s="68"/>
      <c r="D3481" s="68"/>
      <c r="E3481" s="68"/>
      <c r="F3481" s="69"/>
      <c r="G3481" s="69"/>
      <c r="H3481" s="69"/>
      <c r="I3481" s="69"/>
      <c r="J3481" s="68"/>
      <c r="K3481" s="69"/>
      <c r="L3481" s="68"/>
      <c r="M3481" s="68"/>
      <c r="N3481" s="68"/>
      <c r="O3481" s="68"/>
      <c r="P3481" s="70"/>
      <c r="Q3481" s="71"/>
    </row>
    <row r="3482" spans="1:17">
      <c r="A3482" s="152"/>
      <c r="B3482" s="68"/>
      <c r="C3482" s="68"/>
      <c r="D3482" s="68"/>
      <c r="E3482" s="68"/>
      <c r="F3482" s="69"/>
      <c r="G3482" s="69"/>
      <c r="H3482" s="69"/>
      <c r="I3482" s="69"/>
      <c r="J3482" s="68"/>
      <c r="K3482" s="69"/>
      <c r="L3482" s="68"/>
      <c r="M3482" s="68"/>
      <c r="N3482" s="68"/>
      <c r="O3482" s="68"/>
      <c r="P3482" s="70"/>
      <c r="Q3482" s="71"/>
    </row>
    <row r="3483" spans="1:17">
      <c r="A3483" s="152"/>
      <c r="B3483" s="68"/>
      <c r="C3483" s="68"/>
      <c r="D3483" s="68"/>
      <c r="E3483" s="68"/>
      <c r="F3483" s="69"/>
      <c r="G3483" s="69"/>
      <c r="H3483" s="69"/>
      <c r="I3483" s="69"/>
      <c r="J3483" s="68"/>
      <c r="K3483" s="69"/>
      <c r="L3483" s="68"/>
      <c r="M3483" s="68"/>
      <c r="N3483" s="68"/>
      <c r="O3483" s="68"/>
      <c r="P3483" s="70"/>
      <c r="Q3483" s="71"/>
    </row>
    <row r="3484" spans="1:17">
      <c r="A3484" s="152"/>
      <c r="B3484" s="68"/>
      <c r="C3484" s="68"/>
      <c r="D3484" s="68"/>
      <c r="E3484" s="68"/>
      <c r="F3484" s="69"/>
      <c r="G3484" s="69"/>
      <c r="H3484" s="69"/>
      <c r="I3484" s="69"/>
      <c r="J3484" s="68"/>
      <c r="K3484" s="69"/>
      <c r="L3484" s="68"/>
      <c r="M3484" s="68"/>
      <c r="N3484" s="68"/>
      <c r="O3484" s="68"/>
      <c r="P3484" s="70"/>
      <c r="Q3484" s="71"/>
    </row>
    <row r="3485" spans="1:17">
      <c r="A3485" s="152"/>
      <c r="B3485" s="68"/>
      <c r="C3485" s="68"/>
      <c r="D3485" s="68"/>
      <c r="E3485" s="68"/>
      <c r="F3485" s="69"/>
      <c r="G3485" s="69"/>
      <c r="H3485" s="69"/>
      <c r="I3485" s="69"/>
      <c r="J3485" s="68"/>
      <c r="K3485" s="69"/>
      <c r="L3485" s="68"/>
      <c r="M3485" s="68"/>
      <c r="N3485" s="68"/>
      <c r="O3485" s="68"/>
      <c r="P3485" s="70"/>
      <c r="Q3485" s="71"/>
    </row>
    <row r="3486" spans="1:17">
      <c r="A3486" s="152"/>
      <c r="B3486" s="68"/>
      <c r="C3486" s="68"/>
      <c r="D3486" s="68"/>
      <c r="E3486" s="68"/>
      <c r="F3486" s="69"/>
      <c r="G3486" s="69"/>
      <c r="H3486" s="69"/>
      <c r="I3486" s="69"/>
      <c r="J3486" s="68"/>
      <c r="K3486" s="69"/>
      <c r="L3486" s="68"/>
      <c r="M3486" s="68"/>
      <c r="N3486" s="68"/>
      <c r="O3486" s="68"/>
      <c r="P3486" s="70"/>
      <c r="Q3486" s="71"/>
    </row>
    <row r="3487" spans="1:17">
      <c r="A3487" s="152"/>
      <c r="B3487" s="68"/>
      <c r="C3487" s="68"/>
      <c r="D3487" s="68"/>
      <c r="E3487" s="68"/>
      <c r="F3487" s="69"/>
      <c r="G3487" s="69"/>
      <c r="H3487" s="69"/>
      <c r="I3487" s="69"/>
      <c r="J3487" s="68"/>
      <c r="K3487" s="69"/>
      <c r="L3487" s="68"/>
      <c r="M3487" s="68"/>
      <c r="N3487" s="68"/>
      <c r="O3487" s="68"/>
      <c r="P3487" s="70"/>
      <c r="Q3487" s="71"/>
    </row>
    <row r="3488" spans="1:17">
      <c r="A3488" s="152"/>
      <c r="B3488" s="68"/>
      <c r="C3488" s="68"/>
      <c r="D3488" s="68"/>
      <c r="E3488" s="68"/>
      <c r="F3488" s="69"/>
      <c r="G3488" s="69"/>
      <c r="H3488" s="69"/>
      <c r="I3488" s="69"/>
      <c r="J3488" s="68"/>
      <c r="K3488" s="69"/>
      <c r="L3488" s="68"/>
      <c r="M3488" s="68"/>
      <c r="N3488" s="68"/>
      <c r="O3488" s="68"/>
      <c r="P3488" s="70"/>
      <c r="Q3488" s="71"/>
    </row>
    <row r="3489" spans="1:17">
      <c r="A3489" s="152"/>
      <c r="B3489" s="68"/>
      <c r="C3489" s="68"/>
      <c r="D3489" s="68"/>
      <c r="E3489" s="68"/>
      <c r="F3489" s="69"/>
      <c r="G3489" s="69"/>
      <c r="H3489" s="69"/>
      <c r="I3489" s="69"/>
      <c r="J3489" s="68"/>
      <c r="K3489" s="69"/>
      <c r="L3489" s="68"/>
      <c r="M3489" s="68"/>
      <c r="N3489" s="68"/>
      <c r="O3489" s="68"/>
      <c r="P3489" s="70"/>
      <c r="Q3489" s="71"/>
    </row>
    <row r="3490" spans="1:17">
      <c r="A3490" s="152"/>
      <c r="B3490" s="68"/>
      <c r="C3490" s="68"/>
      <c r="D3490" s="68"/>
      <c r="E3490" s="68"/>
      <c r="F3490" s="69"/>
      <c r="G3490" s="69"/>
      <c r="H3490" s="69"/>
      <c r="I3490" s="69"/>
      <c r="J3490" s="68"/>
      <c r="K3490" s="69"/>
      <c r="L3490" s="68"/>
      <c r="M3490" s="68"/>
      <c r="N3490" s="68"/>
      <c r="O3490" s="68"/>
      <c r="P3490" s="70"/>
      <c r="Q3490" s="71"/>
    </row>
    <row r="3491" spans="1:17">
      <c r="A3491" s="152"/>
      <c r="B3491" s="68"/>
      <c r="C3491" s="68"/>
      <c r="D3491" s="68"/>
      <c r="E3491" s="68"/>
      <c r="F3491" s="69"/>
      <c r="G3491" s="69"/>
      <c r="H3491" s="69"/>
      <c r="I3491" s="69"/>
      <c r="J3491" s="68"/>
      <c r="K3491" s="69"/>
      <c r="L3491" s="68"/>
      <c r="M3491" s="68"/>
      <c r="N3491" s="68"/>
      <c r="O3491" s="68"/>
      <c r="P3491" s="70"/>
      <c r="Q3491" s="71"/>
    </row>
    <row r="3492" spans="1:17">
      <c r="A3492" s="152"/>
      <c r="B3492" s="68"/>
      <c r="C3492" s="68"/>
      <c r="D3492" s="68"/>
      <c r="E3492" s="68"/>
      <c r="F3492" s="69"/>
      <c r="G3492" s="69"/>
      <c r="H3492" s="69"/>
      <c r="I3492" s="69"/>
      <c r="J3492" s="68"/>
      <c r="K3492" s="69"/>
      <c r="L3492" s="68"/>
      <c r="M3492" s="68"/>
      <c r="N3492" s="68"/>
      <c r="O3492" s="68"/>
      <c r="P3492" s="70"/>
      <c r="Q3492" s="71"/>
    </row>
    <row r="3493" spans="1:17">
      <c r="A3493" s="152"/>
      <c r="B3493" s="68"/>
      <c r="C3493" s="68"/>
      <c r="D3493" s="68"/>
      <c r="E3493" s="68"/>
      <c r="F3493" s="69"/>
      <c r="G3493" s="69"/>
      <c r="H3493" s="69"/>
      <c r="I3493" s="69"/>
      <c r="J3493" s="68"/>
      <c r="K3493" s="69"/>
      <c r="L3493" s="68"/>
      <c r="M3493" s="68"/>
      <c r="N3493" s="68"/>
      <c r="O3493" s="68"/>
      <c r="P3493" s="70"/>
      <c r="Q3493" s="71"/>
    </row>
    <row r="3494" spans="1:17">
      <c r="A3494" s="152"/>
      <c r="B3494" s="68"/>
      <c r="C3494" s="68"/>
      <c r="D3494" s="68"/>
      <c r="E3494" s="68"/>
      <c r="F3494" s="69"/>
      <c r="G3494" s="69"/>
      <c r="H3494" s="69"/>
      <c r="I3494" s="69"/>
      <c r="J3494" s="68"/>
      <c r="K3494" s="69"/>
      <c r="L3494" s="68"/>
      <c r="M3494" s="68"/>
      <c r="N3494" s="68"/>
      <c r="O3494" s="68"/>
      <c r="P3494" s="70"/>
      <c r="Q3494" s="71"/>
    </row>
    <row r="3495" spans="1:17">
      <c r="A3495" s="152"/>
      <c r="B3495" s="68"/>
      <c r="C3495" s="68"/>
      <c r="D3495" s="68"/>
      <c r="E3495" s="68"/>
      <c r="F3495" s="69"/>
      <c r="G3495" s="69"/>
      <c r="H3495" s="69"/>
      <c r="I3495" s="69"/>
      <c r="J3495" s="68"/>
      <c r="K3495" s="69"/>
      <c r="L3495" s="68"/>
      <c r="M3495" s="68"/>
      <c r="N3495" s="68"/>
      <c r="O3495" s="68"/>
      <c r="P3495" s="70"/>
      <c r="Q3495" s="71"/>
    </row>
    <row r="3496" spans="1:17">
      <c r="A3496" s="152"/>
      <c r="B3496" s="68"/>
      <c r="C3496" s="68"/>
      <c r="D3496" s="68"/>
      <c r="E3496" s="68"/>
      <c r="F3496" s="69"/>
      <c r="G3496" s="69"/>
      <c r="H3496" s="69"/>
      <c r="I3496" s="69"/>
      <c r="J3496" s="68"/>
      <c r="K3496" s="69"/>
      <c r="L3496" s="68"/>
      <c r="M3496" s="68"/>
      <c r="N3496" s="68"/>
      <c r="O3496" s="68"/>
      <c r="P3496" s="70"/>
      <c r="Q3496" s="71"/>
    </row>
    <row r="3497" spans="1:17">
      <c r="A3497" s="152"/>
      <c r="B3497" s="68"/>
      <c r="C3497" s="68"/>
      <c r="D3497" s="68"/>
      <c r="E3497" s="68"/>
      <c r="F3497" s="69"/>
      <c r="G3497" s="69"/>
      <c r="H3497" s="69"/>
      <c r="I3497" s="69"/>
      <c r="J3497" s="68"/>
      <c r="K3497" s="69"/>
      <c r="L3497" s="68"/>
      <c r="M3497" s="68"/>
      <c r="N3497" s="68"/>
      <c r="O3497" s="68"/>
      <c r="P3497" s="70"/>
      <c r="Q3497" s="71"/>
    </row>
    <row r="3498" spans="1:17">
      <c r="A3498" s="152"/>
      <c r="B3498" s="68"/>
      <c r="C3498" s="68"/>
      <c r="D3498" s="68"/>
      <c r="E3498" s="68"/>
      <c r="F3498" s="69"/>
      <c r="G3498" s="69"/>
      <c r="H3498" s="69"/>
      <c r="I3498" s="69"/>
      <c r="J3498" s="68"/>
      <c r="K3498" s="69"/>
      <c r="L3498" s="68"/>
      <c r="M3498" s="68"/>
      <c r="N3498" s="68"/>
      <c r="O3498" s="68"/>
      <c r="P3498" s="70"/>
      <c r="Q3498" s="71"/>
    </row>
    <row r="3499" spans="1:17">
      <c r="A3499" s="152"/>
      <c r="B3499" s="68"/>
      <c r="C3499" s="68"/>
      <c r="D3499" s="68"/>
      <c r="E3499" s="68"/>
      <c r="F3499" s="69"/>
      <c r="G3499" s="69"/>
      <c r="H3499" s="69"/>
      <c r="I3499" s="69"/>
      <c r="J3499" s="68"/>
      <c r="K3499" s="69"/>
      <c r="L3499" s="68"/>
      <c r="M3499" s="68"/>
      <c r="N3499" s="68"/>
      <c r="O3499" s="68"/>
      <c r="P3499" s="70"/>
      <c r="Q3499" s="71"/>
    </row>
    <row r="3500" spans="1:17">
      <c r="A3500" s="152"/>
      <c r="B3500" s="68"/>
      <c r="C3500" s="68"/>
      <c r="D3500" s="68"/>
      <c r="E3500" s="68"/>
      <c r="F3500" s="69"/>
      <c r="G3500" s="69"/>
      <c r="H3500" s="69"/>
      <c r="I3500" s="69"/>
      <c r="J3500" s="68"/>
      <c r="K3500" s="69"/>
      <c r="L3500" s="68"/>
      <c r="M3500" s="68"/>
      <c r="N3500" s="68"/>
      <c r="O3500" s="68"/>
      <c r="P3500" s="70"/>
      <c r="Q3500" s="71"/>
    </row>
    <row r="3501" spans="1:17">
      <c r="A3501" s="152"/>
      <c r="B3501" s="68"/>
      <c r="C3501" s="68"/>
      <c r="D3501" s="68"/>
      <c r="E3501" s="68"/>
      <c r="F3501" s="69"/>
      <c r="G3501" s="69"/>
      <c r="H3501" s="69"/>
      <c r="I3501" s="69"/>
      <c r="J3501" s="68"/>
      <c r="K3501" s="69"/>
      <c r="L3501" s="68"/>
      <c r="M3501" s="68"/>
      <c r="N3501" s="68"/>
      <c r="O3501" s="68"/>
      <c r="P3501" s="70"/>
      <c r="Q3501" s="71"/>
    </row>
    <row r="3502" spans="1:17">
      <c r="A3502" s="152"/>
      <c r="B3502" s="68"/>
      <c r="C3502" s="68"/>
      <c r="D3502" s="68"/>
      <c r="E3502" s="68"/>
      <c r="F3502" s="69"/>
      <c r="G3502" s="69"/>
      <c r="H3502" s="69"/>
      <c r="I3502" s="69"/>
      <c r="J3502" s="68"/>
      <c r="K3502" s="69"/>
      <c r="L3502" s="68"/>
      <c r="M3502" s="68"/>
      <c r="N3502" s="68"/>
      <c r="O3502" s="68"/>
      <c r="P3502" s="70"/>
      <c r="Q3502" s="71"/>
    </row>
    <row r="3503" spans="1:17">
      <c r="A3503" s="152"/>
      <c r="B3503" s="68"/>
      <c r="C3503" s="68"/>
      <c r="D3503" s="68"/>
      <c r="E3503" s="68"/>
      <c r="F3503" s="69"/>
      <c r="G3503" s="69"/>
      <c r="H3503" s="69"/>
      <c r="I3503" s="69"/>
      <c r="J3503" s="68"/>
      <c r="K3503" s="69"/>
      <c r="L3503" s="68"/>
      <c r="M3503" s="68"/>
      <c r="N3503" s="68"/>
      <c r="O3503" s="68"/>
      <c r="P3503" s="70"/>
      <c r="Q3503" s="71"/>
    </row>
    <row r="3504" spans="1:17">
      <c r="A3504" s="152"/>
      <c r="B3504" s="68"/>
      <c r="C3504" s="68"/>
      <c r="D3504" s="68"/>
      <c r="E3504" s="68"/>
      <c r="F3504" s="69"/>
      <c r="G3504" s="69"/>
      <c r="H3504" s="69"/>
      <c r="I3504" s="69"/>
      <c r="J3504" s="68"/>
      <c r="K3504" s="69"/>
      <c r="L3504" s="68"/>
      <c r="M3504" s="68"/>
      <c r="N3504" s="68"/>
      <c r="O3504" s="68"/>
      <c r="P3504" s="70"/>
      <c r="Q3504" s="71"/>
    </row>
    <row r="3505" spans="1:17">
      <c r="A3505" s="152"/>
      <c r="B3505" s="68"/>
      <c r="C3505" s="68"/>
      <c r="D3505" s="68"/>
      <c r="E3505" s="68"/>
      <c r="F3505" s="69"/>
      <c r="G3505" s="69"/>
      <c r="H3505" s="69"/>
      <c r="I3505" s="69"/>
      <c r="J3505" s="68"/>
      <c r="K3505" s="69"/>
      <c r="L3505" s="68"/>
      <c r="M3505" s="68"/>
      <c r="N3505" s="68"/>
      <c r="O3505" s="68"/>
      <c r="P3505" s="70"/>
      <c r="Q3505" s="71"/>
    </row>
    <row r="3506" spans="1:17">
      <c r="A3506" s="152"/>
      <c r="B3506" s="68"/>
      <c r="C3506" s="68"/>
      <c r="D3506" s="68"/>
      <c r="E3506" s="68"/>
      <c r="F3506" s="69"/>
      <c r="G3506" s="69"/>
      <c r="H3506" s="69"/>
      <c r="I3506" s="69"/>
      <c r="J3506" s="68"/>
      <c r="K3506" s="69"/>
      <c r="L3506" s="68"/>
      <c r="M3506" s="68"/>
      <c r="N3506" s="68"/>
      <c r="O3506" s="68"/>
      <c r="P3506" s="70"/>
      <c r="Q3506" s="71"/>
    </row>
    <row r="3507" spans="1:17">
      <c r="A3507" s="152"/>
      <c r="B3507" s="68"/>
      <c r="C3507" s="68"/>
      <c r="D3507" s="68"/>
      <c r="E3507" s="68"/>
      <c r="F3507" s="69"/>
      <c r="G3507" s="69"/>
      <c r="H3507" s="69"/>
      <c r="I3507" s="69"/>
      <c r="J3507" s="68"/>
      <c r="K3507" s="69"/>
      <c r="L3507" s="68"/>
      <c r="M3507" s="68"/>
      <c r="N3507" s="68"/>
      <c r="O3507" s="68"/>
      <c r="P3507" s="70"/>
      <c r="Q3507" s="71"/>
    </row>
    <row r="3508" spans="1:17">
      <c r="A3508" s="152"/>
      <c r="B3508" s="68"/>
      <c r="C3508" s="68"/>
      <c r="D3508" s="68"/>
      <c r="E3508" s="68"/>
      <c r="F3508" s="69"/>
      <c r="G3508" s="69"/>
      <c r="H3508" s="69"/>
      <c r="I3508" s="69"/>
      <c r="J3508" s="68"/>
      <c r="K3508" s="69"/>
      <c r="L3508" s="68"/>
      <c r="M3508" s="68"/>
      <c r="N3508" s="68"/>
      <c r="O3508" s="68"/>
      <c r="P3508" s="70"/>
      <c r="Q3508" s="71"/>
    </row>
    <row r="3509" spans="1:17">
      <c r="A3509" s="152"/>
      <c r="B3509" s="68"/>
      <c r="C3509" s="68"/>
      <c r="D3509" s="68"/>
      <c r="E3509" s="68"/>
      <c r="F3509" s="69"/>
      <c r="G3509" s="69"/>
      <c r="H3509" s="69"/>
      <c r="I3509" s="69"/>
      <c r="J3509" s="68"/>
      <c r="K3509" s="69"/>
      <c r="L3509" s="68"/>
      <c r="M3509" s="68"/>
      <c r="N3509" s="68"/>
      <c r="O3509" s="68"/>
      <c r="P3509" s="70"/>
      <c r="Q3509" s="71"/>
    </row>
    <row r="3510" spans="1:17">
      <c r="A3510" s="152"/>
      <c r="B3510" s="68"/>
      <c r="C3510" s="68"/>
      <c r="D3510" s="68"/>
      <c r="E3510" s="68"/>
      <c r="F3510" s="69"/>
      <c r="G3510" s="69"/>
      <c r="H3510" s="69"/>
      <c r="I3510" s="69"/>
      <c r="J3510" s="68"/>
      <c r="K3510" s="69"/>
      <c r="L3510" s="68"/>
      <c r="M3510" s="68"/>
      <c r="N3510" s="68"/>
      <c r="O3510" s="68"/>
      <c r="P3510" s="70"/>
      <c r="Q3510" s="71"/>
    </row>
    <row r="3511" spans="1:17">
      <c r="A3511" s="152"/>
      <c r="B3511" s="68"/>
      <c r="C3511" s="68"/>
      <c r="D3511" s="68"/>
      <c r="E3511" s="68"/>
      <c r="F3511" s="69"/>
      <c r="G3511" s="69"/>
      <c r="H3511" s="69"/>
      <c r="I3511" s="69"/>
      <c r="J3511" s="68"/>
      <c r="K3511" s="69"/>
      <c r="L3511" s="68"/>
      <c r="M3511" s="68"/>
      <c r="N3511" s="68"/>
      <c r="O3511" s="68"/>
      <c r="P3511" s="70"/>
      <c r="Q3511" s="71"/>
    </row>
    <row r="3512" spans="1:17">
      <c r="A3512" s="152"/>
      <c r="B3512" s="68"/>
      <c r="C3512" s="68"/>
      <c r="D3512" s="68"/>
      <c r="E3512" s="68"/>
      <c r="F3512" s="69"/>
      <c r="G3512" s="69"/>
      <c r="H3512" s="69"/>
      <c r="I3512" s="69"/>
      <c r="J3512" s="68"/>
      <c r="K3512" s="69"/>
      <c r="L3512" s="68"/>
      <c r="M3512" s="68"/>
      <c r="N3512" s="68"/>
      <c r="O3512" s="68"/>
      <c r="P3512" s="70"/>
      <c r="Q3512" s="71"/>
    </row>
    <row r="3513" spans="1:17">
      <c r="A3513" s="152"/>
      <c r="B3513" s="68"/>
      <c r="C3513" s="68"/>
      <c r="D3513" s="68"/>
      <c r="E3513" s="68"/>
      <c r="F3513" s="69"/>
      <c r="G3513" s="69"/>
      <c r="H3513" s="69"/>
      <c r="I3513" s="69"/>
      <c r="J3513" s="68"/>
      <c r="K3513" s="69"/>
      <c r="L3513" s="68"/>
      <c r="M3513" s="68"/>
      <c r="N3513" s="68"/>
      <c r="O3513" s="68"/>
      <c r="P3513" s="70"/>
      <c r="Q3513" s="71"/>
    </row>
    <row r="3514" spans="1:17">
      <c r="A3514" s="152"/>
      <c r="B3514" s="68"/>
      <c r="C3514" s="68"/>
      <c r="D3514" s="68"/>
      <c r="E3514" s="68"/>
      <c r="F3514" s="69"/>
      <c r="G3514" s="69"/>
      <c r="H3514" s="69"/>
      <c r="I3514" s="69"/>
      <c r="J3514" s="68"/>
      <c r="K3514" s="69"/>
      <c r="L3514" s="68"/>
      <c r="M3514" s="68"/>
      <c r="N3514" s="68"/>
      <c r="O3514" s="68"/>
      <c r="P3514" s="70"/>
      <c r="Q3514" s="71"/>
    </row>
    <row r="3515" spans="1:17">
      <c r="A3515" s="152"/>
      <c r="B3515" s="68"/>
      <c r="C3515" s="68"/>
      <c r="D3515" s="68"/>
      <c r="E3515" s="68"/>
      <c r="F3515" s="69"/>
      <c r="G3515" s="69"/>
      <c r="H3515" s="69"/>
      <c r="I3515" s="69"/>
      <c r="J3515" s="68"/>
      <c r="K3515" s="69"/>
      <c r="L3515" s="68"/>
      <c r="M3515" s="68"/>
      <c r="N3515" s="68"/>
      <c r="O3515" s="68"/>
      <c r="P3515" s="70"/>
      <c r="Q3515" s="71"/>
    </row>
    <row r="3516" spans="1:17">
      <c r="A3516" s="152"/>
      <c r="B3516" s="68"/>
      <c r="C3516" s="68"/>
      <c r="D3516" s="68"/>
      <c r="E3516" s="68"/>
      <c r="F3516" s="69"/>
      <c r="G3516" s="69"/>
      <c r="H3516" s="69"/>
      <c r="I3516" s="69"/>
      <c r="J3516" s="68"/>
      <c r="K3516" s="69"/>
      <c r="L3516" s="68"/>
      <c r="M3516" s="68"/>
      <c r="N3516" s="68"/>
      <c r="O3516" s="68"/>
      <c r="P3516" s="70"/>
      <c r="Q3516" s="71"/>
    </row>
    <row r="3517" spans="1:17">
      <c r="A3517" s="152"/>
      <c r="B3517" s="68"/>
      <c r="C3517" s="68"/>
      <c r="D3517" s="68"/>
      <c r="E3517" s="68"/>
      <c r="F3517" s="69"/>
      <c r="G3517" s="69"/>
      <c r="H3517" s="69"/>
      <c r="I3517" s="69"/>
      <c r="J3517" s="68"/>
      <c r="K3517" s="69"/>
      <c r="L3517" s="68"/>
      <c r="M3517" s="68"/>
      <c r="N3517" s="68"/>
      <c r="O3517" s="68"/>
      <c r="P3517" s="70"/>
      <c r="Q3517" s="71"/>
    </row>
    <row r="3518" spans="1:17">
      <c r="A3518" s="152"/>
      <c r="B3518" s="68"/>
      <c r="C3518" s="68"/>
      <c r="D3518" s="68"/>
      <c r="E3518" s="68"/>
      <c r="F3518" s="69"/>
      <c r="G3518" s="69"/>
      <c r="H3518" s="69"/>
      <c r="I3518" s="69"/>
      <c r="J3518" s="68"/>
      <c r="K3518" s="69"/>
      <c r="L3518" s="68"/>
      <c r="M3518" s="68"/>
      <c r="N3518" s="68"/>
      <c r="O3518" s="68"/>
      <c r="P3518" s="70"/>
      <c r="Q3518" s="71"/>
    </row>
    <row r="3519" spans="1:17">
      <c r="A3519" s="152"/>
      <c r="B3519" s="68"/>
      <c r="C3519" s="68"/>
      <c r="D3519" s="68"/>
      <c r="E3519" s="68"/>
      <c r="F3519" s="69"/>
      <c r="G3519" s="69"/>
      <c r="H3519" s="69"/>
      <c r="I3519" s="69"/>
      <c r="J3519" s="68"/>
      <c r="K3519" s="69"/>
      <c r="L3519" s="68"/>
      <c r="M3519" s="68"/>
      <c r="N3519" s="68"/>
      <c r="O3519" s="68"/>
      <c r="P3519" s="70"/>
      <c r="Q3519" s="71"/>
    </row>
    <row r="3520" spans="1:17">
      <c r="A3520" s="152"/>
      <c r="B3520" s="68"/>
      <c r="C3520" s="68"/>
      <c r="D3520" s="68"/>
      <c r="E3520" s="68"/>
      <c r="F3520" s="69"/>
      <c r="G3520" s="69"/>
      <c r="H3520" s="69"/>
      <c r="I3520" s="69"/>
      <c r="J3520" s="68"/>
      <c r="K3520" s="69"/>
      <c r="L3520" s="68"/>
      <c r="M3520" s="68"/>
      <c r="N3520" s="68"/>
      <c r="O3520" s="68"/>
      <c r="P3520" s="70"/>
      <c r="Q3520" s="71"/>
    </row>
    <row r="3521" spans="1:17">
      <c r="A3521" s="152"/>
      <c r="B3521" s="68"/>
      <c r="C3521" s="68"/>
      <c r="D3521" s="68"/>
      <c r="E3521" s="68"/>
      <c r="F3521" s="69"/>
      <c r="G3521" s="69"/>
      <c r="H3521" s="69"/>
      <c r="I3521" s="69"/>
      <c r="J3521" s="68"/>
      <c r="K3521" s="69"/>
      <c r="L3521" s="68"/>
      <c r="M3521" s="68"/>
      <c r="N3521" s="68"/>
      <c r="O3521" s="68"/>
      <c r="P3521" s="70"/>
      <c r="Q3521" s="71"/>
    </row>
    <row r="3522" spans="1:17">
      <c r="A3522" s="152"/>
      <c r="B3522" s="68"/>
      <c r="C3522" s="68"/>
      <c r="D3522" s="68"/>
      <c r="E3522" s="68"/>
      <c r="F3522" s="69"/>
      <c r="G3522" s="69"/>
      <c r="H3522" s="69"/>
      <c r="I3522" s="69"/>
      <c r="J3522" s="68"/>
      <c r="K3522" s="69"/>
      <c r="L3522" s="68"/>
      <c r="M3522" s="68"/>
      <c r="N3522" s="68"/>
      <c r="O3522" s="68"/>
      <c r="P3522" s="70"/>
      <c r="Q3522" s="71"/>
    </row>
    <row r="3523" spans="1:17">
      <c r="A3523" s="152"/>
      <c r="B3523" s="68"/>
      <c r="C3523" s="68"/>
      <c r="D3523" s="68"/>
      <c r="E3523" s="68"/>
      <c r="F3523" s="69"/>
      <c r="G3523" s="69"/>
      <c r="H3523" s="69"/>
      <c r="I3523" s="69"/>
      <c r="J3523" s="68"/>
      <c r="K3523" s="69"/>
      <c r="L3523" s="68"/>
      <c r="M3523" s="68"/>
      <c r="N3523" s="68"/>
      <c r="O3523" s="68"/>
      <c r="P3523" s="70"/>
      <c r="Q3523" s="71"/>
    </row>
    <row r="3524" spans="1:17">
      <c r="A3524" s="152"/>
      <c r="B3524" s="68"/>
      <c r="C3524" s="68"/>
      <c r="D3524" s="68"/>
      <c r="E3524" s="68"/>
      <c r="F3524" s="69"/>
      <c r="G3524" s="69"/>
      <c r="H3524" s="69"/>
      <c r="I3524" s="69"/>
      <c r="J3524" s="68"/>
      <c r="K3524" s="69"/>
      <c r="L3524" s="68"/>
      <c r="M3524" s="68"/>
      <c r="N3524" s="68"/>
      <c r="O3524" s="68"/>
      <c r="P3524" s="70"/>
      <c r="Q3524" s="71"/>
    </row>
    <row r="3525" spans="1:17">
      <c r="A3525" s="152"/>
      <c r="B3525" s="68"/>
      <c r="C3525" s="68"/>
      <c r="D3525" s="68"/>
      <c r="E3525" s="68"/>
      <c r="F3525" s="69"/>
      <c r="G3525" s="69"/>
      <c r="H3525" s="69"/>
      <c r="I3525" s="69"/>
      <c r="J3525" s="68"/>
      <c r="K3525" s="69"/>
      <c r="L3525" s="68"/>
      <c r="M3525" s="68"/>
      <c r="N3525" s="68"/>
      <c r="O3525" s="68"/>
      <c r="P3525" s="70"/>
      <c r="Q3525" s="71"/>
    </row>
    <row r="3526" spans="1:17">
      <c r="A3526" s="152"/>
      <c r="B3526" s="68"/>
      <c r="C3526" s="68"/>
      <c r="D3526" s="68"/>
      <c r="E3526" s="68"/>
      <c r="F3526" s="69"/>
      <c r="G3526" s="69"/>
      <c r="H3526" s="69"/>
      <c r="I3526" s="69"/>
      <c r="J3526" s="68"/>
      <c r="K3526" s="69"/>
      <c r="L3526" s="68"/>
      <c r="M3526" s="68"/>
      <c r="N3526" s="68"/>
      <c r="O3526" s="68"/>
      <c r="P3526" s="70"/>
      <c r="Q3526" s="71"/>
    </row>
    <row r="3527" spans="1:17">
      <c r="A3527" s="152"/>
      <c r="B3527" s="68"/>
      <c r="C3527" s="68"/>
      <c r="D3527" s="68"/>
      <c r="E3527" s="68"/>
      <c r="F3527" s="69"/>
      <c r="G3527" s="69"/>
      <c r="H3527" s="69"/>
      <c r="I3527" s="69"/>
      <c r="J3527" s="68"/>
      <c r="K3527" s="69"/>
      <c r="L3527" s="68"/>
      <c r="M3527" s="68"/>
      <c r="N3527" s="68"/>
      <c r="O3527" s="68"/>
      <c r="P3527" s="70"/>
      <c r="Q3527" s="71"/>
    </row>
    <row r="3528" spans="1:17">
      <c r="A3528" s="152"/>
      <c r="B3528" s="68"/>
      <c r="C3528" s="68"/>
      <c r="D3528" s="68"/>
      <c r="E3528" s="68"/>
      <c r="F3528" s="69"/>
      <c r="G3528" s="69"/>
      <c r="H3528" s="69"/>
      <c r="I3528" s="69"/>
      <c r="J3528" s="68"/>
      <c r="K3528" s="69"/>
      <c r="L3528" s="68"/>
      <c r="M3528" s="68"/>
      <c r="N3528" s="68"/>
      <c r="O3528" s="68"/>
      <c r="P3528" s="70"/>
      <c r="Q3528" s="71"/>
    </row>
    <row r="3529" spans="1:17">
      <c r="A3529" s="152"/>
      <c r="B3529" s="68"/>
      <c r="C3529" s="68"/>
      <c r="D3529" s="68"/>
      <c r="E3529" s="68"/>
      <c r="F3529" s="69"/>
      <c r="G3529" s="69"/>
      <c r="H3529" s="69"/>
      <c r="I3529" s="69"/>
      <c r="J3529" s="68"/>
      <c r="K3529" s="69"/>
      <c r="L3529" s="68"/>
      <c r="M3529" s="68"/>
      <c r="N3529" s="68"/>
      <c r="O3529" s="68"/>
      <c r="P3529" s="70"/>
      <c r="Q3529" s="71"/>
    </row>
    <row r="3530" spans="1:17">
      <c r="A3530" s="152"/>
      <c r="B3530" s="68"/>
      <c r="C3530" s="68"/>
      <c r="D3530" s="68"/>
      <c r="E3530" s="68"/>
      <c r="F3530" s="69"/>
      <c r="G3530" s="69"/>
      <c r="H3530" s="69"/>
      <c r="I3530" s="69"/>
      <c r="J3530" s="68"/>
      <c r="K3530" s="69"/>
      <c r="L3530" s="68"/>
      <c r="M3530" s="68"/>
      <c r="N3530" s="68"/>
      <c r="O3530" s="68"/>
      <c r="P3530" s="70"/>
      <c r="Q3530" s="71"/>
    </row>
    <row r="3531" spans="1:17">
      <c r="A3531" s="152"/>
      <c r="B3531" s="68"/>
      <c r="C3531" s="68"/>
      <c r="D3531" s="68"/>
      <c r="E3531" s="68"/>
      <c r="F3531" s="69"/>
      <c r="G3531" s="69"/>
      <c r="H3531" s="69"/>
      <c r="I3531" s="69"/>
      <c r="J3531" s="68"/>
      <c r="K3531" s="69"/>
      <c r="L3531" s="68"/>
      <c r="M3531" s="68"/>
      <c r="N3531" s="68"/>
      <c r="O3531" s="68"/>
      <c r="P3531" s="70"/>
      <c r="Q3531" s="71"/>
    </row>
    <row r="3532" spans="1:17">
      <c r="A3532" s="152"/>
      <c r="B3532" s="68"/>
      <c r="C3532" s="68"/>
      <c r="D3532" s="68"/>
      <c r="E3532" s="68"/>
      <c r="F3532" s="69"/>
      <c r="G3532" s="69"/>
      <c r="H3532" s="69"/>
      <c r="I3532" s="69"/>
      <c r="J3532" s="68"/>
      <c r="K3532" s="69"/>
      <c r="L3532" s="68"/>
      <c r="M3532" s="68"/>
      <c r="N3532" s="68"/>
      <c r="O3532" s="68"/>
      <c r="P3532" s="70"/>
      <c r="Q3532" s="71"/>
    </row>
    <row r="3533" spans="1:17">
      <c r="A3533" s="152"/>
      <c r="B3533" s="68"/>
      <c r="C3533" s="68"/>
      <c r="D3533" s="68"/>
      <c r="E3533" s="68"/>
      <c r="F3533" s="69"/>
      <c r="G3533" s="69"/>
      <c r="H3533" s="69"/>
      <c r="I3533" s="69"/>
      <c r="J3533" s="68"/>
      <c r="K3533" s="69"/>
      <c r="L3533" s="68"/>
      <c r="M3533" s="68"/>
      <c r="N3533" s="68"/>
      <c r="O3533" s="68"/>
      <c r="P3533" s="70"/>
      <c r="Q3533" s="71"/>
    </row>
    <row r="3534" spans="1:17">
      <c r="A3534" s="152"/>
      <c r="B3534" s="68"/>
      <c r="C3534" s="68"/>
      <c r="D3534" s="68"/>
      <c r="E3534" s="68"/>
      <c r="F3534" s="69"/>
      <c r="G3534" s="69"/>
      <c r="H3534" s="69"/>
      <c r="I3534" s="69"/>
      <c r="J3534" s="68"/>
      <c r="K3534" s="69"/>
      <c r="L3534" s="68"/>
      <c r="M3534" s="68"/>
      <c r="N3534" s="68"/>
      <c r="O3534" s="68"/>
      <c r="P3534" s="70"/>
      <c r="Q3534" s="71"/>
    </row>
    <row r="3535" spans="1:17">
      <c r="A3535" s="152"/>
      <c r="B3535" s="68"/>
      <c r="C3535" s="68"/>
      <c r="D3535" s="68"/>
      <c r="E3535" s="68"/>
      <c r="F3535" s="69"/>
      <c r="G3535" s="69"/>
      <c r="H3535" s="69"/>
      <c r="I3535" s="69"/>
      <c r="J3535" s="68"/>
      <c r="K3535" s="69"/>
      <c r="L3535" s="68"/>
      <c r="M3535" s="68"/>
      <c r="N3535" s="68"/>
      <c r="O3535" s="68"/>
      <c r="P3535" s="70"/>
      <c r="Q3535" s="71"/>
    </row>
    <row r="3536" spans="1:17">
      <c r="A3536" s="152"/>
      <c r="B3536" s="68"/>
      <c r="C3536" s="68"/>
      <c r="D3536" s="68"/>
      <c r="E3536" s="68"/>
      <c r="F3536" s="69"/>
      <c r="G3536" s="69"/>
      <c r="H3536" s="69"/>
      <c r="I3536" s="69"/>
      <c r="J3536" s="68"/>
      <c r="K3536" s="69"/>
      <c r="L3536" s="68"/>
      <c r="M3536" s="68"/>
      <c r="N3536" s="68"/>
      <c r="O3536" s="68"/>
      <c r="P3536" s="70"/>
      <c r="Q3536" s="71"/>
    </row>
    <row r="3537" spans="1:17">
      <c r="A3537" s="152"/>
      <c r="B3537" s="68"/>
      <c r="C3537" s="68"/>
      <c r="D3537" s="68"/>
      <c r="E3537" s="68"/>
      <c r="F3537" s="69"/>
      <c r="G3537" s="69"/>
      <c r="H3537" s="69"/>
      <c r="I3537" s="69"/>
      <c r="J3537" s="68"/>
      <c r="K3537" s="69"/>
      <c r="L3537" s="68"/>
      <c r="M3537" s="68"/>
      <c r="N3537" s="68"/>
      <c r="O3537" s="68"/>
      <c r="P3537" s="70"/>
      <c r="Q3537" s="71"/>
    </row>
    <row r="3538" spans="1:17">
      <c r="A3538" s="152"/>
      <c r="B3538" s="68"/>
      <c r="C3538" s="68"/>
      <c r="D3538" s="68"/>
      <c r="E3538" s="68"/>
      <c r="F3538" s="69"/>
      <c r="G3538" s="69"/>
      <c r="H3538" s="69"/>
      <c r="I3538" s="69"/>
      <c r="J3538" s="68"/>
      <c r="K3538" s="69"/>
      <c r="L3538" s="68"/>
      <c r="M3538" s="68"/>
      <c r="N3538" s="68"/>
      <c r="O3538" s="68"/>
      <c r="P3538" s="70"/>
      <c r="Q3538" s="71"/>
    </row>
    <row r="3539" spans="1:17">
      <c r="A3539" s="152"/>
      <c r="B3539" s="68"/>
      <c r="C3539" s="68"/>
      <c r="D3539" s="68"/>
      <c r="E3539" s="68"/>
      <c r="F3539" s="69"/>
      <c r="G3539" s="69"/>
      <c r="H3539" s="69"/>
      <c r="I3539" s="69"/>
      <c r="J3539" s="68"/>
      <c r="K3539" s="69"/>
      <c r="L3539" s="68"/>
      <c r="M3539" s="68"/>
      <c r="N3539" s="68"/>
      <c r="O3539" s="68"/>
      <c r="P3539" s="70"/>
      <c r="Q3539" s="71"/>
    </row>
    <row r="3540" spans="1:17">
      <c r="A3540" s="152"/>
      <c r="B3540" s="68"/>
      <c r="C3540" s="68"/>
      <c r="D3540" s="68"/>
      <c r="E3540" s="68"/>
      <c r="F3540" s="69"/>
      <c r="G3540" s="69"/>
      <c r="H3540" s="69"/>
      <c r="I3540" s="69"/>
      <c r="J3540" s="68"/>
      <c r="K3540" s="69"/>
      <c r="L3540" s="68"/>
      <c r="M3540" s="68"/>
      <c r="N3540" s="68"/>
      <c r="O3540" s="68"/>
      <c r="P3540" s="70"/>
      <c r="Q3540" s="71"/>
    </row>
    <row r="3541" spans="1:17">
      <c r="A3541" s="152"/>
      <c r="B3541" s="68"/>
      <c r="C3541" s="68"/>
      <c r="D3541" s="68"/>
      <c r="E3541" s="68"/>
      <c r="F3541" s="69"/>
      <c r="G3541" s="69"/>
      <c r="H3541" s="69"/>
      <c r="I3541" s="69"/>
      <c r="J3541" s="68"/>
      <c r="K3541" s="69"/>
      <c r="L3541" s="68"/>
      <c r="M3541" s="68"/>
      <c r="N3541" s="68"/>
      <c r="O3541" s="68"/>
      <c r="P3541" s="70"/>
      <c r="Q3541" s="71"/>
    </row>
    <row r="3542" spans="1:17">
      <c r="A3542" s="152"/>
      <c r="B3542" s="68"/>
      <c r="C3542" s="68"/>
      <c r="D3542" s="68"/>
      <c r="E3542" s="68"/>
      <c r="F3542" s="69"/>
      <c r="G3542" s="69"/>
      <c r="H3542" s="69"/>
      <c r="I3542" s="69"/>
      <c r="J3542" s="68"/>
      <c r="K3542" s="69"/>
      <c r="L3542" s="68"/>
      <c r="M3542" s="68"/>
      <c r="N3542" s="68"/>
      <c r="O3542" s="68"/>
      <c r="P3542" s="70"/>
      <c r="Q3542" s="71"/>
    </row>
    <row r="3543" spans="1:17">
      <c r="A3543" s="152"/>
      <c r="B3543" s="68"/>
      <c r="C3543" s="68"/>
      <c r="D3543" s="68"/>
      <c r="E3543" s="68"/>
      <c r="F3543" s="69"/>
      <c r="G3543" s="69"/>
      <c r="H3543" s="69"/>
      <c r="I3543" s="69"/>
      <c r="J3543" s="68"/>
      <c r="K3543" s="69"/>
      <c r="L3543" s="68"/>
      <c r="M3543" s="68"/>
      <c r="N3543" s="68"/>
      <c r="O3543" s="68"/>
      <c r="P3543" s="70"/>
      <c r="Q3543" s="71"/>
    </row>
    <row r="3544" spans="1:17">
      <c r="A3544" s="152"/>
      <c r="B3544" s="68"/>
      <c r="C3544" s="68"/>
      <c r="D3544" s="68"/>
      <c r="E3544" s="68"/>
      <c r="F3544" s="69"/>
      <c r="G3544" s="69"/>
      <c r="H3544" s="69"/>
      <c r="I3544" s="69"/>
      <c r="J3544" s="68"/>
      <c r="K3544" s="69"/>
      <c r="L3544" s="68"/>
      <c r="M3544" s="68"/>
      <c r="N3544" s="68"/>
      <c r="O3544" s="68"/>
      <c r="P3544" s="70"/>
      <c r="Q3544" s="71"/>
    </row>
    <row r="3545" spans="1:17">
      <c r="A3545" s="152"/>
      <c r="B3545" s="68"/>
      <c r="C3545" s="68"/>
      <c r="D3545" s="68"/>
      <c r="E3545" s="68"/>
      <c r="F3545" s="69"/>
      <c r="G3545" s="69"/>
      <c r="H3545" s="69"/>
      <c r="I3545" s="69"/>
      <c r="J3545" s="68"/>
      <c r="K3545" s="69"/>
      <c r="L3545" s="68"/>
      <c r="M3545" s="68"/>
      <c r="N3545" s="68"/>
      <c r="O3545" s="68"/>
      <c r="P3545" s="70"/>
      <c r="Q3545" s="71"/>
    </row>
    <row r="3546" spans="1:17">
      <c r="A3546" s="152"/>
      <c r="B3546" s="68"/>
      <c r="C3546" s="68"/>
      <c r="D3546" s="68"/>
      <c r="E3546" s="68"/>
      <c r="F3546" s="69"/>
      <c r="G3546" s="69"/>
      <c r="H3546" s="69"/>
      <c r="I3546" s="69"/>
      <c r="J3546" s="68"/>
      <c r="K3546" s="69"/>
      <c r="L3546" s="68"/>
      <c r="M3546" s="68"/>
      <c r="N3546" s="68"/>
      <c r="O3546" s="68"/>
      <c r="P3546" s="70"/>
      <c r="Q3546" s="71"/>
    </row>
    <row r="3547" spans="1:17">
      <c r="A3547" s="152"/>
      <c r="B3547" s="68"/>
      <c r="C3547" s="68"/>
      <c r="D3547" s="68"/>
      <c r="E3547" s="68"/>
      <c r="F3547" s="69"/>
      <c r="G3547" s="69"/>
      <c r="H3547" s="69"/>
      <c r="I3547" s="69"/>
      <c r="J3547" s="68"/>
      <c r="K3547" s="69"/>
      <c r="L3547" s="68"/>
      <c r="M3547" s="68"/>
      <c r="N3547" s="68"/>
      <c r="O3547" s="68"/>
      <c r="P3547" s="70"/>
      <c r="Q3547" s="71"/>
    </row>
    <row r="3548" spans="1:17">
      <c r="A3548" s="152"/>
      <c r="B3548" s="68"/>
      <c r="C3548" s="68"/>
      <c r="D3548" s="68"/>
      <c r="E3548" s="68"/>
      <c r="F3548" s="69"/>
      <c r="G3548" s="69"/>
      <c r="H3548" s="69"/>
      <c r="I3548" s="69"/>
      <c r="J3548" s="68"/>
      <c r="K3548" s="69"/>
      <c r="L3548" s="68"/>
      <c r="M3548" s="68"/>
      <c r="N3548" s="68"/>
      <c r="O3548" s="68"/>
      <c r="P3548" s="70"/>
      <c r="Q3548" s="71"/>
    </row>
    <row r="3549" spans="1:17">
      <c r="A3549" s="152"/>
      <c r="B3549" s="68"/>
      <c r="C3549" s="68"/>
      <c r="D3549" s="68"/>
      <c r="E3549" s="68"/>
      <c r="F3549" s="69"/>
      <c r="G3549" s="69"/>
      <c r="H3549" s="69"/>
      <c r="I3549" s="69"/>
      <c r="J3549" s="68"/>
      <c r="K3549" s="69"/>
      <c r="L3549" s="68"/>
      <c r="M3549" s="68"/>
      <c r="N3549" s="68"/>
      <c r="O3549" s="68"/>
      <c r="P3549" s="70"/>
      <c r="Q3549" s="71"/>
    </row>
    <row r="3550" spans="1:17">
      <c r="A3550" s="152"/>
      <c r="B3550" s="68"/>
      <c r="C3550" s="68"/>
      <c r="D3550" s="68"/>
      <c r="E3550" s="68"/>
      <c r="F3550" s="69"/>
      <c r="G3550" s="69"/>
      <c r="H3550" s="69"/>
      <c r="I3550" s="69"/>
      <c r="J3550" s="68"/>
      <c r="K3550" s="69"/>
      <c r="L3550" s="68"/>
      <c r="M3550" s="68"/>
      <c r="N3550" s="68"/>
      <c r="O3550" s="68"/>
      <c r="P3550" s="70"/>
      <c r="Q3550" s="71"/>
    </row>
    <row r="3551" spans="1:17">
      <c r="A3551" s="152"/>
      <c r="B3551" s="68"/>
      <c r="C3551" s="68"/>
      <c r="D3551" s="68"/>
      <c r="E3551" s="68"/>
      <c r="F3551" s="69"/>
      <c r="G3551" s="69"/>
      <c r="H3551" s="69"/>
      <c r="I3551" s="69"/>
      <c r="J3551" s="68"/>
      <c r="K3551" s="69"/>
      <c r="L3551" s="68"/>
      <c r="M3551" s="68"/>
      <c r="N3551" s="68"/>
      <c r="O3551" s="68"/>
      <c r="P3551" s="70"/>
      <c r="Q3551" s="71"/>
    </row>
    <row r="3552" spans="1:17">
      <c r="A3552" s="152"/>
      <c r="B3552" s="68"/>
      <c r="C3552" s="68"/>
      <c r="D3552" s="68"/>
      <c r="E3552" s="68"/>
      <c r="F3552" s="69"/>
      <c r="G3552" s="69"/>
      <c r="H3552" s="69"/>
      <c r="I3552" s="69"/>
      <c r="J3552" s="68"/>
      <c r="K3552" s="69"/>
      <c r="L3552" s="68"/>
      <c r="M3552" s="68"/>
      <c r="N3552" s="68"/>
      <c r="O3552" s="68"/>
      <c r="P3552" s="70"/>
      <c r="Q3552" s="71"/>
    </row>
    <row r="3553" spans="1:17">
      <c r="A3553" s="152"/>
      <c r="B3553" s="68"/>
      <c r="C3553" s="68"/>
      <c r="D3553" s="68"/>
      <c r="E3553" s="68"/>
      <c r="F3553" s="69"/>
      <c r="G3553" s="69"/>
      <c r="H3553" s="69"/>
      <c r="I3553" s="69"/>
      <c r="J3553" s="68"/>
      <c r="K3553" s="69"/>
      <c r="L3553" s="68"/>
      <c r="M3553" s="68"/>
      <c r="N3553" s="68"/>
      <c r="O3553" s="68"/>
      <c r="P3553" s="70"/>
      <c r="Q3553" s="71"/>
    </row>
    <row r="3554" spans="1:17">
      <c r="A3554" s="152"/>
      <c r="B3554" s="68"/>
      <c r="C3554" s="68"/>
      <c r="D3554" s="68"/>
      <c r="E3554" s="68"/>
      <c r="F3554" s="69"/>
      <c r="G3554" s="69"/>
      <c r="H3554" s="69"/>
      <c r="I3554" s="69"/>
      <c r="J3554" s="68"/>
      <c r="K3554" s="69"/>
      <c r="L3554" s="68"/>
      <c r="M3554" s="68"/>
      <c r="N3554" s="68"/>
      <c r="O3554" s="68"/>
      <c r="P3554" s="70"/>
      <c r="Q3554" s="71"/>
    </row>
    <row r="3555" spans="1:17">
      <c r="A3555" s="152"/>
      <c r="B3555" s="68"/>
      <c r="C3555" s="68"/>
      <c r="D3555" s="68"/>
      <c r="E3555" s="68"/>
      <c r="F3555" s="69"/>
      <c r="G3555" s="69"/>
      <c r="H3555" s="69"/>
      <c r="I3555" s="69"/>
      <c r="J3555" s="68"/>
      <c r="K3555" s="69"/>
      <c r="L3555" s="68"/>
      <c r="M3555" s="68"/>
      <c r="N3555" s="68"/>
      <c r="O3555" s="68"/>
      <c r="P3555" s="70"/>
      <c r="Q3555" s="71"/>
    </row>
    <row r="3556" spans="1:17">
      <c r="A3556" s="152"/>
      <c r="B3556" s="68"/>
      <c r="C3556" s="68"/>
      <c r="D3556" s="68"/>
      <c r="E3556" s="68"/>
      <c r="F3556" s="69"/>
      <c r="G3556" s="69"/>
      <c r="H3556" s="69"/>
      <c r="I3556" s="69"/>
      <c r="J3556" s="68"/>
      <c r="K3556" s="69"/>
      <c r="L3556" s="68"/>
      <c r="M3556" s="68"/>
      <c r="N3556" s="68"/>
      <c r="O3556" s="68"/>
      <c r="P3556" s="70"/>
      <c r="Q3556" s="71"/>
    </row>
    <row r="3557" spans="1:17">
      <c r="A3557" s="152"/>
      <c r="B3557" s="68"/>
      <c r="C3557" s="68"/>
      <c r="D3557" s="68"/>
      <c r="E3557" s="68"/>
      <c r="F3557" s="69"/>
      <c r="G3557" s="69"/>
      <c r="H3557" s="69"/>
      <c r="I3557" s="69"/>
      <c r="J3557" s="68"/>
      <c r="K3557" s="69"/>
      <c r="L3557" s="68"/>
      <c r="M3557" s="68"/>
      <c r="N3557" s="68"/>
      <c r="O3557" s="68"/>
      <c r="P3557" s="70"/>
      <c r="Q3557" s="71"/>
    </row>
    <row r="3558" spans="1:17">
      <c r="A3558" s="152"/>
      <c r="B3558" s="68"/>
      <c r="C3558" s="68"/>
      <c r="D3558" s="68"/>
      <c r="E3558" s="68"/>
      <c r="F3558" s="69"/>
      <c r="G3558" s="69"/>
      <c r="H3558" s="69"/>
      <c r="I3558" s="69"/>
      <c r="J3558" s="68"/>
      <c r="K3558" s="69"/>
      <c r="L3558" s="68"/>
      <c r="M3558" s="68"/>
      <c r="N3558" s="68"/>
      <c r="O3558" s="68"/>
      <c r="P3558" s="70"/>
      <c r="Q3558" s="71"/>
    </row>
    <row r="3559" spans="1:17">
      <c r="A3559" s="152"/>
      <c r="B3559" s="68"/>
      <c r="C3559" s="68"/>
      <c r="D3559" s="68"/>
      <c r="E3559" s="68"/>
      <c r="F3559" s="69"/>
      <c r="G3559" s="69"/>
      <c r="H3559" s="69"/>
      <c r="I3559" s="69"/>
      <c r="J3559" s="68"/>
      <c r="K3559" s="69"/>
      <c r="L3559" s="68"/>
      <c r="M3559" s="68"/>
      <c r="N3559" s="68"/>
      <c r="O3559" s="68"/>
      <c r="P3559" s="70"/>
      <c r="Q3559" s="71"/>
    </row>
    <row r="3560" spans="1:17">
      <c r="A3560" s="152"/>
      <c r="B3560" s="68"/>
      <c r="C3560" s="68"/>
      <c r="D3560" s="68"/>
      <c r="E3560" s="68"/>
      <c r="F3560" s="69"/>
      <c r="G3560" s="69"/>
      <c r="H3560" s="69"/>
      <c r="I3560" s="69"/>
      <c r="J3560" s="68"/>
      <c r="K3560" s="69"/>
      <c r="L3560" s="68"/>
      <c r="M3560" s="68"/>
      <c r="N3560" s="68"/>
      <c r="O3560" s="68"/>
      <c r="P3560" s="70"/>
      <c r="Q3560" s="71"/>
    </row>
    <row r="3561" spans="1:17">
      <c r="A3561" s="152"/>
      <c r="B3561" s="68"/>
      <c r="C3561" s="68"/>
      <c r="D3561" s="68"/>
      <c r="E3561" s="68"/>
      <c r="F3561" s="69"/>
      <c r="G3561" s="69"/>
      <c r="H3561" s="69"/>
      <c r="I3561" s="69"/>
      <c r="J3561" s="68"/>
      <c r="K3561" s="69"/>
      <c r="L3561" s="68"/>
      <c r="M3561" s="68"/>
      <c r="N3561" s="68"/>
      <c r="O3561" s="68"/>
      <c r="P3561" s="70"/>
      <c r="Q3561" s="71"/>
    </row>
    <row r="3562" spans="1:17">
      <c r="A3562" s="152"/>
      <c r="B3562" s="68"/>
      <c r="C3562" s="68"/>
      <c r="D3562" s="68"/>
      <c r="E3562" s="68"/>
      <c r="F3562" s="69"/>
      <c r="G3562" s="69"/>
      <c r="H3562" s="69"/>
      <c r="I3562" s="69"/>
      <c r="J3562" s="68"/>
      <c r="K3562" s="69"/>
      <c r="L3562" s="68"/>
      <c r="M3562" s="68"/>
      <c r="N3562" s="68"/>
      <c r="O3562" s="68"/>
      <c r="P3562" s="70"/>
      <c r="Q3562" s="71"/>
    </row>
    <row r="3563" spans="1:17">
      <c r="A3563" s="152"/>
      <c r="B3563" s="68"/>
      <c r="C3563" s="68"/>
      <c r="D3563" s="68"/>
      <c r="E3563" s="68"/>
      <c r="F3563" s="69"/>
      <c r="G3563" s="69"/>
      <c r="H3563" s="69"/>
      <c r="I3563" s="69"/>
      <c r="J3563" s="68"/>
      <c r="K3563" s="69"/>
      <c r="L3563" s="68"/>
      <c r="M3563" s="68"/>
      <c r="N3563" s="68"/>
      <c r="O3563" s="68"/>
      <c r="P3563" s="70"/>
      <c r="Q3563" s="71"/>
    </row>
    <row r="3564" spans="1:17">
      <c r="A3564" s="152"/>
      <c r="B3564" s="68"/>
      <c r="C3564" s="68"/>
      <c r="D3564" s="68"/>
      <c r="E3564" s="68"/>
      <c r="F3564" s="69"/>
      <c r="G3564" s="69"/>
      <c r="H3564" s="69"/>
      <c r="I3564" s="69"/>
      <c r="J3564" s="68"/>
      <c r="K3564" s="69"/>
      <c r="L3564" s="68"/>
      <c r="M3564" s="68"/>
      <c r="N3564" s="68"/>
      <c r="O3564" s="68"/>
      <c r="P3564" s="70"/>
      <c r="Q3564" s="71"/>
    </row>
    <row r="3565" spans="1:17">
      <c r="A3565" s="152"/>
      <c r="B3565" s="68"/>
      <c r="C3565" s="68"/>
      <c r="D3565" s="68"/>
      <c r="E3565" s="68"/>
      <c r="F3565" s="69"/>
      <c r="G3565" s="69"/>
      <c r="H3565" s="69"/>
      <c r="I3565" s="69"/>
      <c r="J3565" s="68"/>
      <c r="K3565" s="69"/>
      <c r="L3565" s="68"/>
      <c r="M3565" s="68"/>
      <c r="N3565" s="68"/>
      <c r="O3565" s="68"/>
      <c r="P3565" s="70"/>
      <c r="Q3565" s="71"/>
    </row>
    <row r="3566" spans="1:17">
      <c r="A3566" s="152"/>
      <c r="B3566" s="68"/>
      <c r="C3566" s="68"/>
      <c r="D3566" s="68"/>
      <c r="E3566" s="68"/>
      <c r="F3566" s="69"/>
      <c r="G3566" s="69"/>
      <c r="H3566" s="69"/>
      <c r="I3566" s="69"/>
      <c r="J3566" s="68"/>
      <c r="K3566" s="69"/>
      <c r="L3566" s="68"/>
      <c r="M3566" s="68"/>
      <c r="N3566" s="68"/>
      <c r="O3566" s="68"/>
      <c r="P3566" s="70"/>
      <c r="Q3566" s="71"/>
    </row>
    <row r="3567" spans="1:17">
      <c r="A3567" s="152"/>
      <c r="B3567" s="68"/>
      <c r="C3567" s="68"/>
      <c r="D3567" s="68"/>
      <c r="E3567" s="68"/>
      <c r="F3567" s="69"/>
      <c r="G3567" s="69"/>
      <c r="H3567" s="69"/>
      <c r="I3567" s="69"/>
      <c r="J3567" s="68"/>
      <c r="K3567" s="69"/>
      <c r="L3567" s="68"/>
      <c r="M3567" s="68"/>
      <c r="N3567" s="68"/>
      <c r="O3567" s="68"/>
      <c r="P3567" s="70"/>
      <c r="Q3567" s="71"/>
    </row>
    <row r="3568" spans="1:17">
      <c r="A3568" s="152"/>
      <c r="B3568" s="68"/>
      <c r="C3568" s="68"/>
      <c r="D3568" s="68"/>
      <c r="E3568" s="68"/>
      <c r="F3568" s="69"/>
      <c r="G3568" s="69"/>
      <c r="H3568" s="69"/>
      <c r="I3568" s="69"/>
      <c r="J3568" s="68"/>
      <c r="K3568" s="69"/>
      <c r="L3568" s="68"/>
      <c r="M3568" s="68"/>
      <c r="N3568" s="68"/>
      <c r="O3568" s="68"/>
      <c r="P3568" s="70"/>
      <c r="Q3568" s="71"/>
    </row>
    <row r="3569" spans="1:17">
      <c r="A3569" s="152"/>
      <c r="B3569" s="68"/>
      <c r="C3569" s="68"/>
      <c r="D3569" s="68"/>
      <c r="E3569" s="68"/>
      <c r="F3569" s="69"/>
      <c r="G3569" s="69"/>
      <c r="H3569" s="69"/>
      <c r="I3569" s="69"/>
      <c r="J3569" s="68"/>
      <c r="K3569" s="69"/>
      <c r="L3569" s="68"/>
      <c r="M3569" s="68"/>
      <c r="N3569" s="68"/>
      <c r="O3569" s="68"/>
      <c r="P3569" s="70"/>
      <c r="Q3569" s="71"/>
    </row>
    <row r="3570" spans="1:17">
      <c r="A3570" s="152"/>
      <c r="B3570" s="68"/>
      <c r="C3570" s="68"/>
      <c r="D3570" s="68"/>
      <c r="E3570" s="68"/>
      <c r="F3570" s="69"/>
      <c r="G3570" s="69"/>
      <c r="H3570" s="69"/>
      <c r="I3570" s="69"/>
      <c r="J3570" s="68"/>
      <c r="K3570" s="69"/>
      <c r="L3570" s="68"/>
      <c r="M3570" s="68"/>
      <c r="N3570" s="68"/>
      <c r="O3570" s="68"/>
      <c r="P3570" s="70"/>
      <c r="Q3570" s="71"/>
    </row>
    <row r="3571" spans="1:17">
      <c r="A3571" s="152"/>
      <c r="B3571" s="68"/>
      <c r="C3571" s="68"/>
      <c r="D3571" s="68"/>
      <c r="E3571" s="68"/>
      <c r="F3571" s="69"/>
      <c r="G3571" s="69"/>
      <c r="H3571" s="69"/>
      <c r="I3571" s="69"/>
      <c r="J3571" s="68"/>
      <c r="K3571" s="69"/>
      <c r="L3571" s="68"/>
      <c r="M3571" s="68"/>
      <c r="N3571" s="68"/>
      <c r="O3571" s="68"/>
      <c r="P3571" s="70"/>
      <c r="Q3571" s="71"/>
    </row>
    <row r="3572" spans="1:17">
      <c r="A3572" s="152"/>
      <c r="B3572" s="68"/>
      <c r="C3572" s="68"/>
      <c r="D3572" s="68"/>
      <c r="E3572" s="68"/>
      <c r="F3572" s="69"/>
      <c r="G3572" s="69"/>
      <c r="H3572" s="69"/>
      <c r="I3572" s="69"/>
      <c r="J3572" s="68"/>
      <c r="K3572" s="69"/>
      <c r="L3572" s="68"/>
      <c r="M3572" s="68"/>
      <c r="N3572" s="68"/>
      <c r="O3572" s="68"/>
      <c r="P3572" s="70"/>
      <c r="Q3572" s="71"/>
    </row>
    <row r="3573" spans="1:17">
      <c r="A3573" s="152"/>
      <c r="B3573" s="68"/>
      <c r="C3573" s="68"/>
      <c r="D3573" s="68"/>
      <c r="E3573" s="68"/>
      <c r="F3573" s="69"/>
      <c r="G3573" s="69"/>
      <c r="H3573" s="69"/>
      <c r="I3573" s="69"/>
      <c r="J3573" s="68"/>
      <c r="K3573" s="69"/>
      <c r="L3573" s="68"/>
      <c r="M3573" s="68"/>
      <c r="N3573" s="68"/>
      <c r="O3573" s="68"/>
      <c r="P3573" s="70"/>
      <c r="Q3573" s="71"/>
    </row>
    <row r="3574" spans="1:17">
      <c r="A3574" s="152"/>
      <c r="B3574" s="68"/>
      <c r="C3574" s="68"/>
      <c r="D3574" s="68"/>
      <c r="E3574" s="68"/>
      <c r="F3574" s="69"/>
      <c r="G3574" s="69"/>
      <c r="H3574" s="69"/>
      <c r="I3574" s="69"/>
      <c r="J3574" s="68"/>
      <c r="K3574" s="69"/>
      <c r="L3574" s="68"/>
      <c r="M3574" s="68"/>
      <c r="N3574" s="68"/>
      <c r="O3574" s="68"/>
      <c r="P3574" s="70"/>
      <c r="Q3574" s="71"/>
    </row>
    <row r="3575" spans="1:17">
      <c r="A3575" s="152"/>
      <c r="B3575" s="68"/>
      <c r="C3575" s="68"/>
      <c r="D3575" s="68"/>
      <c r="E3575" s="68"/>
      <c r="F3575" s="69"/>
      <c r="G3575" s="69"/>
      <c r="H3575" s="69"/>
      <c r="I3575" s="69"/>
      <c r="J3575" s="68"/>
      <c r="K3575" s="69"/>
      <c r="L3575" s="68"/>
      <c r="M3575" s="68"/>
      <c r="N3575" s="68"/>
      <c r="O3575" s="68"/>
      <c r="P3575" s="70"/>
      <c r="Q3575" s="71"/>
    </row>
    <row r="3576" spans="1:17">
      <c r="A3576" s="152"/>
      <c r="B3576" s="68"/>
      <c r="C3576" s="68"/>
      <c r="D3576" s="68"/>
      <c r="E3576" s="68"/>
      <c r="F3576" s="69"/>
      <c r="G3576" s="69"/>
      <c r="H3576" s="69"/>
      <c r="I3576" s="69"/>
      <c r="J3576" s="68"/>
      <c r="K3576" s="69"/>
      <c r="L3576" s="68"/>
      <c r="M3576" s="68"/>
      <c r="N3576" s="68"/>
      <c r="O3576" s="68"/>
      <c r="P3576" s="70"/>
      <c r="Q3576" s="71"/>
    </row>
    <row r="3577" spans="1:17">
      <c r="A3577" s="152"/>
      <c r="B3577" s="68"/>
      <c r="C3577" s="68"/>
      <c r="D3577" s="68"/>
      <c r="E3577" s="68"/>
      <c r="F3577" s="69"/>
      <c r="G3577" s="69"/>
      <c r="H3577" s="69"/>
      <c r="I3577" s="69"/>
      <c r="J3577" s="68"/>
      <c r="K3577" s="69"/>
      <c r="L3577" s="68"/>
      <c r="M3577" s="68"/>
      <c r="N3577" s="68"/>
      <c r="O3577" s="68"/>
      <c r="P3577" s="70"/>
      <c r="Q3577" s="71"/>
    </row>
    <row r="3578" spans="1:17">
      <c r="A3578" s="152"/>
      <c r="B3578" s="68"/>
      <c r="C3578" s="68"/>
      <c r="D3578" s="68"/>
      <c r="E3578" s="68"/>
      <c r="F3578" s="69"/>
      <c r="G3578" s="69"/>
      <c r="H3578" s="69"/>
      <c r="I3578" s="69"/>
      <c r="J3578" s="68"/>
      <c r="K3578" s="69"/>
      <c r="L3578" s="68"/>
      <c r="M3578" s="68"/>
      <c r="N3578" s="68"/>
      <c r="O3578" s="68"/>
      <c r="P3578" s="70"/>
      <c r="Q3578" s="71"/>
    </row>
    <row r="3579" spans="1:17">
      <c r="A3579" s="152"/>
      <c r="B3579" s="68"/>
      <c r="C3579" s="68"/>
      <c r="D3579" s="68"/>
      <c r="E3579" s="68"/>
      <c r="F3579" s="69"/>
      <c r="G3579" s="69"/>
      <c r="H3579" s="69"/>
      <c r="I3579" s="69"/>
      <c r="J3579" s="68"/>
      <c r="K3579" s="69"/>
      <c r="L3579" s="68"/>
      <c r="M3579" s="68"/>
      <c r="N3579" s="68"/>
      <c r="O3579" s="68"/>
      <c r="P3579" s="70"/>
      <c r="Q3579" s="71"/>
    </row>
    <row r="3580" spans="1:17">
      <c r="A3580" s="152"/>
      <c r="B3580" s="68"/>
      <c r="C3580" s="68"/>
      <c r="D3580" s="68"/>
      <c r="E3580" s="68"/>
      <c r="F3580" s="69"/>
      <c r="G3580" s="69"/>
      <c r="H3580" s="69"/>
      <c r="I3580" s="69"/>
      <c r="J3580" s="68"/>
      <c r="K3580" s="69"/>
      <c r="L3580" s="68"/>
      <c r="M3580" s="68"/>
      <c r="N3580" s="68"/>
      <c r="O3580" s="68"/>
      <c r="P3580" s="70"/>
      <c r="Q3580" s="71"/>
    </row>
    <row r="3581" spans="1:17">
      <c r="A3581" s="152"/>
      <c r="B3581" s="68"/>
      <c r="C3581" s="68"/>
      <c r="D3581" s="68"/>
      <c r="E3581" s="68"/>
      <c r="F3581" s="69"/>
      <c r="G3581" s="69"/>
      <c r="H3581" s="69"/>
      <c r="I3581" s="69"/>
      <c r="J3581" s="68"/>
      <c r="K3581" s="69"/>
      <c r="L3581" s="68"/>
      <c r="M3581" s="68"/>
      <c r="N3581" s="68"/>
      <c r="O3581" s="68"/>
      <c r="P3581" s="70"/>
      <c r="Q3581" s="71"/>
    </row>
    <row r="3582" spans="1:17">
      <c r="A3582" s="152"/>
      <c r="B3582" s="68"/>
      <c r="C3582" s="68"/>
      <c r="D3582" s="68"/>
      <c r="E3582" s="68"/>
      <c r="F3582" s="69"/>
      <c r="G3582" s="69"/>
      <c r="H3582" s="69"/>
      <c r="I3582" s="69"/>
      <c r="J3582" s="68"/>
      <c r="K3582" s="69"/>
      <c r="L3582" s="68"/>
      <c r="M3582" s="68"/>
      <c r="N3582" s="68"/>
      <c r="O3582" s="68"/>
      <c r="P3582" s="70"/>
      <c r="Q3582" s="71"/>
    </row>
    <row r="3583" spans="1:17">
      <c r="A3583" s="152"/>
      <c r="B3583" s="68"/>
      <c r="C3583" s="68"/>
      <c r="D3583" s="68"/>
      <c r="E3583" s="68"/>
      <c r="F3583" s="69"/>
      <c r="G3583" s="69"/>
      <c r="H3583" s="69"/>
      <c r="I3583" s="69"/>
      <c r="J3583" s="68"/>
      <c r="K3583" s="69"/>
      <c r="L3583" s="68"/>
      <c r="M3583" s="68"/>
      <c r="N3583" s="68"/>
      <c r="O3583" s="68"/>
      <c r="P3583" s="70"/>
      <c r="Q3583" s="71"/>
    </row>
    <row r="3584" spans="1:17">
      <c r="A3584" s="152"/>
      <c r="B3584" s="68"/>
      <c r="C3584" s="68"/>
      <c r="D3584" s="68"/>
      <c r="E3584" s="68"/>
      <c r="F3584" s="69"/>
      <c r="G3584" s="69"/>
      <c r="H3584" s="69"/>
      <c r="I3584" s="69"/>
      <c r="J3584" s="68"/>
      <c r="K3584" s="69"/>
      <c r="L3584" s="68"/>
      <c r="M3584" s="68"/>
      <c r="N3584" s="68"/>
      <c r="O3584" s="68"/>
      <c r="P3584" s="70"/>
      <c r="Q3584" s="71"/>
    </row>
    <row r="3585" spans="1:17">
      <c r="A3585" s="152"/>
      <c r="B3585" s="68"/>
      <c r="C3585" s="68"/>
      <c r="D3585" s="68"/>
      <c r="E3585" s="68"/>
      <c r="F3585" s="69"/>
      <c r="G3585" s="69"/>
      <c r="H3585" s="69"/>
      <c r="I3585" s="69"/>
      <c r="J3585" s="68"/>
      <c r="K3585" s="69"/>
      <c r="L3585" s="68"/>
      <c r="M3585" s="68"/>
      <c r="N3585" s="68"/>
      <c r="O3585" s="68"/>
      <c r="P3585" s="70"/>
      <c r="Q3585" s="71"/>
    </row>
    <row r="3586" spans="1:17">
      <c r="A3586" s="152"/>
      <c r="B3586" s="68"/>
      <c r="C3586" s="68"/>
      <c r="D3586" s="68"/>
      <c r="E3586" s="68"/>
      <c r="F3586" s="69"/>
      <c r="G3586" s="69"/>
      <c r="H3586" s="69"/>
      <c r="I3586" s="69"/>
      <c r="J3586" s="68"/>
      <c r="K3586" s="69"/>
      <c r="L3586" s="68"/>
      <c r="M3586" s="68"/>
      <c r="N3586" s="68"/>
      <c r="O3586" s="68"/>
      <c r="P3586" s="70"/>
      <c r="Q3586" s="71"/>
    </row>
    <row r="3587" spans="1:17">
      <c r="A3587" s="152"/>
      <c r="B3587" s="68"/>
      <c r="C3587" s="68"/>
      <c r="D3587" s="68"/>
      <c r="E3587" s="68"/>
      <c r="F3587" s="69"/>
      <c r="G3587" s="69"/>
      <c r="H3587" s="69"/>
      <c r="I3587" s="69"/>
      <c r="J3587" s="68"/>
      <c r="K3587" s="69"/>
      <c r="L3587" s="68"/>
      <c r="M3587" s="68"/>
      <c r="N3587" s="68"/>
      <c r="O3587" s="68"/>
      <c r="P3587" s="70"/>
      <c r="Q3587" s="71"/>
    </row>
    <row r="3588" spans="1:17">
      <c r="A3588" s="152"/>
      <c r="B3588" s="68"/>
      <c r="C3588" s="68"/>
      <c r="D3588" s="68"/>
      <c r="E3588" s="68"/>
      <c r="F3588" s="69"/>
      <c r="G3588" s="69"/>
      <c r="H3588" s="69"/>
      <c r="I3588" s="69"/>
      <c r="J3588" s="68"/>
      <c r="K3588" s="69"/>
      <c r="L3588" s="68"/>
      <c r="M3588" s="68"/>
      <c r="N3588" s="68"/>
      <c r="O3588" s="68"/>
      <c r="P3588" s="70"/>
      <c r="Q3588" s="71"/>
    </row>
    <row r="3589" spans="1:17">
      <c r="A3589" s="152"/>
      <c r="B3589" s="68"/>
      <c r="C3589" s="68"/>
      <c r="D3589" s="68"/>
      <c r="E3589" s="68"/>
      <c r="F3589" s="69"/>
      <c r="G3589" s="69"/>
      <c r="H3589" s="69"/>
      <c r="I3589" s="69"/>
      <c r="J3589" s="68"/>
      <c r="K3589" s="69"/>
      <c r="L3589" s="68"/>
      <c r="M3589" s="68"/>
      <c r="N3589" s="68"/>
      <c r="O3589" s="68"/>
      <c r="P3589" s="70"/>
      <c r="Q3589" s="71"/>
    </row>
    <row r="3590" spans="1:17">
      <c r="A3590" s="152"/>
      <c r="B3590" s="68"/>
      <c r="C3590" s="68"/>
      <c r="D3590" s="68"/>
      <c r="E3590" s="68"/>
      <c r="F3590" s="69"/>
      <c r="G3590" s="69"/>
      <c r="H3590" s="69"/>
      <c r="I3590" s="69"/>
      <c r="J3590" s="68"/>
      <c r="K3590" s="69"/>
      <c r="L3590" s="68"/>
      <c r="M3590" s="68"/>
      <c r="N3590" s="68"/>
      <c r="O3590" s="68"/>
      <c r="P3590" s="70"/>
      <c r="Q3590" s="71"/>
    </row>
    <row r="3591" spans="1:17">
      <c r="A3591" s="152"/>
      <c r="B3591" s="68"/>
      <c r="C3591" s="68"/>
      <c r="D3591" s="68"/>
      <c r="E3591" s="68"/>
      <c r="F3591" s="69"/>
      <c r="G3591" s="69"/>
      <c r="H3591" s="69"/>
      <c r="I3591" s="69"/>
      <c r="J3591" s="68"/>
      <c r="K3591" s="69"/>
      <c r="L3591" s="68"/>
      <c r="M3591" s="68"/>
      <c r="N3591" s="68"/>
      <c r="O3591" s="68"/>
      <c r="P3591" s="70"/>
      <c r="Q3591" s="71"/>
    </row>
    <row r="3592" spans="1:17">
      <c r="A3592" s="152"/>
      <c r="B3592" s="68"/>
      <c r="C3592" s="68"/>
      <c r="D3592" s="68"/>
      <c r="E3592" s="68"/>
      <c r="F3592" s="69"/>
      <c r="G3592" s="69"/>
      <c r="H3592" s="69"/>
      <c r="I3592" s="69"/>
      <c r="J3592" s="68"/>
      <c r="K3592" s="69"/>
      <c r="L3592" s="68"/>
      <c r="M3592" s="68"/>
      <c r="N3592" s="68"/>
      <c r="O3592" s="68"/>
      <c r="P3592" s="70"/>
      <c r="Q3592" s="71"/>
    </row>
    <row r="3593" spans="1:17">
      <c r="A3593" s="152"/>
      <c r="B3593" s="68"/>
      <c r="C3593" s="68"/>
      <c r="D3593" s="68"/>
      <c r="E3593" s="68"/>
      <c r="F3593" s="69"/>
      <c r="G3593" s="69"/>
      <c r="H3593" s="69"/>
      <c r="I3593" s="69"/>
      <c r="J3593" s="68"/>
      <c r="K3593" s="69"/>
      <c r="L3593" s="68"/>
      <c r="M3593" s="68"/>
      <c r="N3593" s="68"/>
      <c r="O3593" s="68"/>
      <c r="P3593" s="70"/>
      <c r="Q3593" s="71"/>
    </row>
    <row r="3594" spans="1:17">
      <c r="A3594" s="152"/>
      <c r="B3594" s="68"/>
      <c r="C3594" s="68"/>
      <c r="D3594" s="68"/>
      <c r="E3594" s="68"/>
      <c r="F3594" s="69"/>
      <c r="G3594" s="69"/>
      <c r="H3594" s="69"/>
      <c r="I3594" s="69"/>
      <c r="J3594" s="68"/>
      <c r="K3594" s="69"/>
      <c r="L3594" s="68"/>
      <c r="M3594" s="68"/>
      <c r="N3594" s="68"/>
      <c r="O3594" s="68"/>
      <c r="P3594" s="70"/>
      <c r="Q3594" s="71"/>
    </row>
    <row r="3595" spans="1:17">
      <c r="A3595" s="152"/>
      <c r="B3595" s="68"/>
      <c r="C3595" s="68"/>
      <c r="D3595" s="68"/>
      <c r="E3595" s="68"/>
      <c r="F3595" s="69"/>
      <c r="G3595" s="69"/>
      <c r="H3595" s="69"/>
      <c r="I3595" s="69"/>
      <c r="J3595" s="68"/>
      <c r="K3595" s="69"/>
      <c r="L3595" s="68"/>
      <c r="M3595" s="68"/>
      <c r="N3595" s="68"/>
      <c r="O3595" s="68"/>
      <c r="P3595" s="70"/>
      <c r="Q3595" s="71"/>
    </row>
    <row r="3596" spans="1:17">
      <c r="A3596" s="152"/>
      <c r="B3596" s="68"/>
      <c r="C3596" s="68"/>
      <c r="D3596" s="68"/>
      <c r="E3596" s="68"/>
      <c r="F3596" s="69"/>
      <c r="G3596" s="69"/>
      <c r="H3596" s="69"/>
      <c r="I3596" s="69"/>
      <c r="J3596" s="68"/>
      <c r="K3596" s="69"/>
      <c r="L3596" s="68"/>
      <c r="M3596" s="68"/>
      <c r="N3596" s="68"/>
      <c r="O3596" s="68"/>
      <c r="P3596" s="70"/>
      <c r="Q3596" s="71"/>
    </row>
    <row r="3597" spans="1:17">
      <c r="A3597" s="152"/>
      <c r="B3597" s="68"/>
      <c r="C3597" s="68"/>
      <c r="D3597" s="68"/>
      <c r="E3597" s="68"/>
      <c r="F3597" s="69"/>
      <c r="G3597" s="69"/>
      <c r="H3597" s="69"/>
      <c r="I3597" s="69"/>
      <c r="J3597" s="68"/>
      <c r="K3597" s="69"/>
      <c r="L3597" s="68"/>
      <c r="M3597" s="68"/>
      <c r="N3597" s="68"/>
      <c r="O3597" s="68"/>
      <c r="P3597" s="70"/>
      <c r="Q3597" s="71"/>
    </row>
    <row r="3598" spans="1:17">
      <c r="A3598" s="152"/>
      <c r="B3598" s="68"/>
      <c r="C3598" s="68"/>
      <c r="D3598" s="68"/>
      <c r="E3598" s="68"/>
      <c r="F3598" s="69"/>
      <c r="G3598" s="69"/>
      <c r="H3598" s="69"/>
      <c r="I3598" s="69"/>
      <c r="J3598" s="68"/>
      <c r="K3598" s="69"/>
      <c r="L3598" s="68"/>
      <c r="M3598" s="68"/>
      <c r="N3598" s="68"/>
      <c r="O3598" s="68"/>
      <c r="P3598" s="70"/>
      <c r="Q3598" s="71"/>
    </row>
    <row r="3599" spans="1:17">
      <c r="A3599" s="152"/>
      <c r="B3599" s="68"/>
      <c r="C3599" s="68"/>
      <c r="D3599" s="68"/>
      <c r="E3599" s="68"/>
      <c r="F3599" s="69"/>
      <c r="G3599" s="69"/>
      <c r="H3599" s="69"/>
      <c r="I3599" s="69"/>
      <c r="J3599" s="68"/>
      <c r="K3599" s="69"/>
      <c r="L3599" s="68"/>
      <c r="M3599" s="68"/>
      <c r="N3599" s="68"/>
      <c r="O3599" s="68"/>
      <c r="P3599" s="70"/>
      <c r="Q3599" s="71"/>
    </row>
    <row r="3600" spans="1:17">
      <c r="A3600" s="152"/>
      <c r="B3600" s="68"/>
      <c r="C3600" s="68"/>
      <c r="D3600" s="68"/>
      <c r="E3600" s="68"/>
      <c r="F3600" s="69"/>
      <c r="G3600" s="69"/>
      <c r="H3600" s="69"/>
      <c r="I3600" s="69"/>
      <c r="J3600" s="68"/>
      <c r="K3600" s="69"/>
      <c r="L3600" s="68"/>
      <c r="M3600" s="68"/>
      <c r="N3600" s="68"/>
      <c r="O3600" s="68"/>
      <c r="P3600" s="70"/>
      <c r="Q3600" s="71"/>
    </row>
    <row r="3601" spans="1:17">
      <c r="A3601" s="152"/>
      <c r="B3601" s="68"/>
      <c r="C3601" s="68"/>
      <c r="D3601" s="68"/>
      <c r="E3601" s="68"/>
      <c r="F3601" s="69"/>
      <c r="G3601" s="69"/>
      <c r="H3601" s="69"/>
      <c r="I3601" s="69"/>
      <c r="J3601" s="68"/>
      <c r="K3601" s="69"/>
      <c r="L3601" s="68"/>
      <c r="M3601" s="68"/>
      <c r="N3601" s="68"/>
      <c r="O3601" s="68"/>
      <c r="P3601" s="70"/>
      <c r="Q3601" s="71"/>
    </row>
    <row r="3602" spans="1:17">
      <c r="A3602" s="152"/>
      <c r="B3602" s="68"/>
      <c r="C3602" s="68"/>
      <c r="D3602" s="68"/>
      <c r="E3602" s="68"/>
      <c r="F3602" s="69"/>
      <c r="G3602" s="69"/>
      <c r="H3602" s="69"/>
      <c r="I3602" s="69"/>
      <c r="J3602" s="68"/>
      <c r="K3602" s="69"/>
      <c r="L3602" s="68"/>
      <c r="M3602" s="68"/>
      <c r="N3602" s="68"/>
      <c r="O3602" s="68"/>
      <c r="P3602" s="70"/>
      <c r="Q3602" s="71"/>
    </row>
    <row r="3603" spans="1:17">
      <c r="A3603" s="152"/>
      <c r="B3603" s="68"/>
      <c r="C3603" s="68"/>
      <c r="D3603" s="68"/>
      <c r="E3603" s="68"/>
      <c r="F3603" s="69"/>
      <c r="G3603" s="69"/>
      <c r="H3603" s="69"/>
      <c r="I3603" s="69"/>
      <c r="J3603" s="68"/>
      <c r="K3603" s="69"/>
      <c r="L3603" s="68"/>
      <c r="M3603" s="68"/>
      <c r="N3603" s="68"/>
      <c r="O3603" s="68"/>
      <c r="P3603" s="70"/>
      <c r="Q3603" s="71"/>
    </row>
    <row r="3604" spans="1:17">
      <c r="A3604" s="152"/>
      <c r="B3604" s="68"/>
      <c r="C3604" s="68"/>
      <c r="D3604" s="68"/>
      <c r="E3604" s="68"/>
      <c r="F3604" s="69"/>
      <c r="G3604" s="69"/>
      <c r="H3604" s="69"/>
      <c r="I3604" s="69"/>
      <c r="J3604" s="68"/>
      <c r="K3604" s="69"/>
      <c r="L3604" s="68"/>
      <c r="M3604" s="68"/>
      <c r="N3604" s="68"/>
      <c r="O3604" s="68"/>
      <c r="P3604" s="70"/>
      <c r="Q3604" s="71"/>
    </row>
    <row r="3605" spans="1:17">
      <c r="A3605" s="152"/>
      <c r="B3605" s="68"/>
      <c r="C3605" s="68"/>
      <c r="D3605" s="68"/>
      <c r="E3605" s="68"/>
      <c r="F3605" s="69"/>
      <c r="G3605" s="69"/>
      <c r="H3605" s="69"/>
      <c r="I3605" s="69"/>
      <c r="J3605" s="68"/>
      <c r="K3605" s="69"/>
      <c r="L3605" s="68"/>
      <c r="M3605" s="68"/>
      <c r="N3605" s="68"/>
      <c r="O3605" s="68"/>
      <c r="P3605" s="70"/>
      <c r="Q3605" s="71"/>
    </row>
    <row r="3606" spans="1:17">
      <c r="A3606" s="152"/>
      <c r="B3606" s="68"/>
      <c r="C3606" s="68"/>
      <c r="D3606" s="68"/>
      <c r="E3606" s="68"/>
      <c r="F3606" s="69"/>
      <c r="G3606" s="69"/>
      <c r="H3606" s="69"/>
      <c r="I3606" s="69"/>
      <c r="J3606" s="68"/>
      <c r="K3606" s="69"/>
      <c r="L3606" s="68"/>
      <c r="M3606" s="68"/>
      <c r="N3606" s="68"/>
      <c r="O3606" s="68"/>
      <c r="P3606" s="70"/>
      <c r="Q3606" s="71"/>
    </row>
    <row r="3607" spans="1:17">
      <c r="A3607" s="152"/>
      <c r="B3607" s="68"/>
      <c r="C3607" s="68"/>
      <c r="D3607" s="68"/>
      <c r="E3607" s="68"/>
      <c r="F3607" s="69"/>
      <c r="G3607" s="69"/>
      <c r="H3607" s="69"/>
      <c r="I3607" s="69"/>
      <c r="J3607" s="68"/>
      <c r="K3607" s="69"/>
      <c r="L3607" s="68"/>
      <c r="M3607" s="68"/>
      <c r="N3607" s="68"/>
      <c r="O3607" s="68"/>
      <c r="P3607" s="70"/>
      <c r="Q3607" s="71"/>
    </row>
    <row r="3608" spans="1:17">
      <c r="A3608" s="152"/>
      <c r="B3608" s="68"/>
      <c r="C3608" s="68"/>
      <c r="D3608" s="68"/>
      <c r="E3608" s="68"/>
      <c r="F3608" s="69"/>
      <c r="G3608" s="69"/>
      <c r="H3608" s="69"/>
      <c r="I3608" s="69"/>
      <c r="J3608" s="68"/>
      <c r="K3608" s="69"/>
      <c r="L3608" s="68"/>
      <c r="M3608" s="68"/>
      <c r="N3608" s="68"/>
      <c r="O3608" s="68"/>
      <c r="P3608" s="70"/>
      <c r="Q3608" s="71"/>
    </row>
    <row r="3609" spans="1:17">
      <c r="A3609" s="152"/>
      <c r="B3609" s="68"/>
      <c r="C3609" s="68"/>
      <c r="D3609" s="68"/>
      <c r="E3609" s="68"/>
      <c r="F3609" s="69"/>
      <c r="G3609" s="69"/>
      <c r="H3609" s="69"/>
      <c r="I3609" s="69"/>
      <c r="J3609" s="68"/>
      <c r="K3609" s="69"/>
      <c r="L3609" s="68"/>
      <c r="M3609" s="68"/>
      <c r="N3609" s="68"/>
      <c r="O3609" s="68"/>
      <c r="P3609" s="70"/>
      <c r="Q3609" s="71"/>
    </row>
    <row r="3610" spans="1:17">
      <c r="A3610" s="152"/>
      <c r="B3610" s="68"/>
      <c r="C3610" s="68"/>
      <c r="D3610" s="68"/>
      <c r="E3610" s="68"/>
      <c r="F3610" s="69"/>
      <c r="G3610" s="69"/>
      <c r="H3610" s="69"/>
      <c r="I3610" s="69"/>
      <c r="J3610" s="68"/>
      <c r="K3610" s="69"/>
      <c r="L3610" s="68"/>
      <c r="M3610" s="68"/>
      <c r="N3610" s="68"/>
      <c r="O3610" s="68"/>
      <c r="P3610" s="70"/>
      <c r="Q3610" s="71"/>
    </row>
    <row r="3611" spans="1:17">
      <c r="A3611" s="152"/>
      <c r="B3611" s="68"/>
      <c r="C3611" s="68"/>
      <c r="D3611" s="68"/>
      <c r="E3611" s="68"/>
      <c r="F3611" s="69"/>
      <c r="G3611" s="69"/>
      <c r="H3611" s="69"/>
      <c r="I3611" s="69"/>
      <c r="J3611" s="68"/>
      <c r="K3611" s="69"/>
      <c r="L3611" s="68"/>
      <c r="M3611" s="68"/>
      <c r="N3611" s="68"/>
      <c r="O3611" s="68"/>
      <c r="P3611" s="70"/>
      <c r="Q3611" s="71"/>
    </row>
    <row r="3612" spans="1:17">
      <c r="A3612" s="152"/>
      <c r="B3612" s="68"/>
      <c r="C3612" s="68"/>
      <c r="D3612" s="68"/>
      <c r="E3612" s="68"/>
      <c r="F3612" s="69"/>
      <c r="G3612" s="69"/>
      <c r="H3612" s="69"/>
      <c r="I3612" s="69"/>
      <c r="J3612" s="68"/>
      <c r="K3612" s="69"/>
      <c r="L3612" s="68"/>
      <c r="M3612" s="68"/>
      <c r="N3612" s="68"/>
      <c r="O3612" s="68"/>
      <c r="P3612" s="70"/>
      <c r="Q3612" s="71"/>
    </row>
    <row r="3613" spans="1:17">
      <c r="A3613" s="152"/>
      <c r="B3613" s="68"/>
      <c r="C3613" s="68"/>
      <c r="D3613" s="68"/>
      <c r="E3613" s="68"/>
      <c r="F3613" s="69"/>
      <c r="G3613" s="69"/>
      <c r="H3613" s="69"/>
      <c r="I3613" s="69"/>
      <c r="J3613" s="68"/>
      <c r="K3613" s="69"/>
      <c r="L3613" s="68"/>
      <c r="M3613" s="68"/>
      <c r="N3613" s="68"/>
      <c r="O3613" s="68"/>
      <c r="P3613" s="70"/>
      <c r="Q3613" s="71"/>
    </row>
    <row r="3614" spans="1:17">
      <c r="A3614" s="152"/>
      <c r="B3614" s="68"/>
      <c r="C3614" s="68"/>
      <c r="D3614" s="68"/>
      <c r="E3614" s="68"/>
      <c r="F3614" s="69"/>
      <c r="G3614" s="69"/>
      <c r="H3614" s="69"/>
      <c r="I3614" s="69"/>
      <c r="J3614" s="68"/>
      <c r="K3614" s="69"/>
      <c r="L3614" s="68"/>
      <c r="M3614" s="68"/>
      <c r="N3614" s="68"/>
      <c r="O3614" s="68"/>
      <c r="P3614" s="70"/>
      <c r="Q3614" s="71"/>
    </row>
    <row r="3615" spans="1:17">
      <c r="A3615" s="152"/>
      <c r="B3615" s="68"/>
      <c r="C3615" s="68"/>
      <c r="D3615" s="68"/>
      <c r="E3615" s="68"/>
      <c r="F3615" s="69"/>
      <c r="G3615" s="69"/>
      <c r="H3615" s="69"/>
      <c r="I3615" s="69"/>
      <c r="J3615" s="68"/>
      <c r="K3615" s="69"/>
      <c r="L3615" s="68"/>
      <c r="M3615" s="68"/>
      <c r="N3615" s="68"/>
      <c r="O3615" s="68"/>
      <c r="P3615" s="70"/>
      <c r="Q3615" s="71"/>
    </row>
    <row r="3616" spans="1:17">
      <c r="A3616" s="152"/>
      <c r="B3616" s="68"/>
      <c r="C3616" s="68"/>
      <c r="D3616" s="68"/>
      <c r="E3616" s="68"/>
      <c r="F3616" s="69"/>
      <c r="G3616" s="69"/>
      <c r="H3616" s="69"/>
      <c r="I3616" s="69"/>
      <c r="J3616" s="68"/>
      <c r="K3616" s="69"/>
      <c r="L3616" s="68"/>
      <c r="M3616" s="68"/>
      <c r="N3616" s="68"/>
      <c r="O3616" s="68"/>
      <c r="P3616" s="70"/>
      <c r="Q3616" s="71"/>
    </row>
    <row r="3617" spans="1:17">
      <c r="A3617" s="152"/>
      <c r="B3617" s="68"/>
      <c r="C3617" s="68"/>
      <c r="D3617" s="68"/>
      <c r="E3617" s="68"/>
      <c r="F3617" s="69"/>
      <c r="G3617" s="69"/>
      <c r="H3617" s="69"/>
      <c r="I3617" s="69"/>
      <c r="J3617" s="68"/>
      <c r="K3617" s="69"/>
      <c r="L3617" s="68"/>
      <c r="M3617" s="68"/>
      <c r="N3617" s="68"/>
      <c r="O3617" s="68"/>
      <c r="P3617" s="70"/>
      <c r="Q3617" s="71"/>
    </row>
    <row r="3618" spans="1:17">
      <c r="A3618" s="152"/>
      <c r="B3618" s="68"/>
      <c r="C3618" s="68"/>
      <c r="D3618" s="68"/>
      <c r="E3618" s="68"/>
      <c r="F3618" s="69"/>
      <c r="G3618" s="69"/>
      <c r="H3618" s="69"/>
      <c r="I3618" s="69"/>
      <c r="J3618" s="68"/>
      <c r="K3618" s="69"/>
      <c r="L3618" s="68"/>
      <c r="M3618" s="68"/>
      <c r="N3618" s="68"/>
      <c r="O3618" s="68"/>
      <c r="P3618" s="70"/>
      <c r="Q3618" s="71"/>
    </row>
    <row r="3619" spans="1:17">
      <c r="A3619" s="152"/>
      <c r="B3619" s="68"/>
      <c r="C3619" s="68"/>
      <c r="D3619" s="68"/>
      <c r="E3619" s="68"/>
      <c r="F3619" s="69"/>
      <c r="G3619" s="69"/>
      <c r="H3619" s="69"/>
      <c r="I3619" s="69"/>
      <c r="J3619" s="68"/>
      <c r="K3619" s="69"/>
      <c r="L3619" s="68"/>
      <c r="M3619" s="68"/>
      <c r="N3619" s="68"/>
      <c r="O3619" s="68"/>
      <c r="P3619" s="70"/>
      <c r="Q3619" s="71"/>
    </row>
    <row r="3620" spans="1:17">
      <c r="A3620" s="152"/>
      <c r="B3620" s="68"/>
      <c r="C3620" s="68"/>
      <c r="D3620" s="68"/>
      <c r="E3620" s="68"/>
      <c r="F3620" s="69"/>
      <c r="G3620" s="69"/>
      <c r="H3620" s="69"/>
      <c r="I3620" s="69"/>
      <c r="J3620" s="68"/>
      <c r="K3620" s="69"/>
      <c r="L3620" s="68"/>
      <c r="M3620" s="68"/>
      <c r="N3620" s="68"/>
      <c r="O3620" s="68"/>
      <c r="P3620" s="70"/>
      <c r="Q3620" s="71"/>
    </row>
    <row r="3621" spans="1:17">
      <c r="A3621" s="152"/>
      <c r="B3621" s="68"/>
      <c r="C3621" s="68"/>
      <c r="D3621" s="68"/>
      <c r="E3621" s="68"/>
      <c r="F3621" s="69"/>
      <c r="G3621" s="69"/>
      <c r="H3621" s="69"/>
      <c r="I3621" s="69"/>
      <c r="J3621" s="68"/>
      <c r="K3621" s="69"/>
      <c r="L3621" s="68"/>
      <c r="M3621" s="68"/>
      <c r="N3621" s="68"/>
      <c r="O3621" s="68"/>
      <c r="P3621" s="70"/>
      <c r="Q3621" s="71"/>
    </row>
    <row r="3622" spans="1:17">
      <c r="A3622" s="152"/>
      <c r="B3622" s="68"/>
      <c r="C3622" s="68"/>
      <c r="D3622" s="68"/>
      <c r="E3622" s="68"/>
      <c r="F3622" s="69"/>
      <c r="G3622" s="69"/>
      <c r="H3622" s="69"/>
      <c r="I3622" s="69"/>
      <c r="J3622" s="68"/>
      <c r="K3622" s="69"/>
      <c r="L3622" s="68"/>
      <c r="M3622" s="68"/>
      <c r="N3622" s="68"/>
      <c r="O3622" s="68"/>
      <c r="P3622" s="70"/>
      <c r="Q3622" s="71"/>
    </row>
    <row r="3623" spans="1:17">
      <c r="A3623" s="152"/>
      <c r="B3623" s="68"/>
      <c r="C3623" s="68"/>
      <c r="D3623" s="68"/>
      <c r="E3623" s="68"/>
      <c r="F3623" s="69"/>
      <c r="G3623" s="69"/>
      <c r="H3623" s="69"/>
      <c r="I3623" s="69"/>
      <c r="J3623" s="68"/>
      <c r="K3623" s="69"/>
      <c r="L3623" s="68"/>
      <c r="M3623" s="68"/>
      <c r="N3623" s="68"/>
      <c r="O3623" s="68"/>
      <c r="P3623" s="70"/>
      <c r="Q3623" s="71"/>
    </row>
    <row r="3624" spans="1:17">
      <c r="A3624" s="152"/>
      <c r="B3624" s="68"/>
      <c r="C3624" s="68"/>
      <c r="D3624" s="68"/>
      <c r="E3624" s="68"/>
      <c r="F3624" s="69"/>
      <c r="G3624" s="69"/>
      <c r="H3624" s="69"/>
      <c r="I3624" s="69"/>
      <c r="J3624" s="68"/>
      <c r="K3624" s="69"/>
      <c r="L3624" s="68"/>
      <c r="M3624" s="68"/>
      <c r="N3624" s="68"/>
      <c r="O3624" s="68"/>
      <c r="P3624" s="70"/>
      <c r="Q3624" s="71"/>
    </row>
    <row r="3625" spans="1:17">
      <c r="A3625" s="152"/>
      <c r="B3625" s="68"/>
      <c r="C3625" s="68"/>
      <c r="D3625" s="68"/>
      <c r="E3625" s="68"/>
      <c r="F3625" s="69"/>
      <c r="G3625" s="69"/>
      <c r="H3625" s="69"/>
      <c r="I3625" s="69"/>
      <c r="J3625" s="68"/>
      <c r="K3625" s="69"/>
      <c r="L3625" s="68"/>
      <c r="M3625" s="68"/>
      <c r="N3625" s="68"/>
      <c r="O3625" s="68"/>
      <c r="P3625" s="70"/>
      <c r="Q3625" s="71"/>
    </row>
    <row r="3626" spans="1:17">
      <c r="A3626" s="152"/>
      <c r="B3626" s="68"/>
      <c r="C3626" s="68"/>
      <c r="D3626" s="68"/>
      <c r="E3626" s="68"/>
      <c r="F3626" s="69"/>
      <c r="G3626" s="69"/>
      <c r="H3626" s="69"/>
      <c r="I3626" s="69"/>
      <c r="J3626" s="68"/>
      <c r="K3626" s="69"/>
      <c r="L3626" s="68"/>
      <c r="M3626" s="68"/>
      <c r="N3626" s="68"/>
      <c r="O3626" s="68"/>
      <c r="P3626" s="70"/>
      <c r="Q3626" s="71"/>
    </row>
    <row r="3627" spans="1:17">
      <c r="A3627" s="152"/>
      <c r="B3627" s="68"/>
      <c r="C3627" s="68"/>
      <c r="D3627" s="68"/>
      <c r="E3627" s="68"/>
      <c r="F3627" s="69"/>
      <c r="G3627" s="69"/>
      <c r="H3627" s="69"/>
      <c r="I3627" s="69"/>
      <c r="J3627" s="68"/>
      <c r="K3627" s="69"/>
      <c r="L3627" s="68"/>
      <c r="M3627" s="68"/>
      <c r="N3627" s="68"/>
      <c r="O3627" s="68"/>
      <c r="P3627" s="70"/>
      <c r="Q3627" s="71"/>
    </row>
    <row r="3628" spans="1:17">
      <c r="A3628" s="152"/>
      <c r="B3628" s="68"/>
      <c r="C3628" s="68"/>
      <c r="D3628" s="68"/>
      <c r="E3628" s="68"/>
      <c r="F3628" s="69"/>
      <c r="G3628" s="69"/>
      <c r="H3628" s="69"/>
      <c r="I3628" s="69"/>
      <c r="J3628" s="68"/>
      <c r="K3628" s="69"/>
      <c r="L3628" s="68"/>
      <c r="M3628" s="68"/>
      <c r="N3628" s="68"/>
      <c r="O3628" s="68"/>
      <c r="P3628" s="70"/>
      <c r="Q3628" s="71"/>
    </row>
    <row r="3629" spans="1:17">
      <c r="A3629" s="152"/>
      <c r="B3629" s="68"/>
      <c r="C3629" s="68"/>
      <c r="D3629" s="68"/>
      <c r="E3629" s="68"/>
      <c r="F3629" s="69"/>
      <c r="G3629" s="69"/>
      <c r="H3629" s="69"/>
      <c r="I3629" s="69"/>
      <c r="J3629" s="68"/>
      <c r="K3629" s="69"/>
      <c r="L3629" s="68"/>
      <c r="M3629" s="68"/>
      <c r="N3629" s="68"/>
      <c r="O3629" s="68"/>
      <c r="P3629" s="70"/>
      <c r="Q3629" s="71"/>
    </row>
    <row r="3630" spans="1:17">
      <c r="A3630" s="152"/>
      <c r="B3630" s="68"/>
      <c r="C3630" s="68"/>
      <c r="D3630" s="68"/>
      <c r="E3630" s="68"/>
      <c r="F3630" s="69"/>
      <c r="G3630" s="69"/>
      <c r="H3630" s="69"/>
      <c r="I3630" s="69"/>
      <c r="J3630" s="68"/>
      <c r="K3630" s="69"/>
      <c r="L3630" s="68"/>
      <c r="M3630" s="68"/>
      <c r="N3630" s="68"/>
      <c r="O3630" s="68"/>
      <c r="P3630" s="70"/>
      <c r="Q3630" s="71"/>
    </row>
    <row r="3631" spans="1:17">
      <c r="A3631" s="152"/>
      <c r="B3631" s="68"/>
      <c r="C3631" s="68"/>
      <c r="D3631" s="68"/>
      <c r="E3631" s="68"/>
      <c r="F3631" s="69"/>
      <c r="G3631" s="69"/>
      <c r="H3631" s="69"/>
      <c r="I3631" s="69"/>
      <c r="J3631" s="68"/>
      <c r="K3631" s="69"/>
      <c r="L3631" s="68"/>
      <c r="M3631" s="68"/>
      <c r="N3631" s="68"/>
      <c r="O3631" s="68"/>
      <c r="P3631" s="70"/>
      <c r="Q3631" s="71"/>
    </row>
    <row r="3632" spans="1:17">
      <c r="A3632" s="152"/>
      <c r="B3632" s="68"/>
      <c r="C3632" s="68"/>
      <c r="D3632" s="68"/>
      <c r="E3632" s="68"/>
      <c r="F3632" s="69"/>
      <c r="G3632" s="69"/>
      <c r="H3632" s="69"/>
      <c r="I3632" s="69"/>
      <c r="J3632" s="68"/>
      <c r="K3632" s="69"/>
      <c r="L3632" s="68"/>
      <c r="M3632" s="68"/>
      <c r="N3632" s="68"/>
      <c r="O3632" s="68"/>
      <c r="P3632" s="70"/>
      <c r="Q3632" s="71"/>
    </row>
    <row r="3633" spans="1:17">
      <c r="A3633" s="152"/>
      <c r="B3633" s="68"/>
      <c r="C3633" s="68"/>
      <c r="D3633" s="68"/>
      <c r="E3633" s="68"/>
      <c r="F3633" s="69"/>
      <c r="G3633" s="69"/>
      <c r="H3633" s="69"/>
      <c r="I3633" s="69"/>
      <c r="J3633" s="68"/>
      <c r="K3633" s="69"/>
      <c r="L3633" s="68"/>
      <c r="M3633" s="68"/>
      <c r="N3633" s="68"/>
      <c r="O3633" s="68"/>
      <c r="P3633" s="70"/>
      <c r="Q3633" s="71"/>
    </row>
    <row r="3634" spans="1:17">
      <c r="A3634" s="152"/>
      <c r="B3634" s="68"/>
      <c r="C3634" s="68"/>
      <c r="D3634" s="68"/>
      <c r="E3634" s="68"/>
      <c r="F3634" s="69"/>
      <c r="G3634" s="69"/>
      <c r="H3634" s="69"/>
      <c r="I3634" s="69"/>
      <c r="J3634" s="68"/>
      <c r="K3634" s="69"/>
      <c r="L3634" s="68"/>
      <c r="M3634" s="68"/>
      <c r="N3634" s="68"/>
      <c r="O3634" s="68"/>
      <c r="P3634" s="70"/>
      <c r="Q3634" s="71"/>
    </row>
    <row r="3635" spans="1:17">
      <c r="A3635" s="152"/>
      <c r="B3635" s="68"/>
      <c r="C3635" s="68"/>
      <c r="D3635" s="68"/>
      <c r="E3635" s="68"/>
      <c r="F3635" s="69"/>
      <c r="G3635" s="69"/>
      <c r="H3635" s="69"/>
      <c r="I3635" s="69"/>
      <c r="J3635" s="68"/>
      <c r="K3635" s="69"/>
      <c r="L3635" s="68"/>
      <c r="M3635" s="68"/>
      <c r="N3635" s="68"/>
      <c r="O3635" s="68"/>
      <c r="P3635" s="70"/>
      <c r="Q3635" s="71"/>
    </row>
    <row r="3636" spans="1:17">
      <c r="A3636" s="152"/>
      <c r="B3636" s="68"/>
      <c r="C3636" s="68"/>
      <c r="D3636" s="68"/>
      <c r="E3636" s="68"/>
      <c r="F3636" s="69"/>
      <c r="G3636" s="69"/>
      <c r="H3636" s="69"/>
      <c r="I3636" s="69"/>
      <c r="J3636" s="68"/>
      <c r="K3636" s="69"/>
      <c r="L3636" s="68"/>
      <c r="M3636" s="68"/>
      <c r="N3636" s="68"/>
      <c r="O3636" s="68"/>
      <c r="P3636" s="70"/>
      <c r="Q3636" s="71"/>
    </row>
    <row r="3637" spans="1:17">
      <c r="A3637" s="152"/>
      <c r="B3637" s="68"/>
      <c r="C3637" s="68"/>
      <c r="D3637" s="68"/>
      <c r="E3637" s="68"/>
      <c r="F3637" s="69"/>
      <c r="G3637" s="69"/>
      <c r="H3637" s="69"/>
      <c r="I3637" s="69"/>
      <c r="J3637" s="68"/>
      <c r="K3637" s="69"/>
      <c r="L3637" s="68"/>
      <c r="M3637" s="68"/>
      <c r="N3637" s="68"/>
      <c r="O3637" s="68"/>
      <c r="P3637" s="70"/>
      <c r="Q3637" s="71"/>
    </row>
    <row r="3638" spans="1:17">
      <c r="A3638" s="152"/>
      <c r="B3638" s="68"/>
      <c r="C3638" s="68"/>
      <c r="D3638" s="68"/>
      <c r="E3638" s="68"/>
      <c r="F3638" s="69"/>
      <c r="G3638" s="69"/>
      <c r="H3638" s="69"/>
      <c r="I3638" s="69"/>
      <c r="J3638" s="68"/>
      <c r="K3638" s="69"/>
      <c r="L3638" s="68"/>
      <c r="M3638" s="68"/>
      <c r="N3638" s="68"/>
      <c r="O3638" s="68"/>
      <c r="P3638" s="70"/>
      <c r="Q3638" s="71"/>
    </row>
    <row r="3639" spans="1:17">
      <c r="A3639" s="152"/>
      <c r="B3639" s="68"/>
      <c r="C3639" s="68"/>
      <c r="D3639" s="68"/>
      <c r="E3639" s="68"/>
      <c r="F3639" s="69"/>
      <c r="G3639" s="69"/>
      <c r="H3639" s="69"/>
      <c r="I3639" s="69"/>
      <c r="J3639" s="68"/>
      <c r="K3639" s="69"/>
      <c r="L3639" s="68"/>
      <c r="M3639" s="68"/>
      <c r="N3639" s="68"/>
      <c r="O3639" s="68"/>
      <c r="P3639" s="70"/>
      <c r="Q3639" s="71"/>
    </row>
    <row r="3640" spans="1:17">
      <c r="A3640" s="152"/>
      <c r="B3640" s="68"/>
      <c r="C3640" s="68"/>
      <c r="D3640" s="68"/>
      <c r="E3640" s="68"/>
      <c r="F3640" s="69"/>
      <c r="G3640" s="69"/>
      <c r="H3640" s="69"/>
      <c r="I3640" s="69"/>
      <c r="J3640" s="68"/>
      <c r="K3640" s="69"/>
      <c r="L3640" s="68"/>
      <c r="M3640" s="68"/>
      <c r="N3640" s="68"/>
      <c r="O3640" s="68"/>
      <c r="P3640" s="70"/>
      <c r="Q3640" s="71"/>
    </row>
    <row r="3641" spans="1:17">
      <c r="A3641" s="152"/>
      <c r="B3641" s="68"/>
      <c r="C3641" s="68"/>
      <c r="D3641" s="68"/>
      <c r="E3641" s="68"/>
      <c r="F3641" s="69"/>
      <c r="G3641" s="69"/>
      <c r="H3641" s="69"/>
      <c r="I3641" s="69"/>
      <c r="J3641" s="68"/>
      <c r="K3641" s="69"/>
      <c r="L3641" s="68"/>
      <c r="M3641" s="68"/>
      <c r="N3641" s="68"/>
      <c r="O3641" s="68"/>
      <c r="P3641" s="70"/>
      <c r="Q3641" s="71"/>
    </row>
    <row r="3642" spans="1:17">
      <c r="A3642" s="152"/>
      <c r="B3642" s="68"/>
      <c r="C3642" s="68"/>
      <c r="D3642" s="68"/>
      <c r="E3642" s="68"/>
      <c r="F3642" s="69"/>
      <c r="G3642" s="69"/>
      <c r="H3642" s="69"/>
      <c r="I3642" s="69"/>
      <c r="J3642" s="68"/>
      <c r="K3642" s="69"/>
      <c r="L3642" s="68"/>
      <c r="M3642" s="68"/>
      <c r="N3642" s="68"/>
      <c r="O3642" s="68"/>
      <c r="P3642" s="70"/>
      <c r="Q3642" s="71"/>
    </row>
    <row r="3643" spans="1:17">
      <c r="A3643" s="152"/>
      <c r="B3643" s="68"/>
      <c r="C3643" s="68"/>
      <c r="D3643" s="68"/>
      <c r="E3643" s="68"/>
      <c r="F3643" s="69"/>
      <c r="G3643" s="69"/>
      <c r="H3643" s="69"/>
      <c r="I3643" s="69"/>
      <c r="J3643" s="68"/>
      <c r="K3643" s="69"/>
      <c r="L3643" s="68"/>
      <c r="M3643" s="68"/>
      <c r="N3643" s="68"/>
      <c r="O3643" s="68"/>
      <c r="P3643" s="70"/>
      <c r="Q3643" s="71"/>
    </row>
    <row r="3644" spans="1:17">
      <c r="A3644" s="152"/>
      <c r="B3644" s="68"/>
      <c r="C3644" s="68"/>
      <c r="D3644" s="68"/>
      <c r="E3644" s="68"/>
      <c r="F3644" s="69"/>
      <c r="G3644" s="69"/>
      <c r="H3644" s="69"/>
      <c r="I3644" s="69"/>
      <c r="J3644" s="68"/>
      <c r="K3644" s="69"/>
      <c r="L3644" s="68"/>
      <c r="M3644" s="68"/>
      <c r="N3644" s="68"/>
      <c r="O3644" s="68"/>
      <c r="P3644" s="70"/>
      <c r="Q3644" s="71"/>
    </row>
    <row r="3645" spans="1:17">
      <c r="A3645" s="152"/>
      <c r="B3645" s="68"/>
      <c r="C3645" s="68"/>
      <c r="D3645" s="68"/>
      <c r="E3645" s="68"/>
      <c r="F3645" s="69"/>
      <c r="G3645" s="69"/>
      <c r="H3645" s="69"/>
      <c r="I3645" s="69"/>
      <c r="J3645" s="68"/>
      <c r="K3645" s="69"/>
      <c r="L3645" s="68"/>
      <c r="M3645" s="68"/>
      <c r="N3645" s="68"/>
      <c r="O3645" s="68"/>
      <c r="P3645" s="70"/>
      <c r="Q3645" s="71"/>
    </row>
    <row r="3646" spans="1:17">
      <c r="A3646" s="152"/>
      <c r="B3646" s="68"/>
      <c r="C3646" s="68"/>
      <c r="D3646" s="68"/>
      <c r="E3646" s="68"/>
      <c r="F3646" s="69"/>
      <c r="G3646" s="69"/>
      <c r="H3646" s="69"/>
      <c r="I3646" s="69"/>
      <c r="J3646" s="68"/>
      <c r="K3646" s="69"/>
      <c r="L3646" s="68"/>
      <c r="M3646" s="68"/>
      <c r="N3646" s="68"/>
      <c r="O3646" s="68"/>
      <c r="P3646" s="70"/>
      <c r="Q3646" s="71"/>
    </row>
    <row r="3647" spans="1:17">
      <c r="A3647" s="152"/>
      <c r="B3647" s="68"/>
      <c r="C3647" s="68"/>
      <c r="D3647" s="68"/>
      <c r="E3647" s="68"/>
      <c r="F3647" s="69"/>
      <c r="G3647" s="69"/>
      <c r="H3647" s="69"/>
      <c r="I3647" s="69"/>
      <c r="J3647" s="68"/>
      <c r="K3647" s="69"/>
      <c r="L3647" s="68"/>
      <c r="M3647" s="68"/>
      <c r="N3647" s="68"/>
      <c r="O3647" s="68"/>
      <c r="P3647" s="70"/>
      <c r="Q3647" s="71"/>
    </row>
    <row r="3648" spans="1:17">
      <c r="A3648" s="152"/>
      <c r="B3648" s="68"/>
      <c r="C3648" s="68"/>
      <c r="D3648" s="68"/>
      <c r="E3648" s="68"/>
      <c r="F3648" s="69"/>
      <c r="G3648" s="69"/>
      <c r="H3648" s="69"/>
      <c r="I3648" s="69"/>
      <c r="J3648" s="68"/>
      <c r="K3648" s="69"/>
      <c r="L3648" s="68"/>
      <c r="M3648" s="68"/>
      <c r="N3648" s="68"/>
      <c r="O3648" s="68"/>
      <c r="P3648" s="70"/>
      <c r="Q3648" s="71"/>
    </row>
    <row r="3649" spans="1:17">
      <c r="A3649" s="152"/>
      <c r="B3649" s="68"/>
      <c r="C3649" s="68"/>
      <c r="D3649" s="68"/>
      <c r="E3649" s="68"/>
      <c r="F3649" s="69"/>
      <c r="G3649" s="69"/>
      <c r="H3649" s="69"/>
      <c r="I3649" s="69"/>
      <c r="J3649" s="68"/>
      <c r="K3649" s="69"/>
      <c r="L3649" s="68"/>
      <c r="M3649" s="68"/>
      <c r="N3649" s="68"/>
      <c r="O3649" s="68"/>
      <c r="P3649" s="70"/>
      <c r="Q3649" s="71"/>
    </row>
    <row r="3650" spans="1:17">
      <c r="A3650" s="152"/>
      <c r="B3650" s="68"/>
      <c r="C3650" s="68"/>
      <c r="D3650" s="68"/>
      <c r="E3650" s="68"/>
      <c r="F3650" s="69"/>
      <c r="G3650" s="69"/>
      <c r="H3650" s="69"/>
      <c r="I3650" s="69"/>
      <c r="J3650" s="68"/>
      <c r="K3650" s="69"/>
      <c r="L3650" s="68"/>
      <c r="M3650" s="68"/>
      <c r="N3650" s="68"/>
      <c r="O3650" s="68"/>
      <c r="P3650" s="70"/>
      <c r="Q3650" s="71"/>
    </row>
    <row r="3651" spans="1:17">
      <c r="A3651" s="152"/>
      <c r="B3651" s="68"/>
      <c r="C3651" s="68"/>
      <c r="D3651" s="68"/>
      <c r="E3651" s="68"/>
      <c r="F3651" s="69"/>
      <c r="G3651" s="69"/>
      <c r="H3651" s="69"/>
      <c r="I3651" s="69"/>
      <c r="J3651" s="68"/>
      <c r="K3651" s="69"/>
      <c r="L3651" s="68"/>
      <c r="M3651" s="68"/>
      <c r="N3651" s="68"/>
      <c r="O3651" s="68"/>
      <c r="P3651" s="70"/>
      <c r="Q3651" s="71"/>
    </row>
    <row r="3652" spans="1:17">
      <c r="A3652" s="152"/>
      <c r="B3652" s="68"/>
      <c r="C3652" s="68"/>
      <c r="D3652" s="68"/>
      <c r="E3652" s="68"/>
      <c r="F3652" s="69"/>
      <c r="G3652" s="69"/>
      <c r="H3652" s="69"/>
      <c r="I3652" s="69"/>
      <c r="J3652" s="68"/>
      <c r="K3652" s="69"/>
      <c r="L3652" s="68"/>
      <c r="M3652" s="68"/>
      <c r="N3652" s="68"/>
      <c r="O3652" s="68"/>
      <c r="P3652" s="70"/>
      <c r="Q3652" s="71"/>
    </row>
    <row r="3653" spans="1:17">
      <c r="A3653" s="152"/>
      <c r="B3653" s="68"/>
      <c r="C3653" s="68"/>
      <c r="D3653" s="68"/>
      <c r="E3653" s="68"/>
      <c r="F3653" s="69"/>
      <c r="G3653" s="69"/>
      <c r="H3653" s="69"/>
      <c r="I3653" s="69"/>
      <c r="J3653" s="68"/>
      <c r="K3653" s="69"/>
      <c r="L3653" s="68"/>
      <c r="M3653" s="68"/>
      <c r="N3653" s="68"/>
      <c r="O3653" s="68"/>
      <c r="P3653" s="70"/>
      <c r="Q3653" s="71"/>
    </row>
    <row r="3654" spans="1:17">
      <c r="A3654" s="152"/>
      <c r="B3654" s="68"/>
      <c r="C3654" s="68"/>
      <c r="D3654" s="68"/>
      <c r="E3654" s="68"/>
      <c r="F3654" s="69"/>
      <c r="G3654" s="69"/>
      <c r="H3654" s="69"/>
      <c r="I3654" s="69"/>
      <c r="J3654" s="68"/>
      <c r="K3654" s="69"/>
      <c r="L3654" s="68"/>
      <c r="M3654" s="68"/>
      <c r="N3654" s="68"/>
      <c r="O3654" s="68"/>
      <c r="P3654" s="70"/>
      <c r="Q3654" s="71"/>
    </row>
    <row r="3655" spans="1:17">
      <c r="A3655" s="152"/>
      <c r="B3655" s="68"/>
      <c r="C3655" s="68"/>
      <c r="D3655" s="68"/>
      <c r="E3655" s="68"/>
      <c r="F3655" s="69"/>
      <c r="G3655" s="69"/>
      <c r="H3655" s="69"/>
      <c r="I3655" s="69"/>
      <c r="J3655" s="68"/>
      <c r="K3655" s="69"/>
      <c r="L3655" s="68"/>
      <c r="M3655" s="68"/>
      <c r="N3655" s="68"/>
      <c r="O3655" s="68"/>
      <c r="P3655" s="70"/>
      <c r="Q3655" s="71"/>
    </row>
    <row r="3656" spans="1:17">
      <c r="A3656" s="152"/>
      <c r="B3656" s="68"/>
      <c r="C3656" s="68"/>
      <c r="D3656" s="68"/>
      <c r="E3656" s="68"/>
      <c r="F3656" s="69"/>
      <c r="G3656" s="69"/>
      <c r="H3656" s="69"/>
      <c r="I3656" s="69"/>
      <c r="J3656" s="68"/>
      <c r="K3656" s="69"/>
      <c r="L3656" s="68"/>
      <c r="M3656" s="68"/>
      <c r="N3656" s="68"/>
      <c r="O3656" s="68"/>
      <c r="P3656" s="70"/>
      <c r="Q3656" s="71"/>
    </row>
    <row r="3657" spans="1:17">
      <c r="A3657" s="152"/>
      <c r="B3657" s="68"/>
      <c r="C3657" s="68"/>
      <c r="D3657" s="68"/>
      <c r="E3657" s="68"/>
      <c r="F3657" s="69"/>
      <c r="G3657" s="69"/>
      <c r="H3657" s="69"/>
      <c r="I3657" s="69"/>
      <c r="J3657" s="68"/>
      <c r="K3657" s="69"/>
      <c r="L3657" s="68"/>
      <c r="M3657" s="68"/>
      <c r="N3657" s="68"/>
      <c r="O3657" s="68"/>
      <c r="P3657" s="70"/>
      <c r="Q3657" s="71"/>
    </row>
    <row r="3658" spans="1:17">
      <c r="A3658" s="152"/>
      <c r="B3658" s="68"/>
      <c r="C3658" s="68"/>
      <c r="D3658" s="68"/>
      <c r="E3658" s="68"/>
      <c r="F3658" s="69"/>
      <c r="G3658" s="69"/>
      <c r="H3658" s="69"/>
      <c r="I3658" s="69"/>
      <c r="J3658" s="68"/>
      <c r="K3658" s="69"/>
      <c r="L3658" s="68"/>
      <c r="M3658" s="68"/>
      <c r="N3658" s="68"/>
      <c r="O3658" s="68"/>
      <c r="P3658" s="70"/>
      <c r="Q3658" s="71"/>
    </row>
    <row r="3659" spans="1:17">
      <c r="A3659" s="152"/>
      <c r="B3659" s="68"/>
      <c r="C3659" s="68"/>
      <c r="D3659" s="68"/>
      <c r="E3659" s="68"/>
      <c r="F3659" s="69"/>
      <c r="G3659" s="69"/>
      <c r="H3659" s="69"/>
      <c r="I3659" s="69"/>
      <c r="J3659" s="68"/>
      <c r="K3659" s="69"/>
      <c r="L3659" s="68"/>
      <c r="M3659" s="68"/>
      <c r="N3659" s="68"/>
      <c r="O3659" s="68"/>
      <c r="P3659" s="70"/>
      <c r="Q3659" s="71"/>
    </row>
    <row r="3660" spans="1:17">
      <c r="A3660" s="152"/>
      <c r="B3660" s="68"/>
      <c r="C3660" s="68"/>
      <c r="D3660" s="68"/>
      <c r="E3660" s="68"/>
      <c r="F3660" s="69"/>
      <c r="G3660" s="69"/>
      <c r="H3660" s="69"/>
      <c r="I3660" s="69"/>
      <c r="J3660" s="68"/>
      <c r="K3660" s="69"/>
      <c r="L3660" s="68"/>
      <c r="M3660" s="68"/>
      <c r="N3660" s="68"/>
      <c r="O3660" s="68"/>
      <c r="P3660" s="70"/>
      <c r="Q3660" s="71"/>
    </row>
    <row r="3661" spans="1:17">
      <c r="A3661" s="152"/>
      <c r="B3661" s="68"/>
      <c r="C3661" s="68"/>
      <c r="D3661" s="68"/>
      <c r="E3661" s="68"/>
      <c r="F3661" s="69"/>
      <c r="G3661" s="69"/>
      <c r="H3661" s="69"/>
      <c r="I3661" s="69"/>
      <c r="J3661" s="68"/>
      <c r="K3661" s="69"/>
      <c r="L3661" s="68"/>
      <c r="M3661" s="68"/>
      <c r="N3661" s="68"/>
      <c r="O3661" s="68"/>
      <c r="P3661" s="70"/>
      <c r="Q3661" s="71"/>
    </row>
    <row r="3662" spans="1:17">
      <c r="A3662" s="152"/>
      <c r="B3662" s="68"/>
      <c r="C3662" s="68"/>
      <c r="D3662" s="68"/>
      <c r="E3662" s="68"/>
      <c r="F3662" s="69"/>
      <c r="G3662" s="69"/>
      <c r="H3662" s="69"/>
      <c r="I3662" s="69"/>
      <c r="J3662" s="68"/>
      <c r="K3662" s="69"/>
      <c r="L3662" s="68"/>
      <c r="M3662" s="68"/>
      <c r="N3662" s="68"/>
      <c r="O3662" s="68"/>
      <c r="P3662" s="70"/>
      <c r="Q3662" s="71"/>
    </row>
    <row r="3663" spans="1:17">
      <c r="A3663" s="152"/>
      <c r="B3663" s="68"/>
      <c r="C3663" s="68"/>
      <c r="D3663" s="68"/>
      <c r="E3663" s="68"/>
      <c r="F3663" s="69"/>
      <c r="G3663" s="69"/>
      <c r="H3663" s="69"/>
      <c r="I3663" s="69"/>
      <c r="J3663" s="68"/>
      <c r="K3663" s="69"/>
      <c r="L3663" s="68"/>
      <c r="M3663" s="68"/>
      <c r="N3663" s="68"/>
      <c r="O3663" s="68"/>
      <c r="P3663" s="70"/>
      <c r="Q3663" s="71"/>
    </row>
    <row r="3664" spans="1:17">
      <c r="A3664" s="152"/>
      <c r="B3664" s="68"/>
      <c r="C3664" s="68"/>
      <c r="D3664" s="68"/>
      <c r="E3664" s="68"/>
      <c r="F3664" s="69"/>
      <c r="G3664" s="69"/>
      <c r="H3664" s="69"/>
      <c r="I3664" s="69"/>
      <c r="J3664" s="68"/>
      <c r="K3664" s="69"/>
      <c r="L3664" s="68"/>
      <c r="M3664" s="68"/>
      <c r="N3664" s="68"/>
      <c r="O3664" s="68"/>
      <c r="P3664" s="70"/>
      <c r="Q3664" s="71"/>
    </row>
    <row r="3665" spans="1:17">
      <c r="A3665" s="152"/>
      <c r="B3665" s="68"/>
      <c r="C3665" s="68"/>
      <c r="D3665" s="68"/>
      <c r="E3665" s="68"/>
      <c r="F3665" s="69"/>
      <c r="G3665" s="69"/>
      <c r="H3665" s="69"/>
      <c r="I3665" s="69"/>
      <c r="J3665" s="68"/>
      <c r="K3665" s="69"/>
      <c r="L3665" s="68"/>
      <c r="M3665" s="68"/>
      <c r="N3665" s="68"/>
      <c r="O3665" s="68"/>
      <c r="P3665" s="70"/>
      <c r="Q3665" s="71"/>
    </row>
    <row r="3666" spans="1:17">
      <c r="A3666" s="152"/>
      <c r="B3666" s="68"/>
      <c r="C3666" s="68"/>
      <c r="D3666" s="68"/>
      <c r="E3666" s="68"/>
      <c r="F3666" s="69"/>
      <c r="G3666" s="69"/>
      <c r="H3666" s="69"/>
      <c r="I3666" s="69"/>
      <c r="J3666" s="68"/>
      <c r="K3666" s="69"/>
      <c r="L3666" s="68"/>
      <c r="M3666" s="68"/>
      <c r="N3666" s="68"/>
      <c r="O3666" s="68"/>
      <c r="P3666" s="70"/>
      <c r="Q3666" s="71"/>
    </row>
    <row r="3667" spans="1:17">
      <c r="A3667" s="152"/>
      <c r="B3667" s="68"/>
      <c r="C3667" s="68"/>
      <c r="D3667" s="68"/>
      <c r="E3667" s="68"/>
      <c r="F3667" s="69"/>
      <c r="G3667" s="69"/>
      <c r="H3667" s="69"/>
      <c r="I3667" s="69"/>
      <c r="J3667" s="68"/>
      <c r="K3667" s="69"/>
      <c r="L3667" s="68"/>
      <c r="M3667" s="68"/>
      <c r="N3667" s="68"/>
      <c r="O3667" s="68"/>
      <c r="P3667" s="70"/>
      <c r="Q3667" s="71"/>
    </row>
    <row r="3668" spans="1:17">
      <c r="A3668" s="152"/>
      <c r="B3668" s="68"/>
      <c r="C3668" s="68"/>
      <c r="D3668" s="68"/>
      <c r="E3668" s="68"/>
      <c r="F3668" s="69"/>
      <c r="G3668" s="69"/>
      <c r="H3668" s="69"/>
      <c r="I3668" s="69"/>
      <c r="J3668" s="68"/>
      <c r="K3668" s="69"/>
      <c r="L3668" s="68"/>
      <c r="M3668" s="68"/>
      <c r="N3668" s="68"/>
      <c r="O3668" s="68"/>
      <c r="P3668" s="70"/>
      <c r="Q3668" s="71"/>
    </row>
    <row r="3669" spans="1:17">
      <c r="A3669" s="152"/>
      <c r="B3669" s="68"/>
      <c r="C3669" s="68"/>
      <c r="D3669" s="68"/>
      <c r="E3669" s="68"/>
      <c r="F3669" s="69"/>
      <c r="G3669" s="69"/>
      <c r="H3669" s="69"/>
      <c r="I3669" s="69"/>
      <c r="J3669" s="68"/>
      <c r="K3669" s="69"/>
      <c r="L3669" s="68"/>
      <c r="M3669" s="68"/>
      <c r="N3669" s="68"/>
      <c r="O3669" s="68"/>
      <c r="P3669" s="70"/>
      <c r="Q3669" s="71"/>
    </row>
    <row r="3670" spans="1:17">
      <c r="A3670" s="152"/>
      <c r="B3670" s="68"/>
      <c r="C3670" s="68"/>
      <c r="D3670" s="68"/>
      <c r="E3670" s="68"/>
      <c r="F3670" s="69"/>
      <c r="G3670" s="69"/>
      <c r="H3670" s="69"/>
      <c r="I3670" s="69"/>
      <c r="J3670" s="68"/>
      <c r="K3670" s="69"/>
      <c r="L3670" s="68"/>
      <c r="M3670" s="68"/>
      <c r="N3670" s="68"/>
      <c r="O3670" s="68"/>
      <c r="P3670" s="70"/>
      <c r="Q3670" s="71"/>
    </row>
    <row r="3671" spans="1:17">
      <c r="A3671" s="152"/>
      <c r="B3671" s="68"/>
      <c r="C3671" s="68"/>
      <c r="D3671" s="68"/>
      <c r="E3671" s="68"/>
      <c r="F3671" s="69"/>
      <c r="G3671" s="69"/>
      <c r="H3671" s="69"/>
      <c r="I3671" s="69"/>
      <c r="J3671" s="68"/>
      <c r="K3671" s="69"/>
      <c r="L3671" s="68"/>
      <c r="M3671" s="68"/>
      <c r="N3671" s="68"/>
      <c r="O3671" s="68"/>
      <c r="P3671" s="70"/>
      <c r="Q3671" s="71"/>
    </row>
    <row r="3672" spans="1:17">
      <c r="A3672" s="152"/>
      <c r="B3672" s="68"/>
      <c r="C3672" s="68"/>
      <c r="D3672" s="68"/>
      <c r="E3672" s="68"/>
      <c r="F3672" s="69"/>
      <c r="G3672" s="69"/>
      <c r="H3672" s="69"/>
      <c r="I3672" s="69"/>
      <c r="J3672" s="68"/>
      <c r="K3672" s="69"/>
      <c r="L3672" s="68"/>
      <c r="M3672" s="68"/>
      <c r="N3672" s="68"/>
      <c r="O3672" s="68"/>
      <c r="P3672" s="70"/>
      <c r="Q3672" s="71"/>
    </row>
    <row r="3673" spans="1:17">
      <c r="A3673" s="152"/>
      <c r="B3673" s="68"/>
      <c r="C3673" s="68"/>
      <c r="D3673" s="68"/>
      <c r="E3673" s="68"/>
      <c r="F3673" s="69"/>
      <c r="G3673" s="69"/>
      <c r="H3673" s="69"/>
      <c r="I3673" s="69"/>
      <c r="J3673" s="68"/>
      <c r="K3673" s="69"/>
      <c r="L3673" s="68"/>
      <c r="M3673" s="68"/>
      <c r="N3673" s="68"/>
      <c r="O3673" s="68"/>
      <c r="P3673" s="70"/>
      <c r="Q3673" s="71"/>
    </row>
    <row r="3674" spans="1:17">
      <c r="A3674" s="152"/>
      <c r="B3674" s="68"/>
      <c r="C3674" s="68"/>
      <c r="D3674" s="68"/>
      <c r="E3674" s="68"/>
      <c r="F3674" s="69"/>
      <c r="G3674" s="69"/>
      <c r="H3674" s="69"/>
      <c r="I3674" s="69"/>
      <c r="J3674" s="68"/>
      <c r="K3674" s="69"/>
      <c r="L3674" s="68"/>
      <c r="M3674" s="68"/>
      <c r="N3674" s="68"/>
      <c r="O3674" s="68"/>
      <c r="P3674" s="70"/>
      <c r="Q3674" s="71"/>
    </row>
    <row r="3675" spans="1:17">
      <c r="A3675" s="152"/>
      <c r="B3675" s="68"/>
      <c r="C3675" s="68"/>
      <c r="D3675" s="68"/>
      <c r="E3675" s="68"/>
      <c r="F3675" s="69"/>
      <c r="G3675" s="69"/>
      <c r="H3675" s="69"/>
      <c r="I3675" s="69"/>
      <c r="J3675" s="68"/>
      <c r="K3675" s="69"/>
      <c r="L3675" s="68"/>
      <c r="M3675" s="68"/>
      <c r="N3675" s="68"/>
      <c r="O3675" s="68"/>
      <c r="P3675" s="70"/>
      <c r="Q3675" s="71"/>
    </row>
    <row r="3676" spans="1:17">
      <c r="A3676" s="152"/>
      <c r="B3676" s="68"/>
      <c r="C3676" s="68"/>
      <c r="D3676" s="68"/>
      <c r="E3676" s="68"/>
      <c r="F3676" s="69"/>
      <c r="G3676" s="69"/>
      <c r="H3676" s="69"/>
      <c r="I3676" s="69"/>
      <c r="J3676" s="68"/>
      <c r="K3676" s="69"/>
      <c r="L3676" s="68"/>
      <c r="M3676" s="68"/>
      <c r="N3676" s="68"/>
      <c r="O3676" s="68"/>
      <c r="P3676" s="70"/>
      <c r="Q3676" s="71"/>
    </row>
    <row r="3677" spans="1:17">
      <c r="A3677" s="152"/>
      <c r="B3677" s="68"/>
      <c r="C3677" s="68"/>
      <c r="D3677" s="68"/>
      <c r="E3677" s="68"/>
      <c r="F3677" s="69"/>
      <c r="G3677" s="69"/>
      <c r="H3677" s="69"/>
      <c r="I3677" s="69"/>
      <c r="J3677" s="68"/>
      <c r="K3677" s="69"/>
      <c r="L3677" s="68"/>
      <c r="M3677" s="68"/>
      <c r="N3677" s="68"/>
      <c r="O3677" s="68"/>
      <c r="P3677" s="70"/>
      <c r="Q3677" s="71"/>
    </row>
    <row r="3678" spans="1:17">
      <c r="A3678" s="152"/>
      <c r="B3678" s="68"/>
      <c r="C3678" s="68"/>
      <c r="D3678" s="68"/>
      <c r="E3678" s="68"/>
      <c r="F3678" s="69"/>
      <c r="G3678" s="69"/>
      <c r="H3678" s="69"/>
      <c r="I3678" s="69"/>
      <c r="J3678" s="68"/>
      <c r="K3678" s="69"/>
      <c r="L3678" s="68"/>
      <c r="M3678" s="68"/>
      <c r="N3678" s="68"/>
      <c r="O3678" s="68"/>
      <c r="P3678" s="70"/>
      <c r="Q3678" s="71"/>
    </row>
    <row r="3679" spans="1:17">
      <c r="A3679" s="152"/>
      <c r="B3679" s="68"/>
      <c r="C3679" s="68"/>
      <c r="D3679" s="68"/>
      <c r="E3679" s="68"/>
      <c r="F3679" s="69"/>
      <c r="G3679" s="69"/>
      <c r="H3679" s="69"/>
      <c r="I3679" s="69"/>
      <c r="J3679" s="68"/>
      <c r="K3679" s="69"/>
      <c r="L3679" s="68"/>
      <c r="M3679" s="68"/>
      <c r="N3679" s="68"/>
      <c r="O3679" s="68"/>
      <c r="P3679" s="70"/>
      <c r="Q3679" s="71"/>
    </row>
    <row r="3680" spans="1:17">
      <c r="A3680" s="152"/>
      <c r="B3680" s="68"/>
      <c r="C3680" s="68"/>
      <c r="D3680" s="68"/>
      <c r="E3680" s="68"/>
      <c r="F3680" s="69"/>
      <c r="G3680" s="69"/>
      <c r="H3680" s="69"/>
      <c r="I3680" s="69"/>
      <c r="J3680" s="68"/>
      <c r="K3680" s="69"/>
      <c r="L3680" s="68"/>
      <c r="M3680" s="68"/>
      <c r="N3680" s="68"/>
      <c r="O3680" s="68"/>
      <c r="P3680" s="70"/>
      <c r="Q3680" s="71"/>
    </row>
    <row r="3681" spans="1:17">
      <c r="A3681" s="152"/>
      <c r="B3681" s="68"/>
      <c r="C3681" s="68"/>
      <c r="D3681" s="68"/>
      <c r="E3681" s="68"/>
      <c r="F3681" s="69"/>
      <c r="G3681" s="69"/>
      <c r="H3681" s="69"/>
      <c r="I3681" s="69"/>
      <c r="J3681" s="68"/>
      <c r="K3681" s="69"/>
      <c r="L3681" s="68"/>
      <c r="M3681" s="68"/>
      <c r="N3681" s="68"/>
      <c r="O3681" s="68"/>
      <c r="P3681" s="70"/>
      <c r="Q3681" s="71"/>
    </row>
    <row r="3682" spans="1:17">
      <c r="A3682" s="152"/>
      <c r="B3682" s="68"/>
      <c r="C3682" s="68"/>
      <c r="D3682" s="68"/>
      <c r="E3682" s="68"/>
      <c r="F3682" s="69"/>
      <c r="G3682" s="69"/>
      <c r="H3682" s="69"/>
      <c r="I3682" s="69"/>
      <c r="J3682" s="68"/>
      <c r="K3682" s="69"/>
      <c r="L3682" s="68"/>
      <c r="M3682" s="68"/>
      <c r="N3682" s="68"/>
      <c r="O3682" s="68"/>
      <c r="P3682" s="70"/>
      <c r="Q3682" s="71"/>
    </row>
    <row r="3683" spans="1:17">
      <c r="A3683" s="152"/>
      <c r="B3683" s="68"/>
      <c r="C3683" s="68"/>
      <c r="D3683" s="68"/>
      <c r="E3683" s="68"/>
      <c r="F3683" s="69"/>
      <c r="G3683" s="69"/>
      <c r="H3683" s="69"/>
      <c r="I3683" s="69"/>
      <c r="J3683" s="68"/>
      <c r="K3683" s="69"/>
      <c r="L3683" s="68"/>
      <c r="M3683" s="68"/>
      <c r="N3683" s="68"/>
      <c r="O3683" s="68"/>
      <c r="P3683" s="70"/>
      <c r="Q3683" s="71"/>
    </row>
    <row r="3684" spans="1:17">
      <c r="A3684" s="152"/>
      <c r="B3684" s="68"/>
      <c r="C3684" s="68"/>
      <c r="D3684" s="68"/>
      <c r="E3684" s="68"/>
      <c r="F3684" s="69"/>
      <c r="G3684" s="69"/>
      <c r="H3684" s="69"/>
      <c r="I3684" s="69"/>
      <c r="J3684" s="68"/>
      <c r="K3684" s="69"/>
      <c r="L3684" s="68"/>
      <c r="M3684" s="68"/>
      <c r="N3684" s="68"/>
      <c r="O3684" s="68"/>
      <c r="P3684" s="70"/>
      <c r="Q3684" s="71"/>
    </row>
    <row r="3685" spans="1:17">
      <c r="A3685" s="152"/>
      <c r="B3685" s="68"/>
      <c r="C3685" s="68"/>
      <c r="D3685" s="68"/>
      <c r="E3685" s="68"/>
      <c r="F3685" s="69"/>
      <c r="G3685" s="69"/>
      <c r="H3685" s="69"/>
      <c r="I3685" s="69"/>
      <c r="J3685" s="68"/>
      <c r="K3685" s="69"/>
      <c r="L3685" s="68"/>
      <c r="M3685" s="68"/>
      <c r="N3685" s="68"/>
      <c r="O3685" s="68"/>
      <c r="P3685" s="70"/>
      <c r="Q3685" s="71"/>
    </row>
    <row r="3686" spans="1:17">
      <c r="A3686" s="152"/>
      <c r="B3686" s="68"/>
      <c r="C3686" s="68"/>
      <c r="D3686" s="68"/>
      <c r="E3686" s="68"/>
      <c r="F3686" s="69"/>
      <c r="G3686" s="69"/>
      <c r="H3686" s="69"/>
      <c r="I3686" s="69"/>
      <c r="J3686" s="68"/>
      <c r="K3686" s="69"/>
      <c r="L3686" s="68"/>
      <c r="M3686" s="68"/>
      <c r="N3686" s="68"/>
      <c r="O3686" s="68"/>
      <c r="P3686" s="70"/>
      <c r="Q3686" s="71"/>
    </row>
    <row r="3687" spans="1:17">
      <c r="A3687" s="152"/>
      <c r="B3687" s="68"/>
      <c r="C3687" s="68"/>
      <c r="D3687" s="68"/>
      <c r="E3687" s="68"/>
      <c r="F3687" s="69"/>
      <c r="G3687" s="69"/>
      <c r="H3687" s="69"/>
      <c r="I3687" s="69"/>
      <c r="J3687" s="68"/>
      <c r="K3687" s="69"/>
      <c r="L3687" s="68"/>
      <c r="M3687" s="68"/>
      <c r="N3687" s="68"/>
      <c r="O3687" s="68"/>
      <c r="P3687" s="70"/>
      <c r="Q3687" s="71"/>
    </row>
    <row r="3688" spans="1:17">
      <c r="A3688" s="152"/>
      <c r="B3688" s="68"/>
      <c r="C3688" s="68"/>
      <c r="D3688" s="68"/>
      <c r="E3688" s="68"/>
      <c r="F3688" s="69"/>
      <c r="G3688" s="69"/>
      <c r="H3688" s="69"/>
      <c r="I3688" s="69"/>
      <c r="J3688" s="68"/>
      <c r="K3688" s="69"/>
      <c r="L3688" s="68"/>
      <c r="M3688" s="68"/>
      <c r="N3688" s="68"/>
      <c r="O3688" s="68"/>
      <c r="P3688" s="70"/>
      <c r="Q3688" s="71"/>
    </row>
    <row r="3689" spans="1:17">
      <c r="A3689" s="152"/>
      <c r="B3689" s="68"/>
      <c r="C3689" s="68"/>
      <c r="D3689" s="68"/>
      <c r="E3689" s="68"/>
      <c r="F3689" s="69"/>
      <c r="G3689" s="69"/>
      <c r="H3689" s="69"/>
      <c r="I3689" s="69"/>
      <c r="J3689" s="68"/>
      <c r="K3689" s="69"/>
      <c r="L3689" s="68"/>
      <c r="M3689" s="68"/>
      <c r="N3689" s="68"/>
      <c r="O3689" s="68"/>
      <c r="P3689" s="70"/>
      <c r="Q3689" s="71"/>
    </row>
    <row r="3690" spans="1:17">
      <c r="A3690" s="152"/>
      <c r="B3690" s="68"/>
      <c r="C3690" s="68"/>
      <c r="D3690" s="68"/>
      <c r="E3690" s="68"/>
      <c r="F3690" s="69"/>
      <c r="G3690" s="69"/>
      <c r="H3690" s="69"/>
      <c r="I3690" s="69"/>
      <c r="J3690" s="68"/>
      <c r="K3690" s="69"/>
      <c r="L3690" s="68"/>
      <c r="M3690" s="68"/>
      <c r="N3690" s="68"/>
      <c r="O3690" s="68"/>
      <c r="P3690" s="70"/>
      <c r="Q3690" s="71"/>
    </row>
    <row r="3691" spans="1:17">
      <c r="A3691" s="152"/>
      <c r="B3691" s="68"/>
      <c r="C3691" s="68"/>
      <c r="D3691" s="68"/>
      <c r="E3691" s="68"/>
      <c r="F3691" s="69"/>
      <c r="G3691" s="69"/>
      <c r="H3691" s="69"/>
      <c r="I3691" s="69"/>
      <c r="J3691" s="68"/>
      <c r="K3691" s="69"/>
      <c r="L3691" s="68"/>
      <c r="M3691" s="68"/>
      <c r="N3691" s="68"/>
      <c r="O3691" s="68"/>
      <c r="P3691" s="70"/>
      <c r="Q3691" s="71"/>
    </row>
    <row r="3692" spans="1:17">
      <c r="A3692" s="152"/>
      <c r="B3692" s="68"/>
      <c r="C3692" s="68"/>
      <c r="D3692" s="68"/>
      <c r="E3692" s="68"/>
      <c r="F3692" s="69"/>
      <c r="G3692" s="69"/>
      <c r="H3692" s="69"/>
      <c r="I3692" s="69"/>
      <c r="J3692" s="68"/>
      <c r="K3692" s="69"/>
      <c r="L3692" s="68"/>
      <c r="M3692" s="68"/>
      <c r="N3692" s="68"/>
      <c r="O3692" s="68"/>
      <c r="P3692" s="70"/>
      <c r="Q3692" s="71"/>
    </row>
    <row r="3693" spans="1:17">
      <c r="A3693" s="152"/>
      <c r="B3693" s="68"/>
      <c r="C3693" s="68"/>
      <c r="D3693" s="68"/>
      <c r="E3693" s="68"/>
      <c r="F3693" s="69"/>
      <c r="G3693" s="69"/>
      <c r="H3693" s="69"/>
      <c r="I3693" s="69"/>
      <c r="J3693" s="68"/>
      <c r="K3693" s="69"/>
      <c r="L3693" s="68"/>
      <c r="M3693" s="68"/>
      <c r="N3693" s="68"/>
      <c r="O3693" s="68"/>
      <c r="P3693" s="70"/>
      <c r="Q3693" s="71"/>
    </row>
    <row r="3694" spans="1:17">
      <c r="A3694" s="152"/>
      <c r="B3694" s="68"/>
      <c r="C3694" s="68"/>
      <c r="D3694" s="68"/>
      <c r="E3694" s="68"/>
      <c r="F3694" s="69"/>
      <c r="G3694" s="69"/>
      <c r="H3694" s="69"/>
      <c r="I3694" s="69"/>
      <c r="J3694" s="68"/>
      <c r="K3694" s="69"/>
      <c r="L3694" s="68"/>
      <c r="M3694" s="68"/>
      <c r="N3694" s="68"/>
      <c r="O3694" s="68"/>
      <c r="P3694" s="70"/>
      <c r="Q3694" s="71"/>
    </row>
    <row r="3695" spans="1:17">
      <c r="A3695" s="152"/>
      <c r="B3695" s="68"/>
      <c r="C3695" s="68"/>
      <c r="D3695" s="68"/>
      <c r="E3695" s="68"/>
      <c r="F3695" s="69"/>
      <c r="G3695" s="69"/>
      <c r="H3695" s="69"/>
      <c r="I3695" s="69"/>
      <c r="J3695" s="68"/>
      <c r="K3695" s="69"/>
      <c r="L3695" s="68"/>
      <c r="M3695" s="68"/>
      <c r="N3695" s="68"/>
      <c r="O3695" s="68"/>
      <c r="P3695" s="70"/>
      <c r="Q3695" s="71"/>
    </row>
    <row r="3696" spans="1:17">
      <c r="A3696" s="152"/>
      <c r="B3696" s="68"/>
      <c r="C3696" s="68"/>
      <c r="D3696" s="68"/>
      <c r="E3696" s="68"/>
      <c r="F3696" s="69"/>
      <c r="G3696" s="69"/>
      <c r="H3696" s="69"/>
      <c r="I3696" s="69"/>
      <c r="J3696" s="68"/>
      <c r="K3696" s="69"/>
      <c r="L3696" s="68"/>
      <c r="M3696" s="68"/>
      <c r="N3696" s="68"/>
      <c r="O3696" s="68"/>
      <c r="P3696" s="70"/>
      <c r="Q3696" s="71"/>
    </row>
    <row r="3697" spans="1:17">
      <c r="A3697" s="152"/>
      <c r="B3697" s="68"/>
      <c r="C3697" s="68"/>
      <c r="D3697" s="68"/>
      <c r="E3697" s="68"/>
      <c r="F3697" s="69"/>
      <c r="G3697" s="69"/>
      <c r="H3697" s="69"/>
      <c r="I3697" s="69"/>
      <c r="J3697" s="68"/>
      <c r="K3697" s="69"/>
      <c r="L3697" s="68"/>
      <c r="M3697" s="68"/>
      <c r="N3697" s="68"/>
      <c r="O3697" s="68"/>
      <c r="P3697" s="70"/>
      <c r="Q3697" s="71"/>
    </row>
    <row r="3698" spans="1:17">
      <c r="A3698" s="152"/>
      <c r="B3698" s="68"/>
      <c r="C3698" s="68"/>
      <c r="D3698" s="68"/>
      <c r="E3698" s="68"/>
      <c r="F3698" s="69"/>
      <c r="G3698" s="69"/>
      <c r="H3698" s="69"/>
      <c r="I3698" s="69"/>
      <c r="J3698" s="68"/>
      <c r="K3698" s="69"/>
      <c r="L3698" s="68"/>
      <c r="M3698" s="68"/>
      <c r="N3698" s="68"/>
      <c r="O3698" s="68"/>
      <c r="P3698" s="70"/>
      <c r="Q3698" s="71"/>
    </row>
    <row r="3699" spans="1:17">
      <c r="A3699" s="152"/>
      <c r="B3699" s="68"/>
      <c r="C3699" s="68"/>
      <c r="D3699" s="68"/>
      <c r="E3699" s="68"/>
      <c r="F3699" s="69"/>
      <c r="G3699" s="69"/>
      <c r="H3699" s="69"/>
      <c r="I3699" s="69"/>
      <c r="J3699" s="68"/>
      <c r="K3699" s="69"/>
      <c r="L3699" s="68"/>
      <c r="M3699" s="68"/>
      <c r="N3699" s="68"/>
      <c r="O3699" s="68"/>
      <c r="P3699" s="70"/>
      <c r="Q3699" s="71"/>
    </row>
    <row r="3700" spans="1:17">
      <c r="A3700" s="152"/>
      <c r="B3700" s="68"/>
      <c r="C3700" s="68"/>
      <c r="D3700" s="68"/>
      <c r="E3700" s="68"/>
      <c r="F3700" s="69"/>
      <c r="G3700" s="69"/>
      <c r="H3700" s="69"/>
      <c r="I3700" s="69"/>
      <c r="J3700" s="68"/>
      <c r="K3700" s="69"/>
      <c r="L3700" s="68"/>
      <c r="M3700" s="68"/>
      <c r="N3700" s="68"/>
      <c r="O3700" s="68"/>
      <c r="P3700" s="70"/>
      <c r="Q3700" s="71"/>
    </row>
    <row r="3701" spans="1:17">
      <c r="A3701" s="152"/>
      <c r="B3701" s="68"/>
      <c r="C3701" s="68"/>
      <c r="D3701" s="68"/>
      <c r="E3701" s="68"/>
      <c r="F3701" s="69"/>
      <c r="G3701" s="69"/>
      <c r="H3701" s="69"/>
      <c r="I3701" s="69"/>
      <c r="J3701" s="68"/>
      <c r="K3701" s="69"/>
      <c r="L3701" s="68"/>
      <c r="M3701" s="68"/>
      <c r="N3701" s="68"/>
      <c r="O3701" s="68"/>
      <c r="P3701" s="70"/>
      <c r="Q3701" s="71"/>
    </row>
    <row r="3702" spans="1:17">
      <c r="A3702" s="152"/>
      <c r="B3702" s="68"/>
      <c r="C3702" s="68"/>
      <c r="D3702" s="68"/>
      <c r="E3702" s="68"/>
      <c r="F3702" s="69"/>
      <c r="G3702" s="69"/>
      <c r="H3702" s="69"/>
      <c r="I3702" s="69"/>
      <c r="J3702" s="68"/>
      <c r="K3702" s="69"/>
      <c r="L3702" s="68"/>
      <c r="M3702" s="68"/>
      <c r="N3702" s="68"/>
      <c r="O3702" s="68"/>
      <c r="P3702" s="70"/>
      <c r="Q3702" s="71"/>
    </row>
    <row r="3703" spans="1:17">
      <c r="A3703" s="152"/>
      <c r="B3703" s="68"/>
      <c r="C3703" s="68"/>
      <c r="D3703" s="68"/>
      <c r="E3703" s="68"/>
      <c r="F3703" s="69"/>
      <c r="G3703" s="69"/>
      <c r="H3703" s="69"/>
      <c r="I3703" s="69"/>
      <c r="J3703" s="68"/>
      <c r="K3703" s="69"/>
      <c r="L3703" s="68"/>
      <c r="M3703" s="68"/>
      <c r="N3703" s="68"/>
      <c r="O3703" s="68"/>
      <c r="P3703" s="70"/>
      <c r="Q3703" s="71"/>
    </row>
    <row r="3704" spans="1:17">
      <c r="A3704" s="152"/>
      <c r="B3704" s="68"/>
      <c r="C3704" s="68"/>
      <c r="D3704" s="68"/>
      <c r="E3704" s="68"/>
      <c r="F3704" s="69"/>
      <c r="G3704" s="69"/>
      <c r="H3704" s="69"/>
      <c r="I3704" s="69"/>
      <c r="J3704" s="68"/>
      <c r="K3704" s="69"/>
      <c r="L3704" s="68"/>
      <c r="M3704" s="68"/>
      <c r="N3704" s="68"/>
      <c r="O3704" s="68"/>
      <c r="P3704" s="70"/>
      <c r="Q3704" s="71"/>
    </row>
    <row r="3705" spans="1:17">
      <c r="A3705" s="152"/>
      <c r="B3705" s="68"/>
      <c r="C3705" s="68"/>
      <c r="D3705" s="68"/>
      <c r="E3705" s="68"/>
      <c r="F3705" s="69"/>
      <c r="G3705" s="69"/>
      <c r="H3705" s="69"/>
      <c r="I3705" s="69"/>
      <c r="J3705" s="68"/>
      <c r="K3705" s="69"/>
      <c r="L3705" s="68"/>
      <c r="M3705" s="68"/>
      <c r="N3705" s="68"/>
      <c r="O3705" s="68"/>
      <c r="P3705" s="70"/>
      <c r="Q3705" s="71"/>
    </row>
    <row r="3706" spans="1:17">
      <c r="A3706" s="152"/>
      <c r="B3706" s="68"/>
      <c r="C3706" s="68"/>
      <c r="D3706" s="68"/>
      <c r="E3706" s="68"/>
      <c r="F3706" s="69"/>
      <c r="G3706" s="69"/>
      <c r="H3706" s="69"/>
      <c r="I3706" s="69"/>
      <c r="J3706" s="68"/>
      <c r="K3706" s="69"/>
      <c r="L3706" s="68"/>
      <c r="M3706" s="68"/>
      <c r="N3706" s="68"/>
      <c r="O3706" s="68"/>
      <c r="P3706" s="70"/>
      <c r="Q3706" s="71"/>
    </row>
    <row r="3707" spans="1:17">
      <c r="A3707" s="152"/>
      <c r="B3707" s="68"/>
      <c r="C3707" s="68"/>
      <c r="D3707" s="68"/>
      <c r="E3707" s="68"/>
      <c r="F3707" s="69"/>
      <c r="G3707" s="69"/>
      <c r="H3707" s="69"/>
      <c r="I3707" s="69"/>
      <c r="J3707" s="68"/>
      <c r="K3707" s="69"/>
      <c r="L3707" s="68"/>
      <c r="M3707" s="68"/>
      <c r="N3707" s="68"/>
      <c r="O3707" s="68"/>
      <c r="P3707" s="70"/>
      <c r="Q3707" s="71"/>
    </row>
    <row r="3708" spans="1:17">
      <c r="A3708" s="152"/>
      <c r="B3708" s="68"/>
      <c r="C3708" s="68"/>
      <c r="D3708" s="68"/>
      <c r="E3708" s="68"/>
      <c r="F3708" s="69"/>
      <c r="G3708" s="69"/>
      <c r="H3708" s="69"/>
      <c r="I3708" s="69"/>
      <c r="J3708" s="68"/>
      <c r="K3708" s="69"/>
      <c r="L3708" s="68"/>
      <c r="M3708" s="68"/>
      <c r="N3708" s="68"/>
      <c r="O3708" s="68"/>
      <c r="P3708" s="70"/>
      <c r="Q3708" s="71"/>
    </row>
    <row r="3709" spans="1:17">
      <c r="A3709" s="152"/>
      <c r="B3709" s="68"/>
      <c r="C3709" s="68"/>
      <c r="D3709" s="68"/>
      <c r="E3709" s="68"/>
      <c r="F3709" s="69"/>
      <c r="G3709" s="69"/>
      <c r="H3709" s="69"/>
      <c r="I3709" s="69"/>
      <c r="J3709" s="68"/>
      <c r="K3709" s="69"/>
      <c r="L3709" s="68"/>
      <c r="M3709" s="68"/>
      <c r="N3709" s="68"/>
      <c r="O3709" s="68"/>
      <c r="P3709" s="70"/>
      <c r="Q3709" s="71"/>
    </row>
    <row r="3710" spans="1:17">
      <c r="A3710" s="152"/>
      <c r="B3710" s="68"/>
      <c r="C3710" s="68"/>
      <c r="D3710" s="68"/>
      <c r="E3710" s="68"/>
      <c r="F3710" s="69"/>
      <c r="G3710" s="69"/>
      <c r="H3710" s="69"/>
      <c r="I3710" s="69"/>
      <c r="J3710" s="68"/>
      <c r="K3710" s="69"/>
      <c r="L3710" s="68"/>
      <c r="M3710" s="68"/>
      <c r="N3710" s="68"/>
      <c r="O3710" s="68"/>
      <c r="P3710" s="70"/>
      <c r="Q3710" s="71"/>
    </row>
    <row r="3711" spans="1:17">
      <c r="A3711" s="152"/>
      <c r="B3711" s="68"/>
      <c r="C3711" s="68"/>
      <c r="D3711" s="68"/>
      <c r="E3711" s="68"/>
      <c r="F3711" s="69"/>
      <c r="G3711" s="69"/>
      <c r="H3711" s="69"/>
      <c r="I3711" s="69"/>
      <c r="J3711" s="68"/>
      <c r="K3711" s="69"/>
      <c r="L3711" s="68"/>
      <c r="M3711" s="68"/>
      <c r="N3711" s="68"/>
      <c r="O3711" s="68"/>
      <c r="P3711" s="70"/>
      <c r="Q3711" s="71"/>
    </row>
    <row r="3712" spans="1:17">
      <c r="A3712" s="152"/>
      <c r="B3712" s="68"/>
      <c r="C3712" s="68"/>
      <c r="D3712" s="68"/>
      <c r="E3712" s="68"/>
      <c r="F3712" s="69"/>
      <c r="G3712" s="69"/>
      <c r="H3712" s="69"/>
      <c r="I3712" s="69"/>
      <c r="J3712" s="68"/>
      <c r="K3712" s="69"/>
      <c r="L3712" s="68"/>
      <c r="M3712" s="68"/>
      <c r="N3712" s="68"/>
      <c r="O3712" s="68"/>
      <c r="P3712" s="70"/>
      <c r="Q3712" s="71"/>
    </row>
    <row r="3713" spans="1:17">
      <c r="A3713" s="152"/>
      <c r="B3713" s="68"/>
      <c r="C3713" s="68"/>
      <c r="D3713" s="68"/>
      <c r="E3713" s="68"/>
      <c r="F3713" s="69"/>
      <c r="G3713" s="69"/>
      <c r="H3713" s="69"/>
      <c r="I3713" s="69"/>
      <c r="J3713" s="68"/>
      <c r="K3713" s="69"/>
      <c r="L3713" s="68"/>
      <c r="M3713" s="68"/>
      <c r="N3713" s="68"/>
      <c r="O3713" s="68"/>
      <c r="P3713" s="70"/>
      <c r="Q3713" s="71"/>
    </row>
    <row r="3714" spans="1:17">
      <c r="A3714" s="152"/>
      <c r="B3714" s="68"/>
      <c r="C3714" s="68"/>
      <c r="D3714" s="68"/>
      <c r="E3714" s="68"/>
      <c r="F3714" s="69"/>
      <c r="G3714" s="69"/>
      <c r="H3714" s="69"/>
      <c r="I3714" s="69"/>
      <c r="J3714" s="68"/>
      <c r="K3714" s="69"/>
      <c r="L3714" s="68"/>
      <c r="M3714" s="68"/>
      <c r="N3714" s="68"/>
      <c r="O3714" s="68"/>
      <c r="P3714" s="70"/>
      <c r="Q3714" s="71"/>
    </row>
    <row r="3715" spans="1:17">
      <c r="A3715" s="152"/>
      <c r="B3715" s="68"/>
      <c r="C3715" s="68"/>
      <c r="D3715" s="68"/>
      <c r="E3715" s="68"/>
      <c r="F3715" s="69"/>
      <c r="G3715" s="69"/>
      <c r="H3715" s="69"/>
      <c r="I3715" s="69"/>
      <c r="J3715" s="68"/>
      <c r="K3715" s="69"/>
      <c r="L3715" s="68"/>
      <c r="M3715" s="68"/>
      <c r="N3715" s="68"/>
      <c r="O3715" s="68"/>
      <c r="P3715" s="70"/>
      <c r="Q3715" s="71"/>
    </row>
    <row r="3716" spans="1:17">
      <c r="A3716" s="152"/>
      <c r="B3716" s="68"/>
      <c r="C3716" s="68"/>
      <c r="D3716" s="68"/>
      <c r="E3716" s="68"/>
      <c r="F3716" s="69"/>
      <c r="G3716" s="69"/>
      <c r="H3716" s="69"/>
      <c r="I3716" s="69"/>
      <c r="J3716" s="68"/>
      <c r="K3716" s="69"/>
      <c r="L3716" s="68"/>
      <c r="M3716" s="68"/>
      <c r="N3716" s="68"/>
      <c r="O3716" s="68"/>
      <c r="P3716" s="70"/>
      <c r="Q3716" s="71"/>
    </row>
    <row r="3717" spans="1:17">
      <c r="A3717" s="152"/>
      <c r="B3717" s="68"/>
      <c r="C3717" s="68"/>
      <c r="D3717" s="68"/>
      <c r="E3717" s="68"/>
      <c r="F3717" s="69"/>
      <c r="G3717" s="69"/>
      <c r="H3717" s="69"/>
      <c r="I3717" s="69"/>
      <c r="J3717" s="68"/>
      <c r="K3717" s="69"/>
      <c r="L3717" s="68"/>
      <c r="M3717" s="68"/>
      <c r="N3717" s="68"/>
      <c r="O3717" s="68"/>
      <c r="P3717" s="70"/>
      <c r="Q3717" s="71"/>
    </row>
    <row r="3718" spans="1:17">
      <c r="A3718" s="152"/>
      <c r="B3718" s="68"/>
      <c r="C3718" s="68"/>
      <c r="D3718" s="68"/>
      <c r="E3718" s="68"/>
      <c r="F3718" s="69"/>
      <c r="G3718" s="69"/>
      <c r="H3718" s="69"/>
      <c r="I3718" s="69"/>
      <c r="J3718" s="68"/>
      <c r="K3718" s="69"/>
      <c r="L3718" s="68"/>
      <c r="M3718" s="68"/>
      <c r="N3718" s="68"/>
      <c r="O3718" s="68"/>
      <c r="P3718" s="70"/>
      <c r="Q3718" s="71"/>
    </row>
    <row r="3719" spans="1:17">
      <c r="A3719" s="152"/>
      <c r="B3719" s="68"/>
      <c r="C3719" s="68"/>
      <c r="D3719" s="68"/>
      <c r="E3719" s="68"/>
      <c r="F3719" s="69"/>
      <c r="G3719" s="69"/>
      <c r="H3719" s="69"/>
      <c r="I3719" s="69"/>
      <c r="J3719" s="68"/>
      <c r="K3719" s="69"/>
      <c r="L3719" s="68"/>
      <c r="M3719" s="68"/>
      <c r="N3719" s="68"/>
      <c r="O3719" s="68"/>
      <c r="P3719" s="70"/>
      <c r="Q3719" s="71"/>
    </row>
    <row r="3720" spans="1:17">
      <c r="A3720" s="152"/>
      <c r="B3720" s="68"/>
      <c r="C3720" s="68"/>
      <c r="D3720" s="68"/>
      <c r="E3720" s="68"/>
      <c r="F3720" s="69"/>
      <c r="G3720" s="69"/>
      <c r="H3720" s="69"/>
      <c r="I3720" s="69"/>
      <c r="J3720" s="68"/>
      <c r="K3720" s="69"/>
      <c r="L3720" s="68"/>
      <c r="M3720" s="68"/>
      <c r="N3720" s="68"/>
      <c r="O3720" s="68"/>
      <c r="P3720" s="70"/>
      <c r="Q3720" s="71"/>
    </row>
    <row r="3721" spans="1:17">
      <c r="A3721" s="152"/>
      <c r="B3721" s="68"/>
      <c r="C3721" s="68"/>
      <c r="D3721" s="68"/>
      <c r="E3721" s="68"/>
      <c r="F3721" s="69"/>
      <c r="G3721" s="69"/>
      <c r="H3721" s="69"/>
      <c r="I3721" s="69"/>
      <c r="J3721" s="68"/>
      <c r="K3721" s="69"/>
      <c r="L3721" s="68"/>
      <c r="M3721" s="68"/>
      <c r="N3721" s="68"/>
      <c r="O3721" s="68"/>
      <c r="P3721" s="70"/>
      <c r="Q3721" s="71"/>
    </row>
    <row r="3722" spans="1:17">
      <c r="A3722" s="152"/>
      <c r="B3722" s="68"/>
      <c r="C3722" s="68"/>
      <c r="D3722" s="68"/>
      <c r="E3722" s="68"/>
      <c r="F3722" s="69"/>
      <c r="G3722" s="69"/>
      <c r="H3722" s="69"/>
      <c r="I3722" s="69"/>
      <c r="J3722" s="68"/>
      <c r="K3722" s="69"/>
      <c r="L3722" s="68"/>
      <c r="M3722" s="68"/>
      <c r="N3722" s="68"/>
      <c r="O3722" s="68"/>
      <c r="P3722" s="70"/>
      <c r="Q3722" s="71"/>
    </row>
    <row r="3723" spans="1:17">
      <c r="A3723" s="152"/>
      <c r="B3723" s="68"/>
      <c r="C3723" s="68"/>
      <c r="D3723" s="68"/>
      <c r="E3723" s="68"/>
      <c r="F3723" s="69"/>
      <c r="G3723" s="69"/>
      <c r="H3723" s="69"/>
      <c r="I3723" s="69"/>
      <c r="J3723" s="68"/>
      <c r="K3723" s="69"/>
      <c r="L3723" s="68"/>
      <c r="M3723" s="68"/>
      <c r="N3723" s="68"/>
      <c r="O3723" s="68"/>
      <c r="P3723" s="70"/>
      <c r="Q3723" s="71"/>
    </row>
    <row r="3724" spans="1:17">
      <c r="A3724" s="152"/>
      <c r="B3724" s="68"/>
      <c r="C3724" s="68"/>
      <c r="D3724" s="68"/>
      <c r="E3724" s="68"/>
      <c r="F3724" s="69"/>
      <c r="G3724" s="69"/>
      <c r="H3724" s="69"/>
      <c r="I3724" s="69"/>
      <c r="J3724" s="68"/>
      <c r="K3724" s="69"/>
      <c r="L3724" s="68"/>
      <c r="M3724" s="68"/>
      <c r="N3724" s="68"/>
      <c r="O3724" s="68"/>
      <c r="P3724" s="70"/>
      <c r="Q3724" s="71"/>
    </row>
    <row r="3725" spans="1:17">
      <c r="A3725" s="152"/>
      <c r="B3725" s="68"/>
      <c r="C3725" s="68"/>
      <c r="D3725" s="68"/>
      <c r="E3725" s="68"/>
      <c r="F3725" s="69"/>
      <c r="G3725" s="69"/>
      <c r="H3725" s="69"/>
      <c r="I3725" s="69"/>
      <c r="J3725" s="68"/>
      <c r="K3725" s="69"/>
      <c r="L3725" s="68"/>
      <c r="M3725" s="68"/>
      <c r="N3725" s="68"/>
      <c r="O3725" s="68"/>
      <c r="P3725" s="70"/>
      <c r="Q3725" s="71"/>
    </row>
    <row r="3726" spans="1:17">
      <c r="A3726" s="152"/>
      <c r="B3726" s="68"/>
      <c r="C3726" s="68"/>
      <c r="D3726" s="68"/>
      <c r="E3726" s="68"/>
      <c r="F3726" s="69"/>
      <c r="G3726" s="69"/>
      <c r="H3726" s="69"/>
      <c r="I3726" s="69"/>
      <c r="J3726" s="68"/>
      <c r="K3726" s="69"/>
      <c r="L3726" s="68"/>
      <c r="M3726" s="68"/>
      <c r="N3726" s="68"/>
      <c r="O3726" s="68"/>
      <c r="P3726" s="70"/>
      <c r="Q3726" s="71"/>
    </row>
    <row r="3727" spans="1:17">
      <c r="A3727" s="152"/>
      <c r="B3727" s="68"/>
      <c r="C3727" s="68"/>
      <c r="D3727" s="68"/>
      <c r="E3727" s="68"/>
      <c r="F3727" s="69"/>
      <c r="G3727" s="69"/>
      <c r="H3727" s="69"/>
      <c r="I3727" s="69"/>
      <c r="J3727" s="68"/>
      <c r="K3727" s="69"/>
      <c r="L3727" s="68"/>
      <c r="M3727" s="68"/>
      <c r="N3727" s="68"/>
      <c r="O3727" s="68"/>
      <c r="P3727" s="70"/>
      <c r="Q3727" s="71"/>
    </row>
    <row r="3728" spans="1:17">
      <c r="A3728" s="152"/>
      <c r="B3728" s="68"/>
      <c r="C3728" s="68"/>
      <c r="D3728" s="68"/>
      <c r="E3728" s="68"/>
      <c r="F3728" s="69"/>
      <c r="G3728" s="69"/>
      <c r="H3728" s="69"/>
      <c r="I3728" s="69"/>
      <c r="J3728" s="68"/>
      <c r="K3728" s="69"/>
      <c r="L3728" s="68"/>
      <c r="M3728" s="68"/>
      <c r="N3728" s="68"/>
      <c r="O3728" s="68"/>
      <c r="P3728" s="70"/>
      <c r="Q3728" s="71"/>
    </row>
    <row r="3729" spans="1:17">
      <c r="A3729" s="152"/>
      <c r="B3729" s="68"/>
      <c r="C3729" s="68"/>
      <c r="D3729" s="68"/>
      <c r="E3729" s="68"/>
      <c r="F3729" s="69"/>
      <c r="G3729" s="69"/>
      <c r="H3729" s="69"/>
      <c r="I3729" s="69"/>
      <c r="J3729" s="68"/>
      <c r="K3729" s="69"/>
      <c r="L3729" s="68"/>
      <c r="M3729" s="68"/>
      <c r="N3729" s="68"/>
      <c r="O3729" s="68"/>
      <c r="P3729" s="70"/>
      <c r="Q3729" s="71"/>
    </row>
    <row r="3730" spans="1:17">
      <c r="A3730" s="152"/>
      <c r="B3730" s="68"/>
      <c r="C3730" s="68"/>
      <c r="D3730" s="68"/>
      <c r="E3730" s="68"/>
      <c r="F3730" s="69"/>
      <c r="G3730" s="69"/>
      <c r="H3730" s="69"/>
      <c r="I3730" s="69"/>
      <c r="J3730" s="68"/>
      <c r="K3730" s="69"/>
      <c r="L3730" s="68"/>
      <c r="M3730" s="68"/>
      <c r="N3730" s="68"/>
      <c r="O3730" s="68"/>
      <c r="P3730" s="70"/>
      <c r="Q3730" s="71"/>
    </row>
    <row r="3731" spans="1:17">
      <c r="A3731" s="152"/>
      <c r="B3731" s="68"/>
      <c r="C3731" s="68"/>
      <c r="D3731" s="68"/>
      <c r="E3731" s="68"/>
      <c r="F3731" s="69"/>
      <c r="G3731" s="69"/>
      <c r="H3731" s="69"/>
      <c r="I3731" s="69"/>
      <c r="J3731" s="68"/>
      <c r="K3731" s="69"/>
      <c r="L3731" s="68"/>
      <c r="M3731" s="68"/>
      <c r="N3731" s="68"/>
      <c r="O3731" s="68"/>
      <c r="P3731" s="70"/>
      <c r="Q3731" s="71"/>
    </row>
    <row r="3732" spans="1:17">
      <c r="A3732" s="152"/>
      <c r="B3732" s="68"/>
      <c r="C3732" s="68"/>
      <c r="D3732" s="68"/>
      <c r="E3732" s="68"/>
      <c r="F3732" s="69"/>
      <c r="G3732" s="69"/>
      <c r="H3732" s="69"/>
      <c r="I3732" s="69"/>
      <c r="J3732" s="68"/>
      <c r="K3732" s="69"/>
      <c r="L3732" s="68"/>
      <c r="M3732" s="68"/>
      <c r="N3732" s="68"/>
      <c r="O3732" s="68"/>
      <c r="P3732" s="70"/>
      <c r="Q3732" s="71"/>
    </row>
    <row r="3733" spans="1:17">
      <c r="A3733" s="152"/>
      <c r="B3733" s="68"/>
      <c r="C3733" s="68"/>
      <c r="D3733" s="68"/>
      <c r="E3733" s="68"/>
      <c r="F3733" s="69"/>
      <c r="G3733" s="69"/>
      <c r="H3733" s="69"/>
      <c r="I3733" s="69"/>
      <c r="J3733" s="68"/>
      <c r="K3733" s="69"/>
      <c r="L3733" s="68"/>
      <c r="M3733" s="68"/>
      <c r="N3733" s="68"/>
      <c r="O3733" s="68"/>
      <c r="P3733" s="70"/>
      <c r="Q3733" s="71"/>
    </row>
    <row r="3734" spans="1:17">
      <c r="A3734" s="152"/>
      <c r="B3734" s="68"/>
      <c r="C3734" s="68"/>
      <c r="D3734" s="68"/>
      <c r="E3734" s="68"/>
      <c r="F3734" s="69"/>
      <c r="G3734" s="69"/>
      <c r="H3734" s="69"/>
      <c r="I3734" s="69"/>
      <c r="J3734" s="68"/>
      <c r="K3734" s="69"/>
      <c r="L3734" s="68"/>
      <c r="M3734" s="68"/>
      <c r="N3734" s="68"/>
      <c r="O3734" s="68"/>
      <c r="P3734" s="70"/>
      <c r="Q3734" s="71"/>
    </row>
    <row r="3735" spans="1:17">
      <c r="A3735" s="152"/>
      <c r="B3735" s="68"/>
      <c r="C3735" s="68"/>
      <c r="D3735" s="68"/>
      <c r="E3735" s="68"/>
      <c r="F3735" s="69"/>
      <c r="G3735" s="69"/>
      <c r="H3735" s="69"/>
      <c r="I3735" s="69"/>
      <c r="J3735" s="68"/>
      <c r="K3735" s="69"/>
      <c r="L3735" s="68"/>
      <c r="M3735" s="68"/>
      <c r="N3735" s="68"/>
      <c r="O3735" s="68"/>
      <c r="P3735" s="70"/>
      <c r="Q3735" s="71"/>
    </row>
    <row r="3736" spans="1:17">
      <c r="A3736" s="152"/>
      <c r="B3736" s="68"/>
      <c r="C3736" s="68"/>
      <c r="D3736" s="68"/>
      <c r="E3736" s="68"/>
      <c r="F3736" s="69"/>
      <c r="G3736" s="69"/>
      <c r="H3736" s="69"/>
      <c r="I3736" s="69"/>
      <c r="J3736" s="68"/>
      <c r="K3736" s="69"/>
      <c r="L3736" s="68"/>
      <c r="M3736" s="68"/>
      <c r="N3736" s="68"/>
      <c r="O3736" s="68"/>
      <c r="P3736" s="70"/>
      <c r="Q3736" s="71"/>
    </row>
    <row r="3737" spans="1:17">
      <c r="A3737" s="152"/>
      <c r="B3737" s="68"/>
      <c r="C3737" s="68"/>
      <c r="D3737" s="68"/>
      <c r="E3737" s="68"/>
      <c r="F3737" s="69"/>
      <c r="G3737" s="69"/>
      <c r="H3737" s="69"/>
      <c r="I3737" s="69"/>
      <c r="J3737" s="68"/>
      <c r="K3737" s="69"/>
      <c r="L3737" s="68"/>
      <c r="M3737" s="68"/>
      <c r="N3737" s="68"/>
      <c r="O3737" s="68"/>
      <c r="P3737" s="70"/>
      <c r="Q3737" s="71"/>
    </row>
    <row r="3738" spans="1:17">
      <c r="A3738" s="152"/>
      <c r="B3738" s="68"/>
      <c r="C3738" s="68"/>
      <c r="D3738" s="68"/>
      <c r="E3738" s="68"/>
      <c r="F3738" s="69"/>
      <c r="G3738" s="69"/>
      <c r="H3738" s="69"/>
      <c r="I3738" s="69"/>
      <c r="J3738" s="68"/>
      <c r="K3738" s="69"/>
      <c r="L3738" s="68"/>
      <c r="M3738" s="68"/>
      <c r="N3738" s="68"/>
      <c r="O3738" s="68"/>
      <c r="P3738" s="70"/>
      <c r="Q3738" s="71"/>
    </row>
    <row r="3739" spans="1:17">
      <c r="A3739" s="152"/>
      <c r="B3739" s="68"/>
      <c r="C3739" s="68"/>
      <c r="D3739" s="68"/>
      <c r="E3739" s="68"/>
      <c r="F3739" s="69"/>
      <c r="G3739" s="69"/>
      <c r="H3739" s="69"/>
      <c r="I3739" s="69"/>
      <c r="J3739" s="68"/>
      <c r="K3739" s="69"/>
      <c r="L3739" s="68"/>
      <c r="M3739" s="68"/>
      <c r="N3739" s="68"/>
      <c r="O3739" s="68"/>
      <c r="P3739" s="70"/>
      <c r="Q3739" s="71"/>
    </row>
    <row r="3740" spans="1:17">
      <c r="A3740" s="152"/>
      <c r="B3740" s="68"/>
      <c r="C3740" s="68"/>
      <c r="D3740" s="68"/>
      <c r="E3740" s="68"/>
      <c r="F3740" s="69"/>
      <c r="G3740" s="69"/>
      <c r="H3740" s="69"/>
      <c r="I3740" s="69"/>
      <c r="J3740" s="68"/>
      <c r="K3740" s="69"/>
      <c r="L3740" s="68"/>
      <c r="M3740" s="68"/>
      <c r="N3740" s="68"/>
      <c r="O3740" s="68"/>
      <c r="P3740" s="70"/>
      <c r="Q3740" s="71"/>
    </row>
    <row r="3741" spans="1:17">
      <c r="A3741" s="152"/>
      <c r="B3741" s="68"/>
      <c r="C3741" s="68"/>
      <c r="D3741" s="68"/>
      <c r="E3741" s="68"/>
      <c r="F3741" s="69"/>
      <c r="G3741" s="69"/>
      <c r="H3741" s="69"/>
      <c r="I3741" s="69"/>
      <c r="J3741" s="68"/>
      <c r="K3741" s="69"/>
      <c r="L3741" s="68"/>
      <c r="M3741" s="68"/>
      <c r="N3741" s="68"/>
      <c r="O3741" s="68"/>
      <c r="P3741" s="70"/>
      <c r="Q3741" s="71"/>
    </row>
    <row r="3742" spans="1:17">
      <c r="A3742" s="152"/>
      <c r="B3742" s="68"/>
      <c r="C3742" s="68"/>
      <c r="D3742" s="68"/>
      <c r="E3742" s="68"/>
      <c r="F3742" s="69"/>
      <c r="G3742" s="69"/>
      <c r="H3742" s="69"/>
      <c r="I3742" s="69"/>
      <c r="J3742" s="68"/>
      <c r="K3742" s="69"/>
      <c r="L3742" s="68"/>
      <c r="M3742" s="68"/>
      <c r="N3742" s="68"/>
      <c r="O3742" s="68"/>
      <c r="P3742" s="70"/>
      <c r="Q3742" s="71"/>
    </row>
    <row r="3743" spans="1:17">
      <c r="A3743" s="152"/>
      <c r="B3743" s="68"/>
      <c r="C3743" s="68"/>
      <c r="D3743" s="68"/>
      <c r="E3743" s="68"/>
      <c r="F3743" s="69"/>
      <c r="G3743" s="69"/>
      <c r="H3743" s="69"/>
      <c r="I3743" s="69"/>
      <c r="J3743" s="68"/>
      <c r="K3743" s="69"/>
      <c r="L3743" s="68"/>
      <c r="M3743" s="68"/>
      <c r="N3743" s="68"/>
      <c r="O3743" s="68"/>
      <c r="P3743" s="70"/>
      <c r="Q3743" s="71"/>
    </row>
    <row r="3744" spans="1:17">
      <c r="A3744" s="152"/>
      <c r="B3744" s="68"/>
      <c r="C3744" s="68"/>
      <c r="D3744" s="68"/>
      <c r="E3744" s="68"/>
      <c r="F3744" s="69"/>
      <c r="G3744" s="69"/>
      <c r="H3744" s="69"/>
      <c r="I3744" s="69"/>
      <c r="J3744" s="68"/>
      <c r="K3744" s="69"/>
      <c r="L3744" s="68"/>
      <c r="M3744" s="68"/>
      <c r="N3744" s="68"/>
      <c r="O3744" s="68"/>
      <c r="P3744" s="70"/>
      <c r="Q3744" s="71"/>
    </row>
    <row r="3745" spans="1:17">
      <c r="A3745" s="152"/>
      <c r="B3745" s="68"/>
      <c r="C3745" s="68"/>
      <c r="D3745" s="68"/>
      <c r="E3745" s="68"/>
      <c r="F3745" s="69"/>
      <c r="G3745" s="69"/>
      <c r="H3745" s="69"/>
      <c r="I3745" s="69"/>
      <c r="J3745" s="68"/>
      <c r="K3745" s="69"/>
      <c r="L3745" s="68"/>
      <c r="M3745" s="68"/>
      <c r="N3745" s="68"/>
      <c r="O3745" s="68"/>
      <c r="P3745" s="70"/>
      <c r="Q3745" s="71"/>
    </row>
    <row r="3746" spans="1:17">
      <c r="A3746" s="152"/>
      <c r="B3746" s="68"/>
      <c r="C3746" s="68"/>
      <c r="D3746" s="68"/>
      <c r="E3746" s="68"/>
      <c r="F3746" s="69"/>
      <c r="G3746" s="69"/>
      <c r="H3746" s="69"/>
      <c r="I3746" s="69"/>
      <c r="J3746" s="68"/>
      <c r="K3746" s="69"/>
      <c r="L3746" s="68"/>
      <c r="M3746" s="68"/>
      <c r="N3746" s="68"/>
      <c r="O3746" s="68"/>
      <c r="P3746" s="70"/>
      <c r="Q3746" s="71"/>
    </row>
    <row r="3747" spans="1:17">
      <c r="A3747" s="152"/>
      <c r="B3747" s="68"/>
      <c r="C3747" s="68"/>
      <c r="D3747" s="68"/>
      <c r="E3747" s="68"/>
      <c r="F3747" s="69"/>
      <c r="G3747" s="69"/>
      <c r="H3747" s="69"/>
      <c r="I3747" s="69"/>
      <c r="J3747" s="68"/>
      <c r="K3747" s="69"/>
      <c r="L3747" s="68"/>
      <c r="M3747" s="68"/>
      <c r="N3747" s="68"/>
      <c r="O3747" s="68"/>
      <c r="P3747" s="70"/>
      <c r="Q3747" s="71"/>
    </row>
    <row r="3748" spans="1:17">
      <c r="A3748" s="152"/>
      <c r="B3748" s="68"/>
      <c r="C3748" s="68"/>
      <c r="D3748" s="68"/>
      <c r="E3748" s="68"/>
      <c r="F3748" s="69"/>
      <c r="G3748" s="69"/>
      <c r="H3748" s="69"/>
      <c r="I3748" s="69"/>
      <c r="J3748" s="68"/>
      <c r="K3748" s="69"/>
      <c r="L3748" s="68"/>
      <c r="M3748" s="68"/>
      <c r="N3748" s="68"/>
      <c r="O3748" s="68"/>
      <c r="P3748" s="70"/>
      <c r="Q3748" s="71"/>
    </row>
    <row r="3749" spans="1:17">
      <c r="A3749" s="152"/>
      <c r="B3749" s="68"/>
      <c r="C3749" s="68"/>
      <c r="D3749" s="68"/>
      <c r="E3749" s="68"/>
      <c r="F3749" s="69"/>
      <c r="G3749" s="69"/>
      <c r="H3749" s="69"/>
      <c r="I3749" s="69"/>
      <c r="J3749" s="68"/>
      <c r="K3749" s="69"/>
      <c r="L3749" s="68"/>
      <c r="M3749" s="68"/>
      <c r="N3749" s="68"/>
      <c r="O3749" s="68"/>
      <c r="P3749" s="70"/>
      <c r="Q3749" s="71"/>
    </row>
    <row r="3750" spans="1:17">
      <c r="A3750" s="152"/>
      <c r="B3750" s="68"/>
      <c r="C3750" s="68"/>
      <c r="D3750" s="68"/>
      <c r="E3750" s="68"/>
      <c r="F3750" s="69"/>
      <c r="G3750" s="69"/>
      <c r="H3750" s="69"/>
      <c r="I3750" s="69"/>
      <c r="J3750" s="68"/>
      <c r="K3750" s="69"/>
      <c r="L3750" s="68"/>
      <c r="M3750" s="68"/>
      <c r="N3750" s="68"/>
      <c r="O3750" s="68"/>
      <c r="P3750" s="70"/>
      <c r="Q3750" s="71"/>
    </row>
    <row r="3751" spans="1:17">
      <c r="A3751" s="152"/>
      <c r="B3751" s="68"/>
      <c r="C3751" s="68"/>
      <c r="D3751" s="68"/>
      <c r="E3751" s="68"/>
      <c r="F3751" s="69"/>
      <c r="G3751" s="69"/>
      <c r="H3751" s="69"/>
      <c r="I3751" s="69"/>
      <c r="J3751" s="68"/>
      <c r="K3751" s="69"/>
      <c r="L3751" s="68"/>
      <c r="M3751" s="68"/>
      <c r="N3751" s="68"/>
      <c r="O3751" s="68"/>
      <c r="P3751" s="70"/>
      <c r="Q3751" s="71"/>
    </row>
    <row r="3752" spans="1:17">
      <c r="A3752" s="152"/>
      <c r="B3752" s="68"/>
      <c r="C3752" s="68"/>
      <c r="D3752" s="68"/>
      <c r="E3752" s="68"/>
      <c r="F3752" s="69"/>
      <c r="G3752" s="69"/>
      <c r="H3752" s="69"/>
      <c r="I3752" s="69"/>
      <c r="J3752" s="68"/>
      <c r="K3752" s="69"/>
      <c r="L3752" s="68"/>
      <c r="M3752" s="68"/>
      <c r="N3752" s="68"/>
      <c r="O3752" s="68"/>
      <c r="P3752" s="70"/>
      <c r="Q3752" s="71"/>
    </row>
    <row r="3753" spans="1:17">
      <c r="A3753" s="152"/>
      <c r="B3753" s="68"/>
      <c r="C3753" s="68"/>
      <c r="D3753" s="68"/>
      <c r="E3753" s="68"/>
      <c r="F3753" s="69"/>
      <c r="G3753" s="69"/>
      <c r="H3753" s="69"/>
      <c r="I3753" s="69"/>
      <c r="J3753" s="68"/>
      <c r="K3753" s="69"/>
      <c r="L3753" s="68"/>
      <c r="M3753" s="68"/>
      <c r="N3753" s="68"/>
      <c r="O3753" s="68"/>
      <c r="P3753" s="70"/>
      <c r="Q3753" s="71"/>
    </row>
    <row r="3754" spans="1:17">
      <c r="A3754" s="152"/>
      <c r="B3754" s="68"/>
      <c r="C3754" s="68"/>
      <c r="D3754" s="68"/>
      <c r="E3754" s="68"/>
      <c r="F3754" s="69"/>
      <c r="G3754" s="69"/>
      <c r="H3754" s="69"/>
      <c r="I3754" s="69"/>
      <c r="J3754" s="68"/>
      <c r="K3754" s="69"/>
      <c r="L3754" s="68"/>
      <c r="M3754" s="68"/>
      <c r="N3754" s="68"/>
      <c r="O3754" s="68"/>
      <c r="P3754" s="70"/>
      <c r="Q3754" s="71"/>
    </row>
    <row r="3755" spans="1:17">
      <c r="A3755" s="152"/>
      <c r="B3755" s="68"/>
      <c r="C3755" s="68"/>
      <c r="D3755" s="68"/>
      <c r="E3755" s="68"/>
      <c r="F3755" s="69"/>
      <c r="G3755" s="69"/>
      <c r="H3755" s="69"/>
      <c r="I3755" s="69"/>
      <c r="J3755" s="68"/>
      <c r="K3755" s="69"/>
      <c r="L3755" s="68"/>
      <c r="M3755" s="68"/>
      <c r="N3755" s="68"/>
      <c r="O3755" s="68"/>
      <c r="P3755" s="70"/>
      <c r="Q3755" s="71"/>
    </row>
    <row r="3756" spans="1:17">
      <c r="A3756" s="152"/>
      <c r="B3756" s="68"/>
      <c r="C3756" s="68"/>
      <c r="D3756" s="68"/>
      <c r="E3756" s="68"/>
      <c r="F3756" s="69"/>
      <c r="G3756" s="69"/>
      <c r="H3756" s="69"/>
      <c r="I3756" s="69"/>
      <c r="J3756" s="68"/>
      <c r="K3756" s="69"/>
      <c r="L3756" s="68"/>
      <c r="M3756" s="68"/>
      <c r="N3756" s="68"/>
      <c r="O3756" s="68"/>
      <c r="P3756" s="70"/>
      <c r="Q3756" s="71"/>
    </row>
    <row r="3757" spans="1:17">
      <c r="A3757" s="152"/>
      <c r="B3757" s="68"/>
      <c r="C3757" s="68"/>
      <c r="D3757" s="68"/>
      <c r="E3757" s="68"/>
      <c r="F3757" s="69"/>
      <c r="G3757" s="69"/>
      <c r="H3757" s="69"/>
      <c r="I3757" s="69"/>
      <c r="J3757" s="68"/>
      <c r="K3757" s="69"/>
      <c r="L3757" s="68"/>
      <c r="M3757" s="68"/>
      <c r="N3757" s="68"/>
      <c r="O3757" s="68"/>
      <c r="P3757" s="70"/>
      <c r="Q3757" s="71"/>
    </row>
    <row r="3758" spans="1:17">
      <c r="A3758" s="152"/>
      <c r="B3758" s="68"/>
      <c r="C3758" s="68"/>
      <c r="D3758" s="68"/>
      <c r="E3758" s="68"/>
      <c r="F3758" s="69"/>
      <c r="G3758" s="69"/>
      <c r="H3758" s="69"/>
      <c r="I3758" s="69"/>
      <c r="J3758" s="68"/>
      <c r="K3758" s="69"/>
      <c r="L3758" s="68"/>
      <c r="M3758" s="68"/>
      <c r="N3758" s="68"/>
      <c r="O3758" s="68"/>
      <c r="P3758" s="70"/>
      <c r="Q3758" s="71"/>
    </row>
    <row r="3759" spans="1:17">
      <c r="A3759" s="152"/>
      <c r="B3759" s="68"/>
      <c r="C3759" s="68"/>
      <c r="D3759" s="68"/>
      <c r="E3759" s="68"/>
      <c r="F3759" s="69"/>
      <c r="G3759" s="69"/>
      <c r="H3759" s="69"/>
      <c r="I3759" s="69"/>
      <c r="J3759" s="68"/>
      <c r="K3759" s="69"/>
      <c r="L3759" s="68"/>
      <c r="M3759" s="68"/>
      <c r="N3759" s="68"/>
      <c r="O3759" s="68"/>
      <c r="P3759" s="70"/>
      <c r="Q3759" s="71"/>
    </row>
    <row r="3760" spans="1:17">
      <c r="A3760" s="152"/>
      <c r="B3760" s="68"/>
      <c r="C3760" s="68"/>
      <c r="D3760" s="68"/>
      <c r="E3760" s="68"/>
      <c r="F3760" s="69"/>
      <c r="G3760" s="69"/>
      <c r="H3760" s="69"/>
      <c r="I3760" s="69"/>
      <c r="J3760" s="68"/>
      <c r="K3760" s="69"/>
      <c r="L3760" s="68"/>
      <c r="M3760" s="68"/>
      <c r="N3760" s="68"/>
      <c r="O3760" s="68"/>
      <c r="P3760" s="70"/>
      <c r="Q3760" s="71"/>
    </row>
    <row r="3761" spans="1:17">
      <c r="A3761" s="152"/>
      <c r="B3761" s="68"/>
      <c r="C3761" s="68"/>
      <c r="D3761" s="68"/>
      <c r="E3761" s="68"/>
      <c r="F3761" s="69"/>
      <c r="G3761" s="69"/>
      <c r="H3761" s="69"/>
      <c r="I3761" s="69"/>
      <c r="J3761" s="68"/>
      <c r="K3761" s="69"/>
      <c r="L3761" s="68"/>
      <c r="M3761" s="68"/>
      <c r="N3761" s="68"/>
      <c r="O3761" s="68"/>
      <c r="P3761" s="70"/>
      <c r="Q3761" s="71"/>
    </row>
    <row r="3762" spans="1:17">
      <c r="A3762" s="152"/>
      <c r="B3762" s="68"/>
      <c r="C3762" s="68"/>
      <c r="D3762" s="68"/>
      <c r="E3762" s="68"/>
      <c r="F3762" s="69"/>
      <c r="G3762" s="69"/>
      <c r="H3762" s="69"/>
      <c r="I3762" s="69"/>
      <c r="J3762" s="68"/>
      <c r="K3762" s="69"/>
      <c r="L3762" s="68"/>
      <c r="M3762" s="68"/>
      <c r="N3762" s="68"/>
      <c r="O3762" s="68"/>
      <c r="P3762" s="70"/>
      <c r="Q3762" s="71"/>
    </row>
    <row r="3763" spans="1:17">
      <c r="A3763" s="152"/>
      <c r="B3763" s="68"/>
      <c r="C3763" s="68"/>
      <c r="D3763" s="68"/>
      <c r="E3763" s="68"/>
      <c r="F3763" s="69"/>
      <c r="G3763" s="69"/>
      <c r="H3763" s="69"/>
      <c r="I3763" s="69"/>
      <c r="J3763" s="68"/>
      <c r="K3763" s="69"/>
      <c r="L3763" s="68"/>
      <c r="M3763" s="68"/>
      <c r="N3763" s="68"/>
      <c r="O3763" s="68"/>
      <c r="P3763" s="70"/>
      <c r="Q3763" s="71"/>
    </row>
    <row r="3764" spans="1:17">
      <c r="A3764" s="152"/>
      <c r="B3764" s="68"/>
      <c r="C3764" s="68"/>
      <c r="D3764" s="68"/>
      <c r="E3764" s="68"/>
      <c r="F3764" s="69"/>
      <c r="G3764" s="69"/>
      <c r="H3764" s="69"/>
      <c r="I3764" s="69"/>
      <c r="J3764" s="68"/>
      <c r="K3764" s="69"/>
      <c r="L3764" s="68"/>
      <c r="M3764" s="68"/>
      <c r="N3764" s="68"/>
      <c r="O3764" s="68"/>
      <c r="P3764" s="70"/>
      <c r="Q3764" s="71"/>
    </row>
    <row r="3765" spans="1:17">
      <c r="A3765" s="152"/>
      <c r="B3765" s="68"/>
      <c r="C3765" s="68"/>
      <c r="D3765" s="68"/>
      <c r="E3765" s="68"/>
      <c r="F3765" s="69"/>
      <c r="G3765" s="69"/>
      <c r="H3765" s="69"/>
      <c r="I3765" s="69"/>
      <c r="J3765" s="68"/>
      <c r="K3765" s="69"/>
      <c r="L3765" s="68"/>
      <c r="M3765" s="68"/>
      <c r="N3765" s="68"/>
      <c r="O3765" s="68"/>
      <c r="P3765" s="70"/>
      <c r="Q3765" s="71"/>
    </row>
    <row r="3766" spans="1:17">
      <c r="A3766" s="152"/>
      <c r="B3766" s="68"/>
      <c r="C3766" s="68"/>
      <c r="D3766" s="68"/>
      <c r="E3766" s="68"/>
      <c r="F3766" s="69"/>
      <c r="G3766" s="69"/>
      <c r="H3766" s="69"/>
      <c r="I3766" s="69"/>
      <c r="J3766" s="68"/>
      <c r="K3766" s="69"/>
      <c r="L3766" s="68"/>
      <c r="M3766" s="68"/>
      <c r="N3766" s="68"/>
      <c r="O3766" s="68"/>
      <c r="P3766" s="70"/>
      <c r="Q3766" s="71"/>
    </row>
    <row r="3767" spans="1:17">
      <c r="A3767" s="152"/>
      <c r="B3767" s="68"/>
      <c r="C3767" s="68"/>
      <c r="D3767" s="68"/>
      <c r="E3767" s="68"/>
      <c r="F3767" s="69"/>
      <c r="G3767" s="69"/>
      <c r="H3767" s="69"/>
      <c r="I3767" s="69"/>
      <c r="J3767" s="68"/>
      <c r="K3767" s="69"/>
      <c r="L3767" s="68"/>
      <c r="M3767" s="68"/>
      <c r="N3767" s="68"/>
      <c r="O3767" s="68"/>
      <c r="P3767" s="70"/>
      <c r="Q3767" s="71"/>
    </row>
    <row r="3768" spans="1:17">
      <c r="A3768" s="152"/>
      <c r="B3768" s="68"/>
      <c r="C3768" s="68"/>
      <c r="D3768" s="68"/>
      <c r="E3768" s="68"/>
      <c r="F3768" s="69"/>
      <c r="G3768" s="69"/>
      <c r="H3768" s="69"/>
      <c r="I3768" s="69"/>
      <c r="J3768" s="68"/>
      <c r="K3768" s="69"/>
      <c r="L3768" s="68"/>
      <c r="M3768" s="68"/>
      <c r="N3768" s="68"/>
      <c r="O3768" s="68"/>
      <c r="P3768" s="70"/>
      <c r="Q3768" s="71"/>
    </row>
    <row r="3769" spans="1:17">
      <c r="A3769" s="152"/>
      <c r="B3769" s="68"/>
      <c r="C3769" s="68"/>
      <c r="D3769" s="68"/>
      <c r="E3769" s="68"/>
      <c r="F3769" s="69"/>
      <c r="G3769" s="69"/>
      <c r="H3769" s="69"/>
      <c r="I3769" s="69"/>
      <c r="J3769" s="68"/>
      <c r="K3769" s="69"/>
      <c r="L3769" s="68"/>
      <c r="M3769" s="68"/>
      <c r="N3769" s="68"/>
      <c r="O3769" s="68"/>
      <c r="P3769" s="70"/>
      <c r="Q3769" s="71"/>
    </row>
    <row r="3770" spans="1:17">
      <c r="A3770" s="152"/>
      <c r="B3770" s="68"/>
      <c r="C3770" s="68"/>
      <c r="D3770" s="68"/>
      <c r="E3770" s="68"/>
      <c r="F3770" s="69"/>
      <c r="G3770" s="69"/>
      <c r="H3770" s="69"/>
      <c r="I3770" s="69"/>
      <c r="J3770" s="68"/>
      <c r="K3770" s="69"/>
      <c r="L3770" s="68"/>
      <c r="M3770" s="68"/>
      <c r="N3770" s="68"/>
      <c r="O3770" s="68"/>
      <c r="P3770" s="70"/>
      <c r="Q3770" s="71"/>
    </row>
    <row r="3771" spans="1:17">
      <c r="A3771" s="152"/>
      <c r="B3771" s="68"/>
      <c r="C3771" s="68"/>
      <c r="D3771" s="68"/>
      <c r="E3771" s="68"/>
      <c r="F3771" s="69"/>
      <c r="G3771" s="69"/>
      <c r="H3771" s="69"/>
      <c r="I3771" s="69"/>
      <c r="J3771" s="68"/>
      <c r="K3771" s="69"/>
      <c r="L3771" s="68"/>
      <c r="M3771" s="68"/>
      <c r="N3771" s="68"/>
      <c r="O3771" s="68"/>
      <c r="P3771" s="70"/>
      <c r="Q3771" s="71"/>
    </row>
    <row r="3772" spans="1:17">
      <c r="A3772" s="152"/>
      <c r="B3772" s="68"/>
      <c r="C3772" s="68"/>
      <c r="D3772" s="68"/>
      <c r="E3772" s="68"/>
      <c r="F3772" s="69"/>
      <c r="G3772" s="69"/>
      <c r="H3772" s="69"/>
      <c r="I3772" s="69"/>
      <c r="J3772" s="68"/>
      <c r="K3772" s="69"/>
      <c r="L3772" s="68"/>
      <c r="M3772" s="68"/>
      <c r="N3772" s="68"/>
      <c r="O3772" s="68"/>
      <c r="P3772" s="70"/>
      <c r="Q3772" s="71"/>
    </row>
    <row r="3773" spans="1:17">
      <c r="A3773" s="152"/>
      <c r="B3773" s="68"/>
      <c r="C3773" s="68"/>
      <c r="D3773" s="68"/>
      <c r="E3773" s="68"/>
      <c r="F3773" s="69"/>
      <c r="G3773" s="69"/>
      <c r="H3773" s="69"/>
      <c r="I3773" s="69"/>
      <c r="J3773" s="68"/>
      <c r="K3773" s="69"/>
      <c r="L3773" s="68"/>
      <c r="M3773" s="68"/>
      <c r="N3773" s="68"/>
      <c r="O3773" s="68"/>
      <c r="P3773" s="70"/>
      <c r="Q3773" s="71"/>
    </row>
    <row r="3774" spans="1:17">
      <c r="A3774" s="152"/>
      <c r="B3774" s="68"/>
      <c r="C3774" s="68"/>
      <c r="D3774" s="68"/>
      <c r="E3774" s="68"/>
      <c r="F3774" s="69"/>
      <c r="G3774" s="69"/>
      <c r="H3774" s="69"/>
      <c r="I3774" s="69"/>
      <c r="J3774" s="68"/>
      <c r="K3774" s="69"/>
      <c r="L3774" s="68"/>
      <c r="M3774" s="68"/>
      <c r="N3774" s="68"/>
      <c r="O3774" s="68"/>
      <c r="P3774" s="70"/>
      <c r="Q3774" s="71"/>
    </row>
    <row r="3775" spans="1:17">
      <c r="A3775" s="152"/>
      <c r="B3775" s="68"/>
      <c r="C3775" s="68"/>
      <c r="D3775" s="68"/>
      <c r="E3775" s="68"/>
      <c r="F3775" s="69"/>
      <c r="G3775" s="69"/>
      <c r="H3775" s="69"/>
      <c r="I3775" s="69"/>
      <c r="J3775" s="68"/>
      <c r="K3775" s="69"/>
      <c r="L3775" s="68"/>
      <c r="M3775" s="68"/>
      <c r="N3775" s="68"/>
      <c r="O3775" s="68"/>
      <c r="P3775" s="70"/>
      <c r="Q3775" s="71"/>
    </row>
    <row r="3776" spans="1:17">
      <c r="A3776" s="152"/>
      <c r="B3776" s="68"/>
      <c r="C3776" s="68"/>
      <c r="D3776" s="68"/>
      <c r="E3776" s="68"/>
      <c r="F3776" s="69"/>
      <c r="G3776" s="69"/>
      <c r="H3776" s="69"/>
      <c r="I3776" s="69"/>
      <c r="J3776" s="68"/>
      <c r="K3776" s="69"/>
      <c r="L3776" s="68"/>
      <c r="M3776" s="68"/>
      <c r="N3776" s="68"/>
      <c r="O3776" s="68"/>
      <c r="P3776" s="70"/>
      <c r="Q3776" s="71"/>
    </row>
    <row r="3777" spans="1:17">
      <c r="A3777" s="152"/>
      <c r="B3777" s="68"/>
      <c r="C3777" s="68"/>
      <c r="D3777" s="68"/>
      <c r="E3777" s="68"/>
      <c r="F3777" s="69"/>
      <c r="G3777" s="69"/>
      <c r="H3777" s="69"/>
      <c r="I3777" s="69"/>
      <c r="J3777" s="68"/>
      <c r="K3777" s="69"/>
      <c r="L3777" s="68"/>
      <c r="M3777" s="68"/>
      <c r="N3777" s="68"/>
      <c r="O3777" s="68"/>
      <c r="P3777" s="70"/>
      <c r="Q3777" s="71"/>
    </row>
    <row r="3778" spans="1:17">
      <c r="A3778" s="152"/>
      <c r="B3778" s="68"/>
      <c r="C3778" s="68"/>
      <c r="D3778" s="68"/>
      <c r="E3778" s="68"/>
      <c r="F3778" s="69"/>
      <c r="G3778" s="69"/>
      <c r="H3778" s="69"/>
      <c r="I3778" s="69"/>
      <c r="J3778" s="68"/>
      <c r="K3778" s="69"/>
      <c r="L3778" s="68"/>
      <c r="M3778" s="68"/>
      <c r="N3778" s="68"/>
      <c r="O3778" s="68"/>
      <c r="P3778" s="70"/>
      <c r="Q3778" s="71"/>
    </row>
    <row r="3779" spans="1:17">
      <c r="A3779" s="152"/>
      <c r="B3779" s="68"/>
      <c r="C3779" s="68"/>
      <c r="D3779" s="68"/>
      <c r="E3779" s="68"/>
      <c r="F3779" s="69"/>
      <c r="G3779" s="69"/>
      <c r="H3779" s="69"/>
      <c r="I3779" s="69"/>
      <c r="J3779" s="68"/>
      <c r="K3779" s="69"/>
      <c r="L3779" s="68"/>
      <c r="M3779" s="68"/>
      <c r="N3779" s="68"/>
      <c r="O3779" s="68"/>
      <c r="P3779" s="70"/>
      <c r="Q3779" s="71"/>
    </row>
    <row r="3780" spans="1:17">
      <c r="A3780" s="152"/>
      <c r="B3780" s="68"/>
      <c r="C3780" s="68"/>
      <c r="D3780" s="68"/>
      <c r="E3780" s="68"/>
      <c r="F3780" s="69"/>
      <c r="G3780" s="69"/>
      <c r="H3780" s="69"/>
      <c r="I3780" s="69"/>
      <c r="J3780" s="68"/>
      <c r="K3780" s="69"/>
      <c r="L3780" s="68"/>
      <c r="M3780" s="68"/>
      <c r="N3780" s="68"/>
      <c r="O3780" s="68"/>
      <c r="P3780" s="70"/>
      <c r="Q3780" s="71"/>
    </row>
    <row r="3781" spans="1:17">
      <c r="A3781" s="152"/>
      <c r="B3781" s="68"/>
      <c r="C3781" s="68"/>
      <c r="D3781" s="68"/>
      <c r="E3781" s="68"/>
      <c r="F3781" s="69"/>
      <c r="G3781" s="69"/>
      <c r="H3781" s="69"/>
      <c r="I3781" s="69"/>
      <c r="J3781" s="68"/>
      <c r="K3781" s="69"/>
      <c r="L3781" s="68"/>
      <c r="M3781" s="68"/>
      <c r="N3781" s="68"/>
      <c r="O3781" s="68"/>
      <c r="P3781" s="70"/>
      <c r="Q3781" s="71"/>
    </row>
    <row r="3782" spans="1:17">
      <c r="A3782" s="152"/>
      <c r="B3782" s="68"/>
      <c r="C3782" s="68"/>
      <c r="D3782" s="68"/>
      <c r="E3782" s="68"/>
      <c r="F3782" s="69"/>
      <c r="G3782" s="69"/>
      <c r="H3782" s="69"/>
      <c r="I3782" s="69"/>
      <c r="J3782" s="68"/>
      <c r="K3782" s="69"/>
      <c r="L3782" s="68"/>
      <c r="M3782" s="68"/>
      <c r="N3782" s="68"/>
      <c r="O3782" s="68"/>
      <c r="P3782" s="70"/>
      <c r="Q3782" s="71"/>
    </row>
    <row r="3783" spans="1:17">
      <c r="A3783" s="152"/>
      <c r="B3783" s="68"/>
      <c r="C3783" s="68"/>
      <c r="D3783" s="68"/>
      <c r="E3783" s="68"/>
      <c r="F3783" s="69"/>
      <c r="G3783" s="69"/>
      <c r="H3783" s="69"/>
      <c r="I3783" s="69"/>
      <c r="J3783" s="68"/>
      <c r="K3783" s="69"/>
      <c r="L3783" s="68"/>
      <c r="M3783" s="68"/>
      <c r="N3783" s="68"/>
      <c r="O3783" s="68"/>
      <c r="P3783" s="70"/>
      <c r="Q3783" s="71"/>
    </row>
    <row r="3784" spans="1:17">
      <c r="A3784" s="152"/>
      <c r="B3784" s="68"/>
      <c r="C3784" s="68"/>
      <c r="D3784" s="68"/>
      <c r="E3784" s="68"/>
      <c r="F3784" s="69"/>
      <c r="G3784" s="69"/>
      <c r="H3784" s="69"/>
      <c r="I3784" s="69"/>
      <c r="J3784" s="68"/>
      <c r="K3784" s="69"/>
      <c r="L3784" s="68"/>
      <c r="M3784" s="68"/>
      <c r="N3784" s="68"/>
      <c r="O3784" s="68"/>
      <c r="P3784" s="70"/>
      <c r="Q3784" s="71"/>
    </row>
    <row r="3785" spans="1:17">
      <c r="A3785" s="152"/>
      <c r="B3785" s="68"/>
      <c r="C3785" s="68"/>
      <c r="D3785" s="68"/>
      <c r="E3785" s="68"/>
      <c r="F3785" s="69"/>
      <c r="G3785" s="69"/>
      <c r="H3785" s="69"/>
      <c r="I3785" s="69"/>
      <c r="J3785" s="68"/>
      <c r="K3785" s="69"/>
      <c r="L3785" s="68"/>
      <c r="M3785" s="68"/>
      <c r="N3785" s="68"/>
      <c r="O3785" s="68"/>
      <c r="P3785" s="70"/>
      <c r="Q3785" s="71"/>
    </row>
    <row r="3786" spans="1:17">
      <c r="A3786" s="152"/>
      <c r="B3786" s="68"/>
      <c r="C3786" s="68"/>
      <c r="D3786" s="68"/>
      <c r="E3786" s="68"/>
      <c r="F3786" s="69"/>
      <c r="G3786" s="69"/>
      <c r="H3786" s="69"/>
      <c r="I3786" s="69"/>
      <c r="J3786" s="68"/>
      <c r="K3786" s="69"/>
      <c r="L3786" s="68"/>
      <c r="M3786" s="68"/>
      <c r="N3786" s="68"/>
      <c r="O3786" s="68"/>
      <c r="P3786" s="70"/>
      <c r="Q3786" s="71"/>
    </row>
    <row r="3787" spans="1:17">
      <c r="A3787" s="152"/>
      <c r="B3787" s="68"/>
      <c r="C3787" s="68"/>
      <c r="D3787" s="68"/>
      <c r="E3787" s="68"/>
      <c r="F3787" s="69"/>
      <c r="G3787" s="69"/>
      <c r="H3787" s="69"/>
      <c r="I3787" s="69"/>
      <c r="J3787" s="68"/>
      <c r="K3787" s="69"/>
      <c r="L3787" s="68"/>
      <c r="M3787" s="68"/>
      <c r="N3787" s="68"/>
      <c r="O3787" s="68"/>
      <c r="P3787" s="70"/>
      <c r="Q3787" s="71"/>
    </row>
    <row r="3788" spans="1:17">
      <c r="A3788" s="152"/>
      <c r="B3788" s="68"/>
      <c r="C3788" s="68"/>
      <c r="D3788" s="68"/>
      <c r="E3788" s="68"/>
      <c r="F3788" s="69"/>
      <c r="G3788" s="69"/>
      <c r="H3788" s="69"/>
      <c r="I3788" s="69"/>
      <c r="J3788" s="68"/>
      <c r="K3788" s="69"/>
      <c r="L3788" s="68"/>
      <c r="M3788" s="68"/>
      <c r="N3788" s="68"/>
      <c r="O3788" s="68"/>
      <c r="P3788" s="70"/>
      <c r="Q3788" s="71"/>
    </row>
    <row r="3789" spans="1:17">
      <c r="A3789" s="152"/>
      <c r="B3789" s="68"/>
      <c r="C3789" s="68"/>
      <c r="D3789" s="68"/>
      <c r="E3789" s="68"/>
      <c r="F3789" s="69"/>
      <c r="G3789" s="69"/>
      <c r="H3789" s="69"/>
      <c r="I3789" s="69"/>
      <c r="J3789" s="68"/>
      <c r="K3789" s="69"/>
      <c r="L3789" s="68"/>
      <c r="M3789" s="68"/>
      <c r="N3789" s="68"/>
      <c r="O3789" s="68"/>
      <c r="P3789" s="70"/>
      <c r="Q3789" s="71"/>
    </row>
    <row r="3790" spans="1:17">
      <c r="A3790" s="152"/>
      <c r="B3790" s="68"/>
      <c r="C3790" s="68"/>
      <c r="D3790" s="68"/>
      <c r="E3790" s="68"/>
      <c r="F3790" s="69"/>
      <c r="G3790" s="69"/>
      <c r="H3790" s="69"/>
      <c r="I3790" s="69"/>
      <c r="J3790" s="68"/>
      <c r="K3790" s="69"/>
      <c r="L3790" s="68"/>
      <c r="M3790" s="68"/>
      <c r="N3790" s="68"/>
      <c r="O3790" s="68"/>
      <c r="P3790" s="70"/>
      <c r="Q3790" s="71"/>
    </row>
    <row r="3791" spans="1:17">
      <c r="A3791" s="152"/>
      <c r="B3791" s="68"/>
      <c r="C3791" s="68"/>
      <c r="D3791" s="68"/>
      <c r="E3791" s="68"/>
      <c r="F3791" s="69"/>
      <c r="G3791" s="69"/>
      <c r="H3791" s="69"/>
      <c r="I3791" s="69"/>
      <c r="J3791" s="68"/>
      <c r="K3791" s="69"/>
      <c r="L3791" s="68"/>
      <c r="M3791" s="68"/>
      <c r="N3791" s="68"/>
      <c r="O3791" s="68"/>
      <c r="P3791" s="70"/>
      <c r="Q3791" s="71"/>
    </row>
    <row r="3792" spans="1:17">
      <c r="A3792" s="152"/>
      <c r="B3792" s="68"/>
      <c r="C3792" s="68"/>
      <c r="D3792" s="68"/>
      <c r="E3792" s="68"/>
      <c r="F3792" s="69"/>
      <c r="G3792" s="69"/>
      <c r="H3792" s="69"/>
      <c r="I3792" s="69"/>
      <c r="J3792" s="68"/>
      <c r="K3792" s="69"/>
      <c r="L3792" s="68"/>
      <c r="M3792" s="68"/>
      <c r="N3792" s="68"/>
      <c r="O3792" s="68"/>
      <c r="P3792" s="70"/>
      <c r="Q3792" s="71"/>
    </row>
    <row r="3793" spans="1:17">
      <c r="A3793" s="152"/>
      <c r="B3793" s="68"/>
      <c r="C3793" s="68"/>
      <c r="D3793" s="68"/>
      <c r="E3793" s="68"/>
      <c r="F3793" s="69"/>
      <c r="G3793" s="69"/>
      <c r="H3793" s="69"/>
      <c r="I3793" s="69"/>
      <c r="J3793" s="68"/>
      <c r="K3793" s="69"/>
      <c r="L3793" s="68"/>
      <c r="M3793" s="68"/>
      <c r="N3793" s="68"/>
      <c r="O3793" s="68"/>
      <c r="P3793" s="70"/>
      <c r="Q3793" s="71"/>
    </row>
    <row r="3794" spans="1:17">
      <c r="A3794" s="152"/>
      <c r="B3794" s="68"/>
      <c r="C3794" s="68"/>
      <c r="D3794" s="68"/>
      <c r="E3794" s="68"/>
      <c r="F3794" s="69"/>
      <c r="G3794" s="69"/>
      <c r="H3794" s="69"/>
      <c r="I3794" s="69"/>
      <c r="J3794" s="68"/>
      <c r="K3794" s="69"/>
      <c r="L3794" s="68"/>
      <c r="M3794" s="68"/>
      <c r="N3794" s="68"/>
      <c r="O3794" s="68"/>
      <c r="P3794" s="70"/>
      <c r="Q3794" s="71"/>
    </row>
    <row r="3795" spans="1:17">
      <c r="A3795" s="152"/>
      <c r="B3795" s="68"/>
      <c r="C3795" s="68"/>
      <c r="D3795" s="68"/>
      <c r="E3795" s="68"/>
      <c r="F3795" s="69"/>
      <c r="G3795" s="69"/>
      <c r="H3795" s="69"/>
      <c r="I3795" s="69"/>
      <c r="J3795" s="68"/>
      <c r="K3795" s="69"/>
      <c r="L3795" s="68"/>
      <c r="M3795" s="68"/>
      <c r="N3795" s="68"/>
      <c r="O3795" s="68"/>
      <c r="P3795" s="70"/>
      <c r="Q3795" s="71"/>
    </row>
    <row r="3796" spans="1:17">
      <c r="A3796" s="152"/>
      <c r="B3796" s="68"/>
      <c r="C3796" s="68"/>
      <c r="D3796" s="68"/>
      <c r="E3796" s="68"/>
      <c r="F3796" s="69"/>
      <c r="G3796" s="69"/>
      <c r="H3796" s="69"/>
      <c r="I3796" s="69"/>
      <c r="J3796" s="68"/>
      <c r="K3796" s="69"/>
      <c r="L3796" s="68"/>
      <c r="M3796" s="68"/>
      <c r="N3796" s="68"/>
      <c r="O3796" s="68"/>
      <c r="P3796" s="70"/>
      <c r="Q3796" s="71"/>
    </row>
    <row r="3797" spans="1:17">
      <c r="A3797" s="152"/>
      <c r="B3797" s="68"/>
      <c r="C3797" s="68"/>
      <c r="D3797" s="68"/>
      <c r="E3797" s="68"/>
      <c r="F3797" s="69"/>
      <c r="G3797" s="69"/>
      <c r="H3797" s="69"/>
      <c r="I3797" s="69"/>
      <c r="J3797" s="68"/>
      <c r="K3797" s="69"/>
      <c r="L3797" s="68"/>
      <c r="M3797" s="68"/>
      <c r="N3797" s="68"/>
      <c r="O3797" s="68"/>
      <c r="P3797" s="70"/>
      <c r="Q3797" s="71"/>
    </row>
    <row r="3798" spans="1:17">
      <c r="A3798" s="152"/>
      <c r="B3798" s="68"/>
      <c r="C3798" s="68"/>
      <c r="D3798" s="68"/>
      <c r="E3798" s="68"/>
      <c r="F3798" s="69"/>
      <c r="G3798" s="69"/>
      <c r="H3798" s="69"/>
      <c r="I3798" s="69"/>
      <c r="J3798" s="68"/>
      <c r="K3798" s="69"/>
      <c r="L3798" s="68"/>
      <c r="M3798" s="68"/>
      <c r="N3798" s="68"/>
      <c r="O3798" s="68"/>
      <c r="P3798" s="70"/>
      <c r="Q3798" s="71"/>
    </row>
    <row r="3799" spans="1:17">
      <c r="A3799" s="152"/>
      <c r="B3799" s="68"/>
      <c r="C3799" s="68"/>
      <c r="D3799" s="68"/>
      <c r="E3799" s="68"/>
      <c r="F3799" s="69"/>
      <c r="G3799" s="69"/>
      <c r="H3799" s="69"/>
      <c r="I3799" s="69"/>
      <c r="J3799" s="68"/>
      <c r="K3799" s="69"/>
      <c r="L3799" s="68"/>
      <c r="M3799" s="68"/>
      <c r="N3799" s="68"/>
      <c r="O3799" s="68"/>
      <c r="P3799" s="70"/>
      <c r="Q3799" s="71"/>
    </row>
    <row r="3800" spans="1:17">
      <c r="A3800" s="152"/>
      <c r="B3800" s="68"/>
      <c r="C3800" s="68"/>
      <c r="D3800" s="68"/>
      <c r="E3800" s="68"/>
      <c r="F3800" s="69"/>
      <c r="G3800" s="69"/>
      <c r="H3800" s="69"/>
      <c r="I3800" s="69"/>
      <c r="J3800" s="68"/>
      <c r="K3800" s="69"/>
      <c r="L3800" s="68"/>
      <c r="M3800" s="68"/>
      <c r="N3800" s="68"/>
      <c r="O3800" s="68"/>
      <c r="P3800" s="70"/>
      <c r="Q3800" s="71"/>
    </row>
    <row r="3801" spans="1:17">
      <c r="A3801" s="152"/>
      <c r="B3801" s="68"/>
      <c r="C3801" s="68"/>
      <c r="D3801" s="68"/>
      <c r="E3801" s="68"/>
      <c r="F3801" s="69"/>
      <c r="G3801" s="69"/>
      <c r="H3801" s="69"/>
      <c r="I3801" s="69"/>
      <c r="J3801" s="68"/>
      <c r="K3801" s="69"/>
      <c r="L3801" s="68"/>
      <c r="M3801" s="68"/>
      <c r="N3801" s="68"/>
      <c r="O3801" s="68"/>
      <c r="P3801" s="70"/>
      <c r="Q3801" s="71"/>
    </row>
    <row r="3802" spans="1:17">
      <c r="A3802" s="152"/>
      <c r="B3802" s="68"/>
      <c r="C3802" s="68"/>
      <c r="D3802" s="68"/>
      <c r="E3802" s="68"/>
      <c r="F3802" s="69"/>
      <c r="G3802" s="69"/>
      <c r="H3802" s="69"/>
      <c r="I3802" s="69"/>
      <c r="J3802" s="68"/>
      <c r="K3802" s="69"/>
      <c r="L3802" s="68"/>
      <c r="M3802" s="68"/>
      <c r="N3802" s="68"/>
      <c r="O3802" s="68"/>
      <c r="P3802" s="70"/>
      <c r="Q3802" s="71"/>
    </row>
    <row r="3803" spans="1:17">
      <c r="A3803" s="152"/>
      <c r="B3803" s="68"/>
      <c r="C3803" s="68"/>
      <c r="D3803" s="68"/>
      <c r="E3803" s="68"/>
      <c r="F3803" s="69"/>
      <c r="G3803" s="69"/>
      <c r="H3803" s="69"/>
      <c r="I3803" s="69"/>
      <c r="J3803" s="68"/>
      <c r="K3803" s="69"/>
      <c r="L3803" s="68"/>
      <c r="M3803" s="68"/>
      <c r="N3803" s="68"/>
      <c r="O3803" s="68"/>
      <c r="P3803" s="70"/>
      <c r="Q3803" s="71"/>
    </row>
    <row r="3804" spans="1:17">
      <c r="A3804" s="152"/>
      <c r="B3804" s="68"/>
      <c r="C3804" s="68"/>
      <c r="D3804" s="68"/>
      <c r="E3804" s="68"/>
      <c r="F3804" s="69"/>
      <c r="G3804" s="69"/>
      <c r="H3804" s="69"/>
      <c r="I3804" s="69"/>
      <c r="J3804" s="68"/>
      <c r="K3804" s="69"/>
      <c r="L3804" s="68"/>
      <c r="M3804" s="68"/>
      <c r="N3804" s="68"/>
      <c r="O3804" s="68"/>
      <c r="P3804" s="70"/>
      <c r="Q3804" s="71"/>
    </row>
    <row r="3805" spans="1:17">
      <c r="A3805" s="152"/>
      <c r="B3805" s="68"/>
      <c r="C3805" s="68"/>
      <c r="D3805" s="68"/>
      <c r="E3805" s="68"/>
      <c r="F3805" s="69"/>
      <c r="G3805" s="69"/>
      <c r="H3805" s="69"/>
      <c r="I3805" s="69"/>
      <c r="J3805" s="68"/>
      <c r="K3805" s="69"/>
      <c r="L3805" s="68"/>
      <c r="M3805" s="68"/>
      <c r="N3805" s="68"/>
      <c r="O3805" s="68"/>
      <c r="P3805" s="70"/>
      <c r="Q3805" s="71"/>
    </row>
    <row r="3806" spans="1:17">
      <c r="A3806" s="152"/>
      <c r="B3806" s="68"/>
      <c r="C3806" s="68"/>
      <c r="D3806" s="68"/>
      <c r="E3806" s="68"/>
      <c r="F3806" s="69"/>
      <c r="G3806" s="69"/>
      <c r="H3806" s="69"/>
      <c r="I3806" s="69"/>
      <c r="J3806" s="68"/>
      <c r="K3806" s="69"/>
      <c r="L3806" s="68"/>
      <c r="M3806" s="68"/>
      <c r="N3806" s="68"/>
      <c r="O3806" s="68"/>
      <c r="P3806" s="70"/>
      <c r="Q3806" s="71"/>
    </row>
    <row r="3807" spans="1:17">
      <c r="A3807" s="152"/>
      <c r="B3807" s="68"/>
      <c r="C3807" s="68"/>
      <c r="D3807" s="68"/>
      <c r="E3807" s="68"/>
      <c r="F3807" s="69"/>
      <c r="G3807" s="69"/>
      <c r="H3807" s="69"/>
      <c r="I3807" s="69"/>
      <c r="J3807" s="68"/>
      <c r="K3807" s="69"/>
      <c r="L3807" s="68"/>
      <c r="M3807" s="68"/>
      <c r="N3807" s="68"/>
      <c r="O3807" s="68"/>
      <c r="P3807" s="70"/>
      <c r="Q3807" s="71"/>
    </row>
    <row r="3808" spans="1:17">
      <c r="A3808" s="152"/>
      <c r="B3808" s="68"/>
      <c r="C3808" s="68"/>
      <c r="D3808" s="68"/>
      <c r="E3808" s="68"/>
      <c r="F3808" s="69"/>
      <c r="G3808" s="69"/>
      <c r="H3808" s="69"/>
      <c r="I3808" s="69"/>
      <c r="J3808" s="68"/>
      <c r="K3808" s="69"/>
      <c r="L3808" s="68"/>
      <c r="M3808" s="68"/>
      <c r="N3808" s="68"/>
      <c r="O3808" s="68"/>
      <c r="P3808" s="70"/>
      <c r="Q3808" s="71"/>
    </row>
    <row r="3809" spans="1:17">
      <c r="A3809" s="152"/>
      <c r="B3809" s="68"/>
      <c r="C3809" s="68"/>
      <c r="D3809" s="68"/>
      <c r="E3809" s="68"/>
      <c r="F3809" s="69"/>
      <c r="G3809" s="69"/>
      <c r="H3809" s="69"/>
      <c r="I3809" s="69"/>
      <c r="J3809" s="68"/>
      <c r="K3809" s="69"/>
      <c r="L3809" s="68"/>
      <c r="M3809" s="68"/>
      <c r="N3809" s="68"/>
      <c r="O3809" s="68"/>
      <c r="P3809" s="70"/>
      <c r="Q3809" s="71"/>
    </row>
    <row r="3810" spans="1:17">
      <c r="A3810" s="152"/>
      <c r="B3810" s="68"/>
      <c r="C3810" s="68"/>
      <c r="D3810" s="68"/>
      <c r="E3810" s="68"/>
      <c r="F3810" s="69"/>
      <c r="G3810" s="69"/>
      <c r="H3810" s="69"/>
      <c r="I3810" s="69"/>
      <c r="J3810" s="68"/>
      <c r="K3810" s="69"/>
      <c r="L3810" s="68"/>
      <c r="M3810" s="68"/>
      <c r="N3810" s="68"/>
      <c r="O3810" s="68"/>
      <c r="P3810" s="70"/>
      <c r="Q3810" s="71"/>
    </row>
    <row r="3811" spans="1:17">
      <c r="A3811" s="152"/>
      <c r="B3811" s="68"/>
      <c r="C3811" s="68"/>
      <c r="D3811" s="68"/>
      <c r="E3811" s="68"/>
      <c r="F3811" s="69"/>
      <c r="G3811" s="69"/>
      <c r="H3811" s="69"/>
      <c r="I3811" s="69"/>
      <c r="J3811" s="68"/>
      <c r="K3811" s="69"/>
      <c r="L3811" s="68"/>
      <c r="M3811" s="68"/>
      <c r="N3811" s="68"/>
      <c r="O3811" s="68"/>
      <c r="P3811" s="70"/>
      <c r="Q3811" s="71"/>
    </row>
    <row r="3812" spans="1:17">
      <c r="A3812" s="152"/>
      <c r="B3812" s="68"/>
      <c r="C3812" s="68"/>
      <c r="D3812" s="68"/>
      <c r="E3812" s="68"/>
      <c r="F3812" s="69"/>
      <c r="G3812" s="69"/>
      <c r="H3812" s="69"/>
      <c r="I3812" s="69"/>
      <c r="J3812" s="68"/>
      <c r="K3812" s="69"/>
      <c r="L3812" s="68"/>
      <c r="M3812" s="68"/>
      <c r="N3812" s="68"/>
      <c r="O3812" s="68"/>
      <c r="P3812" s="70"/>
      <c r="Q3812" s="71"/>
    </row>
    <row r="3813" spans="1:17">
      <c r="A3813" s="152"/>
      <c r="B3813" s="68"/>
      <c r="C3813" s="68"/>
      <c r="D3813" s="68"/>
      <c r="E3813" s="68"/>
      <c r="F3813" s="69"/>
      <c r="G3813" s="69"/>
      <c r="H3813" s="69"/>
      <c r="I3813" s="69"/>
      <c r="J3813" s="68"/>
      <c r="K3813" s="69"/>
      <c r="L3813" s="68"/>
      <c r="M3813" s="68"/>
      <c r="N3813" s="68"/>
      <c r="O3813" s="68"/>
      <c r="P3813" s="70"/>
      <c r="Q3813" s="71"/>
    </row>
    <row r="3814" spans="1:17">
      <c r="A3814" s="152"/>
      <c r="B3814" s="68"/>
      <c r="C3814" s="68"/>
      <c r="D3814" s="68"/>
      <c r="E3814" s="68"/>
      <c r="F3814" s="69"/>
      <c r="G3814" s="69"/>
      <c r="H3814" s="69"/>
      <c r="I3814" s="69"/>
      <c r="J3814" s="68"/>
      <c r="K3814" s="69"/>
      <c r="L3814" s="68"/>
      <c r="M3814" s="68"/>
      <c r="N3814" s="68"/>
      <c r="O3814" s="68"/>
      <c r="P3814" s="70"/>
      <c r="Q3814" s="71"/>
    </row>
    <row r="3815" spans="1:17">
      <c r="A3815" s="152"/>
      <c r="B3815" s="68"/>
      <c r="C3815" s="68"/>
      <c r="D3815" s="68"/>
      <c r="E3815" s="68"/>
      <c r="F3815" s="69"/>
      <c r="G3815" s="69"/>
      <c r="H3815" s="69"/>
      <c r="I3815" s="69"/>
      <c r="J3815" s="68"/>
      <c r="K3815" s="69"/>
      <c r="L3815" s="68"/>
      <c r="M3815" s="68"/>
      <c r="N3815" s="68"/>
      <c r="O3815" s="68"/>
      <c r="P3815" s="70"/>
      <c r="Q3815" s="71"/>
    </row>
    <row r="3816" spans="1:17">
      <c r="A3816" s="152"/>
      <c r="B3816" s="68"/>
      <c r="C3816" s="68"/>
      <c r="D3816" s="68"/>
      <c r="E3816" s="68"/>
      <c r="F3816" s="69"/>
      <c r="G3816" s="69"/>
      <c r="H3816" s="69"/>
      <c r="I3816" s="69"/>
      <c r="J3816" s="68"/>
      <c r="K3816" s="69"/>
      <c r="L3816" s="68"/>
      <c r="M3816" s="68"/>
      <c r="N3816" s="68"/>
      <c r="O3816" s="68"/>
      <c r="P3816" s="70"/>
      <c r="Q3816" s="71"/>
    </row>
    <row r="3817" spans="1:17">
      <c r="A3817" s="152"/>
      <c r="B3817" s="68"/>
      <c r="C3817" s="68"/>
      <c r="D3817" s="68"/>
      <c r="E3817" s="68"/>
      <c r="F3817" s="69"/>
      <c r="G3817" s="69"/>
      <c r="H3817" s="69"/>
      <c r="I3817" s="69"/>
      <c r="J3817" s="68"/>
      <c r="K3817" s="69"/>
      <c r="L3817" s="68"/>
      <c r="M3817" s="68"/>
      <c r="N3817" s="68"/>
      <c r="O3817" s="68"/>
      <c r="P3817" s="70"/>
      <c r="Q3817" s="71"/>
    </row>
    <row r="3818" spans="1:17">
      <c r="A3818" s="152"/>
      <c r="B3818" s="68"/>
      <c r="C3818" s="68"/>
      <c r="D3818" s="68"/>
      <c r="E3818" s="68"/>
      <c r="F3818" s="69"/>
      <c r="G3818" s="69"/>
      <c r="H3818" s="69"/>
      <c r="I3818" s="69"/>
      <c r="J3818" s="68"/>
      <c r="K3818" s="69"/>
      <c r="L3818" s="68"/>
      <c r="M3818" s="68"/>
      <c r="N3818" s="68"/>
      <c r="O3818" s="68"/>
      <c r="P3818" s="70"/>
      <c r="Q3818" s="71"/>
    </row>
    <row r="3819" spans="1:17">
      <c r="A3819" s="152"/>
      <c r="B3819" s="68"/>
      <c r="C3819" s="68"/>
      <c r="D3819" s="68"/>
      <c r="E3819" s="68"/>
      <c r="F3819" s="69"/>
      <c r="G3819" s="69"/>
      <c r="H3819" s="69"/>
      <c r="I3819" s="69"/>
      <c r="J3819" s="68"/>
      <c r="K3819" s="69"/>
      <c r="L3819" s="68"/>
      <c r="M3819" s="68"/>
      <c r="N3819" s="68"/>
      <c r="O3819" s="68"/>
      <c r="P3819" s="70"/>
      <c r="Q3819" s="71"/>
    </row>
    <row r="3820" spans="1:17">
      <c r="A3820" s="152"/>
      <c r="B3820" s="68"/>
      <c r="C3820" s="68"/>
      <c r="D3820" s="68"/>
      <c r="E3820" s="68"/>
      <c r="F3820" s="69"/>
      <c r="G3820" s="69"/>
      <c r="H3820" s="69"/>
      <c r="I3820" s="69"/>
      <c r="J3820" s="68"/>
      <c r="K3820" s="69"/>
      <c r="L3820" s="68"/>
      <c r="M3820" s="68"/>
      <c r="N3820" s="68"/>
      <c r="O3820" s="68"/>
      <c r="P3820" s="70"/>
      <c r="Q3820" s="71"/>
    </row>
    <row r="3821" spans="1:17">
      <c r="A3821" s="152"/>
      <c r="B3821" s="68"/>
      <c r="C3821" s="68"/>
      <c r="D3821" s="68"/>
      <c r="E3821" s="68"/>
      <c r="F3821" s="69"/>
      <c r="G3821" s="69"/>
      <c r="H3821" s="69"/>
      <c r="I3821" s="69"/>
      <c r="J3821" s="68"/>
      <c r="K3821" s="69"/>
      <c r="L3821" s="68"/>
      <c r="M3821" s="68"/>
      <c r="N3821" s="68"/>
      <c r="O3821" s="68"/>
      <c r="P3821" s="70"/>
      <c r="Q3821" s="71"/>
    </row>
    <row r="3822" spans="1:17">
      <c r="A3822" s="152"/>
      <c r="B3822" s="68"/>
      <c r="C3822" s="68"/>
      <c r="D3822" s="68"/>
      <c r="E3822" s="68"/>
      <c r="F3822" s="69"/>
      <c r="G3822" s="69"/>
      <c r="H3822" s="69"/>
      <c r="I3822" s="69"/>
      <c r="J3822" s="68"/>
      <c r="K3822" s="69"/>
      <c r="L3822" s="68"/>
      <c r="M3822" s="68"/>
      <c r="N3822" s="68"/>
      <c r="O3822" s="68"/>
      <c r="P3822" s="70"/>
      <c r="Q3822" s="71"/>
    </row>
    <row r="3823" spans="1:17">
      <c r="A3823" s="152"/>
      <c r="B3823" s="68"/>
      <c r="C3823" s="68"/>
      <c r="D3823" s="68"/>
      <c r="E3823" s="68"/>
      <c r="F3823" s="69"/>
      <c r="G3823" s="69"/>
      <c r="H3823" s="69"/>
      <c r="I3823" s="69"/>
      <c r="J3823" s="68"/>
      <c r="K3823" s="69"/>
      <c r="L3823" s="68"/>
      <c r="M3823" s="68"/>
      <c r="N3823" s="68"/>
      <c r="O3823" s="68"/>
      <c r="P3823" s="70"/>
      <c r="Q3823" s="71"/>
    </row>
    <row r="3824" spans="1:17">
      <c r="A3824" s="152"/>
      <c r="B3824" s="68"/>
      <c r="C3824" s="68"/>
      <c r="D3824" s="68"/>
      <c r="E3824" s="68"/>
      <c r="F3824" s="69"/>
      <c r="G3824" s="69"/>
      <c r="H3824" s="69"/>
      <c r="I3824" s="69"/>
      <c r="J3824" s="68"/>
      <c r="K3824" s="69"/>
      <c r="L3824" s="68"/>
      <c r="M3824" s="68"/>
      <c r="N3824" s="68"/>
      <c r="O3824" s="68"/>
      <c r="P3824" s="70"/>
      <c r="Q3824" s="71"/>
    </row>
    <row r="3825" spans="1:17">
      <c r="A3825" s="152"/>
      <c r="B3825" s="68"/>
      <c r="C3825" s="68"/>
      <c r="D3825" s="68"/>
      <c r="E3825" s="68"/>
      <c r="F3825" s="69"/>
      <c r="G3825" s="69"/>
      <c r="H3825" s="69"/>
      <c r="I3825" s="69"/>
      <c r="J3825" s="68"/>
      <c r="K3825" s="69"/>
      <c r="L3825" s="68"/>
      <c r="M3825" s="68"/>
      <c r="N3825" s="68"/>
      <c r="O3825" s="68"/>
      <c r="P3825" s="70"/>
      <c r="Q3825" s="71"/>
    </row>
    <row r="3826" spans="1:17">
      <c r="A3826" s="152"/>
      <c r="B3826" s="68"/>
      <c r="C3826" s="68"/>
      <c r="D3826" s="68"/>
      <c r="E3826" s="68"/>
      <c r="F3826" s="69"/>
      <c r="G3826" s="69"/>
      <c r="H3826" s="69"/>
      <c r="I3826" s="69"/>
      <c r="J3826" s="68"/>
      <c r="K3826" s="69"/>
      <c r="L3826" s="68"/>
      <c r="M3826" s="68"/>
      <c r="N3826" s="68"/>
      <c r="O3826" s="68"/>
      <c r="P3826" s="70"/>
      <c r="Q3826" s="71"/>
    </row>
    <row r="3827" spans="1:17">
      <c r="A3827" s="152"/>
      <c r="B3827" s="68"/>
      <c r="C3827" s="68"/>
      <c r="D3827" s="68"/>
      <c r="E3827" s="68"/>
      <c r="F3827" s="69"/>
      <c r="G3827" s="69"/>
      <c r="H3827" s="69"/>
      <c r="I3827" s="69"/>
      <c r="J3827" s="68"/>
      <c r="K3827" s="69"/>
      <c r="L3827" s="68"/>
      <c r="M3827" s="68"/>
      <c r="N3827" s="68"/>
      <c r="O3827" s="68"/>
      <c r="P3827" s="70"/>
      <c r="Q3827" s="71"/>
    </row>
    <row r="3828" spans="1:17">
      <c r="A3828" s="152"/>
      <c r="B3828" s="68"/>
      <c r="C3828" s="68"/>
      <c r="D3828" s="68"/>
      <c r="E3828" s="68"/>
      <c r="F3828" s="69"/>
      <c r="G3828" s="69"/>
      <c r="H3828" s="69"/>
      <c r="I3828" s="69"/>
      <c r="J3828" s="68"/>
      <c r="K3828" s="69"/>
      <c r="L3828" s="68"/>
      <c r="M3828" s="68"/>
      <c r="N3828" s="68"/>
      <c r="O3828" s="68"/>
      <c r="P3828" s="70"/>
      <c r="Q3828" s="71"/>
    </row>
    <row r="3829" spans="1:17">
      <c r="A3829" s="152"/>
      <c r="B3829" s="68"/>
      <c r="C3829" s="68"/>
      <c r="D3829" s="68"/>
      <c r="E3829" s="68"/>
      <c r="F3829" s="69"/>
      <c r="G3829" s="69"/>
      <c r="H3829" s="69"/>
      <c r="I3829" s="69"/>
      <c r="J3829" s="68"/>
      <c r="K3829" s="69"/>
      <c r="L3829" s="68"/>
      <c r="M3829" s="68"/>
      <c r="N3829" s="68"/>
      <c r="O3829" s="68"/>
      <c r="P3829" s="70"/>
      <c r="Q3829" s="71"/>
    </row>
    <row r="3830" spans="1:17">
      <c r="A3830" s="152"/>
      <c r="B3830" s="68"/>
      <c r="C3830" s="68"/>
      <c r="D3830" s="68"/>
      <c r="E3830" s="68"/>
      <c r="F3830" s="69"/>
      <c r="G3830" s="69"/>
      <c r="H3830" s="69"/>
      <c r="I3830" s="69"/>
      <c r="J3830" s="68"/>
      <c r="K3830" s="69"/>
      <c r="L3830" s="68"/>
      <c r="M3830" s="68"/>
      <c r="N3830" s="68"/>
      <c r="O3830" s="68"/>
      <c r="P3830" s="70"/>
      <c r="Q3830" s="71"/>
    </row>
    <row r="3831" spans="1:17">
      <c r="A3831" s="152"/>
      <c r="B3831" s="68"/>
      <c r="C3831" s="68"/>
      <c r="D3831" s="68"/>
      <c r="E3831" s="68"/>
      <c r="F3831" s="69"/>
      <c r="G3831" s="69"/>
      <c r="H3831" s="69"/>
      <c r="I3831" s="69"/>
      <c r="J3831" s="68"/>
      <c r="K3831" s="69"/>
      <c r="L3831" s="68"/>
      <c r="M3831" s="68"/>
      <c r="N3831" s="68"/>
      <c r="O3831" s="68"/>
      <c r="P3831" s="70"/>
      <c r="Q3831" s="71"/>
    </row>
    <row r="3832" spans="1:17">
      <c r="A3832" s="152"/>
      <c r="B3832" s="68"/>
      <c r="C3832" s="68"/>
      <c r="D3832" s="68"/>
      <c r="E3832" s="68"/>
      <c r="F3832" s="69"/>
      <c r="G3832" s="69"/>
      <c r="H3832" s="69"/>
      <c r="I3832" s="69"/>
      <c r="J3832" s="68"/>
      <c r="K3832" s="69"/>
      <c r="L3832" s="68"/>
      <c r="M3832" s="68"/>
      <c r="N3832" s="68"/>
      <c r="O3832" s="68"/>
      <c r="P3832" s="70"/>
      <c r="Q3832" s="71"/>
    </row>
    <row r="3833" spans="1:17">
      <c r="A3833" s="152"/>
      <c r="B3833" s="68"/>
      <c r="C3833" s="68"/>
      <c r="D3833" s="68"/>
      <c r="E3833" s="68"/>
      <c r="F3833" s="69"/>
      <c r="G3833" s="69"/>
      <c r="H3833" s="69"/>
      <c r="I3833" s="69"/>
      <c r="J3833" s="68"/>
      <c r="K3833" s="69"/>
      <c r="L3833" s="68"/>
      <c r="M3833" s="68"/>
      <c r="N3833" s="68"/>
      <c r="O3833" s="68"/>
      <c r="P3833" s="70"/>
      <c r="Q3833" s="71"/>
    </row>
    <row r="3834" spans="1:17">
      <c r="A3834" s="152"/>
      <c r="B3834" s="68"/>
      <c r="C3834" s="68"/>
      <c r="D3834" s="68"/>
      <c r="E3834" s="68"/>
      <c r="F3834" s="69"/>
      <c r="G3834" s="69"/>
      <c r="H3834" s="69"/>
      <c r="I3834" s="69"/>
      <c r="J3834" s="68"/>
      <c r="K3834" s="69"/>
      <c r="L3834" s="68"/>
      <c r="M3834" s="68"/>
      <c r="N3834" s="68"/>
      <c r="O3834" s="68"/>
      <c r="P3834" s="70"/>
      <c r="Q3834" s="71"/>
    </row>
    <row r="3835" spans="1:17">
      <c r="A3835" s="152"/>
      <c r="B3835" s="68"/>
      <c r="C3835" s="68"/>
      <c r="D3835" s="68"/>
      <c r="E3835" s="68"/>
      <c r="F3835" s="69"/>
      <c r="G3835" s="69"/>
      <c r="H3835" s="69"/>
      <c r="I3835" s="69"/>
      <c r="J3835" s="68"/>
      <c r="K3835" s="69"/>
      <c r="L3835" s="68"/>
      <c r="M3835" s="68"/>
      <c r="N3835" s="68"/>
      <c r="O3835" s="68"/>
      <c r="P3835" s="70"/>
      <c r="Q3835" s="71"/>
    </row>
    <row r="3836" spans="1:17">
      <c r="A3836" s="152"/>
      <c r="B3836" s="68"/>
      <c r="C3836" s="68"/>
      <c r="D3836" s="68"/>
      <c r="E3836" s="68"/>
      <c r="F3836" s="69"/>
      <c r="G3836" s="69"/>
      <c r="H3836" s="69"/>
      <c r="I3836" s="69"/>
      <c r="J3836" s="68"/>
      <c r="K3836" s="69"/>
      <c r="L3836" s="68"/>
      <c r="M3836" s="68"/>
      <c r="N3836" s="68"/>
      <c r="O3836" s="68"/>
      <c r="P3836" s="70"/>
      <c r="Q3836" s="71"/>
    </row>
    <row r="3837" spans="1:17">
      <c r="A3837" s="152"/>
      <c r="B3837" s="68"/>
      <c r="C3837" s="68"/>
      <c r="D3837" s="68"/>
      <c r="E3837" s="68"/>
      <c r="F3837" s="69"/>
      <c r="G3837" s="69"/>
      <c r="H3837" s="69"/>
      <c r="I3837" s="69"/>
      <c r="J3837" s="68"/>
      <c r="K3837" s="69"/>
      <c r="L3837" s="68"/>
      <c r="M3837" s="68"/>
      <c r="N3837" s="68"/>
      <c r="O3837" s="68"/>
      <c r="P3837" s="70"/>
      <c r="Q3837" s="71"/>
    </row>
    <row r="3838" spans="1:17">
      <c r="A3838" s="152"/>
      <c r="B3838" s="68"/>
      <c r="C3838" s="68"/>
      <c r="D3838" s="68"/>
      <c r="E3838" s="68"/>
      <c r="F3838" s="69"/>
      <c r="G3838" s="69"/>
      <c r="H3838" s="69"/>
      <c r="I3838" s="69"/>
      <c r="J3838" s="68"/>
      <c r="K3838" s="69"/>
      <c r="L3838" s="68"/>
      <c r="M3838" s="68"/>
      <c r="N3838" s="68"/>
      <c r="O3838" s="68"/>
      <c r="P3838" s="70"/>
      <c r="Q3838" s="71"/>
    </row>
    <row r="3839" spans="1:17">
      <c r="A3839" s="152"/>
      <c r="B3839" s="68"/>
      <c r="C3839" s="68"/>
      <c r="D3839" s="68"/>
      <c r="E3839" s="68"/>
      <c r="F3839" s="69"/>
      <c r="G3839" s="69"/>
      <c r="H3839" s="69"/>
      <c r="I3839" s="69"/>
      <c r="J3839" s="68"/>
      <c r="K3839" s="69"/>
      <c r="L3839" s="68"/>
      <c r="M3839" s="68"/>
      <c r="N3839" s="68"/>
      <c r="O3839" s="68"/>
      <c r="P3839" s="70"/>
      <c r="Q3839" s="71"/>
    </row>
    <row r="3840" spans="1:17">
      <c r="A3840" s="152"/>
      <c r="B3840" s="68"/>
      <c r="C3840" s="68"/>
      <c r="D3840" s="68"/>
      <c r="E3840" s="68"/>
      <c r="F3840" s="69"/>
      <c r="G3840" s="69"/>
      <c r="H3840" s="69"/>
      <c r="I3840" s="69"/>
      <c r="J3840" s="68"/>
      <c r="K3840" s="69"/>
      <c r="L3840" s="68"/>
      <c r="M3840" s="68"/>
      <c r="N3840" s="68"/>
      <c r="O3840" s="68"/>
      <c r="P3840" s="70"/>
      <c r="Q3840" s="71"/>
    </row>
    <row r="3841" spans="1:17">
      <c r="A3841" s="152"/>
      <c r="B3841" s="68"/>
      <c r="C3841" s="68"/>
      <c r="D3841" s="68"/>
      <c r="E3841" s="68"/>
      <c r="F3841" s="69"/>
      <c r="G3841" s="69"/>
      <c r="H3841" s="69"/>
      <c r="I3841" s="69"/>
      <c r="J3841" s="68"/>
      <c r="K3841" s="69"/>
      <c r="L3841" s="68"/>
      <c r="M3841" s="68"/>
      <c r="N3841" s="68"/>
      <c r="O3841" s="68"/>
      <c r="P3841" s="70"/>
      <c r="Q3841" s="71"/>
    </row>
    <row r="3842" spans="1:17">
      <c r="A3842" s="152"/>
      <c r="B3842" s="68"/>
      <c r="C3842" s="68"/>
      <c r="D3842" s="68"/>
      <c r="E3842" s="68"/>
      <c r="F3842" s="69"/>
      <c r="G3842" s="69"/>
      <c r="H3842" s="69"/>
      <c r="I3842" s="69"/>
      <c r="J3842" s="68"/>
      <c r="K3842" s="69"/>
      <c r="L3842" s="68"/>
      <c r="M3842" s="68"/>
      <c r="N3842" s="68"/>
      <c r="O3842" s="68"/>
      <c r="P3842" s="70"/>
      <c r="Q3842" s="71"/>
    </row>
    <row r="3843" spans="1:17">
      <c r="A3843" s="152"/>
      <c r="B3843" s="68"/>
      <c r="C3843" s="68"/>
      <c r="D3843" s="68"/>
      <c r="E3843" s="68"/>
      <c r="F3843" s="69"/>
      <c r="G3843" s="69"/>
      <c r="H3843" s="69"/>
      <c r="I3843" s="69"/>
      <c r="J3843" s="68"/>
      <c r="K3843" s="69"/>
      <c r="L3843" s="68"/>
      <c r="M3843" s="68"/>
      <c r="N3843" s="68"/>
      <c r="O3843" s="68"/>
      <c r="P3843" s="70"/>
      <c r="Q3843" s="71"/>
    </row>
    <row r="3844" spans="1:17">
      <c r="A3844" s="152"/>
      <c r="B3844" s="68"/>
      <c r="C3844" s="68"/>
      <c r="D3844" s="68"/>
      <c r="E3844" s="68"/>
      <c r="F3844" s="69"/>
      <c r="G3844" s="69"/>
      <c r="H3844" s="69"/>
      <c r="I3844" s="69"/>
      <c r="J3844" s="68"/>
      <c r="K3844" s="69"/>
      <c r="L3844" s="68"/>
      <c r="M3844" s="68"/>
      <c r="N3844" s="68"/>
      <c r="O3844" s="68"/>
      <c r="P3844" s="70"/>
      <c r="Q3844" s="71"/>
    </row>
    <row r="3845" spans="1:17">
      <c r="A3845" s="152"/>
      <c r="B3845" s="68"/>
      <c r="C3845" s="68"/>
      <c r="D3845" s="68"/>
      <c r="E3845" s="68"/>
      <c r="F3845" s="69"/>
      <c r="G3845" s="69"/>
      <c r="H3845" s="69"/>
      <c r="I3845" s="69"/>
      <c r="J3845" s="68"/>
      <c r="K3845" s="69"/>
      <c r="L3845" s="68"/>
      <c r="M3845" s="68"/>
      <c r="N3845" s="68"/>
      <c r="O3845" s="68"/>
      <c r="P3845" s="70"/>
      <c r="Q3845" s="71"/>
    </row>
    <row r="3846" spans="1:17">
      <c r="A3846" s="152"/>
      <c r="B3846" s="68"/>
      <c r="C3846" s="68"/>
      <c r="D3846" s="68"/>
      <c r="E3846" s="68"/>
      <c r="F3846" s="69"/>
      <c r="G3846" s="69"/>
      <c r="H3846" s="69"/>
      <c r="I3846" s="69"/>
      <c r="J3846" s="68"/>
      <c r="K3846" s="69"/>
      <c r="L3846" s="68"/>
      <c r="M3846" s="68"/>
      <c r="N3846" s="68"/>
      <c r="O3846" s="68"/>
      <c r="P3846" s="70"/>
      <c r="Q3846" s="71"/>
    </row>
    <row r="3847" spans="1:17">
      <c r="A3847" s="152"/>
      <c r="B3847" s="68"/>
      <c r="C3847" s="68"/>
      <c r="D3847" s="68"/>
      <c r="E3847" s="68"/>
      <c r="F3847" s="69"/>
      <c r="G3847" s="69"/>
      <c r="H3847" s="69"/>
      <c r="I3847" s="69"/>
      <c r="J3847" s="68"/>
      <c r="K3847" s="69"/>
      <c r="L3847" s="68"/>
      <c r="M3847" s="68"/>
      <c r="N3847" s="68"/>
      <c r="O3847" s="68"/>
      <c r="P3847" s="70"/>
      <c r="Q3847" s="71"/>
    </row>
    <row r="3848" spans="1:17">
      <c r="A3848" s="152"/>
      <c r="B3848" s="68"/>
      <c r="C3848" s="68"/>
      <c r="D3848" s="68"/>
      <c r="E3848" s="68"/>
      <c r="F3848" s="69"/>
      <c r="G3848" s="69"/>
      <c r="H3848" s="69"/>
      <c r="I3848" s="69"/>
      <c r="J3848" s="68"/>
      <c r="K3848" s="69"/>
      <c r="L3848" s="68"/>
      <c r="M3848" s="68"/>
      <c r="N3848" s="68"/>
      <c r="O3848" s="68"/>
      <c r="P3848" s="70"/>
      <c r="Q3848" s="71"/>
    </row>
    <row r="3849" spans="1:17">
      <c r="A3849" s="152"/>
      <c r="B3849" s="68"/>
      <c r="C3849" s="68"/>
      <c r="D3849" s="68"/>
      <c r="E3849" s="68"/>
      <c r="F3849" s="69"/>
      <c r="G3849" s="69"/>
      <c r="H3849" s="69"/>
      <c r="I3849" s="69"/>
      <c r="J3849" s="68"/>
      <c r="K3849" s="69"/>
      <c r="L3849" s="68"/>
      <c r="M3849" s="68"/>
      <c r="N3849" s="68"/>
      <c r="O3849" s="68"/>
      <c r="P3849" s="70"/>
      <c r="Q3849" s="71"/>
    </row>
    <row r="3850" spans="1:17">
      <c r="A3850" s="152"/>
      <c r="B3850" s="68"/>
      <c r="C3850" s="68"/>
      <c r="D3850" s="68"/>
      <c r="E3850" s="68"/>
      <c r="F3850" s="69"/>
      <c r="G3850" s="69"/>
      <c r="H3850" s="69"/>
      <c r="I3850" s="69"/>
      <c r="J3850" s="68"/>
      <c r="K3850" s="69"/>
      <c r="L3850" s="68"/>
      <c r="M3850" s="68"/>
      <c r="N3850" s="68"/>
      <c r="O3850" s="68"/>
      <c r="P3850" s="70"/>
      <c r="Q3850" s="71"/>
    </row>
    <row r="3851" spans="1:17">
      <c r="A3851" s="152"/>
      <c r="B3851" s="68"/>
      <c r="C3851" s="68"/>
      <c r="D3851" s="68"/>
      <c r="E3851" s="68"/>
      <c r="F3851" s="69"/>
      <c r="G3851" s="69"/>
      <c r="H3851" s="69"/>
      <c r="I3851" s="69"/>
      <c r="J3851" s="68"/>
      <c r="K3851" s="69"/>
      <c r="L3851" s="68"/>
      <c r="M3851" s="68"/>
      <c r="N3851" s="68"/>
      <c r="O3851" s="68"/>
      <c r="P3851" s="70"/>
      <c r="Q3851" s="71"/>
    </row>
    <row r="3852" spans="1:17">
      <c r="A3852" s="152"/>
      <c r="B3852" s="68"/>
      <c r="C3852" s="68"/>
      <c r="D3852" s="68"/>
      <c r="E3852" s="68"/>
      <c r="F3852" s="69"/>
      <c r="G3852" s="69"/>
      <c r="H3852" s="69"/>
      <c r="I3852" s="69"/>
      <c r="J3852" s="68"/>
      <c r="K3852" s="69"/>
      <c r="L3852" s="68"/>
      <c r="M3852" s="68"/>
      <c r="N3852" s="68"/>
      <c r="O3852" s="68"/>
      <c r="P3852" s="70"/>
      <c r="Q3852" s="71"/>
    </row>
    <row r="3853" spans="1:17">
      <c r="A3853" s="152"/>
      <c r="B3853" s="68"/>
      <c r="C3853" s="68"/>
      <c r="D3853" s="68"/>
      <c r="E3853" s="68"/>
      <c r="F3853" s="69"/>
      <c r="G3853" s="69"/>
      <c r="H3853" s="69"/>
      <c r="I3853" s="69"/>
      <c r="J3853" s="68"/>
      <c r="K3853" s="69"/>
      <c r="L3853" s="68"/>
      <c r="M3853" s="68"/>
      <c r="N3853" s="68"/>
      <c r="O3853" s="68"/>
      <c r="P3853" s="70"/>
      <c r="Q3853" s="71"/>
    </row>
    <row r="3854" spans="1:17">
      <c r="A3854" s="152"/>
      <c r="B3854" s="68"/>
      <c r="C3854" s="68"/>
      <c r="D3854" s="68"/>
      <c r="E3854" s="68"/>
      <c r="F3854" s="69"/>
      <c r="G3854" s="69"/>
      <c r="H3854" s="69"/>
      <c r="I3854" s="69"/>
      <c r="J3854" s="68"/>
      <c r="K3854" s="69"/>
      <c r="L3854" s="68"/>
      <c r="M3854" s="68"/>
      <c r="N3854" s="68"/>
      <c r="O3854" s="68"/>
      <c r="P3854" s="70"/>
      <c r="Q3854" s="71"/>
    </row>
    <row r="3855" spans="1:17">
      <c r="A3855" s="152"/>
      <c r="B3855" s="68"/>
      <c r="C3855" s="68"/>
      <c r="D3855" s="68"/>
      <c r="E3855" s="68"/>
      <c r="F3855" s="69"/>
      <c r="G3855" s="69"/>
      <c r="H3855" s="69"/>
      <c r="I3855" s="69"/>
      <c r="J3855" s="68"/>
      <c r="K3855" s="69"/>
      <c r="L3855" s="68"/>
      <c r="M3855" s="68"/>
      <c r="N3855" s="68"/>
      <c r="O3855" s="68"/>
      <c r="P3855" s="70"/>
      <c r="Q3855" s="71"/>
    </row>
    <row r="3856" spans="1:17">
      <c r="A3856" s="152"/>
      <c r="B3856" s="68"/>
      <c r="C3856" s="68"/>
      <c r="D3856" s="68"/>
      <c r="E3856" s="68"/>
      <c r="F3856" s="69"/>
      <c r="G3856" s="69"/>
      <c r="H3856" s="69"/>
      <c r="I3856" s="69"/>
      <c r="J3856" s="68"/>
      <c r="K3856" s="69"/>
      <c r="L3856" s="68"/>
      <c r="M3856" s="68"/>
      <c r="N3856" s="68"/>
      <c r="O3856" s="68"/>
      <c r="P3856" s="70"/>
      <c r="Q3856" s="71"/>
    </row>
    <row r="3857" spans="1:17">
      <c r="A3857" s="152"/>
      <c r="B3857" s="68"/>
      <c r="C3857" s="68"/>
      <c r="D3857" s="68"/>
      <c r="E3857" s="68"/>
      <c r="F3857" s="69"/>
      <c r="G3857" s="69"/>
      <c r="H3857" s="69"/>
      <c r="I3857" s="69"/>
      <c r="J3857" s="68"/>
      <c r="K3857" s="69"/>
      <c r="L3857" s="68"/>
      <c r="M3857" s="68"/>
      <c r="N3857" s="68"/>
      <c r="O3857" s="68"/>
      <c r="P3857" s="70"/>
      <c r="Q3857" s="71"/>
    </row>
    <row r="3858" spans="1:17">
      <c r="A3858" s="152"/>
      <c r="B3858" s="68"/>
      <c r="C3858" s="68"/>
      <c r="D3858" s="68"/>
      <c r="E3858" s="68"/>
      <c r="F3858" s="69"/>
      <c r="G3858" s="69"/>
      <c r="H3858" s="69"/>
      <c r="I3858" s="69"/>
      <c r="J3858" s="68"/>
      <c r="K3858" s="69"/>
      <c r="L3858" s="68"/>
      <c r="M3858" s="68"/>
      <c r="N3858" s="68"/>
      <c r="O3858" s="68"/>
      <c r="P3858" s="70"/>
      <c r="Q3858" s="71"/>
    </row>
    <row r="3859" spans="1:17">
      <c r="A3859" s="152"/>
      <c r="B3859" s="68"/>
      <c r="C3859" s="68"/>
      <c r="D3859" s="68"/>
      <c r="E3859" s="68"/>
      <c r="F3859" s="69"/>
      <c r="G3859" s="69"/>
      <c r="H3859" s="69"/>
      <c r="I3859" s="69"/>
      <c r="J3859" s="68"/>
      <c r="K3859" s="69"/>
      <c r="L3859" s="68"/>
      <c r="M3859" s="68"/>
      <c r="N3859" s="68"/>
      <c r="O3859" s="68"/>
      <c r="P3859" s="70"/>
      <c r="Q3859" s="71"/>
    </row>
    <row r="3860" spans="1:17">
      <c r="A3860" s="152"/>
      <c r="B3860" s="68"/>
      <c r="C3860" s="68"/>
      <c r="D3860" s="68"/>
      <c r="E3860" s="68"/>
      <c r="F3860" s="69"/>
      <c r="G3860" s="69"/>
      <c r="H3860" s="69"/>
      <c r="I3860" s="69"/>
      <c r="J3860" s="68"/>
      <c r="K3860" s="69"/>
      <c r="L3860" s="68"/>
      <c r="M3860" s="68"/>
      <c r="N3860" s="68"/>
      <c r="O3860" s="68"/>
      <c r="P3860" s="70"/>
      <c r="Q3860" s="71"/>
    </row>
    <row r="3861" spans="1:17">
      <c r="A3861" s="152"/>
      <c r="B3861" s="68"/>
      <c r="C3861" s="68"/>
      <c r="D3861" s="68"/>
      <c r="E3861" s="68"/>
      <c r="F3861" s="69"/>
      <c r="G3861" s="69"/>
      <c r="H3861" s="69"/>
      <c r="I3861" s="69"/>
      <c r="J3861" s="68"/>
      <c r="K3861" s="69"/>
      <c r="L3861" s="68"/>
      <c r="M3861" s="68"/>
      <c r="N3861" s="68"/>
      <c r="O3861" s="68"/>
      <c r="P3861" s="70"/>
      <c r="Q3861" s="71"/>
    </row>
    <row r="3862" spans="1:17">
      <c r="A3862" s="152"/>
      <c r="B3862" s="68"/>
      <c r="C3862" s="68"/>
      <c r="D3862" s="68"/>
      <c r="E3862" s="68"/>
      <c r="F3862" s="69"/>
      <c r="G3862" s="69"/>
      <c r="H3862" s="69"/>
      <c r="I3862" s="69"/>
      <c r="J3862" s="68"/>
      <c r="K3862" s="69"/>
      <c r="L3862" s="68"/>
      <c r="M3862" s="68"/>
      <c r="N3862" s="68"/>
      <c r="O3862" s="68"/>
      <c r="P3862" s="70"/>
      <c r="Q3862" s="71"/>
    </row>
    <row r="3863" spans="1:17">
      <c r="A3863" s="152"/>
      <c r="B3863" s="68"/>
      <c r="C3863" s="68"/>
      <c r="D3863" s="68"/>
      <c r="E3863" s="68"/>
      <c r="F3863" s="69"/>
      <c r="G3863" s="69"/>
      <c r="H3863" s="69"/>
      <c r="I3863" s="69"/>
      <c r="J3863" s="68"/>
      <c r="K3863" s="69"/>
      <c r="L3863" s="68"/>
      <c r="M3863" s="68"/>
      <c r="N3863" s="68"/>
      <c r="O3863" s="68"/>
      <c r="P3863" s="70"/>
      <c r="Q3863" s="71"/>
    </row>
    <row r="3864" spans="1:17">
      <c r="A3864" s="152"/>
      <c r="B3864" s="68"/>
      <c r="C3864" s="68"/>
      <c r="D3864" s="68"/>
      <c r="E3864" s="68"/>
      <c r="F3864" s="69"/>
      <c r="G3864" s="69"/>
      <c r="H3864" s="69"/>
      <c r="I3864" s="69"/>
      <c r="J3864" s="68"/>
      <c r="K3864" s="69"/>
      <c r="L3864" s="68"/>
      <c r="M3864" s="68"/>
      <c r="N3864" s="68"/>
      <c r="O3864" s="68"/>
      <c r="P3864" s="70"/>
      <c r="Q3864" s="71"/>
    </row>
    <row r="3865" spans="1:17">
      <c r="A3865" s="152"/>
      <c r="B3865" s="68"/>
      <c r="C3865" s="68"/>
      <c r="D3865" s="68"/>
      <c r="E3865" s="68"/>
      <c r="F3865" s="69"/>
      <c r="G3865" s="69"/>
      <c r="H3865" s="69"/>
      <c r="I3865" s="69"/>
      <c r="J3865" s="68"/>
      <c r="K3865" s="69"/>
      <c r="L3865" s="68"/>
      <c r="M3865" s="68"/>
      <c r="N3865" s="68"/>
      <c r="O3865" s="68"/>
      <c r="P3865" s="70"/>
      <c r="Q3865" s="71"/>
    </row>
    <row r="3866" spans="1:17">
      <c r="A3866" s="152"/>
      <c r="B3866" s="68"/>
      <c r="C3866" s="68"/>
      <c r="D3866" s="68"/>
      <c r="E3866" s="68"/>
      <c r="F3866" s="69"/>
      <c r="G3866" s="69"/>
      <c r="H3866" s="69"/>
      <c r="I3866" s="69"/>
      <c r="J3866" s="68"/>
      <c r="K3866" s="69"/>
      <c r="L3866" s="68"/>
      <c r="M3866" s="68"/>
      <c r="N3866" s="68"/>
      <c r="O3866" s="68"/>
      <c r="P3866" s="70"/>
      <c r="Q3866" s="71"/>
    </row>
    <row r="3867" spans="1:17">
      <c r="A3867" s="152"/>
      <c r="B3867" s="68"/>
      <c r="C3867" s="68"/>
      <c r="D3867" s="68"/>
      <c r="E3867" s="68"/>
      <c r="F3867" s="69"/>
      <c r="G3867" s="69"/>
      <c r="H3867" s="69"/>
      <c r="I3867" s="69"/>
      <c r="J3867" s="68"/>
      <c r="K3867" s="69"/>
      <c r="L3867" s="68"/>
      <c r="M3867" s="68"/>
      <c r="N3867" s="68"/>
      <c r="O3867" s="68"/>
      <c r="P3867" s="70"/>
      <c r="Q3867" s="71"/>
    </row>
    <row r="3868" spans="1:17">
      <c r="A3868" s="152"/>
      <c r="B3868" s="68"/>
      <c r="C3868" s="68"/>
      <c r="D3868" s="68"/>
      <c r="E3868" s="68"/>
      <c r="F3868" s="69"/>
      <c r="G3868" s="69"/>
      <c r="H3868" s="69"/>
      <c r="I3868" s="69"/>
      <c r="J3868" s="68"/>
      <c r="K3868" s="69"/>
      <c r="L3868" s="68"/>
      <c r="M3868" s="68"/>
      <c r="N3868" s="68"/>
      <c r="O3868" s="68"/>
      <c r="P3868" s="70"/>
      <c r="Q3868" s="71"/>
    </row>
    <row r="3869" spans="1:17">
      <c r="A3869" s="152"/>
      <c r="B3869" s="68"/>
      <c r="C3869" s="68"/>
      <c r="D3869" s="68"/>
      <c r="E3869" s="68"/>
      <c r="F3869" s="69"/>
      <c r="G3869" s="69"/>
      <c r="H3869" s="69"/>
      <c r="I3869" s="69"/>
      <c r="J3869" s="68"/>
      <c r="K3869" s="69"/>
      <c r="L3869" s="68"/>
      <c r="M3869" s="68"/>
      <c r="N3869" s="68"/>
      <c r="O3869" s="68"/>
      <c r="P3869" s="70"/>
      <c r="Q3869" s="71"/>
    </row>
    <row r="3870" spans="1:17">
      <c r="A3870" s="152"/>
      <c r="B3870" s="68"/>
      <c r="C3870" s="68"/>
      <c r="D3870" s="68"/>
      <c r="E3870" s="68"/>
      <c r="F3870" s="69"/>
      <c r="G3870" s="69"/>
      <c r="H3870" s="69"/>
      <c r="I3870" s="69"/>
      <c r="J3870" s="68"/>
      <c r="K3870" s="69"/>
      <c r="L3870" s="68"/>
      <c r="M3870" s="68"/>
      <c r="N3870" s="68"/>
      <c r="O3870" s="68"/>
      <c r="P3870" s="70"/>
      <c r="Q3870" s="71"/>
    </row>
    <row r="3871" spans="1:17">
      <c r="A3871" s="152"/>
      <c r="B3871" s="68"/>
      <c r="C3871" s="68"/>
      <c r="D3871" s="68"/>
      <c r="E3871" s="68"/>
      <c r="F3871" s="69"/>
      <c r="G3871" s="69"/>
      <c r="H3871" s="69"/>
      <c r="I3871" s="69"/>
      <c r="J3871" s="68"/>
      <c r="K3871" s="69"/>
      <c r="L3871" s="68"/>
      <c r="M3871" s="68"/>
      <c r="N3871" s="68"/>
      <c r="O3871" s="68"/>
      <c r="P3871" s="70"/>
      <c r="Q3871" s="71"/>
    </row>
    <row r="3872" spans="1:17">
      <c r="A3872" s="152"/>
      <c r="B3872" s="68"/>
      <c r="C3872" s="68"/>
      <c r="D3872" s="68"/>
      <c r="E3872" s="68"/>
      <c r="F3872" s="69"/>
      <c r="G3872" s="69"/>
      <c r="H3872" s="69"/>
      <c r="I3872" s="69"/>
      <c r="J3872" s="68"/>
      <c r="K3872" s="69"/>
      <c r="L3872" s="68"/>
      <c r="M3872" s="68"/>
      <c r="N3872" s="68"/>
      <c r="O3872" s="68"/>
      <c r="P3872" s="70"/>
      <c r="Q3872" s="71"/>
    </row>
    <row r="3873" spans="1:17">
      <c r="A3873" s="152"/>
      <c r="B3873" s="68"/>
      <c r="C3873" s="68"/>
      <c r="D3873" s="68"/>
      <c r="E3873" s="68"/>
      <c r="F3873" s="69"/>
      <c r="G3873" s="69"/>
      <c r="H3873" s="69"/>
      <c r="I3873" s="69"/>
      <c r="J3873" s="68"/>
      <c r="K3873" s="69"/>
      <c r="L3873" s="68"/>
      <c r="M3873" s="68"/>
      <c r="N3873" s="68"/>
      <c r="O3873" s="68"/>
      <c r="P3873" s="70"/>
      <c r="Q3873" s="71"/>
    </row>
    <row r="3874" spans="1:17">
      <c r="A3874" s="152"/>
      <c r="B3874" s="68"/>
      <c r="C3874" s="68"/>
      <c r="D3874" s="68"/>
      <c r="E3874" s="68"/>
      <c r="F3874" s="69"/>
      <c r="G3874" s="69"/>
      <c r="H3874" s="69"/>
      <c r="I3874" s="69"/>
      <c r="J3874" s="68"/>
      <c r="K3874" s="69"/>
      <c r="L3874" s="68"/>
      <c r="M3874" s="68"/>
      <c r="N3874" s="68"/>
      <c r="O3874" s="68"/>
      <c r="P3874" s="70"/>
      <c r="Q3874" s="71"/>
    </row>
    <row r="3875" spans="1:17">
      <c r="A3875" s="152"/>
      <c r="B3875" s="68"/>
      <c r="C3875" s="68"/>
      <c r="D3875" s="68"/>
      <c r="E3875" s="68"/>
      <c r="F3875" s="69"/>
      <c r="G3875" s="69"/>
      <c r="H3875" s="69"/>
      <c r="I3875" s="69"/>
      <c r="J3875" s="68"/>
      <c r="K3875" s="69"/>
      <c r="L3875" s="68"/>
      <c r="M3875" s="68"/>
      <c r="N3875" s="68"/>
      <c r="O3875" s="68"/>
      <c r="P3875" s="70"/>
      <c r="Q3875" s="71"/>
    </row>
    <row r="3876" spans="1:17">
      <c r="A3876" s="152"/>
      <c r="B3876" s="68"/>
      <c r="C3876" s="68"/>
      <c r="D3876" s="68"/>
      <c r="E3876" s="68"/>
      <c r="F3876" s="69"/>
      <c r="G3876" s="69"/>
      <c r="H3876" s="69"/>
      <c r="I3876" s="69"/>
      <c r="J3876" s="68"/>
      <c r="K3876" s="69"/>
      <c r="L3876" s="68"/>
      <c r="M3876" s="68"/>
      <c r="N3876" s="68"/>
      <c r="O3876" s="68"/>
      <c r="P3876" s="70"/>
      <c r="Q3876" s="71"/>
    </row>
    <row r="3877" spans="1:17">
      <c r="A3877" s="152"/>
      <c r="B3877" s="68"/>
      <c r="C3877" s="68"/>
      <c r="D3877" s="68"/>
      <c r="E3877" s="68"/>
      <c r="F3877" s="69"/>
      <c r="G3877" s="69"/>
      <c r="H3877" s="69"/>
      <c r="I3877" s="69"/>
      <c r="J3877" s="68"/>
      <c r="K3877" s="69"/>
      <c r="L3877" s="68"/>
      <c r="M3877" s="68"/>
      <c r="N3877" s="68"/>
      <c r="O3877" s="68"/>
      <c r="P3877" s="70"/>
      <c r="Q3877" s="71"/>
    </row>
    <row r="3878" spans="1:17">
      <c r="A3878" s="152"/>
      <c r="B3878" s="68"/>
      <c r="C3878" s="68"/>
      <c r="D3878" s="68"/>
      <c r="E3878" s="68"/>
      <c r="F3878" s="69"/>
      <c r="G3878" s="69"/>
      <c r="H3878" s="69"/>
      <c r="I3878" s="69"/>
      <c r="J3878" s="68"/>
      <c r="K3878" s="69"/>
      <c r="L3878" s="68"/>
      <c r="M3878" s="68"/>
      <c r="N3878" s="68"/>
      <c r="O3878" s="68"/>
      <c r="P3878" s="70"/>
      <c r="Q3878" s="71"/>
    </row>
    <row r="3879" spans="1:17">
      <c r="A3879" s="152"/>
      <c r="B3879" s="68"/>
      <c r="C3879" s="68"/>
      <c r="D3879" s="68"/>
      <c r="E3879" s="68"/>
      <c r="F3879" s="69"/>
      <c r="G3879" s="69"/>
      <c r="H3879" s="69"/>
      <c r="I3879" s="69"/>
      <c r="J3879" s="68"/>
      <c r="K3879" s="69"/>
      <c r="L3879" s="68"/>
      <c r="M3879" s="68"/>
      <c r="N3879" s="68"/>
      <c r="O3879" s="68"/>
      <c r="P3879" s="70"/>
      <c r="Q3879" s="71"/>
    </row>
    <row r="3880" spans="1:17">
      <c r="A3880" s="152"/>
      <c r="B3880" s="68"/>
      <c r="C3880" s="68"/>
      <c r="D3880" s="68"/>
      <c r="E3880" s="68"/>
      <c r="F3880" s="69"/>
      <c r="G3880" s="69"/>
      <c r="H3880" s="69"/>
      <c r="I3880" s="69"/>
      <c r="J3880" s="68"/>
      <c r="K3880" s="69"/>
      <c r="L3880" s="68"/>
      <c r="M3880" s="68"/>
      <c r="N3880" s="68"/>
      <c r="O3880" s="68"/>
      <c r="P3880" s="70"/>
      <c r="Q3880" s="71"/>
    </row>
    <row r="3881" spans="1:17">
      <c r="A3881" s="152"/>
      <c r="B3881" s="68"/>
      <c r="C3881" s="68"/>
      <c r="D3881" s="68"/>
      <c r="E3881" s="68"/>
      <c r="F3881" s="69"/>
      <c r="G3881" s="69"/>
      <c r="H3881" s="69"/>
      <c r="I3881" s="69"/>
      <c r="J3881" s="68"/>
      <c r="K3881" s="69"/>
      <c r="L3881" s="68"/>
      <c r="M3881" s="68"/>
      <c r="N3881" s="68"/>
      <c r="O3881" s="68"/>
      <c r="P3881" s="70"/>
      <c r="Q3881" s="71"/>
    </row>
    <row r="3882" spans="1:17">
      <c r="A3882" s="152"/>
      <c r="B3882" s="68"/>
      <c r="C3882" s="68"/>
      <c r="D3882" s="68"/>
      <c r="E3882" s="68"/>
      <c r="F3882" s="69"/>
      <c r="G3882" s="69"/>
      <c r="H3882" s="69"/>
      <c r="I3882" s="69"/>
      <c r="J3882" s="68"/>
      <c r="K3882" s="69"/>
      <c r="L3882" s="68"/>
      <c r="M3882" s="68"/>
      <c r="N3882" s="68"/>
      <c r="O3882" s="68"/>
      <c r="P3882" s="70"/>
      <c r="Q3882" s="71"/>
    </row>
    <row r="3883" spans="1:17">
      <c r="A3883" s="152"/>
      <c r="B3883" s="68"/>
      <c r="C3883" s="68"/>
      <c r="D3883" s="68"/>
      <c r="E3883" s="68"/>
      <c r="F3883" s="69"/>
      <c r="G3883" s="69"/>
      <c r="H3883" s="69"/>
      <c r="I3883" s="69"/>
      <c r="J3883" s="68"/>
      <c r="K3883" s="69"/>
      <c r="L3883" s="68"/>
      <c r="M3883" s="68"/>
      <c r="N3883" s="68"/>
      <c r="O3883" s="68"/>
      <c r="P3883" s="70"/>
      <c r="Q3883" s="71"/>
    </row>
    <row r="3884" spans="1:17">
      <c r="A3884" s="152"/>
      <c r="B3884" s="68"/>
      <c r="C3884" s="68"/>
      <c r="D3884" s="68"/>
      <c r="E3884" s="68"/>
      <c r="F3884" s="69"/>
      <c r="G3884" s="69"/>
      <c r="H3884" s="69"/>
      <c r="I3884" s="69"/>
      <c r="J3884" s="68"/>
      <c r="K3884" s="69"/>
      <c r="L3884" s="68"/>
      <c r="M3884" s="68"/>
      <c r="N3884" s="68"/>
      <c r="O3884" s="68"/>
      <c r="P3884" s="70"/>
      <c r="Q3884" s="71"/>
    </row>
    <row r="3885" spans="1:17">
      <c r="A3885" s="152"/>
      <c r="B3885" s="68"/>
      <c r="C3885" s="68"/>
      <c r="D3885" s="68"/>
      <c r="E3885" s="68"/>
      <c r="F3885" s="69"/>
      <c r="G3885" s="69"/>
      <c r="H3885" s="69"/>
      <c r="I3885" s="69"/>
      <c r="J3885" s="68"/>
      <c r="K3885" s="69"/>
      <c r="L3885" s="68"/>
      <c r="M3885" s="68"/>
      <c r="N3885" s="68"/>
      <c r="O3885" s="68"/>
      <c r="P3885" s="70"/>
      <c r="Q3885" s="71"/>
    </row>
    <row r="3886" spans="1:17">
      <c r="A3886" s="152"/>
      <c r="B3886" s="68"/>
      <c r="C3886" s="68"/>
      <c r="D3886" s="68"/>
      <c r="E3886" s="68"/>
      <c r="F3886" s="69"/>
      <c r="G3886" s="69"/>
      <c r="H3886" s="69"/>
      <c r="I3886" s="69"/>
      <c r="J3886" s="68"/>
      <c r="K3886" s="69"/>
      <c r="L3886" s="68"/>
      <c r="M3886" s="68"/>
      <c r="N3886" s="68"/>
      <c r="O3886" s="68"/>
      <c r="P3886" s="70"/>
      <c r="Q3886" s="71"/>
    </row>
    <row r="3887" spans="1:17">
      <c r="A3887" s="152"/>
      <c r="B3887" s="68"/>
      <c r="C3887" s="68"/>
      <c r="D3887" s="68"/>
      <c r="E3887" s="68"/>
      <c r="F3887" s="69"/>
      <c r="G3887" s="69"/>
      <c r="H3887" s="69"/>
      <c r="I3887" s="69"/>
      <c r="J3887" s="68"/>
      <c r="K3887" s="69"/>
      <c r="L3887" s="68"/>
      <c r="M3887" s="68"/>
      <c r="N3887" s="68"/>
      <c r="O3887" s="68"/>
      <c r="P3887" s="70"/>
      <c r="Q3887" s="71"/>
    </row>
    <row r="3888" spans="1:17">
      <c r="A3888" s="152"/>
      <c r="B3888" s="68"/>
      <c r="C3888" s="68"/>
      <c r="D3888" s="68"/>
      <c r="E3888" s="68"/>
      <c r="F3888" s="69"/>
      <c r="G3888" s="69"/>
      <c r="H3888" s="69"/>
      <c r="I3888" s="69"/>
      <c r="J3888" s="68"/>
      <c r="K3888" s="69"/>
      <c r="L3888" s="68"/>
      <c r="M3888" s="68"/>
      <c r="N3888" s="68"/>
      <c r="O3888" s="68"/>
      <c r="P3888" s="70"/>
      <c r="Q3888" s="71"/>
    </row>
    <row r="3889" spans="1:17">
      <c r="A3889" s="152"/>
      <c r="B3889" s="68"/>
      <c r="C3889" s="68"/>
      <c r="D3889" s="68"/>
      <c r="E3889" s="68"/>
      <c r="F3889" s="69"/>
      <c r="G3889" s="69"/>
      <c r="H3889" s="69"/>
      <c r="I3889" s="69"/>
      <c r="J3889" s="68"/>
      <c r="K3889" s="69"/>
      <c r="L3889" s="68"/>
      <c r="M3889" s="68"/>
      <c r="N3889" s="68"/>
      <c r="O3889" s="68"/>
      <c r="P3889" s="70"/>
      <c r="Q3889" s="71"/>
    </row>
    <row r="3890" spans="1:17">
      <c r="A3890" s="152"/>
      <c r="B3890" s="68"/>
      <c r="C3890" s="68"/>
      <c r="D3890" s="68"/>
      <c r="E3890" s="68"/>
      <c r="F3890" s="69"/>
      <c r="G3890" s="69"/>
      <c r="H3890" s="69"/>
      <c r="I3890" s="69"/>
      <c r="J3890" s="68"/>
      <c r="K3890" s="69"/>
      <c r="L3890" s="68"/>
      <c r="M3890" s="68"/>
      <c r="N3890" s="68"/>
      <c r="O3890" s="68"/>
      <c r="P3890" s="70"/>
      <c r="Q3890" s="71"/>
    </row>
    <row r="3891" spans="1:17">
      <c r="A3891" s="152"/>
      <c r="B3891" s="68"/>
      <c r="C3891" s="68"/>
      <c r="D3891" s="68"/>
      <c r="E3891" s="68"/>
      <c r="F3891" s="69"/>
      <c r="G3891" s="69"/>
      <c r="H3891" s="69"/>
      <c r="I3891" s="69"/>
      <c r="J3891" s="68"/>
      <c r="K3891" s="69"/>
      <c r="L3891" s="68"/>
      <c r="M3891" s="68"/>
      <c r="N3891" s="68"/>
      <c r="O3891" s="68"/>
      <c r="P3891" s="70"/>
      <c r="Q3891" s="71"/>
    </row>
    <row r="3892" spans="1:17">
      <c r="A3892" s="152"/>
      <c r="B3892" s="68"/>
      <c r="C3892" s="68"/>
      <c r="D3892" s="68"/>
      <c r="E3892" s="68"/>
      <c r="F3892" s="69"/>
      <c r="G3892" s="69"/>
      <c r="H3892" s="69"/>
      <c r="I3892" s="69"/>
      <c r="J3892" s="68"/>
      <c r="K3892" s="69"/>
      <c r="L3892" s="68"/>
      <c r="M3892" s="68"/>
      <c r="N3892" s="68"/>
      <c r="O3892" s="68"/>
      <c r="P3892" s="70"/>
      <c r="Q3892" s="71"/>
    </row>
    <row r="3893" spans="1:17">
      <c r="A3893" s="152"/>
      <c r="B3893" s="68"/>
      <c r="C3893" s="68"/>
      <c r="D3893" s="68"/>
      <c r="E3893" s="68"/>
      <c r="F3893" s="69"/>
      <c r="G3893" s="69"/>
      <c r="H3893" s="69"/>
      <c r="I3893" s="69"/>
      <c r="J3893" s="68"/>
      <c r="K3893" s="69"/>
      <c r="L3893" s="68"/>
      <c r="M3893" s="68"/>
      <c r="N3893" s="68"/>
      <c r="O3893" s="68"/>
      <c r="P3893" s="70"/>
      <c r="Q3893" s="71"/>
    </row>
    <row r="3894" spans="1:17">
      <c r="A3894" s="152"/>
      <c r="B3894" s="68"/>
      <c r="C3894" s="68"/>
      <c r="D3894" s="68"/>
      <c r="E3894" s="68"/>
      <c r="F3894" s="69"/>
      <c r="G3894" s="69"/>
      <c r="H3894" s="69"/>
      <c r="I3894" s="69"/>
      <c r="J3894" s="68"/>
      <c r="K3894" s="69"/>
      <c r="L3894" s="68"/>
      <c r="M3894" s="68"/>
      <c r="N3894" s="68"/>
      <c r="O3894" s="68"/>
      <c r="P3894" s="70"/>
      <c r="Q3894" s="71"/>
    </row>
    <row r="3895" spans="1:17">
      <c r="A3895" s="152"/>
      <c r="B3895" s="68"/>
      <c r="C3895" s="68"/>
      <c r="D3895" s="68"/>
      <c r="E3895" s="68"/>
      <c r="F3895" s="69"/>
      <c r="G3895" s="69"/>
      <c r="H3895" s="69"/>
      <c r="I3895" s="69"/>
      <c r="J3895" s="68"/>
      <c r="K3895" s="69"/>
      <c r="L3895" s="68"/>
      <c r="M3895" s="68"/>
      <c r="N3895" s="68"/>
      <c r="O3895" s="68"/>
      <c r="P3895" s="70"/>
      <c r="Q3895" s="71"/>
    </row>
    <row r="3896" spans="1:17">
      <c r="A3896" s="152"/>
      <c r="B3896" s="68"/>
      <c r="C3896" s="68"/>
      <c r="D3896" s="68"/>
      <c r="E3896" s="68"/>
      <c r="F3896" s="69"/>
      <c r="G3896" s="69"/>
      <c r="H3896" s="69"/>
      <c r="I3896" s="69"/>
      <c r="J3896" s="68"/>
      <c r="K3896" s="69"/>
      <c r="L3896" s="68"/>
      <c r="M3896" s="68"/>
      <c r="N3896" s="68"/>
      <c r="O3896" s="68"/>
      <c r="P3896" s="70"/>
      <c r="Q3896" s="71"/>
    </row>
    <row r="3897" spans="1:17">
      <c r="A3897" s="152"/>
      <c r="B3897" s="68"/>
      <c r="C3897" s="68"/>
      <c r="D3897" s="68"/>
      <c r="E3897" s="68"/>
      <c r="F3897" s="69"/>
      <c r="G3897" s="69"/>
      <c r="H3897" s="69"/>
      <c r="I3897" s="69"/>
      <c r="J3897" s="68"/>
      <c r="K3897" s="69"/>
      <c r="L3897" s="68"/>
      <c r="M3897" s="68"/>
      <c r="N3897" s="68"/>
      <c r="O3897" s="68"/>
      <c r="P3897" s="70"/>
      <c r="Q3897" s="71"/>
    </row>
    <row r="3898" spans="1:17">
      <c r="A3898" s="152"/>
      <c r="B3898" s="68"/>
      <c r="C3898" s="68"/>
      <c r="D3898" s="68"/>
      <c r="E3898" s="68"/>
      <c r="F3898" s="69"/>
      <c r="G3898" s="69"/>
      <c r="H3898" s="69"/>
      <c r="I3898" s="69"/>
      <c r="J3898" s="68"/>
      <c r="K3898" s="69"/>
      <c r="L3898" s="68"/>
      <c r="M3898" s="68"/>
      <c r="N3898" s="68"/>
      <c r="O3898" s="68"/>
      <c r="P3898" s="70"/>
      <c r="Q3898" s="71"/>
    </row>
    <row r="3899" spans="1:17">
      <c r="A3899" s="152"/>
      <c r="B3899" s="68"/>
      <c r="C3899" s="68"/>
      <c r="D3899" s="68"/>
      <c r="E3899" s="68"/>
      <c r="F3899" s="69"/>
      <c r="G3899" s="69"/>
      <c r="H3899" s="69"/>
      <c r="I3899" s="69"/>
      <c r="J3899" s="68"/>
      <c r="K3899" s="69"/>
      <c r="L3899" s="68"/>
      <c r="M3899" s="68"/>
      <c r="N3899" s="68"/>
      <c r="O3899" s="68"/>
      <c r="P3899" s="70"/>
      <c r="Q3899" s="71"/>
    </row>
    <row r="3900" spans="1:17">
      <c r="A3900" s="152"/>
      <c r="B3900" s="68"/>
      <c r="C3900" s="68"/>
      <c r="D3900" s="68"/>
      <c r="E3900" s="68"/>
      <c r="F3900" s="69"/>
      <c r="G3900" s="69"/>
      <c r="H3900" s="69"/>
      <c r="I3900" s="69"/>
      <c r="J3900" s="68"/>
      <c r="K3900" s="69"/>
      <c r="L3900" s="68"/>
      <c r="M3900" s="68"/>
      <c r="N3900" s="68"/>
      <c r="O3900" s="68"/>
      <c r="P3900" s="70"/>
      <c r="Q3900" s="71"/>
    </row>
    <row r="3901" spans="1:17">
      <c r="A3901" s="152"/>
      <c r="B3901" s="68"/>
      <c r="C3901" s="68"/>
      <c r="D3901" s="68"/>
      <c r="E3901" s="68"/>
      <c r="F3901" s="69"/>
      <c r="G3901" s="69"/>
      <c r="H3901" s="69"/>
      <c r="I3901" s="69"/>
      <c r="J3901" s="68"/>
      <c r="K3901" s="69"/>
      <c r="L3901" s="68"/>
      <c r="M3901" s="68"/>
      <c r="N3901" s="68"/>
      <c r="O3901" s="68"/>
      <c r="P3901" s="70"/>
      <c r="Q3901" s="71"/>
    </row>
    <row r="3902" spans="1:17">
      <c r="A3902" s="152"/>
      <c r="B3902" s="68"/>
      <c r="C3902" s="68"/>
      <c r="D3902" s="68"/>
      <c r="E3902" s="68"/>
      <c r="F3902" s="69"/>
      <c r="G3902" s="69"/>
      <c r="H3902" s="69"/>
      <c r="I3902" s="69"/>
      <c r="J3902" s="68"/>
      <c r="K3902" s="69"/>
      <c r="L3902" s="68"/>
      <c r="M3902" s="68"/>
      <c r="N3902" s="68"/>
      <c r="O3902" s="68"/>
      <c r="P3902" s="70"/>
      <c r="Q3902" s="71"/>
    </row>
    <row r="3903" spans="1:17">
      <c r="A3903" s="152"/>
      <c r="B3903" s="68"/>
      <c r="C3903" s="68"/>
      <c r="D3903" s="68"/>
      <c r="E3903" s="68"/>
      <c r="F3903" s="69"/>
      <c r="G3903" s="69"/>
      <c r="H3903" s="69"/>
      <c r="I3903" s="69"/>
      <c r="J3903" s="68"/>
      <c r="K3903" s="69"/>
      <c r="L3903" s="68"/>
      <c r="M3903" s="68"/>
      <c r="N3903" s="68"/>
      <c r="O3903" s="68"/>
      <c r="P3903" s="70"/>
      <c r="Q3903" s="71"/>
    </row>
    <row r="3904" spans="1:17">
      <c r="A3904" s="152"/>
      <c r="B3904" s="68"/>
      <c r="C3904" s="68"/>
      <c r="D3904" s="68"/>
      <c r="E3904" s="68"/>
      <c r="F3904" s="69"/>
      <c r="G3904" s="69"/>
      <c r="H3904" s="69"/>
      <c r="I3904" s="69"/>
      <c r="J3904" s="68"/>
      <c r="K3904" s="69"/>
      <c r="L3904" s="68"/>
      <c r="M3904" s="68"/>
      <c r="N3904" s="68"/>
      <c r="O3904" s="68"/>
      <c r="P3904" s="70"/>
      <c r="Q3904" s="71"/>
    </row>
    <row r="3905" spans="1:17">
      <c r="A3905" s="152"/>
      <c r="B3905" s="68"/>
      <c r="C3905" s="68"/>
      <c r="D3905" s="68"/>
      <c r="E3905" s="68"/>
      <c r="F3905" s="69"/>
      <c r="G3905" s="69"/>
      <c r="H3905" s="69"/>
      <c r="I3905" s="69"/>
      <c r="J3905" s="68"/>
      <c r="K3905" s="69"/>
      <c r="L3905" s="68"/>
      <c r="M3905" s="68"/>
      <c r="N3905" s="68"/>
      <c r="O3905" s="68"/>
      <c r="P3905" s="70"/>
      <c r="Q3905" s="71"/>
    </row>
    <row r="3906" spans="1:17">
      <c r="A3906" s="152"/>
      <c r="B3906" s="68"/>
      <c r="C3906" s="68"/>
      <c r="D3906" s="68"/>
      <c r="E3906" s="68"/>
      <c r="F3906" s="69"/>
      <c r="G3906" s="69"/>
      <c r="H3906" s="69"/>
      <c r="I3906" s="69"/>
      <c r="J3906" s="68"/>
      <c r="K3906" s="69"/>
      <c r="L3906" s="68"/>
      <c r="M3906" s="68"/>
      <c r="N3906" s="68"/>
      <c r="O3906" s="68"/>
      <c r="P3906" s="70"/>
      <c r="Q3906" s="71"/>
    </row>
    <row r="3907" spans="1:17">
      <c r="A3907" s="152"/>
      <c r="B3907" s="68"/>
      <c r="C3907" s="68"/>
      <c r="D3907" s="68"/>
      <c r="E3907" s="68"/>
      <c r="F3907" s="69"/>
      <c r="G3907" s="69"/>
      <c r="H3907" s="69"/>
      <c r="I3907" s="69"/>
      <c r="J3907" s="68"/>
      <c r="K3907" s="69"/>
      <c r="L3907" s="68"/>
      <c r="M3907" s="68"/>
      <c r="N3907" s="68"/>
      <c r="O3907" s="68"/>
      <c r="P3907" s="70"/>
      <c r="Q3907" s="71"/>
    </row>
    <row r="3908" spans="1:17">
      <c r="A3908" s="152"/>
      <c r="B3908" s="68"/>
      <c r="C3908" s="68"/>
      <c r="D3908" s="68"/>
      <c r="E3908" s="68"/>
      <c r="F3908" s="69"/>
      <c r="G3908" s="69"/>
      <c r="H3908" s="69"/>
      <c r="I3908" s="69"/>
      <c r="J3908" s="68"/>
      <c r="K3908" s="69"/>
      <c r="L3908" s="68"/>
      <c r="M3908" s="68"/>
      <c r="N3908" s="68"/>
      <c r="O3908" s="68"/>
      <c r="P3908" s="70"/>
      <c r="Q3908" s="71"/>
    </row>
    <row r="3909" spans="1:17">
      <c r="A3909" s="152"/>
      <c r="B3909" s="68"/>
      <c r="C3909" s="68"/>
      <c r="D3909" s="68"/>
      <c r="E3909" s="68"/>
      <c r="F3909" s="69"/>
      <c r="G3909" s="69"/>
      <c r="H3909" s="69"/>
      <c r="I3909" s="69"/>
      <c r="J3909" s="68"/>
      <c r="K3909" s="69"/>
      <c r="L3909" s="68"/>
      <c r="M3909" s="68"/>
      <c r="N3909" s="68"/>
      <c r="O3909" s="68"/>
      <c r="P3909" s="70"/>
      <c r="Q3909" s="71"/>
    </row>
    <row r="3910" spans="1:17">
      <c r="A3910" s="152"/>
      <c r="B3910" s="68"/>
      <c r="C3910" s="68"/>
      <c r="D3910" s="68"/>
      <c r="E3910" s="68"/>
      <c r="F3910" s="69"/>
      <c r="G3910" s="69"/>
      <c r="H3910" s="69"/>
      <c r="I3910" s="69"/>
      <c r="J3910" s="68"/>
      <c r="K3910" s="69"/>
      <c r="L3910" s="68"/>
      <c r="M3910" s="68"/>
      <c r="N3910" s="68"/>
      <c r="O3910" s="68"/>
      <c r="P3910" s="70"/>
      <c r="Q3910" s="71"/>
    </row>
    <row r="3911" spans="1:17">
      <c r="A3911" s="152"/>
      <c r="B3911" s="68"/>
      <c r="C3911" s="68"/>
      <c r="D3911" s="68"/>
      <c r="E3911" s="68"/>
      <c r="F3911" s="69"/>
      <c r="G3911" s="69"/>
      <c r="H3911" s="69"/>
      <c r="I3911" s="69"/>
      <c r="J3911" s="68"/>
      <c r="K3911" s="69"/>
      <c r="L3911" s="68"/>
      <c r="M3911" s="68"/>
      <c r="N3911" s="68"/>
      <c r="O3911" s="68"/>
      <c r="P3911" s="70"/>
      <c r="Q3911" s="71"/>
    </row>
    <row r="3912" spans="1:17">
      <c r="A3912" s="152"/>
      <c r="B3912" s="68"/>
      <c r="C3912" s="68"/>
      <c r="D3912" s="68"/>
      <c r="E3912" s="68"/>
      <c r="F3912" s="69"/>
      <c r="G3912" s="69"/>
      <c r="H3912" s="69"/>
      <c r="I3912" s="69"/>
      <c r="J3912" s="68"/>
      <c r="K3912" s="69"/>
      <c r="L3912" s="68"/>
      <c r="M3912" s="68"/>
      <c r="N3912" s="68"/>
      <c r="O3912" s="68"/>
      <c r="P3912" s="70"/>
      <c r="Q3912" s="71"/>
    </row>
    <row r="3913" spans="1:17">
      <c r="A3913" s="152"/>
      <c r="B3913" s="68"/>
      <c r="C3913" s="68"/>
      <c r="D3913" s="68"/>
      <c r="E3913" s="68"/>
      <c r="F3913" s="69"/>
      <c r="G3913" s="69"/>
      <c r="H3913" s="69"/>
      <c r="I3913" s="69"/>
      <c r="J3913" s="68"/>
      <c r="K3913" s="69"/>
      <c r="L3913" s="68"/>
      <c r="M3913" s="68"/>
      <c r="N3913" s="68"/>
      <c r="O3913" s="68"/>
      <c r="P3913" s="70"/>
      <c r="Q3913" s="71"/>
    </row>
    <row r="3914" spans="1:17">
      <c r="A3914" s="152"/>
      <c r="B3914" s="68"/>
      <c r="C3914" s="68"/>
      <c r="D3914" s="68"/>
      <c r="E3914" s="68"/>
      <c r="F3914" s="69"/>
      <c r="G3914" s="69"/>
      <c r="H3914" s="69"/>
      <c r="I3914" s="69"/>
      <c r="J3914" s="68"/>
      <c r="K3914" s="69"/>
      <c r="L3914" s="68"/>
      <c r="M3914" s="68"/>
      <c r="N3914" s="68"/>
      <c r="O3914" s="68"/>
      <c r="P3914" s="70"/>
      <c r="Q3914" s="71"/>
    </row>
    <row r="3915" spans="1:17">
      <c r="A3915" s="152"/>
      <c r="B3915" s="68"/>
      <c r="C3915" s="68"/>
      <c r="D3915" s="68"/>
      <c r="E3915" s="68"/>
      <c r="F3915" s="69"/>
      <c r="G3915" s="69"/>
      <c r="H3915" s="69"/>
      <c r="I3915" s="69"/>
      <c r="J3915" s="68"/>
      <c r="K3915" s="69"/>
      <c r="L3915" s="68"/>
      <c r="M3915" s="68"/>
      <c r="N3915" s="68"/>
      <c r="O3915" s="68"/>
      <c r="P3915" s="70"/>
      <c r="Q3915" s="71"/>
    </row>
    <row r="3916" spans="1:17">
      <c r="A3916" s="152"/>
      <c r="B3916" s="68"/>
      <c r="C3916" s="68"/>
      <c r="D3916" s="68"/>
      <c r="E3916" s="68"/>
      <c r="F3916" s="69"/>
      <c r="G3916" s="69"/>
      <c r="H3916" s="69"/>
      <c r="I3916" s="69"/>
      <c r="J3916" s="68"/>
      <c r="K3916" s="69"/>
      <c r="L3916" s="68"/>
      <c r="M3916" s="68"/>
      <c r="N3916" s="68"/>
      <c r="O3916" s="68"/>
      <c r="P3916" s="70"/>
      <c r="Q3916" s="71"/>
    </row>
    <row r="3917" spans="1:17">
      <c r="A3917" s="152"/>
      <c r="B3917" s="68"/>
      <c r="C3917" s="68"/>
      <c r="D3917" s="68"/>
      <c r="E3917" s="68"/>
      <c r="F3917" s="69"/>
      <c r="G3917" s="69"/>
      <c r="H3917" s="69"/>
      <c r="I3917" s="69"/>
      <c r="J3917" s="68"/>
      <c r="K3917" s="69"/>
      <c r="L3917" s="68"/>
      <c r="M3917" s="68"/>
      <c r="N3917" s="68"/>
      <c r="O3917" s="68"/>
      <c r="P3917" s="70"/>
      <c r="Q3917" s="71"/>
    </row>
    <row r="3918" spans="1:17">
      <c r="A3918" s="152"/>
      <c r="B3918" s="68"/>
      <c r="C3918" s="68"/>
      <c r="D3918" s="68"/>
      <c r="E3918" s="68"/>
      <c r="F3918" s="69"/>
      <c r="G3918" s="69"/>
      <c r="H3918" s="69"/>
      <c r="I3918" s="69"/>
      <c r="J3918" s="68"/>
      <c r="K3918" s="69"/>
      <c r="L3918" s="68"/>
      <c r="M3918" s="68"/>
      <c r="N3918" s="68"/>
      <c r="O3918" s="68"/>
      <c r="P3918" s="70"/>
      <c r="Q3918" s="71"/>
    </row>
    <row r="3919" spans="1:17">
      <c r="A3919" s="152"/>
      <c r="B3919" s="68"/>
      <c r="C3919" s="68"/>
      <c r="D3919" s="68"/>
      <c r="E3919" s="68"/>
      <c r="F3919" s="69"/>
      <c r="G3919" s="69"/>
      <c r="H3919" s="69"/>
      <c r="I3919" s="69"/>
      <c r="J3919" s="68"/>
      <c r="K3919" s="69"/>
      <c r="L3919" s="68"/>
      <c r="M3919" s="68"/>
      <c r="N3919" s="68"/>
      <c r="O3919" s="68"/>
      <c r="P3919" s="70"/>
      <c r="Q3919" s="71"/>
    </row>
    <row r="3920" spans="1:17">
      <c r="A3920" s="152"/>
      <c r="B3920" s="68"/>
      <c r="C3920" s="68"/>
      <c r="D3920" s="68"/>
      <c r="E3920" s="68"/>
      <c r="F3920" s="69"/>
      <c r="G3920" s="69"/>
      <c r="H3920" s="69"/>
      <c r="I3920" s="69"/>
      <c r="J3920" s="68"/>
      <c r="K3920" s="69"/>
      <c r="L3920" s="68"/>
      <c r="M3920" s="68"/>
      <c r="N3920" s="68"/>
      <c r="O3920" s="68"/>
      <c r="P3920" s="70"/>
      <c r="Q3920" s="71"/>
    </row>
    <row r="3921" spans="1:17">
      <c r="A3921" s="152"/>
      <c r="B3921" s="68"/>
      <c r="C3921" s="68"/>
      <c r="D3921" s="68"/>
      <c r="E3921" s="68"/>
      <c r="F3921" s="69"/>
      <c r="G3921" s="69"/>
      <c r="H3921" s="69"/>
      <c r="I3921" s="69"/>
      <c r="J3921" s="68"/>
      <c r="K3921" s="69"/>
      <c r="L3921" s="68"/>
      <c r="M3921" s="68"/>
      <c r="N3921" s="68"/>
      <c r="O3921" s="68"/>
      <c r="P3921" s="70"/>
      <c r="Q3921" s="71"/>
    </row>
    <row r="3922" spans="1:17">
      <c r="A3922" s="152"/>
      <c r="B3922" s="68"/>
      <c r="C3922" s="68"/>
      <c r="D3922" s="68"/>
      <c r="E3922" s="68"/>
      <c r="F3922" s="69"/>
      <c r="G3922" s="69"/>
      <c r="H3922" s="69"/>
      <c r="I3922" s="69"/>
      <c r="J3922" s="68"/>
      <c r="K3922" s="69"/>
      <c r="L3922" s="68"/>
      <c r="M3922" s="68"/>
      <c r="N3922" s="68"/>
      <c r="O3922" s="68"/>
      <c r="P3922" s="70"/>
      <c r="Q3922" s="71"/>
    </row>
    <row r="3923" spans="1:17">
      <c r="A3923" s="152"/>
      <c r="B3923" s="68"/>
      <c r="C3923" s="68"/>
      <c r="D3923" s="68"/>
      <c r="E3923" s="68"/>
      <c r="F3923" s="69"/>
      <c r="G3923" s="69"/>
      <c r="H3923" s="69"/>
      <c r="I3923" s="69"/>
      <c r="J3923" s="68"/>
      <c r="K3923" s="69"/>
      <c r="L3923" s="68"/>
      <c r="M3923" s="68"/>
      <c r="N3923" s="68"/>
      <c r="O3923" s="68"/>
      <c r="P3923" s="70"/>
      <c r="Q3923" s="71"/>
    </row>
    <row r="3924" spans="1:17">
      <c r="A3924" s="152"/>
      <c r="B3924" s="68"/>
      <c r="C3924" s="68"/>
      <c r="D3924" s="68"/>
      <c r="E3924" s="68"/>
      <c r="F3924" s="69"/>
      <c r="G3924" s="69"/>
      <c r="H3924" s="69"/>
      <c r="I3924" s="69"/>
      <c r="J3924" s="68"/>
      <c r="K3924" s="69"/>
      <c r="L3924" s="68"/>
      <c r="M3924" s="68"/>
      <c r="N3924" s="68"/>
      <c r="O3924" s="68"/>
      <c r="P3924" s="70"/>
      <c r="Q3924" s="71"/>
    </row>
    <row r="3925" spans="1:17">
      <c r="A3925" s="152"/>
      <c r="B3925" s="68"/>
      <c r="C3925" s="68"/>
      <c r="D3925" s="68"/>
      <c r="E3925" s="68"/>
      <c r="F3925" s="69"/>
      <c r="G3925" s="69"/>
      <c r="H3925" s="69"/>
      <c r="I3925" s="69"/>
      <c r="J3925" s="68"/>
      <c r="K3925" s="69"/>
      <c r="L3925" s="68"/>
      <c r="M3925" s="68"/>
      <c r="N3925" s="68"/>
      <c r="O3925" s="68"/>
      <c r="P3925" s="70"/>
      <c r="Q3925" s="71"/>
    </row>
    <row r="3926" spans="1:17">
      <c r="A3926" s="152"/>
      <c r="B3926" s="68"/>
      <c r="C3926" s="68"/>
      <c r="D3926" s="68"/>
      <c r="E3926" s="68"/>
      <c r="F3926" s="69"/>
      <c r="G3926" s="69"/>
      <c r="H3926" s="69"/>
      <c r="I3926" s="69"/>
      <c r="J3926" s="68"/>
      <c r="K3926" s="69"/>
      <c r="L3926" s="68"/>
      <c r="M3926" s="68"/>
      <c r="N3926" s="68"/>
      <c r="O3926" s="68"/>
      <c r="P3926" s="70"/>
      <c r="Q3926" s="71"/>
    </row>
    <row r="3927" spans="1:17">
      <c r="A3927" s="152"/>
      <c r="B3927" s="68"/>
      <c r="C3927" s="68"/>
      <c r="D3927" s="68"/>
      <c r="E3927" s="68"/>
      <c r="F3927" s="69"/>
      <c r="G3927" s="69"/>
      <c r="H3927" s="69"/>
      <c r="I3927" s="69"/>
      <c r="J3927" s="68"/>
      <c r="K3927" s="69"/>
      <c r="L3927" s="68"/>
      <c r="M3927" s="68"/>
      <c r="N3927" s="68"/>
      <c r="O3927" s="68"/>
      <c r="P3927" s="70"/>
      <c r="Q3927" s="71"/>
    </row>
    <row r="3928" spans="1:17">
      <c r="A3928" s="152"/>
      <c r="B3928" s="68"/>
      <c r="C3928" s="68"/>
      <c r="D3928" s="68"/>
      <c r="E3928" s="68"/>
      <c r="F3928" s="69"/>
      <c r="G3928" s="69"/>
      <c r="H3928" s="69"/>
      <c r="I3928" s="69"/>
      <c r="J3928" s="68"/>
      <c r="K3928" s="69"/>
      <c r="L3928" s="68"/>
      <c r="M3928" s="68"/>
      <c r="N3928" s="68"/>
      <c r="O3928" s="68"/>
      <c r="P3928" s="70"/>
      <c r="Q3928" s="71"/>
    </row>
    <row r="3929" spans="1:17">
      <c r="A3929" s="152"/>
      <c r="B3929" s="68"/>
      <c r="C3929" s="68"/>
      <c r="D3929" s="68"/>
      <c r="E3929" s="68"/>
      <c r="F3929" s="69"/>
      <c r="G3929" s="69"/>
      <c r="H3929" s="69"/>
      <c r="I3929" s="69"/>
      <c r="J3929" s="68"/>
      <c r="K3929" s="69"/>
      <c r="L3929" s="68"/>
      <c r="M3929" s="68"/>
      <c r="N3929" s="68"/>
      <c r="O3929" s="68"/>
      <c r="P3929" s="70"/>
      <c r="Q3929" s="71"/>
    </row>
    <row r="3930" spans="1:17">
      <c r="A3930" s="152"/>
      <c r="B3930" s="68"/>
      <c r="C3930" s="68"/>
      <c r="D3930" s="68"/>
      <c r="E3930" s="68"/>
      <c r="F3930" s="69"/>
      <c r="G3930" s="69"/>
      <c r="H3930" s="69"/>
      <c r="I3930" s="69"/>
      <c r="J3930" s="68"/>
      <c r="K3930" s="69"/>
      <c r="L3930" s="68"/>
      <c r="M3930" s="68"/>
      <c r="N3930" s="68"/>
      <c r="O3930" s="68"/>
      <c r="P3930" s="70"/>
      <c r="Q3930" s="71"/>
    </row>
    <row r="3931" spans="1:17">
      <c r="A3931" s="152"/>
      <c r="B3931" s="68"/>
      <c r="C3931" s="68"/>
      <c r="D3931" s="68"/>
      <c r="E3931" s="68"/>
      <c r="F3931" s="69"/>
      <c r="G3931" s="69"/>
      <c r="H3931" s="69"/>
      <c r="I3931" s="69"/>
      <c r="J3931" s="68"/>
      <c r="K3931" s="69"/>
      <c r="L3931" s="68"/>
      <c r="M3931" s="68"/>
      <c r="N3931" s="68"/>
      <c r="O3931" s="68"/>
      <c r="P3931" s="70"/>
      <c r="Q3931" s="71"/>
    </row>
    <row r="3932" spans="1:17">
      <c r="A3932" s="152"/>
      <c r="B3932" s="68"/>
      <c r="C3932" s="68"/>
      <c r="D3932" s="68"/>
      <c r="E3932" s="68"/>
      <c r="F3932" s="69"/>
      <c r="G3932" s="69"/>
      <c r="H3932" s="69"/>
      <c r="I3932" s="69"/>
      <c r="J3932" s="68"/>
      <c r="K3932" s="69"/>
      <c r="L3932" s="68"/>
      <c r="M3932" s="68"/>
      <c r="N3932" s="68"/>
      <c r="O3932" s="68"/>
      <c r="P3932" s="70"/>
      <c r="Q3932" s="71"/>
    </row>
    <row r="3933" spans="1:17">
      <c r="A3933" s="152"/>
      <c r="B3933" s="68"/>
      <c r="C3933" s="68"/>
      <c r="D3933" s="68"/>
      <c r="E3933" s="68"/>
      <c r="F3933" s="69"/>
      <c r="G3933" s="69"/>
      <c r="H3933" s="69"/>
      <c r="I3933" s="69"/>
      <c r="J3933" s="68"/>
      <c r="K3933" s="69"/>
      <c r="L3933" s="68"/>
      <c r="M3933" s="68"/>
      <c r="N3933" s="68"/>
      <c r="O3933" s="68"/>
      <c r="P3933" s="70"/>
      <c r="Q3933" s="71"/>
    </row>
    <row r="3934" spans="1:17">
      <c r="A3934" s="152"/>
      <c r="B3934" s="68"/>
      <c r="C3934" s="68"/>
      <c r="D3934" s="68"/>
      <c r="E3934" s="68"/>
      <c r="F3934" s="69"/>
      <c r="G3934" s="69"/>
      <c r="H3934" s="69"/>
      <c r="I3934" s="69"/>
      <c r="J3934" s="68"/>
      <c r="K3934" s="69"/>
      <c r="L3934" s="68"/>
      <c r="M3934" s="68"/>
      <c r="N3934" s="68"/>
      <c r="O3934" s="68"/>
      <c r="P3934" s="70"/>
      <c r="Q3934" s="71"/>
    </row>
    <row r="3935" spans="1:17">
      <c r="A3935" s="152"/>
      <c r="B3935" s="68"/>
      <c r="C3935" s="68"/>
      <c r="D3935" s="68"/>
      <c r="E3935" s="68"/>
      <c r="F3935" s="69"/>
      <c r="G3935" s="69"/>
      <c r="H3935" s="69"/>
      <c r="I3935" s="69"/>
      <c r="J3935" s="68"/>
      <c r="K3935" s="69"/>
      <c r="L3935" s="68"/>
      <c r="M3935" s="68"/>
      <c r="N3935" s="68"/>
      <c r="O3935" s="68"/>
      <c r="P3935" s="70"/>
      <c r="Q3935" s="71"/>
    </row>
    <row r="3936" spans="1:17">
      <c r="A3936" s="152"/>
      <c r="B3936" s="68"/>
      <c r="C3936" s="68"/>
      <c r="D3936" s="68"/>
      <c r="E3936" s="68"/>
      <c r="F3936" s="69"/>
      <c r="G3936" s="69"/>
      <c r="H3936" s="69"/>
      <c r="I3936" s="69"/>
      <c r="J3936" s="68"/>
      <c r="K3936" s="69"/>
      <c r="L3936" s="68"/>
      <c r="M3936" s="68"/>
      <c r="N3936" s="68"/>
      <c r="O3936" s="68"/>
      <c r="P3936" s="70"/>
      <c r="Q3936" s="71"/>
    </row>
    <row r="3937" spans="1:17">
      <c r="A3937" s="152"/>
      <c r="B3937" s="68"/>
      <c r="C3937" s="68"/>
      <c r="D3937" s="68"/>
      <c r="E3937" s="68"/>
      <c r="F3937" s="69"/>
      <c r="G3937" s="69"/>
      <c r="H3937" s="69"/>
      <c r="I3937" s="69"/>
      <c r="J3937" s="68"/>
      <c r="K3937" s="69"/>
      <c r="L3937" s="68"/>
      <c r="M3937" s="68"/>
      <c r="N3937" s="68"/>
      <c r="O3937" s="68"/>
      <c r="P3937" s="70"/>
      <c r="Q3937" s="71"/>
    </row>
    <row r="3938" spans="1:17">
      <c r="A3938" s="152"/>
      <c r="B3938" s="68"/>
      <c r="C3938" s="68"/>
      <c r="D3938" s="68"/>
      <c r="E3938" s="68"/>
      <c r="F3938" s="69"/>
      <c r="G3938" s="69"/>
      <c r="H3938" s="69"/>
      <c r="I3938" s="69"/>
      <c r="J3938" s="68"/>
      <c r="K3938" s="69"/>
      <c r="L3938" s="68"/>
      <c r="M3938" s="68"/>
      <c r="N3938" s="68"/>
      <c r="O3938" s="68"/>
      <c r="P3938" s="70"/>
      <c r="Q3938" s="71"/>
    </row>
    <row r="3939" spans="1:17">
      <c r="A3939" s="152"/>
      <c r="B3939" s="68"/>
      <c r="C3939" s="68"/>
      <c r="D3939" s="68"/>
      <c r="E3939" s="68"/>
      <c r="F3939" s="69"/>
      <c r="G3939" s="69"/>
      <c r="H3939" s="69"/>
      <c r="I3939" s="69"/>
      <c r="J3939" s="68"/>
      <c r="K3939" s="69"/>
      <c r="L3939" s="68"/>
      <c r="M3939" s="68"/>
      <c r="N3939" s="68"/>
      <c r="O3939" s="68"/>
      <c r="P3939" s="70"/>
      <c r="Q3939" s="71"/>
    </row>
    <row r="3940" spans="1:17">
      <c r="A3940" s="152"/>
      <c r="B3940" s="68"/>
      <c r="C3940" s="68"/>
      <c r="D3940" s="68"/>
      <c r="E3940" s="68"/>
      <c r="F3940" s="69"/>
      <c r="G3940" s="69"/>
      <c r="H3940" s="69"/>
      <c r="I3940" s="69"/>
      <c r="J3940" s="68"/>
      <c r="K3940" s="69"/>
      <c r="L3940" s="68"/>
      <c r="M3940" s="68"/>
      <c r="N3940" s="68"/>
      <c r="O3940" s="68"/>
      <c r="P3940" s="70"/>
      <c r="Q3940" s="71"/>
    </row>
    <row r="3941" spans="1:17">
      <c r="A3941" s="152"/>
      <c r="B3941" s="68"/>
      <c r="C3941" s="68"/>
      <c r="D3941" s="68"/>
      <c r="E3941" s="68"/>
      <c r="F3941" s="69"/>
      <c r="G3941" s="69"/>
      <c r="H3941" s="69"/>
      <c r="I3941" s="69"/>
      <c r="J3941" s="68"/>
      <c r="K3941" s="69"/>
      <c r="L3941" s="68"/>
      <c r="M3941" s="68"/>
      <c r="N3941" s="68"/>
      <c r="O3941" s="68"/>
      <c r="P3941" s="70"/>
      <c r="Q3941" s="71"/>
    </row>
    <row r="3942" spans="1:17">
      <c r="A3942" s="152"/>
      <c r="B3942" s="68"/>
      <c r="C3942" s="68"/>
      <c r="D3942" s="68"/>
      <c r="E3942" s="68"/>
      <c r="F3942" s="69"/>
      <c r="G3942" s="69"/>
      <c r="H3942" s="69"/>
      <c r="I3942" s="69"/>
      <c r="J3942" s="68"/>
      <c r="K3942" s="69"/>
      <c r="L3942" s="68"/>
      <c r="M3942" s="68"/>
      <c r="N3942" s="68"/>
      <c r="O3942" s="68"/>
      <c r="P3942" s="70"/>
      <c r="Q3942" s="71"/>
    </row>
    <row r="3943" spans="1:17">
      <c r="A3943" s="152"/>
      <c r="B3943" s="68"/>
      <c r="C3943" s="68"/>
      <c r="D3943" s="68"/>
      <c r="E3943" s="68"/>
      <c r="F3943" s="69"/>
      <c r="G3943" s="69"/>
      <c r="H3943" s="69"/>
      <c r="I3943" s="69"/>
      <c r="J3943" s="68"/>
      <c r="K3943" s="69"/>
      <c r="L3943" s="68"/>
      <c r="M3943" s="68"/>
      <c r="N3943" s="68"/>
      <c r="O3943" s="68"/>
      <c r="P3943" s="70"/>
      <c r="Q3943" s="71"/>
    </row>
    <row r="3944" spans="1:17">
      <c r="A3944" s="152"/>
      <c r="B3944" s="68"/>
      <c r="C3944" s="68"/>
      <c r="D3944" s="68"/>
      <c r="E3944" s="68"/>
      <c r="F3944" s="69"/>
      <c r="G3944" s="69"/>
      <c r="H3944" s="69"/>
      <c r="I3944" s="69"/>
      <c r="J3944" s="68"/>
      <c r="K3944" s="69"/>
      <c r="L3944" s="68"/>
      <c r="M3944" s="68"/>
      <c r="N3944" s="68"/>
      <c r="O3944" s="68"/>
      <c r="P3944" s="70"/>
      <c r="Q3944" s="71"/>
    </row>
    <row r="3945" spans="1:17">
      <c r="A3945" s="152"/>
      <c r="B3945" s="68"/>
      <c r="C3945" s="68"/>
      <c r="D3945" s="68"/>
      <c r="E3945" s="68"/>
      <c r="F3945" s="69"/>
      <c r="G3945" s="69"/>
      <c r="H3945" s="69"/>
      <c r="I3945" s="69"/>
      <c r="J3945" s="68"/>
      <c r="K3945" s="69"/>
      <c r="L3945" s="68"/>
      <c r="M3945" s="68"/>
      <c r="N3945" s="68"/>
      <c r="O3945" s="68"/>
      <c r="P3945" s="70"/>
      <c r="Q3945" s="71"/>
    </row>
    <row r="3946" spans="1:17">
      <c r="A3946" s="152"/>
      <c r="B3946" s="68"/>
      <c r="C3946" s="68"/>
      <c r="D3946" s="68"/>
      <c r="E3946" s="68"/>
      <c r="F3946" s="69"/>
      <c r="G3946" s="69"/>
      <c r="H3946" s="69"/>
      <c r="I3946" s="69"/>
      <c r="J3946" s="68"/>
      <c r="K3946" s="69"/>
      <c r="L3946" s="68"/>
      <c r="M3946" s="68"/>
      <c r="N3946" s="68"/>
      <c r="O3946" s="68"/>
      <c r="P3946" s="70"/>
      <c r="Q3946" s="71"/>
    </row>
    <row r="3947" spans="1:17">
      <c r="A3947" s="152"/>
      <c r="B3947" s="68"/>
      <c r="C3947" s="68"/>
      <c r="D3947" s="68"/>
      <c r="E3947" s="68"/>
      <c r="F3947" s="69"/>
      <c r="G3947" s="69"/>
      <c r="H3947" s="69"/>
      <c r="I3947" s="69"/>
      <c r="J3947" s="68"/>
      <c r="K3947" s="69"/>
      <c r="L3947" s="68"/>
      <c r="M3947" s="68"/>
      <c r="N3947" s="68"/>
      <c r="O3947" s="68"/>
      <c r="P3947" s="70"/>
      <c r="Q3947" s="71"/>
    </row>
    <row r="3948" spans="1:17">
      <c r="A3948" s="152"/>
      <c r="B3948" s="68"/>
      <c r="C3948" s="68"/>
      <c r="D3948" s="68"/>
      <c r="E3948" s="68"/>
      <c r="F3948" s="69"/>
      <c r="G3948" s="69"/>
      <c r="H3948" s="69"/>
      <c r="I3948" s="69"/>
      <c r="J3948" s="68"/>
      <c r="K3948" s="69"/>
      <c r="L3948" s="68"/>
      <c r="M3948" s="68"/>
      <c r="N3948" s="68"/>
      <c r="O3948" s="68"/>
      <c r="P3948" s="70"/>
      <c r="Q3948" s="71"/>
    </row>
    <row r="3949" spans="1:17">
      <c r="A3949" s="152"/>
      <c r="B3949" s="68"/>
      <c r="C3949" s="68"/>
      <c r="D3949" s="68"/>
      <c r="E3949" s="68"/>
      <c r="F3949" s="69"/>
      <c r="G3949" s="69"/>
      <c r="H3949" s="69"/>
      <c r="I3949" s="69"/>
      <c r="J3949" s="68"/>
      <c r="K3949" s="69"/>
      <c r="L3949" s="68"/>
      <c r="M3949" s="68"/>
      <c r="N3949" s="68"/>
      <c r="O3949" s="68"/>
      <c r="P3949" s="70"/>
      <c r="Q3949" s="71"/>
    </row>
    <row r="3950" spans="1:17">
      <c r="A3950" s="152"/>
      <c r="B3950" s="68"/>
      <c r="C3950" s="68"/>
      <c r="D3950" s="68"/>
      <c r="E3950" s="68"/>
      <c r="F3950" s="69"/>
      <c r="G3950" s="69"/>
      <c r="H3950" s="69"/>
      <c r="I3950" s="69"/>
      <c r="J3950" s="68"/>
      <c r="K3950" s="69"/>
      <c r="L3950" s="68"/>
      <c r="M3950" s="68"/>
      <c r="N3950" s="68"/>
      <c r="O3950" s="68"/>
      <c r="P3950" s="70"/>
      <c r="Q3950" s="71"/>
    </row>
    <row r="3951" spans="1:17">
      <c r="A3951" s="152"/>
      <c r="B3951" s="68"/>
      <c r="C3951" s="68"/>
      <c r="D3951" s="68"/>
      <c r="E3951" s="68"/>
      <c r="F3951" s="69"/>
      <c r="G3951" s="69"/>
      <c r="H3951" s="69"/>
      <c r="I3951" s="69"/>
      <c r="J3951" s="68"/>
      <c r="K3951" s="69"/>
      <c r="L3951" s="68"/>
      <c r="M3951" s="68"/>
      <c r="N3951" s="68"/>
      <c r="O3951" s="68"/>
      <c r="P3951" s="70"/>
      <c r="Q3951" s="71"/>
    </row>
    <row r="3952" spans="1:17">
      <c r="A3952" s="152"/>
      <c r="B3952" s="68"/>
      <c r="C3952" s="68"/>
      <c r="D3952" s="68"/>
      <c r="E3952" s="68"/>
      <c r="F3952" s="69"/>
      <c r="G3952" s="69"/>
      <c r="H3952" s="69"/>
      <c r="I3952" s="69"/>
      <c r="J3952" s="68"/>
      <c r="K3952" s="69"/>
      <c r="L3952" s="68"/>
      <c r="M3952" s="68"/>
      <c r="N3952" s="68"/>
      <c r="O3952" s="68"/>
      <c r="P3952" s="70"/>
      <c r="Q3952" s="71"/>
    </row>
    <row r="3953" spans="1:17">
      <c r="A3953" s="152"/>
      <c r="B3953" s="68"/>
      <c r="C3953" s="68"/>
      <c r="D3953" s="68"/>
      <c r="E3953" s="68"/>
      <c r="F3953" s="69"/>
      <c r="G3953" s="69"/>
      <c r="H3953" s="69"/>
      <c r="I3953" s="69"/>
      <c r="J3953" s="68"/>
      <c r="K3953" s="69"/>
      <c r="L3953" s="68"/>
      <c r="M3953" s="68"/>
      <c r="N3953" s="68"/>
      <c r="O3953" s="68"/>
      <c r="P3953" s="70"/>
      <c r="Q3953" s="71"/>
    </row>
    <row r="3954" spans="1:17">
      <c r="A3954" s="152"/>
      <c r="B3954" s="68"/>
      <c r="C3954" s="68"/>
      <c r="D3954" s="68"/>
      <c r="E3954" s="68"/>
      <c r="F3954" s="69"/>
      <c r="G3954" s="69"/>
      <c r="H3954" s="69"/>
      <c r="I3954" s="69"/>
      <c r="J3954" s="68"/>
      <c r="K3954" s="69"/>
      <c r="L3954" s="68"/>
      <c r="M3954" s="68"/>
      <c r="N3954" s="68"/>
      <c r="O3954" s="68"/>
      <c r="P3954" s="70"/>
      <c r="Q3954" s="71"/>
    </row>
    <row r="3955" spans="1:17">
      <c r="A3955" s="152"/>
      <c r="B3955" s="68"/>
      <c r="C3955" s="68"/>
      <c r="D3955" s="68"/>
      <c r="E3955" s="68"/>
      <c r="F3955" s="69"/>
      <c r="G3955" s="69"/>
      <c r="H3955" s="69"/>
      <c r="I3955" s="69"/>
      <c r="J3955" s="68"/>
      <c r="K3955" s="69"/>
      <c r="L3955" s="68"/>
      <c r="M3955" s="68"/>
      <c r="N3955" s="68"/>
      <c r="O3955" s="68"/>
      <c r="P3955" s="70"/>
      <c r="Q3955" s="71"/>
    </row>
    <row r="3956" spans="1:17">
      <c r="A3956" s="152"/>
      <c r="B3956" s="68"/>
      <c r="C3956" s="68"/>
      <c r="D3956" s="68"/>
      <c r="E3956" s="68"/>
      <c r="F3956" s="69"/>
      <c r="G3956" s="69"/>
      <c r="H3956" s="69"/>
      <c r="I3956" s="69"/>
      <c r="J3956" s="68"/>
      <c r="K3956" s="69"/>
      <c r="L3956" s="68"/>
      <c r="M3956" s="68"/>
      <c r="N3956" s="68"/>
      <c r="O3956" s="68"/>
      <c r="P3956" s="70"/>
      <c r="Q3956" s="71"/>
    </row>
    <row r="3957" spans="1:17">
      <c r="A3957" s="152"/>
      <c r="B3957" s="68"/>
      <c r="C3957" s="68"/>
      <c r="D3957" s="68"/>
      <c r="E3957" s="68"/>
      <c r="F3957" s="69"/>
      <c r="G3957" s="69"/>
      <c r="H3957" s="69"/>
      <c r="I3957" s="69"/>
      <c r="J3957" s="68"/>
      <c r="K3957" s="69"/>
      <c r="L3957" s="68"/>
      <c r="M3957" s="68"/>
      <c r="N3957" s="68"/>
      <c r="O3957" s="68"/>
      <c r="P3957" s="70"/>
      <c r="Q3957" s="71"/>
    </row>
    <row r="3958" spans="1:17">
      <c r="A3958" s="152"/>
      <c r="B3958" s="68"/>
      <c r="C3958" s="68"/>
      <c r="D3958" s="68"/>
      <c r="E3958" s="68"/>
      <c r="F3958" s="69"/>
      <c r="G3958" s="69"/>
      <c r="H3958" s="69"/>
      <c r="I3958" s="69"/>
      <c r="J3958" s="68"/>
      <c r="K3958" s="69"/>
      <c r="L3958" s="68"/>
      <c r="M3958" s="68"/>
      <c r="N3958" s="68"/>
      <c r="O3958" s="68"/>
      <c r="P3958" s="70"/>
      <c r="Q3958" s="71"/>
    </row>
    <row r="3959" spans="1:17">
      <c r="A3959" s="152"/>
      <c r="B3959" s="68"/>
      <c r="C3959" s="68"/>
      <c r="D3959" s="68"/>
      <c r="E3959" s="68"/>
      <c r="F3959" s="69"/>
      <c r="G3959" s="69"/>
      <c r="H3959" s="69"/>
      <c r="I3959" s="69"/>
      <c r="J3959" s="68"/>
      <c r="K3959" s="69"/>
      <c r="L3959" s="68"/>
      <c r="M3959" s="68"/>
      <c r="N3959" s="68"/>
      <c r="O3959" s="68"/>
      <c r="P3959" s="70"/>
      <c r="Q3959" s="71"/>
    </row>
    <row r="3960" spans="1:17">
      <c r="A3960" s="152"/>
      <c r="B3960" s="68"/>
      <c r="C3960" s="68"/>
      <c r="D3960" s="68"/>
      <c r="E3960" s="68"/>
      <c r="F3960" s="69"/>
      <c r="G3960" s="69"/>
      <c r="H3960" s="69"/>
      <c r="I3960" s="69"/>
      <c r="J3960" s="68"/>
      <c r="K3960" s="69"/>
      <c r="L3960" s="68"/>
      <c r="M3960" s="68"/>
      <c r="N3960" s="68"/>
      <c r="O3960" s="68"/>
      <c r="P3960" s="70"/>
      <c r="Q3960" s="71"/>
    </row>
    <row r="3961" spans="1:17">
      <c r="A3961" s="152"/>
      <c r="B3961" s="68"/>
      <c r="C3961" s="68"/>
      <c r="D3961" s="68"/>
      <c r="E3961" s="68"/>
      <c r="F3961" s="69"/>
      <c r="G3961" s="69"/>
      <c r="H3961" s="69"/>
      <c r="I3961" s="69"/>
      <c r="J3961" s="68"/>
      <c r="K3961" s="69"/>
      <c r="L3961" s="68"/>
      <c r="M3961" s="68"/>
      <c r="N3961" s="68"/>
      <c r="O3961" s="68"/>
      <c r="P3961" s="70"/>
      <c r="Q3961" s="71"/>
    </row>
    <row r="3962" spans="1:17">
      <c r="A3962" s="152"/>
      <c r="B3962" s="68"/>
      <c r="C3962" s="68"/>
      <c r="D3962" s="68"/>
      <c r="E3962" s="68"/>
      <c r="F3962" s="69"/>
      <c r="G3962" s="69"/>
      <c r="H3962" s="69"/>
      <c r="I3962" s="69"/>
      <c r="J3962" s="68"/>
      <c r="K3962" s="69"/>
      <c r="L3962" s="68"/>
      <c r="M3962" s="68"/>
      <c r="N3962" s="68"/>
      <c r="O3962" s="68"/>
      <c r="P3962" s="70"/>
      <c r="Q3962" s="71"/>
    </row>
    <row r="3963" spans="1:17">
      <c r="A3963" s="152"/>
      <c r="B3963" s="68"/>
      <c r="C3963" s="68"/>
      <c r="D3963" s="68"/>
      <c r="E3963" s="68"/>
      <c r="F3963" s="69"/>
      <c r="G3963" s="69"/>
      <c r="H3963" s="69"/>
      <c r="I3963" s="69"/>
      <c r="J3963" s="68"/>
      <c r="K3963" s="69"/>
      <c r="L3963" s="68"/>
      <c r="M3963" s="68"/>
      <c r="N3963" s="68"/>
      <c r="O3963" s="68"/>
      <c r="P3963" s="70"/>
      <c r="Q3963" s="71"/>
    </row>
    <row r="3964" spans="1:17">
      <c r="A3964" s="152"/>
      <c r="B3964" s="68"/>
      <c r="C3964" s="68"/>
      <c r="D3964" s="68"/>
      <c r="E3964" s="68"/>
      <c r="F3964" s="69"/>
      <c r="G3964" s="69"/>
      <c r="H3964" s="69"/>
      <c r="I3964" s="69"/>
      <c r="J3964" s="68"/>
      <c r="K3964" s="69"/>
      <c r="L3964" s="68"/>
      <c r="M3964" s="68"/>
      <c r="N3964" s="68"/>
      <c r="O3964" s="68"/>
      <c r="P3964" s="70"/>
      <c r="Q3964" s="71"/>
    </row>
    <row r="3965" spans="1:17">
      <c r="A3965" s="152"/>
      <c r="B3965" s="68"/>
      <c r="C3965" s="68"/>
      <c r="D3965" s="68"/>
      <c r="E3965" s="68"/>
      <c r="F3965" s="69"/>
      <c r="G3965" s="69"/>
      <c r="H3965" s="69"/>
      <c r="I3965" s="69"/>
      <c r="J3965" s="68"/>
      <c r="K3965" s="69"/>
      <c r="L3965" s="68"/>
      <c r="M3965" s="68"/>
      <c r="N3965" s="68"/>
      <c r="O3965" s="68"/>
      <c r="P3965" s="70"/>
      <c r="Q3965" s="71"/>
    </row>
    <row r="3966" spans="1:17">
      <c r="A3966" s="152"/>
      <c r="B3966" s="68"/>
      <c r="C3966" s="68"/>
      <c r="D3966" s="68"/>
      <c r="E3966" s="68"/>
      <c r="F3966" s="69"/>
      <c r="G3966" s="69"/>
      <c r="H3966" s="69"/>
      <c r="I3966" s="69"/>
      <c r="J3966" s="68"/>
      <c r="K3966" s="69"/>
      <c r="L3966" s="68"/>
      <c r="M3966" s="68"/>
      <c r="N3966" s="68"/>
      <c r="O3966" s="68"/>
      <c r="P3966" s="70"/>
      <c r="Q3966" s="71"/>
    </row>
    <row r="3967" spans="1:17">
      <c r="A3967" s="152"/>
      <c r="B3967" s="68"/>
      <c r="C3967" s="68"/>
      <c r="D3967" s="68"/>
      <c r="E3967" s="68"/>
      <c r="F3967" s="69"/>
      <c r="G3967" s="69"/>
      <c r="H3967" s="69"/>
      <c r="I3967" s="69"/>
      <c r="J3967" s="68"/>
      <c r="K3967" s="69"/>
      <c r="L3967" s="68"/>
      <c r="M3967" s="68"/>
      <c r="N3967" s="68"/>
      <c r="O3967" s="68"/>
      <c r="P3967" s="70"/>
      <c r="Q3967" s="71"/>
    </row>
    <row r="3968" spans="1:17">
      <c r="A3968" s="152"/>
      <c r="B3968" s="68"/>
      <c r="C3968" s="68"/>
      <c r="D3968" s="68"/>
      <c r="E3968" s="68"/>
      <c r="F3968" s="69"/>
      <c r="G3968" s="69"/>
      <c r="H3968" s="69"/>
      <c r="I3968" s="69"/>
      <c r="J3968" s="68"/>
      <c r="K3968" s="69"/>
      <c r="L3968" s="68"/>
      <c r="M3968" s="68"/>
      <c r="N3968" s="68"/>
      <c r="O3968" s="68"/>
      <c r="P3968" s="70"/>
      <c r="Q3968" s="71"/>
    </row>
    <row r="3969" spans="1:17">
      <c r="A3969" s="152"/>
      <c r="B3969" s="68"/>
      <c r="C3969" s="68"/>
      <c r="D3969" s="68"/>
      <c r="E3969" s="68"/>
      <c r="F3969" s="69"/>
      <c r="G3969" s="69"/>
      <c r="H3969" s="69"/>
      <c r="I3969" s="69"/>
      <c r="J3969" s="68"/>
      <c r="K3969" s="69"/>
      <c r="L3969" s="68"/>
      <c r="M3969" s="68"/>
      <c r="N3969" s="68"/>
      <c r="O3969" s="68"/>
      <c r="P3969" s="70"/>
      <c r="Q3969" s="71"/>
    </row>
    <row r="3970" spans="1:17">
      <c r="A3970" s="152"/>
      <c r="B3970" s="68"/>
      <c r="C3970" s="68"/>
      <c r="D3970" s="68"/>
      <c r="E3970" s="68"/>
      <c r="F3970" s="69"/>
      <c r="G3970" s="69"/>
      <c r="H3970" s="69"/>
      <c r="I3970" s="69"/>
      <c r="J3970" s="68"/>
      <c r="K3970" s="69"/>
      <c r="L3970" s="68"/>
      <c r="M3970" s="68"/>
      <c r="N3970" s="68"/>
      <c r="O3970" s="68"/>
      <c r="P3970" s="70"/>
      <c r="Q3970" s="71"/>
    </row>
    <row r="3971" spans="1:17">
      <c r="A3971" s="152"/>
      <c r="B3971" s="68"/>
      <c r="C3971" s="68"/>
      <c r="D3971" s="68"/>
      <c r="E3971" s="68"/>
      <c r="F3971" s="69"/>
      <c r="G3971" s="69"/>
      <c r="H3971" s="69"/>
      <c r="I3971" s="69"/>
      <c r="J3971" s="68"/>
      <c r="K3971" s="69"/>
      <c r="L3971" s="68"/>
      <c r="M3971" s="68"/>
      <c r="N3971" s="68"/>
      <c r="O3971" s="68"/>
      <c r="P3971" s="70"/>
      <c r="Q3971" s="71"/>
    </row>
    <row r="3972" spans="1:17">
      <c r="A3972" s="152"/>
      <c r="B3972" s="68"/>
      <c r="C3972" s="68"/>
      <c r="D3972" s="68"/>
      <c r="E3972" s="68"/>
      <c r="F3972" s="69"/>
      <c r="G3972" s="69"/>
      <c r="H3972" s="69"/>
      <c r="I3972" s="69"/>
      <c r="J3972" s="68"/>
      <c r="K3972" s="69"/>
      <c r="L3972" s="68"/>
      <c r="M3972" s="68"/>
      <c r="N3972" s="68"/>
      <c r="O3972" s="68"/>
      <c r="P3972" s="70"/>
      <c r="Q3972" s="71"/>
    </row>
    <row r="3973" spans="1:17">
      <c r="A3973" s="152"/>
      <c r="B3973" s="68"/>
      <c r="C3973" s="68"/>
      <c r="D3973" s="68"/>
      <c r="E3973" s="68"/>
      <c r="F3973" s="69"/>
      <c r="G3973" s="69"/>
      <c r="H3973" s="69"/>
      <c r="I3973" s="69"/>
      <c r="J3973" s="68"/>
      <c r="K3973" s="69"/>
      <c r="L3973" s="68"/>
      <c r="M3973" s="68"/>
      <c r="N3973" s="68"/>
      <c r="O3973" s="68"/>
      <c r="P3973" s="70"/>
      <c r="Q3973" s="71"/>
    </row>
    <row r="3974" spans="1:17">
      <c r="A3974" s="152"/>
      <c r="B3974" s="68"/>
      <c r="C3974" s="68"/>
      <c r="D3974" s="68"/>
      <c r="E3974" s="68"/>
      <c r="F3974" s="69"/>
      <c r="G3974" s="69"/>
      <c r="H3974" s="69"/>
      <c r="I3974" s="69"/>
      <c r="J3974" s="68"/>
      <c r="K3974" s="69"/>
      <c r="L3974" s="68"/>
      <c r="M3974" s="68"/>
      <c r="N3974" s="68"/>
      <c r="O3974" s="68"/>
      <c r="P3974" s="70"/>
      <c r="Q3974" s="71"/>
    </row>
    <row r="3975" spans="1:17">
      <c r="A3975" s="152"/>
      <c r="B3975" s="68"/>
      <c r="C3975" s="68"/>
      <c r="D3975" s="68"/>
      <c r="E3975" s="68"/>
      <c r="F3975" s="69"/>
      <c r="G3975" s="69"/>
      <c r="H3975" s="69"/>
      <c r="I3975" s="69"/>
      <c r="J3975" s="68"/>
      <c r="K3975" s="69"/>
      <c r="L3975" s="68"/>
      <c r="M3975" s="68"/>
      <c r="N3975" s="68"/>
      <c r="O3975" s="68"/>
      <c r="P3975" s="70"/>
      <c r="Q3975" s="71"/>
    </row>
    <row r="3976" spans="1:17">
      <c r="A3976" s="152"/>
      <c r="B3976" s="68"/>
      <c r="C3976" s="68"/>
      <c r="D3976" s="68"/>
      <c r="E3976" s="68"/>
      <c r="F3976" s="69"/>
      <c r="G3976" s="69"/>
      <c r="H3976" s="69"/>
      <c r="I3976" s="69"/>
      <c r="J3976" s="68"/>
      <c r="K3976" s="69"/>
      <c r="L3976" s="68"/>
      <c r="M3976" s="68"/>
      <c r="N3976" s="68"/>
      <c r="O3976" s="68"/>
      <c r="P3976" s="70"/>
      <c r="Q3976" s="71"/>
    </row>
    <row r="3977" spans="1:17">
      <c r="A3977" s="152"/>
      <c r="B3977" s="68"/>
      <c r="C3977" s="68"/>
      <c r="D3977" s="68"/>
      <c r="E3977" s="68"/>
      <c r="F3977" s="69"/>
      <c r="G3977" s="69"/>
      <c r="H3977" s="69"/>
      <c r="I3977" s="69"/>
      <c r="J3977" s="68"/>
      <c r="K3977" s="69"/>
      <c r="L3977" s="68"/>
      <c r="M3977" s="68"/>
      <c r="N3977" s="68"/>
      <c r="O3977" s="68"/>
      <c r="P3977" s="70"/>
      <c r="Q3977" s="71"/>
    </row>
    <row r="3978" spans="1:17">
      <c r="A3978" s="152"/>
      <c r="B3978" s="68"/>
      <c r="C3978" s="68"/>
      <c r="D3978" s="68"/>
      <c r="E3978" s="68"/>
      <c r="F3978" s="69"/>
      <c r="G3978" s="69"/>
      <c r="H3978" s="69"/>
      <c r="I3978" s="69"/>
      <c r="J3978" s="68"/>
      <c r="K3978" s="69"/>
      <c r="L3978" s="68"/>
      <c r="M3978" s="68"/>
      <c r="N3978" s="68"/>
      <c r="O3978" s="68"/>
      <c r="P3978" s="70"/>
      <c r="Q3978" s="71"/>
    </row>
    <row r="3979" spans="1:17">
      <c r="A3979" s="152"/>
      <c r="B3979" s="68"/>
      <c r="C3979" s="68"/>
      <c r="D3979" s="68"/>
      <c r="E3979" s="68"/>
      <c r="F3979" s="69"/>
      <c r="G3979" s="69"/>
      <c r="H3979" s="69"/>
      <c r="I3979" s="69"/>
      <c r="J3979" s="68"/>
      <c r="K3979" s="69"/>
      <c r="L3979" s="68"/>
      <c r="M3979" s="68"/>
      <c r="N3979" s="68"/>
      <c r="O3979" s="68"/>
      <c r="P3979" s="70"/>
      <c r="Q3979" s="71"/>
    </row>
    <row r="3980" spans="1:17">
      <c r="A3980" s="152"/>
      <c r="B3980" s="68"/>
      <c r="C3980" s="68"/>
      <c r="D3980" s="68"/>
      <c r="E3980" s="68"/>
      <c r="F3980" s="69"/>
      <c r="G3980" s="69"/>
      <c r="H3980" s="69"/>
      <c r="I3980" s="69"/>
      <c r="J3980" s="68"/>
      <c r="K3980" s="69"/>
      <c r="L3980" s="68"/>
      <c r="M3980" s="68"/>
      <c r="N3980" s="68"/>
      <c r="O3980" s="68"/>
      <c r="P3980" s="70"/>
      <c r="Q3980" s="71"/>
    </row>
    <row r="3981" spans="1:17">
      <c r="A3981" s="152"/>
      <c r="B3981" s="68"/>
      <c r="C3981" s="68"/>
      <c r="D3981" s="68"/>
      <c r="E3981" s="68"/>
      <c r="F3981" s="69"/>
      <c r="G3981" s="69"/>
      <c r="H3981" s="69"/>
      <c r="I3981" s="69"/>
      <c r="J3981" s="68"/>
      <c r="K3981" s="69"/>
      <c r="L3981" s="68"/>
      <c r="M3981" s="68"/>
      <c r="N3981" s="68"/>
      <c r="O3981" s="68"/>
      <c r="P3981" s="70"/>
      <c r="Q3981" s="71"/>
    </row>
    <row r="3982" spans="1:17">
      <c r="A3982" s="152"/>
      <c r="B3982" s="68"/>
      <c r="C3982" s="68"/>
      <c r="D3982" s="68"/>
      <c r="E3982" s="68"/>
      <c r="F3982" s="69"/>
      <c r="G3982" s="69"/>
      <c r="H3982" s="69"/>
      <c r="I3982" s="69"/>
      <c r="J3982" s="68"/>
      <c r="K3982" s="69"/>
      <c r="L3982" s="68"/>
      <c r="M3982" s="68"/>
      <c r="N3982" s="68"/>
      <c r="O3982" s="68"/>
      <c r="P3982" s="70"/>
      <c r="Q3982" s="71"/>
    </row>
    <row r="3983" spans="1:17">
      <c r="A3983" s="152"/>
      <c r="B3983" s="68"/>
      <c r="C3983" s="68"/>
      <c r="D3983" s="68"/>
      <c r="E3983" s="68"/>
      <c r="F3983" s="69"/>
      <c r="G3983" s="69"/>
      <c r="H3983" s="69"/>
      <c r="I3983" s="69"/>
      <c r="J3983" s="68"/>
      <c r="K3983" s="69"/>
      <c r="L3983" s="68"/>
      <c r="M3983" s="68"/>
      <c r="N3983" s="68"/>
      <c r="O3983" s="68"/>
      <c r="P3983" s="70"/>
      <c r="Q3983" s="71"/>
    </row>
    <row r="3984" spans="1:17">
      <c r="A3984" s="152"/>
      <c r="B3984" s="68"/>
      <c r="C3984" s="68"/>
      <c r="D3984" s="68"/>
      <c r="E3984" s="68"/>
      <c r="F3984" s="69"/>
      <c r="G3984" s="69"/>
      <c r="H3984" s="69"/>
      <c r="I3984" s="69"/>
      <c r="J3984" s="68"/>
      <c r="K3984" s="69"/>
      <c r="L3984" s="68"/>
      <c r="M3984" s="68"/>
      <c r="N3984" s="68"/>
      <c r="O3984" s="68"/>
      <c r="P3984" s="70"/>
      <c r="Q3984" s="71"/>
    </row>
    <row r="3985" spans="1:17">
      <c r="A3985" s="152"/>
      <c r="B3985" s="68"/>
      <c r="C3985" s="68"/>
      <c r="D3985" s="68"/>
      <c r="E3985" s="68"/>
      <c r="F3985" s="69"/>
      <c r="G3985" s="69"/>
      <c r="H3985" s="69"/>
      <c r="I3985" s="69"/>
      <c r="J3985" s="68"/>
      <c r="K3985" s="69"/>
      <c r="L3985" s="68"/>
      <c r="M3985" s="68"/>
      <c r="N3985" s="68"/>
      <c r="O3985" s="68"/>
      <c r="P3985" s="70"/>
      <c r="Q3985" s="71"/>
    </row>
    <row r="3986" spans="1:17">
      <c r="A3986" s="152"/>
      <c r="B3986" s="68"/>
      <c r="C3986" s="68"/>
      <c r="D3986" s="68"/>
      <c r="E3986" s="68"/>
      <c r="F3986" s="69"/>
      <c r="G3986" s="69"/>
      <c r="H3986" s="69"/>
      <c r="I3986" s="69"/>
      <c r="J3986" s="68"/>
      <c r="K3986" s="69"/>
      <c r="L3986" s="68"/>
      <c r="M3986" s="68"/>
      <c r="N3986" s="68"/>
      <c r="O3986" s="68"/>
      <c r="P3986" s="70"/>
      <c r="Q3986" s="71"/>
    </row>
    <row r="3987" spans="1:17">
      <c r="A3987" s="152"/>
      <c r="B3987" s="68"/>
      <c r="C3987" s="68"/>
      <c r="D3987" s="68"/>
      <c r="E3987" s="68"/>
      <c r="F3987" s="69"/>
      <c r="G3987" s="69"/>
      <c r="H3987" s="69"/>
      <c r="I3987" s="69"/>
      <c r="J3987" s="68"/>
      <c r="K3987" s="69"/>
      <c r="L3987" s="68"/>
      <c r="M3987" s="68"/>
      <c r="N3987" s="68"/>
      <c r="O3987" s="68"/>
      <c r="P3987" s="70"/>
      <c r="Q3987" s="71"/>
    </row>
    <row r="3988" spans="1:17">
      <c r="A3988" s="152"/>
      <c r="B3988" s="68"/>
      <c r="C3988" s="68"/>
      <c r="D3988" s="68"/>
      <c r="E3988" s="68"/>
      <c r="F3988" s="69"/>
      <c r="G3988" s="69"/>
      <c r="H3988" s="69"/>
      <c r="I3988" s="69"/>
      <c r="J3988" s="68"/>
      <c r="K3988" s="69"/>
      <c r="L3988" s="68"/>
      <c r="M3988" s="68"/>
      <c r="N3988" s="68"/>
      <c r="O3988" s="68"/>
      <c r="P3988" s="70"/>
      <c r="Q3988" s="71"/>
    </row>
    <row r="3989" spans="1:17">
      <c r="A3989" s="152"/>
      <c r="B3989" s="68"/>
      <c r="C3989" s="68"/>
      <c r="D3989" s="68"/>
      <c r="E3989" s="68"/>
      <c r="F3989" s="69"/>
      <c r="G3989" s="69"/>
      <c r="H3989" s="69"/>
      <c r="I3989" s="69"/>
      <c r="J3989" s="68"/>
      <c r="K3989" s="69"/>
      <c r="L3989" s="68"/>
      <c r="M3989" s="68"/>
      <c r="N3989" s="68"/>
      <c r="O3989" s="68"/>
      <c r="P3989" s="70"/>
      <c r="Q3989" s="71"/>
    </row>
    <row r="3990" spans="1:17">
      <c r="A3990" s="152"/>
      <c r="B3990" s="68"/>
      <c r="C3990" s="68"/>
      <c r="D3990" s="68"/>
      <c r="E3990" s="68"/>
      <c r="F3990" s="69"/>
      <c r="G3990" s="69"/>
      <c r="H3990" s="69"/>
      <c r="I3990" s="69"/>
      <c r="J3990" s="68"/>
      <c r="K3990" s="69"/>
      <c r="L3990" s="68"/>
      <c r="M3990" s="68"/>
      <c r="N3990" s="68"/>
      <c r="O3990" s="68"/>
      <c r="P3990" s="70"/>
      <c r="Q3990" s="71"/>
    </row>
    <row r="3991" spans="1:17">
      <c r="A3991" s="152"/>
      <c r="B3991" s="68"/>
      <c r="C3991" s="68"/>
      <c r="D3991" s="68"/>
      <c r="E3991" s="68"/>
      <c r="F3991" s="69"/>
      <c r="G3991" s="69"/>
      <c r="H3991" s="69"/>
      <c r="I3991" s="69"/>
      <c r="J3991" s="68"/>
      <c r="K3991" s="69"/>
      <c r="L3991" s="68"/>
      <c r="M3991" s="68"/>
      <c r="N3991" s="68"/>
      <c r="O3991" s="68"/>
      <c r="P3991" s="70"/>
      <c r="Q3991" s="71"/>
    </row>
    <row r="3992" spans="1:17">
      <c r="A3992" s="152"/>
      <c r="B3992" s="68"/>
      <c r="C3992" s="68"/>
      <c r="D3992" s="68"/>
      <c r="E3992" s="68"/>
      <c r="F3992" s="69"/>
      <c r="G3992" s="69"/>
      <c r="H3992" s="69"/>
      <c r="I3992" s="69"/>
      <c r="J3992" s="68"/>
      <c r="K3992" s="69"/>
      <c r="L3992" s="68"/>
      <c r="M3992" s="68"/>
      <c r="N3992" s="68"/>
      <c r="O3992" s="68"/>
      <c r="P3992" s="70"/>
      <c r="Q3992" s="71"/>
    </row>
    <row r="3993" spans="1:17">
      <c r="A3993" s="152"/>
      <c r="B3993" s="68"/>
      <c r="C3993" s="68"/>
      <c r="D3993" s="68"/>
      <c r="E3993" s="68"/>
      <c r="F3993" s="69"/>
      <c r="G3993" s="69"/>
      <c r="H3993" s="69"/>
      <c r="I3993" s="69"/>
      <c r="J3993" s="68"/>
      <c r="K3993" s="69"/>
      <c r="L3993" s="68"/>
      <c r="M3993" s="68"/>
      <c r="N3993" s="68"/>
      <c r="O3993" s="68"/>
      <c r="P3993" s="70"/>
      <c r="Q3993" s="71"/>
    </row>
    <row r="3994" spans="1:17">
      <c r="A3994" s="152"/>
      <c r="B3994" s="68"/>
      <c r="C3994" s="68"/>
      <c r="D3994" s="68"/>
      <c r="E3994" s="68"/>
      <c r="F3994" s="69"/>
      <c r="G3994" s="69"/>
      <c r="H3994" s="69"/>
      <c r="I3994" s="69"/>
      <c r="J3994" s="68"/>
      <c r="K3994" s="69"/>
      <c r="L3994" s="68"/>
      <c r="M3994" s="68"/>
      <c r="N3994" s="68"/>
      <c r="O3994" s="68"/>
      <c r="P3994" s="70"/>
      <c r="Q3994" s="71"/>
    </row>
    <row r="3995" spans="1:17">
      <c r="A3995" s="152"/>
      <c r="B3995" s="68"/>
      <c r="C3995" s="68"/>
      <c r="D3995" s="68"/>
      <c r="E3995" s="68"/>
      <c r="F3995" s="69"/>
      <c r="G3995" s="69"/>
      <c r="H3995" s="69"/>
      <c r="I3995" s="69"/>
      <c r="J3995" s="68"/>
      <c r="K3995" s="69"/>
      <c r="L3995" s="68"/>
      <c r="M3995" s="68"/>
      <c r="N3995" s="68"/>
      <c r="O3995" s="68"/>
      <c r="P3995" s="70"/>
      <c r="Q3995" s="71"/>
    </row>
    <row r="3996" spans="1:17">
      <c r="A3996" s="152"/>
      <c r="B3996" s="68"/>
      <c r="C3996" s="68"/>
      <c r="D3996" s="68"/>
      <c r="E3996" s="68"/>
      <c r="F3996" s="69"/>
      <c r="G3996" s="69"/>
      <c r="H3996" s="69"/>
      <c r="I3996" s="69"/>
      <c r="J3996" s="68"/>
      <c r="K3996" s="69"/>
      <c r="L3996" s="68"/>
      <c r="M3996" s="68"/>
      <c r="N3996" s="68"/>
      <c r="O3996" s="68"/>
      <c r="P3996" s="70"/>
      <c r="Q3996" s="71"/>
    </row>
    <row r="3997" spans="1:17">
      <c r="A3997" s="152"/>
      <c r="B3997" s="68"/>
      <c r="C3997" s="68"/>
      <c r="D3997" s="68"/>
      <c r="E3997" s="68"/>
      <c r="F3997" s="69"/>
      <c r="G3997" s="69"/>
      <c r="H3997" s="69"/>
      <c r="I3997" s="69"/>
      <c r="J3997" s="68"/>
      <c r="K3997" s="69"/>
      <c r="L3997" s="68"/>
      <c r="M3997" s="68"/>
      <c r="N3997" s="68"/>
      <c r="O3997" s="68"/>
      <c r="P3997" s="70"/>
      <c r="Q3997" s="71"/>
    </row>
    <row r="3998" spans="1:17">
      <c r="A3998" s="152"/>
      <c r="B3998" s="68"/>
      <c r="C3998" s="68"/>
      <c r="D3998" s="68"/>
      <c r="E3998" s="68"/>
      <c r="F3998" s="69"/>
      <c r="G3998" s="69"/>
      <c r="H3998" s="69"/>
      <c r="I3998" s="69"/>
      <c r="J3998" s="68"/>
      <c r="K3998" s="69"/>
      <c r="L3998" s="68"/>
      <c r="M3998" s="68"/>
      <c r="N3998" s="68"/>
      <c r="O3998" s="68"/>
      <c r="P3998" s="70"/>
      <c r="Q3998" s="71"/>
    </row>
    <row r="3999" spans="1:17">
      <c r="A3999" s="152"/>
      <c r="B3999" s="68"/>
      <c r="C3999" s="68"/>
      <c r="D3999" s="68"/>
      <c r="E3999" s="68"/>
      <c r="F3999" s="69"/>
      <c r="G3999" s="69"/>
      <c r="H3999" s="69"/>
      <c r="I3999" s="69"/>
      <c r="J3999" s="68"/>
      <c r="K3999" s="69"/>
      <c r="L3999" s="68"/>
      <c r="M3999" s="68"/>
      <c r="N3999" s="68"/>
      <c r="O3999" s="68"/>
      <c r="P3999" s="70"/>
      <c r="Q3999" s="71"/>
    </row>
    <row r="4000" spans="1:17">
      <c r="A4000" s="152"/>
      <c r="B4000" s="68"/>
      <c r="C4000" s="68"/>
      <c r="D4000" s="68"/>
      <c r="E4000" s="68"/>
      <c r="F4000" s="69"/>
      <c r="G4000" s="69"/>
      <c r="H4000" s="69"/>
      <c r="I4000" s="69"/>
      <c r="J4000" s="68"/>
      <c r="K4000" s="69"/>
      <c r="L4000" s="68"/>
      <c r="M4000" s="68"/>
      <c r="N4000" s="68"/>
      <c r="O4000" s="68"/>
      <c r="P4000" s="70"/>
      <c r="Q4000" s="71"/>
    </row>
    <row r="4001" spans="1:17">
      <c r="A4001" s="152"/>
      <c r="B4001" s="68"/>
      <c r="C4001" s="68"/>
      <c r="D4001" s="68"/>
      <c r="E4001" s="68"/>
      <c r="F4001" s="69"/>
      <c r="G4001" s="69"/>
      <c r="H4001" s="69"/>
      <c r="I4001" s="69"/>
      <c r="J4001" s="68"/>
      <c r="K4001" s="69"/>
      <c r="L4001" s="68"/>
      <c r="M4001" s="68"/>
      <c r="N4001" s="68"/>
      <c r="O4001" s="68"/>
      <c r="P4001" s="70"/>
      <c r="Q4001" s="71"/>
    </row>
    <row r="4002" spans="1:17">
      <c r="A4002" s="152"/>
      <c r="B4002" s="68"/>
      <c r="C4002" s="68"/>
      <c r="D4002" s="68"/>
      <c r="E4002" s="68"/>
      <c r="F4002" s="69"/>
      <c r="G4002" s="69"/>
      <c r="H4002" s="69"/>
      <c r="I4002" s="69"/>
      <c r="J4002" s="68"/>
      <c r="K4002" s="69"/>
      <c r="L4002" s="68"/>
      <c r="M4002" s="68"/>
      <c r="N4002" s="68"/>
      <c r="O4002" s="68"/>
      <c r="P4002" s="70"/>
      <c r="Q4002" s="71"/>
    </row>
    <row r="4003" spans="1:17">
      <c r="A4003" s="152"/>
      <c r="B4003" s="68"/>
      <c r="C4003" s="68"/>
      <c r="D4003" s="68"/>
      <c r="E4003" s="68"/>
      <c r="F4003" s="69"/>
      <c r="G4003" s="69"/>
      <c r="H4003" s="69"/>
      <c r="I4003" s="69"/>
      <c r="J4003" s="68"/>
      <c r="K4003" s="69"/>
      <c r="L4003" s="68"/>
      <c r="M4003" s="68"/>
      <c r="N4003" s="68"/>
      <c r="O4003" s="68"/>
      <c r="P4003" s="70"/>
      <c r="Q4003" s="71"/>
    </row>
    <row r="4004" spans="1:17">
      <c r="A4004" s="152"/>
      <c r="B4004" s="68"/>
      <c r="C4004" s="68"/>
      <c r="D4004" s="68"/>
      <c r="E4004" s="68"/>
      <c r="F4004" s="69"/>
      <c r="G4004" s="69"/>
      <c r="H4004" s="69"/>
      <c r="I4004" s="69"/>
      <c r="J4004" s="68"/>
      <c r="K4004" s="69"/>
      <c r="L4004" s="68"/>
      <c r="M4004" s="68"/>
      <c r="N4004" s="68"/>
      <c r="O4004" s="68"/>
      <c r="P4004" s="70"/>
      <c r="Q4004" s="71"/>
    </row>
    <row r="4005" spans="1:17">
      <c r="A4005" s="152"/>
      <c r="B4005" s="68"/>
      <c r="C4005" s="68"/>
      <c r="D4005" s="68"/>
      <c r="E4005" s="68"/>
      <c r="F4005" s="69"/>
      <c r="G4005" s="69"/>
      <c r="H4005" s="69"/>
      <c r="I4005" s="69"/>
      <c r="J4005" s="68"/>
      <c r="K4005" s="69"/>
      <c r="L4005" s="68"/>
      <c r="M4005" s="68"/>
      <c r="N4005" s="68"/>
      <c r="O4005" s="68"/>
      <c r="P4005" s="70"/>
      <c r="Q4005" s="71"/>
    </row>
    <row r="4006" spans="1:17">
      <c r="A4006" s="152"/>
      <c r="B4006" s="68"/>
      <c r="C4006" s="68"/>
      <c r="D4006" s="68"/>
      <c r="E4006" s="68"/>
      <c r="F4006" s="69"/>
      <c r="G4006" s="69"/>
      <c r="H4006" s="69"/>
      <c r="I4006" s="69"/>
      <c r="J4006" s="68"/>
      <c r="K4006" s="69"/>
      <c r="L4006" s="68"/>
      <c r="M4006" s="68"/>
      <c r="N4006" s="68"/>
      <c r="O4006" s="68"/>
      <c r="P4006" s="70"/>
      <c r="Q4006" s="71"/>
    </row>
    <row r="4007" spans="1:17">
      <c r="A4007" s="152"/>
      <c r="B4007" s="68"/>
      <c r="C4007" s="68"/>
      <c r="D4007" s="68"/>
      <c r="E4007" s="68"/>
      <c r="F4007" s="69"/>
      <c r="G4007" s="69"/>
      <c r="H4007" s="69"/>
      <c r="I4007" s="69"/>
      <c r="J4007" s="68"/>
      <c r="K4007" s="69"/>
      <c r="L4007" s="68"/>
      <c r="M4007" s="68"/>
      <c r="N4007" s="68"/>
      <c r="O4007" s="68"/>
      <c r="P4007" s="70"/>
      <c r="Q4007" s="71"/>
    </row>
    <row r="4008" spans="1:17">
      <c r="A4008" s="152"/>
      <c r="B4008" s="68"/>
      <c r="C4008" s="68"/>
      <c r="D4008" s="68"/>
      <c r="E4008" s="68"/>
      <c r="F4008" s="69"/>
      <c r="G4008" s="69"/>
      <c r="H4008" s="69"/>
      <c r="I4008" s="69"/>
      <c r="J4008" s="68"/>
      <c r="K4008" s="69"/>
      <c r="L4008" s="68"/>
      <c r="M4008" s="68"/>
      <c r="N4008" s="68"/>
      <c r="O4008" s="68"/>
      <c r="P4008" s="70"/>
      <c r="Q4008" s="71"/>
    </row>
    <row r="4009" spans="1:17">
      <c r="A4009" s="152"/>
      <c r="B4009" s="68"/>
      <c r="C4009" s="68"/>
      <c r="D4009" s="68"/>
      <c r="E4009" s="68"/>
      <c r="F4009" s="69"/>
      <c r="G4009" s="69"/>
      <c r="H4009" s="69"/>
      <c r="I4009" s="69"/>
      <c r="J4009" s="68"/>
      <c r="K4009" s="69"/>
      <c r="L4009" s="68"/>
      <c r="M4009" s="68"/>
      <c r="N4009" s="68"/>
      <c r="O4009" s="68"/>
      <c r="P4009" s="70"/>
      <c r="Q4009" s="71"/>
    </row>
    <row r="4010" spans="1:17">
      <c r="A4010" s="152"/>
      <c r="B4010" s="68"/>
      <c r="C4010" s="68"/>
      <c r="D4010" s="68"/>
      <c r="E4010" s="68"/>
      <c r="F4010" s="69"/>
      <c r="G4010" s="69"/>
      <c r="H4010" s="69"/>
      <c r="I4010" s="69"/>
      <c r="J4010" s="68"/>
      <c r="K4010" s="69"/>
      <c r="L4010" s="68"/>
      <c r="M4010" s="68"/>
      <c r="N4010" s="68"/>
      <c r="O4010" s="68"/>
      <c r="P4010" s="70"/>
      <c r="Q4010" s="71"/>
    </row>
    <row r="4011" spans="1:17">
      <c r="A4011" s="152"/>
      <c r="B4011" s="68"/>
      <c r="C4011" s="68"/>
      <c r="D4011" s="68"/>
      <c r="E4011" s="68"/>
      <c r="F4011" s="69"/>
      <c r="G4011" s="69"/>
      <c r="H4011" s="69"/>
      <c r="I4011" s="69"/>
      <c r="J4011" s="68"/>
      <c r="K4011" s="69"/>
      <c r="L4011" s="68"/>
      <c r="M4011" s="68"/>
      <c r="N4011" s="68"/>
      <c r="O4011" s="68"/>
      <c r="P4011" s="70"/>
      <c r="Q4011" s="71"/>
    </row>
    <row r="4012" spans="1:17">
      <c r="A4012" s="152"/>
      <c r="B4012" s="68"/>
      <c r="C4012" s="68"/>
      <c r="D4012" s="68"/>
      <c r="E4012" s="68"/>
      <c r="F4012" s="69"/>
      <c r="G4012" s="69"/>
      <c r="H4012" s="69"/>
      <c r="I4012" s="69"/>
      <c r="J4012" s="68"/>
      <c r="K4012" s="69"/>
      <c r="L4012" s="68"/>
      <c r="M4012" s="68"/>
      <c r="N4012" s="68"/>
      <c r="O4012" s="68"/>
      <c r="P4012" s="70"/>
      <c r="Q4012" s="71"/>
    </row>
    <row r="4013" spans="1:17">
      <c r="A4013" s="152"/>
      <c r="B4013" s="68"/>
      <c r="C4013" s="68"/>
      <c r="D4013" s="68"/>
      <c r="E4013" s="68"/>
      <c r="F4013" s="69"/>
      <c r="G4013" s="69"/>
      <c r="H4013" s="69"/>
      <c r="I4013" s="69"/>
      <c r="J4013" s="68"/>
      <c r="K4013" s="69"/>
      <c r="L4013" s="68"/>
      <c r="M4013" s="68"/>
      <c r="N4013" s="68"/>
      <c r="O4013" s="68"/>
      <c r="P4013" s="70"/>
      <c r="Q4013" s="71"/>
    </row>
    <row r="4014" spans="1:17">
      <c r="A4014" s="152"/>
      <c r="B4014" s="68"/>
      <c r="C4014" s="68"/>
      <c r="D4014" s="68"/>
      <c r="E4014" s="68"/>
      <c r="F4014" s="69"/>
      <c r="G4014" s="69"/>
      <c r="H4014" s="69"/>
      <c r="I4014" s="69"/>
      <c r="J4014" s="68"/>
      <c r="K4014" s="69"/>
      <c r="L4014" s="68"/>
      <c r="M4014" s="68"/>
      <c r="N4014" s="68"/>
      <c r="O4014" s="68"/>
      <c r="P4014" s="70"/>
      <c r="Q4014" s="71"/>
    </row>
    <row r="4015" spans="1:17">
      <c r="A4015" s="152"/>
      <c r="B4015" s="68"/>
      <c r="C4015" s="68"/>
      <c r="D4015" s="68"/>
      <c r="E4015" s="68"/>
      <c r="F4015" s="69"/>
      <c r="G4015" s="69"/>
      <c r="H4015" s="69"/>
      <c r="I4015" s="69"/>
      <c r="J4015" s="68"/>
      <c r="K4015" s="69"/>
      <c r="L4015" s="68"/>
      <c r="M4015" s="68"/>
      <c r="N4015" s="68"/>
      <c r="O4015" s="68"/>
      <c r="P4015" s="70"/>
      <c r="Q4015" s="71"/>
    </row>
    <row r="4016" spans="1:17">
      <c r="A4016" s="152"/>
      <c r="B4016" s="68"/>
      <c r="C4016" s="68"/>
      <c r="D4016" s="68"/>
      <c r="E4016" s="68"/>
      <c r="F4016" s="69"/>
      <c r="G4016" s="69"/>
      <c r="H4016" s="69"/>
      <c r="I4016" s="69"/>
      <c r="J4016" s="68"/>
      <c r="K4016" s="69"/>
      <c r="L4016" s="68"/>
      <c r="M4016" s="68"/>
      <c r="N4016" s="68"/>
      <c r="O4016" s="68"/>
      <c r="P4016" s="70"/>
      <c r="Q4016" s="71"/>
    </row>
    <row r="4017" spans="1:17">
      <c r="A4017" s="152"/>
      <c r="B4017" s="68"/>
      <c r="C4017" s="68"/>
      <c r="D4017" s="68"/>
      <c r="E4017" s="68"/>
      <c r="F4017" s="69"/>
      <c r="G4017" s="69"/>
      <c r="H4017" s="69"/>
      <c r="I4017" s="69"/>
      <c r="J4017" s="68"/>
      <c r="K4017" s="69"/>
      <c r="L4017" s="68"/>
      <c r="M4017" s="68"/>
      <c r="N4017" s="68"/>
      <c r="O4017" s="68"/>
      <c r="P4017" s="70"/>
      <c r="Q4017" s="71"/>
    </row>
    <row r="4018" spans="1:17">
      <c r="A4018" s="152"/>
      <c r="B4018" s="68"/>
      <c r="C4018" s="68"/>
      <c r="D4018" s="68"/>
      <c r="E4018" s="68"/>
      <c r="F4018" s="69"/>
      <c r="G4018" s="69"/>
      <c r="H4018" s="69"/>
      <c r="I4018" s="69"/>
      <c r="J4018" s="68"/>
      <c r="K4018" s="69"/>
      <c r="L4018" s="68"/>
      <c r="M4018" s="68"/>
      <c r="N4018" s="68"/>
      <c r="O4018" s="68"/>
      <c r="P4018" s="70"/>
      <c r="Q4018" s="71"/>
    </row>
    <row r="4019" spans="1:17">
      <c r="A4019" s="152"/>
      <c r="B4019" s="68"/>
      <c r="C4019" s="68"/>
      <c r="D4019" s="68"/>
      <c r="E4019" s="68"/>
      <c r="F4019" s="69"/>
      <c r="G4019" s="69"/>
      <c r="H4019" s="69"/>
      <c r="I4019" s="69"/>
      <c r="J4019" s="68"/>
      <c r="K4019" s="69"/>
      <c r="L4019" s="68"/>
      <c r="M4019" s="68"/>
      <c r="N4019" s="68"/>
      <c r="O4019" s="68"/>
      <c r="P4019" s="70"/>
      <c r="Q4019" s="71"/>
    </row>
    <row r="4020" spans="1:17">
      <c r="A4020" s="152"/>
      <c r="B4020" s="68"/>
      <c r="C4020" s="68"/>
      <c r="D4020" s="68"/>
      <c r="E4020" s="68"/>
      <c r="F4020" s="69"/>
      <c r="G4020" s="69"/>
      <c r="H4020" s="69"/>
      <c r="I4020" s="69"/>
      <c r="J4020" s="68"/>
      <c r="K4020" s="69"/>
      <c r="L4020" s="68"/>
      <c r="M4020" s="68"/>
      <c r="N4020" s="68"/>
      <c r="O4020" s="68"/>
      <c r="P4020" s="70"/>
      <c r="Q4020" s="71"/>
    </row>
    <row r="4021" spans="1:17">
      <c r="A4021" s="152"/>
      <c r="B4021" s="68"/>
      <c r="C4021" s="68"/>
      <c r="D4021" s="68"/>
      <c r="E4021" s="68"/>
      <c r="F4021" s="69"/>
      <c r="G4021" s="69"/>
      <c r="H4021" s="69"/>
      <c r="I4021" s="69"/>
      <c r="J4021" s="68"/>
      <c r="K4021" s="69"/>
      <c r="L4021" s="68"/>
      <c r="M4021" s="68"/>
      <c r="N4021" s="68"/>
      <c r="O4021" s="68"/>
      <c r="P4021" s="70"/>
      <c r="Q4021" s="71"/>
    </row>
    <row r="4022" spans="1:17">
      <c r="A4022" s="152"/>
      <c r="B4022" s="68"/>
      <c r="C4022" s="68"/>
      <c r="D4022" s="68"/>
      <c r="E4022" s="68"/>
      <c r="F4022" s="69"/>
      <c r="G4022" s="69"/>
      <c r="H4022" s="69"/>
      <c r="I4022" s="69"/>
      <c r="J4022" s="68"/>
      <c r="K4022" s="69"/>
      <c r="L4022" s="68"/>
      <c r="M4022" s="68"/>
      <c r="N4022" s="68"/>
      <c r="O4022" s="68"/>
      <c r="P4022" s="70"/>
      <c r="Q4022" s="71"/>
    </row>
    <row r="4023" spans="1:17">
      <c r="A4023" s="152"/>
      <c r="B4023" s="68"/>
      <c r="C4023" s="68"/>
      <c r="D4023" s="68"/>
      <c r="E4023" s="68"/>
      <c r="F4023" s="69"/>
      <c r="G4023" s="69"/>
      <c r="H4023" s="69"/>
      <c r="I4023" s="69"/>
      <c r="J4023" s="68"/>
      <c r="K4023" s="69"/>
      <c r="L4023" s="68"/>
      <c r="M4023" s="68"/>
      <c r="N4023" s="68"/>
      <c r="O4023" s="68"/>
      <c r="P4023" s="70"/>
      <c r="Q4023" s="71"/>
    </row>
    <row r="4024" spans="1:17">
      <c r="A4024" s="152"/>
      <c r="B4024" s="68"/>
      <c r="C4024" s="68"/>
      <c r="D4024" s="68"/>
      <c r="E4024" s="68"/>
      <c r="F4024" s="69"/>
      <c r="G4024" s="69"/>
      <c r="H4024" s="69"/>
      <c r="I4024" s="69"/>
      <c r="J4024" s="68"/>
      <c r="K4024" s="69"/>
      <c r="L4024" s="68"/>
      <c r="M4024" s="68"/>
      <c r="N4024" s="68"/>
      <c r="O4024" s="68"/>
      <c r="P4024" s="70"/>
      <c r="Q4024" s="71"/>
    </row>
    <row r="4025" spans="1:17">
      <c r="A4025" s="152"/>
      <c r="B4025" s="68"/>
      <c r="C4025" s="68"/>
      <c r="D4025" s="68"/>
      <c r="E4025" s="68"/>
      <c r="F4025" s="69"/>
      <c r="G4025" s="69"/>
      <c r="H4025" s="69"/>
      <c r="I4025" s="69"/>
      <c r="J4025" s="68"/>
      <c r="K4025" s="69"/>
      <c r="L4025" s="68"/>
      <c r="M4025" s="68"/>
      <c r="N4025" s="68"/>
      <c r="O4025" s="68"/>
      <c r="P4025" s="70"/>
      <c r="Q4025" s="71"/>
    </row>
    <row r="4026" spans="1:17">
      <c r="A4026" s="152"/>
      <c r="B4026" s="68"/>
      <c r="C4026" s="68"/>
      <c r="D4026" s="68"/>
      <c r="E4026" s="68"/>
      <c r="F4026" s="69"/>
      <c r="G4026" s="69"/>
      <c r="H4026" s="69"/>
      <c r="I4026" s="69"/>
      <c r="J4026" s="68"/>
      <c r="K4026" s="69"/>
      <c r="L4026" s="68"/>
      <c r="M4026" s="68"/>
      <c r="N4026" s="68"/>
      <c r="O4026" s="68"/>
      <c r="P4026" s="70"/>
      <c r="Q4026" s="71"/>
    </row>
    <row r="4027" spans="1:17">
      <c r="A4027" s="152"/>
      <c r="B4027" s="68"/>
      <c r="C4027" s="68"/>
      <c r="D4027" s="68"/>
      <c r="E4027" s="68"/>
      <c r="F4027" s="69"/>
      <c r="G4027" s="69"/>
      <c r="H4027" s="69"/>
      <c r="I4027" s="69"/>
      <c r="J4027" s="68"/>
      <c r="K4027" s="69"/>
      <c r="L4027" s="68"/>
      <c r="M4027" s="68"/>
      <c r="N4027" s="68"/>
      <c r="O4027" s="68"/>
      <c r="P4027" s="70"/>
      <c r="Q4027" s="71"/>
    </row>
    <row r="4028" spans="1:17">
      <c r="A4028" s="152"/>
      <c r="B4028" s="68"/>
      <c r="C4028" s="68"/>
      <c r="D4028" s="68"/>
      <c r="E4028" s="68"/>
      <c r="F4028" s="69"/>
      <c r="G4028" s="69"/>
      <c r="H4028" s="69"/>
      <c r="I4028" s="69"/>
      <c r="J4028" s="68"/>
      <c r="K4028" s="69"/>
      <c r="L4028" s="68"/>
      <c r="M4028" s="68"/>
      <c r="N4028" s="68"/>
      <c r="O4028" s="68"/>
      <c r="P4028" s="70"/>
      <c r="Q4028" s="71"/>
    </row>
    <row r="4029" spans="1:17">
      <c r="A4029" s="152"/>
      <c r="B4029" s="68"/>
      <c r="C4029" s="68"/>
      <c r="D4029" s="68"/>
      <c r="E4029" s="68"/>
      <c r="F4029" s="69"/>
      <c r="G4029" s="69"/>
      <c r="H4029" s="69"/>
      <c r="I4029" s="69"/>
      <c r="J4029" s="68"/>
      <c r="K4029" s="69"/>
      <c r="L4029" s="68"/>
      <c r="M4029" s="68"/>
      <c r="N4029" s="68"/>
      <c r="O4029" s="68"/>
      <c r="P4029" s="70"/>
      <c r="Q4029" s="71"/>
    </row>
    <row r="4030" spans="1:17">
      <c r="A4030" s="152"/>
      <c r="B4030" s="68"/>
      <c r="C4030" s="68"/>
      <c r="D4030" s="68"/>
      <c r="E4030" s="68"/>
      <c r="F4030" s="69"/>
      <c r="G4030" s="69"/>
      <c r="H4030" s="69"/>
      <c r="I4030" s="69"/>
      <c r="J4030" s="68"/>
      <c r="K4030" s="69"/>
      <c r="L4030" s="68"/>
      <c r="M4030" s="68"/>
      <c r="N4030" s="68"/>
      <c r="O4030" s="68"/>
      <c r="P4030" s="70"/>
      <c r="Q4030" s="71"/>
    </row>
    <row r="4031" spans="1:17">
      <c r="A4031" s="152"/>
      <c r="B4031" s="68"/>
      <c r="C4031" s="68"/>
      <c r="D4031" s="68"/>
      <c r="E4031" s="68"/>
      <c r="F4031" s="69"/>
      <c r="G4031" s="69"/>
      <c r="H4031" s="69"/>
      <c r="I4031" s="69"/>
      <c r="J4031" s="68"/>
      <c r="K4031" s="69"/>
      <c r="L4031" s="68"/>
      <c r="M4031" s="68"/>
      <c r="N4031" s="68"/>
      <c r="O4031" s="68"/>
      <c r="P4031" s="70"/>
      <c r="Q4031" s="71"/>
    </row>
    <row r="4032" spans="1:17">
      <c r="A4032" s="152"/>
      <c r="B4032" s="68"/>
      <c r="C4032" s="68"/>
      <c r="D4032" s="68"/>
      <c r="E4032" s="68"/>
      <c r="F4032" s="69"/>
      <c r="G4032" s="69"/>
      <c r="H4032" s="69"/>
      <c r="I4032" s="69"/>
      <c r="J4032" s="68"/>
      <c r="K4032" s="69"/>
      <c r="L4032" s="68"/>
      <c r="M4032" s="68"/>
      <c r="N4032" s="68"/>
      <c r="O4032" s="68"/>
      <c r="P4032" s="70"/>
      <c r="Q4032" s="71"/>
    </row>
    <row r="4033" spans="1:17">
      <c r="A4033" s="152"/>
      <c r="B4033" s="68"/>
      <c r="C4033" s="68"/>
      <c r="D4033" s="68"/>
      <c r="E4033" s="68"/>
      <c r="F4033" s="69"/>
      <c r="G4033" s="69"/>
      <c r="H4033" s="69"/>
      <c r="I4033" s="69"/>
      <c r="J4033" s="68"/>
      <c r="K4033" s="69"/>
      <c r="L4033" s="68"/>
      <c r="M4033" s="68"/>
      <c r="N4033" s="68"/>
      <c r="O4033" s="68"/>
      <c r="P4033" s="70"/>
      <c r="Q4033" s="71"/>
    </row>
    <row r="4034" spans="1:17">
      <c r="A4034" s="152"/>
      <c r="B4034" s="68"/>
      <c r="C4034" s="68"/>
      <c r="D4034" s="68"/>
      <c r="E4034" s="68"/>
      <c r="F4034" s="69"/>
      <c r="G4034" s="69"/>
      <c r="H4034" s="69"/>
      <c r="I4034" s="69"/>
      <c r="J4034" s="68"/>
      <c r="K4034" s="69"/>
      <c r="L4034" s="68"/>
      <c r="M4034" s="68"/>
      <c r="N4034" s="68"/>
      <c r="O4034" s="68"/>
      <c r="P4034" s="70"/>
      <c r="Q4034" s="71"/>
    </row>
    <row r="4035" spans="1:17">
      <c r="A4035" s="152"/>
      <c r="B4035" s="68"/>
      <c r="C4035" s="68"/>
      <c r="D4035" s="68"/>
      <c r="E4035" s="68"/>
      <c r="F4035" s="69"/>
      <c r="G4035" s="69"/>
      <c r="H4035" s="69"/>
      <c r="I4035" s="69"/>
      <c r="J4035" s="68"/>
      <c r="K4035" s="69"/>
      <c r="L4035" s="68"/>
      <c r="M4035" s="68"/>
      <c r="N4035" s="68"/>
      <c r="O4035" s="68"/>
      <c r="P4035" s="70"/>
      <c r="Q4035" s="71"/>
    </row>
    <row r="4036" spans="1:17">
      <c r="A4036" s="152"/>
      <c r="B4036" s="68"/>
      <c r="C4036" s="68"/>
      <c r="D4036" s="68"/>
      <c r="E4036" s="68"/>
      <c r="F4036" s="69"/>
      <c r="G4036" s="69"/>
      <c r="H4036" s="69"/>
      <c r="I4036" s="69"/>
      <c r="J4036" s="68"/>
      <c r="K4036" s="69"/>
      <c r="L4036" s="68"/>
      <c r="M4036" s="68"/>
      <c r="N4036" s="68"/>
      <c r="O4036" s="68"/>
      <c r="P4036" s="70"/>
      <c r="Q4036" s="71"/>
    </row>
    <row r="4037" spans="1:17">
      <c r="A4037" s="152"/>
      <c r="B4037" s="68"/>
      <c r="C4037" s="68"/>
      <c r="D4037" s="68"/>
      <c r="E4037" s="68"/>
      <c r="F4037" s="69"/>
      <c r="G4037" s="69"/>
      <c r="H4037" s="69"/>
      <c r="I4037" s="69"/>
      <c r="J4037" s="68"/>
      <c r="K4037" s="69"/>
      <c r="L4037" s="68"/>
      <c r="M4037" s="68"/>
      <c r="N4037" s="68"/>
      <c r="O4037" s="68"/>
      <c r="P4037" s="70"/>
      <c r="Q4037" s="71"/>
    </row>
    <row r="4038" spans="1:17">
      <c r="A4038" s="152"/>
      <c r="B4038" s="68"/>
      <c r="C4038" s="68"/>
      <c r="D4038" s="68"/>
      <c r="E4038" s="68"/>
      <c r="F4038" s="69"/>
      <c r="G4038" s="69"/>
      <c r="H4038" s="69"/>
      <c r="I4038" s="69"/>
      <c r="J4038" s="68"/>
      <c r="K4038" s="69"/>
      <c r="L4038" s="68"/>
      <c r="M4038" s="68"/>
      <c r="N4038" s="68"/>
      <c r="O4038" s="68"/>
      <c r="P4038" s="70"/>
      <c r="Q4038" s="71"/>
    </row>
    <row r="4039" spans="1:17">
      <c r="A4039" s="152"/>
      <c r="B4039" s="68"/>
      <c r="C4039" s="68"/>
      <c r="D4039" s="68"/>
      <c r="E4039" s="68"/>
      <c r="F4039" s="69"/>
      <c r="G4039" s="69"/>
      <c r="H4039" s="69"/>
      <c r="I4039" s="69"/>
      <c r="J4039" s="68"/>
      <c r="K4039" s="69"/>
      <c r="L4039" s="68"/>
      <c r="M4039" s="68"/>
      <c r="N4039" s="68"/>
      <c r="O4039" s="68"/>
      <c r="P4039" s="70"/>
      <c r="Q4039" s="71"/>
    </row>
    <row r="4040" spans="1:17">
      <c r="A4040" s="152"/>
      <c r="B4040" s="68"/>
      <c r="C4040" s="68"/>
      <c r="D4040" s="68"/>
      <c r="E4040" s="68"/>
      <c r="F4040" s="69"/>
      <c r="G4040" s="69"/>
      <c r="H4040" s="69"/>
      <c r="I4040" s="69"/>
      <c r="J4040" s="68"/>
      <c r="K4040" s="69"/>
      <c r="L4040" s="68"/>
      <c r="M4040" s="68"/>
      <c r="N4040" s="68"/>
      <c r="O4040" s="68"/>
      <c r="P4040" s="70"/>
      <c r="Q4040" s="71"/>
    </row>
    <row r="4041" spans="1:17">
      <c r="A4041" s="152"/>
      <c r="B4041" s="68"/>
      <c r="C4041" s="68"/>
      <c r="D4041" s="68"/>
      <c r="E4041" s="68"/>
      <c r="F4041" s="69"/>
      <c r="G4041" s="69"/>
      <c r="H4041" s="69"/>
      <c r="I4041" s="69"/>
      <c r="J4041" s="68"/>
      <c r="K4041" s="69"/>
      <c r="L4041" s="68"/>
      <c r="M4041" s="68"/>
      <c r="N4041" s="68"/>
      <c r="O4041" s="68"/>
      <c r="P4041" s="70"/>
      <c r="Q4041" s="71"/>
    </row>
    <row r="4042" spans="1:17">
      <c r="A4042" s="152"/>
      <c r="B4042" s="68"/>
      <c r="C4042" s="68"/>
      <c r="D4042" s="68"/>
      <c r="E4042" s="68"/>
      <c r="F4042" s="69"/>
      <c r="G4042" s="69"/>
      <c r="H4042" s="69"/>
      <c r="I4042" s="69"/>
      <c r="J4042" s="68"/>
      <c r="K4042" s="69"/>
      <c r="L4042" s="68"/>
      <c r="M4042" s="68"/>
      <c r="N4042" s="68"/>
      <c r="O4042" s="68"/>
      <c r="P4042" s="70"/>
      <c r="Q4042" s="71"/>
    </row>
    <row r="4043" spans="1:17">
      <c r="A4043" s="152"/>
      <c r="B4043" s="68"/>
      <c r="C4043" s="68"/>
      <c r="D4043" s="68"/>
      <c r="E4043" s="68"/>
      <c r="F4043" s="69"/>
      <c r="G4043" s="69"/>
      <c r="H4043" s="69"/>
      <c r="I4043" s="69"/>
      <c r="J4043" s="68"/>
      <c r="K4043" s="69"/>
      <c r="L4043" s="68"/>
      <c r="M4043" s="68"/>
      <c r="N4043" s="68"/>
      <c r="O4043" s="68"/>
      <c r="P4043" s="70"/>
      <c r="Q4043" s="71"/>
    </row>
    <row r="4044" spans="1:17">
      <c r="A4044" s="152"/>
      <c r="B4044" s="68"/>
      <c r="C4044" s="68"/>
      <c r="D4044" s="68"/>
      <c r="E4044" s="68"/>
      <c r="F4044" s="69"/>
      <c r="G4044" s="69"/>
      <c r="H4044" s="69"/>
      <c r="I4044" s="69"/>
      <c r="J4044" s="68"/>
      <c r="K4044" s="69"/>
      <c r="L4044" s="68"/>
      <c r="M4044" s="68"/>
      <c r="N4044" s="68"/>
      <c r="O4044" s="68"/>
      <c r="P4044" s="70"/>
      <c r="Q4044" s="71"/>
    </row>
    <row r="4045" spans="1:17">
      <c r="A4045" s="152"/>
      <c r="B4045" s="68"/>
      <c r="C4045" s="68"/>
      <c r="D4045" s="68"/>
      <c r="E4045" s="68"/>
      <c r="F4045" s="69"/>
      <c r="G4045" s="69"/>
      <c r="H4045" s="69"/>
      <c r="I4045" s="69"/>
      <c r="J4045" s="68"/>
      <c r="K4045" s="69"/>
      <c r="L4045" s="68"/>
      <c r="M4045" s="68"/>
      <c r="N4045" s="68"/>
      <c r="O4045" s="68"/>
      <c r="P4045" s="70"/>
      <c r="Q4045" s="71"/>
    </row>
    <row r="4046" spans="1:17">
      <c r="A4046" s="152"/>
      <c r="B4046" s="68"/>
      <c r="C4046" s="68"/>
      <c r="D4046" s="68"/>
      <c r="E4046" s="68"/>
      <c r="F4046" s="69"/>
      <c r="G4046" s="69"/>
      <c r="H4046" s="69"/>
      <c r="I4046" s="69"/>
      <c r="J4046" s="68"/>
      <c r="K4046" s="69"/>
      <c r="L4046" s="68"/>
      <c r="M4046" s="68"/>
      <c r="N4046" s="68"/>
      <c r="O4046" s="68"/>
      <c r="P4046" s="70"/>
      <c r="Q4046" s="71"/>
    </row>
    <row r="4047" spans="1:17">
      <c r="A4047" s="152"/>
      <c r="B4047" s="68"/>
      <c r="C4047" s="68"/>
      <c r="D4047" s="68"/>
      <c r="E4047" s="68"/>
      <c r="F4047" s="69"/>
      <c r="G4047" s="69"/>
      <c r="H4047" s="69"/>
      <c r="I4047" s="69"/>
      <c r="J4047" s="68"/>
      <c r="K4047" s="69"/>
      <c r="L4047" s="68"/>
      <c r="M4047" s="68"/>
      <c r="N4047" s="68"/>
      <c r="O4047" s="68"/>
      <c r="P4047" s="70"/>
      <c r="Q4047" s="71"/>
    </row>
    <row r="4048" spans="1:17">
      <c r="A4048" s="152"/>
      <c r="B4048" s="68"/>
      <c r="C4048" s="68"/>
      <c r="D4048" s="68"/>
      <c r="E4048" s="68"/>
      <c r="F4048" s="69"/>
      <c r="G4048" s="69"/>
      <c r="H4048" s="69"/>
      <c r="I4048" s="69"/>
      <c r="J4048" s="68"/>
      <c r="K4048" s="69"/>
      <c r="L4048" s="68"/>
      <c r="M4048" s="68"/>
      <c r="N4048" s="68"/>
      <c r="O4048" s="68"/>
      <c r="P4048" s="70"/>
      <c r="Q4048" s="71"/>
    </row>
    <row r="4049" spans="1:17">
      <c r="A4049" s="152"/>
      <c r="B4049" s="68"/>
      <c r="C4049" s="68"/>
      <c r="D4049" s="68"/>
      <c r="E4049" s="68"/>
      <c r="F4049" s="69"/>
      <c r="G4049" s="69"/>
      <c r="H4049" s="69"/>
      <c r="I4049" s="69"/>
      <c r="J4049" s="68"/>
      <c r="K4049" s="69"/>
      <c r="L4049" s="68"/>
      <c r="M4049" s="68"/>
      <c r="N4049" s="68"/>
      <c r="O4049" s="68"/>
      <c r="P4049" s="70"/>
      <c r="Q4049" s="71"/>
    </row>
    <row r="4050" spans="1:17">
      <c r="A4050" s="152"/>
      <c r="B4050" s="68"/>
      <c r="C4050" s="68"/>
      <c r="D4050" s="68"/>
      <c r="E4050" s="68"/>
      <c r="F4050" s="69"/>
      <c r="G4050" s="69"/>
      <c r="H4050" s="69"/>
      <c r="I4050" s="69"/>
      <c r="J4050" s="68"/>
      <c r="K4050" s="69"/>
      <c r="L4050" s="68"/>
      <c r="M4050" s="68"/>
      <c r="N4050" s="68"/>
      <c r="O4050" s="68"/>
      <c r="P4050" s="70"/>
      <c r="Q4050" s="71"/>
    </row>
    <row r="4051" spans="1:17">
      <c r="A4051" s="152"/>
      <c r="B4051" s="68"/>
      <c r="C4051" s="68"/>
      <c r="D4051" s="68"/>
      <c r="E4051" s="68"/>
      <c r="F4051" s="69"/>
      <c r="G4051" s="69"/>
      <c r="H4051" s="69"/>
      <c r="I4051" s="69"/>
      <c r="J4051" s="68"/>
      <c r="K4051" s="69"/>
      <c r="L4051" s="68"/>
      <c r="M4051" s="68"/>
      <c r="N4051" s="68"/>
      <c r="O4051" s="68"/>
      <c r="P4051" s="70"/>
      <c r="Q4051" s="71"/>
    </row>
    <row r="4052" spans="1:17">
      <c r="A4052" s="152"/>
      <c r="B4052" s="68"/>
      <c r="C4052" s="68"/>
      <c r="D4052" s="68"/>
      <c r="E4052" s="68"/>
      <c r="F4052" s="69"/>
      <c r="G4052" s="69"/>
      <c r="H4052" s="69"/>
      <c r="I4052" s="69"/>
      <c r="J4052" s="68"/>
      <c r="K4052" s="69"/>
      <c r="L4052" s="68"/>
      <c r="M4052" s="68"/>
      <c r="N4052" s="68"/>
      <c r="O4052" s="68"/>
      <c r="P4052" s="70"/>
      <c r="Q4052" s="71"/>
    </row>
    <row r="4053" spans="1:17">
      <c r="A4053" s="152"/>
      <c r="B4053" s="68"/>
      <c r="C4053" s="68"/>
      <c r="D4053" s="68"/>
      <c r="E4053" s="68"/>
      <c r="F4053" s="69"/>
      <c r="G4053" s="69"/>
      <c r="H4053" s="69"/>
      <c r="I4053" s="69"/>
      <c r="J4053" s="68"/>
      <c r="K4053" s="69"/>
      <c r="L4053" s="68"/>
      <c r="M4053" s="68"/>
      <c r="N4053" s="68"/>
      <c r="O4053" s="68"/>
      <c r="P4053" s="70"/>
      <c r="Q4053" s="71"/>
    </row>
    <row r="4054" spans="1:17">
      <c r="A4054" s="152"/>
      <c r="B4054" s="68"/>
      <c r="C4054" s="68"/>
      <c r="D4054" s="68"/>
      <c r="E4054" s="68"/>
      <c r="F4054" s="69"/>
      <c r="G4054" s="69"/>
      <c r="H4054" s="69"/>
      <c r="I4054" s="69"/>
      <c r="J4054" s="68"/>
      <c r="K4054" s="69"/>
      <c r="L4054" s="68"/>
      <c r="M4054" s="68"/>
      <c r="N4054" s="68"/>
      <c r="O4054" s="68"/>
      <c r="P4054" s="70"/>
      <c r="Q4054" s="71"/>
    </row>
    <row r="4055" spans="1:17">
      <c r="A4055" s="152"/>
      <c r="B4055" s="68"/>
      <c r="C4055" s="68"/>
      <c r="D4055" s="68"/>
      <c r="E4055" s="68"/>
      <c r="F4055" s="69"/>
      <c r="G4055" s="69"/>
      <c r="H4055" s="69"/>
      <c r="I4055" s="69"/>
      <c r="J4055" s="68"/>
      <c r="K4055" s="69"/>
      <c r="L4055" s="68"/>
      <c r="M4055" s="68"/>
      <c r="N4055" s="68"/>
      <c r="O4055" s="68"/>
      <c r="P4055" s="70"/>
      <c r="Q4055" s="71"/>
    </row>
    <row r="4056" spans="1:17">
      <c r="A4056" s="152"/>
      <c r="B4056" s="68"/>
      <c r="C4056" s="68"/>
      <c r="D4056" s="68"/>
      <c r="E4056" s="68"/>
      <c r="F4056" s="69"/>
      <c r="G4056" s="69"/>
      <c r="H4056" s="69"/>
      <c r="I4056" s="69"/>
      <c r="J4056" s="68"/>
      <c r="K4056" s="69"/>
      <c r="L4056" s="68"/>
      <c r="M4056" s="68"/>
      <c r="N4056" s="68"/>
      <c r="O4056" s="68"/>
      <c r="P4056" s="70"/>
      <c r="Q4056" s="71"/>
    </row>
    <row r="4057" spans="1:17">
      <c r="A4057" s="152"/>
      <c r="B4057" s="68"/>
      <c r="C4057" s="68"/>
      <c r="D4057" s="68"/>
      <c r="E4057" s="68"/>
      <c r="F4057" s="69"/>
      <c r="G4057" s="69"/>
      <c r="H4057" s="69"/>
      <c r="I4057" s="69"/>
      <c r="J4057" s="68"/>
      <c r="K4057" s="69"/>
      <c r="L4057" s="68"/>
      <c r="M4057" s="68"/>
      <c r="N4057" s="68"/>
      <c r="O4057" s="68"/>
      <c r="P4057" s="70"/>
      <c r="Q4057" s="71"/>
    </row>
    <row r="4058" spans="1:17">
      <c r="A4058" s="152"/>
      <c r="B4058" s="68"/>
      <c r="C4058" s="68"/>
      <c r="D4058" s="68"/>
      <c r="E4058" s="68"/>
      <c r="F4058" s="69"/>
      <c r="G4058" s="69"/>
      <c r="H4058" s="69"/>
      <c r="I4058" s="69"/>
      <c r="J4058" s="68"/>
      <c r="K4058" s="69"/>
      <c r="L4058" s="68"/>
      <c r="M4058" s="68"/>
      <c r="N4058" s="68"/>
      <c r="O4058" s="68"/>
      <c r="P4058" s="70"/>
      <c r="Q4058" s="71"/>
    </row>
    <row r="4059" spans="1:17">
      <c r="A4059" s="152"/>
      <c r="B4059" s="68"/>
      <c r="C4059" s="68"/>
      <c r="D4059" s="68"/>
      <c r="E4059" s="68"/>
      <c r="F4059" s="69"/>
      <c r="G4059" s="69"/>
      <c r="H4059" s="69"/>
      <c r="I4059" s="69"/>
      <c r="J4059" s="68"/>
      <c r="K4059" s="69"/>
      <c r="L4059" s="68"/>
      <c r="M4059" s="68"/>
      <c r="N4059" s="68"/>
      <c r="O4059" s="68"/>
      <c r="P4059" s="70"/>
      <c r="Q4059" s="71"/>
    </row>
    <row r="4060" spans="1:17">
      <c r="A4060" s="152"/>
      <c r="B4060" s="68"/>
      <c r="C4060" s="68"/>
      <c r="D4060" s="68"/>
      <c r="E4060" s="68"/>
      <c r="F4060" s="69"/>
      <c r="G4060" s="69"/>
      <c r="H4060" s="69"/>
      <c r="I4060" s="69"/>
      <c r="J4060" s="68"/>
      <c r="K4060" s="69"/>
      <c r="L4060" s="68"/>
      <c r="M4060" s="68"/>
      <c r="N4060" s="68"/>
      <c r="O4060" s="68"/>
      <c r="P4060" s="70"/>
      <c r="Q4060" s="71"/>
    </row>
    <row r="4061" spans="1:17">
      <c r="A4061" s="152"/>
      <c r="B4061" s="68"/>
      <c r="C4061" s="68"/>
      <c r="D4061" s="68"/>
      <c r="E4061" s="68"/>
      <c r="F4061" s="69"/>
      <c r="G4061" s="69"/>
      <c r="H4061" s="69"/>
      <c r="I4061" s="69"/>
      <c r="J4061" s="68"/>
      <c r="K4061" s="69"/>
      <c r="L4061" s="68"/>
      <c r="M4061" s="68"/>
      <c r="N4061" s="68"/>
      <c r="O4061" s="68"/>
      <c r="P4061" s="70"/>
      <c r="Q4061" s="71"/>
    </row>
    <row r="4062" spans="1:17">
      <c r="A4062" s="152"/>
      <c r="B4062" s="68"/>
      <c r="C4062" s="68"/>
      <c r="D4062" s="68"/>
      <c r="E4062" s="68"/>
      <c r="F4062" s="69"/>
      <c r="G4062" s="69"/>
      <c r="H4062" s="69"/>
      <c r="I4062" s="69"/>
      <c r="J4062" s="68"/>
      <c r="K4062" s="69"/>
      <c r="L4062" s="68"/>
      <c r="M4062" s="68"/>
      <c r="N4062" s="68"/>
      <c r="O4062" s="68"/>
      <c r="P4062" s="70"/>
      <c r="Q4062" s="71"/>
    </row>
    <row r="4063" spans="1:17">
      <c r="A4063" s="152"/>
      <c r="B4063" s="68"/>
      <c r="C4063" s="68"/>
      <c r="D4063" s="68"/>
      <c r="E4063" s="68"/>
      <c r="F4063" s="69"/>
      <c r="G4063" s="69"/>
      <c r="H4063" s="69"/>
      <c r="I4063" s="69"/>
      <c r="J4063" s="68"/>
      <c r="K4063" s="69"/>
      <c r="L4063" s="68"/>
      <c r="M4063" s="68"/>
      <c r="N4063" s="68"/>
      <c r="O4063" s="68"/>
      <c r="P4063" s="70"/>
      <c r="Q4063" s="71"/>
    </row>
    <row r="4064" spans="1:17">
      <c r="A4064" s="152"/>
      <c r="B4064" s="68"/>
      <c r="C4064" s="68"/>
      <c r="D4064" s="68"/>
      <c r="E4064" s="68"/>
      <c r="F4064" s="69"/>
      <c r="G4064" s="69"/>
      <c r="H4064" s="69"/>
      <c r="I4064" s="69"/>
      <c r="J4064" s="68"/>
      <c r="K4064" s="69"/>
      <c r="L4064" s="68"/>
      <c r="M4064" s="68"/>
      <c r="N4064" s="68"/>
      <c r="O4064" s="68"/>
      <c r="P4064" s="70"/>
      <c r="Q4064" s="71"/>
    </row>
    <row r="4065" spans="1:17">
      <c r="A4065" s="152"/>
      <c r="B4065" s="68"/>
      <c r="C4065" s="68"/>
      <c r="D4065" s="68"/>
      <c r="E4065" s="68"/>
      <c r="F4065" s="69"/>
      <c r="G4065" s="69"/>
      <c r="H4065" s="69"/>
      <c r="I4065" s="69"/>
      <c r="J4065" s="68"/>
      <c r="K4065" s="69"/>
      <c r="L4065" s="68"/>
      <c r="M4065" s="68"/>
      <c r="N4065" s="68"/>
      <c r="O4065" s="68"/>
      <c r="P4065" s="70"/>
      <c r="Q4065" s="71"/>
    </row>
    <row r="4066" spans="1:17">
      <c r="A4066" s="152"/>
      <c r="B4066" s="68"/>
      <c r="C4066" s="68"/>
      <c r="D4066" s="68"/>
      <c r="E4066" s="68"/>
      <c r="F4066" s="69"/>
      <c r="G4066" s="69"/>
      <c r="H4066" s="69"/>
      <c r="I4066" s="69"/>
      <c r="J4066" s="68"/>
      <c r="K4066" s="69"/>
      <c r="L4066" s="68"/>
      <c r="M4066" s="68"/>
      <c r="N4066" s="68"/>
      <c r="O4066" s="68"/>
      <c r="P4066" s="70"/>
      <c r="Q4066" s="71"/>
    </row>
    <row r="4067" spans="1:17">
      <c r="A4067" s="152"/>
      <c r="B4067" s="68"/>
      <c r="C4067" s="68"/>
      <c r="D4067" s="68"/>
      <c r="E4067" s="68"/>
      <c r="F4067" s="69"/>
      <c r="G4067" s="69"/>
      <c r="H4067" s="69"/>
      <c r="I4067" s="69"/>
      <c r="J4067" s="68"/>
      <c r="K4067" s="69"/>
      <c r="L4067" s="68"/>
      <c r="M4067" s="68"/>
      <c r="N4067" s="68"/>
      <c r="O4067" s="68"/>
      <c r="P4067" s="70"/>
      <c r="Q4067" s="71"/>
    </row>
    <row r="4068" spans="1:17">
      <c r="A4068" s="152"/>
      <c r="B4068" s="68"/>
      <c r="C4068" s="68"/>
      <c r="D4068" s="68"/>
      <c r="E4068" s="68"/>
      <c r="F4068" s="69"/>
      <c r="G4068" s="69"/>
      <c r="H4068" s="69"/>
      <c r="I4068" s="69"/>
      <c r="J4068" s="68"/>
      <c r="K4068" s="69"/>
      <c r="L4068" s="68"/>
      <c r="M4068" s="68"/>
      <c r="N4068" s="68"/>
      <c r="O4068" s="68"/>
      <c r="P4068" s="70"/>
      <c r="Q4068" s="71"/>
    </row>
    <row r="4069" spans="1:17">
      <c r="A4069" s="152"/>
      <c r="B4069" s="68"/>
      <c r="C4069" s="68"/>
      <c r="D4069" s="68"/>
      <c r="E4069" s="68"/>
      <c r="F4069" s="69"/>
      <c r="G4069" s="69"/>
      <c r="H4069" s="69"/>
      <c r="I4069" s="69"/>
      <c r="J4069" s="68"/>
      <c r="K4069" s="69"/>
      <c r="L4069" s="68"/>
      <c r="M4069" s="68"/>
      <c r="N4069" s="68"/>
      <c r="O4069" s="68"/>
      <c r="P4069" s="70"/>
      <c r="Q4069" s="71"/>
    </row>
    <row r="4070" spans="1:17">
      <c r="A4070" s="152"/>
      <c r="B4070" s="68"/>
      <c r="C4070" s="68"/>
      <c r="D4070" s="68"/>
      <c r="E4070" s="68"/>
      <c r="F4070" s="69"/>
      <c r="G4070" s="69"/>
      <c r="H4070" s="69"/>
      <c r="I4070" s="69"/>
      <c r="J4070" s="68"/>
      <c r="K4070" s="69"/>
      <c r="L4070" s="68"/>
      <c r="M4070" s="68"/>
      <c r="N4070" s="68"/>
      <c r="O4070" s="68"/>
      <c r="P4070" s="70"/>
      <c r="Q4070" s="71"/>
    </row>
    <row r="4071" spans="1:17">
      <c r="A4071" s="152"/>
      <c r="B4071" s="68"/>
      <c r="C4071" s="68"/>
      <c r="D4071" s="68"/>
      <c r="E4071" s="68"/>
      <c r="F4071" s="69"/>
      <c r="G4071" s="69"/>
      <c r="H4071" s="69"/>
      <c r="I4071" s="69"/>
      <c r="J4071" s="68"/>
      <c r="K4071" s="69"/>
      <c r="L4071" s="68"/>
      <c r="M4071" s="68"/>
      <c r="N4071" s="68"/>
      <c r="O4071" s="68"/>
      <c r="P4071" s="70"/>
      <c r="Q4071" s="71"/>
    </row>
    <row r="4072" spans="1:17">
      <c r="A4072" s="152"/>
      <c r="B4072" s="68"/>
      <c r="C4072" s="68"/>
      <c r="D4072" s="68"/>
      <c r="E4072" s="68"/>
      <c r="F4072" s="69"/>
      <c r="G4072" s="69"/>
      <c r="H4072" s="69"/>
      <c r="I4072" s="69"/>
      <c r="J4072" s="68"/>
      <c r="K4072" s="69"/>
      <c r="L4072" s="68"/>
      <c r="M4072" s="68"/>
      <c r="N4072" s="68"/>
      <c r="O4072" s="68"/>
      <c r="P4072" s="70"/>
      <c r="Q4072" s="71"/>
    </row>
    <row r="4073" spans="1:17">
      <c r="A4073" s="152"/>
      <c r="B4073" s="68"/>
      <c r="C4073" s="68"/>
      <c r="D4073" s="68"/>
      <c r="E4073" s="68"/>
      <c r="F4073" s="69"/>
      <c r="G4073" s="69"/>
      <c r="H4073" s="69"/>
      <c r="I4073" s="69"/>
      <c r="J4073" s="68"/>
      <c r="K4073" s="69"/>
      <c r="L4073" s="68"/>
      <c r="M4073" s="68"/>
      <c r="N4073" s="68"/>
      <c r="O4073" s="68"/>
      <c r="P4073" s="70"/>
      <c r="Q4073" s="71"/>
    </row>
    <row r="4074" spans="1:17">
      <c r="A4074" s="152"/>
      <c r="B4074" s="68"/>
      <c r="C4074" s="68"/>
      <c r="D4074" s="68"/>
      <c r="E4074" s="68"/>
      <c r="F4074" s="69"/>
      <c r="G4074" s="69"/>
      <c r="H4074" s="69"/>
      <c r="I4074" s="69"/>
      <c r="J4074" s="68"/>
      <c r="K4074" s="69"/>
      <c r="L4074" s="68"/>
      <c r="M4074" s="68"/>
      <c r="N4074" s="68"/>
      <c r="O4074" s="68"/>
      <c r="P4074" s="70"/>
      <c r="Q4074" s="71"/>
    </row>
    <row r="4075" spans="1:17">
      <c r="A4075" s="152"/>
      <c r="B4075" s="68"/>
      <c r="C4075" s="68"/>
      <c r="D4075" s="68"/>
      <c r="E4075" s="68"/>
      <c r="F4075" s="69"/>
      <c r="G4075" s="69"/>
      <c r="H4075" s="69"/>
      <c r="I4075" s="69"/>
      <c r="J4075" s="68"/>
      <c r="K4075" s="69"/>
      <c r="L4075" s="68"/>
      <c r="M4075" s="68"/>
      <c r="N4075" s="68"/>
      <c r="O4075" s="68"/>
      <c r="P4075" s="70"/>
      <c r="Q4075" s="71"/>
    </row>
    <row r="4076" spans="1:17">
      <c r="A4076" s="152"/>
      <c r="B4076" s="68"/>
      <c r="C4076" s="68"/>
      <c r="D4076" s="68"/>
      <c r="E4076" s="68"/>
      <c r="F4076" s="69"/>
      <c r="G4076" s="69"/>
      <c r="H4076" s="69"/>
      <c r="I4076" s="69"/>
      <c r="J4076" s="68"/>
      <c r="K4076" s="69"/>
      <c r="L4076" s="68"/>
      <c r="M4076" s="68"/>
      <c r="N4076" s="68"/>
      <c r="O4076" s="68"/>
      <c r="P4076" s="70"/>
      <c r="Q4076" s="71"/>
    </row>
    <row r="4077" spans="1:17">
      <c r="A4077" s="152"/>
      <c r="B4077" s="68"/>
      <c r="C4077" s="68"/>
      <c r="D4077" s="68"/>
      <c r="E4077" s="68"/>
      <c r="F4077" s="69"/>
      <c r="G4077" s="69"/>
      <c r="H4077" s="69"/>
      <c r="I4077" s="69"/>
      <c r="J4077" s="68"/>
      <c r="K4077" s="69"/>
      <c r="L4077" s="68"/>
      <c r="M4077" s="68"/>
      <c r="N4077" s="68"/>
      <c r="O4077" s="68"/>
      <c r="P4077" s="70"/>
      <c r="Q4077" s="71"/>
    </row>
    <row r="4078" spans="1:17">
      <c r="A4078" s="152"/>
      <c r="B4078" s="68"/>
      <c r="C4078" s="68"/>
      <c r="D4078" s="68"/>
      <c r="E4078" s="68"/>
      <c r="F4078" s="69"/>
      <c r="G4078" s="69"/>
      <c r="H4078" s="69"/>
      <c r="I4078" s="69"/>
      <c r="J4078" s="68"/>
      <c r="K4078" s="69"/>
      <c r="L4078" s="68"/>
      <c r="M4078" s="68"/>
      <c r="N4078" s="68"/>
      <c r="O4078" s="68"/>
      <c r="P4078" s="70"/>
      <c r="Q4078" s="71"/>
    </row>
    <row r="4079" spans="1:17">
      <c r="A4079" s="152"/>
      <c r="B4079" s="68"/>
      <c r="C4079" s="68"/>
      <c r="D4079" s="68"/>
      <c r="E4079" s="68"/>
      <c r="F4079" s="69"/>
      <c r="G4079" s="69"/>
      <c r="H4079" s="69"/>
      <c r="I4079" s="69"/>
      <c r="J4079" s="68"/>
      <c r="K4079" s="69"/>
      <c r="L4079" s="68"/>
      <c r="M4079" s="68"/>
      <c r="N4079" s="68"/>
      <c r="O4079" s="68"/>
      <c r="P4079" s="70"/>
      <c r="Q4079" s="71"/>
    </row>
    <row r="4080" spans="1:17">
      <c r="A4080" s="152"/>
      <c r="B4080" s="68"/>
      <c r="C4080" s="68"/>
      <c r="D4080" s="68"/>
      <c r="E4080" s="68"/>
      <c r="F4080" s="69"/>
      <c r="G4080" s="69"/>
      <c r="H4080" s="69"/>
      <c r="I4080" s="69"/>
      <c r="J4080" s="68"/>
      <c r="K4080" s="69"/>
      <c r="L4080" s="68"/>
      <c r="M4080" s="68"/>
      <c r="N4080" s="68"/>
      <c r="O4080" s="68"/>
      <c r="P4080" s="70"/>
      <c r="Q4080" s="71"/>
    </row>
    <row r="4081" spans="1:17">
      <c r="A4081" s="152"/>
      <c r="B4081" s="68"/>
      <c r="C4081" s="68"/>
      <c r="D4081" s="68"/>
      <c r="E4081" s="68"/>
      <c r="F4081" s="69"/>
      <c r="G4081" s="69"/>
      <c r="H4081" s="69"/>
      <c r="I4081" s="69"/>
      <c r="J4081" s="68"/>
      <c r="K4081" s="69"/>
      <c r="L4081" s="68"/>
      <c r="M4081" s="68"/>
      <c r="N4081" s="68"/>
      <c r="O4081" s="68"/>
      <c r="P4081" s="70"/>
      <c r="Q4081" s="71"/>
    </row>
    <row r="4082" spans="1:17">
      <c r="A4082" s="152"/>
      <c r="B4082" s="68"/>
      <c r="C4082" s="68"/>
      <c r="D4082" s="68"/>
      <c r="E4082" s="68"/>
      <c r="F4082" s="69"/>
      <c r="G4082" s="69"/>
      <c r="H4082" s="69"/>
      <c r="I4082" s="69"/>
      <c r="J4082" s="68"/>
      <c r="K4082" s="69"/>
      <c r="L4082" s="68"/>
      <c r="M4082" s="68"/>
      <c r="N4082" s="68"/>
      <c r="O4082" s="68"/>
      <c r="P4082" s="70"/>
      <c r="Q4082" s="71"/>
    </row>
    <row r="4083" spans="1:17">
      <c r="A4083" s="152"/>
      <c r="B4083" s="68"/>
      <c r="C4083" s="68"/>
      <c r="D4083" s="68"/>
      <c r="E4083" s="68"/>
      <c r="F4083" s="69"/>
      <c r="G4083" s="69"/>
      <c r="H4083" s="69"/>
      <c r="I4083" s="69"/>
      <c r="J4083" s="68"/>
      <c r="K4083" s="69"/>
      <c r="L4083" s="68"/>
      <c r="M4083" s="68"/>
      <c r="N4083" s="68"/>
      <c r="O4083" s="68"/>
      <c r="P4083" s="70"/>
      <c r="Q4083" s="71"/>
    </row>
    <row r="4084" spans="1:17">
      <c r="A4084" s="152"/>
      <c r="B4084" s="68"/>
      <c r="C4084" s="68"/>
      <c r="D4084" s="68"/>
      <c r="E4084" s="68"/>
      <c r="F4084" s="69"/>
      <c r="G4084" s="69"/>
      <c r="H4084" s="69"/>
      <c r="I4084" s="69"/>
      <c r="J4084" s="68"/>
      <c r="K4084" s="69"/>
      <c r="L4084" s="68"/>
      <c r="M4084" s="68"/>
      <c r="N4084" s="68"/>
      <c r="O4084" s="68"/>
      <c r="P4084" s="70"/>
      <c r="Q4084" s="71"/>
    </row>
    <row r="4085" spans="1:17">
      <c r="A4085" s="152"/>
      <c r="B4085" s="68"/>
      <c r="C4085" s="68"/>
      <c r="D4085" s="68"/>
      <c r="E4085" s="68"/>
      <c r="F4085" s="69"/>
      <c r="G4085" s="69"/>
      <c r="H4085" s="69"/>
      <c r="I4085" s="69"/>
      <c r="J4085" s="68"/>
      <c r="K4085" s="69"/>
      <c r="L4085" s="68"/>
      <c r="M4085" s="68"/>
      <c r="N4085" s="68"/>
      <c r="O4085" s="68"/>
      <c r="P4085" s="70"/>
      <c r="Q4085" s="71"/>
    </row>
    <row r="4086" spans="1:17">
      <c r="A4086" s="152"/>
      <c r="B4086" s="68"/>
      <c r="C4086" s="68"/>
      <c r="D4086" s="68"/>
      <c r="E4086" s="68"/>
      <c r="F4086" s="69"/>
      <c r="G4086" s="69"/>
      <c r="H4086" s="69"/>
      <c r="I4086" s="69"/>
      <c r="J4086" s="68"/>
      <c r="K4086" s="69"/>
      <c r="L4086" s="68"/>
      <c r="M4086" s="68"/>
      <c r="N4086" s="68"/>
      <c r="O4086" s="68"/>
      <c r="P4086" s="70"/>
      <c r="Q4086" s="71"/>
    </row>
    <row r="4087" spans="1:17">
      <c r="A4087" s="152"/>
      <c r="B4087" s="68"/>
      <c r="C4087" s="68"/>
      <c r="D4087" s="68"/>
      <c r="E4087" s="68"/>
      <c r="F4087" s="69"/>
      <c r="G4087" s="69"/>
      <c r="H4087" s="69"/>
      <c r="I4087" s="69"/>
      <c r="J4087" s="68"/>
      <c r="K4087" s="69"/>
      <c r="L4087" s="68"/>
      <c r="M4087" s="68"/>
      <c r="N4087" s="68"/>
      <c r="O4087" s="68"/>
      <c r="P4087" s="70"/>
      <c r="Q4087" s="71"/>
    </row>
    <row r="4088" spans="1:17">
      <c r="A4088" s="152"/>
      <c r="B4088" s="68"/>
      <c r="C4088" s="68"/>
      <c r="D4088" s="68"/>
      <c r="E4088" s="68"/>
      <c r="F4088" s="69"/>
      <c r="G4088" s="69"/>
      <c r="H4088" s="69"/>
      <c r="I4088" s="69"/>
      <c r="J4088" s="68"/>
      <c r="K4088" s="69"/>
      <c r="L4088" s="68"/>
      <c r="M4088" s="68"/>
      <c r="N4088" s="68"/>
      <c r="O4088" s="68"/>
      <c r="P4088" s="70"/>
      <c r="Q4088" s="71"/>
    </row>
    <row r="4089" spans="1:17">
      <c r="A4089" s="152"/>
      <c r="B4089" s="68"/>
      <c r="C4089" s="68"/>
      <c r="D4089" s="68"/>
      <c r="E4089" s="68"/>
      <c r="F4089" s="69"/>
      <c r="G4089" s="69"/>
      <c r="H4089" s="69"/>
      <c r="I4089" s="69"/>
      <c r="J4089" s="68"/>
      <c r="K4089" s="69"/>
      <c r="L4089" s="68"/>
      <c r="M4089" s="68"/>
      <c r="N4089" s="68"/>
      <c r="O4089" s="68"/>
      <c r="P4089" s="70"/>
      <c r="Q4089" s="71"/>
    </row>
    <row r="4090" spans="1:17">
      <c r="A4090" s="152"/>
      <c r="B4090" s="68"/>
      <c r="C4090" s="68"/>
      <c r="D4090" s="68"/>
      <c r="E4090" s="68"/>
      <c r="F4090" s="69"/>
      <c r="G4090" s="69"/>
      <c r="H4090" s="69"/>
      <c r="I4090" s="69"/>
      <c r="J4090" s="68"/>
      <c r="K4090" s="69"/>
      <c r="L4090" s="68"/>
      <c r="M4090" s="68"/>
      <c r="N4090" s="68"/>
      <c r="O4090" s="68"/>
      <c r="P4090" s="70"/>
      <c r="Q4090" s="71"/>
    </row>
    <row r="4091" spans="1:17">
      <c r="A4091" s="152"/>
      <c r="B4091" s="68"/>
      <c r="C4091" s="68"/>
      <c r="D4091" s="68"/>
      <c r="E4091" s="68"/>
      <c r="F4091" s="69"/>
      <c r="G4091" s="69"/>
      <c r="H4091" s="69"/>
      <c r="I4091" s="69"/>
      <c r="J4091" s="68"/>
      <c r="K4091" s="69"/>
      <c r="L4091" s="68"/>
      <c r="M4091" s="68"/>
      <c r="N4091" s="68"/>
      <c r="O4091" s="68"/>
      <c r="P4091" s="70"/>
      <c r="Q4091" s="71"/>
    </row>
    <row r="4092" spans="1:17">
      <c r="A4092" s="152"/>
      <c r="B4092" s="68"/>
      <c r="C4092" s="68"/>
      <c r="D4092" s="68"/>
      <c r="E4092" s="68"/>
      <c r="F4092" s="69"/>
      <c r="G4092" s="69"/>
      <c r="H4092" s="69"/>
      <c r="I4092" s="69"/>
      <c r="J4092" s="68"/>
      <c r="K4092" s="69"/>
      <c r="L4092" s="68"/>
      <c r="M4092" s="68"/>
      <c r="N4092" s="68"/>
      <c r="O4092" s="68"/>
      <c r="P4092" s="70"/>
      <c r="Q4092" s="71"/>
    </row>
    <row r="4093" spans="1:17">
      <c r="A4093" s="152"/>
      <c r="B4093" s="68"/>
      <c r="C4093" s="68"/>
      <c r="D4093" s="68"/>
      <c r="E4093" s="68"/>
      <c r="F4093" s="69"/>
      <c r="G4093" s="69"/>
      <c r="H4093" s="69"/>
      <c r="I4093" s="69"/>
      <c r="J4093" s="68"/>
      <c r="K4093" s="69"/>
      <c r="L4093" s="68"/>
      <c r="M4093" s="68"/>
      <c r="N4093" s="68"/>
      <c r="O4093" s="68"/>
      <c r="P4093" s="70"/>
      <c r="Q4093" s="71"/>
    </row>
    <row r="4094" spans="1:17">
      <c r="A4094" s="152"/>
      <c r="B4094" s="68"/>
      <c r="C4094" s="68"/>
      <c r="D4094" s="68"/>
      <c r="E4094" s="68"/>
      <c r="F4094" s="69"/>
      <c r="G4094" s="69"/>
      <c r="H4094" s="69"/>
      <c r="I4094" s="69"/>
      <c r="J4094" s="68"/>
      <c r="K4094" s="69"/>
      <c r="L4094" s="68"/>
      <c r="M4094" s="68"/>
      <c r="N4094" s="68"/>
      <c r="O4094" s="68"/>
      <c r="P4094" s="70"/>
      <c r="Q4094" s="71"/>
    </row>
    <row r="4095" spans="1:17">
      <c r="A4095" s="152"/>
      <c r="B4095" s="68"/>
      <c r="C4095" s="68"/>
      <c r="D4095" s="68"/>
      <c r="E4095" s="68"/>
      <c r="F4095" s="69"/>
      <c r="G4095" s="69"/>
      <c r="H4095" s="69"/>
      <c r="I4095" s="69"/>
      <c r="J4095" s="68"/>
      <c r="K4095" s="69"/>
      <c r="L4095" s="68"/>
      <c r="M4095" s="68"/>
      <c r="N4095" s="68"/>
      <c r="O4095" s="68"/>
      <c r="P4095" s="70"/>
      <c r="Q4095" s="71"/>
    </row>
    <row r="4096" spans="1:17">
      <c r="A4096" s="152"/>
      <c r="B4096" s="68"/>
      <c r="C4096" s="68"/>
      <c r="D4096" s="68"/>
      <c r="E4096" s="68"/>
      <c r="F4096" s="69"/>
      <c r="G4096" s="69"/>
      <c r="H4096" s="69"/>
      <c r="I4096" s="69"/>
      <c r="J4096" s="68"/>
      <c r="K4096" s="69"/>
      <c r="L4096" s="68"/>
      <c r="M4096" s="68"/>
      <c r="N4096" s="68"/>
      <c r="O4096" s="68"/>
      <c r="P4096" s="70"/>
      <c r="Q4096" s="71"/>
    </row>
    <row r="4097" spans="1:17">
      <c r="A4097" s="152"/>
      <c r="B4097" s="68"/>
      <c r="C4097" s="68"/>
      <c r="D4097" s="68"/>
      <c r="E4097" s="68"/>
      <c r="F4097" s="69"/>
      <c r="G4097" s="69"/>
      <c r="H4097" s="69"/>
      <c r="I4097" s="69"/>
      <c r="J4097" s="68"/>
      <c r="K4097" s="69"/>
      <c r="L4097" s="68"/>
      <c r="M4097" s="68"/>
      <c r="N4097" s="68"/>
      <c r="O4097" s="68"/>
      <c r="P4097" s="70"/>
      <c r="Q4097" s="71"/>
    </row>
    <row r="4098" spans="1:17">
      <c r="A4098" s="152"/>
      <c r="B4098" s="68"/>
      <c r="C4098" s="68"/>
      <c r="D4098" s="68"/>
      <c r="E4098" s="68"/>
      <c r="F4098" s="69"/>
      <c r="G4098" s="69"/>
      <c r="H4098" s="69"/>
      <c r="I4098" s="69"/>
      <c r="J4098" s="68"/>
      <c r="K4098" s="69"/>
      <c r="L4098" s="68"/>
      <c r="M4098" s="68"/>
      <c r="N4098" s="68"/>
      <c r="O4098" s="68"/>
      <c r="P4098" s="70"/>
      <c r="Q4098" s="71"/>
    </row>
    <row r="4099" spans="1:17">
      <c r="A4099" s="152"/>
      <c r="B4099" s="68"/>
      <c r="C4099" s="68"/>
      <c r="D4099" s="68"/>
      <c r="E4099" s="68"/>
      <c r="F4099" s="69"/>
      <c r="G4099" s="69"/>
      <c r="H4099" s="69"/>
      <c r="I4099" s="69"/>
      <c r="J4099" s="68"/>
      <c r="K4099" s="69"/>
      <c r="L4099" s="68"/>
      <c r="M4099" s="68"/>
      <c r="N4099" s="68"/>
      <c r="O4099" s="68"/>
      <c r="P4099" s="70"/>
      <c r="Q4099" s="71"/>
    </row>
    <row r="4100" spans="1:17">
      <c r="A4100" s="152"/>
      <c r="B4100" s="68"/>
      <c r="C4100" s="68"/>
      <c r="D4100" s="68"/>
      <c r="E4100" s="68"/>
      <c r="F4100" s="69"/>
      <c r="G4100" s="69"/>
      <c r="H4100" s="69"/>
      <c r="I4100" s="69"/>
      <c r="J4100" s="68"/>
      <c r="K4100" s="69"/>
      <c r="L4100" s="68"/>
      <c r="M4100" s="68"/>
      <c r="N4100" s="68"/>
      <c r="O4100" s="68"/>
      <c r="P4100" s="70"/>
      <c r="Q4100" s="71"/>
    </row>
    <row r="4101" spans="1:17">
      <c r="A4101" s="152"/>
      <c r="B4101" s="68"/>
      <c r="C4101" s="68"/>
      <c r="D4101" s="68"/>
      <c r="E4101" s="68"/>
      <c r="F4101" s="69"/>
      <c r="G4101" s="69"/>
      <c r="H4101" s="69"/>
      <c r="I4101" s="69"/>
      <c r="J4101" s="68"/>
      <c r="K4101" s="69"/>
      <c r="L4101" s="68"/>
      <c r="M4101" s="68"/>
      <c r="N4101" s="68"/>
      <c r="O4101" s="68"/>
      <c r="P4101" s="70"/>
      <c r="Q4101" s="71"/>
    </row>
    <row r="4102" spans="1:17">
      <c r="A4102" s="152"/>
      <c r="B4102" s="68"/>
      <c r="C4102" s="68"/>
      <c r="D4102" s="68"/>
      <c r="E4102" s="68"/>
      <c r="F4102" s="69"/>
      <c r="G4102" s="69"/>
      <c r="H4102" s="69"/>
      <c r="I4102" s="69"/>
      <c r="J4102" s="68"/>
      <c r="K4102" s="69"/>
      <c r="L4102" s="68"/>
      <c r="M4102" s="68"/>
      <c r="N4102" s="68"/>
      <c r="O4102" s="68"/>
      <c r="P4102" s="70"/>
      <c r="Q4102" s="71"/>
    </row>
    <row r="4103" spans="1:17">
      <c r="A4103" s="152"/>
      <c r="B4103" s="68"/>
      <c r="C4103" s="68"/>
      <c r="D4103" s="68"/>
      <c r="E4103" s="68"/>
      <c r="F4103" s="69"/>
      <c r="G4103" s="69"/>
      <c r="H4103" s="69"/>
      <c r="I4103" s="69"/>
      <c r="J4103" s="68"/>
      <c r="K4103" s="69"/>
      <c r="L4103" s="68"/>
      <c r="M4103" s="68"/>
      <c r="N4103" s="68"/>
      <c r="O4103" s="68"/>
      <c r="P4103" s="70"/>
      <c r="Q4103" s="71"/>
    </row>
    <row r="4104" spans="1:17">
      <c r="A4104" s="152"/>
      <c r="B4104" s="68"/>
      <c r="C4104" s="68"/>
      <c r="D4104" s="68"/>
      <c r="E4104" s="68"/>
      <c r="F4104" s="69"/>
      <c r="G4104" s="69"/>
      <c r="H4104" s="69"/>
      <c r="I4104" s="69"/>
      <c r="J4104" s="68"/>
      <c r="K4104" s="69"/>
      <c r="L4104" s="68"/>
      <c r="M4104" s="68"/>
      <c r="N4104" s="68"/>
      <c r="O4104" s="68"/>
      <c r="P4104" s="70"/>
      <c r="Q4104" s="71"/>
    </row>
    <row r="4105" spans="1:17">
      <c r="A4105" s="152"/>
      <c r="B4105" s="68"/>
      <c r="C4105" s="68"/>
      <c r="D4105" s="68"/>
      <c r="E4105" s="68"/>
      <c r="F4105" s="69"/>
      <c r="G4105" s="69"/>
      <c r="H4105" s="69"/>
      <c r="I4105" s="69"/>
      <c r="J4105" s="68"/>
      <c r="K4105" s="69"/>
      <c r="L4105" s="68"/>
      <c r="M4105" s="68"/>
      <c r="N4105" s="68"/>
      <c r="O4105" s="68"/>
      <c r="P4105" s="70"/>
      <c r="Q4105" s="71"/>
    </row>
    <row r="4106" spans="1:17">
      <c r="A4106" s="152"/>
      <c r="B4106" s="68"/>
      <c r="C4106" s="68"/>
      <c r="D4106" s="68"/>
      <c r="E4106" s="68"/>
      <c r="F4106" s="69"/>
      <c r="G4106" s="69"/>
      <c r="H4106" s="69"/>
      <c r="I4106" s="69"/>
      <c r="J4106" s="68"/>
      <c r="K4106" s="69"/>
      <c r="L4106" s="68"/>
      <c r="M4106" s="68"/>
      <c r="N4106" s="68"/>
      <c r="O4106" s="68"/>
      <c r="P4106" s="70"/>
      <c r="Q4106" s="71"/>
    </row>
    <row r="4107" spans="1:17">
      <c r="A4107" s="152"/>
      <c r="B4107" s="68"/>
      <c r="C4107" s="68"/>
      <c r="D4107" s="68"/>
      <c r="E4107" s="68"/>
      <c r="F4107" s="69"/>
      <c r="G4107" s="69"/>
      <c r="H4107" s="69"/>
      <c r="I4107" s="69"/>
      <c r="J4107" s="68"/>
      <c r="K4107" s="69"/>
      <c r="L4107" s="68"/>
      <c r="M4107" s="68"/>
      <c r="N4107" s="68"/>
      <c r="O4107" s="68"/>
      <c r="P4107" s="70"/>
      <c r="Q4107" s="71"/>
    </row>
    <row r="4108" spans="1:17">
      <c r="A4108" s="152"/>
      <c r="B4108" s="68"/>
      <c r="C4108" s="68"/>
      <c r="D4108" s="68"/>
      <c r="E4108" s="68"/>
      <c r="F4108" s="69"/>
      <c r="G4108" s="69"/>
      <c r="H4108" s="69"/>
      <c r="I4108" s="69"/>
      <c r="J4108" s="68"/>
      <c r="K4108" s="69"/>
      <c r="L4108" s="68"/>
      <c r="M4108" s="68"/>
      <c r="N4108" s="68"/>
      <c r="O4108" s="68"/>
      <c r="P4108" s="70"/>
      <c r="Q4108" s="71"/>
    </row>
    <row r="4109" spans="1:17">
      <c r="A4109" s="152"/>
      <c r="B4109" s="68"/>
      <c r="C4109" s="68"/>
      <c r="D4109" s="68"/>
      <c r="E4109" s="68"/>
      <c r="F4109" s="69"/>
      <c r="G4109" s="69"/>
      <c r="H4109" s="69"/>
      <c r="I4109" s="69"/>
      <c r="J4109" s="68"/>
      <c r="K4109" s="69"/>
      <c r="L4109" s="68"/>
      <c r="M4109" s="68"/>
      <c r="N4109" s="68"/>
      <c r="O4109" s="68"/>
      <c r="P4109" s="70"/>
      <c r="Q4109" s="71"/>
    </row>
    <row r="4110" spans="1:17">
      <c r="A4110" s="152"/>
      <c r="B4110" s="68"/>
      <c r="C4110" s="68"/>
      <c r="D4110" s="68"/>
      <c r="E4110" s="68"/>
      <c r="F4110" s="69"/>
      <c r="G4110" s="69"/>
      <c r="H4110" s="69"/>
      <c r="I4110" s="69"/>
      <c r="J4110" s="68"/>
      <c r="K4110" s="69"/>
      <c r="L4110" s="68"/>
      <c r="M4110" s="68"/>
      <c r="N4110" s="68"/>
      <c r="O4110" s="68"/>
      <c r="P4110" s="70"/>
      <c r="Q4110" s="71"/>
    </row>
    <row r="4111" spans="1:17">
      <c r="A4111" s="152"/>
      <c r="B4111" s="68"/>
      <c r="C4111" s="68"/>
      <c r="D4111" s="68"/>
      <c r="E4111" s="68"/>
      <c r="F4111" s="69"/>
      <c r="G4111" s="69"/>
      <c r="H4111" s="69"/>
      <c r="I4111" s="69"/>
      <c r="J4111" s="68"/>
      <c r="K4111" s="69"/>
      <c r="L4111" s="68"/>
      <c r="M4111" s="68"/>
      <c r="N4111" s="68"/>
      <c r="O4111" s="68"/>
      <c r="P4111" s="70"/>
      <c r="Q4111" s="71"/>
    </row>
    <row r="4112" spans="1:17">
      <c r="A4112" s="152"/>
      <c r="B4112" s="68"/>
      <c r="C4112" s="68"/>
      <c r="D4112" s="68"/>
      <c r="E4112" s="68"/>
      <c r="F4112" s="69"/>
      <c r="G4112" s="69"/>
      <c r="H4112" s="69"/>
      <c r="I4112" s="69"/>
      <c r="J4112" s="68"/>
      <c r="K4112" s="69"/>
      <c r="L4112" s="68"/>
      <c r="M4112" s="68"/>
      <c r="N4112" s="68"/>
      <c r="O4112" s="68"/>
      <c r="P4112" s="70"/>
      <c r="Q4112" s="71"/>
    </row>
    <row r="4113" spans="1:17">
      <c r="A4113" s="152"/>
      <c r="B4113" s="68"/>
      <c r="C4113" s="68"/>
      <c r="D4113" s="68"/>
      <c r="E4113" s="68"/>
      <c r="F4113" s="69"/>
      <c r="G4113" s="69"/>
      <c r="H4113" s="69"/>
      <c r="I4113" s="69"/>
      <c r="J4113" s="68"/>
      <c r="K4113" s="69"/>
      <c r="L4113" s="68"/>
      <c r="M4113" s="68"/>
      <c r="N4113" s="68"/>
      <c r="O4113" s="68"/>
      <c r="P4113" s="70"/>
      <c r="Q4113" s="71"/>
    </row>
    <row r="4114" spans="1:17">
      <c r="A4114" s="152"/>
      <c r="B4114" s="68"/>
      <c r="C4114" s="68"/>
      <c r="D4114" s="68"/>
      <c r="E4114" s="68"/>
      <c r="F4114" s="69"/>
      <c r="G4114" s="69"/>
      <c r="H4114" s="69"/>
      <c r="I4114" s="69"/>
      <c r="J4114" s="68"/>
      <c r="K4114" s="69"/>
      <c r="L4114" s="68"/>
      <c r="M4114" s="68"/>
      <c r="N4114" s="68"/>
      <c r="O4114" s="68"/>
      <c r="P4114" s="70"/>
      <c r="Q4114" s="71"/>
    </row>
    <row r="4115" spans="1:17">
      <c r="A4115" s="152"/>
      <c r="B4115" s="68"/>
      <c r="C4115" s="68"/>
      <c r="D4115" s="68"/>
      <c r="E4115" s="68"/>
      <c r="F4115" s="69"/>
      <c r="G4115" s="69"/>
      <c r="H4115" s="69"/>
      <c r="I4115" s="69"/>
      <c r="J4115" s="68"/>
      <c r="K4115" s="69"/>
      <c r="L4115" s="68"/>
      <c r="M4115" s="68"/>
      <c r="N4115" s="68"/>
      <c r="O4115" s="68"/>
      <c r="P4115" s="70"/>
      <c r="Q4115" s="71"/>
    </row>
    <row r="4116" spans="1:17">
      <c r="A4116" s="152"/>
      <c r="B4116" s="68"/>
      <c r="C4116" s="68"/>
      <c r="D4116" s="68"/>
      <c r="E4116" s="68"/>
      <c r="F4116" s="69"/>
      <c r="G4116" s="69"/>
      <c r="H4116" s="69"/>
      <c r="I4116" s="69"/>
      <c r="J4116" s="68"/>
      <c r="K4116" s="69"/>
      <c r="L4116" s="68"/>
      <c r="M4116" s="68"/>
      <c r="N4116" s="68"/>
      <c r="O4116" s="68"/>
      <c r="P4116" s="70"/>
      <c r="Q4116" s="71"/>
    </row>
    <row r="4117" spans="1:17">
      <c r="A4117" s="152"/>
      <c r="B4117" s="68"/>
      <c r="C4117" s="68"/>
      <c r="D4117" s="68"/>
      <c r="E4117" s="68"/>
      <c r="F4117" s="69"/>
      <c r="G4117" s="69"/>
      <c r="H4117" s="69"/>
      <c r="I4117" s="69"/>
      <c r="J4117" s="68"/>
      <c r="K4117" s="69"/>
      <c r="L4117" s="68"/>
      <c r="M4117" s="68"/>
      <c r="N4117" s="68"/>
      <c r="O4117" s="68"/>
      <c r="P4117" s="70"/>
      <c r="Q4117" s="71"/>
    </row>
    <row r="4118" spans="1:17">
      <c r="A4118" s="152"/>
      <c r="B4118" s="68"/>
      <c r="C4118" s="68"/>
      <c r="D4118" s="68"/>
      <c r="E4118" s="68"/>
      <c r="F4118" s="69"/>
      <c r="G4118" s="69"/>
      <c r="H4118" s="69"/>
      <c r="I4118" s="69"/>
      <c r="J4118" s="68"/>
      <c r="K4118" s="69"/>
      <c r="L4118" s="68"/>
      <c r="M4118" s="68"/>
      <c r="N4118" s="68"/>
      <c r="O4118" s="68"/>
      <c r="P4118" s="70"/>
      <c r="Q4118" s="71"/>
    </row>
    <row r="4119" spans="1:17">
      <c r="A4119" s="152"/>
      <c r="B4119" s="68"/>
      <c r="C4119" s="68"/>
      <c r="D4119" s="68"/>
      <c r="E4119" s="68"/>
      <c r="F4119" s="69"/>
      <c r="G4119" s="69"/>
      <c r="H4119" s="69"/>
      <c r="I4119" s="69"/>
      <c r="J4119" s="68"/>
      <c r="K4119" s="69"/>
      <c r="L4119" s="68"/>
      <c r="M4119" s="68"/>
      <c r="N4119" s="68"/>
      <c r="O4119" s="68"/>
      <c r="P4119" s="70"/>
      <c r="Q4119" s="71"/>
    </row>
    <row r="4120" spans="1:17">
      <c r="A4120" s="152"/>
      <c r="B4120" s="68"/>
      <c r="C4120" s="68"/>
      <c r="D4120" s="68"/>
      <c r="E4120" s="68"/>
      <c r="F4120" s="69"/>
      <c r="G4120" s="69"/>
      <c r="H4120" s="69"/>
      <c r="I4120" s="69"/>
      <c r="J4120" s="68"/>
      <c r="K4120" s="69"/>
      <c r="L4120" s="68"/>
      <c r="M4120" s="68"/>
      <c r="N4120" s="68"/>
      <c r="O4120" s="68"/>
      <c r="P4120" s="70"/>
      <c r="Q4120" s="71"/>
    </row>
    <row r="4121" spans="1:17">
      <c r="A4121" s="152"/>
      <c r="B4121" s="68"/>
      <c r="C4121" s="68"/>
      <c r="D4121" s="68"/>
      <c r="E4121" s="68"/>
      <c r="F4121" s="69"/>
      <c r="G4121" s="69"/>
      <c r="H4121" s="69"/>
      <c r="I4121" s="69"/>
      <c r="J4121" s="68"/>
      <c r="K4121" s="69"/>
      <c r="L4121" s="68"/>
      <c r="M4121" s="68"/>
      <c r="N4121" s="68"/>
      <c r="O4121" s="68"/>
      <c r="P4121" s="70"/>
      <c r="Q4121" s="71"/>
    </row>
    <row r="4122" spans="1:17">
      <c r="A4122" s="152"/>
      <c r="B4122" s="68"/>
      <c r="C4122" s="68"/>
      <c r="D4122" s="68"/>
      <c r="E4122" s="68"/>
      <c r="F4122" s="69"/>
      <c r="G4122" s="69"/>
      <c r="H4122" s="69"/>
      <c r="I4122" s="69"/>
      <c r="J4122" s="68"/>
      <c r="K4122" s="69"/>
      <c r="L4122" s="68"/>
      <c r="M4122" s="68"/>
      <c r="N4122" s="68"/>
      <c r="O4122" s="68"/>
      <c r="P4122" s="70"/>
      <c r="Q4122" s="71"/>
    </row>
    <row r="4123" spans="1:17">
      <c r="A4123" s="152"/>
      <c r="B4123" s="68"/>
      <c r="C4123" s="68"/>
      <c r="D4123" s="68"/>
      <c r="E4123" s="68"/>
      <c r="F4123" s="69"/>
      <c r="G4123" s="69"/>
      <c r="H4123" s="69"/>
      <c r="I4123" s="69"/>
      <c r="J4123" s="68"/>
      <c r="K4123" s="69"/>
      <c r="L4123" s="68"/>
      <c r="M4123" s="68"/>
      <c r="N4123" s="68"/>
      <c r="O4123" s="68"/>
      <c r="P4123" s="70"/>
      <c r="Q4123" s="71"/>
    </row>
    <row r="4124" spans="1:17">
      <c r="A4124" s="152"/>
      <c r="B4124" s="68"/>
      <c r="C4124" s="68"/>
      <c r="D4124" s="68"/>
      <c r="E4124" s="68"/>
      <c r="F4124" s="69"/>
      <c r="G4124" s="69"/>
      <c r="H4124" s="69"/>
      <c r="I4124" s="69"/>
      <c r="J4124" s="68"/>
      <c r="K4124" s="69"/>
      <c r="L4124" s="68"/>
      <c r="M4124" s="68"/>
      <c r="N4124" s="68"/>
      <c r="O4124" s="68"/>
      <c r="P4124" s="70"/>
      <c r="Q4124" s="71"/>
    </row>
    <row r="4125" spans="1:17">
      <c r="A4125" s="152"/>
      <c r="B4125" s="68"/>
      <c r="C4125" s="68"/>
      <c r="D4125" s="68"/>
      <c r="E4125" s="68"/>
      <c r="F4125" s="69"/>
      <c r="G4125" s="69"/>
      <c r="H4125" s="69"/>
      <c r="I4125" s="69"/>
      <c r="J4125" s="68"/>
      <c r="K4125" s="69"/>
      <c r="L4125" s="68"/>
      <c r="M4125" s="68"/>
      <c r="N4125" s="68"/>
      <c r="O4125" s="68"/>
      <c r="P4125" s="70"/>
      <c r="Q4125" s="71"/>
    </row>
    <row r="4126" spans="1:17">
      <c r="A4126" s="152"/>
      <c r="B4126" s="68"/>
      <c r="C4126" s="68"/>
      <c r="D4126" s="68"/>
      <c r="E4126" s="68"/>
      <c r="F4126" s="69"/>
      <c r="G4126" s="69"/>
      <c r="H4126" s="69"/>
      <c r="I4126" s="69"/>
      <c r="J4126" s="68"/>
      <c r="K4126" s="69"/>
      <c r="L4126" s="68"/>
      <c r="M4126" s="68"/>
      <c r="N4126" s="68"/>
      <c r="O4126" s="68"/>
      <c r="P4126" s="70"/>
      <c r="Q4126" s="71"/>
    </row>
    <row r="4127" spans="1:17">
      <c r="A4127" s="152"/>
      <c r="B4127" s="68"/>
      <c r="C4127" s="68"/>
      <c r="D4127" s="68"/>
      <c r="E4127" s="68"/>
      <c r="F4127" s="69"/>
      <c r="G4127" s="69"/>
      <c r="H4127" s="69"/>
      <c r="I4127" s="69"/>
      <c r="J4127" s="68"/>
      <c r="K4127" s="69"/>
      <c r="L4127" s="68"/>
      <c r="M4127" s="68"/>
      <c r="N4127" s="68"/>
      <c r="O4127" s="68"/>
      <c r="P4127" s="70"/>
      <c r="Q4127" s="71"/>
    </row>
    <row r="4128" spans="1:17">
      <c r="A4128" s="152"/>
      <c r="B4128" s="68"/>
      <c r="C4128" s="68"/>
      <c r="D4128" s="68"/>
      <c r="E4128" s="68"/>
      <c r="F4128" s="69"/>
      <c r="G4128" s="69"/>
      <c r="H4128" s="69"/>
      <c r="I4128" s="69"/>
      <c r="J4128" s="68"/>
      <c r="K4128" s="69"/>
      <c r="L4128" s="68"/>
      <c r="M4128" s="68"/>
      <c r="N4128" s="68"/>
      <c r="O4128" s="68"/>
      <c r="P4128" s="70"/>
      <c r="Q4128" s="71"/>
    </row>
    <row r="4129" spans="1:17">
      <c r="A4129" s="152"/>
      <c r="B4129" s="68"/>
      <c r="C4129" s="68"/>
      <c r="D4129" s="68"/>
      <c r="E4129" s="68"/>
      <c r="F4129" s="69"/>
      <c r="G4129" s="69"/>
      <c r="H4129" s="69"/>
      <c r="I4129" s="69"/>
      <c r="J4129" s="68"/>
      <c r="K4129" s="69"/>
      <c r="L4129" s="68"/>
      <c r="M4129" s="68"/>
      <c r="N4129" s="68"/>
      <c r="O4129" s="68"/>
      <c r="P4129" s="70"/>
      <c r="Q4129" s="71"/>
    </row>
    <row r="4130" spans="1:17">
      <c r="A4130" s="152"/>
      <c r="B4130" s="68"/>
      <c r="C4130" s="68"/>
      <c r="D4130" s="68"/>
      <c r="E4130" s="68"/>
      <c r="F4130" s="69"/>
      <c r="G4130" s="69"/>
      <c r="H4130" s="69"/>
      <c r="I4130" s="69"/>
      <c r="J4130" s="68"/>
      <c r="K4130" s="69"/>
      <c r="L4130" s="68"/>
      <c r="M4130" s="68"/>
      <c r="N4130" s="68"/>
      <c r="O4130" s="68"/>
      <c r="P4130" s="70"/>
      <c r="Q4130" s="71"/>
    </row>
    <row r="4131" spans="1:17">
      <c r="A4131" s="152"/>
      <c r="B4131" s="68"/>
      <c r="C4131" s="68"/>
      <c r="D4131" s="68"/>
      <c r="E4131" s="68"/>
      <c r="F4131" s="69"/>
      <c r="G4131" s="69"/>
      <c r="H4131" s="69"/>
      <c r="I4131" s="69"/>
      <c r="J4131" s="68"/>
      <c r="K4131" s="69"/>
      <c r="L4131" s="68"/>
      <c r="M4131" s="68"/>
      <c r="N4131" s="68"/>
      <c r="O4131" s="68"/>
      <c r="P4131" s="70"/>
      <c r="Q4131" s="71"/>
    </row>
    <row r="4132" spans="1:17">
      <c r="A4132" s="152"/>
      <c r="B4132" s="68"/>
      <c r="C4132" s="68"/>
      <c r="D4132" s="68"/>
      <c r="E4132" s="68"/>
      <c r="F4132" s="69"/>
      <c r="G4132" s="69"/>
      <c r="H4132" s="69"/>
      <c r="I4132" s="69"/>
      <c r="J4132" s="68"/>
      <c r="K4132" s="69"/>
      <c r="L4132" s="68"/>
      <c r="M4132" s="68"/>
      <c r="N4132" s="68"/>
      <c r="O4132" s="68"/>
      <c r="P4132" s="70"/>
      <c r="Q4132" s="71"/>
    </row>
    <row r="4133" spans="1:17">
      <c r="A4133" s="152"/>
      <c r="B4133" s="68"/>
      <c r="C4133" s="68"/>
      <c r="D4133" s="68"/>
      <c r="E4133" s="68"/>
      <c r="F4133" s="69"/>
      <c r="G4133" s="69"/>
      <c r="H4133" s="69"/>
      <c r="I4133" s="69"/>
      <c r="J4133" s="68"/>
      <c r="K4133" s="69"/>
      <c r="L4133" s="68"/>
      <c r="M4133" s="68"/>
      <c r="N4133" s="68"/>
      <c r="O4133" s="68"/>
      <c r="P4133" s="70"/>
      <c r="Q4133" s="71"/>
    </row>
    <row r="4134" spans="1:17">
      <c r="A4134" s="152"/>
      <c r="B4134" s="68"/>
      <c r="C4134" s="68"/>
      <c r="D4134" s="68"/>
      <c r="E4134" s="68"/>
      <c r="F4134" s="69"/>
      <c r="G4134" s="69"/>
      <c r="H4134" s="69"/>
      <c r="I4134" s="69"/>
      <c r="J4134" s="68"/>
      <c r="K4134" s="69"/>
      <c r="L4134" s="68"/>
      <c r="M4134" s="68"/>
      <c r="N4134" s="68"/>
      <c r="O4134" s="68"/>
      <c r="P4134" s="70"/>
      <c r="Q4134" s="71"/>
    </row>
    <row r="4135" spans="1:17">
      <c r="A4135" s="152"/>
      <c r="B4135" s="68"/>
      <c r="C4135" s="68"/>
      <c r="D4135" s="68"/>
      <c r="E4135" s="68"/>
      <c r="F4135" s="69"/>
      <c r="G4135" s="69"/>
      <c r="H4135" s="69"/>
      <c r="I4135" s="69"/>
      <c r="J4135" s="68"/>
      <c r="K4135" s="69"/>
      <c r="L4135" s="68"/>
      <c r="M4135" s="68"/>
      <c r="N4135" s="68"/>
      <c r="O4135" s="68"/>
      <c r="P4135" s="70"/>
      <c r="Q4135" s="71"/>
    </row>
    <row r="4136" spans="1:17">
      <c r="A4136" s="152"/>
      <c r="B4136" s="68"/>
      <c r="C4136" s="68"/>
      <c r="D4136" s="68"/>
      <c r="E4136" s="68"/>
      <c r="F4136" s="69"/>
      <c r="G4136" s="69"/>
      <c r="H4136" s="69"/>
      <c r="I4136" s="69"/>
      <c r="J4136" s="68"/>
      <c r="K4136" s="69"/>
      <c r="L4136" s="68"/>
      <c r="M4136" s="68"/>
      <c r="N4136" s="68"/>
      <c r="O4136" s="68"/>
      <c r="P4136" s="70"/>
      <c r="Q4136" s="71"/>
    </row>
    <row r="4137" spans="1:17">
      <c r="A4137" s="152"/>
      <c r="B4137" s="68"/>
      <c r="C4137" s="68"/>
      <c r="D4137" s="68"/>
      <c r="E4137" s="68"/>
      <c r="F4137" s="69"/>
      <c r="G4137" s="69"/>
      <c r="H4137" s="69"/>
      <c r="I4137" s="69"/>
      <c r="J4137" s="68"/>
      <c r="K4137" s="69"/>
      <c r="L4137" s="68"/>
      <c r="M4137" s="68"/>
      <c r="N4137" s="68"/>
      <c r="O4137" s="68"/>
      <c r="P4137" s="70"/>
      <c r="Q4137" s="71"/>
    </row>
    <row r="4138" spans="1:17">
      <c r="A4138" s="152"/>
      <c r="B4138" s="68"/>
      <c r="C4138" s="68"/>
      <c r="D4138" s="68"/>
      <c r="E4138" s="68"/>
      <c r="F4138" s="69"/>
      <c r="G4138" s="69"/>
      <c r="H4138" s="69"/>
      <c r="I4138" s="69"/>
      <c r="J4138" s="68"/>
      <c r="K4138" s="69"/>
      <c r="L4138" s="68"/>
      <c r="M4138" s="68"/>
      <c r="N4138" s="68"/>
      <c r="O4138" s="68"/>
      <c r="P4138" s="70"/>
      <c r="Q4138" s="71"/>
    </row>
    <row r="4139" spans="1:17">
      <c r="A4139" s="152"/>
      <c r="B4139" s="68"/>
      <c r="C4139" s="68"/>
      <c r="D4139" s="68"/>
      <c r="E4139" s="68"/>
      <c r="F4139" s="69"/>
      <c r="G4139" s="69"/>
      <c r="H4139" s="69"/>
      <c r="I4139" s="69"/>
      <c r="J4139" s="68"/>
      <c r="K4139" s="69"/>
      <c r="L4139" s="68"/>
      <c r="M4139" s="68"/>
      <c r="N4139" s="68"/>
      <c r="O4139" s="68"/>
      <c r="P4139" s="70"/>
      <c r="Q4139" s="71"/>
    </row>
    <row r="4140" spans="1:17">
      <c r="A4140" s="152"/>
      <c r="B4140" s="68"/>
      <c r="C4140" s="68"/>
      <c r="D4140" s="68"/>
      <c r="E4140" s="68"/>
      <c r="F4140" s="69"/>
      <c r="G4140" s="69"/>
      <c r="H4140" s="69"/>
      <c r="I4140" s="69"/>
      <c r="J4140" s="68"/>
      <c r="K4140" s="69"/>
      <c r="L4140" s="68"/>
      <c r="M4140" s="68"/>
      <c r="N4140" s="68"/>
      <c r="O4140" s="68"/>
      <c r="P4140" s="70"/>
      <c r="Q4140" s="71"/>
    </row>
    <row r="4141" spans="1:17">
      <c r="A4141" s="152"/>
      <c r="B4141" s="68"/>
      <c r="C4141" s="68"/>
      <c r="D4141" s="68"/>
      <c r="E4141" s="68"/>
      <c r="F4141" s="69"/>
      <c r="G4141" s="69"/>
      <c r="H4141" s="69"/>
      <c r="I4141" s="69"/>
      <c r="J4141" s="68"/>
      <c r="K4141" s="69"/>
      <c r="L4141" s="68"/>
      <c r="M4141" s="68"/>
      <c r="N4141" s="68"/>
      <c r="O4141" s="68"/>
      <c r="P4141" s="70"/>
      <c r="Q4141" s="71"/>
    </row>
    <row r="4142" spans="1:17">
      <c r="A4142" s="152"/>
      <c r="B4142" s="68"/>
      <c r="C4142" s="68"/>
      <c r="D4142" s="68"/>
      <c r="E4142" s="68"/>
      <c r="F4142" s="69"/>
      <c r="G4142" s="69"/>
      <c r="H4142" s="69"/>
      <c r="I4142" s="69"/>
      <c r="J4142" s="68"/>
      <c r="K4142" s="69"/>
      <c r="L4142" s="68"/>
      <c r="M4142" s="68"/>
      <c r="N4142" s="68"/>
      <c r="O4142" s="68"/>
      <c r="P4142" s="70"/>
      <c r="Q4142" s="71"/>
    </row>
    <row r="4143" spans="1:17">
      <c r="A4143" s="152"/>
      <c r="B4143" s="68"/>
      <c r="C4143" s="68"/>
      <c r="D4143" s="68"/>
      <c r="E4143" s="68"/>
      <c r="F4143" s="69"/>
      <c r="G4143" s="69"/>
      <c r="H4143" s="69"/>
      <c r="I4143" s="69"/>
      <c r="J4143" s="68"/>
      <c r="K4143" s="69"/>
      <c r="L4143" s="68"/>
      <c r="M4143" s="68"/>
      <c r="N4143" s="68"/>
      <c r="O4143" s="68"/>
      <c r="P4143" s="70"/>
      <c r="Q4143" s="71"/>
    </row>
    <row r="4144" spans="1:17">
      <c r="A4144" s="152"/>
      <c r="B4144" s="68"/>
      <c r="C4144" s="68"/>
      <c r="D4144" s="68"/>
      <c r="E4144" s="68"/>
      <c r="F4144" s="69"/>
      <c r="G4144" s="69"/>
      <c r="H4144" s="69"/>
      <c r="I4144" s="69"/>
      <c r="J4144" s="68"/>
      <c r="K4144" s="69"/>
      <c r="L4144" s="68"/>
      <c r="M4144" s="68"/>
      <c r="N4144" s="68"/>
      <c r="O4144" s="68"/>
      <c r="P4144" s="70"/>
      <c r="Q4144" s="71"/>
    </row>
    <row r="4145" spans="1:17">
      <c r="A4145" s="152"/>
      <c r="B4145" s="68"/>
      <c r="C4145" s="68"/>
      <c r="D4145" s="68"/>
      <c r="E4145" s="68"/>
      <c r="F4145" s="69"/>
      <c r="G4145" s="69"/>
      <c r="H4145" s="69"/>
      <c r="I4145" s="69"/>
      <c r="J4145" s="68"/>
      <c r="K4145" s="69"/>
      <c r="L4145" s="68"/>
      <c r="M4145" s="68"/>
      <c r="N4145" s="68"/>
      <c r="O4145" s="68"/>
      <c r="P4145" s="70"/>
      <c r="Q4145" s="71"/>
    </row>
    <row r="4146" spans="1:17">
      <c r="A4146" s="152"/>
      <c r="B4146" s="68"/>
      <c r="C4146" s="68"/>
      <c r="D4146" s="68"/>
      <c r="E4146" s="68"/>
      <c r="F4146" s="69"/>
      <c r="G4146" s="69"/>
      <c r="H4146" s="69"/>
      <c r="I4146" s="69"/>
      <c r="J4146" s="68"/>
      <c r="K4146" s="69"/>
      <c r="L4146" s="68"/>
      <c r="M4146" s="68"/>
      <c r="N4146" s="68"/>
      <c r="O4146" s="68"/>
      <c r="P4146" s="70"/>
      <c r="Q4146" s="71"/>
    </row>
    <row r="4147" spans="1:17">
      <c r="A4147" s="152"/>
      <c r="B4147" s="68"/>
      <c r="C4147" s="68"/>
      <c r="D4147" s="68"/>
      <c r="E4147" s="68"/>
      <c r="F4147" s="69"/>
      <c r="G4147" s="69"/>
      <c r="H4147" s="69"/>
      <c r="I4147" s="69"/>
      <c r="J4147" s="68"/>
      <c r="K4147" s="69"/>
      <c r="L4147" s="68"/>
      <c r="M4147" s="68"/>
      <c r="N4147" s="68"/>
      <c r="O4147" s="68"/>
      <c r="P4147" s="70"/>
      <c r="Q4147" s="71"/>
    </row>
    <row r="4148" spans="1:17">
      <c r="A4148" s="152"/>
      <c r="B4148" s="68"/>
      <c r="C4148" s="68"/>
      <c r="D4148" s="68"/>
      <c r="E4148" s="68"/>
      <c r="F4148" s="69"/>
      <c r="G4148" s="69"/>
      <c r="H4148" s="69"/>
      <c r="I4148" s="69"/>
      <c r="J4148" s="68"/>
      <c r="K4148" s="69"/>
      <c r="L4148" s="68"/>
      <c r="M4148" s="68"/>
      <c r="N4148" s="68"/>
      <c r="O4148" s="68"/>
      <c r="P4148" s="70"/>
      <c r="Q4148" s="71"/>
    </row>
    <row r="4149" spans="1:17">
      <c r="A4149" s="152"/>
      <c r="B4149" s="68"/>
      <c r="C4149" s="68"/>
      <c r="D4149" s="68"/>
      <c r="E4149" s="68"/>
      <c r="F4149" s="69"/>
      <c r="G4149" s="69"/>
      <c r="H4149" s="69"/>
      <c r="I4149" s="69"/>
      <c r="J4149" s="68"/>
      <c r="K4149" s="69"/>
      <c r="L4149" s="68"/>
      <c r="M4149" s="68"/>
      <c r="N4149" s="68"/>
      <c r="O4149" s="68"/>
      <c r="P4149" s="70"/>
      <c r="Q4149" s="71"/>
    </row>
    <row r="4150" spans="1:17">
      <c r="A4150" s="152"/>
      <c r="B4150" s="68"/>
      <c r="C4150" s="68"/>
      <c r="D4150" s="68"/>
      <c r="E4150" s="68"/>
      <c r="F4150" s="69"/>
      <c r="G4150" s="69"/>
      <c r="H4150" s="69"/>
      <c r="I4150" s="69"/>
      <c r="J4150" s="68"/>
      <c r="K4150" s="69"/>
      <c r="L4150" s="68"/>
      <c r="M4150" s="68"/>
      <c r="N4150" s="68"/>
      <c r="O4150" s="68"/>
      <c r="P4150" s="70"/>
      <c r="Q4150" s="71"/>
    </row>
    <row r="4151" spans="1:17">
      <c r="A4151" s="152"/>
      <c r="B4151" s="68"/>
      <c r="C4151" s="68"/>
      <c r="D4151" s="68"/>
      <c r="E4151" s="68"/>
      <c r="F4151" s="69"/>
      <c r="G4151" s="69"/>
      <c r="H4151" s="69"/>
      <c r="I4151" s="69"/>
      <c r="J4151" s="68"/>
      <c r="K4151" s="69"/>
      <c r="L4151" s="68"/>
      <c r="M4151" s="68"/>
      <c r="N4151" s="68"/>
      <c r="O4151" s="68"/>
      <c r="P4151" s="70"/>
      <c r="Q4151" s="71"/>
    </row>
    <row r="4152" spans="1:17">
      <c r="A4152" s="152"/>
      <c r="B4152" s="68"/>
      <c r="C4152" s="68"/>
      <c r="D4152" s="68"/>
      <c r="E4152" s="68"/>
      <c r="F4152" s="69"/>
      <c r="G4152" s="69"/>
      <c r="H4152" s="69"/>
      <c r="I4152" s="69"/>
      <c r="J4152" s="68"/>
      <c r="K4152" s="69"/>
      <c r="L4152" s="68"/>
      <c r="M4152" s="68"/>
      <c r="N4152" s="68"/>
      <c r="O4152" s="68"/>
      <c r="P4152" s="70"/>
      <c r="Q4152" s="71"/>
    </row>
    <row r="4153" spans="1:17">
      <c r="A4153" s="152"/>
      <c r="B4153" s="68"/>
      <c r="C4153" s="68"/>
      <c r="D4153" s="68"/>
      <c r="E4153" s="68"/>
      <c r="F4153" s="69"/>
      <c r="G4153" s="69"/>
      <c r="H4153" s="69"/>
      <c r="I4153" s="69"/>
      <c r="J4153" s="68"/>
      <c r="K4153" s="69"/>
      <c r="L4153" s="68"/>
      <c r="M4153" s="68"/>
      <c r="N4153" s="68"/>
      <c r="O4153" s="68"/>
      <c r="P4153" s="70"/>
      <c r="Q4153" s="71"/>
    </row>
    <row r="4154" spans="1:17">
      <c r="A4154" s="152"/>
      <c r="B4154" s="68"/>
      <c r="C4154" s="68"/>
      <c r="D4154" s="68"/>
      <c r="E4154" s="68"/>
      <c r="F4154" s="69"/>
      <c r="G4154" s="69"/>
      <c r="H4154" s="69"/>
      <c r="I4154" s="69"/>
      <c r="J4154" s="68"/>
      <c r="K4154" s="69"/>
      <c r="L4154" s="68"/>
      <c r="M4154" s="68"/>
      <c r="N4154" s="68"/>
      <c r="O4154" s="68"/>
      <c r="P4154" s="70"/>
      <c r="Q4154" s="71"/>
    </row>
    <row r="4155" spans="1:17">
      <c r="A4155" s="152"/>
      <c r="B4155" s="68"/>
      <c r="C4155" s="68"/>
      <c r="D4155" s="68"/>
      <c r="E4155" s="68"/>
      <c r="F4155" s="69"/>
      <c r="G4155" s="69"/>
      <c r="H4155" s="69"/>
      <c r="I4155" s="69"/>
      <c r="J4155" s="68"/>
      <c r="K4155" s="69"/>
      <c r="L4155" s="68"/>
      <c r="M4155" s="68"/>
      <c r="N4155" s="68"/>
      <c r="O4155" s="68"/>
      <c r="P4155" s="70"/>
      <c r="Q4155" s="71"/>
    </row>
    <row r="4156" spans="1:17">
      <c r="A4156" s="152"/>
      <c r="B4156" s="68"/>
      <c r="C4156" s="68"/>
      <c r="D4156" s="68"/>
      <c r="E4156" s="68"/>
      <c r="F4156" s="69"/>
      <c r="G4156" s="69"/>
      <c r="H4156" s="69"/>
      <c r="I4156" s="69"/>
      <c r="J4156" s="68"/>
      <c r="K4156" s="69"/>
      <c r="L4156" s="68"/>
      <c r="M4156" s="68"/>
      <c r="N4156" s="68"/>
      <c r="O4156" s="68"/>
      <c r="P4156" s="70"/>
      <c r="Q4156" s="71"/>
    </row>
    <row r="4157" spans="1:17">
      <c r="A4157" s="152"/>
      <c r="B4157" s="68"/>
      <c r="C4157" s="68"/>
      <c r="D4157" s="68"/>
      <c r="E4157" s="68"/>
      <c r="F4157" s="69"/>
      <c r="G4157" s="69"/>
      <c r="H4157" s="69"/>
      <c r="I4157" s="69"/>
      <c r="J4157" s="68"/>
      <c r="K4157" s="69"/>
      <c r="L4157" s="68"/>
      <c r="M4157" s="68"/>
      <c r="N4157" s="68"/>
      <c r="O4157" s="68"/>
      <c r="P4157" s="70"/>
      <c r="Q4157" s="71"/>
    </row>
    <row r="4158" spans="1:17">
      <c r="A4158" s="152"/>
      <c r="B4158" s="68"/>
      <c r="C4158" s="68"/>
      <c r="D4158" s="68"/>
      <c r="E4158" s="68"/>
      <c r="F4158" s="69"/>
      <c r="G4158" s="69"/>
      <c r="H4158" s="69"/>
      <c r="I4158" s="69"/>
      <c r="J4158" s="68"/>
      <c r="K4158" s="69"/>
      <c r="L4158" s="68"/>
      <c r="M4158" s="68"/>
      <c r="N4158" s="68"/>
      <c r="O4158" s="68"/>
      <c r="P4158" s="70"/>
      <c r="Q4158" s="71"/>
    </row>
    <row r="4159" spans="1:17">
      <c r="A4159" s="152"/>
      <c r="B4159" s="68"/>
      <c r="C4159" s="68"/>
      <c r="D4159" s="68"/>
      <c r="E4159" s="68"/>
      <c r="F4159" s="69"/>
      <c r="G4159" s="69"/>
      <c r="H4159" s="69"/>
      <c r="I4159" s="69"/>
      <c r="J4159" s="68"/>
      <c r="K4159" s="69"/>
      <c r="L4159" s="68"/>
      <c r="M4159" s="68"/>
      <c r="N4159" s="68"/>
      <c r="O4159" s="68"/>
      <c r="P4159" s="70"/>
      <c r="Q4159" s="71"/>
    </row>
    <row r="4160" spans="1:17">
      <c r="A4160" s="152"/>
      <c r="B4160" s="68"/>
      <c r="C4160" s="68"/>
      <c r="D4160" s="68"/>
      <c r="E4160" s="68"/>
      <c r="F4160" s="69"/>
      <c r="G4160" s="69"/>
      <c r="H4160" s="69"/>
      <c r="I4160" s="69"/>
      <c r="J4160" s="68"/>
      <c r="K4160" s="69"/>
      <c r="L4160" s="68"/>
      <c r="M4160" s="68"/>
      <c r="N4160" s="68"/>
      <c r="O4160" s="68"/>
      <c r="P4160" s="70"/>
      <c r="Q4160" s="71"/>
    </row>
    <row r="4161" spans="1:17">
      <c r="A4161" s="152"/>
      <c r="B4161" s="68"/>
      <c r="C4161" s="68"/>
      <c r="D4161" s="68"/>
      <c r="E4161" s="68"/>
      <c r="F4161" s="69"/>
      <c r="G4161" s="69"/>
      <c r="H4161" s="69"/>
      <c r="I4161" s="69"/>
      <c r="J4161" s="68"/>
      <c r="K4161" s="69"/>
      <c r="L4161" s="68"/>
      <c r="M4161" s="68"/>
      <c r="N4161" s="68"/>
      <c r="O4161" s="68"/>
      <c r="P4161" s="70"/>
      <c r="Q4161" s="71"/>
    </row>
    <row r="4162" spans="1:17">
      <c r="A4162" s="152"/>
      <c r="B4162" s="68"/>
      <c r="C4162" s="68"/>
      <c r="D4162" s="68"/>
      <c r="E4162" s="68"/>
      <c r="F4162" s="69"/>
      <c r="G4162" s="69"/>
      <c r="H4162" s="69"/>
      <c r="I4162" s="69"/>
      <c r="J4162" s="68"/>
      <c r="K4162" s="69"/>
      <c r="L4162" s="68"/>
      <c r="M4162" s="68"/>
      <c r="N4162" s="68"/>
      <c r="O4162" s="68"/>
      <c r="P4162" s="70"/>
      <c r="Q4162" s="71"/>
    </row>
    <row r="4163" spans="1:17">
      <c r="A4163" s="152"/>
      <c r="B4163" s="68"/>
      <c r="C4163" s="68"/>
      <c r="D4163" s="68"/>
      <c r="E4163" s="68"/>
      <c r="F4163" s="69"/>
      <c r="G4163" s="69"/>
      <c r="H4163" s="69"/>
      <c r="I4163" s="69"/>
      <c r="J4163" s="68"/>
      <c r="K4163" s="69"/>
      <c r="L4163" s="68"/>
      <c r="M4163" s="68"/>
      <c r="N4163" s="68"/>
      <c r="O4163" s="68"/>
      <c r="P4163" s="70"/>
      <c r="Q4163" s="71"/>
    </row>
    <row r="4164" spans="1:17">
      <c r="A4164" s="152"/>
      <c r="B4164" s="68"/>
      <c r="C4164" s="68"/>
      <c r="D4164" s="68"/>
      <c r="E4164" s="68"/>
      <c r="F4164" s="69"/>
      <c r="G4164" s="69"/>
      <c r="H4164" s="69"/>
      <c r="I4164" s="69"/>
      <c r="J4164" s="68"/>
      <c r="K4164" s="69"/>
      <c r="L4164" s="68"/>
      <c r="M4164" s="68"/>
      <c r="N4164" s="68"/>
      <c r="O4164" s="68"/>
      <c r="P4164" s="70"/>
      <c r="Q4164" s="71"/>
    </row>
    <row r="4165" spans="1:17">
      <c r="A4165" s="152"/>
      <c r="B4165" s="68"/>
      <c r="C4165" s="68"/>
      <c r="D4165" s="68"/>
      <c r="E4165" s="68"/>
      <c r="F4165" s="69"/>
      <c r="G4165" s="69"/>
      <c r="H4165" s="69"/>
      <c r="I4165" s="69"/>
      <c r="J4165" s="68"/>
      <c r="K4165" s="69"/>
      <c r="L4165" s="68"/>
      <c r="M4165" s="68"/>
      <c r="N4165" s="68"/>
      <c r="O4165" s="68"/>
      <c r="P4165" s="70"/>
      <c r="Q4165" s="71"/>
    </row>
    <row r="4166" spans="1:17">
      <c r="A4166" s="152"/>
      <c r="B4166" s="68"/>
      <c r="C4166" s="68"/>
      <c r="D4166" s="68"/>
      <c r="E4166" s="68"/>
      <c r="F4166" s="69"/>
      <c r="G4166" s="69"/>
      <c r="H4166" s="69"/>
      <c r="I4166" s="69"/>
      <c r="J4166" s="68"/>
      <c r="K4166" s="69"/>
      <c r="L4166" s="68"/>
      <c r="M4166" s="68"/>
      <c r="N4166" s="68"/>
      <c r="O4166" s="68"/>
      <c r="P4166" s="70"/>
      <c r="Q4166" s="71"/>
    </row>
    <row r="4167" spans="1:17">
      <c r="A4167" s="152"/>
      <c r="B4167" s="68"/>
      <c r="C4167" s="68"/>
      <c r="D4167" s="68"/>
      <c r="E4167" s="68"/>
      <c r="F4167" s="69"/>
      <c r="G4167" s="69"/>
      <c r="H4167" s="69"/>
      <c r="I4167" s="69"/>
      <c r="J4167" s="68"/>
      <c r="K4167" s="69"/>
      <c r="L4167" s="68"/>
      <c r="M4167" s="68"/>
      <c r="N4167" s="68"/>
      <c r="O4167" s="68"/>
      <c r="P4167" s="70"/>
      <c r="Q4167" s="71"/>
    </row>
    <row r="4168" spans="1:17">
      <c r="A4168" s="152"/>
      <c r="B4168" s="68"/>
      <c r="C4168" s="68"/>
      <c r="D4168" s="68"/>
      <c r="E4168" s="68"/>
      <c r="F4168" s="69"/>
      <c r="G4168" s="69"/>
      <c r="H4168" s="69"/>
      <c r="I4168" s="69"/>
      <c r="J4168" s="68"/>
      <c r="K4168" s="69"/>
      <c r="L4168" s="68"/>
      <c r="M4168" s="68"/>
      <c r="N4168" s="68"/>
      <c r="O4168" s="68"/>
      <c r="P4168" s="70"/>
      <c r="Q4168" s="71"/>
    </row>
    <row r="4169" spans="1:17">
      <c r="A4169" s="152"/>
      <c r="B4169" s="68"/>
      <c r="C4169" s="68"/>
      <c r="D4169" s="68"/>
      <c r="E4169" s="68"/>
      <c r="F4169" s="69"/>
      <c r="G4169" s="69"/>
      <c r="H4169" s="69"/>
      <c r="I4169" s="69"/>
      <c r="J4169" s="68"/>
      <c r="K4169" s="69"/>
      <c r="L4169" s="68"/>
      <c r="M4169" s="68"/>
      <c r="N4169" s="68"/>
      <c r="O4169" s="68"/>
      <c r="P4169" s="70"/>
      <c r="Q4169" s="71"/>
    </row>
    <row r="4170" spans="1:17">
      <c r="A4170" s="152"/>
      <c r="B4170" s="68"/>
      <c r="C4170" s="68"/>
      <c r="D4170" s="68"/>
      <c r="E4170" s="68"/>
      <c r="F4170" s="69"/>
      <c r="G4170" s="69"/>
      <c r="H4170" s="69"/>
      <c r="I4170" s="69"/>
      <c r="J4170" s="68"/>
      <c r="K4170" s="69"/>
      <c r="L4170" s="68"/>
      <c r="M4170" s="68"/>
      <c r="N4170" s="68"/>
      <c r="O4170" s="68"/>
      <c r="P4170" s="70"/>
      <c r="Q4170" s="71"/>
    </row>
    <row r="4171" spans="1:17">
      <c r="A4171" s="152"/>
      <c r="B4171" s="68"/>
      <c r="C4171" s="68"/>
      <c r="D4171" s="68"/>
      <c r="E4171" s="68"/>
      <c r="F4171" s="69"/>
      <c r="G4171" s="69"/>
      <c r="H4171" s="69"/>
      <c r="I4171" s="69"/>
      <c r="J4171" s="68"/>
      <c r="K4171" s="69"/>
      <c r="L4171" s="68"/>
      <c r="M4171" s="68"/>
      <c r="N4171" s="68"/>
      <c r="O4171" s="68"/>
      <c r="P4171" s="70"/>
      <c r="Q4171" s="71"/>
    </row>
    <row r="4172" spans="1:17">
      <c r="A4172" s="152"/>
      <c r="B4172" s="68"/>
      <c r="C4172" s="68"/>
      <c r="D4172" s="68"/>
      <c r="E4172" s="68"/>
      <c r="F4172" s="69"/>
      <c r="G4172" s="69"/>
      <c r="H4172" s="69"/>
      <c r="I4172" s="69"/>
      <c r="J4172" s="68"/>
      <c r="K4172" s="69"/>
      <c r="L4172" s="68"/>
      <c r="M4172" s="68"/>
      <c r="N4172" s="68"/>
      <c r="O4172" s="68"/>
      <c r="P4172" s="70"/>
      <c r="Q4172" s="71"/>
    </row>
    <row r="4173" spans="1:17">
      <c r="A4173" s="152"/>
      <c r="B4173" s="68"/>
      <c r="C4173" s="68"/>
      <c r="D4173" s="68"/>
      <c r="E4173" s="68"/>
      <c r="F4173" s="69"/>
      <c r="G4173" s="69"/>
      <c r="H4173" s="69"/>
      <c r="I4173" s="69"/>
      <c r="J4173" s="68"/>
      <c r="K4173" s="69"/>
      <c r="L4173" s="68"/>
      <c r="M4173" s="68"/>
      <c r="N4173" s="68"/>
      <c r="O4173" s="68"/>
      <c r="P4173" s="70"/>
      <c r="Q4173" s="71"/>
    </row>
    <row r="4174" spans="1:17">
      <c r="A4174" s="152"/>
      <c r="B4174" s="68"/>
      <c r="C4174" s="68"/>
      <c r="D4174" s="68"/>
      <c r="E4174" s="68"/>
      <c r="F4174" s="69"/>
      <c r="G4174" s="69"/>
      <c r="H4174" s="69"/>
      <c r="I4174" s="69"/>
      <c r="J4174" s="68"/>
      <c r="K4174" s="69"/>
      <c r="L4174" s="68"/>
      <c r="M4174" s="68"/>
      <c r="N4174" s="68"/>
      <c r="O4174" s="68"/>
      <c r="P4174" s="70"/>
      <c r="Q4174" s="71"/>
    </row>
    <row r="4175" spans="1:17">
      <c r="A4175" s="152"/>
      <c r="B4175" s="68"/>
      <c r="C4175" s="68"/>
      <c r="D4175" s="68"/>
      <c r="E4175" s="68"/>
      <c r="F4175" s="69"/>
      <c r="G4175" s="69"/>
      <c r="H4175" s="69"/>
      <c r="I4175" s="69"/>
      <c r="J4175" s="68"/>
      <c r="K4175" s="69"/>
      <c r="L4175" s="68"/>
      <c r="M4175" s="68"/>
      <c r="N4175" s="68"/>
      <c r="O4175" s="68"/>
      <c r="P4175" s="70"/>
      <c r="Q4175" s="71"/>
    </row>
    <row r="4176" spans="1:17">
      <c r="A4176" s="152"/>
      <c r="B4176" s="68"/>
      <c r="C4176" s="68"/>
      <c r="D4176" s="68"/>
      <c r="E4176" s="68"/>
      <c r="F4176" s="69"/>
      <c r="G4176" s="69"/>
      <c r="H4176" s="69"/>
      <c r="I4176" s="69"/>
      <c r="J4176" s="68"/>
      <c r="K4176" s="69"/>
      <c r="L4176" s="68"/>
      <c r="M4176" s="68"/>
      <c r="N4176" s="68"/>
      <c r="O4176" s="68"/>
      <c r="P4176" s="70"/>
      <c r="Q4176" s="71"/>
    </row>
    <row r="4177" spans="1:17">
      <c r="A4177" s="152"/>
      <c r="B4177" s="68"/>
      <c r="C4177" s="68"/>
      <c r="D4177" s="68"/>
      <c r="E4177" s="68"/>
      <c r="F4177" s="69"/>
      <c r="G4177" s="69"/>
      <c r="H4177" s="69"/>
      <c r="I4177" s="69"/>
      <c r="J4177" s="68"/>
      <c r="K4177" s="69"/>
      <c r="L4177" s="68"/>
      <c r="M4177" s="68"/>
      <c r="N4177" s="68"/>
      <c r="O4177" s="68"/>
      <c r="P4177" s="70"/>
      <c r="Q4177" s="71"/>
    </row>
    <row r="4178" spans="1:17">
      <c r="A4178" s="152"/>
      <c r="B4178" s="68"/>
      <c r="C4178" s="68"/>
      <c r="D4178" s="68"/>
      <c r="E4178" s="68"/>
      <c r="F4178" s="69"/>
      <c r="G4178" s="69"/>
      <c r="H4178" s="69"/>
      <c r="I4178" s="69"/>
      <c r="J4178" s="68"/>
      <c r="K4178" s="69"/>
      <c r="L4178" s="68"/>
      <c r="M4178" s="68"/>
      <c r="N4178" s="68"/>
      <c r="O4178" s="68"/>
      <c r="P4178" s="70"/>
      <c r="Q4178" s="71"/>
    </row>
    <row r="4179" spans="1:17">
      <c r="A4179" s="152"/>
      <c r="B4179" s="68"/>
      <c r="C4179" s="68"/>
      <c r="D4179" s="68"/>
      <c r="E4179" s="68"/>
      <c r="F4179" s="69"/>
      <c r="G4179" s="69"/>
      <c r="H4179" s="69"/>
      <c r="I4179" s="69"/>
      <c r="J4179" s="68"/>
      <c r="K4179" s="69"/>
      <c r="L4179" s="68"/>
      <c r="M4179" s="68"/>
      <c r="N4179" s="68"/>
      <c r="O4179" s="68"/>
      <c r="P4179" s="70"/>
      <c r="Q4179" s="71"/>
    </row>
    <row r="4180" spans="1:17">
      <c r="A4180" s="152"/>
      <c r="B4180" s="68"/>
      <c r="C4180" s="68"/>
      <c r="D4180" s="68"/>
      <c r="E4180" s="68"/>
      <c r="F4180" s="69"/>
      <c r="G4180" s="69"/>
      <c r="H4180" s="69"/>
      <c r="I4180" s="69"/>
      <c r="J4180" s="68"/>
      <c r="K4180" s="69"/>
      <c r="L4180" s="68"/>
      <c r="M4180" s="68"/>
      <c r="N4180" s="68"/>
      <c r="O4180" s="68"/>
      <c r="P4180" s="70"/>
      <c r="Q4180" s="71"/>
    </row>
    <row r="4181" spans="1:17">
      <c r="A4181" s="152"/>
      <c r="B4181" s="68"/>
      <c r="C4181" s="68"/>
      <c r="D4181" s="68"/>
      <c r="E4181" s="68"/>
      <c r="F4181" s="69"/>
      <c r="G4181" s="69"/>
      <c r="H4181" s="69"/>
      <c r="I4181" s="69"/>
      <c r="J4181" s="68"/>
      <c r="K4181" s="69"/>
      <c r="L4181" s="68"/>
      <c r="M4181" s="68"/>
      <c r="N4181" s="68"/>
      <c r="O4181" s="68"/>
      <c r="P4181" s="70"/>
      <c r="Q4181" s="71"/>
    </row>
    <row r="4182" spans="1:17">
      <c r="A4182" s="152"/>
      <c r="B4182" s="68"/>
      <c r="C4182" s="68"/>
      <c r="D4182" s="68"/>
      <c r="E4182" s="68"/>
      <c r="F4182" s="69"/>
      <c r="G4182" s="69"/>
      <c r="H4182" s="69"/>
      <c r="I4182" s="69"/>
      <c r="J4182" s="68"/>
      <c r="K4182" s="69"/>
      <c r="L4182" s="68"/>
      <c r="M4182" s="68"/>
      <c r="N4182" s="68"/>
      <c r="O4182" s="68"/>
      <c r="P4182" s="70"/>
      <c r="Q4182" s="71"/>
    </row>
    <row r="4183" spans="1:17">
      <c r="A4183" s="152"/>
      <c r="B4183" s="68"/>
      <c r="C4183" s="68"/>
      <c r="D4183" s="68"/>
      <c r="E4183" s="68"/>
      <c r="F4183" s="69"/>
      <c r="G4183" s="69"/>
      <c r="H4183" s="69"/>
      <c r="I4183" s="69"/>
      <c r="J4183" s="68"/>
      <c r="K4183" s="69"/>
      <c r="L4183" s="68"/>
      <c r="M4183" s="68"/>
      <c r="N4183" s="68"/>
      <c r="O4183" s="68"/>
      <c r="P4183" s="70"/>
      <c r="Q4183" s="71"/>
    </row>
    <row r="4184" spans="1:17">
      <c r="A4184" s="152"/>
      <c r="B4184" s="68"/>
      <c r="C4184" s="68"/>
      <c r="D4184" s="68"/>
      <c r="E4184" s="68"/>
      <c r="F4184" s="69"/>
      <c r="G4184" s="69"/>
      <c r="H4184" s="69"/>
      <c r="I4184" s="69"/>
      <c r="J4184" s="68"/>
      <c r="K4184" s="69"/>
      <c r="L4184" s="68"/>
      <c r="M4184" s="68"/>
      <c r="N4184" s="68"/>
      <c r="O4184" s="68"/>
      <c r="P4184" s="70"/>
      <c r="Q4184" s="71"/>
    </row>
    <row r="4185" spans="1:17">
      <c r="A4185" s="152"/>
      <c r="B4185" s="68"/>
      <c r="C4185" s="68"/>
      <c r="D4185" s="68"/>
      <c r="E4185" s="68"/>
      <c r="F4185" s="69"/>
      <c r="G4185" s="69"/>
      <c r="H4185" s="69"/>
      <c r="I4185" s="69"/>
      <c r="J4185" s="68"/>
      <c r="K4185" s="69"/>
      <c r="L4185" s="68"/>
      <c r="M4185" s="68"/>
      <c r="N4185" s="68"/>
      <c r="O4185" s="68"/>
      <c r="P4185" s="70"/>
      <c r="Q4185" s="71"/>
    </row>
    <row r="4186" spans="1:17">
      <c r="A4186" s="152"/>
      <c r="B4186" s="68"/>
      <c r="C4186" s="68"/>
      <c r="D4186" s="68"/>
      <c r="E4186" s="68"/>
      <c r="F4186" s="69"/>
      <c r="G4186" s="69"/>
      <c r="H4186" s="69"/>
      <c r="I4186" s="69"/>
      <c r="J4186" s="68"/>
      <c r="K4186" s="69"/>
      <c r="L4186" s="68"/>
      <c r="M4186" s="68"/>
      <c r="N4186" s="68"/>
      <c r="O4186" s="68"/>
      <c r="P4186" s="70"/>
      <c r="Q4186" s="71"/>
    </row>
    <row r="4187" spans="1:17">
      <c r="A4187" s="152"/>
      <c r="B4187" s="68"/>
      <c r="C4187" s="68"/>
      <c r="D4187" s="68"/>
      <c r="E4187" s="68"/>
      <c r="F4187" s="69"/>
      <c r="G4187" s="69"/>
      <c r="H4187" s="69"/>
      <c r="I4187" s="69"/>
      <c r="J4187" s="68"/>
      <c r="K4187" s="69"/>
      <c r="L4187" s="68"/>
      <c r="M4187" s="68"/>
      <c r="N4187" s="68"/>
      <c r="O4187" s="68"/>
      <c r="P4187" s="70"/>
      <c r="Q4187" s="71"/>
    </row>
    <row r="4188" spans="1:17">
      <c r="A4188" s="152"/>
      <c r="B4188" s="68"/>
      <c r="C4188" s="68"/>
      <c r="D4188" s="68"/>
      <c r="E4188" s="68"/>
      <c r="F4188" s="69"/>
      <c r="G4188" s="69"/>
      <c r="H4188" s="69"/>
      <c r="I4188" s="69"/>
      <c r="J4188" s="68"/>
      <c r="K4188" s="69"/>
      <c r="L4188" s="68"/>
      <c r="M4188" s="68"/>
      <c r="N4188" s="68"/>
      <c r="O4188" s="68"/>
      <c r="P4188" s="70"/>
      <c r="Q4188" s="71"/>
    </row>
    <row r="4189" spans="1:17">
      <c r="A4189" s="152"/>
      <c r="B4189" s="68"/>
      <c r="C4189" s="68"/>
      <c r="D4189" s="68"/>
      <c r="E4189" s="68"/>
      <c r="F4189" s="69"/>
      <c r="G4189" s="69"/>
      <c r="H4189" s="69"/>
      <c r="I4189" s="69"/>
      <c r="J4189" s="68"/>
      <c r="K4189" s="69"/>
      <c r="L4189" s="68"/>
      <c r="M4189" s="68"/>
      <c r="N4189" s="68"/>
      <c r="O4189" s="68"/>
      <c r="P4189" s="70"/>
      <c r="Q4189" s="71"/>
    </row>
    <row r="4190" spans="1:17">
      <c r="A4190" s="152"/>
      <c r="B4190" s="68"/>
      <c r="C4190" s="68"/>
      <c r="D4190" s="68"/>
      <c r="E4190" s="68"/>
      <c r="F4190" s="69"/>
      <c r="G4190" s="69"/>
      <c r="H4190" s="69"/>
      <c r="I4190" s="69"/>
      <c r="J4190" s="68"/>
      <c r="K4190" s="69"/>
      <c r="L4190" s="68"/>
      <c r="M4190" s="68"/>
      <c r="N4190" s="68"/>
      <c r="O4190" s="68"/>
      <c r="P4190" s="70"/>
      <c r="Q4190" s="71"/>
    </row>
    <row r="4191" spans="1:17">
      <c r="A4191" s="152"/>
      <c r="B4191" s="68"/>
      <c r="C4191" s="68"/>
      <c r="D4191" s="68"/>
      <c r="E4191" s="68"/>
      <c r="F4191" s="69"/>
      <c r="G4191" s="69"/>
      <c r="H4191" s="69"/>
      <c r="I4191" s="69"/>
      <c r="J4191" s="68"/>
      <c r="K4191" s="69"/>
      <c r="L4191" s="68"/>
      <c r="M4191" s="68"/>
      <c r="N4191" s="68"/>
      <c r="O4191" s="68"/>
      <c r="P4191" s="70"/>
      <c r="Q4191" s="71"/>
    </row>
    <row r="4192" spans="1:17">
      <c r="A4192" s="152"/>
      <c r="B4192" s="68"/>
      <c r="C4192" s="68"/>
      <c r="D4192" s="68"/>
      <c r="E4192" s="68"/>
      <c r="F4192" s="69"/>
      <c r="G4192" s="69"/>
      <c r="H4192" s="69"/>
      <c r="I4192" s="69"/>
      <c r="J4192" s="68"/>
      <c r="K4192" s="69"/>
      <c r="L4192" s="68"/>
      <c r="M4192" s="68"/>
      <c r="N4192" s="68"/>
      <c r="O4192" s="68"/>
      <c r="P4192" s="70"/>
      <c r="Q4192" s="71"/>
    </row>
    <row r="4193" spans="1:17">
      <c r="A4193" s="152"/>
      <c r="B4193" s="68"/>
      <c r="C4193" s="68"/>
      <c r="D4193" s="68"/>
      <c r="E4193" s="68"/>
      <c r="F4193" s="69"/>
      <c r="G4193" s="69"/>
      <c r="H4193" s="69"/>
      <c r="I4193" s="69"/>
      <c r="J4193" s="68"/>
      <c r="K4193" s="69"/>
      <c r="L4193" s="68"/>
      <c r="M4193" s="68"/>
      <c r="N4193" s="68"/>
      <c r="O4193" s="68"/>
      <c r="P4193" s="70"/>
      <c r="Q4193" s="71"/>
    </row>
    <row r="4194" spans="1:17">
      <c r="A4194" s="152"/>
      <c r="B4194" s="68"/>
      <c r="C4194" s="68"/>
      <c r="D4194" s="68"/>
      <c r="E4194" s="68"/>
      <c r="F4194" s="69"/>
      <c r="G4194" s="69"/>
      <c r="H4194" s="69"/>
      <c r="I4194" s="69"/>
      <c r="J4194" s="68"/>
      <c r="K4194" s="69"/>
      <c r="L4194" s="68"/>
      <c r="M4194" s="68"/>
      <c r="N4194" s="68"/>
      <c r="O4194" s="68"/>
      <c r="P4194" s="70"/>
      <c r="Q4194" s="71"/>
    </row>
    <row r="4195" spans="1:17">
      <c r="A4195" s="152"/>
      <c r="B4195" s="68"/>
      <c r="C4195" s="68"/>
      <c r="D4195" s="68"/>
      <c r="E4195" s="68"/>
      <c r="F4195" s="69"/>
      <c r="G4195" s="69"/>
      <c r="H4195" s="69"/>
      <c r="I4195" s="69"/>
      <c r="J4195" s="68"/>
      <c r="K4195" s="69"/>
      <c r="L4195" s="68"/>
      <c r="M4195" s="68"/>
      <c r="N4195" s="68"/>
      <c r="O4195" s="68"/>
      <c r="P4195" s="70"/>
      <c r="Q4195" s="71"/>
    </row>
    <row r="4196" spans="1:17">
      <c r="A4196" s="152"/>
      <c r="B4196" s="68"/>
      <c r="C4196" s="68"/>
      <c r="D4196" s="68"/>
      <c r="E4196" s="68"/>
      <c r="F4196" s="69"/>
      <c r="G4196" s="69"/>
      <c r="H4196" s="69"/>
      <c r="I4196" s="69"/>
      <c r="J4196" s="68"/>
      <c r="K4196" s="69"/>
      <c r="L4196" s="68"/>
      <c r="M4196" s="68"/>
      <c r="N4196" s="68"/>
      <c r="O4196" s="68"/>
      <c r="P4196" s="70"/>
      <c r="Q4196" s="71"/>
    </row>
    <row r="4197" spans="1:17">
      <c r="A4197" s="152"/>
      <c r="B4197" s="68"/>
      <c r="C4197" s="68"/>
      <c r="D4197" s="68"/>
      <c r="E4197" s="68"/>
      <c r="F4197" s="69"/>
      <c r="G4197" s="69"/>
      <c r="H4197" s="69"/>
      <c r="I4197" s="69"/>
      <c r="J4197" s="68"/>
      <c r="K4197" s="69"/>
      <c r="L4197" s="68"/>
      <c r="M4197" s="68"/>
      <c r="N4197" s="68"/>
      <c r="O4197" s="68"/>
      <c r="P4197" s="70"/>
      <c r="Q4197" s="71"/>
    </row>
    <row r="4198" spans="1:17">
      <c r="A4198" s="152"/>
      <c r="B4198" s="68"/>
      <c r="C4198" s="68"/>
      <c r="D4198" s="68"/>
      <c r="E4198" s="68"/>
      <c r="F4198" s="69"/>
      <c r="G4198" s="69"/>
      <c r="H4198" s="69"/>
      <c r="I4198" s="69"/>
      <c r="J4198" s="68"/>
      <c r="K4198" s="69"/>
      <c r="L4198" s="68"/>
      <c r="M4198" s="68"/>
      <c r="N4198" s="68"/>
      <c r="O4198" s="68"/>
      <c r="P4198" s="70"/>
      <c r="Q4198" s="71"/>
    </row>
    <row r="4199" spans="1:17">
      <c r="A4199" s="152"/>
      <c r="B4199" s="68"/>
      <c r="C4199" s="68"/>
      <c r="D4199" s="68"/>
      <c r="E4199" s="68"/>
      <c r="F4199" s="69"/>
      <c r="G4199" s="69"/>
      <c r="H4199" s="69"/>
      <c r="I4199" s="69"/>
      <c r="J4199" s="68"/>
      <c r="K4199" s="69"/>
      <c r="L4199" s="68"/>
      <c r="M4199" s="68"/>
      <c r="N4199" s="68"/>
      <c r="O4199" s="68"/>
      <c r="P4199" s="70"/>
      <c r="Q4199" s="71"/>
    </row>
    <row r="4200" spans="1:17">
      <c r="A4200" s="152"/>
      <c r="B4200" s="68"/>
      <c r="C4200" s="68"/>
      <c r="D4200" s="68"/>
      <c r="E4200" s="68"/>
      <c r="F4200" s="69"/>
      <c r="G4200" s="69"/>
      <c r="H4200" s="69"/>
      <c r="I4200" s="69"/>
      <c r="J4200" s="68"/>
      <c r="K4200" s="69"/>
      <c r="L4200" s="68"/>
      <c r="M4200" s="68"/>
      <c r="N4200" s="68"/>
      <c r="O4200" s="68"/>
      <c r="P4200" s="70"/>
      <c r="Q4200" s="71"/>
    </row>
    <row r="4201" spans="1:17">
      <c r="A4201" s="152"/>
      <c r="B4201" s="68"/>
      <c r="C4201" s="68"/>
      <c r="D4201" s="68"/>
      <c r="E4201" s="68"/>
      <c r="F4201" s="69"/>
      <c r="G4201" s="69"/>
      <c r="H4201" s="69"/>
      <c r="I4201" s="69"/>
      <c r="J4201" s="68"/>
      <c r="K4201" s="69"/>
      <c r="L4201" s="68"/>
      <c r="M4201" s="68"/>
      <c r="N4201" s="68"/>
      <c r="O4201" s="68"/>
      <c r="P4201" s="70"/>
      <c r="Q4201" s="71"/>
    </row>
    <row r="4202" spans="1:17">
      <c r="A4202" s="152"/>
      <c r="B4202" s="68"/>
      <c r="C4202" s="68"/>
      <c r="D4202" s="68"/>
      <c r="E4202" s="68"/>
      <c r="F4202" s="69"/>
      <c r="G4202" s="69"/>
      <c r="H4202" s="69"/>
      <c r="I4202" s="69"/>
      <c r="J4202" s="68"/>
      <c r="K4202" s="69"/>
      <c r="L4202" s="68"/>
      <c r="M4202" s="68"/>
      <c r="N4202" s="68"/>
      <c r="O4202" s="68"/>
      <c r="P4202" s="70"/>
      <c r="Q4202" s="71"/>
    </row>
    <row r="4203" spans="1:17">
      <c r="A4203" s="152"/>
      <c r="B4203" s="68"/>
      <c r="C4203" s="68"/>
      <c r="D4203" s="68"/>
      <c r="E4203" s="68"/>
      <c r="F4203" s="69"/>
      <c r="G4203" s="69"/>
      <c r="H4203" s="69"/>
      <c r="I4203" s="69"/>
      <c r="J4203" s="68"/>
      <c r="K4203" s="69"/>
      <c r="L4203" s="68"/>
      <c r="M4203" s="68"/>
      <c r="N4203" s="68"/>
      <c r="O4203" s="68"/>
      <c r="P4203" s="70"/>
      <c r="Q4203" s="71"/>
    </row>
    <row r="4204" spans="1:17">
      <c r="A4204" s="152"/>
      <c r="B4204" s="68"/>
      <c r="C4204" s="68"/>
      <c r="D4204" s="68"/>
      <c r="E4204" s="68"/>
      <c r="F4204" s="69"/>
      <c r="G4204" s="69"/>
      <c r="H4204" s="69"/>
      <c r="I4204" s="69"/>
      <c r="J4204" s="68"/>
      <c r="K4204" s="69"/>
      <c r="L4204" s="68"/>
      <c r="M4204" s="68"/>
      <c r="N4204" s="68"/>
      <c r="O4204" s="68"/>
      <c r="P4204" s="70"/>
      <c r="Q4204" s="71"/>
    </row>
    <row r="4205" spans="1:17">
      <c r="A4205" s="152"/>
      <c r="B4205" s="68"/>
      <c r="C4205" s="68"/>
      <c r="D4205" s="68"/>
      <c r="E4205" s="68"/>
      <c r="F4205" s="69"/>
      <c r="G4205" s="69"/>
      <c r="H4205" s="69"/>
      <c r="I4205" s="69"/>
      <c r="J4205" s="68"/>
      <c r="K4205" s="69"/>
      <c r="L4205" s="68"/>
      <c r="M4205" s="68"/>
      <c r="N4205" s="68"/>
      <c r="O4205" s="68"/>
      <c r="P4205" s="70"/>
      <c r="Q4205" s="71"/>
    </row>
    <row r="4206" spans="1:17">
      <c r="A4206" s="152"/>
      <c r="B4206" s="68"/>
      <c r="C4206" s="68"/>
      <c r="D4206" s="68"/>
      <c r="E4206" s="68"/>
      <c r="F4206" s="69"/>
      <c r="G4206" s="69"/>
      <c r="H4206" s="69"/>
      <c r="I4206" s="69"/>
      <c r="J4206" s="68"/>
      <c r="K4206" s="69"/>
      <c r="L4206" s="68"/>
      <c r="M4206" s="68"/>
      <c r="N4206" s="68"/>
      <c r="O4206" s="68"/>
      <c r="P4206" s="70"/>
      <c r="Q4206" s="71"/>
    </row>
    <row r="4207" spans="1:17">
      <c r="A4207" s="152"/>
      <c r="B4207" s="68"/>
      <c r="C4207" s="68"/>
      <c r="D4207" s="68"/>
      <c r="E4207" s="68"/>
      <c r="F4207" s="69"/>
      <c r="G4207" s="69"/>
      <c r="H4207" s="69"/>
      <c r="I4207" s="69"/>
      <c r="J4207" s="68"/>
      <c r="K4207" s="69"/>
      <c r="L4207" s="68"/>
      <c r="M4207" s="68"/>
      <c r="N4207" s="68"/>
      <c r="O4207" s="68"/>
      <c r="P4207" s="70"/>
      <c r="Q4207" s="71"/>
    </row>
    <row r="4208" spans="1:17">
      <c r="A4208" s="152"/>
      <c r="B4208" s="68"/>
      <c r="C4208" s="68"/>
      <c r="D4208" s="68"/>
      <c r="E4208" s="68"/>
      <c r="F4208" s="69"/>
      <c r="G4208" s="69"/>
      <c r="H4208" s="69"/>
      <c r="I4208" s="69"/>
      <c r="J4208" s="68"/>
      <c r="K4208" s="69"/>
      <c r="L4208" s="68"/>
      <c r="M4208" s="68"/>
      <c r="N4208" s="68"/>
      <c r="O4208" s="68"/>
      <c r="P4208" s="70"/>
      <c r="Q4208" s="71"/>
    </row>
    <row r="4209" spans="1:17">
      <c r="A4209" s="152"/>
      <c r="B4209" s="68"/>
      <c r="C4209" s="68"/>
      <c r="D4209" s="68"/>
      <c r="E4209" s="68"/>
      <c r="F4209" s="69"/>
      <c r="G4209" s="69"/>
      <c r="H4209" s="69"/>
      <c r="I4209" s="69"/>
      <c r="J4209" s="68"/>
      <c r="K4209" s="69"/>
      <c r="L4209" s="68"/>
      <c r="M4209" s="68"/>
      <c r="N4209" s="68"/>
      <c r="O4209" s="68"/>
      <c r="P4209" s="70"/>
      <c r="Q4209" s="71"/>
    </row>
    <row r="4210" spans="1:17">
      <c r="A4210" s="152"/>
      <c r="B4210" s="68"/>
      <c r="C4210" s="68"/>
      <c r="D4210" s="68"/>
      <c r="E4210" s="68"/>
      <c r="F4210" s="69"/>
      <c r="G4210" s="69"/>
      <c r="H4210" s="69"/>
      <c r="I4210" s="69"/>
      <c r="J4210" s="68"/>
      <c r="K4210" s="69"/>
      <c r="L4210" s="68"/>
      <c r="M4210" s="68"/>
      <c r="N4210" s="68"/>
      <c r="O4210" s="68"/>
      <c r="P4210" s="70"/>
      <c r="Q4210" s="71"/>
    </row>
    <row r="4211" spans="1:17">
      <c r="A4211" s="152"/>
      <c r="B4211" s="68"/>
      <c r="C4211" s="68"/>
      <c r="D4211" s="68"/>
      <c r="E4211" s="68"/>
      <c r="F4211" s="69"/>
      <c r="G4211" s="69"/>
      <c r="H4211" s="69"/>
      <c r="I4211" s="69"/>
      <c r="J4211" s="68"/>
      <c r="K4211" s="69"/>
      <c r="L4211" s="68"/>
      <c r="M4211" s="68"/>
      <c r="N4211" s="68"/>
      <c r="O4211" s="68"/>
      <c r="P4211" s="70"/>
      <c r="Q4211" s="71"/>
    </row>
    <row r="4212" spans="1:17">
      <c r="A4212" s="152"/>
      <c r="B4212" s="68"/>
      <c r="C4212" s="68"/>
      <c r="D4212" s="68"/>
      <c r="E4212" s="68"/>
      <c r="F4212" s="69"/>
      <c r="G4212" s="69"/>
      <c r="H4212" s="69"/>
      <c r="I4212" s="69"/>
      <c r="J4212" s="68"/>
      <c r="K4212" s="69"/>
      <c r="L4212" s="68"/>
      <c r="M4212" s="68"/>
      <c r="N4212" s="68"/>
      <c r="O4212" s="68"/>
      <c r="P4212" s="70"/>
      <c r="Q4212" s="71"/>
    </row>
    <row r="4213" spans="1:17">
      <c r="A4213" s="152"/>
      <c r="B4213" s="68"/>
      <c r="C4213" s="68"/>
      <c r="D4213" s="68"/>
      <c r="E4213" s="68"/>
      <c r="F4213" s="69"/>
      <c r="G4213" s="69"/>
      <c r="H4213" s="69"/>
      <c r="I4213" s="69"/>
      <c r="J4213" s="68"/>
      <c r="K4213" s="69"/>
      <c r="L4213" s="68"/>
      <c r="M4213" s="68"/>
      <c r="N4213" s="68"/>
      <c r="O4213" s="68"/>
      <c r="P4213" s="70"/>
      <c r="Q4213" s="71"/>
    </row>
    <row r="4214" spans="1:17">
      <c r="A4214" s="152"/>
      <c r="B4214" s="68"/>
      <c r="C4214" s="68"/>
      <c r="D4214" s="68"/>
      <c r="E4214" s="68"/>
      <c r="F4214" s="69"/>
      <c r="G4214" s="69"/>
      <c r="H4214" s="69"/>
      <c r="I4214" s="69"/>
      <c r="J4214" s="68"/>
      <c r="K4214" s="69"/>
      <c r="L4214" s="68"/>
      <c r="M4214" s="68"/>
      <c r="N4214" s="68"/>
      <c r="O4214" s="68"/>
      <c r="P4214" s="70"/>
      <c r="Q4214" s="71"/>
    </row>
    <row r="4215" spans="1:17">
      <c r="A4215" s="152"/>
      <c r="B4215" s="68"/>
      <c r="C4215" s="68"/>
      <c r="D4215" s="68"/>
      <c r="E4215" s="68"/>
      <c r="F4215" s="69"/>
      <c r="G4215" s="69"/>
      <c r="H4215" s="69"/>
      <c r="I4215" s="69"/>
      <c r="J4215" s="68"/>
      <c r="K4215" s="69"/>
      <c r="L4215" s="68"/>
      <c r="M4215" s="68"/>
      <c r="N4215" s="68"/>
      <c r="O4215" s="68"/>
      <c r="P4215" s="70"/>
      <c r="Q4215" s="71"/>
    </row>
    <row r="4216" spans="1:17">
      <c r="A4216" s="152"/>
      <c r="B4216" s="68"/>
      <c r="C4216" s="68"/>
      <c r="D4216" s="68"/>
      <c r="E4216" s="68"/>
      <c r="F4216" s="69"/>
      <c r="G4216" s="69"/>
      <c r="H4216" s="69"/>
      <c r="I4216" s="69"/>
      <c r="J4216" s="68"/>
      <c r="K4216" s="69"/>
      <c r="L4216" s="68"/>
      <c r="M4216" s="68"/>
      <c r="N4216" s="68"/>
      <c r="O4216" s="68"/>
      <c r="P4216" s="70"/>
      <c r="Q4216" s="71"/>
    </row>
    <row r="4217" spans="1:17">
      <c r="A4217" s="152"/>
      <c r="B4217" s="68"/>
      <c r="C4217" s="68"/>
      <c r="D4217" s="68"/>
      <c r="E4217" s="68"/>
      <c r="F4217" s="69"/>
      <c r="G4217" s="69"/>
      <c r="H4217" s="69"/>
      <c r="I4217" s="69"/>
      <c r="J4217" s="68"/>
      <c r="K4217" s="69"/>
      <c r="L4217" s="68"/>
      <c r="M4217" s="68"/>
      <c r="N4217" s="68"/>
      <c r="O4217" s="68"/>
      <c r="P4217" s="70"/>
      <c r="Q4217" s="71"/>
    </row>
    <row r="4218" spans="1:17">
      <c r="A4218" s="152"/>
      <c r="B4218" s="68"/>
      <c r="C4218" s="68"/>
      <c r="D4218" s="68"/>
      <c r="E4218" s="68"/>
      <c r="F4218" s="69"/>
      <c r="G4218" s="69"/>
      <c r="H4218" s="69"/>
      <c r="I4218" s="69"/>
      <c r="J4218" s="68"/>
      <c r="K4218" s="69"/>
      <c r="L4218" s="68"/>
      <c r="M4218" s="68"/>
      <c r="N4218" s="68"/>
      <c r="O4218" s="68"/>
      <c r="P4218" s="70"/>
      <c r="Q4218" s="71"/>
    </row>
    <row r="4219" spans="1:17">
      <c r="A4219" s="152"/>
      <c r="B4219" s="68"/>
      <c r="C4219" s="68"/>
      <c r="D4219" s="68"/>
      <c r="E4219" s="68"/>
      <c r="F4219" s="69"/>
      <c r="G4219" s="69"/>
      <c r="H4219" s="69"/>
      <c r="I4219" s="69"/>
      <c r="J4219" s="68"/>
      <c r="K4219" s="69"/>
      <c r="L4219" s="68"/>
      <c r="M4219" s="68"/>
      <c r="N4219" s="68"/>
      <c r="O4219" s="68"/>
      <c r="P4219" s="70"/>
      <c r="Q4219" s="71"/>
    </row>
    <row r="4220" spans="1:17">
      <c r="A4220" s="152"/>
      <c r="B4220" s="68"/>
      <c r="C4220" s="68"/>
      <c r="D4220" s="68"/>
      <c r="E4220" s="68"/>
      <c r="F4220" s="69"/>
      <c r="G4220" s="69"/>
      <c r="H4220" s="69"/>
      <c r="I4220" s="69"/>
      <c r="J4220" s="68"/>
      <c r="K4220" s="69"/>
      <c r="L4220" s="68"/>
      <c r="M4220" s="68"/>
      <c r="N4220" s="68"/>
      <c r="O4220" s="68"/>
      <c r="P4220" s="70"/>
      <c r="Q4220" s="71"/>
    </row>
    <row r="4221" spans="1:17">
      <c r="A4221" s="152"/>
      <c r="B4221" s="68"/>
      <c r="C4221" s="68"/>
      <c r="D4221" s="68"/>
      <c r="E4221" s="68"/>
      <c r="F4221" s="69"/>
      <c r="G4221" s="69"/>
      <c r="H4221" s="69"/>
      <c r="I4221" s="69"/>
      <c r="J4221" s="68"/>
      <c r="K4221" s="69"/>
      <c r="L4221" s="68"/>
      <c r="M4221" s="68"/>
      <c r="N4221" s="68"/>
      <c r="O4221" s="68"/>
      <c r="P4221" s="70"/>
      <c r="Q4221" s="71"/>
    </row>
    <row r="4222" spans="1:17">
      <c r="A4222" s="152"/>
      <c r="B4222" s="68"/>
      <c r="C4222" s="68"/>
      <c r="D4222" s="68"/>
      <c r="E4222" s="68"/>
      <c r="F4222" s="69"/>
      <c r="G4222" s="69"/>
      <c r="H4222" s="69"/>
      <c r="I4222" s="69"/>
      <c r="J4222" s="68"/>
      <c r="K4222" s="69"/>
      <c r="L4222" s="68"/>
      <c r="M4222" s="68"/>
      <c r="N4222" s="68"/>
      <c r="O4222" s="68"/>
      <c r="P4222" s="70"/>
      <c r="Q4222" s="71"/>
    </row>
    <row r="4223" spans="1:17">
      <c r="A4223" s="152"/>
      <c r="B4223" s="68"/>
      <c r="C4223" s="68"/>
      <c r="D4223" s="68"/>
      <c r="E4223" s="68"/>
      <c r="F4223" s="69"/>
      <c r="G4223" s="69"/>
      <c r="H4223" s="69"/>
      <c r="I4223" s="69"/>
      <c r="J4223" s="68"/>
      <c r="K4223" s="69"/>
      <c r="L4223" s="68"/>
      <c r="M4223" s="68"/>
      <c r="N4223" s="68"/>
      <c r="O4223" s="68"/>
      <c r="P4223" s="70"/>
      <c r="Q4223" s="71"/>
    </row>
    <row r="4224" spans="1:17">
      <c r="A4224" s="152"/>
      <c r="B4224" s="68"/>
      <c r="C4224" s="68"/>
      <c r="D4224" s="68"/>
      <c r="E4224" s="68"/>
      <c r="F4224" s="69"/>
      <c r="G4224" s="69"/>
      <c r="H4224" s="69"/>
      <c r="I4224" s="69"/>
      <c r="J4224" s="68"/>
      <c r="K4224" s="69"/>
      <c r="L4224" s="68"/>
      <c r="M4224" s="68"/>
      <c r="N4224" s="68"/>
      <c r="O4224" s="68"/>
      <c r="P4224" s="70"/>
      <c r="Q4224" s="71"/>
    </row>
    <row r="4225" spans="1:17">
      <c r="A4225" s="152"/>
      <c r="B4225" s="68"/>
      <c r="C4225" s="68"/>
      <c r="D4225" s="68"/>
      <c r="E4225" s="68"/>
      <c r="F4225" s="69"/>
      <c r="G4225" s="69"/>
      <c r="H4225" s="69"/>
      <c r="I4225" s="69"/>
      <c r="J4225" s="68"/>
      <c r="K4225" s="69"/>
      <c r="L4225" s="68"/>
      <c r="M4225" s="68"/>
      <c r="N4225" s="68"/>
      <c r="O4225" s="68"/>
      <c r="P4225" s="70"/>
      <c r="Q4225" s="71"/>
    </row>
    <row r="4226" spans="1:17">
      <c r="A4226" s="152"/>
      <c r="B4226" s="68"/>
      <c r="C4226" s="68"/>
      <c r="D4226" s="68"/>
      <c r="E4226" s="68"/>
      <c r="F4226" s="69"/>
      <c r="G4226" s="69"/>
      <c r="H4226" s="69"/>
      <c r="I4226" s="69"/>
      <c r="J4226" s="68"/>
      <c r="K4226" s="69"/>
      <c r="L4226" s="68"/>
      <c r="M4226" s="68"/>
      <c r="N4226" s="68"/>
      <c r="O4226" s="68"/>
      <c r="P4226" s="70"/>
      <c r="Q4226" s="71"/>
    </row>
    <row r="4227" spans="1:17">
      <c r="A4227" s="152"/>
      <c r="B4227" s="68"/>
      <c r="C4227" s="68"/>
      <c r="D4227" s="68"/>
      <c r="E4227" s="68"/>
      <c r="F4227" s="69"/>
      <c r="G4227" s="69"/>
      <c r="H4227" s="69"/>
      <c r="I4227" s="69"/>
      <c r="J4227" s="68"/>
      <c r="K4227" s="69"/>
      <c r="L4227" s="68"/>
      <c r="M4227" s="68"/>
      <c r="N4227" s="68"/>
      <c r="O4227" s="68"/>
      <c r="P4227" s="70"/>
      <c r="Q4227" s="71"/>
    </row>
    <row r="4228" spans="1:17">
      <c r="A4228" s="152"/>
      <c r="B4228" s="68"/>
      <c r="C4228" s="68"/>
      <c r="D4228" s="68"/>
      <c r="E4228" s="68"/>
      <c r="F4228" s="69"/>
      <c r="G4228" s="69"/>
      <c r="H4228" s="69"/>
      <c r="I4228" s="69"/>
      <c r="J4228" s="68"/>
      <c r="K4228" s="69"/>
      <c r="L4228" s="68"/>
      <c r="M4228" s="68"/>
      <c r="N4228" s="68"/>
      <c r="O4228" s="68"/>
      <c r="P4228" s="70"/>
      <c r="Q4228" s="71"/>
    </row>
    <row r="4229" spans="1:17">
      <c r="A4229" s="152"/>
      <c r="B4229" s="68"/>
      <c r="C4229" s="68"/>
      <c r="D4229" s="68"/>
      <c r="E4229" s="68"/>
      <c r="F4229" s="69"/>
      <c r="G4229" s="69"/>
      <c r="H4229" s="69"/>
      <c r="I4229" s="69"/>
      <c r="J4229" s="68"/>
      <c r="K4229" s="69"/>
      <c r="L4229" s="68"/>
      <c r="M4229" s="68"/>
      <c r="N4229" s="68"/>
      <c r="O4229" s="68"/>
      <c r="P4229" s="70"/>
      <c r="Q4229" s="71"/>
    </row>
    <row r="4230" spans="1:17">
      <c r="A4230" s="152"/>
      <c r="B4230" s="68"/>
      <c r="C4230" s="68"/>
      <c r="D4230" s="68"/>
      <c r="E4230" s="68"/>
      <c r="F4230" s="69"/>
      <c r="G4230" s="69"/>
      <c r="H4230" s="69"/>
      <c r="I4230" s="69"/>
      <c r="J4230" s="68"/>
      <c r="K4230" s="69"/>
      <c r="L4230" s="68"/>
      <c r="M4230" s="68"/>
      <c r="N4230" s="68"/>
      <c r="O4230" s="68"/>
      <c r="P4230" s="70"/>
      <c r="Q4230" s="71"/>
    </row>
    <row r="4231" spans="1:17">
      <c r="A4231" s="152"/>
      <c r="B4231" s="68"/>
      <c r="C4231" s="68"/>
      <c r="D4231" s="68"/>
      <c r="E4231" s="68"/>
      <c r="F4231" s="69"/>
      <c r="G4231" s="69"/>
      <c r="H4231" s="69"/>
      <c r="I4231" s="69"/>
      <c r="J4231" s="68"/>
      <c r="K4231" s="69"/>
      <c r="L4231" s="68"/>
      <c r="M4231" s="68"/>
      <c r="N4231" s="68"/>
      <c r="O4231" s="68"/>
      <c r="P4231" s="70"/>
      <c r="Q4231" s="71"/>
    </row>
    <row r="4232" spans="1:17">
      <c r="A4232" s="152"/>
      <c r="B4232" s="68"/>
      <c r="C4232" s="68"/>
      <c r="D4232" s="68"/>
      <c r="E4232" s="68"/>
      <c r="F4232" s="69"/>
      <c r="G4232" s="69"/>
      <c r="H4232" s="69"/>
      <c r="I4232" s="69"/>
      <c r="J4232" s="68"/>
      <c r="K4232" s="69"/>
      <c r="L4232" s="68"/>
      <c r="M4232" s="68"/>
      <c r="N4232" s="68"/>
      <c r="O4232" s="68"/>
      <c r="P4232" s="70"/>
      <c r="Q4232" s="71"/>
    </row>
    <row r="4233" spans="1:17">
      <c r="A4233" s="152"/>
      <c r="B4233" s="68"/>
      <c r="C4233" s="68"/>
      <c r="D4233" s="68"/>
      <c r="E4233" s="68"/>
      <c r="F4233" s="69"/>
      <c r="G4233" s="69"/>
      <c r="H4233" s="69"/>
      <c r="I4233" s="69"/>
      <c r="J4233" s="68"/>
      <c r="K4233" s="69"/>
      <c r="L4233" s="68"/>
      <c r="M4233" s="68"/>
      <c r="N4233" s="68"/>
      <c r="O4233" s="68"/>
      <c r="P4233" s="70"/>
      <c r="Q4233" s="71"/>
    </row>
    <row r="4234" spans="1:17">
      <c r="A4234" s="152"/>
      <c r="B4234" s="68"/>
      <c r="C4234" s="68"/>
      <c r="D4234" s="68"/>
      <c r="E4234" s="68"/>
      <c r="F4234" s="69"/>
      <c r="G4234" s="69"/>
      <c r="H4234" s="69"/>
      <c r="I4234" s="69"/>
      <c r="J4234" s="68"/>
      <c r="K4234" s="69"/>
      <c r="L4234" s="68"/>
      <c r="M4234" s="68"/>
      <c r="N4234" s="68"/>
      <c r="O4234" s="68"/>
      <c r="P4234" s="70"/>
      <c r="Q4234" s="71"/>
    </row>
    <row r="4235" spans="1:17">
      <c r="A4235" s="152"/>
      <c r="B4235" s="68"/>
      <c r="C4235" s="68"/>
      <c r="D4235" s="68"/>
      <c r="E4235" s="68"/>
      <c r="F4235" s="69"/>
      <c r="G4235" s="69"/>
      <c r="H4235" s="69"/>
      <c r="I4235" s="69"/>
      <c r="J4235" s="68"/>
      <c r="K4235" s="69"/>
      <c r="L4235" s="68"/>
      <c r="M4235" s="68"/>
      <c r="N4235" s="68"/>
      <c r="O4235" s="68"/>
      <c r="P4235" s="70"/>
      <c r="Q4235" s="71"/>
    </row>
    <row r="4236" spans="1:17">
      <c r="A4236" s="152"/>
      <c r="B4236" s="68"/>
      <c r="C4236" s="68"/>
      <c r="D4236" s="68"/>
      <c r="E4236" s="68"/>
      <c r="F4236" s="69"/>
      <c r="G4236" s="69"/>
      <c r="H4236" s="69"/>
      <c r="I4236" s="69"/>
      <c r="J4236" s="68"/>
      <c r="K4236" s="69"/>
      <c r="L4236" s="68"/>
      <c r="M4236" s="68"/>
      <c r="N4236" s="68"/>
      <c r="O4236" s="68"/>
      <c r="P4236" s="70"/>
      <c r="Q4236" s="71"/>
    </row>
    <row r="4237" spans="1:17">
      <c r="A4237" s="152"/>
      <c r="B4237" s="68"/>
      <c r="C4237" s="68"/>
      <c r="D4237" s="68"/>
      <c r="E4237" s="68"/>
      <c r="F4237" s="69"/>
      <c r="G4237" s="69"/>
      <c r="H4237" s="69"/>
      <c r="I4237" s="69"/>
      <c r="J4237" s="68"/>
      <c r="K4237" s="69"/>
      <c r="L4237" s="68"/>
      <c r="M4237" s="68"/>
      <c r="N4237" s="68"/>
      <c r="O4237" s="68"/>
      <c r="P4237" s="70"/>
      <c r="Q4237" s="71"/>
    </row>
    <row r="4238" spans="1:17">
      <c r="A4238" s="152"/>
      <c r="B4238" s="68"/>
      <c r="C4238" s="68"/>
      <c r="D4238" s="68"/>
      <c r="E4238" s="68"/>
      <c r="F4238" s="69"/>
      <c r="G4238" s="69"/>
      <c r="H4238" s="69"/>
      <c r="I4238" s="69"/>
      <c r="J4238" s="68"/>
      <c r="K4238" s="69"/>
      <c r="L4238" s="68"/>
      <c r="M4238" s="68"/>
      <c r="N4238" s="68"/>
      <c r="O4238" s="68"/>
      <c r="P4238" s="70"/>
      <c r="Q4238" s="71"/>
    </row>
    <row r="4239" spans="1:17">
      <c r="A4239" s="152"/>
      <c r="B4239" s="68"/>
      <c r="C4239" s="68"/>
      <c r="D4239" s="68"/>
      <c r="E4239" s="68"/>
      <c r="F4239" s="69"/>
      <c r="G4239" s="69"/>
      <c r="H4239" s="69"/>
      <c r="I4239" s="69"/>
      <c r="J4239" s="68"/>
      <c r="K4239" s="69"/>
      <c r="L4239" s="68"/>
      <c r="M4239" s="68"/>
      <c r="N4239" s="68"/>
      <c r="O4239" s="68"/>
      <c r="P4239" s="70"/>
      <c r="Q4239" s="71"/>
    </row>
    <row r="4240" spans="1:17">
      <c r="A4240" s="152"/>
      <c r="B4240" s="68"/>
      <c r="C4240" s="68"/>
      <c r="D4240" s="68"/>
      <c r="E4240" s="68"/>
      <c r="F4240" s="69"/>
      <c r="G4240" s="69"/>
      <c r="H4240" s="69"/>
      <c r="I4240" s="69"/>
      <c r="J4240" s="68"/>
      <c r="K4240" s="69"/>
      <c r="L4240" s="68"/>
      <c r="M4240" s="68"/>
      <c r="N4240" s="68"/>
      <c r="O4240" s="68"/>
      <c r="P4240" s="70"/>
      <c r="Q4240" s="71"/>
    </row>
    <row r="4241" spans="1:17">
      <c r="A4241" s="152"/>
      <c r="B4241" s="68"/>
      <c r="C4241" s="68"/>
      <c r="D4241" s="68"/>
      <c r="E4241" s="68"/>
      <c r="F4241" s="69"/>
      <c r="G4241" s="69"/>
      <c r="H4241" s="69"/>
      <c r="I4241" s="69"/>
      <c r="J4241" s="68"/>
      <c r="K4241" s="69"/>
      <c r="L4241" s="68"/>
      <c r="M4241" s="68"/>
      <c r="N4241" s="68"/>
      <c r="O4241" s="68"/>
      <c r="P4241" s="70"/>
      <c r="Q4241" s="71"/>
    </row>
    <row r="4242" spans="1:17">
      <c r="A4242" s="152"/>
      <c r="B4242" s="68"/>
      <c r="C4242" s="68"/>
      <c r="D4242" s="68"/>
      <c r="E4242" s="68"/>
      <c r="F4242" s="69"/>
      <c r="G4242" s="69"/>
      <c r="H4242" s="69"/>
      <c r="I4242" s="69"/>
      <c r="J4242" s="68"/>
      <c r="K4242" s="69"/>
      <c r="L4242" s="68"/>
      <c r="M4242" s="68"/>
      <c r="N4242" s="68"/>
      <c r="O4242" s="68"/>
      <c r="P4242" s="70"/>
      <c r="Q4242" s="71"/>
    </row>
    <row r="4243" spans="1:17">
      <c r="A4243" s="152"/>
      <c r="B4243" s="68"/>
      <c r="C4243" s="68"/>
      <c r="D4243" s="68"/>
      <c r="E4243" s="68"/>
      <c r="F4243" s="69"/>
      <c r="G4243" s="69"/>
      <c r="H4243" s="69"/>
      <c r="I4243" s="69"/>
      <c r="J4243" s="68"/>
      <c r="K4243" s="69"/>
      <c r="L4243" s="68"/>
      <c r="M4243" s="68"/>
      <c r="N4243" s="68"/>
      <c r="O4243" s="68"/>
      <c r="P4243" s="70"/>
      <c r="Q4243" s="71"/>
    </row>
    <row r="4244" spans="1:17">
      <c r="A4244" s="152"/>
      <c r="B4244" s="68"/>
      <c r="C4244" s="68"/>
      <c r="D4244" s="68"/>
      <c r="E4244" s="68"/>
      <c r="F4244" s="69"/>
      <c r="G4244" s="69"/>
      <c r="H4244" s="69"/>
      <c r="I4244" s="69"/>
      <c r="J4244" s="68"/>
      <c r="K4244" s="69"/>
      <c r="L4244" s="68"/>
      <c r="M4244" s="68"/>
      <c r="N4244" s="68"/>
      <c r="O4244" s="68"/>
      <c r="P4244" s="70"/>
      <c r="Q4244" s="71"/>
    </row>
    <row r="4245" spans="1:17">
      <c r="A4245" s="152"/>
      <c r="B4245" s="68"/>
      <c r="C4245" s="68"/>
      <c r="D4245" s="68"/>
      <c r="E4245" s="68"/>
      <c r="F4245" s="69"/>
      <c r="G4245" s="69"/>
      <c r="H4245" s="69"/>
      <c r="I4245" s="69"/>
      <c r="J4245" s="68"/>
      <c r="K4245" s="69"/>
      <c r="L4245" s="68"/>
      <c r="M4245" s="68"/>
      <c r="N4245" s="68"/>
      <c r="O4245" s="68"/>
      <c r="P4245" s="70"/>
      <c r="Q4245" s="71"/>
    </row>
    <row r="4246" spans="1:17">
      <c r="A4246" s="152"/>
      <c r="B4246" s="68"/>
      <c r="C4246" s="68"/>
      <c r="D4246" s="68"/>
      <c r="E4246" s="68"/>
      <c r="F4246" s="69"/>
      <c r="G4246" s="69"/>
      <c r="H4246" s="69"/>
      <c r="I4246" s="69"/>
      <c r="J4246" s="68"/>
      <c r="K4246" s="69"/>
      <c r="L4246" s="68"/>
      <c r="M4246" s="68"/>
      <c r="N4246" s="68"/>
      <c r="O4246" s="68"/>
      <c r="P4246" s="70"/>
      <c r="Q4246" s="71"/>
    </row>
    <row r="4247" spans="1:17">
      <c r="A4247" s="152"/>
      <c r="B4247" s="68"/>
      <c r="C4247" s="68"/>
      <c r="D4247" s="68"/>
      <c r="E4247" s="68"/>
      <c r="F4247" s="69"/>
      <c r="G4247" s="69"/>
      <c r="H4247" s="69"/>
      <c r="I4247" s="69"/>
      <c r="J4247" s="68"/>
      <c r="K4247" s="69"/>
      <c r="L4247" s="68"/>
      <c r="M4247" s="68"/>
      <c r="N4247" s="68"/>
      <c r="O4247" s="68"/>
      <c r="P4247" s="70"/>
      <c r="Q4247" s="71"/>
    </row>
    <row r="4248" spans="1:17">
      <c r="A4248" s="152"/>
      <c r="B4248" s="68"/>
      <c r="C4248" s="68"/>
      <c r="D4248" s="68"/>
      <c r="E4248" s="68"/>
      <c r="F4248" s="69"/>
      <c r="G4248" s="69"/>
      <c r="H4248" s="69"/>
      <c r="I4248" s="69"/>
      <c r="J4248" s="68"/>
      <c r="K4248" s="69"/>
      <c r="L4248" s="68"/>
      <c r="M4248" s="68"/>
      <c r="N4248" s="68"/>
      <c r="O4248" s="68"/>
      <c r="P4248" s="70"/>
      <c r="Q4248" s="71"/>
    </row>
    <row r="4249" spans="1:17">
      <c r="A4249" s="152"/>
      <c r="B4249" s="68"/>
      <c r="C4249" s="68"/>
      <c r="D4249" s="68"/>
      <c r="E4249" s="68"/>
      <c r="F4249" s="69"/>
      <c r="G4249" s="69"/>
      <c r="H4249" s="69"/>
      <c r="I4249" s="69"/>
      <c r="J4249" s="68"/>
      <c r="K4249" s="69"/>
      <c r="L4249" s="68"/>
      <c r="M4249" s="68"/>
      <c r="N4249" s="68"/>
      <c r="O4249" s="68"/>
      <c r="P4249" s="70"/>
      <c r="Q4249" s="71"/>
    </row>
    <row r="4250" spans="1:17">
      <c r="A4250" s="152"/>
      <c r="B4250" s="68"/>
      <c r="C4250" s="68"/>
      <c r="D4250" s="68"/>
      <c r="E4250" s="68"/>
      <c r="F4250" s="69"/>
      <c r="G4250" s="69"/>
      <c r="H4250" s="69"/>
      <c r="I4250" s="69"/>
      <c r="J4250" s="68"/>
      <c r="K4250" s="69"/>
      <c r="L4250" s="68"/>
      <c r="M4250" s="68"/>
      <c r="N4250" s="68"/>
      <c r="O4250" s="68"/>
      <c r="P4250" s="70"/>
      <c r="Q4250" s="71"/>
    </row>
    <row r="4251" spans="1:17">
      <c r="A4251" s="152"/>
      <c r="B4251" s="68"/>
      <c r="C4251" s="68"/>
      <c r="D4251" s="68"/>
      <c r="E4251" s="68"/>
      <c r="F4251" s="69"/>
      <c r="G4251" s="69"/>
      <c r="H4251" s="69"/>
      <c r="I4251" s="69"/>
      <c r="J4251" s="68"/>
      <c r="K4251" s="69"/>
      <c r="L4251" s="68"/>
      <c r="M4251" s="68"/>
      <c r="N4251" s="68"/>
      <c r="O4251" s="68"/>
      <c r="P4251" s="70"/>
      <c r="Q4251" s="71"/>
    </row>
    <row r="4252" spans="1:17">
      <c r="A4252" s="152"/>
      <c r="B4252" s="68"/>
      <c r="C4252" s="68"/>
      <c r="D4252" s="68"/>
      <c r="E4252" s="68"/>
      <c r="F4252" s="69"/>
      <c r="G4252" s="69"/>
      <c r="H4252" s="69"/>
      <c r="I4252" s="69"/>
      <c r="J4252" s="68"/>
      <c r="K4252" s="69"/>
      <c r="L4252" s="68"/>
      <c r="M4252" s="68"/>
      <c r="N4252" s="68"/>
      <c r="O4252" s="68"/>
      <c r="P4252" s="70"/>
      <c r="Q4252" s="71"/>
    </row>
    <row r="4253" spans="1:17">
      <c r="A4253" s="152"/>
      <c r="B4253" s="68"/>
      <c r="C4253" s="68"/>
      <c r="D4253" s="68"/>
      <c r="E4253" s="68"/>
      <c r="F4253" s="69"/>
      <c r="G4253" s="69"/>
      <c r="H4253" s="69"/>
      <c r="I4253" s="69"/>
      <c r="J4253" s="68"/>
      <c r="K4253" s="69"/>
      <c r="L4253" s="68"/>
      <c r="M4253" s="68"/>
      <c r="N4253" s="68"/>
      <c r="O4253" s="68"/>
      <c r="P4253" s="70"/>
      <c r="Q4253" s="71"/>
    </row>
    <row r="4254" spans="1:17">
      <c r="A4254" s="152"/>
      <c r="B4254" s="68"/>
      <c r="C4254" s="68"/>
      <c r="D4254" s="68"/>
      <c r="E4254" s="68"/>
      <c r="F4254" s="69"/>
      <c r="G4254" s="69"/>
      <c r="H4254" s="69"/>
      <c r="I4254" s="69"/>
      <c r="J4254" s="68"/>
      <c r="K4254" s="69"/>
      <c r="L4254" s="68"/>
      <c r="M4254" s="68"/>
      <c r="N4254" s="68"/>
      <c r="O4254" s="68"/>
      <c r="P4254" s="70"/>
      <c r="Q4254" s="71"/>
    </row>
    <row r="4255" spans="1:17">
      <c r="A4255" s="152"/>
      <c r="B4255" s="68"/>
      <c r="C4255" s="68"/>
      <c r="D4255" s="68"/>
      <c r="E4255" s="68"/>
      <c r="F4255" s="69"/>
      <c r="G4255" s="69"/>
      <c r="H4255" s="69"/>
      <c r="I4255" s="69"/>
      <c r="J4255" s="68"/>
      <c r="K4255" s="69"/>
      <c r="L4255" s="68"/>
      <c r="M4255" s="68"/>
      <c r="N4255" s="68"/>
      <c r="O4255" s="68"/>
      <c r="P4255" s="70"/>
      <c r="Q4255" s="71"/>
    </row>
    <row r="4256" spans="1:17">
      <c r="A4256" s="152"/>
      <c r="B4256" s="68"/>
      <c r="C4256" s="68"/>
      <c r="D4256" s="68"/>
      <c r="E4256" s="68"/>
      <c r="F4256" s="69"/>
      <c r="G4256" s="69"/>
      <c r="H4256" s="69"/>
      <c r="I4256" s="69"/>
      <c r="J4256" s="68"/>
      <c r="K4256" s="69"/>
      <c r="L4256" s="68"/>
      <c r="M4256" s="68"/>
      <c r="N4256" s="68"/>
      <c r="O4256" s="68"/>
      <c r="P4256" s="70"/>
      <c r="Q4256" s="71"/>
    </row>
    <row r="4257" spans="1:17">
      <c r="A4257" s="152"/>
      <c r="B4257" s="68"/>
      <c r="C4257" s="68"/>
      <c r="D4257" s="68"/>
      <c r="E4257" s="68"/>
      <c r="F4257" s="69"/>
      <c r="G4257" s="69"/>
      <c r="H4257" s="69"/>
      <c r="I4257" s="69"/>
      <c r="J4257" s="68"/>
      <c r="K4257" s="69"/>
      <c r="L4257" s="68"/>
      <c r="M4257" s="68"/>
      <c r="N4257" s="68"/>
      <c r="O4257" s="68"/>
      <c r="P4257" s="70"/>
      <c r="Q4257" s="71"/>
    </row>
    <row r="4258" spans="1:17">
      <c r="A4258" s="152"/>
      <c r="B4258" s="68"/>
      <c r="C4258" s="68"/>
      <c r="D4258" s="68"/>
      <c r="E4258" s="68"/>
      <c r="F4258" s="69"/>
      <c r="G4258" s="69"/>
      <c r="H4258" s="69"/>
      <c r="I4258" s="69"/>
      <c r="J4258" s="68"/>
      <c r="K4258" s="69"/>
      <c r="L4258" s="68"/>
      <c r="M4258" s="68"/>
      <c r="N4258" s="68"/>
      <c r="O4258" s="68"/>
      <c r="P4258" s="70"/>
      <c r="Q4258" s="71"/>
    </row>
    <row r="4259" spans="1:17">
      <c r="A4259" s="152"/>
      <c r="B4259" s="68"/>
      <c r="C4259" s="68"/>
      <c r="D4259" s="68"/>
      <c r="E4259" s="68"/>
      <c r="F4259" s="69"/>
      <c r="G4259" s="69"/>
      <c r="H4259" s="69"/>
      <c r="I4259" s="69"/>
      <c r="J4259" s="68"/>
      <c r="K4259" s="69"/>
      <c r="L4259" s="68"/>
      <c r="M4259" s="68"/>
      <c r="N4259" s="68"/>
      <c r="O4259" s="68"/>
      <c r="P4259" s="70"/>
      <c r="Q4259" s="71"/>
    </row>
    <row r="4260" spans="1:17">
      <c r="A4260" s="152"/>
      <c r="B4260" s="68"/>
      <c r="C4260" s="68"/>
      <c r="D4260" s="68"/>
      <c r="E4260" s="68"/>
      <c r="F4260" s="69"/>
      <c r="G4260" s="69"/>
      <c r="H4260" s="69"/>
      <c r="I4260" s="69"/>
      <c r="J4260" s="68"/>
      <c r="K4260" s="69"/>
      <c r="L4260" s="68"/>
      <c r="M4260" s="68"/>
      <c r="N4260" s="68"/>
      <c r="O4260" s="68"/>
      <c r="P4260" s="70"/>
      <c r="Q4260" s="71"/>
    </row>
    <row r="4261" spans="1:17">
      <c r="A4261" s="152"/>
      <c r="B4261" s="68"/>
      <c r="C4261" s="68"/>
      <c r="D4261" s="68"/>
      <c r="E4261" s="68"/>
      <c r="F4261" s="69"/>
      <c r="G4261" s="69"/>
      <c r="H4261" s="69"/>
      <c r="I4261" s="69"/>
      <c r="J4261" s="68"/>
      <c r="K4261" s="69"/>
      <c r="L4261" s="68"/>
      <c r="M4261" s="68"/>
      <c r="N4261" s="68"/>
      <c r="O4261" s="68"/>
      <c r="P4261" s="70"/>
      <c r="Q4261" s="71"/>
    </row>
    <row r="4262" spans="1:17">
      <c r="A4262" s="152"/>
      <c r="B4262" s="68"/>
      <c r="C4262" s="68"/>
      <c r="D4262" s="68"/>
      <c r="E4262" s="68"/>
      <c r="F4262" s="69"/>
      <c r="G4262" s="69"/>
      <c r="H4262" s="69"/>
      <c r="I4262" s="69"/>
      <c r="J4262" s="68"/>
      <c r="K4262" s="69"/>
      <c r="L4262" s="68"/>
      <c r="M4262" s="68"/>
      <c r="N4262" s="68"/>
      <c r="O4262" s="68"/>
      <c r="P4262" s="70"/>
      <c r="Q4262" s="71"/>
    </row>
    <row r="4263" spans="1:17">
      <c r="A4263" s="152"/>
      <c r="B4263" s="68"/>
      <c r="C4263" s="68"/>
      <c r="D4263" s="68"/>
      <c r="E4263" s="68"/>
      <c r="F4263" s="69"/>
      <c r="G4263" s="69"/>
      <c r="H4263" s="69"/>
      <c r="I4263" s="69"/>
      <c r="J4263" s="68"/>
      <c r="K4263" s="69"/>
      <c r="L4263" s="68"/>
      <c r="M4263" s="68"/>
      <c r="N4263" s="68"/>
      <c r="O4263" s="68"/>
      <c r="P4263" s="70"/>
      <c r="Q4263" s="71"/>
    </row>
    <row r="4264" spans="1:17">
      <c r="A4264" s="152"/>
      <c r="B4264" s="68"/>
      <c r="C4264" s="68"/>
      <c r="D4264" s="68"/>
      <c r="E4264" s="68"/>
      <c r="F4264" s="69"/>
      <c r="G4264" s="69"/>
      <c r="H4264" s="69"/>
      <c r="I4264" s="69"/>
      <c r="J4264" s="68"/>
      <c r="K4264" s="69"/>
      <c r="L4264" s="68"/>
      <c r="M4264" s="68"/>
      <c r="N4264" s="68"/>
      <c r="O4264" s="68"/>
      <c r="P4264" s="70"/>
      <c r="Q4264" s="71"/>
    </row>
    <row r="4265" spans="1:17">
      <c r="A4265" s="152"/>
      <c r="B4265" s="68"/>
      <c r="C4265" s="68"/>
      <c r="D4265" s="68"/>
      <c r="E4265" s="68"/>
      <c r="F4265" s="69"/>
      <c r="G4265" s="69"/>
      <c r="H4265" s="69"/>
      <c r="I4265" s="69"/>
      <c r="J4265" s="68"/>
      <c r="K4265" s="69"/>
      <c r="L4265" s="68"/>
      <c r="M4265" s="68"/>
      <c r="N4265" s="68"/>
      <c r="O4265" s="68"/>
      <c r="P4265" s="70"/>
      <c r="Q4265" s="71"/>
    </row>
    <row r="4266" spans="1:17">
      <c r="A4266" s="152"/>
      <c r="B4266" s="68"/>
      <c r="C4266" s="68"/>
      <c r="D4266" s="68"/>
      <c r="E4266" s="68"/>
      <c r="F4266" s="69"/>
      <c r="G4266" s="69"/>
      <c r="H4266" s="69"/>
      <c r="I4266" s="69"/>
      <c r="J4266" s="68"/>
      <c r="K4266" s="69"/>
      <c r="L4266" s="68"/>
      <c r="M4266" s="68"/>
      <c r="N4266" s="68"/>
      <c r="O4266" s="68"/>
      <c r="P4266" s="70"/>
      <c r="Q4266" s="71"/>
    </row>
    <row r="4267" spans="1:17">
      <c r="A4267" s="152"/>
      <c r="B4267" s="68"/>
      <c r="C4267" s="68"/>
      <c r="D4267" s="68"/>
      <c r="E4267" s="68"/>
      <c r="F4267" s="69"/>
      <c r="G4267" s="69"/>
      <c r="H4267" s="69"/>
      <c r="I4267" s="69"/>
      <c r="J4267" s="68"/>
      <c r="K4267" s="69"/>
      <c r="L4267" s="68"/>
      <c r="M4267" s="68"/>
      <c r="N4267" s="68"/>
      <c r="O4267" s="68"/>
      <c r="P4267" s="70"/>
      <c r="Q4267" s="71"/>
    </row>
    <row r="4268" spans="1:17">
      <c r="A4268" s="152"/>
      <c r="B4268" s="68"/>
      <c r="C4268" s="68"/>
      <c r="D4268" s="68"/>
      <c r="E4268" s="68"/>
      <c r="F4268" s="69"/>
      <c r="G4268" s="69"/>
      <c r="H4268" s="69"/>
      <c r="I4268" s="69"/>
      <c r="J4268" s="68"/>
      <c r="K4268" s="69"/>
      <c r="L4268" s="68"/>
      <c r="M4268" s="68"/>
      <c r="N4268" s="68"/>
      <c r="O4268" s="68"/>
      <c r="P4268" s="70"/>
      <c r="Q4268" s="71"/>
    </row>
    <row r="4269" spans="1:17">
      <c r="A4269" s="152"/>
      <c r="B4269" s="68"/>
      <c r="C4269" s="68"/>
      <c r="D4269" s="68"/>
      <c r="E4269" s="68"/>
      <c r="F4269" s="69"/>
      <c r="G4269" s="69"/>
      <c r="H4269" s="69"/>
      <c r="I4269" s="69"/>
      <c r="J4269" s="68"/>
      <c r="K4269" s="69"/>
      <c r="L4269" s="68"/>
      <c r="M4269" s="68"/>
      <c r="N4269" s="68"/>
      <c r="O4269" s="68"/>
      <c r="P4269" s="70"/>
      <c r="Q4269" s="71"/>
    </row>
    <row r="4270" spans="1:17">
      <c r="A4270" s="152"/>
      <c r="B4270" s="68"/>
      <c r="C4270" s="68"/>
      <c r="D4270" s="68"/>
      <c r="E4270" s="68"/>
      <c r="F4270" s="69"/>
      <c r="G4270" s="69"/>
      <c r="H4270" s="69"/>
      <c r="I4270" s="69"/>
      <c r="J4270" s="68"/>
      <c r="K4270" s="69"/>
      <c r="L4270" s="68"/>
      <c r="M4270" s="68"/>
      <c r="N4270" s="68"/>
      <c r="O4270" s="68"/>
      <c r="P4270" s="70"/>
      <c r="Q4270" s="71"/>
    </row>
    <row r="4271" spans="1:17">
      <c r="A4271" s="152"/>
      <c r="B4271" s="68"/>
      <c r="C4271" s="68"/>
      <c r="D4271" s="68"/>
      <c r="E4271" s="68"/>
      <c r="F4271" s="69"/>
      <c r="G4271" s="69"/>
      <c r="H4271" s="69"/>
      <c r="I4271" s="69"/>
      <c r="J4271" s="68"/>
      <c r="K4271" s="69"/>
      <c r="L4271" s="68"/>
      <c r="M4271" s="68"/>
      <c r="N4271" s="68"/>
      <c r="O4271" s="68"/>
      <c r="P4271" s="70"/>
      <c r="Q4271" s="71"/>
    </row>
    <row r="4272" spans="1:17">
      <c r="A4272" s="152"/>
      <c r="B4272" s="68"/>
      <c r="C4272" s="68"/>
      <c r="D4272" s="68"/>
      <c r="E4272" s="68"/>
      <c r="F4272" s="69"/>
      <c r="G4272" s="69"/>
      <c r="H4272" s="69"/>
      <c r="I4272" s="69"/>
      <c r="J4272" s="68"/>
      <c r="K4272" s="69"/>
      <c r="L4272" s="68"/>
      <c r="M4272" s="68"/>
      <c r="N4272" s="68"/>
      <c r="O4272" s="68"/>
      <c r="P4272" s="70"/>
      <c r="Q4272" s="71"/>
    </row>
    <row r="4273" spans="1:17">
      <c r="A4273" s="152"/>
      <c r="B4273" s="68"/>
      <c r="C4273" s="68"/>
      <c r="D4273" s="68"/>
      <c r="E4273" s="68"/>
      <c r="F4273" s="69"/>
      <c r="G4273" s="69"/>
      <c r="H4273" s="69"/>
      <c r="I4273" s="69"/>
      <c r="J4273" s="68"/>
      <c r="K4273" s="69"/>
      <c r="L4273" s="68"/>
      <c r="M4273" s="68"/>
      <c r="N4273" s="68"/>
      <c r="O4273" s="68"/>
      <c r="P4273" s="70"/>
      <c r="Q4273" s="71"/>
    </row>
    <row r="4274" spans="1:17">
      <c r="A4274" s="152"/>
      <c r="B4274" s="68"/>
      <c r="C4274" s="68"/>
      <c r="D4274" s="68"/>
      <c r="E4274" s="68"/>
      <c r="F4274" s="69"/>
      <c r="G4274" s="69"/>
      <c r="H4274" s="69"/>
      <c r="I4274" s="69"/>
      <c r="J4274" s="68"/>
      <c r="K4274" s="69"/>
      <c r="L4274" s="68"/>
      <c r="M4274" s="68"/>
      <c r="N4274" s="68"/>
      <c r="O4274" s="68"/>
      <c r="P4274" s="70"/>
      <c r="Q4274" s="71"/>
    </row>
    <row r="4275" spans="1:17">
      <c r="A4275" s="152"/>
      <c r="B4275" s="68"/>
      <c r="C4275" s="68"/>
      <c r="D4275" s="68"/>
      <c r="E4275" s="68"/>
      <c r="F4275" s="69"/>
      <c r="G4275" s="69"/>
      <c r="H4275" s="69"/>
      <c r="I4275" s="69"/>
      <c r="J4275" s="68"/>
      <c r="K4275" s="69"/>
      <c r="L4275" s="68"/>
      <c r="M4275" s="68"/>
      <c r="N4275" s="68"/>
      <c r="O4275" s="68"/>
      <c r="P4275" s="70"/>
      <c r="Q4275" s="71"/>
    </row>
    <row r="4276" spans="1:17">
      <c r="A4276" s="152"/>
      <c r="B4276" s="68"/>
      <c r="C4276" s="68"/>
      <c r="D4276" s="68"/>
      <c r="E4276" s="68"/>
      <c r="F4276" s="69"/>
      <c r="G4276" s="69"/>
      <c r="H4276" s="69"/>
      <c r="I4276" s="69"/>
      <c r="J4276" s="68"/>
      <c r="K4276" s="69"/>
      <c r="L4276" s="68"/>
      <c r="M4276" s="68"/>
      <c r="N4276" s="68"/>
      <c r="O4276" s="68"/>
      <c r="P4276" s="70"/>
      <c r="Q4276" s="71"/>
    </row>
    <row r="4277" spans="1:17">
      <c r="A4277" s="152"/>
      <c r="B4277" s="68"/>
      <c r="C4277" s="68"/>
      <c r="D4277" s="68"/>
      <c r="E4277" s="68"/>
      <c r="F4277" s="69"/>
      <c r="G4277" s="69"/>
      <c r="H4277" s="69"/>
      <c r="I4277" s="69"/>
      <c r="J4277" s="68"/>
      <c r="K4277" s="69"/>
      <c r="L4277" s="68"/>
      <c r="M4277" s="68"/>
      <c r="N4277" s="68"/>
      <c r="O4277" s="68"/>
      <c r="P4277" s="70"/>
      <c r="Q4277" s="71"/>
    </row>
    <row r="4278" spans="1:17">
      <c r="A4278" s="152"/>
      <c r="B4278" s="68"/>
      <c r="C4278" s="68"/>
      <c r="D4278" s="68"/>
      <c r="E4278" s="68"/>
      <c r="F4278" s="69"/>
      <c r="G4278" s="69"/>
      <c r="H4278" s="69"/>
      <c r="I4278" s="69"/>
      <c r="J4278" s="68"/>
      <c r="K4278" s="69"/>
      <c r="L4278" s="68"/>
      <c r="M4278" s="68"/>
      <c r="N4278" s="68"/>
      <c r="O4278" s="68"/>
      <c r="P4278" s="70"/>
      <c r="Q4278" s="71"/>
    </row>
    <row r="4279" spans="1:17">
      <c r="A4279" s="152"/>
      <c r="B4279" s="68"/>
      <c r="C4279" s="68"/>
      <c r="D4279" s="68"/>
      <c r="E4279" s="68"/>
      <c r="F4279" s="69"/>
      <c r="G4279" s="69"/>
      <c r="H4279" s="69"/>
      <c r="I4279" s="69"/>
      <c r="J4279" s="68"/>
      <c r="K4279" s="69"/>
      <c r="L4279" s="68"/>
      <c r="M4279" s="68"/>
      <c r="N4279" s="68"/>
      <c r="O4279" s="68"/>
      <c r="P4279" s="70"/>
      <c r="Q4279" s="71"/>
    </row>
    <row r="4280" spans="1:17">
      <c r="A4280" s="152"/>
      <c r="B4280" s="68"/>
      <c r="C4280" s="68"/>
      <c r="D4280" s="68"/>
      <c r="E4280" s="68"/>
      <c r="F4280" s="69"/>
      <c r="G4280" s="69"/>
      <c r="H4280" s="69"/>
      <c r="I4280" s="69"/>
      <c r="J4280" s="68"/>
      <c r="K4280" s="69"/>
      <c r="L4280" s="68"/>
      <c r="M4280" s="68"/>
      <c r="N4280" s="68"/>
      <c r="O4280" s="68"/>
      <c r="P4280" s="70"/>
      <c r="Q4280" s="71"/>
    </row>
    <row r="4281" spans="1:17">
      <c r="A4281" s="152"/>
      <c r="B4281" s="68"/>
      <c r="C4281" s="68"/>
      <c r="D4281" s="68"/>
      <c r="E4281" s="68"/>
      <c r="F4281" s="69"/>
      <c r="G4281" s="69"/>
      <c r="H4281" s="69"/>
      <c r="I4281" s="69"/>
      <c r="J4281" s="68"/>
      <c r="K4281" s="69"/>
      <c r="L4281" s="68"/>
      <c r="M4281" s="68"/>
      <c r="N4281" s="68"/>
      <c r="O4281" s="68"/>
      <c r="P4281" s="70"/>
      <c r="Q4281" s="71"/>
    </row>
    <row r="4282" spans="1:17">
      <c r="A4282" s="152"/>
      <c r="B4282" s="68"/>
      <c r="C4282" s="68"/>
      <c r="D4282" s="68"/>
      <c r="E4282" s="68"/>
      <c r="F4282" s="69"/>
      <c r="G4282" s="69"/>
      <c r="H4282" s="69"/>
      <c r="I4282" s="69"/>
      <c r="J4282" s="68"/>
      <c r="K4282" s="69"/>
      <c r="L4282" s="68"/>
      <c r="M4282" s="68"/>
      <c r="N4282" s="68"/>
      <c r="O4282" s="68"/>
      <c r="P4282" s="70"/>
      <c r="Q4282" s="71"/>
    </row>
    <row r="4283" spans="1:17">
      <c r="A4283" s="152"/>
      <c r="B4283" s="68"/>
      <c r="C4283" s="68"/>
      <c r="D4283" s="68"/>
      <c r="E4283" s="68"/>
      <c r="F4283" s="69"/>
      <c r="G4283" s="69"/>
      <c r="H4283" s="69"/>
      <c r="I4283" s="69"/>
      <c r="J4283" s="68"/>
      <c r="K4283" s="69"/>
      <c r="L4283" s="68"/>
      <c r="M4283" s="68"/>
      <c r="N4283" s="68"/>
      <c r="O4283" s="68"/>
      <c r="P4283" s="70"/>
      <c r="Q4283" s="71"/>
    </row>
    <row r="4284" spans="1:17">
      <c r="A4284" s="152"/>
      <c r="B4284" s="68"/>
      <c r="C4284" s="68"/>
      <c r="D4284" s="68"/>
      <c r="E4284" s="68"/>
      <c r="F4284" s="69"/>
      <c r="G4284" s="69"/>
      <c r="H4284" s="69"/>
      <c r="I4284" s="69"/>
      <c r="J4284" s="68"/>
      <c r="K4284" s="69"/>
      <c r="L4284" s="68"/>
      <c r="M4284" s="68"/>
      <c r="N4284" s="68"/>
      <c r="O4284" s="68"/>
      <c r="P4284" s="70"/>
      <c r="Q4284" s="71"/>
    </row>
    <row r="4285" spans="1:17">
      <c r="A4285" s="152"/>
      <c r="B4285" s="68"/>
      <c r="C4285" s="68"/>
      <c r="D4285" s="68"/>
      <c r="E4285" s="68"/>
      <c r="F4285" s="69"/>
      <c r="G4285" s="69"/>
      <c r="H4285" s="69"/>
      <c r="I4285" s="69"/>
      <c r="J4285" s="68"/>
      <c r="K4285" s="69"/>
      <c r="L4285" s="68"/>
      <c r="M4285" s="68"/>
      <c r="N4285" s="68"/>
      <c r="O4285" s="68"/>
      <c r="P4285" s="70"/>
      <c r="Q4285" s="71"/>
    </row>
    <row r="4286" spans="1:17">
      <c r="A4286" s="152"/>
      <c r="B4286" s="68"/>
      <c r="C4286" s="68"/>
      <c r="D4286" s="68"/>
      <c r="E4286" s="68"/>
      <c r="F4286" s="69"/>
      <c r="G4286" s="69"/>
      <c r="H4286" s="69"/>
      <c r="I4286" s="69"/>
      <c r="J4286" s="68"/>
      <c r="K4286" s="69"/>
      <c r="L4286" s="68"/>
      <c r="M4286" s="68"/>
      <c r="N4286" s="68"/>
      <c r="O4286" s="68"/>
      <c r="P4286" s="70"/>
      <c r="Q4286" s="71"/>
    </row>
    <row r="4287" spans="1:17">
      <c r="A4287" s="152"/>
      <c r="B4287" s="68"/>
      <c r="C4287" s="68"/>
      <c r="D4287" s="68"/>
      <c r="E4287" s="68"/>
      <c r="F4287" s="69"/>
      <c r="G4287" s="69"/>
      <c r="H4287" s="69"/>
      <c r="I4287" s="69"/>
      <c r="J4287" s="68"/>
      <c r="K4287" s="69"/>
      <c r="L4287" s="68"/>
      <c r="M4287" s="68"/>
      <c r="N4287" s="68"/>
      <c r="O4287" s="68"/>
      <c r="P4287" s="70"/>
      <c r="Q4287" s="71"/>
    </row>
    <row r="4288" spans="1:17">
      <c r="A4288" s="152"/>
      <c r="B4288" s="68"/>
      <c r="C4288" s="68"/>
      <c r="D4288" s="68"/>
      <c r="E4288" s="68"/>
      <c r="F4288" s="69"/>
      <c r="G4288" s="69"/>
      <c r="H4288" s="69"/>
      <c r="I4288" s="69"/>
      <c r="J4288" s="68"/>
      <c r="K4288" s="69"/>
      <c r="L4288" s="68"/>
      <c r="M4288" s="68"/>
      <c r="N4288" s="68"/>
      <c r="O4288" s="68"/>
      <c r="P4288" s="70"/>
      <c r="Q4288" s="71"/>
    </row>
    <row r="4289" spans="1:17">
      <c r="A4289" s="152"/>
      <c r="B4289" s="68"/>
      <c r="C4289" s="68"/>
      <c r="D4289" s="68"/>
      <c r="E4289" s="68"/>
      <c r="F4289" s="69"/>
      <c r="G4289" s="69"/>
      <c r="H4289" s="69"/>
      <c r="I4289" s="69"/>
      <c r="J4289" s="68"/>
      <c r="K4289" s="69"/>
      <c r="L4289" s="68"/>
      <c r="M4289" s="68"/>
      <c r="N4289" s="68"/>
      <c r="O4289" s="68"/>
      <c r="P4289" s="70"/>
      <c r="Q4289" s="71"/>
    </row>
    <row r="4290" spans="1:17">
      <c r="A4290" s="152"/>
      <c r="B4290" s="68"/>
      <c r="C4290" s="68"/>
      <c r="D4290" s="68"/>
      <c r="E4290" s="68"/>
      <c r="F4290" s="69"/>
      <c r="G4290" s="69"/>
      <c r="H4290" s="69"/>
      <c r="I4290" s="69"/>
      <c r="J4290" s="68"/>
      <c r="K4290" s="69"/>
      <c r="L4290" s="68"/>
      <c r="M4290" s="68"/>
      <c r="N4290" s="68"/>
      <c r="O4290" s="68"/>
      <c r="P4290" s="70"/>
      <c r="Q4290" s="71"/>
    </row>
    <row r="4291" spans="1:17">
      <c r="A4291" s="152"/>
      <c r="B4291" s="68"/>
      <c r="C4291" s="68"/>
      <c r="D4291" s="68"/>
      <c r="E4291" s="68"/>
      <c r="F4291" s="69"/>
      <c r="G4291" s="69"/>
      <c r="H4291" s="69"/>
      <c r="I4291" s="69"/>
      <c r="J4291" s="68"/>
      <c r="K4291" s="69"/>
      <c r="L4291" s="68"/>
      <c r="M4291" s="68"/>
      <c r="N4291" s="68"/>
      <c r="O4291" s="68"/>
      <c r="P4291" s="70"/>
      <c r="Q4291" s="71"/>
    </row>
    <row r="4292" spans="1:17">
      <c r="A4292" s="152"/>
      <c r="B4292" s="68"/>
      <c r="C4292" s="68"/>
      <c r="D4292" s="68"/>
      <c r="E4292" s="68"/>
      <c r="F4292" s="69"/>
      <c r="G4292" s="69"/>
      <c r="H4292" s="69"/>
      <c r="I4292" s="69"/>
      <c r="J4292" s="68"/>
      <c r="K4292" s="69"/>
      <c r="L4292" s="68"/>
      <c r="M4292" s="68"/>
      <c r="N4292" s="68"/>
      <c r="O4292" s="68"/>
      <c r="P4292" s="70"/>
      <c r="Q4292" s="71"/>
    </row>
    <row r="4293" spans="1:17">
      <c r="A4293" s="152"/>
      <c r="B4293" s="68"/>
      <c r="C4293" s="68"/>
      <c r="D4293" s="68"/>
      <c r="E4293" s="68"/>
      <c r="F4293" s="69"/>
      <c r="G4293" s="69"/>
      <c r="H4293" s="69"/>
      <c r="I4293" s="69"/>
      <c r="J4293" s="68"/>
      <c r="K4293" s="69"/>
      <c r="L4293" s="68"/>
      <c r="M4293" s="68"/>
      <c r="N4293" s="68"/>
      <c r="O4293" s="68"/>
      <c r="P4293" s="70"/>
      <c r="Q4293" s="71"/>
    </row>
    <row r="4294" spans="1:17">
      <c r="A4294" s="152"/>
      <c r="B4294" s="68"/>
      <c r="C4294" s="68"/>
      <c r="D4294" s="68"/>
      <c r="E4294" s="68"/>
      <c r="F4294" s="69"/>
      <c r="G4294" s="69"/>
      <c r="H4294" s="69"/>
      <c r="I4294" s="69"/>
      <c r="J4294" s="68"/>
      <c r="K4294" s="69"/>
      <c r="L4294" s="68"/>
      <c r="M4294" s="68"/>
      <c r="N4294" s="68"/>
      <c r="O4294" s="68"/>
      <c r="P4294" s="70"/>
      <c r="Q4294" s="71"/>
    </row>
    <row r="4295" spans="1:17">
      <c r="A4295" s="152"/>
      <c r="B4295" s="68"/>
      <c r="C4295" s="68"/>
      <c r="D4295" s="68"/>
      <c r="E4295" s="68"/>
      <c r="F4295" s="69"/>
      <c r="G4295" s="69"/>
      <c r="H4295" s="69"/>
      <c r="I4295" s="69"/>
      <c r="J4295" s="68"/>
      <c r="K4295" s="69"/>
      <c r="L4295" s="68"/>
      <c r="M4295" s="68"/>
      <c r="N4295" s="68"/>
      <c r="O4295" s="68"/>
      <c r="P4295" s="70"/>
      <c r="Q4295" s="71"/>
    </row>
    <row r="4296" spans="1:17">
      <c r="A4296" s="152"/>
      <c r="B4296" s="68"/>
      <c r="C4296" s="68"/>
      <c r="D4296" s="68"/>
      <c r="E4296" s="68"/>
      <c r="F4296" s="69"/>
      <c r="G4296" s="69"/>
      <c r="H4296" s="69"/>
      <c r="I4296" s="69"/>
      <c r="J4296" s="68"/>
      <c r="K4296" s="69"/>
      <c r="L4296" s="68"/>
      <c r="M4296" s="68"/>
      <c r="N4296" s="68"/>
      <c r="O4296" s="68"/>
      <c r="P4296" s="70"/>
      <c r="Q4296" s="71"/>
    </row>
    <row r="4297" spans="1:17">
      <c r="A4297" s="152"/>
      <c r="B4297" s="68"/>
      <c r="C4297" s="68"/>
      <c r="D4297" s="68"/>
      <c r="E4297" s="68"/>
      <c r="F4297" s="69"/>
      <c r="G4297" s="69"/>
      <c r="H4297" s="69"/>
      <c r="I4297" s="69"/>
      <c r="J4297" s="68"/>
      <c r="K4297" s="69"/>
      <c r="L4297" s="68"/>
      <c r="M4297" s="68"/>
      <c r="N4297" s="68"/>
      <c r="O4297" s="68"/>
      <c r="P4297" s="70"/>
      <c r="Q4297" s="71"/>
    </row>
    <row r="4298" spans="1:17">
      <c r="A4298" s="152"/>
      <c r="B4298" s="68"/>
      <c r="C4298" s="68"/>
      <c r="D4298" s="68"/>
      <c r="E4298" s="68"/>
      <c r="F4298" s="69"/>
      <c r="G4298" s="69"/>
      <c r="H4298" s="69"/>
      <c r="I4298" s="69"/>
      <c r="J4298" s="68"/>
      <c r="K4298" s="69"/>
      <c r="L4298" s="68"/>
      <c r="M4298" s="68"/>
      <c r="N4298" s="68"/>
      <c r="O4298" s="68"/>
      <c r="P4298" s="70"/>
      <c r="Q4298" s="71"/>
    </row>
    <row r="4299" spans="1:17">
      <c r="A4299" s="152"/>
      <c r="B4299" s="68"/>
      <c r="C4299" s="68"/>
      <c r="D4299" s="68"/>
      <c r="E4299" s="68"/>
      <c r="F4299" s="69"/>
      <c r="G4299" s="69"/>
      <c r="H4299" s="69"/>
      <c r="I4299" s="69"/>
      <c r="J4299" s="68"/>
      <c r="K4299" s="69"/>
      <c r="L4299" s="68"/>
      <c r="M4299" s="68"/>
      <c r="N4299" s="68"/>
      <c r="O4299" s="68"/>
      <c r="P4299" s="70"/>
      <c r="Q4299" s="71"/>
    </row>
    <row r="4300" spans="1:17">
      <c r="A4300" s="152"/>
      <c r="B4300" s="68"/>
      <c r="C4300" s="68"/>
      <c r="D4300" s="68"/>
      <c r="E4300" s="68"/>
      <c r="F4300" s="69"/>
      <c r="G4300" s="69"/>
      <c r="H4300" s="69"/>
      <c r="I4300" s="69"/>
      <c r="J4300" s="68"/>
      <c r="K4300" s="69"/>
      <c r="L4300" s="68"/>
      <c r="M4300" s="68"/>
      <c r="N4300" s="68"/>
      <c r="O4300" s="68"/>
      <c r="P4300" s="70"/>
      <c r="Q4300" s="71"/>
    </row>
    <row r="4301" spans="1:17">
      <c r="A4301" s="152"/>
      <c r="B4301" s="68"/>
      <c r="C4301" s="68"/>
      <c r="D4301" s="68"/>
      <c r="E4301" s="68"/>
      <c r="F4301" s="69"/>
      <c r="G4301" s="69"/>
      <c r="H4301" s="69"/>
      <c r="I4301" s="69"/>
      <c r="J4301" s="68"/>
      <c r="K4301" s="69"/>
      <c r="L4301" s="68"/>
      <c r="M4301" s="68"/>
      <c r="N4301" s="68"/>
      <c r="O4301" s="68"/>
      <c r="P4301" s="70"/>
      <c r="Q4301" s="71"/>
    </row>
    <row r="4302" spans="1:17">
      <c r="A4302" s="152"/>
      <c r="B4302" s="68"/>
      <c r="C4302" s="68"/>
      <c r="D4302" s="68"/>
      <c r="E4302" s="68"/>
      <c r="F4302" s="69"/>
      <c r="G4302" s="69"/>
      <c r="H4302" s="69"/>
      <c r="I4302" s="69"/>
      <c r="J4302" s="68"/>
      <c r="K4302" s="69"/>
      <c r="L4302" s="68"/>
      <c r="M4302" s="68"/>
      <c r="N4302" s="68"/>
      <c r="O4302" s="68"/>
      <c r="P4302" s="70"/>
      <c r="Q4302" s="71"/>
    </row>
    <row r="4303" spans="1:17">
      <c r="A4303" s="152"/>
      <c r="B4303" s="68"/>
      <c r="C4303" s="68"/>
      <c r="D4303" s="68"/>
      <c r="E4303" s="68"/>
      <c r="F4303" s="69"/>
      <c r="G4303" s="69"/>
      <c r="H4303" s="69"/>
      <c r="I4303" s="69"/>
      <c r="J4303" s="68"/>
      <c r="K4303" s="69"/>
      <c r="L4303" s="68"/>
      <c r="M4303" s="68"/>
      <c r="N4303" s="68"/>
      <c r="O4303" s="68"/>
      <c r="P4303" s="70"/>
      <c r="Q4303" s="71"/>
    </row>
    <row r="4304" spans="1:17">
      <c r="A4304" s="152"/>
      <c r="B4304" s="68"/>
      <c r="C4304" s="68"/>
      <c r="D4304" s="68"/>
      <c r="E4304" s="68"/>
      <c r="F4304" s="69"/>
      <c r="G4304" s="69"/>
      <c r="H4304" s="69"/>
      <c r="I4304" s="69"/>
      <c r="J4304" s="68"/>
      <c r="K4304" s="69"/>
      <c r="L4304" s="68"/>
      <c r="M4304" s="68"/>
      <c r="N4304" s="68"/>
      <c r="O4304" s="68"/>
      <c r="P4304" s="70"/>
      <c r="Q4304" s="71"/>
    </row>
    <row r="4305" spans="1:17">
      <c r="A4305" s="152"/>
      <c r="B4305" s="68"/>
      <c r="C4305" s="68"/>
      <c r="D4305" s="68"/>
      <c r="E4305" s="68"/>
      <c r="F4305" s="69"/>
      <c r="G4305" s="69"/>
      <c r="H4305" s="69"/>
      <c r="I4305" s="69"/>
      <c r="J4305" s="68"/>
      <c r="K4305" s="69"/>
      <c r="L4305" s="68"/>
      <c r="M4305" s="68"/>
      <c r="N4305" s="68"/>
      <c r="O4305" s="68"/>
      <c r="P4305" s="70"/>
      <c r="Q4305" s="71"/>
    </row>
    <row r="4306" spans="1:17">
      <c r="A4306" s="152"/>
      <c r="B4306" s="68"/>
      <c r="C4306" s="68"/>
      <c r="D4306" s="68"/>
      <c r="E4306" s="68"/>
      <c r="F4306" s="69"/>
      <c r="G4306" s="69"/>
      <c r="H4306" s="69"/>
      <c r="I4306" s="69"/>
      <c r="J4306" s="68"/>
      <c r="K4306" s="69"/>
      <c r="L4306" s="68"/>
      <c r="M4306" s="68"/>
      <c r="N4306" s="68"/>
      <c r="O4306" s="68"/>
      <c r="P4306" s="70"/>
      <c r="Q4306" s="71"/>
    </row>
    <row r="4307" spans="1:17">
      <c r="A4307" s="152"/>
      <c r="B4307" s="68"/>
      <c r="C4307" s="68"/>
      <c r="D4307" s="68"/>
      <c r="E4307" s="68"/>
      <c r="F4307" s="69"/>
      <c r="G4307" s="69"/>
      <c r="H4307" s="69"/>
      <c r="I4307" s="69"/>
      <c r="J4307" s="68"/>
      <c r="K4307" s="69"/>
      <c r="L4307" s="68"/>
      <c r="M4307" s="68"/>
      <c r="N4307" s="68"/>
      <c r="O4307" s="68"/>
      <c r="P4307" s="70"/>
      <c r="Q4307" s="71"/>
    </row>
    <row r="4308" spans="1:17">
      <c r="A4308" s="152"/>
      <c r="B4308" s="68"/>
      <c r="C4308" s="68"/>
      <c r="D4308" s="68"/>
      <c r="E4308" s="68"/>
      <c r="F4308" s="69"/>
      <c r="G4308" s="69"/>
      <c r="H4308" s="69"/>
      <c r="I4308" s="69"/>
      <c r="J4308" s="68"/>
      <c r="K4308" s="69"/>
      <c r="L4308" s="68"/>
      <c r="M4308" s="68"/>
      <c r="N4308" s="68"/>
      <c r="O4308" s="68"/>
      <c r="P4308" s="70"/>
      <c r="Q4308" s="71"/>
    </row>
    <row r="4309" spans="1:17">
      <c r="A4309" s="152"/>
      <c r="B4309" s="68"/>
      <c r="C4309" s="68"/>
      <c r="D4309" s="68"/>
      <c r="E4309" s="68"/>
      <c r="F4309" s="69"/>
      <c r="G4309" s="69"/>
      <c r="H4309" s="69"/>
      <c r="I4309" s="69"/>
      <c r="J4309" s="68"/>
      <c r="K4309" s="69"/>
      <c r="L4309" s="68"/>
      <c r="M4309" s="68"/>
      <c r="N4309" s="68"/>
      <c r="O4309" s="68"/>
      <c r="P4309" s="70"/>
      <c r="Q4309" s="71"/>
    </row>
    <row r="4310" spans="1:17">
      <c r="A4310" s="152"/>
      <c r="B4310" s="68"/>
      <c r="C4310" s="68"/>
      <c r="D4310" s="68"/>
      <c r="E4310" s="68"/>
      <c r="F4310" s="69"/>
      <c r="G4310" s="69"/>
      <c r="H4310" s="69"/>
      <c r="I4310" s="69"/>
      <c r="J4310" s="68"/>
      <c r="K4310" s="69"/>
      <c r="L4310" s="68"/>
      <c r="M4310" s="68"/>
      <c r="N4310" s="68"/>
      <c r="O4310" s="68"/>
      <c r="P4310" s="70"/>
      <c r="Q4310" s="71"/>
    </row>
    <row r="4311" spans="1:17">
      <c r="A4311" s="152"/>
      <c r="B4311" s="68"/>
      <c r="C4311" s="68"/>
      <c r="D4311" s="68"/>
      <c r="E4311" s="68"/>
      <c r="F4311" s="69"/>
      <c r="G4311" s="69"/>
      <c r="H4311" s="69"/>
      <c r="I4311" s="69"/>
      <c r="J4311" s="68"/>
      <c r="K4311" s="69"/>
      <c r="L4311" s="68"/>
      <c r="M4311" s="68"/>
      <c r="N4311" s="68"/>
      <c r="O4311" s="68"/>
      <c r="P4311" s="70"/>
      <c r="Q4311" s="71"/>
    </row>
    <row r="4312" spans="1:17">
      <c r="A4312" s="152"/>
      <c r="B4312" s="68"/>
      <c r="C4312" s="68"/>
      <c r="D4312" s="68"/>
      <c r="E4312" s="68"/>
      <c r="F4312" s="69"/>
      <c r="G4312" s="69"/>
      <c r="H4312" s="69"/>
      <c r="I4312" s="69"/>
      <c r="J4312" s="68"/>
      <c r="K4312" s="69"/>
      <c r="L4312" s="68"/>
      <c r="M4312" s="68"/>
      <c r="N4312" s="68"/>
      <c r="O4312" s="68"/>
      <c r="P4312" s="70"/>
      <c r="Q4312" s="71"/>
    </row>
    <row r="4313" spans="1:17">
      <c r="A4313" s="152"/>
      <c r="B4313" s="68"/>
      <c r="C4313" s="68"/>
      <c r="D4313" s="68"/>
      <c r="E4313" s="68"/>
      <c r="F4313" s="69"/>
      <c r="G4313" s="69"/>
      <c r="H4313" s="69"/>
      <c r="I4313" s="69"/>
      <c r="J4313" s="68"/>
      <c r="K4313" s="69"/>
      <c r="L4313" s="68"/>
      <c r="M4313" s="68"/>
      <c r="N4313" s="68"/>
      <c r="O4313" s="68"/>
      <c r="P4313" s="70"/>
      <c r="Q4313" s="71"/>
    </row>
    <row r="4314" spans="1:17">
      <c r="A4314" s="152"/>
      <c r="B4314" s="68"/>
      <c r="C4314" s="68"/>
      <c r="D4314" s="68"/>
      <c r="E4314" s="68"/>
      <c r="F4314" s="69"/>
      <c r="G4314" s="69"/>
      <c r="H4314" s="69"/>
      <c r="I4314" s="69"/>
      <c r="J4314" s="68"/>
      <c r="K4314" s="69"/>
      <c r="L4314" s="68"/>
      <c r="M4314" s="68"/>
      <c r="N4314" s="68"/>
      <c r="O4314" s="68"/>
      <c r="P4314" s="70"/>
      <c r="Q4314" s="71"/>
    </row>
    <row r="4315" spans="1:17">
      <c r="A4315" s="152"/>
      <c r="B4315" s="68"/>
      <c r="C4315" s="68"/>
      <c r="D4315" s="68"/>
      <c r="E4315" s="68"/>
      <c r="F4315" s="69"/>
      <c r="G4315" s="69"/>
      <c r="H4315" s="69"/>
      <c r="I4315" s="69"/>
      <c r="J4315" s="68"/>
      <c r="K4315" s="69"/>
      <c r="L4315" s="68"/>
      <c r="M4315" s="68"/>
      <c r="N4315" s="68"/>
      <c r="O4315" s="68"/>
      <c r="P4315" s="70"/>
      <c r="Q4315" s="71"/>
    </row>
    <row r="4316" spans="1:17">
      <c r="A4316" s="152"/>
      <c r="B4316" s="68"/>
      <c r="C4316" s="68"/>
      <c r="D4316" s="68"/>
      <c r="E4316" s="68"/>
      <c r="F4316" s="69"/>
      <c r="G4316" s="69"/>
      <c r="H4316" s="69"/>
      <c r="I4316" s="69"/>
      <c r="J4316" s="68"/>
      <c r="K4316" s="69"/>
      <c r="L4316" s="68"/>
      <c r="M4316" s="68"/>
      <c r="N4316" s="68"/>
      <c r="O4316" s="68"/>
      <c r="P4316" s="70"/>
      <c r="Q4316" s="71"/>
    </row>
    <row r="4317" spans="1:17">
      <c r="A4317" s="152"/>
      <c r="B4317" s="68"/>
      <c r="C4317" s="68"/>
      <c r="D4317" s="68"/>
      <c r="E4317" s="68"/>
      <c r="F4317" s="69"/>
      <c r="G4317" s="69"/>
      <c r="H4317" s="69"/>
      <c r="I4317" s="69"/>
      <c r="J4317" s="68"/>
      <c r="K4317" s="69"/>
      <c r="L4317" s="68"/>
      <c r="M4317" s="68"/>
      <c r="N4317" s="68"/>
      <c r="O4317" s="68"/>
      <c r="P4317" s="70"/>
      <c r="Q4317" s="71"/>
    </row>
    <row r="4318" spans="1:17">
      <c r="A4318" s="152"/>
      <c r="B4318" s="68"/>
      <c r="C4318" s="68"/>
      <c r="D4318" s="68"/>
      <c r="E4318" s="68"/>
      <c r="F4318" s="69"/>
      <c r="G4318" s="69"/>
      <c r="H4318" s="69"/>
      <c r="I4318" s="69"/>
      <c r="J4318" s="68"/>
      <c r="K4318" s="69"/>
      <c r="L4318" s="68"/>
      <c r="M4318" s="68"/>
      <c r="N4318" s="68"/>
      <c r="O4318" s="68"/>
      <c r="P4318" s="70"/>
      <c r="Q4318" s="71"/>
    </row>
    <row r="4319" spans="1:17">
      <c r="A4319" s="152"/>
      <c r="B4319" s="68"/>
      <c r="C4319" s="68"/>
      <c r="D4319" s="68"/>
      <c r="E4319" s="68"/>
      <c r="F4319" s="69"/>
      <c r="G4319" s="69"/>
      <c r="H4319" s="69"/>
      <c r="I4319" s="69"/>
      <c r="J4319" s="68"/>
      <c r="K4319" s="69"/>
      <c r="L4319" s="68"/>
      <c r="M4319" s="68"/>
      <c r="N4319" s="68"/>
      <c r="O4319" s="68"/>
      <c r="P4319" s="70"/>
      <c r="Q4319" s="71"/>
    </row>
    <row r="4320" spans="1:17">
      <c r="A4320" s="152"/>
      <c r="B4320" s="68"/>
      <c r="C4320" s="68"/>
      <c r="D4320" s="68"/>
      <c r="E4320" s="68"/>
      <c r="F4320" s="69"/>
      <c r="G4320" s="69"/>
      <c r="H4320" s="69"/>
      <c r="I4320" s="69"/>
      <c r="J4320" s="68"/>
      <c r="K4320" s="69"/>
      <c r="L4320" s="68"/>
      <c r="M4320" s="68"/>
      <c r="N4320" s="68"/>
      <c r="O4320" s="68"/>
      <c r="P4320" s="70"/>
      <c r="Q4320" s="71"/>
    </row>
    <row r="4321" spans="1:17">
      <c r="A4321" s="152"/>
      <c r="B4321" s="68"/>
      <c r="C4321" s="68"/>
      <c r="D4321" s="68"/>
      <c r="E4321" s="68"/>
      <c r="F4321" s="69"/>
      <c r="G4321" s="69"/>
      <c r="H4321" s="69"/>
      <c r="I4321" s="69"/>
      <c r="J4321" s="68"/>
      <c r="K4321" s="69"/>
      <c r="L4321" s="68"/>
      <c r="M4321" s="68"/>
      <c r="N4321" s="68"/>
      <c r="O4321" s="68"/>
      <c r="P4321" s="70"/>
      <c r="Q4321" s="71"/>
    </row>
    <row r="4322" spans="1:17">
      <c r="A4322" s="152"/>
      <c r="B4322" s="68"/>
      <c r="C4322" s="68"/>
      <c r="D4322" s="68"/>
      <c r="E4322" s="68"/>
      <c r="F4322" s="69"/>
      <c r="G4322" s="69"/>
      <c r="H4322" s="69"/>
      <c r="I4322" s="69"/>
      <c r="J4322" s="68"/>
      <c r="K4322" s="69"/>
      <c r="L4322" s="68"/>
      <c r="M4322" s="68"/>
      <c r="N4322" s="68"/>
      <c r="O4322" s="68"/>
      <c r="P4322" s="70"/>
      <c r="Q4322" s="71"/>
    </row>
    <row r="4323" spans="1:17">
      <c r="A4323" s="152"/>
      <c r="B4323" s="68"/>
      <c r="C4323" s="68"/>
      <c r="D4323" s="68"/>
      <c r="E4323" s="68"/>
      <c r="F4323" s="69"/>
      <c r="G4323" s="69"/>
      <c r="H4323" s="69"/>
      <c r="I4323" s="69"/>
      <c r="J4323" s="68"/>
      <c r="K4323" s="69"/>
      <c r="L4323" s="68"/>
      <c r="M4323" s="68"/>
      <c r="N4323" s="68"/>
      <c r="O4323" s="68"/>
      <c r="P4323" s="70"/>
      <c r="Q4323" s="71"/>
    </row>
    <row r="4324" spans="1:17">
      <c r="A4324" s="152"/>
      <c r="B4324" s="68"/>
      <c r="C4324" s="68"/>
      <c r="D4324" s="68"/>
      <c r="E4324" s="68"/>
      <c r="F4324" s="69"/>
      <c r="G4324" s="69"/>
      <c r="H4324" s="69"/>
      <c r="I4324" s="69"/>
      <c r="J4324" s="68"/>
      <c r="K4324" s="69"/>
      <c r="L4324" s="68"/>
      <c r="M4324" s="68"/>
      <c r="N4324" s="68"/>
      <c r="O4324" s="68"/>
      <c r="P4324" s="70"/>
      <c r="Q4324" s="71"/>
    </row>
    <row r="4325" spans="1:17">
      <c r="A4325" s="152"/>
      <c r="B4325" s="68"/>
      <c r="C4325" s="68"/>
      <c r="D4325" s="68"/>
      <c r="E4325" s="68"/>
      <c r="F4325" s="69"/>
      <c r="G4325" s="69"/>
      <c r="H4325" s="69"/>
      <c r="I4325" s="69"/>
      <c r="J4325" s="68"/>
      <c r="K4325" s="69"/>
      <c r="L4325" s="68"/>
      <c r="M4325" s="68"/>
      <c r="N4325" s="68"/>
      <c r="O4325" s="68"/>
      <c r="P4325" s="70"/>
      <c r="Q4325" s="71"/>
    </row>
    <row r="4326" spans="1:17">
      <c r="A4326" s="152"/>
      <c r="B4326" s="68"/>
      <c r="C4326" s="68"/>
      <c r="D4326" s="68"/>
      <c r="E4326" s="68"/>
      <c r="F4326" s="69"/>
      <c r="G4326" s="69"/>
      <c r="H4326" s="69"/>
      <c r="I4326" s="69"/>
      <c r="J4326" s="68"/>
      <c r="K4326" s="69"/>
      <c r="L4326" s="68"/>
      <c r="M4326" s="68"/>
      <c r="N4326" s="68"/>
      <c r="O4326" s="68"/>
      <c r="P4326" s="70"/>
      <c r="Q4326" s="71"/>
    </row>
    <row r="4327" spans="1:17">
      <c r="A4327" s="152"/>
      <c r="B4327" s="68"/>
      <c r="C4327" s="68"/>
      <c r="D4327" s="68"/>
      <c r="E4327" s="68"/>
      <c r="F4327" s="69"/>
      <c r="G4327" s="69"/>
      <c r="H4327" s="69"/>
      <c r="I4327" s="69"/>
      <c r="J4327" s="68"/>
      <c r="K4327" s="69"/>
      <c r="L4327" s="68"/>
      <c r="M4327" s="68"/>
      <c r="N4327" s="68"/>
      <c r="O4327" s="68"/>
      <c r="P4327" s="70"/>
      <c r="Q4327" s="71"/>
    </row>
    <row r="4328" spans="1:17">
      <c r="A4328" s="152"/>
      <c r="B4328" s="68"/>
      <c r="C4328" s="68"/>
      <c r="D4328" s="68"/>
      <c r="E4328" s="68"/>
      <c r="F4328" s="69"/>
      <c r="G4328" s="69"/>
      <c r="H4328" s="69"/>
      <c r="I4328" s="69"/>
      <c r="J4328" s="68"/>
      <c r="K4328" s="69"/>
      <c r="L4328" s="68"/>
      <c r="M4328" s="68"/>
      <c r="N4328" s="68"/>
      <c r="O4328" s="68"/>
      <c r="P4328" s="70"/>
      <c r="Q4328" s="71"/>
    </row>
    <row r="4329" spans="1:17">
      <c r="A4329" s="152"/>
      <c r="B4329" s="68"/>
      <c r="C4329" s="68"/>
      <c r="D4329" s="68"/>
      <c r="E4329" s="68"/>
      <c r="F4329" s="69"/>
      <c r="G4329" s="69"/>
      <c r="H4329" s="69"/>
      <c r="I4329" s="69"/>
      <c r="J4329" s="68"/>
      <c r="K4329" s="69"/>
      <c r="L4329" s="68"/>
      <c r="M4329" s="68"/>
      <c r="N4329" s="68"/>
      <c r="O4329" s="68"/>
      <c r="P4329" s="70"/>
      <c r="Q4329" s="71"/>
    </row>
    <row r="4330" spans="1:17">
      <c r="A4330" s="152"/>
      <c r="B4330" s="68"/>
      <c r="C4330" s="68"/>
      <c r="D4330" s="68"/>
      <c r="E4330" s="68"/>
      <c r="F4330" s="69"/>
      <c r="G4330" s="69"/>
      <c r="H4330" s="69"/>
      <c r="I4330" s="69"/>
      <c r="J4330" s="68"/>
      <c r="K4330" s="69"/>
      <c r="L4330" s="68"/>
      <c r="M4330" s="68"/>
      <c r="N4330" s="68"/>
      <c r="O4330" s="68"/>
      <c r="P4330" s="70"/>
      <c r="Q4330" s="71"/>
    </row>
    <row r="4331" spans="1:17">
      <c r="A4331" s="152"/>
      <c r="B4331" s="68"/>
      <c r="C4331" s="68"/>
      <c r="D4331" s="68"/>
      <c r="E4331" s="68"/>
      <c r="F4331" s="69"/>
      <c r="G4331" s="69"/>
      <c r="H4331" s="69"/>
      <c r="I4331" s="69"/>
      <c r="J4331" s="68"/>
      <c r="K4331" s="69"/>
      <c r="L4331" s="68"/>
      <c r="M4331" s="68"/>
      <c r="N4331" s="68"/>
      <c r="O4331" s="68"/>
      <c r="P4331" s="70"/>
      <c r="Q4331" s="71"/>
    </row>
    <row r="4332" spans="1:17">
      <c r="A4332" s="152"/>
      <c r="B4332" s="68"/>
      <c r="C4332" s="68"/>
      <c r="D4332" s="68"/>
      <c r="E4332" s="68"/>
      <c r="F4332" s="69"/>
      <c r="G4332" s="69"/>
      <c r="H4332" s="69"/>
      <c r="I4332" s="69"/>
      <c r="J4332" s="68"/>
      <c r="K4332" s="69"/>
      <c r="L4332" s="68"/>
      <c r="M4332" s="68"/>
      <c r="N4332" s="68"/>
      <c r="O4332" s="68"/>
      <c r="P4332" s="70"/>
      <c r="Q4332" s="71"/>
    </row>
    <row r="4333" spans="1:17">
      <c r="A4333" s="152"/>
      <c r="B4333" s="68"/>
      <c r="C4333" s="68"/>
      <c r="D4333" s="68"/>
      <c r="E4333" s="68"/>
      <c r="F4333" s="69"/>
      <c r="G4333" s="69"/>
      <c r="H4333" s="69"/>
      <c r="I4333" s="69"/>
      <c r="J4333" s="68"/>
      <c r="K4333" s="69"/>
      <c r="L4333" s="68"/>
      <c r="M4333" s="68"/>
      <c r="N4333" s="68"/>
      <c r="O4333" s="68"/>
      <c r="P4333" s="70"/>
      <c r="Q4333" s="71"/>
    </row>
    <row r="4334" spans="1:17">
      <c r="A4334" s="152"/>
      <c r="B4334" s="68"/>
      <c r="C4334" s="68"/>
      <c r="D4334" s="68"/>
      <c r="E4334" s="68"/>
      <c r="F4334" s="69"/>
      <c r="G4334" s="69"/>
      <c r="H4334" s="69"/>
      <c r="I4334" s="69"/>
      <c r="J4334" s="68"/>
      <c r="K4334" s="69"/>
      <c r="L4334" s="68"/>
      <c r="M4334" s="68"/>
      <c r="N4334" s="68"/>
      <c r="O4334" s="68"/>
      <c r="P4334" s="70"/>
      <c r="Q4334" s="71"/>
    </row>
    <row r="4335" spans="1:17">
      <c r="A4335" s="152"/>
      <c r="B4335" s="68"/>
      <c r="C4335" s="68"/>
      <c r="D4335" s="68"/>
      <c r="E4335" s="68"/>
      <c r="F4335" s="69"/>
      <c r="G4335" s="69"/>
      <c r="H4335" s="69"/>
      <c r="I4335" s="69"/>
      <c r="J4335" s="68"/>
      <c r="K4335" s="69"/>
      <c r="L4335" s="68"/>
      <c r="M4335" s="68"/>
      <c r="N4335" s="68"/>
      <c r="O4335" s="68"/>
      <c r="P4335" s="70"/>
      <c r="Q4335" s="71"/>
    </row>
    <row r="4336" spans="1:17">
      <c r="A4336" s="152"/>
      <c r="B4336" s="68"/>
      <c r="C4336" s="68"/>
      <c r="D4336" s="68"/>
      <c r="E4336" s="68"/>
      <c r="F4336" s="69"/>
      <c r="G4336" s="69"/>
      <c r="H4336" s="69"/>
      <c r="I4336" s="69"/>
      <c r="J4336" s="68"/>
      <c r="K4336" s="69"/>
      <c r="L4336" s="68"/>
      <c r="M4336" s="68"/>
      <c r="N4336" s="68"/>
      <c r="O4336" s="68"/>
      <c r="P4336" s="70"/>
      <c r="Q4336" s="71"/>
    </row>
    <row r="4337" spans="1:17">
      <c r="A4337" s="152"/>
      <c r="B4337" s="68"/>
      <c r="C4337" s="68"/>
      <c r="D4337" s="68"/>
      <c r="E4337" s="68"/>
      <c r="F4337" s="69"/>
      <c r="G4337" s="69"/>
      <c r="H4337" s="69"/>
      <c r="I4337" s="69"/>
      <c r="J4337" s="68"/>
      <c r="K4337" s="69"/>
      <c r="L4337" s="68"/>
      <c r="M4337" s="68"/>
      <c r="N4337" s="68"/>
      <c r="O4337" s="68"/>
      <c r="P4337" s="70"/>
      <c r="Q4337" s="71"/>
    </row>
    <row r="4338" spans="1:17">
      <c r="A4338" s="152"/>
      <c r="B4338" s="68"/>
      <c r="C4338" s="68"/>
      <c r="D4338" s="68"/>
      <c r="E4338" s="68"/>
      <c r="F4338" s="69"/>
      <c r="G4338" s="69"/>
      <c r="H4338" s="69"/>
      <c r="I4338" s="69"/>
      <c r="J4338" s="68"/>
      <c r="K4338" s="69"/>
      <c r="L4338" s="68"/>
      <c r="M4338" s="68"/>
      <c r="N4338" s="68"/>
      <c r="O4338" s="68"/>
      <c r="P4338" s="70"/>
      <c r="Q4338" s="71"/>
    </row>
    <row r="4339" spans="1:17">
      <c r="A4339" s="152"/>
      <c r="B4339" s="68"/>
      <c r="C4339" s="68"/>
      <c r="D4339" s="68"/>
      <c r="E4339" s="68"/>
      <c r="F4339" s="69"/>
      <c r="G4339" s="69"/>
      <c r="H4339" s="69"/>
      <c r="I4339" s="69"/>
      <c r="J4339" s="68"/>
      <c r="K4339" s="69"/>
      <c r="L4339" s="68"/>
      <c r="M4339" s="68"/>
      <c r="N4339" s="68"/>
      <c r="O4339" s="68"/>
      <c r="P4339" s="70"/>
      <c r="Q4339" s="71"/>
    </row>
    <row r="4340" spans="1:17">
      <c r="A4340" s="152"/>
      <c r="B4340" s="68"/>
      <c r="C4340" s="68"/>
      <c r="D4340" s="68"/>
      <c r="E4340" s="68"/>
      <c r="F4340" s="69"/>
      <c r="G4340" s="69"/>
      <c r="H4340" s="69"/>
      <c r="I4340" s="69"/>
      <c r="J4340" s="68"/>
      <c r="K4340" s="69"/>
      <c r="L4340" s="68"/>
      <c r="M4340" s="68"/>
      <c r="N4340" s="68"/>
      <c r="O4340" s="68"/>
      <c r="P4340" s="70"/>
      <c r="Q4340" s="71"/>
    </row>
    <row r="4341" spans="1:17">
      <c r="A4341" s="152"/>
      <c r="B4341" s="68"/>
      <c r="C4341" s="68"/>
      <c r="D4341" s="68"/>
      <c r="E4341" s="68"/>
      <c r="F4341" s="69"/>
      <c r="G4341" s="69"/>
      <c r="H4341" s="69"/>
      <c r="I4341" s="69"/>
      <c r="J4341" s="68"/>
      <c r="K4341" s="69"/>
      <c r="L4341" s="68"/>
      <c r="M4341" s="68"/>
      <c r="N4341" s="68"/>
      <c r="O4341" s="68"/>
      <c r="P4341" s="70"/>
      <c r="Q4341" s="71"/>
    </row>
    <row r="4342" spans="1:17">
      <c r="A4342" s="152"/>
      <c r="B4342" s="68"/>
      <c r="C4342" s="68"/>
      <c r="D4342" s="68"/>
      <c r="E4342" s="68"/>
      <c r="F4342" s="69"/>
      <c r="G4342" s="69"/>
      <c r="H4342" s="69"/>
      <c r="I4342" s="69"/>
      <c r="J4342" s="68"/>
      <c r="K4342" s="69"/>
      <c r="L4342" s="68"/>
      <c r="M4342" s="68"/>
      <c r="N4342" s="68"/>
      <c r="O4342" s="68"/>
      <c r="P4342" s="70"/>
      <c r="Q4342" s="71"/>
    </row>
    <row r="4343" spans="1:17">
      <c r="A4343" s="152"/>
      <c r="B4343" s="68"/>
      <c r="C4343" s="68"/>
      <c r="D4343" s="68"/>
      <c r="E4343" s="68"/>
      <c r="F4343" s="69"/>
      <c r="G4343" s="69"/>
      <c r="H4343" s="69"/>
      <c r="I4343" s="69"/>
      <c r="J4343" s="68"/>
      <c r="K4343" s="69"/>
      <c r="L4343" s="68"/>
      <c r="M4343" s="68"/>
      <c r="N4343" s="68"/>
      <c r="O4343" s="68"/>
      <c r="P4343" s="70"/>
      <c r="Q4343" s="71"/>
    </row>
    <row r="4344" spans="1:17">
      <c r="A4344" s="152"/>
      <c r="B4344" s="68"/>
      <c r="C4344" s="68"/>
      <c r="D4344" s="68"/>
      <c r="E4344" s="68"/>
      <c r="F4344" s="69"/>
      <c r="G4344" s="69"/>
      <c r="H4344" s="69"/>
      <c r="I4344" s="69"/>
      <c r="J4344" s="68"/>
      <c r="K4344" s="69"/>
      <c r="L4344" s="68"/>
      <c r="M4344" s="68"/>
      <c r="N4344" s="68"/>
      <c r="O4344" s="68"/>
      <c r="P4344" s="70"/>
      <c r="Q4344" s="71"/>
    </row>
    <row r="4345" spans="1:17">
      <c r="A4345" s="152"/>
      <c r="B4345" s="68"/>
      <c r="C4345" s="68"/>
      <c r="D4345" s="68"/>
      <c r="E4345" s="68"/>
      <c r="F4345" s="69"/>
      <c r="G4345" s="69"/>
      <c r="H4345" s="69"/>
      <c r="I4345" s="69"/>
      <c r="J4345" s="68"/>
      <c r="K4345" s="69"/>
      <c r="L4345" s="68"/>
      <c r="M4345" s="68"/>
      <c r="N4345" s="68"/>
      <c r="O4345" s="68"/>
      <c r="P4345" s="70"/>
      <c r="Q4345" s="71"/>
    </row>
    <row r="4346" spans="1:17">
      <c r="A4346" s="152"/>
      <c r="B4346" s="68"/>
      <c r="C4346" s="68"/>
      <c r="D4346" s="68"/>
      <c r="E4346" s="68"/>
      <c r="F4346" s="69"/>
      <c r="G4346" s="69"/>
      <c r="H4346" s="69"/>
      <c r="I4346" s="69"/>
      <c r="J4346" s="68"/>
      <c r="K4346" s="69"/>
      <c r="L4346" s="68"/>
      <c r="M4346" s="68"/>
      <c r="N4346" s="68"/>
      <c r="O4346" s="68"/>
      <c r="P4346" s="70"/>
      <c r="Q4346" s="71"/>
    </row>
    <row r="4347" spans="1:17">
      <c r="A4347" s="152"/>
      <c r="B4347" s="68"/>
      <c r="C4347" s="68"/>
      <c r="D4347" s="68"/>
      <c r="E4347" s="68"/>
      <c r="F4347" s="69"/>
      <c r="G4347" s="69"/>
      <c r="H4347" s="69"/>
      <c r="I4347" s="69"/>
      <c r="J4347" s="68"/>
      <c r="K4347" s="69"/>
      <c r="L4347" s="68"/>
      <c r="M4347" s="68"/>
      <c r="N4347" s="68"/>
      <c r="O4347" s="68"/>
      <c r="P4347" s="70"/>
      <c r="Q4347" s="71"/>
    </row>
    <row r="4348" spans="1:17">
      <c r="A4348" s="152"/>
      <c r="B4348" s="68"/>
      <c r="C4348" s="68"/>
      <c r="D4348" s="68"/>
      <c r="E4348" s="68"/>
      <c r="F4348" s="69"/>
      <c r="G4348" s="69"/>
      <c r="H4348" s="69"/>
      <c r="I4348" s="69"/>
      <c r="J4348" s="68"/>
      <c r="K4348" s="69"/>
      <c r="L4348" s="68"/>
      <c r="M4348" s="68"/>
      <c r="N4348" s="68"/>
      <c r="O4348" s="68"/>
      <c r="P4348" s="70"/>
      <c r="Q4348" s="71"/>
    </row>
    <row r="4349" spans="1:17">
      <c r="A4349" s="152"/>
      <c r="B4349" s="68"/>
      <c r="C4349" s="68"/>
      <c r="D4349" s="68"/>
      <c r="E4349" s="68"/>
      <c r="F4349" s="69"/>
      <c r="G4349" s="69"/>
      <c r="H4349" s="69"/>
      <c r="I4349" s="69"/>
      <c r="J4349" s="68"/>
      <c r="K4349" s="69"/>
      <c r="L4349" s="68"/>
      <c r="M4349" s="68"/>
      <c r="N4349" s="68"/>
      <c r="O4349" s="68"/>
      <c r="P4349" s="70"/>
      <c r="Q4349" s="71"/>
    </row>
    <row r="4350" spans="1:17">
      <c r="A4350" s="152"/>
      <c r="B4350" s="68"/>
      <c r="C4350" s="68"/>
      <c r="D4350" s="68"/>
      <c r="E4350" s="68"/>
      <c r="F4350" s="69"/>
      <c r="G4350" s="69"/>
      <c r="H4350" s="69"/>
      <c r="I4350" s="69"/>
      <c r="J4350" s="68"/>
      <c r="K4350" s="69"/>
      <c r="L4350" s="68"/>
      <c r="M4350" s="68"/>
      <c r="N4350" s="68"/>
      <c r="O4350" s="68"/>
      <c r="P4350" s="70"/>
      <c r="Q4350" s="71"/>
    </row>
    <row r="4351" spans="1:17">
      <c r="A4351" s="152"/>
      <c r="B4351" s="68"/>
      <c r="C4351" s="68"/>
      <c r="D4351" s="68"/>
      <c r="E4351" s="68"/>
      <c r="F4351" s="69"/>
      <c r="G4351" s="69"/>
      <c r="H4351" s="69"/>
      <c r="I4351" s="69"/>
      <c r="J4351" s="68"/>
      <c r="K4351" s="69"/>
      <c r="L4351" s="68"/>
      <c r="M4351" s="68"/>
      <c r="N4351" s="68"/>
      <c r="O4351" s="68"/>
      <c r="P4351" s="70"/>
      <c r="Q4351" s="71"/>
    </row>
    <row r="4352" spans="1:17">
      <c r="A4352" s="152"/>
      <c r="B4352" s="68"/>
      <c r="C4352" s="68"/>
      <c r="D4352" s="68"/>
      <c r="E4352" s="68"/>
      <c r="F4352" s="69"/>
      <c r="G4352" s="69"/>
      <c r="H4352" s="69"/>
      <c r="I4352" s="69"/>
      <c r="J4352" s="68"/>
      <c r="K4352" s="69"/>
      <c r="L4352" s="68"/>
      <c r="M4352" s="68"/>
      <c r="N4352" s="68"/>
      <c r="O4352" s="68"/>
      <c r="P4352" s="70"/>
      <c r="Q4352" s="71"/>
    </row>
    <row r="4353" spans="1:17">
      <c r="A4353" s="152"/>
      <c r="B4353" s="68"/>
      <c r="C4353" s="68"/>
      <c r="D4353" s="68"/>
      <c r="E4353" s="68"/>
      <c r="F4353" s="69"/>
      <c r="G4353" s="69"/>
      <c r="H4353" s="69"/>
      <c r="I4353" s="69"/>
      <c r="J4353" s="68"/>
      <c r="K4353" s="69"/>
      <c r="L4353" s="68"/>
      <c r="M4353" s="68"/>
      <c r="N4353" s="68"/>
      <c r="O4353" s="68"/>
      <c r="P4353" s="70"/>
      <c r="Q4353" s="71"/>
    </row>
    <row r="4354" spans="1:17">
      <c r="A4354" s="152"/>
      <c r="B4354" s="68"/>
      <c r="C4354" s="68"/>
      <c r="D4354" s="68"/>
      <c r="E4354" s="68"/>
      <c r="F4354" s="69"/>
      <c r="G4354" s="69"/>
      <c r="H4354" s="69"/>
      <c r="I4354" s="69"/>
      <c r="J4354" s="68"/>
      <c r="K4354" s="69"/>
      <c r="L4354" s="68"/>
      <c r="M4354" s="68"/>
      <c r="N4354" s="68"/>
      <c r="O4354" s="68"/>
      <c r="P4354" s="70"/>
      <c r="Q4354" s="71"/>
    </row>
    <row r="4355" spans="1:17">
      <c r="A4355" s="152"/>
      <c r="B4355" s="68"/>
      <c r="C4355" s="68"/>
      <c r="D4355" s="68"/>
      <c r="E4355" s="68"/>
      <c r="F4355" s="69"/>
      <c r="G4355" s="69"/>
      <c r="H4355" s="69"/>
      <c r="I4355" s="69"/>
      <c r="J4355" s="68"/>
      <c r="K4355" s="69"/>
      <c r="L4355" s="68"/>
      <c r="M4355" s="68"/>
      <c r="N4355" s="68"/>
      <c r="O4355" s="68"/>
      <c r="P4355" s="70"/>
      <c r="Q4355" s="71"/>
    </row>
    <row r="4356" spans="1:17">
      <c r="A4356" s="152"/>
      <c r="B4356" s="68"/>
      <c r="C4356" s="68"/>
      <c r="D4356" s="68"/>
      <c r="E4356" s="68"/>
      <c r="F4356" s="69"/>
      <c r="G4356" s="69"/>
      <c r="H4356" s="69"/>
      <c r="I4356" s="69"/>
      <c r="J4356" s="68"/>
      <c r="K4356" s="69"/>
      <c r="L4356" s="68"/>
      <c r="M4356" s="68"/>
      <c r="N4356" s="68"/>
      <c r="O4356" s="68"/>
      <c r="P4356" s="70"/>
      <c r="Q4356" s="71"/>
    </row>
    <row r="4357" spans="1:17">
      <c r="A4357" s="152"/>
      <c r="B4357" s="68"/>
      <c r="C4357" s="68"/>
      <c r="D4357" s="68"/>
      <c r="E4357" s="68"/>
      <c r="F4357" s="69"/>
      <c r="G4357" s="69"/>
      <c r="H4357" s="69"/>
      <c r="I4357" s="69"/>
      <c r="J4357" s="68"/>
      <c r="K4357" s="69"/>
      <c r="L4357" s="68"/>
      <c r="M4357" s="68"/>
      <c r="N4357" s="68"/>
      <c r="O4357" s="68"/>
      <c r="P4357" s="70"/>
      <c r="Q4357" s="71"/>
    </row>
    <row r="4358" spans="1:17">
      <c r="A4358" s="152"/>
      <c r="B4358" s="68"/>
      <c r="C4358" s="68"/>
      <c r="D4358" s="68"/>
      <c r="E4358" s="68"/>
      <c r="F4358" s="69"/>
      <c r="G4358" s="69"/>
      <c r="H4358" s="69"/>
      <c r="I4358" s="69"/>
      <c r="J4358" s="68"/>
      <c r="K4358" s="69"/>
      <c r="L4358" s="68"/>
      <c r="M4358" s="68"/>
      <c r="N4358" s="68"/>
      <c r="O4358" s="68"/>
      <c r="P4358" s="70"/>
      <c r="Q4358" s="71"/>
    </row>
    <row r="4359" spans="1:17">
      <c r="A4359" s="152"/>
      <c r="B4359" s="68"/>
      <c r="C4359" s="68"/>
      <c r="D4359" s="68"/>
      <c r="E4359" s="68"/>
      <c r="F4359" s="69"/>
      <c r="G4359" s="69"/>
      <c r="H4359" s="69"/>
      <c r="I4359" s="69"/>
      <c r="J4359" s="68"/>
      <c r="K4359" s="69"/>
      <c r="L4359" s="68"/>
      <c r="M4359" s="68"/>
      <c r="N4359" s="68"/>
      <c r="O4359" s="68"/>
      <c r="P4359" s="70"/>
      <c r="Q4359" s="71"/>
    </row>
    <row r="4360" spans="1:17">
      <c r="A4360" s="152"/>
      <c r="B4360" s="68"/>
      <c r="C4360" s="68"/>
      <c r="D4360" s="68"/>
      <c r="E4360" s="68"/>
      <c r="F4360" s="69"/>
      <c r="G4360" s="69"/>
      <c r="H4360" s="69"/>
      <c r="I4360" s="69"/>
      <c r="J4360" s="68"/>
      <c r="K4360" s="69"/>
      <c r="L4360" s="68"/>
      <c r="M4360" s="68"/>
      <c r="N4360" s="68"/>
      <c r="O4360" s="68"/>
      <c r="P4360" s="70"/>
      <c r="Q4360" s="71"/>
    </row>
    <row r="4361" spans="1:17">
      <c r="A4361" s="152"/>
      <c r="B4361" s="68"/>
      <c r="C4361" s="68"/>
      <c r="D4361" s="68"/>
      <c r="E4361" s="68"/>
      <c r="F4361" s="69"/>
      <c r="G4361" s="69"/>
      <c r="H4361" s="69"/>
      <c r="I4361" s="69"/>
      <c r="J4361" s="68"/>
      <c r="K4361" s="69"/>
      <c r="L4361" s="68"/>
      <c r="M4361" s="68"/>
      <c r="N4361" s="68"/>
      <c r="O4361" s="68"/>
      <c r="P4361" s="70"/>
      <c r="Q4361" s="71"/>
    </row>
    <row r="4362" spans="1:17">
      <c r="A4362" s="152"/>
      <c r="B4362" s="68"/>
      <c r="C4362" s="68"/>
      <c r="D4362" s="68"/>
      <c r="E4362" s="68"/>
      <c r="F4362" s="69"/>
      <c r="G4362" s="69"/>
      <c r="H4362" s="69"/>
      <c r="I4362" s="69"/>
      <c r="J4362" s="68"/>
      <c r="K4362" s="69"/>
      <c r="L4362" s="68"/>
      <c r="M4362" s="68"/>
      <c r="N4362" s="68"/>
      <c r="O4362" s="68"/>
      <c r="P4362" s="70"/>
      <c r="Q4362" s="71"/>
    </row>
    <row r="4363" spans="1:17">
      <c r="A4363" s="152"/>
      <c r="B4363" s="68"/>
      <c r="C4363" s="68"/>
      <c r="D4363" s="68"/>
      <c r="E4363" s="68"/>
      <c r="F4363" s="69"/>
      <c r="G4363" s="69"/>
      <c r="H4363" s="69"/>
      <c r="I4363" s="69"/>
      <c r="J4363" s="68"/>
      <c r="K4363" s="69"/>
      <c r="L4363" s="68"/>
      <c r="M4363" s="68"/>
      <c r="N4363" s="68"/>
      <c r="O4363" s="68"/>
      <c r="P4363" s="70"/>
      <c r="Q4363" s="71"/>
    </row>
    <row r="4364" spans="1:17">
      <c r="A4364" s="152"/>
      <c r="B4364" s="68"/>
      <c r="C4364" s="68"/>
      <c r="D4364" s="68"/>
      <c r="E4364" s="68"/>
      <c r="F4364" s="69"/>
      <c r="G4364" s="69"/>
      <c r="H4364" s="69"/>
      <c r="I4364" s="69"/>
      <c r="J4364" s="68"/>
      <c r="K4364" s="69"/>
      <c r="L4364" s="68"/>
      <c r="M4364" s="68"/>
      <c r="N4364" s="68"/>
      <c r="O4364" s="68"/>
      <c r="P4364" s="70"/>
      <c r="Q4364" s="71"/>
    </row>
    <row r="4365" spans="1:17">
      <c r="A4365" s="152"/>
      <c r="B4365" s="68"/>
      <c r="C4365" s="68"/>
      <c r="D4365" s="68"/>
      <c r="E4365" s="68"/>
      <c r="F4365" s="69"/>
      <c r="G4365" s="69"/>
      <c r="H4365" s="69"/>
      <c r="I4365" s="69"/>
      <c r="J4365" s="68"/>
      <c r="K4365" s="69"/>
      <c r="L4365" s="68"/>
      <c r="M4365" s="68"/>
      <c r="N4365" s="68"/>
      <c r="O4365" s="68"/>
      <c r="P4365" s="70"/>
      <c r="Q4365" s="71"/>
    </row>
    <row r="4366" spans="1:17">
      <c r="A4366" s="152"/>
      <c r="B4366" s="68"/>
      <c r="C4366" s="68"/>
      <c r="D4366" s="68"/>
      <c r="E4366" s="68"/>
      <c r="F4366" s="69"/>
      <c r="G4366" s="69"/>
      <c r="H4366" s="69"/>
      <c r="I4366" s="69"/>
      <c r="J4366" s="68"/>
      <c r="K4366" s="69"/>
      <c r="L4366" s="68"/>
      <c r="M4366" s="68"/>
      <c r="N4366" s="68"/>
      <c r="O4366" s="68"/>
      <c r="P4366" s="70"/>
      <c r="Q4366" s="71"/>
    </row>
    <row r="4367" spans="1:17">
      <c r="A4367" s="152"/>
      <c r="B4367" s="68"/>
      <c r="C4367" s="68"/>
      <c r="D4367" s="68"/>
      <c r="E4367" s="68"/>
      <c r="F4367" s="69"/>
      <c r="G4367" s="69"/>
      <c r="H4367" s="69"/>
      <c r="I4367" s="69"/>
      <c r="J4367" s="68"/>
      <c r="K4367" s="69"/>
      <c r="L4367" s="68"/>
      <c r="M4367" s="68"/>
      <c r="N4367" s="68"/>
      <c r="O4367" s="68"/>
      <c r="P4367" s="70"/>
      <c r="Q4367" s="71"/>
    </row>
    <row r="4368" spans="1:17">
      <c r="A4368" s="152"/>
      <c r="B4368" s="68"/>
      <c r="C4368" s="68"/>
      <c r="D4368" s="68"/>
      <c r="E4368" s="68"/>
      <c r="F4368" s="69"/>
      <c r="G4368" s="69"/>
      <c r="H4368" s="69"/>
      <c r="I4368" s="69"/>
      <c r="J4368" s="68"/>
      <c r="K4368" s="69"/>
      <c r="L4368" s="68"/>
      <c r="M4368" s="68"/>
      <c r="N4368" s="68"/>
      <c r="O4368" s="68"/>
      <c r="P4368" s="70"/>
      <c r="Q4368" s="71"/>
    </row>
    <row r="4369" spans="1:17">
      <c r="A4369" s="152"/>
      <c r="B4369" s="68"/>
      <c r="C4369" s="68"/>
      <c r="D4369" s="68"/>
      <c r="E4369" s="68"/>
      <c r="F4369" s="69"/>
      <c r="G4369" s="69"/>
      <c r="H4369" s="69"/>
      <c r="I4369" s="69"/>
      <c r="J4369" s="68"/>
      <c r="K4369" s="69"/>
      <c r="L4369" s="68"/>
      <c r="M4369" s="68"/>
      <c r="N4369" s="68"/>
      <c r="O4369" s="68"/>
      <c r="P4369" s="70"/>
      <c r="Q4369" s="71"/>
    </row>
    <row r="4370" spans="1:17">
      <c r="A4370" s="152"/>
      <c r="B4370" s="68"/>
      <c r="C4370" s="68"/>
      <c r="D4370" s="68"/>
      <c r="E4370" s="68"/>
      <c r="F4370" s="69"/>
      <c r="G4370" s="69"/>
      <c r="H4370" s="69"/>
      <c r="I4370" s="69"/>
      <c r="J4370" s="68"/>
      <c r="K4370" s="69"/>
      <c r="L4370" s="68"/>
      <c r="M4370" s="68"/>
      <c r="N4370" s="68"/>
      <c r="O4370" s="68"/>
      <c r="P4370" s="70"/>
      <c r="Q4370" s="71"/>
    </row>
    <row r="4371" spans="1:17">
      <c r="A4371" s="152"/>
      <c r="B4371" s="68"/>
      <c r="C4371" s="68"/>
      <c r="D4371" s="68"/>
      <c r="E4371" s="68"/>
      <c r="F4371" s="69"/>
      <c r="G4371" s="69"/>
      <c r="H4371" s="69"/>
      <c r="I4371" s="69"/>
      <c r="J4371" s="68"/>
      <c r="K4371" s="69"/>
      <c r="L4371" s="68"/>
      <c r="M4371" s="68"/>
      <c r="N4371" s="68"/>
      <c r="O4371" s="68"/>
      <c r="P4371" s="70"/>
      <c r="Q4371" s="71"/>
    </row>
    <row r="4372" spans="1:17">
      <c r="A4372" s="152"/>
      <c r="B4372" s="68"/>
      <c r="C4372" s="68"/>
      <c r="D4372" s="68"/>
      <c r="E4372" s="68"/>
      <c r="F4372" s="69"/>
      <c r="G4372" s="69"/>
      <c r="H4372" s="69"/>
      <c r="I4372" s="69"/>
      <c r="J4372" s="68"/>
      <c r="K4372" s="69"/>
      <c r="L4372" s="68"/>
      <c r="M4372" s="68"/>
      <c r="N4372" s="68"/>
      <c r="O4372" s="68"/>
      <c r="P4372" s="70"/>
      <c r="Q4372" s="71"/>
    </row>
    <row r="4373" spans="1:17">
      <c r="A4373" s="152"/>
      <c r="B4373" s="68"/>
      <c r="C4373" s="68"/>
      <c r="D4373" s="68"/>
      <c r="E4373" s="68"/>
      <c r="F4373" s="69"/>
      <c r="G4373" s="69"/>
      <c r="H4373" s="69"/>
      <c r="I4373" s="69"/>
      <c r="J4373" s="68"/>
      <c r="K4373" s="69"/>
      <c r="L4373" s="68"/>
      <c r="M4373" s="68"/>
      <c r="N4373" s="68"/>
      <c r="O4373" s="68"/>
      <c r="P4373" s="70"/>
      <c r="Q4373" s="71"/>
    </row>
    <row r="4374" spans="1:17">
      <c r="A4374" s="152"/>
      <c r="B4374" s="68"/>
      <c r="C4374" s="68"/>
      <c r="D4374" s="68"/>
      <c r="E4374" s="68"/>
      <c r="F4374" s="69"/>
      <c r="G4374" s="69"/>
      <c r="H4374" s="69"/>
      <c r="I4374" s="69"/>
      <c r="J4374" s="68"/>
      <c r="K4374" s="69"/>
      <c r="L4374" s="68"/>
      <c r="M4374" s="68"/>
      <c r="N4374" s="68"/>
      <c r="O4374" s="68"/>
      <c r="P4374" s="70"/>
      <c r="Q4374" s="71"/>
    </row>
    <row r="4375" spans="1:17">
      <c r="A4375" s="152"/>
      <c r="B4375" s="68"/>
      <c r="C4375" s="68"/>
      <c r="D4375" s="68"/>
      <c r="E4375" s="68"/>
      <c r="F4375" s="69"/>
      <c r="G4375" s="69"/>
      <c r="H4375" s="69"/>
      <c r="I4375" s="69"/>
      <c r="J4375" s="68"/>
      <c r="K4375" s="69"/>
      <c r="L4375" s="68"/>
      <c r="M4375" s="68"/>
      <c r="N4375" s="68"/>
      <c r="O4375" s="68"/>
      <c r="P4375" s="70"/>
      <c r="Q4375" s="71"/>
    </row>
    <row r="4376" spans="1:17">
      <c r="A4376" s="152"/>
      <c r="B4376" s="68"/>
      <c r="C4376" s="68"/>
      <c r="D4376" s="68"/>
      <c r="E4376" s="68"/>
      <c r="F4376" s="69"/>
      <c r="G4376" s="69"/>
      <c r="H4376" s="69"/>
      <c r="I4376" s="69"/>
      <c r="J4376" s="68"/>
      <c r="K4376" s="69"/>
      <c r="L4376" s="68"/>
      <c r="M4376" s="68"/>
      <c r="N4376" s="68"/>
      <c r="O4376" s="68"/>
      <c r="P4376" s="70"/>
      <c r="Q4376" s="71"/>
    </row>
    <row r="4377" spans="1:17">
      <c r="A4377" s="152"/>
      <c r="B4377" s="68"/>
      <c r="C4377" s="68"/>
      <c r="D4377" s="68"/>
      <c r="E4377" s="68"/>
      <c r="F4377" s="69"/>
      <c r="G4377" s="69"/>
      <c r="H4377" s="69"/>
      <c r="I4377" s="69"/>
      <c r="J4377" s="68"/>
      <c r="K4377" s="69"/>
      <c r="L4377" s="68"/>
      <c r="M4377" s="68"/>
      <c r="N4377" s="68"/>
      <c r="O4377" s="68"/>
      <c r="P4377" s="70"/>
      <c r="Q4377" s="71"/>
    </row>
    <row r="4378" spans="1:17">
      <c r="A4378" s="152"/>
      <c r="B4378" s="68"/>
      <c r="C4378" s="68"/>
      <c r="D4378" s="68"/>
      <c r="E4378" s="68"/>
      <c r="F4378" s="69"/>
      <c r="G4378" s="69"/>
      <c r="H4378" s="69"/>
      <c r="I4378" s="69"/>
      <c r="J4378" s="68"/>
      <c r="K4378" s="69"/>
      <c r="L4378" s="68"/>
      <c r="M4378" s="68"/>
      <c r="N4378" s="68"/>
      <c r="O4378" s="68"/>
      <c r="P4378" s="70"/>
      <c r="Q4378" s="71"/>
    </row>
    <row r="4379" spans="1:17">
      <c r="A4379" s="152"/>
      <c r="B4379" s="68"/>
      <c r="C4379" s="68"/>
      <c r="D4379" s="68"/>
      <c r="E4379" s="68"/>
      <c r="F4379" s="69"/>
      <c r="G4379" s="69"/>
      <c r="H4379" s="69"/>
      <c r="I4379" s="69"/>
      <c r="J4379" s="68"/>
      <c r="K4379" s="69"/>
      <c r="L4379" s="68"/>
      <c r="M4379" s="68"/>
      <c r="N4379" s="68"/>
      <c r="O4379" s="68"/>
      <c r="P4379" s="70"/>
      <c r="Q4379" s="71"/>
    </row>
    <row r="4380" spans="1:17">
      <c r="A4380" s="152"/>
      <c r="B4380" s="68"/>
      <c r="C4380" s="68"/>
      <c r="D4380" s="68"/>
      <c r="E4380" s="68"/>
      <c r="F4380" s="69"/>
      <c r="G4380" s="69"/>
      <c r="H4380" s="69"/>
      <c r="I4380" s="69"/>
      <c r="J4380" s="68"/>
      <c r="K4380" s="69"/>
      <c r="L4380" s="68"/>
      <c r="M4380" s="68"/>
      <c r="N4380" s="68"/>
      <c r="O4380" s="68"/>
      <c r="P4380" s="70"/>
      <c r="Q4380" s="71"/>
    </row>
    <row r="4381" spans="1:17">
      <c r="A4381" s="152"/>
      <c r="B4381" s="68"/>
      <c r="C4381" s="68"/>
      <c r="D4381" s="68"/>
      <c r="E4381" s="68"/>
      <c r="F4381" s="69"/>
      <c r="G4381" s="69"/>
      <c r="H4381" s="69"/>
      <c r="I4381" s="69"/>
      <c r="J4381" s="68"/>
      <c r="K4381" s="69"/>
      <c r="L4381" s="68"/>
      <c r="M4381" s="68"/>
      <c r="N4381" s="68"/>
      <c r="O4381" s="68"/>
      <c r="P4381" s="70"/>
      <c r="Q4381" s="71"/>
    </row>
    <row r="4382" spans="1:17">
      <c r="A4382" s="152"/>
      <c r="B4382" s="68"/>
      <c r="C4382" s="68"/>
      <c r="D4382" s="68"/>
      <c r="E4382" s="68"/>
      <c r="F4382" s="69"/>
      <c r="G4382" s="69"/>
      <c r="H4382" s="69"/>
      <c r="I4382" s="69"/>
      <c r="J4382" s="68"/>
      <c r="K4382" s="69"/>
      <c r="L4382" s="68"/>
      <c r="M4382" s="68"/>
      <c r="N4382" s="68"/>
      <c r="O4382" s="68"/>
      <c r="P4382" s="70"/>
      <c r="Q4382" s="71"/>
    </row>
    <row r="4383" spans="1:17">
      <c r="A4383" s="152"/>
      <c r="B4383" s="68"/>
      <c r="C4383" s="68"/>
      <c r="D4383" s="68"/>
      <c r="E4383" s="68"/>
      <c r="F4383" s="69"/>
      <c r="G4383" s="69"/>
      <c r="H4383" s="69"/>
      <c r="I4383" s="69"/>
      <c r="J4383" s="68"/>
      <c r="K4383" s="69"/>
      <c r="L4383" s="68"/>
      <c r="M4383" s="68"/>
      <c r="N4383" s="68"/>
      <c r="O4383" s="68"/>
      <c r="P4383" s="70"/>
      <c r="Q4383" s="71"/>
    </row>
    <row r="4384" spans="1:17">
      <c r="A4384" s="152"/>
      <c r="B4384" s="68"/>
      <c r="C4384" s="68"/>
      <c r="D4384" s="68"/>
      <c r="E4384" s="68"/>
      <c r="F4384" s="69"/>
      <c r="G4384" s="69"/>
      <c r="H4384" s="69"/>
      <c r="I4384" s="69"/>
      <c r="J4384" s="68"/>
      <c r="K4384" s="69"/>
      <c r="L4384" s="68"/>
      <c r="M4384" s="68"/>
      <c r="N4384" s="68"/>
      <c r="O4384" s="68"/>
      <c r="P4384" s="70"/>
      <c r="Q4384" s="71"/>
    </row>
    <row r="4385" spans="1:17">
      <c r="A4385" s="152"/>
      <c r="B4385" s="68"/>
      <c r="C4385" s="68"/>
      <c r="D4385" s="68"/>
      <c r="E4385" s="68"/>
      <c r="F4385" s="69"/>
      <c r="G4385" s="69"/>
      <c r="H4385" s="69"/>
      <c r="I4385" s="69"/>
      <c r="J4385" s="68"/>
      <c r="K4385" s="69"/>
      <c r="L4385" s="68"/>
      <c r="M4385" s="68"/>
      <c r="N4385" s="68"/>
      <c r="O4385" s="68"/>
      <c r="P4385" s="70"/>
      <c r="Q4385" s="71"/>
    </row>
    <row r="4386" spans="1:17">
      <c r="A4386" s="152"/>
      <c r="B4386" s="68"/>
      <c r="C4386" s="68"/>
      <c r="D4386" s="68"/>
      <c r="E4386" s="68"/>
      <c r="F4386" s="69"/>
      <c r="G4386" s="69"/>
      <c r="H4386" s="69"/>
      <c r="I4386" s="69"/>
      <c r="J4386" s="68"/>
      <c r="K4386" s="69"/>
      <c r="L4386" s="68"/>
      <c r="M4386" s="68"/>
      <c r="N4386" s="68"/>
      <c r="O4386" s="68"/>
      <c r="P4386" s="70"/>
      <c r="Q4386" s="71"/>
    </row>
    <row r="4387" spans="1:17">
      <c r="A4387" s="152"/>
      <c r="B4387" s="68"/>
      <c r="C4387" s="68"/>
      <c r="D4387" s="68"/>
      <c r="E4387" s="68"/>
      <c r="F4387" s="69"/>
      <c r="G4387" s="69"/>
      <c r="H4387" s="69"/>
      <c r="I4387" s="69"/>
      <c r="J4387" s="68"/>
      <c r="K4387" s="69"/>
      <c r="L4387" s="68"/>
      <c r="M4387" s="68"/>
      <c r="N4387" s="68"/>
      <c r="O4387" s="68"/>
      <c r="P4387" s="70"/>
      <c r="Q4387" s="71"/>
    </row>
    <row r="4388" spans="1:17">
      <c r="A4388" s="152"/>
      <c r="B4388" s="68"/>
      <c r="C4388" s="68"/>
      <c r="D4388" s="68"/>
      <c r="E4388" s="68"/>
      <c r="F4388" s="69"/>
      <c r="G4388" s="69"/>
      <c r="H4388" s="69"/>
      <c r="I4388" s="69"/>
      <c r="J4388" s="68"/>
      <c r="K4388" s="69"/>
      <c r="L4388" s="68"/>
      <c r="M4388" s="68"/>
      <c r="N4388" s="68"/>
      <c r="O4388" s="68"/>
      <c r="P4388" s="70"/>
      <c r="Q4388" s="71"/>
    </row>
    <row r="4389" spans="1:17">
      <c r="A4389" s="152"/>
      <c r="B4389" s="68"/>
      <c r="C4389" s="68"/>
      <c r="D4389" s="68"/>
      <c r="E4389" s="68"/>
      <c r="F4389" s="69"/>
      <c r="G4389" s="69"/>
      <c r="H4389" s="69"/>
      <c r="I4389" s="69"/>
      <c r="J4389" s="68"/>
      <c r="K4389" s="69"/>
      <c r="L4389" s="68"/>
      <c r="M4389" s="68"/>
      <c r="N4389" s="68"/>
      <c r="O4389" s="68"/>
      <c r="P4389" s="70"/>
      <c r="Q4389" s="71"/>
    </row>
    <row r="4390" spans="1:17">
      <c r="A4390" s="152"/>
      <c r="B4390" s="68"/>
      <c r="C4390" s="68"/>
      <c r="D4390" s="68"/>
      <c r="E4390" s="68"/>
      <c r="F4390" s="69"/>
      <c r="G4390" s="69"/>
      <c r="H4390" s="69"/>
      <c r="I4390" s="69"/>
      <c r="J4390" s="68"/>
      <c r="K4390" s="69"/>
      <c r="L4390" s="68"/>
      <c r="M4390" s="68"/>
      <c r="N4390" s="68"/>
      <c r="O4390" s="68"/>
      <c r="P4390" s="70"/>
      <c r="Q4390" s="71"/>
    </row>
    <row r="4391" spans="1:17">
      <c r="A4391" s="152"/>
      <c r="B4391" s="68"/>
      <c r="C4391" s="68"/>
      <c r="D4391" s="68"/>
      <c r="E4391" s="68"/>
      <c r="F4391" s="69"/>
      <c r="G4391" s="69"/>
      <c r="H4391" s="69"/>
      <c r="I4391" s="69"/>
      <c r="J4391" s="68"/>
      <c r="K4391" s="69"/>
      <c r="L4391" s="68"/>
      <c r="M4391" s="68"/>
      <c r="N4391" s="68"/>
      <c r="O4391" s="68"/>
      <c r="P4391" s="70"/>
      <c r="Q4391" s="71"/>
    </row>
    <row r="4392" spans="1:17">
      <c r="A4392" s="152"/>
      <c r="B4392" s="68"/>
      <c r="C4392" s="68"/>
      <c r="D4392" s="68"/>
      <c r="E4392" s="68"/>
      <c r="F4392" s="69"/>
      <c r="G4392" s="69"/>
      <c r="H4392" s="69"/>
      <c r="I4392" s="69"/>
      <c r="J4392" s="68"/>
      <c r="K4392" s="69"/>
      <c r="L4392" s="68"/>
      <c r="M4392" s="68"/>
      <c r="N4392" s="68"/>
      <c r="O4392" s="68"/>
      <c r="P4392" s="70"/>
      <c r="Q4392" s="71"/>
    </row>
    <row r="4393" spans="1:17">
      <c r="A4393" s="152"/>
      <c r="B4393" s="68"/>
      <c r="C4393" s="68"/>
      <c r="D4393" s="68"/>
      <c r="E4393" s="68"/>
      <c r="F4393" s="69"/>
      <c r="G4393" s="69"/>
      <c r="H4393" s="69"/>
      <c r="I4393" s="69"/>
      <c r="J4393" s="68"/>
      <c r="K4393" s="69"/>
      <c r="L4393" s="68"/>
      <c r="M4393" s="68"/>
      <c r="N4393" s="68"/>
      <c r="O4393" s="68"/>
      <c r="P4393" s="70"/>
      <c r="Q4393" s="71"/>
    </row>
    <row r="4394" spans="1:17">
      <c r="A4394" s="152"/>
      <c r="B4394" s="68"/>
      <c r="C4394" s="68"/>
      <c r="D4394" s="68"/>
      <c r="E4394" s="68"/>
      <c r="F4394" s="69"/>
      <c r="G4394" s="69"/>
      <c r="H4394" s="69"/>
      <c r="I4394" s="69"/>
      <c r="J4394" s="68"/>
      <c r="K4394" s="69"/>
      <c r="L4394" s="68"/>
      <c r="M4394" s="68"/>
      <c r="N4394" s="68"/>
      <c r="O4394" s="68"/>
      <c r="P4394" s="70"/>
      <c r="Q4394" s="71"/>
    </row>
    <row r="4395" spans="1:17">
      <c r="A4395" s="152"/>
      <c r="B4395" s="68"/>
      <c r="C4395" s="68"/>
      <c r="D4395" s="68"/>
      <c r="E4395" s="68"/>
      <c r="F4395" s="69"/>
      <c r="G4395" s="69"/>
      <c r="H4395" s="69"/>
      <c r="I4395" s="69"/>
      <c r="J4395" s="68"/>
      <c r="K4395" s="69"/>
      <c r="L4395" s="68"/>
      <c r="M4395" s="68"/>
      <c r="N4395" s="68"/>
      <c r="O4395" s="68"/>
      <c r="P4395" s="70"/>
      <c r="Q4395" s="71"/>
    </row>
    <row r="4396" spans="1:17">
      <c r="A4396" s="152"/>
      <c r="B4396" s="68"/>
      <c r="C4396" s="68"/>
      <c r="D4396" s="68"/>
      <c r="E4396" s="68"/>
      <c r="F4396" s="69"/>
      <c r="G4396" s="69"/>
      <c r="H4396" s="69"/>
      <c r="I4396" s="69"/>
      <c r="J4396" s="68"/>
      <c r="K4396" s="69"/>
      <c r="L4396" s="68"/>
      <c r="M4396" s="68"/>
      <c r="N4396" s="68"/>
      <c r="O4396" s="68"/>
      <c r="P4396" s="70"/>
      <c r="Q4396" s="71"/>
    </row>
    <row r="4397" spans="1:17">
      <c r="A4397" s="152"/>
      <c r="B4397" s="68"/>
      <c r="C4397" s="68"/>
      <c r="D4397" s="68"/>
      <c r="E4397" s="68"/>
      <c r="F4397" s="69"/>
      <c r="G4397" s="69"/>
      <c r="H4397" s="69"/>
      <c r="I4397" s="69"/>
      <c r="J4397" s="68"/>
      <c r="K4397" s="69"/>
      <c r="L4397" s="68"/>
      <c r="M4397" s="68"/>
      <c r="N4397" s="68"/>
      <c r="O4397" s="68"/>
      <c r="P4397" s="70"/>
      <c r="Q4397" s="71"/>
    </row>
    <row r="4398" spans="1:17">
      <c r="A4398" s="152"/>
      <c r="B4398" s="68"/>
      <c r="C4398" s="68"/>
      <c r="D4398" s="68"/>
      <c r="E4398" s="68"/>
      <c r="F4398" s="69"/>
      <c r="G4398" s="69"/>
      <c r="H4398" s="69"/>
      <c r="I4398" s="69"/>
      <c r="J4398" s="68"/>
      <c r="K4398" s="69"/>
      <c r="L4398" s="68"/>
      <c r="M4398" s="68"/>
      <c r="N4398" s="68"/>
      <c r="O4398" s="68"/>
      <c r="P4398" s="70"/>
      <c r="Q4398" s="71"/>
    </row>
    <row r="4399" spans="1:17">
      <c r="A4399" s="152"/>
      <c r="B4399" s="68"/>
      <c r="C4399" s="68"/>
      <c r="D4399" s="68"/>
      <c r="E4399" s="68"/>
      <c r="F4399" s="69"/>
      <c r="G4399" s="69"/>
      <c r="H4399" s="69"/>
      <c r="I4399" s="69"/>
      <c r="J4399" s="68"/>
      <c r="K4399" s="69"/>
      <c r="L4399" s="68"/>
      <c r="M4399" s="68"/>
      <c r="N4399" s="68"/>
      <c r="O4399" s="68"/>
      <c r="P4399" s="70"/>
      <c r="Q4399" s="71"/>
    </row>
    <row r="4400" spans="1:17">
      <c r="A4400" s="152"/>
      <c r="B4400" s="68"/>
      <c r="C4400" s="68"/>
      <c r="D4400" s="68"/>
      <c r="E4400" s="68"/>
      <c r="F4400" s="69"/>
      <c r="G4400" s="69"/>
      <c r="H4400" s="69"/>
      <c r="I4400" s="69"/>
      <c r="J4400" s="68"/>
      <c r="K4400" s="69"/>
      <c r="L4400" s="68"/>
      <c r="M4400" s="68"/>
      <c r="N4400" s="68"/>
      <c r="O4400" s="68"/>
      <c r="P4400" s="70"/>
      <c r="Q4400" s="71"/>
    </row>
    <row r="4401" spans="1:17">
      <c r="A4401" s="152"/>
      <c r="B4401" s="68"/>
      <c r="C4401" s="68"/>
      <c r="D4401" s="68"/>
      <c r="E4401" s="68"/>
      <c r="F4401" s="69"/>
      <c r="G4401" s="69"/>
      <c r="H4401" s="69"/>
      <c r="I4401" s="69"/>
      <c r="J4401" s="68"/>
      <c r="K4401" s="69"/>
      <c r="L4401" s="68"/>
      <c r="M4401" s="68"/>
      <c r="N4401" s="68"/>
      <c r="O4401" s="68"/>
      <c r="P4401" s="70"/>
      <c r="Q4401" s="71"/>
    </row>
    <row r="4402" spans="1:17">
      <c r="A4402" s="152"/>
      <c r="B4402" s="68"/>
      <c r="C4402" s="68"/>
      <c r="D4402" s="68"/>
      <c r="E4402" s="68"/>
      <c r="F4402" s="69"/>
      <c r="G4402" s="69"/>
      <c r="H4402" s="69"/>
      <c r="I4402" s="69"/>
      <c r="J4402" s="68"/>
      <c r="K4402" s="69"/>
      <c r="L4402" s="68"/>
      <c r="M4402" s="68"/>
      <c r="N4402" s="68"/>
      <c r="O4402" s="68"/>
      <c r="P4402" s="70"/>
      <c r="Q4402" s="71"/>
    </row>
    <row r="4403" spans="1:17">
      <c r="A4403" s="152"/>
      <c r="B4403" s="68"/>
      <c r="C4403" s="68"/>
      <c r="D4403" s="68"/>
      <c r="E4403" s="68"/>
      <c r="F4403" s="69"/>
      <c r="G4403" s="69"/>
      <c r="H4403" s="69"/>
      <c r="I4403" s="69"/>
      <c r="J4403" s="68"/>
      <c r="K4403" s="69"/>
      <c r="L4403" s="68"/>
      <c r="M4403" s="68"/>
      <c r="N4403" s="68"/>
      <c r="O4403" s="68"/>
      <c r="P4403" s="70"/>
      <c r="Q4403" s="71"/>
    </row>
    <row r="4404" spans="1:17">
      <c r="A4404" s="152"/>
      <c r="B4404" s="68"/>
      <c r="C4404" s="68"/>
      <c r="D4404" s="68"/>
      <c r="E4404" s="68"/>
      <c r="F4404" s="69"/>
      <c r="G4404" s="69"/>
      <c r="H4404" s="69"/>
      <c r="I4404" s="69"/>
      <c r="J4404" s="68"/>
      <c r="K4404" s="69"/>
      <c r="L4404" s="68"/>
      <c r="M4404" s="68"/>
      <c r="N4404" s="68"/>
      <c r="O4404" s="68"/>
      <c r="P4404" s="70"/>
      <c r="Q4404" s="71"/>
    </row>
    <row r="4405" spans="1:17">
      <c r="A4405" s="152"/>
      <c r="B4405" s="68"/>
      <c r="C4405" s="68"/>
      <c r="D4405" s="68"/>
      <c r="E4405" s="68"/>
      <c r="F4405" s="69"/>
      <c r="G4405" s="69"/>
      <c r="H4405" s="69"/>
      <c r="I4405" s="69"/>
      <c r="J4405" s="68"/>
      <c r="K4405" s="69"/>
      <c r="L4405" s="68"/>
      <c r="M4405" s="68"/>
      <c r="N4405" s="68"/>
      <c r="O4405" s="68"/>
      <c r="P4405" s="70"/>
      <c r="Q4405" s="71"/>
    </row>
    <row r="4406" spans="1:17">
      <c r="A4406" s="152"/>
      <c r="B4406" s="68"/>
      <c r="C4406" s="68"/>
      <c r="D4406" s="68"/>
      <c r="E4406" s="68"/>
      <c r="F4406" s="69"/>
      <c r="G4406" s="69"/>
      <c r="H4406" s="69"/>
      <c r="I4406" s="69"/>
      <c r="J4406" s="68"/>
      <c r="K4406" s="69"/>
      <c r="L4406" s="68"/>
      <c r="M4406" s="68"/>
      <c r="N4406" s="68"/>
      <c r="O4406" s="68"/>
      <c r="P4406" s="70"/>
      <c r="Q4406" s="71"/>
    </row>
    <row r="4407" spans="1:17">
      <c r="A4407" s="152"/>
      <c r="B4407" s="68"/>
      <c r="C4407" s="68"/>
      <c r="D4407" s="68"/>
      <c r="E4407" s="68"/>
      <c r="F4407" s="69"/>
      <c r="G4407" s="69"/>
      <c r="H4407" s="69"/>
      <c r="I4407" s="69"/>
      <c r="J4407" s="68"/>
      <c r="K4407" s="69"/>
      <c r="L4407" s="68"/>
      <c r="M4407" s="68"/>
      <c r="N4407" s="68"/>
      <c r="O4407" s="68"/>
      <c r="P4407" s="70"/>
      <c r="Q4407" s="71"/>
    </row>
    <row r="4408" spans="1:17">
      <c r="A4408" s="152"/>
      <c r="B4408" s="68"/>
      <c r="C4408" s="68"/>
      <c r="D4408" s="68"/>
      <c r="E4408" s="68"/>
      <c r="F4408" s="69"/>
      <c r="G4408" s="69"/>
      <c r="H4408" s="69"/>
      <c r="I4408" s="69"/>
      <c r="J4408" s="68"/>
      <c r="K4408" s="69"/>
      <c r="L4408" s="68"/>
      <c r="M4408" s="68"/>
      <c r="N4408" s="68"/>
      <c r="O4408" s="68"/>
      <c r="P4408" s="70"/>
      <c r="Q4408" s="71"/>
    </row>
    <row r="4409" spans="1:17">
      <c r="A4409" s="152"/>
      <c r="B4409" s="68"/>
      <c r="C4409" s="68"/>
      <c r="D4409" s="68"/>
      <c r="E4409" s="68"/>
      <c r="F4409" s="69"/>
      <c r="G4409" s="69"/>
      <c r="H4409" s="69"/>
      <c r="I4409" s="69"/>
      <c r="J4409" s="68"/>
      <c r="K4409" s="69"/>
      <c r="L4409" s="68"/>
      <c r="M4409" s="68"/>
      <c r="N4409" s="68"/>
      <c r="O4409" s="68"/>
      <c r="P4409" s="70"/>
      <c r="Q4409" s="71"/>
    </row>
    <row r="4410" spans="1:17">
      <c r="A4410" s="152"/>
      <c r="B4410" s="68"/>
      <c r="C4410" s="68"/>
      <c r="D4410" s="68"/>
      <c r="E4410" s="68"/>
      <c r="F4410" s="69"/>
      <c r="G4410" s="69"/>
      <c r="H4410" s="69"/>
      <c r="I4410" s="69"/>
      <c r="J4410" s="68"/>
      <c r="K4410" s="69"/>
      <c r="L4410" s="68"/>
      <c r="M4410" s="68"/>
      <c r="N4410" s="68"/>
      <c r="O4410" s="68"/>
      <c r="P4410" s="70"/>
      <c r="Q4410" s="71"/>
    </row>
    <row r="4411" spans="1:17">
      <c r="A4411" s="152"/>
      <c r="B4411" s="68"/>
      <c r="C4411" s="68"/>
      <c r="D4411" s="68"/>
      <c r="E4411" s="68"/>
      <c r="F4411" s="69"/>
      <c r="G4411" s="69"/>
      <c r="H4411" s="69"/>
      <c r="I4411" s="69"/>
      <c r="J4411" s="68"/>
      <c r="K4411" s="69"/>
      <c r="L4411" s="68"/>
      <c r="M4411" s="68"/>
      <c r="N4411" s="68"/>
      <c r="O4411" s="68"/>
      <c r="P4411" s="70"/>
      <c r="Q4411" s="71"/>
    </row>
    <row r="4412" spans="1:17">
      <c r="A4412" s="152"/>
      <c r="B4412" s="68"/>
      <c r="C4412" s="68"/>
      <c r="D4412" s="68"/>
      <c r="E4412" s="68"/>
      <c r="F4412" s="69"/>
      <c r="G4412" s="69"/>
      <c r="H4412" s="69"/>
      <c r="I4412" s="69"/>
      <c r="J4412" s="68"/>
      <c r="K4412" s="69"/>
      <c r="L4412" s="68"/>
      <c r="M4412" s="68"/>
      <c r="N4412" s="68"/>
      <c r="O4412" s="68"/>
      <c r="P4412" s="70"/>
      <c r="Q4412" s="71"/>
    </row>
    <row r="4413" spans="1:17">
      <c r="A4413" s="152"/>
      <c r="B4413" s="68"/>
      <c r="C4413" s="68"/>
      <c r="D4413" s="68"/>
      <c r="E4413" s="68"/>
      <c r="F4413" s="69"/>
      <c r="G4413" s="69"/>
      <c r="H4413" s="69"/>
      <c r="I4413" s="69"/>
      <c r="J4413" s="68"/>
      <c r="K4413" s="69"/>
      <c r="L4413" s="68"/>
      <c r="M4413" s="68"/>
      <c r="N4413" s="68"/>
      <c r="O4413" s="68"/>
      <c r="P4413" s="70"/>
      <c r="Q4413" s="71"/>
    </row>
    <row r="4414" spans="1:17">
      <c r="A4414" s="152"/>
      <c r="B4414" s="68"/>
      <c r="C4414" s="68"/>
      <c r="D4414" s="68"/>
      <c r="E4414" s="68"/>
      <c r="F4414" s="69"/>
      <c r="G4414" s="69"/>
      <c r="H4414" s="69"/>
      <c r="I4414" s="69"/>
      <c r="J4414" s="68"/>
      <c r="K4414" s="69"/>
      <c r="L4414" s="68"/>
      <c r="M4414" s="68"/>
      <c r="N4414" s="68"/>
      <c r="O4414" s="68"/>
      <c r="P4414" s="70"/>
      <c r="Q4414" s="71"/>
    </row>
    <row r="4415" spans="1:17">
      <c r="A4415" s="152"/>
      <c r="B4415" s="68"/>
      <c r="C4415" s="68"/>
      <c r="D4415" s="68"/>
      <c r="E4415" s="68"/>
      <c r="F4415" s="69"/>
      <c r="G4415" s="69"/>
      <c r="H4415" s="69"/>
      <c r="I4415" s="69"/>
      <c r="J4415" s="68"/>
      <c r="K4415" s="69"/>
      <c r="L4415" s="68"/>
      <c r="M4415" s="68"/>
      <c r="N4415" s="68"/>
      <c r="O4415" s="68"/>
      <c r="P4415" s="70"/>
      <c r="Q4415" s="71"/>
    </row>
    <row r="4416" spans="1:17">
      <c r="A4416" s="152"/>
      <c r="B4416" s="68"/>
      <c r="C4416" s="68"/>
      <c r="D4416" s="68"/>
      <c r="E4416" s="68"/>
      <c r="F4416" s="69"/>
      <c r="G4416" s="69"/>
      <c r="H4416" s="69"/>
      <c r="I4416" s="69"/>
      <c r="J4416" s="68"/>
      <c r="K4416" s="69"/>
      <c r="L4416" s="68"/>
      <c r="M4416" s="68"/>
      <c r="N4416" s="68"/>
      <c r="O4416" s="68"/>
      <c r="P4416" s="70"/>
      <c r="Q4416" s="71"/>
    </row>
    <row r="4417" spans="1:17">
      <c r="A4417" s="152"/>
      <c r="B4417" s="68"/>
      <c r="C4417" s="68"/>
      <c r="D4417" s="68"/>
      <c r="E4417" s="68"/>
      <c r="F4417" s="69"/>
      <c r="G4417" s="69"/>
      <c r="H4417" s="69"/>
      <c r="I4417" s="69"/>
      <c r="J4417" s="68"/>
      <c r="K4417" s="69"/>
      <c r="L4417" s="68"/>
      <c r="M4417" s="68"/>
      <c r="N4417" s="68"/>
      <c r="O4417" s="68"/>
      <c r="P4417" s="70"/>
      <c r="Q4417" s="71"/>
    </row>
    <row r="4418" spans="1:17">
      <c r="A4418" s="152"/>
      <c r="B4418" s="68"/>
      <c r="C4418" s="68"/>
      <c r="D4418" s="68"/>
      <c r="E4418" s="68"/>
      <c r="F4418" s="69"/>
      <c r="G4418" s="69"/>
      <c r="H4418" s="69"/>
      <c r="I4418" s="69"/>
      <c r="J4418" s="68"/>
      <c r="K4418" s="69"/>
      <c r="L4418" s="68"/>
      <c r="M4418" s="68"/>
      <c r="N4418" s="68"/>
      <c r="O4418" s="68"/>
      <c r="P4418" s="70"/>
      <c r="Q4418" s="71"/>
    </row>
    <row r="4419" spans="1:17">
      <c r="A4419" s="152"/>
      <c r="B4419" s="68"/>
      <c r="C4419" s="68"/>
      <c r="D4419" s="68"/>
      <c r="E4419" s="68"/>
      <c r="F4419" s="69"/>
      <c r="G4419" s="69"/>
      <c r="H4419" s="69"/>
      <c r="I4419" s="69"/>
      <c r="J4419" s="68"/>
      <c r="K4419" s="69"/>
      <c r="L4419" s="68"/>
      <c r="M4419" s="68"/>
      <c r="N4419" s="68"/>
      <c r="O4419" s="68"/>
      <c r="P4419" s="70"/>
      <c r="Q4419" s="71"/>
    </row>
    <row r="4420" spans="1:17">
      <c r="A4420" s="152"/>
      <c r="B4420" s="68"/>
      <c r="C4420" s="68"/>
      <c r="D4420" s="68"/>
      <c r="E4420" s="68"/>
      <c r="F4420" s="69"/>
      <c r="G4420" s="69"/>
      <c r="H4420" s="69"/>
      <c r="I4420" s="69"/>
      <c r="J4420" s="68"/>
      <c r="K4420" s="69"/>
      <c r="L4420" s="68"/>
      <c r="M4420" s="68"/>
      <c r="N4420" s="68"/>
      <c r="O4420" s="68"/>
      <c r="P4420" s="70"/>
      <c r="Q4420" s="71"/>
    </row>
    <row r="4421" spans="1:17">
      <c r="A4421" s="152"/>
      <c r="B4421" s="68"/>
      <c r="C4421" s="68"/>
      <c r="D4421" s="68"/>
      <c r="E4421" s="68"/>
      <c r="F4421" s="69"/>
      <c r="G4421" s="69"/>
      <c r="H4421" s="69"/>
      <c r="I4421" s="69"/>
      <c r="J4421" s="68"/>
      <c r="K4421" s="69"/>
      <c r="L4421" s="68"/>
      <c r="M4421" s="68"/>
      <c r="N4421" s="68"/>
      <c r="O4421" s="68"/>
      <c r="P4421" s="70"/>
      <c r="Q4421" s="71"/>
    </row>
    <row r="4422" spans="1:17">
      <c r="A4422" s="152"/>
      <c r="B4422" s="68"/>
      <c r="C4422" s="68"/>
      <c r="D4422" s="68"/>
      <c r="E4422" s="68"/>
      <c r="F4422" s="69"/>
      <c r="G4422" s="69"/>
      <c r="H4422" s="69"/>
      <c r="I4422" s="69"/>
      <c r="J4422" s="68"/>
      <c r="K4422" s="69"/>
      <c r="L4422" s="68"/>
      <c r="M4422" s="68"/>
      <c r="N4422" s="68"/>
      <c r="O4422" s="68"/>
      <c r="P4422" s="70"/>
      <c r="Q4422" s="71"/>
    </row>
    <row r="4423" spans="1:17">
      <c r="A4423" s="152"/>
      <c r="B4423" s="68"/>
      <c r="C4423" s="68"/>
      <c r="D4423" s="68"/>
      <c r="E4423" s="68"/>
      <c r="F4423" s="69"/>
      <c r="G4423" s="69"/>
      <c r="H4423" s="69"/>
      <c r="I4423" s="69"/>
      <c r="J4423" s="68"/>
      <c r="K4423" s="69"/>
      <c r="L4423" s="68"/>
      <c r="M4423" s="68"/>
      <c r="N4423" s="68"/>
      <c r="O4423" s="68"/>
      <c r="P4423" s="70"/>
      <c r="Q4423" s="71"/>
    </row>
    <row r="4424" spans="1:17">
      <c r="A4424" s="152"/>
      <c r="B4424" s="68"/>
      <c r="C4424" s="68"/>
      <c r="D4424" s="68"/>
      <c r="E4424" s="68"/>
      <c r="F4424" s="69"/>
      <c r="G4424" s="69"/>
      <c r="H4424" s="69"/>
      <c r="I4424" s="69"/>
      <c r="J4424" s="68"/>
      <c r="K4424" s="69"/>
      <c r="L4424" s="68"/>
      <c r="M4424" s="68"/>
      <c r="N4424" s="68"/>
      <c r="O4424" s="68"/>
      <c r="P4424" s="70"/>
      <c r="Q4424" s="71"/>
    </row>
    <row r="4425" spans="1:17">
      <c r="A4425" s="152"/>
      <c r="B4425" s="68"/>
      <c r="C4425" s="68"/>
      <c r="D4425" s="68"/>
      <c r="E4425" s="68"/>
      <c r="F4425" s="69"/>
      <c r="G4425" s="69"/>
      <c r="H4425" s="69"/>
      <c r="I4425" s="69"/>
      <c r="J4425" s="68"/>
      <c r="K4425" s="69"/>
      <c r="L4425" s="68"/>
      <c r="M4425" s="68"/>
      <c r="N4425" s="68"/>
      <c r="O4425" s="68"/>
      <c r="P4425" s="70"/>
      <c r="Q4425" s="71"/>
    </row>
    <row r="4426" spans="1:17">
      <c r="A4426" s="152"/>
      <c r="B4426" s="68"/>
      <c r="C4426" s="68"/>
      <c r="D4426" s="68"/>
      <c r="E4426" s="68"/>
      <c r="F4426" s="69"/>
      <c r="G4426" s="69"/>
      <c r="H4426" s="69"/>
      <c r="I4426" s="69"/>
      <c r="J4426" s="68"/>
      <c r="K4426" s="69"/>
      <c r="L4426" s="68"/>
      <c r="M4426" s="68"/>
      <c r="N4426" s="68"/>
      <c r="O4426" s="68"/>
      <c r="P4426" s="70"/>
      <c r="Q4426" s="71"/>
    </row>
    <row r="4427" spans="1:17">
      <c r="A4427" s="152"/>
      <c r="B4427" s="68"/>
      <c r="C4427" s="68"/>
      <c r="D4427" s="68"/>
      <c r="E4427" s="68"/>
      <c r="F4427" s="69"/>
      <c r="G4427" s="69"/>
      <c r="H4427" s="69"/>
      <c r="I4427" s="69"/>
      <c r="J4427" s="68"/>
      <c r="K4427" s="69"/>
      <c r="L4427" s="68"/>
      <c r="M4427" s="68"/>
      <c r="N4427" s="68"/>
      <c r="O4427" s="68"/>
      <c r="P4427" s="70"/>
      <c r="Q4427" s="71"/>
    </row>
    <row r="4428" spans="1:17">
      <c r="A4428" s="152"/>
      <c r="B4428" s="68"/>
      <c r="C4428" s="68"/>
      <c r="D4428" s="68"/>
      <c r="E4428" s="68"/>
      <c r="F4428" s="69"/>
      <c r="G4428" s="69"/>
      <c r="H4428" s="69"/>
      <c r="I4428" s="69"/>
      <c r="J4428" s="68"/>
      <c r="K4428" s="69"/>
      <c r="L4428" s="68"/>
      <c r="M4428" s="68"/>
      <c r="N4428" s="68"/>
      <c r="O4428" s="68"/>
      <c r="P4428" s="70"/>
      <c r="Q4428" s="71"/>
    </row>
    <row r="4429" spans="1:17">
      <c r="A4429" s="152"/>
      <c r="B4429" s="68"/>
      <c r="C4429" s="68"/>
      <c r="D4429" s="68"/>
      <c r="E4429" s="68"/>
      <c r="F4429" s="69"/>
      <c r="G4429" s="69"/>
      <c r="H4429" s="69"/>
      <c r="I4429" s="69"/>
      <c r="J4429" s="68"/>
      <c r="K4429" s="69"/>
      <c r="L4429" s="68"/>
      <c r="M4429" s="68"/>
      <c r="N4429" s="68"/>
      <c r="O4429" s="68"/>
      <c r="P4429" s="70"/>
      <c r="Q4429" s="71"/>
    </row>
    <row r="4430" spans="1:17">
      <c r="A4430" s="152"/>
      <c r="B4430" s="68"/>
      <c r="C4430" s="68"/>
      <c r="D4430" s="68"/>
      <c r="E4430" s="68"/>
      <c r="F4430" s="69"/>
      <c r="G4430" s="69"/>
      <c r="H4430" s="69"/>
      <c r="I4430" s="69"/>
      <c r="J4430" s="68"/>
      <c r="K4430" s="69"/>
      <c r="L4430" s="68"/>
      <c r="M4430" s="68"/>
      <c r="N4430" s="68"/>
      <c r="O4430" s="68"/>
      <c r="P4430" s="70"/>
      <c r="Q4430" s="71"/>
    </row>
    <row r="4431" spans="1:17">
      <c r="A4431" s="152"/>
      <c r="B4431" s="68"/>
      <c r="C4431" s="68"/>
      <c r="D4431" s="68"/>
      <c r="E4431" s="68"/>
      <c r="F4431" s="69"/>
      <c r="G4431" s="69"/>
      <c r="H4431" s="69"/>
      <c r="I4431" s="69"/>
      <c r="J4431" s="68"/>
      <c r="K4431" s="69"/>
      <c r="L4431" s="68"/>
      <c r="M4431" s="68"/>
      <c r="N4431" s="68"/>
      <c r="O4431" s="68"/>
      <c r="P4431" s="70"/>
      <c r="Q4431" s="71"/>
    </row>
    <row r="4432" spans="1:17">
      <c r="A4432" s="152"/>
      <c r="B4432" s="68"/>
      <c r="C4432" s="68"/>
      <c r="D4432" s="68"/>
      <c r="E4432" s="68"/>
      <c r="F4432" s="69"/>
      <c r="G4432" s="69"/>
      <c r="H4432" s="69"/>
      <c r="I4432" s="69"/>
      <c r="J4432" s="68"/>
      <c r="K4432" s="69"/>
      <c r="L4432" s="68"/>
      <c r="M4432" s="68"/>
      <c r="N4432" s="68"/>
      <c r="O4432" s="68"/>
      <c r="P4432" s="70"/>
      <c r="Q4432" s="71"/>
    </row>
    <row r="4433" spans="1:17">
      <c r="A4433" s="152"/>
      <c r="B4433" s="68"/>
      <c r="C4433" s="68"/>
      <c r="D4433" s="68"/>
      <c r="E4433" s="68"/>
      <c r="F4433" s="69"/>
      <c r="G4433" s="69"/>
      <c r="H4433" s="69"/>
      <c r="I4433" s="69"/>
      <c r="J4433" s="68"/>
      <c r="K4433" s="69"/>
      <c r="L4433" s="68"/>
      <c r="M4433" s="68"/>
      <c r="N4433" s="68"/>
      <c r="O4433" s="68"/>
      <c r="P4433" s="70"/>
      <c r="Q4433" s="71"/>
    </row>
    <row r="4434" spans="1:17">
      <c r="A4434" s="152"/>
      <c r="B4434" s="68"/>
      <c r="C4434" s="68"/>
      <c r="D4434" s="68"/>
      <c r="E4434" s="68"/>
      <c r="F4434" s="69"/>
      <c r="G4434" s="69"/>
      <c r="H4434" s="69"/>
      <c r="I4434" s="69"/>
      <c r="J4434" s="68"/>
      <c r="K4434" s="69"/>
      <c r="L4434" s="68"/>
      <c r="M4434" s="68"/>
      <c r="N4434" s="68"/>
      <c r="O4434" s="68"/>
      <c r="P4434" s="70"/>
      <c r="Q4434" s="71"/>
    </row>
    <row r="4435" spans="1:17">
      <c r="A4435" s="152"/>
      <c r="B4435" s="68"/>
      <c r="C4435" s="68"/>
      <c r="D4435" s="68"/>
      <c r="E4435" s="68"/>
      <c r="F4435" s="69"/>
      <c r="G4435" s="69"/>
      <c r="H4435" s="69"/>
      <c r="I4435" s="69"/>
      <c r="J4435" s="68"/>
      <c r="K4435" s="69"/>
      <c r="L4435" s="68"/>
      <c r="M4435" s="68"/>
      <c r="N4435" s="68"/>
      <c r="O4435" s="68"/>
      <c r="P4435" s="70"/>
      <c r="Q4435" s="71"/>
    </row>
    <row r="4436" spans="1:17">
      <c r="A4436" s="152"/>
      <c r="B4436" s="68"/>
      <c r="C4436" s="68"/>
      <c r="D4436" s="68"/>
      <c r="E4436" s="68"/>
      <c r="F4436" s="69"/>
      <c r="G4436" s="69"/>
      <c r="H4436" s="69"/>
      <c r="I4436" s="69"/>
      <c r="J4436" s="68"/>
      <c r="K4436" s="69"/>
      <c r="L4436" s="68"/>
      <c r="M4436" s="68"/>
      <c r="N4436" s="68"/>
      <c r="O4436" s="68"/>
      <c r="P4436" s="70"/>
      <c r="Q4436" s="71"/>
    </row>
    <row r="4437" spans="1:17">
      <c r="A4437" s="152"/>
      <c r="B4437" s="68"/>
      <c r="C4437" s="68"/>
      <c r="D4437" s="68"/>
      <c r="E4437" s="68"/>
      <c r="F4437" s="69"/>
      <c r="G4437" s="69"/>
      <c r="H4437" s="69"/>
      <c r="I4437" s="69"/>
      <c r="J4437" s="68"/>
      <c r="K4437" s="69"/>
      <c r="L4437" s="68"/>
      <c r="M4437" s="68"/>
      <c r="N4437" s="68"/>
      <c r="O4437" s="68"/>
      <c r="P4437" s="70"/>
      <c r="Q4437" s="71"/>
    </row>
    <row r="4438" spans="1:17">
      <c r="A4438" s="152"/>
      <c r="B4438" s="68"/>
      <c r="C4438" s="68"/>
      <c r="D4438" s="68"/>
      <c r="E4438" s="68"/>
      <c r="F4438" s="69"/>
      <c r="G4438" s="69"/>
      <c r="H4438" s="69"/>
      <c r="I4438" s="69"/>
      <c r="J4438" s="68"/>
      <c r="K4438" s="69"/>
      <c r="L4438" s="68"/>
      <c r="M4438" s="68"/>
      <c r="N4438" s="68"/>
      <c r="O4438" s="68"/>
      <c r="P4438" s="70"/>
      <c r="Q4438" s="71"/>
    </row>
    <row r="4439" spans="1:17">
      <c r="A4439" s="152"/>
      <c r="B4439" s="68"/>
      <c r="C4439" s="68"/>
      <c r="D4439" s="68"/>
      <c r="E4439" s="68"/>
      <c r="F4439" s="69"/>
      <c r="G4439" s="69"/>
      <c r="H4439" s="69"/>
      <c r="I4439" s="69"/>
      <c r="J4439" s="68"/>
      <c r="K4439" s="69"/>
      <c r="L4439" s="68"/>
      <c r="M4439" s="68"/>
      <c r="N4439" s="68"/>
      <c r="O4439" s="68"/>
      <c r="P4439" s="70"/>
      <c r="Q4439" s="71"/>
    </row>
    <row r="4440" spans="1:17">
      <c r="A4440" s="152"/>
      <c r="B4440" s="68"/>
      <c r="C4440" s="68"/>
      <c r="D4440" s="68"/>
      <c r="E4440" s="68"/>
      <c r="F4440" s="69"/>
      <c r="G4440" s="69"/>
      <c r="H4440" s="69"/>
      <c r="I4440" s="69"/>
      <c r="J4440" s="68"/>
      <c r="K4440" s="69"/>
      <c r="L4440" s="68"/>
      <c r="M4440" s="68"/>
      <c r="N4440" s="68"/>
      <c r="O4440" s="68"/>
      <c r="P4440" s="70"/>
      <c r="Q4440" s="71"/>
    </row>
    <row r="4441" spans="1:17">
      <c r="A4441" s="152"/>
      <c r="B4441" s="68"/>
      <c r="C4441" s="68"/>
      <c r="D4441" s="68"/>
      <c r="E4441" s="68"/>
      <c r="F4441" s="69"/>
      <c r="G4441" s="69"/>
      <c r="H4441" s="69"/>
      <c r="I4441" s="69"/>
      <c r="J4441" s="68"/>
      <c r="K4441" s="69"/>
      <c r="L4441" s="68"/>
      <c r="M4441" s="68"/>
      <c r="N4441" s="68"/>
      <c r="O4441" s="68"/>
      <c r="P4441" s="70"/>
      <c r="Q4441" s="71"/>
    </row>
    <row r="4442" spans="1:17">
      <c r="A4442" s="152"/>
      <c r="B4442" s="68"/>
      <c r="C4442" s="68"/>
      <c r="D4442" s="68"/>
      <c r="E4442" s="68"/>
      <c r="F4442" s="69"/>
      <c r="G4442" s="69"/>
      <c r="H4442" s="69"/>
      <c r="I4442" s="69"/>
      <c r="J4442" s="68"/>
      <c r="K4442" s="69"/>
      <c r="L4442" s="68"/>
      <c r="M4442" s="68"/>
      <c r="N4442" s="68"/>
      <c r="O4442" s="68"/>
      <c r="P4442" s="70"/>
      <c r="Q4442" s="71"/>
    </row>
    <row r="4443" spans="1:17">
      <c r="A4443" s="152"/>
      <c r="B4443" s="68"/>
      <c r="C4443" s="68"/>
      <c r="D4443" s="68"/>
      <c r="E4443" s="68"/>
      <c r="F4443" s="69"/>
      <c r="G4443" s="69"/>
      <c r="H4443" s="69"/>
      <c r="I4443" s="69"/>
      <c r="J4443" s="68"/>
      <c r="K4443" s="69"/>
      <c r="L4443" s="68"/>
      <c r="M4443" s="68"/>
      <c r="N4443" s="68"/>
      <c r="O4443" s="68"/>
      <c r="P4443" s="70"/>
      <c r="Q4443" s="71"/>
    </row>
    <row r="4444" spans="1:17">
      <c r="A4444" s="152"/>
      <c r="B4444" s="68"/>
      <c r="C4444" s="68"/>
      <c r="D4444" s="68"/>
      <c r="E4444" s="68"/>
      <c r="F4444" s="69"/>
      <c r="G4444" s="69"/>
      <c r="H4444" s="69"/>
      <c r="I4444" s="69"/>
      <c r="J4444" s="68"/>
      <c r="K4444" s="69"/>
      <c r="L4444" s="68"/>
      <c r="M4444" s="68"/>
      <c r="N4444" s="68"/>
      <c r="O4444" s="68"/>
      <c r="P4444" s="70"/>
      <c r="Q4444" s="71"/>
    </row>
    <row r="4445" spans="1:17">
      <c r="A4445" s="152"/>
      <c r="B4445" s="68"/>
      <c r="C4445" s="68"/>
      <c r="D4445" s="68"/>
      <c r="E4445" s="68"/>
      <c r="F4445" s="69"/>
      <c r="G4445" s="69"/>
      <c r="H4445" s="69"/>
      <c r="I4445" s="69"/>
      <c r="J4445" s="68"/>
      <c r="K4445" s="69"/>
      <c r="L4445" s="68"/>
      <c r="M4445" s="68"/>
      <c r="N4445" s="68"/>
      <c r="O4445" s="68"/>
      <c r="P4445" s="70"/>
      <c r="Q4445" s="71"/>
    </row>
    <row r="4446" spans="1:17">
      <c r="A4446" s="152"/>
      <c r="B4446" s="68"/>
      <c r="C4446" s="68"/>
      <c r="D4446" s="68"/>
      <c r="E4446" s="68"/>
      <c r="F4446" s="69"/>
      <c r="G4446" s="69"/>
      <c r="H4446" s="69"/>
      <c r="I4446" s="69"/>
      <c r="J4446" s="68"/>
      <c r="K4446" s="69"/>
      <c r="L4446" s="68"/>
      <c r="M4446" s="68"/>
      <c r="N4446" s="68"/>
      <c r="O4446" s="68"/>
      <c r="P4446" s="70"/>
      <c r="Q4446" s="71"/>
    </row>
    <row r="4447" spans="1:17">
      <c r="A4447" s="152"/>
      <c r="B4447" s="68"/>
      <c r="C4447" s="68"/>
      <c r="D4447" s="68"/>
      <c r="E4447" s="68"/>
      <c r="F4447" s="69"/>
      <c r="G4447" s="69"/>
      <c r="H4447" s="69"/>
      <c r="I4447" s="69"/>
      <c r="J4447" s="68"/>
      <c r="K4447" s="69"/>
      <c r="L4447" s="68"/>
      <c r="M4447" s="68"/>
      <c r="N4447" s="68"/>
      <c r="O4447" s="68"/>
      <c r="P4447" s="70"/>
      <c r="Q4447" s="71"/>
    </row>
    <row r="4448" spans="1:17">
      <c r="A4448" s="152"/>
      <c r="B4448" s="68"/>
      <c r="C4448" s="68"/>
      <c r="D4448" s="68"/>
      <c r="E4448" s="68"/>
      <c r="F4448" s="69"/>
      <c r="G4448" s="69"/>
      <c r="H4448" s="69"/>
      <c r="I4448" s="69"/>
      <c r="J4448" s="68"/>
      <c r="K4448" s="69"/>
      <c r="L4448" s="68"/>
      <c r="M4448" s="68"/>
      <c r="N4448" s="68"/>
      <c r="O4448" s="68"/>
      <c r="P4448" s="70"/>
      <c r="Q4448" s="71"/>
    </row>
    <row r="4449" spans="1:17">
      <c r="A4449" s="152"/>
      <c r="B4449" s="68"/>
      <c r="C4449" s="68"/>
      <c r="D4449" s="68"/>
      <c r="E4449" s="68"/>
      <c r="F4449" s="69"/>
      <c r="G4449" s="69"/>
      <c r="H4449" s="69"/>
      <c r="I4449" s="69"/>
      <c r="J4449" s="68"/>
      <c r="K4449" s="69"/>
      <c r="L4449" s="68"/>
      <c r="M4449" s="68"/>
      <c r="N4449" s="68"/>
      <c r="O4449" s="68"/>
      <c r="P4449" s="70"/>
      <c r="Q4449" s="71"/>
    </row>
    <row r="4450" spans="1:17">
      <c r="A4450" s="152"/>
      <c r="B4450" s="68"/>
      <c r="C4450" s="68"/>
      <c r="D4450" s="68"/>
      <c r="E4450" s="68"/>
      <c r="F4450" s="69"/>
      <c r="G4450" s="69"/>
      <c r="H4450" s="69"/>
      <c r="I4450" s="69"/>
      <c r="J4450" s="68"/>
      <c r="K4450" s="69"/>
      <c r="L4450" s="68"/>
      <c r="M4450" s="68"/>
      <c r="N4450" s="68"/>
      <c r="O4450" s="68"/>
      <c r="P4450" s="70"/>
      <c r="Q4450" s="71"/>
    </row>
    <row r="4451" spans="1:17">
      <c r="A4451" s="152"/>
      <c r="B4451" s="68"/>
      <c r="C4451" s="68"/>
      <c r="D4451" s="68"/>
      <c r="E4451" s="68"/>
      <c r="F4451" s="69"/>
      <c r="G4451" s="69"/>
      <c r="H4451" s="69"/>
      <c r="I4451" s="69"/>
      <c r="J4451" s="68"/>
      <c r="K4451" s="69"/>
      <c r="L4451" s="68"/>
      <c r="M4451" s="68"/>
      <c r="N4451" s="68"/>
      <c r="O4451" s="68"/>
      <c r="P4451" s="70"/>
      <c r="Q4451" s="71"/>
    </row>
    <row r="4452" spans="1:17">
      <c r="A4452" s="152"/>
      <c r="B4452" s="68"/>
      <c r="C4452" s="68"/>
      <c r="D4452" s="68"/>
      <c r="E4452" s="68"/>
      <c r="F4452" s="69"/>
      <c r="G4452" s="69"/>
      <c r="H4452" s="69"/>
      <c r="I4452" s="69"/>
      <c r="J4452" s="68"/>
      <c r="K4452" s="69"/>
      <c r="L4452" s="68"/>
      <c r="M4452" s="68"/>
      <c r="N4452" s="68"/>
      <c r="O4452" s="68"/>
      <c r="P4452" s="70"/>
      <c r="Q4452" s="71"/>
    </row>
    <row r="4453" spans="1:17">
      <c r="A4453" s="152"/>
      <c r="B4453" s="68"/>
      <c r="C4453" s="68"/>
      <c r="D4453" s="68"/>
      <c r="E4453" s="68"/>
      <c r="F4453" s="69"/>
      <c r="G4453" s="69"/>
      <c r="H4453" s="69"/>
      <c r="I4453" s="69"/>
      <c r="J4453" s="68"/>
      <c r="K4453" s="69"/>
      <c r="L4453" s="68"/>
      <c r="M4453" s="68"/>
      <c r="N4453" s="68"/>
      <c r="O4453" s="68"/>
      <c r="P4453" s="70"/>
      <c r="Q4453" s="71"/>
    </row>
    <row r="4454" spans="1:17">
      <c r="A4454" s="152"/>
      <c r="B4454" s="68"/>
      <c r="C4454" s="68"/>
      <c r="D4454" s="68"/>
      <c r="E4454" s="68"/>
      <c r="F4454" s="69"/>
      <c r="G4454" s="69"/>
      <c r="H4454" s="69"/>
      <c r="I4454" s="69"/>
      <c r="J4454" s="68"/>
      <c r="K4454" s="69"/>
      <c r="L4454" s="68"/>
      <c r="M4454" s="68"/>
      <c r="N4454" s="68"/>
      <c r="O4454" s="68"/>
      <c r="P4454" s="70"/>
      <c r="Q4454" s="71"/>
    </row>
    <row r="4455" spans="1:17">
      <c r="A4455" s="152"/>
      <c r="B4455" s="68"/>
      <c r="C4455" s="68"/>
      <c r="D4455" s="68"/>
      <c r="E4455" s="68"/>
      <c r="F4455" s="69"/>
      <c r="G4455" s="69"/>
      <c r="H4455" s="69"/>
      <c r="I4455" s="69"/>
      <c r="J4455" s="68"/>
      <c r="K4455" s="69"/>
      <c r="L4455" s="68"/>
      <c r="M4455" s="68"/>
      <c r="N4455" s="68"/>
      <c r="O4455" s="68"/>
      <c r="P4455" s="70"/>
      <c r="Q4455" s="71"/>
    </row>
    <row r="4456" spans="1:17">
      <c r="A4456" s="152"/>
      <c r="B4456" s="68"/>
      <c r="C4456" s="68"/>
      <c r="D4456" s="68"/>
      <c r="E4456" s="68"/>
      <c r="F4456" s="69"/>
      <c r="G4456" s="69"/>
      <c r="H4456" s="69"/>
      <c r="I4456" s="69"/>
      <c r="J4456" s="68"/>
      <c r="K4456" s="69"/>
      <c r="L4456" s="68"/>
      <c r="M4456" s="68"/>
      <c r="N4456" s="68"/>
      <c r="O4456" s="68"/>
      <c r="P4456" s="70"/>
      <c r="Q4456" s="71"/>
    </row>
    <row r="4457" spans="1:17">
      <c r="A4457" s="152"/>
      <c r="B4457" s="68"/>
      <c r="C4457" s="68"/>
      <c r="D4457" s="68"/>
      <c r="E4457" s="68"/>
      <c r="F4457" s="69"/>
      <c r="G4457" s="69"/>
      <c r="H4457" s="69"/>
      <c r="I4457" s="69"/>
      <c r="J4457" s="68"/>
      <c r="K4457" s="69"/>
      <c r="L4457" s="68"/>
      <c r="M4457" s="68"/>
      <c r="N4457" s="68"/>
      <c r="O4457" s="68"/>
      <c r="P4457" s="70"/>
      <c r="Q4457" s="71"/>
    </row>
    <row r="4458" spans="1:17">
      <c r="A4458" s="152"/>
      <c r="B4458" s="68"/>
      <c r="C4458" s="68"/>
      <c r="D4458" s="68"/>
      <c r="E4458" s="68"/>
      <c r="F4458" s="69"/>
      <c r="G4458" s="69"/>
      <c r="H4458" s="69"/>
      <c r="I4458" s="69"/>
      <c r="J4458" s="68"/>
      <c r="K4458" s="69"/>
      <c r="L4458" s="68"/>
      <c r="M4458" s="68"/>
      <c r="N4458" s="68"/>
      <c r="O4458" s="68"/>
      <c r="P4458" s="70"/>
      <c r="Q4458" s="71"/>
    </row>
    <row r="4459" spans="1:17">
      <c r="A4459" s="152"/>
      <c r="B4459" s="68"/>
      <c r="C4459" s="68"/>
      <c r="D4459" s="68"/>
      <c r="E4459" s="68"/>
      <c r="F4459" s="69"/>
      <c r="G4459" s="69"/>
      <c r="H4459" s="69"/>
      <c r="I4459" s="69"/>
      <c r="J4459" s="68"/>
      <c r="K4459" s="69"/>
      <c r="L4459" s="68"/>
      <c r="M4459" s="68"/>
      <c r="N4459" s="68"/>
      <c r="O4459" s="68"/>
      <c r="P4459" s="70"/>
      <c r="Q4459" s="71"/>
    </row>
    <row r="4460" spans="1:17">
      <c r="A4460" s="152"/>
      <c r="B4460" s="68"/>
      <c r="C4460" s="68"/>
      <c r="D4460" s="68"/>
      <c r="E4460" s="68"/>
      <c r="F4460" s="69"/>
      <c r="G4460" s="69"/>
      <c r="H4460" s="69"/>
      <c r="I4460" s="69"/>
      <c r="J4460" s="68"/>
      <c r="K4460" s="69"/>
      <c r="L4460" s="68"/>
      <c r="M4460" s="68"/>
      <c r="N4460" s="68"/>
      <c r="O4460" s="68"/>
      <c r="P4460" s="70"/>
      <c r="Q4460" s="71"/>
    </row>
    <row r="4461" spans="1:17">
      <c r="A4461" s="152"/>
      <c r="B4461" s="68"/>
      <c r="C4461" s="68"/>
      <c r="D4461" s="68"/>
      <c r="E4461" s="68"/>
      <c r="F4461" s="69"/>
      <c r="G4461" s="69"/>
      <c r="H4461" s="69"/>
      <c r="I4461" s="69"/>
      <c r="J4461" s="68"/>
      <c r="K4461" s="69"/>
      <c r="L4461" s="68"/>
      <c r="M4461" s="68"/>
      <c r="N4461" s="68"/>
      <c r="O4461" s="68"/>
      <c r="P4461" s="70"/>
      <c r="Q4461" s="71"/>
    </row>
    <row r="4462" spans="1:17">
      <c r="A4462" s="152"/>
      <c r="B4462" s="68"/>
      <c r="C4462" s="68"/>
      <c r="D4462" s="68"/>
      <c r="E4462" s="68"/>
      <c r="F4462" s="69"/>
      <c r="G4462" s="69"/>
      <c r="H4462" s="69"/>
      <c r="I4462" s="69"/>
      <c r="J4462" s="68"/>
      <c r="K4462" s="69"/>
      <c r="L4462" s="68"/>
      <c r="M4462" s="68"/>
      <c r="N4462" s="68"/>
      <c r="O4462" s="68"/>
      <c r="P4462" s="70"/>
      <c r="Q4462" s="71"/>
    </row>
    <row r="4463" spans="1:17">
      <c r="A4463" s="152"/>
      <c r="B4463" s="68"/>
      <c r="C4463" s="68"/>
      <c r="D4463" s="68"/>
      <c r="E4463" s="68"/>
      <c r="F4463" s="69"/>
      <c r="G4463" s="69"/>
      <c r="H4463" s="69"/>
      <c r="I4463" s="69"/>
      <c r="J4463" s="68"/>
      <c r="K4463" s="69"/>
      <c r="L4463" s="68"/>
      <c r="M4463" s="68"/>
      <c r="N4463" s="68"/>
      <c r="O4463" s="68"/>
      <c r="P4463" s="70"/>
      <c r="Q4463" s="71"/>
    </row>
    <row r="4464" spans="1:17">
      <c r="A4464" s="152"/>
      <c r="B4464" s="68"/>
      <c r="C4464" s="68"/>
      <c r="D4464" s="68"/>
      <c r="E4464" s="68"/>
      <c r="F4464" s="69"/>
      <c r="G4464" s="69"/>
      <c r="H4464" s="69"/>
      <c r="I4464" s="69"/>
      <c r="J4464" s="68"/>
      <c r="K4464" s="69"/>
      <c r="L4464" s="68"/>
      <c r="M4464" s="68"/>
      <c r="N4464" s="68"/>
      <c r="O4464" s="68"/>
      <c r="P4464" s="70"/>
      <c r="Q4464" s="71"/>
    </row>
    <row r="4465" spans="1:17">
      <c r="A4465" s="152"/>
      <c r="B4465" s="68"/>
      <c r="C4465" s="68"/>
      <c r="D4465" s="68"/>
      <c r="E4465" s="68"/>
      <c r="F4465" s="69"/>
      <c r="G4465" s="69"/>
      <c r="H4465" s="69"/>
      <c r="I4465" s="69"/>
      <c r="J4465" s="68"/>
      <c r="K4465" s="69"/>
      <c r="L4465" s="68"/>
      <c r="M4465" s="68"/>
      <c r="N4465" s="68"/>
      <c r="O4465" s="68"/>
      <c r="P4465" s="70"/>
      <c r="Q4465" s="71"/>
    </row>
    <row r="4466" spans="1:17">
      <c r="A4466" s="152"/>
      <c r="B4466" s="68"/>
      <c r="C4466" s="68"/>
      <c r="D4466" s="68"/>
      <c r="E4466" s="68"/>
      <c r="F4466" s="69"/>
      <c r="G4466" s="69"/>
      <c r="H4466" s="69"/>
      <c r="I4466" s="69"/>
      <c r="J4466" s="68"/>
      <c r="K4466" s="69"/>
      <c r="L4466" s="68"/>
      <c r="M4466" s="68"/>
      <c r="N4466" s="68"/>
      <c r="O4466" s="68"/>
      <c r="P4466" s="70"/>
      <c r="Q4466" s="71"/>
    </row>
    <row r="4467" spans="1:17">
      <c r="A4467" s="152"/>
      <c r="B4467" s="68"/>
      <c r="C4467" s="68"/>
      <c r="D4467" s="68"/>
      <c r="E4467" s="68"/>
      <c r="F4467" s="69"/>
      <c r="G4467" s="69"/>
      <c r="H4467" s="69"/>
      <c r="I4467" s="69"/>
      <c r="J4467" s="68"/>
      <c r="K4467" s="69"/>
      <c r="L4467" s="68"/>
      <c r="M4467" s="68"/>
      <c r="N4467" s="68"/>
      <c r="O4467" s="68"/>
      <c r="P4467" s="70"/>
      <c r="Q4467" s="71"/>
    </row>
    <row r="4468" spans="1:17">
      <c r="A4468" s="152"/>
      <c r="B4468" s="68"/>
      <c r="C4468" s="68"/>
      <c r="D4468" s="68"/>
      <c r="E4468" s="68"/>
      <c r="F4468" s="69"/>
      <c r="G4468" s="69"/>
      <c r="H4468" s="69"/>
      <c r="I4468" s="69"/>
      <c r="J4468" s="68"/>
      <c r="K4468" s="69"/>
      <c r="L4468" s="68"/>
      <c r="M4468" s="68"/>
      <c r="N4468" s="68"/>
      <c r="O4468" s="68"/>
      <c r="P4468" s="70"/>
      <c r="Q4468" s="71"/>
    </row>
    <row r="4469" spans="1:17">
      <c r="A4469" s="152"/>
      <c r="B4469" s="68"/>
      <c r="C4469" s="68"/>
      <c r="D4469" s="68"/>
      <c r="E4469" s="68"/>
      <c r="F4469" s="69"/>
      <c r="G4469" s="69"/>
      <c r="H4469" s="69"/>
      <c r="I4469" s="69"/>
      <c r="J4469" s="68"/>
      <c r="K4469" s="69"/>
      <c r="L4469" s="68"/>
      <c r="M4469" s="68"/>
      <c r="N4469" s="68"/>
      <c r="O4469" s="68"/>
      <c r="P4469" s="70"/>
      <c r="Q4469" s="71"/>
    </row>
    <row r="4470" spans="1:17">
      <c r="A4470" s="152"/>
      <c r="B4470" s="68"/>
      <c r="C4470" s="68"/>
      <c r="D4470" s="68"/>
      <c r="E4470" s="68"/>
      <c r="F4470" s="69"/>
      <c r="G4470" s="69"/>
      <c r="H4470" s="69"/>
      <c r="I4470" s="69"/>
      <c r="J4470" s="68"/>
      <c r="K4470" s="69"/>
      <c r="L4470" s="68"/>
      <c r="M4470" s="68"/>
      <c r="N4470" s="68"/>
      <c r="O4470" s="68"/>
      <c r="P4470" s="70"/>
      <c r="Q4470" s="71"/>
    </row>
    <row r="4471" spans="1:17">
      <c r="A4471" s="152"/>
      <c r="B4471" s="68"/>
      <c r="C4471" s="68"/>
      <c r="D4471" s="68"/>
      <c r="E4471" s="68"/>
      <c r="F4471" s="69"/>
      <c r="G4471" s="69"/>
      <c r="H4471" s="69"/>
      <c r="I4471" s="69"/>
      <c r="J4471" s="68"/>
      <c r="K4471" s="69"/>
      <c r="L4471" s="68"/>
      <c r="M4471" s="68"/>
      <c r="N4471" s="68"/>
      <c r="O4471" s="68"/>
      <c r="P4471" s="70"/>
      <c r="Q4471" s="71"/>
    </row>
    <row r="4472" spans="1:17">
      <c r="A4472" s="152"/>
      <c r="B4472" s="68"/>
      <c r="C4472" s="68"/>
      <c r="D4472" s="68"/>
      <c r="E4472" s="68"/>
      <c r="F4472" s="69"/>
      <c r="G4472" s="69"/>
      <c r="H4472" s="69"/>
      <c r="I4472" s="69"/>
      <c r="J4472" s="68"/>
      <c r="K4472" s="69"/>
      <c r="L4472" s="68"/>
      <c r="M4472" s="68"/>
      <c r="N4472" s="68"/>
      <c r="O4472" s="68"/>
      <c r="P4472" s="70"/>
      <c r="Q4472" s="71"/>
    </row>
    <row r="4473" spans="1:17">
      <c r="A4473" s="152"/>
      <c r="B4473" s="68"/>
      <c r="C4473" s="68"/>
      <c r="D4473" s="68"/>
      <c r="E4473" s="68"/>
      <c r="F4473" s="69"/>
      <c r="G4473" s="69"/>
      <c r="H4473" s="69"/>
      <c r="I4473" s="69"/>
      <c r="J4473" s="68"/>
      <c r="K4473" s="69"/>
      <c r="L4473" s="68"/>
      <c r="M4473" s="68"/>
      <c r="N4473" s="68"/>
      <c r="O4473" s="68"/>
      <c r="P4473" s="70"/>
      <c r="Q4473" s="71"/>
    </row>
    <row r="4474" spans="1:17">
      <c r="A4474" s="152"/>
      <c r="B4474" s="68"/>
      <c r="C4474" s="68"/>
      <c r="D4474" s="68"/>
      <c r="E4474" s="68"/>
      <c r="F4474" s="69"/>
      <c r="G4474" s="69"/>
      <c r="H4474" s="69"/>
      <c r="I4474" s="69"/>
      <c r="J4474" s="68"/>
      <c r="K4474" s="69"/>
      <c r="L4474" s="68"/>
      <c r="M4474" s="68"/>
      <c r="N4474" s="68"/>
      <c r="O4474" s="68"/>
      <c r="P4474" s="70"/>
      <c r="Q4474" s="71"/>
    </row>
    <row r="4475" spans="1:17">
      <c r="A4475" s="152"/>
      <c r="B4475" s="68"/>
      <c r="C4475" s="68"/>
      <c r="D4475" s="68"/>
      <c r="E4475" s="68"/>
      <c r="F4475" s="69"/>
      <c r="G4475" s="69"/>
      <c r="H4475" s="69"/>
      <c r="I4475" s="69"/>
      <c r="J4475" s="68"/>
      <c r="K4475" s="69"/>
      <c r="L4475" s="68"/>
      <c r="M4475" s="68"/>
      <c r="N4475" s="68"/>
      <c r="O4475" s="68"/>
      <c r="P4475" s="70"/>
      <c r="Q4475" s="71"/>
    </row>
    <row r="4476" spans="1:17">
      <c r="A4476" s="152"/>
      <c r="B4476" s="68"/>
      <c r="C4476" s="68"/>
      <c r="D4476" s="68"/>
      <c r="E4476" s="68"/>
      <c r="F4476" s="69"/>
      <c r="G4476" s="69"/>
      <c r="H4476" s="69"/>
      <c r="I4476" s="69"/>
      <c r="J4476" s="68"/>
      <c r="K4476" s="69"/>
      <c r="L4476" s="68"/>
      <c r="M4476" s="68"/>
      <c r="N4476" s="68"/>
      <c r="O4476" s="68"/>
      <c r="P4476" s="70"/>
      <c r="Q4476" s="71"/>
    </row>
    <row r="4477" spans="1:17">
      <c r="A4477" s="152"/>
      <c r="B4477" s="68"/>
      <c r="C4477" s="68"/>
      <c r="D4477" s="68"/>
      <c r="E4477" s="68"/>
      <c r="F4477" s="69"/>
      <c r="G4477" s="69"/>
      <c r="H4477" s="69"/>
      <c r="I4477" s="69"/>
      <c r="J4477" s="68"/>
      <c r="K4477" s="69"/>
      <c r="L4477" s="68"/>
      <c r="M4477" s="68"/>
      <c r="N4477" s="68"/>
      <c r="O4477" s="68"/>
      <c r="P4477" s="70"/>
      <c r="Q4477" s="71"/>
    </row>
    <row r="4478" spans="1:17">
      <c r="A4478" s="152"/>
      <c r="B4478" s="68"/>
      <c r="C4478" s="68"/>
      <c r="D4478" s="68"/>
      <c r="E4478" s="68"/>
      <c r="F4478" s="69"/>
      <c r="G4478" s="69"/>
      <c r="H4478" s="69"/>
      <c r="I4478" s="69"/>
      <c r="J4478" s="68"/>
      <c r="K4478" s="69"/>
      <c r="L4478" s="68"/>
      <c r="M4478" s="68"/>
      <c r="N4478" s="68"/>
      <c r="O4478" s="68"/>
      <c r="P4478" s="70"/>
      <c r="Q4478" s="71"/>
    </row>
    <row r="4479" spans="1:17">
      <c r="A4479" s="152"/>
      <c r="B4479" s="68"/>
      <c r="C4479" s="68"/>
      <c r="D4479" s="68"/>
      <c r="E4479" s="68"/>
      <c r="F4479" s="69"/>
      <c r="G4479" s="69"/>
      <c r="H4479" s="69"/>
      <c r="I4479" s="69"/>
      <c r="J4479" s="68"/>
      <c r="K4479" s="69"/>
      <c r="L4479" s="68"/>
      <c r="M4479" s="68"/>
      <c r="N4479" s="68"/>
      <c r="O4479" s="68"/>
      <c r="P4479" s="70"/>
      <c r="Q4479" s="71"/>
    </row>
    <row r="4480" spans="1:17">
      <c r="A4480" s="152"/>
      <c r="B4480" s="68"/>
      <c r="C4480" s="68"/>
      <c r="D4480" s="68"/>
      <c r="E4480" s="68"/>
      <c r="F4480" s="69"/>
      <c r="G4480" s="69"/>
      <c r="H4480" s="69"/>
      <c r="I4480" s="69"/>
      <c r="J4480" s="68"/>
      <c r="K4480" s="69"/>
      <c r="L4480" s="68"/>
      <c r="M4480" s="68"/>
      <c r="N4480" s="68"/>
      <c r="O4480" s="68"/>
      <c r="P4480" s="70"/>
      <c r="Q4480" s="71"/>
    </row>
    <row r="4481" spans="1:17">
      <c r="A4481" s="152"/>
      <c r="B4481" s="68"/>
      <c r="C4481" s="68"/>
      <c r="D4481" s="68"/>
      <c r="E4481" s="68"/>
      <c r="F4481" s="69"/>
      <c r="G4481" s="69"/>
      <c r="H4481" s="69"/>
      <c r="I4481" s="69"/>
      <c r="J4481" s="68"/>
      <c r="K4481" s="69"/>
      <c r="L4481" s="68"/>
      <c r="M4481" s="68"/>
      <c r="N4481" s="68"/>
      <c r="O4481" s="68"/>
      <c r="P4481" s="70"/>
      <c r="Q4481" s="71"/>
    </row>
    <row r="4482" spans="1:17">
      <c r="A4482" s="152"/>
      <c r="B4482" s="68"/>
      <c r="C4482" s="68"/>
      <c r="D4482" s="68"/>
      <c r="E4482" s="68"/>
      <c r="F4482" s="69"/>
      <c r="G4482" s="69"/>
      <c r="H4482" s="69"/>
      <c r="I4482" s="69"/>
      <c r="J4482" s="68"/>
      <c r="K4482" s="69"/>
      <c r="L4482" s="68"/>
      <c r="M4482" s="68"/>
      <c r="N4482" s="68"/>
      <c r="O4482" s="68"/>
      <c r="P4482" s="70"/>
      <c r="Q4482" s="71"/>
    </row>
    <row r="4483" spans="1:17">
      <c r="A4483" s="152"/>
      <c r="B4483" s="68"/>
      <c r="C4483" s="68"/>
      <c r="D4483" s="68"/>
      <c r="E4483" s="68"/>
      <c r="F4483" s="69"/>
      <c r="G4483" s="69"/>
      <c r="H4483" s="69"/>
      <c r="I4483" s="69"/>
      <c r="J4483" s="68"/>
      <c r="K4483" s="69"/>
      <c r="L4483" s="68"/>
      <c r="M4483" s="68"/>
      <c r="N4483" s="68"/>
      <c r="O4483" s="68"/>
      <c r="P4483" s="70"/>
      <c r="Q4483" s="71"/>
    </row>
    <row r="4484" spans="1:17">
      <c r="A4484" s="152"/>
      <c r="B4484" s="68"/>
      <c r="C4484" s="68"/>
      <c r="D4484" s="68"/>
      <c r="E4484" s="68"/>
      <c r="F4484" s="69"/>
      <c r="G4484" s="69"/>
      <c r="H4484" s="69"/>
      <c r="I4484" s="69"/>
      <c r="J4484" s="68"/>
      <c r="K4484" s="69"/>
      <c r="L4484" s="68"/>
      <c r="M4484" s="68"/>
      <c r="N4484" s="68"/>
      <c r="O4484" s="68"/>
      <c r="P4484" s="70"/>
      <c r="Q4484" s="71"/>
    </row>
    <row r="4485" spans="1:17">
      <c r="A4485" s="152"/>
      <c r="B4485" s="68"/>
      <c r="C4485" s="68"/>
      <c r="D4485" s="68"/>
      <c r="E4485" s="68"/>
      <c r="F4485" s="69"/>
      <c r="G4485" s="69"/>
      <c r="H4485" s="69"/>
      <c r="I4485" s="69"/>
      <c r="J4485" s="68"/>
      <c r="K4485" s="69"/>
      <c r="L4485" s="68"/>
      <c r="M4485" s="68"/>
      <c r="N4485" s="68"/>
      <c r="O4485" s="68"/>
      <c r="P4485" s="70"/>
      <c r="Q4485" s="71"/>
    </row>
    <row r="4486" spans="1:17">
      <c r="A4486" s="152"/>
      <c r="B4486" s="68"/>
      <c r="C4486" s="68"/>
      <c r="D4486" s="68"/>
      <c r="E4486" s="68"/>
      <c r="F4486" s="69"/>
      <c r="G4486" s="69"/>
      <c r="H4486" s="69"/>
      <c r="I4486" s="69"/>
      <c r="J4486" s="68"/>
      <c r="K4486" s="69"/>
      <c r="L4486" s="68"/>
      <c r="M4486" s="68"/>
      <c r="N4486" s="68"/>
      <c r="O4486" s="68"/>
      <c r="P4486" s="70"/>
      <c r="Q4486" s="71"/>
    </row>
    <row r="4487" spans="1:17">
      <c r="A4487" s="152"/>
      <c r="B4487" s="68"/>
      <c r="C4487" s="68"/>
      <c r="D4487" s="68"/>
      <c r="E4487" s="68"/>
      <c r="F4487" s="69"/>
      <c r="G4487" s="69"/>
      <c r="H4487" s="69"/>
      <c r="I4487" s="69"/>
      <c r="J4487" s="68"/>
      <c r="K4487" s="69"/>
      <c r="L4487" s="68"/>
      <c r="M4487" s="68"/>
      <c r="N4487" s="68"/>
      <c r="O4487" s="68"/>
      <c r="P4487" s="70"/>
      <c r="Q4487" s="71"/>
    </row>
    <row r="4488" spans="1:17">
      <c r="A4488" s="152"/>
      <c r="B4488" s="68"/>
      <c r="C4488" s="68"/>
      <c r="D4488" s="68"/>
      <c r="E4488" s="68"/>
      <c r="F4488" s="69"/>
      <c r="G4488" s="69"/>
      <c r="H4488" s="69"/>
      <c r="I4488" s="69"/>
      <c r="J4488" s="68"/>
      <c r="K4488" s="69"/>
      <c r="L4488" s="68"/>
      <c r="M4488" s="68"/>
      <c r="N4488" s="68"/>
      <c r="O4488" s="68"/>
      <c r="P4488" s="70"/>
      <c r="Q4488" s="71"/>
    </row>
    <row r="4489" spans="1:17">
      <c r="A4489" s="152"/>
      <c r="B4489" s="68"/>
      <c r="C4489" s="68"/>
      <c r="D4489" s="68"/>
      <c r="E4489" s="68"/>
      <c r="F4489" s="69"/>
      <c r="G4489" s="69"/>
      <c r="H4489" s="69"/>
      <c r="I4489" s="69"/>
      <c r="J4489" s="68"/>
      <c r="K4489" s="69"/>
      <c r="L4489" s="68"/>
      <c r="M4489" s="68"/>
      <c r="N4489" s="68"/>
      <c r="O4489" s="68"/>
      <c r="P4489" s="70"/>
      <c r="Q4489" s="71"/>
    </row>
    <row r="4490" spans="1:17">
      <c r="A4490" s="152"/>
      <c r="B4490" s="68"/>
      <c r="C4490" s="68"/>
      <c r="D4490" s="68"/>
      <c r="E4490" s="68"/>
      <c r="F4490" s="69"/>
      <c r="G4490" s="69"/>
      <c r="H4490" s="69"/>
      <c r="I4490" s="69"/>
      <c r="J4490" s="68"/>
      <c r="K4490" s="69"/>
      <c r="L4490" s="68"/>
      <c r="M4490" s="68"/>
      <c r="N4490" s="68"/>
      <c r="O4490" s="68"/>
      <c r="P4490" s="70"/>
      <c r="Q4490" s="71"/>
    </row>
    <row r="4491" spans="1:17">
      <c r="A4491" s="152"/>
      <c r="B4491" s="68"/>
      <c r="C4491" s="68"/>
      <c r="D4491" s="68"/>
      <c r="E4491" s="68"/>
      <c r="F4491" s="69"/>
      <c r="G4491" s="69"/>
      <c r="H4491" s="69"/>
      <c r="I4491" s="69"/>
      <c r="J4491" s="68"/>
      <c r="K4491" s="69"/>
      <c r="L4491" s="68"/>
      <c r="M4491" s="68"/>
      <c r="N4491" s="68"/>
      <c r="O4491" s="68"/>
      <c r="P4491" s="70"/>
      <c r="Q4491" s="71"/>
    </row>
    <row r="4492" spans="1:17">
      <c r="A4492" s="152"/>
      <c r="B4492" s="68"/>
      <c r="C4492" s="68"/>
      <c r="D4492" s="68"/>
      <c r="E4492" s="68"/>
      <c r="F4492" s="69"/>
      <c r="G4492" s="69"/>
      <c r="H4492" s="69"/>
      <c r="I4492" s="69"/>
      <c r="J4492" s="68"/>
      <c r="K4492" s="69"/>
      <c r="L4492" s="68"/>
      <c r="M4492" s="68"/>
      <c r="N4492" s="68"/>
      <c r="O4492" s="68"/>
      <c r="P4492" s="70"/>
      <c r="Q4492" s="71"/>
    </row>
    <row r="4493" spans="1:17">
      <c r="A4493" s="152"/>
      <c r="B4493" s="68"/>
      <c r="C4493" s="68"/>
      <c r="D4493" s="68"/>
      <c r="E4493" s="68"/>
      <c r="F4493" s="69"/>
      <c r="G4493" s="69"/>
      <c r="H4493" s="69"/>
      <c r="I4493" s="69"/>
      <c r="J4493" s="68"/>
      <c r="K4493" s="69"/>
      <c r="L4493" s="68"/>
      <c r="M4493" s="68"/>
      <c r="N4493" s="68"/>
      <c r="O4493" s="68"/>
      <c r="P4493" s="70"/>
      <c r="Q4493" s="71"/>
    </row>
    <row r="4494" spans="1:17">
      <c r="A4494" s="152"/>
      <c r="B4494" s="68"/>
      <c r="C4494" s="68"/>
      <c r="D4494" s="68"/>
      <c r="E4494" s="68"/>
      <c r="F4494" s="69"/>
      <c r="G4494" s="69"/>
      <c r="H4494" s="69"/>
      <c r="I4494" s="69"/>
      <c r="J4494" s="68"/>
      <c r="K4494" s="69"/>
      <c r="L4494" s="68"/>
      <c r="M4494" s="68"/>
      <c r="N4494" s="68"/>
      <c r="O4494" s="68"/>
      <c r="P4494" s="70"/>
      <c r="Q4494" s="71"/>
    </row>
    <row r="4495" spans="1:17">
      <c r="A4495" s="152"/>
      <c r="B4495" s="68"/>
      <c r="C4495" s="68"/>
      <c r="D4495" s="68"/>
      <c r="E4495" s="68"/>
      <c r="F4495" s="69"/>
      <c r="G4495" s="69"/>
      <c r="H4495" s="69"/>
      <c r="I4495" s="69"/>
      <c r="J4495" s="68"/>
      <c r="K4495" s="69"/>
      <c r="L4495" s="68"/>
      <c r="M4495" s="68"/>
      <c r="N4495" s="68"/>
      <c r="O4495" s="68"/>
      <c r="P4495" s="70"/>
      <c r="Q4495" s="71"/>
    </row>
    <row r="4496" spans="1:17">
      <c r="A4496" s="152"/>
      <c r="B4496" s="68"/>
      <c r="C4496" s="68"/>
      <c r="D4496" s="68"/>
      <c r="E4496" s="68"/>
      <c r="F4496" s="69"/>
      <c r="G4496" s="69"/>
      <c r="H4496" s="69"/>
      <c r="I4496" s="69"/>
      <c r="J4496" s="68"/>
      <c r="K4496" s="69"/>
      <c r="L4496" s="68"/>
      <c r="M4496" s="68"/>
      <c r="N4496" s="68"/>
      <c r="O4496" s="68"/>
      <c r="P4496" s="70"/>
      <c r="Q4496" s="71"/>
    </row>
    <row r="4497" spans="1:17">
      <c r="A4497" s="152"/>
      <c r="B4497" s="68"/>
      <c r="C4497" s="68"/>
      <c r="D4497" s="68"/>
      <c r="E4497" s="68"/>
      <c r="F4497" s="69"/>
      <c r="G4497" s="69"/>
      <c r="H4497" s="69"/>
      <c r="I4497" s="69"/>
      <c r="J4497" s="68"/>
      <c r="K4497" s="69"/>
      <c r="L4497" s="68"/>
      <c r="M4497" s="68"/>
      <c r="N4497" s="68"/>
      <c r="O4497" s="68"/>
      <c r="P4497" s="70"/>
      <c r="Q4497" s="71"/>
    </row>
    <row r="4498" spans="1:17">
      <c r="A4498" s="152"/>
      <c r="B4498" s="68"/>
      <c r="C4498" s="68"/>
      <c r="D4498" s="68"/>
      <c r="E4498" s="68"/>
      <c r="F4498" s="69"/>
      <c r="G4498" s="69"/>
      <c r="H4498" s="69"/>
      <c r="I4498" s="69"/>
      <c r="J4498" s="68"/>
      <c r="K4498" s="69"/>
      <c r="L4498" s="68"/>
      <c r="M4498" s="68"/>
      <c r="N4498" s="68"/>
      <c r="O4498" s="68"/>
      <c r="P4498" s="70"/>
      <c r="Q4498" s="71"/>
    </row>
    <row r="4499" spans="1:17">
      <c r="A4499" s="152"/>
      <c r="B4499" s="68"/>
      <c r="C4499" s="68"/>
      <c r="D4499" s="68"/>
      <c r="E4499" s="68"/>
      <c r="F4499" s="69"/>
      <c r="G4499" s="69"/>
      <c r="H4499" s="69"/>
      <c r="I4499" s="69"/>
      <c r="J4499" s="68"/>
      <c r="K4499" s="69"/>
      <c r="L4499" s="68"/>
      <c r="M4499" s="68"/>
      <c r="N4499" s="68"/>
      <c r="O4499" s="68"/>
      <c r="P4499" s="70"/>
      <c r="Q4499" s="71"/>
    </row>
    <row r="4500" spans="1:17">
      <c r="A4500" s="152"/>
      <c r="B4500" s="68"/>
      <c r="C4500" s="68"/>
      <c r="D4500" s="68"/>
      <c r="E4500" s="68"/>
      <c r="F4500" s="69"/>
      <c r="G4500" s="69"/>
      <c r="H4500" s="69"/>
      <c r="I4500" s="69"/>
      <c r="J4500" s="68"/>
      <c r="K4500" s="69"/>
      <c r="L4500" s="68"/>
      <c r="M4500" s="68"/>
      <c r="N4500" s="68"/>
      <c r="O4500" s="68"/>
      <c r="P4500" s="70"/>
      <c r="Q4500" s="71"/>
    </row>
    <row r="4501" spans="1:17">
      <c r="A4501" s="152"/>
      <c r="B4501" s="68"/>
      <c r="C4501" s="68"/>
      <c r="D4501" s="68"/>
      <c r="E4501" s="68"/>
      <c r="F4501" s="69"/>
      <c r="G4501" s="69"/>
      <c r="H4501" s="69"/>
      <c r="I4501" s="69"/>
      <c r="J4501" s="68"/>
      <c r="K4501" s="69"/>
      <c r="L4501" s="68"/>
      <c r="M4501" s="68"/>
      <c r="N4501" s="68"/>
      <c r="O4501" s="68"/>
      <c r="P4501" s="70"/>
      <c r="Q4501" s="71"/>
    </row>
    <row r="4502" spans="1:17">
      <c r="A4502" s="152"/>
      <c r="B4502" s="68"/>
      <c r="C4502" s="68"/>
      <c r="D4502" s="68"/>
      <c r="E4502" s="68"/>
      <c r="F4502" s="69"/>
      <c r="G4502" s="69"/>
      <c r="H4502" s="69"/>
      <c r="I4502" s="69"/>
      <c r="J4502" s="68"/>
      <c r="K4502" s="69"/>
      <c r="L4502" s="68"/>
      <c r="M4502" s="68"/>
      <c r="N4502" s="68"/>
      <c r="O4502" s="68"/>
      <c r="P4502" s="70"/>
      <c r="Q4502" s="71"/>
    </row>
    <row r="4503" spans="1:17">
      <c r="A4503" s="152"/>
      <c r="B4503" s="68"/>
      <c r="C4503" s="68"/>
      <c r="D4503" s="68"/>
      <c r="E4503" s="68"/>
      <c r="F4503" s="69"/>
      <c r="G4503" s="69"/>
      <c r="H4503" s="69"/>
      <c r="I4503" s="69"/>
      <c r="J4503" s="68"/>
      <c r="K4503" s="69"/>
      <c r="L4503" s="68"/>
      <c r="M4503" s="68"/>
      <c r="N4503" s="68"/>
      <c r="O4503" s="68"/>
      <c r="P4503" s="70"/>
      <c r="Q4503" s="71"/>
    </row>
    <row r="4504" spans="1:17">
      <c r="A4504" s="152"/>
      <c r="B4504" s="68"/>
      <c r="C4504" s="68"/>
      <c r="D4504" s="68"/>
      <c r="E4504" s="68"/>
      <c r="F4504" s="69"/>
      <c r="G4504" s="69"/>
      <c r="H4504" s="69"/>
      <c r="I4504" s="69"/>
      <c r="J4504" s="68"/>
      <c r="K4504" s="69"/>
      <c r="L4504" s="68"/>
      <c r="M4504" s="68"/>
      <c r="N4504" s="68"/>
      <c r="O4504" s="68"/>
      <c r="P4504" s="70"/>
      <c r="Q4504" s="71"/>
    </row>
    <row r="4505" spans="1:17">
      <c r="A4505" s="152"/>
      <c r="B4505" s="68"/>
      <c r="C4505" s="68"/>
      <c r="D4505" s="68"/>
      <c r="E4505" s="68"/>
      <c r="F4505" s="69"/>
      <c r="G4505" s="69"/>
      <c r="H4505" s="69"/>
      <c r="I4505" s="69"/>
      <c r="J4505" s="68"/>
      <c r="K4505" s="69"/>
      <c r="L4505" s="68"/>
      <c r="M4505" s="68"/>
      <c r="N4505" s="68"/>
      <c r="O4505" s="68"/>
      <c r="P4505" s="70"/>
      <c r="Q4505" s="71"/>
    </row>
    <row r="4506" spans="1:17">
      <c r="A4506" s="152"/>
      <c r="B4506" s="68"/>
      <c r="C4506" s="68"/>
      <c r="D4506" s="68"/>
      <c r="E4506" s="68"/>
      <c r="F4506" s="69"/>
      <c r="G4506" s="69"/>
      <c r="H4506" s="69"/>
      <c r="I4506" s="69"/>
      <c r="J4506" s="68"/>
      <c r="K4506" s="69"/>
      <c r="L4506" s="68"/>
      <c r="M4506" s="68"/>
      <c r="N4506" s="68"/>
      <c r="O4506" s="68"/>
      <c r="P4506" s="70"/>
      <c r="Q4506" s="71"/>
    </row>
    <row r="4507" spans="1:17">
      <c r="A4507" s="152"/>
      <c r="B4507" s="68"/>
      <c r="C4507" s="68"/>
      <c r="D4507" s="68"/>
      <c r="E4507" s="68"/>
      <c r="F4507" s="69"/>
      <c r="G4507" s="69"/>
      <c r="H4507" s="69"/>
      <c r="I4507" s="69"/>
      <c r="J4507" s="68"/>
      <c r="K4507" s="69"/>
      <c r="L4507" s="68"/>
      <c r="M4507" s="68"/>
      <c r="N4507" s="68"/>
      <c r="O4507" s="68"/>
      <c r="P4507" s="70"/>
      <c r="Q4507" s="71"/>
    </row>
    <row r="4508" spans="1:17">
      <c r="A4508" s="152"/>
      <c r="B4508" s="68"/>
      <c r="C4508" s="68"/>
      <c r="D4508" s="68"/>
      <c r="E4508" s="68"/>
      <c r="F4508" s="69"/>
      <c r="G4508" s="69"/>
      <c r="H4508" s="69"/>
      <c r="I4508" s="69"/>
      <c r="J4508" s="68"/>
      <c r="K4508" s="69"/>
      <c r="L4508" s="68"/>
      <c r="M4508" s="68"/>
      <c r="N4508" s="68"/>
      <c r="O4508" s="68"/>
      <c r="P4508" s="70"/>
      <c r="Q4508" s="71"/>
    </row>
    <row r="4509" spans="1:17">
      <c r="A4509" s="152"/>
      <c r="B4509" s="68"/>
      <c r="C4509" s="68"/>
      <c r="D4509" s="68"/>
      <c r="E4509" s="68"/>
      <c r="F4509" s="69"/>
      <c r="G4509" s="69"/>
      <c r="H4509" s="69"/>
      <c r="I4509" s="69"/>
      <c r="J4509" s="68"/>
      <c r="K4509" s="69"/>
      <c r="L4509" s="68"/>
      <c r="M4509" s="68"/>
      <c r="N4509" s="68"/>
      <c r="O4509" s="68"/>
      <c r="P4509" s="70"/>
      <c r="Q4509" s="71"/>
    </row>
    <row r="4510" spans="1:17">
      <c r="A4510" s="152"/>
      <c r="B4510" s="68"/>
      <c r="C4510" s="68"/>
      <c r="D4510" s="68"/>
      <c r="E4510" s="68"/>
      <c r="F4510" s="69"/>
      <c r="G4510" s="69"/>
      <c r="H4510" s="69"/>
      <c r="I4510" s="69"/>
      <c r="J4510" s="68"/>
      <c r="K4510" s="69"/>
      <c r="L4510" s="68"/>
      <c r="M4510" s="68"/>
      <c r="N4510" s="68"/>
      <c r="O4510" s="68"/>
      <c r="P4510" s="70"/>
      <c r="Q4510" s="71"/>
    </row>
    <row r="4511" spans="1:17">
      <c r="A4511" s="152"/>
      <c r="B4511" s="68"/>
      <c r="C4511" s="68"/>
      <c r="D4511" s="68"/>
      <c r="E4511" s="68"/>
      <c r="F4511" s="69"/>
      <c r="G4511" s="69"/>
      <c r="H4511" s="69"/>
      <c r="I4511" s="69"/>
      <c r="J4511" s="68"/>
      <c r="K4511" s="69"/>
      <c r="L4511" s="68"/>
      <c r="M4511" s="68"/>
      <c r="N4511" s="68"/>
      <c r="O4511" s="68"/>
      <c r="P4511" s="70"/>
      <c r="Q4511" s="71"/>
    </row>
    <row r="4512" spans="1:17">
      <c r="A4512" s="152"/>
      <c r="B4512" s="68"/>
      <c r="C4512" s="68"/>
      <c r="D4512" s="68"/>
      <c r="E4512" s="68"/>
      <c r="F4512" s="69"/>
      <c r="G4512" s="69"/>
      <c r="H4512" s="69"/>
      <c r="I4512" s="69"/>
      <c r="J4512" s="68"/>
      <c r="K4512" s="69"/>
      <c r="L4512" s="68"/>
      <c r="M4512" s="68"/>
      <c r="N4512" s="68"/>
      <c r="O4512" s="68"/>
      <c r="P4512" s="70"/>
      <c r="Q4512" s="71"/>
    </row>
    <row r="4513" spans="1:17">
      <c r="A4513" s="152"/>
      <c r="B4513" s="68"/>
      <c r="C4513" s="68"/>
      <c r="D4513" s="68"/>
      <c r="E4513" s="68"/>
      <c r="F4513" s="69"/>
      <c r="G4513" s="69"/>
      <c r="H4513" s="69"/>
      <c r="I4513" s="69"/>
      <c r="J4513" s="68"/>
      <c r="K4513" s="69"/>
      <c r="L4513" s="68"/>
      <c r="M4513" s="68"/>
      <c r="N4513" s="68"/>
      <c r="O4513" s="68"/>
      <c r="P4513" s="70"/>
      <c r="Q4513" s="71"/>
    </row>
    <row r="4514" spans="1:17">
      <c r="A4514" s="152"/>
      <c r="B4514" s="68"/>
      <c r="C4514" s="68"/>
      <c r="D4514" s="68"/>
      <c r="E4514" s="68"/>
      <c r="F4514" s="69"/>
      <c r="G4514" s="69"/>
      <c r="H4514" s="69"/>
      <c r="I4514" s="69"/>
      <c r="J4514" s="68"/>
      <c r="K4514" s="69"/>
      <c r="L4514" s="68"/>
      <c r="M4514" s="68"/>
      <c r="N4514" s="68"/>
      <c r="O4514" s="68"/>
      <c r="P4514" s="70"/>
      <c r="Q4514" s="71"/>
    </row>
    <row r="4515" spans="1:17">
      <c r="A4515" s="152"/>
      <c r="B4515" s="68"/>
      <c r="C4515" s="68"/>
      <c r="D4515" s="68"/>
      <c r="E4515" s="68"/>
      <c r="F4515" s="69"/>
      <c r="G4515" s="69"/>
      <c r="H4515" s="69"/>
      <c r="I4515" s="69"/>
      <c r="J4515" s="68"/>
      <c r="K4515" s="69"/>
      <c r="L4515" s="68"/>
      <c r="M4515" s="68"/>
      <c r="N4515" s="68"/>
      <c r="O4515" s="68"/>
      <c r="P4515" s="70"/>
      <c r="Q4515" s="71"/>
    </row>
    <row r="4516" spans="1:17">
      <c r="A4516" s="152"/>
      <c r="B4516" s="68"/>
      <c r="C4516" s="68"/>
      <c r="D4516" s="68"/>
      <c r="E4516" s="68"/>
      <c r="F4516" s="69"/>
      <c r="G4516" s="69"/>
      <c r="H4516" s="69"/>
      <c r="I4516" s="69"/>
      <c r="J4516" s="68"/>
      <c r="K4516" s="69"/>
      <c r="L4516" s="68"/>
      <c r="M4516" s="68"/>
      <c r="N4516" s="68"/>
      <c r="O4516" s="68"/>
      <c r="P4516" s="70"/>
      <c r="Q4516" s="71"/>
    </row>
    <row r="4517" spans="1:17">
      <c r="A4517" s="152"/>
      <c r="B4517" s="68"/>
      <c r="C4517" s="68"/>
      <c r="D4517" s="68"/>
      <c r="E4517" s="68"/>
      <c r="F4517" s="69"/>
      <c r="G4517" s="69"/>
      <c r="H4517" s="69"/>
      <c r="I4517" s="69"/>
      <c r="J4517" s="68"/>
      <c r="K4517" s="69"/>
      <c r="L4517" s="68"/>
      <c r="M4517" s="68"/>
      <c r="N4517" s="68"/>
      <c r="O4517" s="68"/>
      <c r="P4517" s="70"/>
      <c r="Q4517" s="71"/>
    </row>
    <row r="4518" spans="1:17">
      <c r="A4518" s="152"/>
      <c r="B4518" s="68"/>
      <c r="C4518" s="68"/>
      <c r="D4518" s="68"/>
      <c r="E4518" s="68"/>
      <c r="F4518" s="69"/>
      <c r="G4518" s="69"/>
      <c r="H4518" s="69"/>
      <c r="I4518" s="69"/>
      <c r="J4518" s="68"/>
      <c r="K4518" s="69"/>
      <c r="L4518" s="68"/>
      <c r="M4518" s="68"/>
      <c r="N4518" s="68"/>
      <c r="O4518" s="68"/>
      <c r="P4518" s="70"/>
      <c r="Q4518" s="71"/>
    </row>
    <row r="4519" spans="1:17">
      <c r="A4519" s="152"/>
      <c r="B4519" s="68"/>
      <c r="C4519" s="68"/>
      <c r="D4519" s="68"/>
      <c r="E4519" s="68"/>
      <c r="F4519" s="69"/>
      <c r="G4519" s="69"/>
      <c r="H4519" s="69"/>
      <c r="I4519" s="69"/>
      <c r="J4519" s="68"/>
      <c r="K4519" s="69"/>
      <c r="L4519" s="68"/>
      <c r="M4519" s="68"/>
      <c r="N4519" s="68"/>
      <c r="O4519" s="68"/>
      <c r="P4519" s="70"/>
      <c r="Q4519" s="71"/>
    </row>
    <row r="4520" spans="1:17">
      <c r="A4520" s="152"/>
      <c r="B4520" s="68"/>
      <c r="C4520" s="68"/>
      <c r="D4520" s="68"/>
      <c r="E4520" s="68"/>
      <c r="F4520" s="69"/>
      <c r="G4520" s="69"/>
      <c r="H4520" s="69"/>
      <c r="I4520" s="69"/>
      <c r="J4520" s="68"/>
      <c r="K4520" s="69"/>
      <c r="L4520" s="68"/>
      <c r="M4520" s="68"/>
      <c r="N4520" s="68"/>
      <c r="O4520" s="68"/>
      <c r="P4520" s="70"/>
      <c r="Q4520" s="71"/>
    </row>
    <row r="4521" spans="1:17">
      <c r="A4521" s="152"/>
      <c r="B4521" s="68"/>
      <c r="C4521" s="68"/>
      <c r="D4521" s="68"/>
      <c r="E4521" s="68"/>
      <c r="F4521" s="69"/>
      <c r="G4521" s="69"/>
      <c r="H4521" s="69"/>
      <c r="I4521" s="69"/>
      <c r="J4521" s="68"/>
      <c r="K4521" s="69"/>
      <c r="L4521" s="68"/>
      <c r="M4521" s="68"/>
      <c r="N4521" s="68"/>
      <c r="O4521" s="68"/>
      <c r="P4521" s="70"/>
      <c r="Q4521" s="71"/>
    </row>
    <row r="4522" spans="1:17">
      <c r="A4522" s="152"/>
      <c r="B4522" s="68"/>
      <c r="C4522" s="68"/>
      <c r="D4522" s="68"/>
      <c r="E4522" s="68"/>
      <c r="F4522" s="69"/>
      <c r="G4522" s="69"/>
      <c r="H4522" s="69"/>
      <c r="I4522" s="69"/>
      <c r="J4522" s="68"/>
      <c r="K4522" s="69"/>
      <c r="L4522" s="68"/>
      <c r="M4522" s="68"/>
      <c r="N4522" s="68"/>
      <c r="O4522" s="68"/>
      <c r="P4522" s="70"/>
      <c r="Q4522" s="71"/>
    </row>
    <row r="4523" spans="1:17">
      <c r="A4523" s="152"/>
      <c r="B4523" s="68"/>
      <c r="C4523" s="68"/>
      <c r="D4523" s="68"/>
      <c r="E4523" s="68"/>
      <c r="F4523" s="69"/>
      <c r="G4523" s="69"/>
      <c r="H4523" s="69"/>
      <c r="I4523" s="69"/>
      <c r="J4523" s="68"/>
      <c r="K4523" s="69"/>
      <c r="L4523" s="68"/>
      <c r="M4523" s="68"/>
      <c r="N4523" s="68"/>
      <c r="O4523" s="68"/>
      <c r="P4523" s="70"/>
      <c r="Q4523" s="71"/>
    </row>
    <row r="4524" spans="1:17">
      <c r="A4524" s="152"/>
      <c r="B4524" s="68"/>
      <c r="C4524" s="68"/>
      <c r="D4524" s="68"/>
      <c r="E4524" s="68"/>
      <c r="F4524" s="69"/>
      <c r="G4524" s="69"/>
      <c r="H4524" s="69"/>
      <c r="I4524" s="69"/>
      <c r="J4524" s="68"/>
      <c r="K4524" s="69"/>
      <c r="L4524" s="68"/>
      <c r="M4524" s="68"/>
      <c r="N4524" s="68"/>
      <c r="O4524" s="68"/>
      <c r="P4524" s="70"/>
      <c r="Q4524" s="71"/>
    </row>
    <row r="4525" spans="1:17">
      <c r="A4525" s="152"/>
      <c r="B4525" s="68"/>
      <c r="C4525" s="68"/>
      <c r="D4525" s="68"/>
      <c r="E4525" s="68"/>
      <c r="F4525" s="69"/>
      <c r="G4525" s="69"/>
      <c r="H4525" s="69"/>
      <c r="I4525" s="69"/>
      <c r="J4525" s="68"/>
      <c r="K4525" s="69"/>
      <c r="L4525" s="68"/>
      <c r="M4525" s="68"/>
      <c r="N4525" s="68"/>
      <c r="O4525" s="68"/>
      <c r="P4525" s="70"/>
      <c r="Q4525" s="71"/>
    </row>
    <row r="4526" spans="1:17">
      <c r="A4526" s="152"/>
      <c r="B4526" s="68"/>
      <c r="C4526" s="68"/>
      <c r="D4526" s="68"/>
      <c r="E4526" s="68"/>
      <c r="F4526" s="69"/>
      <c r="G4526" s="69"/>
      <c r="H4526" s="69"/>
      <c r="I4526" s="69"/>
      <c r="J4526" s="68"/>
      <c r="K4526" s="69"/>
      <c r="L4526" s="68"/>
      <c r="M4526" s="68"/>
      <c r="N4526" s="68"/>
      <c r="O4526" s="68"/>
      <c r="P4526" s="70"/>
      <c r="Q4526" s="71"/>
    </row>
    <row r="4527" spans="1:17">
      <c r="A4527" s="152"/>
      <c r="B4527" s="68"/>
      <c r="C4527" s="68"/>
      <c r="D4527" s="68"/>
      <c r="E4527" s="68"/>
      <c r="F4527" s="69"/>
      <c r="G4527" s="69"/>
      <c r="H4527" s="69"/>
      <c r="I4527" s="69"/>
      <c r="J4527" s="68"/>
      <c r="K4527" s="69"/>
      <c r="L4527" s="68"/>
      <c r="M4527" s="68"/>
      <c r="N4527" s="68"/>
      <c r="O4527" s="68"/>
      <c r="P4527" s="70"/>
      <c r="Q4527" s="71"/>
    </row>
    <row r="4528" spans="1:17">
      <c r="A4528" s="152"/>
      <c r="B4528" s="68"/>
      <c r="C4528" s="68"/>
      <c r="D4528" s="68"/>
      <c r="E4528" s="68"/>
      <c r="F4528" s="69"/>
      <c r="G4528" s="69"/>
      <c r="H4528" s="69"/>
      <c r="I4528" s="69"/>
      <c r="J4528" s="68"/>
      <c r="K4528" s="69"/>
      <c r="L4528" s="68"/>
      <c r="M4528" s="68"/>
      <c r="N4528" s="68"/>
      <c r="O4528" s="68"/>
      <c r="P4528" s="70"/>
      <c r="Q4528" s="71"/>
    </row>
    <row r="4529" spans="1:17">
      <c r="A4529" s="152"/>
      <c r="B4529" s="68"/>
      <c r="C4529" s="68"/>
      <c r="D4529" s="68"/>
      <c r="E4529" s="68"/>
      <c r="F4529" s="69"/>
      <c r="G4529" s="69"/>
      <c r="H4529" s="69"/>
      <c r="I4529" s="69"/>
      <c r="J4529" s="68"/>
      <c r="K4529" s="69"/>
      <c r="L4529" s="68"/>
      <c r="M4529" s="68"/>
      <c r="N4529" s="68"/>
      <c r="O4529" s="68"/>
      <c r="P4529" s="70"/>
      <c r="Q4529" s="71"/>
    </row>
    <row r="4530" spans="1:17">
      <c r="A4530" s="152"/>
      <c r="B4530" s="68"/>
      <c r="C4530" s="68"/>
      <c r="D4530" s="68"/>
      <c r="E4530" s="68"/>
      <c r="F4530" s="69"/>
      <c r="G4530" s="69"/>
      <c r="H4530" s="69"/>
      <c r="I4530" s="69"/>
      <c r="J4530" s="68"/>
      <c r="K4530" s="69"/>
      <c r="L4530" s="68"/>
      <c r="M4530" s="68"/>
      <c r="N4530" s="68"/>
      <c r="O4530" s="68"/>
      <c r="P4530" s="70"/>
      <c r="Q4530" s="71"/>
    </row>
    <row r="4531" spans="1:17">
      <c r="A4531" s="152"/>
      <c r="B4531" s="68"/>
      <c r="C4531" s="68"/>
      <c r="D4531" s="68"/>
      <c r="E4531" s="68"/>
      <c r="F4531" s="69"/>
      <c r="G4531" s="69"/>
      <c r="H4531" s="69"/>
      <c r="I4531" s="69"/>
      <c r="J4531" s="68"/>
      <c r="K4531" s="69"/>
      <c r="L4531" s="68"/>
      <c r="M4531" s="68"/>
      <c r="N4531" s="68"/>
      <c r="O4531" s="68"/>
      <c r="P4531" s="70"/>
      <c r="Q4531" s="71"/>
    </row>
    <row r="4532" spans="1:17">
      <c r="A4532" s="152"/>
      <c r="B4532" s="68"/>
      <c r="C4532" s="68"/>
      <c r="D4532" s="68"/>
      <c r="E4532" s="68"/>
      <c r="F4532" s="69"/>
      <c r="G4532" s="69"/>
      <c r="H4532" s="69"/>
      <c r="I4532" s="69"/>
      <c r="J4532" s="68"/>
      <c r="K4532" s="69"/>
      <c r="L4532" s="68"/>
      <c r="M4532" s="68"/>
      <c r="N4532" s="68"/>
      <c r="O4532" s="68"/>
      <c r="P4532" s="70"/>
      <c r="Q4532" s="71"/>
    </row>
    <row r="4533" spans="1:17">
      <c r="A4533" s="152"/>
      <c r="B4533" s="68"/>
      <c r="C4533" s="68"/>
      <c r="D4533" s="68"/>
      <c r="E4533" s="68"/>
      <c r="F4533" s="69"/>
      <c r="G4533" s="69"/>
      <c r="H4533" s="69"/>
      <c r="I4533" s="69"/>
      <c r="J4533" s="68"/>
      <c r="K4533" s="69"/>
      <c r="L4533" s="68"/>
      <c r="M4533" s="68"/>
      <c r="N4533" s="68"/>
      <c r="O4533" s="68"/>
      <c r="P4533" s="70"/>
      <c r="Q4533" s="71"/>
    </row>
    <row r="4534" spans="1:17">
      <c r="A4534" s="152"/>
      <c r="B4534" s="68"/>
      <c r="C4534" s="68"/>
      <c r="D4534" s="68"/>
      <c r="E4534" s="68"/>
      <c r="F4534" s="69"/>
      <c r="G4534" s="69"/>
      <c r="H4534" s="69"/>
      <c r="I4534" s="69"/>
      <c r="J4534" s="68"/>
      <c r="K4534" s="69"/>
      <c r="L4534" s="68"/>
      <c r="M4534" s="68"/>
      <c r="N4534" s="68"/>
      <c r="O4534" s="68"/>
      <c r="P4534" s="70"/>
      <c r="Q4534" s="71"/>
    </row>
    <row r="4535" spans="1:17">
      <c r="A4535" s="152"/>
      <c r="B4535" s="68"/>
      <c r="C4535" s="68"/>
      <c r="D4535" s="68"/>
      <c r="E4535" s="68"/>
      <c r="F4535" s="69"/>
      <c r="G4535" s="69"/>
      <c r="H4535" s="69"/>
      <c r="I4535" s="69"/>
      <c r="J4535" s="68"/>
      <c r="K4535" s="69"/>
      <c r="L4535" s="68"/>
      <c r="M4535" s="68"/>
      <c r="N4535" s="68"/>
      <c r="O4535" s="68"/>
      <c r="P4535" s="70"/>
      <c r="Q4535" s="71"/>
    </row>
    <row r="4536" spans="1:17">
      <c r="A4536" s="152"/>
      <c r="B4536" s="68"/>
      <c r="C4536" s="68"/>
      <c r="D4536" s="68"/>
      <c r="E4536" s="68"/>
      <c r="F4536" s="69"/>
      <c r="G4536" s="69"/>
      <c r="H4536" s="69"/>
      <c r="I4536" s="69"/>
      <c r="J4536" s="68"/>
      <c r="K4536" s="69"/>
      <c r="L4536" s="68"/>
      <c r="M4536" s="68"/>
      <c r="N4536" s="68"/>
      <c r="O4536" s="68"/>
      <c r="P4536" s="70"/>
      <c r="Q4536" s="71"/>
    </row>
    <row r="4537" spans="1:17">
      <c r="A4537" s="152"/>
      <c r="B4537" s="68"/>
      <c r="C4537" s="68"/>
      <c r="D4537" s="68"/>
      <c r="E4537" s="68"/>
      <c r="F4537" s="69"/>
      <c r="G4537" s="69"/>
      <c r="H4537" s="69"/>
      <c r="I4537" s="69"/>
      <c r="J4537" s="68"/>
      <c r="K4537" s="69"/>
      <c r="L4537" s="68"/>
      <c r="M4537" s="68"/>
      <c r="N4537" s="68"/>
      <c r="O4537" s="68"/>
      <c r="P4537" s="70"/>
      <c r="Q4537" s="71"/>
    </row>
    <row r="4538" spans="1:17">
      <c r="A4538" s="152"/>
      <c r="B4538" s="68"/>
      <c r="C4538" s="68"/>
      <c r="D4538" s="68"/>
      <c r="E4538" s="68"/>
      <c r="F4538" s="69"/>
      <c r="G4538" s="69"/>
      <c r="H4538" s="69"/>
      <c r="I4538" s="69"/>
      <c r="J4538" s="68"/>
      <c r="K4538" s="69"/>
      <c r="L4538" s="68"/>
      <c r="M4538" s="68"/>
      <c r="N4538" s="68"/>
      <c r="O4538" s="68"/>
      <c r="P4538" s="70"/>
      <c r="Q4538" s="71"/>
    </row>
    <row r="4539" spans="1:17">
      <c r="A4539" s="152"/>
      <c r="B4539" s="68"/>
      <c r="C4539" s="68"/>
      <c r="D4539" s="68"/>
      <c r="E4539" s="68"/>
      <c r="F4539" s="69"/>
      <c r="G4539" s="69"/>
      <c r="H4539" s="69"/>
      <c r="I4539" s="69"/>
      <c r="J4539" s="68"/>
      <c r="K4539" s="69"/>
      <c r="L4539" s="68"/>
      <c r="M4539" s="68"/>
      <c r="N4539" s="68"/>
      <c r="O4539" s="68"/>
      <c r="P4539" s="70"/>
      <c r="Q4539" s="71"/>
    </row>
    <row r="4540" spans="1:17">
      <c r="A4540" s="152"/>
      <c r="B4540" s="68"/>
      <c r="C4540" s="68"/>
      <c r="D4540" s="68"/>
      <c r="E4540" s="68"/>
      <c r="F4540" s="69"/>
      <c r="G4540" s="69"/>
      <c r="H4540" s="69"/>
      <c r="I4540" s="69"/>
      <c r="J4540" s="68"/>
      <c r="K4540" s="69"/>
      <c r="L4540" s="68"/>
      <c r="M4540" s="68"/>
      <c r="N4540" s="68"/>
      <c r="O4540" s="68"/>
      <c r="P4540" s="70"/>
      <c r="Q4540" s="71"/>
    </row>
    <row r="4541" spans="1:17">
      <c r="A4541" s="152"/>
      <c r="B4541" s="68"/>
      <c r="C4541" s="68"/>
      <c r="D4541" s="68"/>
      <c r="E4541" s="68"/>
      <c r="F4541" s="69"/>
      <c r="G4541" s="69"/>
      <c r="H4541" s="69"/>
      <c r="I4541" s="69"/>
      <c r="J4541" s="68"/>
      <c r="K4541" s="69"/>
      <c r="L4541" s="68"/>
      <c r="M4541" s="68"/>
      <c r="N4541" s="68"/>
      <c r="O4541" s="68"/>
      <c r="P4541" s="70"/>
      <c r="Q4541" s="71"/>
    </row>
    <row r="4542" spans="1:17">
      <c r="A4542" s="152"/>
      <c r="B4542" s="68"/>
      <c r="C4542" s="68"/>
      <c r="D4542" s="68"/>
      <c r="E4542" s="68"/>
      <c r="F4542" s="69"/>
      <c r="G4542" s="69"/>
      <c r="H4542" s="69"/>
      <c r="I4542" s="69"/>
      <c r="J4542" s="68"/>
      <c r="K4542" s="69"/>
      <c r="L4542" s="68"/>
      <c r="M4542" s="68"/>
      <c r="N4542" s="68"/>
      <c r="O4542" s="68"/>
      <c r="P4542" s="70"/>
      <c r="Q4542" s="71"/>
    </row>
    <row r="4543" spans="1:17">
      <c r="A4543" s="152"/>
      <c r="B4543" s="68"/>
      <c r="C4543" s="68"/>
      <c r="D4543" s="68"/>
      <c r="E4543" s="68"/>
      <c r="F4543" s="69"/>
      <c r="G4543" s="69"/>
      <c r="H4543" s="69"/>
      <c r="I4543" s="69"/>
      <c r="J4543" s="68"/>
      <c r="K4543" s="69"/>
      <c r="L4543" s="68"/>
      <c r="M4543" s="68"/>
      <c r="N4543" s="68"/>
      <c r="O4543" s="68"/>
      <c r="P4543" s="70"/>
      <c r="Q4543" s="71"/>
    </row>
    <row r="4544" spans="1:17">
      <c r="A4544" s="152"/>
      <c r="B4544" s="68"/>
      <c r="C4544" s="68"/>
      <c r="D4544" s="68"/>
      <c r="E4544" s="68"/>
      <c r="F4544" s="69"/>
      <c r="G4544" s="69"/>
      <c r="H4544" s="69"/>
      <c r="I4544" s="69"/>
      <c r="J4544" s="68"/>
      <c r="K4544" s="69"/>
      <c r="L4544" s="68"/>
      <c r="M4544" s="68"/>
      <c r="N4544" s="68"/>
      <c r="O4544" s="68"/>
      <c r="P4544" s="70"/>
      <c r="Q4544" s="71"/>
    </row>
    <row r="4545" spans="1:17">
      <c r="A4545" s="152"/>
      <c r="B4545" s="68"/>
      <c r="C4545" s="68"/>
      <c r="D4545" s="68"/>
      <c r="E4545" s="68"/>
      <c r="F4545" s="69"/>
      <c r="G4545" s="69"/>
      <c r="H4545" s="69"/>
      <c r="I4545" s="69"/>
      <c r="J4545" s="68"/>
      <c r="K4545" s="69"/>
      <c r="L4545" s="68"/>
      <c r="M4545" s="68"/>
      <c r="N4545" s="68"/>
      <c r="O4545" s="68"/>
      <c r="P4545" s="70"/>
      <c r="Q4545" s="71"/>
    </row>
    <row r="4546" spans="1:17">
      <c r="A4546" s="152"/>
      <c r="B4546" s="68"/>
      <c r="C4546" s="68"/>
      <c r="D4546" s="68"/>
      <c r="E4546" s="68"/>
      <c r="F4546" s="69"/>
      <c r="G4546" s="69"/>
      <c r="H4546" s="69"/>
      <c r="I4546" s="69"/>
      <c r="J4546" s="68"/>
      <c r="K4546" s="69"/>
      <c r="L4546" s="68"/>
      <c r="M4546" s="68"/>
      <c r="N4546" s="68"/>
      <c r="O4546" s="68"/>
      <c r="P4546" s="70"/>
      <c r="Q4546" s="71"/>
    </row>
    <row r="4547" spans="1:17">
      <c r="A4547" s="152"/>
      <c r="B4547" s="68"/>
      <c r="C4547" s="68"/>
      <c r="D4547" s="68"/>
      <c r="E4547" s="68"/>
      <c r="F4547" s="69"/>
      <c r="G4547" s="69"/>
      <c r="H4547" s="69"/>
      <c r="I4547" s="69"/>
      <c r="J4547" s="68"/>
      <c r="K4547" s="69"/>
      <c r="L4547" s="68"/>
      <c r="M4547" s="68"/>
      <c r="N4547" s="68"/>
      <c r="O4547" s="68"/>
      <c r="P4547" s="70"/>
      <c r="Q4547" s="71"/>
    </row>
    <row r="4548" spans="1:17">
      <c r="A4548" s="152"/>
      <c r="B4548" s="68"/>
      <c r="C4548" s="68"/>
      <c r="D4548" s="68"/>
      <c r="E4548" s="68"/>
      <c r="F4548" s="69"/>
      <c r="G4548" s="69"/>
      <c r="H4548" s="69"/>
      <c r="I4548" s="69"/>
      <c r="J4548" s="68"/>
      <c r="K4548" s="69"/>
      <c r="L4548" s="68"/>
      <c r="M4548" s="68"/>
      <c r="N4548" s="68"/>
      <c r="O4548" s="68"/>
      <c r="P4548" s="70"/>
      <c r="Q4548" s="71"/>
    </row>
    <row r="4549" spans="1:17">
      <c r="A4549" s="152"/>
      <c r="B4549" s="68"/>
      <c r="C4549" s="68"/>
      <c r="D4549" s="68"/>
      <c r="E4549" s="68"/>
      <c r="F4549" s="69"/>
      <c r="G4549" s="69"/>
      <c r="H4549" s="69"/>
      <c r="I4549" s="69"/>
      <c r="J4549" s="68"/>
      <c r="K4549" s="69"/>
      <c r="L4549" s="68"/>
      <c r="M4549" s="68"/>
      <c r="N4549" s="68"/>
      <c r="O4549" s="68"/>
      <c r="P4549" s="70"/>
      <c r="Q4549" s="71"/>
    </row>
    <row r="4550" spans="1:17">
      <c r="A4550" s="152"/>
      <c r="B4550" s="68"/>
      <c r="C4550" s="68"/>
      <c r="D4550" s="68"/>
      <c r="E4550" s="68"/>
      <c r="F4550" s="69"/>
      <c r="G4550" s="69"/>
      <c r="H4550" s="69"/>
      <c r="I4550" s="69"/>
      <c r="J4550" s="68"/>
      <c r="K4550" s="69"/>
      <c r="L4550" s="68"/>
      <c r="M4550" s="68"/>
      <c r="N4550" s="68"/>
      <c r="O4550" s="68"/>
      <c r="P4550" s="70"/>
      <c r="Q4550" s="71"/>
    </row>
    <row r="4551" spans="1:17">
      <c r="A4551" s="152"/>
      <c r="B4551" s="68"/>
      <c r="C4551" s="68"/>
      <c r="D4551" s="68"/>
      <c r="E4551" s="68"/>
      <c r="F4551" s="69"/>
      <c r="G4551" s="69"/>
      <c r="H4551" s="69"/>
      <c r="I4551" s="69"/>
      <c r="J4551" s="68"/>
      <c r="K4551" s="69"/>
      <c r="L4551" s="68"/>
      <c r="M4551" s="68"/>
      <c r="N4551" s="68"/>
      <c r="O4551" s="68"/>
      <c r="P4551" s="70"/>
      <c r="Q4551" s="71"/>
    </row>
    <row r="4552" spans="1:17">
      <c r="A4552" s="152"/>
      <c r="B4552" s="68"/>
      <c r="C4552" s="68"/>
      <c r="D4552" s="68"/>
      <c r="E4552" s="68"/>
      <c r="F4552" s="69"/>
      <c r="G4552" s="69"/>
      <c r="H4552" s="69"/>
      <c r="I4552" s="69"/>
      <c r="J4552" s="68"/>
      <c r="K4552" s="69"/>
      <c r="L4552" s="68"/>
      <c r="M4552" s="68"/>
      <c r="N4552" s="68"/>
      <c r="O4552" s="68"/>
      <c r="P4552" s="70"/>
      <c r="Q4552" s="71"/>
    </row>
    <row r="4553" spans="1:17">
      <c r="A4553" s="152"/>
      <c r="B4553" s="68"/>
      <c r="C4553" s="68"/>
      <c r="D4553" s="68"/>
      <c r="E4553" s="68"/>
      <c r="F4553" s="69"/>
      <c r="G4553" s="69"/>
      <c r="H4553" s="69"/>
      <c r="I4553" s="69"/>
      <c r="J4553" s="68"/>
      <c r="K4553" s="69"/>
      <c r="L4553" s="68"/>
      <c r="M4553" s="68"/>
      <c r="N4553" s="68"/>
      <c r="O4553" s="68"/>
      <c r="P4553" s="70"/>
      <c r="Q4553" s="71"/>
    </row>
    <row r="4554" spans="1:17">
      <c r="A4554" s="152"/>
      <c r="B4554" s="68"/>
      <c r="C4554" s="68"/>
      <c r="D4554" s="68"/>
      <c r="E4554" s="68"/>
      <c r="F4554" s="69"/>
      <c r="G4554" s="69"/>
      <c r="H4554" s="69"/>
      <c r="I4554" s="69"/>
      <c r="J4554" s="68"/>
      <c r="K4554" s="69"/>
      <c r="L4554" s="68"/>
      <c r="M4554" s="68"/>
      <c r="N4554" s="68"/>
      <c r="O4554" s="68"/>
      <c r="P4554" s="70"/>
      <c r="Q4554" s="71"/>
    </row>
    <row r="4555" spans="1:17">
      <c r="A4555" s="152"/>
      <c r="B4555" s="68"/>
      <c r="C4555" s="68"/>
      <c r="D4555" s="68"/>
      <c r="E4555" s="68"/>
      <c r="F4555" s="69"/>
      <c r="G4555" s="69"/>
      <c r="H4555" s="69"/>
      <c r="I4555" s="69"/>
      <c r="J4555" s="68"/>
      <c r="K4555" s="69"/>
      <c r="L4555" s="68"/>
      <c r="M4555" s="68"/>
      <c r="N4555" s="68"/>
      <c r="O4555" s="68"/>
      <c r="P4555" s="70"/>
      <c r="Q4555" s="71"/>
    </row>
    <row r="4556" spans="1:17">
      <c r="A4556" s="152"/>
      <c r="B4556" s="68"/>
      <c r="C4556" s="68"/>
      <c r="D4556" s="68"/>
      <c r="E4556" s="68"/>
      <c r="F4556" s="69"/>
      <c r="G4556" s="69"/>
      <c r="H4556" s="69"/>
      <c r="I4556" s="69"/>
      <c r="J4556" s="68"/>
      <c r="K4556" s="69"/>
      <c r="L4556" s="68"/>
      <c r="M4556" s="68"/>
      <c r="N4556" s="68"/>
      <c r="O4556" s="68"/>
      <c r="P4556" s="70"/>
      <c r="Q4556" s="71"/>
    </row>
    <row r="4557" spans="1:17">
      <c r="A4557" s="152"/>
      <c r="B4557" s="68"/>
      <c r="C4557" s="68"/>
      <c r="D4557" s="68"/>
      <c r="E4557" s="68"/>
      <c r="F4557" s="69"/>
      <c r="G4557" s="69"/>
      <c r="H4557" s="69"/>
      <c r="I4557" s="69"/>
      <c r="J4557" s="68"/>
      <c r="K4557" s="69"/>
      <c r="L4557" s="68"/>
      <c r="M4557" s="68"/>
      <c r="N4557" s="68"/>
      <c r="O4557" s="68"/>
      <c r="P4557" s="70"/>
      <c r="Q4557" s="71"/>
    </row>
    <row r="4558" spans="1:17">
      <c r="A4558" s="152"/>
      <c r="B4558" s="68"/>
      <c r="C4558" s="68"/>
      <c r="D4558" s="68"/>
      <c r="E4558" s="68"/>
      <c r="F4558" s="69"/>
      <c r="G4558" s="69"/>
      <c r="H4558" s="69"/>
      <c r="I4558" s="69"/>
      <c r="J4558" s="68"/>
      <c r="K4558" s="69"/>
      <c r="L4558" s="68"/>
      <c r="M4558" s="68"/>
      <c r="N4558" s="68"/>
      <c r="O4558" s="68"/>
      <c r="P4558" s="70"/>
      <c r="Q4558" s="71"/>
    </row>
    <row r="4559" spans="1:17">
      <c r="A4559" s="152"/>
      <c r="B4559" s="68"/>
      <c r="C4559" s="68"/>
      <c r="D4559" s="68"/>
      <c r="E4559" s="68"/>
      <c r="F4559" s="69"/>
      <c r="G4559" s="69"/>
      <c r="H4559" s="69"/>
      <c r="I4559" s="69"/>
      <c r="J4559" s="68"/>
      <c r="K4559" s="69"/>
      <c r="L4559" s="68"/>
      <c r="M4559" s="68"/>
      <c r="N4559" s="68"/>
      <c r="O4559" s="68"/>
      <c r="P4559" s="70"/>
      <c r="Q4559" s="71"/>
    </row>
    <row r="4560" spans="1:17">
      <c r="A4560" s="152"/>
      <c r="B4560" s="68"/>
      <c r="C4560" s="68"/>
      <c r="D4560" s="68"/>
      <c r="E4560" s="68"/>
      <c r="F4560" s="69"/>
      <c r="G4560" s="69"/>
      <c r="H4560" s="69"/>
      <c r="I4560" s="69"/>
      <c r="J4560" s="68"/>
      <c r="K4560" s="69"/>
      <c r="L4560" s="68"/>
      <c r="M4560" s="68"/>
      <c r="N4560" s="68"/>
      <c r="O4560" s="68"/>
      <c r="P4560" s="70"/>
      <c r="Q4560" s="71"/>
    </row>
    <row r="4561" spans="1:17">
      <c r="A4561" s="152"/>
      <c r="B4561" s="68"/>
      <c r="C4561" s="68"/>
      <c r="D4561" s="68"/>
      <c r="E4561" s="68"/>
      <c r="F4561" s="69"/>
      <c r="G4561" s="69"/>
      <c r="H4561" s="69"/>
      <c r="I4561" s="69"/>
      <c r="J4561" s="68"/>
      <c r="K4561" s="69"/>
      <c r="L4561" s="68"/>
      <c r="M4561" s="68"/>
      <c r="N4561" s="68"/>
      <c r="O4561" s="68"/>
      <c r="P4561" s="70"/>
      <c r="Q4561" s="71"/>
    </row>
    <row r="4562" spans="1:17">
      <c r="A4562" s="152"/>
      <c r="B4562" s="68"/>
      <c r="C4562" s="68"/>
      <c r="D4562" s="68"/>
      <c r="E4562" s="68"/>
      <c r="F4562" s="69"/>
      <c r="G4562" s="69"/>
      <c r="H4562" s="69"/>
      <c r="I4562" s="69"/>
      <c r="J4562" s="68"/>
      <c r="K4562" s="69"/>
      <c r="L4562" s="68"/>
      <c r="M4562" s="68"/>
      <c r="N4562" s="68"/>
      <c r="O4562" s="68"/>
      <c r="P4562" s="70"/>
      <c r="Q4562" s="71"/>
    </row>
    <row r="4563" spans="1:17">
      <c r="A4563" s="152"/>
      <c r="B4563" s="68"/>
      <c r="C4563" s="68"/>
      <c r="D4563" s="68"/>
      <c r="E4563" s="68"/>
      <c r="F4563" s="69"/>
      <c r="G4563" s="69"/>
      <c r="H4563" s="69"/>
      <c r="I4563" s="69"/>
      <c r="J4563" s="68"/>
      <c r="K4563" s="69"/>
      <c r="L4563" s="68"/>
      <c r="M4563" s="68"/>
      <c r="N4563" s="68"/>
      <c r="O4563" s="68"/>
      <c r="P4563" s="70"/>
      <c r="Q4563" s="71"/>
    </row>
    <row r="4564" spans="1:17">
      <c r="A4564" s="152"/>
      <c r="B4564" s="68"/>
      <c r="C4564" s="68"/>
      <c r="D4564" s="68"/>
      <c r="E4564" s="68"/>
      <c r="F4564" s="69"/>
      <c r="G4564" s="69"/>
      <c r="H4564" s="69"/>
      <c r="I4564" s="69"/>
      <c r="J4564" s="68"/>
      <c r="K4564" s="69"/>
      <c r="L4564" s="68"/>
      <c r="M4564" s="68"/>
      <c r="N4564" s="68"/>
      <c r="O4564" s="68"/>
      <c r="P4564" s="70"/>
      <c r="Q4564" s="71"/>
    </row>
    <row r="4565" spans="1:17">
      <c r="A4565" s="152"/>
      <c r="B4565" s="68"/>
      <c r="C4565" s="68"/>
      <c r="D4565" s="68"/>
      <c r="E4565" s="68"/>
      <c r="F4565" s="69"/>
      <c r="G4565" s="69"/>
      <c r="H4565" s="69"/>
      <c r="I4565" s="69"/>
      <c r="J4565" s="68"/>
      <c r="K4565" s="69"/>
      <c r="L4565" s="68"/>
      <c r="M4565" s="68"/>
      <c r="N4565" s="68"/>
      <c r="O4565" s="68"/>
      <c r="P4565" s="70"/>
      <c r="Q4565" s="71"/>
    </row>
    <row r="4566" spans="1:17">
      <c r="A4566" s="152"/>
      <c r="B4566" s="68"/>
      <c r="C4566" s="68"/>
      <c r="D4566" s="68"/>
      <c r="E4566" s="68"/>
      <c r="F4566" s="69"/>
      <c r="G4566" s="69"/>
      <c r="H4566" s="69"/>
      <c r="I4566" s="69"/>
      <c r="J4566" s="68"/>
      <c r="K4566" s="69"/>
      <c r="L4566" s="68"/>
      <c r="M4566" s="68"/>
      <c r="N4566" s="68"/>
      <c r="O4566" s="68"/>
      <c r="P4566" s="70"/>
      <c r="Q4566" s="71"/>
    </row>
    <row r="4567" spans="1:17">
      <c r="A4567" s="152"/>
      <c r="B4567" s="68"/>
      <c r="C4567" s="68"/>
      <c r="D4567" s="68"/>
      <c r="E4567" s="68"/>
      <c r="F4567" s="69"/>
      <c r="G4567" s="69"/>
      <c r="H4567" s="69"/>
      <c r="I4567" s="69"/>
      <c r="J4567" s="68"/>
      <c r="K4567" s="69"/>
      <c r="L4567" s="68"/>
      <c r="M4567" s="68"/>
      <c r="N4567" s="68"/>
      <c r="O4567" s="68"/>
      <c r="P4567" s="70"/>
      <c r="Q4567" s="71"/>
    </row>
    <row r="4568" spans="1:17">
      <c r="A4568" s="152"/>
      <c r="B4568" s="68"/>
      <c r="C4568" s="68"/>
      <c r="D4568" s="68"/>
      <c r="E4568" s="68"/>
      <c r="F4568" s="69"/>
      <c r="G4568" s="69"/>
      <c r="H4568" s="69"/>
      <c r="I4568" s="69"/>
      <c r="J4568" s="68"/>
      <c r="K4568" s="69"/>
      <c r="L4568" s="68"/>
      <c r="M4568" s="68"/>
      <c r="N4568" s="68"/>
      <c r="O4568" s="68"/>
      <c r="P4568" s="70"/>
      <c r="Q4568" s="71"/>
    </row>
    <row r="4569" spans="1:17">
      <c r="A4569" s="152"/>
      <c r="B4569" s="68"/>
      <c r="C4569" s="68"/>
      <c r="D4569" s="68"/>
      <c r="E4569" s="68"/>
      <c r="F4569" s="69"/>
      <c r="G4569" s="69"/>
      <c r="H4569" s="69"/>
      <c r="I4569" s="69"/>
      <c r="J4569" s="68"/>
      <c r="K4569" s="69"/>
      <c r="L4569" s="68"/>
      <c r="M4569" s="68"/>
      <c r="N4569" s="68"/>
      <c r="O4569" s="68"/>
      <c r="P4569" s="70"/>
      <c r="Q4569" s="71"/>
    </row>
    <row r="4570" spans="1:17">
      <c r="A4570" s="152"/>
      <c r="B4570" s="68"/>
      <c r="C4570" s="68"/>
      <c r="D4570" s="68"/>
      <c r="E4570" s="68"/>
      <c r="F4570" s="69"/>
      <c r="G4570" s="69"/>
      <c r="H4570" s="69"/>
      <c r="I4570" s="69"/>
      <c r="J4570" s="68"/>
      <c r="K4570" s="69"/>
      <c r="L4570" s="68"/>
      <c r="M4570" s="68"/>
      <c r="N4570" s="68"/>
      <c r="O4570" s="68"/>
      <c r="P4570" s="70"/>
      <c r="Q4570" s="71"/>
    </row>
    <row r="4571" spans="1:17">
      <c r="A4571" s="152"/>
      <c r="B4571" s="68"/>
      <c r="C4571" s="68"/>
      <c r="D4571" s="68"/>
      <c r="E4571" s="68"/>
      <c r="F4571" s="69"/>
      <c r="G4571" s="69"/>
      <c r="H4571" s="69"/>
      <c r="I4571" s="69"/>
      <c r="J4571" s="68"/>
      <c r="K4571" s="69"/>
      <c r="L4571" s="68"/>
      <c r="M4571" s="68"/>
      <c r="N4571" s="68"/>
      <c r="O4571" s="68"/>
      <c r="P4571" s="70"/>
      <c r="Q4571" s="71"/>
    </row>
    <row r="4572" spans="1:17">
      <c r="A4572" s="152"/>
      <c r="B4572" s="68"/>
      <c r="C4572" s="68"/>
      <c r="D4572" s="68"/>
      <c r="E4572" s="68"/>
      <c r="F4572" s="69"/>
      <c r="G4572" s="69"/>
      <c r="H4572" s="69"/>
      <c r="I4572" s="69"/>
      <c r="J4572" s="68"/>
      <c r="K4572" s="69"/>
      <c r="L4572" s="68"/>
      <c r="M4572" s="68"/>
      <c r="N4572" s="68"/>
      <c r="O4572" s="68"/>
      <c r="P4572" s="70"/>
      <c r="Q4572" s="71"/>
    </row>
    <row r="4573" spans="1:17">
      <c r="A4573" s="152"/>
      <c r="B4573" s="68"/>
      <c r="C4573" s="68"/>
      <c r="D4573" s="68"/>
      <c r="E4573" s="68"/>
      <c r="F4573" s="69"/>
      <c r="G4573" s="69"/>
      <c r="H4573" s="69"/>
      <c r="I4573" s="69"/>
      <c r="J4573" s="68"/>
      <c r="K4573" s="69"/>
      <c r="L4573" s="68"/>
      <c r="M4573" s="68"/>
      <c r="N4573" s="68"/>
      <c r="O4573" s="68"/>
      <c r="P4573" s="70"/>
      <c r="Q4573" s="71"/>
    </row>
    <row r="4574" spans="1:17">
      <c r="A4574" s="152"/>
      <c r="B4574" s="68"/>
      <c r="C4574" s="68"/>
      <c r="D4574" s="68"/>
      <c r="E4574" s="68"/>
      <c r="F4574" s="69"/>
      <c r="G4574" s="69"/>
      <c r="H4574" s="69"/>
      <c r="I4574" s="69"/>
      <c r="J4574" s="68"/>
      <c r="K4574" s="69"/>
      <c r="L4574" s="68"/>
      <c r="M4574" s="68"/>
      <c r="N4574" s="68"/>
      <c r="O4574" s="68"/>
      <c r="P4574" s="70"/>
      <c r="Q4574" s="71"/>
    </row>
    <row r="4575" spans="1:17">
      <c r="A4575" s="152"/>
      <c r="B4575" s="68"/>
      <c r="C4575" s="68"/>
      <c r="D4575" s="68"/>
      <c r="E4575" s="68"/>
      <c r="F4575" s="69"/>
      <c r="G4575" s="69"/>
      <c r="H4575" s="69"/>
      <c r="I4575" s="69"/>
      <c r="J4575" s="68"/>
      <c r="K4575" s="69"/>
      <c r="L4575" s="68"/>
      <c r="M4575" s="68"/>
      <c r="N4575" s="68"/>
      <c r="O4575" s="68"/>
      <c r="P4575" s="70"/>
      <c r="Q4575" s="71"/>
    </row>
    <row r="4576" spans="1:17">
      <c r="A4576" s="152"/>
      <c r="B4576" s="68"/>
      <c r="C4576" s="68"/>
      <c r="D4576" s="68"/>
      <c r="E4576" s="68"/>
      <c r="F4576" s="69"/>
      <c r="G4576" s="69"/>
      <c r="H4576" s="69"/>
      <c r="I4576" s="69"/>
      <c r="J4576" s="68"/>
      <c r="K4576" s="69"/>
      <c r="L4576" s="68"/>
      <c r="M4576" s="68"/>
      <c r="N4576" s="68"/>
      <c r="O4576" s="68"/>
      <c r="P4576" s="70"/>
      <c r="Q4576" s="71"/>
    </row>
    <row r="4577" spans="1:17">
      <c r="A4577" s="152"/>
      <c r="B4577" s="68"/>
      <c r="C4577" s="68"/>
      <c r="D4577" s="68"/>
      <c r="E4577" s="68"/>
      <c r="F4577" s="69"/>
      <c r="G4577" s="69"/>
      <c r="H4577" s="69"/>
      <c r="I4577" s="69"/>
      <c r="J4577" s="68"/>
      <c r="K4577" s="69"/>
      <c r="L4577" s="68"/>
      <c r="M4577" s="68"/>
      <c r="N4577" s="68"/>
      <c r="O4577" s="68"/>
      <c r="P4577" s="70"/>
      <c r="Q4577" s="71"/>
    </row>
    <row r="4578" spans="1:17">
      <c r="A4578" s="152"/>
      <c r="B4578" s="68"/>
      <c r="C4578" s="68"/>
      <c r="D4578" s="68"/>
      <c r="E4578" s="68"/>
      <c r="F4578" s="69"/>
      <c r="G4578" s="69"/>
      <c r="H4578" s="69"/>
      <c r="I4578" s="69"/>
      <c r="J4578" s="68"/>
      <c r="K4578" s="69"/>
      <c r="L4578" s="68"/>
      <c r="M4578" s="68"/>
      <c r="N4578" s="68"/>
      <c r="O4578" s="68"/>
      <c r="P4578" s="70"/>
      <c r="Q4578" s="71"/>
    </row>
    <row r="4579" spans="1:17">
      <c r="A4579" s="152"/>
      <c r="B4579" s="68"/>
      <c r="C4579" s="68"/>
      <c r="D4579" s="68"/>
      <c r="E4579" s="68"/>
      <c r="F4579" s="69"/>
      <c r="G4579" s="69"/>
      <c r="H4579" s="69"/>
      <c r="I4579" s="69"/>
      <c r="J4579" s="68"/>
      <c r="K4579" s="69"/>
      <c r="L4579" s="68"/>
      <c r="M4579" s="68"/>
      <c r="N4579" s="68"/>
      <c r="O4579" s="68"/>
      <c r="P4579" s="70"/>
      <c r="Q4579" s="71"/>
    </row>
    <row r="4580" spans="1:17">
      <c r="A4580" s="152"/>
      <c r="B4580" s="68"/>
      <c r="C4580" s="68"/>
      <c r="D4580" s="68"/>
      <c r="E4580" s="68"/>
      <c r="F4580" s="69"/>
      <c r="G4580" s="69"/>
      <c r="H4580" s="69"/>
      <c r="I4580" s="69"/>
      <c r="J4580" s="68"/>
      <c r="K4580" s="69"/>
      <c r="L4580" s="68"/>
      <c r="M4580" s="68"/>
      <c r="N4580" s="68"/>
      <c r="O4580" s="68"/>
      <c r="P4580" s="70"/>
      <c r="Q4580" s="71"/>
    </row>
    <row r="4581" spans="1:17">
      <c r="A4581" s="152"/>
      <c r="B4581" s="68"/>
      <c r="C4581" s="68"/>
      <c r="D4581" s="68"/>
      <c r="E4581" s="68"/>
      <c r="F4581" s="69"/>
      <c r="G4581" s="69"/>
      <c r="H4581" s="69"/>
      <c r="I4581" s="69"/>
      <c r="J4581" s="68"/>
      <c r="K4581" s="69"/>
      <c r="L4581" s="68"/>
      <c r="M4581" s="68"/>
      <c r="N4581" s="68"/>
      <c r="O4581" s="68"/>
      <c r="P4581" s="70"/>
      <c r="Q4581" s="71"/>
    </row>
    <row r="4582" spans="1:17">
      <c r="A4582" s="152"/>
      <c r="B4582" s="68"/>
      <c r="C4582" s="68"/>
      <c r="D4582" s="68"/>
      <c r="E4582" s="68"/>
      <c r="F4582" s="69"/>
      <c r="G4582" s="69"/>
      <c r="H4582" s="69"/>
      <c r="I4582" s="69"/>
      <c r="J4582" s="68"/>
      <c r="K4582" s="69"/>
      <c r="L4582" s="68"/>
      <c r="M4582" s="68"/>
      <c r="N4582" s="68"/>
      <c r="O4582" s="68"/>
      <c r="P4582" s="70"/>
      <c r="Q4582" s="71"/>
    </row>
    <row r="4583" spans="1:17">
      <c r="A4583" s="152"/>
      <c r="B4583" s="68"/>
      <c r="C4583" s="68"/>
      <c r="D4583" s="68"/>
      <c r="E4583" s="68"/>
      <c r="F4583" s="69"/>
      <c r="G4583" s="69"/>
      <c r="H4583" s="69"/>
      <c r="I4583" s="69"/>
      <c r="J4583" s="68"/>
      <c r="K4583" s="69"/>
      <c r="L4583" s="68"/>
      <c r="M4583" s="68"/>
      <c r="N4583" s="68"/>
      <c r="O4583" s="68"/>
      <c r="P4583" s="70"/>
      <c r="Q4583" s="71"/>
    </row>
    <row r="4584" spans="1:17">
      <c r="A4584" s="152"/>
      <c r="B4584" s="68"/>
      <c r="C4584" s="68"/>
      <c r="D4584" s="68"/>
      <c r="E4584" s="68"/>
      <c r="F4584" s="69"/>
      <c r="G4584" s="69"/>
      <c r="H4584" s="69"/>
      <c r="I4584" s="69"/>
      <c r="J4584" s="68"/>
      <c r="K4584" s="69"/>
      <c r="L4584" s="68"/>
      <c r="M4584" s="68"/>
      <c r="N4584" s="68"/>
      <c r="O4584" s="68"/>
      <c r="P4584" s="70"/>
      <c r="Q4584" s="71"/>
    </row>
    <row r="4585" spans="1:17">
      <c r="A4585" s="152"/>
      <c r="B4585" s="68"/>
      <c r="C4585" s="68"/>
      <c r="D4585" s="68"/>
      <c r="E4585" s="68"/>
      <c r="F4585" s="69"/>
      <c r="G4585" s="69"/>
      <c r="H4585" s="69"/>
      <c r="I4585" s="69"/>
      <c r="J4585" s="68"/>
      <c r="K4585" s="69"/>
      <c r="L4585" s="68"/>
      <c r="M4585" s="68"/>
      <c r="N4585" s="68"/>
      <c r="O4585" s="68"/>
      <c r="P4585" s="70"/>
      <c r="Q4585" s="71"/>
    </row>
    <row r="4586" spans="1:17">
      <c r="A4586" s="152"/>
      <c r="B4586" s="68"/>
      <c r="C4586" s="68"/>
      <c r="D4586" s="68"/>
      <c r="E4586" s="68"/>
      <c r="F4586" s="69"/>
      <c r="G4586" s="69"/>
      <c r="H4586" s="69"/>
      <c r="I4586" s="69"/>
      <c r="J4586" s="68"/>
      <c r="K4586" s="69"/>
      <c r="L4586" s="68"/>
      <c r="M4586" s="68"/>
      <c r="N4586" s="68"/>
      <c r="O4586" s="68"/>
      <c r="P4586" s="70"/>
      <c r="Q4586" s="71"/>
    </row>
    <row r="4587" spans="1:17">
      <c r="A4587" s="152"/>
      <c r="B4587" s="68"/>
      <c r="C4587" s="68"/>
      <c r="D4587" s="68"/>
      <c r="E4587" s="68"/>
      <c r="F4587" s="69"/>
      <c r="G4587" s="69"/>
      <c r="H4587" s="69"/>
      <c r="I4587" s="69"/>
      <c r="J4587" s="68"/>
      <c r="K4587" s="69"/>
      <c r="L4587" s="68"/>
      <c r="M4587" s="68"/>
      <c r="N4587" s="68"/>
      <c r="O4587" s="68"/>
      <c r="P4587" s="70"/>
      <c r="Q4587" s="71"/>
    </row>
    <row r="4588" spans="1:17">
      <c r="A4588" s="152"/>
      <c r="B4588" s="68"/>
      <c r="C4588" s="68"/>
      <c r="D4588" s="68"/>
      <c r="E4588" s="68"/>
      <c r="F4588" s="69"/>
      <c r="G4588" s="69"/>
      <c r="H4588" s="69"/>
      <c r="I4588" s="69"/>
      <c r="J4588" s="68"/>
      <c r="K4588" s="69"/>
      <c r="L4588" s="68"/>
      <c r="M4588" s="68"/>
      <c r="N4588" s="68"/>
      <c r="O4588" s="68"/>
      <c r="P4588" s="70"/>
      <c r="Q4588" s="71"/>
    </row>
    <row r="4589" spans="1:17">
      <c r="A4589" s="152"/>
      <c r="B4589" s="68"/>
      <c r="C4589" s="68"/>
      <c r="D4589" s="68"/>
      <c r="E4589" s="68"/>
      <c r="F4589" s="69"/>
      <c r="G4589" s="69"/>
      <c r="H4589" s="69"/>
      <c r="I4589" s="69"/>
      <c r="J4589" s="68"/>
      <c r="K4589" s="69"/>
      <c r="L4589" s="68"/>
      <c r="M4589" s="68"/>
      <c r="N4589" s="68"/>
      <c r="O4589" s="68"/>
      <c r="P4589" s="70"/>
      <c r="Q4589" s="71"/>
    </row>
    <row r="4590" spans="1:17">
      <c r="A4590" s="152"/>
      <c r="B4590" s="68"/>
      <c r="C4590" s="68"/>
      <c r="D4590" s="68"/>
      <c r="E4590" s="68"/>
      <c r="F4590" s="69"/>
      <c r="G4590" s="69"/>
      <c r="H4590" s="69"/>
      <c r="I4590" s="69"/>
      <c r="J4590" s="68"/>
      <c r="K4590" s="69"/>
      <c r="L4590" s="68"/>
      <c r="M4590" s="68"/>
      <c r="N4590" s="68"/>
      <c r="O4590" s="68"/>
      <c r="P4590" s="70"/>
      <c r="Q4590" s="71"/>
    </row>
    <row r="4591" spans="1:17">
      <c r="A4591" s="152"/>
      <c r="B4591" s="68"/>
      <c r="C4591" s="68"/>
      <c r="D4591" s="68"/>
      <c r="E4591" s="68"/>
      <c r="F4591" s="69"/>
      <c r="G4591" s="69"/>
      <c r="H4591" s="69"/>
      <c r="I4591" s="69"/>
      <c r="J4591" s="68"/>
      <c r="K4591" s="69"/>
      <c r="L4591" s="68"/>
      <c r="M4591" s="68"/>
      <c r="N4591" s="68"/>
      <c r="O4591" s="68"/>
      <c r="P4591" s="70"/>
      <c r="Q4591" s="71"/>
    </row>
    <row r="4592" spans="1:17">
      <c r="A4592" s="152"/>
      <c r="B4592" s="68"/>
      <c r="C4592" s="68"/>
      <c r="D4592" s="68"/>
      <c r="E4592" s="68"/>
      <c r="F4592" s="69"/>
      <c r="G4592" s="69"/>
      <c r="H4592" s="69"/>
      <c r="I4592" s="69"/>
      <c r="J4592" s="68"/>
      <c r="K4592" s="69"/>
      <c r="L4592" s="68"/>
      <c r="M4592" s="68"/>
      <c r="N4592" s="68"/>
      <c r="O4592" s="68"/>
      <c r="P4592" s="70"/>
      <c r="Q4592" s="71"/>
    </row>
    <row r="4593" spans="1:17">
      <c r="A4593" s="152"/>
      <c r="B4593" s="68"/>
      <c r="C4593" s="68"/>
      <c r="D4593" s="68"/>
      <c r="E4593" s="68"/>
      <c r="F4593" s="69"/>
      <c r="G4593" s="69"/>
      <c r="H4593" s="69"/>
      <c r="I4593" s="69"/>
      <c r="J4593" s="68"/>
      <c r="K4593" s="69"/>
      <c r="L4593" s="68"/>
      <c r="M4593" s="68"/>
      <c r="N4593" s="68"/>
      <c r="O4593" s="68"/>
      <c r="P4593" s="70"/>
      <c r="Q4593" s="71"/>
    </row>
    <row r="4594" spans="1:17">
      <c r="A4594" s="152"/>
      <c r="B4594" s="68"/>
      <c r="C4594" s="68"/>
      <c r="D4594" s="68"/>
      <c r="E4594" s="68"/>
      <c r="F4594" s="69"/>
      <c r="G4594" s="69"/>
      <c r="H4594" s="69"/>
      <c r="I4594" s="69"/>
      <c r="J4594" s="68"/>
      <c r="K4594" s="69"/>
      <c r="L4594" s="68"/>
      <c r="M4594" s="68"/>
      <c r="N4594" s="68"/>
      <c r="O4594" s="68"/>
      <c r="P4594" s="70"/>
      <c r="Q4594" s="71"/>
    </row>
    <row r="4595" spans="1:17">
      <c r="A4595" s="152"/>
      <c r="B4595" s="68"/>
      <c r="C4595" s="68"/>
      <c r="D4595" s="68"/>
      <c r="E4595" s="68"/>
      <c r="F4595" s="69"/>
      <c r="G4595" s="69"/>
      <c r="H4595" s="69"/>
      <c r="I4595" s="69"/>
      <c r="J4595" s="68"/>
      <c r="K4595" s="69"/>
      <c r="L4595" s="68"/>
      <c r="M4595" s="68"/>
      <c r="N4595" s="68"/>
      <c r="O4595" s="68"/>
      <c r="P4595" s="70"/>
      <c r="Q4595" s="71"/>
    </row>
    <row r="4596" spans="1:17">
      <c r="A4596" s="152"/>
      <c r="B4596" s="68"/>
      <c r="C4596" s="68"/>
      <c r="D4596" s="68"/>
      <c r="E4596" s="68"/>
      <c r="F4596" s="69"/>
      <c r="G4596" s="69"/>
      <c r="H4596" s="69"/>
      <c r="I4596" s="69"/>
      <c r="J4596" s="68"/>
      <c r="K4596" s="69"/>
      <c r="L4596" s="68"/>
      <c r="M4596" s="68"/>
      <c r="N4596" s="68"/>
      <c r="O4596" s="68"/>
      <c r="P4596" s="70"/>
      <c r="Q4596" s="71"/>
    </row>
    <row r="4597" spans="1:17">
      <c r="A4597" s="152"/>
      <c r="B4597" s="68"/>
      <c r="C4597" s="68"/>
      <c r="D4597" s="68"/>
      <c r="E4597" s="68"/>
      <c r="F4597" s="69"/>
      <c r="G4597" s="69"/>
      <c r="H4597" s="69"/>
      <c r="I4597" s="69"/>
      <c r="J4597" s="68"/>
      <c r="K4597" s="69"/>
      <c r="L4597" s="68"/>
      <c r="M4597" s="68"/>
      <c r="N4597" s="68"/>
      <c r="O4597" s="68"/>
      <c r="P4597" s="70"/>
      <c r="Q4597" s="71"/>
    </row>
    <row r="4598" spans="1:17">
      <c r="A4598" s="152"/>
      <c r="B4598" s="68"/>
      <c r="C4598" s="68"/>
      <c r="D4598" s="68"/>
      <c r="E4598" s="68"/>
      <c r="F4598" s="69"/>
      <c r="G4598" s="69"/>
      <c r="H4598" s="69"/>
      <c r="I4598" s="69"/>
      <c r="J4598" s="68"/>
      <c r="K4598" s="69"/>
      <c r="L4598" s="68"/>
      <c r="M4598" s="68"/>
      <c r="N4598" s="68"/>
      <c r="O4598" s="68"/>
      <c r="P4598" s="70"/>
      <c r="Q4598" s="71"/>
    </row>
    <row r="4599" spans="1:17">
      <c r="A4599" s="152"/>
      <c r="B4599" s="68"/>
      <c r="C4599" s="68"/>
      <c r="D4599" s="68"/>
      <c r="E4599" s="68"/>
      <c r="F4599" s="69"/>
      <c r="G4599" s="69"/>
      <c r="H4599" s="69"/>
      <c r="I4599" s="69"/>
      <c r="J4599" s="68"/>
      <c r="K4599" s="69"/>
      <c r="L4599" s="68"/>
      <c r="M4599" s="68"/>
      <c r="N4599" s="68"/>
      <c r="O4599" s="68"/>
      <c r="P4599" s="70"/>
      <c r="Q4599" s="71"/>
    </row>
    <row r="4600" spans="1:17">
      <c r="A4600" s="152"/>
      <c r="B4600" s="68"/>
      <c r="C4600" s="68"/>
      <c r="D4600" s="68"/>
      <c r="E4600" s="68"/>
      <c r="F4600" s="69"/>
      <c r="G4600" s="69"/>
      <c r="H4600" s="69"/>
      <c r="I4600" s="69"/>
      <c r="J4600" s="68"/>
      <c r="K4600" s="69"/>
      <c r="L4600" s="68"/>
      <c r="M4600" s="68"/>
      <c r="N4600" s="68"/>
      <c r="O4600" s="68"/>
      <c r="P4600" s="70"/>
      <c r="Q4600" s="71"/>
    </row>
    <row r="4601" spans="1:17">
      <c r="A4601" s="152"/>
      <c r="B4601" s="68"/>
      <c r="C4601" s="68"/>
      <c r="D4601" s="68"/>
      <c r="E4601" s="68"/>
      <c r="F4601" s="69"/>
      <c r="G4601" s="69"/>
      <c r="H4601" s="69"/>
      <c r="I4601" s="69"/>
      <c r="J4601" s="68"/>
      <c r="K4601" s="69"/>
      <c r="L4601" s="68"/>
      <c r="M4601" s="68"/>
      <c r="N4601" s="68"/>
      <c r="O4601" s="68"/>
      <c r="P4601" s="70"/>
      <c r="Q4601" s="71"/>
    </row>
    <row r="4602" spans="1:17">
      <c r="A4602" s="152"/>
      <c r="B4602" s="68"/>
      <c r="C4602" s="68"/>
      <c r="D4602" s="68"/>
      <c r="E4602" s="68"/>
      <c r="F4602" s="69"/>
      <c r="G4602" s="69"/>
      <c r="H4602" s="69"/>
      <c r="I4602" s="69"/>
      <c r="J4602" s="68"/>
      <c r="K4602" s="69"/>
      <c r="L4602" s="68"/>
      <c r="M4602" s="68"/>
      <c r="N4602" s="68"/>
      <c r="O4602" s="68"/>
      <c r="P4602" s="70"/>
      <c r="Q4602" s="71"/>
    </row>
    <row r="4603" spans="1:17">
      <c r="A4603" s="152"/>
      <c r="B4603" s="68"/>
      <c r="C4603" s="68"/>
      <c r="D4603" s="68"/>
      <c r="E4603" s="68"/>
      <c r="F4603" s="69"/>
      <c r="G4603" s="69"/>
      <c r="H4603" s="69"/>
      <c r="I4603" s="69"/>
      <c r="J4603" s="68"/>
      <c r="K4603" s="69"/>
      <c r="L4603" s="68"/>
      <c r="M4603" s="68"/>
      <c r="N4603" s="68"/>
      <c r="O4603" s="68"/>
      <c r="P4603" s="70"/>
      <c r="Q4603" s="71"/>
    </row>
    <row r="4604" spans="1:17">
      <c r="A4604" s="152"/>
      <c r="B4604" s="68"/>
      <c r="C4604" s="68"/>
      <c r="D4604" s="68"/>
      <c r="E4604" s="68"/>
      <c r="F4604" s="69"/>
      <c r="G4604" s="69"/>
      <c r="H4604" s="69"/>
      <c r="I4604" s="69"/>
      <c r="J4604" s="68"/>
      <c r="K4604" s="69"/>
      <c r="L4604" s="68"/>
      <c r="M4604" s="68"/>
      <c r="N4604" s="68"/>
      <c r="O4604" s="68"/>
      <c r="P4604" s="70"/>
      <c r="Q4604" s="71"/>
    </row>
    <row r="4605" spans="1:17">
      <c r="A4605" s="152"/>
      <c r="B4605" s="68"/>
      <c r="C4605" s="68"/>
      <c r="D4605" s="68"/>
      <c r="E4605" s="68"/>
      <c r="F4605" s="69"/>
      <c r="G4605" s="69"/>
      <c r="H4605" s="69"/>
      <c r="I4605" s="69"/>
      <c r="J4605" s="68"/>
      <c r="K4605" s="69"/>
      <c r="L4605" s="68"/>
      <c r="M4605" s="68"/>
      <c r="N4605" s="68"/>
      <c r="O4605" s="68"/>
      <c r="P4605" s="70"/>
      <c r="Q4605" s="71"/>
    </row>
    <row r="4606" spans="1:17">
      <c r="A4606" s="152"/>
      <c r="B4606" s="68"/>
      <c r="C4606" s="68"/>
      <c r="D4606" s="68"/>
      <c r="E4606" s="68"/>
      <c r="F4606" s="69"/>
      <c r="G4606" s="69"/>
      <c r="H4606" s="69"/>
      <c r="I4606" s="69"/>
      <c r="J4606" s="68"/>
      <c r="K4606" s="69"/>
      <c r="L4606" s="68"/>
      <c r="M4606" s="68"/>
      <c r="N4606" s="68"/>
      <c r="O4606" s="68"/>
      <c r="P4606" s="70"/>
      <c r="Q4606" s="71"/>
    </row>
    <row r="4607" spans="1:17">
      <c r="A4607" s="152"/>
      <c r="B4607" s="68"/>
      <c r="C4607" s="68"/>
      <c r="D4607" s="68"/>
      <c r="E4607" s="68"/>
      <c r="F4607" s="69"/>
      <c r="G4607" s="69"/>
      <c r="H4607" s="69"/>
      <c r="I4607" s="69"/>
      <c r="J4607" s="68"/>
      <c r="K4607" s="69"/>
      <c r="L4607" s="68"/>
      <c r="M4607" s="68"/>
      <c r="N4607" s="68"/>
      <c r="O4607" s="68"/>
      <c r="P4607" s="70"/>
      <c r="Q4607" s="71"/>
    </row>
    <row r="4608" spans="1:17">
      <c r="A4608" s="152"/>
      <c r="B4608" s="68"/>
      <c r="C4608" s="68"/>
      <c r="D4608" s="68"/>
      <c r="E4608" s="68"/>
      <c r="F4608" s="69"/>
      <c r="G4608" s="69"/>
      <c r="H4608" s="69"/>
      <c r="I4608" s="69"/>
      <c r="J4608" s="68"/>
      <c r="K4608" s="69"/>
      <c r="L4608" s="68"/>
      <c r="M4608" s="68"/>
      <c r="N4608" s="68"/>
      <c r="O4608" s="68"/>
      <c r="P4608" s="70"/>
      <c r="Q4608" s="71"/>
    </row>
    <row r="4609" spans="1:17">
      <c r="A4609" s="152"/>
      <c r="B4609" s="68"/>
      <c r="C4609" s="68"/>
      <c r="D4609" s="68"/>
      <c r="E4609" s="68"/>
      <c r="F4609" s="69"/>
      <c r="G4609" s="69"/>
      <c r="H4609" s="69"/>
      <c r="I4609" s="69"/>
      <c r="J4609" s="68"/>
      <c r="K4609" s="69"/>
      <c r="L4609" s="68"/>
      <c r="M4609" s="68"/>
      <c r="N4609" s="68"/>
      <c r="O4609" s="68"/>
      <c r="P4609" s="70"/>
      <c r="Q4609" s="71"/>
    </row>
    <row r="4610" spans="1:17">
      <c r="A4610" s="152"/>
      <c r="B4610" s="68"/>
      <c r="C4610" s="68"/>
      <c r="D4610" s="68"/>
      <c r="E4610" s="68"/>
      <c r="F4610" s="69"/>
      <c r="G4610" s="69"/>
      <c r="H4610" s="69"/>
      <c r="I4610" s="69"/>
      <c r="J4610" s="68"/>
      <c r="K4610" s="69"/>
      <c r="L4610" s="68"/>
      <c r="M4610" s="68"/>
      <c r="N4610" s="68"/>
      <c r="O4610" s="68"/>
      <c r="P4610" s="70"/>
      <c r="Q4610" s="71"/>
    </row>
    <row r="4611" spans="1:17">
      <c r="A4611" s="152"/>
      <c r="B4611" s="68"/>
      <c r="C4611" s="68"/>
      <c r="D4611" s="68"/>
      <c r="E4611" s="68"/>
      <c r="F4611" s="69"/>
      <c r="G4611" s="69"/>
      <c r="H4611" s="69"/>
      <c r="I4611" s="69"/>
      <c r="J4611" s="68"/>
      <c r="K4611" s="69"/>
      <c r="L4611" s="68"/>
      <c r="M4611" s="68"/>
      <c r="N4611" s="68"/>
      <c r="O4611" s="68"/>
      <c r="P4611" s="70"/>
      <c r="Q4611" s="71"/>
    </row>
    <row r="4612" spans="1:17">
      <c r="A4612" s="152"/>
      <c r="B4612" s="68"/>
      <c r="C4612" s="68"/>
      <c r="D4612" s="68"/>
      <c r="E4612" s="68"/>
      <c r="F4612" s="69"/>
      <c r="G4612" s="69"/>
      <c r="H4612" s="69"/>
      <c r="I4612" s="69"/>
      <c r="J4612" s="68"/>
      <c r="K4612" s="69"/>
      <c r="L4612" s="68"/>
      <c r="M4612" s="68"/>
      <c r="N4612" s="68"/>
      <c r="O4612" s="68"/>
      <c r="P4612" s="70"/>
      <c r="Q4612" s="71"/>
    </row>
    <row r="4613" spans="1:17">
      <c r="A4613" s="152"/>
      <c r="B4613" s="68"/>
      <c r="C4613" s="68"/>
      <c r="D4613" s="68"/>
      <c r="E4613" s="68"/>
      <c r="F4613" s="69"/>
      <c r="G4613" s="69"/>
      <c r="H4613" s="69"/>
      <c r="I4613" s="69"/>
      <c r="J4613" s="68"/>
      <c r="K4613" s="69"/>
      <c r="L4613" s="68"/>
      <c r="M4613" s="68"/>
      <c r="N4613" s="68"/>
      <c r="O4613" s="68"/>
      <c r="P4613" s="70"/>
      <c r="Q4613" s="71"/>
    </row>
    <row r="4614" spans="1:17">
      <c r="A4614" s="152"/>
      <c r="B4614" s="68"/>
      <c r="C4614" s="68"/>
      <c r="D4614" s="68"/>
      <c r="E4614" s="68"/>
      <c r="F4614" s="69"/>
      <c r="G4614" s="69"/>
      <c r="H4614" s="69"/>
      <c r="I4614" s="69"/>
      <c r="J4614" s="68"/>
      <c r="K4614" s="69"/>
      <c r="L4614" s="68"/>
      <c r="M4614" s="68"/>
      <c r="N4614" s="68"/>
      <c r="O4614" s="68"/>
      <c r="P4614" s="70"/>
      <c r="Q4614" s="71"/>
    </row>
    <row r="4615" spans="1:17">
      <c r="A4615" s="152"/>
      <c r="B4615" s="68"/>
      <c r="C4615" s="68"/>
      <c r="D4615" s="68"/>
      <c r="E4615" s="68"/>
      <c r="F4615" s="69"/>
      <c r="G4615" s="69"/>
      <c r="H4615" s="69"/>
      <c r="I4615" s="69"/>
      <c r="J4615" s="68"/>
      <c r="K4615" s="69"/>
      <c r="L4615" s="68"/>
      <c r="M4615" s="68"/>
      <c r="N4615" s="68"/>
      <c r="O4615" s="68"/>
      <c r="P4615" s="70"/>
      <c r="Q4615" s="71"/>
    </row>
    <row r="4616" spans="1:17">
      <c r="A4616" s="152"/>
      <c r="B4616" s="68"/>
      <c r="C4616" s="68"/>
      <c r="D4616" s="68"/>
      <c r="E4616" s="68"/>
      <c r="F4616" s="69"/>
      <c r="G4616" s="69"/>
      <c r="H4616" s="69"/>
      <c r="I4616" s="69"/>
      <c r="J4616" s="68"/>
      <c r="K4616" s="69"/>
      <c r="L4616" s="68"/>
      <c r="M4616" s="68"/>
      <c r="N4616" s="68"/>
      <c r="O4616" s="68"/>
      <c r="P4616" s="70"/>
      <c r="Q4616" s="71"/>
    </row>
    <row r="4617" spans="1:17">
      <c r="A4617" s="152"/>
      <c r="B4617" s="68"/>
      <c r="C4617" s="68"/>
      <c r="D4617" s="68"/>
      <c r="E4617" s="68"/>
      <c r="F4617" s="69"/>
      <c r="G4617" s="69"/>
      <c r="H4617" s="69"/>
      <c r="I4617" s="69"/>
      <c r="J4617" s="68"/>
      <c r="K4617" s="69"/>
      <c r="L4617" s="68"/>
      <c r="M4617" s="68"/>
      <c r="N4617" s="68"/>
      <c r="O4617" s="68"/>
      <c r="P4617" s="70"/>
      <c r="Q4617" s="71"/>
    </row>
    <row r="4618" spans="1:17">
      <c r="A4618" s="152"/>
      <c r="B4618" s="68"/>
      <c r="C4618" s="68"/>
      <c r="D4618" s="68"/>
      <c r="E4618" s="68"/>
      <c r="F4618" s="69"/>
      <c r="G4618" s="69"/>
      <c r="H4618" s="69"/>
      <c r="I4618" s="69"/>
      <c r="J4618" s="68"/>
      <c r="K4618" s="69"/>
      <c r="L4618" s="68"/>
      <c r="M4618" s="68"/>
      <c r="N4618" s="68"/>
      <c r="O4618" s="68"/>
      <c r="P4618" s="70"/>
      <c r="Q4618" s="71"/>
    </row>
    <row r="4619" spans="1:17">
      <c r="A4619" s="152"/>
      <c r="B4619" s="68"/>
      <c r="C4619" s="68"/>
      <c r="D4619" s="68"/>
      <c r="E4619" s="68"/>
      <c r="F4619" s="69"/>
      <c r="G4619" s="69"/>
      <c r="H4619" s="69"/>
      <c r="I4619" s="69"/>
      <c r="J4619" s="68"/>
      <c r="K4619" s="69"/>
      <c r="L4619" s="68"/>
      <c r="M4619" s="68"/>
      <c r="N4619" s="68"/>
      <c r="O4619" s="68"/>
      <c r="P4619" s="70"/>
      <c r="Q4619" s="71"/>
    </row>
    <row r="4620" spans="1:17">
      <c r="A4620" s="152"/>
      <c r="B4620" s="68"/>
      <c r="C4620" s="68"/>
      <c r="D4620" s="68"/>
      <c r="E4620" s="68"/>
      <c r="F4620" s="69"/>
      <c r="G4620" s="69"/>
      <c r="H4620" s="69"/>
      <c r="I4620" s="69"/>
      <c r="J4620" s="68"/>
      <c r="K4620" s="69"/>
      <c r="L4620" s="68"/>
      <c r="M4620" s="68"/>
      <c r="N4620" s="68"/>
      <c r="O4620" s="68"/>
      <c r="P4620" s="70"/>
      <c r="Q4620" s="71"/>
    </row>
    <row r="4621" spans="1:17">
      <c r="A4621" s="152"/>
      <c r="B4621" s="68"/>
      <c r="C4621" s="68"/>
      <c r="D4621" s="68"/>
      <c r="E4621" s="68"/>
      <c r="F4621" s="69"/>
      <c r="G4621" s="69"/>
      <c r="H4621" s="69"/>
      <c r="I4621" s="69"/>
      <c r="J4621" s="68"/>
      <c r="K4621" s="69"/>
      <c r="L4621" s="68"/>
      <c r="M4621" s="68"/>
      <c r="N4621" s="68"/>
      <c r="O4621" s="68"/>
      <c r="P4621" s="70"/>
      <c r="Q4621" s="71"/>
    </row>
    <row r="4622" spans="1:17">
      <c r="A4622" s="152"/>
      <c r="B4622" s="68"/>
      <c r="C4622" s="68"/>
      <c r="D4622" s="68"/>
      <c r="E4622" s="68"/>
      <c r="F4622" s="69"/>
      <c r="G4622" s="69"/>
      <c r="H4622" s="69"/>
      <c r="I4622" s="69"/>
      <c r="J4622" s="68"/>
      <c r="K4622" s="69"/>
      <c r="L4622" s="68"/>
      <c r="M4622" s="68"/>
      <c r="N4622" s="68"/>
      <c r="O4622" s="68"/>
      <c r="P4622" s="70"/>
      <c r="Q4622" s="71"/>
    </row>
    <row r="4623" spans="1:17">
      <c r="A4623" s="152"/>
      <c r="B4623" s="68"/>
      <c r="C4623" s="68"/>
      <c r="D4623" s="68"/>
      <c r="E4623" s="68"/>
      <c r="F4623" s="69"/>
      <c r="G4623" s="69"/>
      <c r="H4623" s="69"/>
      <c r="I4623" s="69"/>
      <c r="J4623" s="68"/>
      <c r="K4623" s="69"/>
      <c r="L4623" s="68"/>
      <c r="M4623" s="68"/>
      <c r="N4623" s="68"/>
      <c r="O4623" s="68"/>
      <c r="P4623" s="70"/>
      <c r="Q4623" s="71"/>
    </row>
    <row r="4624" spans="1:17">
      <c r="A4624" s="152"/>
      <c r="B4624" s="68"/>
      <c r="C4624" s="68"/>
      <c r="D4624" s="68"/>
      <c r="E4624" s="68"/>
      <c r="F4624" s="69"/>
      <c r="G4624" s="69"/>
      <c r="H4624" s="69"/>
      <c r="I4624" s="69"/>
      <c r="J4624" s="68"/>
      <c r="K4624" s="69"/>
      <c r="L4624" s="68"/>
      <c r="M4624" s="68"/>
      <c r="N4624" s="68"/>
      <c r="O4624" s="68"/>
      <c r="P4624" s="70"/>
      <c r="Q4624" s="71"/>
    </row>
    <row r="4625" spans="1:17">
      <c r="A4625" s="152"/>
      <c r="B4625" s="68"/>
      <c r="C4625" s="68"/>
      <c r="D4625" s="68"/>
      <c r="E4625" s="68"/>
      <c r="F4625" s="69"/>
      <c r="G4625" s="69"/>
      <c r="H4625" s="69"/>
      <c r="I4625" s="69"/>
      <c r="J4625" s="68"/>
      <c r="K4625" s="69"/>
      <c r="L4625" s="68"/>
      <c r="M4625" s="68"/>
      <c r="N4625" s="68"/>
      <c r="O4625" s="68"/>
      <c r="P4625" s="70"/>
      <c r="Q4625" s="71"/>
    </row>
    <row r="4626" spans="1:17">
      <c r="A4626" s="152"/>
      <c r="B4626" s="68"/>
      <c r="C4626" s="68"/>
      <c r="D4626" s="68"/>
      <c r="E4626" s="68"/>
      <c r="F4626" s="69"/>
      <c r="G4626" s="69"/>
      <c r="H4626" s="69"/>
      <c r="I4626" s="69"/>
      <c r="J4626" s="68"/>
      <c r="K4626" s="69"/>
      <c r="L4626" s="68"/>
      <c r="M4626" s="68"/>
      <c r="N4626" s="68"/>
      <c r="O4626" s="68"/>
      <c r="P4626" s="70"/>
      <c r="Q4626" s="71"/>
    </row>
    <row r="4627" spans="1:17">
      <c r="A4627" s="152"/>
      <c r="B4627" s="68"/>
      <c r="C4627" s="68"/>
      <c r="D4627" s="68"/>
      <c r="E4627" s="68"/>
      <c r="F4627" s="69"/>
      <c r="G4627" s="69"/>
      <c r="H4627" s="69"/>
      <c r="I4627" s="69"/>
      <c r="J4627" s="68"/>
      <c r="K4627" s="69"/>
      <c r="L4627" s="68"/>
      <c r="M4627" s="68"/>
      <c r="N4627" s="68"/>
      <c r="O4627" s="68"/>
      <c r="P4627" s="70"/>
      <c r="Q4627" s="71"/>
    </row>
    <row r="4628" spans="1:17">
      <c r="A4628" s="152"/>
      <c r="B4628" s="68"/>
      <c r="C4628" s="68"/>
      <c r="D4628" s="68"/>
      <c r="E4628" s="68"/>
      <c r="F4628" s="69"/>
      <c r="G4628" s="69"/>
      <c r="H4628" s="69"/>
      <c r="I4628" s="69"/>
      <c r="J4628" s="68"/>
      <c r="K4628" s="69"/>
      <c r="L4628" s="68"/>
      <c r="M4628" s="68"/>
      <c r="N4628" s="68"/>
      <c r="O4628" s="68"/>
      <c r="P4628" s="70"/>
      <c r="Q4628" s="71"/>
    </row>
    <row r="4629" spans="1:17">
      <c r="A4629" s="152"/>
      <c r="B4629" s="68"/>
      <c r="C4629" s="68"/>
      <c r="D4629" s="68"/>
      <c r="E4629" s="68"/>
      <c r="F4629" s="69"/>
      <c r="G4629" s="69"/>
      <c r="H4629" s="69"/>
      <c r="I4629" s="69"/>
      <c r="J4629" s="68"/>
      <c r="K4629" s="69"/>
      <c r="L4629" s="68"/>
      <c r="M4629" s="68"/>
      <c r="N4629" s="68"/>
      <c r="O4629" s="68"/>
      <c r="P4629" s="70"/>
      <c r="Q4629" s="71"/>
    </row>
    <row r="4630" spans="1:17">
      <c r="A4630" s="152"/>
      <c r="B4630" s="68"/>
      <c r="C4630" s="68"/>
      <c r="D4630" s="68"/>
      <c r="E4630" s="68"/>
      <c r="F4630" s="69"/>
      <c r="G4630" s="69"/>
      <c r="H4630" s="69"/>
      <c r="I4630" s="69"/>
      <c r="J4630" s="68"/>
      <c r="K4630" s="69"/>
      <c r="L4630" s="68"/>
      <c r="M4630" s="68"/>
      <c r="N4630" s="68"/>
      <c r="O4630" s="68"/>
      <c r="P4630" s="70"/>
      <c r="Q4630" s="71"/>
    </row>
    <row r="4631" spans="1:17">
      <c r="A4631" s="152"/>
      <c r="B4631" s="68"/>
      <c r="C4631" s="68"/>
      <c r="D4631" s="68"/>
      <c r="E4631" s="68"/>
      <c r="F4631" s="69"/>
      <c r="G4631" s="69"/>
      <c r="H4631" s="69"/>
      <c r="I4631" s="69"/>
      <c r="J4631" s="68"/>
      <c r="K4631" s="69"/>
      <c r="L4631" s="68"/>
      <c r="M4631" s="68"/>
      <c r="N4631" s="68"/>
      <c r="O4631" s="68"/>
      <c r="P4631" s="70"/>
      <c r="Q4631" s="71"/>
    </row>
    <row r="4632" spans="1:17">
      <c r="A4632" s="152"/>
      <c r="B4632" s="68"/>
      <c r="C4632" s="68"/>
      <c r="D4632" s="68"/>
      <c r="E4632" s="68"/>
      <c r="F4632" s="69"/>
      <c r="G4632" s="69"/>
      <c r="H4632" s="69"/>
      <c r="I4632" s="69"/>
      <c r="J4632" s="68"/>
      <c r="K4632" s="69"/>
      <c r="L4632" s="68"/>
      <c r="M4632" s="68"/>
      <c r="N4632" s="68"/>
      <c r="O4632" s="68"/>
      <c r="P4632" s="70"/>
      <c r="Q4632" s="71"/>
    </row>
    <row r="4633" spans="1:17">
      <c r="A4633" s="152"/>
      <c r="B4633" s="68"/>
      <c r="C4633" s="68"/>
      <c r="D4633" s="68"/>
      <c r="E4633" s="68"/>
      <c r="F4633" s="69"/>
      <c r="G4633" s="69"/>
      <c r="H4633" s="69"/>
      <c r="I4633" s="69"/>
      <c r="J4633" s="68"/>
      <c r="K4633" s="69"/>
      <c r="L4633" s="68"/>
      <c r="M4633" s="68"/>
      <c r="N4633" s="68"/>
      <c r="O4633" s="68"/>
      <c r="P4633" s="70"/>
      <c r="Q4633" s="71"/>
    </row>
    <row r="4634" spans="1:17">
      <c r="A4634" s="152"/>
      <c r="B4634" s="68"/>
      <c r="C4634" s="68"/>
      <c r="D4634" s="68"/>
      <c r="E4634" s="68"/>
      <c r="F4634" s="69"/>
      <c r="G4634" s="69"/>
      <c r="H4634" s="69"/>
      <c r="I4634" s="69"/>
      <c r="J4634" s="68"/>
      <c r="K4634" s="69"/>
      <c r="L4634" s="68"/>
      <c r="M4634" s="68"/>
      <c r="N4634" s="68"/>
      <c r="O4634" s="68"/>
      <c r="P4634" s="70"/>
      <c r="Q4634" s="71"/>
    </row>
    <row r="4635" spans="1:17">
      <c r="A4635" s="152"/>
      <c r="B4635" s="68"/>
      <c r="C4635" s="68"/>
      <c r="D4635" s="68"/>
      <c r="E4635" s="68"/>
      <c r="F4635" s="69"/>
      <c r="G4635" s="69"/>
      <c r="H4635" s="69"/>
      <c r="I4635" s="69"/>
      <c r="J4635" s="68"/>
      <c r="K4635" s="69"/>
      <c r="L4635" s="68"/>
      <c r="M4635" s="68"/>
      <c r="N4635" s="68"/>
      <c r="O4635" s="68"/>
      <c r="P4635" s="70"/>
      <c r="Q4635" s="71"/>
    </row>
    <row r="4636" spans="1:17">
      <c r="A4636" s="152"/>
      <c r="B4636" s="68"/>
      <c r="C4636" s="68"/>
      <c r="D4636" s="68"/>
      <c r="E4636" s="68"/>
      <c r="F4636" s="69"/>
      <c r="G4636" s="69"/>
      <c r="H4636" s="69"/>
      <c r="I4636" s="69"/>
      <c r="J4636" s="68"/>
      <c r="K4636" s="69"/>
      <c r="L4636" s="68"/>
      <c r="M4636" s="68"/>
      <c r="N4636" s="68"/>
      <c r="O4636" s="68"/>
      <c r="P4636" s="70"/>
      <c r="Q4636" s="71"/>
    </row>
    <row r="4637" spans="1:17">
      <c r="A4637" s="152"/>
      <c r="B4637" s="68"/>
      <c r="C4637" s="68"/>
      <c r="D4637" s="68"/>
      <c r="E4637" s="68"/>
      <c r="F4637" s="69"/>
      <c r="G4637" s="69"/>
      <c r="H4637" s="69"/>
      <c r="I4637" s="69"/>
      <c r="J4637" s="68"/>
      <c r="K4637" s="69"/>
      <c r="L4637" s="68"/>
      <c r="M4637" s="68"/>
      <c r="N4637" s="68"/>
      <c r="O4637" s="68"/>
      <c r="P4637" s="70"/>
      <c r="Q4637" s="71"/>
    </row>
    <row r="4638" spans="1:17">
      <c r="A4638" s="152"/>
      <c r="B4638" s="68"/>
      <c r="C4638" s="68"/>
      <c r="D4638" s="68"/>
      <c r="E4638" s="68"/>
      <c r="F4638" s="69"/>
      <c r="G4638" s="69"/>
      <c r="H4638" s="69"/>
      <c r="I4638" s="69"/>
      <c r="J4638" s="68"/>
      <c r="K4638" s="69"/>
      <c r="L4638" s="68"/>
      <c r="M4638" s="68"/>
      <c r="N4638" s="68"/>
      <c r="O4638" s="68"/>
      <c r="P4638" s="70"/>
      <c r="Q4638" s="71"/>
    </row>
    <row r="4639" spans="1:17">
      <c r="A4639" s="152"/>
      <c r="B4639" s="68"/>
      <c r="C4639" s="68"/>
      <c r="D4639" s="68"/>
      <c r="E4639" s="68"/>
      <c r="F4639" s="69"/>
      <c r="G4639" s="69"/>
      <c r="H4639" s="69"/>
      <c r="I4639" s="69"/>
      <c r="J4639" s="68"/>
      <c r="K4639" s="69"/>
      <c r="L4639" s="68"/>
      <c r="M4639" s="68"/>
      <c r="N4639" s="68"/>
      <c r="O4639" s="68"/>
      <c r="P4639" s="70"/>
      <c r="Q4639" s="71"/>
    </row>
    <row r="4640" spans="1:17">
      <c r="A4640" s="152"/>
      <c r="B4640" s="68"/>
      <c r="C4640" s="68"/>
      <c r="D4640" s="68"/>
      <c r="E4640" s="68"/>
      <c r="F4640" s="69"/>
      <c r="G4640" s="69"/>
      <c r="H4640" s="69"/>
      <c r="I4640" s="69"/>
      <c r="J4640" s="68"/>
      <c r="K4640" s="69"/>
      <c r="L4640" s="68"/>
      <c r="M4640" s="68"/>
      <c r="N4640" s="68"/>
      <c r="O4640" s="68"/>
      <c r="P4640" s="70"/>
      <c r="Q4640" s="71"/>
    </row>
    <row r="4641" spans="1:17">
      <c r="A4641" s="152"/>
      <c r="B4641" s="68"/>
      <c r="C4641" s="68"/>
      <c r="D4641" s="68"/>
      <c r="E4641" s="68"/>
      <c r="F4641" s="69"/>
      <c r="G4641" s="69"/>
      <c r="H4641" s="69"/>
      <c r="I4641" s="69"/>
      <c r="J4641" s="68"/>
      <c r="K4641" s="69"/>
      <c r="L4641" s="68"/>
      <c r="M4641" s="68"/>
      <c r="N4641" s="68"/>
      <c r="O4641" s="68"/>
      <c r="P4641" s="70"/>
      <c r="Q4641" s="71"/>
    </row>
    <row r="4642" spans="1:17">
      <c r="A4642" s="152"/>
      <c r="B4642" s="68"/>
      <c r="C4642" s="68"/>
      <c r="D4642" s="68"/>
      <c r="E4642" s="68"/>
      <c r="F4642" s="69"/>
      <c r="G4642" s="69"/>
      <c r="H4642" s="69"/>
      <c r="I4642" s="69"/>
      <c r="J4642" s="68"/>
      <c r="K4642" s="69"/>
      <c r="L4642" s="68"/>
      <c r="M4642" s="68"/>
      <c r="N4642" s="68"/>
      <c r="O4642" s="68"/>
      <c r="P4642" s="70"/>
      <c r="Q4642" s="71"/>
    </row>
    <row r="4643" spans="1:17">
      <c r="A4643" s="152"/>
      <c r="B4643" s="68"/>
      <c r="C4643" s="68"/>
      <c r="D4643" s="68"/>
      <c r="E4643" s="68"/>
      <c r="F4643" s="69"/>
      <c r="G4643" s="69"/>
      <c r="H4643" s="69"/>
      <c r="I4643" s="69"/>
      <c r="J4643" s="68"/>
      <c r="K4643" s="69"/>
      <c r="L4643" s="68"/>
      <c r="M4643" s="68"/>
      <c r="N4643" s="68"/>
      <c r="O4643" s="68"/>
      <c r="P4643" s="70"/>
      <c r="Q4643" s="71"/>
    </row>
    <row r="4644" spans="1:17">
      <c r="A4644" s="152"/>
      <c r="B4644" s="68"/>
      <c r="C4644" s="68"/>
      <c r="D4644" s="68"/>
      <c r="E4644" s="68"/>
      <c r="F4644" s="69"/>
      <c r="G4644" s="69"/>
      <c r="H4644" s="69"/>
      <c r="I4644" s="69"/>
      <c r="J4644" s="68"/>
      <c r="K4644" s="69"/>
      <c r="L4644" s="68"/>
      <c r="M4644" s="68"/>
      <c r="N4644" s="68"/>
      <c r="O4644" s="68"/>
      <c r="P4644" s="70"/>
      <c r="Q4644" s="71"/>
    </row>
    <row r="4645" spans="1:17">
      <c r="A4645" s="152"/>
      <c r="B4645" s="68"/>
      <c r="C4645" s="68"/>
      <c r="D4645" s="68"/>
      <c r="E4645" s="68"/>
      <c r="F4645" s="69"/>
      <c r="G4645" s="69"/>
      <c r="H4645" s="69"/>
      <c r="I4645" s="69"/>
      <c r="J4645" s="68"/>
      <c r="K4645" s="69"/>
      <c r="L4645" s="68"/>
      <c r="M4645" s="68"/>
      <c r="N4645" s="68"/>
      <c r="O4645" s="68"/>
      <c r="P4645" s="70"/>
      <c r="Q4645" s="71"/>
    </row>
    <row r="4646" spans="1:17">
      <c r="A4646" s="152"/>
      <c r="B4646" s="68"/>
      <c r="C4646" s="68"/>
      <c r="D4646" s="68"/>
      <c r="E4646" s="68"/>
      <c r="F4646" s="69"/>
      <c r="G4646" s="69"/>
      <c r="H4646" s="69"/>
      <c r="I4646" s="69"/>
      <c r="J4646" s="68"/>
      <c r="K4646" s="69"/>
      <c r="L4646" s="68"/>
      <c r="M4646" s="68"/>
      <c r="N4646" s="68"/>
      <c r="O4646" s="68"/>
      <c r="P4646" s="70"/>
      <c r="Q4646" s="71"/>
    </row>
    <row r="4647" spans="1:17">
      <c r="A4647" s="152"/>
      <c r="B4647" s="68"/>
      <c r="C4647" s="68"/>
      <c r="D4647" s="68"/>
      <c r="E4647" s="68"/>
      <c r="F4647" s="69"/>
      <c r="G4647" s="69"/>
      <c r="H4647" s="69"/>
      <c r="I4647" s="69"/>
      <c r="J4647" s="68"/>
      <c r="K4647" s="69"/>
      <c r="L4647" s="68"/>
      <c r="M4647" s="68"/>
      <c r="N4647" s="68"/>
      <c r="O4647" s="68"/>
      <c r="P4647" s="70"/>
      <c r="Q4647" s="71"/>
    </row>
    <row r="4648" spans="1:17">
      <c r="A4648" s="152"/>
      <c r="B4648" s="68"/>
      <c r="C4648" s="68"/>
      <c r="D4648" s="68"/>
      <c r="E4648" s="68"/>
      <c r="F4648" s="69"/>
      <c r="G4648" s="69"/>
      <c r="H4648" s="69"/>
      <c r="I4648" s="69"/>
      <c r="J4648" s="68"/>
      <c r="K4648" s="69"/>
      <c r="L4648" s="68"/>
      <c r="M4648" s="68"/>
      <c r="N4648" s="68"/>
      <c r="O4648" s="68"/>
      <c r="P4648" s="70"/>
      <c r="Q4648" s="71"/>
    </row>
    <row r="4649" spans="1:17">
      <c r="A4649" s="152"/>
      <c r="B4649" s="68"/>
      <c r="C4649" s="68"/>
      <c r="D4649" s="68"/>
      <c r="E4649" s="68"/>
      <c r="F4649" s="69"/>
      <c r="G4649" s="69"/>
      <c r="H4649" s="69"/>
      <c r="I4649" s="69"/>
      <c r="J4649" s="68"/>
      <c r="K4649" s="69"/>
      <c r="L4649" s="68"/>
      <c r="M4649" s="68"/>
      <c r="N4649" s="68"/>
      <c r="O4649" s="68"/>
      <c r="P4649" s="70"/>
      <c r="Q4649" s="71"/>
    </row>
    <row r="4650" spans="1:17">
      <c r="A4650" s="152"/>
      <c r="B4650" s="68"/>
      <c r="C4650" s="68"/>
      <c r="D4650" s="68"/>
      <c r="E4650" s="68"/>
      <c r="F4650" s="69"/>
      <c r="G4650" s="69"/>
      <c r="H4650" s="69"/>
      <c r="I4650" s="69"/>
      <c r="J4650" s="68"/>
      <c r="K4650" s="69"/>
      <c r="L4650" s="68"/>
      <c r="M4650" s="68"/>
      <c r="N4650" s="68"/>
      <c r="O4650" s="68"/>
      <c r="P4650" s="70"/>
      <c r="Q4650" s="71"/>
    </row>
    <row r="4651" spans="1:17">
      <c r="A4651" s="152"/>
      <c r="B4651" s="68"/>
      <c r="C4651" s="68"/>
      <c r="D4651" s="68"/>
      <c r="E4651" s="68"/>
      <c r="F4651" s="69"/>
      <c r="G4651" s="69"/>
      <c r="H4651" s="69"/>
      <c r="I4651" s="69"/>
      <c r="J4651" s="68"/>
      <c r="K4651" s="69"/>
      <c r="L4651" s="68"/>
      <c r="M4651" s="68"/>
      <c r="N4651" s="68"/>
      <c r="O4651" s="68"/>
      <c r="P4651" s="70"/>
      <c r="Q4651" s="71"/>
    </row>
    <row r="4652" spans="1:17">
      <c r="A4652" s="152"/>
      <c r="B4652" s="68"/>
      <c r="C4652" s="68"/>
      <c r="D4652" s="68"/>
      <c r="E4652" s="68"/>
      <c r="F4652" s="69"/>
      <c r="G4652" s="69"/>
      <c r="H4652" s="69"/>
      <c r="I4652" s="69"/>
      <c r="J4652" s="68"/>
      <c r="K4652" s="69"/>
      <c r="L4652" s="68"/>
      <c r="M4652" s="68"/>
      <c r="N4652" s="68"/>
      <c r="O4652" s="68"/>
      <c r="P4652" s="70"/>
      <c r="Q4652" s="71"/>
    </row>
    <row r="4653" spans="1:17">
      <c r="A4653" s="152"/>
      <c r="B4653" s="68"/>
      <c r="C4653" s="68"/>
      <c r="D4653" s="68"/>
      <c r="E4653" s="68"/>
      <c r="F4653" s="69"/>
      <c r="G4653" s="69"/>
      <c r="H4653" s="69"/>
      <c r="I4653" s="69"/>
      <c r="J4653" s="68"/>
      <c r="K4653" s="69"/>
      <c r="L4653" s="68"/>
      <c r="M4653" s="68"/>
      <c r="N4653" s="68"/>
      <c r="O4653" s="68"/>
      <c r="P4653" s="70"/>
      <c r="Q4653" s="71"/>
    </row>
    <row r="4654" spans="1:17">
      <c r="A4654" s="152"/>
      <c r="B4654" s="68"/>
      <c r="C4654" s="68"/>
      <c r="D4654" s="68"/>
      <c r="E4654" s="68"/>
      <c r="F4654" s="69"/>
      <c r="G4654" s="69"/>
      <c r="H4654" s="69"/>
      <c r="I4654" s="69"/>
      <c r="J4654" s="68"/>
      <c r="K4654" s="69"/>
      <c r="L4654" s="68"/>
      <c r="M4654" s="68"/>
      <c r="N4654" s="68"/>
      <c r="O4654" s="68"/>
      <c r="P4654" s="70"/>
      <c r="Q4654" s="71"/>
    </row>
    <row r="4655" spans="1:17">
      <c r="A4655" s="152"/>
      <c r="B4655" s="68"/>
      <c r="C4655" s="68"/>
      <c r="D4655" s="68"/>
      <c r="E4655" s="68"/>
      <c r="F4655" s="69"/>
      <c r="G4655" s="69"/>
      <c r="H4655" s="69"/>
      <c r="I4655" s="69"/>
      <c r="J4655" s="68"/>
      <c r="K4655" s="69"/>
      <c r="L4655" s="68"/>
      <c r="M4655" s="68"/>
      <c r="N4655" s="68"/>
      <c r="O4655" s="68"/>
      <c r="P4655" s="70"/>
      <c r="Q4655" s="71"/>
    </row>
    <row r="4656" spans="1:17">
      <c r="A4656" s="152"/>
      <c r="B4656" s="68"/>
      <c r="C4656" s="68"/>
      <c r="D4656" s="68"/>
      <c r="E4656" s="68"/>
      <c r="F4656" s="69"/>
      <c r="G4656" s="69"/>
      <c r="H4656" s="69"/>
      <c r="I4656" s="69"/>
      <c r="J4656" s="68"/>
      <c r="K4656" s="69"/>
      <c r="L4656" s="68"/>
      <c r="M4656" s="68"/>
      <c r="N4656" s="68"/>
      <c r="O4656" s="68"/>
      <c r="P4656" s="70"/>
      <c r="Q4656" s="71"/>
    </row>
    <row r="4657" spans="1:17">
      <c r="A4657" s="152"/>
      <c r="B4657" s="68"/>
      <c r="C4657" s="68"/>
      <c r="D4657" s="68"/>
      <c r="E4657" s="68"/>
      <c r="F4657" s="69"/>
      <c r="G4657" s="69"/>
      <c r="H4657" s="69"/>
      <c r="I4657" s="69"/>
      <c r="J4657" s="68"/>
      <c r="K4657" s="69"/>
      <c r="L4657" s="68"/>
      <c r="M4657" s="68"/>
      <c r="N4657" s="68"/>
      <c r="O4657" s="68"/>
      <c r="P4657" s="70"/>
      <c r="Q4657" s="71"/>
    </row>
    <row r="4658" spans="1:17">
      <c r="A4658" s="152"/>
      <c r="B4658" s="68"/>
      <c r="C4658" s="68"/>
      <c r="D4658" s="68"/>
      <c r="E4658" s="68"/>
      <c r="F4658" s="69"/>
      <c r="G4658" s="69"/>
      <c r="H4658" s="69"/>
      <c r="I4658" s="69"/>
      <c r="J4658" s="68"/>
      <c r="K4658" s="69"/>
      <c r="L4658" s="68"/>
      <c r="M4658" s="68"/>
      <c r="N4658" s="68"/>
      <c r="O4658" s="68"/>
      <c r="P4658" s="70"/>
      <c r="Q4658" s="71"/>
    </row>
    <row r="4659" spans="1:17">
      <c r="A4659" s="152"/>
      <c r="B4659" s="68"/>
      <c r="C4659" s="68"/>
      <c r="D4659" s="68"/>
      <c r="E4659" s="68"/>
      <c r="F4659" s="69"/>
      <c r="G4659" s="69"/>
      <c r="H4659" s="69"/>
      <c r="I4659" s="69"/>
      <c r="J4659" s="68"/>
      <c r="K4659" s="69"/>
      <c r="L4659" s="68"/>
      <c r="M4659" s="68"/>
      <c r="N4659" s="68"/>
      <c r="O4659" s="68"/>
      <c r="P4659" s="70"/>
      <c r="Q4659" s="71"/>
    </row>
    <row r="4660" spans="1:17">
      <c r="A4660" s="152"/>
      <c r="B4660" s="68"/>
      <c r="C4660" s="68"/>
      <c r="D4660" s="68"/>
      <c r="E4660" s="68"/>
      <c r="F4660" s="69"/>
      <c r="G4660" s="69"/>
      <c r="H4660" s="69"/>
      <c r="I4660" s="69"/>
      <c r="J4660" s="68"/>
      <c r="K4660" s="69"/>
      <c r="L4660" s="68"/>
      <c r="M4660" s="68"/>
      <c r="N4660" s="68"/>
      <c r="O4660" s="68"/>
      <c r="P4660" s="70"/>
      <c r="Q4660" s="71"/>
    </row>
    <row r="4661" spans="1:17">
      <c r="A4661" s="152"/>
      <c r="B4661" s="68"/>
      <c r="C4661" s="68"/>
      <c r="D4661" s="68"/>
      <c r="E4661" s="68"/>
      <c r="F4661" s="69"/>
      <c r="G4661" s="69"/>
      <c r="H4661" s="69"/>
      <c r="I4661" s="69"/>
      <c r="J4661" s="68"/>
      <c r="K4661" s="69"/>
      <c r="L4661" s="68"/>
      <c r="M4661" s="68"/>
      <c r="N4661" s="68"/>
      <c r="O4661" s="68"/>
      <c r="P4661" s="70"/>
      <c r="Q4661" s="71"/>
    </row>
    <row r="4662" spans="1:17">
      <c r="A4662" s="152"/>
      <c r="B4662" s="68"/>
      <c r="C4662" s="68"/>
      <c r="D4662" s="68"/>
      <c r="E4662" s="68"/>
      <c r="F4662" s="69"/>
      <c r="G4662" s="69"/>
      <c r="H4662" s="69"/>
      <c r="I4662" s="69"/>
      <c r="J4662" s="68"/>
      <c r="K4662" s="69"/>
      <c r="L4662" s="68"/>
      <c r="M4662" s="68"/>
      <c r="N4662" s="68"/>
      <c r="O4662" s="68"/>
      <c r="P4662" s="70"/>
      <c r="Q4662" s="71"/>
    </row>
    <row r="4663" spans="1:17">
      <c r="A4663" s="152"/>
      <c r="B4663" s="68"/>
      <c r="C4663" s="68"/>
      <c r="D4663" s="68"/>
      <c r="E4663" s="68"/>
      <c r="F4663" s="69"/>
      <c r="G4663" s="69"/>
      <c r="H4663" s="69"/>
      <c r="I4663" s="69"/>
      <c r="J4663" s="68"/>
      <c r="K4663" s="69"/>
      <c r="L4663" s="68"/>
      <c r="M4663" s="68"/>
      <c r="N4663" s="68"/>
      <c r="O4663" s="68"/>
      <c r="P4663" s="70"/>
      <c r="Q4663" s="71"/>
    </row>
    <row r="4664" spans="1:17">
      <c r="A4664" s="152"/>
      <c r="B4664" s="68"/>
      <c r="C4664" s="68"/>
      <c r="D4664" s="68"/>
      <c r="E4664" s="68"/>
      <c r="F4664" s="69"/>
      <c r="G4664" s="69"/>
      <c r="H4664" s="69"/>
      <c r="I4664" s="69"/>
      <c r="J4664" s="68"/>
      <c r="K4664" s="69"/>
      <c r="L4664" s="68"/>
      <c r="M4664" s="68"/>
      <c r="N4664" s="68"/>
      <c r="O4664" s="68"/>
      <c r="P4664" s="70"/>
      <c r="Q4664" s="71"/>
    </row>
    <row r="4665" spans="1:17">
      <c r="A4665" s="152"/>
      <c r="B4665" s="68"/>
      <c r="C4665" s="68"/>
      <c r="D4665" s="68"/>
      <c r="E4665" s="68"/>
      <c r="F4665" s="69"/>
      <c r="G4665" s="69"/>
      <c r="H4665" s="69"/>
      <c r="I4665" s="69"/>
      <c r="J4665" s="68"/>
      <c r="K4665" s="69"/>
      <c r="L4665" s="68"/>
      <c r="M4665" s="68"/>
      <c r="N4665" s="68"/>
      <c r="O4665" s="68"/>
      <c r="P4665" s="70"/>
      <c r="Q4665" s="71"/>
    </row>
    <row r="4666" spans="1:17">
      <c r="A4666" s="152"/>
      <c r="B4666" s="68"/>
      <c r="C4666" s="68"/>
      <c r="D4666" s="68"/>
      <c r="E4666" s="68"/>
      <c r="F4666" s="69"/>
      <c r="G4666" s="69"/>
      <c r="H4666" s="69"/>
      <c r="I4666" s="69"/>
      <c r="J4666" s="68"/>
      <c r="K4666" s="69"/>
      <c r="L4666" s="68"/>
      <c r="M4666" s="68"/>
      <c r="N4666" s="68"/>
      <c r="O4666" s="68"/>
      <c r="P4666" s="70"/>
      <c r="Q4666" s="71"/>
    </row>
    <row r="4667" spans="1:17">
      <c r="A4667" s="152"/>
      <c r="B4667" s="68"/>
      <c r="C4667" s="68"/>
      <c r="D4667" s="68"/>
      <c r="E4667" s="68"/>
      <c r="F4667" s="69"/>
      <c r="G4667" s="69"/>
      <c r="H4667" s="69"/>
      <c r="I4667" s="69"/>
      <c r="J4667" s="68"/>
      <c r="K4667" s="69"/>
      <c r="L4667" s="68"/>
      <c r="M4667" s="68"/>
      <c r="N4667" s="68"/>
      <c r="O4667" s="68"/>
      <c r="P4667" s="70"/>
      <c r="Q4667" s="71"/>
    </row>
    <row r="4668" spans="1:17">
      <c r="A4668" s="152"/>
      <c r="B4668" s="68"/>
      <c r="C4668" s="68"/>
      <c r="D4668" s="68"/>
      <c r="E4668" s="68"/>
      <c r="F4668" s="69"/>
      <c r="G4668" s="69"/>
      <c r="H4668" s="69"/>
      <c r="I4668" s="69"/>
      <c r="J4668" s="68"/>
      <c r="K4668" s="69"/>
      <c r="L4668" s="68"/>
      <c r="M4668" s="68"/>
      <c r="N4668" s="68"/>
      <c r="O4668" s="68"/>
      <c r="P4668" s="70"/>
      <c r="Q4668" s="71"/>
    </row>
    <row r="4669" spans="1:17">
      <c r="A4669" s="152"/>
      <c r="B4669" s="68"/>
      <c r="C4669" s="68"/>
      <c r="D4669" s="68"/>
      <c r="E4669" s="68"/>
      <c r="F4669" s="69"/>
      <c r="G4669" s="69"/>
      <c r="H4669" s="69"/>
      <c r="I4669" s="69"/>
      <c r="J4669" s="68"/>
      <c r="K4669" s="69"/>
      <c r="L4669" s="68"/>
      <c r="M4669" s="68"/>
      <c r="N4669" s="68"/>
      <c r="O4669" s="68"/>
      <c r="P4669" s="70"/>
      <c r="Q4669" s="71"/>
    </row>
    <row r="4670" spans="1:17">
      <c r="A4670" s="152"/>
      <c r="B4670" s="68"/>
      <c r="C4670" s="68"/>
      <c r="D4670" s="68"/>
      <c r="E4670" s="68"/>
      <c r="F4670" s="69"/>
      <c r="G4670" s="69"/>
      <c r="H4670" s="69"/>
      <c r="I4670" s="69"/>
      <c r="J4670" s="68"/>
      <c r="K4670" s="69"/>
      <c r="L4670" s="68"/>
      <c r="M4670" s="68"/>
      <c r="N4670" s="68"/>
      <c r="O4670" s="68"/>
      <c r="P4670" s="70"/>
      <c r="Q4670" s="71"/>
    </row>
    <row r="4671" spans="1:17">
      <c r="A4671" s="152"/>
      <c r="B4671" s="68"/>
      <c r="C4671" s="68"/>
      <c r="D4671" s="68"/>
      <c r="E4671" s="68"/>
      <c r="F4671" s="69"/>
      <c r="G4671" s="69"/>
      <c r="H4671" s="69"/>
      <c r="I4671" s="69"/>
      <c r="J4671" s="68"/>
      <c r="K4671" s="69"/>
      <c r="L4671" s="68"/>
      <c r="M4671" s="68"/>
      <c r="N4671" s="68"/>
      <c r="O4671" s="68"/>
      <c r="P4671" s="70"/>
      <c r="Q4671" s="71"/>
    </row>
    <row r="4672" spans="1:17">
      <c r="A4672" s="152"/>
      <c r="B4672" s="68"/>
      <c r="C4672" s="68"/>
      <c r="D4672" s="68"/>
      <c r="E4672" s="68"/>
      <c r="F4672" s="69"/>
      <c r="G4672" s="69"/>
      <c r="H4672" s="69"/>
      <c r="I4672" s="69"/>
      <c r="J4672" s="68"/>
      <c r="K4672" s="69"/>
      <c r="L4672" s="68"/>
      <c r="M4672" s="68"/>
      <c r="N4672" s="68"/>
      <c r="O4672" s="68"/>
      <c r="P4672" s="70"/>
      <c r="Q4672" s="71"/>
    </row>
    <row r="4673" spans="1:17">
      <c r="A4673" s="152"/>
      <c r="B4673" s="68"/>
      <c r="C4673" s="68"/>
      <c r="D4673" s="68"/>
      <c r="E4673" s="68"/>
      <c r="F4673" s="69"/>
      <c r="G4673" s="69"/>
      <c r="H4673" s="69"/>
      <c r="I4673" s="69"/>
      <c r="J4673" s="68"/>
      <c r="K4673" s="69"/>
      <c r="L4673" s="68"/>
      <c r="M4673" s="68"/>
      <c r="N4673" s="68"/>
      <c r="O4673" s="68"/>
      <c r="P4673" s="70"/>
      <c r="Q4673" s="71"/>
    </row>
    <row r="4674" spans="1:17">
      <c r="A4674" s="152"/>
      <c r="B4674" s="68"/>
      <c r="C4674" s="68"/>
      <c r="D4674" s="68"/>
      <c r="E4674" s="68"/>
      <c r="F4674" s="69"/>
      <c r="G4674" s="69"/>
      <c r="H4674" s="69"/>
      <c r="I4674" s="69"/>
      <c r="J4674" s="68"/>
      <c r="K4674" s="69"/>
      <c r="L4674" s="68"/>
      <c r="M4674" s="68"/>
      <c r="N4674" s="68"/>
      <c r="O4674" s="68"/>
      <c r="P4674" s="70"/>
      <c r="Q4674" s="71"/>
    </row>
    <row r="4675" spans="1:17">
      <c r="A4675" s="152"/>
      <c r="B4675" s="68"/>
      <c r="C4675" s="68"/>
      <c r="D4675" s="68"/>
      <c r="E4675" s="68"/>
      <c r="F4675" s="69"/>
      <c r="G4675" s="69"/>
      <c r="H4675" s="69"/>
      <c r="I4675" s="69"/>
      <c r="J4675" s="68"/>
      <c r="K4675" s="69"/>
      <c r="L4675" s="68"/>
      <c r="M4675" s="68"/>
      <c r="N4675" s="68"/>
      <c r="O4675" s="68"/>
      <c r="P4675" s="70"/>
      <c r="Q4675" s="71"/>
    </row>
    <row r="4676" spans="1:17">
      <c r="A4676" s="152"/>
      <c r="B4676" s="68"/>
      <c r="C4676" s="68"/>
      <c r="D4676" s="68"/>
      <c r="E4676" s="68"/>
      <c r="F4676" s="69"/>
      <c r="G4676" s="69"/>
      <c r="H4676" s="69"/>
      <c r="I4676" s="69"/>
      <c r="J4676" s="68"/>
      <c r="K4676" s="69"/>
      <c r="L4676" s="68"/>
      <c r="M4676" s="68"/>
      <c r="N4676" s="68"/>
      <c r="O4676" s="68"/>
      <c r="P4676" s="70"/>
      <c r="Q4676" s="71"/>
    </row>
    <row r="4677" spans="1:17">
      <c r="A4677" s="152"/>
      <c r="B4677" s="68"/>
      <c r="C4677" s="68"/>
      <c r="D4677" s="68"/>
      <c r="E4677" s="68"/>
      <c r="F4677" s="69"/>
      <c r="G4677" s="69"/>
      <c r="H4677" s="69"/>
      <c r="I4677" s="69"/>
      <c r="J4677" s="68"/>
      <c r="K4677" s="69"/>
      <c r="L4677" s="68"/>
      <c r="M4677" s="68"/>
      <c r="N4677" s="68"/>
      <c r="O4677" s="68"/>
      <c r="P4677" s="70"/>
      <c r="Q4677" s="71"/>
    </row>
    <row r="4678" spans="1:17">
      <c r="A4678" s="152"/>
      <c r="B4678" s="68"/>
      <c r="C4678" s="68"/>
      <c r="D4678" s="68"/>
      <c r="E4678" s="68"/>
      <c r="F4678" s="69"/>
      <c r="G4678" s="69"/>
      <c r="H4678" s="69"/>
      <c r="I4678" s="69"/>
      <c r="J4678" s="68"/>
      <c r="K4678" s="69"/>
      <c r="L4678" s="68"/>
      <c r="M4678" s="68"/>
      <c r="N4678" s="68"/>
      <c r="O4678" s="68"/>
      <c r="P4678" s="70"/>
      <c r="Q4678" s="71"/>
    </row>
    <row r="4679" spans="1:17">
      <c r="A4679" s="152"/>
      <c r="B4679" s="68"/>
      <c r="C4679" s="68"/>
      <c r="D4679" s="68"/>
      <c r="E4679" s="68"/>
      <c r="F4679" s="69"/>
      <c r="G4679" s="69"/>
      <c r="H4679" s="69"/>
      <c r="I4679" s="69"/>
      <c r="J4679" s="68"/>
      <c r="K4679" s="69"/>
      <c r="L4679" s="68"/>
      <c r="M4679" s="68"/>
      <c r="N4679" s="68"/>
      <c r="O4679" s="68"/>
      <c r="P4679" s="70"/>
      <c r="Q4679" s="71"/>
    </row>
    <row r="4680" spans="1:17">
      <c r="A4680" s="152"/>
      <c r="B4680" s="68"/>
      <c r="C4680" s="68"/>
      <c r="D4680" s="68"/>
      <c r="E4680" s="68"/>
      <c r="F4680" s="69"/>
      <c r="G4680" s="69"/>
      <c r="H4680" s="69"/>
      <c r="I4680" s="69"/>
      <c r="J4680" s="68"/>
      <c r="K4680" s="69"/>
      <c r="L4680" s="68"/>
      <c r="M4680" s="68"/>
      <c r="N4680" s="68"/>
      <c r="O4680" s="68"/>
      <c r="P4680" s="70"/>
      <c r="Q4680" s="71"/>
    </row>
    <row r="4681" spans="1:17">
      <c r="A4681" s="152"/>
      <c r="B4681" s="68"/>
      <c r="C4681" s="68"/>
      <c r="D4681" s="68"/>
      <c r="E4681" s="68"/>
      <c r="F4681" s="69"/>
      <c r="G4681" s="69"/>
      <c r="H4681" s="69"/>
      <c r="I4681" s="69"/>
      <c r="J4681" s="68"/>
      <c r="K4681" s="69"/>
      <c r="L4681" s="68"/>
      <c r="M4681" s="68"/>
      <c r="N4681" s="68"/>
      <c r="O4681" s="68"/>
      <c r="P4681" s="70"/>
      <c r="Q4681" s="71"/>
    </row>
    <row r="4682" spans="1:17">
      <c r="A4682" s="152"/>
      <c r="B4682" s="68"/>
      <c r="C4682" s="68"/>
      <c r="D4682" s="68"/>
      <c r="E4682" s="68"/>
      <c r="F4682" s="69"/>
      <c r="G4682" s="69"/>
      <c r="H4682" s="69"/>
      <c r="I4682" s="69"/>
      <c r="J4682" s="68"/>
      <c r="K4682" s="69"/>
      <c r="L4682" s="68"/>
      <c r="M4682" s="68"/>
      <c r="N4682" s="68"/>
      <c r="O4682" s="68"/>
      <c r="P4682" s="70"/>
      <c r="Q4682" s="71"/>
    </row>
    <row r="4683" spans="1:17">
      <c r="A4683" s="152"/>
      <c r="B4683" s="68"/>
      <c r="C4683" s="68"/>
      <c r="D4683" s="68"/>
      <c r="E4683" s="68"/>
      <c r="F4683" s="69"/>
      <c r="G4683" s="69"/>
      <c r="H4683" s="69"/>
      <c r="I4683" s="69"/>
      <c r="J4683" s="68"/>
      <c r="K4683" s="69"/>
      <c r="L4683" s="68"/>
      <c r="M4683" s="68"/>
      <c r="N4683" s="68"/>
      <c r="O4683" s="68"/>
      <c r="P4683" s="70"/>
      <c r="Q4683" s="71"/>
    </row>
    <row r="4684" spans="1:17">
      <c r="A4684" s="152"/>
      <c r="B4684" s="68"/>
      <c r="C4684" s="68"/>
      <c r="D4684" s="68"/>
      <c r="E4684" s="68"/>
      <c r="F4684" s="69"/>
      <c r="G4684" s="69"/>
      <c r="H4684" s="69"/>
      <c r="I4684" s="69"/>
      <c r="J4684" s="68"/>
      <c r="K4684" s="69"/>
      <c r="L4684" s="68"/>
      <c r="M4684" s="68"/>
      <c r="N4684" s="68"/>
      <c r="O4684" s="68"/>
      <c r="P4684" s="70"/>
      <c r="Q4684" s="71"/>
    </row>
    <row r="4685" spans="1:17">
      <c r="A4685" s="152"/>
      <c r="B4685" s="68"/>
      <c r="C4685" s="68"/>
      <c r="D4685" s="68"/>
      <c r="E4685" s="68"/>
      <c r="F4685" s="69"/>
      <c r="G4685" s="69"/>
      <c r="H4685" s="69"/>
      <c r="I4685" s="69"/>
      <c r="J4685" s="68"/>
      <c r="K4685" s="69"/>
      <c r="L4685" s="68"/>
      <c r="M4685" s="68"/>
      <c r="N4685" s="68"/>
      <c r="O4685" s="68"/>
      <c r="P4685" s="70"/>
      <c r="Q4685" s="71"/>
    </row>
    <row r="4686" spans="1:17">
      <c r="A4686" s="152"/>
      <c r="B4686" s="68"/>
      <c r="C4686" s="68"/>
      <c r="D4686" s="68"/>
      <c r="E4686" s="68"/>
      <c r="F4686" s="69"/>
      <c r="G4686" s="69"/>
      <c r="H4686" s="69"/>
      <c r="I4686" s="69"/>
      <c r="J4686" s="68"/>
      <c r="K4686" s="69"/>
      <c r="L4686" s="68"/>
      <c r="M4686" s="68"/>
      <c r="N4686" s="68"/>
      <c r="O4686" s="68"/>
      <c r="P4686" s="70"/>
      <c r="Q4686" s="71"/>
    </row>
    <row r="4687" spans="1:17">
      <c r="A4687" s="152"/>
      <c r="B4687" s="68"/>
      <c r="C4687" s="68"/>
      <c r="D4687" s="68"/>
      <c r="E4687" s="68"/>
      <c r="F4687" s="69"/>
      <c r="G4687" s="69"/>
      <c r="H4687" s="69"/>
      <c r="I4687" s="69"/>
      <c r="J4687" s="68"/>
      <c r="K4687" s="69"/>
      <c r="L4687" s="68"/>
      <c r="M4687" s="68"/>
      <c r="N4687" s="68"/>
      <c r="O4687" s="68"/>
      <c r="P4687" s="70"/>
      <c r="Q4687" s="71"/>
    </row>
    <row r="4688" spans="1:17">
      <c r="A4688" s="152"/>
      <c r="B4688" s="68"/>
      <c r="C4688" s="68"/>
      <c r="D4688" s="68"/>
      <c r="E4688" s="68"/>
      <c r="F4688" s="69"/>
      <c r="G4688" s="69"/>
      <c r="H4688" s="69"/>
      <c r="I4688" s="69"/>
      <c r="J4688" s="68"/>
      <c r="K4688" s="69"/>
      <c r="L4688" s="68"/>
      <c r="M4688" s="68"/>
      <c r="N4688" s="68"/>
      <c r="O4688" s="68"/>
      <c r="P4688" s="70"/>
      <c r="Q4688" s="71"/>
    </row>
    <row r="4689" spans="1:17">
      <c r="A4689" s="152"/>
      <c r="B4689" s="68"/>
      <c r="C4689" s="68"/>
      <c r="D4689" s="68"/>
      <c r="E4689" s="68"/>
      <c r="F4689" s="69"/>
      <c r="G4689" s="69"/>
      <c r="H4689" s="69"/>
      <c r="I4689" s="69"/>
      <c r="J4689" s="68"/>
      <c r="K4689" s="69"/>
      <c r="L4689" s="68"/>
      <c r="M4689" s="68"/>
      <c r="N4689" s="68"/>
      <c r="O4689" s="68"/>
      <c r="P4689" s="70"/>
      <c r="Q4689" s="71"/>
    </row>
    <row r="4690" spans="1:17">
      <c r="A4690" s="152"/>
      <c r="B4690" s="68"/>
      <c r="C4690" s="68"/>
      <c r="D4690" s="68"/>
      <c r="E4690" s="68"/>
      <c r="F4690" s="69"/>
      <c r="G4690" s="69"/>
      <c r="H4690" s="69"/>
      <c r="I4690" s="69"/>
      <c r="J4690" s="68"/>
      <c r="K4690" s="69"/>
      <c r="L4690" s="68"/>
      <c r="M4690" s="68"/>
      <c r="N4690" s="68"/>
      <c r="O4690" s="68"/>
      <c r="P4690" s="70"/>
      <c r="Q4690" s="71"/>
    </row>
    <row r="4691" spans="1:17">
      <c r="A4691" s="152"/>
      <c r="B4691" s="68"/>
      <c r="C4691" s="68"/>
      <c r="D4691" s="68"/>
      <c r="E4691" s="68"/>
      <c r="F4691" s="69"/>
      <c r="G4691" s="69"/>
      <c r="H4691" s="69"/>
      <c r="I4691" s="69"/>
      <c r="J4691" s="68"/>
      <c r="K4691" s="69"/>
      <c r="L4691" s="68"/>
      <c r="M4691" s="68"/>
      <c r="N4691" s="68"/>
      <c r="O4691" s="68"/>
      <c r="P4691" s="70"/>
      <c r="Q4691" s="71"/>
    </row>
    <row r="4692" spans="1:17">
      <c r="A4692" s="152"/>
      <c r="B4692" s="68"/>
      <c r="C4692" s="68"/>
      <c r="D4692" s="68"/>
      <c r="E4692" s="68"/>
      <c r="F4692" s="69"/>
      <c r="G4692" s="69"/>
      <c r="H4692" s="69"/>
      <c r="I4692" s="69"/>
      <c r="J4692" s="68"/>
      <c r="K4692" s="69"/>
      <c r="L4692" s="68"/>
      <c r="M4692" s="68"/>
      <c r="N4692" s="68"/>
      <c r="O4692" s="68"/>
      <c r="P4692" s="70"/>
      <c r="Q4692" s="71"/>
    </row>
    <row r="4693" spans="1:17">
      <c r="A4693" s="152"/>
      <c r="B4693" s="68"/>
      <c r="C4693" s="68"/>
      <c r="D4693" s="68"/>
      <c r="E4693" s="68"/>
      <c r="F4693" s="69"/>
      <c r="G4693" s="69"/>
      <c r="H4693" s="69"/>
      <c r="I4693" s="69"/>
      <c r="J4693" s="68"/>
      <c r="K4693" s="69"/>
      <c r="L4693" s="68"/>
      <c r="M4693" s="68"/>
      <c r="N4693" s="68"/>
      <c r="O4693" s="68"/>
      <c r="P4693" s="70"/>
      <c r="Q4693" s="71"/>
    </row>
    <row r="4694" spans="1:17">
      <c r="A4694" s="152"/>
      <c r="B4694" s="68"/>
      <c r="C4694" s="68"/>
      <c r="D4694" s="68"/>
      <c r="E4694" s="68"/>
      <c r="F4694" s="69"/>
      <c r="G4694" s="69"/>
      <c r="H4694" s="69"/>
      <c r="I4694" s="69"/>
      <c r="J4694" s="68"/>
      <c r="K4694" s="69"/>
      <c r="L4694" s="68"/>
      <c r="M4694" s="68"/>
      <c r="N4694" s="68"/>
      <c r="O4694" s="68"/>
      <c r="P4694" s="70"/>
      <c r="Q4694" s="71"/>
    </row>
    <row r="4695" spans="1:17">
      <c r="A4695" s="152"/>
      <c r="B4695" s="68"/>
      <c r="C4695" s="68"/>
      <c r="D4695" s="68"/>
      <c r="E4695" s="68"/>
      <c r="F4695" s="69"/>
      <c r="G4695" s="69"/>
      <c r="H4695" s="69"/>
      <c r="I4695" s="69"/>
      <c r="J4695" s="68"/>
      <c r="K4695" s="69"/>
      <c r="L4695" s="68"/>
      <c r="M4695" s="68"/>
      <c r="N4695" s="68"/>
      <c r="O4695" s="68"/>
      <c r="P4695" s="70"/>
      <c r="Q4695" s="71"/>
    </row>
    <row r="4696" spans="1:17">
      <c r="A4696" s="152"/>
      <c r="B4696" s="68"/>
      <c r="C4696" s="68"/>
      <c r="D4696" s="68"/>
      <c r="E4696" s="68"/>
      <c r="F4696" s="69"/>
      <c r="G4696" s="69"/>
      <c r="H4696" s="69"/>
      <c r="I4696" s="69"/>
      <c r="J4696" s="68"/>
      <c r="K4696" s="69"/>
      <c r="L4696" s="68"/>
      <c r="M4696" s="68"/>
      <c r="N4696" s="68"/>
      <c r="O4696" s="68"/>
      <c r="P4696" s="70"/>
      <c r="Q4696" s="71"/>
    </row>
    <row r="4697" spans="1:17">
      <c r="A4697" s="152"/>
      <c r="B4697" s="68"/>
      <c r="C4697" s="68"/>
      <c r="D4697" s="68"/>
      <c r="E4697" s="68"/>
      <c r="F4697" s="69"/>
      <c r="G4697" s="69"/>
      <c r="H4697" s="69"/>
      <c r="I4697" s="69"/>
      <c r="J4697" s="68"/>
      <c r="K4697" s="69"/>
      <c r="L4697" s="68"/>
      <c r="M4697" s="68"/>
      <c r="N4697" s="68"/>
      <c r="O4697" s="68"/>
      <c r="P4697" s="70"/>
      <c r="Q4697" s="71"/>
    </row>
    <row r="4698" spans="1:17">
      <c r="A4698" s="152"/>
      <c r="B4698" s="68"/>
      <c r="C4698" s="68"/>
      <c r="D4698" s="68"/>
      <c r="E4698" s="68"/>
      <c r="F4698" s="69"/>
      <c r="G4698" s="69"/>
      <c r="H4698" s="69"/>
      <c r="I4698" s="69"/>
      <c r="J4698" s="68"/>
      <c r="K4698" s="69"/>
      <c r="L4698" s="68"/>
      <c r="M4698" s="68"/>
      <c r="N4698" s="68"/>
      <c r="O4698" s="68"/>
      <c r="P4698" s="70"/>
      <c r="Q4698" s="71"/>
    </row>
    <row r="4699" spans="1:17">
      <c r="A4699" s="152"/>
      <c r="B4699" s="68"/>
      <c r="C4699" s="68"/>
      <c r="D4699" s="68"/>
      <c r="E4699" s="68"/>
      <c r="F4699" s="69"/>
      <c r="G4699" s="69"/>
      <c r="H4699" s="69"/>
      <c r="I4699" s="69"/>
      <c r="J4699" s="68"/>
      <c r="K4699" s="69"/>
      <c r="L4699" s="68"/>
      <c r="M4699" s="68"/>
      <c r="N4699" s="68"/>
      <c r="O4699" s="68"/>
      <c r="P4699" s="70"/>
      <c r="Q4699" s="71"/>
    </row>
    <row r="4700" spans="1:17">
      <c r="A4700" s="152"/>
      <c r="B4700" s="68"/>
      <c r="C4700" s="68"/>
      <c r="D4700" s="68"/>
      <c r="E4700" s="68"/>
      <c r="F4700" s="69"/>
      <c r="G4700" s="69"/>
      <c r="H4700" s="69"/>
      <c r="I4700" s="69"/>
      <c r="J4700" s="68"/>
      <c r="K4700" s="69"/>
      <c r="L4700" s="68"/>
      <c r="M4700" s="68"/>
      <c r="N4700" s="68"/>
      <c r="O4700" s="68"/>
      <c r="P4700" s="70"/>
      <c r="Q4700" s="71"/>
    </row>
    <row r="4701" spans="1:17">
      <c r="A4701" s="152"/>
      <c r="B4701" s="68"/>
      <c r="C4701" s="68"/>
      <c r="D4701" s="68"/>
      <c r="E4701" s="68"/>
      <c r="F4701" s="69"/>
      <c r="G4701" s="69"/>
      <c r="H4701" s="69"/>
      <c r="I4701" s="69"/>
      <c r="J4701" s="68"/>
      <c r="K4701" s="69"/>
      <c r="L4701" s="68"/>
      <c r="M4701" s="68"/>
      <c r="N4701" s="68"/>
      <c r="O4701" s="68"/>
      <c r="P4701" s="70"/>
      <c r="Q4701" s="71"/>
    </row>
    <row r="4702" spans="1:17">
      <c r="A4702" s="152"/>
      <c r="B4702" s="68"/>
      <c r="C4702" s="68"/>
      <c r="D4702" s="68"/>
      <c r="E4702" s="68"/>
      <c r="F4702" s="69"/>
      <c r="G4702" s="69"/>
      <c r="H4702" s="69"/>
      <c r="I4702" s="69"/>
      <c r="J4702" s="68"/>
      <c r="K4702" s="69"/>
      <c r="L4702" s="68"/>
      <c r="M4702" s="68"/>
      <c r="N4702" s="68"/>
      <c r="O4702" s="68"/>
      <c r="P4702" s="70"/>
      <c r="Q4702" s="71"/>
    </row>
    <row r="4703" spans="1:17">
      <c r="A4703" s="152"/>
      <c r="B4703" s="68"/>
      <c r="C4703" s="68"/>
      <c r="D4703" s="68"/>
      <c r="E4703" s="68"/>
      <c r="F4703" s="69"/>
      <c r="G4703" s="69"/>
      <c r="H4703" s="69"/>
      <c r="I4703" s="69"/>
      <c r="J4703" s="68"/>
      <c r="K4703" s="69"/>
      <c r="L4703" s="68"/>
      <c r="M4703" s="68"/>
      <c r="N4703" s="68"/>
      <c r="O4703" s="68"/>
      <c r="P4703" s="70"/>
      <c r="Q4703" s="71"/>
    </row>
    <row r="4704" spans="1:17">
      <c r="A4704" s="152"/>
      <c r="B4704" s="68"/>
      <c r="C4704" s="68"/>
      <c r="D4704" s="68"/>
      <c r="E4704" s="68"/>
      <c r="F4704" s="69"/>
      <c r="G4704" s="69"/>
      <c r="H4704" s="69"/>
      <c r="I4704" s="69"/>
      <c r="J4704" s="68"/>
      <c r="K4704" s="69"/>
      <c r="L4704" s="68"/>
      <c r="M4704" s="68"/>
      <c r="N4704" s="68"/>
      <c r="O4704" s="68"/>
      <c r="P4704" s="70"/>
      <c r="Q4704" s="71"/>
    </row>
    <row r="4705" spans="1:17">
      <c r="A4705" s="152"/>
      <c r="B4705" s="68"/>
      <c r="C4705" s="68"/>
      <c r="D4705" s="68"/>
      <c r="E4705" s="68"/>
      <c r="F4705" s="69"/>
      <c r="G4705" s="69"/>
      <c r="H4705" s="69"/>
      <c r="I4705" s="69"/>
      <c r="J4705" s="68"/>
      <c r="K4705" s="69"/>
      <c r="L4705" s="68"/>
      <c r="M4705" s="68"/>
      <c r="N4705" s="68"/>
      <c r="O4705" s="68"/>
      <c r="P4705" s="70"/>
      <c r="Q4705" s="71"/>
    </row>
    <row r="4706" spans="1:17">
      <c r="A4706" s="152"/>
      <c r="B4706" s="68"/>
      <c r="C4706" s="68"/>
      <c r="D4706" s="68"/>
      <c r="E4706" s="68"/>
      <c r="F4706" s="69"/>
      <c r="G4706" s="69"/>
      <c r="H4706" s="69"/>
      <c r="I4706" s="69"/>
      <c r="J4706" s="68"/>
      <c r="K4706" s="69"/>
      <c r="L4706" s="68"/>
      <c r="M4706" s="68"/>
      <c r="N4706" s="68"/>
      <c r="O4706" s="68"/>
      <c r="P4706" s="70"/>
      <c r="Q4706" s="71"/>
    </row>
    <row r="4707" spans="1:17">
      <c r="A4707" s="152"/>
      <c r="B4707" s="68"/>
      <c r="C4707" s="68"/>
      <c r="D4707" s="68"/>
      <c r="E4707" s="68"/>
      <c r="F4707" s="69"/>
      <c r="G4707" s="69"/>
      <c r="H4707" s="69"/>
      <c r="I4707" s="69"/>
      <c r="J4707" s="68"/>
      <c r="K4707" s="69"/>
      <c r="L4707" s="68"/>
      <c r="M4707" s="68"/>
      <c r="N4707" s="68"/>
      <c r="O4707" s="68"/>
      <c r="P4707" s="70"/>
      <c r="Q4707" s="71"/>
    </row>
    <row r="4708" spans="1:17">
      <c r="A4708" s="152"/>
      <c r="B4708" s="68"/>
      <c r="C4708" s="68"/>
      <c r="D4708" s="68"/>
      <c r="E4708" s="68"/>
      <c r="F4708" s="69"/>
      <c r="G4708" s="69"/>
      <c r="H4708" s="69"/>
      <c r="I4708" s="69"/>
      <c r="J4708" s="68"/>
      <c r="K4708" s="69"/>
      <c r="L4708" s="68"/>
      <c r="M4708" s="68"/>
      <c r="N4708" s="68"/>
      <c r="O4708" s="68"/>
      <c r="P4708" s="70"/>
      <c r="Q4708" s="71"/>
    </row>
    <row r="4709" spans="1:17">
      <c r="A4709" s="152"/>
      <c r="B4709" s="68"/>
      <c r="C4709" s="68"/>
      <c r="D4709" s="68"/>
      <c r="E4709" s="68"/>
      <c r="F4709" s="69"/>
      <c r="G4709" s="69"/>
      <c r="H4709" s="69"/>
      <c r="I4709" s="69"/>
      <c r="J4709" s="68"/>
      <c r="K4709" s="69"/>
      <c r="L4709" s="68"/>
      <c r="M4709" s="68"/>
      <c r="N4709" s="68"/>
      <c r="O4709" s="68"/>
      <c r="P4709" s="70"/>
      <c r="Q4709" s="71"/>
    </row>
    <row r="4710" spans="1:17">
      <c r="A4710" s="152"/>
      <c r="B4710" s="68"/>
      <c r="C4710" s="68"/>
      <c r="D4710" s="68"/>
      <c r="E4710" s="68"/>
      <c r="F4710" s="69"/>
      <c r="G4710" s="69"/>
      <c r="H4710" s="69"/>
      <c r="I4710" s="69"/>
      <c r="J4710" s="68"/>
      <c r="K4710" s="69"/>
      <c r="L4710" s="68"/>
      <c r="M4710" s="68"/>
      <c r="N4710" s="68"/>
      <c r="O4710" s="68"/>
      <c r="P4710" s="70"/>
      <c r="Q4710" s="71"/>
    </row>
    <row r="4711" spans="1:17">
      <c r="A4711" s="152"/>
      <c r="B4711" s="68"/>
      <c r="C4711" s="68"/>
      <c r="D4711" s="68"/>
      <c r="E4711" s="68"/>
      <c r="F4711" s="69"/>
      <c r="G4711" s="69"/>
      <c r="H4711" s="69"/>
      <c r="I4711" s="69"/>
      <c r="J4711" s="68"/>
      <c r="K4711" s="69"/>
      <c r="L4711" s="68"/>
      <c r="M4711" s="68"/>
      <c r="N4711" s="68"/>
      <c r="O4711" s="68"/>
      <c r="P4711" s="70"/>
      <c r="Q4711" s="71"/>
    </row>
    <row r="4712" spans="1:17">
      <c r="A4712" s="152"/>
      <c r="B4712" s="68"/>
      <c r="C4712" s="68"/>
      <c r="D4712" s="68"/>
      <c r="E4712" s="68"/>
      <c r="F4712" s="69"/>
      <c r="G4712" s="69"/>
      <c r="H4712" s="69"/>
      <c r="I4712" s="69"/>
      <c r="J4712" s="68"/>
      <c r="K4712" s="69"/>
      <c r="L4712" s="68"/>
      <c r="M4712" s="68"/>
      <c r="N4712" s="68"/>
      <c r="O4712" s="68"/>
      <c r="P4712" s="70"/>
      <c r="Q4712" s="71"/>
    </row>
    <row r="4713" spans="1:17">
      <c r="A4713" s="152"/>
      <c r="B4713" s="68"/>
      <c r="C4713" s="68"/>
      <c r="D4713" s="68"/>
      <c r="E4713" s="68"/>
      <c r="F4713" s="69"/>
      <c r="G4713" s="69"/>
      <c r="H4713" s="69"/>
      <c r="I4713" s="69"/>
      <c r="J4713" s="68"/>
      <c r="K4713" s="69"/>
      <c r="L4713" s="68"/>
      <c r="M4713" s="68"/>
      <c r="N4713" s="68"/>
      <c r="O4713" s="68"/>
      <c r="P4713" s="70"/>
      <c r="Q4713" s="71"/>
    </row>
    <row r="4714" spans="1:17">
      <c r="A4714" s="152"/>
      <c r="B4714" s="68"/>
      <c r="C4714" s="68"/>
      <c r="D4714" s="68"/>
      <c r="E4714" s="68"/>
      <c r="F4714" s="69"/>
      <c r="G4714" s="69"/>
      <c r="H4714" s="69"/>
      <c r="I4714" s="69"/>
      <c r="J4714" s="68"/>
      <c r="K4714" s="69"/>
      <c r="L4714" s="68"/>
      <c r="M4714" s="68"/>
      <c r="N4714" s="68"/>
      <c r="O4714" s="68"/>
      <c r="P4714" s="70"/>
      <c r="Q4714" s="71"/>
    </row>
    <row r="4715" spans="1:17">
      <c r="A4715" s="152"/>
      <c r="B4715" s="68"/>
      <c r="C4715" s="68"/>
      <c r="D4715" s="68"/>
      <c r="E4715" s="68"/>
      <c r="F4715" s="69"/>
      <c r="G4715" s="69"/>
      <c r="H4715" s="69"/>
      <c r="I4715" s="69"/>
      <c r="J4715" s="68"/>
      <c r="K4715" s="69"/>
      <c r="L4715" s="68"/>
      <c r="M4715" s="68"/>
      <c r="N4715" s="68"/>
      <c r="O4715" s="68"/>
      <c r="P4715" s="70"/>
      <c r="Q4715" s="71"/>
    </row>
    <row r="4716" spans="1:17">
      <c r="A4716" s="152"/>
      <c r="B4716" s="68"/>
      <c r="C4716" s="68"/>
      <c r="D4716" s="68"/>
      <c r="E4716" s="68"/>
      <c r="F4716" s="69"/>
      <c r="G4716" s="69"/>
      <c r="H4716" s="69"/>
      <c r="I4716" s="69"/>
      <c r="J4716" s="68"/>
      <c r="K4716" s="69"/>
      <c r="L4716" s="68"/>
      <c r="M4716" s="68"/>
      <c r="N4716" s="68"/>
      <c r="O4716" s="68"/>
      <c r="P4716" s="70"/>
      <c r="Q4716" s="71"/>
    </row>
    <row r="4717" spans="1:17">
      <c r="A4717" s="152"/>
      <c r="B4717" s="68"/>
      <c r="C4717" s="68"/>
      <c r="D4717" s="68"/>
      <c r="E4717" s="68"/>
      <c r="F4717" s="69"/>
      <c r="G4717" s="69"/>
      <c r="H4717" s="69"/>
      <c r="I4717" s="69"/>
      <c r="J4717" s="68"/>
      <c r="K4717" s="69"/>
      <c r="L4717" s="68"/>
      <c r="M4717" s="68"/>
      <c r="N4717" s="68"/>
      <c r="O4717" s="68"/>
      <c r="P4717" s="70"/>
      <c r="Q4717" s="71"/>
    </row>
    <row r="4718" spans="1:17">
      <c r="A4718" s="152"/>
      <c r="B4718" s="68"/>
      <c r="C4718" s="68"/>
      <c r="D4718" s="68"/>
      <c r="E4718" s="68"/>
      <c r="F4718" s="69"/>
      <c r="G4718" s="69"/>
      <c r="H4718" s="69"/>
      <c r="I4718" s="69"/>
      <c r="J4718" s="68"/>
      <c r="K4718" s="69"/>
      <c r="L4718" s="68"/>
      <c r="M4718" s="68"/>
      <c r="N4718" s="68"/>
      <c r="O4718" s="68"/>
      <c r="P4718" s="70"/>
      <c r="Q4718" s="71"/>
    </row>
    <row r="4719" spans="1:17">
      <c r="A4719" s="152"/>
      <c r="B4719" s="68"/>
      <c r="C4719" s="68"/>
      <c r="D4719" s="68"/>
      <c r="E4719" s="68"/>
      <c r="F4719" s="69"/>
      <c r="G4719" s="69"/>
      <c r="H4719" s="69"/>
      <c r="I4719" s="69"/>
      <c r="J4719" s="68"/>
      <c r="K4719" s="69"/>
      <c r="L4719" s="68"/>
      <c r="M4719" s="68"/>
      <c r="N4719" s="68"/>
      <c r="O4719" s="68"/>
      <c r="P4719" s="70"/>
      <c r="Q4719" s="71"/>
    </row>
    <row r="4720" spans="1:17">
      <c r="A4720" s="152"/>
      <c r="B4720" s="68"/>
      <c r="C4720" s="68"/>
      <c r="D4720" s="68"/>
      <c r="E4720" s="68"/>
      <c r="F4720" s="69"/>
      <c r="G4720" s="69"/>
      <c r="H4720" s="69"/>
      <c r="I4720" s="69"/>
      <c r="J4720" s="68"/>
      <c r="K4720" s="69"/>
      <c r="L4720" s="68"/>
      <c r="M4720" s="68"/>
      <c r="N4720" s="68"/>
      <c r="O4720" s="68"/>
      <c r="P4720" s="70"/>
      <c r="Q4720" s="71"/>
    </row>
    <row r="4721" spans="1:17">
      <c r="A4721" s="152"/>
      <c r="B4721" s="68"/>
      <c r="C4721" s="68"/>
      <c r="D4721" s="68"/>
      <c r="E4721" s="68"/>
      <c r="F4721" s="69"/>
      <c r="G4721" s="69"/>
      <c r="H4721" s="69"/>
      <c r="I4721" s="69"/>
      <c r="J4721" s="68"/>
      <c r="K4721" s="69"/>
      <c r="L4721" s="68"/>
      <c r="M4721" s="68"/>
      <c r="N4721" s="68"/>
      <c r="O4721" s="68"/>
      <c r="P4721" s="70"/>
      <c r="Q4721" s="71"/>
    </row>
    <row r="4722" spans="1:17">
      <c r="A4722" s="152"/>
      <c r="B4722" s="68"/>
      <c r="C4722" s="68"/>
      <c r="D4722" s="68"/>
      <c r="E4722" s="68"/>
      <c r="F4722" s="69"/>
      <c r="G4722" s="69"/>
      <c r="H4722" s="69"/>
      <c r="I4722" s="69"/>
      <c r="J4722" s="68"/>
      <c r="K4722" s="69"/>
      <c r="L4722" s="68"/>
      <c r="M4722" s="68"/>
      <c r="N4722" s="68"/>
      <c r="O4722" s="68"/>
      <c r="P4722" s="70"/>
      <c r="Q4722" s="71"/>
    </row>
    <row r="4723" spans="1:17">
      <c r="A4723" s="152"/>
      <c r="B4723" s="68"/>
      <c r="C4723" s="68"/>
      <c r="D4723" s="68"/>
      <c r="E4723" s="68"/>
      <c r="F4723" s="69"/>
      <c r="G4723" s="69"/>
      <c r="H4723" s="69"/>
      <c r="I4723" s="69"/>
      <c r="J4723" s="68"/>
      <c r="K4723" s="69"/>
      <c r="L4723" s="68"/>
      <c r="M4723" s="68"/>
      <c r="N4723" s="68"/>
      <c r="O4723" s="68"/>
      <c r="P4723" s="70"/>
      <c r="Q4723" s="71"/>
    </row>
    <row r="4724" spans="1:17">
      <c r="A4724" s="152"/>
      <c r="B4724" s="68"/>
      <c r="C4724" s="68"/>
      <c r="D4724" s="68"/>
      <c r="E4724" s="68"/>
      <c r="F4724" s="69"/>
      <c r="G4724" s="69"/>
      <c r="H4724" s="69"/>
      <c r="I4724" s="69"/>
      <c r="J4724" s="68"/>
      <c r="K4724" s="69"/>
      <c r="L4724" s="68"/>
      <c r="M4724" s="68"/>
      <c r="N4724" s="68"/>
      <c r="O4724" s="68"/>
      <c r="P4724" s="70"/>
      <c r="Q4724" s="71"/>
    </row>
    <row r="4725" spans="1:17">
      <c r="A4725" s="152"/>
      <c r="B4725" s="68"/>
      <c r="C4725" s="68"/>
      <c r="D4725" s="68"/>
      <c r="E4725" s="68"/>
      <c r="F4725" s="69"/>
      <c r="G4725" s="69"/>
      <c r="H4725" s="69"/>
      <c r="I4725" s="69"/>
      <c r="J4725" s="68"/>
      <c r="K4725" s="69"/>
      <c r="L4725" s="68"/>
      <c r="M4725" s="68"/>
      <c r="N4725" s="68"/>
      <c r="O4725" s="68"/>
      <c r="P4725" s="70"/>
      <c r="Q4725" s="71"/>
    </row>
    <row r="4726" spans="1:17">
      <c r="A4726" s="152"/>
      <c r="B4726" s="68"/>
      <c r="C4726" s="68"/>
      <c r="D4726" s="68"/>
      <c r="E4726" s="68"/>
      <c r="F4726" s="69"/>
      <c r="G4726" s="69"/>
      <c r="H4726" s="69"/>
      <c r="I4726" s="69"/>
      <c r="J4726" s="68"/>
      <c r="K4726" s="69"/>
      <c r="L4726" s="68"/>
      <c r="M4726" s="68"/>
      <c r="N4726" s="68"/>
      <c r="O4726" s="68"/>
      <c r="P4726" s="70"/>
      <c r="Q4726" s="71"/>
    </row>
    <row r="4727" spans="1:17">
      <c r="A4727" s="152"/>
      <c r="B4727" s="68"/>
      <c r="C4727" s="68"/>
      <c r="D4727" s="68"/>
      <c r="E4727" s="68"/>
      <c r="F4727" s="69"/>
      <c r="G4727" s="69"/>
      <c r="H4727" s="69"/>
      <c r="I4727" s="69"/>
      <c r="J4727" s="68"/>
      <c r="K4727" s="69"/>
      <c r="L4727" s="68"/>
      <c r="M4727" s="68"/>
      <c r="N4727" s="68"/>
      <c r="O4727" s="68"/>
      <c r="P4727" s="70"/>
      <c r="Q4727" s="71"/>
    </row>
    <row r="4728" spans="1:17">
      <c r="A4728" s="152"/>
      <c r="B4728" s="68"/>
      <c r="C4728" s="68"/>
      <c r="D4728" s="68"/>
      <c r="E4728" s="68"/>
      <c r="F4728" s="69"/>
      <c r="G4728" s="69"/>
      <c r="H4728" s="69"/>
      <c r="I4728" s="69"/>
      <c r="J4728" s="68"/>
      <c r="K4728" s="69"/>
      <c r="L4728" s="68"/>
      <c r="M4728" s="68"/>
      <c r="N4728" s="68"/>
      <c r="O4728" s="68"/>
      <c r="P4728" s="70"/>
      <c r="Q4728" s="71"/>
    </row>
    <row r="4729" spans="1:17">
      <c r="A4729" s="152"/>
      <c r="B4729" s="68"/>
      <c r="C4729" s="68"/>
      <c r="D4729" s="68"/>
      <c r="E4729" s="68"/>
      <c r="F4729" s="69"/>
      <c r="G4729" s="69"/>
      <c r="H4729" s="69"/>
      <c r="I4729" s="69"/>
      <c r="J4729" s="68"/>
      <c r="K4729" s="69"/>
      <c r="L4729" s="68"/>
      <c r="M4729" s="68"/>
      <c r="N4729" s="68"/>
      <c r="O4729" s="68"/>
      <c r="P4729" s="70"/>
      <c r="Q4729" s="71"/>
    </row>
    <row r="4730" spans="1:17">
      <c r="A4730" s="152"/>
      <c r="B4730" s="68"/>
      <c r="C4730" s="68"/>
      <c r="D4730" s="68"/>
      <c r="E4730" s="68"/>
      <c r="F4730" s="69"/>
      <c r="G4730" s="69"/>
      <c r="H4730" s="69"/>
      <c r="I4730" s="69"/>
      <c r="J4730" s="68"/>
      <c r="K4730" s="69"/>
      <c r="L4730" s="68"/>
      <c r="M4730" s="68"/>
      <c r="N4730" s="68"/>
      <c r="O4730" s="68"/>
      <c r="P4730" s="70"/>
      <c r="Q4730" s="71"/>
    </row>
    <row r="4731" spans="1:17">
      <c r="A4731" s="152"/>
      <c r="B4731" s="68"/>
      <c r="C4731" s="68"/>
      <c r="D4731" s="68"/>
      <c r="E4731" s="68"/>
      <c r="F4731" s="69"/>
      <c r="G4731" s="69"/>
      <c r="H4731" s="69"/>
      <c r="I4731" s="69"/>
      <c r="J4731" s="68"/>
      <c r="K4731" s="69"/>
      <c r="L4731" s="68"/>
      <c r="M4731" s="68"/>
      <c r="N4731" s="68"/>
      <c r="O4731" s="68"/>
      <c r="P4731" s="70"/>
      <c r="Q4731" s="71"/>
    </row>
    <row r="4732" spans="1:17">
      <c r="A4732" s="152"/>
      <c r="B4732" s="68"/>
      <c r="C4732" s="68"/>
      <c r="D4732" s="68"/>
      <c r="E4732" s="68"/>
      <c r="F4732" s="69"/>
      <c r="G4732" s="69"/>
      <c r="H4732" s="69"/>
      <c r="I4732" s="69"/>
      <c r="J4732" s="68"/>
      <c r="K4732" s="69"/>
      <c r="L4732" s="68"/>
      <c r="M4732" s="68"/>
      <c r="N4732" s="68"/>
      <c r="O4732" s="68"/>
      <c r="P4732" s="70"/>
      <c r="Q4732" s="71"/>
    </row>
    <row r="4733" spans="1:17">
      <c r="A4733" s="152"/>
      <c r="B4733" s="68"/>
      <c r="C4733" s="68"/>
      <c r="D4733" s="68"/>
      <c r="E4733" s="68"/>
      <c r="F4733" s="69"/>
      <c r="G4733" s="69"/>
      <c r="H4733" s="69"/>
      <c r="I4733" s="69"/>
      <c r="J4733" s="68"/>
      <c r="K4733" s="69"/>
      <c r="L4733" s="68"/>
      <c r="M4733" s="68"/>
      <c r="N4733" s="68"/>
      <c r="O4733" s="68"/>
      <c r="P4733" s="70"/>
      <c r="Q4733" s="71"/>
    </row>
    <row r="4734" spans="1:17">
      <c r="A4734" s="152"/>
      <c r="B4734" s="68"/>
      <c r="C4734" s="68"/>
      <c r="D4734" s="68"/>
      <c r="E4734" s="68"/>
      <c r="F4734" s="69"/>
      <c r="G4734" s="69"/>
      <c r="H4734" s="69"/>
      <c r="I4734" s="69"/>
      <c r="J4734" s="68"/>
      <c r="K4734" s="69"/>
      <c r="L4734" s="68"/>
      <c r="M4734" s="68"/>
      <c r="N4734" s="68"/>
      <c r="O4734" s="68"/>
      <c r="P4734" s="70"/>
      <c r="Q4734" s="71"/>
    </row>
    <row r="4735" spans="1:17">
      <c r="A4735" s="152"/>
      <c r="B4735" s="68"/>
      <c r="C4735" s="68"/>
      <c r="D4735" s="68"/>
      <c r="E4735" s="68"/>
      <c r="F4735" s="69"/>
      <c r="G4735" s="69"/>
      <c r="H4735" s="69"/>
      <c r="I4735" s="69"/>
      <c r="J4735" s="68"/>
      <c r="K4735" s="69"/>
      <c r="L4735" s="68"/>
      <c r="M4735" s="68"/>
      <c r="N4735" s="68"/>
      <c r="O4735" s="68"/>
      <c r="P4735" s="70"/>
      <c r="Q4735" s="71"/>
    </row>
    <row r="4736" spans="1:17">
      <c r="A4736" s="152"/>
      <c r="B4736" s="68"/>
      <c r="C4736" s="68"/>
      <c r="D4736" s="68"/>
      <c r="E4736" s="68"/>
      <c r="F4736" s="69"/>
      <c r="G4736" s="69"/>
      <c r="H4736" s="69"/>
      <c r="I4736" s="69"/>
      <c r="J4736" s="68"/>
      <c r="K4736" s="69"/>
      <c r="L4736" s="68"/>
      <c r="M4736" s="68"/>
      <c r="N4736" s="68"/>
      <c r="O4736" s="68"/>
      <c r="P4736" s="70"/>
      <c r="Q4736" s="71"/>
    </row>
    <row r="4737" spans="1:17">
      <c r="A4737" s="152"/>
      <c r="B4737" s="68"/>
      <c r="C4737" s="68"/>
      <c r="D4737" s="68"/>
      <c r="E4737" s="68"/>
      <c r="F4737" s="69"/>
      <c r="G4737" s="69"/>
      <c r="H4737" s="69"/>
      <c r="I4737" s="69"/>
      <c r="J4737" s="68"/>
      <c r="K4737" s="69"/>
      <c r="L4737" s="68"/>
      <c r="M4737" s="68"/>
      <c r="N4737" s="68"/>
      <c r="O4737" s="68"/>
      <c r="P4737" s="70"/>
      <c r="Q4737" s="71"/>
    </row>
    <row r="4738" spans="1:17">
      <c r="A4738" s="152"/>
      <c r="B4738" s="68"/>
      <c r="C4738" s="68"/>
      <c r="D4738" s="68"/>
      <c r="E4738" s="68"/>
      <c r="F4738" s="69"/>
      <c r="G4738" s="69"/>
      <c r="H4738" s="69"/>
      <c r="I4738" s="69"/>
      <c r="J4738" s="68"/>
      <c r="K4738" s="69"/>
      <c r="L4738" s="68"/>
      <c r="M4738" s="68"/>
      <c r="N4738" s="68"/>
      <c r="O4738" s="68"/>
      <c r="P4738" s="70"/>
      <c r="Q4738" s="71"/>
    </row>
    <row r="4739" spans="1:17">
      <c r="A4739" s="152"/>
      <c r="B4739" s="68"/>
      <c r="C4739" s="68"/>
      <c r="D4739" s="68"/>
      <c r="E4739" s="68"/>
      <c r="F4739" s="69"/>
      <c r="G4739" s="69"/>
      <c r="H4739" s="69"/>
      <c r="I4739" s="69"/>
      <c r="J4739" s="68"/>
      <c r="K4739" s="69"/>
      <c r="L4739" s="68"/>
      <c r="M4739" s="68"/>
      <c r="N4739" s="68"/>
      <c r="O4739" s="68"/>
      <c r="P4739" s="70"/>
      <c r="Q4739" s="71"/>
    </row>
    <row r="4740" spans="1:17">
      <c r="A4740" s="152"/>
      <c r="B4740" s="68"/>
      <c r="C4740" s="68"/>
      <c r="D4740" s="68"/>
      <c r="E4740" s="68"/>
      <c r="F4740" s="69"/>
      <c r="G4740" s="69"/>
      <c r="H4740" s="69"/>
      <c r="I4740" s="69"/>
      <c r="J4740" s="68"/>
      <c r="K4740" s="69"/>
      <c r="L4740" s="68"/>
      <c r="M4740" s="68"/>
      <c r="N4740" s="68"/>
      <c r="O4740" s="68"/>
      <c r="P4740" s="70"/>
      <c r="Q4740" s="71"/>
    </row>
    <row r="4741" spans="1:17">
      <c r="A4741" s="152"/>
      <c r="B4741" s="68"/>
      <c r="C4741" s="68"/>
      <c r="D4741" s="68"/>
      <c r="E4741" s="68"/>
      <c r="F4741" s="69"/>
      <c r="G4741" s="69"/>
      <c r="H4741" s="69"/>
      <c r="I4741" s="69"/>
      <c r="J4741" s="68"/>
      <c r="K4741" s="69"/>
      <c r="L4741" s="68"/>
      <c r="M4741" s="68"/>
      <c r="N4741" s="68"/>
      <c r="O4741" s="68"/>
      <c r="P4741" s="70"/>
      <c r="Q4741" s="71"/>
    </row>
    <row r="4742" spans="1:17">
      <c r="A4742" s="152"/>
      <c r="B4742" s="68"/>
      <c r="C4742" s="68"/>
      <c r="D4742" s="68"/>
      <c r="E4742" s="68"/>
      <c r="F4742" s="69"/>
      <c r="G4742" s="69"/>
      <c r="H4742" s="69"/>
      <c r="I4742" s="69"/>
      <c r="J4742" s="68"/>
      <c r="K4742" s="69"/>
      <c r="L4742" s="68"/>
      <c r="M4742" s="68"/>
      <c r="N4742" s="68"/>
      <c r="O4742" s="68"/>
      <c r="P4742" s="70"/>
      <c r="Q4742" s="71"/>
    </row>
    <row r="4743" spans="1:17">
      <c r="A4743" s="152"/>
      <c r="B4743" s="68"/>
      <c r="C4743" s="68"/>
      <c r="D4743" s="68"/>
      <c r="E4743" s="68"/>
      <c r="F4743" s="69"/>
      <c r="G4743" s="69"/>
      <c r="H4743" s="69"/>
      <c r="I4743" s="69"/>
      <c r="J4743" s="68"/>
      <c r="K4743" s="69"/>
      <c r="L4743" s="68"/>
      <c r="M4743" s="68"/>
      <c r="N4743" s="68"/>
      <c r="O4743" s="68"/>
      <c r="P4743" s="70"/>
      <c r="Q4743" s="71"/>
    </row>
    <row r="4744" spans="1:17">
      <c r="A4744" s="152"/>
      <c r="B4744" s="68"/>
      <c r="C4744" s="68"/>
      <c r="D4744" s="68"/>
      <c r="E4744" s="68"/>
      <c r="F4744" s="69"/>
      <c r="G4744" s="69"/>
      <c r="H4744" s="69"/>
      <c r="I4744" s="69"/>
      <c r="J4744" s="68"/>
      <c r="K4744" s="69"/>
      <c r="L4744" s="68"/>
      <c r="M4744" s="68"/>
      <c r="N4744" s="68"/>
      <c r="O4744" s="68"/>
      <c r="P4744" s="70"/>
      <c r="Q4744" s="71"/>
    </row>
    <row r="4745" spans="1:17">
      <c r="A4745" s="152"/>
      <c r="B4745" s="68"/>
      <c r="C4745" s="68"/>
      <c r="D4745" s="68"/>
      <c r="E4745" s="68"/>
      <c r="F4745" s="69"/>
      <c r="G4745" s="69"/>
      <c r="H4745" s="69"/>
      <c r="I4745" s="69"/>
      <c r="J4745" s="68"/>
      <c r="K4745" s="69"/>
      <c r="L4745" s="68"/>
      <c r="M4745" s="68"/>
      <c r="N4745" s="68"/>
      <c r="O4745" s="68"/>
      <c r="P4745" s="70"/>
      <c r="Q4745" s="71"/>
    </row>
    <row r="4746" spans="1:17">
      <c r="A4746" s="152"/>
      <c r="B4746" s="68"/>
      <c r="C4746" s="68"/>
      <c r="D4746" s="68"/>
      <c r="E4746" s="68"/>
      <c r="F4746" s="69"/>
      <c r="G4746" s="69"/>
      <c r="H4746" s="69"/>
      <c r="I4746" s="69"/>
      <c r="J4746" s="68"/>
      <c r="K4746" s="69"/>
      <c r="L4746" s="68"/>
      <c r="M4746" s="68"/>
      <c r="N4746" s="68"/>
      <c r="O4746" s="68"/>
      <c r="P4746" s="70"/>
      <c r="Q4746" s="71"/>
    </row>
    <row r="4747" spans="1:17">
      <c r="A4747" s="152"/>
      <c r="B4747" s="68"/>
      <c r="C4747" s="68"/>
      <c r="D4747" s="68"/>
      <c r="E4747" s="68"/>
      <c r="F4747" s="69"/>
      <c r="G4747" s="69"/>
      <c r="H4747" s="69"/>
      <c r="I4747" s="69"/>
      <c r="J4747" s="68"/>
      <c r="K4747" s="69"/>
      <c r="L4747" s="68"/>
      <c r="M4747" s="68"/>
      <c r="N4747" s="68"/>
      <c r="O4747" s="68"/>
      <c r="P4747" s="70"/>
      <c r="Q4747" s="71"/>
    </row>
    <row r="4748" spans="1:17">
      <c r="A4748" s="152"/>
      <c r="B4748" s="68"/>
      <c r="C4748" s="68"/>
      <c r="D4748" s="68"/>
      <c r="E4748" s="68"/>
      <c r="F4748" s="69"/>
      <c r="G4748" s="69"/>
      <c r="H4748" s="69"/>
      <c r="I4748" s="69"/>
      <c r="J4748" s="68"/>
      <c r="K4748" s="69"/>
      <c r="L4748" s="68"/>
      <c r="M4748" s="68"/>
      <c r="N4748" s="68"/>
      <c r="O4748" s="68"/>
      <c r="P4748" s="70"/>
      <c r="Q4748" s="71"/>
    </row>
    <row r="4749" spans="1:17">
      <c r="A4749" s="152"/>
      <c r="B4749" s="68"/>
      <c r="C4749" s="68"/>
      <c r="D4749" s="68"/>
      <c r="E4749" s="68"/>
      <c r="F4749" s="69"/>
      <c r="G4749" s="69"/>
      <c r="H4749" s="69"/>
      <c r="I4749" s="69"/>
      <c r="J4749" s="68"/>
      <c r="K4749" s="69"/>
      <c r="L4749" s="68"/>
      <c r="M4749" s="68"/>
      <c r="N4749" s="68"/>
      <c r="O4749" s="68"/>
      <c r="P4749" s="70"/>
      <c r="Q4749" s="71"/>
    </row>
    <row r="4750" spans="1:17">
      <c r="A4750" s="152"/>
      <c r="B4750" s="68"/>
      <c r="C4750" s="68"/>
      <c r="D4750" s="68"/>
      <c r="E4750" s="68"/>
      <c r="F4750" s="69"/>
      <c r="G4750" s="69"/>
      <c r="H4750" s="69"/>
      <c r="I4750" s="69"/>
      <c r="J4750" s="68"/>
      <c r="K4750" s="69"/>
      <c r="L4750" s="68"/>
      <c r="M4750" s="68"/>
      <c r="N4750" s="68"/>
      <c r="O4750" s="68"/>
      <c r="P4750" s="70"/>
      <c r="Q4750" s="71"/>
    </row>
    <row r="4751" spans="1:17">
      <c r="A4751" s="152"/>
      <c r="B4751" s="68"/>
      <c r="C4751" s="68"/>
      <c r="D4751" s="68"/>
      <c r="E4751" s="68"/>
      <c r="F4751" s="69"/>
      <c r="G4751" s="69"/>
      <c r="H4751" s="69"/>
      <c r="I4751" s="69"/>
      <c r="J4751" s="68"/>
      <c r="K4751" s="69"/>
      <c r="L4751" s="68"/>
      <c r="M4751" s="68"/>
      <c r="N4751" s="68"/>
      <c r="O4751" s="68"/>
      <c r="P4751" s="70"/>
      <c r="Q4751" s="71"/>
    </row>
    <row r="4752" spans="1:17">
      <c r="A4752" s="152"/>
      <c r="B4752" s="68"/>
      <c r="C4752" s="68"/>
      <c r="D4752" s="68"/>
      <c r="E4752" s="68"/>
      <c r="F4752" s="69"/>
      <c r="G4752" s="69"/>
      <c r="H4752" s="69"/>
      <c r="I4752" s="69"/>
      <c r="J4752" s="68"/>
      <c r="K4752" s="69"/>
      <c r="L4752" s="68"/>
      <c r="M4752" s="68"/>
      <c r="N4752" s="68"/>
      <c r="O4752" s="68"/>
      <c r="P4752" s="70"/>
      <c r="Q4752" s="71"/>
    </row>
    <row r="4753" spans="1:17">
      <c r="A4753" s="152"/>
      <c r="B4753" s="68"/>
      <c r="C4753" s="68"/>
      <c r="D4753" s="68"/>
      <c r="E4753" s="68"/>
      <c r="F4753" s="69"/>
      <c r="G4753" s="69"/>
      <c r="H4753" s="69"/>
      <c r="I4753" s="69"/>
      <c r="J4753" s="68"/>
      <c r="K4753" s="69"/>
      <c r="L4753" s="68"/>
      <c r="M4753" s="68"/>
      <c r="N4753" s="68"/>
      <c r="O4753" s="68"/>
      <c r="P4753" s="70"/>
      <c r="Q4753" s="71"/>
    </row>
    <row r="4754" spans="1:17">
      <c r="A4754" s="152"/>
      <c r="B4754" s="68"/>
      <c r="C4754" s="68"/>
      <c r="D4754" s="68"/>
      <c r="E4754" s="68"/>
      <c r="F4754" s="69"/>
      <c r="G4754" s="69"/>
      <c r="H4754" s="69"/>
      <c r="I4754" s="69"/>
      <c r="J4754" s="68"/>
      <c r="K4754" s="69"/>
      <c r="L4754" s="68"/>
      <c r="M4754" s="68"/>
      <c r="N4754" s="68"/>
      <c r="O4754" s="68"/>
      <c r="P4754" s="70"/>
      <c r="Q4754" s="71"/>
    </row>
    <row r="4755" spans="1:17">
      <c r="A4755" s="152"/>
      <c r="B4755" s="68"/>
      <c r="C4755" s="68"/>
      <c r="D4755" s="68"/>
      <c r="E4755" s="68"/>
      <c r="F4755" s="69"/>
      <c r="G4755" s="69"/>
      <c r="H4755" s="69"/>
      <c r="I4755" s="69"/>
      <c r="J4755" s="68"/>
      <c r="K4755" s="69"/>
      <c r="L4755" s="68"/>
      <c r="M4755" s="68"/>
      <c r="N4755" s="68"/>
      <c r="O4755" s="68"/>
      <c r="P4755" s="70"/>
      <c r="Q4755" s="71"/>
    </row>
    <row r="4756" spans="1:17">
      <c r="A4756" s="152"/>
      <c r="B4756" s="68"/>
      <c r="C4756" s="68"/>
      <c r="D4756" s="68"/>
      <c r="E4756" s="68"/>
      <c r="F4756" s="69"/>
      <c r="G4756" s="69"/>
      <c r="H4756" s="69"/>
      <c r="I4756" s="69"/>
      <c r="J4756" s="68"/>
      <c r="K4756" s="69"/>
      <c r="L4756" s="68"/>
      <c r="M4756" s="68"/>
      <c r="N4756" s="68"/>
      <c r="O4756" s="68"/>
      <c r="P4756" s="70"/>
      <c r="Q4756" s="71"/>
    </row>
    <row r="4757" spans="1:17">
      <c r="A4757" s="152"/>
      <c r="B4757" s="68"/>
      <c r="C4757" s="68"/>
      <c r="D4757" s="68"/>
      <c r="E4757" s="68"/>
      <c r="F4757" s="69"/>
      <c r="G4757" s="69"/>
      <c r="H4757" s="69"/>
      <c r="I4757" s="69"/>
      <c r="J4757" s="68"/>
      <c r="K4757" s="69"/>
      <c r="L4757" s="68"/>
      <c r="M4757" s="68"/>
      <c r="N4757" s="68"/>
      <c r="O4757" s="68"/>
      <c r="P4757" s="70"/>
      <c r="Q4757" s="71"/>
    </row>
    <row r="4758" spans="1:17">
      <c r="A4758" s="152"/>
      <c r="B4758" s="68"/>
      <c r="C4758" s="68"/>
      <c r="D4758" s="68"/>
      <c r="E4758" s="68"/>
      <c r="F4758" s="69"/>
      <c r="G4758" s="69"/>
      <c r="H4758" s="69"/>
      <c r="I4758" s="69"/>
      <c r="J4758" s="68"/>
      <c r="K4758" s="69"/>
      <c r="L4758" s="68"/>
      <c r="M4758" s="68"/>
      <c r="N4758" s="68"/>
      <c r="O4758" s="68"/>
      <c r="P4758" s="70"/>
      <c r="Q4758" s="71"/>
    </row>
    <row r="4759" spans="1:17">
      <c r="A4759" s="152"/>
      <c r="B4759" s="68"/>
      <c r="C4759" s="68"/>
      <c r="D4759" s="68"/>
      <c r="E4759" s="68"/>
      <c r="F4759" s="69"/>
      <c r="G4759" s="69"/>
      <c r="H4759" s="69"/>
      <c r="I4759" s="69"/>
      <c r="J4759" s="68"/>
      <c r="K4759" s="69"/>
      <c r="L4759" s="68"/>
      <c r="M4759" s="68"/>
      <c r="N4759" s="68"/>
      <c r="O4759" s="68"/>
      <c r="P4759" s="70"/>
      <c r="Q4759" s="71"/>
    </row>
    <row r="4760" spans="1:17">
      <c r="A4760" s="152"/>
      <c r="B4760" s="68"/>
      <c r="C4760" s="68"/>
      <c r="D4760" s="68"/>
      <c r="E4760" s="68"/>
      <c r="F4760" s="69"/>
      <c r="G4760" s="69"/>
      <c r="H4760" s="69"/>
      <c r="I4760" s="69"/>
      <c r="J4760" s="68"/>
      <c r="K4760" s="69"/>
      <c r="L4760" s="68"/>
      <c r="M4760" s="68"/>
      <c r="N4760" s="68"/>
      <c r="O4760" s="68"/>
      <c r="P4760" s="70"/>
      <c r="Q4760" s="71"/>
    </row>
    <row r="4761" spans="1:17">
      <c r="A4761" s="152"/>
      <c r="B4761" s="68"/>
      <c r="C4761" s="68"/>
      <c r="D4761" s="68"/>
      <c r="E4761" s="68"/>
      <c r="F4761" s="69"/>
      <c r="G4761" s="69"/>
      <c r="H4761" s="69"/>
      <c r="I4761" s="69"/>
      <c r="J4761" s="68"/>
      <c r="K4761" s="69"/>
      <c r="L4761" s="68"/>
      <c r="M4761" s="68"/>
      <c r="N4761" s="68"/>
      <c r="O4761" s="68"/>
      <c r="P4761" s="70"/>
      <c r="Q4761" s="71"/>
    </row>
    <row r="4762" spans="1:17">
      <c r="A4762" s="152"/>
      <c r="B4762" s="68"/>
      <c r="C4762" s="68"/>
      <c r="D4762" s="68"/>
      <c r="E4762" s="68"/>
      <c r="F4762" s="69"/>
      <c r="G4762" s="69"/>
      <c r="H4762" s="69"/>
      <c r="I4762" s="69"/>
      <c r="J4762" s="68"/>
      <c r="K4762" s="69"/>
      <c r="L4762" s="68"/>
      <c r="M4762" s="68"/>
      <c r="N4762" s="68"/>
      <c r="O4762" s="68"/>
      <c r="P4762" s="70"/>
      <c r="Q4762" s="71"/>
    </row>
    <row r="4763" spans="1:17">
      <c r="A4763" s="152"/>
      <c r="B4763" s="68"/>
      <c r="C4763" s="68"/>
      <c r="D4763" s="68"/>
      <c r="E4763" s="68"/>
      <c r="F4763" s="69"/>
      <c r="G4763" s="69"/>
      <c r="H4763" s="69"/>
      <c r="I4763" s="69"/>
      <c r="J4763" s="68"/>
      <c r="K4763" s="69"/>
      <c r="L4763" s="68"/>
      <c r="M4763" s="68"/>
      <c r="N4763" s="68"/>
      <c r="O4763" s="68"/>
      <c r="P4763" s="70"/>
      <c r="Q4763" s="71"/>
    </row>
    <row r="4764" spans="1:17">
      <c r="A4764" s="152"/>
      <c r="B4764" s="68"/>
      <c r="C4764" s="68"/>
      <c r="D4764" s="68"/>
      <c r="E4764" s="68"/>
      <c r="F4764" s="69"/>
      <c r="G4764" s="69"/>
      <c r="H4764" s="69"/>
      <c r="I4764" s="69"/>
      <c r="J4764" s="68"/>
      <c r="K4764" s="69"/>
      <c r="L4764" s="68"/>
      <c r="M4764" s="68"/>
      <c r="N4764" s="68"/>
      <c r="O4764" s="68"/>
      <c r="P4764" s="70"/>
      <c r="Q4764" s="71"/>
    </row>
    <row r="4765" spans="1:17">
      <c r="A4765" s="152"/>
      <c r="B4765" s="68"/>
      <c r="C4765" s="68"/>
      <c r="D4765" s="68"/>
      <c r="E4765" s="68"/>
      <c r="F4765" s="69"/>
      <c r="G4765" s="69"/>
      <c r="H4765" s="69"/>
      <c r="I4765" s="69"/>
      <c r="J4765" s="68"/>
      <c r="K4765" s="69"/>
      <c r="L4765" s="68"/>
      <c r="M4765" s="68"/>
      <c r="N4765" s="68"/>
      <c r="O4765" s="68"/>
      <c r="P4765" s="70"/>
      <c r="Q4765" s="71"/>
    </row>
    <row r="4766" spans="1:17">
      <c r="A4766" s="152"/>
      <c r="B4766" s="68"/>
      <c r="C4766" s="68"/>
      <c r="D4766" s="68"/>
      <c r="E4766" s="68"/>
      <c r="F4766" s="69"/>
      <c r="G4766" s="69"/>
      <c r="H4766" s="69"/>
      <c r="I4766" s="69"/>
      <c r="J4766" s="68"/>
      <c r="K4766" s="69"/>
      <c r="L4766" s="68"/>
      <c r="M4766" s="68"/>
      <c r="N4766" s="68"/>
      <c r="O4766" s="68"/>
      <c r="P4766" s="70"/>
      <c r="Q4766" s="71"/>
    </row>
    <row r="4767" spans="1:17">
      <c r="A4767" s="152"/>
      <c r="B4767" s="68"/>
      <c r="C4767" s="68"/>
      <c r="D4767" s="68"/>
      <c r="E4767" s="68"/>
      <c r="F4767" s="69"/>
      <c r="G4767" s="69"/>
      <c r="H4767" s="69"/>
      <c r="I4767" s="69"/>
      <c r="J4767" s="68"/>
      <c r="K4767" s="69"/>
      <c r="L4767" s="68"/>
      <c r="M4767" s="68"/>
      <c r="N4767" s="68"/>
      <c r="O4767" s="68"/>
      <c r="P4767" s="70"/>
      <c r="Q4767" s="71"/>
    </row>
    <row r="4768" spans="1:17">
      <c r="A4768" s="152"/>
      <c r="B4768" s="68"/>
      <c r="C4768" s="68"/>
      <c r="D4768" s="68"/>
      <c r="E4768" s="68"/>
      <c r="F4768" s="69"/>
      <c r="G4768" s="69"/>
      <c r="H4768" s="69"/>
      <c r="I4768" s="69"/>
      <c r="J4768" s="68"/>
      <c r="K4768" s="69"/>
      <c r="L4768" s="68"/>
      <c r="M4768" s="68"/>
      <c r="N4768" s="68"/>
      <c r="O4768" s="68"/>
      <c r="P4768" s="70"/>
      <c r="Q4768" s="71"/>
    </row>
    <row r="4769" spans="1:17">
      <c r="A4769" s="152"/>
      <c r="B4769" s="68"/>
      <c r="C4769" s="68"/>
      <c r="D4769" s="68"/>
      <c r="E4769" s="68"/>
      <c r="F4769" s="69"/>
      <c r="G4769" s="69"/>
      <c r="H4769" s="69"/>
      <c r="I4769" s="69"/>
      <c r="J4769" s="68"/>
      <c r="K4769" s="69"/>
      <c r="L4769" s="68"/>
      <c r="M4769" s="68"/>
      <c r="N4769" s="68"/>
      <c r="O4769" s="68"/>
      <c r="P4769" s="70"/>
      <c r="Q4769" s="71"/>
    </row>
    <row r="4770" spans="1:17">
      <c r="A4770" s="152"/>
      <c r="B4770" s="68"/>
      <c r="C4770" s="68"/>
      <c r="D4770" s="68"/>
      <c r="E4770" s="68"/>
      <c r="F4770" s="69"/>
      <c r="G4770" s="69"/>
      <c r="H4770" s="69"/>
      <c r="I4770" s="69"/>
      <c r="J4770" s="68"/>
      <c r="K4770" s="69"/>
      <c r="L4770" s="68"/>
      <c r="M4770" s="68"/>
      <c r="N4770" s="68"/>
      <c r="O4770" s="68"/>
      <c r="P4770" s="70"/>
      <c r="Q4770" s="71"/>
    </row>
    <row r="4771" spans="1:17">
      <c r="A4771" s="152"/>
      <c r="B4771" s="68"/>
      <c r="C4771" s="68"/>
      <c r="D4771" s="68"/>
      <c r="E4771" s="68"/>
      <c r="F4771" s="69"/>
      <c r="G4771" s="69"/>
      <c r="H4771" s="69"/>
      <c r="I4771" s="69"/>
      <c r="J4771" s="68"/>
      <c r="K4771" s="69"/>
      <c r="L4771" s="68"/>
      <c r="M4771" s="68"/>
      <c r="N4771" s="68"/>
      <c r="O4771" s="68"/>
      <c r="P4771" s="70"/>
      <c r="Q4771" s="71"/>
    </row>
    <row r="4772" spans="1:17">
      <c r="A4772" s="152"/>
      <c r="B4772" s="68"/>
      <c r="C4772" s="68"/>
      <c r="D4772" s="68"/>
      <c r="E4772" s="68"/>
      <c r="F4772" s="69"/>
      <c r="G4772" s="69"/>
      <c r="H4772" s="69"/>
      <c r="I4772" s="69"/>
      <c r="J4772" s="68"/>
      <c r="K4772" s="69"/>
      <c r="L4772" s="68"/>
      <c r="M4772" s="68"/>
      <c r="N4772" s="68"/>
      <c r="O4772" s="68"/>
      <c r="P4772" s="70"/>
      <c r="Q4772" s="71"/>
    </row>
    <row r="4773" spans="1:17">
      <c r="A4773" s="152"/>
      <c r="B4773" s="68"/>
      <c r="C4773" s="68"/>
      <c r="D4773" s="68"/>
      <c r="E4773" s="68"/>
      <c r="F4773" s="69"/>
      <c r="G4773" s="69"/>
      <c r="H4773" s="69"/>
      <c r="I4773" s="69"/>
      <c r="J4773" s="68"/>
      <c r="K4773" s="69"/>
      <c r="L4773" s="68"/>
      <c r="M4773" s="68"/>
      <c r="N4773" s="68"/>
      <c r="O4773" s="68"/>
      <c r="P4773" s="70"/>
      <c r="Q4773" s="71"/>
    </row>
    <row r="4774" spans="1:17">
      <c r="A4774" s="152"/>
      <c r="B4774" s="68"/>
      <c r="C4774" s="68"/>
      <c r="D4774" s="68"/>
      <c r="E4774" s="68"/>
      <c r="F4774" s="69"/>
      <c r="G4774" s="69"/>
      <c r="H4774" s="69"/>
      <c r="I4774" s="69"/>
      <c r="J4774" s="68"/>
      <c r="K4774" s="69"/>
      <c r="L4774" s="68"/>
      <c r="M4774" s="68"/>
      <c r="N4774" s="68"/>
      <c r="O4774" s="68"/>
      <c r="P4774" s="70"/>
      <c r="Q4774" s="71"/>
    </row>
    <row r="4775" spans="1:17">
      <c r="A4775" s="152"/>
      <c r="B4775" s="68"/>
      <c r="C4775" s="68"/>
      <c r="D4775" s="68"/>
      <c r="E4775" s="68"/>
      <c r="F4775" s="69"/>
      <c r="G4775" s="69"/>
      <c r="H4775" s="69"/>
      <c r="I4775" s="69"/>
      <c r="J4775" s="68"/>
      <c r="K4775" s="69"/>
      <c r="L4775" s="68"/>
      <c r="M4775" s="68"/>
      <c r="N4775" s="68"/>
      <c r="O4775" s="68"/>
      <c r="P4775" s="70"/>
      <c r="Q4775" s="71"/>
    </row>
    <row r="4776" spans="1:17">
      <c r="A4776" s="152"/>
      <c r="B4776" s="68"/>
      <c r="C4776" s="68"/>
      <c r="D4776" s="68"/>
      <c r="E4776" s="68"/>
      <c r="F4776" s="69"/>
      <c r="G4776" s="69"/>
      <c r="H4776" s="69"/>
      <c r="I4776" s="69"/>
      <c r="J4776" s="68"/>
      <c r="K4776" s="69"/>
      <c r="L4776" s="68"/>
      <c r="M4776" s="68"/>
      <c r="N4776" s="68"/>
      <c r="O4776" s="68"/>
      <c r="P4776" s="70"/>
      <c r="Q4776" s="71"/>
    </row>
    <row r="4777" spans="1:17">
      <c r="A4777" s="152"/>
      <c r="B4777" s="68"/>
      <c r="C4777" s="68"/>
      <c r="D4777" s="68"/>
      <c r="E4777" s="68"/>
      <c r="F4777" s="69"/>
      <c r="G4777" s="69"/>
      <c r="H4777" s="69"/>
      <c r="I4777" s="69"/>
      <c r="J4777" s="68"/>
      <c r="K4777" s="69"/>
      <c r="L4777" s="68"/>
      <c r="M4777" s="68"/>
      <c r="N4777" s="68"/>
      <c r="O4777" s="68"/>
      <c r="P4777" s="70"/>
      <c r="Q4777" s="71"/>
    </row>
    <row r="4778" spans="1:17">
      <c r="A4778" s="152"/>
      <c r="B4778" s="68"/>
      <c r="C4778" s="68"/>
      <c r="D4778" s="68"/>
      <c r="E4778" s="68"/>
      <c r="F4778" s="69"/>
      <c r="G4778" s="69"/>
      <c r="H4778" s="69"/>
      <c r="I4778" s="69"/>
      <c r="J4778" s="68"/>
      <c r="K4778" s="69"/>
      <c r="L4778" s="68"/>
      <c r="M4778" s="68"/>
      <c r="N4778" s="68"/>
      <c r="O4778" s="68"/>
      <c r="P4778" s="70"/>
      <c r="Q4778" s="71"/>
    </row>
    <row r="4779" spans="1:17">
      <c r="A4779" s="152"/>
      <c r="B4779" s="68"/>
      <c r="C4779" s="68"/>
      <c r="D4779" s="68"/>
      <c r="E4779" s="68"/>
      <c r="F4779" s="69"/>
      <c r="G4779" s="69"/>
      <c r="H4779" s="69"/>
      <c r="I4779" s="69"/>
      <c r="J4779" s="68"/>
      <c r="K4779" s="69"/>
      <c r="L4779" s="68"/>
      <c r="M4779" s="68"/>
      <c r="N4779" s="68"/>
      <c r="O4779" s="68"/>
      <c r="P4779" s="70"/>
      <c r="Q4779" s="71"/>
    </row>
    <row r="4780" spans="1:17">
      <c r="A4780" s="152"/>
      <c r="B4780" s="68"/>
      <c r="C4780" s="68"/>
      <c r="D4780" s="68"/>
      <c r="E4780" s="68"/>
      <c r="F4780" s="69"/>
      <c r="G4780" s="69"/>
      <c r="H4780" s="69"/>
      <c r="I4780" s="69"/>
      <c r="J4780" s="68"/>
      <c r="K4780" s="69"/>
      <c r="L4780" s="68"/>
      <c r="M4780" s="68"/>
      <c r="N4780" s="68"/>
      <c r="O4780" s="68"/>
      <c r="P4780" s="70"/>
      <c r="Q4780" s="71"/>
    </row>
    <row r="4781" spans="1:17">
      <c r="A4781" s="152"/>
      <c r="B4781" s="68"/>
      <c r="C4781" s="68"/>
      <c r="D4781" s="68"/>
      <c r="E4781" s="68"/>
      <c r="F4781" s="69"/>
      <c r="G4781" s="69"/>
      <c r="H4781" s="69"/>
      <c r="I4781" s="69"/>
      <c r="J4781" s="68"/>
      <c r="K4781" s="69"/>
      <c r="L4781" s="68"/>
      <c r="M4781" s="68"/>
      <c r="N4781" s="68"/>
      <c r="O4781" s="68"/>
      <c r="P4781" s="70"/>
      <c r="Q4781" s="71"/>
    </row>
    <row r="4782" spans="1:17">
      <c r="A4782" s="152"/>
      <c r="B4782" s="68"/>
      <c r="C4782" s="68"/>
      <c r="D4782" s="68"/>
      <c r="E4782" s="68"/>
      <c r="F4782" s="69"/>
      <c r="G4782" s="69"/>
      <c r="H4782" s="69"/>
      <c r="I4782" s="69"/>
      <c r="J4782" s="68"/>
      <c r="K4782" s="69"/>
      <c r="L4782" s="68"/>
      <c r="M4782" s="68"/>
      <c r="N4782" s="68"/>
      <c r="O4782" s="68"/>
      <c r="P4782" s="70"/>
      <c r="Q4782" s="71"/>
    </row>
    <row r="4783" spans="1:17">
      <c r="A4783" s="152"/>
      <c r="B4783" s="68"/>
      <c r="C4783" s="68"/>
      <c r="D4783" s="68"/>
      <c r="E4783" s="68"/>
      <c r="F4783" s="69"/>
      <c r="G4783" s="69"/>
      <c r="H4783" s="69"/>
      <c r="I4783" s="69"/>
      <c r="J4783" s="68"/>
      <c r="K4783" s="69"/>
      <c r="L4783" s="68"/>
      <c r="M4783" s="68"/>
      <c r="N4783" s="68"/>
      <c r="O4783" s="68"/>
      <c r="P4783" s="70"/>
      <c r="Q4783" s="71"/>
    </row>
    <row r="4784" spans="1:17">
      <c r="A4784" s="152"/>
      <c r="B4784" s="68"/>
      <c r="C4784" s="68"/>
      <c r="D4784" s="68"/>
      <c r="E4784" s="68"/>
      <c r="F4784" s="69"/>
      <c r="G4784" s="69"/>
      <c r="H4784" s="69"/>
      <c r="I4784" s="69"/>
      <c r="J4784" s="68"/>
      <c r="K4784" s="69"/>
      <c r="L4784" s="68"/>
      <c r="M4784" s="68"/>
      <c r="N4784" s="68"/>
      <c r="O4784" s="68"/>
      <c r="P4784" s="70"/>
      <c r="Q4784" s="71"/>
    </row>
    <row r="4785" spans="1:17">
      <c r="A4785" s="152"/>
      <c r="B4785" s="68"/>
      <c r="C4785" s="68"/>
      <c r="D4785" s="68"/>
      <c r="E4785" s="68"/>
      <c r="F4785" s="69"/>
      <c r="G4785" s="69"/>
      <c r="H4785" s="69"/>
      <c r="I4785" s="69"/>
      <c r="J4785" s="68"/>
      <c r="K4785" s="69"/>
      <c r="L4785" s="68"/>
      <c r="M4785" s="68"/>
      <c r="N4785" s="68"/>
      <c r="O4785" s="68"/>
      <c r="P4785" s="70"/>
      <c r="Q4785" s="71"/>
    </row>
    <row r="4786" spans="1:17">
      <c r="A4786" s="152"/>
      <c r="B4786" s="68"/>
      <c r="C4786" s="68"/>
      <c r="D4786" s="68"/>
      <c r="E4786" s="68"/>
      <c r="F4786" s="69"/>
      <c r="G4786" s="69"/>
      <c r="H4786" s="69"/>
      <c r="I4786" s="69"/>
      <c r="J4786" s="68"/>
      <c r="K4786" s="69"/>
      <c r="L4786" s="68"/>
      <c r="M4786" s="68"/>
      <c r="N4786" s="68"/>
      <c r="O4786" s="68"/>
      <c r="P4786" s="70"/>
      <c r="Q4786" s="71"/>
    </row>
    <row r="4787" spans="1:17">
      <c r="A4787" s="152"/>
      <c r="B4787" s="68"/>
      <c r="C4787" s="68"/>
      <c r="D4787" s="68"/>
      <c r="E4787" s="68"/>
      <c r="F4787" s="69"/>
      <c r="G4787" s="69"/>
      <c r="H4787" s="69"/>
      <c r="I4787" s="69"/>
      <c r="J4787" s="68"/>
      <c r="K4787" s="69"/>
      <c r="L4787" s="68"/>
      <c r="M4787" s="68"/>
      <c r="N4787" s="68"/>
      <c r="O4787" s="68"/>
      <c r="P4787" s="70"/>
      <c r="Q4787" s="71"/>
    </row>
    <row r="4788" spans="1:17">
      <c r="A4788" s="152"/>
      <c r="B4788" s="68"/>
      <c r="C4788" s="68"/>
      <c r="D4788" s="68"/>
      <c r="E4788" s="68"/>
      <c r="F4788" s="69"/>
      <c r="G4788" s="69"/>
      <c r="H4788" s="69"/>
      <c r="I4788" s="69"/>
      <c r="J4788" s="68"/>
      <c r="K4788" s="69"/>
      <c r="L4788" s="68"/>
      <c r="M4788" s="68"/>
      <c r="N4788" s="68"/>
      <c r="O4788" s="68"/>
      <c r="P4788" s="70"/>
      <c r="Q4788" s="71"/>
    </row>
    <row r="4789" spans="1:17">
      <c r="A4789" s="152"/>
      <c r="B4789" s="68"/>
      <c r="C4789" s="68"/>
      <c r="D4789" s="68"/>
      <c r="E4789" s="68"/>
      <c r="F4789" s="69"/>
      <c r="G4789" s="69"/>
      <c r="H4789" s="69"/>
      <c r="I4789" s="69"/>
      <c r="J4789" s="68"/>
      <c r="K4789" s="69"/>
      <c r="L4789" s="68"/>
      <c r="M4789" s="68"/>
      <c r="N4789" s="68"/>
      <c r="O4789" s="68"/>
      <c r="P4789" s="70"/>
      <c r="Q4789" s="71"/>
    </row>
    <row r="4790" spans="1:17">
      <c r="A4790" s="152"/>
      <c r="B4790" s="68"/>
      <c r="C4790" s="68"/>
      <c r="D4790" s="68"/>
      <c r="E4790" s="68"/>
      <c r="F4790" s="69"/>
      <c r="G4790" s="69"/>
      <c r="H4790" s="69"/>
      <c r="I4790" s="69"/>
      <c r="J4790" s="68"/>
      <c r="K4790" s="69"/>
      <c r="L4790" s="68"/>
      <c r="M4790" s="68"/>
      <c r="N4790" s="68"/>
      <c r="O4790" s="68"/>
      <c r="P4790" s="70"/>
      <c r="Q4790" s="71"/>
    </row>
    <row r="4791" spans="1:17">
      <c r="A4791" s="152"/>
      <c r="B4791" s="68"/>
      <c r="C4791" s="68"/>
      <c r="D4791" s="68"/>
      <c r="E4791" s="68"/>
      <c r="F4791" s="69"/>
      <c r="G4791" s="69"/>
      <c r="H4791" s="69"/>
      <c r="I4791" s="69"/>
      <c r="J4791" s="68"/>
      <c r="K4791" s="69"/>
      <c r="L4791" s="68"/>
      <c r="M4791" s="68"/>
      <c r="N4791" s="68"/>
      <c r="O4791" s="68"/>
      <c r="P4791" s="70"/>
      <c r="Q4791" s="71"/>
    </row>
    <row r="4792" spans="1:17">
      <c r="A4792" s="152"/>
      <c r="B4792" s="68"/>
      <c r="C4792" s="68"/>
      <c r="D4792" s="68"/>
      <c r="E4792" s="68"/>
      <c r="F4792" s="69"/>
      <c r="G4792" s="69"/>
      <c r="H4792" s="69"/>
      <c r="I4792" s="69"/>
      <c r="J4792" s="68"/>
      <c r="K4792" s="69"/>
      <c r="L4792" s="68"/>
      <c r="M4792" s="68"/>
      <c r="N4792" s="68"/>
      <c r="O4792" s="68"/>
      <c r="P4792" s="70"/>
      <c r="Q4792" s="71"/>
    </row>
    <row r="4793" spans="1:17">
      <c r="A4793" s="152"/>
      <c r="B4793" s="68"/>
      <c r="C4793" s="68"/>
      <c r="D4793" s="68"/>
      <c r="E4793" s="68"/>
      <c r="F4793" s="69"/>
      <c r="G4793" s="69"/>
      <c r="H4793" s="69"/>
      <c r="I4793" s="69"/>
      <c r="J4793" s="68"/>
      <c r="K4793" s="69"/>
      <c r="L4793" s="68"/>
      <c r="M4793" s="68"/>
      <c r="N4793" s="68"/>
      <c r="O4793" s="68"/>
      <c r="P4793" s="70"/>
      <c r="Q4793" s="71"/>
    </row>
    <row r="4794" spans="1:17">
      <c r="A4794" s="152"/>
      <c r="B4794" s="68"/>
      <c r="C4794" s="68"/>
      <c r="D4794" s="68"/>
      <c r="E4794" s="68"/>
      <c r="F4794" s="69"/>
      <c r="G4794" s="69"/>
      <c r="H4794" s="69"/>
      <c r="I4794" s="69"/>
      <c r="J4794" s="68"/>
      <c r="K4794" s="69"/>
      <c r="L4794" s="68"/>
      <c r="M4794" s="68"/>
      <c r="N4794" s="68"/>
      <c r="O4794" s="68"/>
      <c r="P4794" s="70"/>
      <c r="Q4794" s="71"/>
    </row>
    <row r="4795" spans="1:17">
      <c r="A4795" s="152"/>
      <c r="B4795" s="68"/>
      <c r="C4795" s="68"/>
      <c r="D4795" s="68"/>
      <c r="E4795" s="68"/>
      <c r="F4795" s="69"/>
      <c r="G4795" s="69"/>
      <c r="H4795" s="69"/>
      <c r="I4795" s="69"/>
      <c r="J4795" s="68"/>
      <c r="K4795" s="69"/>
      <c r="L4795" s="68"/>
      <c r="M4795" s="68"/>
      <c r="N4795" s="68"/>
      <c r="O4795" s="68"/>
      <c r="P4795" s="70"/>
      <c r="Q4795" s="71"/>
    </row>
    <row r="4796" spans="1:17">
      <c r="A4796" s="152"/>
      <c r="B4796" s="68"/>
      <c r="C4796" s="68"/>
      <c r="D4796" s="68"/>
      <c r="E4796" s="68"/>
      <c r="F4796" s="69"/>
      <c r="G4796" s="69"/>
      <c r="H4796" s="69"/>
      <c r="I4796" s="69"/>
      <c r="J4796" s="68"/>
      <c r="K4796" s="69"/>
      <c r="L4796" s="68"/>
      <c r="M4796" s="68"/>
      <c r="N4796" s="68"/>
      <c r="O4796" s="68"/>
      <c r="P4796" s="70"/>
      <c r="Q4796" s="71"/>
    </row>
    <row r="4797" spans="1:17">
      <c r="A4797" s="152"/>
      <c r="B4797" s="68"/>
      <c r="C4797" s="68"/>
      <c r="D4797" s="68"/>
      <c r="E4797" s="68"/>
      <c r="F4797" s="69"/>
      <c r="G4797" s="69"/>
      <c r="H4797" s="69"/>
      <c r="I4797" s="69"/>
      <c r="J4797" s="68"/>
      <c r="K4797" s="69"/>
      <c r="L4797" s="68"/>
      <c r="M4797" s="68"/>
      <c r="N4797" s="68"/>
      <c r="O4797" s="68"/>
      <c r="P4797" s="70"/>
      <c r="Q4797" s="71"/>
    </row>
    <row r="4798" spans="1:17">
      <c r="A4798" s="152"/>
      <c r="B4798" s="68"/>
      <c r="C4798" s="68"/>
      <c r="D4798" s="68"/>
      <c r="E4798" s="68"/>
      <c r="F4798" s="69"/>
      <c r="G4798" s="69"/>
      <c r="H4798" s="69"/>
      <c r="I4798" s="69"/>
      <c r="J4798" s="68"/>
      <c r="K4798" s="69"/>
      <c r="L4798" s="68"/>
      <c r="M4798" s="68"/>
      <c r="N4798" s="68"/>
      <c r="O4798" s="68"/>
      <c r="P4798" s="70"/>
      <c r="Q4798" s="71"/>
    </row>
    <row r="4799" spans="1:17">
      <c r="A4799" s="152"/>
      <c r="B4799" s="68"/>
      <c r="C4799" s="68"/>
      <c r="D4799" s="68"/>
      <c r="E4799" s="68"/>
      <c r="F4799" s="69"/>
      <c r="G4799" s="69"/>
      <c r="H4799" s="69"/>
      <c r="I4799" s="69"/>
      <c r="J4799" s="68"/>
      <c r="K4799" s="69"/>
      <c r="L4799" s="68"/>
      <c r="M4799" s="68"/>
      <c r="N4799" s="68"/>
      <c r="O4799" s="68"/>
      <c r="P4799" s="70"/>
      <c r="Q4799" s="71"/>
    </row>
    <row r="4800" spans="1:17">
      <c r="A4800" s="152"/>
      <c r="B4800" s="68"/>
      <c r="C4800" s="68"/>
      <c r="D4800" s="68"/>
      <c r="E4800" s="68"/>
      <c r="F4800" s="69"/>
      <c r="G4800" s="69"/>
      <c r="H4800" s="69"/>
      <c r="I4800" s="69"/>
      <c r="J4800" s="68"/>
      <c r="K4800" s="69"/>
      <c r="L4800" s="68"/>
      <c r="M4800" s="68"/>
      <c r="N4800" s="68"/>
      <c r="O4800" s="68"/>
      <c r="P4800" s="70"/>
      <c r="Q4800" s="71"/>
    </row>
    <row r="4801" spans="1:17">
      <c r="A4801" s="152"/>
      <c r="B4801" s="68"/>
      <c r="C4801" s="68"/>
      <c r="D4801" s="68"/>
      <c r="E4801" s="68"/>
      <c r="F4801" s="69"/>
      <c r="G4801" s="69"/>
      <c r="H4801" s="69"/>
      <c r="I4801" s="69"/>
      <c r="J4801" s="68"/>
      <c r="K4801" s="69"/>
      <c r="L4801" s="68"/>
      <c r="M4801" s="68"/>
      <c r="N4801" s="68"/>
      <c r="O4801" s="68"/>
      <c r="P4801" s="70"/>
      <c r="Q4801" s="71"/>
    </row>
    <row r="4802" spans="1:17">
      <c r="A4802" s="152"/>
      <c r="B4802" s="68"/>
      <c r="C4802" s="68"/>
      <c r="D4802" s="68"/>
      <c r="E4802" s="68"/>
      <c r="F4802" s="69"/>
      <c r="G4802" s="69"/>
      <c r="H4802" s="69"/>
      <c r="I4802" s="69"/>
      <c r="J4802" s="68"/>
      <c r="K4802" s="69"/>
      <c r="L4802" s="68"/>
      <c r="M4802" s="68"/>
      <c r="N4802" s="68"/>
      <c r="O4802" s="68"/>
      <c r="P4802" s="70"/>
      <c r="Q4802" s="71"/>
    </row>
    <row r="4803" spans="1:17">
      <c r="A4803" s="152"/>
      <c r="B4803" s="68"/>
      <c r="C4803" s="68"/>
      <c r="D4803" s="68"/>
      <c r="E4803" s="68"/>
      <c r="F4803" s="69"/>
      <c r="G4803" s="69"/>
      <c r="H4803" s="69"/>
      <c r="I4803" s="69"/>
      <c r="J4803" s="68"/>
      <c r="K4803" s="69"/>
      <c r="L4803" s="68"/>
      <c r="M4803" s="68"/>
      <c r="N4803" s="68"/>
      <c r="O4803" s="68"/>
      <c r="P4803" s="70"/>
      <c r="Q4803" s="71"/>
    </row>
    <row r="4804" spans="1:17">
      <c r="A4804" s="152"/>
      <c r="B4804" s="68"/>
      <c r="C4804" s="68"/>
      <c r="D4804" s="68"/>
      <c r="E4804" s="68"/>
      <c r="F4804" s="69"/>
      <c r="G4804" s="69"/>
      <c r="H4804" s="69"/>
      <c r="I4804" s="69"/>
      <c r="J4804" s="68"/>
      <c r="K4804" s="69"/>
      <c r="L4804" s="68"/>
      <c r="M4804" s="68"/>
      <c r="N4804" s="68"/>
      <c r="O4804" s="68"/>
      <c r="P4804" s="70"/>
      <c r="Q4804" s="71"/>
    </row>
    <row r="4805" spans="1:17">
      <c r="A4805" s="152"/>
      <c r="B4805" s="68"/>
      <c r="C4805" s="68"/>
      <c r="D4805" s="68"/>
      <c r="E4805" s="68"/>
      <c r="F4805" s="69"/>
      <c r="G4805" s="69"/>
      <c r="H4805" s="69"/>
      <c r="I4805" s="69"/>
      <c r="J4805" s="68"/>
      <c r="K4805" s="69"/>
      <c r="L4805" s="68"/>
      <c r="M4805" s="68"/>
      <c r="N4805" s="68"/>
      <c r="O4805" s="68"/>
      <c r="P4805" s="70"/>
      <c r="Q4805" s="71"/>
    </row>
    <row r="4806" spans="1:17">
      <c r="A4806" s="152"/>
      <c r="B4806" s="68"/>
      <c r="C4806" s="68"/>
      <c r="D4806" s="68"/>
      <c r="E4806" s="68"/>
      <c r="F4806" s="69"/>
      <c r="G4806" s="69"/>
      <c r="H4806" s="69"/>
      <c r="I4806" s="69"/>
      <c r="J4806" s="68"/>
      <c r="K4806" s="69"/>
      <c r="L4806" s="68"/>
      <c r="M4806" s="68"/>
      <c r="N4806" s="68"/>
      <c r="O4806" s="68"/>
      <c r="P4806" s="70"/>
      <c r="Q4806" s="71"/>
    </row>
    <row r="4807" spans="1:17">
      <c r="A4807" s="152"/>
      <c r="B4807" s="68"/>
      <c r="C4807" s="68"/>
      <c r="D4807" s="68"/>
      <c r="E4807" s="68"/>
      <c r="F4807" s="69"/>
      <c r="G4807" s="69"/>
      <c r="H4807" s="69"/>
      <c r="I4807" s="69"/>
      <c r="J4807" s="68"/>
      <c r="K4807" s="69"/>
      <c r="L4807" s="68"/>
      <c r="M4807" s="68"/>
      <c r="N4807" s="68"/>
      <c r="O4807" s="68"/>
      <c r="P4807" s="70"/>
      <c r="Q4807" s="71"/>
    </row>
    <row r="4808" spans="1:17">
      <c r="A4808" s="152"/>
      <c r="B4808" s="68"/>
      <c r="C4808" s="68"/>
      <c r="D4808" s="68"/>
      <c r="E4808" s="68"/>
      <c r="F4808" s="69"/>
      <c r="G4808" s="69"/>
      <c r="H4808" s="69"/>
      <c r="I4808" s="69"/>
      <c r="J4808" s="68"/>
      <c r="K4808" s="69"/>
      <c r="L4808" s="68"/>
      <c r="M4808" s="68"/>
      <c r="N4808" s="68"/>
      <c r="O4808" s="68"/>
      <c r="P4808" s="70"/>
      <c r="Q4808" s="71"/>
    </row>
    <row r="4809" spans="1:17">
      <c r="A4809" s="152"/>
      <c r="B4809" s="68"/>
      <c r="C4809" s="68"/>
      <c r="D4809" s="68"/>
      <c r="E4809" s="68"/>
      <c r="F4809" s="69"/>
      <c r="G4809" s="69"/>
      <c r="H4809" s="69"/>
      <c r="I4809" s="69"/>
      <c r="J4809" s="68"/>
      <c r="K4809" s="69"/>
      <c r="L4809" s="68"/>
      <c r="M4809" s="68"/>
      <c r="N4809" s="68"/>
      <c r="O4809" s="68"/>
      <c r="P4809" s="70"/>
      <c r="Q4809" s="71"/>
    </row>
    <row r="4810" spans="1:17">
      <c r="A4810" s="152"/>
      <c r="B4810" s="68"/>
      <c r="C4810" s="68"/>
      <c r="D4810" s="68"/>
      <c r="E4810" s="68"/>
      <c r="F4810" s="69"/>
      <c r="G4810" s="69"/>
      <c r="H4810" s="69"/>
      <c r="I4810" s="69"/>
      <c r="J4810" s="68"/>
      <c r="K4810" s="69"/>
      <c r="L4810" s="68"/>
      <c r="M4810" s="68"/>
      <c r="N4810" s="68"/>
      <c r="O4810" s="68"/>
      <c r="P4810" s="70"/>
      <c r="Q4810" s="71"/>
    </row>
    <row r="4811" spans="1:17">
      <c r="A4811" s="152"/>
      <c r="B4811" s="68"/>
      <c r="C4811" s="68"/>
      <c r="D4811" s="68"/>
      <c r="E4811" s="68"/>
      <c r="F4811" s="69"/>
      <c r="G4811" s="69"/>
      <c r="H4811" s="69"/>
      <c r="I4811" s="69"/>
      <c r="J4811" s="68"/>
      <c r="K4811" s="69"/>
      <c r="L4811" s="68"/>
      <c r="M4811" s="68"/>
      <c r="N4811" s="68"/>
      <c r="O4811" s="68"/>
      <c r="P4811" s="70"/>
      <c r="Q4811" s="71"/>
    </row>
    <row r="4812" spans="1:17">
      <c r="A4812" s="152"/>
      <c r="B4812" s="68"/>
      <c r="C4812" s="68"/>
      <c r="D4812" s="68"/>
      <c r="E4812" s="68"/>
      <c r="F4812" s="69"/>
      <c r="G4812" s="69"/>
      <c r="H4812" s="69"/>
      <c r="I4812" s="69"/>
      <c r="J4812" s="68"/>
      <c r="K4812" s="69"/>
      <c r="L4812" s="68"/>
      <c r="M4812" s="68"/>
      <c r="N4812" s="68"/>
      <c r="O4812" s="68"/>
      <c r="P4812" s="70"/>
      <c r="Q4812" s="71"/>
    </row>
    <row r="4813" spans="1:17">
      <c r="A4813" s="152"/>
      <c r="B4813" s="68"/>
      <c r="C4813" s="68"/>
      <c r="D4813" s="68"/>
      <c r="E4813" s="68"/>
      <c r="F4813" s="69"/>
      <c r="G4813" s="69"/>
      <c r="H4813" s="69"/>
      <c r="I4813" s="69"/>
      <c r="J4813" s="68"/>
      <c r="K4813" s="69"/>
      <c r="L4813" s="68"/>
      <c r="M4813" s="68"/>
      <c r="N4813" s="68"/>
      <c r="O4813" s="68"/>
      <c r="P4813" s="70"/>
      <c r="Q4813" s="71"/>
    </row>
    <row r="4814" spans="1:17">
      <c r="A4814" s="152"/>
      <c r="B4814" s="68"/>
      <c r="C4814" s="68"/>
      <c r="D4814" s="68"/>
      <c r="E4814" s="68"/>
      <c r="F4814" s="69"/>
      <c r="G4814" s="69"/>
      <c r="H4814" s="69"/>
      <c r="I4814" s="69"/>
      <c r="J4814" s="68"/>
      <c r="K4814" s="69"/>
      <c r="L4814" s="68"/>
      <c r="M4814" s="68"/>
      <c r="N4814" s="68"/>
      <c r="O4814" s="68"/>
      <c r="P4814" s="70"/>
      <c r="Q4814" s="71"/>
    </row>
    <row r="4815" spans="1:17">
      <c r="A4815" s="152"/>
      <c r="B4815" s="68"/>
      <c r="C4815" s="68"/>
      <c r="D4815" s="68"/>
      <c r="E4815" s="68"/>
      <c r="F4815" s="69"/>
      <c r="G4815" s="69"/>
      <c r="H4815" s="69"/>
      <c r="I4815" s="69"/>
      <c r="J4815" s="68"/>
      <c r="K4815" s="69"/>
      <c r="L4815" s="68"/>
      <c r="M4815" s="68"/>
      <c r="N4815" s="68"/>
      <c r="O4815" s="68"/>
      <c r="P4815" s="70"/>
      <c r="Q4815" s="71"/>
    </row>
    <row r="4816" spans="1:17">
      <c r="A4816" s="152"/>
      <c r="B4816" s="68"/>
      <c r="C4816" s="68"/>
      <c r="D4816" s="68"/>
      <c r="E4816" s="68"/>
      <c r="F4816" s="69"/>
      <c r="G4816" s="69"/>
      <c r="H4816" s="69"/>
      <c r="I4816" s="69"/>
      <c r="J4816" s="68"/>
      <c r="K4816" s="69"/>
      <c r="L4816" s="68"/>
      <c r="M4816" s="68"/>
      <c r="N4816" s="68"/>
      <c r="O4816" s="68"/>
      <c r="P4816" s="70"/>
      <c r="Q4816" s="71"/>
    </row>
    <row r="4817" spans="1:17">
      <c r="A4817" s="152"/>
      <c r="B4817" s="68"/>
      <c r="C4817" s="68"/>
      <c r="D4817" s="68"/>
      <c r="E4817" s="68"/>
      <c r="F4817" s="69"/>
      <c r="G4817" s="69"/>
      <c r="H4817" s="69"/>
      <c r="I4817" s="69"/>
      <c r="J4817" s="68"/>
      <c r="K4817" s="69"/>
      <c r="L4817" s="68"/>
      <c r="M4817" s="68"/>
      <c r="N4817" s="68"/>
      <c r="O4817" s="68"/>
      <c r="P4817" s="70"/>
      <c r="Q4817" s="71"/>
    </row>
    <row r="4818" spans="1:17">
      <c r="A4818" s="152"/>
      <c r="B4818" s="68"/>
      <c r="C4818" s="68"/>
      <c r="D4818" s="68"/>
      <c r="E4818" s="68"/>
      <c r="F4818" s="69"/>
      <c r="G4818" s="69"/>
      <c r="H4818" s="69"/>
      <c r="I4818" s="69"/>
      <c r="J4818" s="68"/>
      <c r="K4818" s="69"/>
      <c r="L4818" s="68"/>
      <c r="M4818" s="68"/>
      <c r="N4818" s="68"/>
      <c r="O4818" s="68"/>
      <c r="P4818" s="70"/>
      <c r="Q4818" s="71"/>
    </row>
    <row r="4819" spans="1:17">
      <c r="A4819" s="152"/>
      <c r="B4819" s="68"/>
      <c r="C4819" s="68"/>
      <c r="D4819" s="68"/>
      <c r="E4819" s="68"/>
      <c r="F4819" s="69"/>
      <c r="G4819" s="69"/>
      <c r="H4819" s="69"/>
      <c r="I4819" s="69"/>
      <c r="J4819" s="68"/>
      <c r="K4819" s="69"/>
      <c r="L4819" s="68"/>
      <c r="M4819" s="68"/>
      <c r="N4819" s="68"/>
      <c r="O4819" s="68"/>
      <c r="P4819" s="70"/>
      <c r="Q4819" s="71"/>
    </row>
    <row r="4820" spans="1:17">
      <c r="A4820" s="152"/>
      <c r="B4820" s="68"/>
      <c r="C4820" s="68"/>
      <c r="D4820" s="68"/>
      <c r="E4820" s="68"/>
      <c r="F4820" s="69"/>
      <c r="G4820" s="69"/>
      <c r="H4820" s="69"/>
      <c r="I4820" s="69"/>
      <c r="J4820" s="68"/>
      <c r="K4820" s="69"/>
      <c r="L4820" s="68"/>
      <c r="M4820" s="68"/>
      <c r="N4820" s="68"/>
      <c r="O4820" s="68"/>
      <c r="P4820" s="70"/>
      <c r="Q4820" s="71"/>
    </row>
    <row r="4821" spans="1:17">
      <c r="A4821" s="152"/>
      <c r="B4821" s="68"/>
      <c r="C4821" s="68"/>
      <c r="D4821" s="68"/>
      <c r="E4821" s="68"/>
      <c r="F4821" s="69"/>
      <c r="G4821" s="69"/>
      <c r="H4821" s="69"/>
      <c r="I4821" s="69"/>
      <c r="J4821" s="68"/>
      <c r="K4821" s="69"/>
      <c r="L4821" s="68"/>
      <c r="M4821" s="68"/>
      <c r="N4821" s="68"/>
      <c r="O4821" s="68"/>
      <c r="P4821" s="70"/>
      <c r="Q4821" s="71"/>
    </row>
    <row r="4822" spans="1:17">
      <c r="A4822" s="152"/>
      <c r="B4822" s="68"/>
      <c r="C4822" s="68"/>
      <c r="D4822" s="68"/>
      <c r="E4822" s="68"/>
      <c r="F4822" s="69"/>
      <c r="G4822" s="69"/>
      <c r="H4822" s="69"/>
      <c r="I4822" s="69"/>
      <c r="J4822" s="68"/>
      <c r="K4822" s="69"/>
      <c r="L4822" s="68"/>
      <c r="M4822" s="68"/>
      <c r="N4822" s="68"/>
      <c r="O4822" s="68"/>
      <c r="P4822" s="70"/>
      <c r="Q4822" s="71"/>
    </row>
    <row r="4823" spans="1:17">
      <c r="A4823" s="152"/>
      <c r="B4823" s="68"/>
      <c r="C4823" s="68"/>
      <c r="D4823" s="68"/>
      <c r="E4823" s="68"/>
      <c r="F4823" s="69"/>
      <c r="G4823" s="69"/>
      <c r="H4823" s="69"/>
      <c r="I4823" s="69"/>
      <c r="J4823" s="68"/>
      <c r="K4823" s="69"/>
      <c r="L4823" s="68"/>
      <c r="M4823" s="68"/>
      <c r="N4823" s="68"/>
      <c r="O4823" s="68"/>
      <c r="P4823" s="70"/>
      <c r="Q4823" s="71"/>
    </row>
    <row r="4824" spans="1:17">
      <c r="A4824" s="152"/>
      <c r="B4824" s="68"/>
      <c r="C4824" s="68"/>
      <c r="D4824" s="68"/>
      <c r="E4824" s="68"/>
      <c r="F4824" s="69"/>
      <c r="G4824" s="69"/>
      <c r="H4824" s="69"/>
      <c r="I4824" s="69"/>
      <c r="J4824" s="68"/>
      <c r="K4824" s="69"/>
      <c r="L4824" s="68"/>
      <c r="M4824" s="68"/>
      <c r="N4824" s="68"/>
      <c r="O4824" s="68"/>
      <c r="P4824" s="70"/>
      <c r="Q4824" s="71"/>
    </row>
    <row r="4825" spans="1:17">
      <c r="A4825" s="152"/>
      <c r="B4825" s="68"/>
      <c r="C4825" s="68"/>
      <c r="D4825" s="68"/>
      <c r="E4825" s="68"/>
      <c r="F4825" s="69"/>
      <c r="G4825" s="69"/>
      <c r="H4825" s="69"/>
      <c r="I4825" s="69"/>
      <c r="J4825" s="68"/>
      <c r="K4825" s="69"/>
      <c r="L4825" s="68"/>
      <c r="M4825" s="68"/>
      <c r="N4825" s="68"/>
      <c r="O4825" s="68"/>
      <c r="P4825" s="70"/>
      <c r="Q4825" s="71"/>
    </row>
    <row r="4826" spans="1:17">
      <c r="A4826" s="152"/>
      <c r="B4826" s="68"/>
      <c r="C4826" s="68"/>
      <c r="D4826" s="68"/>
      <c r="E4826" s="68"/>
      <c r="F4826" s="69"/>
      <c r="G4826" s="69"/>
      <c r="H4826" s="69"/>
      <c r="I4826" s="69"/>
      <c r="J4826" s="68"/>
      <c r="K4826" s="69"/>
      <c r="L4826" s="68"/>
      <c r="M4826" s="68"/>
      <c r="N4826" s="68"/>
      <c r="O4826" s="68"/>
      <c r="P4826" s="70"/>
      <c r="Q4826" s="71"/>
    </row>
    <row r="4827" spans="1:17">
      <c r="A4827" s="152"/>
      <c r="B4827" s="68"/>
      <c r="C4827" s="68"/>
      <c r="D4827" s="68"/>
      <c r="E4827" s="68"/>
      <c r="F4827" s="69"/>
      <c r="G4827" s="69"/>
      <c r="H4827" s="69"/>
      <c r="I4827" s="69"/>
      <c r="J4827" s="68"/>
      <c r="K4827" s="69"/>
      <c r="L4827" s="68"/>
      <c r="M4827" s="68"/>
      <c r="N4827" s="68"/>
      <c r="O4827" s="68"/>
      <c r="P4827" s="70"/>
      <c r="Q4827" s="71"/>
    </row>
    <row r="4828" spans="1:17">
      <c r="A4828" s="152"/>
      <c r="B4828" s="68"/>
      <c r="C4828" s="68"/>
      <c r="D4828" s="68"/>
      <c r="E4828" s="68"/>
      <c r="F4828" s="69"/>
      <c r="G4828" s="69"/>
      <c r="H4828" s="69"/>
      <c r="I4828" s="69"/>
      <c r="J4828" s="68"/>
      <c r="K4828" s="69"/>
      <c r="L4828" s="68"/>
      <c r="M4828" s="68"/>
      <c r="N4828" s="68"/>
      <c r="O4828" s="68"/>
      <c r="P4828" s="70"/>
      <c r="Q4828" s="71"/>
    </row>
    <row r="4829" spans="1:17">
      <c r="A4829" s="152"/>
      <c r="B4829" s="68"/>
      <c r="C4829" s="68"/>
      <c r="D4829" s="68"/>
      <c r="E4829" s="68"/>
      <c r="F4829" s="69"/>
      <c r="G4829" s="69"/>
      <c r="H4829" s="69"/>
      <c r="I4829" s="69"/>
      <c r="J4829" s="68"/>
      <c r="K4829" s="69"/>
      <c r="L4829" s="68"/>
      <c r="M4829" s="68"/>
      <c r="N4829" s="68"/>
      <c r="O4829" s="68"/>
      <c r="P4829" s="70"/>
      <c r="Q4829" s="71"/>
    </row>
    <row r="4830" spans="1:17">
      <c r="A4830" s="152"/>
      <c r="B4830" s="68"/>
      <c r="C4830" s="68"/>
      <c r="D4830" s="68"/>
      <c r="E4830" s="68"/>
      <c r="F4830" s="69"/>
      <c r="G4830" s="69"/>
      <c r="H4830" s="69"/>
      <c r="I4830" s="69"/>
      <c r="J4830" s="68"/>
      <c r="K4830" s="69"/>
      <c r="L4830" s="68"/>
      <c r="M4830" s="68"/>
      <c r="N4830" s="68"/>
      <c r="O4830" s="68"/>
      <c r="P4830" s="70"/>
      <c r="Q4830" s="71"/>
    </row>
    <row r="4831" spans="1:17">
      <c r="A4831" s="152"/>
      <c r="B4831" s="68"/>
      <c r="C4831" s="68"/>
      <c r="D4831" s="68"/>
      <c r="E4831" s="68"/>
      <c r="F4831" s="69"/>
      <c r="G4831" s="69"/>
      <c r="H4831" s="69"/>
      <c r="I4831" s="69"/>
      <c r="J4831" s="68"/>
      <c r="K4831" s="69"/>
      <c r="L4831" s="68"/>
      <c r="M4831" s="68"/>
      <c r="N4831" s="68"/>
      <c r="O4831" s="68"/>
      <c r="P4831" s="70"/>
      <c r="Q4831" s="71"/>
    </row>
    <row r="4832" spans="1:17">
      <c r="A4832" s="152"/>
      <c r="B4832" s="68"/>
      <c r="C4832" s="68"/>
      <c r="D4832" s="68"/>
      <c r="E4832" s="68"/>
      <c r="F4832" s="69"/>
      <c r="G4832" s="69"/>
      <c r="H4832" s="69"/>
      <c r="I4832" s="69"/>
      <c r="J4832" s="68"/>
      <c r="K4832" s="69"/>
      <c r="L4832" s="68"/>
      <c r="M4832" s="68"/>
      <c r="N4832" s="68"/>
      <c r="O4832" s="68"/>
      <c r="P4832" s="70"/>
      <c r="Q4832" s="71"/>
    </row>
    <row r="4833" spans="1:17">
      <c r="A4833" s="152"/>
      <c r="B4833" s="68"/>
      <c r="C4833" s="68"/>
      <c r="D4833" s="68"/>
      <c r="E4833" s="68"/>
      <c r="F4833" s="69"/>
      <c r="G4833" s="69"/>
      <c r="H4833" s="69"/>
      <c r="I4833" s="69"/>
      <c r="J4833" s="68"/>
      <c r="K4833" s="69"/>
      <c r="L4833" s="68"/>
      <c r="M4833" s="68"/>
      <c r="N4833" s="68"/>
      <c r="O4833" s="68"/>
      <c r="P4833" s="70"/>
      <c r="Q4833" s="71"/>
    </row>
    <row r="4834" spans="1:17">
      <c r="A4834" s="152"/>
      <c r="B4834" s="68"/>
      <c r="C4834" s="68"/>
      <c r="D4834" s="68"/>
      <c r="E4834" s="68"/>
      <c r="F4834" s="69"/>
      <c r="G4834" s="69"/>
      <c r="H4834" s="69"/>
      <c r="I4834" s="69"/>
      <c r="J4834" s="68"/>
      <c r="K4834" s="69"/>
      <c r="L4834" s="68"/>
      <c r="M4834" s="68"/>
      <c r="N4834" s="68"/>
      <c r="O4834" s="68"/>
      <c r="P4834" s="70"/>
      <c r="Q4834" s="71"/>
    </row>
    <row r="4835" spans="1:17">
      <c r="A4835" s="152"/>
      <c r="B4835" s="68"/>
      <c r="C4835" s="68"/>
      <c r="D4835" s="68"/>
      <c r="E4835" s="68"/>
      <c r="F4835" s="69"/>
      <c r="G4835" s="69"/>
      <c r="H4835" s="69"/>
      <c r="I4835" s="69"/>
      <c r="J4835" s="68"/>
      <c r="K4835" s="69"/>
      <c r="L4835" s="68"/>
      <c r="M4835" s="68"/>
      <c r="N4835" s="68"/>
      <c r="O4835" s="68"/>
      <c r="P4835" s="70"/>
      <c r="Q4835" s="71"/>
    </row>
    <row r="4836" spans="1:17">
      <c r="A4836" s="152"/>
      <c r="B4836" s="68"/>
      <c r="C4836" s="68"/>
      <c r="D4836" s="68"/>
      <c r="E4836" s="68"/>
      <c r="F4836" s="69"/>
      <c r="G4836" s="69"/>
      <c r="H4836" s="69"/>
      <c r="I4836" s="69"/>
      <c r="J4836" s="68"/>
      <c r="K4836" s="69"/>
      <c r="L4836" s="68"/>
      <c r="M4836" s="68"/>
      <c r="N4836" s="68"/>
      <c r="O4836" s="68"/>
      <c r="P4836" s="70"/>
      <c r="Q4836" s="71"/>
    </row>
    <row r="4837" spans="1:17">
      <c r="A4837" s="152"/>
      <c r="B4837" s="68"/>
      <c r="C4837" s="68"/>
      <c r="D4837" s="68"/>
      <c r="E4837" s="68"/>
      <c r="F4837" s="69"/>
      <c r="G4837" s="69"/>
      <c r="H4837" s="69"/>
      <c r="I4837" s="69"/>
      <c r="J4837" s="68"/>
      <c r="K4837" s="69"/>
      <c r="L4837" s="68"/>
      <c r="M4837" s="68"/>
      <c r="N4837" s="68"/>
      <c r="O4837" s="68"/>
      <c r="P4837" s="70"/>
      <c r="Q4837" s="71"/>
    </row>
    <row r="4838" spans="1:17">
      <c r="A4838" s="152"/>
      <c r="B4838" s="68"/>
      <c r="C4838" s="68"/>
      <c r="D4838" s="68"/>
      <c r="E4838" s="68"/>
      <c r="F4838" s="69"/>
      <c r="G4838" s="69"/>
      <c r="H4838" s="69"/>
      <c r="I4838" s="69"/>
      <c r="J4838" s="68"/>
      <c r="K4838" s="69"/>
      <c r="L4838" s="68"/>
      <c r="M4838" s="68"/>
      <c r="N4838" s="68"/>
      <c r="O4838" s="68"/>
      <c r="P4838" s="70"/>
      <c r="Q4838" s="71"/>
    </row>
    <row r="4839" spans="1:17">
      <c r="A4839" s="152"/>
      <c r="B4839" s="68"/>
      <c r="C4839" s="68"/>
      <c r="D4839" s="68"/>
      <c r="E4839" s="68"/>
      <c r="F4839" s="69"/>
      <c r="G4839" s="69"/>
      <c r="H4839" s="69"/>
      <c r="I4839" s="69"/>
      <c r="J4839" s="68"/>
      <c r="K4839" s="69"/>
      <c r="L4839" s="68"/>
      <c r="M4839" s="68"/>
      <c r="N4839" s="68"/>
      <c r="O4839" s="68"/>
      <c r="P4839" s="70"/>
      <c r="Q4839" s="71"/>
    </row>
    <row r="4840" spans="1:17">
      <c r="A4840" s="152"/>
      <c r="B4840" s="68"/>
      <c r="C4840" s="68"/>
      <c r="D4840" s="68"/>
      <c r="E4840" s="68"/>
      <c r="F4840" s="69"/>
      <c r="G4840" s="69"/>
      <c r="H4840" s="69"/>
      <c r="I4840" s="69"/>
      <c r="J4840" s="68"/>
      <c r="K4840" s="69"/>
      <c r="L4840" s="68"/>
      <c r="M4840" s="68"/>
      <c r="N4840" s="68"/>
      <c r="O4840" s="68"/>
      <c r="P4840" s="70"/>
      <c r="Q4840" s="71"/>
    </row>
    <row r="4841" spans="1:17">
      <c r="A4841" s="152"/>
      <c r="B4841" s="68"/>
      <c r="C4841" s="68"/>
      <c r="D4841" s="68"/>
      <c r="E4841" s="68"/>
      <c r="F4841" s="69"/>
      <c r="G4841" s="69"/>
      <c r="H4841" s="69"/>
      <c r="I4841" s="69"/>
      <c r="J4841" s="68"/>
      <c r="K4841" s="69"/>
      <c r="L4841" s="68"/>
      <c r="M4841" s="68"/>
      <c r="N4841" s="68"/>
      <c r="O4841" s="68"/>
      <c r="P4841" s="70"/>
      <c r="Q4841" s="71"/>
    </row>
    <row r="4842" spans="1:17">
      <c r="A4842" s="152"/>
      <c r="B4842" s="68"/>
      <c r="C4842" s="68"/>
      <c r="D4842" s="68"/>
      <c r="E4842" s="68"/>
      <c r="F4842" s="69"/>
      <c r="G4842" s="69"/>
      <c r="H4842" s="69"/>
      <c r="I4842" s="69"/>
      <c r="J4842" s="68"/>
      <c r="K4842" s="69"/>
      <c r="L4842" s="68"/>
      <c r="M4842" s="68"/>
      <c r="N4842" s="68"/>
      <c r="O4842" s="68"/>
      <c r="P4842" s="70"/>
      <c r="Q4842" s="71"/>
    </row>
    <row r="4843" spans="1:17">
      <c r="A4843" s="152"/>
      <c r="B4843" s="68"/>
      <c r="C4843" s="68"/>
      <c r="D4843" s="68"/>
      <c r="E4843" s="68"/>
      <c r="F4843" s="69"/>
      <c r="G4843" s="69"/>
      <c r="H4843" s="69"/>
      <c r="I4843" s="69"/>
      <c r="J4843" s="68"/>
      <c r="K4843" s="69"/>
      <c r="L4843" s="68"/>
      <c r="M4843" s="68"/>
      <c r="N4843" s="68"/>
      <c r="O4843" s="68"/>
      <c r="P4843" s="70"/>
      <c r="Q4843" s="71"/>
    </row>
    <row r="4844" spans="1:17">
      <c r="A4844" s="152"/>
      <c r="B4844" s="68"/>
      <c r="C4844" s="68"/>
      <c r="D4844" s="68"/>
      <c r="E4844" s="68"/>
      <c r="F4844" s="69"/>
      <c r="G4844" s="69"/>
      <c r="H4844" s="69"/>
      <c r="I4844" s="69"/>
      <c r="J4844" s="68"/>
      <c r="K4844" s="69"/>
      <c r="L4844" s="68"/>
      <c r="M4844" s="68"/>
      <c r="N4844" s="68"/>
      <c r="O4844" s="68"/>
      <c r="P4844" s="70"/>
      <c r="Q4844" s="71"/>
    </row>
    <row r="4845" spans="1:17">
      <c r="A4845" s="152"/>
      <c r="B4845" s="68"/>
      <c r="C4845" s="68"/>
      <c r="D4845" s="68"/>
      <c r="E4845" s="68"/>
      <c r="F4845" s="69"/>
      <c r="G4845" s="69"/>
      <c r="H4845" s="69"/>
      <c r="I4845" s="69"/>
      <c r="J4845" s="68"/>
      <c r="K4845" s="69"/>
      <c r="L4845" s="68"/>
      <c r="M4845" s="68"/>
      <c r="N4845" s="68"/>
      <c r="O4845" s="68"/>
      <c r="P4845" s="70"/>
      <c r="Q4845" s="71"/>
    </row>
    <row r="4846" spans="1:17">
      <c r="A4846" s="152"/>
      <c r="B4846" s="68"/>
      <c r="C4846" s="68"/>
      <c r="D4846" s="68"/>
      <c r="E4846" s="68"/>
      <c r="F4846" s="69"/>
      <c r="G4846" s="69"/>
      <c r="H4846" s="69"/>
      <c r="I4846" s="69"/>
      <c r="J4846" s="68"/>
      <c r="K4846" s="69"/>
      <c r="L4846" s="68"/>
      <c r="M4846" s="68"/>
      <c r="N4846" s="68"/>
      <c r="O4846" s="68"/>
      <c r="P4846" s="70"/>
      <c r="Q4846" s="71"/>
    </row>
    <row r="4847" spans="1:17">
      <c r="A4847" s="152"/>
      <c r="B4847" s="68"/>
      <c r="C4847" s="68"/>
      <c r="D4847" s="68"/>
      <c r="E4847" s="68"/>
      <c r="F4847" s="69"/>
      <c r="G4847" s="69"/>
      <c r="H4847" s="69"/>
      <c r="I4847" s="69"/>
      <c r="J4847" s="68"/>
      <c r="K4847" s="69"/>
      <c r="L4847" s="68"/>
      <c r="M4847" s="68"/>
      <c r="N4847" s="68"/>
      <c r="O4847" s="68"/>
      <c r="P4847" s="70"/>
      <c r="Q4847" s="71"/>
    </row>
    <row r="4848" spans="1:17">
      <c r="A4848" s="152"/>
      <c r="B4848" s="68"/>
      <c r="C4848" s="68"/>
      <c r="D4848" s="68"/>
      <c r="E4848" s="68"/>
      <c r="F4848" s="69"/>
      <c r="G4848" s="69"/>
      <c r="H4848" s="69"/>
      <c r="I4848" s="69"/>
      <c r="J4848" s="68"/>
      <c r="K4848" s="69"/>
      <c r="L4848" s="68"/>
      <c r="M4848" s="68"/>
      <c r="N4848" s="68"/>
      <c r="O4848" s="68"/>
      <c r="P4848" s="70"/>
      <c r="Q4848" s="71"/>
    </row>
    <row r="4849" spans="1:17">
      <c r="A4849" s="152"/>
      <c r="B4849" s="68"/>
      <c r="C4849" s="68"/>
      <c r="D4849" s="68"/>
      <c r="E4849" s="68"/>
      <c r="F4849" s="69"/>
      <c r="G4849" s="69"/>
      <c r="H4849" s="69"/>
      <c r="I4849" s="69"/>
      <c r="J4849" s="68"/>
      <c r="K4849" s="69"/>
      <c r="L4849" s="68"/>
      <c r="M4849" s="68"/>
      <c r="N4849" s="68"/>
      <c r="O4849" s="68"/>
      <c r="P4849" s="70"/>
      <c r="Q4849" s="71"/>
    </row>
    <row r="4850" spans="1:17">
      <c r="A4850" s="152"/>
      <c r="B4850" s="68"/>
      <c r="C4850" s="68"/>
      <c r="D4850" s="68"/>
      <c r="E4850" s="68"/>
      <c r="F4850" s="69"/>
      <c r="G4850" s="69"/>
      <c r="H4850" s="69"/>
      <c r="I4850" s="69"/>
      <c r="J4850" s="68"/>
      <c r="K4850" s="69"/>
      <c r="L4850" s="68"/>
      <c r="M4850" s="68"/>
      <c r="N4850" s="68"/>
      <c r="O4850" s="68"/>
      <c r="P4850" s="70"/>
      <c r="Q4850" s="71"/>
    </row>
    <row r="4851" spans="1:17">
      <c r="A4851" s="152"/>
      <c r="B4851" s="68"/>
      <c r="C4851" s="68"/>
      <c r="D4851" s="68"/>
      <c r="E4851" s="68"/>
      <c r="F4851" s="69"/>
      <c r="G4851" s="69"/>
      <c r="H4851" s="69"/>
      <c r="I4851" s="69"/>
      <c r="J4851" s="68"/>
      <c r="K4851" s="69"/>
      <c r="L4851" s="68"/>
      <c r="M4851" s="68"/>
      <c r="N4851" s="68"/>
      <c r="O4851" s="68"/>
      <c r="P4851" s="70"/>
      <c r="Q4851" s="71"/>
    </row>
    <row r="4852" spans="1:17">
      <c r="A4852" s="152"/>
      <c r="B4852" s="68"/>
      <c r="C4852" s="68"/>
      <c r="D4852" s="68"/>
      <c r="E4852" s="68"/>
      <c r="F4852" s="69"/>
      <c r="G4852" s="69"/>
      <c r="H4852" s="69"/>
      <c r="I4852" s="69"/>
      <c r="J4852" s="68"/>
      <c r="K4852" s="69"/>
      <c r="L4852" s="68"/>
      <c r="M4852" s="68"/>
      <c r="N4852" s="68"/>
      <c r="O4852" s="68"/>
      <c r="P4852" s="70"/>
      <c r="Q4852" s="71"/>
    </row>
    <row r="4853" spans="1:17">
      <c r="A4853" s="152"/>
      <c r="B4853" s="68"/>
      <c r="C4853" s="68"/>
      <c r="D4853" s="68"/>
      <c r="E4853" s="68"/>
      <c r="F4853" s="69"/>
      <c r="G4853" s="69"/>
      <c r="H4853" s="69"/>
      <c r="I4853" s="69"/>
      <c r="J4853" s="68"/>
      <c r="K4853" s="69"/>
      <c r="L4853" s="68"/>
      <c r="M4853" s="68"/>
      <c r="N4853" s="68"/>
      <c r="O4853" s="68"/>
      <c r="P4853" s="70"/>
      <c r="Q4853" s="71"/>
    </row>
    <row r="4854" spans="1:17">
      <c r="A4854" s="152"/>
      <c r="B4854" s="68"/>
      <c r="C4854" s="68"/>
      <c r="D4854" s="68"/>
      <c r="E4854" s="68"/>
      <c r="F4854" s="69"/>
      <c r="G4854" s="69"/>
      <c r="H4854" s="69"/>
      <c r="I4854" s="69"/>
      <c r="J4854" s="68"/>
      <c r="K4854" s="69"/>
      <c r="L4854" s="68"/>
      <c r="M4854" s="68"/>
      <c r="N4854" s="68"/>
      <c r="O4854" s="68"/>
      <c r="P4854" s="70"/>
      <c r="Q4854" s="71"/>
    </row>
    <row r="4855" spans="1:17">
      <c r="A4855" s="152"/>
      <c r="B4855" s="68"/>
      <c r="C4855" s="68"/>
      <c r="D4855" s="68"/>
      <c r="E4855" s="68"/>
      <c r="F4855" s="69"/>
      <c r="G4855" s="69"/>
      <c r="H4855" s="69"/>
      <c r="I4855" s="69"/>
      <c r="J4855" s="68"/>
      <c r="K4855" s="69"/>
      <c r="L4855" s="68"/>
      <c r="M4855" s="68"/>
      <c r="N4855" s="68"/>
      <c r="O4855" s="68"/>
      <c r="P4855" s="70"/>
      <c r="Q4855" s="71"/>
    </row>
    <row r="4856" spans="1:17">
      <c r="A4856" s="152"/>
      <c r="B4856" s="68"/>
      <c r="C4856" s="68"/>
      <c r="D4856" s="68"/>
      <c r="E4856" s="68"/>
      <c r="F4856" s="69"/>
      <c r="G4856" s="69"/>
      <c r="H4856" s="69"/>
      <c r="I4856" s="69"/>
      <c r="J4856" s="68"/>
      <c r="K4856" s="69"/>
      <c r="L4856" s="68"/>
      <c r="M4856" s="68"/>
      <c r="N4856" s="68"/>
      <c r="O4856" s="68"/>
      <c r="P4856" s="70"/>
      <c r="Q4856" s="71"/>
    </row>
    <row r="4857" spans="1:17">
      <c r="A4857" s="152"/>
      <c r="B4857" s="68"/>
      <c r="C4857" s="68"/>
      <c r="D4857" s="68"/>
      <c r="E4857" s="68"/>
      <c r="F4857" s="69"/>
      <c r="G4857" s="69"/>
      <c r="H4857" s="69"/>
      <c r="I4857" s="69"/>
      <c r="J4857" s="68"/>
      <c r="K4857" s="69"/>
      <c r="L4857" s="68"/>
      <c r="M4857" s="68"/>
      <c r="N4857" s="68"/>
      <c r="O4857" s="68"/>
      <c r="P4857" s="70"/>
      <c r="Q4857" s="71"/>
    </row>
    <row r="4858" spans="1:17">
      <c r="A4858" s="152"/>
      <c r="B4858" s="68"/>
      <c r="C4858" s="68"/>
      <c r="D4858" s="68"/>
      <c r="E4858" s="68"/>
      <c r="F4858" s="69"/>
      <c r="G4858" s="69"/>
      <c r="H4858" s="69"/>
      <c r="I4858" s="69"/>
      <c r="J4858" s="68"/>
      <c r="K4858" s="69"/>
      <c r="L4858" s="68"/>
      <c r="M4858" s="68"/>
      <c r="N4858" s="68"/>
      <c r="O4858" s="68"/>
      <c r="P4858" s="70"/>
      <c r="Q4858" s="71"/>
    </row>
    <row r="4859" spans="1:17">
      <c r="A4859" s="152"/>
      <c r="B4859" s="68"/>
      <c r="C4859" s="68"/>
      <c r="D4859" s="68"/>
      <c r="E4859" s="68"/>
      <c r="F4859" s="69"/>
      <c r="G4859" s="69"/>
      <c r="H4859" s="69"/>
      <c r="I4859" s="69"/>
      <c r="J4859" s="68"/>
      <c r="K4859" s="69"/>
      <c r="L4859" s="68"/>
      <c r="M4859" s="68"/>
      <c r="N4859" s="68"/>
      <c r="O4859" s="68"/>
      <c r="P4859" s="70"/>
      <c r="Q4859" s="71"/>
    </row>
    <row r="4860" spans="1:17">
      <c r="A4860" s="152"/>
      <c r="B4860" s="68"/>
      <c r="C4860" s="68"/>
      <c r="D4860" s="68"/>
      <c r="E4860" s="68"/>
      <c r="F4860" s="69"/>
      <c r="G4860" s="69"/>
      <c r="H4860" s="69"/>
      <c r="I4860" s="69"/>
      <c r="J4860" s="68"/>
      <c r="K4860" s="69"/>
      <c r="L4860" s="68"/>
      <c r="M4860" s="68"/>
      <c r="N4860" s="68"/>
      <c r="O4860" s="68"/>
      <c r="P4860" s="70"/>
      <c r="Q4860" s="71"/>
    </row>
    <row r="4861" spans="1:17">
      <c r="A4861" s="152"/>
      <c r="B4861" s="68"/>
      <c r="C4861" s="68"/>
      <c r="D4861" s="68"/>
      <c r="E4861" s="68"/>
      <c r="F4861" s="69"/>
      <c r="G4861" s="69"/>
      <c r="H4861" s="69"/>
      <c r="I4861" s="69"/>
      <c r="J4861" s="68"/>
      <c r="K4861" s="69"/>
      <c r="L4861" s="68"/>
      <c r="M4861" s="68"/>
      <c r="N4861" s="68"/>
      <c r="O4861" s="68"/>
      <c r="P4861" s="70"/>
      <c r="Q4861" s="71"/>
    </row>
    <row r="4862" spans="1:17">
      <c r="A4862" s="152"/>
      <c r="B4862" s="68"/>
      <c r="C4862" s="68"/>
      <c r="D4862" s="68"/>
      <c r="E4862" s="68"/>
      <c r="F4862" s="69"/>
      <c r="G4862" s="69"/>
      <c r="H4862" s="69"/>
      <c r="I4862" s="69"/>
      <c r="J4862" s="68"/>
      <c r="K4862" s="69"/>
      <c r="L4862" s="68"/>
      <c r="M4862" s="68"/>
      <c r="N4862" s="68"/>
      <c r="O4862" s="68"/>
      <c r="P4862" s="70"/>
      <c r="Q4862" s="71"/>
    </row>
    <row r="4863" spans="1:17">
      <c r="A4863" s="152"/>
      <c r="B4863" s="68"/>
      <c r="C4863" s="68"/>
      <c r="D4863" s="68"/>
      <c r="E4863" s="68"/>
      <c r="F4863" s="69"/>
      <c r="G4863" s="69"/>
      <c r="H4863" s="69"/>
      <c r="I4863" s="69"/>
      <c r="J4863" s="68"/>
      <c r="K4863" s="69"/>
      <c r="L4863" s="68"/>
      <c r="M4863" s="68"/>
      <c r="N4863" s="68"/>
      <c r="O4863" s="68"/>
      <c r="P4863" s="70"/>
      <c r="Q4863" s="71"/>
    </row>
    <row r="4864" spans="1:17">
      <c r="A4864" s="152"/>
      <c r="B4864" s="68"/>
      <c r="C4864" s="68"/>
      <c r="D4864" s="68"/>
      <c r="E4864" s="68"/>
      <c r="F4864" s="69"/>
      <c r="G4864" s="69"/>
      <c r="H4864" s="69"/>
      <c r="I4864" s="69"/>
      <c r="J4864" s="68"/>
      <c r="K4864" s="69"/>
      <c r="L4864" s="68"/>
      <c r="M4864" s="68"/>
      <c r="N4864" s="68"/>
      <c r="O4864" s="68"/>
      <c r="P4864" s="70"/>
      <c r="Q4864" s="71"/>
    </row>
    <row r="4865" spans="1:17">
      <c r="A4865" s="152"/>
      <c r="B4865" s="68"/>
      <c r="C4865" s="68"/>
      <c r="D4865" s="68"/>
      <c r="E4865" s="68"/>
      <c r="F4865" s="69"/>
      <c r="G4865" s="69"/>
      <c r="H4865" s="69"/>
      <c r="I4865" s="69"/>
      <c r="J4865" s="68"/>
      <c r="K4865" s="69"/>
      <c r="L4865" s="68"/>
      <c r="M4865" s="68"/>
      <c r="N4865" s="68"/>
      <c r="O4865" s="68"/>
      <c r="P4865" s="70"/>
      <c r="Q4865" s="71"/>
    </row>
    <row r="4866" spans="1:17">
      <c r="A4866" s="152"/>
      <c r="B4866" s="68"/>
      <c r="C4866" s="68"/>
      <c r="D4866" s="68"/>
      <c r="E4866" s="68"/>
      <c r="F4866" s="69"/>
      <c r="G4866" s="69"/>
      <c r="H4866" s="69"/>
      <c r="I4866" s="69"/>
      <c r="J4866" s="68"/>
      <c r="K4866" s="69"/>
      <c r="L4866" s="68"/>
      <c r="M4866" s="68"/>
      <c r="N4866" s="68"/>
      <c r="O4866" s="68"/>
      <c r="P4866" s="70"/>
      <c r="Q4866" s="71"/>
    </row>
    <row r="4867" spans="1:17">
      <c r="A4867" s="152"/>
      <c r="B4867" s="68"/>
      <c r="C4867" s="68"/>
      <c r="D4867" s="68"/>
      <c r="E4867" s="68"/>
      <c r="F4867" s="69"/>
      <c r="G4867" s="69"/>
      <c r="H4867" s="69"/>
      <c r="I4867" s="69"/>
      <c r="J4867" s="68"/>
      <c r="K4867" s="69"/>
      <c r="L4867" s="68"/>
      <c r="M4867" s="68"/>
      <c r="N4867" s="68"/>
      <c r="O4867" s="68"/>
      <c r="P4867" s="70"/>
      <c r="Q4867" s="71"/>
    </row>
    <row r="4868" spans="1:17">
      <c r="A4868" s="152"/>
      <c r="B4868" s="68"/>
      <c r="C4868" s="68"/>
      <c r="D4868" s="68"/>
      <c r="E4868" s="68"/>
      <c r="F4868" s="69"/>
      <c r="G4868" s="69"/>
      <c r="H4868" s="69"/>
      <c r="I4868" s="69"/>
      <c r="J4868" s="68"/>
      <c r="K4868" s="69"/>
      <c r="L4868" s="68"/>
      <c r="M4868" s="68"/>
      <c r="N4868" s="68"/>
      <c r="O4868" s="68"/>
      <c r="P4868" s="70"/>
      <c r="Q4868" s="71"/>
    </row>
    <row r="4869" spans="1:17">
      <c r="A4869" s="152"/>
      <c r="B4869" s="68"/>
      <c r="C4869" s="68"/>
      <c r="D4869" s="68"/>
      <c r="E4869" s="68"/>
      <c r="F4869" s="69"/>
      <c r="G4869" s="69"/>
      <c r="H4869" s="69"/>
      <c r="I4869" s="69"/>
      <c r="J4869" s="68"/>
      <c r="K4869" s="69"/>
      <c r="L4869" s="68"/>
      <c r="M4869" s="68"/>
      <c r="N4869" s="68"/>
      <c r="O4869" s="68"/>
      <c r="P4869" s="70"/>
      <c r="Q4869" s="71"/>
    </row>
    <row r="4870" spans="1:17">
      <c r="A4870" s="152"/>
      <c r="B4870" s="68"/>
      <c r="C4870" s="68"/>
      <c r="D4870" s="68"/>
      <c r="E4870" s="68"/>
      <c r="F4870" s="69"/>
      <c r="G4870" s="69"/>
      <c r="H4870" s="69"/>
      <c r="I4870" s="69"/>
      <c r="J4870" s="68"/>
      <c r="K4870" s="69"/>
      <c r="L4870" s="68"/>
      <c r="M4870" s="68"/>
      <c r="N4870" s="68"/>
      <c r="O4870" s="68"/>
      <c r="P4870" s="70"/>
      <c r="Q4870" s="71"/>
    </row>
    <row r="4871" spans="1:17">
      <c r="A4871" s="152"/>
      <c r="B4871" s="68"/>
      <c r="C4871" s="68"/>
      <c r="D4871" s="68"/>
      <c r="E4871" s="68"/>
      <c r="F4871" s="69"/>
      <c r="G4871" s="69"/>
      <c r="H4871" s="69"/>
      <c r="I4871" s="69"/>
      <c r="J4871" s="68"/>
      <c r="K4871" s="69"/>
      <c r="L4871" s="68"/>
      <c r="M4871" s="68"/>
      <c r="N4871" s="68"/>
      <c r="O4871" s="68"/>
      <c r="P4871" s="70"/>
      <c r="Q4871" s="71"/>
    </row>
    <row r="4872" spans="1:17">
      <c r="A4872" s="152"/>
      <c r="B4872" s="68"/>
      <c r="C4872" s="68"/>
      <c r="D4872" s="68"/>
      <c r="E4872" s="68"/>
      <c r="F4872" s="69"/>
      <c r="G4872" s="69"/>
      <c r="H4872" s="69"/>
      <c r="I4872" s="69"/>
      <c r="J4872" s="68"/>
      <c r="K4872" s="69"/>
      <c r="L4872" s="68"/>
      <c r="M4872" s="68"/>
      <c r="N4872" s="68"/>
      <c r="O4872" s="68"/>
      <c r="P4872" s="70"/>
      <c r="Q4872" s="71"/>
    </row>
    <row r="4873" spans="1:17">
      <c r="A4873" s="152"/>
      <c r="B4873" s="68"/>
      <c r="C4873" s="68"/>
      <c r="D4873" s="68"/>
      <c r="E4873" s="68"/>
      <c r="F4873" s="69"/>
      <c r="G4873" s="69"/>
      <c r="H4873" s="69"/>
      <c r="I4873" s="69"/>
      <c r="J4873" s="68"/>
      <c r="K4873" s="69"/>
      <c r="L4873" s="68"/>
      <c r="M4873" s="68"/>
      <c r="N4873" s="68"/>
      <c r="O4873" s="68"/>
      <c r="P4873" s="70"/>
      <c r="Q4873" s="71"/>
    </row>
    <row r="4874" spans="1:17">
      <c r="A4874" s="152"/>
      <c r="B4874" s="68"/>
      <c r="C4874" s="68"/>
      <c r="D4874" s="68"/>
      <c r="E4874" s="68"/>
      <c r="F4874" s="69"/>
      <c r="G4874" s="69"/>
      <c r="H4874" s="69"/>
      <c r="I4874" s="69"/>
      <c r="J4874" s="68"/>
      <c r="K4874" s="69"/>
      <c r="L4874" s="68"/>
      <c r="M4874" s="68"/>
      <c r="N4874" s="68"/>
      <c r="O4874" s="68"/>
      <c r="P4874" s="70"/>
      <c r="Q4874" s="71"/>
    </row>
    <row r="4875" spans="1:17">
      <c r="A4875" s="152"/>
      <c r="B4875" s="68"/>
      <c r="C4875" s="68"/>
      <c r="D4875" s="68"/>
      <c r="E4875" s="68"/>
      <c r="F4875" s="69"/>
      <c r="G4875" s="69"/>
      <c r="H4875" s="69"/>
      <c r="I4875" s="69"/>
      <c r="J4875" s="68"/>
      <c r="K4875" s="69"/>
      <c r="L4875" s="68"/>
      <c r="M4875" s="68"/>
      <c r="N4875" s="68"/>
      <c r="O4875" s="68"/>
      <c r="P4875" s="70"/>
      <c r="Q4875" s="71"/>
    </row>
    <row r="4876" spans="1:17">
      <c r="A4876" s="152"/>
      <c r="B4876" s="68"/>
      <c r="C4876" s="68"/>
      <c r="D4876" s="68"/>
      <c r="E4876" s="68"/>
      <c r="F4876" s="69"/>
      <c r="G4876" s="69"/>
      <c r="H4876" s="69"/>
      <c r="I4876" s="69"/>
      <c r="J4876" s="68"/>
      <c r="K4876" s="69"/>
      <c r="L4876" s="68"/>
      <c r="M4876" s="68"/>
      <c r="N4876" s="68"/>
      <c r="O4876" s="68"/>
      <c r="P4876" s="70"/>
      <c r="Q4876" s="71"/>
    </row>
    <row r="4877" spans="1:17">
      <c r="A4877" s="152"/>
      <c r="B4877" s="68"/>
      <c r="C4877" s="68"/>
      <c r="D4877" s="68"/>
      <c r="E4877" s="68"/>
      <c r="F4877" s="69"/>
      <c r="G4877" s="69"/>
      <c r="H4877" s="69"/>
      <c r="I4877" s="69"/>
      <c r="J4877" s="68"/>
      <c r="K4877" s="69"/>
      <c r="L4877" s="68"/>
      <c r="M4877" s="68"/>
      <c r="N4877" s="68"/>
      <c r="O4877" s="68"/>
      <c r="P4877" s="70"/>
      <c r="Q4877" s="71"/>
    </row>
    <row r="4878" spans="1:17">
      <c r="A4878" s="152"/>
      <c r="B4878" s="68"/>
      <c r="C4878" s="68"/>
      <c r="D4878" s="68"/>
      <c r="E4878" s="68"/>
      <c r="F4878" s="69"/>
      <c r="G4878" s="69"/>
      <c r="H4878" s="69"/>
      <c r="I4878" s="69"/>
      <c r="J4878" s="68"/>
      <c r="K4878" s="69"/>
      <c r="L4878" s="68"/>
      <c r="M4878" s="68"/>
      <c r="N4878" s="68"/>
      <c r="O4878" s="68"/>
      <c r="P4878" s="70"/>
      <c r="Q4878" s="71"/>
    </row>
    <row r="4879" spans="1:17">
      <c r="A4879" s="152"/>
      <c r="B4879" s="68"/>
      <c r="C4879" s="68"/>
      <c r="D4879" s="68"/>
      <c r="E4879" s="68"/>
      <c r="F4879" s="69"/>
      <c r="G4879" s="69"/>
      <c r="H4879" s="69"/>
      <c r="I4879" s="69"/>
      <c r="J4879" s="68"/>
      <c r="K4879" s="69"/>
      <c r="L4879" s="68"/>
      <c r="M4879" s="68"/>
      <c r="N4879" s="68"/>
      <c r="O4879" s="68"/>
      <c r="P4879" s="70"/>
      <c r="Q4879" s="71"/>
    </row>
    <row r="4880" spans="1:17">
      <c r="A4880" s="152"/>
      <c r="B4880" s="68"/>
      <c r="C4880" s="68"/>
      <c r="D4880" s="68"/>
      <c r="E4880" s="68"/>
      <c r="F4880" s="69"/>
      <c r="G4880" s="69"/>
      <c r="H4880" s="69"/>
      <c r="I4880" s="69"/>
      <c r="J4880" s="68"/>
      <c r="K4880" s="69"/>
      <c r="L4880" s="68"/>
      <c r="M4880" s="68"/>
      <c r="N4880" s="68"/>
      <c r="O4880" s="68"/>
      <c r="P4880" s="70"/>
      <c r="Q4880" s="71"/>
    </row>
    <row r="4881" spans="1:17">
      <c r="A4881" s="152"/>
      <c r="B4881" s="68"/>
      <c r="C4881" s="68"/>
      <c r="D4881" s="68"/>
      <c r="E4881" s="68"/>
      <c r="F4881" s="69"/>
      <c r="G4881" s="69"/>
      <c r="H4881" s="69"/>
      <c r="I4881" s="69"/>
      <c r="J4881" s="68"/>
      <c r="K4881" s="69"/>
      <c r="L4881" s="68"/>
      <c r="M4881" s="68"/>
      <c r="N4881" s="68"/>
      <c r="O4881" s="68"/>
      <c r="P4881" s="70"/>
      <c r="Q4881" s="71"/>
    </row>
    <row r="4882" spans="1:17">
      <c r="A4882" s="152"/>
      <c r="B4882" s="68"/>
      <c r="C4882" s="68"/>
      <c r="D4882" s="68"/>
      <c r="E4882" s="68"/>
      <c r="F4882" s="69"/>
      <c r="G4882" s="69"/>
      <c r="H4882" s="69"/>
      <c r="I4882" s="69"/>
      <c r="J4882" s="68"/>
      <c r="K4882" s="69"/>
      <c r="L4882" s="68"/>
      <c r="M4882" s="68"/>
      <c r="N4882" s="68"/>
      <c r="O4882" s="68"/>
      <c r="P4882" s="70"/>
      <c r="Q4882" s="71"/>
    </row>
    <row r="4883" spans="1:17">
      <c r="A4883" s="152"/>
      <c r="B4883" s="68"/>
      <c r="C4883" s="68"/>
      <c r="D4883" s="68"/>
      <c r="E4883" s="68"/>
      <c r="F4883" s="69"/>
      <c r="G4883" s="69"/>
      <c r="H4883" s="69"/>
      <c r="I4883" s="69"/>
      <c r="J4883" s="68"/>
      <c r="K4883" s="69"/>
      <c r="L4883" s="68"/>
      <c r="M4883" s="68"/>
      <c r="N4883" s="68"/>
      <c r="O4883" s="68"/>
      <c r="P4883" s="70"/>
      <c r="Q4883" s="71"/>
    </row>
    <row r="4884" spans="1:17">
      <c r="A4884" s="152"/>
      <c r="B4884" s="68"/>
      <c r="C4884" s="68"/>
      <c r="D4884" s="68"/>
      <c r="E4884" s="68"/>
      <c r="F4884" s="69"/>
      <c r="G4884" s="69"/>
      <c r="H4884" s="69"/>
      <c r="I4884" s="69"/>
      <c r="J4884" s="68"/>
      <c r="K4884" s="69"/>
      <c r="L4884" s="68"/>
      <c r="M4884" s="68"/>
      <c r="N4884" s="68"/>
      <c r="O4884" s="68"/>
      <c r="P4884" s="70"/>
      <c r="Q4884" s="71"/>
    </row>
    <row r="4885" spans="1:17">
      <c r="A4885" s="152"/>
      <c r="B4885" s="68"/>
      <c r="C4885" s="68"/>
      <c r="D4885" s="68"/>
      <c r="E4885" s="68"/>
      <c r="F4885" s="69"/>
      <c r="G4885" s="69"/>
      <c r="H4885" s="69"/>
      <c r="I4885" s="69"/>
      <c r="J4885" s="68"/>
      <c r="K4885" s="69"/>
      <c r="L4885" s="68"/>
      <c r="M4885" s="68"/>
      <c r="N4885" s="68"/>
      <c r="O4885" s="68"/>
      <c r="P4885" s="70"/>
      <c r="Q4885" s="71"/>
    </row>
    <row r="4886" spans="1:17">
      <c r="A4886" s="152"/>
      <c r="B4886" s="68"/>
      <c r="C4886" s="68"/>
      <c r="D4886" s="68"/>
      <c r="E4886" s="68"/>
      <c r="F4886" s="69"/>
      <c r="G4886" s="69"/>
      <c r="H4886" s="69"/>
      <c r="I4886" s="69"/>
      <c r="J4886" s="68"/>
      <c r="K4886" s="69"/>
      <c r="L4886" s="68"/>
      <c r="M4886" s="68"/>
      <c r="N4886" s="68"/>
      <c r="O4886" s="68"/>
      <c r="P4886" s="70"/>
      <c r="Q4886" s="71"/>
    </row>
    <row r="4887" spans="1:17">
      <c r="A4887" s="152"/>
      <c r="B4887" s="68"/>
      <c r="C4887" s="68"/>
      <c r="D4887" s="68"/>
      <c r="E4887" s="68"/>
      <c r="F4887" s="69"/>
      <c r="G4887" s="69"/>
      <c r="H4887" s="69"/>
      <c r="I4887" s="69"/>
      <c r="J4887" s="68"/>
      <c r="K4887" s="69"/>
      <c r="L4887" s="68"/>
      <c r="M4887" s="68"/>
      <c r="N4887" s="68"/>
      <c r="O4887" s="68"/>
      <c r="P4887" s="70"/>
      <c r="Q4887" s="71"/>
    </row>
    <row r="4888" spans="1:17">
      <c r="A4888" s="152"/>
      <c r="B4888" s="68"/>
      <c r="C4888" s="68"/>
      <c r="D4888" s="68"/>
      <c r="E4888" s="68"/>
      <c r="F4888" s="69"/>
      <c r="G4888" s="69"/>
      <c r="H4888" s="69"/>
      <c r="I4888" s="69"/>
      <c r="J4888" s="68"/>
      <c r="K4888" s="69"/>
      <c r="L4888" s="68"/>
      <c r="M4888" s="68"/>
      <c r="N4888" s="68"/>
      <c r="O4888" s="68"/>
      <c r="P4888" s="70"/>
      <c r="Q4888" s="71"/>
    </row>
    <row r="4889" spans="1:17">
      <c r="A4889" s="152"/>
      <c r="B4889" s="68"/>
      <c r="C4889" s="68"/>
      <c r="D4889" s="68"/>
      <c r="E4889" s="68"/>
      <c r="F4889" s="69"/>
      <c r="G4889" s="69"/>
      <c r="H4889" s="69"/>
      <c r="I4889" s="69"/>
      <c r="J4889" s="68"/>
      <c r="K4889" s="69"/>
      <c r="L4889" s="68"/>
      <c r="M4889" s="68"/>
      <c r="N4889" s="68"/>
      <c r="O4889" s="68"/>
      <c r="P4889" s="70"/>
      <c r="Q4889" s="71"/>
    </row>
    <row r="4890" spans="1:17">
      <c r="A4890" s="152"/>
      <c r="B4890" s="68"/>
      <c r="C4890" s="68"/>
      <c r="D4890" s="68"/>
      <c r="E4890" s="68"/>
      <c r="F4890" s="69"/>
      <c r="G4890" s="69"/>
      <c r="H4890" s="69"/>
      <c r="I4890" s="69"/>
      <c r="J4890" s="68"/>
      <c r="K4890" s="69"/>
      <c r="L4890" s="68"/>
      <c r="M4890" s="68"/>
      <c r="N4890" s="68"/>
      <c r="O4890" s="68"/>
      <c r="P4890" s="70"/>
      <c r="Q4890" s="71"/>
    </row>
    <row r="4891" spans="1:17">
      <c r="A4891" s="152"/>
      <c r="B4891" s="68"/>
      <c r="C4891" s="68"/>
      <c r="D4891" s="68"/>
      <c r="E4891" s="68"/>
      <c r="F4891" s="69"/>
      <c r="G4891" s="69"/>
      <c r="H4891" s="69"/>
      <c r="I4891" s="69"/>
      <c r="J4891" s="68"/>
      <c r="K4891" s="69"/>
      <c r="L4891" s="68"/>
      <c r="M4891" s="68"/>
      <c r="N4891" s="68"/>
      <c r="O4891" s="68"/>
      <c r="P4891" s="70"/>
      <c r="Q4891" s="71"/>
    </row>
    <row r="4892" spans="1:17">
      <c r="A4892" s="152"/>
      <c r="B4892" s="68"/>
      <c r="C4892" s="68"/>
      <c r="D4892" s="68"/>
      <c r="E4892" s="68"/>
      <c r="F4892" s="69"/>
      <c r="G4892" s="69"/>
      <c r="H4892" s="69"/>
      <c r="I4892" s="69"/>
      <c r="J4892" s="68"/>
      <c r="K4892" s="69"/>
      <c r="L4892" s="68"/>
      <c r="M4892" s="68"/>
      <c r="N4892" s="68"/>
      <c r="O4892" s="68"/>
      <c r="P4892" s="70"/>
      <c r="Q4892" s="71"/>
    </row>
    <row r="4893" spans="1:17">
      <c r="A4893" s="152"/>
      <c r="B4893" s="68"/>
      <c r="C4893" s="68"/>
      <c r="D4893" s="68"/>
      <c r="E4893" s="68"/>
      <c r="F4893" s="69"/>
      <c r="G4893" s="69"/>
      <c r="H4893" s="69"/>
      <c r="I4893" s="69"/>
      <c r="J4893" s="68"/>
      <c r="K4893" s="69"/>
      <c r="L4893" s="68"/>
      <c r="M4893" s="68"/>
      <c r="N4893" s="68"/>
      <c r="O4893" s="68"/>
      <c r="P4893" s="70"/>
      <c r="Q4893" s="71"/>
    </row>
    <row r="4894" spans="1:17">
      <c r="A4894" s="152"/>
      <c r="B4894" s="68"/>
      <c r="C4894" s="68"/>
      <c r="D4894" s="68"/>
      <c r="E4894" s="68"/>
      <c r="F4894" s="69"/>
      <c r="G4894" s="69"/>
      <c r="H4894" s="69"/>
      <c r="I4894" s="69"/>
      <c r="J4894" s="68"/>
      <c r="K4894" s="69"/>
      <c r="L4894" s="68"/>
      <c r="M4894" s="68"/>
      <c r="N4894" s="68"/>
      <c r="O4894" s="68"/>
      <c r="P4894" s="70"/>
      <c r="Q4894" s="71"/>
    </row>
    <row r="4895" spans="1:17">
      <c r="A4895" s="152"/>
      <c r="B4895" s="68"/>
      <c r="C4895" s="68"/>
      <c r="D4895" s="68"/>
      <c r="E4895" s="68"/>
      <c r="F4895" s="69"/>
      <c r="G4895" s="69"/>
      <c r="H4895" s="69"/>
      <c r="I4895" s="69"/>
      <c r="J4895" s="68"/>
      <c r="K4895" s="69"/>
      <c r="L4895" s="68"/>
      <c r="M4895" s="68"/>
      <c r="N4895" s="68"/>
      <c r="O4895" s="68"/>
      <c r="P4895" s="70"/>
      <c r="Q4895" s="71"/>
    </row>
    <row r="4896" spans="1:17">
      <c r="A4896" s="152"/>
      <c r="B4896" s="68"/>
      <c r="C4896" s="68"/>
      <c r="D4896" s="68"/>
      <c r="E4896" s="68"/>
      <c r="F4896" s="69"/>
      <c r="G4896" s="69"/>
      <c r="H4896" s="69"/>
      <c r="I4896" s="69"/>
      <c r="J4896" s="68"/>
      <c r="K4896" s="69"/>
      <c r="L4896" s="68"/>
      <c r="M4896" s="68"/>
      <c r="N4896" s="68"/>
      <c r="O4896" s="68"/>
      <c r="P4896" s="70"/>
      <c r="Q4896" s="71"/>
    </row>
    <row r="4897" spans="1:17">
      <c r="A4897" s="152"/>
      <c r="B4897" s="68"/>
      <c r="C4897" s="68"/>
      <c r="D4897" s="68"/>
      <c r="E4897" s="68"/>
      <c r="F4897" s="69"/>
      <c r="G4897" s="69"/>
      <c r="H4897" s="69"/>
      <c r="I4897" s="69"/>
      <c r="J4897" s="68"/>
      <c r="K4897" s="69"/>
      <c r="L4897" s="68"/>
      <c r="M4897" s="68"/>
      <c r="N4897" s="68"/>
      <c r="O4897" s="68"/>
      <c r="P4897" s="70"/>
      <c r="Q4897" s="71"/>
    </row>
    <row r="4898" spans="1:17">
      <c r="A4898" s="152"/>
      <c r="B4898" s="68"/>
      <c r="C4898" s="68"/>
      <c r="D4898" s="68"/>
      <c r="E4898" s="68"/>
      <c r="F4898" s="69"/>
      <c r="G4898" s="69"/>
      <c r="H4898" s="69"/>
      <c r="I4898" s="69"/>
      <c r="J4898" s="68"/>
      <c r="K4898" s="69"/>
      <c r="L4898" s="68"/>
      <c r="M4898" s="68"/>
      <c r="N4898" s="68"/>
      <c r="O4898" s="68"/>
      <c r="P4898" s="70"/>
      <c r="Q4898" s="71"/>
    </row>
    <row r="4899" spans="1:17">
      <c r="A4899" s="152"/>
      <c r="B4899" s="68"/>
      <c r="C4899" s="68"/>
      <c r="D4899" s="68"/>
      <c r="E4899" s="68"/>
      <c r="F4899" s="69"/>
      <c r="G4899" s="69"/>
      <c r="H4899" s="69"/>
      <c r="I4899" s="69"/>
      <c r="J4899" s="68"/>
      <c r="K4899" s="69"/>
      <c r="L4899" s="68"/>
      <c r="M4899" s="68"/>
      <c r="N4899" s="68"/>
      <c r="O4899" s="68"/>
      <c r="P4899" s="70"/>
      <c r="Q4899" s="71"/>
    </row>
    <row r="4900" spans="1:17">
      <c r="A4900" s="152"/>
      <c r="B4900" s="68"/>
      <c r="C4900" s="68"/>
      <c r="D4900" s="68"/>
      <c r="E4900" s="68"/>
      <c r="F4900" s="69"/>
      <c r="G4900" s="69"/>
      <c r="H4900" s="69"/>
      <c r="I4900" s="69"/>
      <c r="J4900" s="68"/>
      <c r="K4900" s="69"/>
      <c r="L4900" s="68"/>
      <c r="M4900" s="68"/>
      <c r="N4900" s="68"/>
      <c r="O4900" s="68"/>
      <c r="P4900" s="70"/>
      <c r="Q4900" s="71"/>
    </row>
    <row r="4901" spans="1:17">
      <c r="A4901" s="152"/>
      <c r="B4901" s="68"/>
      <c r="C4901" s="68"/>
      <c r="D4901" s="68"/>
      <c r="E4901" s="68"/>
      <c r="F4901" s="69"/>
      <c r="G4901" s="69"/>
      <c r="H4901" s="69"/>
      <c r="I4901" s="69"/>
      <c r="J4901" s="68"/>
      <c r="K4901" s="69"/>
      <c r="L4901" s="68"/>
      <c r="M4901" s="68"/>
      <c r="N4901" s="68"/>
      <c r="O4901" s="68"/>
      <c r="P4901" s="70"/>
      <c r="Q4901" s="71"/>
    </row>
    <row r="4902" spans="1:17">
      <c r="A4902" s="152"/>
      <c r="B4902" s="68"/>
      <c r="C4902" s="68"/>
      <c r="D4902" s="68"/>
      <c r="E4902" s="68"/>
      <c r="F4902" s="69"/>
      <c r="G4902" s="69"/>
      <c r="H4902" s="69"/>
      <c r="I4902" s="69"/>
      <c r="J4902" s="68"/>
      <c r="K4902" s="69"/>
      <c r="L4902" s="68"/>
      <c r="M4902" s="68"/>
      <c r="N4902" s="68"/>
      <c r="O4902" s="68"/>
      <c r="P4902" s="70"/>
      <c r="Q4902" s="71"/>
    </row>
    <row r="4903" spans="1:17">
      <c r="A4903" s="152"/>
      <c r="B4903" s="68"/>
      <c r="C4903" s="68"/>
      <c r="D4903" s="68"/>
      <c r="E4903" s="68"/>
      <c r="F4903" s="69"/>
      <c r="G4903" s="69"/>
      <c r="H4903" s="69"/>
      <c r="I4903" s="69"/>
      <c r="J4903" s="68"/>
      <c r="K4903" s="69"/>
      <c r="L4903" s="68"/>
      <c r="M4903" s="68"/>
      <c r="N4903" s="68"/>
      <c r="O4903" s="68"/>
      <c r="P4903" s="70"/>
      <c r="Q4903" s="71"/>
    </row>
    <row r="4904" spans="1:17">
      <c r="A4904" s="152"/>
      <c r="B4904" s="68"/>
      <c r="C4904" s="68"/>
      <c r="D4904" s="68"/>
      <c r="E4904" s="68"/>
      <c r="F4904" s="69"/>
      <c r="G4904" s="69"/>
      <c r="H4904" s="69"/>
      <c r="I4904" s="69"/>
      <c r="J4904" s="68"/>
      <c r="K4904" s="69"/>
      <c r="L4904" s="68"/>
      <c r="M4904" s="68"/>
      <c r="N4904" s="68"/>
      <c r="O4904" s="68"/>
      <c r="P4904" s="70"/>
      <c r="Q4904" s="71"/>
    </row>
    <row r="4905" spans="1:17">
      <c r="A4905" s="152"/>
      <c r="B4905" s="68"/>
      <c r="C4905" s="68"/>
      <c r="D4905" s="68"/>
      <c r="E4905" s="68"/>
      <c r="F4905" s="69"/>
      <c r="G4905" s="69"/>
      <c r="H4905" s="69"/>
      <c r="I4905" s="69"/>
      <c r="J4905" s="68"/>
      <c r="K4905" s="69"/>
      <c r="L4905" s="68"/>
      <c r="M4905" s="68"/>
      <c r="N4905" s="68"/>
      <c r="O4905" s="68"/>
      <c r="P4905" s="70"/>
      <c r="Q4905" s="71"/>
    </row>
    <row r="4906" spans="1:17">
      <c r="A4906" s="152"/>
      <c r="B4906" s="68"/>
      <c r="C4906" s="68"/>
      <c r="D4906" s="68"/>
      <c r="E4906" s="68"/>
      <c r="F4906" s="69"/>
      <c r="G4906" s="69"/>
      <c r="H4906" s="69"/>
      <c r="I4906" s="69"/>
      <c r="J4906" s="68"/>
      <c r="K4906" s="69"/>
      <c r="L4906" s="68"/>
      <c r="M4906" s="68"/>
      <c r="N4906" s="68"/>
      <c r="O4906" s="68"/>
      <c r="P4906" s="70"/>
      <c r="Q4906" s="71"/>
    </row>
    <row r="4907" spans="1:17">
      <c r="A4907" s="152"/>
      <c r="B4907" s="68"/>
      <c r="C4907" s="68"/>
      <c r="D4907" s="68"/>
      <c r="E4907" s="68"/>
      <c r="F4907" s="69"/>
      <c r="G4907" s="69"/>
      <c r="H4907" s="69"/>
      <c r="I4907" s="69"/>
      <c r="J4907" s="68"/>
      <c r="K4907" s="69"/>
      <c r="L4907" s="68"/>
      <c r="M4907" s="68"/>
      <c r="N4907" s="68"/>
      <c r="O4907" s="68"/>
      <c r="P4907" s="70"/>
      <c r="Q4907" s="71"/>
    </row>
    <row r="4908" spans="1:17">
      <c r="A4908" s="152"/>
      <c r="B4908" s="68"/>
      <c r="C4908" s="68"/>
      <c r="D4908" s="68"/>
      <c r="E4908" s="68"/>
      <c r="F4908" s="69"/>
      <c r="G4908" s="69"/>
      <c r="H4908" s="69"/>
      <c r="I4908" s="69"/>
      <c r="J4908" s="68"/>
      <c r="K4908" s="69"/>
      <c r="L4908" s="68"/>
      <c r="M4908" s="68"/>
      <c r="N4908" s="68"/>
      <c r="O4908" s="68"/>
      <c r="P4908" s="70"/>
      <c r="Q4908" s="71"/>
    </row>
    <row r="4909" spans="1:17">
      <c r="A4909" s="152"/>
      <c r="B4909" s="68"/>
      <c r="C4909" s="68"/>
      <c r="D4909" s="68"/>
      <c r="E4909" s="68"/>
      <c r="F4909" s="69"/>
      <c r="G4909" s="69"/>
      <c r="H4909" s="69"/>
      <c r="I4909" s="69"/>
      <c r="J4909" s="68"/>
      <c r="K4909" s="69"/>
      <c r="L4909" s="68"/>
      <c r="M4909" s="68"/>
      <c r="N4909" s="68"/>
      <c r="O4909" s="68"/>
      <c r="P4909" s="70"/>
      <c r="Q4909" s="71"/>
    </row>
    <row r="4910" spans="1:17">
      <c r="A4910" s="152"/>
      <c r="B4910" s="68"/>
      <c r="C4910" s="68"/>
      <c r="D4910" s="68"/>
      <c r="E4910" s="68"/>
      <c r="F4910" s="69"/>
      <c r="G4910" s="69"/>
      <c r="H4910" s="69"/>
      <c r="I4910" s="69"/>
      <c r="J4910" s="68"/>
      <c r="K4910" s="69"/>
      <c r="L4910" s="68"/>
      <c r="M4910" s="68"/>
      <c r="N4910" s="68"/>
      <c r="O4910" s="68"/>
      <c r="P4910" s="70"/>
      <c r="Q4910" s="71"/>
    </row>
    <row r="4911" spans="1:17">
      <c r="A4911" s="152"/>
      <c r="B4911" s="68"/>
      <c r="C4911" s="68"/>
      <c r="D4911" s="68"/>
      <c r="E4911" s="68"/>
      <c r="F4911" s="69"/>
      <c r="G4911" s="69"/>
      <c r="H4911" s="69"/>
      <c r="I4911" s="69"/>
      <c r="J4911" s="68"/>
      <c r="K4911" s="69"/>
      <c r="L4911" s="68"/>
      <c r="M4911" s="68"/>
      <c r="N4911" s="68"/>
      <c r="O4911" s="68"/>
      <c r="P4911" s="70"/>
      <c r="Q4911" s="71"/>
    </row>
    <row r="4912" spans="1:17">
      <c r="A4912" s="152"/>
      <c r="B4912" s="68"/>
      <c r="C4912" s="68"/>
      <c r="D4912" s="68"/>
      <c r="E4912" s="68"/>
      <c r="F4912" s="69"/>
      <c r="G4912" s="69"/>
      <c r="H4912" s="69"/>
      <c r="I4912" s="69"/>
      <c r="J4912" s="68"/>
      <c r="K4912" s="69"/>
      <c r="L4912" s="68"/>
      <c r="M4912" s="68"/>
      <c r="N4912" s="68"/>
      <c r="O4912" s="68"/>
      <c r="P4912" s="70"/>
      <c r="Q4912" s="71"/>
    </row>
    <row r="4913" spans="1:17">
      <c r="A4913" s="152"/>
      <c r="B4913" s="68"/>
      <c r="C4913" s="68"/>
      <c r="D4913" s="68"/>
      <c r="E4913" s="68"/>
      <c r="F4913" s="69"/>
      <c r="G4913" s="69"/>
      <c r="H4913" s="69"/>
      <c r="I4913" s="69"/>
      <c r="J4913" s="68"/>
      <c r="K4913" s="69"/>
      <c r="L4913" s="68"/>
      <c r="M4913" s="68"/>
      <c r="N4913" s="68"/>
      <c r="O4913" s="68"/>
      <c r="P4913" s="70"/>
      <c r="Q4913" s="71"/>
    </row>
    <row r="4914" spans="1:17">
      <c r="A4914" s="152"/>
      <c r="B4914" s="68"/>
      <c r="C4914" s="68"/>
      <c r="D4914" s="68"/>
      <c r="E4914" s="68"/>
      <c r="F4914" s="69"/>
      <c r="G4914" s="69"/>
      <c r="H4914" s="69"/>
      <c r="I4914" s="69"/>
      <c r="J4914" s="68"/>
      <c r="K4914" s="69"/>
      <c r="L4914" s="68"/>
      <c r="M4914" s="68"/>
      <c r="N4914" s="68"/>
      <c r="O4914" s="68"/>
      <c r="P4914" s="70"/>
      <c r="Q4914" s="71"/>
    </row>
    <row r="4915" spans="1:17">
      <c r="A4915" s="152"/>
      <c r="B4915" s="68"/>
      <c r="C4915" s="68"/>
      <c r="D4915" s="68"/>
      <c r="E4915" s="68"/>
      <c r="F4915" s="69"/>
      <c r="G4915" s="69"/>
      <c r="H4915" s="69"/>
      <c r="I4915" s="69"/>
      <c r="J4915" s="68"/>
      <c r="K4915" s="69"/>
      <c r="L4915" s="68"/>
      <c r="M4915" s="68"/>
      <c r="N4915" s="68"/>
      <c r="O4915" s="68"/>
      <c r="P4915" s="70"/>
      <c r="Q4915" s="71"/>
    </row>
    <row r="4916" spans="1:17">
      <c r="A4916" s="152"/>
      <c r="B4916" s="68"/>
      <c r="C4916" s="68"/>
      <c r="D4916" s="68"/>
      <c r="E4916" s="68"/>
      <c r="F4916" s="69"/>
      <c r="G4916" s="69"/>
      <c r="H4916" s="69"/>
      <c r="I4916" s="69"/>
      <c r="J4916" s="68"/>
      <c r="K4916" s="69"/>
      <c r="L4916" s="68"/>
      <c r="M4916" s="68"/>
      <c r="N4916" s="68"/>
      <c r="O4916" s="68"/>
      <c r="P4916" s="70"/>
      <c r="Q4916" s="71"/>
    </row>
    <row r="4917" spans="1:17">
      <c r="A4917" s="152"/>
      <c r="B4917" s="68"/>
      <c r="C4917" s="68"/>
      <c r="D4917" s="68"/>
      <c r="E4917" s="68"/>
      <c r="F4917" s="69"/>
      <c r="G4917" s="69"/>
      <c r="H4917" s="69"/>
      <c r="I4917" s="69"/>
      <c r="J4917" s="68"/>
      <c r="K4917" s="69"/>
      <c r="L4917" s="68"/>
      <c r="M4917" s="68"/>
      <c r="N4917" s="68"/>
      <c r="O4917" s="68"/>
      <c r="P4917" s="70"/>
      <c r="Q4917" s="71"/>
    </row>
    <row r="4918" spans="1:17">
      <c r="A4918" s="152"/>
      <c r="B4918" s="68"/>
      <c r="C4918" s="68"/>
      <c r="D4918" s="68"/>
      <c r="E4918" s="68"/>
      <c r="F4918" s="69"/>
      <c r="G4918" s="69"/>
      <c r="H4918" s="69"/>
      <c r="I4918" s="69"/>
      <c r="J4918" s="68"/>
      <c r="K4918" s="69"/>
      <c r="L4918" s="68"/>
      <c r="M4918" s="68"/>
      <c r="N4918" s="68"/>
      <c r="O4918" s="68"/>
      <c r="P4918" s="70"/>
      <c r="Q4918" s="71"/>
    </row>
    <row r="4919" spans="1:17">
      <c r="A4919" s="152"/>
      <c r="B4919" s="68"/>
      <c r="C4919" s="68"/>
      <c r="D4919" s="68"/>
      <c r="E4919" s="68"/>
      <c r="F4919" s="69"/>
      <c r="G4919" s="69"/>
      <c r="H4919" s="69"/>
      <c r="I4919" s="69"/>
      <c r="J4919" s="68"/>
      <c r="K4919" s="69"/>
      <c r="L4919" s="68"/>
      <c r="M4919" s="68"/>
      <c r="N4919" s="68"/>
      <c r="O4919" s="68"/>
      <c r="P4919" s="70"/>
      <c r="Q4919" s="71"/>
    </row>
    <row r="4920" spans="1:17">
      <c r="A4920" s="152"/>
      <c r="B4920" s="68"/>
      <c r="C4920" s="68"/>
      <c r="D4920" s="68"/>
      <c r="E4920" s="68"/>
      <c r="F4920" s="69"/>
      <c r="G4920" s="69"/>
      <c r="H4920" s="69"/>
      <c r="I4920" s="69"/>
      <c r="J4920" s="68"/>
      <c r="K4920" s="69"/>
      <c r="L4920" s="68"/>
      <c r="M4920" s="68"/>
      <c r="N4920" s="68"/>
      <c r="O4920" s="68"/>
      <c r="P4920" s="70"/>
      <c r="Q4920" s="71"/>
    </row>
    <row r="4921" spans="1:17">
      <c r="A4921" s="152"/>
      <c r="B4921" s="68"/>
      <c r="C4921" s="68"/>
      <c r="D4921" s="68"/>
      <c r="E4921" s="68"/>
      <c r="F4921" s="69"/>
      <c r="G4921" s="69"/>
      <c r="H4921" s="69"/>
      <c r="I4921" s="69"/>
      <c r="J4921" s="68"/>
      <c r="K4921" s="69"/>
      <c r="L4921" s="68"/>
      <c r="M4921" s="68"/>
      <c r="N4921" s="68"/>
      <c r="O4921" s="68"/>
      <c r="P4921" s="70"/>
      <c r="Q4921" s="71"/>
    </row>
    <row r="4922" spans="1:17">
      <c r="A4922" s="152"/>
      <c r="B4922" s="68"/>
      <c r="C4922" s="68"/>
      <c r="D4922" s="68"/>
      <c r="E4922" s="68"/>
      <c r="F4922" s="69"/>
      <c r="G4922" s="69"/>
      <c r="H4922" s="69"/>
      <c r="I4922" s="69"/>
      <c r="J4922" s="68"/>
      <c r="K4922" s="69"/>
      <c r="L4922" s="68"/>
      <c r="M4922" s="68"/>
      <c r="N4922" s="68"/>
      <c r="O4922" s="68"/>
      <c r="P4922" s="70"/>
      <c r="Q4922" s="71"/>
    </row>
    <row r="4923" spans="1:17">
      <c r="A4923" s="152"/>
      <c r="B4923" s="68"/>
      <c r="C4923" s="68"/>
      <c r="D4923" s="68"/>
      <c r="E4923" s="68"/>
      <c r="F4923" s="69"/>
      <c r="G4923" s="69"/>
      <c r="H4923" s="69"/>
      <c r="I4923" s="69"/>
      <c r="J4923" s="68"/>
      <c r="K4923" s="69"/>
      <c r="L4923" s="68"/>
      <c r="M4923" s="68"/>
      <c r="N4923" s="68"/>
      <c r="O4923" s="68"/>
      <c r="P4923" s="70"/>
      <c r="Q4923" s="71"/>
    </row>
    <row r="4924" spans="1:17">
      <c r="A4924" s="152"/>
      <c r="B4924" s="68"/>
      <c r="C4924" s="68"/>
      <c r="D4924" s="68"/>
      <c r="E4924" s="68"/>
      <c r="F4924" s="69"/>
      <c r="G4924" s="69"/>
      <c r="H4924" s="69"/>
      <c r="I4924" s="69"/>
      <c r="J4924" s="68"/>
      <c r="K4924" s="69"/>
      <c r="L4924" s="68"/>
      <c r="M4924" s="68"/>
      <c r="N4924" s="68"/>
      <c r="O4924" s="68"/>
      <c r="P4924" s="70"/>
      <c r="Q4924" s="71"/>
    </row>
    <row r="4925" spans="1:17">
      <c r="A4925" s="152"/>
      <c r="B4925" s="68"/>
      <c r="C4925" s="68"/>
      <c r="D4925" s="68"/>
      <c r="E4925" s="68"/>
      <c r="F4925" s="69"/>
      <c r="G4925" s="69"/>
      <c r="H4925" s="69"/>
      <c r="I4925" s="69"/>
      <c r="J4925" s="68"/>
      <c r="K4925" s="69"/>
      <c r="L4925" s="68"/>
      <c r="M4925" s="68"/>
      <c r="N4925" s="68"/>
      <c r="O4925" s="68"/>
      <c r="P4925" s="70"/>
      <c r="Q4925" s="71"/>
    </row>
    <row r="4926" spans="1:17">
      <c r="A4926" s="152"/>
      <c r="B4926" s="68"/>
      <c r="C4926" s="68"/>
      <c r="D4926" s="68"/>
      <c r="E4926" s="68"/>
      <c r="F4926" s="69"/>
      <c r="G4926" s="69"/>
      <c r="H4926" s="69"/>
      <c r="I4926" s="69"/>
      <c r="J4926" s="68"/>
      <c r="K4926" s="69"/>
      <c r="L4926" s="68"/>
      <c r="M4926" s="68"/>
      <c r="N4926" s="68"/>
      <c r="O4926" s="68"/>
      <c r="P4926" s="70"/>
      <c r="Q4926" s="71"/>
    </row>
    <row r="4927" spans="1:17">
      <c r="A4927" s="152"/>
      <c r="B4927" s="68"/>
      <c r="C4927" s="68"/>
      <c r="D4927" s="68"/>
      <c r="E4927" s="68"/>
      <c r="F4927" s="69"/>
      <c r="G4927" s="69"/>
      <c r="H4927" s="69"/>
      <c r="I4927" s="69"/>
      <c r="J4927" s="68"/>
      <c r="K4927" s="69"/>
      <c r="L4927" s="68"/>
      <c r="M4927" s="68"/>
      <c r="N4927" s="68"/>
      <c r="O4927" s="68"/>
      <c r="P4927" s="70"/>
      <c r="Q4927" s="71"/>
    </row>
    <row r="4928" spans="1:17">
      <c r="A4928" s="152"/>
      <c r="B4928" s="68"/>
      <c r="C4928" s="68"/>
      <c r="D4928" s="68"/>
      <c r="E4928" s="68"/>
      <c r="F4928" s="69"/>
      <c r="G4928" s="69"/>
      <c r="H4928" s="69"/>
      <c r="I4928" s="69"/>
      <c r="J4928" s="68"/>
      <c r="K4928" s="69"/>
      <c r="L4928" s="68"/>
      <c r="M4928" s="68"/>
      <c r="N4928" s="68"/>
      <c r="O4928" s="68"/>
      <c r="P4928" s="70"/>
      <c r="Q4928" s="71"/>
    </row>
    <row r="4929" spans="1:17">
      <c r="A4929" s="152"/>
      <c r="B4929" s="68"/>
      <c r="C4929" s="68"/>
      <c r="D4929" s="68"/>
      <c r="E4929" s="68"/>
      <c r="F4929" s="69"/>
      <c r="G4929" s="69"/>
      <c r="H4929" s="69"/>
      <c r="I4929" s="69"/>
      <c r="J4929" s="68"/>
      <c r="K4929" s="69"/>
      <c r="L4929" s="68"/>
      <c r="M4929" s="68"/>
      <c r="N4929" s="68"/>
      <c r="O4929" s="68"/>
      <c r="P4929" s="70"/>
      <c r="Q4929" s="71"/>
    </row>
    <row r="4930" spans="1:17">
      <c r="A4930" s="152"/>
      <c r="B4930" s="68"/>
      <c r="C4930" s="68"/>
      <c r="D4930" s="68"/>
      <c r="E4930" s="68"/>
      <c r="F4930" s="69"/>
      <c r="G4930" s="69"/>
      <c r="H4930" s="69"/>
      <c r="I4930" s="69"/>
      <c r="J4930" s="68"/>
      <c r="K4930" s="69"/>
      <c r="L4930" s="68"/>
      <c r="M4930" s="68"/>
      <c r="N4930" s="68"/>
      <c r="O4930" s="68"/>
      <c r="P4930" s="70"/>
      <c r="Q4930" s="71"/>
    </row>
    <row r="4931" spans="1:17">
      <c r="A4931" s="152"/>
      <c r="B4931" s="68"/>
      <c r="C4931" s="68"/>
      <c r="D4931" s="68"/>
      <c r="E4931" s="68"/>
      <c r="F4931" s="69"/>
      <c r="G4931" s="69"/>
      <c r="H4931" s="69"/>
      <c r="I4931" s="69"/>
      <c r="J4931" s="68"/>
      <c r="K4931" s="69"/>
      <c r="L4931" s="68"/>
      <c r="M4931" s="68"/>
      <c r="N4931" s="68"/>
      <c r="O4931" s="68"/>
      <c r="P4931" s="70"/>
      <c r="Q4931" s="71"/>
    </row>
    <row r="4932" spans="1:17">
      <c r="A4932" s="152"/>
      <c r="B4932" s="68"/>
      <c r="C4932" s="68"/>
      <c r="D4932" s="68"/>
      <c r="E4932" s="68"/>
      <c r="F4932" s="69"/>
      <c r="G4932" s="69"/>
      <c r="H4932" s="69"/>
      <c r="I4932" s="69"/>
      <c r="J4932" s="68"/>
      <c r="K4932" s="69"/>
      <c r="L4932" s="68"/>
      <c r="M4932" s="68"/>
      <c r="N4932" s="68"/>
      <c r="O4932" s="68"/>
      <c r="P4932" s="70"/>
      <c r="Q4932" s="71"/>
    </row>
    <row r="4933" spans="1:17">
      <c r="A4933" s="152"/>
      <c r="B4933" s="68"/>
      <c r="C4933" s="68"/>
      <c r="D4933" s="68"/>
      <c r="E4933" s="68"/>
      <c r="F4933" s="69"/>
      <c r="G4933" s="69"/>
      <c r="H4933" s="69"/>
      <c r="I4933" s="69"/>
      <c r="J4933" s="68"/>
      <c r="K4933" s="69"/>
      <c r="L4933" s="68"/>
      <c r="M4933" s="68"/>
      <c r="N4933" s="68"/>
      <c r="O4933" s="68"/>
      <c r="P4933" s="70"/>
      <c r="Q4933" s="71"/>
    </row>
    <row r="4934" spans="1:17">
      <c r="A4934" s="152"/>
      <c r="B4934" s="68"/>
      <c r="C4934" s="68"/>
      <c r="D4934" s="68"/>
      <c r="E4934" s="68"/>
      <c r="F4934" s="69"/>
      <c r="G4934" s="69"/>
      <c r="H4934" s="69"/>
      <c r="I4934" s="69"/>
      <c r="J4934" s="68"/>
      <c r="K4934" s="69"/>
      <c r="L4934" s="68"/>
      <c r="M4934" s="68"/>
      <c r="N4934" s="68"/>
      <c r="O4934" s="68"/>
      <c r="P4934" s="70"/>
      <c r="Q4934" s="71"/>
    </row>
    <row r="4935" spans="1:17">
      <c r="A4935" s="152"/>
      <c r="B4935" s="68"/>
      <c r="C4935" s="68"/>
      <c r="D4935" s="68"/>
      <c r="E4935" s="68"/>
      <c r="F4935" s="69"/>
      <c r="G4935" s="69"/>
      <c r="H4935" s="69"/>
      <c r="I4935" s="69"/>
      <c r="J4935" s="68"/>
      <c r="K4935" s="69"/>
      <c r="L4935" s="68"/>
      <c r="M4935" s="68"/>
      <c r="N4935" s="68"/>
      <c r="O4935" s="68"/>
      <c r="P4935" s="70"/>
      <c r="Q4935" s="71"/>
    </row>
    <row r="4936" spans="1:17">
      <c r="A4936" s="152"/>
      <c r="B4936" s="68"/>
      <c r="C4936" s="68"/>
      <c r="D4936" s="68"/>
      <c r="E4936" s="68"/>
      <c r="F4936" s="69"/>
      <c r="G4936" s="69"/>
      <c r="H4936" s="69"/>
      <c r="I4936" s="69"/>
      <c r="J4936" s="68"/>
      <c r="K4936" s="69"/>
      <c r="L4936" s="68"/>
      <c r="M4936" s="68"/>
      <c r="N4936" s="68"/>
      <c r="O4936" s="68"/>
      <c r="P4936" s="70"/>
      <c r="Q4936" s="71"/>
    </row>
    <row r="4937" spans="1:17">
      <c r="A4937" s="152"/>
      <c r="B4937" s="68"/>
      <c r="C4937" s="68"/>
      <c r="D4937" s="68"/>
      <c r="E4937" s="68"/>
      <c r="F4937" s="69"/>
      <c r="G4937" s="69"/>
      <c r="H4937" s="69"/>
      <c r="I4937" s="69"/>
      <c r="J4937" s="68"/>
      <c r="K4937" s="69"/>
      <c r="L4937" s="68"/>
      <c r="M4937" s="68"/>
      <c r="N4937" s="68"/>
      <c r="O4937" s="68"/>
      <c r="P4937" s="70"/>
      <c r="Q4937" s="71"/>
    </row>
    <row r="4938" spans="1:17">
      <c r="A4938" s="152"/>
      <c r="B4938" s="68"/>
      <c r="C4938" s="68"/>
      <c r="D4938" s="68"/>
      <c r="E4938" s="68"/>
      <c r="F4938" s="69"/>
      <c r="G4938" s="69"/>
      <c r="H4938" s="69"/>
      <c r="I4938" s="69"/>
      <c r="J4938" s="68"/>
      <c r="K4938" s="69"/>
      <c r="L4938" s="68"/>
      <c r="M4938" s="68"/>
      <c r="N4938" s="68"/>
      <c r="O4938" s="68"/>
      <c r="P4938" s="70"/>
      <c r="Q4938" s="71"/>
    </row>
    <row r="4939" spans="1:17">
      <c r="A4939" s="152"/>
      <c r="B4939" s="68"/>
      <c r="C4939" s="68"/>
      <c r="D4939" s="68"/>
      <c r="E4939" s="68"/>
      <c r="F4939" s="69"/>
      <c r="G4939" s="69"/>
      <c r="H4939" s="69"/>
      <c r="I4939" s="69"/>
      <c r="J4939" s="68"/>
      <c r="K4939" s="69"/>
      <c r="L4939" s="68"/>
      <c r="M4939" s="68"/>
      <c r="N4939" s="68"/>
      <c r="O4939" s="68"/>
      <c r="P4939" s="70"/>
      <c r="Q4939" s="71"/>
    </row>
    <row r="4940" spans="1:17">
      <c r="A4940" s="152"/>
      <c r="B4940" s="68"/>
      <c r="C4940" s="68"/>
      <c r="D4940" s="68"/>
      <c r="E4940" s="68"/>
      <c r="F4940" s="69"/>
      <c r="G4940" s="69"/>
      <c r="H4940" s="69"/>
      <c r="I4940" s="69"/>
      <c r="J4940" s="68"/>
      <c r="K4940" s="69"/>
      <c r="L4940" s="68"/>
      <c r="M4940" s="68"/>
      <c r="N4940" s="68"/>
      <c r="O4940" s="68"/>
      <c r="P4940" s="70"/>
      <c r="Q4940" s="71"/>
    </row>
    <row r="4941" spans="1:17">
      <c r="A4941" s="152"/>
      <c r="B4941" s="68"/>
      <c r="C4941" s="68"/>
      <c r="D4941" s="68"/>
      <c r="E4941" s="68"/>
      <c r="F4941" s="69"/>
      <c r="G4941" s="69"/>
      <c r="H4941" s="69"/>
      <c r="I4941" s="69"/>
      <c r="J4941" s="68"/>
      <c r="K4941" s="69"/>
      <c r="L4941" s="68"/>
      <c r="M4941" s="68"/>
      <c r="N4941" s="68"/>
      <c r="O4941" s="68"/>
      <c r="P4941" s="70"/>
      <c r="Q4941" s="71"/>
    </row>
    <row r="4942" spans="1:17">
      <c r="A4942" s="152"/>
      <c r="B4942" s="68"/>
      <c r="C4942" s="68"/>
      <c r="D4942" s="68"/>
      <c r="E4942" s="68"/>
      <c r="F4942" s="69"/>
      <c r="G4942" s="69"/>
      <c r="H4942" s="69"/>
      <c r="I4942" s="69"/>
      <c r="J4942" s="68"/>
      <c r="K4942" s="69"/>
      <c r="L4942" s="68"/>
      <c r="M4942" s="68"/>
      <c r="N4942" s="68"/>
      <c r="O4942" s="68"/>
      <c r="P4942" s="70"/>
      <c r="Q4942" s="71"/>
    </row>
    <row r="4943" spans="1:17">
      <c r="A4943" s="152"/>
      <c r="B4943" s="68"/>
      <c r="C4943" s="68"/>
      <c r="D4943" s="68"/>
      <c r="E4943" s="68"/>
      <c r="F4943" s="69"/>
      <c r="G4943" s="69"/>
      <c r="H4943" s="69"/>
      <c r="I4943" s="69"/>
      <c r="J4943" s="68"/>
      <c r="K4943" s="69"/>
      <c r="L4943" s="68"/>
      <c r="M4943" s="68"/>
      <c r="N4943" s="68"/>
      <c r="O4943" s="68"/>
      <c r="P4943" s="70"/>
      <c r="Q4943" s="71"/>
    </row>
    <row r="4944" spans="1:17">
      <c r="A4944" s="152"/>
      <c r="B4944" s="68"/>
      <c r="C4944" s="68"/>
      <c r="D4944" s="68"/>
      <c r="E4944" s="68"/>
      <c r="F4944" s="69"/>
      <c r="G4944" s="69"/>
      <c r="H4944" s="69"/>
      <c r="I4944" s="69"/>
      <c r="J4944" s="68"/>
      <c r="K4944" s="69"/>
      <c r="L4944" s="68"/>
      <c r="M4944" s="68"/>
      <c r="N4944" s="68"/>
      <c r="O4944" s="68"/>
      <c r="P4944" s="70"/>
      <c r="Q4944" s="71"/>
    </row>
    <row r="4945" spans="1:17">
      <c r="A4945" s="152"/>
      <c r="B4945" s="68"/>
      <c r="C4945" s="68"/>
      <c r="D4945" s="68"/>
      <c r="E4945" s="68"/>
      <c r="F4945" s="69"/>
      <c r="G4945" s="69"/>
      <c r="H4945" s="69"/>
      <c r="I4945" s="69"/>
      <c r="J4945" s="68"/>
      <c r="K4945" s="69"/>
      <c r="L4945" s="68"/>
      <c r="M4945" s="68"/>
      <c r="N4945" s="68"/>
      <c r="O4945" s="68"/>
      <c r="P4945" s="70"/>
      <c r="Q4945" s="71"/>
    </row>
    <row r="4946" spans="1:17">
      <c r="A4946" s="152"/>
      <c r="B4946" s="68"/>
      <c r="C4946" s="68"/>
      <c r="D4946" s="68"/>
      <c r="E4946" s="68"/>
      <c r="F4946" s="69"/>
      <c r="G4946" s="69"/>
      <c r="H4946" s="69"/>
      <c r="I4946" s="69"/>
      <c r="J4946" s="68"/>
      <c r="K4946" s="69"/>
      <c r="L4946" s="68"/>
      <c r="M4946" s="68"/>
      <c r="N4946" s="68"/>
      <c r="O4946" s="68"/>
      <c r="P4946" s="70"/>
      <c r="Q4946" s="71"/>
    </row>
    <row r="4947" spans="1:17">
      <c r="A4947" s="152"/>
      <c r="B4947" s="68"/>
      <c r="C4947" s="68"/>
      <c r="D4947" s="68"/>
      <c r="E4947" s="68"/>
      <c r="F4947" s="69"/>
      <c r="G4947" s="69"/>
      <c r="H4947" s="69"/>
      <c r="I4947" s="69"/>
      <c r="J4947" s="68"/>
      <c r="K4947" s="69"/>
      <c r="L4947" s="68"/>
      <c r="M4947" s="68"/>
      <c r="N4947" s="68"/>
      <c r="O4947" s="68"/>
      <c r="P4947" s="70"/>
      <c r="Q4947" s="71"/>
    </row>
    <row r="4948" spans="1:17">
      <c r="A4948" s="152"/>
      <c r="B4948" s="68"/>
      <c r="C4948" s="68"/>
      <c r="D4948" s="68"/>
      <c r="E4948" s="68"/>
      <c r="F4948" s="69"/>
      <c r="G4948" s="69"/>
      <c r="H4948" s="69"/>
      <c r="I4948" s="69"/>
      <c r="J4948" s="68"/>
      <c r="K4948" s="69"/>
      <c r="L4948" s="68"/>
      <c r="M4948" s="68"/>
      <c r="N4948" s="68"/>
      <c r="O4948" s="68"/>
      <c r="P4948" s="70"/>
      <c r="Q4948" s="71"/>
    </row>
    <row r="4949" spans="1:17">
      <c r="A4949" s="152"/>
      <c r="B4949" s="68"/>
      <c r="C4949" s="68"/>
      <c r="D4949" s="68"/>
      <c r="E4949" s="68"/>
      <c r="F4949" s="69"/>
      <c r="G4949" s="69"/>
      <c r="H4949" s="69"/>
      <c r="I4949" s="69"/>
      <c r="J4949" s="68"/>
      <c r="K4949" s="69"/>
      <c r="L4949" s="68"/>
      <c r="M4949" s="68"/>
      <c r="N4949" s="68"/>
      <c r="O4949" s="68"/>
      <c r="P4949" s="70"/>
      <c r="Q4949" s="71"/>
    </row>
    <row r="4950" spans="1:17">
      <c r="A4950" s="152"/>
      <c r="B4950" s="68"/>
      <c r="C4950" s="68"/>
      <c r="D4950" s="68"/>
      <c r="E4950" s="68"/>
      <c r="F4950" s="69"/>
      <c r="G4950" s="69"/>
      <c r="H4950" s="69"/>
      <c r="I4950" s="69"/>
      <c r="J4950" s="68"/>
      <c r="K4950" s="69"/>
      <c r="L4950" s="68"/>
      <c r="M4950" s="68"/>
      <c r="N4950" s="68"/>
      <c r="O4950" s="68"/>
      <c r="P4950" s="70"/>
      <c r="Q4950" s="71"/>
    </row>
    <row r="4951" spans="1:17">
      <c r="A4951" s="152"/>
      <c r="B4951" s="68"/>
      <c r="C4951" s="68"/>
      <c r="D4951" s="68"/>
      <c r="E4951" s="68"/>
      <c r="F4951" s="69"/>
      <c r="G4951" s="69"/>
      <c r="H4951" s="69"/>
      <c r="I4951" s="69"/>
      <c r="J4951" s="68"/>
      <c r="K4951" s="69"/>
      <c r="L4951" s="68"/>
      <c r="M4951" s="68"/>
      <c r="N4951" s="68"/>
      <c r="O4951" s="68"/>
      <c r="P4951" s="70"/>
      <c r="Q4951" s="71"/>
    </row>
    <row r="4952" spans="1:17">
      <c r="A4952" s="152"/>
      <c r="B4952" s="68"/>
      <c r="C4952" s="68"/>
      <c r="D4952" s="68"/>
      <c r="E4952" s="68"/>
      <c r="F4952" s="69"/>
      <c r="G4952" s="69"/>
      <c r="H4952" s="69"/>
      <c r="I4952" s="69"/>
      <c r="J4952" s="68"/>
      <c r="K4952" s="69"/>
      <c r="L4952" s="68"/>
      <c r="M4952" s="68"/>
      <c r="N4952" s="68"/>
      <c r="O4952" s="68"/>
      <c r="P4952" s="70"/>
      <c r="Q4952" s="71"/>
    </row>
    <row r="4953" spans="1:17">
      <c r="A4953" s="152"/>
      <c r="B4953" s="68"/>
      <c r="C4953" s="68"/>
      <c r="D4953" s="68"/>
      <c r="E4953" s="68"/>
      <c r="F4953" s="69"/>
      <c r="G4953" s="69"/>
      <c r="H4953" s="69"/>
      <c r="I4953" s="69"/>
      <c r="J4953" s="68"/>
      <c r="K4953" s="69"/>
      <c r="L4953" s="68"/>
      <c r="M4953" s="68"/>
      <c r="N4953" s="68"/>
      <c r="O4953" s="68"/>
      <c r="P4953" s="70"/>
      <c r="Q4953" s="71"/>
    </row>
    <row r="4954" spans="1:17">
      <c r="A4954" s="152"/>
      <c r="B4954" s="68"/>
      <c r="C4954" s="68"/>
      <c r="D4954" s="68"/>
      <c r="E4954" s="68"/>
      <c r="F4954" s="69"/>
      <c r="G4954" s="69"/>
      <c r="H4954" s="69"/>
      <c r="I4954" s="69"/>
      <c r="J4954" s="68"/>
      <c r="K4954" s="69"/>
      <c r="L4954" s="68"/>
      <c r="M4954" s="68"/>
      <c r="N4954" s="68"/>
      <c r="O4954" s="68"/>
      <c r="P4954" s="70"/>
      <c r="Q4954" s="71"/>
    </row>
    <row r="4955" spans="1:17">
      <c r="A4955" s="152"/>
      <c r="B4955" s="68"/>
      <c r="C4955" s="68"/>
      <c r="D4955" s="68"/>
      <c r="E4955" s="68"/>
      <c r="F4955" s="69"/>
      <c r="G4955" s="69"/>
      <c r="H4955" s="69"/>
      <c r="I4955" s="69"/>
      <c r="J4955" s="68"/>
      <c r="K4955" s="69"/>
      <c r="L4955" s="68"/>
      <c r="M4955" s="68"/>
      <c r="N4955" s="68"/>
      <c r="O4955" s="68"/>
      <c r="P4955" s="70"/>
      <c r="Q4955" s="71"/>
    </row>
    <row r="4956" spans="1:17">
      <c r="A4956" s="152"/>
      <c r="B4956" s="68"/>
      <c r="C4956" s="68"/>
      <c r="D4956" s="68"/>
      <c r="E4956" s="68"/>
      <c r="F4956" s="69"/>
      <c r="G4956" s="69"/>
      <c r="H4956" s="69"/>
      <c r="I4956" s="69"/>
      <c r="J4956" s="68"/>
      <c r="K4956" s="69"/>
      <c r="L4956" s="68"/>
      <c r="M4956" s="68"/>
      <c r="N4956" s="68"/>
      <c r="O4956" s="68"/>
      <c r="P4956" s="70"/>
      <c r="Q4956" s="71"/>
    </row>
    <row r="4957" spans="1:17">
      <c r="A4957" s="152"/>
      <c r="B4957" s="68"/>
      <c r="C4957" s="68"/>
      <c r="D4957" s="68"/>
      <c r="E4957" s="68"/>
      <c r="F4957" s="69"/>
      <c r="G4957" s="69"/>
      <c r="H4957" s="69"/>
      <c r="I4957" s="69"/>
      <c r="J4957" s="68"/>
      <c r="K4957" s="69"/>
      <c r="L4957" s="68"/>
      <c r="M4957" s="68"/>
      <c r="N4957" s="68"/>
      <c r="O4957" s="68"/>
      <c r="P4957" s="70"/>
      <c r="Q4957" s="71"/>
    </row>
    <row r="4958" spans="1:17">
      <c r="A4958" s="152"/>
      <c r="B4958" s="68"/>
      <c r="C4958" s="68"/>
      <c r="D4958" s="68"/>
      <c r="E4958" s="68"/>
      <c r="F4958" s="69"/>
      <c r="G4958" s="69"/>
      <c r="H4958" s="69"/>
      <c r="I4958" s="69"/>
      <c r="J4958" s="68"/>
      <c r="K4958" s="69"/>
      <c r="L4958" s="68"/>
      <c r="M4958" s="68"/>
      <c r="N4958" s="68"/>
      <c r="O4958" s="68"/>
      <c r="P4958" s="70"/>
      <c r="Q4958" s="71"/>
    </row>
    <row r="4959" spans="1:17">
      <c r="A4959" s="152"/>
      <c r="B4959" s="68"/>
      <c r="C4959" s="68"/>
      <c r="D4959" s="68"/>
      <c r="E4959" s="68"/>
      <c r="F4959" s="69"/>
      <c r="G4959" s="69"/>
      <c r="H4959" s="69"/>
      <c r="I4959" s="69"/>
      <c r="J4959" s="68"/>
      <c r="K4959" s="69"/>
      <c r="L4959" s="68"/>
      <c r="M4959" s="68"/>
      <c r="N4959" s="68"/>
      <c r="O4959" s="68"/>
      <c r="P4959" s="70"/>
      <c r="Q4959" s="71"/>
    </row>
    <row r="4960" spans="1:17">
      <c r="A4960" s="152"/>
      <c r="B4960" s="68"/>
      <c r="C4960" s="68"/>
      <c r="D4960" s="68"/>
      <c r="E4960" s="68"/>
      <c r="F4960" s="69"/>
      <c r="G4960" s="69"/>
      <c r="H4960" s="69"/>
      <c r="I4960" s="69"/>
      <c r="J4960" s="68"/>
      <c r="K4960" s="69"/>
      <c r="L4960" s="68"/>
      <c r="M4960" s="68"/>
      <c r="N4960" s="68"/>
      <c r="O4960" s="68"/>
      <c r="P4960" s="70"/>
      <c r="Q4960" s="71"/>
    </row>
    <row r="4961" spans="1:17">
      <c r="A4961" s="152"/>
      <c r="B4961" s="68"/>
      <c r="C4961" s="68"/>
      <c r="D4961" s="68"/>
      <c r="E4961" s="68"/>
      <c r="F4961" s="69"/>
      <c r="G4961" s="69"/>
      <c r="H4961" s="69"/>
      <c r="I4961" s="69"/>
      <c r="J4961" s="68"/>
      <c r="K4961" s="69"/>
      <c r="L4961" s="68"/>
      <c r="M4961" s="68"/>
      <c r="N4961" s="68"/>
      <c r="O4961" s="68"/>
      <c r="P4961" s="70"/>
      <c r="Q4961" s="71"/>
    </row>
    <row r="4962" spans="1:17">
      <c r="A4962" s="152"/>
      <c r="B4962" s="68"/>
      <c r="C4962" s="68"/>
      <c r="D4962" s="68"/>
      <c r="E4962" s="68"/>
      <c r="F4962" s="69"/>
      <c r="G4962" s="69"/>
      <c r="H4962" s="69"/>
      <c r="I4962" s="69"/>
      <c r="J4962" s="68"/>
      <c r="K4962" s="69"/>
      <c r="L4962" s="68"/>
      <c r="M4962" s="68"/>
      <c r="N4962" s="68"/>
      <c r="O4962" s="68"/>
      <c r="P4962" s="70"/>
      <c r="Q4962" s="71"/>
    </row>
    <row r="4963" spans="1:17">
      <c r="A4963" s="152"/>
      <c r="B4963" s="68"/>
      <c r="C4963" s="68"/>
      <c r="D4963" s="68"/>
      <c r="E4963" s="68"/>
      <c r="F4963" s="69"/>
      <c r="G4963" s="69"/>
      <c r="H4963" s="69"/>
      <c r="I4963" s="69"/>
      <c r="J4963" s="68"/>
      <c r="K4963" s="69"/>
      <c r="L4963" s="68"/>
      <c r="M4963" s="68"/>
      <c r="N4963" s="68"/>
      <c r="O4963" s="68"/>
      <c r="P4963" s="70"/>
      <c r="Q4963" s="71"/>
    </row>
    <row r="4964" spans="1:17">
      <c r="A4964" s="152"/>
      <c r="B4964" s="68"/>
      <c r="C4964" s="68"/>
      <c r="D4964" s="68"/>
      <c r="E4964" s="68"/>
      <c r="F4964" s="69"/>
      <c r="G4964" s="69"/>
      <c r="H4964" s="69"/>
      <c r="I4964" s="69"/>
      <c r="J4964" s="68"/>
      <c r="K4964" s="69"/>
      <c r="L4964" s="68"/>
      <c r="M4964" s="68"/>
      <c r="N4964" s="68"/>
      <c r="O4964" s="68"/>
      <c r="P4964" s="70"/>
      <c r="Q4964" s="71"/>
    </row>
    <row r="4965" spans="1:17">
      <c r="A4965" s="152"/>
      <c r="B4965" s="68"/>
      <c r="C4965" s="68"/>
      <c r="D4965" s="68"/>
      <c r="E4965" s="68"/>
      <c r="F4965" s="69"/>
      <c r="G4965" s="69"/>
      <c r="H4965" s="69"/>
      <c r="I4965" s="69"/>
      <c r="J4965" s="68"/>
      <c r="K4965" s="69"/>
      <c r="L4965" s="68"/>
      <c r="M4965" s="68"/>
      <c r="N4965" s="68"/>
      <c r="O4965" s="68"/>
      <c r="P4965" s="70"/>
      <c r="Q4965" s="71"/>
    </row>
    <row r="4966" spans="1:17">
      <c r="A4966" s="152"/>
      <c r="B4966" s="68"/>
      <c r="C4966" s="68"/>
      <c r="D4966" s="68"/>
      <c r="E4966" s="68"/>
      <c r="F4966" s="69"/>
      <c r="G4966" s="69"/>
      <c r="H4966" s="69"/>
      <c r="I4966" s="69"/>
      <c r="J4966" s="68"/>
      <c r="K4966" s="69"/>
      <c r="L4966" s="68"/>
      <c r="M4966" s="68"/>
      <c r="N4966" s="68"/>
      <c r="O4966" s="68"/>
      <c r="P4966" s="70"/>
      <c r="Q4966" s="71"/>
    </row>
    <row r="4967" spans="1:17">
      <c r="A4967" s="152"/>
      <c r="B4967" s="68"/>
      <c r="C4967" s="68"/>
      <c r="D4967" s="68"/>
      <c r="E4967" s="68"/>
      <c r="F4967" s="69"/>
      <c r="G4967" s="69"/>
      <c r="H4967" s="69"/>
      <c r="I4967" s="69"/>
      <c r="J4967" s="68"/>
      <c r="K4967" s="69"/>
      <c r="L4967" s="68"/>
      <c r="M4967" s="68"/>
      <c r="N4967" s="68"/>
      <c r="O4967" s="68"/>
      <c r="P4967" s="70"/>
      <c r="Q4967" s="71"/>
    </row>
    <row r="4968" spans="1:17">
      <c r="A4968" s="152"/>
      <c r="B4968" s="68"/>
      <c r="C4968" s="68"/>
      <c r="D4968" s="68"/>
      <c r="E4968" s="68"/>
      <c r="F4968" s="69"/>
      <c r="G4968" s="69"/>
      <c r="H4968" s="69"/>
      <c r="I4968" s="69"/>
      <c r="J4968" s="68"/>
      <c r="K4968" s="69"/>
      <c r="L4968" s="68"/>
      <c r="M4968" s="68"/>
      <c r="N4968" s="68"/>
      <c r="O4968" s="68"/>
      <c r="P4968" s="70"/>
      <c r="Q4968" s="71"/>
    </row>
    <row r="4969" spans="1:17">
      <c r="A4969" s="152"/>
      <c r="B4969" s="68"/>
      <c r="C4969" s="68"/>
      <c r="D4969" s="68"/>
      <c r="E4969" s="68"/>
      <c r="F4969" s="69"/>
      <c r="G4969" s="69"/>
      <c r="H4969" s="69"/>
      <c r="I4969" s="69"/>
      <c r="J4969" s="68"/>
      <c r="K4969" s="69"/>
      <c r="L4969" s="68"/>
      <c r="M4969" s="68"/>
      <c r="N4969" s="68"/>
      <c r="O4969" s="68"/>
      <c r="P4969" s="70"/>
      <c r="Q4969" s="71"/>
    </row>
    <row r="4970" spans="1:17">
      <c r="A4970" s="152"/>
      <c r="B4970" s="68"/>
      <c r="C4970" s="68"/>
      <c r="D4970" s="68"/>
      <c r="E4970" s="68"/>
      <c r="F4970" s="69"/>
      <c r="G4970" s="69"/>
      <c r="H4970" s="69"/>
      <c r="I4970" s="69"/>
      <c r="J4970" s="68"/>
      <c r="K4970" s="69"/>
      <c r="L4970" s="68"/>
      <c r="M4970" s="68"/>
      <c r="N4970" s="68"/>
      <c r="O4970" s="68"/>
      <c r="P4970" s="70"/>
      <c r="Q4970" s="71"/>
    </row>
    <row r="4971" spans="1:17">
      <c r="A4971" s="152"/>
      <c r="B4971" s="68"/>
      <c r="C4971" s="68"/>
      <c r="D4971" s="68"/>
      <c r="E4971" s="68"/>
      <c r="F4971" s="69"/>
      <c r="G4971" s="69"/>
      <c r="H4971" s="69"/>
      <c r="I4971" s="69"/>
      <c r="J4971" s="68"/>
      <c r="K4971" s="69"/>
      <c r="L4971" s="68"/>
      <c r="M4971" s="68"/>
      <c r="N4971" s="68"/>
      <c r="O4971" s="68"/>
      <c r="P4971" s="70"/>
      <c r="Q4971" s="71"/>
    </row>
    <row r="4972" spans="1:17">
      <c r="A4972" s="152"/>
      <c r="B4972" s="68"/>
      <c r="C4972" s="68"/>
      <c r="D4972" s="68"/>
      <c r="E4972" s="68"/>
      <c r="F4972" s="69"/>
      <c r="G4972" s="69"/>
      <c r="H4972" s="69"/>
      <c r="I4972" s="69"/>
      <c r="J4972" s="68"/>
      <c r="K4972" s="69"/>
      <c r="L4972" s="68"/>
      <c r="M4972" s="68"/>
      <c r="N4972" s="68"/>
      <c r="O4972" s="68"/>
      <c r="P4972" s="70"/>
      <c r="Q4972" s="71"/>
    </row>
    <row r="4973" spans="1:17">
      <c r="A4973" s="152"/>
      <c r="B4973" s="68"/>
      <c r="C4973" s="68"/>
      <c r="D4973" s="68"/>
      <c r="E4973" s="68"/>
      <c r="F4973" s="69"/>
      <c r="G4973" s="69"/>
      <c r="H4973" s="69"/>
      <c r="I4973" s="69"/>
      <c r="J4973" s="68"/>
      <c r="K4973" s="69"/>
      <c r="L4973" s="68"/>
      <c r="M4973" s="68"/>
      <c r="N4973" s="68"/>
      <c r="O4973" s="68"/>
      <c r="P4973" s="70"/>
      <c r="Q4973" s="71"/>
    </row>
    <row r="4974" spans="1:17">
      <c r="A4974" s="152"/>
      <c r="B4974" s="68"/>
      <c r="C4974" s="68"/>
      <c r="D4974" s="68"/>
      <c r="E4974" s="68"/>
      <c r="F4974" s="69"/>
      <c r="G4974" s="69"/>
      <c r="H4974" s="69"/>
      <c r="I4974" s="69"/>
      <c r="J4974" s="68"/>
      <c r="K4974" s="69"/>
      <c r="L4974" s="68"/>
      <c r="M4974" s="68"/>
      <c r="N4974" s="68"/>
      <c r="O4974" s="68"/>
      <c r="P4974" s="70"/>
      <c r="Q4974" s="71"/>
    </row>
    <row r="4975" spans="1:17">
      <c r="A4975" s="152"/>
      <c r="B4975" s="68"/>
      <c r="C4975" s="68"/>
      <c r="D4975" s="68"/>
      <c r="E4975" s="68"/>
      <c r="F4975" s="69"/>
      <c r="G4975" s="69"/>
      <c r="H4975" s="69"/>
      <c r="I4975" s="69"/>
      <c r="J4975" s="68"/>
      <c r="K4975" s="69"/>
      <c r="L4975" s="68"/>
      <c r="M4975" s="68"/>
      <c r="N4975" s="68"/>
      <c r="O4975" s="68"/>
      <c r="P4975" s="70"/>
      <c r="Q4975" s="71"/>
    </row>
    <row r="4976" spans="1:17">
      <c r="A4976" s="152"/>
      <c r="B4976" s="68"/>
      <c r="C4976" s="68"/>
      <c r="D4976" s="68"/>
      <c r="E4976" s="68"/>
      <c r="F4976" s="69"/>
      <c r="G4976" s="69"/>
      <c r="H4976" s="69"/>
      <c r="I4976" s="69"/>
      <c r="J4976" s="68"/>
      <c r="K4976" s="69"/>
      <c r="L4976" s="68"/>
      <c r="M4976" s="68"/>
      <c r="N4976" s="68"/>
      <c r="O4976" s="68"/>
      <c r="P4976" s="70"/>
      <c r="Q4976" s="71"/>
    </row>
    <row r="4977" spans="1:17">
      <c r="A4977" s="152"/>
      <c r="B4977" s="68"/>
      <c r="C4977" s="68"/>
      <c r="D4977" s="68"/>
      <c r="E4977" s="68"/>
      <c r="F4977" s="69"/>
      <c r="G4977" s="69"/>
      <c r="H4977" s="69"/>
      <c r="I4977" s="69"/>
      <c r="J4977" s="68"/>
      <c r="K4977" s="69"/>
      <c r="L4977" s="68"/>
      <c r="M4977" s="68"/>
      <c r="N4977" s="68"/>
      <c r="O4977" s="68"/>
      <c r="P4977" s="70"/>
      <c r="Q4977" s="71"/>
    </row>
    <row r="4978" spans="1:17">
      <c r="A4978" s="152"/>
      <c r="B4978" s="68"/>
      <c r="C4978" s="68"/>
      <c r="D4978" s="68"/>
      <c r="E4978" s="68"/>
      <c r="F4978" s="69"/>
      <c r="G4978" s="69"/>
      <c r="H4978" s="69"/>
      <c r="I4978" s="69"/>
      <c r="J4978" s="68"/>
      <c r="K4978" s="69"/>
      <c r="L4978" s="68"/>
      <c r="M4978" s="68"/>
      <c r="N4978" s="68"/>
      <c r="O4978" s="68"/>
      <c r="P4978" s="70"/>
      <c r="Q4978" s="71"/>
    </row>
    <row r="4979" spans="1:17">
      <c r="A4979" s="152"/>
      <c r="B4979" s="68"/>
      <c r="C4979" s="68"/>
      <c r="D4979" s="68"/>
      <c r="E4979" s="68"/>
      <c r="F4979" s="69"/>
      <c r="G4979" s="69"/>
      <c r="H4979" s="69"/>
      <c r="I4979" s="69"/>
      <c r="J4979" s="68"/>
      <c r="K4979" s="69"/>
      <c r="L4979" s="68"/>
      <c r="M4979" s="68"/>
      <c r="N4979" s="68"/>
      <c r="O4979" s="68"/>
      <c r="P4979" s="70"/>
      <c r="Q4979" s="71"/>
    </row>
    <row r="4980" spans="1:17">
      <c r="A4980" s="152"/>
      <c r="B4980" s="68"/>
      <c r="C4980" s="68"/>
      <c r="D4980" s="68"/>
      <c r="E4980" s="68"/>
      <c r="F4980" s="69"/>
      <c r="G4980" s="69"/>
      <c r="H4980" s="69"/>
      <c r="I4980" s="69"/>
      <c r="J4980" s="68"/>
      <c r="K4980" s="69"/>
      <c r="L4980" s="68"/>
      <c r="M4980" s="68"/>
      <c r="N4980" s="68"/>
      <c r="O4980" s="68"/>
      <c r="P4980" s="70"/>
      <c r="Q4980" s="71"/>
    </row>
    <row r="4981" spans="1:17">
      <c r="A4981" s="152"/>
      <c r="B4981" s="68"/>
      <c r="C4981" s="68"/>
      <c r="D4981" s="68"/>
      <c r="E4981" s="68"/>
      <c r="F4981" s="69"/>
      <c r="G4981" s="69"/>
      <c r="H4981" s="69"/>
      <c r="I4981" s="69"/>
      <c r="J4981" s="68"/>
      <c r="K4981" s="69"/>
      <c r="L4981" s="68"/>
      <c r="M4981" s="68"/>
      <c r="N4981" s="68"/>
      <c r="O4981" s="68"/>
      <c r="P4981" s="70"/>
      <c r="Q4981" s="71"/>
    </row>
    <row r="4982" spans="1:17">
      <c r="A4982" s="152"/>
      <c r="B4982" s="68"/>
      <c r="C4982" s="68"/>
      <c r="D4982" s="68"/>
      <c r="E4982" s="68"/>
      <c r="F4982" s="69"/>
      <c r="G4982" s="69"/>
      <c r="H4982" s="69"/>
      <c r="I4982" s="69"/>
      <c r="J4982" s="68"/>
      <c r="K4982" s="69"/>
      <c r="L4982" s="68"/>
      <c r="M4982" s="68"/>
      <c r="N4982" s="68"/>
      <c r="O4982" s="68"/>
      <c r="P4982" s="70"/>
      <c r="Q4982" s="71"/>
    </row>
    <row r="4983" spans="1:17">
      <c r="A4983" s="152"/>
      <c r="B4983" s="68"/>
      <c r="C4983" s="68"/>
      <c r="D4983" s="68"/>
      <c r="E4983" s="68"/>
      <c r="F4983" s="69"/>
      <c r="G4983" s="69"/>
      <c r="H4983" s="69"/>
      <c r="I4983" s="69"/>
      <c r="J4983" s="68"/>
      <c r="K4983" s="69"/>
      <c r="L4983" s="68"/>
      <c r="M4983" s="68"/>
      <c r="N4983" s="68"/>
      <c r="O4983" s="68"/>
      <c r="P4983" s="70"/>
      <c r="Q4983" s="71"/>
    </row>
    <row r="4984" spans="1:17">
      <c r="A4984" s="152"/>
      <c r="B4984" s="68"/>
      <c r="C4984" s="68"/>
      <c r="D4984" s="68"/>
      <c r="E4984" s="68"/>
      <c r="F4984" s="69"/>
      <c r="G4984" s="69"/>
      <c r="H4984" s="69"/>
      <c r="I4984" s="69"/>
      <c r="J4984" s="68"/>
      <c r="K4984" s="69"/>
      <c r="L4984" s="68"/>
      <c r="M4984" s="68"/>
      <c r="N4984" s="68"/>
      <c r="O4984" s="68"/>
      <c r="P4984" s="70"/>
      <c r="Q4984" s="71"/>
    </row>
    <row r="4985" spans="1:17">
      <c r="A4985" s="152"/>
      <c r="B4985" s="68"/>
      <c r="C4985" s="68"/>
      <c r="D4985" s="68"/>
      <c r="E4985" s="68"/>
      <c r="F4985" s="69"/>
      <c r="G4985" s="69"/>
      <c r="H4985" s="69"/>
      <c r="I4985" s="69"/>
      <c r="J4985" s="68"/>
      <c r="K4985" s="69"/>
      <c r="L4985" s="68"/>
      <c r="M4985" s="68"/>
      <c r="N4985" s="68"/>
      <c r="O4985" s="68"/>
      <c r="P4985" s="70"/>
      <c r="Q4985" s="71"/>
    </row>
    <row r="4986" spans="1:17">
      <c r="A4986" s="152"/>
      <c r="B4986" s="68"/>
      <c r="C4986" s="68"/>
      <c r="D4986" s="68"/>
      <c r="E4986" s="68"/>
      <c r="F4986" s="69"/>
      <c r="G4986" s="69"/>
      <c r="H4986" s="69"/>
      <c r="I4986" s="69"/>
      <c r="J4986" s="68"/>
      <c r="K4986" s="69"/>
      <c r="L4986" s="68"/>
      <c r="M4986" s="68"/>
      <c r="N4986" s="68"/>
      <c r="O4986" s="68"/>
      <c r="P4986" s="70"/>
      <c r="Q4986" s="71"/>
    </row>
    <row r="4987" spans="1:17">
      <c r="A4987" s="152"/>
      <c r="B4987" s="68"/>
      <c r="C4987" s="68"/>
      <c r="D4987" s="68"/>
      <c r="E4987" s="68"/>
      <c r="F4987" s="69"/>
      <c r="G4987" s="69"/>
      <c r="H4987" s="69"/>
      <c r="I4987" s="69"/>
      <c r="J4987" s="68"/>
      <c r="K4987" s="69"/>
      <c r="L4987" s="68"/>
      <c r="M4987" s="68"/>
      <c r="N4987" s="68"/>
      <c r="O4987" s="68"/>
      <c r="P4987" s="70"/>
      <c r="Q4987" s="71"/>
    </row>
    <row r="4988" spans="1:17">
      <c r="A4988" s="152"/>
      <c r="B4988" s="68"/>
      <c r="C4988" s="68"/>
      <c r="D4988" s="68"/>
      <c r="E4988" s="68"/>
      <c r="F4988" s="69"/>
      <c r="G4988" s="69"/>
      <c r="H4988" s="69"/>
      <c r="I4988" s="69"/>
      <c r="J4988" s="68"/>
      <c r="K4988" s="69"/>
      <c r="L4988" s="68"/>
      <c r="M4988" s="68"/>
      <c r="N4988" s="68"/>
      <c r="O4988" s="68"/>
      <c r="P4988" s="70"/>
      <c r="Q4988" s="71"/>
    </row>
    <row r="4989" spans="1:17">
      <c r="A4989" s="152"/>
      <c r="B4989" s="68"/>
      <c r="C4989" s="68"/>
      <c r="D4989" s="68"/>
      <c r="E4989" s="68"/>
      <c r="F4989" s="69"/>
      <c r="G4989" s="69"/>
      <c r="H4989" s="69"/>
      <c r="I4989" s="69"/>
      <c r="J4989" s="68"/>
      <c r="K4989" s="69"/>
      <c r="L4989" s="68"/>
      <c r="M4989" s="68"/>
      <c r="N4989" s="68"/>
      <c r="O4989" s="68"/>
      <c r="P4989" s="70"/>
      <c r="Q4989" s="71"/>
    </row>
    <row r="4990" spans="1:17">
      <c r="A4990" s="152"/>
      <c r="B4990" s="68"/>
      <c r="C4990" s="68"/>
      <c r="D4990" s="68"/>
      <c r="E4990" s="68"/>
      <c r="F4990" s="69"/>
      <c r="G4990" s="69"/>
      <c r="H4990" s="69"/>
      <c r="I4990" s="69"/>
      <c r="J4990" s="68"/>
      <c r="K4990" s="69"/>
      <c r="L4990" s="68"/>
      <c r="M4990" s="68"/>
      <c r="N4990" s="68"/>
      <c r="O4990" s="68"/>
      <c r="P4990" s="70"/>
      <c r="Q4990" s="71"/>
    </row>
    <row r="4991" spans="1:17">
      <c r="A4991" s="152"/>
      <c r="B4991" s="68"/>
      <c r="C4991" s="68"/>
      <c r="D4991" s="68"/>
      <c r="E4991" s="68"/>
      <c r="F4991" s="69"/>
      <c r="G4991" s="69"/>
      <c r="H4991" s="69"/>
      <c r="I4991" s="69"/>
      <c r="J4991" s="68"/>
      <c r="K4991" s="69"/>
      <c r="L4991" s="68"/>
      <c r="M4991" s="68"/>
      <c r="N4991" s="68"/>
      <c r="O4991" s="68"/>
      <c r="P4991" s="70"/>
      <c r="Q4991" s="71"/>
    </row>
    <row r="4992" spans="1:17">
      <c r="A4992" s="152"/>
      <c r="B4992" s="68"/>
      <c r="C4992" s="68"/>
      <c r="D4992" s="68"/>
      <c r="E4992" s="68"/>
      <c r="F4992" s="69"/>
      <c r="G4992" s="69"/>
      <c r="H4992" s="69"/>
      <c r="I4992" s="69"/>
      <c r="J4992" s="68"/>
      <c r="K4992" s="69"/>
      <c r="L4992" s="68"/>
      <c r="M4992" s="68"/>
      <c r="N4992" s="68"/>
      <c r="O4992" s="68"/>
      <c r="P4992" s="70"/>
      <c r="Q4992" s="71"/>
    </row>
    <row r="4993" spans="1:17">
      <c r="A4993" s="152"/>
      <c r="B4993" s="68"/>
      <c r="C4993" s="68"/>
      <c r="D4993" s="68"/>
      <c r="E4993" s="68"/>
      <c r="F4993" s="69"/>
      <c r="G4993" s="69"/>
      <c r="H4993" s="69"/>
      <c r="I4993" s="69"/>
      <c r="J4993" s="68"/>
      <c r="K4993" s="69"/>
      <c r="L4993" s="68"/>
      <c r="M4993" s="68"/>
      <c r="N4993" s="68"/>
      <c r="O4993" s="68"/>
      <c r="P4993" s="70"/>
      <c r="Q4993" s="71"/>
    </row>
    <row r="4994" spans="1:17">
      <c r="A4994" s="152"/>
      <c r="B4994" s="68"/>
      <c r="C4994" s="68"/>
      <c r="D4994" s="68"/>
      <c r="E4994" s="68"/>
      <c r="F4994" s="69"/>
      <c r="G4994" s="69"/>
      <c r="H4994" s="69"/>
      <c r="I4994" s="69"/>
      <c r="J4994" s="68"/>
      <c r="K4994" s="69"/>
      <c r="L4994" s="68"/>
      <c r="M4994" s="68"/>
      <c r="N4994" s="68"/>
      <c r="O4994" s="68"/>
      <c r="P4994" s="70"/>
      <c r="Q4994" s="71"/>
    </row>
    <row r="4995" spans="1:17">
      <c r="A4995" s="152"/>
      <c r="B4995" s="68"/>
      <c r="C4995" s="68"/>
      <c r="D4995" s="68"/>
      <c r="E4995" s="68"/>
      <c r="F4995" s="69"/>
      <c r="G4995" s="69"/>
      <c r="H4995" s="69"/>
      <c r="I4995" s="69"/>
      <c r="J4995" s="68"/>
      <c r="K4995" s="69"/>
      <c r="L4995" s="68"/>
      <c r="M4995" s="68"/>
      <c r="N4995" s="68"/>
      <c r="O4995" s="68"/>
      <c r="P4995" s="70"/>
      <c r="Q4995" s="71"/>
    </row>
    <row r="4996" spans="1:17">
      <c r="A4996" s="152"/>
      <c r="B4996" s="68"/>
      <c r="C4996" s="68"/>
      <c r="D4996" s="68"/>
      <c r="E4996" s="68"/>
      <c r="F4996" s="69"/>
      <c r="G4996" s="69"/>
      <c r="H4996" s="69"/>
      <c r="I4996" s="69"/>
      <c r="J4996" s="68"/>
      <c r="K4996" s="69"/>
      <c r="L4996" s="68"/>
      <c r="M4996" s="68"/>
      <c r="N4996" s="68"/>
      <c r="O4996" s="68"/>
      <c r="P4996" s="70"/>
      <c r="Q4996" s="71"/>
    </row>
    <row r="4997" spans="1:17">
      <c r="A4997" s="152"/>
      <c r="B4997" s="68"/>
      <c r="C4997" s="68"/>
      <c r="D4997" s="68"/>
      <c r="E4997" s="68"/>
      <c r="F4997" s="69"/>
      <c r="G4997" s="69"/>
      <c r="H4997" s="69"/>
      <c r="I4997" s="69"/>
      <c r="J4997" s="68"/>
      <c r="K4997" s="69"/>
      <c r="L4997" s="68"/>
      <c r="M4997" s="68"/>
      <c r="N4997" s="68"/>
      <c r="O4997" s="68"/>
      <c r="P4997" s="70"/>
      <c r="Q4997" s="71"/>
    </row>
    <row r="4998" spans="1:17">
      <c r="A4998" s="152"/>
      <c r="B4998" s="68"/>
      <c r="C4998" s="68"/>
      <c r="D4998" s="68"/>
      <c r="E4998" s="68"/>
      <c r="F4998" s="69"/>
      <c r="G4998" s="69"/>
      <c r="H4998" s="69"/>
      <c r="I4998" s="69"/>
      <c r="J4998" s="68"/>
      <c r="K4998" s="69"/>
      <c r="L4998" s="68"/>
      <c r="M4998" s="68"/>
      <c r="N4998" s="68"/>
      <c r="O4998" s="68"/>
      <c r="P4998" s="70"/>
      <c r="Q4998" s="71"/>
    </row>
    <row r="4999" spans="1:17">
      <c r="A4999" s="152"/>
      <c r="B4999" s="68"/>
      <c r="C4999" s="68"/>
      <c r="D4999" s="68"/>
      <c r="E4999" s="68"/>
      <c r="F4999" s="69"/>
      <c r="G4999" s="69"/>
      <c r="H4999" s="69"/>
      <c r="I4999" s="69"/>
      <c r="J4999" s="68"/>
      <c r="K4999" s="69"/>
      <c r="L4999" s="68"/>
      <c r="M4999" s="68"/>
      <c r="N4999" s="68"/>
      <c r="O4999" s="68"/>
      <c r="P4999" s="70"/>
      <c r="Q4999" s="71"/>
    </row>
    <row r="5000" spans="1:17">
      <c r="A5000" s="152"/>
      <c r="B5000" s="68"/>
      <c r="C5000" s="68"/>
      <c r="D5000" s="68"/>
      <c r="E5000" s="68"/>
      <c r="F5000" s="69"/>
      <c r="G5000" s="69"/>
      <c r="H5000" s="69"/>
      <c r="I5000" s="69"/>
      <c r="J5000" s="68"/>
      <c r="K5000" s="69"/>
      <c r="L5000" s="68"/>
      <c r="M5000" s="68"/>
      <c r="N5000" s="68"/>
      <c r="O5000" s="68"/>
      <c r="P5000" s="70"/>
      <c r="Q5000" s="71"/>
    </row>
    <row r="5001" spans="1:17">
      <c r="A5001" s="152"/>
      <c r="B5001" s="68"/>
      <c r="C5001" s="68"/>
      <c r="D5001" s="68"/>
      <c r="E5001" s="68"/>
      <c r="F5001" s="69"/>
      <c r="G5001" s="69"/>
      <c r="H5001" s="69"/>
      <c r="I5001" s="69"/>
      <c r="J5001" s="68"/>
      <c r="K5001" s="69"/>
      <c r="L5001" s="68"/>
      <c r="M5001" s="68"/>
      <c r="N5001" s="68"/>
      <c r="O5001" s="68"/>
      <c r="P5001" s="70"/>
      <c r="Q5001" s="71"/>
    </row>
    <row r="5002" spans="1:17">
      <c r="A5002" s="152"/>
      <c r="B5002" s="68"/>
      <c r="C5002" s="68"/>
      <c r="D5002" s="68"/>
      <c r="E5002" s="68"/>
      <c r="F5002" s="69"/>
      <c r="G5002" s="69"/>
      <c r="H5002" s="69"/>
      <c r="I5002" s="69"/>
      <c r="J5002" s="68"/>
      <c r="K5002" s="69"/>
      <c r="L5002" s="68"/>
      <c r="M5002" s="68"/>
      <c r="N5002" s="68"/>
      <c r="O5002" s="68"/>
      <c r="P5002" s="70"/>
      <c r="Q5002" s="71"/>
    </row>
    <row r="5003" spans="1:17">
      <c r="A5003" s="152"/>
      <c r="B5003" s="68"/>
      <c r="C5003" s="68"/>
      <c r="D5003" s="68"/>
      <c r="E5003" s="68"/>
      <c r="F5003" s="69"/>
      <c r="G5003" s="69"/>
      <c r="H5003" s="69"/>
      <c r="I5003" s="69"/>
      <c r="J5003" s="68"/>
      <c r="K5003" s="69"/>
      <c r="L5003" s="68"/>
      <c r="M5003" s="68"/>
      <c r="N5003" s="68"/>
      <c r="O5003" s="68"/>
      <c r="P5003" s="70"/>
      <c r="Q5003" s="71"/>
    </row>
    <row r="5004" spans="1:17">
      <c r="A5004" s="152"/>
      <c r="B5004" s="68"/>
      <c r="C5004" s="68"/>
      <c r="D5004" s="68"/>
      <c r="E5004" s="68"/>
      <c r="F5004" s="69"/>
      <c r="G5004" s="69"/>
      <c r="H5004" s="69"/>
      <c r="I5004" s="69"/>
      <c r="J5004" s="68"/>
      <c r="K5004" s="69"/>
      <c r="L5004" s="68"/>
      <c r="M5004" s="68"/>
      <c r="N5004" s="68"/>
      <c r="O5004" s="68"/>
      <c r="P5004" s="70"/>
      <c r="Q5004" s="71"/>
    </row>
    <row r="5005" spans="1:17">
      <c r="A5005" s="152"/>
      <c r="B5005" s="68"/>
      <c r="C5005" s="68"/>
      <c r="D5005" s="68"/>
      <c r="E5005" s="68"/>
      <c r="F5005" s="69"/>
      <c r="G5005" s="69"/>
      <c r="H5005" s="69"/>
      <c r="I5005" s="69"/>
      <c r="J5005" s="68"/>
      <c r="K5005" s="69"/>
      <c r="L5005" s="68"/>
      <c r="M5005" s="68"/>
      <c r="N5005" s="68"/>
      <c r="O5005" s="68"/>
      <c r="P5005" s="70"/>
      <c r="Q5005" s="71"/>
    </row>
    <row r="5006" spans="1:17">
      <c r="A5006" s="152"/>
      <c r="B5006" s="68"/>
      <c r="C5006" s="68"/>
      <c r="D5006" s="68"/>
      <c r="E5006" s="68"/>
      <c r="F5006" s="69"/>
      <c r="G5006" s="69"/>
      <c r="H5006" s="69"/>
      <c r="I5006" s="69"/>
      <c r="J5006" s="68"/>
      <c r="K5006" s="69"/>
      <c r="L5006" s="68"/>
      <c r="M5006" s="68"/>
      <c r="N5006" s="68"/>
      <c r="O5006" s="68"/>
      <c r="P5006" s="70"/>
      <c r="Q5006" s="71"/>
    </row>
    <row r="5007" spans="1:17">
      <c r="A5007" s="152"/>
      <c r="B5007" s="68"/>
      <c r="C5007" s="68"/>
      <c r="D5007" s="68"/>
      <c r="E5007" s="68"/>
      <c r="F5007" s="69"/>
      <c r="G5007" s="69"/>
      <c r="H5007" s="69"/>
      <c r="I5007" s="69"/>
      <c r="J5007" s="68"/>
      <c r="K5007" s="69"/>
      <c r="L5007" s="68"/>
      <c r="M5007" s="68"/>
      <c r="N5007" s="68"/>
      <c r="O5007" s="68"/>
      <c r="P5007" s="70"/>
      <c r="Q5007" s="71"/>
    </row>
    <row r="5008" spans="1:17">
      <c r="A5008" s="152"/>
      <c r="B5008" s="68"/>
      <c r="C5008" s="68"/>
      <c r="D5008" s="68"/>
      <c r="E5008" s="68"/>
      <c r="F5008" s="69"/>
      <c r="G5008" s="69"/>
      <c r="H5008" s="69"/>
      <c r="I5008" s="69"/>
      <c r="J5008" s="68"/>
      <c r="K5008" s="69"/>
      <c r="L5008" s="68"/>
      <c r="M5008" s="68"/>
      <c r="N5008" s="68"/>
      <c r="O5008" s="68"/>
      <c r="P5008" s="70"/>
      <c r="Q5008" s="71"/>
    </row>
    <row r="5009" spans="1:17">
      <c r="A5009" s="152"/>
      <c r="B5009" s="68"/>
      <c r="C5009" s="68"/>
      <c r="D5009" s="68"/>
      <c r="E5009" s="68"/>
      <c r="F5009" s="69"/>
      <c r="G5009" s="69"/>
      <c r="H5009" s="69"/>
      <c r="I5009" s="69"/>
      <c r="J5009" s="68"/>
      <c r="K5009" s="69"/>
      <c r="L5009" s="68"/>
      <c r="M5009" s="68"/>
      <c r="N5009" s="68"/>
      <c r="O5009" s="68"/>
      <c r="P5009" s="70"/>
      <c r="Q5009" s="71"/>
    </row>
    <row r="5010" spans="1:17">
      <c r="A5010" s="152"/>
      <c r="B5010" s="68"/>
      <c r="C5010" s="68"/>
      <c r="D5010" s="68"/>
      <c r="E5010" s="68"/>
      <c r="F5010" s="69"/>
      <c r="G5010" s="69"/>
      <c r="H5010" s="69"/>
      <c r="I5010" s="69"/>
      <c r="J5010" s="68"/>
      <c r="K5010" s="69"/>
      <c r="L5010" s="68"/>
      <c r="M5010" s="68"/>
      <c r="N5010" s="68"/>
      <c r="O5010" s="68"/>
      <c r="P5010" s="70"/>
      <c r="Q5010" s="71"/>
    </row>
    <row r="5011" spans="1:17">
      <c r="A5011" s="152"/>
      <c r="B5011" s="68"/>
      <c r="C5011" s="68"/>
      <c r="D5011" s="68"/>
      <c r="E5011" s="68"/>
      <c r="F5011" s="69"/>
      <c r="G5011" s="69"/>
      <c r="H5011" s="69"/>
      <c r="I5011" s="69"/>
      <c r="J5011" s="68"/>
      <c r="K5011" s="69"/>
      <c r="L5011" s="68"/>
      <c r="M5011" s="68"/>
      <c r="N5011" s="68"/>
      <c r="O5011" s="68"/>
      <c r="P5011" s="70"/>
      <c r="Q5011" s="71"/>
    </row>
    <row r="5012" spans="1:17">
      <c r="A5012" s="152"/>
      <c r="B5012" s="68"/>
      <c r="C5012" s="68"/>
      <c r="D5012" s="68"/>
      <c r="E5012" s="68"/>
      <c r="F5012" s="69"/>
      <c r="G5012" s="69"/>
      <c r="H5012" s="69"/>
      <c r="I5012" s="69"/>
      <c r="J5012" s="68"/>
      <c r="K5012" s="69"/>
      <c r="L5012" s="68"/>
      <c r="M5012" s="68"/>
      <c r="N5012" s="68"/>
      <c r="O5012" s="68"/>
      <c r="P5012" s="70"/>
      <c r="Q5012" s="71"/>
    </row>
    <row r="5013" spans="1:17">
      <c r="A5013" s="152"/>
      <c r="B5013" s="68"/>
      <c r="C5013" s="68"/>
      <c r="D5013" s="68"/>
      <c r="E5013" s="68"/>
      <c r="F5013" s="69"/>
      <c r="G5013" s="69"/>
      <c r="H5013" s="69"/>
      <c r="I5013" s="69"/>
      <c r="J5013" s="68"/>
      <c r="K5013" s="69"/>
      <c r="L5013" s="68"/>
      <c r="M5013" s="68"/>
      <c r="N5013" s="68"/>
      <c r="O5013" s="68"/>
      <c r="P5013" s="70"/>
      <c r="Q5013" s="71"/>
    </row>
    <row r="5014" spans="1:17">
      <c r="A5014" s="152"/>
      <c r="B5014" s="68"/>
      <c r="C5014" s="68"/>
      <c r="D5014" s="68"/>
      <c r="E5014" s="68"/>
      <c r="F5014" s="69"/>
      <c r="G5014" s="69"/>
      <c r="H5014" s="69"/>
      <c r="I5014" s="69"/>
      <c r="J5014" s="68"/>
      <c r="K5014" s="69"/>
      <c r="L5014" s="68"/>
      <c r="M5014" s="68"/>
      <c r="N5014" s="68"/>
      <c r="O5014" s="68"/>
      <c r="P5014" s="70"/>
      <c r="Q5014" s="71"/>
    </row>
    <row r="5015" spans="1:17">
      <c r="A5015" s="152"/>
      <c r="B5015" s="68"/>
      <c r="C5015" s="68"/>
      <c r="D5015" s="68"/>
      <c r="E5015" s="68"/>
      <c r="F5015" s="69"/>
      <c r="G5015" s="69"/>
      <c r="H5015" s="69"/>
      <c r="I5015" s="69"/>
      <c r="J5015" s="68"/>
      <c r="K5015" s="69"/>
      <c r="L5015" s="68"/>
      <c r="M5015" s="68"/>
      <c r="N5015" s="68"/>
      <c r="O5015" s="68"/>
      <c r="P5015" s="70"/>
      <c r="Q5015" s="71"/>
    </row>
    <row r="5016" spans="1:17">
      <c r="A5016" s="152"/>
      <c r="B5016" s="68"/>
      <c r="C5016" s="68"/>
      <c r="D5016" s="68"/>
      <c r="E5016" s="68"/>
      <c r="F5016" s="69"/>
      <c r="G5016" s="69"/>
      <c r="H5016" s="69"/>
      <c r="I5016" s="69"/>
      <c r="J5016" s="68"/>
      <c r="K5016" s="69"/>
      <c r="L5016" s="68"/>
      <c r="M5016" s="68"/>
      <c r="N5016" s="68"/>
      <c r="O5016" s="68"/>
      <c r="P5016" s="70"/>
      <c r="Q5016" s="71"/>
    </row>
    <row r="5017" spans="1:17">
      <c r="A5017" s="152"/>
      <c r="B5017" s="68"/>
      <c r="C5017" s="68"/>
      <c r="D5017" s="68"/>
      <c r="E5017" s="68"/>
      <c r="F5017" s="69"/>
      <c r="G5017" s="69"/>
      <c r="H5017" s="69"/>
      <c r="I5017" s="69"/>
      <c r="J5017" s="68"/>
      <c r="K5017" s="69"/>
      <c r="L5017" s="68"/>
      <c r="M5017" s="68"/>
      <c r="N5017" s="68"/>
      <c r="O5017" s="68"/>
      <c r="P5017" s="70"/>
      <c r="Q5017" s="71"/>
    </row>
    <row r="5018" spans="1:17">
      <c r="A5018" s="152"/>
      <c r="B5018" s="68"/>
      <c r="C5018" s="68"/>
      <c r="D5018" s="68"/>
      <c r="E5018" s="68"/>
      <c r="F5018" s="69"/>
      <c r="G5018" s="69"/>
      <c r="H5018" s="69"/>
      <c r="I5018" s="69"/>
      <c r="J5018" s="68"/>
      <c r="K5018" s="69"/>
      <c r="L5018" s="68"/>
      <c r="M5018" s="68"/>
      <c r="N5018" s="68"/>
      <c r="O5018" s="68"/>
      <c r="P5018" s="70"/>
      <c r="Q5018" s="71"/>
    </row>
    <row r="5019" spans="1:17">
      <c r="A5019" s="152"/>
      <c r="B5019" s="68"/>
      <c r="C5019" s="68"/>
      <c r="D5019" s="68"/>
      <c r="E5019" s="68"/>
      <c r="F5019" s="69"/>
      <c r="G5019" s="69"/>
      <c r="H5019" s="69"/>
      <c r="I5019" s="69"/>
      <c r="J5019" s="68"/>
      <c r="K5019" s="69"/>
      <c r="L5019" s="68"/>
      <c r="M5019" s="68"/>
      <c r="N5019" s="68"/>
      <c r="O5019" s="68"/>
      <c r="P5019" s="70"/>
      <c r="Q5019" s="71"/>
    </row>
    <row r="5020" spans="1:17">
      <c r="A5020" s="152"/>
      <c r="B5020" s="68"/>
      <c r="C5020" s="68"/>
      <c r="D5020" s="68"/>
      <c r="E5020" s="68"/>
      <c r="F5020" s="69"/>
      <c r="G5020" s="69"/>
      <c r="H5020" s="69"/>
      <c r="I5020" s="69"/>
      <c r="J5020" s="68"/>
      <c r="K5020" s="69"/>
      <c r="L5020" s="68"/>
      <c r="M5020" s="68"/>
      <c r="N5020" s="68"/>
      <c r="O5020" s="68"/>
      <c r="P5020" s="70"/>
      <c r="Q5020" s="71"/>
    </row>
    <row r="5021" spans="1:17">
      <c r="A5021" s="152"/>
      <c r="B5021" s="68"/>
      <c r="C5021" s="68"/>
      <c r="D5021" s="68"/>
      <c r="E5021" s="68"/>
      <c r="F5021" s="69"/>
      <c r="G5021" s="69"/>
      <c r="H5021" s="69"/>
      <c r="I5021" s="69"/>
      <c r="J5021" s="68"/>
      <c r="K5021" s="69"/>
      <c r="L5021" s="68"/>
      <c r="M5021" s="68"/>
      <c r="N5021" s="68"/>
      <c r="O5021" s="68"/>
      <c r="P5021" s="70"/>
      <c r="Q5021" s="71"/>
    </row>
    <row r="5022" spans="1:17">
      <c r="A5022" s="152"/>
      <c r="B5022" s="68"/>
      <c r="C5022" s="68"/>
      <c r="D5022" s="68"/>
      <c r="E5022" s="68"/>
      <c r="F5022" s="69"/>
      <c r="G5022" s="69"/>
      <c r="H5022" s="69"/>
      <c r="I5022" s="69"/>
      <c r="J5022" s="68"/>
      <c r="K5022" s="69"/>
      <c r="L5022" s="68"/>
      <c r="M5022" s="68"/>
      <c r="N5022" s="68"/>
      <c r="O5022" s="68"/>
      <c r="P5022" s="70"/>
      <c r="Q5022" s="71"/>
    </row>
    <row r="5023" spans="1:17">
      <c r="A5023" s="152"/>
      <c r="B5023" s="68"/>
      <c r="C5023" s="68"/>
      <c r="D5023" s="68"/>
      <c r="E5023" s="68"/>
      <c r="F5023" s="69"/>
      <c r="G5023" s="69"/>
      <c r="H5023" s="69"/>
      <c r="I5023" s="69"/>
      <c r="J5023" s="68"/>
      <c r="K5023" s="69"/>
      <c r="L5023" s="68"/>
      <c r="M5023" s="68"/>
      <c r="N5023" s="68"/>
      <c r="O5023" s="68"/>
      <c r="P5023" s="70"/>
      <c r="Q5023" s="71"/>
    </row>
    <row r="5024" spans="1:17">
      <c r="A5024" s="152"/>
      <c r="B5024" s="68"/>
      <c r="C5024" s="68"/>
      <c r="D5024" s="68"/>
      <c r="E5024" s="68"/>
      <c r="F5024" s="69"/>
      <c r="G5024" s="69"/>
      <c r="H5024" s="69"/>
      <c r="I5024" s="69"/>
      <c r="J5024" s="68"/>
      <c r="K5024" s="69"/>
      <c r="L5024" s="68"/>
      <c r="M5024" s="68"/>
      <c r="N5024" s="68"/>
      <c r="O5024" s="68"/>
      <c r="P5024" s="70"/>
      <c r="Q5024" s="71"/>
    </row>
    <row r="5025" spans="1:17">
      <c r="A5025" s="152"/>
      <c r="B5025" s="68"/>
      <c r="C5025" s="68"/>
      <c r="D5025" s="68"/>
      <c r="E5025" s="68"/>
      <c r="F5025" s="69"/>
      <c r="G5025" s="69"/>
      <c r="H5025" s="69"/>
      <c r="I5025" s="69"/>
      <c r="J5025" s="68"/>
      <c r="K5025" s="69"/>
      <c r="L5025" s="68"/>
      <c r="M5025" s="68"/>
      <c r="N5025" s="68"/>
      <c r="O5025" s="68"/>
      <c r="P5025" s="70"/>
      <c r="Q5025" s="71"/>
    </row>
    <row r="5026" spans="1:17">
      <c r="A5026" s="152"/>
      <c r="B5026" s="68"/>
      <c r="C5026" s="68"/>
      <c r="D5026" s="68"/>
      <c r="E5026" s="68"/>
      <c r="F5026" s="69"/>
      <c r="G5026" s="69"/>
      <c r="H5026" s="69"/>
      <c r="I5026" s="69"/>
      <c r="J5026" s="68"/>
      <c r="K5026" s="69"/>
      <c r="L5026" s="68"/>
      <c r="M5026" s="68"/>
      <c r="N5026" s="68"/>
      <c r="O5026" s="68"/>
      <c r="P5026" s="70"/>
      <c r="Q5026" s="71"/>
    </row>
    <row r="5027" spans="1:17">
      <c r="A5027" s="152"/>
      <c r="B5027" s="68"/>
      <c r="C5027" s="68"/>
      <c r="D5027" s="68"/>
      <c r="E5027" s="68"/>
      <c r="F5027" s="69"/>
      <c r="G5027" s="69"/>
      <c r="H5027" s="69"/>
      <c r="I5027" s="69"/>
      <c r="J5027" s="68"/>
      <c r="K5027" s="69"/>
      <c r="L5027" s="68"/>
      <c r="M5027" s="68"/>
      <c r="N5027" s="68"/>
      <c r="O5027" s="68"/>
      <c r="P5027" s="70"/>
      <c r="Q5027" s="71"/>
    </row>
    <row r="5028" spans="1:17">
      <c r="A5028" s="152"/>
      <c r="B5028" s="68"/>
      <c r="C5028" s="68"/>
      <c r="D5028" s="68"/>
      <c r="E5028" s="68"/>
      <c r="F5028" s="69"/>
      <c r="G5028" s="69"/>
      <c r="H5028" s="69"/>
      <c r="I5028" s="69"/>
      <c r="J5028" s="68"/>
      <c r="K5028" s="69"/>
      <c r="L5028" s="68"/>
      <c r="M5028" s="68"/>
      <c r="N5028" s="68"/>
      <c r="O5028" s="68"/>
      <c r="P5028" s="70"/>
      <c r="Q5028" s="71"/>
    </row>
    <row r="5029" spans="1:17">
      <c r="A5029" s="152"/>
      <c r="B5029" s="68"/>
      <c r="C5029" s="68"/>
      <c r="D5029" s="68"/>
      <c r="E5029" s="68"/>
      <c r="F5029" s="69"/>
      <c r="G5029" s="69"/>
      <c r="H5029" s="69"/>
      <c r="I5029" s="69"/>
      <c r="J5029" s="68"/>
      <c r="K5029" s="69"/>
      <c r="L5029" s="68"/>
      <c r="M5029" s="68"/>
      <c r="N5029" s="68"/>
      <c r="O5029" s="68"/>
      <c r="P5029" s="70"/>
      <c r="Q5029" s="71"/>
    </row>
    <row r="5030" spans="1:17">
      <c r="A5030" s="152"/>
      <c r="B5030" s="68"/>
      <c r="C5030" s="68"/>
      <c r="D5030" s="68"/>
      <c r="E5030" s="68"/>
      <c r="F5030" s="69"/>
      <c r="G5030" s="69"/>
      <c r="H5030" s="69"/>
      <c r="I5030" s="69"/>
      <c r="J5030" s="68"/>
      <c r="K5030" s="69"/>
      <c r="L5030" s="68"/>
      <c r="M5030" s="68"/>
      <c r="N5030" s="68"/>
      <c r="O5030" s="68"/>
      <c r="P5030" s="70"/>
      <c r="Q5030" s="71"/>
    </row>
    <row r="5031" spans="1:17">
      <c r="A5031" s="152"/>
      <c r="B5031" s="68"/>
      <c r="C5031" s="68"/>
      <c r="D5031" s="68"/>
      <c r="E5031" s="68"/>
      <c r="F5031" s="69"/>
      <c r="G5031" s="69"/>
      <c r="H5031" s="69"/>
      <c r="I5031" s="69"/>
      <c r="J5031" s="68"/>
      <c r="K5031" s="69"/>
      <c r="L5031" s="68"/>
      <c r="M5031" s="68"/>
      <c r="N5031" s="68"/>
      <c r="O5031" s="68"/>
      <c r="P5031" s="70"/>
      <c r="Q5031" s="71"/>
    </row>
    <row r="5032" spans="1:17">
      <c r="A5032" s="152"/>
      <c r="B5032" s="68"/>
      <c r="C5032" s="68"/>
      <c r="D5032" s="68"/>
      <c r="E5032" s="68"/>
      <c r="F5032" s="69"/>
      <c r="G5032" s="69"/>
      <c r="H5032" s="69"/>
      <c r="I5032" s="69"/>
      <c r="J5032" s="68"/>
      <c r="K5032" s="69"/>
      <c r="L5032" s="68"/>
      <c r="M5032" s="68"/>
      <c r="N5032" s="68"/>
      <c r="O5032" s="68"/>
      <c r="P5032" s="70"/>
      <c r="Q5032" s="71"/>
    </row>
    <row r="5033" spans="1:17">
      <c r="A5033" s="152"/>
      <c r="B5033" s="68"/>
      <c r="C5033" s="68"/>
      <c r="D5033" s="68"/>
      <c r="E5033" s="68"/>
      <c r="F5033" s="69"/>
      <c r="G5033" s="69"/>
      <c r="H5033" s="69"/>
      <c r="I5033" s="69"/>
      <c r="J5033" s="68"/>
      <c r="K5033" s="69"/>
      <c r="L5033" s="68"/>
      <c r="M5033" s="68"/>
      <c r="N5033" s="68"/>
      <c r="O5033" s="68"/>
      <c r="P5033" s="70"/>
      <c r="Q5033" s="71"/>
    </row>
    <row r="5034" spans="1:17">
      <c r="A5034" s="152"/>
      <c r="B5034" s="68"/>
      <c r="C5034" s="68"/>
      <c r="D5034" s="68"/>
      <c r="E5034" s="68"/>
      <c r="F5034" s="69"/>
      <c r="G5034" s="69"/>
      <c r="H5034" s="69"/>
      <c r="I5034" s="69"/>
      <c r="J5034" s="68"/>
      <c r="K5034" s="69"/>
      <c r="L5034" s="68"/>
      <c r="M5034" s="68"/>
      <c r="N5034" s="68"/>
      <c r="O5034" s="68"/>
      <c r="P5034" s="70"/>
      <c r="Q5034" s="71"/>
    </row>
    <row r="5035" spans="1:17">
      <c r="A5035" s="152"/>
      <c r="B5035" s="68"/>
      <c r="C5035" s="68"/>
      <c r="D5035" s="68"/>
      <c r="E5035" s="68"/>
      <c r="F5035" s="69"/>
      <c r="G5035" s="69"/>
      <c r="H5035" s="69"/>
      <c r="I5035" s="69"/>
      <c r="J5035" s="68"/>
      <c r="K5035" s="69"/>
      <c r="L5035" s="68"/>
      <c r="M5035" s="68"/>
      <c r="N5035" s="68"/>
      <c r="O5035" s="68"/>
      <c r="P5035" s="70"/>
      <c r="Q5035" s="71"/>
    </row>
    <row r="5036" spans="1:17">
      <c r="A5036" s="152"/>
      <c r="B5036" s="68"/>
      <c r="C5036" s="68"/>
      <c r="D5036" s="68"/>
      <c r="E5036" s="68"/>
      <c r="F5036" s="69"/>
      <c r="G5036" s="69"/>
      <c r="H5036" s="69"/>
      <c r="I5036" s="69"/>
      <c r="J5036" s="68"/>
      <c r="K5036" s="69"/>
      <c r="L5036" s="68"/>
      <c r="M5036" s="68"/>
      <c r="N5036" s="68"/>
      <c r="O5036" s="68"/>
      <c r="P5036" s="70"/>
      <c r="Q5036" s="71"/>
    </row>
    <row r="5037" spans="1:17">
      <c r="A5037" s="152"/>
      <c r="B5037" s="68"/>
      <c r="C5037" s="68"/>
      <c r="D5037" s="68"/>
      <c r="E5037" s="68"/>
      <c r="F5037" s="69"/>
      <c r="G5037" s="69"/>
      <c r="H5037" s="69"/>
      <c r="I5037" s="69"/>
      <c r="J5037" s="68"/>
      <c r="K5037" s="69"/>
      <c r="L5037" s="68"/>
      <c r="M5037" s="68"/>
      <c r="N5037" s="68"/>
      <c r="O5037" s="68"/>
      <c r="P5037" s="70"/>
      <c r="Q5037" s="71"/>
    </row>
    <row r="5038" spans="1:17">
      <c r="A5038" s="152"/>
      <c r="B5038" s="68"/>
      <c r="C5038" s="68"/>
      <c r="D5038" s="68"/>
      <c r="E5038" s="68"/>
      <c r="F5038" s="69"/>
      <c r="G5038" s="69"/>
      <c r="H5038" s="69"/>
      <c r="I5038" s="69"/>
      <c r="J5038" s="68"/>
      <c r="K5038" s="69"/>
      <c r="L5038" s="68"/>
      <c r="M5038" s="68"/>
      <c r="N5038" s="68"/>
      <c r="O5038" s="68"/>
      <c r="P5038" s="70"/>
      <c r="Q5038" s="71"/>
    </row>
    <row r="5039" spans="1:17">
      <c r="A5039" s="152"/>
      <c r="B5039" s="68"/>
      <c r="C5039" s="68"/>
      <c r="D5039" s="68"/>
      <c r="E5039" s="68"/>
      <c r="F5039" s="69"/>
      <c r="G5039" s="69"/>
      <c r="H5039" s="69"/>
      <c r="I5039" s="69"/>
      <c r="J5039" s="68"/>
      <c r="K5039" s="69"/>
      <c r="L5039" s="68"/>
      <c r="M5039" s="68"/>
      <c r="N5039" s="68"/>
      <c r="O5039" s="68"/>
      <c r="P5039" s="70"/>
      <c r="Q5039" s="71"/>
    </row>
    <row r="5040" spans="1:17">
      <c r="A5040" s="152"/>
      <c r="B5040" s="68"/>
      <c r="C5040" s="68"/>
      <c r="D5040" s="68"/>
      <c r="E5040" s="68"/>
      <c r="F5040" s="69"/>
      <c r="G5040" s="69"/>
      <c r="H5040" s="69"/>
      <c r="I5040" s="69"/>
      <c r="J5040" s="68"/>
      <c r="K5040" s="69"/>
      <c r="L5040" s="68"/>
      <c r="M5040" s="68"/>
      <c r="N5040" s="68"/>
      <c r="O5040" s="68"/>
      <c r="P5040" s="70"/>
      <c r="Q5040" s="71"/>
    </row>
    <row r="5041" spans="1:17">
      <c r="A5041" s="152"/>
      <c r="B5041" s="68"/>
      <c r="C5041" s="68"/>
      <c r="D5041" s="68"/>
      <c r="E5041" s="68"/>
      <c r="F5041" s="69"/>
      <c r="G5041" s="69"/>
      <c r="H5041" s="69"/>
      <c r="I5041" s="69"/>
      <c r="J5041" s="68"/>
      <c r="K5041" s="69"/>
      <c r="L5041" s="68"/>
      <c r="M5041" s="68"/>
      <c r="N5041" s="68"/>
      <c r="O5041" s="68"/>
      <c r="P5041" s="70"/>
      <c r="Q5041" s="71"/>
    </row>
    <row r="5042" spans="1:17">
      <c r="A5042" s="152"/>
      <c r="B5042" s="68"/>
      <c r="C5042" s="68"/>
      <c r="D5042" s="68"/>
      <c r="E5042" s="68"/>
      <c r="F5042" s="69"/>
      <c r="G5042" s="69"/>
      <c r="H5042" s="69"/>
      <c r="I5042" s="69"/>
      <c r="J5042" s="68"/>
      <c r="K5042" s="69"/>
      <c r="L5042" s="68"/>
      <c r="M5042" s="68"/>
      <c r="N5042" s="68"/>
      <c r="O5042" s="68"/>
      <c r="P5042" s="70"/>
      <c r="Q5042" s="71"/>
    </row>
    <row r="5043" spans="1:17">
      <c r="A5043" s="152"/>
      <c r="B5043" s="68"/>
      <c r="C5043" s="68"/>
      <c r="D5043" s="68"/>
      <c r="E5043" s="68"/>
      <c r="F5043" s="69"/>
      <c r="G5043" s="69"/>
      <c r="H5043" s="69"/>
      <c r="I5043" s="69"/>
      <c r="J5043" s="68"/>
      <c r="K5043" s="69"/>
      <c r="L5043" s="68"/>
      <c r="M5043" s="68"/>
      <c r="N5043" s="68"/>
      <c r="O5043" s="68"/>
      <c r="P5043" s="70"/>
      <c r="Q5043" s="71"/>
    </row>
    <row r="5044" spans="1:17">
      <c r="A5044" s="152"/>
      <c r="B5044" s="68"/>
      <c r="C5044" s="68"/>
      <c r="D5044" s="68"/>
      <c r="E5044" s="68"/>
      <c r="F5044" s="69"/>
      <c r="G5044" s="69"/>
      <c r="H5044" s="69"/>
      <c r="I5044" s="69"/>
      <c r="J5044" s="68"/>
      <c r="K5044" s="69"/>
      <c r="L5044" s="68"/>
      <c r="M5044" s="68"/>
      <c r="N5044" s="68"/>
      <c r="O5044" s="68"/>
      <c r="P5044" s="70"/>
      <c r="Q5044" s="71"/>
    </row>
    <row r="5045" spans="1:17">
      <c r="A5045" s="152"/>
      <c r="B5045" s="68"/>
      <c r="C5045" s="68"/>
      <c r="D5045" s="68"/>
      <c r="E5045" s="68"/>
      <c r="F5045" s="69"/>
      <c r="G5045" s="69"/>
      <c r="H5045" s="69"/>
      <c r="I5045" s="69"/>
      <c r="J5045" s="68"/>
      <c r="K5045" s="69"/>
      <c r="L5045" s="68"/>
      <c r="M5045" s="68"/>
      <c r="N5045" s="68"/>
      <c r="O5045" s="68"/>
      <c r="P5045" s="70"/>
      <c r="Q5045" s="71"/>
    </row>
    <row r="5046" spans="1:17">
      <c r="A5046" s="152"/>
      <c r="B5046" s="68"/>
      <c r="C5046" s="68"/>
      <c r="D5046" s="68"/>
      <c r="E5046" s="68"/>
      <c r="F5046" s="69"/>
      <c r="G5046" s="69"/>
      <c r="H5046" s="69"/>
      <c r="I5046" s="69"/>
      <c r="J5046" s="68"/>
      <c r="K5046" s="69"/>
      <c r="L5046" s="68"/>
      <c r="M5046" s="68"/>
      <c r="N5046" s="68"/>
      <c r="O5046" s="68"/>
      <c r="P5046" s="70"/>
      <c r="Q5046" s="71"/>
    </row>
    <row r="5047" spans="1:17">
      <c r="A5047" s="152"/>
      <c r="B5047" s="68"/>
      <c r="C5047" s="68"/>
      <c r="D5047" s="68"/>
      <c r="E5047" s="68"/>
      <c r="F5047" s="69"/>
      <c r="G5047" s="69"/>
      <c r="H5047" s="69"/>
      <c r="I5047" s="69"/>
      <c r="J5047" s="68"/>
      <c r="K5047" s="69"/>
      <c r="L5047" s="68"/>
      <c r="M5047" s="68"/>
      <c r="N5047" s="68"/>
      <c r="O5047" s="68"/>
      <c r="P5047" s="70"/>
      <c r="Q5047" s="71"/>
    </row>
    <row r="5048" spans="1:17">
      <c r="A5048" s="152"/>
      <c r="B5048" s="68"/>
      <c r="C5048" s="68"/>
      <c r="D5048" s="68"/>
      <c r="E5048" s="68"/>
      <c r="F5048" s="69"/>
      <c r="G5048" s="69"/>
      <c r="H5048" s="69"/>
      <c r="I5048" s="69"/>
      <c r="J5048" s="68"/>
      <c r="K5048" s="69"/>
      <c r="L5048" s="68"/>
      <c r="M5048" s="68"/>
      <c r="N5048" s="68"/>
      <c r="O5048" s="68"/>
      <c r="P5048" s="70"/>
      <c r="Q5048" s="71"/>
    </row>
    <row r="5049" spans="1:17">
      <c r="A5049" s="152"/>
      <c r="B5049" s="68"/>
      <c r="C5049" s="68"/>
      <c r="D5049" s="68"/>
      <c r="E5049" s="68"/>
      <c r="F5049" s="69"/>
      <c r="G5049" s="69"/>
      <c r="H5049" s="69"/>
      <c r="I5049" s="69"/>
      <c r="J5049" s="68"/>
      <c r="K5049" s="69"/>
      <c r="L5049" s="68"/>
      <c r="M5049" s="68"/>
      <c r="N5049" s="68"/>
      <c r="O5049" s="68"/>
      <c r="P5049" s="70"/>
      <c r="Q5049" s="71"/>
    </row>
    <row r="5050" spans="1:17">
      <c r="A5050" s="152"/>
      <c r="B5050" s="68"/>
      <c r="C5050" s="68"/>
      <c r="D5050" s="68"/>
      <c r="E5050" s="68"/>
      <c r="F5050" s="69"/>
      <c r="G5050" s="69"/>
      <c r="H5050" s="69"/>
      <c r="I5050" s="69"/>
      <c r="J5050" s="68"/>
      <c r="K5050" s="69"/>
      <c r="L5050" s="68"/>
      <c r="M5050" s="68"/>
      <c r="N5050" s="68"/>
      <c r="O5050" s="68"/>
      <c r="P5050" s="70"/>
      <c r="Q5050" s="71"/>
    </row>
    <row r="5051" spans="1:17">
      <c r="A5051" s="152"/>
      <c r="B5051" s="68"/>
      <c r="C5051" s="68"/>
      <c r="D5051" s="68"/>
      <c r="E5051" s="68"/>
      <c r="F5051" s="69"/>
      <c r="G5051" s="69"/>
      <c r="H5051" s="69"/>
      <c r="I5051" s="69"/>
      <c r="J5051" s="68"/>
      <c r="K5051" s="69"/>
      <c r="L5051" s="68"/>
      <c r="M5051" s="68"/>
      <c r="N5051" s="68"/>
      <c r="O5051" s="68"/>
      <c r="P5051" s="70"/>
      <c r="Q5051" s="71"/>
    </row>
    <row r="5052" spans="1:17">
      <c r="A5052" s="152"/>
      <c r="B5052" s="68"/>
      <c r="C5052" s="68"/>
      <c r="D5052" s="68"/>
      <c r="E5052" s="68"/>
      <c r="F5052" s="69"/>
      <c r="G5052" s="69"/>
      <c r="H5052" s="69"/>
      <c r="I5052" s="69"/>
      <c r="J5052" s="68"/>
      <c r="K5052" s="69"/>
      <c r="L5052" s="68"/>
      <c r="M5052" s="68"/>
      <c r="N5052" s="68"/>
      <c r="O5052" s="68"/>
      <c r="P5052" s="70"/>
      <c r="Q5052" s="71"/>
    </row>
    <row r="5053" spans="1:17">
      <c r="A5053" s="152"/>
      <c r="B5053" s="68"/>
      <c r="C5053" s="68"/>
      <c r="D5053" s="68"/>
      <c r="E5053" s="68"/>
      <c r="F5053" s="69"/>
      <c r="G5053" s="69"/>
      <c r="H5053" s="69"/>
      <c r="I5053" s="69"/>
      <c r="J5053" s="68"/>
      <c r="K5053" s="69"/>
      <c r="L5053" s="68"/>
      <c r="M5053" s="68"/>
      <c r="N5053" s="68"/>
      <c r="O5053" s="68"/>
      <c r="P5053" s="70"/>
      <c r="Q5053" s="71"/>
    </row>
    <row r="5054" spans="1:17">
      <c r="A5054" s="152"/>
      <c r="B5054" s="68"/>
      <c r="C5054" s="68"/>
      <c r="D5054" s="68"/>
      <c r="E5054" s="68"/>
      <c r="F5054" s="69"/>
      <c r="G5054" s="69"/>
      <c r="H5054" s="69"/>
      <c r="I5054" s="69"/>
      <c r="J5054" s="68"/>
      <c r="K5054" s="69"/>
      <c r="L5054" s="68"/>
      <c r="M5054" s="68"/>
      <c r="N5054" s="68"/>
      <c r="O5054" s="68"/>
      <c r="P5054" s="70"/>
      <c r="Q5054" s="71"/>
    </row>
    <row r="5055" spans="1:17">
      <c r="A5055" s="152"/>
      <c r="B5055" s="68"/>
      <c r="C5055" s="68"/>
      <c r="D5055" s="68"/>
      <c r="E5055" s="68"/>
      <c r="F5055" s="69"/>
      <c r="G5055" s="69"/>
      <c r="H5055" s="69"/>
      <c r="I5055" s="69"/>
      <c r="J5055" s="68"/>
      <c r="K5055" s="69"/>
      <c r="L5055" s="68"/>
      <c r="M5055" s="68"/>
      <c r="N5055" s="68"/>
      <c r="O5055" s="68"/>
      <c r="P5055" s="70"/>
      <c r="Q5055" s="71"/>
    </row>
    <row r="5056" spans="1:17">
      <c r="A5056" s="152"/>
      <c r="B5056" s="68"/>
      <c r="C5056" s="68"/>
      <c r="D5056" s="68"/>
      <c r="E5056" s="68"/>
      <c r="F5056" s="69"/>
      <c r="G5056" s="69"/>
      <c r="H5056" s="69"/>
      <c r="I5056" s="69"/>
      <c r="J5056" s="68"/>
      <c r="K5056" s="69"/>
      <c r="L5056" s="68"/>
      <c r="M5056" s="68"/>
      <c r="N5056" s="68"/>
      <c r="O5056" s="68"/>
      <c r="P5056" s="70"/>
      <c r="Q5056" s="71"/>
    </row>
    <row r="5057" spans="1:17">
      <c r="A5057" s="152"/>
      <c r="B5057" s="68"/>
      <c r="C5057" s="68"/>
      <c r="D5057" s="68"/>
      <c r="E5057" s="68"/>
      <c r="F5057" s="69"/>
      <c r="G5057" s="69"/>
      <c r="H5057" s="69"/>
      <c r="I5057" s="69"/>
      <c r="J5057" s="68"/>
      <c r="K5057" s="69"/>
      <c r="L5057" s="68"/>
      <c r="M5057" s="68"/>
      <c r="N5057" s="68"/>
      <c r="O5057" s="68"/>
      <c r="P5057" s="70"/>
      <c r="Q5057" s="71"/>
    </row>
    <row r="5058" spans="1:17">
      <c r="A5058" s="152"/>
      <c r="B5058" s="68"/>
      <c r="C5058" s="68"/>
      <c r="D5058" s="68"/>
      <c r="E5058" s="68"/>
      <c r="F5058" s="69"/>
      <c r="G5058" s="69"/>
      <c r="H5058" s="69"/>
      <c r="I5058" s="69"/>
      <c r="J5058" s="68"/>
      <c r="K5058" s="69"/>
      <c r="L5058" s="68"/>
      <c r="M5058" s="68"/>
      <c r="N5058" s="68"/>
      <c r="O5058" s="68"/>
      <c r="P5058" s="70"/>
      <c r="Q5058" s="71"/>
    </row>
    <row r="5059" spans="1:17">
      <c r="A5059" s="152"/>
      <c r="B5059" s="68"/>
      <c r="C5059" s="68"/>
      <c r="D5059" s="68"/>
      <c r="E5059" s="68"/>
      <c r="F5059" s="69"/>
      <c r="G5059" s="69"/>
      <c r="H5059" s="69"/>
      <c r="I5059" s="69"/>
      <c r="J5059" s="68"/>
      <c r="K5059" s="69"/>
      <c r="L5059" s="68"/>
      <c r="M5059" s="68"/>
      <c r="N5059" s="68"/>
      <c r="O5059" s="68"/>
      <c r="P5059" s="70"/>
      <c r="Q5059" s="71"/>
    </row>
    <row r="5060" spans="1:17">
      <c r="A5060" s="152"/>
      <c r="B5060" s="68"/>
      <c r="C5060" s="68"/>
      <c r="D5060" s="68"/>
      <c r="E5060" s="68"/>
      <c r="F5060" s="69"/>
      <c r="G5060" s="69"/>
      <c r="H5060" s="69"/>
      <c r="I5060" s="69"/>
      <c r="J5060" s="68"/>
      <c r="K5060" s="69"/>
      <c r="L5060" s="68"/>
      <c r="M5060" s="68"/>
      <c r="N5060" s="68"/>
      <c r="O5060" s="68"/>
      <c r="P5060" s="70"/>
      <c r="Q5060" s="71"/>
    </row>
    <row r="5061" spans="1:17">
      <c r="A5061" s="152"/>
      <c r="B5061" s="68"/>
      <c r="C5061" s="68"/>
      <c r="D5061" s="68"/>
      <c r="E5061" s="68"/>
      <c r="F5061" s="69"/>
      <c r="G5061" s="69"/>
      <c r="H5061" s="69"/>
      <c r="I5061" s="69"/>
      <c r="J5061" s="68"/>
      <c r="K5061" s="69"/>
      <c r="L5061" s="68"/>
      <c r="M5061" s="68"/>
      <c r="N5061" s="68"/>
      <c r="O5061" s="68"/>
      <c r="P5061" s="70"/>
      <c r="Q5061" s="71"/>
    </row>
    <row r="5062" spans="1:17">
      <c r="A5062" s="152"/>
      <c r="B5062" s="68"/>
      <c r="C5062" s="68"/>
      <c r="D5062" s="68"/>
      <c r="E5062" s="68"/>
      <c r="F5062" s="69"/>
      <c r="G5062" s="69"/>
      <c r="H5062" s="69"/>
      <c r="I5062" s="69"/>
      <c r="J5062" s="68"/>
      <c r="K5062" s="69"/>
      <c r="L5062" s="68"/>
      <c r="M5062" s="68"/>
      <c r="N5062" s="68"/>
      <c r="O5062" s="68"/>
      <c r="P5062" s="70"/>
      <c r="Q5062" s="71"/>
    </row>
    <row r="5063" spans="1:17">
      <c r="A5063" s="152"/>
      <c r="B5063" s="68"/>
      <c r="C5063" s="68"/>
      <c r="D5063" s="68"/>
      <c r="E5063" s="68"/>
      <c r="F5063" s="69"/>
      <c r="G5063" s="69"/>
      <c r="H5063" s="69"/>
      <c r="I5063" s="69"/>
      <c r="J5063" s="68"/>
      <c r="K5063" s="69"/>
      <c r="L5063" s="68"/>
      <c r="M5063" s="68"/>
      <c r="N5063" s="68"/>
      <c r="O5063" s="68"/>
      <c r="P5063" s="70"/>
      <c r="Q5063" s="71"/>
    </row>
    <row r="5064" spans="1:17">
      <c r="A5064" s="152"/>
      <c r="B5064" s="68"/>
      <c r="C5064" s="68"/>
      <c r="D5064" s="68"/>
      <c r="E5064" s="68"/>
      <c r="F5064" s="69"/>
      <c r="G5064" s="69"/>
      <c r="H5064" s="69"/>
      <c r="I5064" s="69"/>
      <c r="J5064" s="68"/>
      <c r="K5064" s="69"/>
      <c r="L5064" s="68"/>
      <c r="M5064" s="68"/>
      <c r="N5064" s="68"/>
      <c r="O5064" s="68"/>
      <c r="P5064" s="70"/>
      <c r="Q5064" s="71"/>
    </row>
    <row r="5065" spans="1:17">
      <c r="A5065" s="152"/>
      <c r="B5065" s="68"/>
      <c r="C5065" s="68"/>
      <c r="D5065" s="68"/>
      <c r="E5065" s="68"/>
      <c r="F5065" s="69"/>
      <c r="G5065" s="69"/>
      <c r="H5065" s="69"/>
      <c r="I5065" s="69"/>
      <c r="J5065" s="68"/>
      <c r="K5065" s="69"/>
      <c r="L5065" s="68"/>
      <c r="M5065" s="68"/>
      <c r="N5065" s="68"/>
      <c r="O5065" s="68"/>
      <c r="P5065" s="70"/>
      <c r="Q5065" s="71"/>
    </row>
    <row r="5066" spans="1:17">
      <c r="A5066" s="152"/>
      <c r="B5066" s="68"/>
      <c r="C5066" s="68"/>
      <c r="D5066" s="68"/>
      <c r="E5066" s="68"/>
      <c r="F5066" s="69"/>
      <c r="G5066" s="69"/>
      <c r="H5066" s="69"/>
      <c r="I5066" s="69"/>
      <c r="J5066" s="68"/>
      <c r="K5066" s="69"/>
      <c r="L5066" s="68"/>
      <c r="M5066" s="68"/>
      <c r="N5066" s="68"/>
      <c r="O5066" s="68"/>
      <c r="P5066" s="70"/>
      <c r="Q5066" s="71"/>
    </row>
    <row r="5067" spans="1:17">
      <c r="A5067" s="152"/>
      <c r="B5067" s="68"/>
      <c r="C5067" s="68"/>
      <c r="D5067" s="68"/>
      <c r="E5067" s="68"/>
      <c r="F5067" s="69"/>
      <c r="G5067" s="69"/>
      <c r="H5067" s="69"/>
      <c r="I5067" s="69"/>
      <c r="J5067" s="68"/>
      <c r="K5067" s="69"/>
      <c r="L5067" s="68"/>
      <c r="M5067" s="68"/>
      <c r="N5067" s="68"/>
      <c r="O5067" s="68"/>
      <c r="P5067" s="70"/>
      <c r="Q5067" s="71"/>
    </row>
    <row r="5068" spans="1:17">
      <c r="A5068" s="152"/>
      <c r="B5068" s="68"/>
      <c r="C5068" s="68"/>
      <c r="D5068" s="68"/>
      <c r="E5068" s="68"/>
      <c r="F5068" s="69"/>
      <c r="G5068" s="69"/>
      <c r="H5068" s="69"/>
      <c r="I5068" s="69"/>
      <c r="J5068" s="68"/>
      <c r="K5068" s="69"/>
      <c r="L5068" s="68"/>
      <c r="M5068" s="68"/>
      <c r="N5068" s="68"/>
      <c r="O5068" s="68"/>
      <c r="P5068" s="70"/>
      <c r="Q5068" s="71"/>
    </row>
    <row r="5069" spans="1:17">
      <c r="A5069" s="152"/>
      <c r="B5069" s="68"/>
      <c r="C5069" s="68"/>
      <c r="D5069" s="68"/>
      <c r="E5069" s="68"/>
      <c r="F5069" s="69"/>
      <c r="G5069" s="69"/>
      <c r="H5069" s="69"/>
      <c r="I5069" s="69"/>
      <c r="J5069" s="68"/>
      <c r="K5069" s="69"/>
      <c r="L5069" s="68"/>
      <c r="M5069" s="68"/>
      <c r="N5069" s="68"/>
      <c r="O5069" s="68"/>
      <c r="P5069" s="70"/>
      <c r="Q5069" s="71"/>
    </row>
    <row r="5070" spans="1:17">
      <c r="A5070" s="152"/>
      <c r="B5070" s="68"/>
      <c r="C5070" s="68"/>
      <c r="D5070" s="68"/>
      <c r="E5070" s="68"/>
      <c r="F5070" s="69"/>
      <c r="G5070" s="69"/>
      <c r="H5070" s="69"/>
      <c r="I5070" s="69"/>
      <c r="J5070" s="68"/>
      <c r="K5070" s="69"/>
      <c r="L5070" s="68"/>
      <c r="M5070" s="68"/>
      <c r="N5070" s="68"/>
      <c r="O5070" s="68"/>
      <c r="P5070" s="70"/>
      <c r="Q5070" s="71"/>
    </row>
    <row r="5071" spans="1:17">
      <c r="A5071" s="152"/>
      <c r="B5071" s="68"/>
      <c r="C5071" s="68"/>
      <c r="D5071" s="68"/>
      <c r="E5071" s="68"/>
      <c r="F5071" s="69"/>
      <c r="G5071" s="69"/>
      <c r="H5071" s="69"/>
      <c r="I5071" s="69"/>
      <c r="J5071" s="68"/>
      <c r="K5071" s="69"/>
      <c r="L5071" s="68"/>
      <c r="M5071" s="68"/>
      <c r="N5071" s="68"/>
      <c r="O5071" s="68"/>
      <c r="P5071" s="70"/>
      <c r="Q5071" s="71"/>
    </row>
    <row r="5072" spans="1:17">
      <c r="A5072" s="152"/>
      <c r="B5072" s="68"/>
      <c r="C5072" s="68"/>
      <c r="D5072" s="68"/>
      <c r="E5072" s="68"/>
      <c r="F5072" s="69"/>
      <c r="G5072" s="69"/>
      <c r="H5072" s="69"/>
      <c r="I5072" s="69"/>
      <c r="J5072" s="68"/>
      <c r="K5072" s="69"/>
      <c r="L5072" s="68"/>
      <c r="M5072" s="68"/>
      <c r="N5072" s="68"/>
      <c r="O5072" s="68"/>
      <c r="P5072" s="70"/>
      <c r="Q5072" s="71"/>
    </row>
    <row r="5073" spans="1:17">
      <c r="A5073" s="152"/>
      <c r="B5073" s="68"/>
      <c r="C5073" s="68"/>
      <c r="D5073" s="68"/>
      <c r="E5073" s="68"/>
      <c r="F5073" s="69"/>
      <c r="G5073" s="69"/>
      <c r="H5073" s="69"/>
      <c r="I5073" s="69"/>
      <c r="J5073" s="68"/>
      <c r="K5073" s="69"/>
      <c r="L5073" s="68"/>
      <c r="M5073" s="68"/>
      <c r="N5073" s="68"/>
      <c r="O5073" s="68"/>
      <c r="P5073" s="70"/>
      <c r="Q5073" s="71"/>
    </row>
    <row r="5074" spans="1:17">
      <c r="A5074" s="152"/>
      <c r="B5074" s="68"/>
      <c r="C5074" s="68"/>
      <c r="D5074" s="68"/>
      <c r="E5074" s="68"/>
      <c r="F5074" s="69"/>
      <c r="G5074" s="69"/>
      <c r="H5074" s="69"/>
      <c r="I5074" s="69"/>
      <c r="J5074" s="68"/>
      <c r="K5074" s="69"/>
      <c r="L5074" s="68"/>
      <c r="M5074" s="68"/>
      <c r="N5074" s="68"/>
      <c r="O5074" s="68"/>
      <c r="P5074" s="70"/>
      <c r="Q5074" s="71"/>
    </row>
    <row r="5075" spans="1:17">
      <c r="A5075" s="152"/>
      <c r="B5075" s="68"/>
      <c r="C5075" s="68"/>
      <c r="D5075" s="68"/>
      <c r="E5075" s="68"/>
      <c r="F5075" s="69"/>
      <c r="G5075" s="69"/>
      <c r="H5075" s="69"/>
      <c r="I5075" s="69"/>
      <c r="J5075" s="68"/>
      <c r="K5075" s="69"/>
      <c r="L5075" s="68"/>
      <c r="M5075" s="68"/>
      <c r="N5075" s="68"/>
      <c r="O5075" s="68"/>
      <c r="P5075" s="70"/>
      <c r="Q5075" s="71"/>
    </row>
    <row r="5076" spans="1:17">
      <c r="A5076" s="152"/>
      <c r="B5076" s="68"/>
      <c r="C5076" s="68"/>
      <c r="D5076" s="68"/>
      <c r="E5076" s="68"/>
      <c r="F5076" s="69"/>
      <c r="G5076" s="69"/>
      <c r="H5076" s="69"/>
      <c r="I5076" s="69"/>
      <c r="J5076" s="68"/>
      <c r="K5076" s="69"/>
      <c r="L5076" s="68"/>
      <c r="M5076" s="68"/>
      <c r="N5076" s="68"/>
      <c r="O5076" s="68"/>
      <c r="P5076" s="70"/>
      <c r="Q5076" s="71"/>
    </row>
    <row r="5077" spans="1:17">
      <c r="A5077" s="152"/>
      <c r="B5077" s="68"/>
      <c r="C5077" s="68"/>
      <c r="D5077" s="68"/>
      <c r="E5077" s="68"/>
      <c r="F5077" s="69"/>
      <c r="G5077" s="69"/>
      <c r="H5077" s="69"/>
      <c r="I5077" s="69"/>
      <c r="J5077" s="68"/>
      <c r="K5077" s="69"/>
      <c r="L5077" s="68"/>
      <c r="M5077" s="68"/>
      <c r="N5077" s="68"/>
      <c r="O5077" s="68"/>
      <c r="P5077" s="70"/>
      <c r="Q5077" s="71"/>
    </row>
    <row r="5078" spans="1:17">
      <c r="A5078" s="152"/>
      <c r="B5078" s="68"/>
      <c r="C5078" s="68"/>
      <c r="D5078" s="68"/>
      <c r="E5078" s="68"/>
      <c r="F5078" s="69"/>
      <c r="G5078" s="69"/>
      <c r="H5078" s="69"/>
      <c r="I5078" s="69"/>
      <c r="J5078" s="68"/>
      <c r="K5078" s="69"/>
      <c r="L5078" s="68"/>
      <c r="M5078" s="68"/>
      <c r="N5078" s="68"/>
      <c r="O5078" s="68"/>
      <c r="P5078" s="70"/>
      <c r="Q5078" s="71"/>
    </row>
    <row r="5079" spans="1:17">
      <c r="A5079" s="152"/>
      <c r="B5079" s="68"/>
      <c r="C5079" s="68"/>
      <c r="D5079" s="68"/>
      <c r="E5079" s="68"/>
      <c r="F5079" s="69"/>
      <c r="G5079" s="69"/>
      <c r="H5079" s="69"/>
      <c r="I5079" s="69"/>
      <c r="J5079" s="68"/>
      <c r="K5079" s="69"/>
      <c r="L5079" s="68"/>
      <c r="M5079" s="68"/>
      <c r="N5079" s="68"/>
      <c r="O5079" s="68"/>
      <c r="P5079" s="70"/>
      <c r="Q5079" s="71"/>
    </row>
    <row r="5080" spans="1:17">
      <c r="A5080" s="152"/>
      <c r="B5080" s="68"/>
      <c r="C5080" s="68"/>
      <c r="D5080" s="68"/>
      <c r="E5080" s="68"/>
      <c r="F5080" s="69"/>
      <c r="G5080" s="69"/>
      <c r="H5080" s="69"/>
      <c r="I5080" s="69"/>
      <c r="J5080" s="68"/>
      <c r="K5080" s="69"/>
      <c r="L5080" s="68"/>
      <c r="M5080" s="68"/>
      <c r="N5080" s="68"/>
      <c r="O5080" s="68"/>
      <c r="P5080" s="70"/>
      <c r="Q5080" s="71"/>
    </row>
    <row r="5081" spans="1:17">
      <c r="A5081" s="152"/>
      <c r="B5081" s="68"/>
      <c r="C5081" s="68"/>
      <c r="D5081" s="68"/>
      <c r="E5081" s="68"/>
      <c r="F5081" s="69"/>
      <c r="G5081" s="69"/>
      <c r="H5081" s="69"/>
      <c r="I5081" s="69"/>
      <c r="J5081" s="68"/>
      <c r="K5081" s="69"/>
      <c r="L5081" s="68"/>
      <c r="M5081" s="68"/>
      <c r="N5081" s="68"/>
      <c r="O5081" s="68"/>
      <c r="P5081" s="70"/>
      <c r="Q5081" s="71"/>
    </row>
    <row r="5082" spans="1:17">
      <c r="A5082" s="152"/>
      <c r="B5082" s="68"/>
      <c r="C5082" s="68"/>
      <c r="D5082" s="68"/>
      <c r="E5082" s="68"/>
      <c r="F5082" s="69"/>
      <c r="G5082" s="69"/>
      <c r="H5082" s="69"/>
      <c r="I5082" s="69"/>
      <c r="J5082" s="68"/>
      <c r="K5082" s="69"/>
      <c r="L5082" s="68"/>
      <c r="M5082" s="68"/>
      <c r="N5082" s="68"/>
      <c r="O5082" s="68"/>
      <c r="P5082" s="70"/>
      <c r="Q5082" s="71"/>
    </row>
    <row r="5083" spans="1:17">
      <c r="A5083" s="152"/>
      <c r="B5083" s="68"/>
      <c r="C5083" s="68"/>
      <c r="D5083" s="68"/>
      <c r="E5083" s="68"/>
      <c r="F5083" s="69"/>
      <c r="G5083" s="69"/>
      <c r="H5083" s="69"/>
      <c r="I5083" s="69"/>
      <c r="J5083" s="68"/>
      <c r="K5083" s="69"/>
      <c r="L5083" s="68"/>
      <c r="M5083" s="68"/>
      <c r="N5083" s="68"/>
      <c r="O5083" s="68"/>
      <c r="P5083" s="70"/>
      <c r="Q5083" s="71"/>
    </row>
    <row r="5084" spans="1:17">
      <c r="A5084" s="152"/>
      <c r="B5084" s="68"/>
      <c r="C5084" s="68"/>
      <c r="D5084" s="68"/>
      <c r="E5084" s="68"/>
      <c r="F5084" s="69"/>
      <c r="G5084" s="69"/>
      <c r="H5084" s="69"/>
      <c r="I5084" s="69"/>
      <c r="J5084" s="68"/>
      <c r="K5084" s="69"/>
      <c r="L5084" s="68"/>
      <c r="M5084" s="68"/>
      <c r="N5084" s="68"/>
      <c r="O5084" s="68"/>
      <c r="P5084" s="70"/>
      <c r="Q5084" s="71"/>
    </row>
    <row r="5085" spans="1:17">
      <c r="A5085" s="152"/>
      <c r="B5085" s="68"/>
      <c r="C5085" s="68"/>
      <c r="D5085" s="68"/>
      <c r="E5085" s="68"/>
      <c r="F5085" s="69"/>
      <c r="G5085" s="69"/>
      <c r="H5085" s="69"/>
      <c r="I5085" s="69"/>
      <c r="J5085" s="68"/>
      <c r="K5085" s="69"/>
      <c r="L5085" s="68"/>
      <c r="M5085" s="68"/>
      <c r="N5085" s="68"/>
      <c r="O5085" s="68"/>
      <c r="P5085" s="70"/>
      <c r="Q5085" s="71"/>
    </row>
    <row r="5086" spans="1:17">
      <c r="A5086" s="152"/>
      <c r="B5086" s="68"/>
      <c r="C5086" s="68"/>
      <c r="D5086" s="68"/>
      <c r="E5086" s="68"/>
      <c r="F5086" s="69"/>
      <c r="G5086" s="69"/>
      <c r="H5086" s="69"/>
      <c r="I5086" s="69"/>
      <c r="J5086" s="68"/>
      <c r="K5086" s="69"/>
      <c r="L5086" s="68"/>
      <c r="M5086" s="68"/>
      <c r="N5086" s="68"/>
      <c r="O5086" s="68"/>
      <c r="P5086" s="70"/>
      <c r="Q5086" s="71"/>
    </row>
    <row r="5087" spans="1:17">
      <c r="A5087" s="152"/>
      <c r="B5087" s="68"/>
      <c r="C5087" s="68"/>
      <c r="D5087" s="68"/>
      <c r="E5087" s="68"/>
      <c r="F5087" s="69"/>
      <c r="G5087" s="69"/>
      <c r="H5087" s="69"/>
      <c r="I5087" s="69"/>
      <c r="J5087" s="68"/>
      <c r="K5087" s="69"/>
      <c r="L5087" s="68"/>
      <c r="M5087" s="68"/>
      <c r="N5087" s="68"/>
      <c r="O5087" s="68"/>
      <c r="P5087" s="70"/>
      <c r="Q5087" s="71"/>
    </row>
    <row r="5088" spans="1:17">
      <c r="A5088" s="152"/>
      <c r="B5088" s="68"/>
      <c r="C5088" s="68"/>
      <c r="D5088" s="68"/>
      <c r="E5088" s="68"/>
      <c r="F5088" s="69"/>
      <c r="G5088" s="69"/>
      <c r="H5088" s="69"/>
      <c r="I5088" s="69"/>
      <c r="J5088" s="68"/>
      <c r="K5088" s="69"/>
      <c r="L5088" s="68"/>
      <c r="M5088" s="68"/>
      <c r="N5088" s="68"/>
      <c r="O5088" s="68"/>
      <c r="P5088" s="70"/>
      <c r="Q5088" s="71"/>
    </row>
    <row r="5089" spans="1:17">
      <c r="A5089" s="152"/>
      <c r="B5089" s="68"/>
      <c r="C5089" s="68"/>
      <c r="D5089" s="68"/>
      <c r="E5089" s="68"/>
      <c r="F5089" s="69"/>
      <c r="G5089" s="69"/>
      <c r="H5089" s="69"/>
      <c r="I5089" s="69"/>
      <c r="J5089" s="68"/>
      <c r="K5089" s="69"/>
      <c r="L5089" s="68"/>
      <c r="M5089" s="68"/>
      <c r="N5089" s="68"/>
      <c r="O5089" s="68"/>
      <c r="P5089" s="70"/>
      <c r="Q5089" s="71"/>
    </row>
    <row r="5090" spans="1:17">
      <c r="A5090" s="152"/>
      <c r="B5090" s="68"/>
      <c r="C5090" s="68"/>
      <c r="D5090" s="68"/>
      <c r="E5090" s="68"/>
      <c r="F5090" s="69"/>
      <c r="G5090" s="69"/>
      <c r="H5090" s="69"/>
      <c r="I5090" s="69"/>
      <c r="J5090" s="68"/>
      <c r="K5090" s="69"/>
      <c r="L5090" s="68"/>
      <c r="M5090" s="68"/>
      <c r="N5090" s="68"/>
      <c r="O5090" s="68"/>
      <c r="P5090" s="70"/>
      <c r="Q5090" s="71"/>
    </row>
    <row r="5091" spans="1:17">
      <c r="A5091" s="152"/>
      <c r="B5091" s="68"/>
      <c r="C5091" s="68"/>
      <c r="D5091" s="68"/>
      <c r="E5091" s="68"/>
      <c r="F5091" s="69"/>
      <c r="G5091" s="69"/>
      <c r="H5091" s="69"/>
      <c r="I5091" s="69"/>
      <c r="J5091" s="68"/>
      <c r="K5091" s="69"/>
      <c r="L5091" s="68"/>
      <c r="M5091" s="68"/>
      <c r="N5091" s="68"/>
      <c r="O5091" s="68"/>
      <c r="P5091" s="70"/>
      <c r="Q5091" s="71"/>
    </row>
    <row r="5092" spans="1:17">
      <c r="A5092" s="152"/>
      <c r="B5092" s="68"/>
      <c r="C5092" s="68"/>
      <c r="D5092" s="68"/>
      <c r="E5092" s="68"/>
      <c r="F5092" s="69"/>
      <c r="G5092" s="69"/>
      <c r="H5092" s="69"/>
      <c r="I5092" s="69"/>
      <c r="J5092" s="68"/>
      <c r="K5092" s="69"/>
      <c r="L5092" s="68"/>
      <c r="M5092" s="68"/>
      <c r="N5092" s="68"/>
      <c r="O5092" s="68"/>
      <c r="P5092" s="70"/>
      <c r="Q5092" s="71"/>
    </row>
    <row r="5093" spans="1:17">
      <c r="A5093" s="152"/>
      <c r="B5093" s="68"/>
      <c r="C5093" s="68"/>
      <c r="D5093" s="68"/>
      <c r="E5093" s="68"/>
      <c r="F5093" s="69"/>
      <c r="G5093" s="69"/>
      <c r="H5093" s="69"/>
      <c r="I5093" s="69"/>
      <c r="J5093" s="68"/>
      <c r="K5093" s="69"/>
      <c r="L5093" s="68"/>
      <c r="M5093" s="68"/>
      <c r="N5093" s="68"/>
      <c r="O5093" s="68"/>
      <c r="P5093" s="70"/>
      <c r="Q5093" s="71"/>
    </row>
    <row r="5094" spans="1:17">
      <c r="A5094" s="152"/>
      <c r="B5094" s="68"/>
      <c r="C5094" s="68"/>
      <c r="D5094" s="68"/>
      <c r="E5094" s="68"/>
      <c r="F5094" s="69"/>
      <c r="G5094" s="69"/>
      <c r="H5094" s="69"/>
      <c r="I5094" s="69"/>
      <c r="J5094" s="68"/>
      <c r="K5094" s="69"/>
      <c r="L5094" s="68"/>
      <c r="M5094" s="68"/>
      <c r="N5094" s="68"/>
      <c r="O5094" s="68"/>
      <c r="P5094" s="70"/>
      <c r="Q5094" s="71"/>
    </row>
    <row r="5095" spans="1:17">
      <c r="A5095" s="152"/>
      <c r="B5095" s="68"/>
      <c r="C5095" s="68"/>
      <c r="D5095" s="68"/>
      <c r="E5095" s="68"/>
      <c r="F5095" s="69"/>
      <c r="G5095" s="69"/>
      <c r="H5095" s="69"/>
      <c r="I5095" s="69"/>
      <c r="J5095" s="68"/>
      <c r="K5095" s="69"/>
      <c r="L5095" s="68"/>
      <c r="M5095" s="68"/>
      <c r="N5095" s="68"/>
      <c r="O5095" s="68"/>
      <c r="P5095" s="70"/>
      <c r="Q5095" s="71"/>
    </row>
    <row r="5096" spans="1:17">
      <c r="A5096" s="152"/>
      <c r="B5096" s="68"/>
      <c r="C5096" s="68"/>
      <c r="D5096" s="68"/>
      <c r="E5096" s="68"/>
      <c r="F5096" s="69"/>
      <c r="G5096" s="69"/>
      <c r="H5096" s="69"/>
      <c r="I5096" s="69"/>
      <c r="J5096" s="68"/>
      <c r="K5096" s="69"/>
      <c r="L5096" s="68"/>
      <c r="M5096" s="68"/>
      <c r="N5096" s="68"/>
      <c r="O5096" s="68"/>
      <c r="P5096" s="70"/>
      <c r="Q5096" s="71"/>
    </row>
    <row r="5097" spans="1:17">
      <c r="A5097" s="152"/>
      <c r="B5097" s="68"/>
      <c r="C5097" s="68"/>
      <c r="D5097" s="68"/>
      <c r="E5097" s="68"/>
      <c r="F5097" s="69"/>
      <c r="G5097" s="69"/>
      <c r="H5097" s="69"/>
      <c r="I5097" s="69"/>
      <c r="J5097" s="68"/>
      <c r="K5097" s="69"/>
      <c r="L5097" s="68"/>
      <c r="M5097" s="68"/>
      <c r="N5097" s="68"/>
      <c r="O5097" s="68"/>
      <c r="P5097" s="70"/>
      <c r="Q5097" s="71"/>
    </row>
    <row r="5098" spans="1:17">
      <c r="A5098" s="152"/>
      <c r="B5098" s="68"/>
      <c r="C5098" s="68"/>
      <c r="D5098" s="68"/>
      <c r="E5098" s="68"/>
      <c r="F5098" s="69"/>
      <c r="G5098" s="69"/>
      <c r="H5098" s="69"/>
      <c r="I5098" s="69"/>
      <c r="J5098" s="68"/>
      <c r="K5098" s="69"/>
      <c r="L5098" s="68"/>
      <c r="M5098" s="68"/>
      <c r="N5098" s="68"/>
      <c r="O5098" s="68"/>
      <c r="P5098" s="70"/>
      <c r="Q5098" s="71"/>
    </row>
    <row r="5099" spans="1:17">
      <c r="A5099" s="152"/>
      <c r="B5099" s="68"/>
      <c r="C5099" s="68"/>
      <c r="D5099" s="68"/>
      <c r="E5099" s="68"/>
      <c r="F5099" s="69"/>
      <c r="G5099" s="69"/>
      <c r="H5099" s="69"/>
      <c r="I5099" s="69"/>
      <c r="J5099" s="68"/>
      <c r="K5099" s="69"/>
      <c r="L5099" s="68"/>
      <c r="M5099" s="68"/>
      <c r="N5099" s="68"/>
      <c r="O5099" s="68"/>
      <c r="P5099" s="70"/>
      <c r="Q5099" s="71"/>
    </row>
    <row r="5100" spans="1:17">
      <c r="A5100" s="152"/>
      <c r="B5100" s="68"/>
      <c r="C5100" s="68"/>
      <c r="D5100" s="68"/>
      <c r="E5100" s="68"/>
      <c r="F5100" s="69"/>
      <c r="G5100" s="69"/>
      <c r="H5100" s="69"/>
      <c r="I5100" s="69"/>
      <c r="J5100" s="68"/>
      <c r="K5100" s="69"/>
      <c r="L5100" s="68"/>
      <c r="M5100" s="68"/>
      <c r="N5100" s="68"/>
      <c r="O5100" s="68"/>
      <c r="P5100" s="70"/>
      <c r="Q5100" s="71"/>
    </row>
    <row r="5101" spans="1:17">
      <c r="A5101" s="152"/>
      <c r="B5101" s="68"/>
      <c r="C5101" s="68"/>
      <c r="D5101" s="68"/>
      <c r="E5101" s="68"/>
      <c r="F5101" s="69"/>
      <c r="G5101" s="69"/>
      <c r="H5101" s="69"/>
      <c r="I5101" s="69"/>
      <c r="J5101" s="68"/>
      <c r="K5101" s="69"/>
      <c r="L5101" s="68"/>
      <c r="M5101" s="68"/>
      <c r="N5101" s="68"/>
      <c r="O5101" s="68"/>
      <c r="P5101" s="70"/>
      <c r="Q5101" s="71"/>
    </row>
    <row r="5102" spans="1:17">
      <c r="A5102" s="152"/>
      <c r="B5102" s="68"/>
      <c r="C5102" s="68"/>
      <c r="D5102" s="68"/>
      <c r="E5102" s="68"/>
      <c r="F5102" s="69"/>
      <c r="G5102" s="69"/>
      <c r="H5102" s="69"/>
      <c r="I5102" s="69"/>
      <c r="J5102" s="68"/>
      <c r="K5102" s="69"/>
      <c r="L5102" s="68"/>
      <c r="M5102" s="68"/>
      <c r="N5102" s="68"/>
      <c r="O5102" s="68"/>
      <c r="P5102" s="70"/>
      <c r="Q5102" s="71"/>
    </row>
    <row r="5103" spans="1:17">
      <c r="A5103" s="152"/>
      <c r="B5103" s="68"/>
      <c r="C5103" s="68"/>
      <c r="D5103" s="68"/>
      <c r="E5103" s="68"/>
      <c r="F5103" s="69"/>
      <c r="G5103" s="69"/>
      <c r="H5103" s="69"/>
      <c r="I5103" s="69"/>
      <c r="J5103" s="68"/>
      <c r="K5103" s="69"/>
      <c r="L5103" s="68"/>
      <c r="M5103" s="68"/>
      <c r="N5103" s="68"/>
      <c r="O5103" s="68"/>
      <c r="P5103" s="70"/>
      <c r="Q5103" s="71"/>
    </row>
    <row r="5104" spans="1:17">
      <c r="A5104" s="152"/>
      <c r="B5104" s="68"/>
      <c r="C5104" s="68"/>
      <c r="D5104" s="68"/>
      <c r="E5104" s="68"/>
      <c r="F5104" s="69"/>
      <c r="G5104" s="69"/>
      <c r="H5104" s="69"/>
      <c r="I5104" s="69"/>
      <c r="J5104" s="68"/>
      <c r="K5104" s="69"/>
      <c r="L5104" s="68"/>
      <c r="M5104" s="68"/>
      <c r="N5104" s="68"/>
      <c r="O5104" s="68"/>
      <c r="P5104" s="70"/>
      <c r="Q5104" s="71"/>
    </row>
    <row r="5105" spans="1:17">
      <c r="A5105" s="152"/>
      <c r="B5105" s="68"/>
      <c r="C5105" s="68"/>
      <c r="D5105" s="68"/>
      <c r="E5105" s="68"/>
      <c r="F5105" s="69"/>
      <c r="G5105" s="69"/>
      <c r="H5105" s="69"/>
      <c r="I5105" s="69"/>
      <c r="J5105" s="68"/>
      <c r="K5105" s="69"/>
      <c r="L5105" s="68"/>
      <c r="M5105" s="68"/>
      <c r="N5105" s="68"/>
      <c r="O5105" s="68"/>
      <c r="P5105" s="70"/>
      <c r="Q5105" s="71"/>
    </row>
    <row r="5106" spans="1:17">
      <c r="A5106" s="152"/>
      <c r="B5106" s="68"/>
      <c r="C5106" s="68"/>
      <c r="D5106" s="68"/>
      <c r="E5106" s="68"/>
      <c r="F5106" s="69"/>
      <c r="G5106" s="69"/>
      <c r="H5106" s="69"/>
      <c r="I5106" s="69"/>
      <c r="J5106" s="68"/>
      <c r="K5106" s="69"/>
      <c r="L5106" s="68"/>
      <c r="M5106" s="68"/>
      <c r="N5106" s="68"/>
      <c r="O5106" s="68"/>
      <c r="P5106" s="70"/>
      <c r="Q5106" s="71"/>
    </row>
    <row r="5107" spans="1:17">
      <c r="A5107" s="152"/>
      <c r="B5107" s="68"/>
      <c r="C5107" s="68"/>
      <c r="D5107" s="68"/>
      <c r="E5107" s="68"/>
      <c r="F5107" s="69"/>
      <c r="G5107" s="69"/>
      <c r="H5107" s="69"/>
      <c r="I5107" s="69"/>
      <c r="J5107" s="68"/>
      <c r="K5107" s="69"/>
      <c r="L5107" s="68"/>
      <c r="M5107" s="68"/>
      <c r="N5107" s="68"/>
      <c r="O5107" s="68"/>
      <c r="P5107" s="70"/>
      <c r="Q5107" s="71"/>
    </row>
    <row r="5108" spans="1:17">
      <c r="A5108" s="152"/>
      <c r="B5108" s="68"/>
      <c r="C5108" s="68"/>
      <c r="D5108" s="68"/>
      <c r="E5108" s="68"/>
      <c r="F5108" s="69"/>
      <c r="G5108" s="69"/>
      <c r="H5108" s="69"/>
      <c r="I5108" s="69"/>
      <c r="J5108" s="68"/>
      <c r="K5108" s="69"/>
      <c r="L5108" s="68"/>
      <c r="M5108" s="68"/>
      <c r="N5108" s="68"/>
      <c r="O5108" s="68"/>
      <c r="P5108" s="70"/>
      <c r="Q5108" s="71"/>
    </row>
    <row r="5109" spans="1:17">
      <c r="A5109" s="152"/>
      <c r="B5109" s="68"/>
      <c r="C5109" s="68"/>
      <c r="D5109" s="68"/>
      <c r="E5109" s="68"/>
      <c r="F5109" s="69"/>
      <c r="G5109" s="69"/>
      <c r="H5109" s="69"/>
      <c r="I5109" s="69"/>
      <c r="J5109" s="68"/>
      <c r="K5109" s="69"/>
      <c r="L5109" s="68"/>
      <c r="M5109" s="68"/>
      <c r="N5109" s="68"/>
      <c r="O5109" s="68"/>
      <c r="P5109" s="70"/>
      <c r="Q5109" s="71"/>
    </row>
    <row r="5110" spans="1:17">
      <c r="A5110" s="152"/>
      <c r="B5110" s="68"/>
      <c r="C5110" s="68"/>
      <c r="D5110" s="68"/>
      <c r="E5110" s="68"/>
      <c r="F5110" s="69"/>
      <c r="G5110" s="69"/>
      <c r="H5110" s="69"/>
      <c r="I5110" s="69"/>
      <c r="J5110" s="68"/>
      <c r="K5110" s="69"/>
      <c r="L5110" s="68"/>
      <c r="M5110" s="68"/>
      <c r="N5110" s="68"/>
      <c r="O5110" s="68"/>
      <c r="P5110" s="70"/>
      <c r="Q5110" s="71"/>
    </row>
    <row r="5111" spans="1:17">
      <c r="A5111" s="152"/>
      <c r="B5111" s="68"/>
      <c r="C5111" s="68"/>
      <c r="D5111" s="68"/>
      <c r="E5111" s="68"/>
      <c r="F5111" s="69"/>
      <c r="G5111" s="69"/>
      <c r="H5111" s="69"/>
      <c r="I5111" s="69"/>
      <c r="J5111" s="68"/>
      <c r="K5111" s="69"/>
      <c r="L5111" s="68"/>
      <c r="M5111" s="68"/>
      <c r="N5111" s="68"/>
      <c r="O5111" s="68"/>
      <c r="P5111" s="70"/>
      <c r="Q5111" s="71"/>
    </row>
    <row r="5112" spans="1:17">
      <c r="A5112" s="152"/>
      <c r="B5112" s="68"/>
      <c r="C5112" s="68"/>
      <c r="D5112" s="68"/>
      <c r="E5112" s="68"/>
      <c r="F5112" s="69"/>
      <c r="G5112" s="69"/>
      <c r="H5112" s="69"/>
      <c r="I5112" s="69"/>
      <c r="J5112" s="68"/>
      <c r="K5112" s="69"/>
      <c r="L5112" s="68"/>
      <c r="M5112" s="68"/>
      <c r="N5112" s="68"/>
      <c r="O5112" s="68"/>
      <c r="P5112" s="70"/>
      <c r="Q5112" s="71"/>
    </row>
    <row r="5113" spans="1:17">
      <c r="A5113" s="152"/>
      <c r="B5113" s="68"/>
      <c r="C5113" s="68"/>
      <c r="D5113" s="68"/>
      <c r="E5113" s="68"/>
      <c r="F5113" s="69"/>
      <c r="G5113" s="69"/>
      <c r="H5113" s="69"/>
      <c r="I5113" s="69"/>
      <c r="J5113" s="68"/>
      <c r="K5113" s="69"/>
      <c r="L5113" s="68"/>
      <c r="M5113" s="68"/>
      <c r="N5113" s="68"/>
      <c r="O5113" s="68"/>
      <c r="P5113" s="70"/>
      <c r="Q5113" s="71"/>
    </row>
    <row r="5114" spans="1:17">
      <c r="A5114" s="152"/>
      <c r="B5114" s="68"/>
      <c r="C5114" s="68"/>
      <c r="D5114" s="68"/>
      <c r="E5114" s="68"/>
      <c r="F5114" s="69"/>
      <c r="G5114" s="69"/>
      <c r="H5114" s="69"/>
      <c r="I5114" s="69"/>
      <c r="J5114" s="68"/>
      <c r="K5114" s="69"/>
      <c r="L5114" s="68"/>
      <c r="M5114" s="68"/>
      <c r="N5114" s="68"/>
      <c r="O5114" s="68"/>
      <c r="P5114" s="70"/>
      <c r="Q5114" s="71"/>
    </row>
    <row r="5115" spans="1:17">
      <c r="A5115" s="152"/>
      <c r="B5115" s="68"/>
      <c r="C5115" s="68"/>
      <c r="D5115" s="68"/>
      <c r="E5115" s="68"/>
      <c r="F5115" s="69"/>
      <c r="G5115" s="69"/>
      <c r="H5115" s="69"/>
      <c r="I5115" s="69"/>
      <c r="J5115" s="68"/>
      <c r="K5115" s="69"/>
      <c r="L5115" s="68"/>
      <c r="M5115" s="68"/>
      <c r="N5115" s="68"/>
      <c r="O5115" s="68"/>
      <c r="P5115" s="70"/>
      <c r="Q5115" s="71"/>
    </row>
    <row r="5116" spans="1:17">
      <c r="A5116" s="152"/>
      <c r="B5116" s="68"/>
      <c r="C5116" s="68"/>
      <c r="D5116" s="68"/>
      <c r="E5116" s="68"/>
      <c r="F5116" s="69"/>
      <c r="G5116" s="69"/>
      <c r="H5116" s="69"/>
      <c r="I5116" s="69"/>
      <c r="J5116" s="68"/>
      <c r="K5116" s="69"/>
      <c r="L5116" s="68"/>
      <c r="M5116" s="68"/>
      <c r="N5116" s="68"/>
      <c r="O5116" s="68"/>
      <c r="P5116" s="70"/>
      <c r="Q5116" s="71"/>
    </row>
    <row r="5117" spans="1:17">
      <c r="A5117" s="152"/>
      <c r="B5117" s="68"/>
      <c r="C5117" s="68"/>
      <c r="D5117" s="68"/>
      <c r="E5117" s="68"/>
      <c r="F5117" s="69"/>
      <c r="G5117" s="69"/>
      <c r="H5117" s="69"/>
      <c r="I5117" s="69"/>
      <c r="J5117" s="68"/>
      <c r="K5117" s="69"/>
      <c r="L5117" s="68"/>
      <c r="M5117" s="68"/>
      <c r="N5117" s="68"/>
      <c r="O5117" s="68"/>
      <c r="P5117" s="70"/>
      <c r="Q5117" s="71"/>
    </row>
    <row r="5118" spans="1:17">
      <c r="A5118" s="152"/>
      <c r="B5118" s="68"/>
      <c r="C5118" s="68"/>
      <c r="D5118" s="68"/>
      <c r="E5118" s="68"/>
      <c r="F5118" s="69"/>
      <c r="G5118" s="69"/>
      <c r="H5118" s="69"/>
      <c r="I5118" s="69"/>
      <c r="J5118" s="68"/>
      <c r="K5118" s="69"/>
      <c r="L5118" s="68"/>
      <c r="M5118" s="68"/>
      <c r="N5118" s="68"/>
      <c r="O5118" s="68"/>
      <c r="P5118" s="70"/>
      <c r="Q5118" s="71"/>
    </row>
    <row r="5119" spans="1:17">
      <c r="A5119" s="152"/>
      <c r="B5119" s="68"/>
      <c r="C5119" s="68"/>
      <c r="D5119" s="68"/>
      <c r="E5119" s="68"/>
      <c r="F5119" s="69"/>
      <c r="G5119" s="69"/>
      <c r="H5119" s="69"/>
      <c r="I5119" s="69"/>
      <c r="J5119" s="68"/>
      <c r="K5119" s="69"/>
      <c r="L5119" s="68"/>
      <c r="M5119" s="68"/>
      <c r="N5119" s="68"/>
      <c r="O5119" s="68"/>
      <c r="P5119" s="70"/>
      <c r="Q5119" s="71"/>
    </row>
    <row r="5120" spans="1:17">
      <c r="A5120" s="152"/>
      <c r="B5120" s="68"/>
      <c r="C5120" s="68"/>
      <c r="D5120" s="68"/>
      <c r="E5120" s="68"/>
      <c r="F5120" s="69"/>
      <c r="G5120" s="69"/>
      <c r="H5120" s="69"/>
      <c r="I5120" s="69"/>
      <c r="J5120" s="68"/>
      <c r="K5120" s="69"/>
      <c r="L5120" s="68"/>
      <c r="M5120" s="68"/>
      <c r="N5120" s="68"/>
      <c r="O5120" s="68"/>
      <c r="P5120" s="70"/>
      <c r="Q5120" s="71"/>
    </row>
    <row r="5121" spans="1:17">
      <c r="A5121" s="152"/>
      <c r="B5121" s="68"/>
      <c r="C5121" s="68"/>
      <c r="D5121" s="68"/>
      <c r="E5121" s="68"/>
      <c r="F5121" s="69"/>
      <c r="G5121" s="69"/>
      <c r="H5121" s="69"/>
      <c r="I5121" s="69"/>
      <c r="J5121" s="68"/>
      <c r="K5121" s="69"/>
      <c r="L5121" s="68"/>
      <c r="M5121" s="68"/>
      <c r="N5121" s="68"/>
      <c r="O5121" s="68"/>
      <c r="P5121" s="70"/>
      <c r="Q5121" s="71"/>
    </row>
    <row r="5122" spans="1:17">
      <c r="A5122" s="152"/>
      <c r="B5122" s="68"/>
      <c r="C5122" s="68"/>
      <c r="D5122" s="68"/>
      <c r="E5122" s="68"/>
      <c r="F5122" s="69"/>
      <c r="G5122" s="69"/>
      <c r="H5122" s="69"/>
      <c r="I5122" s="69"/>
      <c r="J5122" s="68"/>
      <c r="K5122" s="69"/>
      <c r="L5122" s="68"/>
      <c r="M5122" s="68"/>
      <c r="N5122" s="68"/>
      <c r="O5122" s="68"/>
      <c r="P5122" s="70"/>
      <c r="Q5122" s="71"/>
    </row>
    <row r="5123" spans="1:17">
      <c r="A5123" s="152"/>
      <c r="B5123" s="68"/>
      <c r="C5123" s="68"/>
      <c r="D5123" s="68"/>
      <c r="E5123" s="68"/>
      <c r="F5123" s="69"/>
      <c r="G5123" s="69"/>
      <c r="H5123" s="69"/>
      <c r="I5123" s="69"/>
      <c r="J5123" s="68"/>
      <c r="K5123" s="69"/>
      <c r="L5123" s="68"/>
      <c r="M5123" s="68"/>
      <c r="N5123" s="68"/>
      <c r="O5123" s="68"/>
      <c r="P5123" s="70"/>
      <c r="Q5123" s="71"/>
    </row>
    <row r="5124" spans="1:17">
      <c r="A5124" s="152"/>
      <c r="B5124" s="68"/>
      <c r="C5124" s="68"/>
      <c r="D5124" s="68"/>
      <c r="E5124" s="68"/>
      <c r="F5124" s="69"/>
      <c r="G5124" s="69"/>
      <c r="H5124" s="69"/>
      <c r="I5124" s="69"/>
      <c r="J5124" s="68"/>
      <c r="K5124" s="69"/>
      <c r="L5124" s="68"/>
      <c r="M5124" s="68"/>
      <c r="N5124" s="68"/>
      <c r="O5124" s="68"/>
      <c r="P5124" s="70"/>
      <c r="Q5124" s="71"/>
    </row>
    <row r="5125" spans="1:17">
      <c r="A5125" s="152"/>
      <c r="B5125" s="68"/>
      <c r="C5125" s="68"/>
      <c r="D5125" s="68"/>
      <c r="E5125" s="68"/>
      <c r="F5125" s="69"/>
      <c r="G5125" s="69"/>
      <c r="H5125" s="69"/>
      <c r="I5125" s="69"/>
      <c r="J5125" s="68"/>
      <c r="K5125" s="69"/>
      <c r="L5125" s="68"/>
      <c r="M5125" s="68"/>
      <c r="N5125" s="68"/>
      <c r="O5125" s="68"/>
      <c r="P5125" s="70"/>
      <c r="Q5125" s="71"/>
    </row>
    <row r="5126" spans="1:17">
      <c r="A5126" s="152"/>
      <c r="B5126" s="68"/>
      <c r="C5126" s="68"/>
      <c r="D5126" s="68"/>
      <c r="E5126" s="68"/>
      <c r="F5126" s="69"/>
      <c r="G5126" s="69"/>
      <c r="H5126" s="69"/>
      <c r="I5126" s="69"/>
      <c r="J5126" s="68"/>
      <c r="K5126" s="69"/>
      <c r="L5126" s="68"/>
      <c r="M5126" s="68"/>
      <c r="N5126" s="68"/>
      <c r="O5126" s="68"/>
      <c r="P5126" s="70"/>
      <c r="Q5126" s="71"/>
    </row>
    <row r="5127" spans="1:17">
      <c r="A5127" s="152"/>
      <c r="B5127" s="68"/>
      <c r="C5127" s="68"/>
      <c r="D5127" s="68"/>
      <c r="E5127" s="68"/>
      <c r="F5127" s="69"/>
      <c r="G5127" s="69"/>
      <c r="H5127" s="69"/>
      <c r="I5127" s="69"/>
      <c r="J5127" s="68"/>
      <c r="K5127" s="69"/>
      <c r="L5127" s="68"/>
      <c r="M5127" s="68"/>
      <c r="N5127" s="68"/>
      <c r="O5127" s="68"/>
      <c r="P5127" s="70"/>
      <c r="Q5127" s="71"/>
    </row>
    <row r="5128" spans="1:17">
      <c r="A5128" s="152"/>
      <c r="B5128" s="68"/>
      <c r="C5128" s="68"/>
      <c r="D5128" s="68"/>
      <c r="E5128" s="68"/>
      <c r="F5128" s="69"/>
      <c r="G5128" s="69"/>
      <c r="H5128" s="69"/>
      <c r="I5128" s="69"/>
      <c r="J5128" s="68"/>
      <c r="K5128" s="69"/>
      <c r="L5128" s="68"/>
      <c r="M5128" s="68"/>
      <c r="N5128" s="68"/>
      <c r="O5128" s="68"/>
      <c r="P5128" s="70"/>
      <c r="Q5128" s="71"/>
    </row>
    <row r="5129" spans="1:17">
      <c r="A5129" s="152"/>
      <c r="B5129" s="68"/>
      <c r="C5129" s="68"/>
      <c r="D5129" s="68"/>
      <c r="E5129" s="68"/>
      <c r="F5129" s="69"/>
      <c r="G5129" s="69"/>
      <c r="H5129" s="69"/>
      <c r="I5129" s="69"/>
      <c r="J5129" s="68"/>
      <c r="K5129" s="69"/>
      <c r="L5129" s="68"/>
      <c r="M5129" s="68"/>
      <c r="N5129" s="68"/>
      <c r="O5129" s="68"/>
      <c r="P5129" s="70"/>
      <c r="Q5129" s="71"/>
    </row>
    <row r="5130" spans="1:17">
      <c r="A5130" s="152"/>
      <c r="B5130" s="68"/>
      <c r="C5130" s="68"/>
      <c r="D5130" s="68"/>
      <c r="E5130" s="68"/>
      <c r="F5130" s="69"/>
      <c r="G5130" s="69"/>
      <c r="H5130" s="69"/>
      <c r="I5130" s="69"/>
      <c r="J5130" s="68"/>
      <c r="K5130" s="69"/>
      <c r="L5130" s="68"/>
      <c r="M5130" s="68"/>
      <c r="N5130" s="68"/>
      <c r="O5130" s="68"/>
      <c r="P5130" s="70"/>
      <c r="Q5130" s="71"/>
    </row>
    <row r="5131" spans="1:17">
      <c r="A5131" s="152"/>
      <c r="B5131" s="68"/>
      <c r="C5131" s="68"/>
      <c r="D5131" s="68"/>
      <c r="E5131" s="68"/>
      <c r="F5131" s="69"/>
      <c r="G5131" s="69"/>
      <c r="H5131" s="69"/>
      <c r="I5131" s="69"/>
      <c r="J5131" s="68"/>
      <c r="K5131" s="69"/>
      <c r="L5131" s="68"/>
      <c r="M5131" s="68"/>
      <c r="N5131" s="68"/>
      <c r="O5131" s="68"/>
      <c r="P5131" s="70"/>
      <c r="Q5131" s="71"/>
    </row>
    <row r="5132" spans="1:17">
      <c r="A5132" s="152"/>
      <c r="B5132" s="68"/>
      <c r="C5132" s="68"/>
      <c r="D5132" s="68"/>
      <c r="E5132" s="68"/>
      <c r="F5132" s="69"/>
      <c r="G5132" s="69"/>
      <c r="H5132" s="69"/>
      <c r="I5132" s="69"/>
      <c r="J5132" s="68"/>
      <c r="K5132" s="69"/>
      <c r="L5132" s="68"/>
      <c r="M5132" s="68"/>
      <c r="N5132" s="68"/>
      <c r="O5132" s="68"/>
      <c r="P5132" s="70"/>
      <c r="Q5132" s="71"/>
    </row>
    <row r="5133" spans="1:17">
      <c r="A5133" s="152"/>
      <c r="B5133" s="68"/>
      <c r="C5133" s="68"/>
      <c r="D5133" s="68"/>
      <c r="E5133" s="68"/>
      <c r="F5133" s="69"/>
      <c r="G5133" s="69"/>
      <c r="H5133" s="69"/>
      <c r="I5133" s="69"/>
      <c r="J5133" s="68"/>
      <c r="K5133" s="69"/>
      <c r="L5133" s="68"/>
      <c r="M5133" s="68"/>
      <c r="N5133" s="68"/>
      <c r="O5133" s="68"/>
      <c r="P5133" s="70"/>
      <c r="Q5133" s="71"/>
    </row>
    <row r="5134" spans="1:17">
      <c r="A5134" s="152"/>
      <c r="B5134" s="68"/>
      <c r="C5134" s="68"/>
      <c r="D5134" s="68"/>
      <c r="E5134" s="68"/>
      <c r="F5134" s="69"/>
      <c r="G5134" s="69"/>
      <c r="H5134" s="69"/>
      <c r="I5134" s="69"/>
      <c r="J5134" s="68"/>
      <c r="K5134" s="69"/>
      <c r="L5134" s="68"/>
      <c r="M5134" s="68"/>
      <c r="N5134" s="68"/>
      <c r="O5134" s="68"/>
      <c r="P5134" s="70"/>
      <c r="Q5134" s="71"/>
    </row>
    <row r="5135" spans="1:17">
      <c r="A5135" s="152"/>
      <c r="B5135" s="68"/>
      <c r="C5135" s="68"/>
      <c r="D5135" s="68"/>
      <c r="E5135" s="68"/>
      <c r="F5135" s="69"/>
      <c r="G5135" s="69"/>
      <c r="H5135" s="69"/>
      <c r="I5135" s="69"/>
      <c r="J5135" s="68"/>
      <c r="K5135" s="69"/>
      <c r="L5135" s="68"/>
      <c r="M5135" s="68"/>
      <c r="N5135" s="68"/>
      <c r="O5135" s="68"/>
      <c r="P5135" s="70"/>
      <c r="Q5135" s="71"/>
    </row>
    <row r="5136" spans="1:17">
      <c r="A5136" s="152"/>
      <c r="B5136" s="68"/>
      <c r="C5136" s="68"/>
      <c r="D5136" s="68"/>
      <c r="E5136" s="68"/>
      <c r="F5136" s="69"/>
      <c r="G5136" s="69"/>
      <c r="H5136" s="69"/>
      <c r="I5136" s="69"/>
      <c r="J5136" s="68"/>
      <c r="K5136" s="69"/>
      <c r="L5136" s="68"/>
      <c r="M5136" s="68"/>
      <c r="N5136" s="68"/>
      <c r="O5136" s="68"/>
      <c r="P5136" s="70"/>
      <c r="Q5136" s="71"/>
    </row>
    <row r="5137" spans="1:17">
      <c r="A5137" s="152"/>
      <c r="B5137" s="68"/>
      <c r="C5137" s="68"/>
      <c r="D5137" s="68"/>
      <c r="E5137" s="68"/>
      <c r="F5137" s="69"/>
      <c r="G5137" s="69"/>
      <c r="H5137" s="69"/>
      <c r="I5137" s="69"/>
      <c r="J5137" s="68"/>
      <c r="K5137" s="69"/>
      <c r="L5137" s="68"/>
      <c r="M5137" s="68"/>
      <c r="N5137" s="68"/>
      <c r="O5137" s="68"/>
      <c r="P5137" s="70"/>
      <c r="Q5137" s="71"/>
    </row>
    <row r="5138" spans="1:17">
      <c r="A5138" s="152"/>
      <c r="B5138" s="68"/>
      <c r="C5138" s="68"/>
      <c r="D5138" s="68"/>
      <c r="E5138" s="68"/>
      <c r="F5138" s="69"/>
      <c r="G5138" s="69"/>
      <c r="H5138" s="69"/>
      <c r="I5138" s="69"/>
      <c r="J5138" s="68"/>
      <c r="K5138" s="69"/>
      <c r="L5138" s="68"/>
      <c r="M5138" s="68"/>
      <c r="N5138" s="68"/>
      <c r="O5138" s="68"/>
      <c r="P5138" s="70"/>
      <c r="Q5138" s="71"/>
    </row>
    <row r="5139" spans="1:17">
      <c r="A5139" s="152"/>
      <c r="B5139" s="68"/>
      <c r="C5139" s="68"/>
      <c r="D5139" s="68"/>
      <c r="E5139" s="68"/>
      <c r="F5139" s="69"/>
      <c r="G5139" s="69"/>
      <c r="H5139" s="69"/>
      <c r="I5139" s="69"/>
      <c r="J5139" s="68"/>
      <c r="K5139" s="69"/>
      <c r="L5139" s="68"/>
      <c r="M5139" s="68"/>
      <c r="N5139" s="68"/>
      <c r="O5139" s="68"/>
      <c r="P5139" s="70"/>
      <c r="Q5139" s="71"/>
    </row>
    <row r="5140" spans="1:17">
      <c r="A5140" s="152"/>
      <c r="B5140" s="68"/>
      <c r="C5140" s="68"/>
      <c r="D5140" s="68"/>
      <c r="E5140" s="68"/>
      <c r="F5140" s="69"/>
      <c r="G5140" s="69"/>
      <c r="H5140" s="69"/>
      <c r="I5140" s="69"/>
      <c r="J5140" s="68"/>
      <c r="K5140" s="69"/>
      <c r="L5140" s="68"/>
      <c r="M5140" s="68"/>
      <c r="N5140" s="68"/>
      <c r="O5140" s="68"/>
      <c r="P5140" s="70"/>
      <c r="Q5140" s="71"/>
    </row>
    <row r="5141" spans="1:17">
      <c r="A5141" s="152"/>
      <c r="B5141" s="68"/>
      <c r="C5141" s="68"/>
      <c r="D5141" s="68"/>
      <c r="E5141" s="68"/>
      <c r="F5141" s="69"/>
      <c r="G5141" s="69"/>
      <c r="H5141" s="69"/>
      <c r="I5141" s="69"/>
      <c r="J5141" s="68"/>
      <c r="K5141" s="69"/>
      <c r="L5141" s="68"/>
      <c r="M5141" s="68"/>
      <c r="N5141" s="68"/>
      <c r="O5141" s="68"/>
      <c r="P5141" s="70"/>
      <c r="Q5141" s="71"/>
    </row>
    <row r="5142" spans="1:17">
      <c r="A5142" s="152"/>
      <c r="B5142" s="68"/>
      <c r="C5142" s="68"/>
      <c r="D5142" s="68"/>
      <c r="E5142" s="68"/>
      <c r="F5142" s="69"/>
      <c r="G5142" s="69"/>
      <c r="H5142" s="69"/>
      <c r="I5142" s="69"/>
      <c r="J5142" s="68"/>
      <c r="K5142" s="69"/>
      <c r="L5142" s="68"/>
      <c r="M5142" s="68"/>
      <c r="N5142" s="68"/>
      <c r="O5142" s="68"/>
      <c r="P5142" s="70"/>
      <c r="Q5142" s="71"/>
    </row>
    <row r="5143" spans="1:17">
      <c r="A5143" s="152"/>
      <c r="B5143" s="68"/>
      <c r="C5143" s="68"/>
      <c r="D5143" s="68"/>
      <c r="E5143" s="68"/>
      <c r="F5143" s="69"/>
      <c r="G5143" s="69"/>
      <c r="H5143" s="69"/>
      <c r="I5143" s="69"/>
      <c r="J5143" s="68"/>
      <c r="K5143" s="69"/>
      <c r="L5143" s="68"/>
      <c r="M5143" s="68"/>
      <c r="N5143" s="68"/>
      <c r="O5143" s="68"/>
      <c r="P5143" s="70"/>
      <c r="Q5143" s="71"/>
    </row>
    <row r="5144" spans="1:17">
      <c r="A5144" s="152"/>
      <c r="B5144" s="68"/>
      <c r="C5144" s="68"/>
      <c r="D5144" s="68"/>
      <c r="E5144" s="68"/>
      <c r="F5144" s="69"/>
      <c r="G5144" s="69"/>
      <c r="H5144" s="69"/>
      <c r="I5144" s="69"/>
      <c r="J5144" s="68"/>
      <c r="K5144" s="69"/>
      <c r="L5144" s="68"/>
      <c r="M5144" s="68"/>
      <c r="N5144" s="68"/>
      <c r="O5144" s="68"/>
      <c r="P5144" s="70"/>
      <c r="Q5144" s="71"/>
    </row>
    <row r="5145" spans="1:17">
      <c r="A5145" s="152"/>
      <c r="B5145" s="68"/>
      <c r="C5145" s="68"/>
      <c r="D5145" s="68"/>
      <c r="E5145" s="68"/>
      <c r="F5145" s="69"/>
      <c r="G5145" s="69"/>
      <c r="H5145" s="69"/>
      <c r="I5145" s="69"/>
      <c r="J5145" s="68"/>
      <c r="K5145" s="69"/>
      <c r="L5145" s="68"/>
      <c r="M5145" s="68"/>
      <c r="N5145" s="68"/>
      <c r="O5145" s="68"/>
      <c r="P5145" s="70"/>
      <c r="Q5145" s="71"/>
    </row>
    <row r="5146" spans="1:17">
      <c r="A5146" s="152"/>
      <c r="B5146" s="68"/>
      <c r="C5146" s="68"/>
      <c r="D5146" s="68"/>
      <c r="E5146" s="68"/>
      <c r="F5146" s="69"/>
      <c r="G5146" s="69"/>
      <c r="H5146" s="69"/>
      <c r="I5146" s="69"/>
      <c r="J5146" s="68"/>
      <c r="K5146" s="69"/>
      <c r="L5146" s="68"/>
      <c r="M5146" s="68"/>
      <c r="N5146" s="68"/>
      <c r="O5146" s="68"/>
      <c r="P5146" s="70"/>
      <c r="Q5146" s="71"/>
    </row>
    <row r="5147" spans="1:17">
      <c r="A5147" s="152"/>
      <c r="B5147" s="68"/>
      <c r="C5147" s="68"/>
      <c r="D5147" s="68"/>
      <c r="E5147" s="68"/>
      <c r="F5147" s="69"/>
      <c r="G5147" s="69"/>
      <c r="H5147" s="69"/>
      <c r="I5147" s="69"/>
      <c r="J5147" s="68"/>
      <c r="K5147" s="69"/>
      <c r="L5147" s="68"/>
      <c r="M5147" s="68"/>
      <c r="N5147" s="68"/>
      <c r="O5147" s="68"/>
      <c r="P5147" s="70"/>
      <c r="Q5147" s="71"/>
    </row>
    <row r="5148" spans="1:17">
      <c r="A5148" s="152"/>
      <c r="B5148" s="68"/>
      <c r="C5148" s="68"/>
      <c r="D5148" s="68"/>
      <c r="E5148" s="68"/>
      <c r="F5148" s="69"/>
      <c r="G5148" s="69"/>
      <c r="H5148" s="69"/>
      <c r="I5148" s="69"/>
      <c r="J5148" s="68"/>
      <c r="K5148" s="69"/>
      <c r="L5148" s="68"/>
      <c r="M5148" s="68"/>
      <c r="N5148" s="68"/>
      <c r="O5148" s="68"/>
      <c r="P5148" s="70"/>
      <c r="Q5148" s="71"/>
    </row>
    <row r="5149" spans="1:17">
      <c r="A5149" s="152"/>
      <c r="B5149" s="68"/>
      <c r="C5149" s="68"/>
      <c r="D5149" s="68"/>
      <c r="E5149" s="68"/>
      <c r="F5149" s="69"/>
      <c r="G5149" s="69"/>
      <c r="H5149" s="69"/>
      <c r="I5149" s="69"/>
      <c r="J5149" s="68"/>
      <c r="K5149" s="69"/>
      <c r="L5149" s="68"/>
      <c r="M5149" s="68"/>
      <c r="N5149" s="68"/>
      <c r="O5149" s="68"/>
      <c r="P5149" s="70"/>
      <c r="Q5149" s="71"/>
    </row>
    <row r="5150" spans="1:17">
      <c r="A5150" s="152"/>
      <c r="B5150" s="68"/>
      <c r="C5150" s="68"/>
      <c r="D5150" s="68"/>
      <c r="E5150" s="68"/>
      <c r="F5150" s="69"/>
      <c r="G5150" s="69"/>
      <c r="H5150" s="69"/>
      <c r="I5150" s="69"/>
      <c r="J5150" s="68"/>
      <c r="K5150" s="69"/>
      <c r="L5150" s="68"/>
      <c r="M5150" s="68"/>
      <c r="N5150" s="68"/>
      <c r="O5150" s="68"/>
      <c r="P5150" s="70"/>
      <c r="Q5150" s="71"/>
    </row>
    <row r="5151" spans="1:17">
      <c r="A5151" s="152"/>
      <c r="B5151" s="68"/>
      <c r="C5151" s="68"/>
      <c r="D5151" s="68"/>
      <c r="E5151" s="68"/>
      <c r="F5151" s="69"/>
      <c r="G5151" s="69"/>
      <c r="H5151" s="69"/>
      <c r="I5151" s="69"/>
      <c r="J5151" s="68"/>
      <c r="K5151" s="69"/>
      <c r="L5151" s="68"/>
      <c r="M5151" s="68"/>
      <c r="N5151" s="68"/>
      <c r="O5151" s="68"/>
      <c r="P5151" s="70"/>
      <c r="Q5151" s="71"/>
    </row>
    <row r="5152" spans="1:17">
      <c r="A5152" s="152"/>
      <c r="B5152" s="68"/>
      <c r="C5152" s="68"/>
      <c r="D5152" s="68"/>
      <c r="E5152" s="68"/>
      <c r="F5152" s="69"/>
      <c r="G5152" s="69"/>
      <c r="H5152" s="69"/>
      <c r="I5152" s="69"/>
      <c r="J5152" s="68"/>
      <c r="K5152" s="69"/>
      <c r="L5152" s="68"/>
      <c r="M5152" s="68"/>
      <c r="N5152" s="68"/>
      <c r="O5152" s="68"/>
      <c r="P5152" s="70"/>
      <c r="Q5152" s="71"/>
    </row>
    <row r="5153" spans="1:17">
      <c r="A5153" s="152"/>
      <c r="B5153" s="68"/>
      <c r="C5153" s="68"/>
      <c r="D5153" s="68"/>
      <c r="E5153" s="68"/>
      <c r="F5153" s="69"/>
      <c r="G5153" s="69"/>
      <c r="H5153" s="69"/>
      <c r="I5153" s="69"/>
      <c r="J5153" s="68"/>
      <c r="K5153" s="69"/>
      <c r="L5153" s="68"/>
      <c r="M5153" s="68"/>
      <c r="N5153" s="68"/>
      <c r="O5153" s="68"/>
      <c r="P5153" s="70"/>
      <c r="Q5153" s="71"/>
    </row>
    <row r="5154" spans="1:17">
      <c r="A5154" s="152"/>
      <c r="B5154" s="68"/>
      <c r="C5154" s="68"/>
      <c r="D5154" s="68"/>
      <c r="E5154" s="68"/>
      <c r="F5154" s="69"/>
      <c r="G5154" s="69"/>
      <c r="H5154" s="69"/>
      <c r="I5154" s="69"/>
      <c r="J5154" s="68"/>
      <c r="K5154" s="69"/>
      <c r="L5154" s="68"/>
      <c r="M5154" s="68"/>
      <c r="N5154" s="68"/>
      <c r="O5154" s="68"/>
      <c r="P5154" s="70"/>
      <c r="Q5154" s="71"/>
    </row>
    <row r="5155" spans="1:17">
      <c r="A5155" s="152"/>
      <c r="B5155" s="68"/>
      <c r="C5155" s="68"/>
      <c r="D5155" s="68"/>
      <c r="E5155" s="68"/>
      <c r="F5155" s="69"/>
      <c r="G5155" s="69"/>
      <c r="H5155" s="69"/>
      <c r="I5155" s="69"/>
      <c r="J5155" s="68"/>
      <c r="K5155" s="69"/>
      <c r="L5155" s="68"/>
      <c r="M5155" s="68"/>
      <c r="N5155" s="68"/>
      <c r="O5155" s="68"/>
      <c r="P5155" s="70"/>
      <c r="Q5155" s="71"/>
    </row>
    <row r="5156" spans="1:17">
      <c r="A5156" s="152"/>
      <c r="B5156" s="68"/>
      <c r="C5156" s="68"/>
      <c r="D5156" s="68"/>
      <c r="E5156" s="68"/>
      <c r="F5156" s="69"/>
      <c r="G5156" s="69"/>
      <c r="H5156" s="69"/>
      <c r="I5156" s="69"/>
      <c r="J5156" s="68"/>
      <c r="K5156" s="69"/>
      <c r="L5156" s="68"/>
      <c r="M5156" s="68"/>
      <c r="N5156" s="68"/>
      <c r="O5156" s="68"/>
      <c r="P5156" s="70"/>
      <c r="Q5156" s="71"/>
    </row>
    <row r="5157" spans="1:17">
      <c r="A5157" s="152"/>
      <c r="B5157" s="68"/>
      <c r="C5157" s="68"/>
      <c r="D5157" s="68"/>
      <c r="E5157" s="68"/>
      <c r="F5157" s="69"/>
      <c r="G5157" s="69"/>
      <c r="H5157" s="69"/>
      <c r="I5157" s="69"/>
      <c r="J5157" s="68"/>
      <c r="K5157" s="69"/>
      <c r="L5157" s="68"/>
      <c r="M5157" s="68"/>
      <c r="N5157" s="68"/>
      <c r="O5157" s="68"/>
      <c r="P5157" s="70"/>
      <c r="Q5157" s="71"/>
    </row>
    <row r="5158" spans="1:17">
      <c r="A5158" s="152"/>
      <c r="B5158" s="68"/>
      <c r="C5158" s="68"/>
      <c r="D5158" s="68"/>
      <c r="E5158" s="68"/>
      <c r="F5158" s="69"/>
      <c r="G5158" s="69"/>
      <c r="H5158" s="69"/>
      <c r="I5158" s="69"/>
      <c r="J5158" s="68"/>
      <c r="K5158" s="69"/>
      <c r="L5158" s="68"/>
      <c r="M5158" s="68"/>
      <c r="N5158" s="68"/>
      <c r="O5158" s="68"/>
      <c r="P5158" s="70"/>
      <c r="Q5158" s="71"/>
    </row>
    <row r="5159" spans="1:17">
      <c r="A5159" s="152"/>
      <c r="B5159" s="68"/>
      <c r="C5159" s="68"/>
      <c r="D5159" s="68"/>
      <c r="E5159" s="68"/>
      <c r="F5159" s="69"/>
      <c r="G5159" s="69"/>
      <c r="H5159" s="69"/>
      <c r="I5159" s="69"/>
      <c r="J5159" s="68"/>
      <c r="K5159" s="69"/>
      <c r="L5159" s="68"/>
      <c r="M5159" s="68"/>
      <c r="N5159" s="68"/>
      <c r="O5159" s="68"/>
      <c r="P5159" s="70"/>
      <c r="Q5159" s="71"/>
    </row>
    <row r="5160" spans="1:17">
      <c r="A5160" s="152"/>
      <c r="B5160" s="68"/>
      <c r="C5160" s="68"/>
      <c r="D5160" s="68"/>
      <c r="E5160" s="68"/>
      <c r="F5160" s="69"/>
      <c r="G5160" s="69"/>
      <c r="H5160" s="69"/>
      <c r="I5160" s="69"/>
      <c r="J5160" s="68"/>
      <c r="K5160" s="69"/>
      <c r="L5160" s="68"/>
      <c r="M5160" s="68"/>
      <c r="N5160" s="68"/>
      <c r="O5160" s="68"/>
      <c r="P5160" s="70"/>
      <c r="Q5160" s="71"/>
    </row>
    <row r="5161" spans="1:17">
      <c r="A5161" s="152"/>
      <c r="B5161" s="68"/>
      <c r="C5161" s="68"/>
      <c r="D5161" s="68"/>
      <c r="E5161" s="68"/>
      <c r="F5161" s="69"/>
      <c r="G5161" s="69"/>
      <c r="H5161" s="69"/>
      <c r="I5161" s="69"/>
      <c r="J5161" s="68"/>
      <c r="K5161" s="69"/>
      <c r="L5161" s="68"/>
      <c r="M5161" s="68"/>
      <c r="N5161" s="68"/>
      <c r="O5161" s="68"/>
      <c r="P5161" s="70"/>
      <c r="Q5161" s="71"/>
    </row>
    <row r="5162" spans="1:17">
      <c r="A5162" s="152"/>
      <c r="B5162" s="68"/>
      <c r="C5162" s="68"/>
      <c r="D5162" s="68"/>
      <c r="E5162" s="68"/>
      <c r="F5162" s="69"/>
      <c r="G5162" s="69"/>
      <c r="H5162" s="69"/>
      <c r="I5162" s="69"/>
      <c r="J5162" s="68"/>
      <c r="K5162" s="69"/>
      <c r="L5162" s="68"/>
      <c r="M5162" s="68"/>
      <c r="N5162" s="68"/>
      <c r="O5162" s="68"/>
      <c r="P5162" s="70"/>
      <c r="Q5162" s="71"/>
    </row>
    <row r="5163" spans="1:17">
      <c r="A5163" s="152"/>
      <c r="B5163" s="68"/>
      <c r="C5163" s="68"/>
      <c r="D5163" s="68"/>
      <c r="E5163" s="68"/>
      <c r="F5163" s="69"/>
      <c r="G5163" s="69"/>
      <c r="H5163" s="69"/>
      <c r="I5163" s="69"/>
      <c r="J5163" s="68"/>
      <c r="K5163" s="69"/>
      <c r="L5163" s="68"/>
      <c r="M5163" s="68"/>
      <c r="N5163" s="68"/>
      <c r="O5163" s="68"/>
      <c r="P5163" s="70"/>
      <c r="Q5163" s="71"/>
    </row>
    <row r="5164" spans="1:17">
      <c r="A5164" s="152"/>
      <c r="B5164" s="68"/>
      <c r="C5164" s="68"/>
      <c r="D5164" s="68"/>
      <c r="E5164" s="68"/>
      <c r="F5164" s="69"/>
      <c r="G5164" s="69"/>
      <c r="H5164" s="69"/>
      <c r="I5164" s="69"/>
      <c r="J5164" s="68"/>
      <c r="K5164" s="69"/>
      <c r="L5164" s="68"/>
      <c r="M5164" s="68"/>
      <c r="N5164" s="68"/>
      <c r="O5164" s="68"/>
      <c r="P5164" s="70"/>
      <c r="Q5164" s="71"/>
    </row>
    <row r="5165" spans="1:17">
      <c r="A5165" s="152"/>
      <c r="B5165" s="68"/>
      <c r="C5165" s="68"/>
      <c r="D5165" s="68"/>
      <c r="E5165" s="68"/>
      <c r="F5165" s="69"/>
      <c r="G5165" s="69"/>
      <c r="H5165" s="69"/>
      <c r="I5165" s="69"/>
      <c r="J5165" s="68"/>
      <c r="K5165" s="69"/>
      <c r="L5165" s="68"/>
      <c r="M5165" s="68"/>
      <c r="N5165" s="68"/>
      <c r="O5165" s="68"/>
      <c r="P5165" s="70"/>
      <c r="Q5165" s="71"/>
    </row>
    <row r="5166" spans="1:17">
      <c r="A5166" s="152"/>
      <c r="B5166" s="68"/>
      <c r="C5166" s="68"/>
      <c r="D5166" s="68"/>
      <c r="E5166" s="68"/>
      <c r="F5166" s="69"/>
      <c r="G5166" s="69"/>
      <c r="H5166" s="69"/>
      <c r="I5166" s="69"/>
      <c r="J5166" s="68"/>
      <c r="K5166" s="69"/>
      <c r="L5166" s="68"/>
      <c r="M5166" s="68"/>
      <c r="N5166" s="68"/>
      <c r="O5166" s="68"/>
      <c r="P5166" s="70"/>
      <c r="Q5166" s="71"/>
    </row>
    <row r="5167" spans="1:17">
      <c r="A5167" s="152"/>
      <c r="B5167" s="68"/>
      <c r="C5167" s="68"/>
      <c r="D5167" s="68"/>
      <c r="E5167" s="68"/>
      <c r="F5167" s="69"/>
      <c r="G5167" s="69"/>
      <c r="H5167" s="69"/>
      <c r="I5167" s="69"/>
      <c r="J5167" s="68"/>
      <c r="K5167" s="69"/>
      <c r="L5167" s="68"/>
      <c r="M5167" s="68"/>
      <c r="N5167" s="68"/>
      <c r="O5167" s="68"/>
      <c r="P5167" s="70"/>
      <c r="Q5167" s="71"/>
    </row>
    <row r="5168" spans="1:17">
      <c r="A5168" s="152"/>
      <c r="B5168" s="68"/>
      <c r="C5168" s="68"/>
      <c r="D5168" s="68"/>
      <c r="E5168" s="68"/>
      <c r="F5168" s="69"/>
      <c r="G5168" s="69"/>
      <c r="H5168" s="69"/>
      <c r="I5168" s="69"/>
      <c r="J5168" s="68"/>
      <c r="K5168" s="69"/>
      <c r="L5168" s="68"/>
      <c r="M5168" s="68"/>
      <c r="N5168" s="68"/>
      <c r="O5168" s="68"/>
      <c r="P5168" s="70"/>
      <c r="Q5168" s="71"/>
    </row>
    <row r="5169" spans="1:17">
      <c r="A5169" s="152"/>
      <c r="B5169" s="68"/>
      <c r="C5169" s="68"/>
      <c r="D5169" s="68"/>
      <c r="E5169" s="68"/>
      <c r="F5169" s="69"/>
      <c r="G5169" s="69"/>
      <c r="H5169" s="69"/>
      <c r="I5169" s="69"/>
      <c r="J5169" s="68"/>
      <c r="K5169" s="69"/>
      <c r="L5169" s="68"/>
      <c r="M5169" s="68"/>
      <c r="N5169" s="68"/>
      <c r="O5169" s="68"/>
      <c r="P5169" s="70"/>
      <c r="Q5169" s="71"/>
    </row>
    <row r="5170" spans="1:17">
      <c r="A5170" s="152"/>
      <c r="B5170" s="68"/>
      <c r="C5170" s="68"/>
      <c r="D5170" s="68"/>
      <c r="E5170" s="68"/>
      <c r="F5170" s="69"/>
      <c r="G5170" s="69"/>
      <c r="H5170" s="69"/>
      <c r="I5170" s="69"/>
      <c r="J5170" s="68"/>
      <c r="K5170" s="69"/>
      <c r="L5170" s="68"/>
      <c r="M5170" s="68"/>
      <c r="N5170" s="68"/>
      <c r="O5170" s="68"/>
      <c r="P5170" s="70"/>
      <c r="Q5170" s="71"/>
    </row>
    <row r="5171" spans="1:17">
      <c r="A5171" s="152"/>
      <c r="B5171" s="68"/>
      <c r="C5171" s="68"/>
      <c r="D5171" s="68"/>
      <c r="E5171" s="68"/>
      <c r="F5171" s="69"/>
      <c r="G5171" s="69"/>
      <c r="H5171" s="69"/>
      <c r="I5171" s="69"/>
      <c r="J5171" s="68"/>
      <c r="K5171" s="69"/>
      <c r="L5171" s="68"/>
      <c r="M5171" s="68"/>
      <c r="N5171" s="68"/>
      <c r="O5171" s="68"/>
      <c r="P5171" s="70"/>
      <c r="Q5171" s="71"/>
    </row>
    <row r="5172" spans="1:17">
      <c r="A5172" s="152"/>
      <c r="B5172" s="68"/>
      <c r="C5172" s="68"/>
      <c r="D5172" s="68"/>
      <c r="E5172" s="68"/>
      <c r="F5172" s="69"/>
      <c r="G5172" s="69"/>
      <c r="H5172" s="69"/>
      <c r="I5172" s="69"/>
      <c r="J5172" s="68"/>
      <c r="K5172" s="69"/>
      <c r="L5172" s="68"/>
      <c r="M5172" s="68"/>
      <c r="N5172" s="68"/>
      <c r="O5172" s="68"/>
      <c r="P5172" s="70"/>
      <c r="Q5172" s="71"/>
    </row>
    <row r="5173" spans="1:17">
      <c r="A5173" s="152"/>
      <c r="B5173" s="68"/>
      <c r="C5173" s="68"/>
      <c r="D5173" s="68"/>
      <c r="E5173" s="68"/>
      <c r="F5173" s="69"/>
      <c r="G5173" s="69"/>
      <c r="H5173" s="69"/>
      <c r="I5173" s="69"/>
      <c r="J5173" s="68"/>
      <c r="K5173" s="69"/>
      <c r="L5173" s="68"/>
      <c r="M5173" s="68"/>
      <c r="N5173" s="68"/>
      <c r="O5173" s="68"/>
      <c r="P5173" s="70"/>
      <c r="Q5173" s="71"/>
    </row>
    <row r="5174" spans="1:17">
      <c r="A5174" s="152"/>
      <c r="B5174" s="68"/>
      <c r="C5174" s="68"/>
      <c r="D5174" s="68"/>
      <c r="E5174" s="68"/>
      <c r="F5174" s="69"/>
      <c r="G5174" s="69"/>
      <c r="H5174" s="69"/>
      <c r="I5174" s="69"/>
      <c r="J5174" s="68"/>
      <c r="K5174" s="69"/>
      <c r="L5174" s="68"/>
      <c r="M5174" s="68"/>
      <c r="N5174" s="68"/>
      <c r="O5174" s="68"/>
      <c r="P5174" s="70"/>
      <c r="Q5174" s="71"/>
    </row>
    <row r="5175" spans="1:17">
      <c r="A5175" s="152"/>
      <c r="B5175" s="68"/>
      <c r="C5175" s="68"/>
      <c r="D5175" s="68"/>
      <c r="E5175" s="68"/>
      <c r="F5175" s="69"/>
      <c r="G5175" s="69"/>
      <c r="H5175" s="69"/>
      <c r="I5175" s="69"/>
      <c r="J5175" s="68"/>
      <c r="K5175" s="69"/>
      <c r="L5175" s="68"/>
      <c r="M5175" s="68"/>
      <c r="N5175" s="68"/>
      <c r="O5175" s="68"/>
      <c r="P5175" s="70"/>
      <c r="Q5175" s="71"/>
    </row>
    <row r="5176" spans="1:17">
      <c r="A5176" s="152"/>
      <c r="B5176" s="68"/>
      <c r="C5176" s="68"/>
      <c r="D5176" s="68"/>
      <c r="E5176" s="68"/>
      <c r="F5176" s="69"/>
      <c r="G5176" s="69"/>
      <c r="H5176" s="69"/>
      <c r="I5176" s="69"/>
      <c r="J5176" s="68"/>
      <c r="K5176" s="69"/>
      <c r="L5176" s="68"/>
      <c r="M5176" s="68"/>
      <c r="N5176" s="68"/>
      <c r="O5176" s="68"/>
      <c r="P5176" s="70"/>
      <c r="Q5176" s="71"/>
    </row>
    <row r="5177" spans="1:17">
      <c r="A5177" s="152"/>
      <c r="B5177" s="68"/>
      <c r="C5177" s="68"/>
      <c r="D5177" s="68"/>
      <c r="E5177" s="68"/>
      <c r="F5177" s="69"/>
      <c r="G5177" s="69"/>
      <c r="H5177" s="69"/>
      <c r="I5177" s="69"/>
      <c r="J5177" s="68"/>
      <c r="K5177" s="69"/>
      <c r="L5177" s="68"/>
      <c r="M5177" s="68"/>
      <c r="N5177" s="68"/>
      <c r="O5177" s="68"/>
      <c r="P5177" s="70"/>
      <c r="Q5177" s="71"/>
    </row>
    <row r="5178" spans="1:17">
      <c r="A5178" s="152"/>
      <c r="B5178" s="68"/>
      <c r="C5178" s="68"/>
      <c r="D5178" s="68"/>
      <c r="E5178" s="68"/>
      <c r="F5178" s="69"/>
      <c r="G5178" s="69"/>
      <c r="H5178" s="69"/>
      <c r="I5178" s="69"/>
      <c r="J5178" s="68"/>
      <c r="K5178" s="69"/>
      <c r="L5178" s="68"/>
      <c r="M5178" s="68"/>
      <c r="N5178" s="68"/>
      <c r="O5178" s="68"/>
      <c r="P5178" s="70"/>
      <c r="Q5178" s="71"/>
    </row>
    <row r="5179" spans="1:17">
      <c r="A5179" s="152"/>
      <c r="B5179" s="68"/>
      <c r="C5179" s="68"/>
      <c r="D5179" s="68"/>
      <c r="E5179" s="68"/>
      <c r="F5179" s="69"/>
      <c r="G5179" s="69"/>
      <c r="H5179" s="69"/>
      <c r="I5179" s="69"/>
      <c r="J5179" s="68"/>
      <c r="K5179" s="69"/>
      <c r="L5179" s="68"/>
      <c r="M5179" s="68"/>
      <c r="N5179" s="68"/>
      <c r="O5179" s="68"/>
      <c r="P5179" s="70"/>
      <c r="Q5179" s="71"/>
    </row>
    <row r="5180" spans="1:17">
      <c r="A5180" s="152"/>
      <c r="B5180" s="68"/>
      <c r="C5180" s="68"/>
      <c r="D5180" s="68"/>
      <c r="E5180" s="68"/>
      <c r="F5180" s="69"/>
      <c r="G5180" s="69"/>
      <c r="H5180" s="69"/>
      <c r="I5180" s="69"/>
      <c r="J5180" s="68"/>
      <c r="K5180" s="69"/>
      <c r="L5180" s="68"/>
      <c r="M5180" s="68"/>
      <c r="N5180" s="68"/>
      <c r="O5180" s="68"/>
      <c r="P5180" s="70"/>
      <c r="Q5180" s="71"/>
    </row>
    <row r="5181" spans="1:17">
      <c r="A5181" s="152"/>
      <c r="B5181" s="68"/>
      <c r="C5181" s="68"/>
      <c r="D5181" s="68"/>
      <c r="E5181" s="68"/>
      <c r="F5181" s="69"/>
      <c r="G5181" s="69"/>
      <c r="H5181" s="69"/>
      <c r="I5181" s="69"/>
      <c r="J5181" s="68"/>
      <c r="K5181" s="69"/>
      <c r="L5181" s="68"/>
      <c r="M5181" s="68"/>
      <c r="N5181" s="68"/>
      <c r="O5181" s="68"/>
      <c r="P5181" s="70"/>
      <c r="Q5181" s="71"/>
    </row>
    <row r="5182" spans="1:17">
      <c r="A5182" s="152"/>
      <c r="B5182" s="68"/>
      <c r="C5182" s="68"/>
      <c r="D5182" s="68"/>
      <c r="E5182" s="68"/>
      <c r="F5182" s="69"/>
      <c r="G5182" s="69"/>
      <c r="H5182" s="69"/>
      <c r="I5182" s="69"/>
      <c r="J5182" s="68"/>
      <c r="K5182" s="69"/>
      <c r="L5182" s="68"/>
      <c r="M5182" s="68"/>
      <c r="N5182" s="68"/>
      <c r="O5182" s="68"/>
      <c r="P5182" s="70"/>
      <c r="Q5182" s="71"/>
    </row>
    <row r="5183" spans="1:17">
      <c r="A5183" s="152"/>
      <c r="B5183" s="68"/>
      <c r="C5183" s="68"/>
      <c r="D5183" s="68"/>
      <c r="E5183" s="68"/>
      <c r="F5183" s="69"/>
      <c r="G5183" s="69"/>
      <c r="H5183" s="69"/>
      <c r="I5183" s="69"/>
      <c r="J5183" s="68"/>
      <c r="K5183" s="69"/>
      <c r="L5183" s="68"/>
      <c r="M5183" s="68"/>
      <c r="N5183" s="68"/>
      <c r="O5183" s="68"/>
      <c r="P5183" s="70"/>
      <c r="Q5183" s="71"/>
    </row>
    <row r="5184" spans="1:17">
      <c r="A5184" s="152"/>
      <c r="B5184" s="68"/>
      <c r="C5184" s="68"/>
      <c r="D5184" s="68"/>
      <c r="E5184" s="68"/>
      <c r="F5184" s="69"/>
      <c r="G5184" s="69"/>
      <c r="H5184" s="69"/>
      <c r="I5184" s="69"/>
      <c r="J5184" s="68"/>
      <c r="K5184" s="69"/>
      <c r="L5184" s="68"/>
      <c r="M5184" s="68"/>
      <c r="N5184" s="68"/>
      <c r="O5184" s="68"/>
      <c r="P5184" s="70"/>
      <c r="Q5184" s="71"/>
    </row>
    <row r="5185" spans="1:17">
      <c r="A5185" s="152"/>
      <c r="B5185" s="68"/>
      <c r="C5185" s="68"/>
      <c r="D5185" s="68"/>
      <c r="E5185" s="68"/>
      <c r="F5185" s="69"/>
      <c r="G5185" s="69"/>
      <c r="H5185" s="69"/>
      <c r="I5185" s="69"/>
      <c r="J5185" s="68"/>
      <c r="K5185" s="69"/>
      <c r="L5185" s="68"/>
      <c r="M5185" s="68"/>
      <c r="N5185" s="68"/>
      <c r="O5185" s="68"/>
      <c r="P5185" s="70"/>
      <c r="Q5185" s="71"/>
    </row>
    <row r="5186" spans="1:17">
      <c r="A5186" s="152"/>
      <c r="B5186" s="68"/>
      <c r="C5186" s="68"/>
      <c r="D5186" s="68"/>
      <c r="E5186" s="68"/>
      <c r="F5186" s="69"/>
      <c r="G5186" s="69"/>
      <c r="H5186" s="69"/>
      <c r="I5186" s="69"/>
      <c r="J5186" s="68"/>
      <c r="K5186" s="69"/>
      <c r="L5186" s="68"/>
      <c r="M5186" s="68"/>
      <c r="N5186" s="68"/>
      <c r="O5186" s="68"/>
      <c r="P5186" s="70"/>
      <c r="Q5186" s="71"/>
    </row>
    <row r="5187" spans="1:17">
      <c r="A5187" s="152"/>
      <c r="B5187" s="68"/>
      <c r="C5187" s="68"/>
      <c r="D5187" s="68"/>
      <c r="E5187" s="68"/>
      <c r="F5187" s="69"/>
      <c r="G5187" s="69"/>
      <c r="H5187" s="69"/>
      <c r="I5187" s="69"/>
      <c r="J5187" s="68"/>
      <c r="K5187" s="69"/>
      <c r="L5187" s="68"/>
      <c r="M5187" s="68"/>
      <c r="N5187" s="68"/>
      <c r="O5187" s="68"/>
      <c r="P5187" s="70"/>
      <c r="Q5187" s="71"/>
    </row>
    <row r="5188" spans="1:17">
      <c r="A5188" s="152"/>
      <c r="B5188" s="68"/>
      <c r="C5188" s="68"/>
      <c r="D5188" s="68"/>
      <c r="E5188" s="68"/>
      <c r="F5188" s="69"/>
      <c r="G5188" s="69"/>
      <c r="H5188" s="69"/>
      <c r="I5188" s="69"/>
      <c r="J5188" s="68"/>
      <c r="K5188" s="69"/>
      <c r="L5188" s="68"/>
      <c r="M5188" s="68"/>
      <c r="N5188" s="68"/>
      <c r="O5188" s="68"/>
      <c r="P5188" s="70"/>
      <c r="Q5188" s="71"/>
    </row>
    <row r="5189" spans="1:17">
      <c r="A5189" s="152"/>
      <c r="B5189" s="68"/>
      <c r="C5189" s="68"/>
      <c r="D5189" s="68"/>
      <c r="E5189" s="68"/>
      <c r="F5189" s="69"/>
      <c r="G5189" s="69"/>
      <c r="H5189" s="69"/>
      <c r="I5189" s="69"/>
      <c r="J5189" s="68"/>
      <c r="K5189" s="69"/>
      <c r="L5189" s="68"/>
      <c r="M5189" s="68"/>
      <c r="N5189" s="68"/>
      <c r="O5189" s="68"/>
      <c r="P5189" s="70"/>
      <c r="Q5189" s="71"/>
    </row>
    <row r="5190" spans="1:17">
      <c r="A5190" s="152"/>
      <c r="B5190" s="68"/>
      <c r="C5190" s="68"/>
      <c r="D5190" s="68"/>
      <c r="E5190" s="68"/>
      <c r="F5190" s="69"/>
      <c r="G5190" s="69"/>
      <c r="H5190" s="69"/>
      <c r="I5190" s="69"/>
      <c r="J5190" s="68"/>
      <c r="K5190" s="69"/>
      <c r="L5190" s="68"/>
      <c r="M5190" s="68"/>
      <c r="N5190" s="68"/>
      <c r="O5190" s="68"/>
      <c r="P5190" s="70"/>
      <c r="Q5190" s="71"/>
    </row>
    <row r="5191" spans="1:17">
      <c r="A5191" s="152"/>
      <c r="B5191" s="68"/>
      <c r="C5191" s="68"/>
      <c r="D5191" s="68"/>
      <c r="E5191" s="68"/>
      <c r="F5191" s="69"/>
      <c r="G5191" s="69"/>
      <c r="H5191" s="69"/>
      <c r="I5191" s="69"/>
      <c r="J5191" s="68"/>
      <c r="K5191" s="69"/>
      <c r="L5191" s="68"/>
      <c r="M5191" s="68"/>
      <c r="N5191" s="68"/>
      <c r="O5191" s="68"/>
      <c r="P5191" s="70"/>
      <c r="Q5191" s="71"/>
    </row>
    <row r="5192" spans="1:17">
      <c r="A5192" s="152"/>
      <c r="B5192" s="68"/>
      <c r="C5192" s="68"/>
      <c r="D5192" s="68"/>
      <c r="E5192" s="68"/>
      <c r="F5192" s="69"/>
      <c r="G5192" s="69"/>
      <c r="H5192" s="69"/>
      <c r="I5192" s="69"/>
      <c r="J5192" s="68"/>
      <c r="K5192" s="69"/>
      <c r="L5192" s="68"/>
      <c r="M5192" s="68"/>
      <c r="N5192" s="68"/>
      <c r="O5192" s="68"/>
      <c r="P5192" s="70"/>
      <c r="Q5192" s="71"/>
    </row>
    <row r="5193" spans="1:17">
      <c r="A5193" s="152"/>
      <c r="B5193" s="68"/>
      <c r="C5193" s="68"/>
      <c r="D5193" s="68"/>
      <c r="E5193" s="68"/>
      <c r="F5193" s="69"/>
      <c r="G5193" s="69"/>
      <c r="H5193" s="69"/>
      <c r="I5193" s="69"/>
      <c r="J5193" s="68"/>
      <c r="K5193" s="69"/>
      <c r="L5193" s="68"/>
      <c r="M5193" s="68"/>
      <c r="N5193" s="68"/>
      <c r="O5193" s="68"/>
      <c r="P5193" s="70"/>
      <c r="Q5193" s="71"/>
    </row>
    <row r="5194" spans="1:17">
      <c r="A5194" s="152"/>
      <c r="B5194" s="68"/>
      <c r="C5194" s="68"/>
      <c r="D5194" s="68"/>
      <c r="E5194" s="68"/>
      <c r="F5194" s="69"/>
      <c r="G5194" s="69"/>
      <c r="H5194" s="69"/>
      <c r="I5194" s="69"/>
      <c r="J5194" s="68"/>
      <c r="K5194" s="69"/>
      <c r="L5194" s="68"/>
      <c r="M5194" s="68"/>
      <c r="N5194" s="68"/>
      <c r="O5194" s="68"/>
      <c r="P5194" s="70"/>
      <c r="Q5194" s="71"/>
    </row>
    <row r="5195" spans="1:17">
      <c r="A5195" s="152"/>
      <c r="B5195" s="68"/>
      <c r="C5195" s="68"/>
      <c r="D5195" s="68"/>
      <c r="E5195" s="68"/>
      <c r="F5195" s="69"/>
      <c r="G5195" s="69"/>
      <c r="H5195" s="69"/>
      <c r="I5195" s="69"/>
      <c r="J5195" s="68"/>
      <c r="K5195" s="69"/>
      <c r="L5195" s="68"/>
      <c r="M5195" s="68"/>
      <c r="N5195" s="68"/>
      <c r="O5195" s="68"/>
      <c r="P5195" s="70"/>
      <c r="Q5195" s="71"/>
    </row>
    <row r="5196" spans="1:17">
      <c r="A5196" s="152"/>
      <c r="B5196" s="68"/>
      <c r="C5196" s="68"/>
      <c r="D5196" s="68"/>
      <c r="E5196" s="68"/>
      <c r="F5196" s="69"/>
      <c r="G5196" s="69"/>
      <c r="H5196" s="69"/>
      <c r="I5196" s="69"/>
      <c r="J5196" s="68"/>
      <c r="K5196" s="69"/>
      <c r="L5196" s="68"/>
      <c r="M5196" s="68"/>
      <c r="N5196" s="68"/>
      <c r="O5196" s="68"/>
      <c r="P5196" s="70"/>
      <c r="Q5196" s="71"/>
    </row>
    <row r="5197" spans="1:17">
      <c r="A5197" s="152"/>
      <c r="B5197" s="68"/>
      <c r="C5197" s="68"/>
      <c r="D5197" s="68"/>
      <c r="E5197" s="68"/>
      <c r="F5197" s="69"/>
      <c r="G5197" s="69"/>
      <c r="H5197" s="69"/>
      <c r="I5197" s="69"/>
      <c r="J5197" s="68"/>
      <c r="K5197" s="69"/>
      <c r="L5197" s="68"/>
      <c r="M5197" s="68"/>
      <c r="N5197" s="68"/>
      <c r="O5197" s="68"/>
      <c r="P5197" s="70"/>
      <c r="Q5197" s="71"/>
    </row>
    <row r="5198" spans="1:17">
      <c r="A5198" s="152"/>
      <c r="B5198" s="68"/>
      <c r="C5198" s="68"/>
      <c r="D5198" s="68"/>
      <c r="E5198" s="68"/>
      <c r="F5198" s="69"/>
      <c r="G5198" s="69"/>
      <c r="H5198" s="69"/>
      <c r="I5198" s="69"/>
      <c r="J5198" s="68"/>
      <c r="K5198" s="69"/>
      <c r="L5198" s="68"/>
      <c r="M5198" s="68"/>
      <c r="N5198" s="68"/>
      <c r="O5198" s="68"/>
      <c r="P5198" s="70"/>
      <c r="Q5198" s="71"/>
    </row>
    <row r="5199" spans="1:17">
      <c r="A5199" s="152"/>
      <c r="B5199" s="68"/>
      <c r="C5199" s="68"/>
      <c r="D5199" s="68"/>
      <c r="E5199" s="68"/>
      <c r="F5199" s="69"/>
      <c r="G5199" s="69"/>
      <c r="H5199" s="69"/>
      <c r="I5199" s="69"/>
      <c r="J5199" s="68"/>
      <c r="K5199" s="69"/>
      <c r="L5199" s="68"/>
      <c r="M5199" s="68"/>
      <c r="N5199" s="68"/>
      <c r="O5199" s="68"/>
      <c r="P5199" s="70"/>
      <c r="Q5199" s="71"/>
    </row>
    <row r="5200" spans="1:17">
      <c r="A5200" s="152"/>
      <c r="B5200" s="68"/>
      <c r="C5200" s="68"/>
      <c r="D5200" s="68"/>
      <c r="E5200" s="68"/>
      <c r="F5200" s="69"/>
      <c r="G5200" s="69"/>
      <c r="H5200" s="69"/>
      <c r="I5200" s="69"/>
      <c r="J5200" s="68"/>
      <c r="K5200" s="69"/>
      <c r="L5200" s="68"/>
      <c r="M5200" s="68"/>
      <c r="N5200" s="68"/>
      <c r="O5200" s="68"/>
      <c r="P5200" s="70"/>
      <c r="Q5200" s="71"/>
    </row>
    <row r="5201" spans="1:17">
      <c r="A5201" s="152"/>
      <c r="B5201" s="68"/>
      <c r="C5201" s="68"/>
      <c r="D5201" s="68"/>
      <c r="E5201" s="68"/>
      <c r="F5201" s="69"/>
      <c r="G5201" s="69"/>
      <c r="H5201" s="69"/>
      <c r="I5201" s="69"/>
      <c r="J5201" s="68"/>
      <c r="K5201" s="69"/>
      <c r="L5201" s="68"/>
      <c r="M5201" s="68"/>
      <c r="N5201" s="68"/>
      <c r="O5201" s="68"/>
      <c r="P5201" s="70"/>
      <c r="Q5201" s="71"/>
    </row>
    <row r="5202" spans="1:17">
      <c r="A5202" s="152"/>
      <c r="B5202" s="68"/>
      <c r="C5202" s="68"/>
      <c r="D5202" s="68"/>
      <c r="E5202" s="68"/>
      <c r="F5202" s="69"/>
      <c r="G5202" s="69"/>
      <c r="H5202" s="69"/>
      <c r="I5202" s="69"/>
      <c r="J5202" s="68"/>
      <c r="K5202" s="69"/>
      <c r="L5202" s="68"/>
      <c r="M5202" s="68"/>
      <c r="N5202" s="68"/>
      <c r="O5202" s="68"/>
      <c r="P5202" s="70"/>
      <c r="Q5202" s="71"/>
    </row>
    <row r="5203" spans="1:17">
      <c r="A5203" s="152"/>
      <c r="B5203" s="68"/>
      <c r="C5203" s="68"/>
      <c r="D5203" s="68"/>
      <c r="E5203" s="68"/>
      <c r="F5203" s="69"/>
      <c r="G5203" s="69"/>
      <c r="H5203" s="69"/>
      <c r="I5203" s="69"/>
      <c r="J5203" s="68"/>
      <c r="K5203" s="69"/>
      <c r="L5203" s="68"/>
      <c r="M5203" s="68"/>
      <c r="N5203" s="68"/>
      <c r="O5203" s="68"/>
      <c r="P5203" s="70"/>
      <c r="Q5203" s="71"/>
    </row>
    <row r="5204" spans="1:17">
      <c r="A5204" s="152"/>
      <c r="B5204" s="68"/>
      <c r="C5204" s="68"/>
      <c r="D5204" s="68"/>
      <c r="E5204" s="68"/>
      <c r="F5204" s="69"/>
      <c r="G5204" s="69"/>
      <c r="H5204" s="69"/>
      <c r="I5204" s="69"/>
      <c r="J5204" s="68"/>
      <c r="K5204" s="69"/>
      <c r="L5204" s="68"/>
      <c r="M5204" s="68"/>
      <c r="N5204" s="68"/>
      <c r="O5204" s="68"/>
      <c r="P5204" s="70"/>
      <c r="Q5204" s="71"/>
    </row>
    <row r="5205" spans="1:17">
      <c r="A5205" s="152"/>
      <c r="B5205" s="68"/>
      <c r="C5205" s="68"/>
      <c r="D5205" s="68"/>
      <c r="E5205" s="68"/>
      <c r="F5205" s="69"/>
      <c r="G5205" s="69"/>
      <c r="H5205" s="69"/>
      <c r="I5205" s="69"/>
      <c r="J5205" s="68"/>
      <c r="K5205" s="69"/>
      <c r="L5205" s="68"/>
      <c r="M5205" s="68"/>
      <c r="N5205" s="68"/>
      <c r="O5205" s="68"/>
      <c r="P5205" s="70"/>
      <c r="Q5205" s="71"/>
    </row>
    <row r="5206" spans="1:17">
      <c r="A5206" s="152"/>
      <c r="B5206" s="68"/>
      <c r="C5206" s="68"/>
      <c r="D5206" s="68"/>
      <c r="E5206" s="68"/>
      <c r="F5206" s="69"/>
      <c r="G5206" s="69"/>
      <c r="H5206" s="69"/>
      <c r="I5206" s="69"/>
      <c r="J5206" s="68"/>
      <c r="K5206" s="69"/>
      <c r="L5206" s="68"/>
      <c r="M5206" s="68"/>
      <c r="N5206" s="68"/>
      <c r="O5206" s="68"/>
      <c r="P5206" s="70"/>
      <c r="Q5206" s="71"/>
    </row>
    <row r="5207" spans="1:17">
      <c r="A5207" s="152"/>
      <c r="B5207" s="68"/>
      <c r="C5207" s="68"/>
      <c r="D5207" s="68"/>
      <c r="E5207" s="68"/>
      <c r="F5207" s="69"/>
      <c r="G5207" s="69"/>
      <c r="H5207" s="69"/>
      <c r="I5207" s="69"/>
      <c r="J5207" s="68"/>
      <c r="K5207" s="69"/>
      <c r="L5207" s="68"/>
      <c r="M5207" s="68"/>
      <c r="N5207" s="68"/>
      <c r="O5207" s="68"/>
      <c r="P5207" s="70"/>
      <c r="Q5207" s="71"/>
    </row>
    <row r="5208" spans="1:17">
      <c r="A5208" s="152"/>
      <c r="B5208" s="68"/>
      <c r="C5208" s="68"/>
      <c r="D5208" s="68"/>
      <c r="E5208" s="68"/>
      <c r="F5208" s="69"/>
      <c r="G5208" s="69"/>
      <c r="H5208" s="69"/>
      <c r="I5208" s="69"/>
      <c r="J5208" s="68"/>
      <c r="K5208" s="69"/>
      <c r="L5208" s="68"/>
      <c r="M5208" s="68"/>
      <c r="N5208" s="68"/>
      <c r="O5208" s="68"/>
      <c r="P5208" s="70"/>
      <c r="Q5208" s="71"/>
    </row>
    <row r="5209" spans="1:17">
      <c r="A5209" s="152"/>
      <c r="B5209" s="68"/>
      <c r="C5209" s="68"/>
      <c r="D5209" s="68"/>
      <c r="E5209" s="68"/>
      <c r="F5209" s="69"/>
      <c r="G5209" s="69"/>
      <c r="H5209" s="69"/>
      <c r="I5209" s="69"/>
      <c r="J5209" s="68"/>
      <c r="K5209" s="69"/>
      <c r="L5209" s="68"/>
      <c r="M5209" s="68"/>
      <c r="N5209" s="68"/>
      <c r="O5209" s="68"/>
      <c r="P5209" s="70"/>
      <c r="Q5209" s="71"/>
    </row>
    <row r="5210" spans="1:17">
      <c r="A5210" s="152"/>
      <c r="B5210" s="68"/>
      <c r="C5210" s="68"/>
      <c r="D5210" s="68"/>
      <c r="E5210" s="68"/>
      <c r="F5210" s="69"/>
      <c r="G5210" s="69"/>
      <c r="H5210" s="69"/>
      <c r="I5210" s="69"/>
      <c r="J5210" s="68"/>
      <c r="K5210" s="69"/>
      <c r="L5210" s="68"/>
      <c r="M5210" s="68"/>
      <c r="N5210" s="68"/>
      <c r="O5210" s="68"/>
      <c r="P5210" s="70"/>
      <c r="Q5210" s="71"/>
    </row>
    <row r="5211" spans="1:17">
      <c r="A5211" s="152"/>
      <c r="B5211" s="68"/>
      <c r="C5211" s="68"/>
      <c r="D5211" s="68"/>
      <c r="E5211" s="68"/>
      <c r="F5211" s="69"/>
      <c r="G5211" s="69"/>
      <c r="H5211" s="69"/>
      <c r="I5211" s="69"/>
      <c r="J5211" s="68"/>
      <c r="K5211" s="69"/>
      <c r="L5211" s="68"/>
      <c r="M5211" s="68"/>
      <c r="N5211" s="68"/>
      <c r="O5211" s="68"/>
      <c r="P5211" s="70"/>
      <c r="Q5211" s="71"/>
    </row>
    <row r="5212" spans="1:17">
      <c r="A5212" s="152"/>
      <c r="B5212" s="68"/>
      <c r="C5212" s="68"/>
      <c r="D5212" s="68"/>
      <c r="E5212" s="68"/>
      <c r="F5212" s="69"/>
      <c r="G5212" s="69"/>
      <c r="H5212" s="69"/>
      <c r="I5212" s="69"/>
      <c r="J5212" s="68"/>
      <c r="K5212" s="69"/>
      <c r="L5212" s="68"/>
      <c r="M5212" s="68"/>
      <c r="N5212" s="68"/>
      <c r="O5212" s="68"/>
      <c r="P5212" s="70"/>
      <c r="Q5212" s="71"/>
    </row>
    <row r="5213" spans="1:17">
      <c r="A5213" s="152"/>
      <c r="B5213" s="68"/>
      <c r="C5213" s="68"/>
      <c r="D5213" s="68"/>
      <c r="E5213" s="68"/>
      <c r="F5213" s="69"/>
      <c r="G5213" s="69"/>
      <c r="H5213" s="69"/>
      <c r="I5213" s="69"/>
      <c r="J5213" s="68"/>
      <c r="K5213" s="69"/>
      <c r="L5213" s="68"/>
      <c r="M5213" s="68"/>
      <c r="N5213" s="68"/>
      <c r="O5213" s="68"/>
      <c r="P5213" s="70"/>
      <c r="Q5213" s="71"/>
    </row>
    <row r="5214" spans="1:17">
      <c r="A5214" s="152"/>
      <c r="B5214" s="68"/>
      <c r="C5214" s="68"/>
      <c r="D5214" s="68"/>
      <c r="E5214" s="68"/>
      <c r="F5214" s="69"/>
      <c r="G5214" s="69"/>
      <c r="H5214" s="69"/>
      <c r="I5214" s="69"/>
      <c r="J5214" s="68"/>
      <c r="K5214" s="69"/>
      <c r="L5214" s="68"/>
      <c r="M5214" s="68"/>
      <c r="N5214" s="68"/>
      <c r="O5214" s="68"/>
      <c r="P5214" s="70"/>
      <c r="Q5214" s="71"/>
    </row>
    <row r="5215" spans="1:17">
      <c r="A5215" s="152"/>
      <c r="B5215" s="68"/>
      <c r="C5215" s="68"/>
      <c r="D5215" s="68"/>
      <c r="E5215" s="68"/>
      <c r="F5215" s="69"/>
      <c r="G5215" s="69"/>
      <c r="H5215" s="69"/>
      <c r="I5215" s="69"/>
      <c r="J5215" s="68"/>
      <c r="K5215" s="69"/>
      <c r="L5215" s="68"/>
      <c r="M5215" s="68"/>
      <c r="N5215" s="68"/>
      <c r="O5215" s="68"/>
      <c r="P5215" s="70"/>
      <c r="Q5215" s="71"/>
    </row>
    <row r="5216" spans="1:17">
      <c r="A5216" s="152"/>
      <c r="B5216" s="68"/>
      <c r="C5216" s="68"/>
      <c r="D5216" s="68"/>
      <c r="E5216" s="68"/>
      <c r="F5216" s="69"/>
      <c r="G5216" s="69"/>
      <c r="H5216" s="69"/>
      <c r="I5216" s="69"/>
      <c r="J5216" s="68"/>
      <c r="K5216" s="69"/>
      <c r="L5216" s="68"/>
      <c r="M5216" s="68"/>
      <c r="N5216" s="68"/>
      <c r="O5216" s="68"/>
      <c r="P5216" s="70"/>
      <c r="Q5216" s="71"/>
    </row>
    <row r="5217" spans="1:17">
      <c r="A5217" s="152"/>
      <c r="B5217" s="68"/>
      <c r="C5217" s="68"/>
      <c r="D5217" s="68"/>
      <c r="E5217" s="68"/>
      <c r="F5217" s="69"/>
      <c r="G5217" s="69"/>
      <c r="H5217" s="69"/>
      <c r="I5217" s="69"/>
      <c r="J5217" s="68"/>
      <c r="K5217" s="69"/>
      <c r="L5217" s="68"/>
      <c r="M5217" s="68"/>
      <c r="N5217" s="68"/>
      <c r="O5217" s="68"/>
      <c r="P5217" s="70"/>
      <c r="Q5217" s="71"/>
    </row>
    <row r="5218" spans="1:17">
      <c r="A5218" s="152"/>
      <c r="B5218" s="68"/>
      <c r="C5218" s="68"/>
      <c r="D5218" s="68"/>
      <c r="E5218" s="68"/>
      <c r="F5218" s="69"/>
      <c r="G5218" s="69"/>
      <c r="H5218" s="69"/>
      <c r="I5218" s="69"/>
      <c r="J5218" s="68"/>
      <c r="K5218" s="69"/>
      <c r="L5218" s="68"/>
      <c r="M5218" s="68"/>
      <c r="N5218" s="68"/>
      <c r="O5218" s="68"/>
      <c r="P5218" s="70"/>
      <c r="Q5218" s="71"/>
    </row>
    <row r="5219" spans="1:17">
      <c r="A5219" s="152"/>
      <c r="B5219" s="68"/>
      <c r="C5219" s="68"/>
      <c r="D5219" s="68"/>
      <c r="E5219" s="68"/>
      <c r="F5219" s="69"/>
      <c r="G5219" s="69"/>
      <c r="H5219" s="69"/>
      <c r="I5219" s="69"/>
      <c r="J5219" s="68"/>
      <c r="K5219" s="69"/>
      <c r="L5219" s="68"/>
      <c r="M5219" s="68"/>
      <c r="N5219" s="68"/>
      <c r="O5219" s="68"/>
      <c r="P5219" s="70"/>
      <c r="Q5219" s="71"/>
    </row>
    <row r="5220" spans="1:17">
      <c r="A5220" s="152"/>
      <c r="B5220" s="68"/>
      <c r="C5220" s="68"/>
      <c r="D5220" s="68"/>
      <c r="E5220" s="68"/>
      <c r="F5220" s="69"/>
      <c r="G5220" s="69"/>
      <c r="H5220" s="69"/>
      <c r="I5220" s="69"/>
      <c r="J5220" s="68"/>
      <c r="K5220" s="69"/>
      <c r="L5220" s="68"/>
      <c r="M5220" s="68"/>
      <c r="N5220" s="68"/>
      <c r="O5220" s="68"/>
      <c r="P5220" s="70"/>
      <c r="Q5220" s="71"/>
    </row>
    <row r="5221" spans="1:17">
      <c r="A5221" s="152"/>
      <c r="B5221" s="68"/>
      <c r="C5221" s="68"/>
      <c r="D5221" s="68"/>
      <c r="E5221" s="68"/>
      <c r="F5221" s="69"/>
      <c r="G5221" s="69"/>
      <c r="H5221" s="69"/>
      <c r="I5221" s="69"/>
      <c r="J5221" s="68"/>
      <c r="K5221" s="69"/>
      <c r="L5221" s="68"/>
      <c r="M5221" s="68"/>
      <c r="N5221" s="68"/>
      <c r="O5221" s="68"/>
      <c r="P5221" s="70"/>
      <c r="Q5221" s="71"/>
    </row>
    <row r="5222" spans="1:17">
      <c r="A5222" s="152"/>
      <c r="B5222" s="68"/>
      <c r="C5222" s="68"/>
      <c r="D5222" s="68"/>
      <c r="E5222" s="68"/>
      <c r="F5222" s="69"/>
      <c r="G5222" s="69"/>
      <c r="H5222" s="69"/>
      <c r="I5222" s="69"/>
      <c r="J5222" s="68"/>
      <c r="K5222" s="69"/>
      <c r="L5222" s="68"/>
      <c r="M5222" s="68"/>
      <c r="N5222" s="68"/>
      <c r="O5222" s="68"/>
      <c r="P5222" s="70"/>
      <c r="Q5222" s="71"/>
    </row>
    <row r="5223" spans="1:17">
      <c r="A5223" s="152"/>
      <c r="B5223" s="68"/>
      <c r="C5223" s="68"/>
      <c r="D5223" s="68"/>
      <c r="E5223" s="68"/>
      <c r="F5223" s="69"/>
      <c r="G5223" s="69"/>
      <c r="H5223" s="69"/>
      <c r="I5223" s="69"/>
      <c r="J5223" s="68"/>
      <c r="K5223" s="69"/>
      <c r="L5223" s="68"/>
      <c r="M5223" s="68"/>
      <c r="N5223" s="68"/>
      <c r="O5223" s="68"/>
      <c r="P5223" s="70"/>
      <c r="Q5223" s="71"/>
    </row>
    <row r="5224" spans="1:17">
      <c r="A5224" s="152"/>
      <c r="B5224" s="68"/>
      <c r="C5224" s="68"/>
      <c r="D5224" s="68"/>
      <c r="E5224" s="68"/>
      <c r="F5224" s="69"/>
      <c r="G5224" s="69"/>
      <c r="H5224" s="69"/>
      <c r="I5224" s="69"/>
      <c r="J5224" s="68"/>
      <c r="K5224" s="69"/>
      <c r="L5224" s="68"/>
      <c r="M5224" s="68"/>
      <c r="N5224" s="68"/>
      <c r="O5224" s="68"/>
      <c r="P5224" s="70"/>
      <c r="Q5224" s="71"/>
    </row>
    <row r="5225" spans="1:17">
      <c r="A5225" s="152"/>
      <c r="B5225" s="68"/>
      <c r="C5225" s="68"/>
      <c r="D5225" s="68"/>
      <c r="E5225" s="68"/>
      <c r="F5225" s="69"/>
      <c r="G5225" s="69"/>
      <c r="H5225" s="69"/>
      <c r="I5225" s="69"/>
      <c r="J5225" s="68"/>
      <c r="K5225" s="69"/>
      <c r="L5225" s="68"/>
      <c r="M5225" s="68"/>
      <c r="N5225" s="68"/>
      <c r="O5225" s="68"/>
      <c r="P5225" s="70"/>
      <c r="Q5225" s="71"/>
    </row>
    <row r="5226" spans="1:17">
      <c r="A5226" s="152"/>
      <c r="B5226" s="68"/>
      <c r="C5226" s="68"/>
      <c r="D5226" s="68"/>
      <c r="E5226" s="68"/>
      <c r="F5226" s="69"/>
      <c r="G5226" s="69"/>
      <c r="H5226" s="69"/>
      <c r="I5226" s="69"/>
      <c r="J5226" s="68"/>
      <c r="K5226" s="69"/>
      <c r="L5226" s="68"/>
      <c r="M5226" s="68"/>
      <c r="N5226" s="68"/>
      <c r="O5226" s="68"/>
      <c r="P5226" s="70"/>
      <c r="Q5226" s="71"/>
    </row>
    <row r="5227" spans="1:17">
      <c r="A5227" s="152"/>
      <c r="B5227" s="68"/>
      <c r="C5227" s="68"/>
      <c r="D5227" s="68"/>
      <c r="E5227" s="68"/>
      <c r="F5227" s="69"/>
      <c r="G5227" s="69"/>
      <c r="H5227" s="69"/>
      <c r="I5227" s="69"/>
      <c r="J5227" s="68"/>
      <c r="K5227" s="69"/>
      <c r="L5227" s="68"/>
      <c r="M5227" s="68"/>
      <c r="N5227" s="68"/>
      <c r="O5227" s="68"/>
      <c r="P5227" s="70"/>
      <c r="Q5227" s="71"/>
    </row>
    <row r="5228" spans="1:17">
      <c r="A5228" s="152"/>
      <c r="B5228" s="68"/>
      <c r="C5228" s="68"/>
      <c r="D5228" s="68"/>
      <c r="E5228" s="68"/>
      <c r="F5228" s="69"/>
      <c r="G5228" s="69"/>
      <c r="H5228" s="69"/>
      <c r="I5228" s="69"/>
      <c r="J5228" s="68"/>
      <c r="K5228" s="69"/>
      <c r="L5228" s="68"/>
      <c r="M5228" s="68"/>
      <c r="N5228" s="68"/>
      <c r="O5228" s="68"/>
      <c r="P5228" s="70"/>
      <c r="Q5228" s="71"/>
    </row>
    <row r="5229" spans="1:17">
      <c r="A5229" s="152"/>
      <c r="B5229" s="68"/>
      <c r="C5229" s="68"/>
      <c r="D5229" s="68"/>
      <c r="E5229" s="68"/>
      <c r="F5229" s="69"/>
      <c r="G5229" s="69"/>
      <c r="H5229" s="69"/>
      <c r="I5229" s="69"/>
      <c r="J5229" s="68"/>
      <c r="K5229" s="69"/>
      <c r="L5229" s="68"/>
      <c r="M5229" s="68"/>
      <c r="N5229" s="68"/>
      <c r="O5229" s="68"/>
      <c r="P5229" s="70"/>
      <c r="Q5229" s="71"/>
    </row>
    <row r="5230" spans="1:17">
      <c r="A5230" s="152"/>
      <c r="B5230" s="68"/>
      <c r="C5230" s="68"/>
      <c r="D5230" s="68"/>
      <c r="E5230" s="68"/>
      <c r="F5230" s="69"/>
      <c r="G5230" s="69"/>
      <c r="H5230" s="69"/>
      <c r="I5230" s="69"/>
      <c r="J5230" s="68"/>
      <c r="K5230" s="69"/>
      <c r="L5230" s="68"/>
      <c r="M5230" s="68"/>
      <c r="N5230" s="68"/>
      <c r="O5230" s="68"/>
      <c r="P5230" s="70"/>
      <c r="Q5230" s="71"/>
    </row>
    <row r="5231" spans="1:17">
      <c r="A5231" s="152"/>
      <c r="B5231" s="68"/>
      <c r="C5231" s="68"/>
      <c r="D5231" s="68"/>
      <c r="E5231" s="68"/>
      <c r="F5231" s="69"/>
      <c r="G5231" s="69"/>
      <c r="H5231" s="69"/>
      <c r="I5231" s="69"/>
      <c r="J5231" s="68"/>
      <c r="K5231" s="69"/>
      <c r="L5231" s="68"/>
      <c r="M5231" s="68"/>
      <c r="N5231" s="68"/>
      <c r="O5231" s="68"/>
      <c r="P5231" s="70"/>
      <c r="Q5231" s="71"/>
    </row>
    <row r="5232" spans="1:17">
      <c r="A5232" s="152"/>
      <c r="B5232" s="68"/>
      <c r="C5232" s="68"/>
      <c r="D5232" s="68"/>
      <c r="E5232" s="68"/>
      <c r="F5232" s="69"/>
      <c r="G5232" s="69"/>
      <c r="H5232" s="69"/>
      <c r="I5232" s="69"/>
      <c r="J5232" s="68"/>
      <c r="K5232" s="69"/>
      <c r="L5232" s="68"/>
      <c r="M5232" s="68"/>
      <c r="N5232" s="68"/>
      <c r="O5232" s="68"/>
      <c r="P5232" s="70"/>
      <c r="Q5232" s="71"/>
    </row>
    <row r="5233" spans="1:17">
      <c r="A5233" s="152"/>
      <c r="B5233" s="68"/>
      <c r="C5233" s="68"/>
      <c r="D5233" s="68"/>
      <c r="E5233" s="68"/>
      <c r="F5233" s="69"/>
      <c r="G5233" s="69"/>
      <c r="H5233" s="69"/>
      <c r="I5233" s="69"/>
      <c r="J5233" s="68"/>
      <c r="K5233" s="69"/>
      <c r="L5233" s="68"/>
      <c r="M5233" s="68"/>
      <c r="N5233" s="68"/>
      <c r="O5233" s="68"/>
      <c r="P5233" s="70"/>
      <c r="Q5233" s="71"/>
    </row>
    <row r="5234" spans="1:17">
      <c r="A5234" s="152"/>
      <c r="B5234" s="68"/>
      <c r="C5234" s="68"/>
      <c r="D5234" s="68"/>
      <c r="E5234" s="68"/>
      <c r="F5234" s="69"/>
      <c r="G5234" s="69"/>
      <c r="H5234" s="69"/>
      <c r="I5234" s="69"/>
      <c r="J5234" s="68"/>
      <c r="K5234" s="69"/>
      <c r="L5234" s="68"/>
      <c r="M5234" s="68"/>
      <c r="N5234" s="68"/>
      <c r="O5234" s="68"/>
      <c r="P5234" s="70"/>
      <c r="Q5234" s="71"/>
    </row>
    <row r="5235" spans="1:17">
      <c r="A5235" s="152"/>
      <c r="B5235" s="68"/>
      <c r="C5235" s="68"/>
      <c r="D5235" s="68"/>
      <c r="E5235" s="68"/>
      <c r="F5235" s="69"/>
      <c r="G5235" s="69"/>
      <c r="H5235" s="69"/>
      <c r="I5235" s="69"/>
      <c r="J5235" s="68"/>
      <c r="K5235" s="69"/>
      <c r="L5235" s="68"/>
      <c r="M5235" s="68"/>
      <c r="N5235" s="68"/>
      <c r="O5235" s="68"/>
      <c r="P5235" s="70"/>
      <c r="Q5235" s="71"/>
    </row>
    <row r="5236" spans="1:17">
      <c r="A5236" s="152"/>
      <c r="B5236" s="68"/>
      <c r="C5236" s="68"/>
      <c r="D5236" s="68"/>
      <c r="E5236" s="68"/>
      <c r="F5236" s="69"/>
      <c r="G5236" s="69"/>
      <c r="H5236" s="69"/>
      <c r="I5236" s="69"/>
      <c r="J5236" s="68"/>
      <c r="K5236" s="69"/>
      <c r="L5236" s="68"/>
      <c r="M5236" s="68"/>
      <c r="N5236" s="68"/>
      <c r="O5236" s="68"/>
      <c r="P5236" s="70"/>
      <c r="Q5236" s="71"/>
    </row>
    <row r="5237" spans="1:17">
      <c r="A5237" s="152"/>
      <c r="B5237" s="68"/>
      <c r="C5237" s="68"/>
      <c r="D5237" s="68"/>
      <c r="E5237" s="68"/>
      <c r="F5237" s="69"/>
      <c r="G5237" s="69"/>
      <c r="H5237" s="69"/>
      <c r="I5237" s="69"/>
      <c r="J5237" s="68"/>
      <c r="K5237" s="69"/>
      <c r="L5237" s="68"/>
      <c r="M5237" s="68"/>
      <c r="N5237" s="68"/>
      <c r="O5237" s="68"/>
      <c r="P5237" s="70"/>
      <c r="Q5237" s="71"/>
    </row>
    <row r="5238" spans="1:17">
      <c r="A5238" s="152"/>
      <c r="B5238" s="68"/>
      <c r="C5238" s="68"/>
      <c r="D5238" s="68"/>
      <c r="E5238" s="68"/>
      <c r="F5238" s="69"/>
      <c r="G5238" s="69"/>
      <c r="H5238" s="69"/>
      <c r="I5238" s="69"/>
      <c r="J5238" s="68"/>
      <c r="K5238" s="69"/>
      <c r="L5238" s="68"/>
      <c r="M5238" s="68"/>
      <c r="N5238" s="68"/>
      <c r="O5238" s="68"/>
      <c r="P5238" s="70"/>
      <c r="Q5238" s="71"/>
    </row>
    <row r="5239" spans="1:17">
      <c r="A5239" s="152"/>
      <c r="B5239" s="68"/>
      <c r="C5239" s="68"/>
      <c r="D5239" s="68"/>
      <c r="E5239" s="68"/>
      <c r="F5239" s="69"/>
      <c r="G5239" s="69"/>
      <c r="H5239" s="69"/>
      <c r="I5239" s="69"/>
      <c r="J5239" s="68"/>
      <c r="K5239" s="69"/>
      <c r="L5239" s="68"/>
      <c r="M5239" s="68"/>
      <c r="N5239" s="68"/>
      <c r="O5239" s="68"/>
      <c r="P5239" s="70"/>
      <c r="Q5239" s="71"/>
    </row>
    <row r="5240" spans="1:17">
      <c r="A5240" s="152"/>
      <c r="B5240" s="68"/>
      <c r="C5240" s="68"/>
      <c r="D5240" s="68"/>
      <c r="E5240" s="68"/>
      <c r="F5240" s="69"/>
      <c r="G5240" s="69"/>
      <c r="H5240" s="69"/>
      <c r="I5240" s="69"/>
      <c r="J5240" s="68"/>
      <c r="K5240" s="69"/>
      <c r="L5240" s="68"/>
      <c r="M5240" s="68"/>
      <c r="N5240" s="68"/>
      <c r="O5240" s="68"/>
      <c r="P5240" s="70"/>
      <c r="Q5240" s="71"/>
    </row>
    <row r="5241" spans="1:17">
      <c r="A5241" s="152"/>
      <c r="B5241" s="68"/>
      <c r="C5241" s="68"/>
      <c r="D5241" s="68"/>
      <c r="E5241" s="68"/>
      <c r="F5241" s="69"/>
      <c r="G5241" s="69"/>
      <c r="H5241" s="69"/>
      <c r="I5241" s="69"/>
      <c r="J5241" s="68"/>
      <c r="K5241" s="69"/>
      <c r="L5241" s="68"/>
      <c r="M5241" s="68"/>
      <c r="N5241" s="68"/>
      <c r="O5241" s="68"/>
      <c r="P5241" s="70"/>
      <c r="Q5241" s="71"/>
    </row>
    <row r="5242" spans="1:17">
      <c r="A5242" s="152"/>
      <c r="B5242" s="68"/>
      <c r="C5242" s="68"/>
      <c r="D5242" s="68"/>
      <c r="E5242" s="68"/>
      <c r="F5242" s="69"/>
      <c r="G5242" s="69"/>
      <c r="H5242" s="69"/>
      <c r="I5242" s="69"/>
      <c r="J5242" s="68"/>
      <c r="K5242" s="69"/>
      <c r="L5242" s="68"/>
      <c r="M5242" s="68"/>
      <c r="N5242" s="68"/>
      <c r="O5242" s="68"/>
      <c r="P5242" s="70"/>
      <c r="Q5242" s="71"/>
    </row>
    <row r="5243" spans="1:17">
      <c r="A5243" s="152"/>
      <c r="B5243" s="68"/>
      <c r="C5243" s="68"/>
      <c r="D5243" s="68"/>
      <c r="E5243" s="68"/>
      <c r="F5243" s="69"/>
      <c r="G5243" s="69"/>
      <c r="H5243" s="69"/>
      <c r="I5243" s="69"/>
      <c r="J5243" s="68"/>
      <c r="K5243" s="69"/>
      <c r="L5243" s="68"/>
      <c r="M5243" s="68"/>
      <c r="N5243" s="68"/>
      <c r="O5243" s="68"/>
      <c r="P5243" s="70"/>
      <c r="Q5243" s="71"/>
    </row>
    <row r="5244" spans="1:17">
      <c r="A5244" s="152"/>
      <c r="B5244" s="68"/>
      <c r="C5244" s="68"/>
      <c r="D5244" s="68"/>
      <c r="E5244" s="68"/>
      <c r="F5244" s="69"/>
      <c r="G5244" s="69"/>
      <c r="H5244" s="69"/>
      <c r="I5244" s="69"/>
      <c r="J5244" s="68"/>
      <c r="K5244" s="69"/>
      <c r="L5244" s="68"/>
      <c r="M5244" s="68"/>
      <c r="N5244" s="68"/>
      <c r="O5244" s="68"/>
      <c r="P5244" s="70"/>
      <c r="Q5244" s="71"/>
    </row>
    <row r="5245" spans="1:17">
      <c r="A5245" s="152"/>
      <c r="B5245" s="68"/>
      <c r="C5245" s="68"/>
      <c r="D5245" s="68"/>
      <c r="E5245" s="68"/>
      <c r="F5245" s="69"/>
      <c r="G5245" s="69"/>
      <c r="H5245" s="69"/>
      <c r="I5245" s="69"/>
      <c r="J5245" s="68"/>
      <c r="K5245" s="69"/>
      <c r="L5245" s="68"/>
      <c r="M5245" s="68"/>
      <c r="N5245" s="68"/>
      <c r="O5245" s="68"/>
      <c r="P5245" s="70"/>
      <c r="Q5245" s="71"/>
    </row>
    <row r="5246" spans="1:17">
      <c r="A5246" s="152"/>
      <c r="B5246" s="68"/>
      <c r="C5246" s="68"/>
      <c r="D5246" s="68"/>
      <c r="E5246" s="68"/>
      <c r="F5246" s="69"/>
      <c r="G5246" s="69"/>
      <c r="H5246" s="69"/>
      <c r="I5246" s="69"/>
      <c r="J5246" s="68"/>
      <c r="K5246" s="69"/>
      <c r="L5246" s="68"/>
      <c r="M5246" s="68"/>
      <c r="N5246" s="68"/>
      <c r="O5246" s="68"/>
      <c r="P5246" s="70"/>
      <c r="Q5246" s="71"/>
    </row>
    <row r="5247" spans="1:17">
      <c r="A5247" s="152"/>
      <c r="B5247" s="68"/>
      <c r="C5247" s="68"/>
      <c r="D5247" s="68"/>
      <c r="E5247" s="68"/>
      <c r="F5247" s="69"/>
      <c r="G5247" s="69"/>
      <c r="H5247" s="69"/>
      <c r="I5247" s="69"/>
      <c r="J5247" s="68"/>
      <c r="K5247" s="69"/>
      <c r="L5247" s="68"/>
      <c r="M5247" s="68"/>
      <c r="N5247" s="68"/>
      <c r="O5247" s="68"/>
      <c r="P5247" s="70"/>
      <c r="Q5247" s="71"/>
    </row>
    <row r="5248" spans="1:17">
      <c r="A5248" s="152"/>
      <c r="B5248" s="68"/>
      <c r="C5248" s="68"/>
      <c r="D5248" s="68"/>
      <c r="E5248" s="68"/>
      <c r="F5248" s="69"/>
      <c r="G5248" s="69"/>
      <c r="H5248" s="69"/>
      <c r="I5248" s="69"/>
      <c r="J5248" s="68"/>
      <c r="K5248" s="69"/>
      <c r="L5248" s="68"/>
      <c r="M5248" s="68"/>
      <c r="N5248" s="68"/>
      <c r="O5248" s="68"/>
      <c r="P5248" s="70"/>
      <c r="Q5248" s="71"/>
    </row>
    <row r="5249" spans="1:17">
      <c r="A5249" s="152"/>
      <c r="B5249" s="68"/>
      <c r="C5249" s="68"/>
      <c r="D5249" s="68"/>
      <c r="E5249" s="68"/>
      <c r="F5249" s="69"/>
      <c r="G5249" s="69"/>
      <c r="H5249" s="69"/>
      <c r="I5249" s="69"/>
      <c r="J5249" s="68"/>
      <c r="K5249" s="69"/>
      <c r="L5249" s="68"/>
      <c r="M5249" s="68"/>
      <c r="N5249" s="68"/>
      <c r="O5249" s="68"/>
      <c r="P5249" s="70"/>
      <c r="Q5249" s="71"/>
    </row>
    <row r="5250" spans="1:17">
      <c r="A5250" s="152"/>
      <c r="B5250" s="68"/>
      <c r="C5250" s="68"/>
      <c r="D5250" s="68"/>
      <c r="E5250" s="68"/>
      <c r="F5250" s="69"/>
      <c r="G5250" s="69"/>
      <c r="H5250" s="69"/>
      <c r="I5250" s="69"/>
      <c r="J5250" s="68"/>
      <c r="K5250" s="69"/>
      <c r="L5250" s="68"/>
      <c r="M5250" s="68"/>
      <c r="N5250" s="68"/>
      <c r="O5250" s="68"/>
      <c r="P5250" s="70"/>
      <c r="Q5250" s="71"/>
    </row>
    <row r="5251" spans="1:17">
      <c r="A5251" s="152"/>
      <c r="B5251" s="68"/>
      <c r="C5251" s="68"/>
      <c r="D5251" s="68"/>
      <c r="E5251" s="68"/>
      <c r="F5251" s="69"/>
      <c r="G5251" s="69"/>
      <c r="H5251" s="69"/>
      <c r="I5251" s="69"/>
      <c r="J5251" s="68"/>
      <c r="K5251" s="69"/>
      <c r="L5251" s="68"/>
      <c r="M5251" s="68"/>
      <c r="N5251" s="68"/>
      <c r="O5251" s="68"/>
      <c r="P5251" s="70"/>
      <c r="Q5251" s="71"/>
    </row>
    <row r="5252" spans="1:17">
      <c r="A5252" s="152"/>
      <c r="B5252" s="68"/>
      <c r="C5252" s="68"/>
      <c r="D5252" s="68"/>
      <c r="E5252" s="68"/>
      <c r="F5252" s="69"/>
      <c r="G5252" s="69"/>
      <c r="H5252" s="69"/>
      <c r="I5252" s="69"/>
      <c r="J5252" s="68"/>
      <c r="K5252" s="69"/>
      <c r="L5252" s="68"/>
      <c r="M5252" s="68"/>
      <c r="N5252" s="68"/>
      <c r="O5252" s="68"/>
      <c r="P5252" s="70"/>
      <c r="Q5252" s="71"/>
    </row>
    <row r="5253" spans="1:17">
      <c r="A5253" s="152"/>
      <c r="B5253" s="68"/>
      <c r="C5253" s="68"/>
      <c r="D5253" s="68"/>
      <c r="E5253" s="68"/>
      <c r="F5253" s="69"/>
      <c r="G5253" s="69"/>
      <c r="H5253" s="69"/>
      <c r="I5253" s="69"/>
      <c r="J5253" s="68"/>
      <c r="K5253" s="69"/>
      <c r="L5253" s="68"/>
      <c r="M5253" s="68"/>
      <c r="N5253" s="68"/>
      <c r="O5253" s="68"/>
      <c r="P5253" s="70"/>
      <c r="Q5253" s="71"/>
    </row>
    <row r="5254" spans="1:17">
      <c r="A5254" s="152"/>
      <c r="B5254" s="68"/>
      <c r="C5254" s="68"/>
      <c r="D5254" s="68"/>
      <c r="E5254" s="68"/>
      <c r="F5254" s="69"/>
      <c r="G5254" s="69"/>
      <c r="H5254" s="69"/>
      <c r="I5254" s="69"/>
      <c r="J5254" s="68"/>
      <c r="K5254" s="69"/>
      <c r="L5254" s="68"/>
      <c r="M5254" s="68"/>
      <c r="N5254" s="68"/>
      <c r="O5254" s="68"/>
      <c r="P5254" s="70"/>
      <c r="Q5254" s="71"/>
    </row>
    <row r="5255" spans="1:17">
      <c r="A5255" s="152"/>
      <c r="B5255" s="68"/>
      <c r="C5255" s="68"/>
      <c r="D5255" s="68"/>
      <c r="E5255" s="68"/>
      <c r="F5255" s="69"/>
      <c r="G5255" s="69"/>
      <c r="H5255" s="69"/>
      <c r="I5255" s="69"/>
      <c r="J5255" s="68"/>
      <c r="K5255" s="69"/>
      <c r="L5255" s="68"/>
      <c r="M5255" s="68"/>
      <c r="N5255" s="68"/>
      <c r="O5255" s="68"/>
      <c r="P5255" s="70"/>
      <c r="Q5255" s="71"/>
    </row>
    <row r="5256" spans="1:17">
      <c r="A5256" s="152"/>
      <c r="B5256" s="68"/>
      <c r="C5256" s="68"/>
      <c r="D5256" s="68"/>
      <c r="E5256" s="68"/>
      <c r="F5256" s="69"/>
      <c r="G5256" s="69"/>
      <c r="H5256" s="69"/>
      <c r="I5256" s="69"/>
      <c r="J5256" s="68"/>
      <c r="K5256" s="69"/>
      <c r="L5256" s="68"/>
      <c r="M5256" s="68"/>
      <c r="N5256" s="68"/>
      <c r="O5256" s="68"/>
      <c r="P5256" s="70"/>
      <c r="Q5256" s="71"/>
    </row>
    <row r="5257" spans="1:17">
      <c r="A5257" s="152"/>
      <c r="B5257" s="68"/>
      <c r="C5257" s="68"/>
      <c r="D5257" s="68"/>
      <c r="E5257" s="68"/>
      <c r="F5257" s="69"/>
      <c r="G5257" s="69"/>
      <c r="H5257" s="69"/>
      <c r="I5257" s="69"/>
      <c r="J5257" s="68"/>
      <c r="K5257" s="69"/>
      <c r="L5257" s="68"/>
      <c r="M5257" s="68"/>
      <c r="N5257" s="68"/>
      <c r="O5257" s="68"/>
      <c r="P5257" s="70"/>
      <c r="Q5257" s="71"/>
    </row>
    <row r="5258" spans="1:17">
      <c r="A5258" s="152"/>
      <c r="B5258" s="68"/>
      <c r="C5258" s="68"/>
      <c r="D5258" s="68"/>
      <c r="E5258" s="68"/>
      <c r="F5258" s="69"/>
      <c r="G5258" s="69"/>
      <c r="H5258" s="69"/>
      <c r="I5258" s="69"/>
      <c r="J5258" s="68"/>
      <c r="K5258" s="69"/>
      <c r="L5258" s="68"/>
      <c r="M5258" s="68"/>
      <c r="N5258" s="68"/>
      <c r="O5258" s="68"/>
      <c r="P5258" s="70"/>
      <c r="Q5258" s="71"/>
    </row>
    <row r="5259" spans="1:17">
      <c r="A5259" s="152"/>
      <c r="B5259" s="68"/>
      <c r="C5259" s="68"/>
      <c r="D5259" s="68"/>
      <c r="E5259" s="68"/>
      <c r="F5259" s="69"/>
      <c r="G5259" s="69"/>
      <c r="H5259" s="69"/>
      <c r="I5259" s="69"/>
      <c r="J5259" s="68"/>
      <c r="K5259" s="69"/>
      <c r="L5259" s="68"/>
      <c r="M5259" s="68"/>
      <c r="N5259" s="68"/>
      <c r="O5259" s="68"/>
      <c r="P5259" s="70"/>
      <c r="Q5259" s="71"/>
    </row>
    <row r="5260" spans="1:17">
      <c r="A5260" s="152"/>
      <c r="B5260" s="68"/>
      <c r="C5260" s="68"/>
      <c r="D5260" s="68"/>
      <c r="E5260" s="68"/>
      <c r="F5260" s="69"/>
      <c r="G5260" s="69"/>
      <c r="H5260" s="69"/>
      <c r="I5260" s="69"/>
      <c r="J5260" s="68"/>
      <c r="K5260" s="69"/>
      <c r="L5260" s="68"/>
      <c r="M5260" s="68"/>
      <c r="N5260" s="68"/>
      <c r="O5260" s="68"/>
      <c r="P5260" s="70"/>
      <c r="Q5260" s="71"/>
    </row>
    <row r="5261" spans="1:17">
      <c r="A5261" s="152"/>
      <c r="B5261" s="68"/>
      <c r="C5261" s="68"/>
      <c r="D5261" s="68"/>
      <c r="E5261" s="68"/>
      <c r="F5261" s="69"/>
      <c r="G5261" s="69"/>
      <c r="H5261" s="69"/>
      <c r="I5261" s="69"/>
      <c r="J5261" s="68"/>
      <c r="K5261" s="69"/>
      <c r="L5261" s="68"/>
      <c r="M5261" s="68"/>
      <c r="N5261" s="68"/>
      <c r="O5261" s="68"/>
      <c r="P5261" s="70"/>
      <c r="Q5261" s="71"/>
    </row>
    <row r="5262" spans="1:17">
      <c r="A5262" s="152"/>
      <c r="B5262" s="68"/>
      <c r="C5262" s="68"/>
      <c r="D5262" s="68"/>
      <c r="E5262" s="68"/>
      <c r="F5262" s="69"/>
      <c r="G5262" s="69"/>
      <c r="H5262" s="69"/>
      <c r="I5262" s="69"/>
      <c r="J5262" s="68"/>
      <c r="K5262" s="69"/>
      <c r="L5262" s="68"/>
      <c r="M5262" s="68"/>
      <c r="N5262" s="68"/>
      <c r="O5262" s="68"/>
      <c r="P5262" s="70"/>
      <c r="Q5262" s="71"/>
    </row>
    <row r="5263" spans="1:17">
      <c r="A5263" s="152"/>
      <c r="B5263" s="68"/>
      <c r="C5263" s="68"/>
      <c r="D5263" s="68"/>
      <c r="E5263" s="68"/>
      <c r="F5263" s="69"/>
      <c r="G5263" s="69"/>
      <c r="H5263" s="69"/>
      <c r="I5263" s="69"/>
      <c r="J5263" s="68"/>
      <c r="K5263" s="69"/>
      <c r="L5263" s="68"/>
      <c r="M5263" s="68"/>
      <c r="N5263" s="68"/>
      <c r="O5263" s="68"/>
      <c r="P5263" s="70"/>
      <c r="Q5263" s="71"/>
    </row>
    <row r="5264" spans="1:17">
      <c r="A5264" s="152"/>
      <c r="B5264" s="68"/>
      <c r="C5264" s="68"/>
      <c r="D5264" s="68"/>
      <c r="E5264" s="68"/>
      <c r="F5264" s="69"/>
      <c r="G5264" s="69"/>
      <c r="H5264" s="69"/>
      <c r="I5264" s="69"/>
      <c r="J5264" s="68"/>
      <c r="K5264" s="69"/>
      <c r="L5264" s="68"/>
      <c r="M5264" s="68"/>
      <c r="N5264" s="68"/>
      <c r="O5264" s="68"/>
      <c r="P5264" s="70"/>
      <c r="Q5264" s="71"/>
    </row>
    <row r="5265" spans="1:17">
      <c r="A5265" s="152"/>
      <c r="B5265" s="68"/>
      <c r="C5265" s="68"/>
      <c r="D5265" s="68"/>
      <c r="E5265" s="68"/>
      <c r="F5265" s="69"/>
      <c r="G5265" s="69"/>
      <c r="H5265" s="69"/>
      <c r="I5265" s="69"/>
      <c r="J5265" s="68"/>
      <c r="K5265" s="69"/>
      <c r="L5265" s="68"/>
      <c r="M5265" s="68"/>
      <c r="N5265" s="68"/>
      <c r="O5265" s="68"/>
      <c r="P5265" s="70"/>
      <c r="Q5265" s="71"/>
    </row>
    <row r="5266" spans="1:17">
      <c r="A5266" s="152"/>
      <c r="B5266" s="68"/>
      <c r="C5266" s="68"/>
      <c r="D5266" s="68"/>
      <c r="E5266" s="68"/>
      <c r="F5266" s="69"/>
      <c r="G5266" s="69"/>
      <c r="H5266" s="69"/>
      <c r="I5266" s="69"/>
      <c r="J5266" s="68"/>
      <c r="K5266" s="69"/>
      <c r="L5266" s="68"/>
      <c r="M5266" s="68"/>
      <c r="N5266" s="68"/>
      <c r="O5266" s="68"/>
      <c r="P5266" s="70"/>
      <c r="Q5266" s="71"/>
    </row>
    <row r="5267" spans="1:17">
      <c r="A5267" s="152"/>
      <c r="B5267" s="68"/>
      <c r="C5267" s="68"/>
      <c r="D5267" s="68"/>
      <c r="E5267" s="68"/>
      <c r="F5267" s="69"/>
      <c r="G5267" s="69"/>
      <c r="H5267" s="69"/>
      <c r="I5267" s="69"/>
      <c r="J5267" s="68"/>
      <c r="K5267" s="69"/>
      <c r="L5267" s="68"/>
      <c r="M5267" s="68"/>
      <c r="N5267" s="68"/>
      <c r="O5267" s="68"/>
      <c r="P5267" s="70"/>
      <c r="Q5267" s="71"/>
    </row>
    <row r="5268" spans="1:17">
      <c r="A5268" s="152"/>
      <c r="B5268" s="68"/>
      <c r="C5268" s="68"/>
      <c r="D5268" s="68"/>
      <c r="E5268" s="68"/>
      <c r="F5268" s="69"/>
      <c r="G5268" s="69"/>
      <c r="H5268" s="69"/>
      <c r="I5268" s="69"/>
      <c r="J5268" s="68"/>
      <c r="K5268" s="69"/>
      <c r="L5268" s="68"/>
      <c r="M5268" s="68"/>
      <c r="N5268" s="68"/>
      <c r="O5268" s="68"/>
      <c r="P5268" s="70"/>
      <c r="Q5268" s="71"/>
    </row>
    <row r="5269" spans="1:17">
      <c r="A5269" s="152"/>
      <c r="B5269" s="68"/>
      <c r="C5269" s="68"/>
      <c r="D5269" s="68"/>
      <c r="E5269" s="68"/>
      <c r="F5269" s="69"/>
      <c r="G5269" s="69"/>
      <c r="H5269" s="69"/>
      <c r="I5269" s="69"/>
      <c r="J5269" s="68"/>
      <c r="K5269" s="69"/>
      <c r="L5269" s="68"/>
      <c r="M5269" s="68"/>
      <c r="N5269" s="68"/>
      <c r="O5269" s="68"/>
      <c r="P5269" s="70"/>
      <c r="Q5269" s="71"/>
    </row>
    <row r="5270" spans="1:17">
      <c r="A5270" s="152"/>
      <c r="B5270" s="68"/>
      <c r="C5270" s="68"/>
      <c r="D5270" s="68"/>
      <c r="E5270" s="68"/>
      <c r="F5270" s="69"/>
      <c r="G5270" s="69"/>
      <c r="H5270" s="69"/>
      <c r="I5270" s="69"/>
      <c r="J5270" s="68"/>
      <c r="K5270" s="69"/>
      <c r="L5270" s="68"/>
      <c r="M5270" s="68"/>
      <c r="N5270" s="68"/>
      <c r="O5270" s="68"/>
      <c r="P5270" s="70"/>
      <c r="Q5270" s="71"/>
    </row>
    <row r="5271" spans="1:17">
      <c r="A5271" s="152"/>
      <c r="B5271" s="68"/>
      <c r="C5271" s="68"/>
      <c r="D5271" s="68"/>
      <c r="E5271" s="68"/>
      <c r="F5271" s="69"/>
      <c r="G5271" s="69"/>
      <c r="H5271" s="69"/>
      <c r="I5271" s="69"/>
      <c r="J5271" s="68"/>
      <c r="K5271" s="69"/>
      <c r="L5271" s="68"/>
      <c r="M5271" s="68"/>
      <c r="N5271" s="68"/>
      <c r="O5271" s="68"/>
      <c r="P5271" s="70"/>
      <c r="Q5271" s="71"/>
    </row>
    <row r="5272" spans="1:17">
      <c r="A5272" s="152"/>
      <c r="B5272" s="68"/>
      <c r="C5272" s="68"/>
      <c r="D5272" s="68"/>
      <c r="E5272" s="68"/>
      <c r="F5272" s="69"/>
      <c r="G5272" s="69"/>
      <c r="H5272" s="69"/>
      <c r="I5272" s="69"/>
      <c r="J5272" s="68"/>
      <c r="K5272" s="69"/>
      <c r="L5272" s="68"/>
      <c r="M5272" s="68"/>
      <c r="N5272" s="68"/>
      <c r="O5272" s="68"/>
      <c r="P5272" s="70"/>
      <c r="Q5272" s="71"/>
    </row>
    <row r="5273" spans="1:17">
      <c r="A5273" s="152"/>
      <c r="B5273" s="68"/>
      <c r="C5273" s="68"/>
      <c r="D5273" s="68"/>
      <c r="E5273" s="68"/>
      <c r="F5273" s="69"/>
      <c r="G5273" s="69"/>
      <c r="H5273" s="69"/>
      <c r="I5273" s="69"/>
      <c r="J5273" s="68"/>
      <c r="K5273" s="69"/>
      <c r="L5273" s="68"/>
      <c r="M5273" s="68"/>
      <c r="N5273" s="68"/>
      <c r="O5273" s="68"/>
      <c r="P5273" s="70"/>
      <c r="Q5273" s="71"/>
    </row>
    <row r="5274" spans="1:17">
      <c r="A5274" s="152"/>
      <c r="B5274" s="68"/>
      <c r="C5274" s="68"/>
      <c r="D5274" s="68"/>
      <c r="E5274" s="68"/>
      <c r="F5274" s="69"/>
      <c r="G5274" s="69"/>
      <c r="H5274" s="69"/>
      <c r="I5274" s="69"/>
      <c r="J5274" s="68"/>
      <c r="K5274" s="69"/>
      <c r="L5274" s="68"/>
      <c r="M5274" s="68"/>
      <c r="N5274" s="68"/>
      <c r="O5274" s="68"/>
      <c r="P5274" s="70"/>
      <c r="Q5274" s="71"/>
    </row>
    <row r="5275" spans="1:17">
      <c r="A5275" s="152"/>
      <c r="B5275" s="68"/>
      <c r="C5275" s="68"/>
      <c r="D5275" s="68"/>
      <c r="E5275" s="68"/>
      <c r="F5275" s="69"/>
      <c r="G5275" s="69"/>
      <c r="H5275" s="69"/>
      <c r="I5275" s="69"/>
      <c r="J5275" s="68"/>
      <c r="K5275" s="69"/>
      <c r="L5275" s="68"/>
      <c r="M5275" s="68"/>
      <c r="N5275" s="68"/>
      <c r="O5275" s="68"/>
      <c r="P5275" s="70"/>
      <c r="Q5275" s="71"/>
    </row>
    <row r="5276" spans="1:17">
      <c r="A5276" s="152"/>
      <c r="B5276" s="68"/>
      <c r="C5276" s="68"/>
      <c r="D5276" s="68"/>
      <c r="E5276" s="68"/>
      <c r="F5276" s="69"/>
      <c r="G5276" s="69"/>
      <c r="H5276" s="69"/>
      <c r="I5276" s="69"/>
      <c r="J5276" s="68"/>
      <c r="K5276" s="69"/>
      <c r="L5276" s="68"/>
      <c r="M5276" s="68"/>
      <c r="N5276" s="68"/>
      <c r="O5276" s="68"/>
      <c r="P5276" s="70"/>
      <c r="Q5276" s="71"/>
    </row>
    <row r="5277" spans="1:17">
      <c r="A5277" s="152"/>
      <c r="B5277" s="68"/>
      <c r="C5277" s="68"/>
      <c r="D5277" s="68"/>
      <c r="E5277" s="68"/>
      <c r="F5277" s="69"/>
      <c r="G5277" s="69"/>
      <c r="H5277" s="69"/>
      <c r="I5277" s="69"/>
      <c r="J5277" s="68"/>
      <c r="K5277" s="69"/>
      <c r="L5277" s="68"/>
      <c r="M5277" s="68"/>
      <c r="N5277" s="68"/>
      <c r="O5277" s="68"/>
      <c r="P5277" s="70"/>
      <c r="Q5277" s="71"/>
    </row>
    <row r="5278" spans="1:17">
      <c r="A5278" s="152"/>
      <c r="B5278" s="68"/>
      <c r="C5278" s="68"/>
      <c r="D5278" s="68"/>
      <c r="E5278" s="68"/>
      <c r="F5278" s="69"/>
      <c r="G5278" s="69"/>
      <c r="H5278" s="69"/>
      <c r="I5278" s="69"/>
      <c r="J5278" s="68"/>
      <c r="K5278" s="69"/>
      <c r="L5278" s="68"/>
      <c r="M5278" s="68"/>
      <c r="N5278" s="68"/>
      <c r="O5278" s="68"/>
      <c r="P5278" s="70"/>
      <c r="Q5278" s="71"/>
    </row>
    <row r="5279" spans="1:17">
      <c r="A5279" s="152"/>
      <c r="B5279" s="68"/>
      <c r="C5279" s="68"/>
      <c r="D5279" s="68"/>
      <c r="E5279" s="68"/>
      <c r="F5279" s="69"/>
      <c r="G5279" s="69"/>
      <c r="H5279" s="69"/>
      <c r="I5279" s="69"/>
      <c r="J5279" s="68"/>
      <c r="K5279" s="69"/>
      <c r="L5279" s="68"/>
      <c r="M5279" s="68"/>
      <c r="N5279" s="68"/>
      <c r="O5279" s="68"/>
      <c r="P5279" s="70"/>
      <c r="Q5279" s="71"/>
    </row>
    <row r="5280" spans="1:17">
      <c r="A5280" s="152"/>
      <c r="B5280" s="68"/>
      <c r="C5280" s="68"/>
      <c r="D5280" s="68"/>
      <c r="E5280" s="68"/>
      <c r="F5280" s="69"/>
      <c r="G5280" s="69"/>
      <c r="H5280" s="69"/>
      <c r="I5280" s="69"/>
      <c r="J5280" s="68"/>
      <c r="K5280" s="69"/>
      <c r="L5280" s="68"/>
      <c r="M5280" s="68"/>
      <c r="N5280" s="68"/>
      <c r="O5280" s="68"/>
      <c r="P5280" s="70"/>
      <c r="Q5280" s="71"/>
    </row>
    <row r="5281" spans="1:17">
      <c r="A5281" s="152"/>
      <c r="B5281" s="68"/>
      <c r="C5281" s="68"/>
      <c r="D5281" s="68"/>
      <c r="E5281" s="68"/>
      <c r="F5281" s="69"/>
      <c r="G5281" s="69"/>
      <c r="H5281" s="69"/>
      <c r="I5281" s="69"/>
      <c r="J5281" s="68"/>
      <c r="K5281" s="69"/>
      <c r="L5281" s="68"/>
      <c r="M5281" s="68"/>
      <c r="N5281" s="68"/>
      <c r="O5281" s="68"/>
      <c r="P5281" s="70"/>
      <c r="Q5281" s="71"/>
    </row>
    <row r="5282" spans="1:17">
      <c r="A5282" s="152"/>
      <c r="B5282" s="68"/>
      <c r="C5282" s="68"/>
      <c r="D5282" s="68"/>
      <c r="E5282" s="68"/>
      <c r="F5282" s="69"/>
      <c r="G5282" s="69"/>
      <c r="H5282" s="69"/>
      <c r="I5282" s="69"/>
      <c r="J5282" s="68"/>
      <c r="K5282" s="69"/>
      <c r="L5282" s="68"/>
      <c r="M5282" s="68"/>
      <c r="N5282" s="68"/>
      <c r="O5282" s="68"/>
      <c r="P5282" s="70"/>
      <c r="Q5282" s="71"/>
    </row>
    <row r="5283" spans="1:17">
      <c r="A5283" s="152"/>
      <c r="B5283" s="68"/>
      <c r="C5283" s="68"/>
      <c r="D5283" s="68"/>
      <c r="E5283" s="68"/>
      <c r="F5283" s="69"/>
      <c r="G5283" s="69"/>
      <c r="H5283" s="69"/>
      <c r="I5283" s="69"/>
      <c r="J5283" s="68"/>
      <c r="K5283" s="69"/>
      <c r="L5283" s="68"/>
      <c r="M5283" s="68"/>
      <c r="N5283" s="68"/>
      <c r="O5283" s="68"/>
      <c r="P5283" s="70"/>
      <c r="Q5283" s="71"/>
    </row>
    <row r="5284" spans="1:17">
      <c r="A5284" s="152"/>
      <c r="B5284" s="68"/>
      <c r="C5284" s="68"/>
      <c r="D5284" s="68"/>
      <c r="E5284" s="68"/>
      <c r="F5284" s="69"/>
      <c r="G5284" s="69"/>
      <c r="H5284" s="69"/>
      <c r="I5284" s="69"/>
      <c r="J5284" s="68"/>
      <c r="K5284" s="69"/>
      <c r="L5284" s="68"/>
      <c r="M5284" s="68"/>
      <c r="N5284" s="68"/>
      <c r="O5284" s="68"/>
      <c r="P5284" s="70"/>
      <c r="Q5284" s="71"/>
    </row>
    <row r="5285" spans="1:17">
      <c r="A5285" s="152"/>
      <c r="B5285" s="68"/>
      <c r="C5285" s="68"/>
      <c r="D5285" s="68"/>
      <c r="E5285" s="68"/>
      <c r="F5285" s="69"/>
      <c r="G5285" s="69"/>
      <c r="H5285" s="69"/>
      <c r="I5285" s="69"/>
      <c r="J5285" s="68"/>
      <c r="K5285" s="69"/>
      <c r="L5285" s="68"/>
      <c r="M5285" s="68"/>
      <c r="N5285" s="68"/>
      <c r="O5285" s="68"/>
      <c r="P5285" s="70"/>
      <c r="Q5285" s="71"/>
    </row>
    <row r="5286" spans="1:17">
      <c r="A5286" s="152"/>
      <c r="B5286" s="68"/>
      <c r="C5286" s="68"/>
      <c r="D5286" s="68"/>
      <c r="E5286" s="68"/>
      <c r="F5286" s="69"/>
      <c r="G5286" s="69"/>
      <c r="H5286" s="69"/>
      <c r="I5286" s="69"/>
      <c r="J5286" s="68"/>
      <c r="K5286" s="69"/>
      <c r="L5286" s="68"/>
      <c r="M5286" s="68"/>
      <c r="N5286" s="68"/>
      <c r="O5286" s="68"/>
      <c r="P5286" s="70"/>
      <c r="Q5286" s="71"/>
    </row>
    <row r="5287" spans="1:17">
      <c r="A5287" s="152"/>
      <c r="B5287" s="68"/>
      <c r="C5287" s="68"/>
      <c r="D5287" s="68"/>
      <c r="E5287" s="68"/>
      <c r="F5287" s="69"/>
      <c r="G5287" s="69"/>
      <c r="H5287" s="69"/>
      <c r="I5287" s="69"/>
      <c r="J5287" s="68"/>
      <c r="K5287" s="69"/>
      <c r="L5287" s="68"/>
      <c r="M5287" s="68"/>
      <c r="N5287" s="68"/>
      <c r="O5287" s="68"/>
      <c r="P5287" s="70"/>
      <c r="Q5287" s="71"/>
    </row>
    <row r="5288" spans="1:17">
      <c r="A5288" s="152"/>
      <c r="B5288" s="68"/>
      <c r="C5288" s="68"/>
      <c r="D5288" s="68"/>
      <c r="E5288" s="68"/>
      <c r="F5288" s="69"/>
      <c r="G5288" s="69"/>
      <c r="H5288" s="69"/>
      <c r="I5288" s="69"/>
      <c r="J5288" s="68"/>
      <c r="K5288" s="69"/>
      <c r="L5288" s="68"/>
      <c r="M5288" s="68"/>
      <c r="N5288" s="68"/>
      <c r="O5288" s="68"/>
      <c r="P5288" s="70"/>
      <c r="Q5288" s="71"/>
    </row>
    <row r="5289" spans="1:17">
      <c r="A5289" s="152"/>
      <c r="B5289" s="68"/>
      <c r="C5289" s="68"/>
      <c r="D5289" s="68"/>
      <c r="E5289" s="68"/>
      <c r="F5289" s="69"/>
      <c r="G5289" s="69"/>
      <c r="H5289" s="69"/>
      <c r="I5289" s="69"/>
      <c r="J5289" s="68"/>
      <c r="K5289" s="69"/>
      <c r="L5289" s="68"/>
      <c r="M5289" s="68"/>
      <c r="N5289" s="68"/>
      <c r="O5289" s="68"/>
      <c r="P5289" s="70"/>
      <c r="Q5289" s="71"/>
    </row>
    <row r="5290" spans="1:17">
      <c r="A5290" s="152"/>
      <c r="B5290" s="68"/>
      <c r="C5290" s="68"/>
      <c r="D5290" s="68"/>
      <c r="E5290" s="68"/>
      <c r="F5290" s="69"/>
      <c r="G5290" s="69"/>
      <c r="H5290" s="69"/>
      <c r="I5290" s="69"/>
      <c r="J5290" s="68"/>
      <c r="K5290" s="69"/>
      <c r="L5290" s="68"/>
      <c r="M5290" s="68"/>
      <c r="N5290" s="68"/>
      <c r="O5290" s="68"/>
      <c r="P5290" s="70"/>
      <c r="Q5290" s="71"/>
    </row>
    <row r="5291" spans="1:17">
      <c r="A5291" s="152"/>
      <c r="B5291" s="68"/>
      <c r="C5291" s="68"/>
      <c r="D5291" s="68"/>
      <c r="E5291" s="68"/>
      <c r="F5291" s="69"/>
      <c r="G5291" s="69"/>
      <c r="H5291" s="69"/>
      <c r="I5291" s="69"/>
      <c r="J5291" s="68"/>
      <c r="K5291" s="69"/>
      <c r="L5291" s="68"/>
      <c r="M5291" s="68"/>
      <c r="N5291" s="68"/>
      <c r="O5291" s="68"/>
      <c r="P5291" s="70"/>
      <c r="Q5291" s="71"/>
    </row>
    <row r="5292" spans="1:17">
      <c r="A5292" s="152"/>
      <c r="B5292" s="68"/>
      <c r="C5292" s="68"/>
      <c r="D5292" s="68"/>
      <c r="E5292" s="68"/>
      <c r="F5292" s="69"/>
      <c r="G5292" s="69"/>
      <c r="H5292" s="69"/>
      <c r="I5292" s="69"/>
      <c r="J5292" s="68"/>
      <c r="K5292" s="69"/>
      <c r="L5292" s="68"/>
      <c r="M5292" s="68"/>
      <c r="N5292" s="68"/>
      <c r="O5292" s="68"/>
      <c r="P5292" s="70"/>
      <c r="Q5292" s="71"/>
    </row>
    <row r="5293" spans="1:17">
      <c r="A5293" s="152"/>
      <c r="B5293" s="68"/>
      <c r="C5293" s="68"/>
      <c r="D5293" s="68"/>
      <c r="E5293" s="68"/>
      <c r="F5293" s="69"/>
      <c r="G5293" s="69"/>
      <c r="H5293" s="69"/>
      <c r="I5293" s="69"/>
      <c r="J5293" s="68"/>
      <c r="K5293" s="69"/>
      <c r="L5293" s="68"/>
      <c r="M5293" s="68"/>
      <c r="N5293" s="68"/>
      <c r="O5293" s="68"/>
      <c r="P5293" s="70"/>
      <c r="Q5293" s="71"/>
    </row>
    <row r="5294" spans="1:17">
      <c r="A5294" s="152"/>
      <c r="B5294" s="68"/>
      <c r="C5294" s="68"/>
      <c r="D5294" s="68"/>
      <c r="E5294" s="68"/>
      <c r="F5294" s="69"/>
      <c r="G5294" s="69"/>
      <c r="H5294" s="69"/>
      <c r="I5294" s="69"/>
      <c r="J5294" s="68"/>
      <c r="K5294" s="69"/>
      <c r="L5294" s="68"/>
      <c r="M5294" s="68"/>
      <c r="N5294" s="68"/>
      <c r="O5294" s="68"/>
      <c r="P5294" s="70"/>
      <c r="Q5294" s="71"/>
    </row>
    <row r="5295" spans="1:17">
      <c r="A5295" s="152"/>
      <c r="B5295" s="68"/>
      <c r="C5295" s="68"/>
      <c r="D5295" s="68"/>
      <c r="E5295" s="68"/>
      <c r="F5295" s="69"/>
      <c r="G5295" s="69"/>
      <c r="H5295" s="69"/>
      <c r="I5295" s="69"/>
      <c r="J5295" s="68"/>
      <c r="K5295" s="69"/>
      <c r="L5295" s="68"/>
      <c r="M5295" s="68"/>
      <c r="N5295" s="68"/>
      <c r="O5295" s="68"/>
      <c r="P5295" s="70"/>
      <c r="Q5295" s="71"/>
    </row>
    <row r="5296" spans="1:17">
      <c r="A5296" s="152"/>
      <c r="B5296" s="68"/>
      <c r="C5296" s="68"/>
      <c r="D5296" s="68"/>
      <c r="E5296" s="68"/>
      <c r="F5296" s="69"/>
      <c r="G5296" s="69"/>
      <c r="H5296" s="69"/>
      <c r="I5296" s="69"/>
      <c r="J5296" s="68"/>
      <c r="K5296" s="69"/>
      <c r="L5296" s="68"/>
      <c r="M5296" s="68"/>
      <c r="N5296" s="68"/>
      <c r="O5296" s="68"/>
      <c r="P5296" s="70"/>
      <c r="Q5296" s="71"/>
    </row>
    <row r="5297" spans="1:17">
      <c r="A5297" s="152"/>
      <c r="B5297" s="68"/>
      <c r="C5297" s="68"/>
      <c r="D5297" s="68"/>
      <c r="E5297" s="68"/>
      <c r="F5297" s="69"/>
      <c r="G5297" s="69"/>
      <c r="H5297" s="69"/>
      <c r="I5297" s="69"/>
      <c r="J5297" s="68"/>
      <c r="K5297" s="69"/>
      <c r="L5297" s="68"/>
      <c r="M5297" s="68"/>
      <c r="N5297" s="68"/>
      <c r="O5297" s="68"/>
      <c r="P5297" s="70"/>
      <c r="Q5297" s="71"/>
    </row>
    <row r="5298" spans="1:17">
      <c r="A5298" s="152"/>
      <c r="B5298" s="68"/>
      <c r="C5298" s="68"/>
      <c r="D5298" s="68"/>
      <c r="E5298" s="68"/>
      <c r="F5298" s="69"/>
      <c r="G5298" s="69"/>
      <c r="H5298" s="69"/>
      <c r="I5298" s="69"/>
      <c r="J5298" s="68"/>
      <c r="K5298" s="69"/>
      <c r="L5298" s="68"/>
      <c r="M5298" s="68"/>
      <c r="N5298" s="68"/>
      <c r="O5298" s="68"/>
      <c r="P5298" s="70"/>
      <c r="Q5298" s="71"/>
    </row>
    <row r="5299" spans="1:17">
      <c r="A5299" s="152"/>
      <c r="B5299" s="68"/>
      <c r="C5299" s="68"/>
      <c r="D5299" s="68"/>
      <c r="E5299" s="68"/>
      <c r="F5299" s="69"/>
      <c r="G5299" s="69"/>
      <c r="H5299" s="69"/>
      <c r="I5299" s="69"/>
      <c r="J5299" s="68"/>
      <c r="K5299" s="69"/>
      <c r="L5299" s="68"/>
      <c r="M5299" s="68"/>
      <c r="N5299" s="68"/>
      <c r="O5299" s="68"/>
      <c r="P5299" s="70"/>
      <c r="Q5299" s="71"/>
    </row>
    <row r="5300" spans="1:17">
      <c r="A5300" s="152"/>
      <c r="B5300" s="68"/>
      <c r="C5300" s="68"/>
      <c r="D5300" s="68"/>
      <c r="E5300" s="68"/>
      <c r="F5300" s="69"/>
      <c r="G5300" s="69"/>
      <c r="H5300" s="69"/>
      <c r="I5300" s="69"/>
      <c r="J5300" s="68"/>
      <c r="K5300" s="69"/>
      <c r="L5300" s="68"/>
      <c r="M5300" s="68"/>
      <c r="N5300" s="68"/>
      <c r="O5300" s="68"/>
      <c r="P5300" s="70"/>
      <c r="Q5300" s="71"/>
    </row>
    <row r="5301" spans="1:17">
      <c r="A5301" s="152"/>
      <c r="B5301" s="68"/>
      <c r="C5301" s="68"/>
      <c r="D5301" s="68"/>
      <c r="E5301" s="68"/>
      <c r="F5301" s="69"/>
      <c r="G5301" s="69"/>
      <c r="H5301" s="69"/>
      <c r="I5301" s="69"/>
      <c r="J5301" s="68"/>
      <c r="K5301" s="69"/>
      <c r="L5301" s="68"/>
      <c r="M5301" s="68"/>
      <c r="N5301" s="68"/>
      <c r="O5301" s="68"/>
      <c r="P5301" s="70"/>
      <c r="Q5301" s="71"/>
    </row>
    <row r="5302" spans="1:17">
      <c r="A5302" s="152"/>
      <c r="B5302" s="68"/>
      <c r="C5302" s="68"/>
      <c r="D5302" s="68"/>
      <c r="E5302" s="68"/>
      <c r="F5302" s="69"/>
      <c r="G5302" s="69"/>
      <c r="H5302" s="69"/>
      <c r="I5302" s="69"/>
      <c r="J5302" s="68"/>
      <c r="K5302" s="69"/>
      <c r="L5302" s="68"/>
      <c r="M5302" s="68"/>
      <c r="N5302" s="68"/>
      <c r="O5302" s="68"/>
      <c r="P5302" s="70"/>
      <c r="Q5302" s="71"/>
    </row>
    <row r="5303" spans="1:17">
      <c r="A5303" s="152"/>
      <c r="B5303" s="68"/>
      <c r="C5303" s="68"/>
      <c r="D5303" s="68"/>
      <c r="E5303" s="68"/>
      <c r="F5303" s="69"/>
      <c r="G5303" s="69"/>
      <c r="H5303" s="69"/>
      <c r="I5303" s="69"/>
      <c r="J5303" s="68"/>
      <c r="K5303" s="69"/>
      <c r="L5303" s="68"/>
      <c r="M5303" s="68"/>
      <c r="N5303" s="68"/>
      <c r="O5303" s="68"/>
      <c r="P5303" s="70"/>
      <c r="Q5303" s="71"/>
    </row>
    <row r="5304" spans="1:17">
      <c r="A5304" s="152"/>
      <c r="B5304" s="68"/>
      <c r="C5304" s="68"/>
      <c r="D5304" s="68"/>
      <c r="E5304" s="68"/>
      <c r="F5304" s="69"/>
      <c r="G5304" s="69"/>
      <c r="H5304" s="69"/>
      <c r="I5304" s="69"/>
      <c r="J5304" s="68"/>
      <c r="K5304" s="69"/>
      <c r="L5304" s="68"/>
      <c r="M5304" s="68"/>
      <c r="N5304" s="68"/>
      <c r="O5304" s="68"/>
      <c r="P5304" s="70"/>
      <c r="Q5304" s="71"/>
    </row>
    <row r="5305" spans="1:17">
      <c r="A5305" s="152"/>
      <c r="B5305" s="68"/>
      <c r="C5305" s="68"/>
      <c r="D5305" s="68"/>
      <c r="E5305" s="68"/>
      <c r="F5305" s="69"/>
      <c r="G5305" s="69"/>
      <c r="H5305" s="69"/>
      <c r="I5305" s="69"/>
      <c r="J5305" s="68"/>
      <c r="K5305" s="69"/>
      <c r="L5305" s="68"/>
      <c r="M5305" s="68"/>
      <c r="N5305" s="68"/>
      <c r="O5305" s="68"/>
      <c r="P5305" s="70"/>
      <c r="Q5305" s="71"/>
    </row>
    <row r="5306" spans="1:17">
      <c r="A5306" s="152"/>
      <c r="B5306" s="68"/>
      <c r="C5306" s="68"/>
      <c r="D5306" s="68"/>
      <c r="E5306" s="68"/>
      <c r="F5306" s="69"/>
      <c r="G5306" s="69"/>
      <c r="H5306" s="69"/>
      <c r="I5306" s="69"/>
      <c r="J5306" s="68"/>
      <c r="K5306" s="69"/>
      <c r="L5306" s="68"/>
      <c r="M5306" s="68"/>
      <c r="N5306" s="68"/>
      <c r="O5306" s="68"/>
      <c r="P5306" s="70"/>
      <c r="Q5306" s="71"/>
    </row>
    <row r="5307" spans="1:17">
      <c r="A5307" s="152"/>
      <c r="B5307" s="68"/>
      <c r="C5307" s="68"/>
      <c r="D5307" s="68"/>
      <c r="E5307" s="68"/>
      <c r="F5307" s="69"/>
      <c r="G5307" s="69"/>
      <c r="H5307" s="69"/>
      <c r="I5307" s="69"/>
      <c r="J5307" s="68"/>
      <c r="K5307" s="69"/>
      <c r="L5307" s="68"/>
      <c r="M5307" s="68"/>
      <c r="N5307" s="68"/>
      <c r="O5307" s="68"/>
      <c r="P5307" s="70"/>
      <c r="Q5307" s="71"/>
    </row>
    <row r="5308" spans="1:17">
      <c r="A5308" s="152"/>
      <c r="B5308" s="68"/>
      <c r="C5308" s="68"/>
      <c r="D5308" s="68"/>
      <c r="E5308" s="68"/>
      <c r="F5308" s="69"/>
      <c r="G5308" s="69"/>
      <c r="H5308" s="69"/>
      <c r="I5308" s="69"/>
      <c r="J5308" s="68"/>
      <c r="K5308" s="69"/>
      <c r="L5308" s="68"/>
      <c r="M5308" s="68"/>
      <c r="N5308" s="68"/>
      <c r="O5308" s="68"/>
      <c r="P5308" s="70"/>
      <c r="Q5308" s="71"/>
    </row>
    <row r="5309" spans="1:17">
      <c r="A5309" s="152"/>
      <c r="B5309" s="68"/>
      <c r="C5309" s="68"/>
      <c r="D5309" s="68"/>
      <c r="E5309" s="68"/>
      <c r="F5309" s="69"/>
      <c r="G5309" s="69"/>
      <c r="H5309" s="69"/>
      <c r="I5309" s="69"/>
      <c r="J5309" s="68"/>
      <c r="K5309" s="69"/>
      <c r="L5309" s="68"/>
      <c r="M5309" s="68"/>
      <c r="N5309" s="68"/>
      <c r="O5309" s="68"/>
      <c r="P5309" s="70"/>
      <c r="Q5309" s="71"/>
    </row>
    <row r="5310" spans="1:17">
      <c r="A5310" s="152"/>
      <c r="B5310" s="68"/>
      <c r="C5310" s="68"/>
      <c r="D5310" s="68"/>
      <c r="E5310" s="68"/>
      <c r="F5310" s="69"/>
      <c r="G5310" s="69"/>
      <c r="H5310" s="69"/>
      <c r="I5310" s="69"/>
      <c r="J5310" s="68"/>
      <c r="K5310" s="69"/>
      <c r="L5310" s="68"/>
      <c r="M5310" s="68"/>
      <c r="N5310" s="68"/>
      <c r="O5310" s="68"/>
      <c r="P5310" s="70"/>
      <c r="Q5310" s="71"/>
    </row>
    <row r="5311" spans="1:17">
      <c r="A5311" s="152"/>
      <c r="B5311" s="68"/>
      <c r="C5311" s="68"/>
      <c r="D5311" s="68"/>
      <c r="E5311" s="68"/>
      <c r="F5311" s="69"/>
      <c r="G5311" s="69"/>
      <c r="H5311" s="69"/>
      <c r="I5311" s="69"/>
      <c r="J5311" s="68"/>
      <c r="K5311" s="69"/>
      <c r="L5311" s="68"/>
      <c r="M5311" s="68"/>
      <c r="N5311" s="68"/>
      <c r="O5311" s="68"/>
      <c r="P5311" s="70"/>
      <c r="Q5311" s="71"/>
    </row>
    <row r="5312" spans="1:17">
      <c r="A5312" s="152"/>
      <c r="B5312" s="68"/>
      <c r="C5312" s="68"/>
      <c r="D5312" s="68"/>
      <c r="E5312" s="68"/>
      <c r="F5312" s="69"/>
      <c r="G5312" s="69"/>
      <c r="H5312" s="69"/>
      <c r="I5312" s="69"/>
      <c r="J5312" s="68"/>
      <c r="K5312" s="69"/>
      <c r="L5312" s="68"/>
      <c r="M5312" s="68"/>
      <c r="N5312" s="68"/>
      <c r="O5312" s="68"/>
      <c r="P5312" s="70"/>
      <c r="Q5312" s="71"/>
    </row>
    <row r="5313" spans="1:17">
      <c r="A5313" s="152"/>
      <c r="B5313" s="68"/>
      <c r="C5313" s="68"/>
      <c r="D5313" s="68"/>
      <c r="E5313" s="68"/>
      <c r="F5313" s="69"/>
      <c r="G5313" s="69"/>
      <c r="H5313" s="69"/>
      <c r="I5313" s="69"/>
      <c r="J5313" s="68"/>
      <c r="K5313" s="69"/>
      <c r="L5313" s="68"/>
      <c r="M5313" s="68"/>
      <c r="N5313" s="68"/>
      <c r="O5313" s="68"/>
      <c r="P5313" s="70"/>
      <c r="Q5313" s="71"/>
    </row>
    <row r="5314" spans="1:17">
      <c r="A5314" s="152"/>
      <c r="B5314" s="68"/>
      <c r="C5314" s="68"/>
      <c r="D5314" s="68"/>
      <c r="E5314" s="68"/>
      <c r="F5314" s="69"/>
      <c r="G5314" s="69"/>
      <c r="H5314" s="69"/>
      <c r="I5314" s="69"/>
      <c r="J5314" s="68"/>
      <c r="K5314" s="69"/>
      <c r="L5314" s="68"/>
      <c r="M5314" s="68"/>
      <c r="N5314" s="68"/>
      <c r="O5314" s="68"/>
      <c r="P5314" s="70"/>
      <c r="Q5314" s="71"/>
    </row>
    <row r="5315" spans="1:17">
      <c r="A5315" s="152"/>
      <c r="B5315" s="68"/>
      <c r="C5315" s="68"/>
      <c r="D5315" s="68"/>
      <c r="E5315" s="68"/>
      <c r="F5315" s="69"/>
      <c r="G5315" s="69"/>
      <c r="H5315" s="69"/>
      <c r="I5315" s="69"/>
      <c r="J5315" s="68"/>
      <c r="K5315" s="69"/>
      <c r="L5315" s="68"/>
      <c r="M5315" s="68"/>
      <c r="N5315" s="68"/>
      <c r="O5315" s="68"/>
      <c r="P5315" s="70"/>
      <c r="Q5315" s="71"/>
    </row>
    <row r="5316" spans="1:17">
      <c r="A5316" s="152"/>
      <c r="B5316" s="68"/>
      <c r="C5316" s="68"/>
      <c r="D5316" s="68"/>
      <c r="E5316" s="68"/>
      <c r="F5316" s="69"/>
      <c r="G5316" s="69"/>
      <c r="H5316" s="69"/>
      <c r="I5316" s="69"/>
      <c r="J5316" s="68"/>
      <c r="K5316" s="69"/>
      <c r="L5316" s="68"/>
      <c r="M5316" s="68"/>
      <c r="N5316" s="68"/>
      <c r="O5316" s="68"/>
      <c r="P5316" s="70"/>
      <c r="Q5316" s="71"/>
    </row>
    <row r="5317" spans="1:17">
      <c r="A5317" s="152"/>
      <c r="B5317" s="68"/>
      <c r="C5317" s="68"/>
      <c r="D5317" s="68"/>
      <c r="E5317" s="68"/>
      <c r="F5317" s="69"/>
      <c r="G5317" s="69"/>
      <c r="H5317" s="69"/>
      <c r="I5317" s="69"/>
      <c r="J5317" s="68"/>
      <c r="K5317" s="69"/>
      <c r="L5317" s="68"/>
      <c r="M5317" s="68"/>
      <c r="N5317" s="68"/>
      <c r="O5317" s="68"/>
      <c r="P5317" s="70"/>
      <c r="Q5317" s="71"/>
    </row>
    <row r="5318" spans="1:17">
      <c r="A5318" s="152"/>
      <c r="B5318" s="68"/>
      <c r="C5318" s="68"/>
      <c r="D5318" s="68"/>
      <c r="E5318" s="68"/>
      <c r="F5318" s="69"/>
      <c r="G5318" s="69"/>
      <c r="H5318" s="69"/>
      <c r="I5318" s="69"/>
      <c r="J5318" s="68"/>
      <c r="K5318" s="69"/>
      <c r="L5318" s="68"/>
      <c r="M5318" s="68"/>
      <c r="N5318" s="68"/>
      <c r="O5318" s="68"/>
      <c r="P5318" s="70"/>
      <c r="Q5318" s="71"/>
    </row>
    <row r="5319" spans="1:17">
      <c r="A5319" s="152"/>
      <c r="B5319" s="68"/>
      <c r="C5319" s="68"/>
      <c r="D5319" s="68"/>
      <c r="E5319" s="68"/>
      <c r="F5319" s="69"/>
      <c r="G5319" s="69"/>
      <c r="H5319" s="69"/>
      <c r="I5319" s="69"/>
      <c r="J5319" s="68"/>
      <c r="K5319" s="69"/>
      <c r="L5319" s="68"/>
      <c r="M5319" s="68"/>
      <c r="N5319" s="68"/>
      <c r="O5319" s="68"/>
      <c r="P5319" s="70"/>
      <c r="Q5319" s="71"/>
    </row>
    <row r="5320" spans="1:17">
      <c r="A5320" s="152"/>
      <c r="B5320" s="68"/>
      <c r="C5320" s="68"/>
      <c r="D5320" s="68"/>
      <c r="E5320" s="68"/>
      <c r="F5320" s="69"/>
      <c r="G5320" s="69"/>
      <c r="H5320" s="69"/>
      <c r="I5320" s="69"/>
      <c r="J5320" s="68"/>
      <c r="K5320" s="69"/>
      <c r="L5320" s="68"/>
      <c r="M5320" s="68"/>
      <c r="N5320" s="68"/>
      <c r="O5320" s="68"/>
      <c r="P5320" s="70"/>
      <c r="Q5320" s="71"/>
    </row>
    <row r="5321" spans="1:17">
      <c r="A5321" s="152"/>
      <c r="B5321" s="68"/>
      <c r="C5321" s="68"/>
      <c r="D5321" s="68"/>
      <c r="E5321" s="68"/>
      <c r="F5321" s="69"/>
      <c r="G5321" s="69"/>
      <c r="H5321" s="69"/>
      <c r="I5321" s="69"/>
      <c r="J5321" s="68"/>
      <c r="K5321" s="69"/>
      <c r="L5321" s="68"/>
      <c r="M5321" s="68"/>
      <c r="N5321" s="68"/>
      <c r="O5321" s="68"/>
      <c r="P5321" s="70"/>
      <c r="Q5321" s="71"/>
    </row>
    <row r="5322" spans="1:17">
      <c r="A5322" s="152"/>
      <c r="B5322" s="68"/>
      <c r="C5322" s="68"/>
      <c r="D5322" s="68"/>
      <c r="E5322" s="68"/>
      <c r="F5322" s="69"/>
      <c r="G5322" s="69"/>
      <c r="H5322" s="69"/>
      <c r="I5322" s="69"/>
      <c r="J5322" s="68"/>
      <c r="K5322" s="69"/>
      <c r="L5322" s="68"/>
      <c r="M5322" s="68"/>
      <c r="N5322" s="68"/>
      <c r="O5322" s="68"/>
      <c r="P5322" s="70"/>
      <c r="Q5322" s="71"/>
    </row>
    <row r="5323" spans="1:17">
      <c r="A5323" s="152"/>
      <c r="B5323" s="68"/>
      <c r="C5323" s="68"/>
      <c r="D5323" s="68"/>
      <c r="E5323" s="68"/>
      <c r="F5323" s="69"/>
      <c r="G5323" s="69"/>
      <c r="H5323" s="69"/>
      <c r="I5323" s="69"/>
      <c r="J5323" s="68"/>
      <c r="K5323" s="69"/>
      <c r="L5323" s="68"/>
      <c r="M5323" s="68"/>
      <c r="N5323" s="68"/>
      <c r="O5323" s="68"/>
      <c r="P5323" s="70"/>
      <c r="Q5323" s="71"/>
    </row>
    <row r="5324" spans="1:17">
      <c r="A5324" s="152"/>
      <c r="B5324" s="68"/>
      <c r="C5324" s="68"/>
      <c r="D5324" s="68"/>
      <c r="E5324" s="68"/>
      <c r="F5324" s="69"/>
      <c r="G5324" s="69"/>
      <c r="H5324" s="69"/>
      <c r="I5324" s="69"/>
      <c r="J5324" s="68"/>
      <c r="K5324" s="69"/>
      <c r="L5324" s="68"/>
      <c r="M5324" s="68"/>
      <c r="N5324" s="68"/>
      <c r="O5324" s="68"/>
      <c r="P5324" s="70"/>
      <c r="Q5324" s="71"/>
    </row>
    <row r="5325" spans="1:17">
      <c r="A5325" s="152"/>
      <c r="B5325" s="68"/>
      <c r="C5325" s="68"/>
      <c r="D5325" s="68"/>
      <c r="E5325" s="68"/>
      <c r="F5325" s="69"/>
      <c r="G5325" s="69"/>
      <c r="H5325" s="69"/>
      <c r="I5325" s="69"/>
      <c r="J5325" s="68"/>
      <c r="K5325" s="69"/>
      <c r="L5325" s="68"/>
      <c r="M5325" s="68"/>
      <c r="N5325" s="68"/>
      <c r="O5325" s="68"/>
      <c r="P5325" s="70"/>
      <c r="Q5325" s="71"/>
    </row>
    <row r="5326" spans="1:17">
      <c r="A5326" s="152"/>
      <c r="B5326" s="68"/>
      <c r="C5326" s="68"/>
      <c r="D5326" s="68"/>
      <c r="E5326" s="68"/>
      <c r="F5326" s="69"/>
      <c r="G5326" s="69"/>
      <c r="H5326" s="69"/>
      <c r="I5326" s="69"/>
      <c r="J5326" s="68"/>
      <c r="K5326" s="69"/>
      <c r="L5326" s="68"/>
      <c r="M5326" s="68"/>
      <c r="N5326" s="68"/>
      <c r="O5326" s="68"/>
      <c r="P5326" s="70"/>
      <c r="Q5326" s="71"/>
    </row>
    <row r="5327" spans="1:17">
      <c r="A5327" s="152"/>
      <c r="B5327" s="68"/>
      <c r="C5327" s="68"/>
      <c r="D5327" s="68"/>
      <c r="E5327" s="68"/>
      <c r="F5327" s="69"/>
      <c r="G5327" s="69"/>
      <c r="H5327" s="69"/>
      <c r="I5327" s="69"/>
      <c r="J5327" s="68"/>
      <c r="K5327" s="69"/>
      <c r="L5327" s="68"/>
      <c r="M5327" s="68"/>
      <c r="N5327" s="68"/>
      <c r="O5327" s="68"/>
      <c r="P5327" s="70"/>
      <c r="Q5327" s="71"/>
    </row>
    <row r="5328" spans="1:17">
      <c r="A5328" s="152"/>
      <c r="B5328" s="68"/>
      <c r="C5328" s="68"/>
      <c r="D5328" s="68"/>
      <c r="E5328" s="68"/>
      <c r="F5328" s="69"/>
      <c r="G5328" s="69"/>
      <c r="H5328" s="69"/>
      <c r="I5328" s="69"/>
      <c r="J5328" s="68"/>
      <c r="K5328" s="69"/>
      <c r="L5328" s="68"/>
      <c r="M5328" s="68"/>
      <c r="N5328" s="68"/>
      <c r="O5328" s="68"/>
      <c r="P5328" s="70"/>
      <c r="Q5328" s="71"/>
    </row>
    <row r="5329" spans="1:17">
      <c r="A5329" s="152"/>
      <c r="B5329" s="68"/>
      <c r="C5329" s="68"/>
      <c r="D5329" s="68"/>
      <c r="E5329" s="68"/>
      <c r="F5329" s="69"/>
      <c r="G5329" s="69"/>
      <c r="H5329" s="69"/>
      <c r="I5329" s="69"/>
      <c r="J5329" s="68"/>
      <c r="K5329" s="69"/>
      <c r="L5329" s="68"/>
      <c r="M5329" s="68"/>
      <c r="N5329" s="68"/>
      <c r="O5329" s="68"/>
      <c r="P5329" s="70"/>
      <c r="Q5329" s="71"/>
    </row>
    <row r="5330" spans="1:17">
      <c r="A5330" s="152"/>
      <c r="B5330" s="68"/>
      <c r="C5330" s="68"/>
      <c r="D5330" s="68"/>
      <c r="E5330" s="68"/>
      <c r="F5330" s="69"/>
      <c r="G5330" s="69"/>
      <c r="H5330" s="69"/>
      <c r="I5330" s="69"/>
      <c r="J5330" s="68"/>
      <c r="K5330" s="69"/>
      <c r="L5330" s="68"/>
      <c r="M5330" s="68"/>
      <c r="N5330" s="68"/>
      <c r="O5330" s="68"/>
      <c r="P5330" s="70"/>
      <c r="Q5330" s="71"/>
    </row>
    <row r="5331" spans="1:17">
      <c r="A5331" s="152"/>
      <c r="B5331" s="68"/>
      <c r="C5331" s="68"/>
      <c r="D5331" s="68"/>
      <c r="E5331" s="68"/>
      <c r="F5331" s="69"/>
      <c r="G5331" s="69"/>
      <c r="H5331" s="69"/>
      <c r="I5331" s="69"/>
      <c r="J5331" s="68"/>
      <c r="K5331" s="69"/>
      <c r="L5331" s="68"/>
      <c r="M5331" s="68"/>
      <c r="N5331" s="68"/>
      <c r="O5331" s="68"/>
      <c r="P5331" s="70"/>
      <c r="Q5331" s="71"/>
    </row>
    <row r="5332" spans="1:17">
      <c r="A5332" s="152"/>
      <c r="B5332" s="68"/>
      <c r="C5332" s="68"/>
      <c r="D5332" s="68"/>
      <c r="E5332" s="68"/>
      <c r="F5332" s="69"/>
      <c r="G5332" s="69"/>
      <c r="H5332" s="69"/>
      <c r="I5332" s="69"/>
      <c r="J5332" s="68"/>
      <c r="K5332" s="69"/>
      <c r="L5332" s="68"/>
      <c r="M5332" s="68"/>
      <c r="N5332" s="68"/>
      <c r="O5332" s="68"/>
      <c r="P5332" s="70"/>
      <c r="Q5332" s="71"/>
    </row>
    <row r="5333" spans="1:17">
      <c r="A5333" s="152"/>
      <c r="B5333" s="68"/>
      <c r="C5333" s="68"/>
      <c r="D5333" s="68"/>
      <c r="E5333" s="68"/>
      <c r="F5333" s="69"/>
      <c r="G5333" s="69"/>
      <c r="H5333" s="69"/>
      <c r="I5333" s="69"/>
      <c r="J5333" s="68"/>
      <c r="K5333" s="69"/>
      <c r="L5333" s="68"/>
      <c r="M5333" s="68"/>
      <c r="N5333" s="68"/>
      <c r="O5333" s="68"/>
      <c r="P5333" s="70"/>
      <c r="Q5333" s="71"/>
    </row>
    <row r="5334" spans="1:17">
      <c r="A5334" s="152"/>
      <c r="B5334" s="68"/>
      <c r="C5334" s="68"/>
      <c r="D5334" s="68"/>
      <c r="E5334" s="68"/>
      <c r="F5334" s="69"/>
      <c r="G5334" s="69"/>
      <c r="H5334" s="69"/>
      <c r="I5334" s="69"/>
      <c r="J5334" s="68"/>
      <c r="K5334" s="69"/>
      <c r="L5334" s="68"/>
      <c r="M5334" s="68"/>
      <c r="N5334" s="68"/>
      <c r="O5334" s="68"/>
      <c r="P5334" s="70"/>
      <c r="Q5334" s="71"/>
    </row>
    <row r="5335" spans="1:17">
      <c r="A5335" s="152"/>
      <c r="B5335" s="68"/>
      <c r="C5335" s="68"/>
      <c r="D5335" s="68"/>
      <c r="E5335" s="68"/>
      <c r="F5335" s="69"/>
      <c r="G5335" s="69"/>
      <c r="H5335" s="69"/>
      <c r="I5335" s="69"/>
      <c r="J5335" s="68"/>
      <c r="K5335" s="69"/>
      <c r="L5335" s="68"/>
      <c r="M5335" s="68"/>
      <c r="N5335" s="68"/>
      <c r="O5335" s="68"/>
      <c r="P5335" s="70"/>
      <c r="Q5335" s="71"/>
    </row>
    <row r="5336" spans="1:17">
      <c r="A5336" s="152"/>
      <c r="B5336" s="68"/>
      <c r="C5336" s="68"/>
      <c r="D5336" s="68"/>
      <c r="E5336" s="68"/>
      <c r="F5336" s="69"/>
      <c r="G5336" s="69"/>
      <c r="H5336" s="69"/>
      <c r="I5336" s="69"/>
      <c r="J5336" s="68"/>
      <c r="K5336" s="69"/>
      <c r="L5336" s="68"/>
      <c r="M5336" s="68"/>
      <c r="N5336" s="68"/>
      <c r="O5336" s="68"/>
      <c r="P5336" s="70"/>
      <c r="Q5336" s="71"/>
    </row>
    <row r="5337" spans="1:17">
      <c r="A5337" s="152"/>
      <c r="B5337" s="68"/>
      <c r="C5337" s="68"/>
      <c r="D5337" s="68"/>
      <c r="E5337" s="68"/>
      <c r="F5337" s="69"/>
      <c r="G5337" s="69"/>
      <c r="H5337" s="69"/>
      <c r="I5337" s="69"/>
      <c r="J5337" s="68"/>
      <c r="K5337" s="69"/>
      <c r="L5337" s="68"/>
      <c r="M5337" s="68"/>
      <c r="N5337" s="68"/>
      <c r="O5337" s="68"/>
      <c r="P5337" s="70"/>
      <c r="Q5337" s="71"/>
    </row>
    <row r="5338" spans="1:17">
      <c r="A5338" s="152"/>
      <c r="B5338" s="68"/>
      <c r="C5338" s="68"/>
      <c r="D5338" s="68"/>
      <c r="E5338" s="68"/>
      <c r="F5338" s="69"/>
      <c r="G5338" s="69"/>
      <c r="H5338" s="69"/>
      <c r="I5338" s="69"/>
      <c r="J5338" s="68"/>
      <c r="K5338" s="69"/>
      <c r="L5338" s="68"/>
      <c r="M5338" s="68"/>
      <c r="N5338" s="68"/>
      <c r="O5338" s="68"/>
      <c r="P5338" s="70"/>
      <c r="Q5338" s="71"/>
    </row>
    <row r="5339" spans="1:17">
      <c r="A5339" s="152"/>
      <c r="B5339" s="68"/>
      <c r="C5339" s="68"/>
      <c r="D5339" s="68"/>
      <c r="E5339" s="68"/>
      <c r="F5339" s="69"/>
      <c r="G5339" s="69"/>
      <c r="H5339" s="69"/>
      <c r="I5339" s="69"/>
      <c r="J5339" s="68"/>
      <c r="K5339" s="69"/>
      <c r="L5339" s="68"/>
      <c r="M5339" s="68"/>
      <c r="N5339" s="68"/>
      <c r="O5339" s="68"/>
      <c r="P5339" s="70"/>
      <c r="Q5339" s="71"/>
    </row>
    <row r="5340" spans="1:17">
      <c r="A5340" s="152"/>
      <c r="B5340" s="68"/>
      <c r="C5340" s="68"/>
      <c r="D5340" s="68"/>
      <c r="E5340" s="68"/>
      <c r="F5340" s="69"/>
      <c r="G5340" s="69"/>
      <c r="H5340" s="69"/>
      <c r="I5340" s="69"/>
      <c r="J5340" s="68"/>
      <c r="K5340" s="69"/>
      <c r="L5340" s="68"/>
      <c r="M5340" s="68"/>
      <c r="N5340" s="68"/>
      <c r="O5340" s="68"/>
      <c r="P5340" s="70"/>
      <c r="Q5340" s="71"/>
    </row>
    <row r="5341" spans="1:17">
      <c r="A5341" s="152"/>
      <c r="B5341" s="68"/>
      <c r="C5341" s="68"/>
      <c r="D5341" s="68"/>
      <c r="E5341" s="68"/>
      <c r="F5341" s="69"/>
      <c r="G5341" s="69"/>
      <c r="H5341" s="69"/>
      <c r="I5341" s="69"/>
      <c r="J5341" s="68"/>
      <c r="K5341" s="69"/>
      <c r="L5341" s="68"/>
      <c r="M5341" s="68"/>
      <c r="N5341" s="68"/>
      <c r="O5341" s="68"/>
      <c r="P5341" s="70"/>
      <c r="Q5341" s="71"/>
    </row>
    <row r="5342" spans="1:17">
      <c r="A5342" s="152"/>
      <c r="B5342" s="68"/>
      <c r="C5342" s="68"/>
      <c r="D5342" s="68"/>
      <c r="E5342" s="68"/>
      <c r="F5342" s="69"/>
      <c r="G5342" s="69"/>
      <c r="H5342" s="69"/>
      <c r="I5342" s="69"/>
      <c r="J5342" s="68"/>
      <c r="K5342" s="69"/>
      <c r="L5342" s="68"/>
      <c r="M5342" s="68"/>
      <c r="N5342" s="68"/>
      <c r="O5342" s="68"/>
      <c r="P5342" s="70"/>
      <c r="Q5342" s="71"/>
    </row>
    <row r="5343" spans="1:17">
      <c r="A5343" s="152"/>
      <c r="B5343" s="68"/>
      <c r="C5343" s="68"/>
      <c r="D5343" s="68"/>
      <c r="E5343" s="68"/>
      <c r="F5343" s="69"/>
      <c r="G5343" s="69"/>
      <c r="H5343" s="69"/>
      <c r="I5343" s="69"/>
      <c r="J5343" s="68"/>
      <c r="K5343" s="69"/>
      <c r="L5343" s="68"/>
      <c r="M5343" s="68"/>
      <c r="N5343" s="68"/>
      <c r="O5343" s="68"/>
      <c r="P5343" s="70"/>
      <c r="Q5343" s="71"/>
    </row>
    <row r="5344" spans="1:17">
      <c r="A5344" s="152"/>
      <c r="B5344" s="68"/>
      <c r="C5344" s="68"/>
      <c r="D5344" s="68"/>
      <c r="E5344" s="68"/>
      <c r="F5344" s="69"/>
      <c r="G5344" s="69"/>
      <c r="H5344" s="69"/>
      <c r="I5344" s="69"/>
      <c r="J5344" s="68"/>
      <c r="K5344" s="69"/>
      <c r="L5344" s="68"/>
      <c r="M5344" s="68"/>
      <c r="N5344" s="68"/>
      <c r="O5344" s="68"/>
      <c r="P5344" s="70"/>
      <c r="Q5344" s="71"/>
    </row>
    <row r="5345" spans="1:17">
      <c r="A5345" s="152"/>
      <c r="B5345" s="68"/>
      <c r="C5345" s="68"/>
      <c r="D5345" s="68"/>
      <c r="E5345" s="68"/>
      <c r="F5345" s="69"/>
      <c r="G5345" s="69"/>
      <c r="H5345" s="69"/>
      <c r="I5345" s="69"/>
      <c r="J5345" s="68"/>
      <c r="K5345" s="69"/>
      <c r="L5345" s="68"/>
      <c r="M5345" s="68"/>
      <c r="N5345" s="68"/>
      <c r="O5345" s="68"/>
      <c r="P5345" s="70"/>
      <c r="Q5345" s="71"/>
    </row>
    <row r="5346" spans="1:17">
      <c r="A5346" s="152"/>
      <c r="B5346" s="68"/>
      <c r="C5346" s="68"/>
      <c r="D5346" s="68"/>
      <c r="E5346" s="68"/>
      <c r="F5346" s="69"/>
      <c r="G5346" s="69"/>
      <c r="H5346" s="69"/>
      <c r="I5346" s="69"/>
      <c r="J5346" s="68"/>
      <c r="K5346" s="69"/>
      <c r="L5346" s="68"/>
      <c r="M5346" s="68"/>
      <c r="N5346" s="68"/>
      <c r="O5346" s="68"/>
      <c r="P5346" s="70"/>
      <c r="Q5346" s="71"/>
    </row>
    <row r="5347" spans="1:17">
      <c r="A5347" s="152"/>
      <c r="B5347" s="68"/>
      <c r="C5347" s="68"/>
      <c r="D5347" s="68"/>
      <c r="E5347" s="68"/>
      <c r="F5347" s="69"/>
      <c r="G5347" s="69"/>
      <c r="H5347" s="69"/>
      <c r="I5347" s="69"/>
      <c r="J5347" s="68"/>
      <c r="K5347" s="69"/>
      <c r="L5347" s="68"/>
      <c r="M5347" s="68"/>
      <c r="N5347" s="68"/>
      <c r="O5347" s="68"/>
      <c r="P5347" s="70"/>
      <c r="Q5347" s="71"/>
    </row>
    <row r="5348" spans="1:17">
      <c r="A5348" s="152"/>
      <c r="B5348" s="68"/>
      <c r="C5348" s="68"/>
      <c r="D5348" s="68"/>
      <c r="E5348" s="68"/>
      <c r="F5348" s="69"/>
      <c r="G5348" s="69"/>
      <c r="H5348" s="69"/>
      <c r="I5348" s="69"/>
      <c r="J5348" s="68"/>
      <c r="K5348" s="69"/>
      <c r="L5348" s="68"/>
      <c r="M5348" s="68"/>
      <c r="N5348" s="68"/>
      <c r="O5348" s="68"/>
      <c r="P5348" s="70"/>
      <c r="Q5348" s="71"/>
    </row>
    <row r="5349" spans="1:17">
      <c r="A5349" s="152"/>
      <c r="B5349" s="68"/>
      <c r="C5349" s="68"/>
      <c r="D5349" s="68"/>
      <c r="E5349" s="68"/>
      <c r="F5349" s="69"/>
      <c r="G5349" s="69"/>
      <c r="H5349" s="69"/>
      <c r="I5349" s="69"/>
      <c r="J5349" s="68"/>
      <c r="K5349" s="69"/>
      <c r="L5349" s="68"/>
      <c r="M5349" s="68"/>
      <c r="N5349" s="68"/>
      <c r="O5349" s="68"/>
      <c r="P5349" s="70"/>
      <c r="Q5349" s="71"/>
    </row>
    <row r="5350" spans="1:17">
      <c r="A5350" s="152"/>
      <c r="B5350" s="68"/>
      <c r="C5350" s="68"/>
      <c r="D5350" s="68"/>
      <c r="E5350" s="68"/>
      <c r="F5350" s="69"/>
      <c r="G5350" s="69"/>
      <c r="H5350" s="69"/>
      <c r="I5350" s="69"/>
      <c r="J5350" s="68"/>
      <c r="K5350" s="69"/>
      <c r="L5350" s="68"/>
      <c r="M5350" s="68"/>
      <c r="N5350" s="68"/>
      <c r="O5350" s="68"/>
      <c r="P5350" s="70"/>
      <c r="Q5350" s="71"/>
    </row>
    <row r="5351" spans="1:17">
      <c r="A5351" s="152"/>
      <c r="B5351" s="68"/>
      <c r="C5351" s="68"/>
      <c r="D5351" s="68"/>
      <c r="E5351" s="68"/>
      <c r="F5351" s="69"/>
      <c r="G5351" s="69"/>
      <c r="H5351" s="69"/>
      <c r="I5351" s="69"/>
      <c r="J5351" s="68"/>
      <c r="K5351" s="69"/>
      <c r="L5351" s="68"/>
      <c r="M5351" s="68"/>
      <c r="N5351" s="68"/>
      <c r="O5351" s="68"/>
      <c r="P5351" s="70"/>
      <c r="Q5351" s="71"/>
    </row>
    <row r="5352" spans="1:17">
      <c r="A5352" s="152"/>
      <c r="B5352" s="68"/>
      <c r="C5352" s="68"/>
      <c r="D5352" s="68"/>
      <c r="E5352" s="68"/>
      <c r="F5352" s="69"/>
      <c r="G5352" s="69"/>
      <c r="H5352" s="69"/>
      <c r="I5352" s="69"/>
      <c r="J5352" s="68"/>
      <c r="K5352" s="69"/>
      <c r="L5352" s="68"/>
      <c r="M5352" s="68"/>
      <c r="N5352" s="68"/>
      <c r="O5352" s="68"/>
      <c r="P5352" s="70"/>
      <c r="Q5352" s="71"/>
    </row>
    <row r="5353" spans="1:17">
      <c r="A5353" s="152"/>
      <c r="B5353" s="68"/>
      <c r="C5353" s="68"/>
      <c r="D5353" s="68"/>
      <c r="E5353" s="68"/>
      <c r="F5353" s="69"/>
      <c r="G5353" s="69"/>
      <c r="H5353" s="69"/>
      <c r="I5353" s="69"/>
      <c r="J5353" s="68"/>
      <c r="K5353" s="69"/>
      <c r="L5353" s="68"/>
      <c r="M5353" s="68"/>
      <c r="N5353" s="68"/>
      <c r="O5353" s="68"/>
      <c r="P5353" s="70"/>
      <c r="Q5353" s="71"/>
    </row>
    <row r="5354" spans="1:17">
      <c r="A5354" s="152"/>
      <c r="B5354" s="68"/>
      <c r="C5354" s="68"/>
      <c r="D5354" s="68"/>
      <c r="E5354" s="68"/>
      <c r="F5354" s="69"/>
      <c r="G5354" s="69"/>
      <c r="H5354" s="69"/>
      <c r="I5354" s="69"/>
      <c r="J5354" s="68"/>
      <c r="K5354" s="69"/>
      <c r="L5354" s="68"/>
      <c r="M5354" s="68"/>
      <c r="N5354" s="68"/>
      <c r="O5354" s="68"/>
      <c r="P5354" s="70"/>
      <c r="Q5354" s="71"/>
    </row>
    <row r="5355" spans="1:17">
      <c r="A5355" s="152"/>
      <c r="B5355" s="68"/>
      <c r="C5355" s="68"/>
      <c r="D5355" s="68"/>
      <c r="E5355" s="68"/>
      <c r="F5355" s="69"/>
      <c r="G5355" s="69"/>
      <c r="H5355" s="69"/>
      <c r="I5355" s="69"/>
      <c r="J5355" s="68"/>
      <c r="K5355" s="69"/>
      <c r="L5355" s="68"/>
      <c r="M5355" s="68"/>
      <c r="N5355" s="68"/>
      <c r="O5355" s="68"/>
      <c r="P5355" s="70"/>
      <c r="Q5355" s="71"/>
    </row>
    <row r="5356" spans="1:17">
      <c r="A5356" s="152"/>
      <c r="B5356" s="68"/>
      <c r="C5356" s="68"/>
      <c r="D5356" s="68"/>
      <c r="E5356" s="68"/>
      <c r="F5356" s="69"/>
      <c r="G5356" s="69"/>
      <c r="H5356" s="69"/>
      <c r="I5356" s="69"/>
      <c r="J5356" s="68"/>
      <c r="K5356" s="69"/>
      <c r="L5356" s="68"/>
      <c r="M5356" s="68"/>
      <c r="N5356" s="68"/>
      <c r="O5356" s="68"/>
      <c r="P5356" s="70"/>
      <c r="Q5356" s="71"/>
    </row>
    <row r="5357" spans="1:17">
      <c r="A5357" s="152"/>
      <c r="B5357" s="68"/>
      <c r="C5357" s="68"/>
      <c r="D5357" s="68"/>
      <c r="E5357" s="68"/>
      <c r="F5357" s="69"/>
      <c r="G5357" s="69"/>
      <c r="H5357" s="69"/>
      <c r="I5357" s="69"/>
      <c r="J5357" s="68"/>
      <c r="K5357" s="69"/>
      <c r="L5357" s="68"/>
      <c r="M5357" s="68"/>
      <c r="N5357" s="68"/>
      <c r="O5357" s="68"/>
      <c r="P5357" s="70"/>
      <c r="Q5357" s="71"/>
    </row>
    <row r="5358" spans="1:17">
      <c r="A5358" s="152"/>
      <c r="B5358" s="68"/>
      <c r="C5358" s="68"/>
      <c r="D5358" s="68"/>
      <c r="E5358" s="68"/>
      <c r="F5358" s="69"/>
      <c r="G5358" s="69"/>
      <c r="H5358" s="69"/>
      <c r="I5358" s="69"/>
      <c r="J5358" s="68"/>
      <c r="K5358" s="69"/>
      <c r="L5358" s="68"/>
      <c r="M5358" s="68"/>
      <c r="N5358" s="68"/>
      <c r="O5358" s="68"/>
      <c r="P5358" s="70"/>
      <c r="Q5358" s="71"/>
    </row>
    <row r="5359" spans="1:17">
      <c r="A5359" s="152"/>
      <c r="B5359" s="68"/>
      <c r="C5359" s="68"/>
      <c r="D5359" s="68"/>
      <c r="E5359" s="68"/>
      <c r="F5359" s="69"/>
      <c r="G5359" s="69"/>
      <c r="H5359" s="69"/>
      <c r="I5359" s="69"/>
      <c r="J5359" s="68"/>
      <c r="K5359" s="69"/>
      <c r="L5359" s="68"/>
      <c r="M5359" s="68"/>
      <c r="N5359" s="68"/>
      <c r="O5359" s="68"/>
      <c r="P5359" s="70"/>
      <c r="Q5359" s="71"/>
    </row>
    <row r="5360" spans="1:17">
      <c r="A5360" s="152"/>
      <c r="B5360" s="68"/>
      <c r="C5360" s="68"/>
      <c r="D5360" s="68"/>
      <c r="E5360" s="68"/>
      <c r="F5360" s="69"/>
      <c r="G5360" s="69"/>
      <c r="H5360" s="69"/>
      <c r="I5360" s="69"/>
      <c r="J5360" s="68"/>
      <c r="K5360" s="69"/>
      <c r="L5360" s="68"/>
      <c r="M5360" s="68"/>
      <c r="N5360" s="68"/>
      <c r="O5360" s="68"/>
      <c r="P5360" s="70"/>
      <c r="Q5360" s="71"/>
    </row>
    <row r="5361" spans="1:17">
      <c r="A5361" s="152"/>
      <c r="B5361" s="68"/>
      <c r="C5361" s="68"/>
      <c r="D5361" s="68"/>
      <c r="E5361" s="68"/>
      <c r="F5361" s="69"/>
      <c r="G5361" s="69"/>
      <c r="H5361" s="69"/>
      <c r="I5361" s="69"/>
      <c r="J5361" s="68"/>
      <c r="K5361" s="69"/>
      <c r="L5361" s="68"/>
      <c r="M5361" s="68"/>
      <c r="N5361" s="68"/>
      <c r="O5361" s="68"/>
      <c r="P5361" s="70"/>
      <c r="Q5361" s="71"/>
    </row>
    <row r="5362" spans="1:17">
      <c r="A5362" s="152"/>
      <c r="B5362" s="68"/>
      <c r="C5362" s="68"/>
      <c r="D5362" s="68"/>
      <c r="E5362" s="68"/>
      <c r="F5362" s="69"/>
      <c r="G5362" s="69"/>
      <c r="H5362" s="69"/>
      <c r="I5362" s="69"/>
      <c r="J5362" s="68"/>
      <c r="K5362" s="69"/>
      <c r="L5362" s="68"/>
      <c r="M5362" s="68"/>
      <c r="N5362" s="68"/>
      <c r="O5362" s="68"/>
      <c r="P5362" s="70"/>
      <c r="Q5362" s="71"/>
    </row>
    <row r="5363" spans="1:17">
      <c r="A5363" s="152"/>
      <c r="B5363" s="68"/>
      <c r="C5363" s="68"/>
      <c r="D5363" s="68"/>
      <c r="E5363" s="68"/>
      <c r="F5363" s="69"/>
      <c r="G5363" s="69"/>
      <c r="H5363" s="69"/>
      <c r="I5363" s="69"/>
      <c r="J5363" s="68"/>
      <c r="K5363" s="69"/>
      <c r="L5363" s="68"/>
      <c r="M5363" s="68"/>
      <c r="N5363" s="68"/>
      <c r="O5363" s="68"/>
      <c r="P5363" s="70"/>
      <c r="Q5363" s="71"/>
    </row>
    <row r="5364" spans="1:17">
      <c r="A5364" s="152"/>
      <c r="B5364" s="68"/>
      <c r="C5364" s="68"/>
      <c r="D5364" s="68"/>
      <c r="E5364" s="68"/>
      <c r="F5364" s="69"/>
      <c r="G5364" s="69"/>
      <c r="H5364" s="69"/>
      <c r="I5364" s="69"/>
      <c r="J5364" s="68"/>
      <c r="K5364" s="69"/>
      <c r="L5364" s="68"/>
      <c r="M5364" s="68"/>
      <c r="N5364" s="68"/>
      <c r="O5364" s="68"/>
      <c r="P5364" s="70"/>
      <c r="Q5364" s="71"/>
    </row>
    <row r="5365" spans="1:17">
      <c r="A5365" s="152"/>
      <c r="B5365" s="68"/>
      <c r="C5365" s="68"/>
      <c r="D5365" s="68"/>
      <c r="E5365" s="68"/>
      <c r="F5365" s="69"/>
      <c r="G5365" s="69"/>
      <c r="H5365" s="69"/>
      <c r="I5365" s="69"/>
      <c r="J5365" s="68"/>
      <c r="K5365" s="69"/>
      <c r="L5365" s="68"/>
      <c r="M5365" s="68"/>
      <c r="N5365" s="68"/>
      <c r="O5365" s="68"/>
      <c r="P5365" s="70"/>
      <c r="Q5365" s="71"/>
    </row>
    <row r="5366" spans="1:17">
      <c r="A5366" s="152"/>
      <c r="B5366" s="68"/>
      <c r="C5366" s="68"/>
      <c r="D5366" s="68"/>
      <c r="E5366" s="68"/>
      <c r="F5366" s="69"/>
      <c r="G5366" s="69"/>
      <c r="H5366" s="69"/>
      <c r="I5366" s="69"/>
      <c r="J5366" s="68"/>
      <c r="K5366" s="69"/>
      <c r="L5366" s="68"/>
      <c r="M5366" s="68"/>
      <c r="N5366" s="68"/>
      <c r="O5366" s="68"/>
      <c r="P5366" s="70"/>
      <c r="Q5366" s="71"/>
    </row>
    <row r="5367" spans="1:17">
      <c r="A5367" s="152"/>
      <c r="B5367" s="68"/>
      <c r="C5367" s="68"/>
      <c r="D5367" s="68"/>
      <c r="E5367" s="68"/>
      <c r="F5367" s="69"/>
      <c r="G5367" s="69"/>
      <c r="H5367" s="69"/>
      <c r="I5367" s="69"/>
      <c r="J5367" s="68"/>
      <c r="K5367" s="69"/>
      <c r="L5367" s="68"/>
      <c r="M5367" s="68"/>
      <c r="N5367" s="68"/>
      <c r="O5367" s="68"/>
      <c r="P5367" s="70"/>
      <c r="Q5367" s="71"/>
    </row>
    <row r="5368" spans="1:17">
      <c r="A5368" s="152"/>
      <c r="B5368" s="68"/>
      <c r="C5368" s="68"/>
      <c r="D5368" s="68"/>
      <c r="E5368" s="68"/>
      <c r="F5368" s="69"/>
      <c r="G5368" s="69"/>
      <c r="H5368" s="69"/>
      <c r="I5368" s="69"/>
      <c r="J5368" s="68"/>
      <c r="K5368" s="69"/>
      <c r="L5368" s="68"/>
      <c r="M5368" s="68"/>
      <c r="N5368" s="68"/>
      <c r="O5368" s="68"/>
      <c r="P5368" s="70"/>
      <c r="Q5368" s="71"/>
    </row>
    <row r="5369" spans="1:17">
      <c r="A5369" s="152"/>
      <c r="B5369" s="68"/>
      <c r="C5369" s="68"/>
      <c r="D5369" s="68"/>
      <c r="E5369" s="68"/>
      <c r="F5369" s="69"/>
      <c r="G5369" s="69"/>
      <c r="H5369" s="69"/>
      <c r="I5369" s="69"/>
      <c r="J5369" s="68"/>
      <c r="K5369" s="69"/>
      <c r="L5369" s="68"/>
      <c r="M5369" s="68"/>
      <c r="N5369" s="68"/>
      <c r="O5369" s="68"/>
      <c r="P5369" s="70"/>
      <c r="Q5369" s="71"/>
    </row>
    <row r="5370" spans="1:17">
      <c r="A5370" s="152"/>
      <c r="B5370" s="68"/>
      <c r="C5370" s="68"/>
      <c r="D5370" s="68"/>
      <c r="E5370" s="68"/>
      <c r="F5370" s="69"/>
      <c r="G5370" s="69"/>
      <c r="H5370" s="69"/>
      <c r="I5370" s="69"/>
      <c r="J5370" s="68"/>
      <c r="K5370" s="69"/>
      <c r="L5370" s="68"/>
      <c r="M5370" s="68"/>
      <c r="N5370" s="68"/>
      <c r="O5370" s="68"/>
      <c r="P5370" s="70"/>
      <c r="Q5370" s="71"/>
    </row>
    <row r="5371" spans="1:17">
      <c r="A5371" s="152"/>
      <c r="B5371" s="68"/>
      <c r="C5371" s="68"/>
      <c r="D5371" s="68"/>
      <c r="E5371" s="68"/>
      <c r="F5371" s="69"/>
      <c r="G5371" s="69"/>
      <c r="H5371" s="69"/>
      <c r="I5371" s="69"/>
      <c r="J5371" s="68"/>
      <c r="K5371" s="69"/>
      <c r="L5371" s="68"/>
      <c r="M5371" s="68"/>
      <c r="N5371" s="68"/>
      <c r="O5371" s="68"/>
      <c r="P5371" s="70"/>
      <c r="Q5371" s="71"/>
    </row>
    <row r="5372" spans="1:17">
      <c r="A5372" s="152"/>
      <c r="B5372" s="68"/>
      <c r="C5372" s="68"/>
      <c r="D5372" s="68"/>
      <c r="E5372" s="68"/>
      <c r="F5372" s="69"/>
      <c r="G5372" s="69"/>
      <c r="H5372" s="69"/>
      <c r="I5372" s="69"/>
      <c r="J5372" s="68"/>
      <c r="K5372" s="69"/>
      <c r="L5372" s="68"/>
      <c r="M5372" s="68"/>
      <c r="N5372" s="68"/>
      <c r="O5372" s="68"/>
      <c r="P5372" s="70"/>
      <c r="Q5372" s="71"/>
    </row>
    <row r="5373" spans="1:17">
      <c r="A5373" s="152"/>
      <c r="B5373" s="68"/>
      <c r="C5373" s="68"/>
      <c r="D5373" s="68"/>
      <c r="E5373" s="68"/>
      <c r="F5373" s="69"/>
      <c r="G5373" s="69"/>
      <c r="H5373" s="69"/>
      <c r="I5373" s="69"/>
      <c r="J5373" s="68"/>
      <c r="K5373" s="69"/>
      <c r="L5373" s="68"/>
      <c r="M5373" s="68"/>
      <c r="N5373" s="68"/>
      <c r="O5373" s="68"/>
      <c r="P5373" s="70"/>
      <c r="Q5373" s="71"/>
    </row>
    <row r="5374" spans="1:17">
      <c r="A5374" s="152"/>
      <c r="B5374" s="68"/>
      <c r="C5374" s="68"/>
      <c r="D5374" s="68"/>
      <c r="E5374" s="68"/>
      <c r="F5374" s="69"/>
      <c r="G5374" s="69"/>
      <c r="H5374" s="69"/>
      <c r="I5374" s="69"/>
      <c r="J5374" s="68"/>
      <c r="K5374" s="69"/>
      <c r="L5374" s="68"/>
      <c r="M5374" s="68"/>
      <c r="N5374" s="68"/>
      <c r="O5374" s="68"/>
      <c r="P5374" s="70"/>
      <c r="Q5374" s="71"/>
    </row>
    <row r="5375" spans="1:17">
      <c r="A5375" s="152"/>
      <c r="B5375" s="68"/>
      <c r="C5375" s="68"/>
      <c r="D5375" s="68"/>
      <c r="E5375" s="68"/>
      <c r="F5375" s="69"/>
      <c r="G5375" s="69"/>
      <c r="H5375" s="69"/>
      <c r="I5375" s="69"/>
      <c r="J5375" s="68"/>
      <c r="K5375" s="69"/>
      <c r="L5375" s="68"/>
      <c r="M5375" s="68"/>
      <c r="N5375" s="68"/>
      <c r="O5375" s="68"/>
      <c r="P5375" s="70"/>
      <c r="Q5375" s="71"/>
    </row>
    <row r="5376" spans="1:17">
      <c r="A5376" s="152"/>
      <c r="B5376" s="68"/>
      <c r="C5376" s="68"/>
      <c r="D5376" s="68"/>
      <c r="E5376" s="68"/>
      <c r="F5376" s="69"/>
      <c r="G5376" s="69"/>
      <c r="H5376" s="69"/>
      <c r="I5376" s="69"/>
      <c r="J5376" s="68"/>
      <c r="K5376" s="69"/>
      <c r="L5376" s="68"/>
      <c r="M5376" s="68"/>
      <c r="N5376" s="68"/>
      <c r="O5376" s="68"/>
      <c r="P5376" s="70"/>
      <c r="Q5376" s="71"/>
    </row>
    <row r="5377" spans="1:17">
      <c r="A5377" s="152"/>
      <c r="B5377" s="68"/>
      <c r="C5377" s="68"/>
      <c r="D5377" s="68"/>
      <c r="E5377" s="68"/>
      <c r="F5377" s="69"/>
      <c r="G5377" s="69"/>
      <c r="H5377" s="69"/>
      <c r="I5377" s="69"/>
      <c r="J5377" s="68"/>
      <c r="K5377" s="69"/>
      <c r="L5377" s="68"/>
      <c r="M5377" s="68"/>
      <c r="N5377" s="68"/>
      <c r="O5377" s="68"/>
      <c r="P5377" s="70"/>
      <c r="Q5377" s="71"/>
    </row>
    <row r="5378" spans="1:17">
      <c r="A5378" s="152"/>
      <c r="B5378" s="68"/>
      <c r="C5378" s="68"/>
      <c r="D5378" s="68"/>
      <c r="E5378" s="68"/>
      <c r="F5378" s="69"/>
      <c r="G5378" s="69"/>
      <c r="H5378" s="69"/>
      <c r="I5378" s="69"/>
      <c r="J5378" s="68"/>
      <c r="K5378" s="69"/>
      <c r="L5378" s="68"/>
      <c r="M5378" s="68"/>
      <c r="N5378" s="68"/>
      <c r="O5378" s="68"/>
      <c r="P5378" s="70"/>
      <c r="Q5378" s="71"/>
    </row>
    <row r="5379" spans="1:17">
      <c r="A5379" s="152"/>
      <c r="B5379" s="68"/>
      <c r="C5379" s="68"/>
      <c r="D5379" s="68"/>
      <c r="E5379" s="68"/>
      <c r="F5379" s="69"/>
      <c r="G5379" s="69"/>
      <c r="H5379" s="69"/>
      <c r="I5379" s="69"/>
      <c r="J5379" s="68"/>
      <c r="K5379" s="69"/>
      <c r="L5379" s="68"/>
      <c r="M5379" s="68"/>
      <c r="N5379" s="68"/>
      <c r="O5379" s="68"/>
      <c r="P5379" s="70"/>
      <c r="Q5379" s="71"/>
    </row>
    <row r="5380" spans="1:17">
      <c r="A5380" s="152"/>
      <c r="B5380" s="68"/>
      <c r="C5380" s="68"/>
      <c r="D5380" s="68"/>
      <c r="E5380" s="68"/>
      <c r="F5380" s="69"/>
      <c r="G5380" s="69"/>
      <c r="H5380" s="69"/>
      <c r="I5380" s="69"/>
      <c r="J5380" s="68"/>
      <c r="K5380" s="69"/>
      <c r="L5380" s="68"/>
      <c r="M5380" s="68"/>
      <c r="N5380" s="68"/>
      <c r="O5380" s="68"/>
      <c r="P5380" s="70"/>
      <c r="Q5380" s="71"/>
    </row>
    <row r="5381" spans="1:17">
      <c r="A5381" s="152"/>
      <c r="B5381" s="68"/>
      <c r="C5381" s="68"/>
      <c r="D5381" s="68"/>
      <c r="E5381" s="68"/>
      <c r="F5381" s="69"/>
      <c r="G5381" s="69"/>
      <c r="H5381" s="69"/>
      <c r="I5381" s="69"/>
      <c r="J5381" s="68"/>
      <c r="K5381" s="69"/>
      <c r="L5381" s="68"/>
      <c r="M5381" s="68"/>
      <c r="N5381" s="68"/>
      <c r="O5381" s="68"/>
      <c r="P5381" s="70"/>
      <c r="Q5381" s="71"/>
    </row>
    <row r="5382" spans="1:17">
      <c r="A5382" s="152"/>
      <c r="B5382" s="68"/>
      <c r="C5382" s="68"/>
      <c r="D5382" s="68"/>
      <c r="E5382" s="68"/>
      <c r="F5382" s="69"/>
      <c r="G5382" s="69"/>
      <c r="H5382" s="69"/>
      <c r="I5382" s="69"/>
      <c r="J5382" s="68"/>
      <c r="K5382" s="69"/>
      <c r="L5382" s="68"/>
      <c r="M5382" s="68"/>
      <c r="N5382" s="68"/>
      <c r="O5382" s="68"/>
      <c r="P5382" s="70"/>
      <c r="Q5382" s="71"/>
    </row>
    <row r="5383" spans="1:17">
      <c r="A5383" s="152"/>
      <c r="B5383" s="68"/>
      <c r="C5383" s="68"/>
      <c r="D5383" s="68"/>
      <c r="E5383" s="68"/>
      <c r="F5383" s="69"/>
      <c r="G5383" s="69"/>
      <c r="H5383" s="69"/>
      <c r="I5383" s="69"/>
      <c r="J5383" s="68"/>
      <c r="K5383" s="69"/>
      <c r="L5383" s="68"/>
      <c r="M5383" s="68"/>
      <c r="N5383" s="68"/>
      <c r="O5383" s="68"/>
      <c r="P5383" s="70"/>
      <c r="Q5383" s="71"/>
    </row>
    <row r="5384" spans="1:17">
      <c r="A5384" s="152"/>
      <c r="B5384" s="68"/>
      <c r="C5384" s="68"/>
      <c r="D5384" s="68"/>
      <c r="E5384" s="68"/>
      <c r="F5384" s="69"/>
      <c r="G5384" s="69"/>
      <c r="H5384" s="69"/>
      <c r="I5384" s="69"/>
      <c r="J5384" s="68"/>
      <c r="K5384" s="69"/>
      <c r="L5384" s="68"/>
      <c r="M5384" s="68"/>
      <c r="N5384" s="68"/>
      <c r="O5384" s="68"/>
      <c r="P5384" s="70"/>
      <c r="Q5384" s="71"/>
    </row>
    <row r="5385" spans="1:17">
      <c r="A5385" s="152"/>
      <c r="B5385" s="68"/>
      <c r="C5385" s="68"/>
      <c r="D5385" s="68"/>
      <c r="E5385" s="68"/>
      <c r="F5385" s="69"/>
      <c r="G5385" s="69"/>
      <c r="H5385" s="69"/>
      <c r="I5385" s="69"/>
      <c r="J5385" s="68"/>
      <c r="K5385" s="69"/>
      <c r="L5385" s="68"/>
      <c r="M5385" s="68"/>
      <c r="N5385" s="68"/>
      <c r="O5385" s="68"/>
      <c r="P5385" s="70"/>
      <c r="Q5385" s="71"/>
    </row>
    <row r="5386" spans="1:17">
      <c r="A5386" s="152"/>
      <c r="B5386" s="68"/>
      <c r="C5386" s="68"/>
      <c r="D5386" s="68"/>
      <c r="E5386" s="68"/>
      <c r="F5386" s="69"/>
      <c r="G5386" s="69"/>
      <c r="H5386" s="69"/>
      <c r="I5386" s="69"/>
      <c r="J5386" s="68"/>
      <c r="K5386" s="69"/>
      <c r="L5386" s="68"/>
      <c r="M5386" s="68"/>
      <c r="N5386" s="68"/>
      <c r="O5386" s="68"/>
      <c r="P5386" s="70"/>
      <c r="Q5386" s="71"/>
    </row>
    <row r="5387" spans="1:17">
      <c r="A5387" s="152"/>
      <c r="B5387" s="68"/>
      <c r="C5387" s="68"/>
      <c r="D5387" s="68"/>
      <c r="E5387" s="68"/>
      <c r="F5387" s="69"/>
      <c r="G5387" s="69"/>
      <c r="H5387" s="69"/>
      <c r="I5387" s="69"/>
      <c r="J5387" s="68"/>
      <c r="K5387" s="69"/>
      <c r="L5387" s="68"/>
      <c r="M5387" s="68"/>
      <c r="N5387" s="68"/>
      <c r="O5387" s="68"/>
      <c r="P5387" s="70"/>
      <c r="Q5387" s="71"/>
    </row>
    <row r="5388" spans="1:17">
      <c r="A5388" s="152"/>
      <c r="B5388" s="68"/>
      <c r="C5388" s="68"/>
      <c r="D5388" s="68"/>
      <c r="E5388" s="68"/>
      <c r="F5388" s="69"/>
      <c r="G5388" s="69"/>
      <c r="H5388" s="69"/>
      <c r="I5388" s="69"/>
      <c r="J5388" s="68"/>
      <c r="K5388" s="69"/>
      <c r="L5388" s="68"/>
      <c r="M5388" s="68"/>
      <c r="N5388" s="68"/>
      <c r="O5388" s="68"/>
      <c r="P5388" s="70"/>
      <c r="Q5388" s="71"/>
    </row>
    <row r="5389" spans="1:17">
      <c r="A5389" s="152"/>
      <c r="B5389" s="68"/>
      <c r="C5389" s="68"/>
      <c r="D5389" s="68"/>
      <c r="E5389" s="68"/>
      <c r="F5389" s="69"/>
      <c r="G5389" s="69"/>
      <c r="H5389" s="69"/>
      <c r="I5389" s="69"/>
      <c r="J5389" s="68"/>
      <c r="K5389" s="69"/>
      <c r="L5389" s="68"/>
      <c r="M5389" s="68"/>
      <c r="N5389" s="68"/>
      <c r="O5389" s="68"/>
      <c r="P5389" s="70"/>
      <c r="Q5389" s="71"/>
    </row>
    <row r="5390" spans="1:17">
      <c r="A5390" s="152"/>
      <c r="B5390" s="68"/>
      <c r="C5390" s="68"/>
      <c r="D5390" s="68"/>
      <c r="E5390" s="68"/>
      <c r="F5390" s="69"/>
      <c r="G5390" s="69"/>
      <c r="H5390" s="69"/>
      <c r="I5390" s="69"/>
      <c r="J5390" s="68"/>
      <c r="K5390" s="69"/>
      <c r="L5390" s="68"/>
      <c r="M5390" s="68"/>
      <c r="N5390" s="68"/>
      <c r="O5390" s="68"/>
      <c r="P5390" s="70"/>
      <c r="Q5390" s="71"/>
    </row>
    <row r="5391" spans="1:17">
      <c r="A5391" s="152"/>
      <c r="B5391" s="68"/>
      <c r="C5391" s="68"/>
      <c r="D5391" s="68"/>
      <c r="E5391" s="68"/>
      <c r="F5391" s="69"/>
      <c r="G5391" s="69"/>
      <c r="H5391" s="69"/>
      <c r="I5391" s="69"/>
      <c r="J5391" s="68"/>
      <c r="K5391" s="69"/>
      <c r="L5391" s="68"/>
      <c r="M5391" s="68"/>
      <c r="N5391" s="68"/>
      <c r="O5391" s="68"/>
      <c r="P5391" s="70"/>
      <c r="Q5391" s="71"/>
    </row>
    <row r="5392" spans="1:17">
      <c r="A5392" s="152"/>
      <c r="B5392" s="68"/>
      <c r="C5392" s="68"/>
      <c r="D5392" s="68"/>
      <c r="E5392" s="68"/>
      <c r="F5392" s="69"/>
      <c r="G5392" s="69"/>
      <c r="H5392" s="69"/>
      <c r="I5392" s="69"/>
      <c r="J5392" s="68"/>
      <c r="K5392" s="69"/>
      <c r="L5392" s="68"/>
      <c r="M5392" s="68"/>
      <c r="N5392" s="68"/>
      <c r="O5392" s="68"/>
      <c r="P5392" s="70"/>
      <c r="Q5392" s="71"/>
    </row>
    <row r="5393" spans="1:17">
      <c r="A5393" s="152"/>
      <c r="B5393" s="68"/>
      <c r="C5393" s="68"/>
      <c r="D5393" s="68"/>
      <c r="E5393" s="68"/>
      <c r="F5393" s="69"/>
      <c r="G5393" s="69"/>
      <c r="H5393" s="69"/>
      <c r="I5393" s="69"/>
      <c r="J5393" s="68"/>
      <c r="K5393" s="69"/>
      <c r="L5393" s="68"/>
      <c r="M5393" s="68"/>
      <c r="N5393" s="68"/>
      <c r="O5393" s="68"/>
      <c r="P5393" s="70"/>
      <c r="Q5393" s="71"/>
    </row>
    <row r="5394" spans="1:17">
      <c r="A5394" s="152"/>
      <c r="B5394" s="68"/>
      <c r="C5394" s="68"/>
      <c r="D5394" s="68"/>
      <c r="E5394" s="68"/>
      <c r="F5394" s="69"/>
      <c r="G5394" s="69"/>
      <c r="H5394" s="69"/>
      <c r="I5394" s="69"/>
      <c r="J5394" s="68"/>
      <c r="K5394" s="69"/>
      <c r="L5394" s="68"/>
      <c r="M5394" s="68"/>
      <c r="N5394" s="68"/>
      <c r="O5394" s="68"/>
      <c r="P5394" s="70"/>
      <c r="Q5394" s="71"/>
    </row>
    <row r="5395" spans="1:17">
      <c r="A5395" s="152"/>
      <c r="B5395" s="68"/>
      <c r="C5395" s="68"/>
      <c r="D5395" s="68"/>
      <c r="E5395" s="68"/>
      <c r="F5395" s="69"/>
      <c r="G5395" s="69"/>
      <c r="H5395" s="69"/>
      <c r="I5395" s="69"/>
      <c r="J5395" s="68"/>
      <c r="K5395" s="69"/>
      <c r="L5395" s="68"/>
      <c r="M5395" s="68"/>
      <c r="N5395" s="68"/>
      <c r="O5395" s="68"/>
      <c r="P5395" s="70"/>
      <c r="Q5395" s="71"/>
    </row>
    <row r="5396" spans="1:17">
      <c r="A5396" s="152"/>
      <c r="B5396" s="68"/>
      <c r="C5396" s="68"/>
      <c r="D5396" s="68"/>
      <c r="E5396" s="68"/>
      <c r="F5396" s="69"/>
      <c r="G5396" s="69"/>
      <c r="H5396" s="69"/>
      <c r="I5396" s="69"/>
      <c r="J5396" s="68"/>
      <c r="K5396" s="69"/>
      <c r="L5396" s="68"/>
      <c r="M5396" s="68"/>
      <c r="N5396" s="68"/>
      <c r="O5396" s="68"/>
      <c r="P5396" s="70"/>
      <c r="Q5396" s="71"/>
    </row>
    <row r="5397" spans="1:17">
      <c r="A5397" s="152"/>
      <c r="B5397" s="68"/>
      <c r="C5397" s="68"/>
      <c r="D5397" s="68"/>
      <c r="E5397" s="68"/>
      <c r="F5397" s="69"/>
      <c r="G5397" s="69"/>
      <c r="H5397" s="69"/>
      <c r="I5397" s="69"/>
      <c r="J5397" s="68"/>
      <c r="K5397" s="69"/>
      <c r="L5397" s="68"/>
      <c r="M5397" s="68"/>
      <c r="N5397" s="68"/>
      <c r="O5397" s="68"/>
      <c r="P5397" s="70"/>
      <c r="Q5397" s="71"/>
    </row>
    <row r="5398" spans="1:17">
      <c r="A5398" s="152"/>
      <c r="B5398" s="68"/>
      <c r="C5398" s="68"/>
      <c r="D5398" s="68"/>
      <c r="E5398" s="68"/>
      <c r="F5398" s="69"/>
      <c r="G5398" s="69"/>
      <c r="H5398" s="69"/>
      <c r="I5398" s="69"/>
      <c r="J5398" s="68"/>
      <c r="K5398" s="69"/>
      <c r="L5398" s="68"/>
      <c r="M5398" s="68"/>
      <c r="N5398" s="68"/>
      <c r="O5398" s="68"/>
      <c r="P5398" s="70"/>
      <c r="Q5398" s="71"/>
    </row>
    <row r="5399" spans="1:17">
      <c r="A5399" s="152"/>
      <c r="B5399" s="68"/>
      <c r="C5399" s="68"/>
      <c r="D5399" s="68"/>
      <c r="E5399" s="68"/>
      <c r="F5399" s="69"/>
      <c r="G5399" s="69"/>
      <c r="H5399" s="69"/>
      <c r="I5399" s="69"/>
      <c r="J5399" s="68"/>
      <c r="K5399" s="69"/>
      <c r="L5399" s="68"/>
      <c r="M5399" s="68"/>
      <c r="N5399" s="68"/>
      <c r="O5399" s="68"/>
      <c r="P5399" s="70"/>
      <c r="Q5399" s="71"/>
    </row>
    <row r="5400" spans="1:17">
      <c r="A5400" s="152"/>
      <c r="B5400" s="68"/>
      <c r="C5400" s="68"/>
      <c r="D5400" s="68"/>
      <c r="E5400" s="68"/>
      <c r="F5400" s="69"/>
      <c r="G5400" s="69"/>
      <c r="H5400" s="69"/>
      <c r="I5400" s="69"/>
      <c r="J5400" s="68"/>
      <c r="K5400" s="69"/>
      <c r="L5400" s="68"/>
      <c r="M5400" s="68"/>
      <c r="N5400" s="68"/>
      <c r="O5400" s="68"/>
      <c r="P5400" s="70"/>
      <c r="Q5400" s="71"/>
    </row>
    <row r="5401" spans="1:17">
      <c r="A5401" s="152"/>
      <c r="B5401" s="68"/>
      <c r="C5401" s="68"/>
      <c r="D5401" s="68"/>
      <c r="E5401" s="68"/>
      <c r="F5401" s="69"/>
      <c r="G5401" s="69"/>
      <c r="H5401" s="69"/>
      <c r="I5401" s="69"/>
      <c r="J5401" s="68"/>
      <c r="K5401" s="69"/>
      <c r="L5401" s="68"/>
      <c r="M5401" s="68"/>
      <c r="N5401" s="68"/>
      <c r="O5401" s="68"/>
      <c r="P5401" s="70"/>
      <c r="Q5401" s="71"/>
    </row>
    <row r="5402" spans="1:17">
      <c r="A5402" s="152"/>
      <c r="B5402" s="68"/>
      <c r="C5402" s="68"/>
      <c r="D5402" s="68"/>
      <c r="E5402" s="68"/>
      <c r="F5402" s="69"/>
      <c r="G5402" s="69"/>
      <c r="H5402" s="69"/>
      <c r="I5402" s="69"/>
      <c r="J5402" s="68"/>
      <c r="K5402" s="69"/>
      <c r="L5402" s="68"/>
      <c r="M5402" s="68"/>
      <c r="N5402" s="68"/>
      <c r="O5402" s="68"/>
      <c r="P5402" s="70"/>
      <c r="Q5402" s="71"/>
    </row>
    <row r="5403" spans="1:17">
      <c r="A5403" s="152"/>
      <c r="B5403" s="68"/>
      <c r="C5403" s="68"/>
      <c r="D5403" s="68"/>
      <c r="E5403" s="68"/>
      <c r="F5403" s="69"/>
      <c r="G5403" s="69"/>
      <c r="H5403" s="69"/>
      <c r="I5403" s="69"/>
      <c r="J5403" s="68"/>
      <c r="K5403" s="69"/>
      <c r="L5403" s="68"/>
      <c r="M5403" s="68"/>
      <c r="N5403" s="68"/>
      <c r="O5403" s="68"/>
      <c r="P5403" s="70"/>
      <c r="Q5403" s="71"/>
    </row>
    <row r="5404" spans="1:17">
      <c r="A5404" s="152"/>
      <c r="B5404" s="68"/>
      <c r="C5404" s="68"/>
      <c r="D5404" s="68"/>
      <c r="E5404" s="68"/>
      <c r="F5404" s="69"/>
      <c r="G5404" s="69"/>
      <c r="H5404" s="69"/>
      <c r="I5404" s="69"/>
      <c r="J5404" s="68"/>
      <c r="K5404" s="69"/>
      <c r="L5404" s="68"/>
      <c r="M5404" s="68"/>
      <c r="N5404" s="68"/>
      <c r="O5404" s="68"/>
      <c r="P5404" s="70"/>
      <c r="Q5404" s="71"/>
    </row>
    <row r="5405" spans="1:17">
      <c r="A5405" s="152"/>
      <c r="B5405" s="68"/>
      <c r="C5405" s="68"/>
      <c r="D5405" s="68"/>
      <c r="E5405" s="68"/>
      <c r="F5405" s="69"/>
      <c r="G5405" s="69"/>
      <c r="H5405" s="69"/>
      <c r="I5405" s="69"/>
      <c r="J5405" s="68"/>
      <c r="K5405" s="69"/>
      <c r="L5405" s="68"/>
      <c r="M5405" s="68"/>
      <c r="N5405" s="68"/>
      <c r="O5405" s="68"/>
      <c r="P5405" s="70"/>
      <c r="Q5405" s="71"/>
    </row>
    <row r="5406" spans="1:17">
      <c r="A5406" s="152"/>
      <c r="B5406" s="68"/>
      <c r="C5406" s="68"/>
      <c r="D5406" s="68"/>
      <c r="E5406" s="68"/>
      <c r="F5406" s="69"/>
      <c r="G5406" s="69"/>
      <c r="H5406" s="69"/>
      <c r="I5406" s="69"/>
      <c r="J5406" s="68"/>
      <c r="K5406" s="69"/>
      <c r="L5406" s="68"/>
      <c r="M5406" s="68"/>
      <c r="N5406" s="68"/>
      <c r="O5406" s="68"/>
      <c r="P5406" s="70"/>
      <c r="Q5406" s="71"/>
    </row>
    <row r="5407" spans="1:17">
      <c r="A5407" s="152"/>
      <c r="B5407" s="68"/>
      <c r="C5407" s="68"/>
      <c r="D5407" s="68"/>
      <c r="E5407" s="68"/>
      <c r="F5407" s="69"/>
      <c r="G5407" s="69"/>
      <c r="H5407" s="69"/>
      <c r="I5407" s="69"/>
      <c r="J5407" s="68"/>
      <c r="K5407" s="69"/>
      <c r="L5407" s="68"/>
      <c r="M5407" s="68"/>
      <c r="N5407" s="68"/>
      <c r="O5407" s="68"/>
      <c r="P5407" s="70"/>
      <c r="Q5407" s="71"/>
    </row>
    <row r="5408" spans="1:17">
      <c r="A5408" s="152"/>
      <c r="B5408" s="68"/>
      <c r="C5408" s="68"/>
      <c r="D5408" s="68"/>
      <c r="E5408" s="68"/>
      <c r="F5408" s="69"/>
      <c r="G5408" s="69"/>
      <c r="H5408" s="69"/>
      <c r="I5408" s="69"/>
      <c r="J5408" s="68"/>
      <c r="K5408" s="69"/>
      <c r="L5408" s="68"/>
      <c r="M5408" s="68"/>
      <c r="N5408" s="68"/>
      <c r="O5408" s="68"/>
      <c r="P5408" s="70"/>
      <c r="Q5408" s="71"/>
    </row>
    <row r="5409" spans="1:17">
      <c r="A5409" s="152"/>
      <c r="B5409" s="68"/>
      <c r="C5409" s="68"/>
      <c r="D5409" s="68"/>
      <c r="E5409" s="68"/>
      <c r="F5409" s="69"/>
      <c r="G5409" s="69"/>
      <c r="H5409" s="69"/>
      <c r="I5409" s="69"/>
      <c r="J5409" s="68"/>
      <c r="K5409" s="69"/>
      <c r="L5409" s="68"/>
      <c r="M5409" s="68"/>
      <c r="N5409" s="68"/>
      <c r="O5409" s="68"/>
      <c r="P5409" s="70"/>
      <c r="Q5409" s="71"/>
    </row>
    <row r="5410" spans="1:17">
      <c r="A5410" s="152"/>
      <c r="B5410" s="68"/>
      <c r="C5410" s="68"/>
      <c r="D5410" s="68"/>
      <c r="E5410" s="68"/>
      <c r="F5410" s="69"/>
      <c r="G5410" s="69"/>
      <c r="H5410" s="69"/>
      <c r="I5410" s="69"/>
      <c r="J5410" s="68"/>
      <c r="K5410" s="69"/>
      <c r="L5410" s="68"/>
      <c r="M5410" s="68"/>
      <c r="N5410" s="68"/>
      <c r="O5410" s="68"/>
      <c r="P5410" s="70"/>
      <c r="Q5410" s="71"/>
    </row>
    <row r="5411" spans="1:17">
      <c r="A5411" s="152"/>
      <c r="B5411" s="68"/>
      <c r="C5411" s="68"/>
      <c r="D5411" s="68"/>
      <c r="E5411" s="68"/>
      <c r="F5411" s="69"/>
      <c r="G5411" s="69"/>
      <c r="H5411" s="69"/>
      <c r="I5411" s="69"/>
      <c r="J5411" s="68"/>
      <c r="K5411" s="69"/>
      <c r="L5411" s="68"/>
      <c r="M5411" s="68"/>
      <c r="N5411" s="68"/>
      <c r="O5411" s="68"/>
      <c r="P5411" s="70"/>
      <c r="Q5411" s="71"/>
    </row>
    <row r="5412" spans="1:17">
      <c r="A5412" s="152"/>
      <c r="B5412" s="68"/>
      <c r="C5412" s="68"/>
      <c r="D5412" s="68"/>
      <c r="E5412" s="68"/>
      <c r="F5412" s="69"/>
      <c r="G5412" s="69"/>
      <c r="H5412" s="69"/>
      <c r="I5412" s="69"/>
      <c r="J5412" s="68"/>
      <c r="K5412" s="69"/>
      <c r="L5412" s="68"/>
      <c r="M5412" s="68"/>
      <c r="N5412" s="68"/>
      <c r="O5412" s="68"/>
      <c r="P5412" s="70"/>
      <c r="Q5412" s="71"/>
    </row>
    <row r="5413" spans="1:17">
      <c r="A5413" s="152"/>
      <c r="B5413" s="68"/>
      <c r="C5413" s="68"/>
      <c r="D5413" s="68"/>
      <c r="E5413" s="68"/>
      <c r="F5413" s="69"/>
      <c r="G5413" s="69"/>
      <c r="H5413" s="69"/>
      <c r="I5413" s="69"/>
      <c r="J5413" s="68"/>
      <c r="K5413" s="69"/>
      <c r="L5413" s="68"/>
      <c r="M5413" s="68"/>
      <c r="N5413" s="68"/>
      <c r="O5413" s="68"/>
      <c r="P5413" s="70"/>
      <c r="Q5413" s="71"/>
    </row>
    <row r="5414" spans="1:17">
      <c r="A5414" s="152"/>
      <c r="B5414" s="68"/>
      <c r="C5414" s="68"/>
      <c r="D5414" s="68"/>
      <c r="E5414" s="68"/>
      <c r="F5414" s="69"/>
      <c r="G5414" s="69"/>
      <c r="H5414" s="69"/>
      <c r="I5414" s="69"/>
      <c r="J5414" s="68"/>
      <c r="K5414" s="69"/>
      <c r="L5414" s="68"/>
      <c r="M5414" s="68"/>
      <c r="N5414" s="68"/>
      <c r="O5414" s="68"/>
      <c r="P5414" s="70"/>
      <c r="Q5414" s="71"/>
    </row>
    <row r="5415" spans="1:17">
      <c r="A5415" s="152"/>
      <c r="B5415" s="68"/>
      <c r="C5415" s="68"/>
      <c r="D5415" s="68"/>
      <c r="E5415" s="68"/>
      <c r="F5415" s="69"/>
      <c r="G5415" s="69"/>
      <c r="H5415" s="69"/>
      <c r="I5415" s="69"/>
      <c r="J5415" s="68"/>
      <c r="K5415" s="69"/>
      <c r="L5415" s="68"/>
      <c r="M5415" s="68"/>
      <c r="N5415" s="68"/>
      <c r="O5415" s="68"/>
      <c r="P5415" s="70"/>
      <c r="Q5415" s="71"/>
    </row>
    <row r="5416" spans="1:17">
      <c r="A5416" s="152"/>
      <c r="B5416" s="68"/>
      <c r="C5416" s="68"/>
      <c r="D5416" s="68"/>
      <c r="E5416" s="68"/>
      <c r="F5416" s="69"/>
      <c r="G5416" s="69"/>
      <c r="H5416" s="69"/>
      <c r="I5416" s="69"/>
      <c r="J5416" s="68"/>
      <c r="K5416" s="69"/>
      <c r="L5416" s="68"/>
      <c r="M5416" s="68"/>
      <c r="N5416" s="68"/>
      <c r="O5416" s="68"/>
      <c r="P5416" s="70"/>
      <c r="Q5416" s="71"/>
    </row>
    <row r="5417" spans="1:17">
      <c r="A5417" s="152"/>
      <c r="B5417" s="68"/>
      <c r="C5417" s="68"/>
      <c r="D5417" s="68"/>
      <c r="E5417" s="68"/>
      <c r="F5417" s="69"/>
      <c r="G5417" s="69"/>
      <c r="H5417" s="69"/>
      <c r="I5417" s="69"/>
      <c r="J5417" s="68"/>
      <c r="K5417" s="69"/>
      <c r="L5417" s="68"/>
      <c r="M5417" s="68"/>
      <c r="N5417" s="68"/>
      <c r="O5417" s="68"/>
      <c r="P5417" s="70"/>
      <c r="Q5417" s="71"/>
    </row>
    <row r="5418" spans="1:17">
      <c r="A5418" s="152"/>
      <c r="B5418" s="68"/>
      <c r="C5418" s="68"/>
      <c r="D5418" s="68"/>
      <c r="E5418" s="68"/>
      <c r="F5418" s="69"/>
      <c r="G5418" s="69"/>
      <c r="H5418" s="69"/>
      <c r="I5418" s="69"/>
      <c r="J5418" s="68"/>
      <c r="K5418" s="69"/>
      <c r="L5418" s="68"/>
      <c r="M5418" s="68"/>
      <c r="N5418" s="68"/>
      <c r="O5418" s="68"/>
      <c r="P5418" s="70"/>
      <c r="Q5418" s="71"/>
    </row>
    <row r="5419" spans="1:17">
      <c r="A5419" s="152"/>
      <c r="B5419" s="68"/>
      <c r="C5419" s="68"/>
      <c r="D5419" s="68"/>
      <c r="E5419" s="68"/>
      <c r="F5419" s="69"/>
      <c r="G5419" s="69"/>
      <c r="H5419" s="69"/>
      <c r="I5419" s="69"/>
      <c r="J5419" s="68"/>
      <c r="K5419" s="69"/>
      <c r="L5419" s="68"/>
      <c r="M5419" s="68"/>
      <c r="N5419" s="68"/>
      <c r="O5419" s="68"/>
      <c r="P5419" s="70"/>
      <c r="Q5419" s="71"/>
    </row>
    <row r="5420" spans="1:17">
      <c r="A5420" s="152"/>
      <c r="B5420" s="68"/>
      <c r="C5420" s="68"/>
      <c r="D5420" s="68"/>
      <c r="E5420" s="68"/>
      <c r="F5420" s="69"/>
      <c r="G5420" s="69"/>
      <c r="H5420" s="69"/>
      <c r="I5420" s="69"/>
      <c r="J5420" s="68"/>
      <c r="K5420" s="69"/>
      <c r="L5420" s="68"/>
      <c r="M5420" s="68"/>
      <c r="N5420" s="68"/>
      <c r="O5420" s="68"/>
      <c r="P5420" s="70"/>
      <c r="Q5420" s="71"/>
    </row>
    <row r="5421" spans="1:17">
      <c r="A5421" s="152"/>
      <c r="B5421" s="68"/>
      <c r="C5421" s="68"/>
      <c r="D5421" s="68"/>
      <c r="E5421" s="68"/>
      <c r="F5421" s="69"/>
      <c r="G5421" s="69"/>
      <c r="H5421" s="69"/>
      <c r="I5421" s="69"/>
      <c r="J5421" s="68"/>
      <c r="K5421" s="69"/>
      <c r="L5421" s="68"/>
      <c r="M5421" s="68"/>
      <c r="N5421" s="68"/>
      <c r="O5421" s="68"/>
      <c r="P5421" s="70"/>
      <c r="Q5421" s="71"/>
    </row>
    <row r="5422" spans="1:17">
      <c r="A5422" s="152"/>
      <c r="B5422" s="68"/>
      <c r="C5422" s="68"/>
      <c r="D5422" s="68"/>
      <c r="E5422" s="68"/>
      <c r="F5422" s="69"/>
      <c r="G5422" s="69"/>
      <c r="H5422" s="69"/>
      <c r="I5422" s="69"/>
      <c r="J5422" s="68"/>
      <c r="K5422" s="69"/>
      <c r="L5422" s="68"/>
      <c r="M5422" s="68"/>
      <c r="N5422" s="68"/>
      <c r="O5422" s="68"/>
      <c r="P5422" s="70"/>
      <c r="Q5422" s="71"/>
    </row>
    <row r="5423" spans="1:17">
      <c r="A5423" s="152"/>
      <c r="B5423" s="68"/>
      <c r="C5423" s="68"/>
      <c r="D5423" s="68"/>
      <c r="E5423" s="68"/>
      <c r="F5423" s="69"/>
      <c r="G5423" s="69"/>
      <c r="H5423" s="69"/>
      <c r="I5423" s="69"/>
      <c r="J5423" s="68"/>
      <c r="K5423" s="69"/>
      <c r="L5423" s="68"/>
      <c r="M5423" s="68"/>
      <c r="N5423" s="68"/>
      <c r="O5423" s="68"/>
      <c r="P5423" s="70"/>
      <c r="Q5423" s="71"/>
    </row>
    <row r="5424" spans="1:17">
      <c r="A5424" s="152"/>
      <c r="B5424" s="68"/>
      <c r="C5424" s="68"/>
      <c r="D5424" s="68"/>
      <c r="E5424" s="68"/>
      <c r="F5424" s="69"/>
      <c r="G5424" s="69"/>
      <c r="H5424" s="69"/>
      <c r="I5424" s="69"/>
      <c r="J5424" s="68"/>
      <c r="K5424" s="69"/>
      <c r="L5424" s="68"/>
      <c r="M5424" s="68"/>
      <c r="N5424" s="68"/>
      <c r="O5424" s="68"/>
      <c r="P5424" s="70"/>
      <c r="Q5424" s="71"/>
    </row>
    <row r="5425" spans="1:17">
      <c r="A5425" s="152"/>
      <c r="B5425" s="68"/>
      <c r="C5425" s="68"/>
      <c r="D5425" s="68"/>
      <c r="E5425" s="68"/>
      <c r="F5425" s="69"/>
      <c r="G5425" s="69"/>
      <c r="H5425" s="69"/>
      <c r="I5425" s="69"/>
      <c r="J5425" s="68"/>
      <c r="K5425" s="69"/>
      <c r="L5425" s="68"/>
      <c r="M5425" s="68"/>
      <c r="N5425" s="68"/>
      <c r="O5425" s="68"/>
      <c r="P5425" s="70"/>
      <c r="Q5425" s="71"/>
    </row>
    <row r="5426" spans="1:17">
      <c r="A5426" s="152"/>
      <c r="B5426" s="68"/>
      <c r="C5426" s="68"/>
      <c r="D5426" s="68"/>
      <c r="E5426" s="68"/>
      <c r="F5426" s="69"/>
      <c r="G5426" s="69"/>
      <c r="H5426" s="69"/>
      <c r="I5426" s="69"/>
      <c r="J5426" s="68"/>
      <c r="K5426" s="69"/>
      <c r="L5426" s="68"/>
      <c r="M5426" s="68"/>
      <c r="N5426" s="68"/>
      <c r="O5426" s="68"/>
      <c r="P5426" s="70"/>
      <c r="Q5426" s="71"/>
    </row>
    <row r="5427" spans="1:17">
      <c r="A5427" s="152"/>
      <c r="B5427" s="68"/>
      <c r="C5427" s="68"/>
      <c r="D5427" s="68"/>
      <c r="E5427" s="68"/>
      <c r="F5427" s="69"/>
      <c r="G5427" s="69"/>
      <c r="H5427" s="69"/>
      <c r="I5427" s="69"/>
      <c r="J5427" s="68"/>
      <c r="K5427" s="69"/>
      <c r="L5427" s="68"/>
      <c r="M5427" s="68"/>
      <c r="N5427" s="68"/>
      <c r="O5427" s="68"/>
      <c r="P5427" s="70"/>
      <c r="Q5427" s="71"/>
    </row>
    <row r="5428" spans="1:17">
      <c r="A5428" s="152"/>
      <c r="B5428" s="68"/>
      <c r="C5428" s="68"/>
      <c r="D5428" s="68"/>
      <c r="E5428" s="68"/>
      <c r="F5428" s="69"/>
      <c r="G5428" s="69"/>
      <c r="H5428" s="69"/>
      <c r="I5428" s="69"/>
      <c r="J5428" s="68"/>
      <c r="K5428" s="69"/>
      <c r="L5428" s="68"/>
      <c r="M5428" s="68"/>
      <c r="N5428" s="68"/>
      <c r="O5428" s="68"/>
      <c r="P5428" s="70"/>
      <c r="Q5428" s="71"/>
    </row>
    <row r="5429" spans="1:17">
      <c r="A5429" s="152"/>
      <c r="B5429" s="68"/>
      <c r="C5429" s="68"/>
      <c r="D5429" s="68"/>
      <c r="E5429" s="68"/>
      <c r="F5429" s="69"/>
      <c r="G5429" s="69"/>
      <c r="H5429" s="69"/>
      <c r="I5429" s="69"/>
      <c r="J5429" s="68"/>
      <c r="K5429" s="69"/>
      <c r="L5429" s="68"/>
      <c r="M5429" s="68"/>
      <c r="N5429" s="68"/>
      <c r="O5429" s="68"/>
      <c r="P5429" s="70"/>
      <c r="Q5429" s="71"/>
    </row>
    <row r="5430" spans="1:17">
      <c r="A5430" s="152"/>
      <c r="B5430" s="68"/>
      <c r="C5430" s="68"/>
      <c r="D5430" s="68"/>
      <c r="E5430" s="68"/>
      <c r="F5430" s="69"/>
      <c r="G5430" s="69"/>
      <c r="H5430" s="69"/>
      <c r="I5430" s="69"/>
      <c r="J5430" s="68"/>
      <c r="K5430" s="69"/>
      <c r="L5430" s="68"/>
      <c r="M5430" s="68"/>
      <c r="N5430" s="68"/>
      <c r="O5430" s="68"/>
      <c r="P5430" s="70"/>
      <c r="Q5430" s="71"/>
    </row>
    <row r="5431" spans="1:17">
      <c r="A5431" s="152"/>
      <c r="B5431" s="68"/>
      <c r="C5431" s="68"/>
      <c r="D5431" s="68"/>
      <c r="E5431" s="68"/>
      <c r="F5431" s="69"/>
      <c r="G5431" s="69"/>
      <c r="H5431" s="69"/>
      <c r="I5431" s="69"/>
      <c r="J5431" s="68"/>
      <c r="K5431" s="69"/>
      <c r="L5431" s="68"/>
      <c r="M5431" s="68"/>
      <c r="N5431" s="68"/>
      <c r="O5431" s="68"/>
      <c r="P5431" s="70"/>
      <c r="Q5431" s="71"/>
    </row>
    <row r="5432" spans="1:17">
      <c r="A5432" s="152"/>
      <c r="B5432" s="68"/>
      <c r="C5432" s="68"/>
      <c r="D5432" s="68"/>
      <c r="E5432" s="68"/>
      <c r="F5432" s="69"/>
      <c r="G5432" s="69"/>
      <c r="H5432" s="69"/>
      <c r="I5432" s="69"/>
      <c r="J5432" s="68"/>
      <c r="K5432" s="69"/>
      <c r="L5432" s="68"/>
      <c r="M5432" s="68"/>
      <c r="N5432" s="68"/>
      <c r="O5432" s="68"/>
      <c r="P5432" s="70"/>
      <c r="Q5432" s="71"/>
    </row>
    <row r="5433" spans="1:17">
      <c r="A5433" s="152"/>
      <c r="B5433" s="68"/>
      <c r="C5433" s="68"/>
      <c r="D5433" s="68"/>
      <c r="E5433" s="68"/>
      <c r="F5433" s="69"/>
      <c r="G5433" s="69"/>
      <c r="H5433" s="69"/>
      <c r="I5433" s="69"/>
      <c r="J5433" s="68"/>
      <c r="K5433" s="69"/>
      <c r="L5433" s="68"/>
      <c r="M5433" s="68"/>
      <c r="N5433" s="68"/>
      <c r="O5433" s="68"/>
      <c r="P5433" s="70"/>
      <c r="Q5433" s="71"/>
    </row>
    <row r="5434" spans="1:17">
      <c r="A5434" s="152"/>
      <c r="B5434" s="68"/>
      <c r="C5434" s="68"/>
      <c r="D5434" s="68"/>
      <c r="E5434" s="68"/>
      <c r="F5434" s="69"/>
      <c r="G5434" s="69"/>
      <c r="H5434" s="69"/>
      <c r="I5434" s="69"/>
      <c r="J5434" s="68"/>
      <c r="K5434" s="69"/>
      <c r="L5434" s="68"/>
      <c r="M5434" s="68"/>
      <c r="N5434" s="68"/>
      <c r="O5434" s="68"/>
      <c r="P5434" s="70"/>
      <c r="Q5434" s="71"/>
    </row>
    <row r="5435" spans="1:17">
      <c r="A5435" s="152"/>
      <c r="B5435" s="68"/>
      <c r="C5435" s="68"/>
      <c r="D5435" s="68"/>
      <c r="E5435" s="68"/>
      <c r="F5435" s="69"/>
      <c r="G5435" s="69"/>
      <c r="H5435" s="69"/>
      <c r="I5435" s="69"/>
      <c r="J5435" s="68"/>
      <c r="K5435" s="69"/>
      <c r="L5435" s="68"/>
      <c r="M5435" s="68"/>
      <c r="N5435" s="68"/>
      <c r="O5435" s="68"/>
      <c r="P5435" s="70"/>
      <c r="Q5435" s="71"/>
    </row>
    <row r="5436" spans="1:17">
      <c r="A5436" s="152"/>
      <c r="B5436" s="68"/>
      <c r="C5436" s="68"/>
      <c r="D5436" s="68"/>
      <c r="E5436" s="68"/>
      <c r="F5436" s="69"/>
      <c r="G5436" s="69"/>
      <c r="H5436" s="69"/>
      <c r="I5436" s="69"/>
      <c r="J5436" s="68"/>
      <c r="K5436" s="69"/>
      <c r="L5436" s="68"/>
      <c r="M5436" s="68"/>
      <c r="N5436" s="68"/>
      <c r="O5436" s="68"/>
      <c r="P5436" s="70"/>
      <c r="Q5436" s="71"/>
    </row>
    <row r="5437" spans="1:17">
      <c r="A5437" s="152"/>
      <c r="B5437" s="68"/>
      <c r="C5437" s="68"/>
      <c r="D5437" s="68"/>
      <c r="E5437" s="68"/>
      <c r="F5437" s="69"/>
      <c r="G5437" s="69"/>
      <c r="H5437" s="69"/>
      <c r="I5437" s="69"/>
      <c r="J5437" s="68"/>
      <c r="K5437" s="69"/>
      <c r="L5437" s="68"/>
      <c r="M5437" s="68"/>
      <c r="N5437" s="68"/>
      <c r="O5437" s="68"/>
      <c r="P5437" s="70"/>
      <c r="Q5437" s="71"/>
    </row>
    <row r="5438" spans="1:17">
      <c r="A5438" s="152"/>
      <c r="B5438" s="68"/>
      <c r="C5438" s="68"/>
      <c r="D5438" s="68"/>
      <c r="E5438" s="68"/>
      <c r="F5438" s="69"/>
      <c r="G5438" s="69"/>
      <c r="H5438" s="69"/>
      <c r="I5438" s="69"/>
      <c r="J5438" s="68"/>
      <c r="K5438" s="69"/>
      <c r="L5438" s="68"/>
      <c r="M5438" s="68"/>
      <c r="N5438" s="68"/>
      <c r="O5438" s="68"/>
      <c r="P5438" s="70"/>
      <c r="Q5438" s="71"/>
    </row>
    <row r="5439" spans="1:17">
      <c r="A5439" s="152"/>
      <c r="B5439" s="68"/>
      <c r="C5439" s="68"/>
      <c r="D5439" s="68"/>
      <c r="E5439" s="68"/>
      <c r="F5439" s="69"/>
      <c r="G5439" s="69"/>
      <c r="H5439" s="69"/>
      <c r="I5439" s="69"/>
      <c r="J5439" s="68"/>
      <c r="K5439" s="69"/>
      <c r="L5439" s="68"/>
      <c r="M5439" s="68"/>
      <c r="N5439" s="68"/>
      <c r="O5439" s="68"/>
      <c r="P5439" s="70"/>
      <c r="Q5439" s="71"/>
    </row>
    <row r="5440" spans="1:17">
      <c r="A5440" s="152"/>
      <c r="B5440" s="68"/>
      <c r="C5440" s="68"/>
      <c r="D5440" s="68"/>
      <c r="E5440" s="68"/>
      <c r="F5440" s="69"/>
      <c r="G5440" s="69"/>
      <c r="H5440" s="69"/>
      <c r="I5440" s="69"/>
      <c r="J5440" s="68"/>
      <c r="K5440" s="69"/>
      <c r="L5440" s="68"/>
      <c r="M5440" s="68"/>
      <c r="N5440" s="68"/>
      <c r="O5440" s="68"/>
      <c r="P5440" s="70"/>
      <c r="Q5440" s="71"/>
    </row>
    <row r="5441" spans="1:17">
      <c r="A5441" s="152"/>
      <c r="B5441" s="68"/>
      <c r="C5441" s="68"/>
      <c r="D5441" s="68"/>
      <c r="E5441" s="68"/>
      <c r="F5441" s="69"/>
      <c r="G5441" s="69"/>
      <c r="H5441" s="69"/>
      <c r="I5441" s="69"/>
      <c r="J5441" s="68"/>
      <c r="K5441" s="69"/>
      <c r="L5441" s="68"/>
      <c r="M5441" s="68"/>
      <c r="N5441" s="68"/>
      <c r="O5441" s="68"/>
      <c r="P5441" s="70"/>
      <c r="Q5441" s="71"/>
    </row>
    <row r="5442" spans="1:17">
      <c r="A5442" s="152"/>
      <c r="B5442" s="68"/>
      <c r="C5442" s="68"/>
      <c r="D5442" s="68"/>
      <c r="E5442" s="68"/>
      <c r="F5442" s="69"/>
      <c r="G5442" s="69"/>
      <c r="H5442" s="69"/>
      <c r="I5442" s="69"/>
      <c r="J5442" s="68"/>
      <c r="K5442" s="69"/>
      <c r="L5442" s="68"/>
      <c r="M5442" s="68"/>
      <c r="N5442" s="68"/>
      <c r="O5442" s="68"/>
      <c r="P5442" s="70"/>
      <c r="Q5442" s="71"/>
    </row>
    <row r="5443" spans="1:17">
      <c r="A5443" s="152"/>
      <c r="B5443" s="68"/>
      <c r="C5443" s="68"/>
      <c r="D5443" s="68"/>
      <c r="E5443" s="68"/>
      <c r="F5443" s="69"/>
      <c r="G5443" s="69"/>
      <c r="H5443" s="69"/>
      <c r="I5443" s="69"/>
      <c r="J5443" s="68"/>
      <c r="K5443" s="69"/>
      <c r="L5443" s="68"/>
      <c r="M5443" s="68"/>
      <c r="N5443" s="68"/>
      <c r="O5443" s="68"/>
      <c r="P5443" s="70"/>
      <c r="Q5443" s="71"/>
    </row>
    <row r="5444" spans="1:17">
      <c r="A5444" s="152"/>
      <c r="B5444" s="68"/>
      <c r="C5444" s="68"/>
      <c r="D5444" s="68"/>
      <c r="E5444" s="68"/>
      <c r="F5444" s="69"/>
      <c r="G5444" s="69"/>
      <c r="H5444" s="69"/>
      <c r="I5444" s="69"/>
      <c r="J5444" s="68"/>
      <c r="K5444" s="69"/>
      <c r="L5444" s="68"/>
      <c r="M5444" s="68"/>
      <c r="N5444" s="68"/>
      <c r="O5444" s="68"/>
      <c r="P5444" s="70"/>
      <c r="Q5444" s="71"/>
    </row>
    <row r="5445" spans="1:17">
      <c r="A5445" s="152"/>
      <c r="B5445" s="68"/>
      <c r="C5445" s="68"/>
      <c r="D5445" s="68"/>
      <c r="E5445" s="68"/>
      <c r="F5445" s="69"/>
      <c r="G5445" s="69"/>
      <c r="H5445" s="69"/>
      <c r="I5445" s="69"/>
      <c r="J5445" s="68"/>
      <c r="K5445" s="69"/>
      <c r="L5445" s="68"/>
      <c r="M5445" s="68"/>
      <c r="N5445" s="68"/>
      <c r="O5445" s="68"/>
      <c r="P5445" s="70"/>
      <c r="Q5445" s="71"/>
    </row>
    <row r="5446" spans="1:17">
      <c r="A5446" s="152"/>
      <c r="B5446" s="68"/>
      <c r="C5446" s="68"/>
      <c r="D5446" s="68"/>
      <c r="E5446" s="68"/>
      <c r="F5446" s="69"/>
      <c r="G5446" s="69"/>
      <c r="H5446" s="69"/>
      <c r="I5446" s="69"/>
      <c r="J5446" s="68"/>
      <c r="K5446" s="69"/>
      <c r="L5446" s="68"/>
      <c r="M5446" s="68"/>
      <c r="N5446" s="68"/>
      <c r="O5446" s="68"/>
      <c r="P5446" s="70"/>
      <c r="Q5446" s="71"/>
    </row>
    <row r="5447" spans="1:17">
      <c r="A5447" s="152"/>
      <c r="B5447" s="68"/>
      <c r="C5447" s="68"/>
      <c r="D5447" s="68"/>
      <c r="E5447" s="68"/>
      <c r="F5447" s="69"/>
      <c r="G5447" s="69"/>
      <c r="H5447" s="69"/>
      <c r="I5447" s="69"/>
      <c r="J5447" s="68"/>
      <c r="K5447" s="69"/>
      <c r="L5447" s="68"/>
      <c r="M5447" s="68"/>
      <c r="N5447" s="68"/>
      <c r="O5447" s="68"/>
      <c r="P5447" s="70"/>
      <c r="Q5447" s="71"/>
    </row>
    <row r="5448" spans="1:17">
      <c r="A5448" s="152"/>
      <c r="B5448" s="68"/>
      <c r="C5448" s="68"/>
      <c r="D5448" s="68"/>
      <c r="E5448" s="68"/>
      <c r="F5448" s="69"/>
      <c r="G5448" s="69"/>
      <c r="H5448" s="69"/>
      <c r="I5448" s="69"/>
      <c r="J5448" s="68"/>
      <c r="K5448" s="69"/>
      <c r="L5448" s="68"/>
      <c r="M5448" s="68"/>
      <c r="N5448" s="68"/>
      <c r="O5448" s="68"/>
      <c r="P5448" s="70"/>
      <c r="Q5448" s="71"/>
    </row>
    <row r="5449" spans="1:17">
      <c r="A5449" s="152"/>
      <c r="B5449" s="68"/>
      <c r="C5449" s="68"/>
      <c r="D5449" s="68"/>
      <c r="E5449" s="68"/>
      <c r="F5449" s="69"/>
      <c r="G5449" s="69"/>
      <c r="H5449" s="69"/>
      <c r="I5449" s="69"/>
      <c r="J5449" s="68"/>
      <c r="K5449" s="69"/>
      <c r="L5449" s="68"/>
      <c r="M5449" s="68"/>
      <c r="N5449" s="68"/>
      <c r="O5449" s="68"/>
      <c r="P5449" s="70"/>
      <c r="Q5449" s="71"/>
    </row>
    <row r="5450" spans="1:17">
      <c r="A5450" s="152"/>
      <c r="B5450" s="68"/>
      <c r="C5450" s="68"/>
      <c r="D5450" s="68"/>
      <c r="E5450" s="68"/>
      <c r="F5450" s="69"/>
      <c r="G5450" s="69"/>
      <c r="H5450" s="69"/>
      <c r="I5450" s="69"/>
      <c r="J5450" s="68"/>
      <c r="K5450" s="69"/>
      <c r="L5450" s="68"/>
      <c r="M5450" s="68"/>
      <c r="N5450" s="68"/>
      <c r="O5450" s="68"/>
      <c r="P5450" s="70"/>
      <c r="Q5450" s="71"/>
    </row>
    <row r="5451" spans="1:17">
      <c r="A5451" s="152"/>
      <c r="B5451" s="68"/>
      <c r="C5451" s="68"/>
      <c r="D5451" s="68"/>
      <c r="E5451" s="68"/>
      <c r="F5451" s="69"/>
      <c r="G5451" s="69"/>
      <c r="H5451" s="69"/>
      <c r="I5451" s="69"/>
      <c r="J5451" s="68"/>
      <c r="K5451" s="69"/>
      <c r="L5451" s="68"/>
      <c r="M5451" s="68"/>
      <c r="N5451" s="68"/>
      <c r="O5451" s="68"/>
      <c r="P5451" s="70"/>
      <c r="Q5451" s="71"/>
    </row>
    <row r="5452" spans="1:17">
      <c r="A5452" s="152"/>
      <c r="B5452" s="68"/>
      <c r="C5452" s="68"/>
      <c r="D5452" s="68"/>
      <c r="E5452" s="68"/>
      <c r="F5452" s="69"/>
      <c r="G5452" s="69"/>
      <c r="H5452" s="69"/>
      <c r="I5452" s="69"/>
      <c r="J5452" s="68"/>
      <c r="K5452" s="69"/>
      <c r="L5452" s="68"/>
      <c r="M5452" s="68"/>
      <c r="N5452" s="68"/>
      <c r="O5452" s="68"/>
      <c r="P5452" s="70"/>
      <c r="Q5452" s="71"/>
    </row>
    <row r="5453" spans="1:17">
      <c r="A5453" s="152"/>
      <c r="B5453" s="68"/>
      <c r="C5453" s="68"/>
      <c r="D5453" s="68"/>
      <c r="E5453" s="68"/>
      <c r="F5453" s="69"/>
      <c r="G5453" s="69"/>
      <c r="H5453" s="69"/>
      <c r="I5453" s="69"/>
      <c r="J5453" s="68"/>
      <c r="K5453" s="69"/>
      <c r="L5453" s="68"/>
      <c r="M5453" s="68"/>
      <c r="N5453" s="68"/>
      <c r="O5453" s="68"/>
      <c r="P5453" s="70"/>
      <c r="Q5453" s="71"/>
    </row>
    <row r="5454" spans="1:17">
      <c r="A5454" s="152"/>
      <c r="B5454" s="68"/>
      <c r="C5454" s="68"/>
      <c r="D5454" s="68"/>
      <c r="E5454" s="68"/>
      <c r="F5454" s="69"/>
      <c r="G5454" s="69"/>
      <c r="H5454" s="69"/>
      <c r="I5454" s="69"/>
      <c r="J5454" s="68"/>
      <c r="K5454" s="69"/>
      <c r="L5454" s="68"/>
      <c r="M5454" s="68"/>
      <c r="N5454" s="68"/>
      <c r="O5454" s="68"/>
      <c r="P5454" s="70"/>
      <c r="Q5454" s="71"/>
    </row>
    <row r="5455" spans="1:17">
      <c r="A5455" s="152"/>
      <c r="B5455" s="68"/>
      <c r="C5455" s="68"/>
      <c r="D5455" s="68"/>
      <c r="E5455" s="68"/>
      <c r="F5455" s="69"/>
      <c r="G5455" s="69"/>
      <c r="H5455" s="69"/>
      <c r="I5455" s="69"/>
      <c r="J5455" s="68"/>
      <c r="K5455" s="69"/>
      <c r="L5455" s="68"/>
      <c r="M5455" s="68"/>
      <c r="N5455" s="68"/>
      <c r="O5455" s="68"/>
      <c r="P5455" s="70"/>
      <c r="Q5455" s="71"/>
    </row>
    <row r="5456" spans="1:17">
      <c r="A5456" s="152"/>
      <c r="B5456" s="68"/>
      <c r="C5456" s="68"/>
      <c r="D5456" s="68"/>
      <c r="E5456" s="68"/>
      <c r="F5456" s="69"/>
      <c r="G5456" s="69"/>
      <c r="H5456" s="69"/>
      <c r="I5456" s="69"/>
      <c r="J5456" s="68"/>
      <c r="K5456" s="69"/>
      <c r="L5456" s="68"/>
      <c r="M5456" s="68"/>
      <c r="N5456" s="68"/>
      <c r="O5456" s="68"/>
      <c r="P5456" s="70"/>
      <c r="Q5456" s="71"/>
    </row>
    <row r="5457" spans="1:17">
      <c r="A5457" s="152"/>
      <c r="B5457" s="68"/>
      <c r="C5457" s="68"/>
      <c r="D5457" s="68"/>
      <c r="E5457" s="68"/>
      <c r="F5457" s="69"/>
      <c r="G5457" s="69"/>
      <c r="H5457" s="69"/>
      <c r="I5457" s="69"/>
      <c r="J5457" s="68"/>
      <c r="K5457" s="69"/>
      <c r="L5457" s="68"/>
      <c r="M5457" s="68"/>
      <c r="N5457" s="68"/>
      <c r="O5457" s="68"/>
      <c r="P5457" s="70"/>
      <c r="Q5457" s="71"/>
    </row>
    <row r="5458" spans="1:17">
      <c r="A5458" s="152"/>
      <c r="B5458" s="68"/>
      <c r="C5458" s="68"/>
      <c r="D5458" s="68"/>
      <c r="E5458" s="68"/>
      <c r="F5458" s="69"/>
      <c r="G5458" s="69"/>
      <c r="H5458" s="69"/>
      <c r="I5458" s="69"/>
      <c r="J5458" s="68"/>
      <c r="K5458" s="69"/>
      <c r="L5458" s="68"/>
      <c r="M5458" s="68"/>
      <c r="N5458" s="68"/>
      <c r="O5458" s="68"/>
      <c r="P5458" s="70"/>
      <c r="Q5458" s="71"/>
    </row>
    <row r="5459" spans="1:17">
      <c r="A5459" s="152"/>
      <c r="B5459" s="68"/>
      <c r="C5459" s="68"/>
      <c r="D5459" s="68"/>
      <c r="E5459" s="68"/>
      <c r="F5459" s="69"/>
      <c r="G5459" s="69"/>
      <c r="H5459" s="69"/>
      <c r="I5459" s="69"/>
      <c r="J5459" s="68"/>
      <c r="K5459" s="69"/>
      <c r="L5459" s="68"/>
      <c r="M5459" s="68"/>
      <c r="N5459" s="68"/>
      <c r="O5459" s="68"/>
      <c r="P5459" s="70"/>
      <c r="Q5459" s="71"/>
    </row>
    <row r="5460" spans="1:17">
      <c r="A5460" s="152"/>
      <c r="B5460" s="68"/>
      <c r="C5460" s="68"/>
      <c r="D5460" s="68"/>
      <c r="E5460" s="68"/>
      <c r="F5460" s="69"/>
      <c r="G5460" s="69"/>
      <c r="H5460" s="69"/>
      <c r="I5460" s="69"/>
      <c r="J5460" s="68"/>
      <c r="K5460" s="69"/>
      <c r="L5460" s="68"/>
      <c r="M5460" s="68"/>
      <c r="N5460" s="68"/>
      <c r="O5460" s="68"/>
      <c r="P5460" s="70"/>
      <c r="Q5460" s="71"/>
    </row>
    <row r="5461" spans="1:17">
      <c r="A5461" s="152"/>
      <c r="B5461" s="68"/>
      <c r="C5461" s="68"/>
      <c r="D5461" s="68"/>
      <c r="E5461" s="68"/>
      <c r="F5461" s="69"/>
      <c r="G5461" s="69"/>
      <c r="H5461" s="69"/>
      <c r="I5461" s="69"/>
      <c r="J5461" s="68"/>
      <c r="K5461" s="69"/>
      <c r="L5461" s="68"/>
      <c r="M5461" s="68"/>
      <c r="N5461" s="68"/>
      <c r="O5461" s="68"/>
      <c r="P5461" s="70"/>
      <c r="Q5461" s="71"/>
    </row>
    <row r="5462" spans="1:17">
      <c r="A5462" s="152"/>
      <c r="B5462" s="68"/>
      <c r="C5462" s="68"/>
      <c r="D5462" s="68"/>
      <c r="E5462" s="68"/>
      <c r="F5462" s="69"/>
      <c r="G5462" s="69"/>
      <c r="H5462" s="69"/>
      <c r="I5462" s="69"/>
      <c r="J5462" s="68"/>
      <c r="K5462" s="69"/>
      <c r="L5462" s="68"/>
      <c r="M5462" s="68"/>
      <c r="N5462" s="68"/>
      <c r="O5462" s="68"/>
      <c r="P5462" s="70"/>
      <c r="Q5462" s="71"/>
    </row>
    <row r="5463" spans="1:17">
      <c r="A5463" s="152"/>
      <c r="B5463" s="68"/>
      <c r="C5463" s="68"/>
      <c r="D5463" s="68"/>
      <c r="E5463" s="68"/>
      <c r="F5463" s="69"/>
      <c r="G5463" s="69"/>
      <c r="H5463" s="69"/>
      <c r="I5463" s="69"/>
      <c r="J5463" s="68"/>
      <c r="K5463" s="69"/>
      <c r="L5463" s="68"/>
      <c r="M5463" s="68"/>
      <c r="N5463" s="68"/>
      <c r="O5463" s="68"/>
      <c r="P5463" s="70"/>
      <c r="Q5463" s="71"/>
    </row>
    <row r="5464" spans="1:17">
      <c r="A5464" s="152"/>
      <c r="B5464" s="68"/>
      <c r="C5464" s="68"/>
      <c r="D5464" s="68"/>
      <c r="E5464" s="68"/>
      <c r="F5464" s="69"/>
      <c r="G5464" s="69"/>
      <c r="H5464" s="69"/>
      <c r="I5464" s="69"/>
      <c r="J5464" s="68"/>
      <c r="K5464" s="69"/>
      <c r="L5464" s="68"/>
      <c r="M5464" s="68"/>
      <c r="N5464" s="68"/>
      <c r="O5464" s="68"/>
      <c r="P5464" s="70"/>
      <c r="Q5464" s="71"/>
    </row>
    <row r="5465" spans="1:17">
      <c r="A5465" s="152"/>
      <c r="B5465" s="68"/>
      <c r="C5465" s="68"/>
      <c r="D5465" s="68"/>
      <c r="E5465" s="68"/>
      <c r="F5465" s="69"/>
      <c r="G5465" s="69"/>
      <c r="H5465" s="69"/>
      <c r="I5465" s="69"/>
      <c r="J5465" s="68"/>
      <c r="K5465" s="69"/>
      <c r="L5465" s="68"/>
      <c r="M5465" s="68"/>
      <c r="N5465" s="68"/>
      <c r="O5465" s="68"/>
      <c r="P5465" s="70"/>
      <c r="Q5465" s="71"/>
    </row>
    <row r="5466" spans="1:17">
      <c r="A5466" s="152"/>
      <c r="B5466" s="68"/>
      <c r="C5466" s="68"/>
      <c r="D5466" s="68"/>
      <c r="E5466" s="68"/>
      <c r="F5466" s="69"/>
      <c r="G5466" s="69"/>
      <c r="H5466" s="69"/>
      <c r="I5466" s="69"/>
      <c r="J5466" s="68"/>
      <c r="K5466" s="69"/>
      <c r="L5466" s="68"/>
      <c r="M5466" s="68"/>
      <c r="N5466" s="68"/>
      <c r="O5466" s="68"/>
      <c r="P5466" s="70"/>
      <c r="Q5466" s="71"/>
    </row>
    <row r="5467" spans="1:17">
      <c r="A5467" s="152"/>
      <c r="B5467" s="68"/>
      <c r="C5467" s="68"/>
      <c r="D5467" s="68"/>
      <c r="E5467" s="68"/>
      <c r="F5467" s="69"/>
      <c r="G5467" s="69"/>
      <c r="H5467" s="69"/>
      <c r="I5467" s="69"/>
      <c r="J5467" s="68"/>
      <c r="K5467" s="69"/>
      <c r="L5467" s="68"/>
      <c r="M5467" s="68"/>
      <c r="N5467" s="68"/>
      <c r="O5467" s="68"/>
      <c r="P5467" s="70"/>
      <c r="Q5467" s="71"/>
    </row>
    <row r="5468" spans="1:17">
      <c r="A5468" s="152"/>
      <c r="B5468" s="68"/>
      <c r="C5468" s="68"/>
      <c r="D5468" s="68"/>
      <c r="E5468" s="68"/>
      <c r="F5468" s="69"/>
      <c r="G5468" s="69"/>
      <c r="H5468" s="69"/>
      <c r="I5468" s="69"/>
      <c r="J5468" s="68"/>
      <c r="K5468" s="69"/>
      <c r="L5468" s="68"/>
      <c r="M5468" s="68"/>
      <c r="N5468" s="68"/>
      <c r="O5468" s="68"/>
      <c r="P5468" s="70"/>
      <c r="Q5468" s="71"/>
    </row>
    <row r="5469" spans="1:17">
      <c r="A5469" s="152"/>
      <c r="B5469" s="68"/>
      <c r="C5469" s="68"/>
      <c r="D5469" s="68"/>
      <c r="E5469" s="68"/>
      <c r="F5469" s="69"/>
      <c r="G5469" s="69"/>
      <c r="H5469" s="69"/>
      <c r="I5469" s="69"/>
      <c r="J5469" s="68"/>
      <c r="K5469" s="69"/>
      <c r="L5469" s="68"/>
      <c r="M5469" s="68"/>
      <c r="N5469" s="68"/>
      <c r="O5469" s="68"/>
      <c r="P5469" s="70"/>
      <c r="Q5469" s="71"/>
    </row>
    <row r="5470" spans="1:17">
      <c r="A5470" s="152"/>
      <c r="B5470" s="68"/>
      <c r="C5470" s="68"/>
      <c r="D5470" s="68"/>
      <c r="E5470" s="68"/>
      <c r="F5470" s="69"/>
      <c r="G5470" s="69"/>
      <c r="H5470" s="69"/>
      <c r="I5470" s="69"/>
      <c r="J5470" s="68"/>
      <c r="K5470" s="69"/>
      <c r="L5470" s="68"/>
      <c r="M5470" s="68"/>
      <c r="N5470" s="68"/>
      <c r="O5470" s="68"/>
      <c r="P5470" s="70"/>
      <c r="Q5470" s="71"/>
    </row>
    <row r="5471" spans="1:17">
      <c r="A5471" s="152"/>
      <c r="B5471" s="68"/>
      <c r="C5471" s="68"/>
      <c r="D5471" s="68"/>
      <c r="E5471" s="68"/>
      <c r="F5471" s="69"/>
      <c r="G5471" s="69"/>
      <c r="H5471" s="69"/>
      <c r="I5471" s="69"/>
      <c r="J5471" s="68"/>
      <c r="K5471" s="69"/>
      <c r="L5471" s="68"/>
      <c r="M5471" s="68"/>
      <c r="N5471" s="68"/>
      <c r="O5471" s="68"/>
      <c r="P5471" s="70"/>
      <c r="Q5471" s="71"/>
    </row>
    <row r="5472" spans="1:17">
      <c r="A5472" s="152"/>
      <c r="B5472" s="68"/>
      <c r="C5472" s="68"/>
      <c r="D5472" s="68"/>
      <c r="E5472" s="68"/>
      <c r="F5472" s="69"/>
      <c r="G5472" s="69"/>
      <c r="H5472" s="69"/>
      <c r="I5472" s="69"/>
      <c r="J5472" s="68"/>
      <c r="K5472" s="69"/>
      <c r="L5472" s="68"/>
      <c r="M5472" s="68"/>
      <c r="N5472" s="68"/>
      <c r="O5472" s="68"/>
      <c r="P5472" s="70"/>
      <c r="Q5472" s="71"/>
    </row>
    <row r="5473" spans="1:17">
      <c r="A5473" s="152"/>
      <c r="B5473" s="68"/>
      <c r="C5473" s="68"/>
      <c r="D5473" s="68"/>
      <c r="E5473" s="68"/>
      <c r="F5473" s="69"/>
      <c r="G5473" s="69"/>
      <c r="H5473" s="69"/>
      <c r="I5473" s="69"/>
      <c r="J5473" s="68"/>
      <c r="K5473" s="69"/>
      <c r="L5473" s="68"/>
      <c r="M5473" s="68"/>
      <c r="N5473" s="68"/>
      <c r="O5473" s="68"/>
      <c r="P5473" s="70"/>
      <c r="Q5473" s="71"/>
    </row>
    <row r="5474" spans="1:17">
      <c r="A5474" s="152"/>
      <c r="B5474" s="68"/>
      <c r="C5474" s="68"/>
      <c r="D5474" s="68"/>
      <c r="E5474" s="68"/>
      <c r="F5474" s="69"/>
      <c r="G5474" s="69"/>
      <c r="H5474" s="69"/>
      <c r="I5474" s="69"/>
      <c r="J5474" s="68"/>
      <c r="K5474" s="69"/>
      <c r="L5474" s="68"/>
      <c r="M5474" s="68"/>
      <c r="N5474" s="68"/>
      <c r="O5474" s="68"/>
      <c r="P5474" s="70"/>
      <c r="Q5474" s="71"/>
    </row>
    <row r="5475" spans="1:17">
      <c r="A5475" s="152"/>
      <c r="B5475" s="68"/>
      <c r="C5475" s="68"/>
      <c r="D5475" s="68"/>
      <c r="E5475" s="68"/>
      <c r="F5475" s="69"/>
      <c r="G5475" s="69"/>
      <c r="H5475" s="69"/>
      <c r="I5475" s="69"/>
      <c r="J5475" s="68"/>
      <c r="K5475" s="69"/>
      <c r="L5475" s="68"/>
      <c r="M5475" s="68"/>
      <c r="N5475" s="68"/>
      <c r="O5475" s="68"/>
      <c r="P5475" s="70"/>
      <c r="Q5475" s="71"/>
    </row>
    <row r="5476" spans="1:17">
      <c r="A5476" s="152"/>
      <c r="B5476" s="68"/>
      <c r="C5476" s="68"/>
      <c r="D5476" s="68"/>
      <c r="E5476" s="68"/>
      <c r="F5476" s="69"/>
      <c r="G5476" s="69"/>
      <c r="H5476" s="69"/>
      <c r="I5476" s="69"/>
      <c r="J5476" s="68"/>
      <c r="K5476" s="69"/>
      <c r="L5476" s="68"/>
      <c r="M5476" s="68"/>
      <c r="N5476" s="68"/>
      <c r="O5476" s="68"/>
      <c r="P5476" s="70"/>
      <c r="Q5476" s="71"/>
    </row>
    <row r="5477" spans="1:17">
      <c r="A5477" s="152"/>
      <c r="B5477" s="68"/>
      <c r="C5477" s="68"/>
      <c r="D5477" s="68"/>
      <c r="E5477" s="68"/>
      <c r="F5477" s="69"/>
      <c r="G5477" s="69"/>
      <c r="H5477" s="69"/>
      <c r="I5477" s="69"/>
      <c r="J5477" s="68"/>
      <c r="K5477" s="69"/>
      <c r="L5477" s="68"/>
      <c r="M5477" s="68"/>
      <c r="N5477" s="68"/>
      <c r="O5477" s="68"/>
      <c r="P5477" s="70"/>
      <c r="Q5477" s="71"/>
    </row>
    <row r="5478" spans="1:17">
      <c r="A5478" s="152"/>
      <c r="B5478" s="68"/>
      <c r="C5478" s="68"/>
      <c r="D5478" s="68"/>
      <c r="E5478" s="68"/>
      <c r="F5478" s="69"/>
      <c r="G5478" s="69"/>
      <c r="H5478" s="69"/>
      <c r="I5478" s="69"/>
      <c r="J5478" s="68"/>
      <c r="K5478" s="69"/>
      <c r="L5478" s="68"/>
      <c r="M5478" s="68"/>
      <c r="N5478" s="68"/>
      <c r="O5478" s="68"/>
      <c r="P5478" s="70"/>
      <c r="Q5478" s="71"/>
    </row>
    <row r="5479" spans="1:17">
      <c r="A5479" s="152"/>
      <c r="B5479" s="68"/>
      <c r="C5479" s="68"/>
      <c r="D5479" s="68"/>
      <c r="E5479" s="68"/>
      <c r="F5479" s="69"/>
      <c r="G5479" s="69"/>
      <c r="H5479" s="69"/>
      <c r="I5479" s="69"/>
      <c r="J5479" s="68"/>
      <c r="K5479" s="69"/>
      <c r="L5479" s="68"/>
      <c r="M5479" s="68"/>
      <c r="N5479" s="68"/>
      <c r="O5479" s="68"/>
      <c r="P5479" s="70"/>
      <c r="Q5479" s="71"/>
    </row>
    <row r="5480" spans="1:17">
      <c r="A5480" s="152"/>
      <c r="B5480" s="68"/>
      <c r="C5480" s="68"/>
      <c r="D5480" s="68"/>
      <c r="E5480" s="68"/>
      <c r="F5480" s="69"/>
      <c r="G5480" s="69"/>
      <c r="H5480" s="69"/>
      <c r="I5480" s="69"/>
      <c r="J5480" s="68"/>
      <c r="K5480" s="69"/>
      <c r="L5480" s="68"/>
      <c r="M5480" s="68"/>
      <c r="N5480" s="68"/>
      <c r="O5480" s="68"/>
      <c r="P5480" s="70"/>
      <c r="Q5480" s="71"/>
    </row>
    <row r="5481" spans="1:17">
      <c r="A5481" s="152"/>
      <c r="B5481" s="68"/>
      <c r="C5481" s="68"/>
      <c r="D5481" s="68"/>
      <c r="E5481" s="68"/>
      <c r="F5481" s="69"/>
      <c r="G5481" s="69"/>
      <c r="H5481" s="69"/>
      <c r="I5481" s="69"/>
      <c r="J5481" s="68"/>
      <c r="K5481" s="69"/>
      <c r="L5481" s="68"/>
      <c r="M5481" s="68"/>
      <c r="N5481" s="68"/>
      <c r="O5481" s="68"/>
      <c r="P5481" s="70"/>
      <c r="Q5481" s="71"/>
    </row>
    <row r="5482" spans="1:17">
      <c r="A5482" s="152"/>
      <c r="B5482" s="68"/>
      <c r="C5482" s="68"/>
      <c r="D5482" s="68"/>
      <c r="E5482" s="68"/>
      <c r="F5482" s="69"/>
      <c r="G5482" s="69"/>
      <c r="H5482" s="69"/>
      <c r="I5482" s="69"/>
      <c r="J5482" s="68"/>
      <c r="K5482" s="69"/>
      <c r="L5482" s="68"/>
      <c r="M5482" s="68"/>
      <c r="N5482" s="68"/>
      <c r="O5482" s="68"/>
      <c r="P5482" s="70"/>
      <c r="Q5482" s="71"/>
    </row>
    <row r="5483" spans="1:17">
      <c r="A5483" s="152"/>
      <c r="B5483" s="68"/>
      <c r="C5483" s="68"/>
      <c r="D5483" s="68"/>
      <c r="E5483" s="68"/>
      <c r="F5483" s="69"/>
      <c r="G5483" s="69"/>
      <c r="H5483" s="69"/>
      <c r="I5483" s="69"/>
      <c r="J5483" s="68"/>
      <c r="K5483" s="69"/>
      <c r="L5483" s="68"/>
      <c r="M5483" s="68"/>
      <c r="N5483" s="68"/>
      <c r="O5483" s="68"/>
      <c r="P5483" s="70"/>
      <c r="Q5483" s="71"/>
    </row>
    <row r="5484" spans="1:17">
      <c r="A5484" s="152"/>
      <c r="B5484" s="68"/>
      <c r="C5484" s="68"/>
      <c r="D5484" s="68"/>
      <c r="E5484" s="68"/>
      <c r="F5484" s="69"/>
      <c r="G5484" s="69"/>
      <c r="H5484" s="69"/>
      <c r="I5484" s="69"/>
      <c r="J5484" s="68"/>
      <c r="K5484" s="69"/>
      <c r="L5484" s="68"/>
      <c r="M5484" s="68"/>
      <c r="N5484" s="68"/>
      <c r="O5484" s="68"/>
      <c r="P5484" s="70"/>
      <c r="Q5484" s="71"/>
    </row>
    <row r="5485" spans="1:17">
      <c r="A5485" s="152"/>
      <c r="B5485" s="68"/>
      <c r="C5485" s="68"/>
      <c r="D5485" s="68"/>
      <c r="E5485" s="68"/>
      <c r="F5485" s="69"/>
      <c r="G5485" s="69"/>
      <c r="H5485" s="69"/>
      <c r="I5485" s="69"/>
      <c r="J5485" s="68"/>
      <c r="K5485" s="69"/>
      <c r="L5485" s="68"/>
      <c r="M5485" s="68"/>
      <c r="N5485" s="68"/>
      <c r="O5485" s="68"/>
      <c r="P5485" s="70"/>
      <c r="Q5485" s="71"/>
    </row>
    <row r="5486" spans="1:17">
      <c r="A5486" s="152"/>
      <c r="B5486" s="68"/>
      <c r="C5486" s="68"/>
      <c r="D5486" s="68"/>
      <c r="E5486" s="68"/>
      <c r="F5486" s="69"/>
      <c r="G5486" s="69"/>
      <c r="H5486" s="69"/>
      <c r="I5486" s="69"/>
      <c r="J5486" s="68"/>
      <c r="K5486" s="69"/>
      <c r="L5486" s="68"/>
      <c r="M5486" s="68"/>
      <c r="N5486" s="68"/>
      <c r="O5486" s="68"/>
      <c r="P5486" s="70"/>
      <c r="Q5486" s="71"/>
    </row>
    <row r="5487" spans="1:17">
      <c r="A5487" s="152"/>
      <c r="B5487" s="68"/>
      <c r="C5487" s="68"/>
      <c r="D5487" s="68"/>
      <c r="E5487" s="68"/>
      <c r="F5487" s="69"/>
      <c r="G5487" s="69"/>
      <c r="H5487" s="69"/>
      <c r="I5487" s="69"/>
      <c r="J5487" s="68"/>
      <c r="K5487" s="69"/>
      <c r="L5487" s="68"/>
      <c r="M5487" s="68"/>
      <c r="N5487" s="68"/>
      <c r="O5487" s="68"/>
      <c r="P5487" s="70"/>
      <c r="Q5487" s="71"/>
    </row>
    <row r="5488" spans="1:17">
      <c r="A5488" s="152"/>
      <c r="B5488" s="68"/>
      <c r="C5488" s="68"/>
      <c r="D5488" s="68"/>
      <c r="E5488" s="68"/>
      <c r="F5488" s="69"/>
      <c r="G5488" s="69"/>
      <c r="H5488" s="69"/>
      <c r="I5488" s="69"/>
      <c r="J5488" s="68"/>
      <c r="K5488" s="69"/>
      <c r="L5488" s="68"/>
      <c r="M5488" s="68"/>
      <c r="N5488" s="68"/>
      <c r="O5488" s="68"/>
      <c r="P5488" s="70"/>
      <c r="Q5488" s="71"/>
    </row>
    <row r="5489" spans="1:17">
      <c r="A5489" s="152"/>
      <c r="B5489" s="68"/>
      <c r="C5489" s="68"/>
      <c r="D5489" s="68"/>
      <c r="E5489" s="68"/>
      <c r="F5489" s="69"/>
      <c r="G5489" s="69"/>
      <c r="H5489" s="69"/>
      <c r="I5489" s="69"/>
      <c r="J5489" s="68"/>
      <c r="K5489" s="69"/>
      <c r="L5489" s="68"/>
      <c r="M5489" s="68"/>
      <c r="N5489" s="68"/>
      <c r="O5489" s="68"/>
      <c r="P5489" s="70"/>
      <c r="Q5489" s="71"/>
    </row>
    <row r="5490" spans="1:17">
      <c r="A5490" s="152"/>
      <c r="B5490" s="68"/>
      <c r="C5490" s="68"/>
      <c r="D5490" s="68"/>
      <c r="E5490" s="68"/>
      <c r="F5490" s="69"/>
      <c r="G5490" s="69"/>
      <c r="H5490" s="69"/>
      <c r="I5490" s="69"/>
      <c r="J5490" s="68"/>
      <c r="K5490" s="69"/>
      <c r="L5490" s="68"/>
      <c r="M5490" s="68"/>
      <c r="N5490" s="68"/>
      <c r="O5490" s="68"/>
      <c r="P5490" s="70"/>
      <c r="Q5490" s="71"/>
    </row>
    <row r="5491" spans="1:17">
      <c r="A5491" s="152"/>
      <c r="B5491" s="68"/>
      <c r="C5491" s="68"/>
      <c r="D5491" s="68"/>
      <c r="E5491" s="68"/>
      <c r="F5491" s="69"/>
      <c r="G5491" s="69"/>
      <c r="H5491" s="69"/>
      <c r="I5491" s="69"/>
      <c r="J5491" s="68"/>
      <c r="K5491" s="69"/>
      <c r="L5491" s="68"/>
      <c r="M5491" s="68"/>
      <c r="N5491" s="68"/>
      <c r="O5491" s="68"/>
      <c r="P5491" s="70"/>
      <c r="Q5491" s="71"/>
    </row>
    <row r="5492" spans="1:17">
      <c r="A5492" s="152"/>
      <c r="B5492" s="68"/>
      <c r="C5492" s="68"/>
      <c r="D5492" s="68"/>
      <c r="E5492" s="68"/>
      <c r="F5492" s="69"/>
      <c r="G5492" s="69"/>
      <c r="H5492" s="69"/>
      <c r="I5492" s="69"/>
      <c r="J5492" s="68"/>
      <c r="K5492" s="69"/>
      <c r="L5492" s="68"/>
      <c r="M5492" s="68"/>
      <c r="N5492" s="68"/>
      <c r="O5492" s="68"/>
      <c r="P5492" s="70"/>
      <c r="Q5492" s="71"/>
    </row>
    <row r="5493" spans="1:17">
      <c r="A5493" s="152"/>
      <c r="B5493" s="68"/>
      <c r="C5493" s="68"/>
      <c r="D5493" s="68"/>
      <c r="E5493" s="68"/>
      <c r="F5493" s="69"/>
      <c r="G5493" s="69"/>
      <c r="H5493" s="69"/>
      <c r="I5493" s="69"/>
      <c r="J5493" s="68"/>
      <c r="K5493" s="69"/>
      <c r="L5493" s="68"/>
      <c r="M5493" s="68"/>
      <c r="N5493" s="68"/>
      <c r="O5493" s="68"/>
      <c r="P5493" s="70"/>
      <c r="Q5493" s="71"/>
    </row>
    <row r="5494" spans="1:17">
      <c r="A5494" s="152"/>
      <c r="B5494" s="68"/>
      <c r="C5494" s="68"/>
      <c r="D5494" s="68"/>
      <c r="E5494" s="68"/>
      <c r="F5494" s="69"/>
      <c r="G5494" s="69"/>
      <c r="H5494" s="69"/>
      <c r="I5494" s="69"/>
      <c r="J5494" s="68"/>
      <c r="K5494" s="69"/>
      <c r="L5494" s="68"/>
      <c r="M5494" s="68"/>
      <c r="N5494" s="68"/>
      <c r="O5494" s="68"/>
      <c r="P5494" s="70"/>
      <c r="Q5494" s="71"/>
    </row>
    <row r="5495" spans="1:17">
      <c r="A5495" s="152"/>
      <c r="B5495" s="68"/>
      <c r="C5495" s="68"/>
      <c r="D5495" s="68"/>
      <c r="E5495" s="68"/>
      <c r="F5495" s="69"/>
      <c r="G5495" s="69"/>
      <c r="H5495" s="69"/>
      <c r="I5495" s="69"/>
      <c r="J5495" s="68"/>
      <c r="K5495" s="69"/>
      <c r="L5495" s="68"/>
      <c r="M5495" s="68"/>
      <c r="N5495" s="68"/>
      <c r="O5495" s="68"/>
      <c r="P5495" s="70"/>
      <c r="Q5495" s="71"/>
    </row>
    <row r="5496" spans="1:17">
      <c r="A5496" s="152"/>
      <c r="B5496" s="68"/>
      <c r="C5496" s="68"/>
      <c r="D5496" s="68"/>
      <c r="E5496" s="68"/>
      <c r="F5496" s="69"/>
      <c r="G5496" s="69"/>
      <c r="H5496" s="69"/>
      <c r="I5496" s="69"/>
      <c r="J5496" s="68"/>
      <c r="K5496" s="69"/>
      <c r="L5496" s="68"/>
      <c r="M5496" s="68"/>
      <c r="N5496" s="68"/>
      <c r="O5496" s="68"/>
      <c r="P5496" s="70"/>
      <c r="Q5496" s="71"/>
    </row>
    <row r="5497" spans="1:17">
      <c r="A5497" s="152"/>
      <c r="B5497" s="68"/>
      <c r="C5497" s="68"/>
      <c r="D5497" s="68"/>
      <c r="E5497" s="68"/>
      <c r="F5497" s="69"/>
      <c r="G5497" s="69"/>
      <c r="H5497" s="69"/>
      <c r="I5497" s="69"/>
      <c r="J5497" s="68"/>
      <c r="K5497" s="69"/>
      <c r="L5497" s="68"/>
      <c r="M5497" s="68"/>
      <c r="N5497" s="68"/>
      <c r="O5497" s="68"/>
      <c r="P5497" s="70"/>
      <c r="Q5497" s="71"/>
    </row>
    <row r="5498" spans="1:17">
      <c r="A5498" s="152"/>
      <c r="B5498" s="68"/>
      <c r="C5498" s="68"/>
      <c r="D5498" s="68"/>
      <c r="E5498" s="68"/>
      <c r="F5498" s="69"/>
      <c r="G5498" s="69"/>
      <c r="H5498" s="69"/>
      <c r="I5498" s="69"/>
      <c r="J5498" s="68"/>
      <c r="K5498" s="69"/>
      <c r="L5498" s="68"/>
      <c r="M5498" s="68"/>
      <c r="N5498" s="68"/>
      <c r="O5498" s="68"/>
      <c r="P5498" s="70"/>
      <c r="Q5498" s="71"/>
    </row>
    <row r="5499" spans="1:17">
      <c r="A5499" s="152"/>
      <c r="B5499" s="68"/>
      <c r="C5499" s="68"/>
      <c r="D5499" s="68"/>
      <c r="E5499" s="68"/>
      <c r="F5499" s="69"/>
      <c r="G5499" s="69"/>
      <c r="H5499" s="69"/>
      <c r="I5499" s="69"/>
      <c r="J5499" s="68"/>
      <c r="K5499" s="69"/>
      <c r="L5499" s="68"/>
      <c r="M5499" s="68"/>
      <c r="N5499" s="68"/>
      <c r="O5499" s="68"/>
      <c r="P5499" s="70"/>
      <c r="Q5499" s="71"/>
    </row>
    <row r="5500" spans="1:17">
      <c r="A5500" s="152"/>
      <c r="B5500" s="68"/>
      <c r="C5500" s="68"/>
      <c r="D5500" s="68"/>
      <c r="E5500" s="68"/>
      <c r="F5500" s="69"/>
      <c r="G5500" s="69"/>
      <c r="H5500" s="69"/>
      <c r="I5500" s="69"/>
      <c r="J5500" s="68"/>
      <c r="K5500" s="69"/>
      <c r="L5500" s="68"/>
      <c r="M5500" s="68"/>
      <c r="N5500" s="68"/>
      <c r="O5500" s="68"/>
      <c r="P5500" s="70"/>
      <c r="Q5500" s="71"/>
    </row>
    <row r="5501" spans="1:17">
      <c r="A5501" s="152"/>
      <c r="B5501" s="68"/>
      <c r="C5501" s="68"/>
      <c r="D5501" s="68"/>
      <c r="E5501" s="68"/>
      <c r="F5501" s="69"/>
      <c r="G5501" s="69"/>
      <c r="H5501" s="69"/>
      <c r="I5501" s="69"/>
      <c r="J5501" s="68"/>
      <c r="K5501" s="69"/>
      <c r="L5501" s="68"/>
      <c r="M5501" s="68"/>
      <c r="N5501" s="68"/>
      <c r="O5501" s="68"/>
      <c r="P5501" s="70"/>
      <c r="Q5501" s="71"/>
    </row>
    <row r="5502" spans="1:17">
      <c r="A5502" s="152"/>
      <c r="B5502" s="68"/>
      <c r="C5502" s="68"/>
      <c r="D5502" s="68"/>
      <c r="E5502" s="68"/>
      <c r="F5502" s="69"/>
      <c r="G5502" s="69"/>
      <c r="H5502" s="69"/>
      <c r="I5502" s="69"/>
      <c r="J5502" s="68"/>
      <c r="K5502" s="69"/>
      <c r="L5502" s="68"/>
      <c r="M5502" s="68"/>
      <c r="N5502" s="68"/>
      <c r="O5502" s="68"/>
      <c r="P5502" s="70"/>
      <c r="Q5502" s="71"/>
    </row>
    <row r="5503" spans="1:17">
      <c r="A5503" s="152"/>
      <c r="B5503" s="68"/>
      <c r="C5503" s="68"/>
      <c r="D5503" s="68"/>
      <c r="E5503" s="68"/>
      <c r="F5503" s="69"/>
      <c r="G5503" s="69"/>
      <c r="H5503" s="69"/>
      <c r="I5503" s="69"/>
      <c r="J5503" s="68"/>
      <c r="K5503" s="69"/>
      <c r="L5503" s="68"/>
      <c r="M5503" s="68"/>
      <c r="N5503" s="68"/>
      <c r="O5503" s="68"/>
      <c r="P5503" s="70"/>
      <c r="Q5503" s="71"/>
    </row>
    <row r="5504" spans="1:17">
      <c r="A5504" s="152"/>
      <c r="B5504" s="68"/>
      <c r="C5504" s="68"/>
      <c r="D5504" s="68"/>
      <c r="E5504" s="68"/>
      <c r="F5504" s="69"/>
      <c r="G5504" s="69"/>
      <c r="H5504" s="69"/>
      <c r="I5504" s="69"/>
      <c r="J5504" s="68"/>
      <c r="K5504" s="69"/>
      <c r="L5504" s="68"/>
      <c r="M5504" s="68"/>
      <c r="N5504" s="68"/>
      <c r="O5504" s="68"/>
      <c r="P5504" s="70"/>
      <c r="Q5504" s="71"/>
    </row>
    <row r="5505" spans="1:17">
      <c r="A5505" s="152"/>
      <c r="B5505" s="68"/>
      <c r="C5505" s="68"/>
      <c r="D5505" s="68"/>
      <c r="E5505" s="68"/>
      <c r="F5505" s="69"/>
      <c r="G5505" s="69"/>
      <c r="H5505" s="69"/>
      <c r="I5505" s="69"/>
      <c r="J5505" s="68"/>
      <c r="K5505" s="69"/>
      <c r="L5505" s="68"/>
      <c r="M5505" s="68"/>
      <c r="N5505" s="68"/>
      <c r="O5505" s="68"/>
      <c r="P5505" s="70"/>
      <c r="Q5505" s="71"/>
    </row>
    <row r="5506" spans="1:17">
      <c r="A5506" s="152"/>
      <c r="B5506" s="68"/>
      <c r="C5506" s="68"/>
      <c r="D5506" s="68"/>
      <c r="E5506" s="68"/>
      <c r="F5506" s="69"/>
      <c r="G5506" s="69"/>
      <c r="H5506" s="69"/>
      <c r="I5506" s="69"/>
      <c r="J5506" s="68"/>
      <c r="K5506" s="69"/>
      <c r="L5506" s="68"/>
      <c r="M5506" s="68"/>
      <c r="N5506" s="68"/>
      <c r="O5506" s="68"/>
      <c r="P5506" s="70"/>
      <c r="Q5506" s="71"/>
    </row>
    <row r="5507" spans="1:17">
      <c r="A5507" s="152"/>
      <c r="B5507" s="68"/>
      <c r="C5507" s="68"/>
      <c r="D5507" s="68"/>
      <c r="E5507" s="68"/>
      <c r="F5507" s="69"/>
      <c r="G5507" s="69"/>
      <c r="H5507" s="69"/>
      <c r="I5507" s="69"/>
      <c r="J5507" s="68"/>
      <c r="K5507" s="69"/>
      <c r="L5507" s="68"/>
      <c r="M5507" s="68"/>
      <c r="N5507" s="68"/>
      <c r="O5507" s="68"/>
      <c r="P5507" s="70"/>
      <c r="Q5507" s="71"/>
    </row>
    <row r="5508" spans="1:17">
      <c r="A5508" s="152"/>
      <c r="B5508" s="68"/>
      <c r="C5508" s="68"/>
      <c r="D5508" s="68"/>
      <c r="E5508" s="68"/>
      <c r="F5508" s="69"/>
      <c r="G5508" s="69"/>
      <c r="H5508" s="69"/>
      <c r="I5508" s="69"/>
      <c r="J5508" s="68"/>
      <c r="K5508" s="69"/>
      <c r="L5508" s="68"/>
      <c r="M5508" s="68"/>
      <c r="N5508" s="68"/>
      <c r="O5508" s="68"/>
      <c r="P5508" s="70"/>
      <c r="Q5508" s="71"/>
    </row>
    <row r="5509" spans="1:17">
      <c r="A5509" s="152"/>
      <c r="B5509" s="68"/>
      <c r="C5509" s="68"/>
      <c r="D5509" s="68"/>
      <c r="E5509" s="68"/>
      <c r="F5509" s="69"/>
      <c r="G5509" s="69"/>
      <c r="H5509" s="69"/>
      <c r="I5509" s="69"/>
      <c r="J5509" s="68"/>
      <c r="K5509" s="69"/>
      <c r="L5509" s="68"/>
      <c r="M5509" s="68"/>
      <c r="N5509" s="68"/>
      <c r="O5509" s="68"/>
      <c r="P5509" s="70"/>
      <c r="Q5509" s="71"/>
    </row>
    <row r="5510" spans="1:17">
      <c r="A5510" s="152"/>
      <c r="B5510" s="68"/>
      <c r="C5510" s="68"/>
      <c r="D5510" s="68"/>
      <c r="E5510" s="68"/>
      <c r="F5510" s="69"/>
      <c r="G5510" s="69"/>
      <c r="H5510" s="69"/>
      <c r="I5510" s="69"/>
      <c r="J5510" s="68"/>
      <c r="K5510" s="69"/>
      <c r="L5510" s="68"/>
      <c r="M5510" s="68"/>
      <c r="N5510" s="68"/>
      <c r="O5510" s="68"/>
      <c r="P5510" s="70"/>
      <c r="Q5510" s="71"/>
    </row>
    <row r="5511" spans="1:17">
      <c r="A5511" s="152"/>
      <c r="B5511" s="68"/>
      <c r="C5511" s="68"/>
      <c r="D5511" s="68"/>
      <c r="E5511" s="68"/>
      <c r="F5511" s="69"/>
      <c r="G5511" s="69"/>
      <c r="H5511" s="69"/>
      <c r="I5511" s="69"/>
      <c r="J5511" s="68"/>
      <c r="K5511" s="69"/>
      <c r="L5511" s="68"/>
      <c r="M5511" s="68"/>
      <c r="N5511" s="68"/>
      <c r="O5511" s="68"/>
      <c r="P5511" s="70"/>
      <c r="Q5511" s="71"/>
    </row>
    <row r="5512" spans="1:17">
      <c r="A5512" s="152"/>
      <c r="B5512" s="68"/>
      <c r="C5512" s="68"/>
      <c r="D5512" s="68"/>
      <c r="E5512" s="68"/>
      <c r="F5512" s="69"/>
      <c r="G5512" s="69"/>
      <c r="H5512" s="69"/>
      <c r="I5512" s="69"/>
      <c r="J5512" s="68"/>
      <c r="K5512" s="69"/>
      <c r="L5512" s="68"/>
      <c r="M5512" s="68"/>
      <c r="N5512" s="68"/>
      <c r="O5512" s="68"/>
      <c r="P5512" s="70"/>
      <c r="Q5512" s="71"/>
    </row>
    <row r="5513" spans="1:17">
      <c r="A5513" s="152"/>
      <c r="B5513" s="68"/>
      <c r="C5513" s="68"/>
      <c r="D5513" s="68"/>
      <c r="E5513" s="68"/>
      <c r="F5513" s="69"/>
      <c r="G5513" s="69"/>
      <c r="H5513" s="69"/>
      <c r="I5513" s="69"/>
      <c r="J5513" s="68"/>
      <c r="K5513" s="69"/>
      <c r="L5513" s="68"/>
      <c r="M5513" s="68"/>
      <c r="N5513" s="68"/>
      <c r="O5513" s="68"/>
      <c r="P5513" s="70"/>
      <c r="Q5513" s="71"/>
    </row>
    <row r="5514" spans="1:17">
      <c r="A5514" s="152"/>
      <c r="B5514" s="68"/>
      <c r="C5514" s="68"/>
      <c r="D5514" s="68"/>
      <c r="E5514" s="68"/>
      <c r="F5514" s="69"/>
      <c r="G5514" s="69"/>
      <c r="H5514" s="69"/>
      <c r="I5514" s="69"/>
      <c r="J5514" s="68"/>
      <c r="K5514" s="69"/>
      <c r="L5514" s="68"/>
      <c r="M5514" s="68"/>
      <c r="N5514" s="68"/>
      <c r="O5514" s="68"/>
      <c r="P5514" s="70"/>
      <c r="Q5514" s="71"/>
    </row>
    <row r="5515" spans="1:17">
      <c r="A5515" s="152"/>
      <c r="B5515" s="68"/>
      <c r="C5515" s="68"/>
      <c r="D5515" s="68"/>
      <c r="E5515" s="68"/>
      <c r="F5515" s="69"/>
      <c r="G5515" s="69"/>
      <c r="H5515" s="69"/>
      <c r="I5515" s="69"/>
      <c r="J5515" s="68"/>
      <c r="K5515" s="69"/>
      <c r="L5515" s="68"/>
      <c r="M5515" s="68"/>
      <c r="N5515" s="68"/>
      <c r="O5515" s="68"/>
      <c r="P5515" s="70"/>
      <c r="Q5515" s="71"/>
    </row>
    <row r="5516" spans="1:17">
      <c r="A5516" s="152"/>
      <c r="B5516" s="68"/>
      <c r="C5516" s="68"/>
      <c r="D5516" s="68"/>
      <c r="E5516" s="68"/>
      <c r="F5516" s="69"/>
      <c r="G5516" s="69"/>
      <c r="H5516" s="69"/>
      <c r="I5516" s="69"/>
      <c r="J5516" s="68"/>
      <c r="K5516" s="69"/>
      <c r="L5516" s="68"/>
      <c r="M5516" s="68"/>
      <c r="N5516" s="68"/>
      <c r="O5516" s="68"/>
      <c r="P5516" s="70"/>
      <c r="Q5516" s="71"/>
    </row>
    <row r="5517" spans="1:17">
      <c r="A5517" s="152"/>
      <c r="B5517" s="68"/>
      <c r="C5517" s="68"/>
      <c r="D5517" s="68"/>
      <c r="E5517" s="68"/>
      <c r="F5517" s="69"/>
      <c r="G5517" s="69"/>
      <c r="H5517" s="69"/>
      <c r="I5517" s="69"/>
      <c r="J5517" s="68"/>
      <c r="K5517" s="69"/>
      <c r="L5517" s="68"/>
      <c r="M5517" s="68"/>
      <c r="N5517" s="68"/>
      <c r="O5517" s="68"/>
      <c r="P5517" s="70"/>
      <c r="Q5517" s="71"/>
    </row>
    <row r="5518" spans="1:17">
      <c r="A5518" s="152"/>
      <c r="B5518" s="68"/>
      <c r="C5518" s="68"/>
      <c r="D5518" s="68"/>
      <c r="E5518" s="68"/>
      <c r="F5518" s="69"/>
      <c r="G5518" s="69"/>
      <c r="H5518" s="69"/>
      <c r="I5518" s="69"/>
      <c r="J5518" s="68"/>
      <c r="K5518" s="69"/>
      <c r="L5518" s="68"/>
      <c r="M5518" s="68"/>
      <c r="N5518" s="68"/>
      <c r="O5518" s="68"/>
      <c r="P5518" s="70"/>
      <c r="Q5518" s="71"/>
    </row>
    <row r="5519" spans="1:17">
      <c r="A5519" s="152"/>
      <c r="B5519" s="68"/>
      <c r="C5519" s="68"/>
      <c r="D5519" s="68"/>
      <c r="E5519" s="68"/>
      <c r="F5519" s="69"/>
      <c r="G5519" s="69"/>
      <c r="H5519" s="69"/>
      <c r="I5519" s="69"/>
      <c r="J5519" s="68"/>
      <c r="K5519" s="69"/>
      <c r="L5519" s="68"/>
      <c r="M5519" s="68"/>
      <c r="N5519" s="68"/>
      <c r="O5519" s="68"/>
      <c r="P5519" s="70"/>
      <c r="Q5519" s="71"/>
    </row>
    <row r="5520" spans="1:17">
      <c r="A5520" s="152"/>
      <c r="B5520" s="68"/>
      <c r="C5520" s="68"/>
      <c r="D5520" s="68"/>
      <c r="E5520" s="68"/>
      <c r="F5520" s="69"/>
      <c r="G5520" s="69"/>
      <c r="H5520" s="69"/>
      <c r="I5520" s="69"/>
      <c r="J5520" s="68"/>
      <c r="K5520" s="69"/>
      <c r="L5520" s="68"/>
      <c r="M5520" s="68"/>
      <c r="N5520" s="68"/>
      <c r="O5520" s="68"/>
      <c r="P5520" s="70"/>
      <c r="Q5520" s="71"/>
    </row>
    <row r="5521" spans="1:17">
      <c r="A5521" s="152"/>
      <c r="B5521" s="68"/>
      <c r="C5521" s="68"/>
      <c r="D5521" s="68"/>
      <c r="E5521" s="68"/>
      <c r="F5521" s="69"/>
      <c r="G5521" s="69"/>
      <c r="H5521" s="69"/>
      <c r="I5521" s="69"/>
      <c r="J5521" s="68"/>
      <c r="K5521" s="69"/>
      <c r="L5521" s="68"/>
      <c r="M5521" s="68"/>
      <c r="N5521" s="68"/>
      <c r="O5521" s="68"/>
      <c r="P5521" s="70"/>
      <c r="Q5521" s="71"/>
    </row>
    <row r="5522" spans="1:17">
      <c r="A5522" s="152"/>
      <c r="B5522" s="68"/>
      <c r="C5522" s="68"/>
      <c r="D5522" s="68"/>
      <c r="E5522" s="68"/>
      <c r="F5522" s="69"/>
      <c r="G5522" s="69"/>
      <c r="H5522" s="69"/>
      <c r="I5522" s="69"/>
      <c r="J5522" s="68"/>
      <c r="K5522" s="69"/>
      <c r="L5522" s="68"/>
      <c r="M5522" s="68"/>
      <c r="N5522" s="68"/>
      <c r="O5522" s="68"/>
      <c r="P5522" s="70"/>
      <c r="Q5522" s="71"/>
    </row>
    <row r="5523" spans="1:17">
      <c r="A5523" s="152"/>
      <c r="B5523" s="68"/>
      <c r="C5523" s="68"/>
      <c r="D5523" s="68"/>
      <c r="E5523" s="68"/>
      <c r="F5523" s="69"/>
      <c r="G5523" s="69"/>
      <c r="H5523" s="69"/>
      <c r="I5523" s="69"/>
      <c r="J5523" s="68"/>
      <c r="K5523" s="69"/>
      <c r="L5523" s="68"/>
      <c r="M5523" s="68"/>
      <c r="N5523" s="68"/>
      <c r="O5523" s="68"/>
      <c r="P5523" s="70"/>
      <c r="Q5523" s="71"/>
    </row>
    <row r="5524" spans="1:17">
      <c r="A5524" s="152"/>
      <c r="B5524" s="68"/>
      <c r="C5524" s="68"/>
      <c r="D5524" s="68"/>
      <c r="E5524" s="68"/>
      <c r="F5524" s="69"/>
      <c r="G5524" s="69"/>
      <c r="H5524" s="69"/>
      <c r="I5524" s="69"/>
      <c r="J5524" s="68"/>
      <c r="K5524" s="69"/>
      <c r="L5524" s="68"/>
      <c r="M5524" s="68"/>
      <c r="N5524" s="68"/>
      <c r="O5524" s="68"/>
      <c r="P5524" s="70"/>
      <c r="Q5524" s="71"/>
    </row>
    <row r="5525" spans="1:17">
      <c r="A5525" s="152"/>
      <c r="B5525" s="68"/>
      <c r="C5525" s="68"/>
      <c r="D5525" s="68"/>
      <c r="E5525" s="68"/>
      <c r="F5525" s="69"/>
      <c r="G5525" s="69"/>
      <c r="H5525" s="69"/>
      <c r="I5525" s="69"/>
      <c r="J5525" s="68"/>
      <c r="K5525" s="69"/>
      <c r="L5525" s="68"/>
      <c r="M5525" s="68"/>
      <c r="N5525" s="68"/>
      <c r="O5525" s="68"/>
      <c r="P5525" s="70"/>
      <c r="Q5525" s="71"/>
    </row>
    <row r="5526" spans="1:17">
      <c r="A5526" s="152"/>
      <c r="B5526" s="68"/>
      <c r="C5526" s="68"/>
      <c r="D5526" s="68"/>
      <c r="E5526" s="68"/>
      <c r="F5526" s="69"/>
      <c r="G5526" s="69"/>
      <c r="H5526" s="69"/>
      <c r="I5526" s="69"/>
      <c r="J5526" s="68"/>
      <c r="K5526" s="69"/>
      <c r="L5526" s="68"/>
      <c r="M5526" s="68"/>
      <c r="N5526" s="68"/>
      <c r="O5526" s="68"/>
      <c r="P5526" s="70"/>
      <c r="Q5526" s="71"/>
    </row>
    <row r="5527" spans="1:17">
      <c r="A5527" s="152"/>
      <c r="B5527" s="68"/>
      <c r="C5527" s="68"/>
      <c r="D5527" s="68"/>
      <c r="E5527" s="68"/>
      <c r="F5527" s="69"/>
      <c r="G5527" s="69"/>
      <c r="H5527" s="69"/>
      <c r="I5527" s="69"/>
      <c r="J5527" s="68"/>
      <c r="K5527" s="69"/>
      <c r="L5527" s="68"/>
      <c r="M5527" s="68"/>
      <c r="N5527" s="68"/>
      <c r="O5527" s="68"/>
      <c r="P5527" s="70"/>
      <c r="Q5527" s="71"/>
    </row>
    <row r="5528" spans="1:17">
      <c r="A5528" s="152"/>
      <c r="B5528" s="68"/>
      <c r="C5528" s="68"/>
      <c r="D5528" s="68"/>
      <c r="E5528" s="68"/>
      <c r="F5528" s="69"/>
      <c r="G5528" s="69"/>
      <c r="H5528" s="69"/>
      <c r="I5528" s="69"/>
      <c r="J5528" s="68"/>
      <c r="K5528" s="69"/>
      <c r="L5528" s="68"/>
      <c r="M5528" s="68"/>
      <c r="N5528" s="68"/>
      <c r="O5528" s="68"/>
      <c r="P5528" s="70"/>
      <c r="Q5528" s="71"/>
    </row>
    <row r="5529" spans="1:17">
      <c r="A5529" s="152"/>
      <c r="B5529" s="68"/>
      <c r="C5529" s="68"/>
      <c r="D5529" s="68"/>
      <c r="E5529" s="68"/>
      <c r="F5529" s="69"/>
      <c r="G5529" s="69"/>
      <c r="H5529" s="69"/>
      <c r="I5529" s="69"/>
      <c r="J5529" s="68"/>
      <c r="K5529" s="69"/>
      <c r="L5529" s="68"/>
      <c r="M5529" s="68"/>
      <c r="N5529" s="68"/>
      <c r="O5529" s="68"/>
      <c r="P5529" s="70"/>
      <c r="Q5529" s="71"/>
    </row>
    <row r="5530" spans="1:17">
      <c r="A5530" s="152"/>
      <c r="B5530" s="68"/>
      <c r="C5530" s="68"/>
      <c r="D5530" s="68"/>
      <c r="E5530" s="68"/>
      <c r="F5530" s="69"/>
      <c r="G5530" s="69"/>
      <c r="H5530" s="69"/>
      <c r="I5530" s="69"/>
      <c r="J5530" s="68"/>
      <c r="K5530" s="69"/>
      <c r="L5530" s="68"/>
      <c r="M5530" s="68"/>
      <c r="N5530" s="68"/>
      <c r="O5530" s="68"/>
      <c r="P5530" s="70"/>
      <c r="Q5530" s="71"/>
    </row>
    <row r="5531" spans="1:17">
      <c r="A5531" s="152"/>
      <c r="B5531" s="68"/>
      <c r="C5531" s="68"/>
      <c r="D5531" s="68"/>
      <c r="E5531" s="68"/>
      <c r="F5531" s="69"/>
      <c r="G5531" s="69"/>
      <c r="H5531" s="69"/>
      <c r="I5531" s="69"/>
      <c r="J5531" s="68"/>
      <c r="K5531" s="69"/>
      <c r="L5531" s="68"/>
      <c r="M5531" s="68"/>
      <c r="N5531" s="68"/>
      <c r="O5531" s="68"/>
      <c r="P5531" s="70"/>
      <c r="Q5531" s="71"/>
    </row>
    <row r="5532" spans="1:17">
      <c r="A5532" s="152"/>
      <c r="B5532" s="68"/>
      <c r="C5532" s="68"/>
      <c r="D5532" s="68"/>
      <c r="E5532" s="68"/>
      <c r="F5532" s="69"/>
      <c r="G5532" s="69"/>
      <c r="H5532" s="69"/>
      <c r="I5532" s="69"/>
      <c r="J5532" s="68"/>
      <c r="K5532" s="69"/>
      <c r="L5532" s="68"/>
      <c r="M5532" s="68"/>
      <c r="N5532" s="68"/>
      <c r="O5532" s="68"/>
      <c r="P5532" s="70"/>
      <c r="Q5532" s="71"/>
    </row>
    <row r="5533" spans="1:17">
      <c r="A5533" s="152"/>
      <c r="B5533" s="68"/>
      <c r="C5533" s="68"/>
      <c r="D5533" s="68"/>
      <c r="E5533" s="68"/>
      <c r="F5533" s="69"/>
      <c r="G5533" s="69"/>
      <c r="H5533" s="69"/>
      <c r="I5533" s="69"/>
      <c r="J5533" s="68"/>
      <c r="K5533" s="69"/>
      <c r="L5533" s="68"/>
      <c r="M5533" s="68"/>
      <c r="N5533" s="68"/>
      <c r="O5533" s="68"/>
      <c r="P5533" s="70"/>
      <c r="Q5533" s="71"/>
    </row>
    <row r="5534" spans="1:17">
      <c r="A5534" s="152"/>
      <c r="B5534" s="68"/>
      <c r="C5534" s="68"/>
      <c r="D5534" s="68"/>
      <c r="E5534" s="68"/>
      <c r="F5534" s="69"/>
      <c r="G5534" s="69"/>
      <c r="H5534" s="69"/>
      <c r="I5534" s="69"/>
      <c r="J5534" s="68"/>
      <c r="K5534" s="69"/>
      <c r="L5534" s="68"/>
      <c r="M5534" s="68"/>
      <c r="N5534" s="68"/>
      <c r="O5534" s="68"/>
      <c r="P5534" s="70"/>
      <c r="Q5534" s="71"/>
    </row>
    <row r="5535" spans="1:17">
      <c r="A5535" s="152"/>
      <c r="B5535" s="68"/>
      <c r="C5535" s="68"/>
      <c r="D5535" s="68"/>
      <c r="E5535" s="68"/>
      <c r="F5535" s="69"/>
      <c r="G5535" s="69"/>
      <c r="H5535" s="69"/>
      <c r="I5535" s="69"/>
      <c r="J5535" s="68"/>
      <c r="K5535" s="69"/>
      <c r="L5535" s="68"/>
      <c r="M5535" s="68"/>
      <c r="N5535" s="68"/>
      <c r="O5535" s="68"/>
      <c r="P5535" s="70"/>
      <c r="Q5535" s="71"/>
    </row>
    <row r="5536" spans="1:17">
      <c r="A5536" s="152"/>
      <c r="B5536" s="68"/>
      <c r="C5536" s="68"/>
      <c r="D5536" s="68"/>
      <c r="E5536" s="68"/>
      <c r="F5536" s="69"/>
      <c r="G5536" s="69"/>
      <c r="H5536" s="69"/>
      <c r="I5536" s="69"/>
      <c r="J5536" s="68"/>
      <c r="K5536" s="69"/>
      <c r="L5536" s="68"/>
      <c r="M5536" s="68"/>
      <c r="N5536" s="68"/>
      <c r="O5536" s="68"/>
      <c r="P5536" s="70"/>
      <c r="Q5536" s="71"/>
    </row>
    <row r="5537" spans="1:17">
      <c r="A5537" s="152"/>
      <c r="B5537" s="68"/>
      <c r="C5537" s="68"/>
      <c r="D5537" s="68"/>
      <c r="E5537" s="68"/>
      <c r="F5537" s="69"/>
      <c r="G5537" s="69"/>
      <c r="H5537" s="69"/>
      <c r="I5537" s="69"/>
      <c r="J5537" s="68"/>
      <c r="K5537" s="69"/>
      <c r="L5537" s="68"/>
      <c r="M5537" s="68"/>
      <c r="N5537" s="68"/>
      <c r="O5537" s="68"/>
      <c r="P5537" s="70"/>
      <c r="Q5537" s="71"/>
    </row>
    <row r="5538" spans="1:17">
      <c r="A5538" s="152"/>
      <c r="B5538" s="68"/>
      <c r="C5538" s="68"/>
      <c r="D5538" s="68"/>
      <c r="E5538" s="68"/>
      <c r="F5538" s="69"/>
      <c r="G5538" s="69"/>
      <c r="H5538" s="69"/>
      <c r="I5538" s="69"/>
      <c r="J5538" s="68"/>
      <c r="K5538" s="69"/>
      <c r="L5538" s="68"/>
      <c r="M5538" s="68"/>
      <c r="N5538" s="68"/>
      <c r="O5538" s="68"/>
      <c r="P5538" s="70"/>
      <c r="Q5538" s="71"/>
    </row>
    <row r="5539" spans="1:17">
      <c r="A5539" s="152"/>
      <c r="B5539" s="68"/>
      <c r="C5539" s="68"/>
      <c r="D5539" s="68"/>
      <c r="E5539" s="68"/>
      <c r="F5539" s="69"/>
      <c r="G5539" s="69"/>
      <c r="H5539" s="69"/>
      <c r="I5539" s="69"/>
      <c r="J5539" s="68"/>
      <c r="K5539" s="69"/>
      <c r="L5539" s="68"/>
      <c r="M5539" s="68"/>
      <c r="N5539" s="68"/>
      <c r="O5539" s="68"/>
      <c r="P5539" s="70"/>
      <c r="Q5539" s="71"/>
    </row>
    <row r="5540" spans="1:17">
      <c r="A5540" s="152"/>
      <c r="B5540" s="68"/>
      <c r="C5540" s="68"/>
      <c r="D5540" s="68"/>
      <c r="E5540" s="68"/>
      <c r="F5540" s="69"/>
      <c r="G5540" s="69"/>
      <c r="H5540" s="69"/>
      <c r="I5540" s="69"/>
      <c r="J5540" s="68"/>
      <c r="K5540" s="69"/>
      <c r="L5540" s="68"/>
      <c r="M5540" s="68"/>
      <c r="N5540" s="68"/>
      <c r="O5540" s="68"/>
      <c r="P5540" s="70"/>
      <c r="Q5540" s="71"/>
    </row>
    <row r="5541" spans="1:17">
      <c r="A5541" s="152"/>
      <c r="B5541" s="68"/>
      <c r="C5541" s="68"/>
      <c r="D5541" s="68"/>
      <c r="E5541" s="68"/>
      <c r="F5541" s="69"/>
      <c r="G5541" s="69"/>
      <c r="H5541" s="69"/>
      <c r="I5541" s="69"/>
      <c r="J5541" s="68"/>
      <c r="K5541" s="69"/>
      <c r="L5541" s="68"/>
      <c r="M5541" s="68"/>
      <c r="N5541" s="68"/>
      <c r="O5541" s="68"/>
      <c r="P5541" s="70"/>
      <c r="Q5541" s="71"/>
    </row>
    <row r="5542" spans="1:17">
      <c r="A5542" s="152"/>
      <c r="B5542" s="68"/>
      <c r="C5542" s="68"/>
      <c r="D5542" s="68"/>
      <c r="E5542" s="68"/>
      <c r="F5542" s="69"/>
      <c r="G5542" s="69"/>
      <c r="H5542" s="69"/>
      <c r="I5542" s="69"/>
      <c r="J5542" s="68"/>
      <c r="K5542" s="69"/>
      <c r="L5542" s="68"/>
      <c r="M5542" s="68"/>
      <c r="N5542" s="68"/>
      <c r="O5542" s="68"/>
      <c r="P5542" s="70"/>
      <c r="Q5542" s="71"/>
    </row>
    <row r="5543" spans="1:17">
      <c r="A5543" s="152"/>
      <c r="B5543" s="68"/>
      <c r="C5543" s="68"/>
      <c r="D5543" s="68"/>
      <c r="E5543" s="68"/>
      <c r="F5543" s="69"/>
      <c r="G5543" s="69"/>
      <c r="H5543" s="69"/>
      <c r="I5543" s="69"/>
      <c r="J5543" s="68"/>
      <c r="K5543" s="69"/>
      <c r="L5543" s="68"/>
      <c r="M5543" s="68"/>
      <c r="N5543" s="68"/>
      <c r="O5543" s="68"/>
      <c r="P5543" s="70"/>
      <c r="Q5543" s="71"/>
    </row>
    <row r="5544" spans="1:17">
      <c r="A5544" s="152"/>
      <c r="B5544" s="68"/>
      <c r="C5544" s="68"/>
      <c r="D5544" s="68"/>
      <c r="E5544" s="68"/>
      <c r="F5544" s="69"/>
      <c r="G5544" s="69"/>
      <c r="H5544" s="69"/>
      <c r="I5544" s="69"/>
      <c r="J5544" s="68"/>
      <c r="K5544" s="69"/>
      <c r="L5544" s="68"/>
      <c r="M5544" s="68"/>
      <c r="N5544" s="68"/>
      <c r="O5544" s="68"/>
      <c r="P5544" s="70"/>
      <c r="Q5544" s="71"/>
    </row>
    <row r="5545" spans="1:17">
      <c r="A5545" s="152"/>
      <c r="B5545" s="68"/>
      <c r="C5545" s="68"/>
      <c r="D5545" s="68"/>
      <c r="E5545" s="68"/>
      <c r="F5545" s="69"/>
      <c r="G5545" s="69"/>
      <c r="H5545" s="69"/>
      <c r="I5545" s="69"/>
      <c r="J5545" s="68"/>
      <c r="K5545" s="69"/>
      <c r="L5545" s="68"/>
      <c r="M5545" s="68"/>
      <c r="N5545" s="68"/>
      <c r="O5545" s="68"/>
      <c r="P5545" s="70"/>
      <c r="Q5545" s="71"/>
    </row>
    <row r="5546" spans="1:17">
      <c r="A5546" s="152"/>
      <c r="B5546" s="68"/>
      <c r="C5546" s="68"/>
      <c r="D5546" s="68"/>
      <c r="E5546" s="68"/>
      <c r="F5546" s="69"/>
      <c r="G5546" s="69"/>
      <c r="H5546" s="69"/>
      <c r="I5546" s="69"/>
      <c r="J5546" s="68"/>
      <c r="K5546" s="69"/>
      <c r="L5546" s="68"/>
      <c r="M5546" s="68"/>
      <c r="N5546" s="68"/>
      <c r="O5546" s="68"/>
      <c r="P5546" s="70"/>
      <c r="Q5546" s="71"/>
    </row>
    <row r="5547" spans="1:17">
      <c r="A5547" s="152"/>
      <c r="B5547" s="68"/>
      <c r="C5547" s="68"/>
      <c r="D5547" s="68"/>
      <c r="E5547" s="68"/>
      <c r="F5547" s="69"/>
      <c r="G5547" s="69"/>
      <c r="H5547" s="69"/>
      <c r="I5547" s="69"/>
      <c r="J5547" s="68"/>
      <c r="K5547" s="69"/>
      <c r="L5547" s="68"/>
      <c r="M5547" s="68"/>
      <c r="N5547" s="68"/>
      <c r="O5547" s="68"/>
      <c r="P5547" s="70"/>
      <c r="Q5547" s="71"/>
    </row>
    <row r="5548" spans="1:17">
      <c r="A5548" s="152"/>
      <c r="B5548" s="68"/>
      <c r="C5548" s="68"/>
      <c r="D5548" s="68"/>
      <c r="E5548" s="68"/>
      <c r="F5548" s="69"/>
      <c r="G5548" s="69"/>
      <c r="H5548" s="69"/>
      <c r="I5548" s="69"/>
      <c r="J5548" s="68"/>
      <c r="K5548" s="69"/>
      <c r="L5548" s="68"/>
      <c r="M5548" s="68"/>
      <c r="N5548" s="68"/>
      <c r="O5548" s="68"/>
      <c r="P5548" s="70"/>
      <c r="Q5548" s="71"/>
    </row>
    <row r="5549" spans="1:17">
      <c r="A5549" s="152"/>
      <c r="B5549" s="68"/>
      <c r="C5549" s="68"/>
      <c r="D5549" s="68"/>
      <c r="E5549" s="68"/>
      <c r="F5549" s="69"/>
      <c r="G5549" s="69"/>
      <c r="H5549" s="69"/>
      <c r="I5549" s="69"/>
      <c r="J5549" s="68"/>
      <c r="K5549" s="69"/>
      <c r="L5549" s="68"/>
      <c r="M5549" s="68"/>
      <c r="N5549" s="68"/>
      <c r="O5549" s="68"/>
      <c r="P5549" s="70"/>
      <c r="Q5549" s="71"/>
    </row>
    <row r="5550" spans="1:17">
      <c r="A5550" s="152"/>
      <c r="B5550" s="68"/>
      <c r="C5550" s="68"/>
      <c r="D5550" s="68"/>
      <c r="E5550" s="68"/>
      <c r="F5550" s="69"/>
      <c r="G5550" s="69"/>
      <c r="H5550" s="69"/>
      <c r="I5550" s="69"/>
      <c r="J5550" s="68"/>
      <c r="K5550" s="69"/>
      <c r="L5550" s="68"/>
      <c r="M5550" s="68"/>
      <c r="N5550" s="68"/>
      <c r="O5550" s="68"/>
      <c r="P5550" s="70"/>
      <c r="Q5550" s="71"/>
    </row>
    <row r="5551" spans="1:17">
      <c r="A5551" s="152"/>
      <c r="B5551" s="68"/>
      <c r="C5551" s="68"/>
      <c r="D5551" s="68"/>
      <c r="E5551" s="68"/>
      <c r="F5551" s="69"/>
      <c r="G5551" s="69"/>
      <c r="H5551" s="69"/>
      <c r="I5551" s="69"/>
      <c r="J5551" s="68"/>
      <c r="K5551" s="69"/>
      <c r="L5551" s="68"/>
      <c r="M5551" s="68"/>
      <c r="N5551" s="68"/>
      <c r="O5551" s="68"/>
      <c r="P5551" s="70"/>
      <c r="Q5551" s="71"/>
    </row>
    <row r="5552" spans="1:17">
      <c r="A5552" s="152"/>
      <c r="B5552" s="68"/>
      <c r="C5552" s="68"/>
      <c r="D5552" s="68"/>
      <c r="E5552" s="68"/>
      <c r="F5552" s="69"/>
      <c r="G5552" s="69"/>
      <c r="H5552" s="69"/>
      <c r="I5552" s="69"/>
      <c r="J5552" s="68"/>
      <c r="K5552" s="69"/>
      <c r="L5552" s="68"/>
      <c r="M5552" s="68"/>
      <c r="N5552" s="68"/>
      <c r="O5552" s="68"/>
      <c r="P5552" s="70"/>
      <c r="Q5552" s="71"/>
    </row>
    <row r="5553" spans="1:17">
      <c r="A5553" s="152"/>
      <c r="B5553" s="68"/>
      <c r="C5553" s="68"/>
      <c r="D5553" s="68"/>
      <c r="E5553" s="68"/>
      <c r="F5553" s="69"/>
      <c r="G5553" s="69"/>
      <c r="H5553" s="69"/>
      <c r="I5553" s="69"/>
      <c r="J5553" s="68"/>
      <c r="K5553" s="69"/>
      <c r="L5553" s="68"/>
      <c r="M5553" s="68"/>
      <c r="N5553" s="68"/>
      <c r="O5553" s="68"/>
      <c r="P5553" s="70"/>
      <c r="Q5553" s="71"/>
    </row>
    <row r="5554" spans="1:17">
      <c r="A5554" s="152"/>
      <c r="B5554" s="68"/>
      <c r="C5554" s="68"/>
      <c r="D5554" s="68"/>
      <c r="E5554" s="68"/>
      <c r="F5554" s="69"/>
      <c r="G5554" s="69"/>
      <c r="H5554" s="69"/>
      <c r="I5554" s="69"/>
      <c r="J5554" s="68"/>
      <c r="K5554" s="69"/>
      <c r="L5554" s="68"/>
      <c r="M5554" s="68"/>
      <c r="N5554" s="68"/>
      <c r="O5554" s="68"/>
      <c r="P5554" s="70"/>
      <c r="Q5554" s="71"/>
    </row>
    <row r="5555" spans="1:17">
      <c r="A5555" s="152"/>
      <c r="B5555" s="68"/>
      <c r="C5555" s="68"/>
      <c r="D5555" s="68"/>
      <c r="E5555" s="68"/>
      <c r="F5555" s="69"/>
      <c r="G5555" s="69"/>
      <c r="H5555" s="69"/>
      <c r="I5555" s="69"/>
      <c r="J5555" s="68"/>
      <c r="K5555" s="69"/>
      <c r="L5555" s="68"/>
      <c r="M5555" s="68"/>
      <c r="N5555" s="68"/>
      <c r="O5555" s="68"/>
      <c r="P5555" s="70"/>
      <c r="Q5555" s="71"/>
    </row>
    <row r="5556" spans="1:17">
      <c r="A5556" s="152"/>
      <c r="B5556" s="68"/>
      <c r="C5556" s="68"/>
      <c r="D5556" s="68"/>
      <c r="E5556" s="68"/>
      <c r="F5556" s="69"/>
      <c r="G5556" s="69"/>
      <c r="H5556" s="69"/>
      <c r="I5556" s="69"/>
      <c r="J5556" s="68"/>
      <c r="K5556" s="69"/>
      <c r="L5556" s="68"/>
      <c r="M5556" s="68"/>
      <c r="N5556" s="68"/>
      <c r="O5556" s="68"/>
      <c r="P5556" s="70"/>
      <c r="Q5556" s="71"/>
    </row>
    <row r="5557" spans="1:17">
      <c r="A5557" s="152"/>
      <c r="B5557" s="68"/>
      <c r="C5557" s="68"/>
      <c r="D5557" s="68"/>
      <c r="E5557" s="68"/>
      <c r="F5557" s="69"/>
      <c r="G5557" s="69"/>
      <c r="H5557" s="69"/>
      <c r="I5557" s="69"/>
      <c r="J5557" s="68"/>
      <c r="K5557" s="69"/>
      <c r="L5557" s="68"/>
      <c r="M5557" s="68"/>
      <c r="N5557" s="68"/>
      <c r="O5557" s="68"/>
      <c r="P5557" s="70"/>
      <c r="Q5557" s="71"/>
    </row>
    <row r="5558" spans="1:17">
      <c r="A5558" s="152"/>
      <c r="B5558" s="68"/>
      <c r="C5558" s="68"/>
      <c r="D5558" s="68"/>
      <c r="E5558" s="68"/>
      <c r="F5558" s="69"/>
      <c r="G5558" s="69"/>
      <c r="H5558" s="69"/>
      <c r="I5558" s="69"/>
      <c r="J5558" s="68"/>
      <c r="K5558" s="69"/>
      <c r="L5558" s="68"/>
      <c r="M5558" s="68"/>
      <c r="N5558" s="68"/>
      <c r="O5558" s="68"/>
      <c r="P5558" s="70"/>
      <c r="Q5558" s="71"/>
    </row>
    <row r="5559" spans="1:17">
      <c r="A5559" s="152"/>
      <c r="B5559" s="68"/>
      <c r="C5559" s="68"/>
      <c r="D5559" s="68"/>
      <c r="E5559" s="68"/>
      <c r="F5559" s="69"/>
      <c r="G5559" s="69"/>
      <c r="H5559" s="69"/>
      <c r="I5559" s="69"/>
      <c r="J5559" s="68"/>
      <c r="K5559" s="69"/>
      <c r="L5559" s="68"/>
      <c r="M5559" s="68"/>
      <c r="N5559" s="68"/>
      <c r="O5559" s="68"/>
      <c r="P5559" s="70"/>
      <c r="Q5559" s="71"/>
    </row>
    <row r="5560" spans="1:17">
      <c r="A5560" s="152"/>
      <c r="B5560" s="68"/>
      <c r="C5560" s="68"/>
      <c r="D5560" s="68"/>
      <c r="E5560" s="68"/>
      <c r="F5560" s="69"/>
      <c r="G5560" s="69"/>
      <c r="H5560" s="69"/>
      <c r="I5560" s="69"/>
      <c r="J5560" s="68"/>
      <c r="K5560" s="69"/>
      <c r="L5560" s="68"/>
      <c r="M5560" s="68"/>
      <c r="N5560" s="68"/>
      <c r="O5560" s="68"/>
      <c r="P5560" s="70"/>
      <c r="Q5560" s="71"/>
    </row>
    <row r="5561" spans="1:17">
      <c r="A5561" s="152"/>
      <c r="B5561" s="68"/>
      <c r="C5561" s="68"/>
      <c r="D5561" s="68"/>
      <c r="E5561" s="68"/>
      <c r="F5561" s="69"/>
      <c r="G5561" s="69"/>
      <c r="H5561" s="69"/>
      <c r="I5561" s="69"/>
      <c r="J5561" s="68"/>
      <c r="K5561" s="69"/>
      <c r="L5561" s="68"/>
      <c r="M5561" s="68"/>
      <c r="N5561" s="68"/>
      <c r="O5561" s="68"/>
      <c r="P5561" s="70"/>
      <c r="Q5561" s="71"/>
    </row>
    <row r="5562" spans="1:17">
      <c r="A5562" s="152"/>
      <c r="B5562" s="68"/>
      <c r="C5562" s="68"/>
      <c r="D5562" s="68"/>
      <c r="E5562" s="68"/>
      <c r="F5562" s="69"/>
      <c r="G5562" s="69"/>
      <c r="H5562" s="69"/>
      <c r="I5562" s="69"/>
      <c r="J5562" s="68"/>
      <c r="K5562" s="69"/>
      <c r="L5562" s="68"/>
      <c r="M5562" s="68"/>
      <c r="N5562" s="68"/>
      <c r="O5562" s="68"/>
      <c r="P5562" s="70"/>
      <c r="Q5562" s="71"/>
    </row>
    <row r="5563" spans="1:17">
      <c r="A5563" s="152"/>
      <c r="B5563" s="68"/>
      <c r="C5563" s="68"/>
      <c r="D5563" s="68"/>
      <c r="E5563" s="68"/>
      <c r="F5563" s="69"/>
      <c r="G5563" s="69"/>
      <c r="H5563" s="69"/>
      <c r="I5563" s="69"/>
      <c r="J5563" s="68"/>
      <c r="K5563" s="69"/>
      <c r="L5563" s="68"/>
      <c r="M5563" s="68"/>
      <c r="N5563" s="68"/>
      <c r="O5563" s="68"/>
      <c r="P5563" s="70"/>
      <c r="Q5563" s="71"/>
    </row>
    <row r="5564" spans="1:17">
      <c r="A5564" s="152"/>
      <c r="B5564" s="68"/>
      <c r="C5564" s="68"/>
      <c r="D5564" s="68"/>
      <c r="E5564" s="68"/>
      <c r="F5564" s="69"/>
      <c r="G5564" s="69"/>
      <c r="H5564" s="69"/>
      <c r="I5564" s="69"/>
      <c r="J5564" s="68"/>
      <c r="K5564" s="69"/>
      <c r="L5564" s="68"/>
      <c r="M5564" s="68"/>
      <c r="N5564" s="68"/>
      <c r="O5564" s="68"/>
      <c r="P5564" s="70"/>
      <c r="Q5564" s="71"/>
    </row>
    <row r="5565" spans="1:17">
      <c r="A5565" s="152"/>
      <c r="B5565" s="68"/>
      <c r="C5565" s="68"/>
      <c r="D5565" s="68"/>
      <c r="E5565" s="68"/>
      <c r="F5565" s="69"/>
      <c r="G5565" s="69"/>
      <c r="H5565" s="69"/>
      <c r="I5565" s="69"/>
      <c r="J5565" s="68"/>
      <c r="K5565" s="69"/>
      <c r="L5565" s="68"/>
      <c r="M5565" s="68"/>
      <c r="N5565" s="68"/>
      <c r="O5565" s="68"/>
      <c r="P5565" s="70"/>
      <c r="Q5565" s="71"/>
    </row>
    <row r="5566" spans="1:17">
      <c r="A5566" s="152"/>
      <c r="B5566" s="68"/>
      <c r="C5566" s="68"/>
      <c r="D5566" s="68"/>
      <c r="E5566" s="68"/>
      <c r="F5566" s="69"/>
      <c r="G5566" s="69"/>
      <c r="H5566" s="69"/>
      <c r="I5566" s="69"/>
      <c r="J5566" s="68"/>
      <c r="K5566" s="69"/>
      <c r="L5566" s="68"/>
      <c r="M5566" s="68"/>
      <c r="N5566" s="68"/>
      <c r="O5566" s="68"/>
      <c r="P5566" s="70"/>
      <c r="Q5566" s="71"/>
    </row>
    <row r="5567" spans="1:17">
      <c r="A5567" s="152"/>
      <c r="B5567" s="68"/>
      <c r="C5567" s="68"/>
      <c r="D5567" s="68"/>
      <c r="E5567" s="68"/>
      <c r="F5567" s="69"/>
      <c r="G5567" s="69"/>
      <c r="H5567" s="69"/>
      <c r="I5567" s="69"/>
      <c r="J5567" s="68"/>
      <c r="K5567" s="69"/>
      <c r="L5567" s="68"/>
      <c r="M5567" s="68"/>
      <c r="N5567" s="68"/>
      <c r="O5567" s="68"/>
      <c r="P5567" s="70"/>
      <c r="Q5567" s="71"/>
    </row>
    <row r="5568" spans="1:17">
      <c r="A5568" s="152"/>
      <c r="B5568" s="68"/>
      <c r="C5568" s="68"/>
      <c r="D5568" s="68"/>
      <c r="E5568" s="68"/>
      <c r="F5568" s="69"/>
      <c r="G5568" s="69"/>
      <c r="H5568" s="69"/>
      <c r="I5568" s="69"/>
      <c r="J5568" s="68"/>
      <c r="K5568" s="69"/>
      <c r="L5568" s="68"/>
      <c r="M5568" s="68"/>
      <c r="N5568" s="68"/>
      <c r="O5568" s="68"/>
      <c r="P5568" s="70"/>
      <c r="Q5568" s="71"/>
    </row>
    <row r="5569" spans="1:17">
      <c r="A5569" s="152"/>
      <c r="B5569" s="68"/>
      <c r="C5569" s="68"/>
      <c r="D5569" s="68"/>
      <c r="E5569" s="68"/>
      <c r="F5569" s="69"/>
      <c r="G5569" s="69"/>
      <c r="H5569" s="69"/>
      <c r="I5569" s="69"/>
      <c r="J5569" s="68"/>
      <c r="K5569" s="69"/>
      <c r="L5569" s="68"/>
      <c r="M5569" s="68"/>
      <c r="N5569" s="68"/>
      <c r="O5569" s="68"/>
      <c r="P5569" s="70"/>
      <c r="Q5569" s="71"/>
    </row>
    <row r="5570" spans="1:17">
      <c r="A5570" s="152"/>
      <c r="B5570" s="68"/>
      <c r="C5570" s="68"/>
      <c r="D5570" s="68"/>
      <c r="E5570" s="68"/>
      <c r="F5570" s="69"/>
      <c r="G5570" s="69"/>
      <c r="H5570" s="69"/>
      <c r="I5570" s="69"/>
      <c r="J5570" s="68"/>
      <c r="K5570" s="69"/>
      <c r="L5570" s="68"/>
      <c r="M5570" s="68"/>
      <c r="N5570" s="68"/>
      <c r="O5570" s="68"/>
      <c r="P5570" s="70"/>
      <c r="Q5570" s="71"/>
    </row>
    <row r="5571" spans="1:17">
      <c r="A5571" s="152"/>
      <c r="B5571" s="68"/>
      <c r="C5571" s="68"/>
      <c r="D5571" s="68"/>
      <c r="E5571" s="68"/>
      <c r="F5571" s="69"/>
      <c r="G5571" s="69"/>
      <c r="H5571" s="69"/>
      <c r="I5571" s="69"/>
      <c r="J5571" s="68"/>
      <c r="K5571" s="69"/>
      <c r="L5571" s="68"/>
      <c r="M5571" s="68"/>
      <c r="N5571" s="68"/>
      <c r="O5571" s="68"/>
      <c r="P5571" s="70"/>
      <c r="Q5571" s="71"/>
    </row>
    <row r="5572" spans="1:17">
      <c r="A5572" s="152"/>
      <c r="B5572" s="68"/>
      <c r="C5572" s="68"/>
      <c r="D5572" s="68"/>
      <c r="E5572" s="68"/>
      <c r="F5572" s="69"/>
      <c r="G5572" s="69"/>
      <c r="H5572" s="69"/>
      <c r="I5572" s="69"/>
      <c r="J5572" s="68"/>
      <c r="K5572" s="69"/>
      <c r="L5572" s="68"/>
      <c r="M5572" s="68"/>
      <c r="N5572" s="68"/>
      <c r="O5572" s="68"/>
      <c r="P5572" s="70"/>
      <c r="Q5572" s="71"/>
    </row>
    <row r="5573" spans="1:17">
      <c r="A5573" s="152"/>
      <c r="B5573" s="68"/>
      <c r="C5573" s="68"/>
      <c r="D5573" s="68"/>
      <c r="E5573" s="68"/>
      <c r="F5573" s="69"/>
      <c r="G5573" s="69"/>
      <c r="H5573" s="69"/>
      <c r="I5573" s="69"/>
      <c r="J5573" s="68"/>
      <c r="K5573" s="69"/>
      <c r="L5573" s="68"/>
      <c r="M5573" s="68"/>
      <c r="N5573" s="68"/>
      <c r="O5573" s="68"/>
      <c r="P5573" s="70"/>
      <c r="Q5573" s="71"/>
    </row>
    <row r="5574" spans="1:17">
      <c r="A5574" s="152"/>
      <c r="B5574" s="68"/>
      <c r="C5574" s="68"/>
      <c r="D5574" s="68"/>
      <c r="E5574" s="68"/>
      <c r="F5574" s="69"/>
      <c r="G5574" s="69"/>
      <c r="H5574" s="69"/>
      <c r="I5574" s="69"/>
      <c r="J5574" s="68"/>
      <c r="K5574" s="69"/>
      <c r="L5574" s="68"/>
      <c r="M5574" s="68"/>
      <c r="N5574" s="68"/>
      <c r="O5574" s="68"/>
      <c r="P5574" s="70"/>
      <c r="Q5574" s="71"/>
    </row>
    <row r="5575" spans="1:17">
      <c r="A5575" s="152"/>
      <c r="B5575" s="68"/>
      <c r="C5575" s="68"/>
      <c r="D5575" s="68"/>
      <c r="E5575" s="68"/>
      <c r="F5575" s="69"/>
      <c r="G5575" s="69"/>
      <c r="H5575" s="69"/>
      <c r="I5575" s="69"/>
      <c r="J5575" s="68"/>
      <c r="K5575" s="69"/>
      <c r="L5575" s="68"/>
      <c r="M5575" s="68"/>
      <c r="N5575" s="68"/>
      <c r="O5575" s="68"/>
      <c r="P5575" s="70"/>
      <c r="Q5575" s="71"/>
    </row>
    <row r="5576" spans="1:17">
      <c r="A5576" s="152"/>
      <c r="B5576" s="68"/>
      <c r="C5576" s="68"/>
      <c r="D5576" s="68"/>
      <c r="E5576" s="68"/>
      <c r="F5576" s="69"/>
      <c r="G5576" s="69"/>
      <c r="H5576" s="69"/>
      <c r="I5576" s="69"/>
      <c r="J5576" s="68"/>
      <c r="K5576" s="69"/>
      <c r="L5576" s="68"/>
      <c r="M5576" s="68"/>
      <c r="N5576" s="68"/>
      <c r="O5576" s="68"/>
      <c r="P5576" s="70"/>
      <c r="Q5576" s="71"/>
    </row>
    <row r="5577" spans="1:17">
      <c r="A5577" s="152"/>
      <c r="B5577" s="68"/>
      <c r="C5577" s="68"/>
      <c r="D5577" s="68"/>
      <c r="E5577" s="68"/>
      <c r="F5577" s="69"/>
      <c r="G5577" s="69"/>
      <c r="H5577" s="69"/>
      <c r="I5577" s="69"/>
      <c r="J5577" s="68"/>
      <c r="K5577" s="69"/>
      <c r="L5577" s="68"/>
      <c r="M5577" s="68"/>
      <c r="N5577" s="68"/>
      <c r="O5577" s="68"/>
      <c r="P5577" s="70"/>
      <c r="Q5577" s="71"/>
    </row>
    <row r="5578" spans="1:17">
      <c r="A5578" s="152"/>
      <c r="B5578" s="68"/>
      <c r="C5578" s="68"/>
      <c r="D5578" s="68"/>
      <c r="E5578" s="68"/>
      <c r="F5578" s="69"/>
      <c r="G5578" s="69"/>
      <c r="H5578" s="69"/>
      <c r="I5578" s="69"/>
      <c r="J5578" s="68"/>
      <c r="K5578" s="69"/>
      <c r="L5578" s="68"/>
      <c r="M5578" s="68"/>
      <c r="N5578" s="68"/>
      <c r="O5578" s="68"/>
      <c r="P5578" s="70"/>
      <c r="Q5578" s="71"/>
    </row>
    <row r="5579" spans="1:17">
      <c r="A5579" s="152"/>
      <c r="B5579" s="68"/>
      <c r="C5579" s="68"/>
      <c r="D5579" s="68"/>
      <c r="E5579" s="68"/>
      <c r="F5579" s="69"/>
      <c r="G5579" s="69"/>
      <c r="H5579" s="69"/>
      <c r="I5579" s="69"/>
      <c r="J5579" s="68"/>
      <c r="K5579" s="69"/>
      <c r="L5579" s="68"/>
      <c r="M5579" s="68"/>
      <c r="N5579" s="68"/>
      <c r="O5579" s="68"/>
      <c r="P5579" s="70"/>
      <c r="Q5579" s="71"/>
    </row>
    <row r="5580" spans="1:17">
      <c r="A5580" s="152"/>
      <c r="B5580" s="68"/>
      <c r="C5580" s="68"/>
      <c r="D5580" s="68"/>
      <c r="E5580" s="68"/>
      <c r="F5580" s="69"/>
      <c r="G5580" s="69"/>
      <c r="H5580" s="69"/>
      <c r="I5580" s="69"/>
      <c r="J5580" s="68"/>
      <c r="K5580" s="69"/>
      <c r="L5580" s="68"/>
      <c r="M5580" s="68"/>
      <c r="N5580" s="68"/>
      <c r="O5580" s="68"/>
      <c r="P5580" s="70"/>
      <c r="Q5580" s="71"/>
    </row>
    <row r="5581" spans="1:17">
      <c r="A5581" s="152"/>
      <c r="B5581" s="68"/>
      <c r="C5581" s="68"/>
      <c r="D5581" s="68"/>
      <c r="E5581" s="68"/>
      <c r="F5581" s="69"/>
      <c r="G5581" s="69"/>
      <c r="H5581" s="69"/>
      <c r="I5581" s="69"/>
      <c r="J5581" s="68"/>
      <c r="K5581" s="69"/>
      <c r="L5581" s="68"/>
      <c r="M5581" s="68"/>
      <c r="N5581" s="68"/>
      <c r="O5581" s="68"/>
      <c r="P5581" s="70"/>
      <c r="Q5581" s="71"/>
    </row>
    <row r="5582" spans="1:17">
      <c r="A5582" s="152"/>
      <c r="B5582" s="68"/>
      <c r="C5582" s="68"/>
      <c r="D5582" s="68"/>
      <c r="E5582" s="68"/>
      <c r="F5582" s="69"/>
      <c r="G5582" s="69"/>
      <c r="H5582" s="69"/>
      <c r="I5582" s="69"/>
      <c r="J5582" s="68"/>
      <c r="K5582" s="69"/>
      <c r="L5582" s="68"/>
      <c r="M5582" s="68"/>
      <c r="N5582" s="68"/>
      <c r="O5582" s="68"/>
      <c r="P5582" s="70"/>
      <c r="Q5582" s="71"/>
    </row>
    <row r="5583" spans="1:17">
      <c r="A5583" s="152"/>
      <c r="B5583" s="68"/>
      <c r="C5583" s="68"/>
      <c r="D5583" s="68"/>
      <c r="E5583" s="68"/>
      <c r="F5583" s="69"/>
      <c r="G5583" s="69"/>
      <c r="H5583" s="69"/>
      <c r="I5583" s="69"/>
      <c r="J5583" s="68"/>
      <c r="K5583" s="69"/>
      <c r="L5583" s="68"/>
      <c r="M5583" s="68"/>
      <c r="N5583" s="68"/>
      <c r="O5583" s="68"/>
      <c r="P5583" s="70"/>
      <c r="Q5583" s="71"/>
    </row>
    <row r="5584" spans="1:17">
      <c r="A5584" s="152"/>
      <c r="B5584" s="68"/>
      <c r="C5584" s="68"/>
      <c r="D5584" s="68"/>
      <c r="E5584" s="68"/>
      <c r="F5584" s="69"/>
      <c r="G5584" s="69"/>
      <c r="H5584" s="69"/>
      <c r="I5584" s="69"/>
      <c r="J5584" s="68"/>
      <c r="K5584" s="69"/>
      <c r="L5584" s="68"/>
      <c r="M5584" s="68"/>
      <c r="N5584" s="68"/>
      <c r="O5584" s="68"/>
      <c r="P5584" s="70"/>
      <c r="Q5584" s="71"/>
    </row>
    <row r="5585" spans="1:17">
      <c r="A5585" s="152"/>
      <c r="B5585" s="68"/>
      <c r="C5585" s="68"/>
      <c r="D5585" s="68"/>
      <c r="E5585" s="68"/>
      <c r="F5585" s="69"/>
      <c r="G5585" s="69"/>
      <c r="H5585" s="69"/>
      <c r="I5585" s="69"/>
      <c r="J5585" s="68"/>
      <c r="K5585" s="69"/>
      <c r="L5585" s="68"/>
      <c r="M5585" s="68"/>
      <c r="N5585" s="68"/>
      <c r="O5585" s="68"/>
      <c r="P5585" s="70"/>
      <c r="Q5585" s="71"/>
    </row>
    <row r="5586" spans="1:17">
      <c r="A5586" s="152"/>
      <c r="B5586" s="68"/>
      <c r="C5586" s="68"/>
      <c r="D5586" s="68"/>
      <c r="E5586" s="68"/>
      <c r="F5586" s="69"/>
      <c r="G5586" s="69"/>
      <c r="H5586" s="69"/>
      <c r="I5586" s="69"/>
      <c r="J5586" s="68"/>
      <c r="K5586" s="69"/>
      <c r="L5586" s="68"/>
      <c r="M5586" s="68"/>
      <c r="N5586" s="68"/>
      <c r="O5586" s="68"/>
      <c r="P5586" s="70"/>
      <c r="Q5586" s="71"/>
    </row>
    <row r="5587" spans="1:17">
      <c r="A5587" s="152"/>
      <c r="B5587" s="68"/>
      <c r="C5587" s="68"/>
      <c r="D5587" s="68"/>
      <c r="E5587" s="68"/>
      <c r="F5587" s="69"/>
      <c r="G5587" s="69"/>
      <c r="H5587" s="69"/>
      <c r="I5587" s="69"/>
      <c r="J5587" s="68"/>
      <c r="K5587" s="69"/>
      <c r="L5587" s="68"/>
      <c r="M5587" s="68"/>
      <c r="N5587" s="68"/>
      <c r="O5587" s="68"/>
      <c r="P5587" s="70"/>
      <c r="Q5587" s="71"/>
    </row>
    <row r="5588" spans="1:17">
      <c r="A5588" s="152"/>
      <c r="B5588" s="68"/>
      <c r="C5588" s="68"/>
      <c r="D5588" s="68"/>
      <c r="E5588" s="68"/>
      <c r="F5588" s="69"/>
      <c r="G5588" s="69"/>
      <c r="H5588" s="69"/>
      <c r="I5588" s="69"/>
      <c r="J5588" s="68"/>
      <c r="K5588" s="69"/>
      <c r="L5588" s="68"/>
      <c r="M5588" s="68"/>
      <c r="N5588" s="68"/>
      <c r="O5588" s="68"/>
      <c r="P5588" s="70"/>
      <c r="Q5588" s="71"/>
    </row>
    <row r="5589" spans="1:17">
      <c r="A5589" s="152"/>
      <c r="B5589" s="68"/>
      <c r="C5589" s="68"/>
      <c r="D5589" s="68"/>
      <c r="E5589" s="68"/>
      <c r="F5589" s="69"/>
      <c r="G5589" s="69"/>
      <c r="H5589" s="69"/>
      <c r="I5589" s="69"/>
      <c r="J5589" s="68"/>
      <c r="K5589" s="69"/>
      <c r="L5589" s="68"/>
      <c r="M5589" s="68"/>
      <c r="N5589" s="68"/>
      <c r="O5589" s="68"/>
      <c r="P5589" s="70"/>
      <c r="Q5589" s="71"/>
    </row>
    <row r="5590" spans="1:17">
      <c r="A5590" s="152"/>
      <c r="B5590" s="68"/>
      <c r="C5590" s="68"/>
      <c r="D5590" s="68"/>
      <c r="E5590" s="68"/>
      <c r="F5590" s="69"/>
      <c r="G5590" s="69"/>
      <c r="H5590" s="69"/>
      <c r="I5590" s="69"/>
      <c r="J5590" s="68"/>
      <c r="K5590" s="69"/>
      <c r="L5590" s="68"/>
      <c r="M5590" s="68"/>
      <c r="N5590" s="68"/>
      <c r="O5590" s="68"/>
      <c r="P5590" s="70"/>
      <c r="Q5590" s="71"/>
    </row>
    <row r="5591" spans="1:17">
      <c r="A5591" s="152"/>
      <c r="B5591" s="68"/>
      <c r="C5591" s="68"/>
      <c r="D5591" s="68"/>
      <c r="E5591" s="68"/>
      <c r="F5591" s="69"/>
      <c r="G5591" s="69"/>
      <c r="H5591" s="69"/>
      <c r="I5591" s="69"/>
      <c r="J5591" s="68"/>
      <c r="K5591" s="69"/>
      <c r="L5591" s="68"/>
      <c r="M5591" s="68"/>
      <c r="N5591" s="68"/>
      <c r="O5591" s="68"/>
      <c r="P5591" s="70"/>
      <c r="Q5591" s="71"/>
    </row>
    <row r="5592" spans="1:17">
      <c r="A5592" s="152"/>
      <c r="B5592" s="68"/>
      <c r="C5592" s="68"/>
      <c r="D5592" s="68"/>
      <c r="E5592" s="68"/>
      <c r="F5592" s="69"/>
      <c r="G5592" s="69"/>
      <c r="H5592" s="69"/>
      <c r="I5592" s="69"/>
      <c r="J5592" s="68"/>
      <c r="K5592" s="69"/>
      <c r="L5592" s="68"/>
      <c r="M5592" s="68"/>
      <c r="N5592" s="68"/>
      <c r="O5592" s="68"/>
      <c r="P5592" s="70"/>
      <c r="Q5592" s="71"/>
    </row>
    <row r="5593" spans="1:17">
      <c r="A5593" s="152"/>
      <c r="B5593" s="68"/>
      <c r="C5593" s="68"/>
      <c r="D5593" s="68"/>
      <c r="E5593" s="68"/>
      <c r="F5593" s="69"/>
      <c r="G5593" s="69"/>
      <c r="H5593" s="69"/>
      <c r="I5593" s="69"/>
      <c r="J5593" s="68"/>
      <c r="K5593" s="69"/>
      <c r="L5593" s="68"/>
      <c r="M5593" s="68"/>
      <c r="N5593" s="68"/>
      <c r="O5593" s="68"/>
      <c r="P5593" s="70"/>
      <c r="Q5593" s="71"/>
    </row>
    <row r="5594" spans="1:17">
      <c r="A5594" s="152"/>
      <c r="B5594" s="68"/>
      <c r="C5594" s="68"/>
      <c r="D5594" s="68"/>
      <c r="E5594" s="68"/>
      <c r="F5594" s="69"/>
      <c r="G5594" s="69"/>
      <c r="H5594" s="69"/>
      <c r="I5594" s="69"/>
      <c r="J5594" s="68"/>
      <c r="K5594" s="69"/>
      <c r="L5594" s="68"/>
      <c r="M5594" s="68"/>
      <c r="N5594" s="68"/>
      <c r="O5594" s="68"/>
      <c r="P5594" s="70"/>
      <c r="Q5594" s="71"/>
    </row>
    <row r="5595" spans="1:17">
      <c r="A5595" s="152"/>
      <c r="B5595" s="68"/>
      <c r="C5595" s="68"/>
      <c r="D5595" s="68"/>
      <c r="E5595" s="68"/>
      <c r="F5595" s="69"/>
      <c r="G5595" s="69"/>
      <c r="H5595" s="69"/>
      <c r="I5595" s="69"/>
      <c r="J5595" s="68"/>
      <c r="K5595" s="69"/>
      <c r="L5595" s="68"/>
      <c r="M5595" s="68"/>
      <c r="N5595" s="68"/>
      <c r="O5595" s="68"/>
      <c r="P5595" s="70"/>
      <c r="Q5595" s="71"/>
    </row>
    <row r="5596" spans="1:17">
      <c r="A5596" s="152"/>
      <c r="B5596" s="68"/>
      <c r="C5596" s="68"/>
      <c r="D5596" s="68"/>
      <c r="E5596" s="68"/>
      <c r="F5596" s="69"/>
      <c r="G5596" s="69"/>
      <c r="H5596" s="69"/>
      <c r="I5596" s="69"/>
      <c r="J5596" s="68"/>
      <c r="K5596" s="69"/>
      <c r="L5596" s="68"/>
      <c r="M5596" s="68"/>
      <c r="N5596" s="68"/>
      <c r="O5596" s="68"/>
      <c r="P5596" s="70"/>
      <c r="Q5596" s="71"/>
    </row>
    <row r="5597" spans="1:17">
      <c r="A5597" s="152"/>
      <c r="B5597" s="68"/>
      <c r="C5597" s="68"/>
      <c r="D5597" s="68"/>
      <c r="E5597" s="68"/>
      <c r="F5597" s="69"/>
      <c r="G5597" s="69"/>
      <c r="H5597" s="69"/>
      <c r="I5597" s="69"/>
      <c r="J5597" s="68"/>
      <c r="K5597" s="69"/>
      <c r="L5597" s="68"/>
      <c r="M5597" s="68"/>
      <c r="N5597" s="68"/>
      <c r="O5597" s="68"/>
      <c r="P5597" s="70"/>
      <c r="Q5597" s="71"/>
    </row>
    <row r="5598" spans="1:17">
      <c r="A5598" s="152"/>
      <c r="B5598" s="68"/>
      <c r="C5598" s="68"/>
      <c r="D5598" s="68"/>
      <c r="E5598" s="68"/>
      <c r="F5598" s="69"/>
      <c r="G5598" s="69"/>
      <c r="H5598" s="69"/>
      <c r="I5598" s="69"/>
      <c r="J5598" s="68"/>
      <c r="K5598" s="69"/>
      <c r="L5598" s="68"/>
      <c r="M5598" s="68"/>
      <c r="N5598" s="68"/>
      <c r="O5598" s="68"/>
      <c r="P5598" s="70"/>
      <c r="Q5598" s="71"/>
    </row>
    <row r="5599" spans="1:17">
      <c r="A5599" s="152"/>
      <c r="B5599" s="68"/>
      <c r="C5599" s="68"/>
      <c r="D5599" s="68"/>
      <c r="E5599" s="68"/>
      <c r="F5599" s="69"/>
      <c r="G5599" s="69"/>
      <c r="H5599" s="69"/>
      <c r="I5599" s="69"/>
      <c r="J5599" s="68"/>
      <c r="K5599" s="69"/>
      <c r="L5599" s="68"/>
      <c r="M5599" s="68"/>
      <c r="N5599" s="68"/>
      <c r="O5599" s="68"/>
      <c r="P5599" s="70"/>
      <c r="Q5599" s="71"/>
    </row>
    <row r="5600" spans="1:17">
      <c r="A5600" s="152"/>
      <c r="B5600" s="68"/>
      <c r="C5600" s="68"/>
      <c r="D5600" s="68"/>
      <c r="E5600" s="68"/>
      <c r="F5600" s="69"/>
      <c r="G5600" s="69"/>
      <c r="H5600" s="69"/>
      <c r="I5600" s="69"/>
      <c r="J5600" s="68"/>
      <c r="K5600" s="69"/>
      <c r="L5600" s="68"/>
      <c r="M5600" s="68"/>
      <c r="N5600" s="68"/>
      <c r="O5600" s="68"/>
      <c r="P5600" s="70"/>
      <c r="Q5600" s="71"/>
    </row>
    <row r="5601" spans="1:17">
      <c r="A5601" s="152"/>
      <c r="B5601" s="68"/>
      <c r="C5601" s="68"/>
      <c r="D5601" s="68"/>
      <c r="E5601" s="68"/>
      <c r="F5601" s="69"/>
      <c r="G5601" s="69"/>
      <c r="H5601" s="69"/>
      <c r="I5601" s="69"/>
      <c r="J5601" s="68"/>
      <c r="K5601" s="69"/>
      <c r="L5601" s="68"/>
      <c r="M5601" s="68"/>
      <c r="N5601" s="68"/>
      <c r="O5601" s="68"/>
      <c r="P5601" s="70"/>
      <c r="Q5601" s="71"/>
    </row>
    <row r="5602" spans="1:17">
      <c r="A5602" s="152"/>
      <c r="B5602" s="68"/>
      <c r="C5602" s="68"/>
      <c r="D5602" s="68"/>
      <c r="E5602" s="68"/>
      <c r="F5602" s="69"/>
      <c r="G5602" s="69"/>
      <c r="H5602" s="69"/>
      <c r="I5602" s="69"/>
      <c r="J5602" s="68"/>
      <c r="K5602" s="69"/>
      <c r="L5602" s="68"/>
      <c r="M5602" s="68"/>
      <c r="N5602" s="68"/>
      <c r="O5602" s="68"/>
      <c r="P5602" s="70"/>
      <c r="Q5602" s="71"/>
    </row>
    <row r="5603" spans="1:17">
      <c r="A5603" s="152"/>
      <c r="B5603" s="68"/>
      <c r="C5603" s="68"/>
      <c r="D5603" s="68"/>
      <c r="E5603" s="68"/>
      <c r="F5603" s="69"/>
      <c r="G5603" s="69"/>
      <c r="H5603" s="69"/>
      <c r="I5603" s="69"/>
      <c r="J5603" s="68"/>
      <c r="K5603" s="69"/>
      <c r="L5603" s="68"/>
      <c r="M5603" s="68"/>
      <c r="N5603" s="68"/>
      <c r="O5603" s="68"/>
      <c r="P5603" s="70"/>
      <c r="Q5603" s="71"/>
    </row>
    <row r="5604" spans="1:17">
      <c r="A5604" s="152"/>
      <c r="B5604" s="68"/>
      <c r="C5604" s="68"/>
      <c r="D5604" s="68"/>
      <c r="E5604" s="68"/>
      <c r="F5604" s="69"/>
      <c r="G5604" s="69"/>
      <c r="H5604" s="69"/>
      <c r="I5604" s="69"/>
      <c r="J5604" s="68"/>
      <c r="K5604" s="69"/>
      <c r="L5604" s="68"/>
      <c r="M5604" s="68"/>
      <c r="N5604" s="68"/>
      <c r="O5604" s="68"/>
      <c r="P5604" s="70"/>
      <c r="Q5604" s="71"/>
    </row>
    <row r="5605" spans="1:17">
      <c r="A5605" s="152"/>
      <c r="B5605" s="68"/>
      <c r="C5605" s="68"/>
      <c r="D5605" s="68"/>
      <c r="E5605" s="68"/>
      <c r="F5605" s="69"/>
      <c r="G5605" s="69"/>
      <c r="H5605" s="69"/>
      <c r="I5605" s="69"/>
      <c r="J5605" s="68"/>
      <c r="K5605" s="69"/>
      <c r="L5605" s="68"/>
      <c r="M5605" s="68"/>
      <c r="N5605" s="68"/>
      <c r="O5605" s="68"/>
      <c r="P5605" s="70"/>
      <c r="Q5605" s="71"/>
    </row>
    <row r="5606" spans="1:17">
      <c r="A5606" s="152"/>
      <c r="B5606" s="68"/>
      <c r="C5606" s="68"/>
      <c r="D5606" s="68"/>
      <c r="E5606" s="68"/>
      <c r="F5606" s="69"/>
      <c r="G5606" s="69"/>
      <c r="H5606" s="69"/>
      <c r="I5606" s="69"/>
      <c r="J5606" s="68"/>
      <c r="K5606" s="69"/>
      <c r="L5606" s="68"/>
      <c r="M5606" s="68"/>
      <c r="N5606" s="68"/>
      <c r="O5606" s="68"/>
      <c r="P5606" s="70"/>
      <c r="Q5606" s="71"/>
    </row>
    <row r="5607" spans="1:17">
      <c r="A5607" s="152"/>
      <c r="B5607" s="68"/>
      <c r="C5607" s="68"/>
      <c r="D5607" s="68"/>
      <c r="E5607" s="68"/>
      <c r="F5607" s="69"/>
      <c r="G5607" s="69"/>
      <c r="H5607" s="69"/>
      <c r="I5607" s="69"/>
      <c r="J5607" s="68"/>
      <c r="K5607" s="69"/>
      <c r="L5607" s="68"/>
      <c r="M5607" s="68"/>
      <c r="N5607" s="68"/>
      <c r="O5607" s="68"/>
      <c r="P5607" s="70"/>
      <c r="Q5607" s="71"/>
    </row>
    <row r="5608" spans="1:17">
      <c r="A5608" s="152"/>
      <c r="B5608" s="68"/>
      <c r="C5608" s="68"/>
      <c r="D5608" s="68"/>
      <c r="E5608" s="68"/>
      <c r="F5608" s="69"/>
      <c r="G5608" s="69"/>
      <c r="H5608" s="69"/>
      <c r="I5608" s="69"/>
      <c r="J5608" s="68"/>
      <c r="K5608" s="69"/>
      <c r="L5608" s="68"/>
      <c r="M5608" s="68"/>
      <c r="N5608" s="68"/>
      <c r="O5608" s="68"/>
      <c r="P5608" s="70"/>
      <c r="Q5608" s="71"/>
    </row>
    <row r="5609" spans="1:17">
      <c r="A5609" s="152"/>
      <c r="B5609" s="68"/>
      <c r="C5609" s="68"/>
      <c r="D5609" s="68"/>
      <c r="E5609" s="68"/>
      <c r="F5609" s="69"/>
      <c r="G5609" s="69"/>
      <c r="H5609" s="69"/>
      <c r="I5609" s="69"/>
      <c r="J5609" s="68"/>
      <c r="K5609" s="69"/>
      <c r="L5609" s="68"/>
      <c r="M5609" s="68"/>
      <c r="N5609" s="68"/>
      <c r="O5609" s="68"/>
      <c r="P5609" s="70"/>
      <c r="Q5609" s="71"/>
    </row>
    <row r="5610" spans="1:17">
      <c r="A5610" s="152"/>
      <c r="B5610" s="68"/>
      <c r="C5610" s="68"/>
      <c r="D5610" s="68"/>
      <c r="E5610" s="68"/>
      <c r="F5610" s="69"/>
      <c r="G5610" s="69"/>
      <c r="H5610" s="69"/>
      <c r="I5610" s="69"/>
      <c r="J5610" s="68"/>
      <c r="K5610" s="69"/>
      <c r="L5610" s="68"/>
      <c r="M5610" s="68"/>
      <c r="N5610" s="68"/>
      <c r="O5610" s="68"/>
      <c r="P5610" s="70"/>
      <c r="Q5610" s="71"/>
    </row>
    <row r="5611" spans="1:17">
      <c r="A5611" s="152"/>
      <c r="B5611" s="68"/>
      <c r="C5611" s="68"/>
      <c r="D5611" s="68"/>
      <c r="E5611" s="68"/>
      <c r="F5611" s="69"/>
      <c r="G5611" s="69"/>
      <c r="H5611" s="69"/>
      <c r="I5611" s="69"/>
      <c r="J5611" s="68"/>
      <c r="K5611" s="69"/>
      <c r="L5611" s="68"/>
      <c r="M5611" s="68"/>
      <c r="N5611" s="68"/>
      <c r="O5611" s="68"/>
      <c r="P5611" s="70"/>
      <c r="Q5611" s="71"/>
    </row>
    <row r="5612" spans="1:17">
      <c r="A5612" s="152"/>
      <c r="B5612" s="68"/>
      <c r="C5612" s="68"/>
      <c r="D5612" s="68"/>
      <c r="E5612" s="68"/>
      <c r="F5612" s="69"/>
      <c r="G5612" s="69"/>
      <c r="H5612" s="69"/>
      <c r="I5612" s="69"/>
      <c r="J5612" s="68"/>
      <c r="K5612" s="69"/>
      <c r="L5612" s="68"/>
      <c r="M5612" s="68"/>
      <c r="N5612" s="68"/>
      <c r="O5612" s="68"/>
      <c r="P5612" s="70"/>
      <c r="Q5612" s="71"/>
    </row>
    <row r="5613" spans="1:17">
      <c r="A5613" s="152"/>
      <c r="B5613" s="68"/>
      <c r="C5613" s="68"/>
      <c r="D5613" s="68"/>
      <c r="E5613" s="68"/>
      <c r="F5613" s="69"/>
      <c r="G5613" s="69"/>
      <c r="H5613" s="69"/>
      <c r="I5613" s="69"/>
      <c r="J5613" s="68"/>
      <c r="K5613" s="69"/>
      <c r="L5613" s="68"/>
      <c r="M5613" s="68"/>
      <c r="N5613" s="68"/>
      <c r="O5613" s="68"/>
      <c r="P5613" s="70"/>
      <c r="Q5613" s="71"/>
    </row>
    <row r="5614" spans="1:17">
      <c r="A5614" s="152"/>
      <c r="B5614" s="68"/>
      <c r="C5614" s="68"/>
      <c r="D5614" s="68"/>
      <c r="E5614" s="68"/>
      <c r="F5614" s="69"/>
      <c r="G5614" s="69"/>
      <c r="H5614" s="69"/>
      <c r="I5614" s="69"/>
      <c r="J5614" s="68"/>
      <c r="K5614" s="69"/>
      <c r="L5614" s="68"/>
      <c r="M5614" s="68"/>
      <c r="N5614" s="68"/>
      <c r="O5614" s="68"/>
      <c r="P5614" s="70"/>
      <c r="Q5614" s="71"/>
    </row>
    <row r="5615" spans="1:17">
      <c r="A5615" s="152"/>
      <c r="B5615" s="68"/>
      <c r="C5615" s="68"/>
      <c r="D5615" s="68"/>
      <c r="E5615" s="68"/>
      <c r="F5615" s="69"/>
      <c r="G5615" s="69"/>
      <c r="H5615" s="69"/>
      <c r="I5615" s="69"/>
      <c r="J5615" s="68"/>
      <c r="K5615" s="69"/>
      <c r="L5615" s="68"/>
      <c r="M5615" s="68"/>
      <c r="N5615" s="68"/>
      <c r="O5615" s="68"/>
      <c r="P5615" s="70"/>
      <c r="Q5615" s="71"/>
    </row>
    <row r="5616" spans="1:17">
      <c r="A5616" s="152"/>
      <c r="B5616" s="68"/>
      <c r="C5616" s="68"/>
      <c r="D5616" s="68"/>
      <c r="E5616" s="68"/>
      <c r="F5616" s="69"/>
      <c r="G5616" s="69"/>
      <c r="H5616" s="69"/>
      <c r="I5616" s="69"/>
      <c r="J5616" s="68"/>
      <c r="K5616" s="69"/>
      <c r="L5616" s="68"/>
      <c r="M5616" s="68"/>
      <c r="N5616" s="68"/>
      <c r="O5616" s="68"/>
      <c r="P5616" s="70"/>
      <c r="Q5616" s="71"/>
    </row>
    <row r="5617" spans="1:17">
      <c r="A5617" s="152"/>
      <c r="B5617" s="68"/>
      <c r="C5617" s="68"/>
      <c r="D5617" s="68"/>
      <c r="E5617" s="68"/>
      <c r="F5617" s="69"/>
      <c r="G5617" s="69"/>
      <c r="H5617" s="69"/>
      <c r="I5617" s="69"/>
      <c r="J5617" s="68"/>
      <c r="K5617" s="69"/>
      <c r="L5617" s="68"/>
      <c r="M5617" s="68"/>
      <c r="N5617" s="68"/>
      <c r="O5617" s="68"/>
      <c r="P5617" s="70"/>
      <c r="Q5617" s="71"/>
    </row>
    <row r="5618" spans="1:17">
      <c r="A5618" s="152"/>
      <c r="B5618" s="68"/>
      <c r="C5618" s="68"/>
      <c r="D5618" s="68"/>
      <c r="E5618" s="68"/>
      <c r="F5618" s="69"/>
      <c r="G5618" s="69"/>
      <c r="H5618" s="69"/>
      <c r="I5618" s="69"/>
      <c r="J5618" s="68"/>
      <c r="K5618" s="69"/>
      <c r="L5618" s="68"/>
      <c r="M5618" s="68"/>
      <c r="N5618" s="68"/>
      <c r="O5618" s="68"/>
      <c r="P5618" s="70"/>
      <c r="Q5618" s="71"/>
    </row>
    <row r="5619" spans="1:17">
      <c r="A5619" s="152"/>
      <c r="B5619" s="68"/>
      <c r="C5619" s="68"/>
      <c r="D5619" s="68"/>
      <c r="E5619" s="68"/>
      <c r="F5619" s="69"/>
      <c r="G5619" s="69"/>
      <c r="H5619" s="69"/>
      <c r="I5619" s="69"/>
      <c r="J5619" s="68"/>
      <c r="K5619" s="69"/>
      <c r="L5619" s="68"/>
      <c r="M5619" s="68"/>
      <c r="N5619" s="68"/>
      <c r="O5619" s="68"/>
      <c r="P5619" s="70"/>
      <c r="Q5619" s="71"/>
    </row>
    <row r="5620" spans="1:17">
      <c r="A5620" s="152"/>
      <c r="B5620" s="68"/>
      <c r="C5620" s="68"/>
      <c r="D5620" s="68"/>
      <c r="E5620" s="68"/>
      <c r="F5620" s="69"/>
      <c r="G5620" s="69"/>
      <c r="H5620" s="69"/>
      <c r="I5620" s="69"/>
      <c r="J5620" s="68"/>
      <c r="K5620" s="69"/>
      <c r="L5620" s="68"/>
      <c r="M5620" s="68"/>
      <c r="N5620" s="68"/>
      <c r="O5620" s="68"/>
      <c r="P5620" s="70"/>
      <c r="Q5620" s="71"/>
    </row>
    <row r="5621" spans="1:17">
      <c r="A5621" s="152"/>
      <c r="B5621" s="68"/>
      <c r="C5621" s="68"/>
      <c r="D5621" s="68"/>
      <c r="E5621" s="68"/>
      <c r="F5621" s="69"/>
      <c r="G5621" s="69"/>
      <c r="H5621" s="69"/>
      <c r="I5621" s="69"/>
      <c r="J5621" s="68"/>
      <c r="K5621" s="69"/>
      <c r="L5621" s="68"/>
      <c r="M5621" s="68"/>
      <c r="N5621" s="68"/>
      <c r="O5621" s="68"/>
      <c r="P5621" s="70"/>
      <c r="Q5621" s="71"/>
    </row>
    <row r="5622" spans="1:17">
      <c r="A5622" s="152"/>
      <c r="B5622" s="68"/>
      <c r="C5622" s="68"/>
      <c r="D5622" s="68"/>
      <c r="E5622" s="68"/>
      <c r="F5622" s="69"/>
      <c r="G5622" s="69"/>
      <c r="H5622" s="69"/>
      <c r="I5622" s="69"/>
      <c r="J5622" s="68"/>
      <c r="K5622" s="69"/>
      <c r="L5622" s="68"/>
      <c r="M5622" s="68"/>
      <c r="N5622" s="68"/>
      <c r="O5622" s="68"/>
      <c r="P5622" s="70"/>
      <c r="Q5622" s="71"/>
    </row>
    <row r="5623" spans="1:17">
      <c r="A5623" s="152"/>
      <c r="B5623" s="68"/>
      <c r="C5623" s="68"/>
      <c r="D5623" s="68"/>
      <c r="E5623" s="68"/>
      <c r="F5623" s="69"/>
      <c r="G5623" s="69"/>
      <c r="H5623" s="69"/>
      <c r="I5623" s="69"/>
      <c r="J5623" s="68"/>
      <c r="K5623" s="69"/>
      <c r="L5623" s="68"/>
      <c r="M5623" s="68"/>
      <c r="N5623" s="68"/>
      <c r="O5623" s="68"/>
      <c r="P5623" s="70"/>
      <c r="Q5623" s="71"/>
    </row>
    <row r="5624" spans="1:17">
      <c r="A5624" s="152"/>
      <c r="B5624" s="68"/>
      <c r="C5624" s="68"/>
      <c r="D5624" s="68"/>
      <c r="E5624" s="68"/>
      <c r="F5624" s="69"/>
      <c r="G5624" s="69"/>
      <c r="H5624" s="69"/>
      <c r="I5624" s="69"/>
      <c r="J5624" s="68"/>
      <c r="K5624" s="69"/>
      <c r="L5624" s="68"/>
      <c r="M5624" s="68"/>
      <c r="N5624" s="68"/>
      <c r="O5624" s="68"/>
      <c r="P5624" s="70"/>
      <c r="Q5624" s="71"/>
    </row>
    <row r="5625" spans="1:17">
      <c r="A5625" s="152"/>
      <c r="B5625" s="68"/>
      <c r="C5625" s="68"/>
      <c r="D5625" s="68"/>
      <c r="E5625" s="68"/>
      <c r="F5625" s="69"/>
      <c r="G5625" s="69"/>
      <c r="H5625" s="69"/>
      <c r="I5625" s="69"/>
      <c r="J5625" s="68"/>
      <c r="K5625" s="69"/>
      <c r="L5625" s="68"/>
      <c r="M5625" s="68"/>
      <c r="N5625" s="68"/>
      <c r="O5625" s="68"/>
      <c r="P5625" s="70"/>
      <c r="Q5625" s="71"/>
    </row>
    <row r="5626" spans="1:17">
      <c r="A5626" s="152"/>
      <c r="B5626" s="68"/>
      <c r="C5626" s="68"/>
      <c r="D5626" s="68"/>
      <c r="E5626" s="68"/>
      <c r="F5626" s="69"/>
      <c r="G5626" s="69"/>
      <c r="H5626" s="69"/>
      <c r="I5626" s="69"/>
      <c r="J5626" s="68"/>
      <c r="K5626" s="69"/>
      <c r="L5626" s="68"/>
      <c r="M5626" s="68"/>
      <c r="N5626" s="68"/>
      <c r="O5626" s="68"/>
      <c r="P5626" s="70"/>
      <c r="Q5626" s="71"/>
    </row>
    <row r="5627" spans="1:17">
      <c r="A5627" s="152"/>
      <c r="B5627" s="68"/>
      <c r="C5627" s="68"/>
      <c r="D5627" s="68"/>
      <c r="E5627" s="68"/>
      <c r="F5627" s="69"/>
      <c r="G5627" s="69"/>
      <c r="H5627" s="69"/>
      <c r="I5627" s="69"/>
      <c r="J5627" s="68"/>
      <c r="K5627" s="69"/>
      <c r="L5627" s="68"/>
      <c r="M5627" s="68"/>
      <c r="N5627" s="68"/>
      <c r="O5627" s="68"/>
      <c r="P5627" s="70"/>
      <c r="Q5627" s="71"/>
    </row>
    <row r="5628" spans="1:17">
      <c r="A5628" s="152"/>
      <c r="B5628" s="68"/>
      <c r="C5628" s="68"/>
      <c r="D5628" s="68"/>
      <c r="E5628" s="68"/>
      <c r="F5628" s="69"/>
      <c r="G5628" s="69"/>
      <c r="H5628" s="69"/>
      <c r="I5628" s="69"/>
      <c r="J5628" s="68"/>
      <c r="K5628" s="69"/>
      <c r="L5628" s="68"/>
      <c r="M5628" s="68"/>
      <c r="N5628" s="68"/>
      <c r="O5628" s="68"/>
      <c r="P5628" s="70"/>
      <c r="Q5628" s="71"/>
    </row>
    <row r="5629" spans="1:17">
      <c r="A5629" s="152"/>
      <c r="B5629" s="68"/>
      <c r="C5629" s="68"/>
      <c r="D5629" s="68"/>
      <c r="E5629" s="68"/>
      <c r="F5629" s="69"/>
      <c r="G5629" s="69"/>
      <c r="H5629" s="69"/>
      <c r="I5629" s="69"/>
      <c r="J5629" s="68"/>
      <c r="K5629" s="69"/>
      <c r="L5629" s="68"/>
      <c r="M5629" s="68"/>
      <c r="N5629" s="68"/>
      <c r="O5629" s="68"/>
      <c r="P5629" s="70"/>
      <c r="Q5629" s="71"/>
    </row>
    <row r="5630" spans="1:17">
      <c r="A5630" s="152"/>
      <c r="B5630" s="68"/>
      <c r="C5630" s="68"/>
      <c r="D5630" s="68"/>
      <c r="E5630" s="68"/>
      <c r="F5630" s="69"/>
      <c r="G5630" s="69"/>
      <c r="H5630" s="69"/>
      <c r="I5630" s="69"/>
      <c r="J5630" s="68"/>
      <c r="K5630" s="69"/>
      <c r="L5630" s="68"/>
      <c r="M5630" s="68"/>
      <c r="N5630" s="68"/>
      <c r="O5630" s="68"/>
      <c r="P5630" s="70"/>
      <c r="Q5630" s="71"/>
    </row>
    <row r="5631" spans="1:17">
      <c r="A5631" s="152"/>
      <c r="B5631" s="68"/>
      <c r="C5631" s="68"/>
      <c r="D5631" s="68"/>
      <c r="E5631" s="68"/>
      <c r="F5631" s="69"/>
      <c r="G5631" s="69"/>
      <c r="H5631" s="69"/>
      <c r="I5631" s="69"/>
      <c r="J5631" s="68"/>
      <c r="K5631" s="69"/>
      <c r="L5631" s="68"/>
      <c r="M5631" s="68"/>
      <c r="N5631" s="68"/>
      <c r="O5631" s="68"/>
      <c r="P5631" s="70"/>
      <c r="Q5631" s="71"/>
    </row>
    <row r="5632" spans="1:17">
      <c r="A5632" s="152"/>
      <c r="B5632" s="68"/>
      <c r="C5632" s="68"/>
      <c r="D5632" s="68"/>
      <c r="E5632" s="68"/>
      <c r="F5632" s="69"/>
      <c r="G5632" s="69"/>
      <c r="H5632" s="69"/>
      <c r="I5632" s="69"/>
      <c r="J5632" s="68"/>
      <c r="K5632" s="69"/>
      <c r="L5632" s="68"/>
      <c r="M5632" s="68"/>
      <c r="N5632" s="68"/>
      <c r="O5632" s="68"/>
      <c r="P5632" s="70"/>
      <c r="Q5632" s="71"/>
    </row>
    <row r="5633" spans="1:17">
      <c r="A5633" s="152"/>
      <c r="B5633" s="68"/>
      <c r="C5633" s="68"/>
      <c r="D5633" s="68"/>
      <c r="E5633" s="68"/>
      <c r="F5633" s="69"/>
      <c r="G5633" s="69"/>
      <c r="H5633" s="69"/>
      <c r="I5633" s="69"/>
      <c r="J5633" s="68"/>
      <c r="K5633" s="69"/>
      <c r="L5633" s="68"/>
      <c r="M5633" s="68"/>
      <c r="N5633" s="68"/>
      <c r="O5633" s="68"/>
      <c r="P5633" s="70"/>
      <c r="Q5633" s="71"/>
    </row>
    <row r="5634" spans="1:17">
      <c r="A5634" s="152"/>
      <c r="B5634" s="68"/>
      <c r="C5634" s="68"/>
      <c r="D5634" s="68"/>
      <c r="E5634" s="68"/>
      <c r="F5634" s="69"/>
      <c r="G5634" s="69"/>
      <c r="H5634" s="69"/>
      <c r="I5634" s="69"/>
      <c r="J5634" s="68"/>
      <c r="K5634" s="69"/>
      <c r="L5634" s="68"/>
      <c r="M5634" s="68"/>
      <c r="N5634" s="68"/>
      <c r="O5634" s="68"/>
      <c r="P5634" s="70"/>
      <c r="Q5634" s="71"/>
    </row>
    <row r="5635" spans="1:17">
      <c r="A5635" s="152"/>
      <c r="B5635" s="68"/>
      <c r="C5635" s="68"/>
      <c r="D5635" s="68"/>
      <c r="E5635" s="68"/>
      <c r="F5635" s="69"/>
      <c r="G5635" s="69"/>
      <c r="H5635" s="69"/>
      <c r="I5635" s="69"/>
      <c r="J5635" s="68"/>
      <c r="K5635" s="69"/>
      <c r="L5635" s="68"/>
      <c r="M5635" s="68"/>
      <c r="N5635" s="68"/>
      <c r="O5635" s="68"/>
      <c r="P5635" s="70"/>
      <c r="Q5635" s="71"/>
    </row>
    <row r="5636" spans="1:17">
      <c r="A5636" s="152"/>
      <c r="B5636" s="68"/>
      <c r="C5636" s="68"/>
      <c r="D5636" s="68"/>
      <c r="E5636" s="68"/>
      <c r="F5636" s="69"/>
      <c r="G5636" s="69"/>
      <c r="H5636" s="69"/>
      <c r="I5636" s="69"/>
      <c r="J5636" s="68"/>
      <c r="K5636" s="69"/>
      <c r="L5636" s="68"/>
      <c r="M5636" s="68"/>
      <c r="N5636" s="68"/>
      <c r="O5636" s="68"/>
      <c r="P5636" s="70"/>
      <c r="Q5636" s="71"/>
    </row>
    <row r="5637" spans="1:17">
      <c r="A5637" s="152"/>
      <c r="B5637" s="68"/>
      <c r="C5637" s="68"/>
      <c r="D5637" s="68"/>
      <c r="E5637" s="68"/>
      <c r="F5637" s="69"/>
      <c r="G5637" s="69"/>
      <c r="H5637" s="69"/>
      <c r="I5637" s="69"/>
      <c r="J5637" s="68"/>
      <c r="K5637" s="69"/>
      <c r="L5637" s="68"/>
      <c r="M5637" s="68"/>
      <c r="N5637" s="68"/>
      <c r="O5637" s="68"/>
      <c r="P5637" s="70"/>
      <c r="Q5637" s="71"/>
    </row>
    <row r="5638" spans="1:17">
      <c r="A5638" s="152"/>
      <c r="B5638" s="68"/>
      <c r="C5638" s="68"/>
      <c r="D5638" s="68"/>
      <c r="E5638" s="68"/>
      <c r="F5638" s="69"/>
      <c r="G5638" s="69"/>
      <c r="H5638" s="69"/>
      <c r="I5638" s="69"/>
      <c r="J5638" s="68"/>
      <c r="K5638" s="69"/>
      <c r="L5638" s="68"/>
      <c r="M5638" s="68"/>
      <c r="N5638" s="68"/>
      <c r="O5638" s="68"/>
      <c r="P5638" s="70"/>
      <c r="Q5638" s="71"/>
    </row>
    <row r="5639" spans="1:17">
      <c r="A5639" s="152"/>
      <c r="B5639" s="68"/>
      <c r="C5639" s="68"/>
      <c r="D5639" s="68"/>
      <c r="E5639" s="68"/>
      <c r="F5639" s="69"/>
      <c r="G5639" s="69"/>
      <c r="H5639" s="69"/>
      <c r="I5639" s="69"/>
      <c r="J5639" s="68"/>
      <c r="K5639" s="69"/>
      <c r="L5639" s="68"/>
      <c r="M5639" s="68"/>
      <c r="N5639" s="68"/>
      <c r="O5639" s="68"/>
      <c r="P5639" s="70"/>
      <c r="Q5639" s="71"/>
    </row>
    <row r="5640" spans="1:17">
      <c r="A5640" s="152"/>
      <c r="B5640" s="68"/>
      <c r="C5640" s="68"/>
      <c r="D5640" s="68"/>
      <c r="E5640" s="68"/>
      <c r="F5640" s="69"/>
      <c r="G5640" s="69"/>
      <c r="H5640" s="69"/>
      <c r="I5640" s="69"/>
      <c r="J5640" s="68"/>
      <c r="K5640" s="69"/>
      <c r="L5640" s="68"/>
      <c r="M5640" s="68"/>
      <c r="N5640" s="68"/>
      <c r="O5640" s="68"/>
      <c r="P5640" s="70"/>
      <c r="Q5640" s="71"/>
    </row>
    <row r="5641" spans="1:17">
      <c r="A5641" s="152"/>
      <c r="B5641" s="68"/>
      <c r="C5641" s="68"/>
      <c r="D5641" s="68"/>
      <c r="E5641" s="68"/>
      <c r="F5641" s="69"/>
      <c r="G5641" s="69"/>
      <c r="H5641" s="69"/>
      <c r="I5641" s="69"/>
      <c r="J5641" s="68"/>
      <c r="K5641" s="69"/>
      <c r="L5641" s="68"/>
      <c r="M5641" s="68"/>
      <c r="N5641" s="68"/>
      <c r="O5641" s="68"/>
      <c r="P5641" s="70"/>
      <c r="Q5641" s="71"/>
    </row>
    <row r="5642" spans="1:17">
      <c r="A5642" s="152"/>
      <c r="B5642" s="68"/>
      <c r="C5642" s="68"/>
      <c r="D5642" s="68"/>
      <c r="E5642" s="68"/>
      <c r="F5642" s="69"/>
      <c r="G5642" s="69"/>
      <c r="H5642" s="69"/>
      <c r="I5642" s="69"/>
      <c r="J5642" s="68"/>
      <c r="K5642" s="69"/>
      <c r="L5642" s="68"/>
      <c r="M5642" s="68"/>
      <c r="N5642" s="68"/>
      <c r="O5642" s="68"/>
      <c r="P5642" s="70"/>
      <c r="Q5642" s="71"/>
    </row>
    <row r="5643" spans="1:17">
      <c r="A5643" s="152"/>
      <c r="B5643" s="68"/>
      <c r="C5643" s="68"/>
      <c r="D5643" s="68"/>
      <c r="E5643" s="68"/>
      <c r="F5643" s="69"/>
      <c r="G5643" s="69"/>
      <c r="H5643" s="69"/>
      <c r="I5643" s="69"/>
      <c r="J5643" s="68"/>
      <c r="K5643" s="69"/>
      <c r="L5643" s="68"/>
      <c r="M5643" s="68"/>
      <c r="N5643" s="68"/>
      <c r="O5643" s="68"/>
      <c r="P5643" s="70"/>
      <c r="Q5643" s="71"/>
    </row>
    <row r="5644" spans="1:17">
      <c r="A5644" s="152"/>
      <c r="B5644" s="68"/>
      <c r="C5644" s="68"/>
      <c r="D5644" s="68"/>
      <c r="E5644" s="68"/>
      <c r="F5644" s="69"/>
      <c r="G5644" s="69"/>
      <c r="H5644" s="69"/>
      <c r="I5644" s="69"/>
      <c r="J5644" s="68"/>
      <c r="K5644" s="69"/>
      <c r="L5644" s="68"/>
      <c r="M5644" s="68"/>
      <c r="N5644" s="68"/>
      <c r="O5644" s="68"/>
      <c r="P5644" s="70"/>
      <c r="Q5644" s="71"/>
    </row>
    <row r="5645" spans="1:17">
      <c r="A5645" s="152"/>
      <c r="B5645" s="68"/>
      <c r="C5645" s="68"/>
      <c r="D5645" s="68"/>
      <c r="E5645" s="68"/>
      <c r="F5645" s="69"/>
      <c r="G5645" s="69"/>
      <c r="H5645" s="69"/>
      <c r="I5645" s="69"/>
      <c r="J5645" s="68"/>
      <c r="K5645" s="69"/>
      <c r="L5645" s="68"/>
      <c r="M5645" s="68"/>
      <c r="N5645" s="68"/>
      <c r="O5645" s="68"/>
      <c r="P5645" s="70"/>
      <c r="Q5645" s="71"/>
    </row>
    <row r="5646" spans="1:17">
      <c r="A5646" s="152"/>
      <c r="B5646" s="68"/>
      <c r="C5646" s="68"/>
      <c r="D5646" s="68"/>
      <c r="E5646" s="68"/>
      <c r="F5646" s="69"/>
      <c r="G5646" s="69"/>
      <c r="H5646" s="69"/>
      <c r="I5646" s="69"/>
      <c r="J5646" s="68"/>
      <c r="K5646" s="69"/>
      <c r="L5646" s="68"/>
      <c r="M5646" s="68"/>
      <c r="N5646" s="68"/>
      <c r="O5646" s="68"/>
      <c r="P5646" s="70"/>
      <c r="Q5646" s="71"/>
    </row>
    <row r="5647" spans="1:17">
      <c r="A5647" s="152"/>
      <c r="B5647" s="68"/>
      <c r="C5647" s="68"/>
      <c r="D5647" s="68"/>
      <c r="E5647" s="68"/>
      <c r="F5647" s="69"/>
      <c r="G5647" s="69"/>
      <c r="H5647" s="69"/>
      <c r="I5647" s="69"/>
      <c r="J5647" s="68"/>
      <c r="K5647" s="69"/>
      <c r="L5647" s="68"/>
      <c r="M5647" s="68"/>
      <c r="N5647" s="68"/>
      <c r="O5647" s="68"/>
      <c r="P5647" s="70"/>
      <c r="Q5647" s="71"/>
    </row>
    <row r="5648" spans="1:17">
      <c r="A5648" s="152"/>
      <c r="B5648" s="68"/>
      <c r="C5648" s="68"/>
      <c r="D5648" s="68"/>
      <c r="E5648" s="68"/>
      <c r="F5648" s="69"/>
      <c r="G5648" s="69"/>
      <c r="H5648" s="69"/>
      <c r="I5648" s="69"/>
      <c r="J5648" s="68"/>
      <c r="K5648" s="69"/>
      <c r="L5648" s="68"/>
      <c r="M5648" s="68"/>
      <c r="N5648" s="68"/>
      <c r="O5648" s="68"/>
      <c r="P5648" s="70"/>
      <c r="Q5648" s="71"/>
    </row>
    <row r="5649" spans="1:17">
      <c r="A5649" s="152"/>
      <c r="B5649" s="68"/>
      <c r="C5649" s="68"/>
      <c r="D5649" s="68"/>
      <c r="E5649" s="68"/>
      <c r="F5649" s="69"/>
      <c r="G5649" s="69"/>
      <c r="H5649" s="69"/>
      <c r="I5649" s="69"/>
      <c r="J5649" s="68"/>
      <c r="K5649" s="69"/>
      <c r="L5649" s="68"/>
      <c r="M5649" s="68"/>
      <c r="N5649" s="68"/>
      <c r="O5649" s="68"/>
      <c r="P5649" s="70"/>
      <c r="Q5649" s="71"/>
    </row>
    <row r="5650" spans="1:17">
      <c r="A5650" s="152"/>
      <c r="B5650" s="68"/>
      <c r="C5650" s="68"/>
      <c r="D5650" s="68"/>
      <c r="E5650" s="68"/>
      <c r="F5650" s="69"/>
      <c r="G5650" s="69"/>
      <c r="H5650" s="69"/>
      <c r="I5650" s="69"/>
      <c r="J5650" s="68"/>
      <c r="K5650" s="69"/>
      <c r="L5650" s="68"/>
      <c r="M5650" s="68"/>
      <c r="N5650" s="68"/>
      <c r="O5650" s="68"/>
      <c r="P5650" s="70"/>
      <c r="Q5650" s="71"/>
    </row>
    <row r="5651" spans="1:17">
      <c r="A5651" s="152"/>
      <c r="B5651" s="68"/>
      <c r="C5651" s="68"/>
      <c r="D5651" s="68"/>
      <c r="E5651" s="68"/>
      <c r="F5651" s="69"/>
      <c r="G5651" s="69"/>
      <c r="H5651" s="69"/>
      <c r="I5651" s="69"/>
      <c r="J5651" s="68"/>
      <c r="K5651" s="69"/>
      <c r="L5651" s="68"/>
      <c r="M5651" s="68"/>
      <c r="N5651" s="68"/>
      <c r="O5651" s="68"/>
      <c r="P5651" s="70"/>
      <c r="Q5651" s="71"/>
    </row>
    <row r="5652" spans="1:17">
      <c r="A5652" s="152"/>
      <c r="B5652" s="68"/>
      <c r="C5652" s="68"/>
      <c r="D5652" s="68"/>
      <c r="E5652" s="68"/>
      <c r="F5652" s="69"/>
      <c r="G5652" s="69"/>
      <c r="H5652" s="69"/>
      <c r="I5652" s="69"/>
      <c r="J5652" s="68"/>
      <c r="K5652" s="69"/>
      <c r="L5652" s="68"/>
      <c r="M5652" s="68"/>
      <c r="N5652" s="68"/>
      <c r="O5652" s="68"/>
      <c r="P5652" s="70"/>
      <c r="Q5652" s="71"/>
    </row>
    <row r="5653" spans="1:17">
      <c r="A5653" s="152"/>
      <c r="B5653" s="68"/>
      <c r="C5653" s="68"/>
      <c r="D5653" s="68"/>
      <c r="E5653" s="68"/>
      <c r="F5653" s="69"/>
      <c r="G5653" s="69"/>
      <c r="H5653" s="69"/>
      <c r="I5653" s="69"/>
      <c r="J5653" s="68"/>
      <c r="K5653" s="69"/>
      <c r="L5653" s="68"/>
      <c r="M5653" s="68"/>
      <c r="N5653" s="68"/>
      <c r="O5653" s="68"/>
      <c r="P5653" s="70"/>
      <c r="Q5653" s="71"/>
    </row>
    <row r="5654" spans="1:17">
      <c r="A5654" s="152"/>
      <c r="B5654" s="68"/>
      <c r="C5654" s="68"/>
      <c r="D5654" s="68"/>
      <c r="E5654" s="68"/>
      <c r="F5654" s="69"/>
      <c r="G5654" s="69"/>
      <c r="H5654" s="69"/>
      <c r="I5654" s="69"/>
      <c r="J5654" s="68"/>
      <c r="K5654" s="69"/>
      <c r="L5654" s="68"/>
      <c r="M5654" s="68"/>
      <c r="N5654" s="68"/>
      <c r="O5654" s="68"/>
      <c r="P5654" s="70"/>
      <c r="Q5654" s="71"/>
    </row>
    <row r="5655" spans="1:17">
      <c r="A5655" s="152"/>
      <c r="B5655" s="68"/>
      <c r="C5655" s="68"/>
      <c r="D5655" s="68"/>
      <c r="E5655" s="68"/>
      <c r="F5655" s="69"/>
      <c r="G5655" s="69"/>
      <c r="H5655" s="69"/>
      <c r="I5655" s="69"/>
      <c r="J5655" s="68"/>
      <c r="K5655" s="69"/>
      <c r="L5655" s="68"/>
      <c r="M5655" s="68"/>
      <c r="N5655" s="68"/>
      <c r="O5655" s="68"/>
      <c r="P5655" s="70"/>
      <c r="Q5655" s="71"/>
    </row>
    <row r="5656" spans="1:17">
      <c r="A5656" s="152"/>
      <c r="B5656" s="68"/>
      <c r="C5656" s="68"/>
      <c r="D5656" s="68"/>
      <c r="E5656" s="68"/>
      <c r="F5656" s="69"/>
      <c r="G5656" s="69"/>
      <c r="H5656" s="69"/>
      <c r="I5656" s="69"/>
      <c r="J5656" s="68"/>
      <c r="K5656" s="69"/>
      <c r="L5656" s="68"/>
      <c r="M5656" s="68"/>
      <c r="N5656" s="68"/>
      <c r="O5656" s="68"/>
      <c r="P5656" s="70"/>
      <c r="Q5656" s="71"/>
    </row>
    <row r="5657" spans="1:17">
      <c r="A5657" s="152"/>
      <c r="B5657" s="68"/>
      <c r="C5657" s="68"/>
      <c r="D5657" s="68"/>
      <c r="E5657" s="68"/>
      <c r="F5657" s="69"/>
      <c r="G5657" s="69"/>
      <c r="H5657" s="69"/>
      <c r="I5657" s="69"/>
      <c r="J5657" s="68"/>
      <c r="K5657" s="69"/>
      <c r="L5657" s="68"/>
      <c r="M5657" s="68"/>
      <c r="N5657" s="68"/>
      <c r="O5657" s="68"/>
      <c r="P5657" s="70"/>
      <c r="Q5657" s="71"/>
    </row>
    <row r="5658" spans="1:17">
      <c r="A5658" s="152"/>
      <c r="B5658" s="68"/>
      <c r="C5658" s="68"/>
      <c r="D5658" s="68"/>
      <c r="E5658" s="68"/>
      <c r="F5658" s="69"/>
      <c r="G5658" s="69"/>
      <c r="H5658" s="69"/>
      <c r="I5658" s="69"/>
      <c r="J5658" s="68"/>
      <c r="K5658" s="69"/>
      <c r="L5658" s="68"/>
      <c r="M5658" s="68"/>
      <c r="N5658" s="68"/>
      <c r="O5658" s="68"/>
      <c r="P5658" s="70"/>
      <c r="Q5658" s="71"/>
    </row>
    <row r="5659" spans="1:17">
      <c r="A5659" s="152"/>
      <c r="B5659" s="68"/>
      <c r="C5659" s="68"/>
      <c r="D5659" s="68"/>
      <c r="E5659" s="68"/>
      <c r="F5659" s="69"/>
      <c r="G5659" s="69"/>
      <c r="H5659" s="69"/>
      <c r="I5659" s="69"/>
      <c r="J5659" s="68"/>
      <c r="K5659" s="69"/>
      <c r="L5659" s="68"/>
      <c r="M5659" s="68"/>
      <c r="N5659" s="68"/>
      <c r="O5659" s="68"/>
      <c r="P5659" s="70"/>
      <c r="Q5659" s="71"/>
    </row>
    <row r="5660" spans="1:17">
      <c r="A5660" s="152"/>
      <c r="B5660" s="68"/>
      <c r="C5660" s="68"/>
      <c r="D5660" s="68"/>
      <c r="E5660" s="68"/>
      <c r="F5660" s="69"/>
      <c r="G5660" s="69"/>
      <c r="H5660" s="69"/>
      <c r="I5660" s="69"/>
      <c r="J5660" s="68"/>
      <c r="K5660" s="69"/>
      <c r="L5660" s="68"/>
      <c r="M5660" s="68"/>
      <c r="N5660" s="68"/>
      <c r="O5660" s="68"/>
      <c r="P5660" s="70"/>
      <c r="Q5660" s="71"/>
    </row>
    <row r="5661" spans="1:17">
      <c r="A5661" s="152"/>
      <c r="B5661" s="68"/>
      <c r="C5661" s="68"/>
      <c r="D5661" s="68"/>
      <c r="E5661" s="68"/>
      <c r="F5661" s="69"/>
      <c r="G5661" s="69"/>
      <c r="H5661" s="69"/>
      <c r="I5661" s="69"/>
      <c r="J5661" s="68"/>
      <c r="K5661" s="69"/>
      <c r="L5661" s="68"/>
      <c r="M5661" s="68"/>
      <c r="N5661" s="68"/>
      <c r="O5661" s="68"/>
      <c r="P5661" s="70"/>
      <c r="Q5661" s="71"/>
    </row>
    <row r="5662" spans="1:17">
      <c r="A5662" s="152"/>
      <c r="B5662" s="68"/>
      <c r="C5662" s="68"/>
      <c r="D5662" s="68"/>
      <c r="E5662" s="68"/>
      <c r="F5662" s="69"/>
      <c r="G5662" s="69"/>
      <c r="H5662" s="69"/>
      <c r="I5662" s="69"/>
      <c r="J5662" s="68"/>
      <c r="K5662" s="69"/>
      <c r="L5662" s="68"/>
      <c r="M5662" s="68"/>
      <c r="N5662" s="68"/>
      <c r="O5662" s="68"/>
      <c r="P5662" s="70"/>
      <c r="Q5662" s="71"/>
    </row>
    <row r="5663" spans="1:17">
      <c r="A5663" s="152"/>
      <c r="B5663" s="68"/>
      <c r="C5663" s="68"/>
      <c r="D5663" s="68"/>
      <c r="E5663" s="68"/>
      <c r="F5663" s="69"/>
      <c r="G5663" s="69"/>
      <c r="H5663" s="69"/>
      <c r="I5663" s="69"/>
      <c r="J5663" s="68"/>
      <c r="K5663" s="69"/>
      <c r="L5663" s="68"/>
      <c r="M5663" s="68"/>
      <c r="N5663" s="68"/>
      <c r="O5663" s="68"/>
      <c r="P5663" s="70"/>
      <c r="Q5663" s="71"/>
    </row>
    <row r="5664" spans="1:17">
      <c r="A5664" s="152"/>
      <c r="B5664" s="68"/>
      <c r="C5664" s="68"/>
      <c r="D5664" s="68"/>
      <c r="E5664" s="68"/>
      <c r="F5664" s="69"/>
      <c r="G5664" s="69"/>
      <c r="H5664" s="69"/>
      <c r="I5664" s="69"/>
      <c r="J5664" s="68"/>
      <c r="K5664" s="69"/>
      <c r="L5664" s="68"/>
      <c r="M5664" s="68"/>
      <c r="N5664" s="68"/>
      <c r="O5664" s="68"/>
      <c r="P5664" s="70"/>
      <c r="Q5664" s="71"/>
    </row>
    <row r="5665" spans="1:17">
      <c r="A5665" s="152"/>
      <c r="B5665" s="68"/>
      <c r="C5665" s="68"/>
      <c r="D5665" s="68"/>
      <c r="E5665" s="68"/>
      <c r="F5665" s="69"/>
      <c r="G5665" s="69"/>
      <c r="H5665" s="69"/>
      <c r="I5665" s="69"/>
      <c r="J5665" s="68"/>
      <c r="K5665" s="69"/>
      <c r="L5665" s="68"/>
      <c r="M5665" s="68"/>
      <c r="N5665" s="68"/>
      <c r="O5665" s="68"/>
      <c r="P5665" s="70"/>
      <c r="Q5665" s="71"/>
    </row>
    <row r="5666" spans="1:17">
      <c r="A5666" s="152"/>
      <c r="B5666" s="68"/>
      <c r="C5666" s="68"/>
      <c r="D5666" s="68"/>
      <c r="E5666" s="68"/>
      <c r="F5666" s="69"/>
      <c r="G5666" s="69"/>
      <c r="H5666" s="69"/>
      <c r="I5666" s="69"/>
      <c r="J5666" s="68"/>
      <c r="K5666" s="69"/>
      <c r="L5666" s="68"/>
      <c r="M5666" s="68"/>
      <c r="N5666" s="68"/>
      <c r="O5666" s="68"/>
      <c r="P5666" s="70"/>
      <c r="Q5666" s="71"/>
    </row>
    <row r="5667" spans="1:17">
      <c r="A5667" s="152"/>
      <c r="B5667" s="68"/>
      <c r="C5667" s="68"/>
      <c r="D5667" s="68"/>
      <c r="E5667" s="68"/>
      <c r="F5667" s="69"/>
      <c r="G5667" s="69"/>
      <c r="H5667" s="69"/>
      <c r="I5667" s="69"/>
      <c r="J5667" s="68"/>
      <c r="K5667" s="69"/>
      <c r="L5667" s="68"/>
      <c r="M5667" s="68"/>
      <c r="N5667" s="68"/>
      <c r="O5667" s="68"/>
      <c r="P5667" s="70"/>
      <c r="Q5667" s="71"/>
    </row>
    <row r="5668" spans="1:17">
      <c r="A5668" s="152"/>
      <c r="B5668" s="68"/>
      <c r="C5668" s="68"/>
      <c r="D5668" s="68"/>
      <c r="E5668" s="68"/>
      <c r="F5668" s="69"/>
      <c r="G5668" s="69"/>
      <c r="H5668" s="69"/>
      <c r="I5668" s="69"/>
      <c r="J5668" s="68"/>
      <c r="K5668" s="69"/>
      <c r="L5668" s="68"/>
      <c r="M5668" s="68"/>
      <c r="N5668" s="68"/>
      <c r="O5668" s="68"/>
      <c r="P5668" s="70"/>
      <c r="Q5668" s="71"/>
    </row>
    <row r="5669" spans="1:17">
      <c r="A5669" s="152"/>
      <c r="B5669" s="68"/>
      <c r="C5669" s="68"/>
      <c r="D5669" s="68"/>
      <c r="E5669" s="68"/>
      <c r="F5669" s="69"/>
      <c r="G5669" s="69"/>
      <c r="H5669" s="69"/>
      <c r="I5669" s="69"/>
      <c r="J5669" s="68"/>
      <c r="K5669" s="69"/>
      <c r="L5669" s="68"/>
      <c r="M5669" s="68"/>
      <c r="N5669" s="68"/>
      <c r="O5669" s="68"/>
      <c r="P5669" s="70"/>
      <c r="Q5669" s="71"/>
    </row>
    <row r="5670" spans="1:17">
      <c r="A5670" s="152"/>
      <c r="B5670" s="68"/>
      <c r="C5670" s="68"/>
      <c r="D5670" s="68"/>
      <c r="E5670" s="68"/>
      <c r="F5670" s="69"/>
      <c r="G5670" s="69"/>
      <c r="H5670" s="69"/>
      <c r="I5670" s="69"/>
      <c r="J5670" s="68"/>
      <c r="K5670" s="69"/>
      <c r="L5670" s="68"/>
      <c r="M5670" s="68"/>
      <c r="N5670" s="68"/>
      <c r="O5670" s="68"/>
      <c r="P5670" s="70"/>
      <c r="Q5670" s="71"/>
    </row>
    <row r="5671" spans="1:17">
      <c r="A5671" s="152"/>
      <c r="B5671" s="68"/>
      <c r="C5671" s="68"/>
      <c r="D5671" s="68"/>
      <c r="E5671" s="68"/>
      <c r="F5671" s="69"/>
      <c r="G5671" s="69"/>
      <c r="H5671" s="69"/>
      <c r="I5671" s="69"/>
      <c r="J5671" s="68"/>
      <c r="K5671" s="69"/>
      <c r="L5671" s="68"/>
      <c r="M5671" s="68"/>
      <c r="N5671" s="68"/>
      <c r="O5671" s="68"/>
      <c r="P5671" s="70"/>
      <c r="Q5671" s="71"/>
    </row>
    <row r="5672" spans="1:17">
      <c r="A5672" s="152"/>
      <c r="B5672" s="68"/>
      <c r="C5672" s="68"/>
      <c r="D5672" s="68"/>
      <c r="E5672" s="68"/>
      <c r="F5672" s="69"/>
      <c r="G5672" s="69"/>
      <c r="H5672" s="69"/>
      <c r="I5672" s="69"/>
      <c r="J5672" s="68"/>
      <c r="K5672" s="69"/>
      <c r="L5672" s="68"/>
      <c r="M5672" s="68"/>
      <c r="N5672" s="68"/>
      <c r="O5672" s="68"/>
      <c r="P5672" s="70"/>
      <c r="Q5672" s="71"/>
    </row>
    <row r="5673" spans="1:17">
      <c r="A5673" s="152"/>
      <c r="B5673" s="68"/>
      <c r="C5673" s="68"/>
      <c r="D5673" s="68"/>
      <c r="E5673" s="68"/>
      <c r="F5673" s="69"/>
      <c r="G5673" s="69"/>
      <c r="H5673" s="69"/>
      <c r="I5673" s="69"/>
      <c r="J5673" s="68"/>
      <c r="K5673" s="69"/>
      <c r="L5673" s="68"/>
      <c r="M5673" s="68"/>
      <c r="N5673" s="68"/>
      <c r="O5673" s="68"/>
      <c r="P5673" s="70"/>
      <c r="Q5673" s="71"/>
    </row>
    <row r="5674" spans="1:17">
      <c r="A5674" s="152"/>
      <c r="B5674" s="68"/>
      <c r="C5674" s="68"/>
      <c r="D5674" s="68"/>
      <c r="E5674" s="68"/>
      <c r="F5674" s="69"/>
      <c r="G5674" s="69"/>
      <c r="H5674" s="69"/>
      <c r="I5674" s="69"/>
      <c r="J5674" s="68"/>
      <c r="K5674" s="69"/>
      <c r="L5674" s="68"/>
      <c r="M5674" s="68"/>
      <c r="N5674" s="68"/>
      <c r="O5674" s="68"/>
      <c r="P5674" s="70"/>
      <c r="Q5674" s="71"/>
    </row>
    <row r="5675" spans="1:17">
      <c r="A5675" s="152"/>
      <c r="B5675" s="68"/>
      <c r="C5675" s="68"/>
      <c r="D5675" s="68"/>
      <c r="E5675" s="68"/>
      <c r="F5675" s="69"/>
      <c r="G5675" s="69"/>
      <c r="H5675" s="69"/>
      <c r="I5675" s="69"/>
      <c r="J5675" s="68"/>
      <c r="K5675" s="69"/>
      <c r="L5675" s="68"/>
      <c r="M5675" s="68"/>
      <c r="N5675" s="68"/>
      <c r="O5675" s="68"/>
      <c r="P5675" s="70"/>
      <c r="Q5675" s="71"/>
    </row>
    <row r="5676" spans="1:17">
      <c r="A5676" s="152"/>
      <c r="B5676" s="68"/>
      <c r="C5676" s="68"/>
      <c r="D5676" s="68"/>
      <c r="E5676" s="68"/>
      <c r="F5676" s="69"/>
      <c r="G5676" s="69"/>
      <c r="H5676" s="69"/>
      <c r="I5676" s="69"/>
      <c r="J5676" s="68"/>
      <c r="K5676" s="69"/>
      <c r="L5676" s="68"/>
      <c r="M5676" s="68"/>
      <c r="N5676" s="68"/>
      <c r="O5676" s="68"/>
      <c r="P5676" s="70"/>
      <c r="Q5676" s="71"/>
    </row>
    <row r="5677" spans="1:17">
      <c r="A5677" s="152"/>
      <c r="B5677" s="68"/>
      <c r="C5677" s="68"/>
      <c r="D5677" s="68"/>
      <c r="E5677" s="68"/>
      <c r="F5677" s="69"/>
      <c r="G5677" s="69"/>
      <c r="H5677" s="69"/>
      <c r="I5677" s="69"/>
      <c r="J5677" s="68"/>
      <c r="K5677" s="69"/>
      <c r="L5677" s="68"/>
      <c r="M5677" s="68"/>
      <c r="N5677" s="68"/>
      <c r="O5677" s="68"/>
      <c r="P5677" s="70"/>
      <c r="Q5677" s="71"/>
    </row>
    <row r="5678" spans="1:17">
      <c r="A5678" s="152"/>
      <c r="B5678" s="68"/>
      <c r="C5678" s="68"/>
      <c r="D5678" s="68"/>
      <c r="E5678" s="68"/>
      <c r="F5678" s="69"/>
      <c r="G5678" s="69"/>
      <c r="H5678" s="69"/>
      <c r="I5678" s="69"/>
      <c r="J5678" s="68"/>
      <c r="K5678" s="69"/>
      <c r="L5678" s="68"/>
      <c r="M5678" s="68"/>
      <c r="N5678" s="68"/>
      <c r="O5678" s="68"/>
      <c r="P5678" s="70"/>
      <c r="Q5678" s="71"/>
    </row>
    <row r="5679" spans="1:17">
      <c r="A5679" s="152"/>
      <c r="B5679" s="68"/>
      <c r="C5679" s="68"/>
      <c r="D5679" s="68"/>
      <c r="E5679" s="68"/>
      <c r="F5679" s="69"/>
      <c r="G5679" s="69"/>
      <c r="H5679" s="69"/>
      <c r="I5679" s="69"/>
      <c r="J5679" s="68"/>
      <c r="K5679" s="69"/>
      <c r="L5679" s="68"/>
      <c r="M5679" s="68"/>
      <c r="N5679" s="68"/>
      <c r="O5679" s="68"/>
      <c r="P5679" s="70"/>
      <c r="Q5679" s="71"/>
    </row>
    <row r="5680" spans="1:17">
      <c r="A5680" s="152"/>
      <c r="B5680" s="68"/>
      <c r="C5680" s="68"/>
      <c r="D5680" s="68"/>
      <c r="E5680" s="68"/>
      <c r="F5680" s="69"/>
      <c r="G5680" s="69"/>
      <c r="H5680" s="69"/>
      <c r="I5680" s="69"/>
      <c r="J5680" s="68"/>
      <c r="K5680" s="69"/>
      <c r="L5680" s="68"/>
      <c r="M5680" s="68"/>
      <c r="N5680" s="68"/>
      <c r="O5680" s="68"/>
      <c r="P5680" s="70"/>
      <c r="Q5680" s="71"/>
    </row>
    <row r="5681" spans="1:17">
      <c r="A5681" s="152"/>
      <c r="B5681" s="68"/>
      <c r="C5681" s="68"/>
      <c r="D5681" s="68"/>
      <c r="E5681" s="68"/>
      <c r="F5681" s="69"/>
      <c r="G5681" s="69"/>
      <c r="H5681" s="69"/>
      <c r="I5681" s="69"/>
      <c r="J5681" s="68"/>
      <c r="K5681" s="69"/>
      <c r="L5681" s="68"/>
      <c r="M5681" s="68"/>
      <c r="N5681" s="68"/>
      <c r="O5681" s="68"/>
      <c r="P5681" s="70"/>
      <c r="Q5681" s="71"/>
    </row>
    <row r="5682" spans="1:17">
      <c r="A5682" s="152"/>
      <c r="B5682" s="68"/>
      <c r="C5682" s="68"/>
      <c r="D5682" s="68"/>
      <c r="E5682" s="68"/>
      <c r="F5682" s="69"/>
      <c r="G5682" s="69"/>
      <c r="H5682" s="69"/>
      <c r="I5682" s="69"/>
      <c r="J5682" s="68"/>
      <c r="K5682" s="69"/>
      <c r="L5682" s="68"/>
      <c r="M5682" s="68"/>
      <c r="N5682" s="68"/>
      <c r="O5682" s="68"/>
      <c r="P5682" s="70"/>
      <c r="Q5682" s="71"/>
    </row>
    <row r="5683" spans="1:17">
      <c r="A5683" s="152"/>
      <c r="B5683" s="68"/>
      <c r="C5683" s="68"/>
      <c r="D5683" s="68"/>
      <c r="E5683" s="68"/>
      <c r="F5683" s="69"/>
      <c r="G5683" s="69"/>
      <c r="H5683" s="69"/>
      <c r="I5683" s="69"/>
      <c r="J5683" s="68"/>
      <c r="K5683" s="69"/>
      <c r="L5683" s="68"/>
      <c r="M5683" s="68"/>
      <c r="N5683" s="68"/>
      <c r="O5683" s="68"/>
      <c r="P5683" s="70"/>
      <c r="Q5683" s="71"/>
    </row>
    <row r="5684" spans="1:17">
      <c r="A5684" s="152"/>
      <c r="B5684" s="68"/>
      <c r="C5684" s="68"/>
      <c r="D5684" s="68"/>
      <c r="E5684" s="68"/>
      <c r="F5684" s="69"/>
      <c r="G5684" s="69"/>
      <c r="H5684" s="69"/>
      <c r="I5684" s="69"/>
      <c r="J5684" s="68"/>
      <c r="K5684" s="69"/>
      <c r="L5684" s="68"/>
      <c r="M5684" s="68"/>
      <c r="N5684" s="68"/>
      <c r="O5684" s="68"/>
      <c r="P5684" s="70"/>
      <c r="Q5684" s="71"/>
    </row>
    <row r="5685" spans="1:17">
      <c r="A5685" s="152"/>
      <c r="B5685" s="68"/>
      <c r="C5685" s="68"/>
      <c r="D5685" s="68"/>
      <c r="E5685" s="68"/>
      <c r="F5685" s="69"/>
      <c r="G5685" s="69"/>
      <c r="H5685" s="69"/>
      <c r="I5685" s="69"/>
      <c r="J5685" s="68"/>
      <c r="K5685" s="69"/>
      <c r="L5685" s="68"/>
      <c r="M5685" s="68"/>
      <c r="N5685" s="68"/>
      <c r="O5685" s="68"/>
      <c r="P5685" s="70"/>
      <c r="Q5685" s="71"/>
    </row>
    <row r="5686" spans="1:17">
      <c r="A5686" s="152"/>
      <c r="B5686" s="68"/>
      <c r="C5686" s="68"/>
      <c r="D5686" s="68"/>
      <c r="E5686" s="68"/>
      <c r="F5686" s="69"/>
      <c r="G5686" s="69"/>
      <c r="H5686" s="69"/>
      <c r="I5686" s="69"/>
      <c r="J5686" s="68"/>
      <c r="K5686" s="69"/>
      <c r="L5686" s="68"/>
      <c r="M5686" s="68"/>
      <c r="N5686" s="68"/>
      <c r="O5686" s="68"/>
      <c r="P5686" s="70"/>
      <c r="Q5686" s="71"/>
    </row>
    <row r="5687" spans="1:17">
      <c r="A5687" s="152"/>
      <c r="B5687" s="68"/>
      <c r="C5687" s="68"/>
      <c r="D5687" s="68"/>
      <c r="E5687" s="68"/>
      <c r="F5687" s="69"/>
      <c r="G5687" s="69"/>
      <c r="H5687" s="69"/>
      <c r="I5687" s="69"/>
      <c r="J5687" s="68"/>
      <c r="K5687" s="69"/>
      <c r="L5687" s="68"/>
      <c r="M5687" s="68"/>
      <c r="N5687" s="68"/>
      <c r="O5687" s="68"/>
      <c r="P5687" s="70"/>
      <c r="Q5687" s="71"/>
    </row>
    <row r="5688" spans="1:17">
      <c r="A5688" s="152"/>
      <c r="B5688" s="68"/>
      <c r="C5688" s="68"/>
      <c r="D5688" s="68"/>
      <c r="E5688" s="68"/>
      <c r="F5688" s="69"/>
      <c r="G5688" s="69"/>
      <c r="H5688" s="69"/>
      <c r="I5688" s="69"/>
      <c r="J5688" s="68"/>
      <c r="K5688" s="69"/>
      <c r="L5688" s="68"/>
      <c r="M5688" s="68"/>
      <c r="N5688" s="68"/>
      <c r="O5688" s="68"/>
      <c r="P5688" s="70"/>
      <c r="Q5688" s="71"/>
    </row>
    <row r="5689" spans="1:17">
      <c r="A5689" s="152"/>
      <c r="B5689" s="68"/>
      <c r="C5689" s="68"/>
      <c r="D5689" s="68"/>
      <c r="E5689" s="68"/>
      <c r="F5689" s="69"/>
      <c r="G5689" s="69"/>
      <c r="H5689" s="69"/>
      <c r="I5689" s="69"/>
      <c r="J5689" s="68"/>
      <c r="K5689" s="69"/>
      <c r="L5689" s="68"/>
      <c r="M5689" s="68"/>
      <c r="N5689" s="68"/>
      <c r="O5689" s="68"/>
      <c r="P5689" s="70"/>
      <c r="Q5689" s="71"/>
    </row>
    <row r="5690" spans="1:17">
      <c r="A5690" s="152"/>
      <c r="B5690" s="68"/>
      <c r="C5690" s="68"/>
      <c r="D5690" s="68"/>
      <c r="E5690" s="68"/>
      <c r="F5690" s="69"/>
      <c r="G5690" s="69"/>
      <c r="H5690" s="69"/>
      <c r="I5690" s="69"/>
      <c r="J5690" s="68"/>
      <c r="K5690" s="69"/>
      <c r="L5690" s="68"/>
      <c r="M5690" s="68"/>
      <c r="N5690" s="68"/>
      <c r="O5690" s="68"/>
      <c r="P5690" s="70"/>
      <c r="Q5690" s="71"/>
    </row>
    <row r="5691" spans="1:17">
      <c r="A5691" s="152"/>
      <c r="B5691" s="68"/>
      <c r="C5691" s="68"/>
      <c r="D5691" s="68"/>
      <c r="E5691" s="68"/>
      <c r="F5691" s="69"/>
      <c r="G5691" s="69"/>
      <c r="H5691" s="69"/>
      <c r="I5691" s="69"/>
      <c r="J5691" s="68"/>
      <c r="K5691" s="69"/>
      <c r="L5691" s="68"/>
      <c r="M5691" s="68"/>
      <c r="N5691" s="68"/>
      <c r="O5691" s="68"/>
      <c r="P5691" s="70"/>
      <c r="Q5691" s="71"/>
    </row>
    <row r="5692" spans="1:17">
      <c r="A5692" s="152"/>
      <c r="B5692" s="68"/>
      <c r="C5692" s="68"/>
      <c r="D5692" s="68"/>
      <c r="E5692" s="68"/>
      <c r="F5692" s="69"/>
      <c r="G5692" s="69"/>
      <c r="H5692" s="69"/>
      <c r="I5692" s="69"/>
      <c r="J5692" s="68"/>
      <c r="K5692" s="69"/>
      <c r="L5692" s="68"/>
      <c r="M5692" s="68"/>
      <c r="N5692" s="68"/>
      <c r="O5692" s="68"/>
      <c r="P5692" s="70"/>
      <c r="Q5692" s="71"/>
    </row>
    <row r="5693" spans="1:17">
      <c r="A5693" s="152"/>
      <c r="B5693" s="68"/>
      <c r="C5693" s="68"/>
      <c r="D5693" s="68"/>
      <c r="E5693" s="68"/>
      <c r="F5693" s="69"/>
      <c r="G5693" s="69"/>
      <c r="H5693" s="69"/>
      <c r="I5693" s="69"/>
      <c r="J5693" s="68"/>
      <c r="K5693" s="69"/>
      <c r="L5693" s="68"/>
      <c r="M5693" s="68"/>
      <c r="N5693" s="68"/>
      <c r="O5693" s="68"/>
      <c r="P5693" s="70"/>
      <c r="Q5693" s="71"/>
    </row>
    <row r="5694" spans="1:17">
      <c r="A5694" s="152"/>
      <c r="B5694" s="68"/>
      <c r="C5694" s="68"/>
      <c r="D5694" s="68"/>
      <c r="E5694" s="68"/>
      <c r="F5694" s="69"/>
      <c r="G5694" s="69"/>
      <c r="H5694" s="69"/>
      <c r="I5694" s="69"/>
      <c r="J5694" s="68"/>
      <c r="K5694" s="69"/>
      <c r="L5694" s="68"/>
      <c r="M5694" s="68"/>
      <c r="N5694" s="68"/>
      <c r="O5694" s="68"/>
      <c r="P5694" s="70"/>
      <c r="Q5694" s="71"/>
    </row>
    <row r="5695" spans="1:17">
      <c r="A5695" s="152"/>
      <c r="B5695" s="68"/>
      <c r="C5695" s="68"/>
      <c r="D5695" s="68"/>
      <c r="E5695" s="68"/>
      <c r="F5695" s="69"/>
      <c r="G5695" s="69"/>
      <c r="H5695" s="69"/>
      <c r="I5695" s="69"/>
      <c r="J5695" s="68"/>
      <c r="K5695" s="69"/>
      <c r="L5695" s="68"/>
      <c r="M5695" s="68"/>
      <c r="N5695" s="68"/>
      <c r="O5695" s="68"/>
      <c r="P5695" s="70"/>
      <c r="Q5695" s="71"/>
    </row>
    <row r="5696" spans="1:17">
      <c r="A5696" s="152"/>
      <c r="B5696" s="68"/>
      <c r="C5696" s="68"/>
      <c r="D5696" s="68"/>
      <c r="E5696" s="68"/>
      <c r="F5696" s="69"/>
      <c r="G5696" s="69"/>
      <c r="H5696" s="69"/>
      <c r="I5696" s="69"/>
      <c r="J5696" s="68"/>
      <c r="K5696" s="69"/>
      <c r="L5696" s="68"/>
      <c r="M5696" s="68"/>
      <c r="N5696" s="68"/>
      <c r="O5696" s="68"/>
      <c r="P5696" s="70"/>
      <c r="Q5696" s="71"/>
    </row>
    <row r="5697" spans="1:17">
      <c r="A5697" s="152"/>
      <c r="B5697" s="68"/>
      <c r="C5697" s="68"/>
      <c r="D5697" s="68"/>
      <c r="E5697" s="68"/>
      <c r="F5697" s="69"/>
      <c r="G5697" s="69"/>
      <c r="H5697" s="69"/>
      <c r="I5697" s="69"/>
      <c r="J5697" s="68"/>
      <c r="K5697" s="69"/>
      <c r="L5697" s="68"/>
      <c r="M5697" s="68"/>
      <c r="N5697" s="68"/>
      <c r="O5697" s="68"/>
      <c r="P5697" s="70"/>
      <c r="Q5697" s="71"/>
    </row>
    <row r="5698" spans="1:17">
      <c r="A5698" s="152"/>
      <c r="B5698" s="68"/>
      <c r="C5698" s="68"/>
      <c r="D5698" s="68"/>
      <c r="E5698" s="68"/>
      <c r="F5698" s="69"/>
      <c r="G5698" s="69"/>
      <c r="H5698" s="69"/>
      <c r="I5698" s="69"/>
      <c r="J5698" s="68"/>
      <c r="K5698" s="69"/>
      <c r="L5698" s="68"/>
      <c r="M5698" s="68"/>
      <c r="N5698" s="68"/>
      <c r="O5698" s="68"/>
      <c r="P5698" s="70"/>
      <c r="Q5698" s="71"/>
    </row>
    <row r="5699" spans="1:17">
      <c r="A5699" s="152"/>
      <c r="B5699" s="68"/>
      <c r="C5699" s="68"/>
      <c r="D5699" s="68"/>
      <c r="E5699" s="68"/>
      <c r="F5699" s="69"/>
      <c r="G5699" s="69"/>
      <c r="H5699" s="69"/>
      <c r="I5699" s="69"/>
      <c r="J5699" s="68"/>
      <c r="K5699" s="69"/>
      <c r="L5699" s="68"/>
      <c r="M5699" s="68"/>
      <c r="N5699" s="68"/>
      <c r="O5699" s="68"/>
      <c r="P5699" s="70"/>
      <c r="Q5699" s="71"/>
    </row>
    <row r="5700" spans="1:17">
      <c r="A5700" s="152"/>
      <c r="B5700" s="68"/>
      <c r="C5700" s="68"/>
      <c r="D5700" s="68"/>
      <c r="E5700" s="68"/>
      <c r="F5700" s="69"/>
      <c r="G5700" s="69"/>
      <c r="H5700" s="69"/>
      <c r="I5700" s="69"/>
      <c r="J5700" s="68"/>
      <c r="K5700" s="69"/>
      <c r="L5700" s="68"/>
      <c r="M5700" s="68"/>
      <c r="N5700" s="68"/>
      <c r="O5700" s="68"/>
      <c r="P5700" s="70"/>
      <c r="Q5700" s="71"/>
    </row>
    <row r="5701" spans="1:17">
      <c r="A5701" s="152"/>
      <c r="B5701" s="68"/>
      <c r="C5701" s="68"/>
      <c r="D5701" s="68"/>
      <c r="E5701" s="68"/>
      <c r="F5701" s="69"/>
      <c r="G5701" s="69"/>
      <c r="H5701" s="69"/>
      <c r="I5701" s="69"/>
      <c r="J5701" s="68"/>
      <c r="K5701" s="69"/>
      <c r="L5701" s="68"/>
      <c r="M5701" s="68"/>
      <c r="N5701" s="68"/>
      <c r="O5701" s="68"/>
      <c r="P5701" s="70"/>
      <c r="Q5701" s="71"/>
    </row>
    <row r="5702" spans="1:17">
      <c r="A5702" s="152"/>
      <c r="B5702" s="68"/>
      <c r="C5702" s="68"/>
      <c r="D5702" s="68"/>
      <c r="E5702" s="68"/>
      <c r="F5702" s="69"/>
      <c r="G5702" s="69"/>
      <c r="H5702" s="69"/>
      <c r="I5702" s="69"/>
      <c r="J5702" s="68"/>
      <c r="K5702" s="69"/>
      <c r="L5702" s="68"/>
      <c r="M5702" s="68"/>
      <c r="N5702" s="68"/>
      <c r="O5702" s="68"/>
      <c r="P5702" s="70"/>
      <c r="Q5702" s="71"/>
    </row>
    <row r="5703" spans="1:17">
      <c r="A5703" s="152"/>
      <c r="B5703" s="68"/>
      <c r="C5703" s="68"/>
      <c r="D5703" s="68"/>
      <c r="E5703" s="68"/>
      <c r="F5703" s="69"/>
      <c r="G5703" s="69"/>
      <c r="H5703" s="69"/>
      <c r="I5703" s="69"/>
      <c r="J5703" s="68"/>
      <c r="K5703" s="69"/>
      <c r="L5703" s="68"/>
      <c r="M5703" s="68"/>
      <c r="N5703" s="68"/>
      <c r="O5703" s="68"/>
      <c r="P5703" s="70"/>
      <c r="Q5703" s="71"/>
    </row>
    <row r="5704" spans="1:17">
      <c r="A5704" s="152"/>
      <c r="B5704" s="68"/>
      <c r="C5704" s="68"/>
      <c r="D5704" s="68"/>
      <c r="E5704" s="68"/>
      <c r="F5704" s="69"/>
      <c r="G5704" s="69"/>
      <c r="H5704" s="69"/>
      <c r="I5704" s="69"/>
      <c r="J5704" s="68"/>
      <c r="K5704" s="69"/>
      <c r="L5704" s="68"/>
      <c r="M5704" s="68"/>
      <c r="N5704" s="68"/>
      <c r="O5704" s="68"/>
      <c r="P5704" s="70"/>
      <c r="Q5704" s="71"/>
    </row>
    <row r="5705" spans="1:17">
      <c r="A5705" s="152"/>
      <c r="B5705" s="68"/>
      <c r="C5705" s="68"/>
      <c r="D5705" s="68"/>
      <c r="E5705" s="68"/>
      <c r="F5705" s="69"/>
      <c r="G5705" s="69"/>
      <c r="H5705" s="69"/>
      <c r="I5705" s="69"/>
      <c r="J5705" s="68"/>
      <c r="K5705" s="69"/>
      <c r="L5705" s="68"/>
      <c r="M5705" s="68"/>
      <c r="N5705" s="68"/>
      <c r="O5705" s="68"/>
      <c r="P5705" s="70"/>
      <c r="Q5705" s="71"/>
    </row>
    <row r="5706" spans="1:17">
      <c r="A5706" s="152"/>
      <c r="B5706" s="68"/>
      <c r="C5706" s="68"/>
      <c r="D5706" s="68"/>
      <c r="E5706" s="68"/>
      <c r="F5706" s="69"/>
      <c r="G5706" s="69"/>
      <c r="H5706" s="69"/>
      <c r="I5706" s="69"/>
      <c r="J5706" s="68"/>
      <c r="K5706" s="69"/>
      <c r="L5706" s="68"/>
      <c r="M5706" s="68"/>
      <c r="N5706" s="68"/>
      <c r="O5706" s="68"/>
      <c r="P5706" s="70"/>
      <c r="Q5706" s="71"/>
    </row>
    <row r="5707" spans="1:17">
      <c r="A5707" s="152"/>
      <c r="B5707" s="68"/>
      <c r="C5707" s="68"/>
      <c r="D5707" s="68"/>
      <c r="E5707" s="68"/>
      <c r="F5707" s="69"/>
      <c r="G5707" s="69"/>
      <c r="H5707" s="69"/>
      <c r="I5707" s="69"/>
      <c r="J5707" s="68"/>
      <c r="K5707" s="69"/>
      <c r="L5707" s="68"/>
      <c r="M5707" s="68"/>
      <c r="N5707" s="68"/>
      <c r="O5707" s="68"/>
      <c r="P5707" s="70"/>
      <c r="Q5707" s="71"/>
    </row>
    <row r="5708" spans="1:17">
      <c r="A5708" s="152"/>
      <c r="B5708" s="68"/>
      <c r="C5708" s="68"/>
      <c r="D5708" s="68"/>
      <c r="E5708" s="68"/>
      <c r="F5708" s="69"/>
      <c r="G5708" s="69"/>
      <c r="H5708" s="69"/>
      <c r="I5708" s="69"/>
      <c r="J5708" s="68"/>
      <c r="K5708" s="69"/>
      <c r="L5708" s="68"/>
      <c r="M5708" s="68"/>
      <c r="N5708" s="68"/>
      <c r="O5708" s="68"/>
      <c r="P5708" s="70"/>
      <c r="Q5708" s="71"/>
    </row>
    <row r="5709" spans="1:17">
      <c r="A5709" s="152"/>
      <c r="B5709" s="68"/>
      <c r="C5709" s="68"/>
      <c r="D5709" s="68"/>
      <c r="E5709" s="68"/>
      <c r="F5709" s="69"/>
      <c r="G5709" s="69"/>
      <c r="H5709" s="69"/>
      <c r="I5709" s="69"/>
      <c r="J5709" s="68"/>
      <c r="K5709" s="69"/>
      <c r="L5709" s="68"/>
      <c r="M5709" s="68"/>
      <c r="N5709" s="68"/>
      <c r="O5709" s="68"/>
      <c r="P5709" s="70"/>
      <c r="Q5709" s="71"/>
    </row>
    <row r="5710" spans="1:17">
      <c r="A5710" s="152"/>
      <c r="B5710" s="68"/>
      <c r="C5710" s="68"/>
      <c r="D5710" s="68"/>
      <c r="E5710" s="68"/>
      <c r="F5710" s="69"/>
      <c r="G5710" s="69"/>
      <c r="H5710" s="69"/>
      <c r="I5710" s="69"/>
      <c r="J5710" s="68"/>
      <c r="K5710" s="69"/>
      <c r="L5710" s="68"/>
      <c r="M5710" s="68"/>
      <c r="N5710" s="68"/>
      <c r="O5710" s="68"/>
      <c r="P5710" s="70"/>
      <c r="Q5710" s="71"/>
    </row>
    <row r="5711" spans="1:17">
      <c r="A5711" s="152"/>
      <c r="B5711" s="68"/>
      <c r="C5711" s="68"/>
      <c r="D5711" s="68"/>
      <c r="E5711" s="68"/>
      <c r="F5711" s="69"/>
      <c r="G5711" s="69"/>
      <c r="H5711" s="69"/>
      <c r="I5711" s="69"/>
      <c r="J5711" s="68"/>
      <c r="K5711" s="69"/>
      <c r="L5711" s="68"/>
      <c r="M5711" s="68"/>
      <c r="N5711" s="68"/>
      <c r="O5711" s="68"/>
      <c r="P5711" s="70"/>
      <c r="Q5711" s="71"/>
    </row>
    <row r="5712" spans="1:17">
      <c r="A5712" s="152"/>
      <c r="B5712" s="68"/>
      <c r="C5712" s="68"/>
      <c r="D5712" s="68"/>
      <c r="E5712" s="68"/>
      <c r="F5712" s="69"/>
      <c r="G5712" s="69"/>
      <c r="H5712" s="69"/>
      <c r="I5712" s="69"/>
      <c r="J5712" s="68"/>
      <c r="K5712" s="69"/>
      <c r="L5712" s="68"/>
      <c r="M5712" s="68"/>
      <c r="N5712" s="68"/>
      <c r="O5712" s="68"/>
      <c r="P5712" s="70"/>
      <c r="Q5712" s="71"/>
    </row>
    <row r="5713" spans="1:17">
      <c r="A5713" s="152"/>
      <c r="B5713" s="68"/>
      <c r="C5713" s="68"/>
      <c r="D5713" s="68"/>
      <c r="E5713" s="68"/>
      <c r="F5713" s="69"/>
      <c r="G5713" s="69"/>
      <c r="H5713" s="69"/>
      <c r="I5713" s="69"/>
      <c r="J5713" s="68"/>
      <c r="K5713" s="69"/>
      <c r="L5713" s="68"/>
      <c r="M5713" s="68"/>
      <c r="N5713" s="68"/>
      <c r="O5713" s="68"/>
      <c r="P5713" s="70"/>
      <c r="Q5713" s="71"/>
    </row>
    <row r="5714" spans="1:17">
      <c r="A5714" s="152"/>
      <c r="B5714" s="68"/>
      <c r="C5714" s="68"/>
      <c r="D5714" s="68"/>
      <c r="E5714" s="68"/>
      <c r="F5714" s="69"/>
      <c r="G5714" s="69"/>
      <c r="H5714" s="69"/>
      <c r="I5714" s="69"/>
      <c r="J5714" s="68"/>
      <c r="K5714" s="69"/>
      <c r="L5714" s="68"/>
      <c r="M5714" s="68"/>
      <c r="N5714" s="68"/>
      <c r="O5714" s="68"/>
      <c r="P5714" s="70"/>
      <c r="Q5714" s="71"/>
    </row>
    <row r="5715" spans="1:17">
      <c r="A5715" s="152"/>
      <c r="B5715" s="68"/>
      <c r="C5715" s="68"/>
      <c r="D5715" s="68"/>
      <c r="E5715" s="68"/>
      <c r="F5715" s="69"/>
      <c r="G5715" s="69"/>
      <c r="H5715" s="69"/>
      <c r="I5715" s="69"/>
      <c r="J5715" s="68"/>
      <c r="K5715" s="69"/>
      <c r="L5715" s="68"/>
      <c r="M5715" s="68"/>
      <c r="N5715" s="68"/>
      <c r="O5715" s="68"/>
      <c r="P5715" s="70"/>
      <c r="Q5715" s="71"/>
    </row>
    <row r="5716" spans="1:17">
      <c r="A5716" s="152"/>
      <c r="B5716" s="68"/>
      <c r="C5716" s="68"/>
      <c r="D5716" s="68"/>
      <c r="E5716" s="68"/>
      <c r="F5716" s="69"/>
      <c r="G5716" s="69"/>
      <c r="H5716" s="69"/>
      <c r="I5716" s="69"/>
      <c r="J5716" s="68"/>
      <c r="K5716" s="69"/>
      <c r="L5716" s="68"/>
      <c r="M5716" s="68"/>
      <c r="N5716" s="68"/>
      <c r="O5716" s="68"/>
      <c r="P5716" s="70"/>
      <c r="Q5716" s="71"/>
    </row>
    <row r="5717" spans="1:17">
      <c r="A5717" s="152"/>
      <c r="B5717" s="68"/>
      <c r="C5717" s="68"/>
      <c r="D5717" s="68"/>
      <c r="E5717" s="68"/>
      <c r="F5717" s="69"/>
      <c r="G5717" s="69"/>
      <c r="H5717" s="69"/>
      <c r="I5717" s="69"/>
      <c r="J5717" s="68"/>
      <c r="K5717" s="69"/>
      <c r="L5717" s="68"/>
      <c r="M5717" s="68"/>
      <c r="N5717" s="68"/>
      <c r="O5717" s="68"/>
      <c r="P5717" s="70"/>
      <c r="Q5717" s="71"/>
    </row>
    <row r="5718" spans="1:17">
      <c r="A5718" s="152"/>
      <c r="B5718" s="68"/>
      <c r="C5718" s="68"/>
      <c r="D5718" s="68"/>
      <c r="E5718" s="68"/>
      <c r="F5718" s="69"/>
      <c r="G5718" s="69"/>
      <c r="H5718" s="69"/>
      <c r="I5718" s="69"/>
      <c r="J5718" s="68"/>
      <c r="K5718" s="69"/>
      <c r="L5718" s="68"/>
      <c r="M5718" s="68"/>
      <c r="N5718" s="68"/>
      <c r="O5718" s="68"/>
      <c r="P5718" s="70"/>
      <c r="Q5718" s="71"/>
    </row>
    <row r="5719" spans="1:17">
      <c r="A5719" s="152"/>
      <c r="B5719" s="68"/>
      <c r="C5719" s="68"/>
      <c r="D5719" s="68"/>
      <c r="E5719" s="68"/>
      <c r="F5719" s="69"/>
      <c r="G5719" s="69"/>
      <c r="H5719" s="69"/>
      <c r="I5719" s="69"/>
      <c r="J5719" s="68"/>
      <c r="K5719" s="69"/>
      <c r="L5719" s="68"/>
      <c r="M5719" s="68"/>
      <c r="N5719" s="68"/>
      <c r="O5719" s="68"/>
      <c r="P5719" s="70"/>
      <c r="Q5719" s="71"/>
    </row>
    <row r="5720" spans="1:17">
      <c r="A5720" s="152"/>
      <c r="B5720" s="68"/>
      <c r="C5720" s="68"/>
      <c r="D5720" s="68"/>
      <c r="E5720" s="68"/>
      <c r="F5720" s="69"/>
      <c r="G5720" s="69"/>
      <c r="H5720" s="69"/>
      <c r="I5720" s="69"/>
      <c r="J5720" s="68"/>
      <c r="K5720" s="69"/>
      <c r="L5720" s="68"/>
      <c r="M5720" s="68"/>
      <c r="N5720" s="68"/>
      <c r="O5720" s="68"/>
      <c r="P5720" s="70"/>
      <c r="Q5720" s="71"/>
    </row>
    <row r="5721" spans="1:17">
      <c r="A5721" s="152"/>
      <c r="B5721" s="68"/>
      <c r="C5721" s="68"/>
      <c r="D5721" s="68"/>
      <c r="E5721" s="68"/>
      <c r="F5721" s="69"/>
      <c r="G5721" s="69"/>
      <c r="H5721" s="69"/>
      <c r="I5721" s="69"/>
      <c r="J5721" s="68"/>
      <c r="K5721" s="69"/>
      <c r="L5721" s="68"/>
      <c r="M5721" s="68"/>
      <c r="N5721" s="68"/>
      <c r="O5721" s="68"/>
      <c r="P5721" s="70"/>
      <c r="Q5721" s="71"/>
    </row>
    <row r="5722" spans="1:17">
      <c r="A5722" s="152"/>
      <c r="B5722" s="68"/>
      <c r="C5722" s="68"/>
      <c r="D5722" s="68"/>
      <c r="E5722" s="68"/>
      <c r="F5722" s="69"/>
      <c r="G5722" s="69"/>
      <c r="H5722" s="69"/>
      <c r="I5722" s="69"/>
      <c r="J5722" s="68"/>
      <c r="K5722" s="69"/>
      <c r="L5722" s="68"/>
      <c r="M5722" s="68"/>
      <c r="N5722" s="68"/>
      <c r="O5722" s="68"/>
      <c r="P5722" s="70"/>
      <c r="Q5722" s="71"/>
    </row>
    <row r="5723" spans="1:17">
      <c r="A5723" s="152"/>
      <c r="B5723" s="68"/>
      <c r="C5723" s="68"/>
      <c r="D5723" s="68"/>
      <c r="E5723" s="68"/>
      <c r="F5723" s="69"/>
      <c r="G5723" s="69"/>
      <c r="H5723" s="69"/>
      <c r="I5723" s="69"/>
      <c r="J5723" s="68"/>
      <c r="K5723" s="69"/>
      <c r="L5723" s="68"/>
      <c r="M5723" s="68"/>
      <c r="N5723" s="68"/>
      <c r="O5723" s="68"/>
      <c r="P5723" s="70"/>
      <c r="Q5723" s="71"/>
    </row>
    <row r="5724" spans="1:17">
      <c r="A5724" s="152"/>
      <c r="B5724" s="68"/>
      <c r="C5724" s="68"/>
      <c r="D5724" s="68"/>
      <c r="E5724" s="68"/>
      <c r="F5724" s="69"/>
      <c r="G5724" s="69"/>
      <c r="H5724" s="69"/>
      <c r="I5724" s="69"/>
      <c r="J5724" s="68"/>
      <c r="K5724" s="69"/>
      <c r="L5724" s="68"/>
      <c r="M5724" s="68"/>
      <c r="N5724" s="68"/>
      <c r="O5724" s="68"/>
      <c r="P5724" s="70"/>
      <c r="Q5724" s="71"/>
    </row>
    <row r="5725" spans="1:17">
      <c r="A5725" s="152"/>
      <c r="B5725" s="68"/>
      <c r="C5725" s="68"/>
      <c r="D5725" s="68"/>
      <c r="E5725" s="68"/>
      <c r="F5725" s="69"/>
      <c r="G5725" s="69"/>
      <c r="H5725" s="69"/>
      <c r="I5725" s="69"/>
      <c r="J5725" s="68"/>
      <c r="K5725" s="69"/>
      <c r="L5725" s="68"/>
      <c r="M5725" s="68"/>
      <c r="N5725" s="68"/>
      <c r="O5725" s="68"/>
      <c r="P5725" s="70"/>
      <c r="Q5725" s="71"/>
    </row>
    <row r="5726" spans="1:17">
      <c r="A5726" s="152"/>
      <c r="B5726" s="68"/>
      <c r="C5726" s="68"/>
      <c r="D5726" s="68"/>
      <c r="E5726" s="68"/>
      <c r="F5726" s="69"/>
      <c r="G5726" s="69"/>
      <c r="H5726" s="69"/>
      <c r="I5726" s="69"/>
      <c r="J5726" s="68"/>
      <c r="K5726" s="69"/>
      <c r="L5726" s="68"/>
      <c r="M5726" s="68"/>
      <c r="N5726" s="68"/>
      <c r="O5726" s="68"/>
      <c r="P5726" s="70"/>
      <c r="Q5726" s="71"/>
    </row>
    <row r="5727" spans="1:17">
      <c r="A5727" s="152"/>
      <c r="B5727" s="68"/>
      <c r="C5727" s="68"/>
      <c r="D5727" s="68"/>
      <c r="E5727" s="68"/>
      <c r="F5727" s="69"/>
      <c r="G5727" s="69"/>
      <c r="H5727" s="69"/>
      <c r="I5727" s="69"/>
      <c r="J5727" s="68"/>
      <c r="K5727" s="69"/>
      <c r="L5727" s="68"/>
      <c r="M5727" s="68"/>
      <c r="N5727" s="68"/>
      <c r="O5727" s="68"/>
      <c r="P5727" s="70"/>
      <c r="Q5727" s="71"/>
    </row>
    <row r="5728" spans="1:17">
      <c r="A5728" s="152"/>
      <c r="B5728" s="68"/>
      <c r="C5728" s="68"/>
      <c r="D5728" s="68"/>
      <c r="E5728" s="68"/>
      <c r="F5728" s="69"/>
      <c r="G5728" s="69"/>
      <c r="H5728" s="69"/>
      <c r="I5728" s="69"/>
      <c r="J5728" s="68"/>
      <c r="K5728" s="69"/>
      <c r="L5728" s="68"/>
      <c r="M5728" s="68"/>
      <c r="N5728" s="68"/>
      <c r="O5728" s="68"/>
      <c r="P5728" s="70"/>
      <c r="Q5728" s="71"/>
    </row>
    <row r="5729" spans="1:17">
      <c r="A5729" s="152"/>
      <c r="B5729" s="68"/>
      <c r="C5729" s="68"/>
      <c r="D5729" s="68"/>
      <c r="E5729" s="68"/>
      <c r="F5729" s="69"/>
      <c r="G5729" s="69"/>
      <c r="H5729" s="69"/>
      <c r="I5729" s="69"/>
      <c r="J5729" s="68"/>
      <c r="K5729" s="69"/>
      <c r="L5729" s="68"/>
      <c r="M5729" s="68"/>
      <c r="N5729" s="68"/>
      <c r="O5729" s="68"/>
      <c r="P5729" s="70"/>
      <c r="Q5729" s="71"/>
    </row>
    <row r="5730" spans="1:17">
      <c r="A5730" s="152"/>
      <c r="B5730" s="68"/>
      <c r="C5730" s="68"/>
      <c r="D5730" s="68"/>
      <c r="E5730" s="68"/>
      <c r="F5730" s="69"/>
      <c r="G5730" s="69"/>
      <c r="H5730" s="69"/>
      <c r="I5730" s="69"/>
      <c r="J5730" s="68"/>
      <c r="K5730" s="69"/>
      <c r="L5730" s="68"/>
      <c r="M5730" s="68"/>
      <c r="N5730" s="68"/>
      <c r="O5730" s="68"/>
      <c r="P5730" s="70"/>
      <c r="Q5730" s="71"/>
    </row>
    <row r="5731" spans="1:17">
      <c r="A5731" s="152"/>
      <c r="B5731" s="68"/>
      <c r="C5731" s="68"/>
      <c r="D5731" s="68"/>
      <c r="E5731" s="68"/>
      <c r="F5731" s="69"/>
      <c r="G5731" s="69"/>
      <c r="H5731" s="69"/>
      <c r="I5731" s="69"/>
      <c r="J5731" s="68"/>
      <c r="K5731" s="69"/>
      <c r="L5731" s="68"/>
      <c r="M5731" s="68"/>
      <c r="N5731" s="68"/>
      <c r="O5731" s="68"/>
      <c r="P5731" s="70"/>
      <c r="Q5731" s="71"/>
    </row>
    <row r="5732" spans="1:17">
      <c r="A5732" s="152"/>
      <c r="B5732" s="68"/>
      <c r="C5732" s="68"/>
      <c r="D5732" s="68"/>
      <c r="E5732" s="68"/>
      <c r="F5732" s="69"/>
      <c r="G5732" s="69"/>
      <c r="H5732" s="69"/>
      <c r="I5732" s="69"/>
      <c r="J5732" s="68"/>
      <c r="K5732" s="69"/>
      <c r="L5732" s="68"/>
      <c r="M5732" s="68"/>
      <c r="N5732" s="68"/>
      <c r="O5732" s="68"/>
      <c r="P5732" s="70"/>
      <c r="Q5732" s="71"/>
    </row>
    <row r="5733" spans="1:17">
      <c r="A5733" s="152"/>
      <c r="B5733" s="68"/>
      <c r="C5733" s="68"/>
      <c r="D5733" s="68"/>
      <c r="E5733" s="68"/>
      <c r="F5733" s="69"/>
      <c r="G5733" s="69"/>
      <c r="H5733" s="69"/>
      <c r="I5733" s="69"/>
      <c r="J5733" s="68"/>
      <c r="K5733" s="69"/>
      <c r="L5733" s="68"/>
      <c r="M5733" s="68"/>
      <c r="N5733" s="68"/>
      <c r="O5733" s="68"/>
      <c r="P5733" s="70"/>
      <c r="Q5733" s="71"/>
    </row>
    <row r="5734" spans="1:17">
      <c r="A5734" s="152"/>
      <c r="B5734" s="68"/>
      <c r="C5734" s="68"/>
      <c r="D5734" s="68"/>
      <c r="E5734" s="68"/>
      <c r="F5734" s="69"/>
      <c r="G5734" s="69"/>
      <c r="H5734" s="69"/>
      <c r="I5734" s="69"/>
      <c r="J5734" s="68"/>
      <c r="K5734" s="69"/>
      <c r="L5734" s="68"/>
      <c r="M5734" s="68"/>
      <c r="N5734" s="68"/>
      <c r="O5734" s="68"/>
      <c r="P5734" s="70"/>
      <c r="Q5734" s="71"/>
    </row>
    <row r="5735" spans="1:17">
      <c r="A5735" s="152"/>
      <c r="B5735" s="68"/>
      <c r="C5735" s="68"/>
      <c r="D5735" s="68"/>
      <c r="E5735" s="68"/>
      <c r="F5735" s="69"/>
      <c r="G5735" s="69"/>
      <c r="H5735" s="69"/>
      <c r="I5735" s="69"/>
      <c r="J5735" s="68"/>
      <c r="K5735" s="69"/>
      <c r="L5735" s="68"/>
      <c r="M5735" s="68"/>
      <c r="N5735" s="68"/>
      <c r="O5735" s="68"/>
      <c r="P5735" s="70"/>
      <c r="Q5735" s="71"/>
    </row>
    <row r="5736" spans="1:17">
      <c r="A5736" s="152"/>
      <c r="B5736" s="68"/>
      <c r="C5736" s="68"/>
      <c r="D5736" s="68"/>
      <c r="E5736" s="68"/>
      <c r="F5736" s="69"/>
      <c r="G5736" s="69"/>
      <c r="H5736" s="69"/>
      <c r="I5736" s="69"/>
      <c r="J5736" s="68"/>
      <c r="K5736" s="69"/>
      <c r="L5736" s="68"/>
      <c r="M5736" s="68"/>
      <c r="N5736" s="68"/>
      <c r="O5736" s="68"/>
      <c r="P5736" s="70"/>
      <c r="Q5736" s="71"/>
    </row>
    <row r="5737" spans="1:17">
      <c r="A5737" s="152"/>
      <c r="B5737" s="68"/>
      <c r="C5737" s="68"/>
      <c r="D5737" s="68"/>
      <c r="E5737" s="68"/>
      <c r="F5737" s="69"/>
      <c r="G5737" s="69"/>
      <c r="H5737" s="69"/>
      <c r="I5737" s="69"/>
      <c r="J5737" s="68"/>
      <c r="K5737" s="69"/>
      <c r="L5737" s="68"/>
      <c r="M5737" s="68"/>
      <c r="N5737" s="68"/>
      <c r="O5737" s="68"/>
      <c r="P5737" s="70"/>
      <c r="Q5737" s="71"/>
    </row>
    <row r="5738" spans="1:17">
      <c r="A5738" s="152"/>
      <c r="B5738" s="68"/>
      <c r="C5738" s="68"/>
      <c r="D5738" s="68"/>
      <c r="E5738" s="68"/>
      <c r="F5738" s="69"/>
      <c r="G5738" s="69"/>
      <c r="H5738" s="69"/>
      <c r="I5738" s="69"/>
      <c r="J5738" s="68"/>
      <c r="K5738" s="69"/>
      <c r="L5738" s="68"/>
      <c r="M5738" s="68"/>
      <c r="N5738" s="68"/>
      <c r="O5738" s="68"/>
      <c r="P5738" s="70"/>
      <c r="Q5738" s="71"/>
    </row>
    <row r="5739" spans="1:17">
      <c r="A5739" s="152"/>
      <c r="B5739" s="68"/>
      <c r="C5739" s="68"/>
      <c r="D5739" s="68"/>
      <c r="E5739" s="68"/>
      <c r="F5739" s="69"/>
      <c r="G5739" s="69"/>
      <c r="H5739" s="69"/>
      <c r="I5739" s="69"/>
      <c r="J5739" s="68"/>
      <c r="K5739" s="69"/>
      <c r="L5739" s="68"/>
      <c r="M5739" s="68"/>
      <c r="N5739" s="68"/>
      <c r="O5739" s="68"/>
      <c r="P5739" s="70"/>
      <c r="Q5739" s="71"/>
    </row>
    <row r="5740" spans="1:17">
      <c r="A5740" s="152"/>
      <c r="B5740" s="68"/>
      <c r="C5740" s="68"/>
      <c r="D5740" s="68"/>
      <c r="E5740" s="68"/>
      <c r="F5740" s="69"/>
      <c r="G5740" s="69"/>
      <c r="H5740" s="69"/>
      <c r="I5740" s="69"/>
      <c r="J5740" s="68"/>
      <c r="K5740" s="69"/>
      <c r="L5740" s="68"/>
      <c r="M5740" s="68"/>
      <c r="N5740" s="68"/>
      <c r="O5740" s="68"/>
      <c r="P5740" s="70"/>
      <c r="Q5740" s="71"/>
    </row>
    <row r="5741" spans="1:17">
      <c r="A5741" s="152"/>
      <c r="B5741" s="68"/>
      <c r="C5741" s="68"/>
      <c r="D5741" s="68"/>
      <c r="E5741" s="68"/>
      <c r="F5741" s="69"/>
      <c r="G5741" s="69"/>
      <c r="H5741" s="69"/>
      <c r="I5741" s="69"/>
      <c r="J5741" s="68"/>
      <c r="K5741" s="69"/>
      <c r="L5741" s="68"/>
      <c r="M5741" s="68"/>
      <c r="N5741" s="68"/>
      <c r="O5741" s="68"/>
      <c r="P5741" s="70"/>
      <c r="Q5741" s="71"/>
    </row>
    <row r="5742" spans="1:17">
      <c r="A5742" s="152"/>
      <c r="B5742" s="68"/>
      <c r="C5742" s="68"/>
      <c r="D5742" s="68"/>
      <c r="E5742" s="68"/>
      <c r="F5742" s="69"/>
      <c r="G5742" s="69"/>
      <c r="H5742" s="69"/>
      <c r="I5742" s="69"/>
      <c r="J5742" s="68"/>
      <c r="K5742" s="69"/>
      <c r="L5742" s="68"/>
      <c r="M5742" s="68"/>
      <c r="N5742" s="68"/>
      <c r="O5742" s="68"/>
      <c r="P5742" s="70"/>
      <c r="Q5742" s="71"/>
    </row>
    <row r="5743" spans="1:17">
      <c r="A5743" s="152"/>
      <c r="B5743" s="68"/>
      <c r="C5743" s="68"/>
      <c r="D5743" s="68"/>
      <c r="E5743" s="68"/>
      <c r="F5743" s="69"/>
      <c r="G5743" s="69"/>
      <c r="H5743" s="69"/>
      <c r="I5743" s="69"/>
      <c r="J5743" s="68"/>
      <c r="K5743" s="69"/>
      <c r="L5743" s="68"/>
      <c r="M5743" s="68"/>
      <c r="N5743" s="68"/>
      <c r="O5743" s="68"/>
      <c r="P5743" s="70"/>
      <c r="Q5743" s="71"/>
    </row>
    <row r="5744" spans="1:17">
      <c r="A5744" s="152"/>
      <c r="B5744" s="68"/>
      <c r="C5744" s="68"/>
      <c r="D5744" s="68"/>
      <c r="E5744" s="68"/>
      <c r="F5744" s="69"/>
      <c r="G5744" s="69"/>
      <c r="H5744" s="69"/>
      <c r="I5744" s="69"/>
      <c r="J5744" s="68"/>
      <c r="K5744" s="69"/>
      <c r="L5744" s="68"/>
      <c r="M5744" s="68"/>
      <c r="N5744" s="68"/>
      <c r="O5744" s="68"/>
      <c r="P5744" s="70"/>
      <c r="Q5744" s="71"/>
    </row>
    <row r="5745" spans="1:17">
      <c r="A5745" s="152"/>
      <c r="B5745" s="68"/>
      <c r="C5745" s="68"/>
      <c r="D5745" s="68"/>
      <c r="E5745" s="68"/>
      <c r="F5745" s="69"/>
      <c r="G5745" s="69"/>
      <c r="H5745" s="69"/>
      <c r="I5745" s="69"/>
      <c r="J5745" s="68"/>
      <c r="K5745" s="69"/>
      <c r="L5745" s="68"/>
      <c r="M5745" s="68"/>
      <c r="N5745" s="68"/>
      <c r="O5745" s="68"/>
      <c r="P5745" s="70"/>
      <c r="Q5745" s="71"/>
    </row>
    <row r="5746" spans="1:17">
      <c r="A5746" s="152"/>
      <c r="B5746" s="68"/>
      <c r="C5746" s="68"/>
      <c r="D5746" s="68"/>
      <c r="E5746" s="68"/>
      <c r="F5746" s="69"/>
      <c r="G5746" s="69"/>
      <c r="H5746" s="69"/>
      <c r="I5746" s="69"/>
      <c r="J5746" s="68"/>
      <c r="K5746" s="69"/>
      <c r="L5746" s="68"/>
      <c r="M5746" s="68"/>
      <c r="N5746" s="68"/>
      <c r="O5746" s="68"/>
      <c r="P5746" s="70"/>
      <c r="Q5746" s="71"/>
    </row>
    <row r="5747" spans="1:17">
      <c r="A5747" s="152"/>
      <c r="B5747" s="68"/>
      <c r="C5747" s="68"/>
      <c r="D5747" s="68"/>
      <c r="E5747" s="68"/>
      <c r="F5747" s="69"/>
      <c r="G5747" s="69"/>
      <c r="H5747" s="69"/>
      <c r="I5747" s="69"/>
      <c r="J5747" s="68"/>
      <c r="K5747" s="69"/>
      <c r="L5747" s="68"/>
      <c r="M5747" s="68"/>
      <c r="N5747" s="68"/>
      <c r="O5747" s="68"/>
      <c r="P5747" s="70"/>
      <c r="Q5747" s="71"/>
    </row>
    <row r="5748" spans="1:17">
      <c r="A5748" s="152"/>
      <c r="B5748" s="68"/>
      <c r="C5748" s="68"/>
      <c r="D5748" s="68"/>
      <c r="E5748" s="68"/>
      <c r="F5748" s="69"/>
      <c r="G5748" s="69"/>
      <c r="H5748" s="69"/>
      <c r="I5748" s="69"/>
      <c r="J5748" s="68"/>
      <c r="K5748" s="69"/>
      <c r="L5748" s="68"/>
      <c r="M5748" s="68"/>
      <c r="N5748" s="68"/>
      <c r="O5748" s="68"/>
      <c r="P5748" s="70"/>
      <c r="Q5748" s="71"/>
    </row>
    <row r="5749" spans="1:17">
      <c r="A5749" s="152"/>
      <c r="B5749" s="68"/>
      <c r="C5749" s="68"/>
      <c r="D5749" s="68"/>
      <c r="E5749" s="68"/>
      <c r="F5749" s="69"/>
      <c r="G5749" s="69"/>
      <c r="H5749" s="69"/>
      <c r="I5749" s="69"/>
      <c r="J5749" s="68"/>
      <c r="K5749" s="69"/>
      <c r="L5749" s="68"/>
      <c r="M5749" s="68"/>
      <c r="N5749" s="68"/>
      <c r="O5749" s="68"/>
      <c r="P5749" s="70"/>
      <c r="Q5749" s="71"/>
    </row>
    <row r="5750" spans="1:17">
      <c r="A5750" s="152"/>
      <c r="B5750" s="68"/>
      <c r="C5750" s="68"/>
      <c r="D5750" s="68"/>
      <c r="E5750" s="68"/>
      <c r="F5750" s="69"/>
      <c r="G5750" s="69"/>
      <c r="H5750" s="69"/>
      <c r="I5750" s="69"/>
      <c r="J5750" s="68"/>
      <c r="K5750" s="69"/>
      <c r="L5750" s="68"/>
      <c r="M5750" s="68"/>
      <c r="N5750" s="68"/>
      <c r="O5750" s="68"/>
      <c r="P5750" s="70"/>
      <c r="Q5750" s="71"/>
    </row>
    <row r="5751" spans="1:17">
      <c r="A5751" s="152"/>
      <c r="B5751" s="68"/>
      <c r="C5751" s="68"/>
      <c r="D5751" s="68"/>
      <c r="E5751" s="68"/>
      <c r="F5751" s="69"/>
      <c r="G5751" s="69"/>
      <c r="H5751" s="69"/>
      <c r="I5751" s="69"/>
      <c r="J5751" s="68"/>
      <c r="K5751" s="69"/>
      <c r="L5751" s="68"/>
      <c r="M5751" s="68"/>
      <c r="N5751" s="68"/>
      <c r="O5751" s="68"/>
      <c r="P5751" s="70"/>
      <c r="Q5751" s="71"/>
    </row>
    <row r="5752" spans="1:17">
      <c r="A5752" s="152"/>
      <c r="B5752" s="68"/>
      <c r="C5752" s="68"/>
      <c r="D5752" s="68"/>
      <c r="E5752" s="68"/>
      <c r="F5752" s="69"/>
      <c r="G5752" s="69"/>
      <c r="H5752" s="69"/>
      <c r="I5752" s="69"/>
      <c r="J5752" s="68"/>
      <c r="K5752" s="69"/>
      <c r="L5752" s="68"/>
      <c r="M5752" s="68"/>
      <c r="N5752" s="68"/>
      <c r="O5752" s="68"/>
      <c r="P5752" s="70"/>
      <c r="Q5752" s="71"/>
    </row>
    <row r="5753" spans="1:17">
      <c r="A5753" s="152"/>
      <c r="B5753" s="68"/>
      <c r="C5753" s="68"/>
      <c r="D5753" s="68"/>
      <c r="E5753" s="68"/>
      <c r="F5753" s="69"/>
      <c r="G5753" s="69"/>
      <c r="H5753" s="69"/>
      <c r="I5753" s="69"/>
      <c r="J5753" s="68"/>
      <c r="K5753" s="69"/>
      <c r="L5753" s="68"/>
      <c r="M5753" s="68"/>
      <c r="N5753" s="68"/>
      <c r="O5753" s="68"/>
      <c r="P5753" s="70"/>
      <c r="Q5753" s="71"/>
    </row>
    <row r="5754" spans="1:17">
      <c r="A5754" s="152"/>
      <c r="B5754" s="68"/>
      <c r="C5754" s="68"/>
      <c r="D5754" s="68"/>
      <c r="E5754" s="68"/>
      <c r="F5754" s="69"/>
      <c r="G5754" s="69"/>
      <c r="H5754" s="69"/>
      <c r="I5754" s="69"/>
      <c r="J5754" s="68"/>
      <c r="K5754" s="69"/>
      <c r="L5754" s="68"/>
      <c r="M5754" s="68"/>
      <c r="N5754" s="68"/>
      <c r="O5754" s="68"/>
      <c r="P5754" s="70"/>
      <c r="Q5754" s="71"/>
    </row>
    <row r="5755" spans="1:17">
      <c r="A5755" s="152"/>
      <c r="B5755" s="68"/>
      <c r="C5755" s="68"/>
      <c r="D5755" s="68"/>
      <c r="E5755" s="68"/>
      <c r="F5755" s="69"/>
      <c r="G5755" s="69"/>
      <c r="H5755" s="69"/>
      <c r="I5755" s="69"/>
      <c r="J5755" s="68"/>
      <c r="K5755" s="69"/>
      <c r="L5755" s="68"/>
      <c r="M5755" s="68"/>
      <c r="N5755" s="68"/>
      <c r="O5755" s="68"/>
      <c r="P5755" s="70"/>
      <c r="Q5755" s="71"/>
    </row>
    <row r="5756" spans="1:17">
      <c r="A5756" s="152"/>
      <c r="B5756" s="68"/>
      <c r="C5756" s="68"/>
      <c r="D5756" s="68"/>
      <c r="E5756" s="68"/>
      <c r="F5756" s="69"/>
      <c r="G5756" s="69"/>
      <c r="H5756" s="69"/>
      <c r="I5756" s="69"/>
      <c r="J5756" s="68"/>
      <c r="K5756" s="69"/>
      <c r="L5756" s="68"/>
      <c r="M5756" s="68"/>
      <c r="N5756" s="68"/>
      <c r="O5756" s="68"/>
      <c r="P5756" s="70"/>
      <c r="Q5756" s="71"/>
    </row>
    <row r="5757" spans="1:17">
      <c r="A5757" s="152"/>
      <c r="B5757" s="68"/>
      <c r="C5757" s="68"/>
      <c r="D5757" s="68"/>
      <c r="E5757" s="68"/>
      <c r="F5757" s="69"/>
      <c r="G5757" s="69"/>
      <c r="H5757" s="69"/>
      <c r="I5757" s="69"/>
      <c r="J5757" s="68"/>
      <c r="K5757" s="69"/>
      <c r="L5757" s="68"/>
      <c r="M5757" s="68"/>
      <c r="N5757" s="68"/>
      <c r="O5757" s="68"/>
      <c r="P5757" s="70"/>
      <c r="Q5757" s="71"/>
    </row>
    <row r="5758" spans="1:17">
      <c r="A5758" s="152"/>
      <c r="B5758" s="68"/>
      <c r="C5758" s="68"/>
      <c r="D5758" s="68"/>
      <c r="E5758" s="68"/>
      <c r="F5758" s="69"/>
      <c r="G5758" s="69"/>
      <c r="H5758" s="69"/>
      <c r="I5758" s="69"/>
      <c r="J5758" s="68"/>
      <c r="K5758" s="69"/>
      <c r="L5758" s="68"/>
      <c r="M5758" s="68"/>
      <c r="N5758" s="68"/>
      <c r="O5758" s="68"/>
      <c r="P5758" s="70"/>
      <c r="Q5758" s="71"/>
    </row>
    <row r="5759" spans="1:17">
      <c r="A5759" s="152"/>
      <c r="B5759" s="68"/>
      <c r="C5759" s="68"/>
      <c r="D5759" s="68"/>
      <c r="E5759" s="68"/>
      <c r="F5759" s="69"/>
      <c r="G5759" s="69"/>
      <c r="H5759" s="69"/>
      <c r="I5759" s="69"/>
      <c r="J5759" s="68"/>
      <c r="K5759" s="69"/>
      <c r="L5759" s="68"/>
      <c r="M5759" s="68"/>
      <c r="N5759" s="68"/>
      <c r="O5759" s="68"/>
      <c r="P5759" s="70"/>
      <c r="Q5759" s="71"/>
    </row>
    <row r="5760" spans="1:17">
      <c r="A5760" s="152"/>
      <c r="B5760" s="68"/>
      <c r="C5760" s="68"/>
      <c r="D5760" s="68"/>
      <c r="E5760" s="68"/>
      <c r="F5760" s="69"/>
      <c r="G5760" s="69"/>
      <c r="H5760" s="69"/>
      <c r="I5760" s="69"/>
      <c r="J5760" s="68"/>
      <c r="K5760" s="69"/>
      <c r="L5760" s="68"/>
      <c r="M5760" s="68"/>
      <c r="N5760" s="68"/>
      <c r="O5760" s="68"/>
      <c r="P5760" s="70"/>
      <c r="Q5760" s="71"/>
    </row>
    <row r="5761" spans="1:17">
      <c r="A5761" s="152"/>
      <c r="B5761" s="68"/>
      <c r="C5761" s="68"/>
      <c r="D5761" s="68"/>
      <c r="E5761" s="68"/>
      <c r="F5761" s="69"/>
      <c r="G5761" s="69"/>
      <c r="H5761" s="69"/>
      <c r="I5761" s="69"/>
      <c r="J5761" s="68"/>
      <c r="K5761" s="69"/>
      <c r="L5761" s="68"/>
      <c r="M5761" s="68"/>
      <c r="N5761" s="68"/>
      <c r="O5761" s="68"/>
      <c r="P5761" s="70"/>
      <c r="Q5761" s="71"/>
    </row>
    <row r="5762" spans="1:17">
      <c r="A5762" s="152"/>
      <c r="B5762" s="68"/>
      <c r="C5762" s="68"/>
      <c r="D5762" s="68"/>
      <c r="E5762" s="68"/>
      <c r="F5762" s="69"/>
      <c r="G5762" s="69"/>
      <c r="H5762" s="69"/>
      <c r="I5762" s="69"/>
      <c r="J5762" s="68"/>
      <c r="K5762" s="69"/>
      <c r="L5762" s="68"/>
      <c r="M5762" s="68"/>
      <c r="N5762" s="68"/>
      <c r="O5762" s="68"/>
      <c r="P5762" s="70"/>
      <c r="Q5762" s="71"/>
    </row>
    <row r="5763" spans="1:17">
      <c r="A5763" s="152"/>
      <c r="B5763" s="68"/>
      <c r="C5763" s="68"/>
      <c r="D5763" s="68"/>
      <c r="E5763" s="68"/>
      <c r="F5763" s="69"/>
      <c r="G5763" s="69"/>
      <c r="H5763" s="69"/>
      <c r="I5763" s="69"/>
      <c r="J5763" s="68"/>
      <c r="K5763" s="69"/>
      <c r="L5763" s="68"/>
      <c r="M5763" s="68"/>
      <c r="N5763" s="68"/>
      <c r="O5763" s="68"/>
      <c r="P5763" s="70"/>
      <c r="Q5763" s="71"/>
    </row>
    <row r="5764" spans="1:17">
      <c r="A5764" s="152"/>
      <c r="B5764" s="68"/>
      <c r="C5764" s="68"/>
      <c r="D5764" s="68"/>
      <c r="E5764" s="68"/>
      <c r="F5764" s="69"/>
      <c r="G5764" s="69"/>
      <c r="H5764" s="69"/>
      <c r="I5764" s="69"/>
      <c r="J5764" s="68"/>
      <c r="K5764" s="69"/>
      <c r="L5764" s="68"/>
      <c r="M5764" s="68"/>
      <c r="N5764" s="68"/>
      <c r="O5764" s="68"/>
      <c r="P5764" s="70"/>
      <c r="Q5764" s="71"/>
    </row>
    <row r="5765" spans="1:17">
      <c r="A5765" s="152"/>
      <c r="B5765" s="68"/>
      <c r="C5765" s="68"/>
      <c r="D5765" s="68"/>
      <c r="E5765" s="68"/>
      <c r="F5765" s="69"/>
      <c r="G5765" s="69"/>
      <c r="H5765" s="69"/>
      <c r="I5765" s="69"/>
      <c r="J5765" s="68"/>
      <c r="K5765" s="69"/>
      <c r="L5765" s="68"/>
      <c r="M5765" s="68"/>
      <c r="N5765" s="68"/>
      <c r="O5765" s="68"/>
      <c r="P5765" s="70"/>
      <c r="Q5765" s="71"/>
    </row>
    <row r="5766" spans="1:17">
      <c r="A5766" s="152"/>
      <c r="B5766" s="68"/>
      <c r="C5766" s="68"/>
      <c r="D5766" s="68"/>
      <c r="E5766" s="68"/>
      <c r="F5766" s="69"/>
      <c r="G5766" s="69"/>
      <c r="H5766" s="69"/>
      <c r="I5766" s="69"/>
      <c r="J5766" s="68"/>
      <c r="K5766" s="69"/>
      <c r="L5766" s="68"/>
      <c r="M5766" s="68"/>
      <c r="N5766" s="68"/>
      <c r="O5766" s="68"/>
      <c r="P5766" s="70"/>
      <c r="Q5766" s="71"/>
    </row>
    <row r="5767" spans="1:17">
      <c r="A5767" s="152"/>
      <c r="B5767" s="68"/>
      <c r="C5767" s="68"/>
      <c r="D5767" s="68"/>
      <c r="E5767" s="68"/>
      <c r="F5767" s="69"/>
      <c r="G5767" s="69"/>
      <c r="H5767" s="69"/>
      <c r="I5767" s="69"/>
      <c r="J5767" s="68"/>
      <c r="K5767" s="69"/>
      <c r="L5767" s="68"/>
      <c r="M5767" s="68"/>
      <c r="N5767" s="68"/>
      <c r="O5767" s="68"/>
      <c r="P5767" s="70"/>
      <c r="Q5767" s="71"/>
    </row>
    <row r="5768" spans="1:17">
      <c r="A5768" s="152"/>
      <c r="B5768" s="68"/>
      <c r="C5768" s="68"/>
      <c r="D5768" s="68"/>
      <c r="E5768" s="68"/>
      <c r="F5768" s="69"/>
      <c r="G5768" s="69"/>
      <c r="H5768" s="69"/>
      <c r="I5768" s="69"/>
      <c r="J5768" s="68"/>
      <c r="K5768" s="69"/>
      <c r="L5768" s="68"/>
      <c r="M5768" s="68"/>
      <c r="N5768" s="68"/>
      <c r="O5768" s="68"/>
      <c r="P5768" s="70"/>
      <c r="Q5768" s="71"/>
    </row>
    <row r="5769" spans="1:17">
      <c r="A5769" s="152"/>
      <c r="B5769" s="68"/>
      <c r="C5769" s="68"/>
      <c r="D5769" s="68"/>
      <c r="E5769" s="68"/>
      <c r="F5769" s="69"/>
      <c r="G5769" s="69"/>
      <c r="H5769" s="69"/>
      <c r="I5769" s="69"/>
      <c r="J5769" s="68"/>
      <c r="K5769" s="69"/>
      <c r="L5769" s="68"/>
      <c r="M5769" s="68"/>
      <c r="N5769" s="68"/>
      <c r="O5769" s="68"/>
      <c r="P5769" s="70"/>
      <c r="Q5769" s="71"/>
    </row>
    <row r="5770" spans="1:17">
      <c r="A5770" s="152"/>
      <c r="B5770" s="68"/>
      <c r="C5770" s="68"/>
      <c r="D5770" s="68"/>
      <c r="E5770" s="68"/>
      <c r="F5770" s="69"/>
      <c r="G5770" s="69"/>
      <c r="H5770" s="69"/>
      <c r="I5770" s="69"/>
      <c r="J5770" s="68"/>
      <c r="K5770" s="69"/>
      <c r="L5770" s="68"/>
      <c r="M5770" s="68"/>
      <c r="N5770" s="68"/>
      <c r="O5770" s="68"/>
      <c r="P5770" s="70"/>
      <c r="Q5770" s="71"/>
    </row>
    <row r="5771" spans="1:17">
      <c r="A5771" s="152"/>
      <c r="B5771" s="68"/>
      <c r="C5771" s="68"/>
      <c r="D5771" s="68"/>
      <c r="E5771" s="68"/>
      <c r="F5771" s="69"/>
      <c r="G5771" s="69"/>
      <c r="H5771" s="69"/>
      <c r="I5771" s="69"/>
      <c r="J5771" s="68"/>
      <c r="K5771" s="69"/>
      <c r="L5771" s="68"/>
      <c r="M5771" s="68"/>
      <c r="N5771" s="68"/>
      <c r="O5771" s="68"/>
      <c r="P5771" s="70"/>
      <c r="Q5771" s="71"/>
    </row>
    <row r="5772" spans="1:17">
      <c r="A5772" s="152"/>
      <c r="B5772" s="68"/>
      <c r="C5772" s="68"/>
      <c r="D5772" s="68"/>
      <c r="E5772" s="68"/>
      <c r="F5772" s="69"/>
      <c r="G5772" s="69"/>
      <c r="H5772" s="69"/>
      <c r="I5772" s="69"/>
      <c r="J5772" s="68"/>
      <c r="K5772" s="69"/>
      <c r="L5772" s="68"/>
      <c r="M5772" s="68"/>
      <c r="N5772" s="68"/>
      <c r="O5772" s="68"/>
      <c r="P5772" s="70"/>
      <c r="Q5772" s="71"/>
    </row>
    <row r="5773" spans="1:17">
      <c r="A5773" s="152"/>
      <c r="B5773" s="68"/>
      <c r="C5773" s="68"/>
      <c r="D5773" s="68"/>
      <c r="E5773" s="68"/>
      <c r="F5773" s="69"/>
      <c r="G5773" s="69"/>
      <c r="H5773" s="69"/>
      <c r="I5773" s="69"/>
      <c r="J5773" s="68"/>
      <c r="K5773" s="69"/>
      <c r="L5773" s="68"/>
      <c r="M5773" s="68"/>
      <c r="N5773" s="68"/>
      <c r="O5773" s="68"/>
      <c r="P5773" s="70"/>
      <c r="Q5773" s="71"/>
    </row>
    <row r="5774" spans="1:17">
      <c r="A5774" s="152"/>
      <c r="B5774" s="68"/>
      <c r="C5774" s="68"/>
      <c r="D5774" s="68"/>
      <c r="E5774" s="68"/>
      <c r="F5774" s="69"/>
      <c r="G5774" s="69"/>
      <c r="H5774" s="69"/>
      <c r="I5774" s="69"/>
      <c r="J5774" s="68"/>
      <c r="K5774" s="69"/>
      <c r="L5774" s="68"/>
      <c r="M5774" s="68"/>
      <c r="N5774" s="68"/>
      <c r="O5774" s="68"/>
      <c r="P5774" s="70"/>
      <c r="Q5774" s="71"/>
    </row>
    <row r="5775" spans="1:17">
      <c r="A5775" s="152"/>
      <c r="B5775" s="68"/>
      <c r="C5775" s="68"/>
      <c r="D5775" s="68"/>
      <c r="E5775" s="68"/>
      <c r="F5775" s="69"/>
      <c r="G5775" s="69"/>
      <c r="H5775" s="69"/>
      <c r="I5775" s="69"/>
      <c r="J5775" s="68"/>
      <c r="K5775" s="69"/>
      <c r="L5775" s="68"/>
      <c r="M5775" s="68"/>
      <c r="N5775" s="68"/>
      <c r="O5775" s="68"/>
      <c r="P5775" s="70"/>
      <c r="Q5775" s="71"/>
    </row>
    <row r="5776" spans="1:17">
      <c r="A5776" s="152"/>
      <c r="B5776" s="68"/>
      <c r="C5776" s="68"/>
      <c r="D5776" s="68"/>
      <c r="E5776" s="68"/>
      <c r="F5776" s="69"/>
      <c r="G5776" s="69"/>
      <c r="H5776" s="69"/>
      <c r="I5776" s="69"/>
      <c r="J5776" s="68"/>
      <c r="K5776" s="69"/>
      <c r="L5776" s="68"/>
      <c r="M5776" s="68"/>
      <c r="N5776" s="68"/>
      <c r="O5776" s="68"/>
      <c r="P5776" s="70"/>
      <c r="Q5776" s="71"/>
    </row>
    <row r="5777" spans="1:17">
      <c r="A5777" s="152"/>
      <c r="B5777" s="68"/>
      <c r="C5777" s="68"/>
      <c r="D5777" s="68"/>
      <c r="E5777" s="68"/>
      <c r="F5777" s="69"/>
      <c r="G5777" s="69"/>
      <c r="H5777" s="69"/>
      <c r="I5777" s="69"/>
      <c r="J5777" s="68"/>
      <c r="K5777" s="69"/>
      <c r="L5777" s="68"/>
      <c r="M5777" s="68"/>
      <c r="N5777" s="68"/>
      <c r="O5777" s="68"/>
      <c r="P5777" s="70"/>
      <c r="Q5777" s="71"/>
    </row>
    <row r="5778" spans="1:17">
      <c r="A5778" s="152"/>
      <c r="B5778" s="68"/>
      <c r="C5778" s="68"/>
      <c r="D5778" s="68"/>
      <c r="E5778" s="68"/>
      <c r="F5778" s="69"/>
      <c r="G5778" s="69"/>
      <c r="H5778" s="69"/>
      <c r="I5778" s="69"/>
      <c r="J5778" s="68"/>
      <c r="K5778" s="69"/>
      <c r="L5778" s="68"/>
      <c r="M5778" s="68"/>
      <c r="N5778" s="68"/>
      <c r="O5778" s="68"/>
      <c r="P5778" s="70"/>
      <c r="Q5778" s="71"/>
    </row>
    <row r="5779" spans="1:17">
      <c r="A5779" s="152"/>
      <c r="B5779" s="68"/>
      <c r="C5779" s="68"/>
      <c r="D5779" s="68"/>
      <c r="E5779" s="68"/>
      <c r="F5779" s="69"/>
      <c r="G5779" s="69"/>
      <c r="H5779" s="69"/>
      <c r="I5779" s="69"/>
      <c r="J5779" s="68"/>
      <c r="K5779" s="69"/>
      <c r="L5779" s="68"/>
      <c r="M5779" s="68"/>
      <c r="N5779" s="68"/>
      <c r="O5779" s="68"/>
      <c r="P5779" s="70"/>
      <c r="Q5779" s="71"/>
    </row>
    <row r="5780" spans="1:17">
      <c r="A5780" s="152"/>
      <c r="B5780" s="68"/>
      <c r="C5780" s="68"/>
      <c r="D5780" s="68"/>
      <c r="E5780" s="68"/>
      <c r="F5780" s="69"/>
      <c r="G5780" s="69"/>
      <c r="H5780" s="69"/>
      <c r="I5780" s="69"/>
      <c r="J5780" s="68"/>
      <c r="K5780" s="69"/>
      <c r="L5780" s="68"/>
      <c r="M5780" s="68"/>
      <c r="N5780" s="68"/>
      <c r="O5780" s="68"/>
      <c r="P5780" s="70"/>
      <c r="Q5780" s="71"/>
    </row>
    <row r="5781" spans="1:17">
      <c r="A5781" s="152"/>
      <c r="B5781" s="68"/>
      <c r="C5781" s="68"/>
      <c r="D5781" s="68"/>
      <c r="E5781" s="68"/>
      <c r="F5781" s="69"/>
      <c r="G5781" s="69"/>
      <c r="H5781" s="69"/>
      <c r="I5781" s="69"/>
      <c r="J5781" s="68"/>
      <c r="K5781" s="69"/>
      <c r="L5781" s="68"/>
      <c r="M5781" s="68"/>
      <c r="N5781" s="68"/>
      <c r="O5781" s="68"/>
      <c r="P5781" s="70"/>
      <c r="Q5781" s="71"/>
    </row>
    <row r="5782" spans="1:17">
      <c r="A5782" s="152"/>
      <c r="B5782" s="68"/>
      <c r="C5782" s="68"/>
      <c r="D5782" s="68"/>
      <c r="E5782" s="68"/>
      <c r="F5782" s="69"/>
      <c r="G5782" s="69"/>
      <c r="H5782" s="69"/>
      <c r="I5782" s="69"/>
      <c r="J5782" s="68"/>
      <c r="K5782" s="69"/>
      <c r="L5782" s="68"/>
      <c r="M5782" s="68"/>
      <c r="N5782" s="68"/>
      <c r="O5782" s="68"/>
      <c r="P5782" s="70"/>
      <c r="Q5782" s="71"/>
    </row>
    <row r="5783" spans="1:17">
      <c r="A5783" s="152"/>
      <c r="B5783" s="68"/>
      <c r="C5783" s="68"/>
      <c r="D5783" s="68"/>
      <c r="E5783" s="68"/>
      <c r="F5783" s="69"/>
      <c r="G5783" s="69"/>
      <c r="H5783" s="69"/>
      <c r="I5783" s="69"/>
      <c r="J5783" s="68"/>
      <c r="K5783" s="69"/>
      <c r="L5783" s="68"/>
      <c r="M5783" s="68"/>
      <c r="N5783" s="68"/>
      <c r="O5783" s="68"/>
      <c r="P5783" s="70"/>
      <c r="Q5783" s="71"/>
    </row>
    <row r="5784" spans="1:17">
      <c r="A5784" s="152"/>
      <c r="B5784" s="68"/>
      <c r="C5784" s="68"/>
      <c r="D5784" s="68"/>
      <c r="E5784" s="68"/>
      <c r="F5784" s="69"/>
      <c r="G5784" s="69"/>
      <c r="H5784" s="69"/>
      <c r="I5784" s="69"/>
      <c r="J5784" s="68"/>
      <c r="K5784" s="69"/>
      <c r="L5784" s="68"/>
      <c r="M5784" s="68"/>
      <c r="N5784" s="68"/>
      <c r="O5784" s="68"/>
      <c r="P5784" s="70"/>
      <c r="Q5784" s="71"/>
    </row>
    <row r="5785" spans="1:17">
      <c r="A5785" s="152"/>
      <c r="B5785" s="68"/>
      <c r="C5785" s="68"/>
      <c r="D5785" s="68"/>
      <c r="E5785" s="68"/>
      <c r="F5785" s="69"/>
      <c r="G5785" s="69"/>
      <c r="H5785" s="69"/>
      <c r="I5785" s="69"/>
      <c r="J5785" s="68"/>
      <c r="K5785" s="69"/>
      <c r="L5785" s="68"/>
      <c r="M5785" s="68"/>
      <c r="N5785" s="68"/>
      <c r="O5785" s="68"/>
      <c r="P5785" s="70"/>
      <c r="Q5785" s="71"/>
    </row>
    <row r="5786" spans="1:17">
      <c r="A5786" s="152"/>
      <c r="B5786" s="68"/>
      <c r="C5786" s="68"/>
      <c r="D5786" s="68"/>
      <c r="E5786" s="68"/>
      <c r="F5786" s="69"/>
      <c r="G5786" s="69"/>
      <c r="H5786" s="69"/>
      <c r="I5786" s="69"/>
      <c r="J5786" s="68"/>
      <c r="K5786" s="69"/>
      <c r="L5786" s="68"/>
      <c r="M5786" s="68"/>
      <c r="N5786" s="68"/>
      <c r="O5786" s="68"/>
      <c r="P5786" s="70"/>
      <c r="Q5786" s="71"/>
    </row>
    <row r="5787" spans="1:17">
      <c r="A5787" s="152"/>
      <c r="B5787" s="68"/>
      <c r="C5787" s="68"/>
      <c r="D5787" s="68"/>
      <c r="E5787" s="68"/>
      <c r="F5787" s="69"/>
      <c r="G5787" s="69"/>
      <c r="H5787" s="69"/>
      <c r="I5787" s="69"/>
      <c r="J5787" s="68"/>
      <c r="K5787" s="69"/>
      <c r="L5787" s="68"/>
      <c r="M5787" s="68"/>
      <c r="N5787" s="68"/>
      <c r="O5787" s="68"/>
      <c r="P5787" s="70"/>
      <c r="Q5787" s="71"/>
    </row>
    <row r="5788" spans="1:17">
      <c r="A5788" s="152"/>
      <c r="B5788" s="68"/>
      <c r="C5788" s="68"/>
      <c r="D5788" s="68"/>
      <c r="E5788" s="68"/>
      <c r="F5788" s="69"/>
      <c r="G5788" s="69"/>
      <c r="H5788" s="69"/>
      <c r="I5788" s="69"/>
      <c r="J5788" s="68"/>
      <c r="K5788" s="69"/>
      <c r="L5788" s="68"/>
      <c r="M5788" s="68"/>
      <c r="N5788" s="68"/>
      <c r="O5788" s="68"/>
      <c r="P5788" s="70"/>
      <c r="Q5788" s="71"/>
    </row>
    <row r="5789" spans="1:17">
      <c r="A5789" s="152"/>
      <c r="B5789" s="68"/>
      <c r="C5789" s="68"/>
      <c r="D5789" s="68"/>
      <c r="E5789" s="68"/>
      <c r="F5789" s="69"/>
      <c r="G5789" s="69"/>
      <c r="H5789" s="69"/>
      <c r="I5789" s="69"/>
      <c r="J5789" s="68"/>
      <c r="K5789" s="69"/>
      <c r="L5789" s="68"/>
      <c r="M5789" s="68"/>
      <c r="N5789" s="68"/>
      <c r="O5789" s="68"/>
      <c r="P5789" s="70"/>
      <c r="Q5789" s="71"/>
    </row>
    <row r="5790" spans="1:17">
      <c r="A5790" s="152"/>
      <c r="B5790" s="68"/>
      <c r="C5790" s="68"/>
      <c r="D5790" s="68"/>
      <c r="E5790" s="68"/>
      <c r="F5790" s="69"/>
      <c r="G5790" s="69"/>
      <c r="H5790" s="69"/>
      <c r="I5790" s="69"/>
      <c r="J5790" s="68"/>
      <c r="K5790" s="69"/>
      <c r="L5790" s="68"/>
      <c r="M5790" s="68"/>
      <c r="N5790" s="68"/>
      <c r="O5790" s="68"/>
      <c r="P5790" s="70"/>
      <c r="Q5790" s="71"/>
    </row>
    <row r="5791" spans="1:17">
      <c r="A5791" s="152"/>
      <c r="B5791" s="68"/>
      <c r="C5791" s="68"/>
      <c r="D5791" s="68"/>
      <c r="E5791" s="68"/>
      <c r="F5791" s="69"/>
      <c r="G5791" s="69"/>
      <c r="H5791" s="69"/>
      <c r="I5791" s="69"/>
      <c r="J5791" s="68"/>
      <c r="K5791" s="69"/>
      <c r="L5791" s="68"/>
      <c r="M5791" s="68"/>
      <c r="N5791" s="68"/>
      <c r="O5791" s="68"/>
      <c r="P5791" s="70"/>
      <c r="Q5791" s="71"/>
    </row>
    <row r="5792" spans="1:17">
      <c r="A5792" s="152"/>
      <c r="B5792" s="68"/>
      <c r="C5792" s="68"/>
      <c r="D5792" s="68"/>
      <c r="E5792" s="68"/>
      <c r="F5792" s="69"/>
      <c r="G5792" s="69"/>
      <c r="H5792" s="69"/>
      <c r="I5792" s="69"/>
      <c r="J5792" s="68"/>
      <c r="K5792" s="69"/>
      <c r="L5792" s="68"/>
      <c r="M5792" s="68"/>
      <c r="N5792" s="68"/>
      <c r="O5792" s="68"/>
      <c r="P5792" s="70"/>
      <c r="Q5792" s="71"/>
    </row>
    <row r="5793" spans="1:17">
      <c r="A5793" s="152"/>
      <c r="B5793" s="68"/>
      <c r="C5793" s="68"/>
      <c r="D5793" s="68"/>
      <c r="E5793" s="68"/>
      <c r="F5793" s="69"/>
      <c r="G5793" s="69"/>
      <c r="H5793" s="69"/>
      <c r="I5793" s="69"/>
      <c r="J5793" s="68"/>
      <c r="K5793" s="69"/>
      <c r="L5793" s="68"/>
      <c r="M5793" s="68"/>
      <c r="N5793" s="68"/>
      <c r="O5793" s="68"/>
      <c r="P5793" s="70"/>
      <c r="Q5793" s="71"/>
    </row>
    <row r="5794" spans="1:17">
      <c r="A5794" s="152"/>
      <c r="B5794" s="68"/>
      <c r="C5794" s="68"/>
      <c r="D5794" s="68"/>
      <c r="E5794" s="68"/>
      <c r="F5794" s="69"/>
      <c r="G5794" s="69"/>
      <c r="H5794" s="69"/>
      <c r="I5794" s="69"/>
      <c r="J5794" s="68"/>
      <c r="K5794" s="69"/>
      <c r="L5794" s="68"/>
      <c r="M5794" s="68"/>
      <c r="N5794" s="68"/>
      <c r="O5794" s="68"/>
      <c r="P5794" s="70"/>
      <c r="Q5794" s="71"/>
    </row>
    <row r="5795" spans="1:17">
      <c r="A5795" s="152"/>
      <c r="B5795" s="68"/>
      <c r="C5795" s="68"/>
      <c r="D5795" s="68"/>
      <c r="E5795" s="68"/>
      <c r="F5795" s="69"/>
      <c r="G5795" s="69"/>
      <c r="H5795" s="69"/>
      <c r="I5795" s="69"/>
      <c r="J5795" s="68"/>
      <c r="K5795" s="69"/>
      <c r="L5795" s="68"/>
      <c r="M5795" s="68"/>
      <c r="N5795" s="68"/>
      <c r="O5795" s="68"/>
      <c r="P5795" s="70"/>
      <c r="Q5795" s="71"/>
    </row>
    <row r="5796" spans="1:17">
      <c r="A5796" s="152"/>
      <c r="B5796" s="68"/>
      <c r="C5796" s="68"/>
      <c r="D5796" s="68"/>
      <c r="E5796" s="68"/>
      <c r="F5796" s="69"/>
      <c r="G5796" s="69"/>
      <c r="H5796" s="69"/>
      <c r="I5796" s="69"/>
      <c r="J5796" s="68"/>
      <c r="K5796" s="69"/>
      <c r="L5796" s="68"/>
      <c r="M5796" s="68"/>
      <c r="N5796" s="68"/>
      <c r="O5796" s="68"/>
      <c r="P5796" s="70"/>
      <c r="Q5796" s="71"/>
    </row>
    <row r="5797" spans="1:17">
      <c r="A5797" s="152"/>
      <c r="B5797" s="68"/>
      <c r="C5797" s="68"/>
      <c r="D5797" s="68"/>
      <c r="E5797" s="68"/>
      <c r="F5797" s="69"/>
      <c r="G5797" s="69"/>
      <c r="H5797" s="69"/>
      <c r="I5797" s="69"/>
      <c r="J5797" s="68"/>
      <c r="K5797" s="69"/>
      <c r="L5797" s="68"/>
      <c r="M5797" s="68"/>
      <c r="N5797" s="68"/>
      <c r="O5797" s="68"/>
      <c r="P5797" s="70"/>
      <c r="Q5797" s="71"/>
    </row>
    <row r="5798" spans="1:17">
      <c r="A5798" s="152"/>
      <c r="B5798" s="68"/>
      <c r="C5798" s="68"/>
      <c r="D5798" s="68"/>
      <c r="E5798" s="68"/>
      <c r="F5798" s="69"/>
      <c r="G5798" s="69"/>
      <c r="H5798" s="69"/>
      <c r="I5798" s="69"/>
      <c r="J5798" s="68"/>
      <c r="K5798" s="69"/>
      <c r="L5798" s="68"/>
      <c r="M5798" s="68"/>
      <c r="N5798" s="68"/>
      <c r="O5798" s="68"/>
      <c r="P5798" s="70"/>
      <c r="Q5798" s="71"/>
    </row>
    <row r="5799" spans="1:17">
      <c r="A5799" s="152"/>
      <c r="B5799" s="68"/>
      <c r="C5799" s="68"/>
      <c r="D5799" s="68"/>
      <c r="E5799" s="68"/>
      <c r="F5799" s="69"/>
      <c r="G5799" s="69"/>
      <c r="H5799" s="69"/>
      <c r="I5799" s="69"/>
      <c r="J5799" s="68"/>
      <c r="K5799" s="69"/>
      <c r="L5799" s="68"/>
      <c r="M5799" s="68"/>
      <c r="N5799" s="68"/>
      <c r="O5799" s="68"/>
      <c r="P5799" s="70"/>
      <c r="Q5799" s="71"/>
    </row>
    <row r="5800" spans="1:17">
      <c r="A5800" s="152"/>
      <c r="B5800" s="68"/>
      <c r="C5800" s="68"/>
      <c r="D5800" s="68"/>
      <c r="E5800" s="68"/>
      <c r="F5800" s="69"/>
      <c r="G5800" s="69"/>
      <c r="H5800" s="69"/>
      <c r="I5800" s="69"/>
      <c r="J5800" s="68"/>
      <c r="K5800" s="69"/>
      <c r="L5800" s="68"/>
      <c r="M5800" s="68"/>
      <c r="N5800" s="68"/>
      <c r="O5800" s="68"/>
      <c r="P5800" s="70"/>
      <c r="Q5800" s="71"/>
    </row>
    <row r="5801" spans="1:17">
      <c r="A5801" s="152"/>
      <c r="B5801" s="68"/>
      <c r="C5801" s="68"/>
      <c r="D5801" s="68"/>
      <c r="E5801" s="68"/>
      <c r="F5801" s="69"/>
      <c r="G5801" s="69"/>
      <c r="H5801" s="69"/>
      <c r="I5801" s="69"/>
      <c r="J5801" s="68"/>
      <c r="K5801" s="69"/>
      <c r="L5801" s="68"/>
      <c r="M5801" s="68"/>
      <c r="N5801" s="68"/>
      <c r="O5801" s="68"/>
      <c r="P5801" s="70"/>
      <c r="Q5801" s="71"/>
    </row>
    <row r="5802" spans="1:17">
      <c r="A5802" s="152"/>
      <c r="B5802" s="68"/>
      <c r="C5802" s="68"/>
      <c r="D5802" s="68"/>
      <c r="E5802" s="68"/>
      <c r="F5802" s="69"/>
      <c r="G5802" s="69"/>
      <c r="H5802" s="69"/>
      <c r="I5802" s="69"/>
      <c r="J5802" s="68"/>
      <c r="K5802" s="69"/>
      <c r="L5802" s="68"/>
      <c r="M5802" s="68"/>
      <c r="N5802" s="68"/>
      <c r="O5802" s="68"/>
      <c r="P5802" s="70"/>
      <c r="Q5802" s="71"/>
    </row>
    <row r="5803" spans="1:17">
      <c r="A5803" s="152"/>
      <c r="B5803" s="68"/>
      <c r="C5803" s="68"/>
      <c r="D5803" s="68"/>
      <c r="E5803" s="68"/>
      <c r="F5803" s="69"/>
      <c r="G5803" s="69"/>
      <c r="H5803" s="69"/>
      <c r="I5803" s="69"/>
      <c r="J5803" s="68"/>
      <c r="K5803" s="69"/>
      <c r="L5803" s="68"/>
      <c r="M5803" s="68"/>
      <c r="N5803" s="68"/>
      <c r="O5803" s="68"/>
      <c r="P5803" s="70"/>
      <c r="Q5803" s="71"/>
    </row>
    <row r="5804" spans="1:17">
      <c r="A5804" s="152"/>
      <c r="B5804" s="68"/>
      <c r="C5804" s="68"/>
      <c r="D5804" s="68"/>
      <c r="E5804" s="68"/>
      <c r="F5804" s="69"/>
      <c r="G5804" s="69"/>
      <c r="H5804" s="69"/>
      <c r="I5804" s="69"/>
      <c r="J5804" s="68"/>
      <c r="K5804" s="69"/>
      <c r="L5804" s="68"/>
      <c r="M5804" s="68"/>
      <c r="N5804" s="68"/>
      <c r="O5804" s="68"/>
      <c r="P5804" s="70"/>
      <c r="Q5804" s="71"/>
    </row>
    <row r="5805" spans="1:17">
      <c r="A5805" s="152"/>
      <c r="B5805" s="68"/>
      <c r="C5805" s="68"/>
      <c r="D5805" s="68"/>
      <c r="E5805" s="68"/>
      <c r="F5805" s="69"/>
      <c r="G5805" s="69"/>
      <c r="H5805" s="69"/>
      <c r="I5805" s="69"/>
      <c r="J5805" s="68"/>
      <c r="K5805" s="69"/>
      <c r="L5805" s="68"/>
      <c r="M5805" s="68"/>
      <c r="N5805" s="68"/>
      <c r="O5805" s="68"/>
      <c r="P5805" s="70"/>
      <c r="Q5805" s="71"/>
    </row>
    <row r="5806" spans="1:17">
      <c r="A5806" s="152"/>
      <c r="B5806" s="68"/>
      <c r="C5806" s="68"/>
      <c r="D5806" s="68"/>
      <c r="E5806" s="68"/>
      <c r="F5806" s="69"/>
      <c r="G5806" s="69"/>
      <c r="H5806" s="69"/>
      <c r="I5806" s="69"/>
      <c r="J5806" s="68"/>
      <c r="K5806" s="69"/>
      <c r="L5806" s="68"/>
      <c r="M5806" s="68"/>
      <c r="N5806" s="68"/>
      <c r="O5806" s="68"/>
      <c r="P5806" s="70"/>
      <c r="Q5806" s="71"/>
    </row>
    <row r="5807" spans="1:17">
      <c r="A5807" s="152"/>
      <c r="B5807" s="68"/>
      <c r="C5807" s="68"/>
      <c r="D5807" s="68"/>
      <c r="E5807" s="68"/>
      <c r="F5807" s="69"/>
      <c r="G5807" s="69"/>
      <c r="H5807" s="69"/>
      <c r="I5807" s="69"/>
      <c r="J5807" s="68"/>
      <c r="K5807" s="69"/>
      <c r="L5807" s="68"/>
      <c r="M5807" s="68"/>
      <c r="N5807" s="68"/>
      <c r="O5807" s="68"/>
      <c r="P5807" s="70"/>
      <c r="Q5807" s="71"/>
    </row>
    <row r="5808" spans="1:17">
      <c r="A5808" s="152"/>
      <c r="B5808" s="68"/>
      <c r="C5808" s="68"/>
      <c r="D5808" s="68"/>
      <c r="E5808" s="68"/>
      <c r="F5808" s="69"/>
      <c r="G5808" s="69"/>
      <c r="H5808" s="69"/>
      <c r="I5808" s="69"/>
      <c r="J5808" s="68"/>
      <c r="K5808" s="69"/>
      <c r="L5808" s="68"/>
      <c r="M5808" s="68"/>
      <c r="N5808" s="68"/>
      <c r="O5808" s="68"/>
      <c r="P5808" s="70"/>
      <c r="Q5808" s="71"/>
    </row>
    <row r="5809" spans="1:17">
      <c r="A5809" s="152"/>
      <c r="B5809" s="68"/>
      <c r="C5809" s="68"/>
      <c r="D5809" s="68"/>
      <c r="E5809" s="68"/>
      <c r="F5809" s="69"/>
      <c r="G5809" s="69"/>
      <c r="H5809" s="69"/>
      <c r="I5809" s="69"/>
      <c r="J5809" s="68"/>
      <c r="K5809" s="69"/>
      <c r="L5809" s="68"/>
      <c r="M5809" s="68"/>
      <c r="N5809" s="68"/>
      <c r="O5809" s="68"/>
      <c r="P5809" s="70"/>
      <c r="Q5809" s="71"/>
    </row>
    <row r="5810" spans="1:17">
      <c r="A5810" s="152"/>
      <c r="B5810" s="68"/>
      <c r="C5810" s="68"/>
      <c r="D5810" s="68"/>
      <c r="E5810" s="68"/>
      <c r="F5810" s="69"/>
      <c r="G5810" s="69"/>
      <c r="H5810" s="69"/>
      <c r="I5810" s="69"/>
      <c r="J5810" s="68"/>
      <c r="K5810" s="69"/>
      <c r="L5810" s="68"/>
      <c r="M5810" s="68"/>
      <c r="N5810" s="68"/>
      <c r="O5810" s="68"/>
      <c r="P5810" s="70"/>
      <c r="Q5810" s="71"/>
    </row>
    <row r="5811" spans="1:17">
      <c r="A5811" s="152"/>
      <c r="B5811" s="68"/>
      <c r="C5811" s="68"/>
      <c r="D5811" s="68"/>
      <c r="E5811" s="68"/>
      <c r="F5811" s="69"/>
      <c r="G5811" s="69"/>
      <c r="H5811" s="69"/>
      <c r="I5811" s="69"/>
      <c r="J5811" s="68"/>
      <c r="K5811" s="69"/>
      <c r="L5811" s="68"/>
      <c r="M5811" s="68"/>
      <c r="N5811" s="68"/>
      <c r="O5811" s="68"/>
      <c r="P5811" s="70"/>
      <c r="Q5811" s="71"/>
    </row>
    <row r="5812" spans="1:17">
      <c r="A5812" s="152"/>
      <c r="B5812" s="68"/>
      <c r="C5812" s="68"/>
      <c r="D5812" s="68"/>
      <c r="E5812" s="68"/>
      <c r="F5812" s="69"/>
      <c r="G5812" s="69"/>
      <c r="H5812" s="69"/>
      <c r="I5812" s="69"/>
      <c r="J5812" s="68"/>
      <c r="K5812" s="69"/>
      <c r="L5812" s="68"/>
      <c r="M5812" s="68"/>
      <c r="N5812" s="68"/>
      <c r="O5812" s="68"/>
      <c r="P5812" s="70"/>
      <c r="Q5812" s="71"/>
    </row>
    <row r="5813" spans="1:17">
      <c r="A5813" s="152"/>
      <c r="B5813" s="68"/>
      <c r="C5813" s="68"/>
      <c r="D5813" s="68"/>
      <c r="E5813" s="68"/>
      <c r="F5813" s="69"/>
      <c r="G5813" s="69"/>
      <c r="H5813" s="69"/>
      <c r="I5813" s="69"/>
      <c r="J5813" s="68"/>
      <c r="K5813" s="69"/>
      <c r="L5813" s="68"/>
      <c r="M5813" s="68"/>
      <c r="N5813" s="68"/>
      <c r="O5813" s="68"/>
      <c r="P5813" s="70"/>
      <c r="Q5813" s="71"/>
    </row>
    <row r="5814" spans="1:17">
      <c r="A5814" s="152"/>
      <c r="B5814" s="68"/>
      <c r="C5814" s="68"/>
      <c r="D5814" s="68"/>
      <c r="E5814" s="68"/>
      <c r="F5814" s="69"/>
      <c r="G5814" s="69"/>
      <c r="H5814" s="69"/>
      <c r="I5814" s="69"/>
      <c r="J5814" s="68"/>
      <c r="K5814" s="69"/>
      <c r="L5814" s="68"/>
      <c r="M5814" s="68"/>
      <c r="N5814" s="68"/>
      <c r="O5814" s="68"/>
      <c r="P5814" s="70"/>
      <c r="Q5814" s="71"/>
    </row>
    <row r="5815" spans="1:17">
      <c r="A5815" s="152"/>
      <c r="B5815" s="68"/>
      <c r="C5815" s="68"/>
      <c r="D5815" s="68"/>
      <c r="E5815" s="68"/>
      <c r="F5815" s="69"/>
      <c r="G5815" s="69"/>
      <c r="H5815" s="69"/>
      <c r="I5815" s="69"/>
      <c r="J5815" s="68"/>
      <c r="K5815" s="69"/>
      <c r="L5815" s="68"/>
      <c r="M5815" s="68"/>
      <c r="N5815" s="68"/>
      <c r="O5815" s="68"/>
      <c r="P5815" s="70"/>
      <c r="Q5815" s="71"/>
    </row>
    <row r="5816" spans="1:17">
      <c r="A5816" s="152"/>
      <c r="B5816" s="68"/>
      <c r="C5816" s="68"/>
      <c r="D5816" s="68"/>
      <c r="E5816" s="68"/>
      <c r="F5816" s="69"/>
      <c r="G5816" s="69"/>
      <c r="H5816" s="69"/>
      <c r="I5816" s="69"/>
      <c r="J5816" s="68"/>
      <c r="K5816" s="69"/>
      <c r="L5816" s="68"/>
      <c r="M5816" s="68"/>
      <c r="N5816" s="68"/>
      <c r="O5816" s="68"/>
      <c r="P5816" s="70"/>
      <c r="Q5816" s="71"/>
    </row>
    <row r="5817" spans="1:17">
      <c r="A5817" s="152"/>
      <c r="B5817" s="68"/>
      <c r="C5817" s="68"/>
      <c r="D5817" s="68"/>
      <c r="E5817" s="68"/>
      <c r="F5817" s="69"/>
      <c r="G5817" s="69"/>
      <c r="H5817" s="69"/>
      <c r="I5817" s="69"/>
      <c r="J5817" s="68"/>
      <c r="K5817" s="69"/>
      <c r="L5817" s="68"/>
      <c r="M5817" s="68"/>
      <c r="N5817" s="68"/>
      <c r="O5817" s="68"/>
      <c r="P5817" s="70"/>
      <c r="Q5817" s="71"/>
    </row>
    <row r="5818" spans="1:17">
      <c r="A5818" s="152"/>
      <c r="B5818" s="68"/>
      <c r="C5818" s="68"/>
      <c r="D5818" s="68"/>
      <c r="E5818" s="68"/>
      <c r="F5818" s="69"/>
      <c r="G5818" s="69"/>
      <c r="H5818" s="69"/>
      <c r="I5818" s="69"/>
      <c r="J5818" s="68"/>
      <c r="K5818" s="69"/>
      <c r="L5818" s="68"/>
      <c r="M5818" s="68"/>
      <c r="N5818" s="68"/>
      <c r="O5818" s="68"/>
      <c r="P5818" s="70"/>
      <c r="Q5818" s="71"/>
    </row>
    <row r="5819" spans="1:17">
      <c r="A5819" s="152"/>
      <c r="B5819" s="68"/>
      <c r="C5819" s="68"/>
      <c r="D5819" s="68"/>
      <c r="E5819" s="68"/>
      <c r="F5819" s="69"/>
      <c r="G5819" s="69"/>
      <c r="H5819" s="69"/>
      <c r="I5819" s="69"/>
      <c r="J5819" s="68"/>
      <c r="K5819" s="69"/>
      <c r="L5819" s="68"/>
      <c r="M5819" s="68"/>
      <c r="N5819" s="68"/>
      <c r="O5819" s="68"/>
      <c r="P5819" s="70"/>
      <c r="Q5819" s="71"/>
    </row>
    <row r="5820" spans="1:17">
      <c r="A5820" s="152"/>
      <c r="B5820" s="68"/>
      <c r="C5820" s="68"/>
      <c r="D5820" s="68"/>
      <c r="E5820" s="68"/>
      <c r="F5820" s="69"/>
      <c r="G5820" s="69"/>
      <c r="H5820" s="69"/>
      <c r="I5820" s="69"/>
      <c r="J5820" s="68"/>
      <c r="K5820" s="69"/>
      <c r="L5820" s="68"/>
      <c r="M5820" s="68"/>
      <c r="N5820" s="68"/>
      <c r="O5820" s="68"/>
      <c r="P5820" s="70"/>
      <c r="Q5820" s="71"/>
    </row>
    <row r="5821" spans="1:17">
      <c r="A5821" s="152"/>
      <c r="B5821" s="68"/>
      <c r="C5821" s="68"/>
      <c r="D5821" s="68"/>
      <c r="E5821" s="68"/>
      <c r="F5821" s="69"/>
      <c r="G5821" s="69"/>
      <c r="H5821" s="69"/>
      <c r="I5821" s="69"/>
      <c r="J5821" s="68"/>
      <c r="K5821" s="69"/>
      <c r="L5821" s="68"/>
      <c r="M5821" s="68"/>
      <c r="N5821" s="68"/>
      <c r="O5821" s="68"/>
      <c r="P5821" s="70"/>
      <c r="Q5821" s="71"/>
    </row>
    <row r="5822" spans="1:17">
      <c r="A5822" s="152"/>
      <c r="B5822" s="68"/>
      <c r="C5822" s="68"/>
      <c r="D5822" s="68"/>
      <c r="E5822" s="68"/>
      <c r="F5822" s="69"/>
      <c r="G5822" s="69"/>
      <c r="H5822" s="69"/>
      <c r="I5822" s="69"/>
      <c r="J5822" s="68"/>
      <c r="K5822" s="69"/>
      <c r="L5822" s="68"/>
      <c r="M5822" s="68"/>
      <c r="N5822" s="68"/>
      <c r="O5822" s="68"/>
      <c r="P5822" s="70"/>
      <c r="Q5822" s="71"/>
    </row>
    <row r="5823" spans="1:17">
      <c r="A5823" s="152"/>
      <c r="B5823" s="68"/>
      <c r="C5823" s="68"/>
      <c r="D5823" s="68"/>
      <c r="E5823" s="68"/>
      <c r="F5823" s="69"/>
      <c r="G5823" s="69"/>
      <c r="H5823" s="69"/>
      <c r="I5823" s="69"/>
      <c r="J5823" s="68"/>
      <c r="K5823" s="69"/>
      <c r="L5823" s="68"/>
      <c r="M5823" s="68"/>
      <c r="N5823" s="68"/>
      <c r="O5823" s="68"/>
      <c r="P5823" s="70"/>
      <c r="Q5823" s="71"/>
    </row>
    <row r="5824" spans="1:17">
      <c r="A5824" s="152"/>
      <c r="B5824" s="68"/>
      <c r="C5824" s="68"/>
      <c r="D5824" s="68"/>
      <c r="E5824" s="68"/>
      <c r="F5824" s="69"/>
      <c r="G5824" s="69"/>
      <c r="H5824" s="69"/>
      <c r="I5824" s="69"/>
      <c r="J5824" s="68"/>
      <c r="K5824" s="69"/>
      <c r="L5824" s="68"/>
      <c r="M5824" s="68"/>
      <c r="N5824" s="68"/>
      <c r="O5824" s="68"/>
      <c r="P5824" s="70"/>
      <c r="Q5824" s="71"/>
    </row>
    <row r="5825" spans="1:17">
      <c r="A5825" s="152"/>
      <c r="B5825" s="68"/>
      <c r="C5825" s="68"/>
      <c r="D5825" s="68"/>
      <c r="E5825" s="68"/>
      <c r="F5825" s="69"/>
      <c r="G5825" s="69"/>
      <c r="H5825" s="69"/>
      <c r="I5825" s="69"/>
      <c r="J5825" s="68"/>
      <c r="K5825" s="69"/>
      <c r="L5825" s="68"/>
      <c r="M5825" s="68"/>
      <c r="N5825" s="68"/>
      <c r="O5825" s="68"/>
      <c r="P5825" s="70"/>
      <c r="Q5825" s="71"/>
    </row>
    <row r="5826" spans="1:17">
      <c r="A5826" s="152"/>
      <c r="B5826" s="68"/>
      <c r="C5826" s="68"/>
      <c r="D5826" s="68"/>
      <c r="E5826" s="68"/>
      <c r="F5826" s="69"/>
      <c r="G5826" s="69"/>
      <c r="H5826" s="69"/>
      <c r="I5826" s="69"/>
      <c r="J5826" s="68"/>
      <c r="K5826" s="69"/>
      <c r="L5826" s="68"/>
      <c r="M5826" s="68"/>
      <c r="N5826" s="68"/>
      <c r="O5826" s="68"/>
      <c r="P5826" s="70"/>
      <c r="Q5826" s="71"/>
    </row>
    <row r="5827" spans="1:17">
      <c r="A5827" s="152"/>
      <c r="B5827" s="68"/>
      <c r="C5827" s="68"/>
      <c r="D5827" s="68"/>
      <c r="E5827" s="68"/>
      <c r="F5827" s="69"/>
      <c r="G5827" s="69"/>
      <c r="H5827" s="69"/>
      <c r="I5827" s="69"/>
      <c r="J5827" s="68"/>
      <c r="K5827" s="69"/>
      <c r="L5827" s="68"/>
      <c r="M5827" s="68"/>
      <c r="N5827" s="68"/>
      <c r="O5827" s="68"/>
      <c r="P5827" s="70"/>
      <c r="Q5827" s="71"/>
    </row>
    <row r="5828" spans="1:17">
      <c r="A5828" s="152"/>
      <c r="B5828" s="68"/>
      <c r="C5828" s="68"/>
      <c r="D5828" s="68"/>
      <c r="E5828" s="68"/>
      <c r="F5828" s="69"/>
      <c r="G5828" s="69"/>
      <c r="H5828" s="69"/>
      <c r="I5828" s="69"/>
      <c r="J5828" s="68"/>
      <c r="K5828" s="69"/>
      <c r="L5828" s="68"/>
      <c r="M5828" s="68"/>
      <c r="N5828" s="68"/>
      <c r="O5828" s="68"/>
      <c r="P5828" s="70"/>
      <c r="Q5828" s="71"/>
    </row>
    <row r="5829" spans="1:17">
      <c r="A5829" s="152"/>
      <c r="B5829" s="68"/>
      <c r="C5829" s="68"/>
      <c r="D5829" s="68"/>
      <c r="E5829" s="68"/>
      <c r="F5829" s="69"/>
      <c r="G5829" s="69"/>
      <c r="H5829" s="69"/>
      <c r="I5829" s="69"/>
      <c r="J5829" s="68"/>
      <c r="K5829" s="69"/>
      <c r="L5829" s="68"/>
      <c r="M5829" s="68"/>
      <c r="N5829" s="68"/>
      <c r="O5829" s="68"/>
      <c r="P5829" s="70"/>
      <c r="Q5829" s="71"/>
    </row>
    <row r="5830" spans="1:17">
      <c r="A5830" s="152"/>
      <c r="B5830" s="68"/>
      <c r="C5830" s="68"/>
      <c r="D5830" s="68"/>
      <c r="E5830" s="68"/>
      <c r="F5830" s="69"/>
      <c r="G5830" s="69"/>
      <c r="H5830" s="69"/>
      <c r="I5830" s="69"/>
      <c r="J5830" s="68"/>
      <c r="K5830" s="69"/>
      <c r="L5830" s="68"/>
      <c r="M5830" s="68"/>
      <c r="N5830" s="68"/>
      <c r="O5830" s="68"/>
      <c r="P5830" s="70"/>
      <c r="Q5830" s="71"/>
    </row>
    <row r="5831" spans="1:17">
      <c r="A5831" s="152"/>
      <c r="B5831" s="68"/>
      <c r="C5831" s="68"/>
      <c r="D5831" s="68"/>
      <c r="E5831" s="68"/>
      <c r="F5831" s="69"/>
      <c r="G5831" s="69"/>
      <c r="H5831" s="69"/>
      <c r="I5831" s="69"/>
      <c r="J5831" s="68"/>
      <c r="K5831" s="69"/>
      <c r="L5831" s="68"/>
      <c r="M5831" s="68"/>
      <c r="N5831" s="68"/>
      <c r="O5831" s="68"/>
      <c r="P5831" s="70"/>
      <c r="Q5831" s="71"/>
    </row>
    <row r="5832" spans="1:17">
      <c r="A5832" s="152"/>
      <c r="B5832" s="68"/>
      <c r="C5832" s="68"/>
      <c r="D5832" s="68"/>
      <c r="E5832" s="68"/>
      <c r="F5832" s="69"/>
      <c r="G5832" s="69"/>
      <c r="H5832" s="69"/>
      <c r="I5832" s="69"/>
      <c r="J5832" s="68"/>
      <c r="K5832" s="69"/>
      <c r="L5832" s="68"/>
      <c r="M5832" s="68"/>
      <c r="N5832" s="68"/>
      <c r="O5832" s="68"/>
      <c r="P5832" s="70"/>
      <c r="Q5832" s="71"/>
    </row>
    <row r="5833" spans="1:17">
      <c r="A5833" s="152"/>
      <c r="B5833" s="68"/>
      <c r="C5833" s="68"/>
      <c r="D5833" s="68"/>
      <c r="E5833" s="68"/>
      <c r="F5833" s="69"/>
      <c r="G5833" s="69"/>
      <c r="H5833" s="69"/>
      <c r="I5833" s="69"/>
      <c r="J5833" s="68"/>
      <c r="K5833" s="69"/>
      <c r="L5833" s="68"/>
      <c r="M5833" s="68"/>
      <c r="N5833" s="68"/>
      <c r="O5833" s="68"/>
      <c r="P5833" s="70"/>
      <c r="Q5833" s="71"/>
    </row>
    <row r="5834" spans="1:17">
      <c r="A5834" s="152"/>
      <c r="B5834" s="68"/>
      <c r="C5834" s="68"/>
      <c r="D5834" s="68"/>
      <c r="E5834" s="68"/>
      <c r="F5834" s="69"/>
      <c r="G5834" s="69"/>
      <c r="H5834" s="69"/>
      <c r="I5834" s="69"/>
      <c r="J5834" s="68"/>
      <c r="K5834" s="69"/>
      <c r="L5834" s="68"/>
      <c r="M5834" s="68"/>
      <c r="N5834" s="68"/>
      <c r="O5834" s="68"/>
      <c r="P5834" s="70"/>
      <c r="Q5834" s="71"/>
    </row>
    <row r="5835" spans="1:17">
      <c r="A5835" s="152"/>
      <c r="B5835" s="68"/>
      <c r="C5835" s="68"/>
      <c r="D5835" s="68"/>
      <c r="E5835" s="68"/>
      <c r="F5835" s="69"/>
      <c r="G5835" s="69"/>
      <c r="H5835" s="69"/>
      <c r="I5835" s="69"/>
      <c r="J5835" s="68"/>
      <c r="K5835" s="69"/>
      <c r="L5835" s="68"/>
      <c r="M5835" s="68"/>
      <c r="N5835" s="68"/>
      <c r="O5835" s="68"/>
      <c r="P5835" s="70"/>
      <c r="Q5835" s="71"/>
    </row>
    <row r="5836" spans="1:17">
      <c r="A5836" s="152"/>
      <c r="B5836" s="68"/>
      <c r="C5836" s="68"/>
      <c r="D5836" s="68"/>
      <c r="E5836" s="68"/>
      <c r="F5836" s="69"/>
      <c r="G5836" s="69"/>
      <c r="H5836" s="69"/>
      <c r="I5836" s="69"/>
      <c r="J5836" s="68"/>
      <c r="K5836" s="69"/>
      <c r="L5836" s="68"/>
      <c r="M5836" s="68"/>
      <c r="N5836" s="68"/>
      <c r="O5836" s="68"/>
      <c r="P5836" s="70"/>
      <c r="Q5836" s="71"/>
    </row>
    <row r="5837" spans="1:17">
      <c r="A5837" s="152"/>
      <c r="B5837" s="68"/>
      <c r="C5837" s="68"/>
      <c r="D5837" s="68"/>
      <c r="E5837" s="68"/>
      <c r="F5837" s="69"/>
      <c r="G5837" s="69"/>
      <c r="H5837" s="69"/>
      <c r="I5837" s="69"/>
      <c r="J5837" s="68"/>
      <c r="K5837" s="69"/>
      <c r="L5837" s="68"/>
      <c r="M5837" s="68"/>
      <c r="N5837" s="68"/>
      <c r="O5837" s="68"/>
      <c r="P5837" s="70"/>
      <c r="Q5837" s="71"/>
    </row>
    <row r="5838" spans="1:17">
      <c r="A5838" s="152"/>
      <c r="B5838" s="68"/>
      <c r="C5838" s="68"/>
      <c r="D5838" s="68"/>
      <c r="E5838" s="68"/>
      <c r="F5838" s="69"/>
      <c r="G5838" s="69"/>
      <c r="H5838" s="69"/>
      <c r="I5838" s="69"/>
      <c r="J5838" s="68"/>
      <c r="K5838" s="69"/>
      <c r="L5838" s="68"/>
      <c r="M5838" s="68"/>
      <c r="N5838" s="68"/>
      <c r="O5838" s="68"/>
      <c r="P5838" s="70"/>
      <c r="Q5838" s="71"/>
    </row>
    <row r="5839" spans="1:17">
      <c r="A5839" s="152"/>
      <c r="B5839" s="68"/>
      <c r="C5839" s="68"/>
      <c r="D5839" s="68"/>
      <c r="E5839" s="68"/>
      <c r="F5839" s="69"/>
      <c r="G5839" s="69"/>
      <c r="H5839" s="69"/>
      <c r="I5839" s="69"/>
      <c r="J5839" s="68"/>
      <c r="K5839" s="69"/>
      <c r="L5839" s="68"/>
      <c r="M5839" s="68"/>
      <c r="N5839" s="68"/>
      <c r="O5839" s="68"/>
      <c r="P5839" s="70"/>
      <c r="Q5839" s="71"/>
    </row>
    <row r="5840" spans="1:17">
      <c r="A5840" s="152"/>
      <c r="B5840" s="68"/>
      <c r="C5840" s="68"/>
      <c r="D5840" s="68"/>
      <c r="E5840" s="68"/>
      <c r="F5840" s="69"/>
      <c r="G5840" s="69"/>
      <c r="H5840" s="69"/>
      <c r="I5840" s="69"/>
      <c r="J5840" s="68"/>
      <c r="K5840" s="69"/>
      <c r="L5840" s="68"/>
      <c r="M5840" s="68"/>
      <c r="N5840" s="68"/>
      <c r="O5840" s="68"/>
      <c r="P5840" s="70"/>
      <c r="Q5840" s="71"/>
    </row>
    <row r="5841" spans="1:17">
      <c r="A5841" s="152"/>
      <c r="B5841" s="68"/>
      <c r="C5841" s="68"/>
      <c r="D5841" s="68"/>
      <c r="E5841" s="68"/>
      <c r="F5841" s="69"/>
      <c r="G5841" s="69"/>
      <c r="H5841" s="69"/>
      <c r="I5841" s="69"/>
      <c r="J5841" s="68"/>
      <c r="K5841" s="69"/>
      <c r="L5841" s="68"/>
      <c r="M5841" s="68"/>
      <c r="N5841" s="68"/>
      <c r="O5841" s="68"/>
      <c r="P5841" s="70"/>
      <c r="Q5841" s="71"/>
    </row>
    <row r="5842" spans="1:17">
      <c r="A5842" s="152"/>
      <c r="B5842" s="68"/>
      <c r="C5842" s="68"/>
      <c r="D5842" s="68"/>
      <c r="E5842" s="68"/>
      <c r="F5842" s="69"/>
      <c r="G5842" s="69"/>
      <c r="H5842" s="69"/>
      <c r="I5842" s="69"/>
      <c r="J5842" s="68"/>
      <c r="K5842" s="69"/>
      <c r="L5842" s="68"/>
      <c r="M5842" s="68"/>
      <c r="N5842" s="68"/>
      <c r="O5842" s="68"/>
      <c r="P5842" s="70"/>
      <c r="Q5842" s="71"/>
    </row>
    <row r="5843" spans="1:17">
      <c r="A5843" s="152"/>
      <c r="B5843" s="68"/>
      <c r="C5843" s="68"/>
      <c r="D5843" s="68"/>
      <c r="E5843" s="68"/>
      <c r="F5843" s="69"/>
      <c r="G5843" s="69"/>
      <c r="H5843" s="69"/>
      <c r="I5843" s="69"/>
      <c r="J5843" s="68"/>
      <c r="K5843" s="69"/>
      <c r="L5843" s="68"/>
      <c r="M5843" s="68"/>
      <c r="N5843" s="68"/>
      <c r="O5843" s="68"/>
      <c r="P5843" s="70"/>
      <c r="Q5843" s="71"/>
    </row>
    <row r="5844" spans="1:17">
      <c r="A5844" s="152"/>
      <c r="B5844" s="68"/>
      <c r="C5844" s="68"/>
      <c r="D5844" s="68"/>
      <c r="E5844" s="68"/>
      <c r="F5844" s="69"/>
      <c r="G5844" s="69"/>
      <c r="H5844" s="69"/>
      <c r="I5844" s="69"/>
      <c r="J5844" s="68"/>
      <c r="K5844" s="69"/>
      <c r="L5844" s="68"/>
      <c r="M5844" s="68"/>
      <c r="N5844" s="68"/>
      <c r="O5844" s="68"/>
      <c r="P5844" s="70"/>
      <c r="Q5844" s="71"/>
    </row>
    <row r="5845" spans="1:17">
      <c r="A5845" s="152"/>
      <c r="B5845" s="68"/>
      <c r="C5845" s="68"/>
      <c r="D5845" s="68"/>
      <c r="E5845" s="68"/>
      <c r="F5845" s="69"/>
      <c r="G5845" s="69"/>
      <c r="H5845" s="69"/>
      <c r="I5845" s="69"/>
      <c r="J5845" s="68"/>
      <c r="K5845" s="69"/>
      <c r="L5845" s="68"/>
      <c r="M5845" s="68"/>
      <c r="N5845" s="68"/>
      <c r="O5845" s="68"/>
      <c r="P5845" s="70"/>
      <c r="Q5845" s="71"/>
    </row>
    <row r="5846" spans="1:17">
      <c r="A5846" s="152"/>
      <c r="B5846" s="68"/>
      <c r="C5846" s="68"/>
      <c r="D5846" s="68"/>
      <c r="E5846" s="68"/>
      <c r="F5846" s="69"/>
      <c r="G5846" s="69"/>
      <c r="H5846" s="69"/>
      <c r="I5846" s="69"/>
      <c r="J5846" s="68"/>
      <c r="K5846" s="69"/>
      <c r="L5846" s="68"/>
      <c r="M5846" s="68"/>
      <c r="N5846" s="68"/>
      <c r="O5846" s="68"/>
      <c r="P5846" s="70"/>
      <c r="Q5846" s="71"/>
    </row>
    <row r="5847" spans="1:17">
      <c r="A5847" s="152"/>
      <c r="B5847" s="68"/>
      <c r="C5847" s="68"/>
      <c r="D5847" s="68"/>
      <c r="E5847" s="68"/>
      <c r="F5847" s="69"/>
      <c r="G5847" s="69"/>
      <c r="H5847" s="69"/>
      <c r="I5847" s="69"/>
      <c r="J5847" s="68"/>
      <c r="K5847" s="69"/>
      <c r="L5847" s="68"/>
      <c r="M5847" s="68"/>
      <c r="N5847" s="68"/>
      <c r="O5847" s="68"/>
      <c r="P5847" s="70"/>
      <c r="Q5847" s="71"/>
    </row>
    <row r="5848" spans="1:17">
      <c r="A5848" s="152"/>
      <c r="B5848" s="68"/>
      <c r="C5848" s="68"/>
      <c r="D5848" s="68"/>
      <c r="E5848" s="68"/>
      <c r="F5848" s="69"/>
      <c r="G5848" s="69"/>
      <c r="H5848" s="69"/>
      <c r="I5848" s="69"/>
      <c r="J5848" s="68"/>
      <c r="K5848" s="69"/>
      <c r="L5848" s="68"/>
      <c r="M5848" s="68"/>
      <c r="N5848" s="68"/>
      <c r="O5848" s="68"/>
      <c r="P5848" s="70"/>
      <c r="Q5848" s="71"/>
    </row>
    <row r="5849" spans="1:17">
      <c r="A5849" s="152"/>
      <c r="B5849" s="68"/>
      <c r="C5849" s="68"/>
      <c r="D5849" s="68"/>
      <c r="E5849" s="68"/>
      <c r="F5849" s="69"/>
      <c r="G5849" s="69"/>
      <c r="H5849" s="69"/>
      <c r="I5849" s="69"/>
      <c r="J5849" s="68"/>
      <c r="K5849" s="69"/>
      <c r="L5849" s="68"/>
      <c r="M5849" s="68"/>
      <c r="N5849" s="68"/>
      <c r="O5849" s="68"/>
      <c r="P5849" s="70"/>
      <c r="Q5849" s="71"/>
    </row>
    <row r="5850" spans="1:17">
      <c r="A5850" s="152"/>
      <c r="B5850" s="68"/>
      <c r="C5850" s="68"/>
      <c r="D5850" s="68"/>
      <c r="E5850" s="68"/>
      <c r="F5850" s="69"/>
      <c r="G5850" s="69"/>
      <c r="H5850" s="69"/>
      <c r="I5850" s="69"/>
      <c r="J5850" s="68"/>
      <c r="K5850" s="69"/>
      <c r="L5850" s="68"/>
      <c r="M5850" s="68"/>
      <c r="N5850" s="68"/>
      <c r="O5850" s="68"/>
      <c r="P5850" s="70"/>
      <c r="Q5850" s="71"/>
    </row>
    <row r="5851" spans="1:17">
      <c r="A5851" s="152"/>
      <c r="B5851" s="68"/>
      <c r="C5851" s="68"/>
      <c r="D5851" s="68"/>
      <c r="E5851" s="68"/>
      <c r="F5851" s="69"/>
      <c r="G5851" s="69"/>
      <c r="H5851" s="69"/>
      <c r="I5851" s="69"/>
      <c r="J5851" s="68"/>
      <c r="K5851" s="69"/>
      <c r="L5851" s="68"/>
      <c r="M5851" s="68"/>
      <c r="N5851" s="68"/>
      <c r="O5851" s="68"/>
      <c r="P5851" s="70"/>
      <c r="Q5851" s="71"/>
    </row>
    <row r="5852" spans="1:17">
      <c r="A5852" s="152"/>
      <c r="B5852" s="68"/>
      <c r="C5852" s="68"/>
      <c r="D5852" s="68"/>
      <c r="E5852" s="68"/>
      <c r="F5852" s="69"/>
      <c r="G5852" s="69"/>
      <c r="H5852" s="69"/>
      <c r="I5852" s="69"/>
      <c r="J5852" s="68"/>
      <c r="K5852" s="69"/>
      <c r="L5852" s="68"/>
      <c r="M5852" s="68"/>
      <c r="N5852" s="68"/>
      <c r="O5852" s="68"/>
      <c r="P5852" s="70"/>
      <c r="Q5852" s="71"/>
    </row>
    <row r="5853" spans="1:17">
      <c r="A5853" s="152"/>
      <c r="B5853" s="68"/>
      <c r="C5853" s="68"/>
      <c r="D5853" s="68"/>
      <c r="E5853" s="68"/>
      <c r="F5853" s="69"/>
      <c r="G5853" s="69"/>
      <c r="H5853" s="69"/>
      <c r="I5853" s="69"/>
      <c r="J5853" s="68"/>
      <c r="K5853" s="69"/>
      <c r="L5853" s="68"/>
      <c r="M5853" s="68"/>
      <c r="N5853" s="68"/>
      <c r="O5853" s="68"/>
      <c r="P5853" s="70"/>
      <c r="Q5853" s="71"/>
    </row>
    <row r="5854" spans="1:17">
      <c r="A5854" s="152"/>
      <c r="B5854" s="68"/>
      <c r="C5854" s="68"/>
      <c r="D5854" s="68"/>
      <c r="E5854" s="68"/>
      <c r="F5854" s="69"/>
      <c r="G5854" s="69"/>
      <c r="H5854" s="69"/>
      <c r="I5854" s="69"/>
      <c r="J5854" s="68"/>
      <c r="K5854" s="69"/>
      <c r="L5854" s="68"/>
      <c r="M5854" s="68"/>
      <c r="N5854" s="68"/>
      <c r="O5854" s="68"/>
      <c r="P5854" s="70"/>
      <c r="Q5854" s="71"/>
    </row>
    <row r="5855" spans="1:17">
      <c r="A5855" s="152"/>
      <c r="B5855" s="68"/>
      <c r="C5855" s="68"/>
      <c r="D5855" s="68"/>
      <c r="E5855" s="68"/>
      <c r="F5855" s="69"/>
      <c r="G5855" s="69"/>
      <c r="H5855" s="69"/>
      <c r="I5855" s="69"/>
      <c r="J5855" s="68"/>
      <c r="K5855" s="69"/>
      <c r="L5855" s="68"/>
      <c r="M5855" s="68"/>
      <c r="N5855" s="68"/>
      <c r="O5855" s="68"/>
      <c r="P5855" s="70"/>
      <c r="Q5855" s="71"/>
    </row>
    <row r="5856" spans="1:17">
      <c r="A5856" s="152"/>
      <c r="B5856" s="68"/>
      <c r="C5856" s="68"/>
      <c r="D5856" s="68"/>
      <c r="E5856" s="68"/>
      <c r="F5856" s="69"/>
      <c r="G5856" s="69"/>
      <c r="H5856" s="69"/>
      <c r="I5856" s="69"/>
      <c r="J5856" s="68"/>
      <c r="K5856" s="69"/>
      <c r="L5856" s="68"/>
      <c r="M5856" s="68"/>
      <c r="N5856" s="68"/>
      <c r="O5856" s="68"/>
      <c r="P5856" s="70"/>
      <c r="Q5856" s="71"/>
    </row>
    <row r="5857" spans="1:17">
      <c r="A5857" s="152"/>
      <c r="B5857" s="68"/>
      <c r="C5857" s="68"/>
      <c r="D5857" s="68"/>
      <c r="E5857" s="68"/>
      <c r="F5857" s="69"/>
      <c r="G5857" s="69"/>
      <c r="H5857" s="69"/>
      <c r="I5857" s="69"/>
      <c r="J5857" s="68"/>
      <c r="K5857" s="69"/>
      <c r="L5857" s="68"/>
      <c r="M5857" s="68"/>
      <c r="N5857" s="68"/>
      <c r="O5857" s="68"/>
      <c r="P5857" s="70"/>
      <c r="Q5857" s="71"/>
    </row>
    <row r="5858" spans="1:17">
      <c r="A5858" s="152"/>
      <c r="B5858" s="68"/>
      <c r="C5858" s="68"/>
      <c r="D5858" s="68"/>
      <c r="E5858" s="68"/>
      <c r="F5858" s="69"/>
      <c r="G5858" s="69"/>
      <c r="H5858" s="69"/>
      <c r="I5858" s="69"/>
      <c r="J5858" s="68"/>
      <c r="K5858" s="69"/>
      <c r="L5858" s="68"/>
      <c r="M5858" s="68"/>
      <c r="N5858" s="68"/>
      <c r="O5858" s="68"/>
      <c r="P5858" s="70"/>
      <c r="Q5858" s="71"/>
    </row>
    <row r="5859" spans="1:17">
      <c r="A5859" s="152"/>
      <c r="B5859" s="68"/>
      <c r="C5859" s="68"/>
      <c r="D5859" s="68"/>
      <c r="E5859" s="68"/>
      <c r="F5859" s="69"/>
      <c r="G5859" s="69"/>
      <c r="H5859" s="69"/>
      <c r="I5859" s="69"/>
      <c r="J5859" s="68"/>
      <c r="K5859" s="69"/>
      <c r="L5859" s="68"/>
      <c r="M5859" s="68"/>
      <c r="N5859" s="68"/>
      <c r="O5859" s="68"/>
      <c r="P5859" s="70"/>
      <c r="Q5859" s="71"/>
    </row>
    <row r="5860" spans="1:17">
      <c r="A5860" s="152"/>
      <c r="B5860" s="68"/>
      <c r="C5860" s="68"/>
      <c r="D5860" s="68"/>
      <c r="E5860" s="68"/>
      <c r="F5860" s="69"/>
      <c r="G5860" s="69"/>
      <c r="H5860" s="69"/>
      <c r="I5860" s="69"/>
      <c r="J5860" s="68"/>
      <c r="K5860" s="69"/>
      <c r="L5860" s="68"/>
      <c r="M5860" s="68"/>
      <c r="N5860" s="68"/>
      <c r="O5860" s="68"/>
      <c r="P5860" s="70"/>
      <c r="Q5860" s="71"/>
    </row>
    <row r="5861" spans="1:17">
      <c r="A5861" s="152"/>
      <c r="B5861" s="68"/>
      <c r="C5861" s="68"/>
      <c r="D5861" s="68"/>
      <c r="E5861" s="68"/>
      <c r="F5861" s="69"/>
      <c r="G5861" s="69"/>
      <c r="H5861" s="69"/>
      <c r="I5861" s="69"/>
      <c r="J5861" s="68"/>
      <c r="K5861" s="69"/>
      <c r="L5861" s="68"/>
      <c r="M5861" s="68"/>
      <c r="N5861" s="68"/>
      <c r="O5861" s="68"/>
      <c r="P5861" s="70"/>
      <c r="Q5861" s="71"/>
    </row>
    <row r="5862" spans="1:17">
      <c r="A5862" s="152"/>
      <c r="B5862" s="68"/>
      <c r="C5862" s="68"/>
      <c r="D5862" s="68"/>
      <c r="E5862" s="68"/>
      <c r="F5862" s="69"/>
      <c r="G5862" s="69"/>
      <c r="H5862" s="69"/>
      <c r="I5862" s="69"/>
      <c r="J5862" s="68"/>
      <c r="K5862" s="69"/>
      <c r="L5862" s="68"/>
      <c r="M5862" s="68"/>
      <c r="N5862" s="68"/>
      <c r="O5862" s="68"/>
      <c r="P5862" s="70"/>
      <c r="Q5862" s="71"/>
    </row>
    <row r="5863" spans="1:17">
      <c r="A5863" s="152"/>
      <c r="B5863" s="68"/>
      <c r="C5863" s="68"/>
      <c r="D5863" s="68"/>
      <c r="E5863" s="68"/>
      <c r="F5863" s="69"/>
      <c r="G5863" s="69"/>
      <c r="H5863" s="69"/>
      <c r="I5863" s="69"/>
      <c r="J5863" s="68"/>
      <c r="K5863" s="69"/>
      <c r="L5863" s="68"/>
      <c r="M5863" s="68"/>
      <c r="N5863" s="68"/>
      <c r="O5863" s="68"/>
      <c r="P5863" s="70"/>
      <c r="Q5863" s="71"/>
    </row>
    <row r="5864" spans="1:17">
      <c r="A5864" s="152"/>
      <c r="B5864" s="68"/>
      <c r="C5864" s="68"/>
      <c r="D5864" s="68"/>
      <c r="E5864" s="68"/>
      <c r="F5864" s="69"/>
      <c r="G5864" s="69"/>
      <c r="H5864" s="69"/>
      <c r="I5864" s="69"/>
      <c r="J5864" s="68"/>
      <c r="K5864" s="69"/>
      <c r="L5864" s="68"/>
      <c r="M5864" s="68"/>
      <c r="N5864" s="68"/>
      <c r="O5864" s="68"/>
      <c r="P5864" s="70"/>
      <c r="Q5864" s="71"/>
    </row>
    <row r="5865" spans="1:17">
      <c r="A5865" s="152"/>
      <c r="B5865" s="68"/>
      <c r="C5865" s="68"/>
      <c r="D5865" s="68"/>
      <c r="E5865" s="68"/>
      <c r="F5865" s="69"/>
      <c r="G5865" s="69"/>
      <c r="H5865" s="69"/>
      <c r="I5865" s="69"/>
      <c r="J5865" s="68"/>
      <c r="K5865" s="69"/>
      <c r="L5865" s="68"/>
      <c r="M5865" s="68"/>
      <c r="N5865" s="68"/>
      <c r="O5865" s="68"/>
      <c r="P5865" s="70"/>
      <c r="Q5865" s="71"/>
    </row>
    <row r="5866" spans="1:17">
      <c r="A5866" s="152"/>
      <c r="B5866" s="68"/>
      <c r="C5866" s="68"/>
      <c r="D5866" s="68"/>
      <c r="E5866" s="68"/>
      <c r="F5866" s="69"/>
      <c r="G5866" s="69"/>
      <c r="H5866" s="69"/>
      <c r="I5866" s="69"/>
      <c r="J5866" s="68"/>
      <c r="K5866" s="69"/>
      <c r="L5866" s="68"/>
      <c r="M5866" s="68"/>
      <c r="N5866" s="68"/>
      <c r="O5866" s="68"/>
      <c r="P5866" s="70"/>
      <c r="Q5866" s="71"/>
    </row>
    <row r="5867" spans="1:17">
      <c r="A5867" s="152"/>
      <c r="B5867" s="68"/>
      <c r="C5867" s="68"/>
      <c r="D5867" s="68"/>
      <c r="E5867" s="68"/>
      <c r="F5867" s="69"/>
      <c r="G5867" s="69"/>
      <c r="H5867" s="69"/>
      <c r="I5867" s="69"/>
      <c r="J5867" s="68"/>
      <c r="K5867" s="69"/>
      <c r="L5867" s="68"/>
      <c r="M5867" s="68"/>
      <c r="N5867" s="68"/>
      <c r="O5867" s="68"/>
      <c r="P5867" s="70"/>
      <c r="Q5867" s="71"/>
    </row>
    <row r="5868" spans="1:17">
      <c r="A5868" s="152"/>
      <c r="B5868" s="68"/>
      <c r="C5868" s="68"/>
      <c r="D5868" s="68"/>
      <c r="E5868" s="68"/>
      <c r="F5868" s="69"/>
      <c r="G5868" s="69"/>
      <c r="H5868" s="69"/>
      <c r="I5868" s="69"/>
      <c r="J5868" s="68"/>
      <c r="K5868" s="69"/>
      <c r="L5868" s="68"/>
      <c r="M5868" s="68"/>
      <c r="N5868" s="68"/>
      <c r="O5868" s="68"/>
      <c r="P5868" s="70"/>
      <c r="Q5868" s="71"/>
    </row>
    <row r="5869" spans="1:17">
      <c r="A5869" s="152"/>
      <c r="B5869" s="68"/>
      <c r="C5869" s="68"/>
      <c r="D5869" s="68"/>
      <c r="E5869" s="68"/>
      <c r="F5869" s="69"/>
      <c r="G5869" s="69"/>
      <c r="H5869" s="69"/>
      <c r="I5869" s="69"/>
      <c r="J5869" s="68"/>
      <c r="K5869" s="69"/>
      <c r="L5869" s="68"/>
      <c r="M5869" s="68"/>
      <c r="N5869" s="68"/>
      <c r="O5869" s="68"/>
      <c r="P5869" s="70"/>
      <c r="Q5869" s="71"/>
    </row>
    <row r="5870" spans="1:17">
      <c r="A5870" s="152"/>
      <c r="B5870" s="68"/>
      <c r="C5870" s="68"/>
      <c r="D5870" s="68"/>
      <c r="E5870" s="68"/>
      <c r="F5870" s="69"/>
      <c r="G5870" s="69"/>
      <c r="H5870" s="69"/>
      <c r="I5870" s="69"/>
      <c r="J5870" s="68"/>
      <c r="K5870" s="69"/>
      <c r="L5870" s="68"/>
      <c r="M5870" s="68"/>
      <c r="N5870" s="68"/>
      <c r="O5870" s="68"/>
      <c r="P5870" s="70"/>
      <c r="Q5870" s="71"/>
    </row>
    <row r="5871" spans="1:17">
      <c r="A5871" s="152"/>
      <c r="B5871" s="68"/>
      <c r="C5871" s="68"/>
      <c r="D5871" s="68"/>
      <c r="E5871" s="68"/>
      <c r="F5871" s="69"/>
      <c r="G5871" s="69"/>
      <c r="H5871" s="69"/>
      <c r="I5871" s="69"/>
      <c r="J5871" s="68"/>
      <c r="K5871" s="69"/>
      <c r="L5871" s="68"/>
      <c r="M5871" s="68"/>
      <c r="N5871" s="68"/>
      <c r="O5871" s="68"/>
      <c r="P5871" s="70"/>
      <c r="Q5871" s="71"/>
    </row>
    <row r="5872" spans="1:17">
      <c r="A5872" s="152"/>
      <c r="B5872" s="68"/>
      <c r="C5872" s="68"/>
      <c r="D5872" s="68"/>
      <c r="E5872" s="68"/>
      <c r="F5872" s="69"/>
      <c r="G5872" s="69"/>
      <c r="H5872" s="69"/>
      <c r="I5872" s="69"/>
      <c r="J5872" s="68"/>
      <c r="K5872" s="69"/>
      <c r="L5872" s="68"/>
      <c r="M5872" s="68"/>
      <c r="N5872" s="68"/>
      <c r="O5872" s="68"/>
      <c r="P5872" s="70"/>
      <c r="Q5872" s="71"/>
    </row>
    <row r="5873" spans="1:17">
      <c r="A5873" s="152"/>
      <c r="B5873" s="68"/>
      <c r="C5873" s="68"/>
      <c r="D5873" s="68"/>
      <c r="E5873" s="68"/>
      <c r="F5873" s="69"/>
      <c r="G5873" s="69"/>
      <c r="H5873" s="69"/>
      <c r="I5873" s="69"/>
      <c r="J5873" s="68"/>
      <c r="K5873" s="69"/>
      <c r="L5873" s="68"/>
      <c r="M5873" s="68"/>
      <c r="N5873" s="68"/>
      <c r="O5873" s="68"/>
      <c r="P5873" s="70"/>
      <c r="Q5873" s="71"/>
    </row>
    <row r="5874" spans="1:17">
      <c r="A5874" s="152"/>
      <c r="B5874" s="68"/>
      <c r="C5874" s="68"/>
      <c r="D5874" s="68"/>
      <c r="E5874" s="68"/>
      <c r="F5874" s="69"/>
      <c r="G5874" s="69"/>
      <c r="H5874" s="69"/>
      <c r="I5874" s="69"/>
      <c r="J5874" s="68"/>
      <c r="K5874" s="69"/>
      <c r="L5874" s="68"/>
      <c r="M5874" s="68"/>
      <c r="N5874" s="68"/>
      <c r="O5874" s="68"/>
      <c r="P5874" s="70"/>
      <c r="Q5874" s="71"/>
    </row>
    <row r="5875" spans="1:17">
      <c r="A5875" s="152"/>
      <c r="B5875" s="68"/>
      <c r="C5875" s="68"/>
      <c r="D5875" s="68"/>
      <c r="E5875" s="68"/>
      <c r="F5875" s="69"/>
      <c r="G5875" s="69"/>
      <c r="H5875" s="69"/>
      <c r="I5875" s="69"/>
      <c r="J5875" s="68"/>
      <c r="K5875" s="69"/>
      <c r="L5875" s="68"/>
      <c r="M5875" s="68"/>
      <c r="N5875" s="68"/>
      <c r="O5875" s="68"/>
      <c r="P5875" s="70"/>
      <c r="Q5875" s="71"/>
    </row>
    <row r="5876" spans="1:17">
      <c r="A5876" s="152"/>
      <c r="B5876" s="68"/>
      <c r="C5876" s="68"/>
      <c r="D5876" s="68"/>
      <c r="E5876" s="68"/>
      <c r="F5876" s="69"/>
      <c r="G5876" s="69"/>
      <c r="H5876" s="69"/>
      <c r="I5876" s="69"/>
      <c r="J5876" s="68"/>
      <c r="K5876" s="69"/>
      <c r="L5876" s="68"/>
      <c r="M5876" s="68"/>
      <c r="N5876" s="68"/>
      <c r="O5876" s="68"/>
      <c r="P5876" s="70"/>
      <c r="Q5876" s="71"/>
    </row>
    <row r="5877" spans="1:17">
      <c r="A5877" s="152"/>
      <c r="B5877" s="68"/>
      <c r="C5877" s="68"/>
      <c r="D5877" s="68"/>
      <c r="E5877" s="68"/>
      <c r="F5877" s="69"/>
      <c r="G5877" s="69"/>
      <c r="H5877" s="69"/>
      <c r="I5877" s="69"/>
      <c r="J5877" s="68"/>
      <c r="K5877" s="69"/>
      <c r="L5877" s="68"/>
      <c r="M5877" s="68"/>
      <c r="N5877" s="68"/>
      <c r="O5877" s="68"/>
      <c r="P5877" s="70"/>
      <c r="Q5877" s="71"/>
    </row>
    <row r="5878" spans="1:17">
      <c r="A5878" s="152"/>
      <c r="B5878" s="68"/>
      <c r="C5878" s="68"/>
      <c r="D5878" s="68"/>
      <c r="E5878" s="68"/>
      <c r="F5878" s="69"/>
      <c r="G5878" s="69"/>
      <c r="H5878" s="69"/>
      <c r="I5878" s="69"/>
      <c r="J5878" s="68"/>
      <c r="K5878" s="69"/>
      <c r="L5878" s="68"/>
      <c r="M5878" s="68"/>
      <c r="N5878" s="68"/>
      <c r="O5878" s="68"/>
      <c r="P5878" s="70"/>
      <c r="Q5878" s="71"/>
    </row>
    <row r="5879" spans="1:17">
      <c r="A5879" s="152"/>
      <c r="B5879" s="68"/>
      <c r="C5879" s="68"/>
      <c r="D5879" s="68"/>
      <c r="E5879" s="68"/>
      <c r="F5879" s="69"/>
      <c r="G5879" s="69"/>
      <c r="H5879" s="69"/>
      <c r="I5879" s="69"/>
      <c r="J5879" s="68"/>
      <c r="K5879" s="69"/>
      <c r="L5879" s="68"/>
      <c r="M5879" s="68"/>
      <c r="N5879" s="68"/>
      <c r="O5879" s="68"/>
      <c r="P5879" s="70"/>
      <c r="Q5879" s="71"/>
    </row>
    <row r="5880" spans="1:17">
      <c r="A5880" s="152"/>
      <c r="B5880" s="68"/>
      <c r="C5880" s="68"/>
      <c r="D5880" s="68"/>
      <c r="E5880" s="68"/>
      <c r="F5880" s="69"/>
      <c r="G5880" s="69"/>
      <c r="H5880" s="69"/>
      <c r="I5880" s="69"/>
      <c r="J5880" s="68"/>
      <c r="K5880" s="69"/>
      <c r="L5880" s="68"/>
      <c r="M5880" s="68"/>
      <c r="N5880" s="68"/>
      <c r="O5880" s="68"/>
      <c r="P5880" s="70"/>
      <c r="Q5880" s="71"/>
    </row>
    <row r="5881" spans="1:17">
      <c r="A5881" s="152"/>
      <c r="B5881" s="68"/>
      <c r="C5881" s="68"/>
      <c r="D5881" s="68"/>
      <c r="E5881" s="68"/>
      <c r="F5881" s="69"/>
      <c r="G5881" s="69"/>
      <c r="H5881" s="69"/>
      <c r="I5881" s="69"/>
      <c r="J5881" s="68"/>
      <c r="K5881" s="69"/>
      <c r="L5881" s="68"/>
      <c r="M5881" s="68"/>
      <c r="N5881" s="68"/>
      <c r="O5881" s="68"/>
      <c r="P5881" s="70"/>
      <c r="Q5881" s="71"/>
    </row>
    <row r="5882" spans="1:17">
      <c r="A5882" s="152"/>
      <c r="B5882" s="68"/>
      <c r="C5882" s="68"/>
      <c r="D5882" s="68"/>
      <c r="E5882" s="68"/>
      <c r="F5882" s="69"/>
      <c r="G5882" s="69"/>
      <c r="H5882" s="69"/>
      <c r="I5882" s="69"/>
      <c r="J5882" s="68"/>
      <c r="K5882" s="69"/>
      <c r="L5882" s="68"/>
      <c r="M5882" s="68"/>
      <c r="N5882" s="68"/>
      <c r="O5882" s="68"/>
      <c r="P5882" s="70"/>
      <c r="Q5882" s="71"/>
    </row>
    <row r="5883" spans="1:17">
      <c r="A5883" s="152"/>
      <c r="B5883" s="68"/>
      <c r="C5883" s="68"/>
      <c r="D5883" s="68"/>
      <c r="E5883" s="68"/>
      <c r="F5883" s="69"/>
      <c r="G5883" s="69"/>
      <c r="H5883" s="69"/>
      <c r="I5883" s="69"/>
      <c r="J5883" s="68"/>
      <c r="K5883" s="69"/>
      <c r="L5883" s="68"/>
      <c r="M5883" s="68"/>
      <c r="N5883" s="68"/>
      <c r="O5883" s="68"/>
      <c r="P5883" s="70"/>
      <c r="Q5883" s="71"/>
    </row>
    <row r="5884" spans="1:17">
      <c r="A5884" s="152"/>
      <c r="B5884" s="68"/>
      <c r="C5884" s="68"/>
      <c r="D5884" s="68"/>
      <c r="E5884" s="68"/>
      <c r="F5884" s="69"/>
      <c r="G5884" s="69"/>
      <c r="H5884" s="69"/>
      <c r="I5884" s="69"/>
      <c r="J5884" s="68"/>
      <c r="K5884" s="69"/>
      <c r="L5884" s="68"/>
      <c r="M5884" s="68"/>
      <c r="N5884" s="68"/>
      <c r="O5884" s="68"/>
      <c r="P5884" s="70"/>
      <c r="Q5884" s="71"/>
    </row>
    <row r="5885" spans="1:17">
      <c r="A5885" s="152"/>
      <c r="B5885" s="68"/>
      <c r="C5885" s="68"/>
      <c r="D5885" s="68"/>
      <c r="E5885" s="68"/>
      <c r="F5885" s="69"/>
      <c r="G5885" s="69"/>
      <c r="H5885" s="69"/>
      <c r="I5885" s="69"/>
      <c r="J5885" s="68"/>
      <c r="K5885" s="69"/>
      <c r="L5885" s="68"/>
      <c r="M5885" s="68"/>
      <c r="N5885" s="68"/>
      <c r="O5885" s="68"/>
      <c r="P5885" s="70"/>
      <c r="Q5885" s="71"/>
    </row>
    <row r="5886" spans="1:17">
      <c r="A5886" s="152"/>
      <c r="B5886" s="68"/>
      <c r="C5886" s="68"/>
      <c r="D5886" s="68"/>
      <c r="E5886" s="68"/>
      <c r="F5886" s="69"/>
      <c r="G5886" s="69"/>
      <c r="H5886" s="69"/>
      <c r="I5886" s="69"/>
      <c r="J5886" s="68"/>
      <c r="K5886" s="69"/>
      <c r="L5886" s="68"/>
      <c r="M5886" s="68"/>
      <c r="N5886" s="68"/>
      <c r="O5886" s="68"/>
      <c r="P5886" s="70"/>
      <c r="Q5886" s="71"/>
    </row>
    <row r="5887" spans="1:17">
      <c r="A5887" s="152"/>
      <c r="B5887" s="68"/>
      <c r="C5887" s="68"/>
      <c r="D5887" s="68"/>
      <c r="E5887" s="68"/>
      <c r="F5887" s="69"/>
      <c r="G5887" s="69"/>
      <c r="H5887" s="69"/>
      <c r="I5887" s="69"/>
      <c r="J5887" s="68"/>
      <c r="K5887" s="69"/>
      <c r="L5887" s="68"/>
      <c r="M5887" s="68"/>
      <c r="N5887" s="68"/>
      <c r="O5887" s="68"/>
      <c r="P5887" s="70"/>
      <c r="Q5887" s="71"/>
    </row>
    <row r="5888" spans="1:17">
      <c r="A5888" s="152"/>
      <c r="B5888" s="68"/>
      <c r="C5888" s="68"/>
      <c r="D5888" s="68"/>
      <c r="E5888" s="68"/>
      <c r="F5888" s="69"/>
      <c r="G5888" s="69"/>
      <c r="H5888" s="69"/>
      <c r="I5888" s="69"/>
      <c r="J5888" s="68"/>
      <c r="K5888" s="69"/>
      <c r="L5888" s="68"/>
      <c r="M5888" s="68"/>
      <c r="N5888" s="68"/>
      <c r="O5888" s="68"/>
      <c r="P5888" s="70"/>
      <c r="Q5888" s="71"/>
    </row>
    <row r="5889" spans="1:17">
      <c r="A5889" s="152"/>
      <c r="B5889" s="68"/>
      <c r="C5889" s="68"/>
      <c r="D5889" s="68"/>
      <c r="E5889" s="68"/>
      <c r="F5889" s="69"/>
      <c r="G5889" s="69"/>
      <c r="H5889" s="69"/>
      <c r="I5889" s="69"/>
      <c r="J5889" s="68"/>
      <c r="K5889" s="69"/>
      <c r="L5889" s="68"/>
      <c r="M5889" s="68"/>
      <c r="N5889" s="68"/>
      <c r="O5889" s="68"/>
      <c r="P5889" s="70"/>
      <c r="Q5889" s="71"/>
    </row>
    <row r="5890" spans="1:17">
      <c r="A5890" s="152"/>
      <c r="B5890" s="68"/>
      <c r="C5890" s="68"/>
      <c r="D5890" s="68"/>
      <c r="E5890" s="68"/>
      <c r="F5890" s="69"/>
      <c r="G5890" s="69"/>
      <c r="H5890" s="69"/>
      <c r="I5890" s="69"/>
      <c r="J5890" s="68"/>
      <c r="K5890" s="69"/>
      <c r="L5890" s="68"/>
      <c r="M5890" s="68"/>
      <c r="N5890" s="68"/>
      <c r="O5890" s="68"/>
      <c r="P5890" s="70"/>
      <c r="Q5890" s="71"/>
    </row>
    <row r="5891" spans="1:17">
      <c r="A5891" s="152"/>
      <c r="B5891" s="68"/>
      <c r="C5891" s="68"/>
      <c r="D5891" s="68"/>
      <c r="E5891" s="68"/>
      <c r="F5891" s="69"/>
      <c r="G5891" s="69"/>
      <c r="H5891" s="69"/>
      <c r="I5891" s="69"/>
      <c r="J5891" s="68"/>
      <c r="K5891" s="69"/>
      <c r="L5891" s="68"/>
      <c r="M5891" s="68"/>
      <c r="N5891" s="68"/>
      <c r="O5891" s="68"/>
      <c r="P5891" s="70"/>
      <c r="Q5891" s="71"/>
    </row>
    <row r="5892" spans="1:17">
      <c r="A5892" s="152"/>
      <c r="B5892" s="68"/>
      <c r="C5892" s="68"/>
      <c r="D5892" s="68"/>
      <c r="E5892" s="68"/>
      <c r="F5892" s="69"/>
      <c r="G5892" s="69"/>
      <c r="H5892" s="69"/>
      <c r="I5892" s="69"/>
      <c r="J5892" s="68"/>
      <c r="K5892" s="69"/>
      <c r="L5892" s="68"/>
      <c r="M5892" s="68"/>
      <c r="N5892" s="68"/>
      <c r="O5892" s="68"/>
      <c r="P5892" s="70"/>
      <c r="Q5892" s="71"/>
    </row>
    <row r="5893" spans="1:17">
      <c r="A5893" s="152"/>
      <c r="B5893" s="68"/>
      <c r="C5893" s="68"/>
      <c r="D5893" s="68"/>
      <c r="E5893" s="68"/>
      <c r="F5893" s="69"/>
      <c r="G5893" s="69"/>
      <c r="H5893" s="69"/>
      <c r="I5893" s="69"/>
      <c r="J5893" s="68"/>
      <c r="K5893" s="69"/>
      <c r="L5893" s="68"/>
      <c r="M5893" s="68"/>
      <c r="N5893" s="68"/>
      <c r="O5893" s="68"/>
      <c r="P5893" s="70"/>
      <c r="Q5893" s="71"/>
    </row>
    <row r="5894" spans="1:17">
      <c r="A5894" s="152"/>
      <c r="B5894" s="68"/>
      <c r="C5894" s="68"/>
      <c r="D5894" s="68"/>
      <c r="E5894" s="68"/>
      <c r="F5894" s="69"/>
      <c r="G5894" s="69"/>
      <c r="H5894" s="69"/>
      <c r="I5894" s="69"/>
      <c r="J5894" s="68"/>
      <c r="K5894" s="69"/>
      <c r="L5894" s="68"/>
      <c r="M5894" s="68"/>
      <c r="N5894" s="68"/>
      <c r="O5894" s="68"/>
      <c r="P5894" s="70"/>
      <c r="Q5894" s="71"/>
    </row>
    <row r="5895" spans="1:17">
      <c r="A5895" s="152"/>
      <c r="B5895" s="68"/>
      <c r="C5895" s="68"/>
      <c r="D5895" s="68"/>
      <c r="E5895" s="68"/>
      <c r="F5895" s="69"/>
      <c r="G5895" s="69"/>
      <c r="H5895" s="69"/>
      <c r="I5895" s="69"/>
      <c r="J5895" s="68"/>
      <c r="K5895" s="69"/>
      <c r="L5895" s="68"/>
      <c r="M5895" s="68"/>
      <c r="N5895" s="68"/>
      <c r="O5895" s="68"/>
      <c r="P5895" s="70"/>
      <c r="Q5895" s="71"/>
    </row>
    <row r="5896" spans="1:17">
      <c r="A5896" s="152"/>
      <c r="B5896" s="68"/>
      <c r="C5896" s="68"/>
      <c r="D5896" s="68"/>
      <c r="E5896" s="68"/>
      <c r="F5896" s="69"/>
      <c r="G5896" s="69"/>
      <c r="H5896" s="69"/>
      <c r="I5896" s="69"/>
      <c r="J5896" s="68"/>
      <c r="K5896" s="69"/>
      <c r="L5896" s="68"/>
      <c r="M5896" s="68"/>
      <c r="N5896" s="68"/>
      <c r="O5896" s="68"/>
      <c r="P5896" s="70"/>
      <c r="Q5896" s="71"/>
    </row>
    <row r="5897" spans="1:17">
      <c r="A5897" s="152"/>
      <c r="B5897" s="68"/>
      <c r="C5897" s="68"/>
      <c r="D5897" s="68"/>
      <c r="E5897" s="68"/>
      <c r="F5897" s="69"/>
      <c r="G5897" s="69"/>
      <c r="H5897" s="69"/>
      <c r="I5897" s="69"/>
      <c r="J5897" s="68"/>
      <c r="K5897" s="69"/>
      <c r="L5897" s="68"/>
      <c r="M5897" s="68"/>
      <c r="N5897" s="68"/>
      <c r="O5897" s="68"/>
      <c r="P5897" s="70"/>
      <c r="Q5897" s="71"/>
    </row>
    <row r="5898" spans="1:17">
      <c r="A5898" s="152"/>
      <c r="B5898" s="68"/>
      <c r="C5898" s="68"/>
      <c r="D5898" s="68"/>
      <c r="E5898" s="68"/>
      <c r="F5898" s="69"/>
      <c r="G5898" s="69"/>
      <c r="H5898" s="69"/>
      <c r="I5898" s="69"/>
      <c r="J5898" s="68"/>
      <c r="K5898" s="69"/>
      <c r="L5898" s="68"/>
      <c r="M5898" s="68"/>
      <c r="N5898" s="68"/>
      <c r="O5898" s="68"/>
      <c r="P5898" s="70"/>
      <c r="Q5898" s="71"/>
    </row>
    <row r="5899" spans="1:17">
      <c r="A5899" s="152"/>
      <c r="B5899" s="68"/>
      <c r="C5899" s="68"/>
      <c r="D5899" s="68"/>
      <c r="E5899" s="68"/>
      <c r="F5899" s="69"/>
      <c r="G5899" s="69"/>
      <c r="H5899" s="69"/>
      <c r="I5899" s="69"/>
      <c r="J5899" s="68"/>
      <c r="K5899" s="69"/>
      <c r="L5899" s="68"/>
      <c r="M5899" s="68"/>
      <c r="N5899" s="68"/>
      <c r="O5899" s="68"/>
      <c r="P5899" s="70"/>
      <c r="Q5899" s="71"/>
    </row>
    <row r="5900" spans="1:17">
      <c r="A5900" s="152"/>
      <c r="B5900" s="68"/>
      <c r="C5900" s="68"/>
      <c r="D5900" s="68"/>
      <c r="E5900" s="68"/>
      <c r="F5900" s="69"/>
      <c r="G5900" s="69"/>
      <c r="H5900" s="69"/>
      <c r="I5900" s="69"/>
      <c r="J5900" s="68"/>
      <c r="K5900" s="69"/>
      <c r="L5900" s="68"/>
      <c r="M5900" s="68"/>
      <c r="N5900" s="68"/>
      <c r="O5900" s="68"/>
      <c r="P5900" s="70"/>
      <c r="Q5900" s="71"/>
    </row>
    <row r="5901" spans="1:17">
      <c r="A5901" s="152"/>
      <c r="B5901" s="68"/>
      <c r="C5901" s="68"/>
      <c r="D5901" s="68"/>
      <c r="E5901" s="68"/>
      <c r="F5901" s="69"/>
      <c r="G5901" s="69"/>
      <c r="H5901" s="69"/>
      <c r="I5901" s="69"/>
      <c r="J5901" s="68"/>
      <c r="K5901" s="69"/>
      <c r="L5901" s="68"/>
      <c r="M5901" s="68"/>
      <c r="N5901" s="68"/>
      <c r="O5901" s="68"/>
      <c r="P5901" s="70"/>
      <c r="Q5901" s="71"/>
    </row>
    <row r="5902" spans="1:17">
      <c r="A5902" s="152"/>
      <c r="B5902" s="68"/>
      <c r="C5902" s="68"/>
      <c r="D5902" s="68"/>
      <c r="E5902" s="68"/>
      <c r="F5902" s="69"/>
      <c r="G5902" s="69"/>
      <c r="H5902" s="69"/>
      <c r="I5902" s="69"/>
      <c r="J5902" s="68"/>
      <c r="K5902" s="69"/>
      <c r="L5902" s="68"/>
      <c r="M5902" s="68"/>
      <c r="N5902" s="68"/>
      <c r="O5902" s="68"/>
      <c r="P5902" s="70"/>
      <c r="Q5902" s="71"/>
    </row>
    <row r="5903" spans="1:17">
      <c r="A5903" s="152"/>
      <c r="B5903" s="68"/>
      <c r="C5903" s="68"/>
      <c r="D5903" s="68"/>
      <c r="E5903" s="68"/>
      <c r="F5903" s="69"/>
      <c r="G5903" s="69"/>
      <c r="H5903" s="69"/>
      <c r="I5903" s="69"/>
      <c r="J5903" s="68"/>
      <c r="K5903" s="69"/>
      <c r="L5903" s="68"/>
      <c r="M5903" s="68"/>
      <c r="N5903" s="68"/>
      <c r="O5903" s="68"/>
      <c r="P5903" s="70"/>
      <c r="Q5903" s="71"/>
    </row>
    <row r="5904" spans="1:17">
      <c r="A5904" s="152"/>
      <c r="B5904" s="68"/>
      <c r="C5904" s="68"/>
      <c r="D5904" s="68"/>
      <c r="E5904" s="68"/>
      <c r="F5904" s="69"/>
      <c r="G5904" s="69"/>
      <c r="H5904" s="69"/>
      <c r="I5904" s="69"/>
      <c r="J5904" s="68"/>
      <c r="K5904" s="69"/>
      <c r="L5904" s="68"/>
      <c r="M5904" s="68"/>
      <c r="N5904" s="68"/>
      <c r="O5904" s="68"/>
      <c r="P5904" s="70"/>
      <c r="Q5904" s="71"/>
    </row>
    <row r="5905" spans="1:17">
      <c r="A5905" s="152"/>
      <c r="B5905" s="68"/>
      <c r="C5905" s="68"/>
      <c r="D5905" s="68"/>
      <c r="E5905" s="68"/>
      <c r="F5905" s="69"/>
      <c r="G5905" s="69"/>
      <c r="H5905" s="69"/>
      <c r="I5905" s="69"/>
      <c r="J5905" s="68"/>
      <c r="K5905" s="69"/>
      <c r="L5905" s="68"/>
      <c r="M5905" s="68"/>
      <c r="N5905" s="68"/>
      <c r="O5905" s="68"/>
      <c r="P5905" s="70"/>
      <c r="Q5905" s="71"/>
    </row>
    <row r="5906" spans="1:17">
      <c r="A5906" s="152"/>
      <c r="B5906" s="68"/>
      <c r="C5906" s="68"/>
      <c r="D5906" s="68"/>
      <c r="E5906" s="68"/>
      <c r="F5906" s="69"/>
      <c r="G5906" s="69"/>
      <c r="H5906" s="69"/>
      <c r="I5906" s="69"/>
      <c r="J5906" s="68"/>
      <c r="K5906" s="69"/>
      <c r="L5906" s="68"/>
      <c r="M5906" s="68"/>
      <c r="N5906" s="68"/>
      <c r="O5906" s="68"/>
      <c r="P5906" s="70"/>
      <c r="Q5906" s="71"/>
    </row>
    <row r="5907" spans="1:17">
      <c r="A5907" s="152"/>
      <c r="B5907" s="68"/>
      <c r="C5907" s="68"/>
      <c r="D5907" s="68"/>
      <c r="E5907" s="68"/>
      <c r="F5907" s="69"/>
      <c r="G5907" s="69"/>
      <c r="H5907" s="69"/>
      <c r="I5907" s="69"/>
      <c r="J5907" s="68"/>
      <c r="K5907" s="69"/>
      <c r="L5907" s="68"/>
      <c r="M5907" s="68"/>
      <c r="N5907" s="68"/>
      <c r="O5907" s="68"/>
      <c r="P5907" s="70"/>
      <c r="Q5907" s="71"/>
    </row>
    <row r="5908" spans="1:17">
      <c r="A5908" s="152"/>
      <c r="B5908" s="68"/>
      <c r="C5908" s="68"/>
      <c r="D5908" s="68"/>
      <c r="E5908" s="68"/>
      <c r="F5908" s="69"/>
      <c r="G5908" s="69"/>
      <c r="H5908" s="69"/>
      <c r="I5908" s="69"/>
      <c r="J5908" s="68"/>
      <c r="K5908" s="69"/>
      <c r="L5908" s="68"/>
      <c r="M5908" s="68"/>
      <c r="N5908" s="68"/>
      <c r="O5908" s="68"/>
      <c r="P5908" s="70"/>
      <c r="Q5908" s="71"/>
    </row>
    <row r="5909" spans="1:17">
      <c r="A5909" s="152"/>
      <c r="B5909" s="68"/>
      <c r="C5909" s="68"/>
      <c r="D5909" s="68"/>
      <c r="E5909" s="68"/>
      <c r="F5909" s="69"/>
      <c r="G5909" s="69"/>
      <c r="H5909" s="69"/>
      <c r="I5909" s="69"/>
      <c r="J5909" s="68"/>
      <c r="K5909" s="69"/>
      <c r="L5909" s="68"/>
      <c r="M5909" s="68"/>
      <c r="N5909" s="68"/>
      <c r="O5909" s="68"/>
      <c r="P5909" s="70"/>
      <c r="Q5909" s="71"/>
    </row>
    <row r="5910" spans="1:17">
      <c r="A5910" s="152"/>
      <c r="B5910" s="68"/>
      <c r="C5910" s="68"/>
      <c r="D5910" s="68"/>
      <c r="E5910" s="68"/>
      <c r="F5910" s="69"/>
      <c r="G5910" s="69"/>
      <c r="H5910" s="69"/>
      <c r="I5910" s="69"/>
      <c r="J5910" s="68"/>
      <c r="K5910" s="69"/>
      <c r="L5910" s="68"/>
      <c r="M5910" s="68"/>
      <c r="N5910" s="68"/>
      <c r="O5910" s="68"/>
      <c r="P5910" s="70"/>
      <c r="Q5910" s="71"/>
    </row>
    <row r="5911" spans="1:17">
      <c r="A5911" s="152"/>
      <c r="B5911" s="68"/>
      <c r="C5911" s="68"/>
      <c r="D5911" s="68"/>
      <c r="E5911" s="68"/>
      <c r="F5911" s="69"/>
      <c r="G5911" s="69"/>
      <c r="H5911" s="69"/>
      <c r="I5911" s="69"/>
      <c r="J5911" s="68"/>
      <c r="K5911" s="69"/>
      <c r="L5911" s="68"/>
      <c r="M5911" s="68"/>
      <c r="N5911" s="68"/>
      <c r="O5911" s="68"/>
      <c r="P5911" s="70"/>
      <c r="Q5911" s="71"/>
    </row>
    <row r="5912" spans="1:17">
      <c r="A5912" s="152"/>
      <c r="B5912" s="68"/>
      <c r="C5912" s="68"/>
      <c r="D5912" s="68"/>
      <c r="E5912" s="68"/>
      <c r="F5912" s="69"/>
      <c r="G5912" s="69"/>
      <c r="H5912" s="69"/>
      <c r="I5912" s="69"/>
      <c r="J5912" s="68"/>
      <c r="K5912" s="69"/>
      <c r="L5912" s="68"/>
      <c r="M5912" s="68"/>
      <c r="N5912" s="68"/>
      <c r="O5912" s="68"/>
      <c r="P5912" s="70"/>
      <c r="Q5912" s="71"/>
    </row>
    <row r="5913" spans="1:17">
      <c r="A5913" s="152"/>
      <c r="B5913" s="68"/>
      <c r="C5913" s="68"/>
      <c r="D5913" s="68"/>
      <c r="E5913" s="68"/>
      <c r="F5913" s="69"/>
      <c r="G5913" s="69"/>
      <c r="H5913" s="69"/>
      <c r="I5913" s="69"/>
      <c r="J5913" s="68"/>
      <c r="K5913" s="69"/>
      <c r="L5913" s="68"/>
      <c r="M5913" s="68"/>
      <c r="N5913" s="68"/>
      <c r="O5913" s="68"/>
      <c r="P5913" s="70"/>
      <c r="Q5913" s="71"/>
    </row>
    <row r="5914" spans="1:17">
      <c r="A5914" s="152"/>
      <c r="B5914" s="68"/>
      <c r="C5914" s="68"/>
      <c r="D5914" s="68"/>
      <c r="E5914" s="68"/>
      <c r="F5914" s="69"/>
      <c r="G5914" s="69"/>
      <c r="H5914" s="69"/>
      <c r="I5914" s="69"/>
      <c r="J5914" s="68"/>
      <c r="K5914" s="69"/>
      <c r="L5914" s="68"/>
      <c r="M5914" s="68"/>
      <c r="N5914" s="68"/>
      <c r="O5914" s="68"/>
      <c r="P5914" s="70"/>
      <c r="Q5914" s="71"/>
    </row>
    <row r="5915" spans="1:17">
      <c r="A5915" s="152"/>
      <c r="B5915" s="68"/>
      <c r="C5915" s="68"/>
      <c r="D5915" s="68"/>
      <c r="E5915" s="68"/>
      <c r="F5915" s="69"/>
      <c r="G5915" s="69"/>
      <c r="H5915" s="69"/>
      <c r="I5915" s="69"/>
      <c r="J5915" s="68"/>
      <c r="K5915" s="69"/>
      <c r="L5915" s="68"/>
      <c r="M5915" s="68"/>
      <c r="N5915" s="68"/>
      <c r="O5915" s="68"/>
      <c r="P5915" s="70"/>
      <c r="Q5915" s="71"/>
    </row>
    <row r="5916" spans="1:17">
      <c r="A5916" s="152"/>
      <c r="B5916" s="68"/>
      <c r="C5916" s="68"/>
      <c r="D5916" s="68"/>
      <c r="E5916" s="68"/>
      <c r="F5916" s="69"/>
      <c r="G5916" s="69"/>
      <c r="H5916" s="69"/>
      <c r="I5916" s="69"/>
      <c r="J5916" s="68"/>
      <c r="K5916" s="69"/>
      <c r="L5916" s="68"/>
      <c r="M5916" s="68"/>
      <c r="N5916" s="68"/>
      <c r="O5916" s="68"/>
      <c r="P5916" s="70"/>
      <c r="Q5916" s="71"/>
    </row>
    <row r="5917" spans="1:17">
      <c r="A5917" s="152"/>
      <c r="B5917" s="68"/>
      <c r="C5917" s="68"/>
      <c r="D5917" s="68"/>
      <c r="E5917" s="68"/>
      <c r="F5917" s="69"/>
      <c r="G5917" s="69"/>
      <c r="H5917" s="69"/>
      <c r="I5917" s="69"/>
      <c r="J5917" s="68"/>
      <c r="K5917" s="69"/>
      <c r="L5917" s="68"/>
      <c r="M5917" s="68"/>
      <c r="N5917" s="68"/>
      <c r="O5917" s="68"/>
      <c r="P5917" s="70"/>
      <c r="Q5917" s="71"/>
    </row>
    <row r="5918" spans="1:17">
      <c r="A5918" s="152"/>
      <c r="B5918" s="68"/>
      <c r="C5918" s="68"/>
      <c r="D5918" s="68"/>
      <c r="E5918" s="68"/>
      <c r="F5918" s="69"/>
      <c r="G5918" s="69"/>
      <c r="H5918" s="69"/>
      <c r="I5918" s="69"/>
      <c r="J5918" s="68"/>
      <c r="K5918" s="69"/>
      <c r="L5918" s="68"/>
      <c r="M5918" s="68"/>
      <c r="N5918" s="68"/>
      <c r="O5918" s="68"/>
      <c r="P5918" s="70"/>
      <c r="Q5918" s="71"/>
    </row>
    <row r="5919" spans="1:17">
      <c r="A5919" s="152"/>
      <c r="B5919" s="68"/>
      <c r="C5919" s="68"/>
      <c r="D5919" s="68"/>
      <c r="E5919" s="68"/>
      <c r="F5919" s="69"/>
      <c r="G5919" s="69"/>
      <c r="H5919" s="69"/>
      <c r="I5919" s="69"/>
      <c r="J5919" s="68"/>
      <c r="K5919" s="69"/>
      <c r="L5919" s="68"/>
      <c r="M5919" s="68"/>
      <c r="N5919" s="68"/>
      <c r="O5919" s="68"/>
      <c r="P5919" s="70"/>
      <c r="Q5919" s="71"/>
    </row>
    <row r="5920" spans="1:17">
      <c r="A5920" s="152"/>
      <c r="B5920" s="68"/>
      <c r="C5920" s="68"/>
      <c r="D5920" s="68"/>
      <c r="E5920" s="68"/>
      <c r="F5920" s="69"/>
      <c r="G5920" s="69"/>
      <c r="H5920" s="69"/>
      <c r="I5920" s="69"/>
      <c r="J5920" s="68"/>
      <c r="K5920" s="69"/>
      <c r="L5920" s="68"/>
      <c r="M5920" s="68"/>
      <c r="N5920" s="68"/>
      <c r="O5920" s="68"/>
      <c r="P5920" s="70"/>
      <c r="Q5920" s="71"/>
    </row>
    <row r="5921" spans="1:17">
      <c r="A5921" s="152"/>
      <c r="B5921" s="68"/>
      <c r="C5921" s="68"/>
      <c r="D5921" s="68"/>
      <c r="E5921" s="68"/>
      <c r="F5921" s="69"/>
      <c r="G5921" s="69"/>
      <c r="H5921" s="69"/>
      <c r="I5921" s="69"/>
      <c r="J5921" s="68"/>
      <c r="K5921" s="69"/>
      <c r="L5921" s="68"/>
      <c r="M5921" s="68"/>
      <c r="N5921" s="68"/>
      <c r="O5921" s="68"/>
      <c r="P5921" s="70"/>
      <c r="Q5921" s="71"/>
    </row>
    <row r="5922" spans="1:17">
      <c r="A5922" s="152"/>
      <c r="B5922" s="68"/>
      <c r="C5922" s="68"/>
      <c r="D5922" s="68"/>
      <c r="E5922" s="68"/>
      <c r="F5922" s="69"/>
      <c r="G5922" s="69"/>
      <c r="H5922" s="69"/>
      <c r="I5922" s="69"/>
      <c r="J5922" s="68"/>
      <c r="K5922" s="69"/>
      <c r="L5922" s="68"/>
      <c r="M5922" s="68"/>
      <c r="N5922" s="68"/>
      <c r="O5922" s="68"/>
      <c r="P5922" s="70"/>
      <c r="Q5922" s="71"/>
    </row>
    <row r="5923" spans="1:17">
      <c r="A5923" s="152"/>
      <c r="B5923" s="68"/>
      <c r="C5923" s="68"/>
      <c r="D5923" s="68"/>
      <c r="E5923" s="68"/>
      <c r="F5923" s="69"/>
      <c r="G5923" s="69"/>
      <c r="H5923" s="69"/>
      <c r="I5923" s="69"/>
      <c r="J5923" s="68"/>
      <c r="K5923" s="69"/>
      <c r="L5923" s="68"/>
      <c r="M5923" s="68"/>
      <c r="N5923" s="68"/>
      <c r="O5923" s="68"/>
      <c r="P5923" s="70"/>
      <c r="Q5923" s="71"/>
    </row>
    <row r="5924" spans="1:17">
      <c r="A5924" s="152"/>
      <c r="B5924" s="68"/>
      <c r="C5924" s="68"/>
      <c r="D5924" s="68"/>
      <c r="E5924" s="68"/>
      <c r="F5924" s="69"/>
      <c r="G5924" s="69"/>
      <c r="H5924" s="69"/>
      <c r="I5924" s="69"/>
      <c r="J5924" s="68"/>
      <c r="K5924" s="69"/>
      <c r="L5924" s="68"/>
      <c r="M5924" s="68"/>
      <c r="N5924" s="68"/>
      <c r="O5924" s="68"/>
      <c r="P5924" s="70"/>
      <c r="Q5924" s="71"/>
    </row>
    <row r="5925" spans="1:17">
      <c r="A5925" s="152"/>
      <c r="B5925" s="68"/>
      <c r="C5925" s="68"/>
      <c r="D5925" s="68"/>
      <c r="E5925" s="68"/>
      <c r="F5925" s="69"/>
      <c r="G5925" s="69"/>
      <c r="H5925" s="69"/>
      <c r="I5925" s="69"/>
      <c r="J5925" s="68"/>
      <c r="K5925" s="69"/>
      <c r="L5925" s="68"/>
      <c r="M5925" s="68"/>
      <c r="N5925" s="68"/>
      <c r="O5925" s="68"/>
      <c r="P5925" s="70"/>
      <c r="Q5925" s="71"/>
    </row>
    <row r="5926" spans="1:17">
      <c r="A5926" s="152"/>
      <c r="B5926" s="68"/>
      <c r="C5926" s="68"/>
      <c r="D5926" s="68"/>
      <c r="E5926" s="68"/>
      <c r="F5926" s="69"/>
      <c r="G5926" s="69"/>
      <c r="H5926" s="69"/>
      <c r="I5926" s="69"/>
      <c r="J5926" s="68"/>
      <c r="K5926" s="69"/>
      <c r="L5926" s="68"/>
      <c r="M5926" s="68"/>
      <c r="N5926" s="68"/>
      <c r="O5926" s="68"/>
      <c r="P5926" s="70"/>
      <c r="Q5926" s="71"/>
    </row>
    <row r="5927" spans="1:17">
      <c r="A5927" s="152"/>
      <c r="B5927" s="68"/>
      <c r="C5927" s="68"/>
      <c r="D5927" s="68"/>
      <c r="E5927" s="68"/>
      <c r="F5927" s="69"/>
      <c r="G5927" s="69"/>
      <c r="H5927" s="69"/>
      <c r="I5927" s="69"/>
      <c r="J5927" s="68"/>
      <c r="K5927" s="69"/>
      <c r="L5927" s="68"/>
      <c r="M5927" s="68"/>
      <c r="N5927" s="68"/>
      <c r="O5927" s="68"/>
      <c r="P5927" s="70"/>
      <c r="Q5927" s="71"/>
    </row>
    <row r="5928" spans="1:17">
      <c r="A5928" s="152"/>
      <c r="B5928" s="68"/>
      <c r="C5928" s="68"/>
      <c r="D5928" s="68"/>
      <c r="E5928" s="68"/>
      <c r="F5928" s="69"/>
      <c r="G5928" s="69"/>
      <c r="H5928" s="69"/>
      <c r="I5928" s="69"/>
      <c r="J5928" s="68"/>
      <c r="K5928" s="69"/>
      <c r="L5928" s="68"/>
      <c r="M5928" s="68"/>
      <c r="N5928" s="68"/>
      <c r="O5928" s="68"/>
      <c r="P5928" s="70"/>
      <c r="Q5928" s="71"/>
    </row>
    <row r="5929" spans="1:17">
      <c r="A5929" s="152"/>
      <c r="B5929" s="68"/>
      <c r="C5929" s="68"/>
      <c r="D5929" s="68"/>
      <c r="E5929" s="68"/>
      <c r="F5929" s="69"/>
      <c r="G5929" s="69"/>
      <c r="H5929" s="69"/>
      <c r="I5929" s="69"/>
      <c r="J5929" s="68"/>
      <c r="K5929" s="69"/>
      <c r="L5929" s="68"/>
      <c r="M5929" s="68"/>
      <c r="N5929" s="68"/>
      <c r="O5929" s="68"/>
      <c r="P5929" s="70"/>
      <c r="Q5929" s="71"/>
    </row>
    <row r="5930" spans="1:17">
      <c r="A5930" s="152"/>
      <c r="B5930" s="68"/>
      <c r="C5930" s="68"/>
      <c r="D5930" s="68"/>
      <c r="E5930" s="68"/>
      <c r="F5930" s="69"/>
      <c r="G5930" s="69"/>
      <c r="H5930" s="69"/>
      <c r="I5930" s="69"/>
      <c r="J5930" s="68"/>
      <c r="K5930" s="69"/>
      <c r="L5930" s="68"/>
      <c r="M5930" s="68"/>
      <c r="N5930" s="68"/>
      <c r="O5930" s="68"/>
      <c r="P5930" s="70"/>
      <c r="Q5930" s="71"/>
    </row>
    <row r="5931" spans="1:17">
      <c r="A5931" s="152"/>
      <c r="B5931" s="68"/>
      <c r="C5931" s="68"/>
      <c r="D5931" s="68"/>
      <c r="E5931" s="68"/>
      <c r="F5931" s="69"/>
      <c r="G5931" s="69"/>
      <c r="H5931" s="69"/>
      <c r="I5931" s="69"/>
      <c r="J5931" s="68"/>
      <c r="K5931" s="69"/>
      <c r="L5931" s="68"/>
      <c r="M5931" s="68"/>
      <c r="N5931" s="68"/>
      <c r="O5931" s="68"/>
      <c r="P5931" s="70"/>
      <c r="Q5931" s="71"/>
    </row>
    <row r="5932" spans="1:17">
      <c r="A5932" s="152"/>
      <c r="B5932" s="68"/>
      <c r="C5932" s="68"/>
      <c r="D5932" s="68"/>
      <c r="E5932" s="68"/>
      <c r="F5932" s="69"/>
      <c r="G5932" s="69"/>
      <c r="H5932" s="69"/>
      <c r="I5932" s="69"/>
      <c r="J5932" s="68"/>
      <c r="K5932" s="69"/>
      <c r="L5932" s="68"/>
      <c r="M5932" s="68"/>
      <c r="N5932" s="68"/>
      <c r="O5932" s="68"/>
      <c r="P5932" s="70"/>
      <c r="Q5932" s="71"/>
    </row>
    <row r="5933" spans="1:17">
      <c r="A5933" s="152"/>
      <c r="B5933" s="68"/>
      <c r="C5933" s="68"/>
      <c r="D5933" s="68"/>
      <c r="E5933" s="68"/>
      <c r="F5933" s="69"/>
      <c r="G5933" s="69"/>
      <c r="H5933" s="69"/>
      <c r="I5933" s="69"/>
      <c r="J5933" s="68"/>
      <c r="K5933" s="69"/>
      <c r="L5933" s="68"/>
      <c r="M5933" s="68"/>
      <c r="N5933" s="68"/>
      <c r="O5933" s="68"/>
      <c r="P5933" s="70"/>
      <c r="Q5933" s="71"/>
    </row>
    <row r="5934" spans="1:17">
      <c r="A5934" s="152"/>
      <c r="B5934" s="68"/>
      <c r="C5934" s="68"/>
      <c r="D5934" s="68"/>
      <c r="E5934" s="68"/>
      <c r="F5934" s="69"/>
      <c r="G5934" s="69"/>
      <c r="H5934" s="69"/>
      <c r="I5934" s="69"/>
      <c r="J5934" s="68"/>
      <c r="K5934" s="69"/>
      <c r="L5934" s="68"/>
      <c r="M5934" s="68"/>
      <c r="N5934" s="68"/>
      <c r="O5934" s="68"/>
      <c r="P5934" s="70"/>
      <c r="Q5934" s="71"/>
    </row>
    <row r="5935" spans="1:17">
      <c r="A5935" s="152"/>
      <c r="B5935" s="68"/>
      <c r="C5935" s="68"/>
      <c r="D5935" s="68"/>
      <c r="E5935" s="68"/>
      <c r="F5935" s="69"/>
      <c r="G5935" s="69"/>
      <c r="H5935" s="69"/>
      <c r="I5935" s="69"/>
      <c r="J5935" s="68"/>
      <c r="K5935" s="69"/>
      <c r="L5935" s="68"/>
      <c r="M5935" s="68"/>
      <c r="N5935" s="68"/>
      <c r="O5935" s="68"/>
      <c r="P5935" s="70"/>
      <c r="Q5935" s="71"/>
    </row>
    <row r="5936" spans="1:17">
      <c r="A5936" s="152"/>
      <c r="B5936" s="68"/>
      <c r="C5936" s="68"/>
      <c r="D5936" s="68"/>
      <c r="E5936" s="68"/>
      <c r="F5936" s="69"/>
      <c r="G5936" s="69"/>
      <c r="H5936" s="69"/>
      <c r="I5936" s="69"/>
      <c r="J5936" s="68"/>
      <c r="K5936" s="69"/>
      <c r="L5936" s="68"/>
      <c r="M5936" s="68"/>
      <c r="N5936" s="68"/>
      <c r="O5936" s="68"/>
      <c r="P5936" s="70"/>
      <c r="Q5936" s="71"/>
    </row>
    <row r="5937" spans="1:17">
      <c r="A5937" s="152"/>
      <c r="B5937" s="68"/>
      <c r="C5937" s="68"/>
      <c r="D5937" s="68"/>
      <c r="E5937" s="68"/>
      <c r="F5937" s="69"/>
      <c r="G5937" s="69"/>
      <c r="H5937" s="69"/>
      <c r="I5937" s="69"/>
      <c r="J5937" s="68"/>
      <c r="K5937" s="69"/>
      <c r="L5937" s="68"/>
      <c r="M5937" s="68"/>
      <c r="N5937" s="68"/>
      <c r="O5937" s="68"/>
      <c r="P5937" s="70"/>
      <c r="Q5937" s="71"/>
    </row>
    <row r="5938" spans="1:17">
      <c r="A5938" s="152"/>
      <c r="B5938" s="68"/>
      <c r="C5938" s="68"/>
      <c r="D5938" s="68"/>
      <c r="E5938" s="68"/>
      <c r="F5938" s="69"/>
      <c r="G5938" s="69"/>
      <c r="H5938" s="69"/>
      <c r="I5938" s="69"/>
      <c r="J5938" s="68"/>
      <c r="K5938" s="69"/>
      <c r="L5938" s="68"/>
      <c r="M5938" s="68"/>
      <c r="N5938" s="68"/>
      <c r="O5938" s="68"/>
      <c r="P5938" s="70"/>
      <c r="Q5938" s="71"/>
    </row>
    <row r="5939" spans="1:17">
      <c r="A5939" s="152"/>
      <c r="B5939" s="68"/>
      <c r="C5939" s="68"/>
      <c r="D5939" s="68"/>
      <c r="E5939" s="68"/>
      <c r="F5939" s="69"/>
      <c r="G5939" s="69"/>
      <c r="H5939" s="69"/>
      <c r="I5939" s="69"/>
      <c r="J5939" s="68"/>
      <c r="K5939" s="69"/>
      <c r="L5939" s="68"/>
      <c r="M5939" s="68"/>
      <c r="N5939" s="68"/>
      <c r="O5939" s="68"/>
      <c r="P5939" s="70"/>
      <c r="Q5939" s="71"/>
    </row>
    <row r="5940" spans="1:17">
      <c r="A5940" s="152"/>
      <c r="B5940" s="68"/>
      <c r="C5940" s="68"/>
      <c r="D5940" s="68"/>
      <c r="E5940" s="68"/>
      <c r="F5940" s="69"/>
      <c r="G5940" s="69"/>
      <c r="H5940" s="69"/>
      <c r="I5940" s="69"/>
      <c r="J5940" s="68"/>
      <c r="K5940" s="69"/>
      <c r="L5940" s="68"/>
      <c r="M5940" s="68"/>
      <c r="N5940" s="68"/>
      <c r="O5940" s="68"/>
      <c r="P5940" s="70"/>
      <c r="Q5940" s="71"/>
    </row>
    <row r="5941" spans="1:17">
      <c r="A5941" s="152"/>
      <c r="B5941" s="68"/>
      <c r="C5941" s="68"/>
      <c r="D5941" s="68"/>
      <c r="E5941" s="68"/>
      <c r="F5941" s="69"/>
      <c r="G5941" s="69"/>
      <c r="H5941" s="69"/>
      <c r="I5941" s="69"/>
      <c r="J5941" s="68"/>
      <c r="K5941" s="69"/>
      <c r="L5941" s="68"/>
      <c r="M5941" s="68"/>
      <c r="N5941" s="68"/>
      <c r="O5941" s="68"/>
      <c r="P5941" s="70"/>
      <c r="Q5941" s="71"/>
    </row>
    <row r="5942" spans="1:17">
      <c r="A5942" s="152"/>
      <c r="B5942" s="68"/>
      <c r="C5942" s="68"/>
      <c r="D5942" s="68"/>
      <c r="E5942" s="68"/>
      <c r="F5942" s="69"/>
      <c r="G5942" s="69"/>
      <c r="H5942" s="69"/>
      <c r="I5942" s="69"/>
      <c r="J5942" s="68"/>
      <c r="K5942" s="69"/>
      <c r="L5942" s="68"/>
      <c r="M5942" s="68"/>
      <c r="N5942" s="68"/>
      <c r="O5942" s="68"/>
      <c r="P5942" s="70"/>
      <c r="Q5942" s="71"/>
    </row>
    <row r="5943" spans="1:17">
      <c r="A5943" s="152"/>
      <c r="B5943" s="68"/>
      <c r="C5943" s="68"/>
      <c r="D5943" s="68"/>
      <c r="E5943" s="68"/>
      <c r="F5943" s="69"/>
      <c r="G5943" s="69"/>
      <c r="H5943" s="69"/>
      <c r="I5943" s="69"/>
      <c r="J5943" s="68"/>
      <c r="K5943" s="69"/>
      <c r="L5943" s="68"/>
      <c r="M5943" s="68"/>
      <c r="N5943" s="68"/>
      <c r="O5943" s="68"/>
      <c r="P5943" s="70"/>
      <c r="Q5943" s="71"/>
    </row>
    <row r="5944" spans="1:17">
      <c r="A5944" s="152"/>
      <c r="B5944" s="68"/>
      <c r="C5944" s="68"/>
      <c r="D5944" s="68"/>
      <c r="E5944" s="68"/>
      <c r="F5944" s="69"/>
      <c r="G5944" s="69"/>
      <c r="H5944" s="69"/>
      <c r="I5944" s="69"/>
      <c r="J5944" s="68"/>
      <c r="K5944" s="69"/>
      <c r="L5944" s="68"/>
      <c r="M5944" s="68"/>
      <c r="N5944" s="68"/>
      <c r="O5944" s="68"/>
      <c r="P5944" s="70"/>
      <c r="Q5944" s="71"/>
    </row>
    <row r="5945" spans="1:17">
      <c r="A5945" s="152"/>
      <c r="B5945" s="68"/>
      <c r="C5945" s="68"/>
      <c r="D5945" s="68"/>
      <c r="E5945" s="68"/>
      <c r="F5945" s="69"/>
      <c r="G5945" s="69"/>
      <c r="H5945" s="69"/>
      <c r="I5945" s="69"/>
      <c r="J5945" s="68"/>
      <c r="K5945" s="69"/>
      <c r="L5945" s="68"/>
      <c r="M5945" s="68"/>
      <c r="N5945" s="68"/>
      <c r="O5945" s="68"/>
      <c r="P5945" s="70"/>
      <c r="Q5945" s="71"/>
    </row>
    <row r="5946" spans="1:17">
      <c r="A5946" s="152"/>
      <c r="B5946" s="68"/>
      <c r="C5946" s="68"/>
      <c r="D5946" s="68"/>
      <c r="E5946" s="68"/>
      <c r="F5946" s="69"/>
      <c r="G5946" s="69"/>
      <c r="H5946" s="69"/>
      <c r="I5946" s="69"/>
      <c r="J5946" s="68"/>
      <c r="K5946" s="69"/>
      <c r="L5946" s="68"/>
      <c r="M5946" s="68"/>
      <c r="N5946" s="68"/>
      <c r="O5946" s="68"/>
      <c r="P5946" s="70"/>
      <c r="Q5946" s="71"/>
    </row>
    <row r="5947" spans="1:17">
      <c r="A5947" s="152"/>
      <c r="B5947" s="68"/>
      <c r="C5947" s="68"/>
      <c r="D5947" s="68"/>
      <c r="E5947" s="68"/>
      <c r="F5947" s="69"/>
      <c r="G5947" s="69"/>
      <c r="H5947" s="69"/>
      <c r="I5947" s="69"/>
      <c r="J5947" s="68"/>
      <c r="K5947" s="69"/>
      <c r="L5947" s="68"/>
      <c r="M5947" s="68"/>
      <c r="N5947" s="68"/>
      <c r="O5947" s="68"/>
      <c r="P5947" s="70"/>
      <c r="Q5947" s="71"/>
    </row>
    <row r="5948" spans="1:17">
      <c r="A5948" s="152"/>
      <c r="B5948" s="68"/>
      <c r="C5948" s="68"/>
      <c r="D5948" s="68"/>
      <c r="E5948" s="68"/>
      <c r="F5948" s="69"/>
      <c r="G5948" s="69"/>
      <c r="H5948" s="69"/>
      <c r="I5948" s="69"/>
      <c r="J5948" s="68"/>
      <c r="K5948" s="69"/>
      <c r="L5948" s="68"/>
      <c r="M5948" s="68"/>
      <c r="N5948" s="68"/>
      <c r="O5948" s="68"/>
      <c r="P5948" s="70"/>
      <c r="Q5948" s="71"/>
    </row>
    <row r="5949" spans="1:17">
      <c r="A5949" s="152"/>
      <c r="B5949" s="68"/>
      <c r="C5949" s="68"/>
      <c r="D5949" s="68"/>
      <c r="E5949" s="68"/>
      <c r="F5949" s="69"/>
      <c r="G5949" s="69"/>
      <c r="H5949" s="69"/>
      <c r="I5949" s="69"/>
      <c r="J5949" s="68"/>
      <c r="K5949" s="69"/>
      <c r="L5949" s="68"/>
      <c r="M5949" s="68"/>
      <c r="N5949" s="68"/>
      <c r="O5949" s="68"/>
      <c r="P5949" s="70"/>
      <c r="Q5949" s="71"/>
    </row>
    <row r="5950" spans="1:17">
      <c r="A5950" s="152"/>
      <c r="B5950" s="68"/>
      <c r="C5950" s="68"/>
      <c r="D5950" s="68"/>
      <c r="E5950" s="68"/>
      <c r="F5950" s="69"/>
      <c r="G5950" s="69"/>
      <c r="H5950" s="69"/>
      <c r="I5950" s="69"/>
      <c r="J5950" s="68"/>
      <c r="K5950" s="69"/>
      <c r="L5950" s="68"/>
      <c r="M5950" s="68"/>
      <c r="N5950" s="68"/>
      <c r="O5950" s="68"/>
      <c r="P5950" s="70"/>
      <c r="Q5950" s="71"/>
    </row>
    <row r="5951" spans="1:17">
      <c r="A5951" s="152"/>
      <c r="B5951" s="68"/>
      <c r="C5951" s="68"/>
      <c r="D5951" s="68"/>
      <c r="E5951" s="68"/>
      <c r="F5951" s="69"/>
      <c r="G5951" s="69"/>
      <c r="H5951" s="69"/>
      <c r="I5951" s="69"/>
      <c r="J5951" s="68"/>
      <c r="K5951" s="69"/>
      <c r="L5951" s="68"/>
      <c r="M5951" s="68"/>
      <c r="N5951" s="68"/>
      <c r="O5951" s="68"/>
      <c r="P5951" s="70"/>
      <c r="Q5951" s="71"/>
    </row>
    <row r="5952" spans="1:17">
      <c r="A5952" s="152"/>
      <c r="B5952" s="68"/>
      <c r="C5952" s="68"/>
      <c r="D5952" s="68"/>
      <c r="E5952" s="68"/>
      <c r="F5952" s="69"/>
      <c r="G5952" s="69"/>
      <c r="H5952" s="69"/>
      <c r="I5952" s="69"/>
      <c r="J5952" s="68"/>
      <c r="K5952" s="69"/>
      <c r="L5952" s="68"/>
      <c r="M5952" s="68"/>
      <c r="N5952" s="68"/>
      <c r="O5952" s="68"/>
      <c r="P5952" s="70"/>
      <c r="Q5952" s="71"/>
    </row>
    <row r="5953" spans="1:17">
      <c r="A5953" s="152"/>
      <c r="B5953" s="68"/>
      <c r="C5953" s="68"/>
      <c r="D5953" s="68"/>
      <c r="E5953" s="68"/>
      <c r="F5953" s="69"/>
      <c r="G5953" s="69"/>
      <c r="H5953" s="69"/>
      <c r="I5953" s="69"/>
      <c r="J5953" s="68"/>
      <c r="K5953" s="69"/>
      <c r="L5953" s="68"/>
      <c r="M5953" s="68"/>
      <c r="N5953" s="68"/>
      <c r="O5953" s="68"/>
      <c r="P5953" s="70"/>
      <c r="Q5953" s="71"/>
    </row>
    <row r="5954" spans="1:17">
      <c r="A5954" s="152"/>
      <c r="B5954" s="68"/>
      <c r="C5954" s="68"/>
      <c r="D5954" s="68"/>
      <c r="E5954" s="68"/>
      <c r="F5954" s="69"/>
      <c r="G5954" s="69"/>
      <c r="H5954" s="69"/>
      <c r="I5954" s="69"/>
      <c r="J5954" s="68"/>
      <c r="K5954" s="69"/>
      <c r="L5954" s="68"/>
      <c r="M5954" s="68"/>
      <c r="N5954" s="68"/>
      <c r="O5954" s="68"/>
      <c r="P5954" s="70"/>
      <c r="Q5954" s="71"/>
    </row>
    <row r="5955" spans="1:17">
      <c r="A5955" s="152"/>
      <c r="B5955" s="68"/>
      <c r="C5955" s="68"/>
      <c r="D5955" s="68"/>
      <c r="E5955" s="68"/>
      <c r="F5955" s="69"/>
      <c r="G5955" s="69"/>
      <c r="H5955" s="69"/>
      <c r="I5955" s="69"/>
      <c r="J5955" s="68"/>
      <c r="K5955" s="69"/>
      <c r="L5955" s="68"/>
      <c r="M5955" s="68"/>
      <c r="N5955" s="68"/>
      <c r="O5955" s="68"/>
      <c r="P5955" s="70"/>
      <c r="Q5955" s="71"/>
    </row>
    <row r="5956" spans="1:17">
      <c r="A5956" s="152"/>
      <c r="B5956" s="68"/>
      <c r="C5956" s="68"/>
      <c r="D5956" s="68"/>
      <c r="E5956" s="68"/>
      <c r="F5956" s="69"/>
      <c r="G5956" s="69"/>
      <c r="H5956" s="69"/>
      <c r="I5956" s="69"/>
      <c r="J5956" s="68"/>
      <c r="K5956" s="69"/>
      <c r="L5956" s="68"/>
      <c r="M5956" s="68"/>
      <c r="N5956" s="68"/>
      <c r="O5956" s="68"/>
      <c r="P5956" s="70"/>
      <c r="Q5956" s="71"/>
    </row>
    <row r="5957" spans="1:17">
      <c r="A5957" s="152"/>
      <c r="B5957" s="68"/>
      <c r="C5957" s="68"/>
      <c r="D5957" s="68"/>
      <c r="E5957" s="68"/>
      <c r="F5957" s="69"/>
      <c r="G5957" s="69"/>
      <c r="H5957" s="69"/>
      <c r="I5957" s="69"/>
      <c r="J5957" s="68"/>
      <c r="K5957" s="69"/>
      <c r="L5957" s="68"/>
      <c r="M5957" s="68"/>
      <c r="N5957" s="68"/>
      <c r="O5957" s="68"/>
      <c r="P5957" s="70"/>
      <c r="Q5957" s="71"/>
    </row>
    <row r="5958" spans="1:17">
      <c r="A5958" s="152"/>
      <c r="B5958" s="68"/>
      <c r="C5958" s="68"/>
      <c r="D5958" s="68"/>
      <c r="E5958" s="68"/>
      <c r="F5958" s="69"/>
      <c r="G5958" s="69"/>
      <c r="H5958" s="69"/>
      <c r="I5958" s="69"/>
      <c r="J5958" s="68"/>
      <c r="K5958" s="69"/>
      <c r="L5958" s="68"/>
      <c r="M5958" s="68"/>
      <c r="N5958" s="68"/>
      <c r="O5958" s="68"/>
      <c r="P5958" s="70"/>
      <c r="Q5958" s="71"/>
    </row>
    <row r="5959" spans="1:17">
      <c r="A5959" s="152"/>
      <c r="B5959" s="68"/>
      <c r="C5959" s="68"/>
      <c r="D5959" s="68"/>
      <c r="E5959" s="68"/>
      <c r="F5959" s="69"/>
      <c r="G5959" s="69"/>
      <c r="H5959" s="69"/>
      <c r="I5959" s="69"/>
      <c r="J5959" s="68"/>
      <c r="K5959" s="69"/>
      <c r="L5959" s="68"/>
      <c r="M5959" s="68"/>
      <c r="N5959" s="68"/>
      <c r="O5959" s="68"/>
      <c r="P5959" s="70"/>
      <c r="Q5959" s="71"/>
    </row>
    <row r="5960" spans="1:17">
      <c r="A5960" s="152"/>
      <c r="B5960" s="68"/>
      <c r="C5960" s="68"/>
      <c r="D5960" s="68"/>
      <c r="E5960" s="68"/>
      <c r="F5960" s="69"/>
      <c r="G5960" s="69"/>
      <c r="H5960" s="69"/>
      <c r="I5960" s="69"/>
      <c r="J5960" s="68"/>
      <c r="K5960" s="69"/>
      <c r="L5960" s="68"/>
      <c r="M5960" s="68"/>
      <c r="N5960" s="68"/>
      <c r="O5960" s="68"/>
      <c r="P5960" s="70"/>
      <c r="Q5960" s="71"/>
    </row>
    <row r="5961" spans="1:17">
      <c r="A5961" s="152"/>
      <c r="B5961" s="68"/>
      <c r="C5961" s="68"/>
      <c r="D5961" s="68"/>
      <c r="E5961" s="68"/>
      <c r="F5961" s="69"/>
      <c r="G5961" s="69"/>
      <c r="H5961" s="69"/>
      <c r="I5961" s="69"/>
      <c r="J5961" s="68"/>
      <c r="K5961" s="69"/>
      <c r="L5961" s="68"/>
      <c r="M5961" s="68"/>
      <c r="N5961" s="68"/>
      <c r="O5961" s="68"/>
      <c r="P5961" s="70"/>
      <c r="Q5961" s="71"/>
    </row>
    <row r="5962" spans="1:17">
      <c r="A5962" s="152"/>
      <c r="B5962" s="68"/>
      <c r="C5962" s="68"/>
      <c r="D5962" s="68"/>
      <c r="E5962" s="68"/>
      <c r="F5962" s="69"/>
      <c r="G5962" s="69"/>
      <c r="H5962" s="69"/>
      <c r="I5962" s="69"/>
      <c r="J5962" s="68"/>
      <c r="K5962" s="69"/>
      <c r="L5962" s="68"/>
      <c r="M5962" s="68"/>
      <c r="N5962" s="68"/>
      <c r="O5962" s="68"/>
      <c r="P5962" s="70"/>
      <c r="Q5962" s="71"/>
    </row>
    <row r="5963" spans="1:17">
      <c r="A5963" s="152"/>
      <c r="B5963" s="68"/>
      <c r="C5963" s="68"/>
      <c r="D5963" s="68"/>
      <c r="E5963" s="68"/>
      <c r="F5963" s="69"/>
      <c r="G5963" s="69"/>
      <c r="H5963" s="69"/>
      <c r="I5963" s="69"/>
      <c r="J5963" s="68"/>
      <c r="K5963" s="69"/>
      <c r="L5963" s="68"/>
      <c r="M5963" s="68"/>
      <c r="N5963" s="68"/>
      <c r="O5963" s="68"/>
      <c r="P5963" s="70"/>
      <c r="Q5963" s="71"/>
    </row>
    <row r="5964" spans="1:17">
      <c r="A5964" s="152"/>
      <c r="B5964" s="68"/>
      <c r="C5964" s="68"/>
      <c r="D5964" s="68"/>
      <c r="E5964" s="68"/>
      <c r="F5964" s="69"/>
      <c r="G5964" s="69"/>
      <c r="H5964" s="69"/>
      <c r="I5964" s="69"/>
      <c r="J5964" s="68"/>
      <c r="K5964" s="69"/>
      <c r="L5964" s="68"/>
      <c r="M5964" s="68"/>
      <c r="N5964" s="68"/>
      <c r="O5964" s="68"/>
      <c r="P5964" s="70"/>
      <c r="Q5964" s="71"/>
    </row>
    <row r="5965" spans="1:17">
      <c r="A5965" s="152"/>
      <c r="B5965" s="68"/>
      <c r="C5965" s="68"/>
      <c r="D5965" s="68"/>
      <c r="E5965" s="68"/>
      <c r="F5965" s="69"/>
      <c r="G5965" s="69"/>
      <c r="H5965" s="69"/>
      <c r="I5965" s="69"/>
      <c r="J5965" s="68"/>
      <c r="K5965" s="69"/>
      <c r="L5965" s="68"/>
      <c r="M5965" s="68"/>
      <c r="N5965" s="68"/>
      <c r="O5965" s="68"/>
      <c r="P5965" s="70"/>
      <c r="Q5965" s="71"/>
    </row>
    <row r="5966" spans="1:17">
      <c r="A5966" s="152"/>
      <c r="B5966" s="68"/>
      <c r="C5966" s="68"/>
      <c r="D5966" s="68"/>
      <c r="E5966" s="68"/>
      <c r="F5966" s="69"/>
      <c r="G5966" s="69"/>
      <c r="H5966" s="69"/>
      <c r="I5966" s="69"/>
      <c r="J5966" s="68"/>
      <c r="K5966" s="69"/>
      <c r="L5966" s="68"/>
      <c r="M5966" s="68"/>
      <c r="N5966" s="68"/>
      <c r="O5966" s="68"/>
      <c r="P5966" s="70"/>
      <c r="Q5966" s="71"/>
    </row>
    <row r="5967" spans="1:17">
      <c r="A5967" s="152"/>
      <c r="B5967" s="68"/>
      <c r="C5967" s="68"/>
      <c r="D5967" s="68"/>
      <c r="E5967" s="68"/>
      <c r="F5967" s="69"/>
      <c r="G5967" s="69"/>
      <c r="H5967" s="69"/>
      <c r="I5967" s="69"/>
      <c r="J5967" s="68"/>
      <c r="K5967" s="69"/>
      <c r="L5967" s="68"/>
      <c r="M5967" s="68"/>
      <c r="N5967" s="68"/>
      <c r="O5967" s="68"/>
      <c r="P5967" s="70"/>
      <c r="Q5967" s="71"/>
    </row>
    <row r="5968" spans="1:17">
      <c r="A5968" s="152"/>
      <c r="B5968" s="68"/>
      <c r="C5968" s="68"/>
      <c r="D5968" s="68"/>
      <c r="E5968" s="68"/>
      <c r="F5968" s="69"/>
      <c r="G5968" s="69"/>
      <c r="H5968" s="69"/>
      <c r="I5968" s="69"/>
      <c r="J5968" s="68"/>
      <c r="K5968" s="69"/>
      <c r="L5968" s="68"/>
      <c r="M5968" s="68"/>
      <c r="N5968" s="68"/>
      <c r="O5968" s="68"/>
      <c r="P5968" s="70"/>
      <c r="Q5968" s="71"/>
    </row>
    <row r="5969" spans="1:17">
      <c r="A5969" s="152"/>
      <c r="B5969" s="68"/>
      <c r="C5969" s="68"/>
      <c r="D5969" s="68"/>
      <c r="E5969" s="68"/>
      <c r="F5969" s="69"/>
      <c r="G5969" s="69"/>
      <c r="H5969" s="69"/>
      <c r="I5969" s="69"/>
      <c r="J5969" s="68"/>
      <c r="K5969" s="69"/>
      <c r="L5969" s="68"/>
      <c r="M5969" s="68"/>
      <c r="N5969" s="68"/>
      <c r="O5969" s="68"/>
      <c r="P5969" s="70"/>
      <c r="Q5969" s="71"/>
    </row>
    <row r="5970" spans="1:17">
      <c r="A5970" s="152"/>
      <c r="B5970" s="68"/>
      <c r="C5970" s="68"/>
      <c r="D5970" s="68"/>
      <c r="E5970" s="68"/>
      <c r="F5970" s="69"/>
      <c r="G5970" s="69"/>
      <c r="H5970" s="69"/>
      <c r="I5970" s="69"/>
      <c r="J5970" s="68"/>
      <c r="K5970" s="69"/>
      <c r="L5970" s="68"/>
      <c r="M5970" s="68"/>
      <c r="N5970" s="68"/>
      <c r="O5970" s="68"/>
      <c r="P5970" s="70"/>
      <c r="Q5970" s="71"/>
    </row>
    <row r="5971" spans="1:17">
      <c r="A5971" s="152"/>
      <c r="B5971" s="68"/>
      <c r="C5971" s="68"/>
      <c r="D5971" s="68"/>
      <c r="E5971" s="68"/>
      <c r="F5971" s="69"/>
      <c r="G5971" s="69"/>
      <c r="H5971" s="69"/>
      <c r="I5971" s="69"/>
      <c r="J5971" s="68"/>
      <c r="K5971" s="69"/>
      <c r="L5971" s="68"/>
      <c r="M5971" s="68"/>
      <c r="N5971" s="68"/>
      <c r="O5971" s="68"/>
      <c r="P5971" s="70"/>
      <c r="Q5971" s="71"/>
    </row>
    <row r="5972" spans="1:17">
      <c r="A5972" s="152"/>
      <c r="B5972" s="68"/>
      <c r="C5972" s="68"/>
      <c r="D5972" s="68"/>
      <c r="E5972" s="68"/>
      <c r="F5972" s="69"/>
      <c r="G5972" s="69"/>
      <c r="H5972" s="69"/>
      <c r="I5972" s="69"/>
      <c r="J5972" s="68"/>
      <c r="K5972" s="69"/>
      <c r="L5972" s="68"/>
      <c r="M5972" s="68"/>
      <c r="N5972" s="68"/>
      <c r="O5972" s="68"/>
      <c r="P5972" s="70"/>
      <c r="Q5972" s="71"/>
    </row>
    <row r="5973" spans="1:17">
      <c r="A5973" s="152"/>
      <c r="B5973" s="68"/>
      <c r="C5973" s="68"/>
      <c r="D5973" s="68"/>
      <c r="E5973" s="68"/>
      <c r="F5973" s="69"/>
      <c r="G5973" s="69"/>
      <c r="H5973" s="69"/>
      <c r="I5973" s="69"/>
      <c r="J5973" s="68"/>
      <c r="K5973" s="69"/>
      <c r="L5973" s="68"/>
      <c r="M5973" s="68"/>
      <c r="N5973" s="68"/>
      <c r="O5973" s="68"/>
      <c r="P5973" s="70"/>
      <c r="Q5973" s="71"/>
    </row>
    <row r="5974" spans="1:17">
      <c r="A5974" s="152"/>
      <c r="B5974" s="68"/>
      <c r="C5974" s="68"/>
      <c r="D5974" s="68"/>
      <c r="E5974" s="68"/>
      <c r="F5974" s="69"/>
      <c r="G5974" s="69"/>
      <c r="H5974" s="69"/>
      <c r="I5974" s="69"/>
      <c r="J5974" s="68"/>
      <c r="K5974" s="69"/>
      <c r="L5974" s="68"/>
      <c r="M5974" s="68"/>
      <c r="N5974" s="68"/>
      <c r="O5974" s="68"/>
      <c r="P5974" s="70"/>
      <c r="Q5974" s="71"/>
    </row>
    <row r="5975" spans="1:17">
      <c r="A5975" s="152"/>
      <c r="B5975" s="68"/>
      <c r="C5975" s="68"/>
      <c r="D5975" s="68"/>
      <c r="E5975" s="68"/>
      <c r="F5975" s="69"/>
      <c r="G5975" s="69"/>
      <c r="H5975" s="69"/>
      <c r="I5975" s="69"/>
      <c r="J5975" s="68"/>
      <c r="K5975" s="69"/>
      <c r="L5975" s="68"/>
      <c r="M5975" s="68"/>
      <c r="N5975" s="68"/>
      <c r="O5975" s="68"/>
      <c r="P5975" s="70"/>
      <c r="Q5975" s="71"/>
    </row>
    <row r="5976" spans="1:17">
      <c r="A5976" s="152"/>
      <c r="B5976" s="68"/>
      <c r="C5976" s="68"/>
      <c r="D5976" s="68"/>
      <c r="E5976" s="68"/>
      <c r="F5976" s="69"/>
      <c r="G5976" s="69"/>
      <c r="H5976" s="69"/>
      <c r="I5976" s="69"/>
      <c r="J5976" s="68"/>
      <c r="K5976" s="69"/>
      <c r="L5976" s="68"/>
      <c r="M5976" s="68"/>
      <c r="N5976" s="68"/>
      <c r="O5976" s="68"/>
      <c r="P5976" s="70"/>
      <c r="Q5976" s="71"/>
    </row>
    <row r="5977" spans="1:17">
      <c r="A5977" s="152"/>
      <c r="B5977" s="68"/>
      <c r="C5977" s="68"/>
      <c r="D5977" s="68"/>
      <c r="E5977" s="68"/>
      <c r="F5977" s="69"/>
      <c r="G5977" s="69"/>
      <c r="H5977" s="69"/>
      <c r="I5977" s="69"/>
      <c r="J5977" s="68"/>
      <c r="K5977" s="69"/>
      <c r="L5977" s="68"/>
      <c r="M5977" s="68"/>
      <c r="N5977" s="68"/>
      <c r="O5977" s="68"/>
      <c r="P5977" s="70"/>
      <c r="Q5977" s="71"/>
    </row>
    <row r="5978" spans="1:17">
      <c r="A5978" s="152"/>
      <c r="B5978" s="68"/>
      <c r="C5978" s="68"/>
      <c r="D5978" s="68"/>
      <c r="E5978" s="68"/>
      <c r="F5978" s="69"/>
      <c r="G5978" s="69"/>
      <c r="H5978" s="69"/>
      <c r="I5978" s="69"/>
      <c r="J5978" s="68"/>
      <c r="K5978" s="69"/>
      <c r="L5978" s="68"/>
      <c r="M5978" s="68"/>
      <c r="N5978" s="68"/>
      <c r="O5978" s="68"/>
      <c r="P5978" s="70"/>
      <c r="Q5978" s="71"/>
    </row>
    <row r="5979" spans="1:17">
      <c r="A5979" s="152"/>
      <c r="B5979" s="68"/>
      <c r="C5979" s="68"/>
      <c r="D5979" s="68"/>
      <c r="E5979" s="68"/>
      <c r="F5979" s="69"/>
      <c r="G5979" s="69"/>
      <c r="H5979" s="69"/>
      <c r="I5979" s="69"/>
      <c r="J5979" s="68"/>
      <c r="K5979" s="69"/>
      <c r="L5979" s="68"/>
      <c r="M5979" s="68"/>
      <c r="N5979" s="68"/>
      <c r="O5979" s="68"/>
      <c r="P5979" s="70"/>
      <c r="Q5979" s="71"/>
    </row>
    <row r="5980" spans="1:17">
      <c r="A5980" s="152"/>
      <c r="B5980" s="68"/>
      <c r="C5980" s="68"/>
      <c r="D5980" s="68"/>
      <c r="E5980" s="68"/>
      <c r="F5980" s="69"/>
      <c r="G5980" s="69"/>
      <c r="H5980" s="69"/>
      <c r="I5980" s="69"/>
      <c r="J5980" s="68"/>
      <c r="K5980" s="69"/>
      <c r="L5980" s="68"/>
      <c r="M5980" s="68"/>
      <c r="N5980" s="68"/>
      <c r="O5980" s="68"/>
      <c r="P5980" s="70"/>
      <c r="Q5980" s="71"/>
    </row>
    <row r="5981" spans="1:17">
      <c r="A5981" s="152"/>
      <c r="B5981" s="68"/>
      <c r="C5981" s="68"/>
      <c r="D5981" s="68"/>
      <c r="E5981" s="68"/>
      <c r="F5981" s="69"/>
      <c r="G5981" s="69"/>
      <c r="H5981" s="69"/>
      <c r="I5981" s="69"/>
      <c r="J5981" s="68"/>
      <c r="K5981" s="69"/>
      <c r="L5981" s="68"/>
      <c r="M5981" s="68"/>
      <c r="N5981" s="68"/>
      <c r="O5981" s="68"/>
      <c r="P5981" s="70"/>
      <c r="Q5981" s="71"/>
    </row>
    <row r="5982" spans="1:17">
      <c r="A5982" s="152"/>
      <c r="B5982" s="68"/>
      <c r="C5982" s="68"/>
      <c r="D5982" s="68"/>
      <c r="E5982" s="68"/>
      <c r="F5982" s="69"/>
      <c r="G5982" s="69"/>
      <c r="H5982" s="69"/>
      <c r="I5982" s="69"/>
      <c r="J5982" s="68"/>
      <c r="K5982" s="69"/>
      <c r="L5982" s="68"/>
      <c r="M5982" s="68"/>
      <c r="N5982" s="68"/>
      <c r="O5982" s="68"/>
      <c r="P5982" s="70"/>
      <c r="Q5982" s="71"/>
    </row>
    <row r="5983" spans="1:17">
      <c r="A5983" s="152"/>
      <c r="B5983" s="68"/>
      <c r="C5983" s="68"/>
      <c r="D5983" s="68"/>
      <c r="E5983" s="68"/>
      <c r="F5983" s="69"/>
      <c r="G5983" s="69"/>
      <c r="H5983" s="69"/>
      <c r="I5983" s="69"/>
      <c r="J5983" s="68"/>
      <c r="K5983" s="69"/>
      <c r="L5983" s="68"/>
      <c r="M5983" s="68"/>
      <c r="N5983" s="68"/>
      <c r="O5983" s="68"/>
      <c r="P5983" s="70"/>
      <c r="Q5983" s="71"/>
    </row>
    <row r="5984" spans="1:17">
      <c r="A5984" s="152"/>
      <c r="B5984" s="68"/>
      <c r="C5984" s="68"/>
      <c r="D5984" s="68"/>
      <c r="E5984" s="68"/>
      <c r="F5984" s="69"/>
      <c r="G5984" s="69"/>
      <c r="H5984" s="69"/>
      <c r="I5984" s="69"/>
      <c r="J5984" s="68"/>
      <c r="K5984" s="69"/>
      <c r="L5984" s="68"/>
      <c r="M5984" s="68"/>
      <c r="N5984" s="68"/>
      <c r="O5984" s="68"/>
      <c r="P5984" s="70"/>
      <c r="Q5984" s="71"/>
    </row>
    <row r="5985" spans="1:17">
      <c r="A5985" s="152"/>
      <c r="B5985" s="68"/>
      <c r="C5985" s="68"/>
      <c r="D5985" s="68"/>
      <c r="E5985" s="68"/>
      <c r="F5985" s="69"/>
      <c r="G5985" s="69"/>
      <c r="H5985" s="69"/>
      <c r="I5985" s="69"/>
      <c r="J5985" s="68"/>
      <c r="K5985" s="69"/>
      <c r="L5985" s="68"/>
      <c r="M5985" s="68"/>
      <c r="N5985" s="68"/>
      <c r="O5985" s="68"/>
      <c r="P5985" s="70"/>
      <c r="Q5985" s="71"/>
    </row>
    <row r="5986" spans="1:17">
      <c r="A5986" s="152"/>
      <c r="B5986" s="68"/>
      <c r="C5986" s="68"/>
      <c r="D5986" s="68"/>
      <c r="E5986" s="68"/>
      <c r="F5986" s="69"/>
      <c r="G5986" s="69"/>
      <c r="H5986" s="69"/>
      <c r="I5986" s="69"/>
      <c r="J5986" s="68"/>
      <c r="K5986" s="69"/>
      <c r="L5986" s="68"/>
      <c r="M5986" s="68"/>
      <c r="N5986" s="68"/>
      <c r="O5986" s="68"/>
      <c r="P5986" s="70"/>
      <c r="Q5986" s="71"/>
    </row>
    <row r="5987" spans="1:17">
      <c r="A5987" s="152"/>
      <c r="B5987" s="68"/>
      <c r="C5987" s="68"/>
      <c r="D5987" s="68"/>
      <c r="E5987" s="68"/>
      <c r="F5987" s="69"/>
      <c r="G5987" s="69"/>
      <c r="H5987" s="69"/>
      <c r="I5987" s="69"/>
      <c r="J5987" s="68"/>
      <c r="K5987" s="69"/>
      <c r="L5987" s="68"/>
      <c r="M5987" s="68"/>
      <c r="N5987" s="68"/>
      <c r="O5987" s="68"/>
      <c r="P5987" s="70"/>
      <c r="Q5987" s="71"/>
    </row>
    <row r="5988" spans="1:17">
      <c r="A5988" s="152"/>
      <c r="B5988" s="68"/>
      <c r="C5988" s="68"/>
      <c r="D5988" s="68"/>
      <c r="E5988" s="68"/>
      <c r="F5988" s="69"/>
      <c r="G5988" s="69"/>
      <c r="H5988" s="69"/>
      <c r="I5988" s="69"/>
      <c r="J5988" s="68"/>
      <c r="K5988" s="69"/>
      <c r="L5988" s="68"/>
      <c r="M5988" s="68"/>
      <c r="N5988" s="68"/>
      <c r="O5988" s="68"/>
      <c r="P5988" s="70"/>
      <c r="Q5988" s="71"/>
    </row>
    <row r="5989" spans="1:17">
      <c r="A5989" s="152"/>
      <c r="B5989" s="68"/>
      <c r="C5989" s="68"/>
      <c r="D5989" s="68"/>
      <c r="E5989" s="68"/>
      <c r="F5989" s="69"/>
      <c r="G5989" s="69"/>
      <c r="H5989" s="69"/>
      <c r="I5989" s="69"/>
      <c r="J5989" s="68"/>
      <c r="K5989" s="69"/>
      <c r="L5989" s="68"/>
      <c r="M5989" s="68"/>
      <c r="N5989" s="68"/>
      <c r="O5989" s="68"/>
      <c r="P5989" s="70"/>
      <c r="Q5989" s="71"/>
    </row>
    <row r="5990" spans="1:17">
      <c r="A5990" s="152"/>
      <c r="B5990" s="68"/>
      <c r="C5990" s="68"/>
      <c r="D5990" s="68"/>
      <c r="E5990" s="68"/>
      <c r="F5990" s="69"/>
      <c r="G5990" s="69"/>
      <c r="H5990" s="69"/>
      <c r="I5990" s="69"/>
      <c r="J5990" s="68"/>
      <c r="K5990" s="69"/>
      <c r="L5990" s="68"/>
      <c r="M5990" s="68"/>
      <c r="N5990" s="68"/>
      <c r="O5990" s="68"/>
      <c r="P5990" s="70"/>
      <c r="Q5990" s="71"/>
    </row>
    <row r="5991" spans="1:17">
      <c r="A5991" s="152"/>
      <c r="B5991" s="68"/>
      <c r="C5991" s="68"/>
      <c r="D5991" s="68"/>
      <c r="E5991" s="68"/>
      <c r="F5991" s="69"/>
      <c r="G5991" s="69"/>
      <c r="H5991" s="69"/>
      <c r="I5991" s="69"/>
      <c r="J5991" s="68"/>
      <c r="K5991" s="69"/>
      <c r="L5991" s="68"/>
      <c r="M5991" s="68"/>
      <c r="N5991" s="68"/>
      <c r="O5991" s="68"/>
      <c r="P5991" s="70"/>
      <c r="Q5991" s="71"/>
    </row>
    <row r="5992" spans="1:17">
      <c r="A5992" s="152"/>
      <c r="B5992" s="68"/>
      <c r="C5992" s="68"/>
      <c r="D5992" s="68"/>
      <c r="E5992" s="68"/>
      <c r="F5992" s="69"/>
      <c r="G5992" s="69"/>
      <c r="H5992" s="69"/>
      <c r="I5992" s="69"/>
      <c r="J5992" s="68"/>
      <c r="K5992" s="69"/>
      <c r="L5992" s="68"/>
      <c r="M5992" s="68"/>
      <c r="N5992" s="68"/>
      <c r="O5992" s="68"/>
      <c r="P5992" s="70"/>
      <c r="Q5992" s="71"/>
    </row>
    <row r="5993" spans="1:17">
      <c r="A5993" s="152"/>
      <c r="B5993" s="68"/>
      <c r="C5993" s="68"/>
      <c r="D5993" s="68"/>
      <c r="E5993" s="68"/>
      <c r="F5993" s="69"/>
      <c r="G5993" s="69"/>
      <c r="H5993" s="69"/>
      <c r="I5993" s="69"/>
      <c r="J5993" s="68"/>
      <c r="K5993" s="69"/>
      <c r="L5993" s="68"/>
      <c r="M5993" s="68"/>
      <c r="N5993" s="68"/>
      <c r="O5993" s="68"/>
      <c r="P5993" s="70"/>
      <c r="Q5993" s="71"/>
    </row>
    <row r="5994" spans="1:17">
      <c r="A5994" s="152"/>
      <c r="B5994" s="68"/>
      <c r="C5994" s="68"/>
      <c r="D5994" s="68"/>
      <c r="E5994" s="68"/>
      <c r="F5994" s="69"/>
      <c r="G5994" s="69"/>
      <c r="H5994" s="69"/>
      <c r="I5994" s="69"/>
      <c r="J5994" s="68"/>
      <c r="K5994" s="69"/>
      <c r="L5994" s="68"/>
      <c r="M5994" s="68"/>
      <c r="N5994" s="68"/>
      <c r="O5994" s="68"/>
      <c r="P5994" s="70"/>
      <c r="Q5994" s="71"/>
    </row>
    <row r="5995" spans="1:17">
      <c r="A5995" s="152"/>
      <c r="B5995" s="68"/>
      <c r="C5995" s="68"/>
      <c r="D5995" s="68"/>
      <c r="E5995" s="68"/>
      <c r="F5995" s="69"/>
      <c r="G5995" s="69"/>
      <c r="H5995" s="69"/>
      <c r="I5995" s="69"/>
      <c r="J5995" s="68"/>
      <c r="K5995" s="69"/>
      <c r="L5995" s="68"/>
      <c r="M5995" s="68"/>
      <c r="N5995" s="68"/>
      <c r="O5995" s="68"/>
      <c r="P5995" s="70"/>
      <c r="Q5995" s="71"/>
    </row>
    <row r="5996" spans="1:17">
      <c r="A5996" s="152"/>
      <c r="B5996" s="68"/>
      <c r="C5996" s="68"/>
      <c r="D5996" s="68"/>
      <c r="E5996" s="68"/>
      <c r="F5996" s="69"/>
      <c r="G5996" s="69"/>
      <c r="H5996" s="69"/>
      <c r="I5996" s="69"/>
      <c r="J5996" s="68"/>
      <c r="K5996" s="69"/>
      <c r="L5996" s="68"/>
      <c r="M5996" s="68"/>
      <c r="N5996" s="68"/>
      <c r="O5996" s="68"/>
      <c r="P5996" s="70"/>
      <c r="Q5996" s="71"/>
    </row>
    <row r="5997" spans="1:17">
      <c r="A5997" s="152"/>
      <c r="B5997" s="68"/>
      <c r="C5997" s="68"/>
      <c r="D5997" s="68"/>
      <c r="E5997" s="68"/>
      <c r="F5997" s="69"/>
      <c r="G5997" s="69"/>
      <c r="H5997" s="69"/>
      <c r="I5997" s="69"/>
      <c r="J5997" s="68"/>
      <c r="K5997" s="69"/>
      <c r="L5997" s="68"/>
      <c r="M5997" s="68"/>
      <c r="N5997" s="68"/>
      <c r="O5997" s="68"/>
      <c r="P5997" s="70"/>
      <c r="Q5997" s="71"/>
    </row>
    <row r="5998" spans="1:17">
      <c r="A5998" s="152"/>
      <c r="B5998" s="68"/>
      <c r="C5998" s="68"/>
      <c r="D5998" s="68"/>
      <c r="E5998" s="68"/>
      <c r="F5998" s="69"/>
      <c r="G5998" s="69"/>
      <c r="H5998" s="69"/>
      <c r="I5998" s="69"/>
      <c r="J5998" s="68"/>
      <c r="K5998" s="69"/>
      <c r="L5998" s="68"/>
      <c r="M5998" s="68"/>
      <c r="N5998" s="68"/>
      <c r="O5998" s="68"/>
      <c r="P5998" s="70"/>
      <c r="Q5998" s="71"/>
    </row>
    <row r="5999" spans="1:17">
      <c r="A5999" s="152"/>
      <c r="B5999" s="68"/>
      <c r="C5999" s="68"/>
      <c r="D5999" s="68"/>
      <c r="E5999" s="68"/>
      <c r="F5999" s="69"/>
      <c r="G5999" s="69"/>
      <c r="H5999" s="69"/>
      <c r="I5999" s="69"/>
      <c r="J5999" s="68"/>
      <c r="K5999" s="69"/>
      <c r="L5999" s="68"/>
      <c r="M5999" s="68"/>
      <c r="N5999" s="68"/>
      <c r="O5999" s="68"/>
      <c r="P5999" s="70"/>
      <c r="Q5999" s="71"/>
    </row>
    <row r="6000" spans="1:17">
      <c r="A6000" s="152"/>
      <c r="B6000" s="68"/>
      <c r="C6000" s="68"/>
      <c r="D6000" s="68"/>
      <c r="E6000" s="68"/>
      <c r="F6000" s="69"/>
      <c r="G6000" s="69"/>
      <c r="H6000" s="69"/>
      <c r="I6000" s="69"/>
      <c r="J6000" s="68"/>
      <c r="K6000" s="69"/>
      <c r="L6000" s="68"/>
      <c r="M6000" s="68"/>
      <c r="N6000" s="68"/>
      <c r="O6000" s="68"/>
      <c r="P6000" s="70"/>
      <c r="Q6000" s="71"/>
    </row>
    <row r="6001" spans="1:17">
      <c r="A6001" s="152"/>
      <c r="B6001" s="68"/>
      <c r="C6001" s="68"/>
      <c r="D6001" s="68"/>
      <c r="E6001" s="68"/>
      <c r="F6001" s="69"/>
      <c r="G6001" s="69"/>
      <c r="H6001" s="69"/>
      <c r="I6001" s="69"/>
      <c r="J6001" s="68"/>
      <c r="K6001" s="69"/>
      <c r="L6001" s="68"/>
      <c r="M6001" s="68"/>
      <c r="N6001" s="68"/>
      <c r="O6001" s="68"/>
      <c r="P6001" s="70"/>
      <c r="Q6001" s="71"/>
    </row>
    <row r="6002" spans="1:17">
      <c r="A6002" s="152"/>
      <c r="B6002" s="68"/>
      <c r="C6002" s="68"/>
      <c r="D6002" s="68"/>
      <c r="E6002" s="68"/>
      <c r="F6002" s="69"/>
      <c r="G6002" s="69"/>
      <c r="H6002" s="69"/>
      <c r="I6002" s="69"/>
      <c r="J6002" s="68"/>
      <c r="K6002" s="69"/>
      <c r="L6002" s="68"/>
      <c r="M6002" s="68"/>
      <c r="N6002" s="68"/>
      <c r="O6002" s="68"/>
      <c r="P6002" s="70"/>
      <c r="Q6002" s="71"/>
    </row>
    <row r="6003" spans="1:17">
      <c r="A6003" s="152"/>
      <c r="B6003" s="68"/>
      <c r="C6003" s="68"/>
      <c r="D6003" s="68"/>
      <c r="E6003" s="68"/>
      <c r="F6003" s="69"/>
      <c r="G6003" s="69"/>
      <c r="H6003" s="69"/>
      <c r="I6003" s="69"/>
      <c r="J6003" s="68"/>
      <c r="K6003" s="69"/>
      <c r="L6003" s="68"/>
      <c r="M6003" s="68"/>
      <c r="N6003" s="68"/>
      <c r="O6003" s="68"/>
      <c r="P6003" s="70"/>
      <c r="Q6003" s="71"/>
    </row>
    <row r="6004" spans="1:17">
      <c r="A6004" s="152"/>
      <c r="B6004" s="68"/>
      <c r="C6004" s="68"/>
      <c r="D6004" s="68"/>
      <c r="E6004" s="68"/>
      <c r="F6004" s="69"/>
      <c r="G6004" s="69"/>
      <c r="H6004" s="69"/>
      <c r="I6004" s="69"/>
      <c r="J6004" s="68"/>
      <c r="K6004" s="69"/>
      <c r="L6004" s="68"/>
      <c r="M6004" s="68"/>
      <c r="N6004" s="68"/>
      <c r="O6004" s="68"/>
      <c r="P6004" s="70"/>
      <c r="Q6004" s="71"/>
    </row>
    <row r="6005" spans="1:17">
      <c r="A6005" s="152"/>
      <c r="B6005" s="68"/>
      <c r="C6005" s="68"/>
      <c r="D6005" s="68"/>
      <c r="E6005" s="68"/>
      <c r="F6005" s="69"/>
      <c r="G6005" s="69"/>
      <c r="H6005" s="69"/>
      <c r="I6005" s="69"/>
      <c r="J6005" s="68"/>
      <c r="K6005" s="69"/>
      <c r="L6005" s="68"/>
      <c r="M6005" s="68"/>
      <c r="N6005" s="68"/>
      <c r="O6005" s="68"/>
      <c r="P6005" s="70"/>
      <c r="Q6005" s="71"/>
    </row>
    <row r="6006" spans="1:17">
      <c r="A6006" s="152"/>
      <c r="B6006" s="68"/>
      <c r="C6006" s="68"/>
      <c r="D6006" s="68"/>
      <c r="E6006" s="68"/>
      <c r="F6006" s="69"/>
      <c r="G6006" s="69"/>
      <c r="H6006" s="69"/>
      <c r="I6006" s="69"/>
      <c r="J6006" s="68"/>
      <c r="K6006" s="69"/>
      <c r="L6006" s="68"/>
      <c r="M6006" s="68"/>
      <c r="N6006" s="68"/>
      <c r="O6006" s="68"/>
      <c r="P6006" s="70"/>
      <c r="Q6006" s="71"/>
    </row>
    <row r="6007" spans="1:17">
      <c r="A6007" s="152"/>
      <c r="B6007" s="68"/>
      <c r="C6007" s="68"/>
      <c r="D6007" s="68"/>
      <c r="E6007" s="68"/>
      <c r="F6007" s="69"/>
      <c r="G6007" s="69"/>
      <c r="H6007" s="69"/>
      <c r="I6007" s="69"/>
      <c r="J6007" s="68"/>
      <c r="K6007" s="69"/>
      <c r="L6007" s="68"/>
      <c r="M6007" s="68"/>
      <c r="N6007" s="68"/>
      <c r="O6007" s="68"/>
      <c r="P6007" s="70"/>
      <c r="Q6007" s="71"/>
    </row>
    <row r="6008" spans="1:17">
      <c r="A6008" s="152"/>
      <c r="B6008" s="68"/>
      <c r="C6008" s="68"/>
      <c r="D6008" s="68"/>
      <c r="E6008" s="68"/>
      <c r="F6008" s="69"/>
      <c r="G6008" s="69"/>
      <c r="H6008" s="69"/>
      <c r="I6008" s="69"/>
      <c r="J6008" s="68"/>
      <c r="K6008" s="69"/>
      <c r="L6008" s="68"/>
      <c r="M6008" s="68"/>
      <c r="N6008" s="68"/>
      <c r="O6008" s="68"/>
      <c r="P6008" s="70"/>
      <c r="Q6008" s="71"/>
    </row>
    <row r="6009" spans="1:17">
      <c r="A6009" s="152"/>
      <c r="B6009" s="68"/>
      <c r="C6009" s="68"/>
      <c r="D6009" s="68"/>
      <c r="E6009" s="68"/>
      <c r="F6009" s="69"/>
      <c r="G6009" s="69"/>
      <c r="H6009" s="69"/>
      <c r="I6009" s="69"/>
      <c r="J6009" s="68"/>
      <c r="K6009" s="69"/>
      <c r="L6009" s="68"/>
      <c r="M6009" s="68"/>
      <c r="N6009" s="68"/>
      <c r="O6009" s="68"/>
      <c r="P6009" s="70"/>
      <c r="Q6009" s="71"/>
    </row>
    <row r="6010" spans="1:17">
      <c r="A6010" s="152"/>
      <c r="B6010" s="68"/>
      <c r="C6010" s="68"/>
      <c r="D6010" s="68"/>
      <c r="E6010" s="68"/>
      <c r="F6010" s="69"/>
      <c r="G6010" s="69"/>
      <c r="H6010" s="69"/>
      <c r="I6010" s="69"/>
      <c r="J6010" s="68"/>
      <c r="K6010" s="69"/>
      <c r="L6010" s="68"/>
      <c r="M6010" s="68"/>
      <c r="N6010" s="68"/>
      <c r="O6010" s="68"/>
      <c r="P6010" s="70"/>
      <c r="Q6010" s="71"/>
    </row>
    <row r="6011" spans="1:17">
      <c r="A6011" s="152"/>
      <c r="B6011" s="68"/>
      <c r="C6011" s="68"/>
      <c r="D6011" s="68"/>
      <c r="E6011" s="68"/>
      <c r="F6011" s="69"/>
      <c r="G6011" s="69"/>
      <c r="H6011" s="69"/>
      <c r="I6011" s="69"/>
      <c r="J6011" s="68"/>
      <c r="K6011" s="69"/>
      <c r="L6011" s="68"/>
      <c r="M6011" s="68"/>
      <c r="N6011" s="68"/>
      <c r="O6011" s="68"/>
      <c r="P6011" s="70"/>
      <c r="Q6011" s="71"/>
    </row>
    <row r="6012" spans="1:17">
      <c r="A6012" s="152"/>
      <c r="B6012" s="68"/>
      <c r="C6012" s="68"/>
      <c r="D6012" s="68"/>
      <c r="E6012" s="68"/>
      <c r="F6012" s="69"/>
      <c r="G6012" s="69"/>
      <c r="H6012" s="69"/>
      <c r="I6012" s="69"/>
      <c r="J6012" s="68"/>
      <c r="K6012" s="69"/>
      <c r="L6012" s="68"/>
      <c r="M6012" s="68"/>
      <c r="N6012" s="68"/>
      <c r="O6012" s="68"/>
      <c r="P6012" s="70"/>
      <c r="Q6012" s="71"/>
    </row>
    <row r="6013" spans="1:17">
      <c r="A6013" s="152"/>
      <c r="B6013" s="68"/>
      <c r="C6013" s="68"/>
      <c r="D6013" s="68"/>
      <c r="E6013" s="68"/>
      <c r="F6013" s="69"/>
      <c r="G6013" s="69"/>
      <c r="H6013" s="69"/>
      <c r="I6013" s="69"/>
      <c r="J6013" s="68"/>
      <c r="K6013" s="69"/>
      <c r="L6013" s="68"/>
      <c r="M6013" s="68"/>
      <c r="N6013" s="68"/>
      <c r="O6013" s="68"/>
      <c r="P6013" s="70"/>
      <c r="Q6013" s="71"/>
    </row>
    <row r="6014" spans="1:17">
      <c r="A6014" s="152"/>
      <c r="B6014" s="68"/>
      <c r="C6014" s="68"/>
      <c r="D6014" s="68"/>
      <c r="E6014" s="68"/>
      <c r="F6014" s="69"/>
      <c r="G6014" s="69"/>
      <c r="H6014" s="69"/>
      <c r="I6014" s="69"/>
      <c r="J6014" s="68"/>
      <c r="K6014" s="69"/>
      <c r="L6014" s="68"/>
      <c r="M6014" s="68"/>
      <c r="N6014" s="68"/>
      <c r="O6014" s="68"/>
      <c r="P6014" s="70"/>
      <c r="Q6014" s="71"/>
    </row>
    <row r="6015" spans="1:17">
      <c r="A6015" s="152"/>
      <c r="B6015" s="68"/>
      <c r="C6015" s="68"/>
      <c r="D6015" s="68"/>
      <c r="E6015" s="68"/>
      <c r="F6015" s="69"/>
      <c r="G6015" s="69"/>
      <c r="H6015" s="69"/>
      <c r="I6015" s="69"/>
      <c r="J6015" s="68"/>
      <c r="K6015" s="69"/>
      <c r="L6015" s="68"/>
      <c r="M6015" s="68"/>
      <c r="N6015" s="68"/>
      <c r="O6015" s="68"/>
      <c r="P6015" s="70"/>
      <c r="Q6015" s="71"/>
    </row>
    <row r="6016" spans="1:17">
      <c r="A6016" s="152"/>
      <c r="B6016" s="68"/>
      <c r="C6016" s="68"/>
      <c r="D6016" s="68"/>
      <c r="E6016" s="68"/>
      <c r="F6016" s="69"/>
      <c r="G6016" s="69"/>
      <c r="H6016" s="69"/>
      <c r="I6016" s="69"/>
      <c r="J6016" s="68"/>
      <c r="K6016" s="69"/>
      <c r="L6016" s="68"/>
      <c r="M6016" s="68"/>
      <c r="N6016" s="68"/>
      <c r="O6016" s="68"/>
      <c r="P6016" s="70"/>
      <c r="Q6016" s="71"/>
    </row>
    <row r="6017" spans="1:17">
      <c r="A6017" s="152"/>
      <c r="B6017" s="68"/>
      <c r="C6017" s="68"/>
      <c r="D6017" s="68"/>
      <c r="E6017" s="68"/>
      <c r="F6017" s="69"/>
      <c r="G6017" s="69"/>
      <c r="H6017" s="69"/>
      <c r="I6017" s="69"/>
      <c r="J6017" s="68"/>
      <c r="K6017" s="69"/>
      <c r="L6017" s="68"/>
      <c r="M6017" s="68"/>
      <c r="N6017" s="68"/>
      <c r="O6017" s="68"/>
      <c r="P6017" s="70"/>
      <c r="Q6017" s="71"/>
    </row>
    <row r="6018" spans="1:17">
      <c r="A6018" s="152"/>
      <c r="B6018" s="68"/>
      <c r="C6018" s="68"/>
      <c r="D6018" s="68"/>
      <c r="E6018" s="68"/>
      <c r="F6018" s="69"/>
      <c r="G6018" s="69"/>
      <c r="H6018" s="69"/>
      <c r="I6018" s="69"/>
      <c r="J6018" s="68"/>
      <c r="K6018" s="69"/>
      <c r="L6018" s="68"/>
      <c r="M6018" s="68"/>
      <c r="N6018" s="68"/>
      <c r="O6018" s="68"/>
      <c r="P6018" s="70"/>
      <c r="Q6018" s="71"/>
    </row>
    <row r="6019" spans="1:17">
      <c r="A6019" s="152"/>
      <c r="B6019" s="68"/>
      <c r="C6019" s="68"/>
      <c r="D6019" s="68"/>
      <c r="E6019" s="68"/>
      <c r="F6019" s="69"/>
      <c r="G6019" s="69"/>
      <c r="H6019" s="69"/>
      <c r="I6019" s="69"/>
      <c r="J6019" s="68"/>
      <c r="K6019" s="69"/>
      <c r="L6019" s="68"/>
      <c r="M6019" s="68"/>
      <c r="N6019" s="68"/>
      <c r="O6019" s="68"/>
      <c r="P6019" s="70"/>
      <c r="Q6019" s="71"/>
    </row>
    <row r="6020" spans="1:17">
      <c r="A6020" s="152"/>
      <c r="B6020" s="68"/>
      <c r="C6020" s="68"/>
      <c r="D6020" s="68"/>
      <c r="E6020" s="68"/>
      <c r="F6020" s="69"/>
      <c r="G6020" s="69"/>
      <c r="H6020" s="69"/>
      <c r="I6020" s="69"/>
      <c r="J6020" s="68"/>
      <c r="K6020" s="69"/>
      <c r="L6020" s="68"/>
      <c r="M6020" s="68"/>
      <c r="N6020" s="68"/>
      <c r="O6020" s="68"/>
      <c r="P6020" s="70"/>
      <c r="Q6020" s="71"/>
    </row>
    <row r="6021" spans="1:17">
      <c r="A6021" s="152"/>
      <c r="B6021" s="68"/>
      <c r="C6021" s="68"/>
      <c r="D6021" s="68"/>
      <c r="E6021" s="68"/>
      <c r="F6021" s="69"/>
      <c r="G6021" s="69"/>
      <c r="H6021" s="69"/>
      <c r="I6021" s="69"/>
      <c r="J6021" s="68"/>
      <c r="K6021" s="69"/>
      <c r="L6021" s="68"/>
      <c r="M6021" s="68"/>
      <c r="N6021" s="68"/>
      <c r="O6021" s="68"/>
      <c r="P6021" s="70"/>
      <c r="Q6021" s="71"/>
    </row>
    <row r="6022" spans="1:17">
      <c r="A6022" s="152"/>
      <c r="B6022" s="68"/>
      <c r="C6022" s="68"/>
      <c r="D6022" s="68"/>
      <c r="E6022" s="68"/>
      <c r="F6022" s="69"/>
      <c r="G6022" s="69"/>
      <c r="H6022" s="69"/>
      <c r="I6022" s="69"/>
      <c r="J6022" s="68"/>
      <c r="K6022" s="69"/>
      <c r="L6022" s="68"/>
      <c r="M6022" s="68"/>
      <c r="N6022" s="68"/>
      <c r="O6022" s="68"/>
      <c r="P6022" s="70"/>
      <c r="Q6022" s="71"/>
    </row>
    <row r="6023" spans="1:17">
      <c r="A6023" s="152"/>
      <c r="B6023" s="68"/>
      <c r="C6023" s="68"/>
      <c r="D6023" s="68"/>
      <c r="E6023" s="68"/>
      <c r="F6023" s="69"/>
      <c r="G6023" s="69"/>
      <c r="H6023" s="69"/>
      <c r="I6023" s="69"/>
      <c r="J6023" s="68"/>
      <c r="K6023" s="69"/>
      <c r="L6023" s="68"/>
      <c r="M6023" s="68"/>
      <c r="N6023" s="68"/>
      <c r="O6023" s="68"/>
      <c r="P6023" s="70"/>
      <c r="Q6023" s="71"/>
    </row>
    <row r="6024" spans="1:17">
      <c r="A6024" s="152"/>
      <c r="B6024" s="68"/>
      <c r="C6024" s="68"/>
      <c r="D6024" s="68"/>
      <c r="E6024" s="68"/>
      <c r="F6024" s="69"/>
      <c r="G6024" s="69"/>
      <c r="H6024" s="69"/>
      <c r="I6024" s="69"/>
      <c r="J6024" s="68"/>
      <c r="K6024" s="69"/>
      <c r="L6024" s="68"/>
      <c r="M6024" s="68"/>
      <c r="N6024" s="68"/>
      <c r="O6024" s="68"/>
      <c r="P6024" s="70"/>
      <c r="Q6024" s="71"/>
    </row>
    <row r="6025" spans="1:17">
      <c r="A6025" s="152"/>
      <c r="B6025" s="68"/>
      <c r="C6025" s="68"/>
      <c r="D6025" s="68"/>
      <c r="E6025" s="68"/>
      <c r="F6025" s="69"/>
      <c r="G6025" s="69"/>
      <c r="H6025" s="69"/>
      <c r="I6025" s="69"/>
      <c r="J6025" s="68"/>
      <c r="K6025" s="69"/>
      <c r="L6025" s="68"/>
      <c r="M6025" s="68"/>
      <c r="N6025" s="68"/>
      <c r="O6025" s="68"/>
      <c r="P6025" s="70"/>
      <c r="Q6025" s="71"/>
    </row>
    <row r="6026" spans="1:17">
      <c r="A6026" s="152"/>
      <c r="B6026" s="68"/>
      <c r="C6026" s="68"/>
      <c r="D6026" s="68"/>
      <c r="E6026" s="68"/>
      <c r="F6026" s="69"/>
      <c r="G6026" s="69"/>
      <c r="H6026" s="69"/>
      <c r="I6026" s="69"/>
      <c r="J6026" s="68"/>
      <c r="K6026" s="69"/>
      <c r="L6026" s="68"/>
      <c r="M6026" s="68"/>
      <c r="N6026" s="68"/>
      <c r="O6026" s="68"/>
      <c r="P6026" s="70"/>
      <c r="Q6026" s="71"/>
    </row>
    <row r="6027" spans="1:17">
      <c r="A6027" s="152"/>
      <c r="B6027" s="68"/>
      <c r="C6027" s="68"/>
      <c r="D6027" s="68"/>
      <c r="E6027" s="68"/>
      <c r="F6027" s="69"/>
      <c r="G6027" s="69"/>
      <c r="H6027" s="69"/>
      <c r="I6027" s="69"/>
      <c r="J6027" s="68"/>
      <c r="K6027" s="69"/>
      <c r="L6027" s="68"/>
      <c r="M6027" s="68"/>
      <c r="N6027" s="68"/>
      <c r="O6027" s="68"/>
      <c r="P6027" s="70"/>
      <c r="Q6027" s="71"/>
    </row>
    <row r="6028" spans="1:17">
      <c r="A6028" s="152"/>
      <c r="B6028" s="68"/>
      <c r="C6028" s="68"/>
      <c r="D6028" s="68"/>
      <c r="E6028" s="68"/>
      <c r="F6028" s="69"/>
      <c r="G6028" s="69"/>
      <c r="H6028" s="69"/>
      <c r="I6028" s="69"/>
      <c r="J6028" s="68"/>
      <c r="K6028" s="69"/>
      <c r="L6028" s="68"/>
      <c r="M6028" s="68"/>
      <c r="N6028" s="68"/>
      <c r="O6028" s="68"/>
      <c r="P6028" s="70"/>
      <c r="Q6028" s="71"/>
    </row>
    <row r="6029" spans="1:17">
      <c r="A6029" s="152"/>
      <c r="B6029" s="68"/>
      <c r="C6029" s="68"/>
      <c r="D6029" s="68"/>
      <c r="E6029" s="68"/>
      <c r="F6029" s="69"/>
      <c r="G6029" s="69"/>
      <c r="H6029" s="69"/>
      <c r="I6029" s="69"/>
      <c r="J6029" s="68"/>
      <c r="K6029" s="69"/>
      <c r="L6029" s="68"/>
      <c r="M6029" s="68"/>
      <c r="N6029" s="68"/>
      <c r="O6029" s="68"/>
      <c r="P6029" s="70"/>
      <c r="Q6029" s="71"/>
    </row>
    <row r="6030" spans="1:17">
      <c r="A6030" s="152"/>
      <c r="B6030" s="68"/>
      <c r="C6030" s="68"/>
      <c r="D6030" s="68"/>
      <c r="E6030" s="68"/>
      <c r="F6030" s="69"/>
      <c r="G6030" s="69"/>
      <c r="H6030" s="69"/>
      <c r="I6030" s="69"/>
      <c r="J6030" s="68"/>
      <c r="K6030" s="69"/>
      <c r="L6030" s="68"/>
      <c r="M6030" s="68"/>
      <c r="N6030" s="68"/>
      <c r="O6030" s="68"/>
      <c r="P6030" s="70"/>
      <c r="Q6030" s="71"/>
    </row>
    <row r="6031" spans="1:17">
      <c r="A6031" s="152"/>
      <c r="B6031" s="68"/>
      <c r="C6031" s="68"/>
      <c r="D6031" s="68"/>
      <c r="E6031" s="68"/>
      <c r="F6031" s="69"/>
      <c r="G6031" s="69"/>
      <c r="H6031" s="69"/>
      <c r="I6031" s="69"/>
      <c r="J6031" s="68"/>
      <c r="K6031" s="69"/>
      <c r="L6031" s="68"/>
      <c r="M6031" s="68"/>
      <c r="N6031" s="68"/>
      <c r="O6031" s="68"/>
      <c r="P6031" s="70"/>
      <c r="Q6031" s="71"/>
    </row>
    <row r="6032" spans="1:17">
      <c r="A6032" s="152"/>
      <c r="B6032" s="68"/>
      <c r="C6032" s="68"/>
      <c r="D6032" s="68"/>
      <c r="E6032" s="68"/>
      <c r="F6032" s="69"/>
      <c r="G6032" s="69"/>
      <c r="H6032" s="69"/>
      <c r="I6032" s="69"/>
      <c r="J6032" s="68"/>
      <c r="K6032" s="69"/>
      <c r="L6032" s="68"/>
      <c r="M6032" s="68"/>
      <c r="N6032" s="68"/>
      <c r="O6032" s="68"/>
      <c r="P6032" s="70"/>
      <c r="Q6032" s="71"/>
    </row>
    <row r="6033" spans="1:17">
      <c r="A6033" s="152"/>
      <c r="B6033" s="68"/>
      <c r="C6033" s="68"/>
      <c r="D6033" s="68"/>
      <c r="E6033" s="68"/>
      <c r="F6033" s="69"/>
      <c r="G6033" s="69"/>
      <c r="H6033" s="69"/>
      <c r="I6033" s="69"/>
      <c r="J6033" s="68"/>
      <c r="K6033" s="69"/>
      <c r="L6033" s="68"/>
      <c r="M6033" s="68"/>
      <c r="N6033" s="68"/>
      <c r="O6033" s="68"/>
      <c r="P6033" s="70"/>
      <c r="Q6033" s="71"/>
    </row>
    <row r="6034" spans="1:17">
      <c r="A6034" s="152"/>
      <c r="B6034" s="68"/>
      <c r="C6034" s="68"/>
      <c r="D6034" s="68"/>
      <c r="E6034" s="68"/>
      <c r="F6034" s="69"/>
      <c r="G6034" s="69"/>
      <c r="H6034" s="69"/>
      <c r="I6034" s="69"/>
      <c r="J6034" s="68"/>
      <c r="K6034" s="69"/>
      <c r="L6034" s="68"/>
      <c r="M6034" s="68"/>
      <c r="N6034" s="68"/>
      <c r="O6034" s="68"/>
      <c r="P6034" s="70"/>
      <c r="Q6034" s="71"/>
    </row>
    <row r="6035" spans="1:17">
      <c r="A6035" s="152"/>
      <c r="B6035" s="68"/>
      <c r="C6035" s="68"/>
      <c r="D6035" s="68"/>
      <c r="E6035" s="68"/>
      <c r="F6035" s="69"/>
      <c r="G6035" s="69"/>
      <c r="H6035" s="69"/>
      <c r="I6035" s="69"/>
      <c r="J6035" s="68"/>
      <c r="K6035" s="69"/>
      <c r="L6035" s="68"/>
      <c r="M6035" s="68"/>
      <c r="N6035" s="68"/>
      <c r="O6035" s="68"/>
      <c r="P6035" s="70"/>
      <c r="Q6035" s="71"/>
    </row>
    <row r="6036" spans="1:17">
      <c r="A6036" s="152"/>
      <c r="B6036" s="68"/>
      <c r="C6036" s="68"/>
      <c r="D6036" s="68"/>
      <c r="E6036" s="68"/>
      <c r="F6036" s="69"/>
      <c r="G6036" s="69"/>
      <c r="H6036" s="69"/>
      <c r="I6036" s="69"/>
      <c r="J6036" s="68"/>
      <c r="K6036" s="69"/>
      <c r="L6036" s="68"/>
      <c r="M6036" s="68"/>
      <c r="N6036" s="68"/>
      <c r="O6036" s="68"/>
      <c r="P6036" s="70"/>
      <c r="Q6036" s="71"/>
    </row>
    <row r="6037" spans="1:17">
      <c r="A6037" s="152"/>
      <c r="B6037" s="68"/>
      <c r="C6037" s="68"/>
      <c r="D6037" s="68"/>
      <c r="E6037" s="68"/>
      <c r="F6037" s="69"/>
      <c r="G6037" s="69"/>
      <c r="H6037" s="69"/>
      <c r="I6037" s="69"/>
      <c r="J6037" s="68"/>
      <c r="K6037" s="69"/>
      <c r="L6037" s="68"/>
      <c r="M6037" s="68"/>
      <c r="N6037" s="68"/>
      <c r="O6037" s="68"/>
      <c r="P6037" s="70"/>
      <c r="Q6037" s="71"/>
    </row>
    <row r="6038" spans="1:17">
      <c r="A6038" s="152"/>
      <c r="B6038" s="68"/>
      <c r="C6038" s="68"/>
      <c r="D6038" s="68"/>
      <c r="E6038" s="68"/>
      <c r="F6038" s="69"/>
      <c r="G6038" s="69"/>
      <c r="H6038" s="69"/>
      <c r="I6038" s="69"/>
      <c r="J6038" s="68"/>
      <c r="K6038" s="69"/>
      <c r="L6038" s="68"/>
      <c r="M6038" s="68"/>
      <c r="N6038" s="68"/>
      <c r="O6038" s="68"/>
      <c r="P6038" s="70"/>
      <c r="Q6038" s="71"/>
    </row>
    <row r="6039" spans="1:17">
      <c r="A6039" s="152"/>
      <c r="B6039" s="68"/>
      <c r="C6039" s="68"/>
      <c r="D6039" s="68"/>
      <c r="E6039" s="68"/>
      <c r="F6039" s="69"/>
      <c r="G6039" s="69"/>
      <c r="H6039" s="69"/>
      <c r="I6039" s="69"/>
      <c r="J6039" s="68"/>
      <c r="K6039" s="69"/>
      <c r="L6039" s="68"/>
      <c r="M6039" s="68"/>
      <c r="N6039" s="68"/>
      <c r="O6039" s="68"/>
      <c r="P6039" s="70"/>
      <c r="Q6039" s="71"/>
    </row>
    <row r="6040" spans="1:17">
      <c r="A6040" s="152"/>
      <c r="B6040" s="68"/>
      <c r="C6040" s="68"/>
      <c r="D6040" s="68"/>
      <c r="E6040" s="68"/>
      <c r="F6040" s="69"/>
      <c r="G6040" s="69"/>
      <c r="H6040" s="69"/>
      <c r="I6040" s="69"/>
      <c r="J6040" s="68"/>
      <c r="K6040" s="69"/>
      <c r="L6040" s="68"/>
      <c r="M6040" s="68"/>
      <c r="N6040" s="68"/>
      <c r="O6040" s="68"/>
      <c r="P6040" s="70"/>
      <c r="Q6040" s="71"/>
    </row>
    <row r="6041" spans="1:17">
      <c r="A6041" s="152"/>
      <c r="B6041" s="68"/>
      <c r="C6041" s="68"/>
      <c r="D6041" s="68"/>
      <c r="E6041" s="68"/>
      <c r="F6041" s="69"/>
      <c r="G6041" s="69"/>
      <c r="H6041" s="69"/>
      <c r="I6041" s="69"/>
      <c r="J6041" s="68"/>
      <c r="K6041" s="69"/>
      <c r="L6041" s="68"/>
      <c r="M6041" s="68"/>
      <c r="N6041" s="68"/>
      <c r="O6041" s="68"/>
      <c r="P6041" s="70"/>
      <c r="Q6041" s="71"/>
    </row>
    <row r="6042" spans="1:17">
      <c r="A6042" s="152"/>
      <c r="B6042" s="68"/>
      <c r="C6042" s="68"/>
      <c r="D6042" s="68"/>
      <c r="E6042" s="68"/>
      <c r="F6042" s="69"/>
      <c r="G6042" s="69"/>
      <c r="H6042" s="69"/>
      <c r="I6042" s="69"/>
      <c r="J6042" s="68"/>
      <c r="K6042" s="69"/>
      <c r="L6042" s="68"/>
      <c r="M6042" s="68"/>
      <c r="N6042" s="68"/>
      <c r="O6042" s="68"/>
      <c r="P6042" s="70"/>
      <c r="Q6042" s="71"/>
    </row>
    <row r="6043" spans="1:17">
      <c r="A6043" s="152"/>
      <c r="B6043" s="68"/>
      <c r="C6043" s="68"/>
      <c r="D6043" s="68"/>
      <c r="E6043" s="68"/>
      <c r="F6043" s="69"/>
      <c r="G6043" s="69"/>
      <c r="H6043" s="69"/>
      <c r="I6043" s="69"/>
      <c r="J6043" s="68"/>
      <c r="K6043" s="69"/>
      <c r="L6043" s="68"/>
      <c r="M6043" s="68"/>
      <c r="N6043" s="68"/>
      <c r="O6043" s="68"/>
      <c r="P6043" s="70"/>
      <c r="Q6043" s="71"/>
    </row>
    <row r="6044" spans="1:17">
      <c r="A6044" s="152"/>
      <c r="B6044" s="68"/>
      <c r="C6044" s="68"/>
      <c r="D6044" s="68"/>
      <c r="E6044" s="68"/>
      <c r="F6044" s="69"/>
      <c r="G6044" s="69"/>
      <c r="H6044" s="69"/>
      <c r="I6044" s="69"/>
      <c r="J6044" s="68"/>
      <c r="K6044" s="69"/>
      <c r="L6044" s="68"/>
      <c r="M6044" s="68"/>
      <c r="N6044" s="68"/>
      <c r="O6044" s="68"/>
      <c r="P6044" s="70"/>
      <c r="Q6044" s="71"/>
    </row>
    <row r="6045" spans="1:17">
      <c r="A6045" s="152"/>
      <c r="B6045" s="68"/>
      <c r="C6045" s="68"/>
      <c r="D6045" s="68"/>
      <c r="E6045" s="68"/>
      <c r="F6045" s="69"/>
      <c r="G6045" s="69"/>
      <c r="H6045" s="69"/>
      <c r="I6045" s="69"/>
      <c r="J6045" s="68"/>
      <c r="K6045" s="69"/>
      <c r="L6045" s="68"/>
      <c r="M6045" s="68"/>
      <c r="N6045" s="68"/>
      <c r="O6045" s="68"/>
      <c r="P6045" s="70"/>
      <c r="Q6045" s="71"/>
    </row>
    <row r="6046" spans="1:17">
      <c r="A6046" s="152"/>
      <c r="B6046" s="68"/>
      <c r="C6046" s="68"/>
      <c r="D6046" s="68"/>
      <c r="E6046" s="68"/>
      <c r="F6046" s="69"/>
      <c r="G6046" s="69"/>
      <c r="H6046" s="69"/>
      <c r="I6046" s="69"/>
      <c r="J6046" s="68"/>
      <c r="K6046" s="69"/>
      <c r="L6046" s="68"/>
      <c r="M6046" s="68"/>
      <c r="N6046" s="68"/>
      <c r="O6046" s="68"/>
      <c r="P6046" s="70"/>
      <c r="Q6046" s="71"/>
    </row>
    <row r="6047" spans="1:17">
      <c r="A6047" s="152"/>
      <c r="B6047" s="68"/>
      <c r="C6047" s="68"/>
      <c r="D6047" s="68"/>
      <c r="E6047" s="68"/>
      <c r="F6047" s="69"/>
      <c r="G6047" s="69"/>
      <c r="H6047" s="69"/>
      <c r="I6047" s="69"/>
      <c r="J6047" s="68"/>
      <c r="K6047" s="69"/>
      <c r="L6047" s="68"/>
      <c r="M6047" s="68"/>
      <c r="N6047" s="68"/>
      <c r="O6047" s="68"/>
      <c r="P6047" s="70"/>
      <c r="Q6047" s="71"/>
    </row>
    <row r="6048" spans="1:17">
      <c r="A6048" s="152"/>
      <c r="B6048" s="68"/>
      <c r="C6048" s="68"/>
      <c r="D6048" s="68"/>
      <c r="E6048" s="68"/>
      <c r="F6048" s="69"/>
      <c r="G6048" s="69"/>
      <c r="H6048" s="69"/>
      <c r="I6048" s="69"/>
      <c r="J6048" s="68"/>
      <c r="K6048" s="69"/>
      <c r="L6048" s="68"/>
      <c r="M6048" s="68"/>
      <c r="N6048" s="68"/>
      <c r="O6048" s="68"/>
      <c r="P6048" s="70"/>
      <c r="Q6048" s="71"/>
    </row>
    <row r="6049" spans="1:17">
      <c r="A6049" s="152"/>
      <c r="B6049" s="68"/>
      <c r="C6049" s="68"/>
      <c r="D6049" s="68"/>
      <c r="E6049" s="68"/>
      <c r="F6049" s="69"/>
      <c r="G6049" s="69"/>
      <c r="H6049" s="69"/>
      <c r="I6049" s="69"/>
      <c r="J6049" s="68"/>
      <c r="K6049" s="69"/>
      <c r="L6049" s="68"/>
      <c r="M6049" s="68"/>
      <c r="N6049" s="68"/>
      <c r="O6049" s="68"/>
      <c r="P6049" s="70"/>
      <c r="Q6049" s="71"/>
    </row>
    <row r="6050" spans="1:17">
      <c r="A6050" s="152"/>
      <c r="B6050" s="68"/>
      <c r="C6050" s="68"/>
      <c r="D6050" s="68"/>
      <c r="E6050" s="68"/>
      <c r="F6050" s="69"/>
      <c r="G6050" s="69"/>
      <c r="H6050" s="69"/>
      <c r="I6050" s="69"/>
      <c r="J6050" s="68"/>
      <c r="K6050" s="69"/>
      <c r="L6050" s="68"/>
      <c r="M6050" s="68"/>
      <c r="N6050" s="68"/>
      <c r="O6050" s="68"/>
      <c r="P6050" s="70"/>
      <c r="Q6050" s="71"/>
    </row>
    <row r="6051" spans="1:17">
      <c r="A6051" s="152"/>
      <c r="B6051" s="68"/>
      <c r="C6051" s="68"/>
      <c r="D6051" s="68"/>
      <c r="E6051" s="68"/>
      <c r="F6051" s="69"/>
      <c r="G6051" s="69"/>
      <c r="H6051" s="69"/>
      <c r="I6051" s="69"/>
      <c r="J6051" s="68"/>
      <c r="K6051" s="69"/>
      <c r="L6051" s="68"/>
      <c r="M6051" s="68"/>
      <c r="N6051" s="68"/>
      <c r="O6051" s="68"/>
      <c r="P6051" s="70"/>
      <c r="Q6051" s="71"/>
    </row>
    <row r="6052" spans="1:17">
      <c r="A6052" s="152"/>
      <c r="B6052" s="68"/>
      <c r="C6052" s="68"/>
      <c r="D6052" s="68"/>
      <c r="E6052" s="68"/>
      <c r="F6052" s="69"/>
      <c r="G6052" s="69"/>
      <c r="H6052" s="69"/>
      <c r="I6052" s="69"/>
      <c r="J6052" s="68"/>
      <c r="K6052" s="69"/>
      <c r="L6052" s="68"/>
      <c r="M6052" s="68"/>
      <c r="N6052" s="68"/>
      <c r="O6052" s="68"/>
      <c r="P6052" s="70"/>
      <c r="Q6052" s="71"/>
    </row>
    <row r="6053" spans="1:17">
      <c r="A6053" s="152"/>
      <c r="B6053" s="68"/>
      <c r="C6053" s="68"/>
      <c r="D6053" s="68"/>
      <c r="E6053" s="68"/>
      <c r="F6053" s="69"/>
      <c r="G6053" s="69"/>
      <c r="H6053" s="69"/>
      <c r="I6053" s="69"/>
      <c r="J6053" s="68"/>
      <c r="K6053" s="69"/>
      <c r="L6053" s="68"/>
      <c r="M6053" s="68"/>
      <c r="N6053" s="68"/>
      <c r="O6053" s="68"/>
      <c r="P6053" s="70"/>
      <c r="Q6053" s="71"/>
    </row>
    <row r="6054" spans="1:17">
      <c r="A6054" s="152"/>
      <c r="B6054" s="68"/>
      <c r="C6054" s="68"/>
      <c r="D6054" s="68"/>
      <c r="E6054" s="68"/>
      <c r="F6054" s="69"/>
      <c r="G6054" s="69"/>
      <c r="H6054" s="69"/>
      <c r="I6054" s="69"/>
      <c r="J6054" s="68"/>
      <c r="K6054" s="69"/>
      <c r="L6054" s="68"/>
      <c r="M6054" s="68"/>
      <c r="N6054" s="68"/>
      <c r="O6054" s="68"/>
      <c r="P6054" s="70"/>
      <c r="Q6054" s="71"/>
    </row>
    <row r="6055" spans="1:17">
      <c r="A6055" s="152"/>
      <c r="B6055" s="68"/>
      <c r="C6055" s="68"/>
      <c r="D6055" s="68"/>
      <c r="E6055" s="68"/>
      <c r="F6055" s="69"/>
      <c r="G6055" s="69"/>
      <c r="H6055" s="69"/>
      <c r="I6055" s="69"/>
      <c r="J6055" s="68"/>
      <c r="K6055" s="69"/>
      <c r="L6055" s="68"/>
      <c r="M6055" s="68"/>
      <c r="N6055" s="68"/>
      <c r="O6055" s="68"/>
      <c r="P6055" s="70"/>
      <c r="Q6055" s="71"/>
    </row>
    <row r="6056" spans="1:17">
      <c r="A6056" s="152"/>
      <c r="B6056" s="68"/>
      <c r="C6056" s="68"/>
      <c r="D6056" s="68"/>
      <c r="E6056" s="68"/>
      <c r="F6056" s="69"/>
      <c r="G6056" s="69"/>
      <c r="H6056" s="69"/>
      <c r="I6056" s="69"/>
      <c r="J6056" s="68"/>
      <c r="K6056" s="69"/>
      <c r="L6056" s="68"/>
      <c r="M6056" s="68"/>
      <c r="N6056" s="68"/>
      <c r="O6056" s="68"/>
      <c r="P6056" s="70"/>
      <c r="Q6056" s="71"/>
    </row>
    <row r="6057" spans="1:17">
      <c r="A6057" s="152"/>
      <c r="B6057" s="68"/>
      <c r="C6057" s="68"/>
      <c r="D6057" s="68"/>
      <c r="E6057" s="68"/>
      <c r="F6057" s="69"/>
      <c r="G6057" s="69"/>
      <c r="H6057" s="69"/>
      <c r="I6057" s="69"/>
      <c r="J6057" s="68"/>
      <c r="K6057" s="69"/>
      <c r="L6057" s="68"/>
      <c r="M6057" s="68"/>
      <c r="N6057" s="68"/>
      <c r="O6057" s="68"/>
      <c r="P6057" s="70"/>
      <c r="Q6057" s="71"/>
    </row>
    <row r="6058" spans="1:17">
      <c r="A6058" s="152"/>
      <c r="B6058" s="68"/>
      <c r="C6058" s="68"/>
      <c r="D6058" s="68"/>
      <c r="E6058" s="68"/>
      <c r="F6058" s="69"/>
      <c r="G6058" s="69"/>
      <c r="H6058" s="69"/>
      <c r="I6058" s="69"/>
      <c r="J6058" s="68"/>
      <c r="K6058" s="69"/>
      <c r="L6058" s="68"/>
      <c r="M6058" s="68"/>
      <c r="N6058" s="68"/>
      <c r="O6058" s="68"/>
      <c r="P6058" s="70"/>
      <c r="Q6058" s="71"/>
    </row>
    <row r="6059" spans="1:17">
      <c r="A6059" s="152"/>
      <c r="B6059" s="68"/>
      <c r="C6059" s="68"/>
      <c r="D6059" s="68"/>
      <c r="E6059" s="68"/>
      <c r="F6059" s="69"/>
      <c r="G6059" s="69"/>
      <c r="H6059" s="69"/>
      <c r="I6059" s="69"/>
      <c r="J6059" s="68"/>
      <c r="K6059" s="69"/>
      <c r="L6059" s="68"/>
      <c r="M6059" s="68"/>
      <c r="N6059" s="68"/>
      <c r="O6059" s="68"/>
      <c r="P6059" s="70"/>
      <c r="Q6059" s="71"/>
    </row>
    <row r="6060" spans="1:17">
      <c r="A6060" s="152"/>
      <c r="B6060" s="68"/>
      <c r="C6060" s="68"/>
      <c r="D6060" s="68"/>
      <c r="E6060" s="68"/>
      <c r="F6060" s="69"/>
      <c r="G6060" s="69"/>
      <c r="H6060" s="69"/>
      <c r="I6060" s="69"/>
      <c r="J6060" s="68"/>
      <c r="K6060" s="69"/>
      <c r="L6060" s="68"/>
      <c r="M6060" s="68"/>
      <c r="N6060" s="68"/>
      <c r="O6060" s="68"/>
      <c r="P6060" s="70"/>
      <c r="Q6060" s="71"/>
    </row>
    <row r="6061" spans="1:17">
      <c r="A6061" s="152"/>
      <c r="B6061" s="68"/>
      <c r="C6061" s="68"/>
      <c r="D6061" s="68"/>
      <c r="E6061" s="68"/>
      <c r="F6061" s="69"/>
      <c r="G6061" s="69"/>
      <c r="H6061" s="69"/>
      <c r="I6061" s="69"/>
      <c r="J6061" s="68"/>
      <c r="K6061" s="69"/>
      <c r="L6061" s="68"/>
      <c r="M6061" s="68"/>
      <c r="N6061" s="68"/>
      <c r="O6061" s="68"/>
      <c r="P6061" s="70"/>
      <c r="Q6061" s="71"/>
    </row>
    <row r="6062" spans="1:17">
      <c r="A6062" s="152"/>
      <c r="B6062" s="68"/>
      <c r="C6062" s="68"/>
      <c r="D6062" s="68"/>
      <c r="E6062" s="68"/>
      <c r="F6062" s="69"/>
      <c r="G6062" s="69"/>
      <c r="H6062" s="69"/>
      <c r="I6062" s="69"/>
      <c r="J6062" s="68"/>
      <c r="K6062" s="69"/>
      <c r="L6062" s="68"/>
      <c r="M6062" s="68"/>
      <c r="N6062" s="68"/>
      <c r="O6062" s="68"/>
      <c r="P6062" s="70"/>
      <c r="Q6062" s="71"/>
    </row>
    <row r="6063" spans="1:17">
      <c r="A6063" s="152"/>
      <c r="B6063" s="68"/>
      <c r="C6063" s="68"/>
      <c r="D6063" s="68"/>
      <c r="E6063" s="68"/>
      <c r="F6063" s="69"/>
      <c r="G6063" s="69"/>
      <c r="H6063" s="69"/>
      <c r="I6063" s="69"/>
      <c r="J6063" s="68"/>
      <c r="K6063" s="69"/>
      <c r="L6063" s="68"/>
      <c r="M6063" s="68"/>
      <c r="N6063" s="68"/>
      <c r="O6063" s="68"/>
      <c r="P6063" s="70"/>
      <c r="Q6063" s="71"/>
    </row>
    <row r="6064" spans="1:17">
      <c r="A6064" s="152"/>
      <c r="B6064" s="68"/>
      <c r="C6064" s="68"/>
      <c r="D6064" s="68"/>
      <c r="E6064" s="68"/>
      <c r="F6064" s="69"/>
      <c r="G6064" s="69"/>
      <c r="H6064" s="69"/>
      <c r="I6064" s="69"/>
      <c r="J6064" s="68"/>
      <c r="K6064" s="69"/>
      <c r="L6064" s="68"/>
      <c r="M6064" s="68"/>
      <c r="N6064" s="68"/>
      <c r="O6064" s="68"/>
      <c r="P6064" s="70"/>
      <c r="Q6064" s="71"/>
    </row>
    <row r="6065" spans="1:17">
      <c r="A6065" s="152"/>
      <c r="B6065" s="68"/>
      <c r="C6065" s="68"/>
      <c r="D6065" s="68"/>
      <c r="E6065" s="68"/>
      <c r="F6065" s="69"/>
      <c r="G6065" s="69"/>
      <c r="H6065" s="69"/>
      <c r="I6065" s="69"/>
      <c r="J6065" s="68"/>
      <c r="K6065" s="69"/>
      <c r="L6065" s="68"/>
      <c r="M6065" s="68"/>
      <c r="N6065" s="68"/>
      <c r="O6065" s="68"/>
      <c r="P6065" s="70"/>
      <c r="Q6065" s="71"/>
    </row>
    <row r="6066" spans="1:17">
      <c r="A6066" s="152"/>
      <c r="B6066" s="68"/>
      <c r="C6066" s="68"/>
      <c r="D6066" s="68"/>
      <c r="E6066" s="68"/>
      <c r="F6066" s="69"/>
      <c r="G6066" s="69"/>
      <c r="H6066" s="69"/>
      <c r="I6066" s="69"/>
      <c r="J6066" s="68"/>
      <c r="K6066" s="69"/>
      <c r="L6066" s="68"/>
      <c r="M6066" s="68"/>
      <c r="N6066" s="68"/>
      <c r="O6066" s="68"/>
      <c r="P6066" s="70"/>
      <c r="Q6066" s="71"/>
    </row>
    <row r="6067" spans="1:17">
      <c r="A6067" s="152"/>
      <c r="B6067" s="68"/>
      <c r="C6067" s="68"/>
      <c r="D6067" s="68"/>
      <c r="E6067" s="68"/>
      <c r="F6067" s="69"/>
      <c r="G6067" s="69"/>
      <c r="H6067" s="69"/>
      <c r="I6067" s="69"/>
      <c r="J6067" s="68"/>
      <c r="K6067" s="69"/>
      <c r="L6067" s="68"/>
      <c r="M6067" s="68"/>
      <c r="N6067" s="68"/>
      <c r="O6067" s="68"/>
      <c r="P6067" s="70"/>
      <c r="Q6067" s="71"/>
    </row>
    <row r="6068" spans="1:17">
      <c r="A6068" s="152"/>
      <c r="B6068" s="68"/>
      <c r="C6068" s="68"/>
      <c r="D6068" s="68"/>
      <c r="E6068" s="68"/>
      <c r="F6068" s="69"/>
      <c r="G6068" s="69"/>
      <c r="H6068" s="69"/>
      <c r="I6068" s="69"/>
      <c r="J6068" s="68"/>
      <c r="K6068" s="69"/>
      <c r="L6068" s="68"/>
      <c r="M6068" s="68"/>
      <c r="N6068" s="68"/>
      <c r="O6068" s="68"/>
      <c r="P6068" s="70"/>
      <c r="Q6068" s="71"/>
    </row>
    <row r="6069" spans="1:17">
      <c r="A6069" s="152"/>
      <c r="B6069" s="68"/>
      <c r="C6069" s="68"/>
      <c r="D6069" s="68"/>
      <c r="E6069" s="68"/>
      <c r="F6069" s="69"/>
      <c r="G6069" s="69"/>
      <c r="H6069" s="69"/>
      <c r="I6069" s="69"/>
      <c r="J6069" s="68"/>
      <c r="K6069" s="69"/>
      <c r="L6069" s="68"/>
      <c r="M6069" s="68"/>
      <c r="N6069" s="68"/>
      <c r="O6069" s="68"/>
      <c r="P6069" s="70"/>
      <c r="Q6069" s="71"/>
    </row>
    <row r="6070" spans="1:17">
      <c r="A6070" s="152"/>
      <c r="B6070" s="68"/>
      <c r="C6070" s="68"/>
      <c r="D6070" s="68"/>
      <c r="E6070" s="68"/>
      <c r="F6070" s="69"/>
      <c r="G6070" s="69"/>
      <c r="H6070" s="69"/>
      <c r="I6070" s="69"/>
      <c r="J6070" s="68"/>
      <c r="K6070" s="69"/>
      <c r="L6070" s="68"/>
      <c r="M6070" s="68"/>
      <c r="N6070" s="68"/>
      <c r="O6070" s="68"/>
      <c r="P6070" s="70"/>
      <c r="Q6070" s="71"/>
    </row>
    <row r="6071" spans="1:17">
      <c r="A6071" s="152"/>
      <c r="B6071" s="68"/>
      <c r="C6071" s="68"/>
      <c r="D6071" s="68"/>
      <c r="E6071" s="68"/>
      <c r="F6071" s="69"/>
      <c r="G6071" s="69"/>
      <c r="H6071" s="69"/>
      <c r="I6071" s="69"/>
      <c r="J6071" s="68"/>
      <c r="K6071" s="69"/>
      <c r="L6071" s="68"/>
      <c r="M6071" s="68"/>
      <c r="N6071" s="68"/>
      <c r="O6071" s="68"/>
      <c r="P6071" s="70"/>
      <c r="Q6071" s="71"/>
    </row>
    <row r="6072" spans="1:17">
      <c r="A6072" s="152"/>
      <c r="B6072" s="68"/>
      <c r="C6072" s="68"/>
      <c r="D6072" s="68"/>
      <c r="E6072" s="68"/>
      <c r="F6072" s="69"/>
      <c r="G6072" s="69"/>
      <c r="H6072" s="69"/>
      <c r="I6072" s="69"/>
      <c r="J6072" s="68"/>
      <c r="K6072" s="69"/>
      <c r="L6072" s="68"/>
      <c r="M6072" s="68"/>
      <c r="N6072" s="68"/>
      <c r="O6072" s="68"/>
      <c r="P6072" s="70"/>
      <c r="Q6072" s="71"/>
    </row>
    <row r="6073" spans="1:17">
      <c r="A6073" s="152"/>
      <c r="B6073" s="68"/>
      <c r="C6073" s="68"/>
      <c r="D6073" s="68"/>
      <c r="E6073" s="68"/>
      <c r="F6073" s="69"/>
      <c r="G6073" s="69"/>
      <c r="H6073" s="69"/>
      <c r="I6073" s="69"/>
      <c r="J6073" s="68"/>
      <c r="K6073" s="69"/>
      <c r="L6073" s="68"/>
      <c r="M6073" s="68"/>
      <c r="N6073" s="68"/>
      <c r="O6073" s="68"/>
      <c r="P6073" s="70"/>
      <c r="Q6073" s="71"/>
    </row>
    <row r="6074" spans="1:17">
      <c r="A6074" s="152"/>
      <c r="B6074" s="68"/>
      <c r="C6074" s="68"/>
      <c r="D6074" s="68"/>
      <c r="E6074" s="68"/>
      <c r="F6074" s="69"/>
      <c r="G6074" s="69"/>
      <c r="H6074" s="69"/>
      <c r="I6074" s="69"/>
      <c r="J6074" s="68"/>
      <c r="K6074" s="69"/>
      <c r="L6074" s="68"/>
      <c r="M6074" s="68"/>
      <c r="N6074" s="68"/>
      <c r="O6074" s="68"/>
      <c r="P6074" s="70"/>
      <c r="Q6074" s="71"/>
    </row>
    <row r="6075" spans="1:17">
      <c r="A6075" s="152"/>
      <c r="B6075" s="68"/>
      <c r="C6075" s="68"/>
      <c r="D6075" s="68"/>
      <c r="E6075" s="68"/>
      <c r="F6075" s="69"/>
      <c r="G6075" s="69"/>
      <c r="H6075" s="69"/>
      <c r="I6075" s="69"/>
      <c r="J6075" s="68"/>
      <c r="K6075" s="69"/>
      <c r="L6075" s="68"/>
      <c r="M6075" s="68"/>
      <c r="N6075" s="68"/>
      <c r="O6075" s="68"/>
      <c r="P6075" s="70"/>
      <c r="Q6075" s="71"/>
    </row>
    <row r="6076" spans="1:17">
      <c r="A6076" s="152"/>
      <c r="B6076" s="68"/>
      <c r="C6076" s="68"/>
      <c r="D6076" s="68"/>
      <c r="E6076" s="68"/>
      <c r="F6076" s="69"/>
      <c r="G6076" s="69"/>
      <c r="H6076" s="69"/>
      <c r="I6076" s="69"/>
      <c r="J6076" s="68"/>
      <c r="K6076" s="69"/>
      <c r="L6076" s="68"/>
      <c r="M6076" s="68"/>
      <c r="N6076" s="68"/>
      <c r="O6076" s="68"/>
      <c r="P6076" s="70"/>
      <c r="Q6076" s="71"/>
    </row>
    <row r="6077" spans="1:17">
      <c r="A6077" s="152"/>
      <c r="B6077" s="68"/>
      <c r="C6077" s="68"/>
      <c r="D6077" s="68"/>
      <c r="E6077" s="68"/>
      <c r="F6077" s="69"/>
      <c r="G6077" s="69"/>
      <c r="H6077" s="69"/>
      <c r="I6077" s="69"/>
      <c r="J6077" s="68"/>
      <c r="K6077" s="69"/>
      <c r="L6077" s="68"/>
      <c r="M6077" s="68"/>
      <c r="N6077" s="68"/>
      <c r="O6077" s="68"/>
      <c r="P6077" s="70"/>
      <c r="Q6077" s="71"/>
    </row>
    <row r="6078" spans="1:17">
      <c r="A6078" s="152"/>
      <c r="B6078" s="68"/>
      <c r="C6078" s="68"/>
      <c r="D6078" s="68"/>
      <c r="E6078" s="68"/>
      <c r="F6078" s="69"/>
      <c r="G6078" s="69"/>
      <c r="H6078" s="69"/>
      <c r="I6078" s="69"/>
      <c r="J6078" s="68"/>
      <c r="K6078" s="69"/>
      <c r="L6078" s="68"/>
      <c r="M6078" s="68"/>
      <c r="N6078" s="68"/>
      <c r="O6078" s="68"/>
      <c r="P6078" s="70"/>
      <c r="Q6078" s="71"/>
    </row>
    <row r="6079" spans="1:17">
      <c r="A6079" s="152"/>
      <c r="B6079" s="68"/>
      <c r="C6079" s="68"/>
      <c r="D6079" s="68"/>
      <c r="E6079" s="68"/>
      <c r="F6079" s="69"/>
      <c r="G6079" s="69"/>
      <c r="H6079" s="69"/>
      <c r="I6079" s="69"/>
      <c r="J6079" s="68"/>
      <c r="K6079" s="69"/>
      <c r="L6079" s="68"/>
      <c r="M6079" s="68"/>
      <c r="N6079" s="68"/>
      <c r="O6079" s="68"/>
      <c r="P6079" s="70"/>
      <c r="Q6079" s="71"/>
    </row>
    <row r="6080" spans="1:17">
      <c r="A6080" s="152"/>
      <c r="B6080" s="68"/>
      <c r="C6080" s="68"/>
      <c r="D6080" s="68"/>
      <c r="E6080" s="68"/>
      <c r="F6080" s="69"/>
      <c r="G6080" s="69"/>
      <c r="H6080" s="69"/>
      <c r="I6080" s="69"/>
      <c r="J6080" s="68"/>
      <c r="K6080" s="69"/>
      <c r="L6080" s="68"/>
      <c r="M6080" s="68"/>
      <c r="N6080" s="68"/>
      <c r="O6080" s="68"/>
      <c r="P6080" s="70"/>
      <c r="Q6080" s="71"/>
    </row>
    <row r="6081" spans="1:17">
      <c r="A6081" s="152"/>
      <c r="B6081" s="68"/>
      <c r="C6081" s="68"/>
      <c r="D6081" s="68"/>
      <c r="E6081" s="68"/>
      <c r="F6081" s="69"/>
      <c r="G6081" s="69"/>
      <c r="H6081" s="69"/>
      <c r="I6081" s="69"/>
      <c r="J6081" s="68"/>
      <c r="K6081" s="69"/>
      <c r="L6081" s="68"/>
      <c r="M6081" s="68"/>
      <c r="N6081" s="68"/>
      <c r="O6081" s="68"/>
      <c r="P6081" s="70"/>
      <c r="Q6081" s="71"/>
    </row>
    <row r="6082" spans="1:17">
      <c r="A6082" s="152"/>
      <c r="B6082" s="68"/>
      <c r="C6082" s="68"/>
      <c r="D6082" s="68"/>
      <c r="E6082" s="68"/>
      <c r="F6082" s="69"/>
      <c r="G6082" s="69"/>
      <c r="H6082" s="69"/>
      <c r="I6082" s="69"/>
      <c r="J6082" s="68"/>
      <c r="K6082" s="69"/>
      <c r="L6082" s="68"/>
      <c r="M6082" s="68"/>
      <c r="N6082" s="68"/>
      <c r="O6082" s="68"/>
      <c r="P6082" s="70"/>
      <c r="Q6082" s="71"/>
    </row>
    <row r="6083" spans="1:17">
      <c r="A6083" s="152"/>
      <c r="B6083" s="68"/>
      <c r="C6083" s="68"/>
      <c r="D6083" s="68"/>
      <c r="E6083" s="68"/>
      <c r="F6083" s="69"/>
      <c r="G6083" s="69"/>
      <c r="H6083" s="69"/>
      <c r="I6083" s="69"/>
      <c r="J6083" s="68"/>
      <c r="K6083" s="69"/>
      <c r="L6083" s="68"/>
      <c r="M6083" s="68"/>
      <c r="N6083" s="68"/>
      <c r="O6083" s="68"/>
      <c r="P6083" s="70"/>
      <c r="Q6083" s="71"/>
    </row>
    <row r="6084" spans="1:17">
      <c r="A6084" s="152"/>
      <c r="B6084" s="68"/>
      <c r="C6084" s="68"/>
      <c r="D6084" s="68"/>
      <c r="E6084" s="68"/>
      <c r="F6084" s="69"/>
      <c r="G6084" s="69"/>
      <c r="H6084" s="69"/>
      <c r="I6084" s="69"/>
      <c r="J6084" s="68"/>
      <c r="K6084" s="69"/>
      <c r="L6084" s="68"/>
      <c r="M6084" s="68"/>
      <c r="N6084" s="68"/>
      <c r="O6084" s="68"/>
      <c r="P6084" s="70"/>
      <c r="Q6084" s="71"/>
    </row>
    <row r="6085" spans="1:17">
      <c r="A6085" s="152"/>
      <c r="B6085" s="68"/>
      <c r="C6085" s="68"/>
      <c r="D6085" s="68"/>
      <c r="E6085" s="68"/>
      <c r="F6085" s="69"/>
      <c r="G6085" s="69"/>
      <c r="H6085" s="69"/>
      <c r="I6085" s="69"/>
      <c r="J6085" s="68"/>
      <c r="K6085" s="69"/>
      <c r="L6085" s="68"/>
      <c r="M6085" s="68"/>
      <c r="N6085" s="68"/>
      <c r="O6085" s="68"/>
      <c r="P6085" s="70"/>
      <c r="Q6085" s="71"/>
    </row>
    <row r="6086" spans="1:17">
      <c r="A6086" s="152"/>
      <c r="B6086" s="68"/>
      <c r="C6086" s="68"/>
      <c r="D6086" s="68"/>
      <c r="E6086" s="68"/>
      <c r="F6086" s="69"/>
      <c r="G6086" s="69"/>
      <c r="H6086" s="69"/>
      <c r="I6086" s="69"/>
      <c r="J6086" s="68"/>
      <c r="K6086" s="69"/>
      <c r="L6086" s="68"/>
      <c r="M6086" s="68"/>
      <c r="N6086" s="68"/>
      <c r="O6086" s="68"/>
      <c r="P6086" s="70"/>
      <c r="Q6086" s="71"/>
    </row>
    <row r="6087" spans="1:17">
      <c r="A6087" s="152"/>
      <c r="B6087" s="68"/>
      <c r="C6087" s="68"/>
      <c r="D6087" s="68"/>
      <c r="E6087" s="68"/>
      <c r="F6087" s="69"/>
      <c r="G6087" s="69"/>
      <c r="H6087" s="69"/>
      <c r="I6087" s="69"/>
      <c r="J6087" s="68"/>
      <c r="K6087" s="69"/>
      <c r="L6087" s="68"/>
      <c r="M6087" s="68"/>
      <c r="N6087" s="68"/>
      <c r="O6087" s="68"/>
      <c r="P6087" s="70"/>
      <c r="Q6087" s="71"/>
    </row>
    <row r="6088" spans="1:17">
      <c r="A6088" s="152"/>
      <c r="B6088" s="68"/>
      <c r="C6088" s="68"/>
      <c r="D6088" s="68"/>
      <c r="E6088" s="68"/>
      <c r="F6088" s="69"/>
      <c r="G6088" s="69"/>
      <c r="H6088" s="69"/>
      <c r="I6088" s="69"/>
      <c r="J6088" s="68"/>
      <c r="K6088" s="69"/>
      <c r="L6088" s="68"/>
      <c r="M6088" s="68"/>
      <c r="N6088" s="68"/>
      <c r="O6088" s="68"/>
      <c r="P6088" s="70"/>
      <c r="Q6088" s="71"/>
    </row>
    <row r="6089" spans="1:17">
      <c r="A6089" s="152"/>
      <c r="B6089" s="68"/>
      <c r="C6089" s="68"/>
      <c r="D6089" s="68"/>
      <c r="E6089" s="68"/>
      <c r="F6089" s="69"/>
      <c r="G6089" s="69"/>
      <c r="H6089" s="69"/>
      <c r="I6089" s="69"/>
      <c r="J6089" s="68"/>
      <c r="K6089" s="69"/>
      <c r="L6089" s="68"/>
      <c r="M6089" s="68"/>
      <c r="N6089" s="68"/>
      <c r="O6089" s="68"/>
      <c r="P6089" s="70"/>
      <c r="Q6089" s="71"/>
    </row>
    <row r="6090" spans="1:17">
      <c r="A6090" s="152"/>
      <c r="B6090" s="68"/>
      <c r="C6090" s="68"/>
      <c r="D6090" s="68"/>
      <c r="E6090" s="68"/>
      <c r="F6090" s="69"/>
      <c r="G6090" s="69"/>
      <c r="H6090" s="69"/>
      <c r="I6090" s="69"/>
      <c r="J6090" s="68"/>
      <c r="K6090" s="69"/>
      <c r="L6090" s="68"/>
      <c r="M6090" s="68"/>
      <c r="N6090" s="68"/>
      <c r="O6090" s="68"/>
      <c r="P6090" s="70"/>
      <c r="Q6090" s="71"/>
    </row>
    <row r="6091" spans="1:17">
      <c r="A6091" s="152"/>
      <c r="B6091" s="68"/>
      <c r="C6091" s="68"/>
      <c r="D6091" s="68"/>
      <c r="E6091" s="68"/>
      <c r="F6091" s="69"/>
      <c r="G6091" s="69"/>
      <c r="H6091" s="69"/>
      <c r="I6091" s="69"/>
      <c r="J6091" s="68"/>
      <c r="K6091" s="69"/>
      <c r="L6091" s="68"/>
      <c r="M6091" s="68"/>
      <c r="N6091" s="68"/>
      <c r="O6091" s="68"/>
      <c r="P6091" s="70"/>
      <c r="Q6091" s="71"/>
    </row>
    <row r="6092" spans="1:17">
      <c r="A6092" s="152"/>
      <c r="B6092" s="68"/>
      <c r="C6092" s="68"/>
      <c r="D6092" s="68"/>
      <c r="E6092" s="68"/>
      <c r="F6092" s="69"/>
      <c r="G6092" s="69"/>
      <c r="H6092" s="69"/>
      <c r="I6092" s="69"/>
      <c r="J6092" s="68"/>
      <c r="K6092" s="69"/>
      <c r="L6092" s="68"/>
      <c r="M6092" s="68"/>
      <c r="N6092" s="68"/>
      <c r="O6092" s="68"/>
      <c r="P6092" s="70"/>
      <c r="Q6092" s="71"/>
    </row>
    <row r="6093" spans="1:17">
      <c r="A6093" s="152"/>
      <c r="B6093" s="68"/>
      <c r="C6093" s="68"/>
      <c r="D6093" s="68"/>
      <c r="E6093" s="68"/>
      <c r="F6093" s="69"/>
      <c r="G6093" s="69"/>
      <c r="H6093" s="69"/>
      <c r="I6093" s="69"/>
      <c r="J6093" s="68"/>
      <c r="K6093" s="69"/>
      <c r="L6093" s="68"/>
      <c r="M6093" s="68"/>
      <c r="N6093" s="68"/>
      <c r="O6093" s="68"/>
      <c r="P6093" s="70"/>
      <c r="Q6093" s="71"/>
    </row>
    <row r="6094" spans="1:17">
      <c r="A6094" s="152"/>
      <c r="B6094" s="68"/>
      <c r="C6094" s="68"/>
      <c r="D6094" s="68"/>
      <c r="E6094" s="68"/>
      <c r="F6094" s="69"/>
      <c r="G6094" s="69"/>
      <c r="H6094" s="69"/>
      <c r="I6094" s="69"/>
      <c r="J6094" s="68"/>
      <c r="K6094" s="69"/>
      <c r="L6094" s="68"/>
      <c r="M6094" s="68"/>
      <c r="N6094" s="68"/>
      <c r="O6094" s="68"/>
      <c r="P6094" s="70"/>
      <c r="Q6094" s="71"/>
    </row>
    <row r="6095" spans="1:17">
      <c r="A6095" s="152"/>
      <c r="B6095" s="68"/>
      <c r="C6095" s="68"/>
      <c r="D6095" s="68"/>
      <c r="E6095" s="68"/>
      <c r="F6095" s="69"/>
      <c r="G6095" s="69"/>
      <c r="H6095" s="69"/>
      <c r="I6095" s="69"/>
      <c r="J6095" s="68"/>
      <c r="K6095" s="69"/>
      <c r="L6095" s="68"/>
      <c r="M6095" s="68"/>
      <c r="N6095" s="68"/>
      <c r="O6095" s="68"/>
      <c r="P6095" s="70"/>
      <c r="Q6095" s="71"/>
    </row>
    <row r="6096" spans="1:17">
      <c r="A6096" s="152"/>
      <c r="B6096" s="68"/>
      <c r="C6096" s="68"/>
      <c r="D6096" s="68"/>
      <c r="E6096" s="68"/>
      <c r="F6096" s="69"/>
      <c r="G6096" s="69"/>
      <c r="H6096" s="69"/>
      <c r="I6096" s="69"/>
      <c r="J6096" s="68"/>
      <c r="K6096" s="69"/>
      <c r="L6096" s="68"/>
      <c r="M6096" s="68"/>
      <c r="N6096" s="68"/>
      <c r="O6096" s="68"/>
      <c r="P6096" s="70"/>
      <c r="Q6096" s="71"/>
    </row>
    <row r="6097" spans="1:17">
      <c r="A6097" s="152"/>
      <c r="B6097" s="68"/>
      <c r="C6097" s="68"/>
      <c r="D6097" s="68"/>
      <c r="E6097" s="68"/>
      <c r="F6097" s="69"/>
      <c r="G6097" s="69"/>
      <c r="H6097" s="69"/>
      <c r="I6097" s="69"/>
      <c r="J6097" s="68"/>
      <c r="K6097" s="69"/>
      <c r="L6097" s="68"/>
      <c r="M6097" s="68"/>
      <c r="N6097" s="68"/>
      <c r="O6097" s="68"/>
      <c r="P6097" s="70"/>
      <c r="Q6097" s="71"/>
    </row>
    <row r="6098" spans="1:17">
      <c r="A6098" s="152"/>
      <c r="B6098" s="68"/>
      <c r="C6098" s="68"/>
      <c r="D6098" s="68"/>
      <c r="E6098" s="68"/>
      <c r="F6098" s="69"/>
      <c r="G6098" s="69"/>
      <c r="H6098" s="69"/>
      <c r="I6098" s="69"/>
      <c r="J6098" s="68"/>
      <c r="K6098" s="69"/>
      <c r="L6098" s="68"/>
      <c r="M6098" s="68"/>
      <c r="N6098" s="68"/>
      <c r="O6098" s="68"/>
      <c r="P6098" s="70"/>
      <c r="Q6098" s="71"/>
    </row>
    <row r="6099" spans="1:17">
      <c r="A6099" s="152"/>
      <c r="B6099" s="68"/>
      <c r="C6099" s="68"/>
      <c r="D6099" s="68"/>
      <c r="E6099" s="68"/>
      <c r="F6099" s="69"/>
      <c r="G6099" s="69"/>
      <c r="H6099" s="69"/>
      <c r="I6099" s="69"/>
      <c r="J6099" s="68"/>
      <c r="K6099" s="69"/>
      <c r="L6099" s="68"/>
      <c r="M6099" s="68"/>
      <c r="N6099" s="68"/>
      <c r="O6099" s="68"/>
      <c r="P6099" s="70"/>
      <c r="Q6099" s="71"/>
    </row>
    <row r="6100" spans="1:17">
      <c r="A6100" s="152"/>
      <c r="B6100" s="68"/>
      <c r="C6100" s="68"/>
      <c r="D6100" s="68"/>
      <c r="E6100" s="68"/>
      <c r="F6100" s="69"/>
      <c r="G6100" s="69"/>
      <c r="H6100" s="69"/>
      <c r="I6100" s="69"/>
      <c r="J6100" s="68"/>
      <c r="K6100" s="69"/>
      <c r="L6100" s="68"/>
      <c r="M6100" s="68"/>
      <c r="N6100" s="68"/>
      <c r="O6100" s="68"/>
      <c r="P6100" s="70"/>
      <c r="Q6100" s="71"/>
    </row>
    <row r="6101" spans="1:17">
      <c r="A6101" s="152"/>
      <c r="B6101" s="68"/>
      <c r="C6101" s="68"/>
      <c r="D6101" s="68"/>
      <c r="E6101" s="68"/>
      <c r="F6101" s="69"/>
      <c r="G6101" s="69"/>
      <c r="H6101" s="69"/>
      <c r="I6101" s="69"/>
      <c r="J6101" s="68"/>
      <c r="K6101" s="69"/>
      <c r="L6101" s="68"/>
      <c r="M6101" s="68"/>
      <c r="N6101" s="68"/>
      <c r="O6101" s="68"/>
      <c r="P6101" s="70"/>
      <c r="Q6101" s="71"/>
    </row>
    <row r="6102" spans="1:17">
      <c r="A6102" s="152"/>
      <c r="B6102" s="68"/>
      <c r="C6102" s="68"/>
      <c r="D6102" s="68"/>
      <c r="E6102" s="68"/>
      <c r="F6102" s="69"/>
      <c r="G6102" s="69"/>
      <c r="H6102" s="69"/>
      <c r="I6102" s="69"/>
      <c r="J6102" s="68"/>
      <c r="K6102" s="69"/>
      <c r="L6102" s="68"/>
      <c r="M6102" s="68"/>
      <c r="N6102" s="68"/>
      <c r="O6102" s="68"/>
      <c r="P6102" s="70"/>
      <c r="Q6102" s="71"/>
    </row>
    <row r="6103" spans="1:17">
      <c r="A6103" s="152"/>
      <c r="B6103" s="68"/>
      <c r="C6103" s="68"/>
      <c r="D6103" s="68"/>
      <c r="E6103" s="68"/>
      <c r="F6103" s="69"/>
      <c r="G6103" s="69"/>
      <c r="H6103" s="69"/>
      <c r="I6103" s="69"/>
      <c r="J6103" s="68"/>
      <c r="K6103" s="69"/>
      <c r="L6103" s="68"/>
      <c r="M6103" s="68"/>
      <c r="N6103" s="68"/>
      <c r="O6103" s="68"/>
      <c r="P6103" s="70"/>
      <c r="Q6103" s="71"/>
    </row>
    <row r="6104" spans="1:17">
      <c r="A6104" s="152"/>
      <c r="B6104" s="68"/>
      <c r="C6104" s="68"/>
      <c r="D6104" s="68"/>
      <c r="E6104" s="68"/>
      <c r="F6104" s="69"/>
      <c r="G6104" s="69"/>
      <c r="H6104" s="69"/>
      <c r="I6104" s="69"/>
      <c r="J6104" s="68"/>
      <c r="K6104" s="69"/>
      <c r="L6104" s="68"/>
      <c r="M6104" s="68"/>
      <c r="N6104" s="68"/>
      <c r="O6104" s="68"/>
      <c r="P6104" s="70"/>
      <c r="Q6104" s="71"/>
    </row>
    <row r="6105" spans="1:17">
      <c r="A6105" s="152"/>
      <c r="B6105" s="68"/>
      <c r="C6105" s="68"/>
      <c r="D6105" s="68"/>
      <c r="E6105" s="68"/>
      <c r="F6105" s="69"/>
      <c r="G6105" s="69"/>
      <c r="H6105" s="69"/>
      <c r="I6105" s="69"/>
      <c r="J6105" s="68"/>
      <c r="K6105" s="69"/>
      <c r="L6105" s="68"/>
      <c r="M6105" s="68"/>
      <c r="N6105" s="68"/>
      <c r="O6105" s="68"/>
      <c r="P6105" s="70"/>
      <c r="Q6105" s="71"/>
    </row>
    <row r="6106" spans="1:17">
      <c r="A6106" s="152"/>
      <c r="B6106" s="68"/>
      <c r="C6106" s="68"/>
      <c r="D6106" s="68"/>
      <c r="E6106" s="68"/>
      <c r="F6106" s="69"/>
      <c r="G6106" s="69"/>
      <c r="H6106" s="69"/>
      <c r="I6106" s="69"/>
      <c r="J6106" s="68"/>
      <c r="K6106" s="69"/>
      <c r="L6106" s="68"/>
      <c r="M6106" s="68"/>
      <c r="N6106" s="68"/>
      <c r="O6106" s="68"/>
      <c r="P6106" s="70"/>
      <c r="Q6106" s="71"/>
    </row>
    <row r="6107" spans="1:17">
      <c r="A6107" s="152"/>
      <c r="B6107" s="68"/>
      <c r="C6107" s="68"/>
      <c r="D6107" s="68"/>
      <c r="E6107" s="68"/>
      <c r="F6107" s="69"/>
      <c r="G6107" s="69"/>
      <c r="H6107" s="69"/>
      <c r="I6107" s="69"/>
      <c r="J6107" s="68"/>
      <c r="K6107" s="69"/>
      <c r="L6107" s="68"/>
      <c r="M6107" s="68"/>
      <c r="N6107" s="68"/>
      <c r="O6107" s="68"/>
      <c r="P6107" s="70"/>
      <c r="Q6107" s="71"/>
    </row>
    <row r="6108" spans="1:17">
      <c r="A6108" s="152"/>
      <c r="B6108" s="68"/>
      <c r="C6108" s="68"/>
      <c r="D6108" s="68"/>
      <c r="E6108" s="68"/>
      <c r="F6108" s="69"/>
      <c r="G6108" s="69"/>
      <c r="H6108" s="69"/>
      <c r="I6108" s="69"/>
      <c r="J6108" s="68"/>
      <c r="K6108" s="69"/>
      <c r="L6108" s="68"/>
      <c r="M6108" s="68"/>
      <c r="N6108" s="68"/>
      <c r="O6108" s="68"/>
      <c r="P6108" s="70"/>
      <c r="Q6108" s="71"/>
    </row>
    <row r="6109" spans="1:17">
      <c r="A6109" s="152"/>
      <c r="B6109" s="68"/>
      <c r="C6109" s="68"/>
      <c r="D6109" s="68"/>
      <c r="E6109" s="68"/>
      <c r="F6109" s="69"/>
      <c r="G6109" s="69"/>
      <c r="H6109" s="69"/>
      <c r="I6109" s="69"/>
      <c r="J6109" s="68"/>
      <c r="K6109" s="69"/>
      <c r="L6109" s="68"/>
      <c r="M6109" s="68"/>
      <c r="N6109" s="68"/>
      <c r="O6109" s="68"/>
      <c r="P6109" s="70"/>
      <c r="Q6109" s="71"/>
    </row>
    <row r="6110" spans="1:17">
      <c r="A6110" s="152"/>
      <c r="B6110" s="68"/>
      <c r="C6110" s="68"/>
      <c r="D6110" s="68"/>
      <c r="E6110" s="68"/>
      <c r="F6110" s="69"/>
      <c r="G6110" s="69"/>
      <c r="H6110" s="69"/>
      <c r="I6110" s="69"/>
      <c r="J6110" s="68"/>
      <c r="K6110" s="69"/>
      <c r="L6110" s="68"/>
      <c r="M6110" s="68"/>
      <c r="N6110" s="68"/>
      <c r="O6110" s="68"/>
      <c r="P6110" s="70"/>
      <c r="Q6110" s="71"/>
    </row>
    <row r="6111" spans="1:17">
      <c r="A6111" s="152"/>
      <c r="B6111" s="68"/>
      <c r="C6111" s="68"/>
      <c r="D6111" s="68"/>
      <c r="E6111" s="68"/>
      <c r="F6111" s="69"/>
      <c r="G6111" s="69"/>
      <c r="H6111" s="69"/>
      <c r="I6111" s="69"/>
      <c r="J6111" s="68"/>
      <c r="K6111" s="69"/>
      <c r="L6111" s="68"/>
      <c r="M6111" s="68"/>
      <c r="N6111" s="68"/>
      <c r="O6111" s="68"/>
      <c r="P6111" s="70"/>
      <c r="Q6111" s="71"/>
    </row>
    <row r="6112" spans="1:17">
      <c r="A6112" s="152"/>
      <c r="B6112" s="68"/>
      <c r="C6112" s="68"/>
      <c r="D6112" s="68"/>
      <c r="E6112" s="68"/>
      <c r="F6112" s="69"/>
      <c r="G6112" s="69"/>
      <c r="H6112" s="69"/>
      <c r="I6112" s="69"/>
      <c r="J6112" s="68"/>
      <c r="K6112" s="69"/>
      <c r="L6112" s="68"/>
      <c r="M6112" s="68"/>
      <c r="N6112" s="68"/>
      <c r="O6112" s="68"/>
      <c r="P6112" s="70"/>
      <c r="Q6112" s="71"/>
    </row>
    <row r="6113" spans="1:17">
      <c r="A6113" s="152"/>
      <c r="B6113" s="68"/>
      <c r="C6113" s="68"/>
      <c r="D6113" s="68"/>
      <c r="E6113" s="68"/>
      <c r="F6113" s="69"/>
      <c r="G6113" s="69"/>
      <c r="H6113" s="69"/>
      <c r="I6113" s="69"/>
      <c r="J6113" s="68"/>
      <c r="K6113" s="69"/>
      <c r="L6113" s="68"/>
      <c r="M6113" s="68"/>
      <c r="N6113" s="68"/>
      <c r="O6113" s="68"/>
      <c r="P6113" s="70"/>
      <c r="Q6113" s="71"/>
    </row>
    <row r="6114" spans="1:17">
      <c r="A6114" s="152"/>
      <c r="B6114" s="68"/>
      <c r="C6114" s="68"/>
      <c r="D6114" s="68"/>
      <c r="E6114" s="68"/>
      <c r="F6114" s="69"/>
      <c r="G6114" s="69"/>
      <c r="H6114" s="69"/>
      <c r="I6114" s="69"/>
      <c r="J6114" s="68"/>
      <c r="K6114" s="69"/>
      <c r="L6114" s="68"/>
      <c r="M6114" s="68"/>
      <c r="N6114" s="68"/>
      <c r="O6114" s="68"/>
      <c r="P6114" s="70"/>
      <c r="Q6114" s="71"/>
    </row>
    <row r="6115" spans="1:17">
      <c r="A6115" s="152"/>
      <c r="B6115" s="68"/>
      <c r="C6115" s="68"/>
      <c r="D6115" s="68"/>
      <c r="E6115" s="68"/>
      <c r="F6115" s="69"/>
      <c r="G6115" s="69"/>
      <c r="H6115" s="69"/>
      <c r="I6115" s="69"/>
      <c r="J6115" s="68"/>
      <c r="K6115" s="69"/>
      <c r="L6115" s="68"/>
      <c r="M6115" s="68"/>
      <c r="N6115" s="68"/>
      <c r="O6115" s="68"/>
      <c r="P6115" s="70"/>
      <c r="Q6115" s="71"/>
    </row>
    <row r="6116" spans="1:17">
      <c r="A6116" s="152"/>
      <c r="B6116" s="68"/>
      <c r="C6116" s="68"/>
      <c r="D6116" s="68"/>
      <c r="E6116" s="68"/>
      <c r="F6116" s="69"/>
      <c r="G6116" s="69"/>
      <c r="H6116" s="69"/>
      <c r="I6116" s="69"/>
      <c r="J6116" s="68"/>
      <c r="K6116" s="69"/>
      <c r="L6116" s="68"/>
      <c r="M6116" s="68"/>
      <c r="N6116" s="68"/>
      <c r="O6116" s="68"/>
      <c r="P6116" s="70"/>
      <c r="Q6116" s="71"/>
    </row>
    <row r="6117" spans="1:17">
      <c r="A6117" s="152"/>
      <c r="B6117" s="68"/>
      <c r="C6117" s="68"/>
      <c r="D6117" s="68"/>
      <c r="E6117" s="68"/>
      <c r="F6117" s="69"/>
      <c r="G6117" s="69"/>
      <c r="H6117" s="69"/>
      <c r="I6117" s="69"/>
      <c r="J6117" s="68"/>
      <c r="K6117" s="69"/>
      <c r="L6117" s="68"/>
      <c r="M6117" s="68"/>
      <c r="N6117" s="68"/>
      <c r="O6117" s="68"/>
      <c r="P6117" s="70"/>
      <c r="Q6117" s="71"/>
    </row>
    <row r="6118" spans="1:17">
      <c r="A6118" s="152"/>
      <c r="B6118" s="68"/>
      <c r="C6118" s="68"/>
      <c r="D6118" s="68"/>
      <c r="E6118" s="68"/>
      <c r="F6118" s="69"/>
      <c r="G6118" s="69"/>
      <c r="H6118" s="69"/>
      <c r="I6118" s="69"/>
      <c r="J6118" s="68"/>
      <c r="K6118" s="69"/>
      <c r="L6118" s="68"/>
      <c r="M6118" s="68"/>
      <c r="N6118" s="68"/>
      <c r="O6118" s="68"/>
      <c r="P6118" s="70"/>
      <c r="Q6118" s="71"/>
    </row>
    <row r="6119" spans="1:17">
      <c r="A6119" s="152"/>
      <c r="B6119" s="68"/>
      <c r="C6119" s="68"/>
      <c r="D6119" s="68"/>
      <c r="E6119" s="68"/>
      <c r="F6119" s="69"/>
      <c r="G6119" s="69"/>
      <c r="H6119" s="69"/>
      <c r="I6119" s="69"/>
      <c r="J6119" s="68"/>
      <c r="K6119" s="69"/>
      <c r="L6119" s="68"/>
      <c r="M6119" s="68"/>
      <c r="N6119" s="68"/>
      <c r="O6119" s="68"/>
      <c r="P6119" s="70"/>
      <c r="Q6119" s="71"/>
    </row>
    <row r="6120" spans="1:17">
      <c r="A6120" s="152"/>
      <c r="B6120" s="68"/>
      <c r="C6120" s="68"/>
      <c r="D6120" s="68"/>
      <c r="E6120" s="68"/>
      <c r="F6120" s="69"/>
      <c r="G6120" s="69"/>
      <c r="H6120" s="69"/>
      <c r="I6120" s="69"/>
      <c r="J6120" s="68"/>
      <c r="K6120" s="69"/>
      <c r="L6120" s="68"/>
      <c r="M6120" s="68"/>
      <c r="N6120" s="68"/>
      <c r="O6120" s="68"/>
      <c r="P6120" s="70"/>
      <c r="Q6120" s="71"/>
    </row>
    <row r="6121" spans="1:17">
      <c r="A6121" s="152"/>
      <c r="B6121" s="68"/>
      <c r="C6121" s="68"/>
      <c r="D6121" s="68"/>
      <c r="E6121" s="68"/>
      <c r="F6121" s="69"/>
      <c r="G6121" s="69"/>
      <c r="H6121" s="69"/>
      <c r="I6121" s="69"/>
      <c r="J6121" s="68"/>
      <c r="K6121" s="69"/>
      <c r="L6121" s="68"/>
      <c r="M6121" s="68"/>
      <c r="N6121" s="68"/>
      <c r="O6121" s="68"/>
      <c r="P6121" s="70"/>
      <c r="Q6121" s="71"/>
    </row>
    <row r="6122" spans="1:17">
      <c r="A6122" s="152"/>
      <c r="B6122" s="68"/>
      <c r="C6122" s="68"/>
      <c r="D6122" s="68"/>
      <c r="E6122" s="68"/>
      <c r="F6122" s="69"/>
      <c r="G6122" s="69"/>
      <c r="H6122" s="69"/>
      <c r="I6122" s="69"/>
      <c r="J6122" s="68"/>
      <c r="K6122" s="69"/>
      <c r="L6122" s="68"/>
      <c r="M6122" s="68"/>
      <c r="N6122" s="68"/>
      <c r="O6122" s="68"/>
      <c r="P6122" s="70"/>
      <c r="Q6122" s="71"/>
    </row>
    <row r="6123" spans="1:17">
      <c r="A6123" s="152"/>
      <c r="B6123" s="68"/>
      <c r="C6123" s="68"/>
      <c r="D6123" s="68"/>
      <c r="E6123" s="68"/>
      <c r="F6123" s="69"/>
      <c r="G6123" s="69"/>
      <c r="H6123" s="69"/>
      <c r="I6123" s="69"/>
      <c r="J6123" s="68"/>
      <c r="K6123" s="69"/>
      <c r="L6123" s="68"/>
      <c r="M6123" s="68"/>
      <c r="N6123" s="68"/>
      <c r="O6123" s="68"/>
      <c r="P6123" s="70"/>
      <c r="Q6123" s="71"/>
    </row>
    <row r="6124" spans="1:17">
      <c r="A6124" s="152"/>
      <c r="B6124" s="68"/>
      <c r="C6124" s="68"/>
      <c r="D6124" s="68"/>
      <c r="E6124" s="68"/>
      <c r="F6124" s="69"/>
      <c r="G6124" s="69"/>
      <c r="H6124" s="69"/>
      <c r="I6124" s="69"/>
      <c r="J6124" s="68"/>
      <c r="K6124" s="69"/>
      <c r="L6124" s="68"/>
      <c r="M6124" s="68"/>
      <c r="N6124" s="68"/>
      <c r="O6124" s="68"/>
      <c r="P6124" s="70"/>
      <c r="Q6124" s="71"/>
    </row>
    <row r="6125" spans="1:17">
      <c r="A6125" s="152"/>
      <c r="B6125" s="68"/>
      <c r="C6125" s="68"/>
      <c r="D6125" s="68"/>
      <c r="E6125" s="68"/>
      <c r="F6125" s="69"/>
      <c r="G6125" s="69"/>
      <c r="H6125" s="69"/>
      <c r="I6125" s="69"/>
      <c r="J6125" s="68"/>
      <c r="K6125" s="69"/>
      <c r="L6125" s="68"/>
      <c r="M6125" s="68"/>
      <c r="N6125" s="68"/>
      <c r="O6125" s="68"/>
      <c r="P6125" s="70"/>
      <c r="Q6125" s="71"/>
    </row>
    <row r="6126" spans="1:17">
      <c r="A6126" s="152"/>
      <c r="B6126" s="68"/>
      <c r="C6126" s="68"/>
      <c r="D6126" s="68"/>
      <c r="E6126" s="68"/>
      <c r="F6126" s="69"/>
      <c r="G6126" s="69"/>
      <c r="H6126" s="69"/>
      <c r="I6126" s="69"/>
      <c r="J6126" s="68"/>
      <c r="K6126" s="69"/>
      <c r="L6126" s="68"/>
      <c r="M6126" s="68"/>
      <c r="N6126" s="68"/>
      <c r="O6126" s="68"/>
      <c r="P6126" s="70"/>
      <c r="Q6126" s="71"/>
    </row>
    <row r="6127" spans="1:17">
      <c r="A6127" s="152"/>
      <c r="B6127" s="68"/>
      <c r="C6127" s="68"/>
      <c r="D6127" s="68"/>
      <c r="E6127" s="68"/>
      <c r="F6127" s="69"/>
      <c r="G6127" s="69"/>
      <c r="H6127" s="69"/>
      <c r="I6127" s="69"/>
      <c r="J6127" s="68"/>
      <c r="K6127" s="69"/>
      <c r="L6127" s="68"/>
      <c r="M6127" s="68"/>
      <c r="N6127" s="68"/>
      <c r="O6127" s="68"/>
      <c r="P6127" s="70"/>
      <c r="Q6127" s="71"/>
    </row>
    <row r="6128" spans="1:17">
      <c r="A6128" s="152"/>
      <c r="B6128" s="68"/>
      <c r="C6128" s="68"/>
      <c r="D6128" s="68"/>
      <c r="E6128" s="68"/>
      <c r="F6128" s="69"/>
      <c r="G6128" s="69"/>
      <c r="H6128" s="69"/>
      <c r="I6128" s="69"/>
      <c r="J6128" s="68"/>
      <c r="K6128" s="69"/>
      <c r="L6128" s="68"/>
      <c r="M6128" s="68"/>
      <c r="N6128" s="68"/>
      <c r="O6128" s="68"/>
      <c r="P6128" s="70"/>
      <c r="Q6128" s="71"/>
    </row>
    <row r="6129" spans="1:17">
      <c r="A6129" s="152"/>
      <c r="B6129" s="68"/>
      <c r="C6129" s="68"/>
      <c r="D6129" s="68"/>
      <c r="E6129" s="68"/>
      <c r="F6129" s="69"/>
      <c r="G6129" s="69"/>
      <c r="H6129" s="69"/>
      <c r="I6129" s="69"/>
      <c r="J6129" s="68"/>
      <c r="K6129" s="69"/>
      <c r="L6129" s="68"/>
      <c r="M6129" s="68"/>
      <c r="N6129" s="68"/>
      <c r="O6129" s="68"/>
      <c r="P6129" s="70"/>
      <c r="Q6129" s="71"/>
    </row>
    <row r="6130" spans="1:17">
      <c r="A6130" s="152"/>
      <c r="B6130" s="68"/>
      <c r="C6130" s="68"/>
      <c r="D6130" s="68"/>
      <c r="E6130" s="68"/>
      <c r="F6130" s="69"/>
      <c r="G6130" s="69"/>
      <c r="H6130" s="69"/>
      <c r="I6130" s="69"/>
      <c r="J6130" s="68"/>
      <c r="K6130" s="69"/>
      <c r="L6130" s="68"/>
      <c r="M6130" s="68"/>
      <c r="N6130" s="68"/>
      <c r="O6130" s="68"/>
      <c r="P6130" s="70"/>
      <c r="Q6130" s="71"/>
    </row>
    <row r="6131" spans="1:17">
      <c r="A6131" s="152"/>
      <c r="B6131" s="68"/>
      <c r="C6131" s="68"/>
      <c r="D6131" s="68"/>
      <c r="E6131" s="68"/>
      <c r="F6131" s="69"/>
      <c r="G6131" s="69"/>
      <c r="H6131" s="69"/>
      <c r="I6131" s="69"/>
      <c r="J6131" s="68"/>
      <c r="K6131" s="69"/>
      <c r="L6131" s="68"/>
      <c r="M6131" s="68"/>
      <c r="N6131" s="68"/>
      <c r="O6131" s="68"/>
      <c r="P6131" s="70"/>
      <c r="Q6131" s="71"/>
    </row>
    <row r="6132" spans="1:17">
      <c r="A6132" s="152"/>
      <c r="B6132" s="68"/>
      <c r="C6132" s="68"/>
      <c r="D6132" s="68"/>
      <c r="E6132" s="68"/>
      <c r="F6132" s="69"/>
      <c r="G6132" s="69"/>
      <c r="H6132" s="69"/>
      <c r="I6132" s="69"/>
      <c r="J6132" s="68"/>
      <c r="K6132" s="69"/>
      <c r="L6132" s="68"/>
      <c r="M6132" s="68"/>
      <c r="N6132" s="68"/>
      <c r="O6132" s="68"/>
      <c r="P6132" s="70"/>
      <c r="Q6132" s="71"/>
    </row>
    <row r="6133" spans="1:17">
      <c r="A6133" s="152"/>
      <c r="B6133" s="68"/>
      <c r="C6133" s="68"/>
      <c r="D6133" s="68"/>
      <c r="E6133" s="68"/>
      <c r="F6133" s="69"/>
      <c r="G6133" s="69"/>
      <c r="H6133" s="69"/>
      <c r="I6133" s="69"/>
      <c r="J6133" s="68"/>
      <c r="K6133" s="69"/>
      <c r="L6133" s="68"/>
      <c r="M6133" s="68"/>
      <c r="N6133" s="68"/>
      <c r="O6133" s="68"/>
      <c r="P6133" s="70"/>
      <c r="Q6133" s="71"/>
    </row>
    <row r="6134" spans="1:17">
      <c r="A6134" s="152"/>
      <c r="B6134" s="68"/>
      <c r="C6134" s="68"/>
      <c r="D6134" s="68"/>
      <c r="E6134" s="68"/>
      <c r="F6134" s="69"/>
      <c r="G6134" s="69"/>
      <c r="H6134" s="69"/>
      <c r="I6134" s="69"/>
      <c r="J6134" s="68"/>
      <c r="K6134" s="69"/>
      <c r="L6134" s="68"/>
      <c r="M6134" s="68"/>
      <c r="N6134" s="68"/>
      <c r="O6134" s="68"/>
      <c r="P6134" s="70"/>
      <c r="Q6134" s="71"/>
    </row>
    <row r="6135" spans="1:17">
      <c r="A6135" s="152"/>
      <c r="B6135" s="68"/>
      <c r="C6135" s="68"/>
      <c r="D6135" s="68"/>
      <c r="E6135" s="68"/>
      <c r="F6135" s="69"/>
      <c r="G6135" s="69"/>
      <c r="H6135" s="69"/>
      <c r="I6135" s="69"/>
      <c r="J6135" s="68"/>
      <c r="K6135" s="69"/>
      <c r="L6135" s="68"/>
      <c r="M6135" s="68"/>
      <c r="N6135" s="68"/>
      <c r="O6135" s="68"/>
      <c r="P6135" s="70"/>
      <c r="Q6135" s="71"/>
    </row>
    <row r="6136" spans="1:17">
      <c r="A6136" s="152"/>
      <c r="B6136" s="68"/>
      <c r="C6136" s="68"/>
      <c r="D6136" s="68"/>
      <c r="E6136" s="68"/>
      <c r="F6136" s="69"/>
      <c r="G6136" s="69"/>
      <c r="H6136" s="69"/>
      <c r="I6136" s="69"/>
      <c r="J6136" s="68"/>
      <c r="K6136" s="69"/>
      <c r="L6136" s="68"/>
      <c r="M6136" s="68"/>
      <c r="N6136" s="68"/>
      <c r="O6136" s="68"/>
      <c r="P6136" s="70"/>
      <c r="Q6136" s="71"/>
    </row>
    <row r="6137" spans="1:17">
      <c r="A6137" s="152"/>
      <c r="B6137" s="68"/>
      <c r="C6137" s="68"/>
      <c r="D6137" s="68"/>
      <c r="E6137" s="68"/>
      <c r="F6137" s="69"/>
      <c r="G6137" s="69"/>
      <c r="H6137" s="69"/>
      <c r="I6137" s="69"/>
      <c r="J6137" s="68"/>
      <c r="K6137" s="69"/>
      <c r="L6137" s="68"/>
      <c r="M6137" s="68"/>
      <c r="N6137" s="68"/>
      <c r="O6137" s="68"/>
      <c r="P6137" s="70"/>
      <c r="Q6137" s="71"/>
    </row>
    <row r="6138" spans="1:17">
      <c r="A6138" s="152"/>
      <c r="B6138" s="68"/>
      <c r="C6138" s="68"/>
      <c r="D6138" s="68"/>
      <c r="E6138" s="68"/>
      <c r="F6138" s="69"/>
      <c r="G6138" s="69"/>
      <c r="H6138" s="69"/>
      <c r="I6138" s="69"/>
      <c r="J6138" s="68"/>
      <c r="K6138" s="69"/>
      <c r="L6138" s="68"/>
      <c r="M6138" s="68"/>
      <c r="N6138" s="68"/>
      <c r="O6138" s="68"/>
      <c r="P6138" s="70"/>
      <c r="Q6138" s="71"/>
    </row>
    <row r="6139" spans="1:17">
      <c r="A6139" s="152"/>
      <c r="B6139" s="68"/>
      <c r="C6139" s="68"/>
      <c r="D6139" s="68"/>
      <c r="E6139" s="68"/>
      <c r="F6139" s="69"/>
      <c r="G6139" s="69"/>
      <c r="H6139" s="69"/>
      <c r="I6139" s="69"/>
      <c r="J6139" s="68"/>
      <c r="K6139" s="69"/>
      <c r="L6139" s="68"/>
      <c r="M6139" s="68"/>
      <c r="N6139" s="68"/>
      <c r="O6139" s="68"/>
      <c r="P6139" s="70"/>
      <c r="Q6139" s="71"/>
    </row>
    <row r="6140" spans="1:17">
      <c r="A6140" s="152"/>
      <c r="B6140" s="68"/>
      <c r="C6140" s="68"/>
      <c r="D6140" s="68"/>
      <c r="E6140" s="68"/>
      <c r="F6140" s="69"/>
      <c r="G6140" s="69"/>
      <c r="H6140" s="69"/>
      <c r="I6140" s="69"/>
      <c r="J6140" s="68"/>
      <c r="K6140" s="69"/>
      <c r="L6140" s="68"/>
      <c r="M6140" s="68"/>
      <c r="N6140" s="68"/>
      <c r="O6140" s="68"/>
      <c r="P6140" s="70"/>
      <c r="Q6140" s="71"/>
    </row>
    <row r="6141" spans="1:17">
      <c r="A6141" s="152"/>
      <c r="B6141" s="68"/>
      <c r="C6141" s="68"/>
      <c r="D6141" s="68"/>
      <c r="E6141" s="68"/>
      <c r="F6141" s="69"/>
      <c r="G6141" s="69"/>
      <c r="H6141" s="69"/>
      <c r="I6141" s="69"/>
      <c r="J6141" s="68"/>
      <c r="K6141" s="69"/>
      <c r="L6141" s="68"/>
      <c r="M6141" s="68"/>
      <c r="N6141" s="68"/>
      <c r="O6141" s="68"/>
      <c r="P6141" s="70"/>
      <c r="Q6141" s="71"/>
    </row>
    <row r="6142" spans="1:17">
      <c r="A6142" s="152"/>
      <c r="B6142" s="68"/>
      <c r="C6142" s="68"/>
      <c r="D6142" s="68"/>
      <c r="E6142" s="68"/>
      <c r="F6142" s="69"/>
      <c r="G6142" s="69"/>
      <c r="H6142" s="69"/>
      <c r="I6142" s="69"/>
      <c r="J6142" s="68"/>
      <c r="K6142" s="69"/>
      <c r="L6142" s="68"/>
      <c r="M6142" s="68"/>
      <c r="N6142" s="68"/>
      <c r="O6142" s="68"/>
      <c r="P6142" s="70"/>
      <c r="Q6142" s="71"/>
    </row>
    <row r="6143" spans="1:17">
      <c r="A6143" s="152"/>
      <c r="B6143" s="68"/>
      <c r="C6143" s="68"/>
      <c r="D6143" s="68"/>
      <c r="E6143" s="68"/>
      <c r="F6143" s="69"/>
      <c r="G6143" s="69"/>
      <c r="H6143" s="69"/>
      <c r="I6143" s="69"/>
      <c r="J6143" s="68"/>
      <c r="K6143" s="69"/>
      <c r="L6143" s="68"/>
      <c r="M6143" s="68"/>
      <c r="N6143" s="68"/>
      <c r="O6143" s="68"/>
      <c r="P6143" s="70"/>
      <c r="Q6143" s="71"/>
    </row>
    <row r="6144" spans="1:17">
      <c r="A6144" s="152"/>
      <c r="B6144" s="68"/>
      <c r="C6144" s="68"/>
      <c r="D6144" s="68"/>
      <c r="E6144" s="68"/>
      <c r="F6144" s="69"/>
      <c r="G6144" s="69"/>
      <c r="H6144" s="69"/>
      <c r="I6144" s="69"/>
      <c r="J6144" s="68"/>
      <c r="K6144" s="69"/>
      <c r="L6144" s="68"/>
      <c r="M6144" s="68"/>
      <c r="N6144" s="68"/>
      <c r="O6144" s="68"/>
      <c r="P6144" s="70"/>
      <c r="Q6144" s="71"/>
    </row>
    <row r="6145" spans="1:17">
      <c r="A6145" s="152"/>
      <c r="B6145" s="68"/>
      <c r="C6145" s="68"/>
      <c r="D6145" s="68"/>
      <c r="E6145" s="68"/>
      <c r="F6145" s="69"/>
      <c r="G6145" s="69"/>
      <c r="H6145" s="69"/>
      <c r="I6145" s="69"/>
      <c r="J6145" s="68"/>
      <c r="K6145" s="69"/>
      <c r="L6145" s="68"/>
      <c r="M6145" s="68"/>
      <c r="N6145" s="68"/>
      <c r="O6145" s="68"/>
      <c r="P6145" s="70"/>
      <c r="Q6145" s="71"/>
    </row>
    <row r="6146" spans="1:17">
      <c r="A6146" s="152"/>
      <c r="B6146" s="68"/>
      <c r="C6146" s="68"/>
      <c r="D6146" s="68"/>
      <c r="E6146" s="68"/>
      <c r="F6146" s="69"/>
      <c r="G6146" s="69"/>
      <c r="H6146" s="69"/>
      <c r="I6146" s="69"/>
      <c r="J6146" s="68"/>
      <c r="K6146" s="69"/>
      <c r="L6146" s="68"/>
      <c r="M6146" s="68"/>
      <c r="N6146" s="68"/>
      <c r="O6146" s="68"/>
      <c r="P6146" s="70"/>
      <c r="Q6146" s="71"/>
    </row>
    <row r="6147" spans="1:17">
      <c r="A6147" s="152"/>
      <c r="B6147" s="68"/>
      <c r="C6147" s="68"/>
      <c r="D6147" s="68"/>
      <c r="E6147" s="68"/>
      <c r="F6147" s="69"/>
      <c r="G6147" s="69"/>
      <c r="H6147" s="69"/>
      <c r="I6147" s="69"/>
      <c r="J6147" s="68"/>
      <c r="K6147" s="69"/>
      <c r="L6147" s="68"/>
      <c r="M6147" s="68"/>
      <c r="N6147" s="68"/>
      <c r="O6147" s="68"/>
      <c r="P6147" s="70"/>
      <c r="Q6147" s="71"/>
    </row>
    <row r="6148" spans="1:17">
      <c r="A6148" s="152"/>
      <c r="B6148" s="68"/>
      <c r="C6148" s="68"/>
      <c r="D6148" s="68"/>
      <c r="E6148" s="68"/>
      <c r="F6148" s="69"/>
      <c r="G6148" s="69"/>
      <c r="H6148" s="69"/>
      <c r="I6148" s="69"/>
      <c r="J6148" s="68"/>
      <c r="K6148" s="69"/>
      <c r="L6148" s="68"/>
      <c r="M6148" s="68"/>
      <c r="N6148" s="68"/>
      <c r="O6148" s="68"/>
      <c r="P6148" s="70"/>
      <c r="Q6148" s="71"/>
    </row>
    <row r="6149" spans="1:17">
      <c r="A6149" s="152"/>
      <c r="B6149" s="68"/>
      <c r="C6149" s="68"/>
      <c r="D6149" s="68"/>
      <c r="E6149" s="68"/>
      <c r="F6149" s="69"/>
      <c r="G6149" s="69"/>
      <c r="H6149" s="69"/>
      <c r="I6149" s="69"/>
      <c r="J6149" s="68"/>
      <c r="K6149" s="69"/>
      <c r="L6149" s="68"/>
      <c r="M6149" s="68"/>
      <c r="N6149" s="68"/>
      <c r="O6149" s="68"/>
      <c r="P6149" s="70"/>
      <c r="Q6149" s="71"/>
    </row>
    <row r="6150" spans="1:17">
      <c r="A6150" s="152"/>
      <c r="B6150" s="68"/>
      <c r="C6150" s="68"/>
      <c r="D6150" s="68"/>
      <c r="E6150" s="68"/>
      <c r="F6150" s="69"/>
      <c r="G6150" s="69"/>
      <c r="H6150" s="69"/>
      <c r="I6150" s="69"/>
      <c r="J6150" s="68"/>
      <c r="K6150" s="69"/>
      <c r="L6150" s="68"/>
      <c r="M6150" s="68"/>
      <c r="N6150" s="68"/>
      <c r="O6150" s="68"/>
      <c r="P6150" s="70"/>
      <c r="Q6150" s="71"/>
    </row>
    <row r="6151" spans="1:17">
      <c r="A6151" s="152"/>
      <c r="B6151" s="68"/>
      <c r="C6151" s="68"/>
      <c r="D6151" s="68"/>
      <c r="E6151" s="68"/>
      <c r="F6151" s="69"/>
      <c r="G6151" s="69"/>
      <c r="H6151" s="69"/>
      <c r="I6151" s="69"/>
      <c r="J6151" s="68"/>
      <c r="K6151" s="69"/>
      <c r="L6151" s="68"/>
      <c r="M6151" s="68"/>
      <c r="N6151" s="68"/>
      <c r="O6151" s="68"/>
      <c r="P6151" s="70"/>
      <c r="Q6151" s="71"/>
    </row>
    <row r="6152" spans="1:17">
      <c r="A6152" s="152"/>
      <c r="B6152" s="68"/>
      <c r="C6152" s="68"/>
      <c r="D6152" s="68"/>
      <c r="E6152" s="68"/>
      <c r="F6152" s="69"/>
      <c r="G6152" s="69"/>
      <c r="H6152" s="69"/>
      <c r="I6152" s="69"/>
      <c r="J6152" s="68"/>
      <c r="K6152" s="69"/>
      <c r="L6152" s="68"/>
      <c r="M6152" s="68"/>
      <c r="N6152" s="68"/>
      <c r="O6152" s="68"/>
      <c r="P6152" s="70"/>
      <c r="Q6152" s="71"/>
    </row>
    <row r="6153" spans="1:17">
      <c r="A6153" s="152"/>
      <c r="B6153" s="68"/>
      <c r="C6153" s="68"/>
      <c r="D6153" s="68"/>
      <c r="E6153" s="68"/>
      <c r="F6153" s="69"/>
      <c r="G6153" s="69"/>
      <c r="H6153" s="69"/>
      <c r="I6153" s="69"/>
      <c r="J6153" s="68"/>
      <c r="K6153" s="69"/>
      <c r="L6153" s="68"/>
      <c r="M6153" s="68"/>
      <c r="N6153" s="68"/>
      <c r="O6153" s="68"/>
      <c r="P6153" s="70"/>
      <c r="Q6153" s="71"/>
    </row>
    <row r="6154" spans="1:17">
      <c r="A6154" s="152"/>
      <c r="B6154" s="68"/>
      <c r="C6154" s="68"/>
      <c r="D6154" s="68"/>
      <c r="E6154" s="68"/>
      <c r="F6154" s="69"/>
      <c r="G6154" s="69"/>
      <c r="H6154" s="69"/>
      <c r="I6154" s="69"/>
      <c r="J6154" s="68"/>
      <c r="K6154" s="69"/>
      <c r="L6154" s="68"/>
      <c r="M6154" s="68"/>
      <c r="N6154" s="68"/>
      <c r="O6154" s="68"/>
      <c r="P6154" s="70"/>
      <c r="Q6154" s="71"/>
    </row>
    <row r="6155" spans="1:17">
      <c r="A6155" s="152"/>
      <c r="B6155" s="68"/>
      <c r="C6155" s="68"/>
      <c r="D6155" s="68"/>
      <c r="E6155" s="68"/>
      <c r="F6155" s="69"/>
      <c r="G6155" s="69"/>
      <c r="H6155" s="69"/>
      <c r="I6155" s="69"/>
      <c r="J6155" s="68"/>
      <c r="K6155" s="69"/>
      <c r="L6155" s="68"/>
      <c r="M6155" s="68"/>
      <c r="N6155" s="68"/>
      <c r="O6155" s="68"/>
      <c r="P6155" s="70"/>
      <c r="Q6155" s="71"/>
    </row>
    <row r="6156" spans="1:17">
      <c r="A6156" s="152"/>
      <c r="B6156" s="68"/>
      <c r="C6156" s="68"/>
      <c r="D6156" s="68"/>
      <c r="E6156" s="68"/>
      <c r="F6156" s="69"/>
      <c r="G6156" s="69"/>
      <c r="H6156" s="69"/>
      <c r="I6156" s="69"/>
      <c r="J6156" s="68"/>
      <c r="K6156" s="69"/>
      <c r="L6156" s="68"/>
      <c r="M6156" s="68"/>
      <c r="N6156" s="68"/>
      <c r="O6156" s="68"/>
      <c r="P6156" s="70"/>
      <c r="Q6156" s="71"/>
    </row>
    <row r="6157" spans="1:17">
      <c r="A6157" s="152"/>
      <c r="B6157" s="68"/>
      <c r="C6157" s="68"/>
      <c r="D6157" s="68"/>
      <c r="E6157" s="68"/>
      <c r="F6157" s="69"/>
      <c r="G6157" s="69"/>
      <c r="H6157" s="69"/>
      <c r="I6157" s="69"/>
      <c r="J6157" s="68"/>
      <c r="K6157" s="69"/>
      <c r="L6157" s="68"/>
      <c r="M6157" s="68"/>
      <c r="N6157" s="68"/>
      <c r="O6157" s="68"/>
      <c r="P6157" s="70"/>
      <c r="Q6157" s="71"/>
    </row>
    <row r="6158" spans="1:17">
      <c r="A6158" s="152"/>
      <c r="B6158" s="68"/>
      <c r="C6158" s="68"/>
      <c r="D6158" s="68"/>
      <c r="E6158" s="68"/>
      <c r="F6158" s="69"/>
      <c r="G6158" s="69"/>
      <c r="H6158" s="69"/>
      <c r="I6158" s="69"/>
      <c r="J6158" s="68"/>
      <c r="K6158" s="69"/>
      <c r="L6158" s="68"/>
      <c r="M6158" s="68"/>
      <c r="N6158" s="68"/>
      <c r="O6158" s="68"/>
      <c r="P6158" s="70"/>
      <c r="Q6158" s="71"/>
    </row>
    <row r="6159" spans="1:17">
      <c r="A6159" s="152"/>
      <c r="B6159" s="68"/>
      <c r="C6159" s="68"/>
      <c r="D6159" s="68"/>
      <c r="E6159" s="68"/>
      <c r="F6159" s="69"/>
      <c r="G6159" s="69"/>
      <c r="H6159" s="69"/>
      <c r="I6159" s="69"/>
      <c r="J6159" s="68"/>
      <c r="K6159" s="69"/>
      <c r="L6159" s="68"/>
      <c r="M6159" s="68"/>
      <c r="N6159" s="68"/>
      <c r="O6159" s="68"/>
      <c r="P6159" s="70"/>
      <c r="Q6159" s="71"/>
    </row>
    <row r="6160" spans="1:17">
      <c r="A6160" s="152"/>
      <c r="B6160" s="68"/>
      <c r="C6160" s="68"/>
      <c r="D6160" s="68"/>
      <c r="E6160" s="68"/>
      <c r="F6160" s="69"/>
      <c r="G6160" s="69"/>
      <c r="H6160" s="69"/>
      <c r="I6160" s="69"/>
      <c r="J6160" s="68"/>
      <c r="K6160" s="69"/>
      <c r="L6160" s="68"/>
      <c r="M6160" s="68"/>
      <c r="N6160" s="68"/>
      <c r="O6160" s="68"/>
      <c r="P6160" s="70"/>
      <c r="Q6160" s="71"/>
    </row>
    <row r="6161" spans="1:17">
      <c r="A6161" s="152"/>
      <c r="B6161" s="68"/>
      <c r="C6161" s="68"/>
      <c r="D6161" s="68"/>
      <c r="E6161" s="68"/>
      <c r="F6161" s="69"/>
      <c r="G6161" s="69"/>
      <c r="H6161" s="69"/>
      <c r="I6161" s="69"/>
      <c r="J6161" s="68"/>
      <c r="K6161" s="69"/>
      <c r="L6161" s="68"/>
      <c r="M6161" s="68"/>
      <c r="N6161" s="68"/>
      <c r="O6161" s="68"/>
      <c r="P6161" s="70"/>
      <c r="Q6161" s="71"/>
    </row>
    <row r="6162" spans="1:17">
      <c r="A6162" s="152"/>
      <c r="B6162" s="68"/>
      <c r="C6162" s="68"/>
      <c r="D6162" s="68"/>
      <c r="E6162" s="68"/>
      <c r="F6162" s="69"/>
      <c r="G6162" s="69"/>
      <c r="H6162" s="69"/>
      <c r="I6162" s="69"/>
      <c r="J6162" s="68"/>
      <c r="K6162" s="69"/>
      <c r="L6162" s="68"/>
      <c r="M6162" s="68"/>
      <c r="N6162" s="68"/>
      <c r="O6162" s="68"/>
      <c r="P6162" s="70"/>
      <c r="Q6162" s="71"/>
    </row>
    <row r="6163" spans="1:17">
      <c r="A6163" s="152"/>
      <c r="B6163" s="68"/>
      <c r="C6163" s="68"/>
      <c r="D6163" s="68"/>
      <c r="E6163" s="68"/>
      <c r="F6163" s="69"/>
      <c r="G6163" s="69"/>
      <c r="H6163" s="69"/>
      <c r="I6163" s="69"/>
      <c r="J6163" s="68"/>
      <c r="K6163" s="69"/>
      <c r="L6163" s="68"/>
      <c r="M6163" s="68"/>
      <c r="N6163" s="68"/>
      <c r="O6163" s="68"/>
      <c r="P6163" s="70"/>
      <c r="Q6163" s="71"/>
    </row>
    <row r="6164" spans="1:17">
      <c r="A6164" s="152"/>
      <c r="B6164" s="68"/>
      <c r="C6164" s="68"/>
      <c r="D6164" s="68"/>
      <c r="E6164" s="68"/>
      <c r="F6164" s="69"/>
      <c r="G6164" s="69"/>
      <c r="H6164" s="69"/>
      <c r="I6164" s="69"/>
      <c r="J6164" s="68"/>
      <c r="K6164" s="69"/>
      <c r="L6164" s="68"/>
      <c r="M6164" s="68"/>
      <c r="N6164" s="68"/>
      <c r="O6164" s="68"/>
      <c r="P6164" s="70"/>
      <c r="Q6164" s="71"/>
    </row>
    <row r="6165" spans="1:17">
      <c r="A6165" s="152"/>
      <c r="B6165" s="68"/>
      <c r="C6165" s="68"/>
      <c r="D6165" s="68"/>
      <c r="E6165" s="68"/>
      <c r="F6165" s="69"/>
      <c r="G6165" s="69"/>
      <c r="H6165" s="69"/>
      <c r="I6165" s="69"/>
      <c r="J6165" s="68"/>
      <c r="K6165" s="69"/>
      <c r="L6165" s="68"/>
      <c r="M6165" s="68"/>
      <c r="N6165" s="68"/>
      <c r="O6165" s="68"/>
      <c r="P6165" s="70"/>
      <c r="Q6165" s="71"/>
    </row>
    <row r="6166" spans="1:17">
      <c r="A6166" s="152"/>
      <c r="B6166" s="68"/>
      <c r="C6166" s="68"/>
      <c r="D6166" s="68"/>
      <c r="E6166" s="68"/>
      <c r="F6166" s="69"/>
      <c r="G6166" s="69"/>
      <c r="H6166" s="69"/>
      <c r="I6166" s="69"/>
      <c r="J6166" s="68"/>
      <c r="K6166" s="69"/>
      <c r="L6166" s="68"/>
      <c r="M6166" s="68"/>
      <c r="N6166" s="68"/>
      <c r="O6166" s="68"/>
      <c r="P6166" s="70"/>
      <c r="Q6166" s="71"/>
    </row>
    <row r="6167" spans="1:17">
      <c r="A6167" s="152"/>
      <c r="B6167" s="68"/>
      <c r="C6167" s="68"/>
      <c r="D6167" s="68"/>
      <c r="E6167" s="68"/>
      <c r="F6167" s="69"/>
      <c r="G6167" s="69"/>
      <c r="H6167" s="69"/>
      <c r="I6167" s="69"/>
      <c r="J6167" s="68"/>
      <c r="K6167" s="69"/>
      <c r="L6167" s="68"/>
      <c r="M6167" s="68"/>
      <c r="N6167" s="68"/>
      <c r="O6167" s="68"/>
      <c r="P6167" s="70"/>
      <c r="Q6167" s="71"/>
    </row>
    <row r="6168" spans="1:17">
      <c r="A6168" s="152"/>
      <c r="B6168" s="68"/>
      <c r="C6168" s="68"/>
      <c r="D6168" s="68"/>
      <c r="E6168" s="68"/>
      <c r="F6168" s="69"/>
      <c r="G6168" s="69"/>
      <c r="H6168" s="69"/>
      <c r="I6168" s="69"/>
      <c r="J6168" s="68"/>
      <c r="K6168" s="69"/>
      <c r="L6168" s="68"/>
      <c r="M6168" s="68"/>
      <c r="N6168" s="68"/>
      <c r="O6168" s="68"/>
      <c r="P6168" s="70"/>
      <c r="Q6168" s="71"/>
    </row>
    <row r="6169" spans="1:17">
      <c r="A6169" s="152"/>
      <c r="B6169" s="68"/>
      <c r="C6169" s="68"/>
      <c r="D6169" s="68"/>
      <c r="E6169" s="68"/>
      <c r="F6169" s="69"/>
      <c r="G6169" s="69"/>
      <c r="H6169" s="69"/>
      <c r="I6169" s="69"/>
      <c r="J6169" s="68"/>
      <c r="K6169" s="69"/>
      <c r="L6169" s="68"/>
      <c r="M6169" s="68"/>
      <c r="N6169" s="68"/>
      <c r="O6169" s="68"/>
      <c r="P6169" s="70"/>
      <c r="Q6169" s="71"/>
    </row>
    <row r="6170" spans="1:17">
      <c r="A6170" s="152"/>
      <c r="B6170" s="68"/>
      <c r="C6170" s="68"/>
      <c r="D6170" s="68"/>
      <c r="E6170" s="68"/>
      <c r="F6170" s="69"/>
      <c r="G6170" s="69"/>
      <c r="H6170" s="69"/>
      <c r="I6170" s="69"/>
      <c r="J6170" s="68"/>
      <c r="K6170" s="69"/>
      <c r="L6170" s="68"/>
      <c r="M6170" s="68"/>
      <c r="N6170" s="68"/>
      <c r="O6170" s="68"/>
      <c r="P6170" s="70"/>
      <c r="Q6170" s="71"/>
    </row>
    <row r="6171" spans="1:17">
      <c r="A6171" s="152"/>
      <c r="B6171" s="68"/>
      <c r="C6171" s="68"/>
      <c r="D6171" s="68"/>
      <c r="E6171" s="68"/>
      <c r="F6171" s="69"/>
      <c r="G6171" s="69"/>
      <c r="H6171" s="69"/>
      <c r="I6171" s="69"/>
      <c r="J6171" s="68"/>
      <c r="K6171" s="69"/>
      <c r="L6171" s="68"/>
      <c r="M6171" s="68"/>
      <c r="N6171" s="68"/>
      <c r="O6171" s="68"/>
      <c r="P6171" s="70"/>
      <c r="Q6171" s="71"/>
    </row>
    <row r="6172" spans="1:17">
      <c r="A6172" s="152"/>
      <c r="B6172" s="68"/>
      <c r="C6172" s="68"/>
      <c r="D6172" s="68"/>
      <c r="E6172" s="68"/>
      <c r="F6172" s="69"/>
      <c r="G6172" s="69"/>
      <c r="H6172" s="69"/>
      <c r="I6172" s="69"/>
      <c r="J6172" s="68"/>
      <c r="K6172" s="69"/>
      <c r="L6172" s="68"/>
      <c r="M6172" s="68"/>
      <c r="N6172" s="68"/>
      <c r="O6172" s="68"/>
      <c r="P6172" s="70"/>
      <c r="Q6172" s="71"/>
    </row>
    <row r="6173" spans="1:17">
      <c r="A6173" s="152"/>
      <c r="B6173" s="68"/>
      <c r="C6173" s="68"/>
      <c r="D6173" s="68"/>
      <c r="E6173" s="68"/>
      <c r="F6173" s="69"/>
      <c r="G6173" s="69"/>
      <c r="H6173" s="69"/>
      <c r="I6173" s="69"/>
      <c r="J6173" s="68"/>
      <c r="K6173" s="69"/>
      <c r="L6173" s="68"/>
      <c r="M6173" s="68"/>
      <c r="N6173" s="68"/>
      <c r="O6173" s="68"/>
      <c r="P6173" s="70"/>
      <c r="Q6173" s="71"/>
    </row>
    <row r="6174" spans="1:17">
      <c r="A6174" s="152"/>
      <c r="B6174" s="68"/>
      <c r="C6174" s="68"/>
      <c r="D6174" s="68"/>
      <c r="E6174" s="68"/>
      <c r="F6174" s="69"/>
      <c r="G6174" s="69"/>
      <c r="H6174" s="69"/>
      <c r="I6174" s="69"/>
      <c r="J6174" s="68"/>
      <c r="K6174" s="69"/>
      <c r="L6174" s="68"/>
      <c r="M6174" s="68"/>
      <c r="N6174" s="68"/>
      <c r="O6174" s="68"/>
      <c r="P6174" s="70"/>
      <c r="Q6174" s="71"/>
    </row>
    <row r="6175" spans="1:17">
      <c r="A6175" s="152"/>
      <c r="B6175" s="68"/>
      <c r="C6175" s="68"/>
      <c r="D6175" s="68"/>
      <c r="E6175" s="68"/>
      <c r="F6175" s="69"/>
      <c r="G6175" s="69"/>
      <c r="H6175" s="69"/>
      <c r="I6175" s="69"/>
      <c r="J6175" s="68"/>
      <c r="K6175" s="69"/>
      <c r="L6175" s="68"/>
      <c r="M6175" s="68"/>
      <c r="N6175" s="68"/>
      <c r="O6175" s="68"/>
      <c r="P6175" s="70"/>
      <c r="Q6175" s="71"/>
    </row>
    <row r="6176" spans="1:17">
      <c r="A6176" s="152"/>
      <c r="B6176" s="68"/>
      <c r="C6176" s="68"/>
      <c r="D6176" s="68"/>
      <c r="E6176" s="68"/>
      <c r="F6176" s="69"/>
      <c r="G6176" s="69"/>
      <c r="H6176" s="69"/>
      <c r="I6176" s="69"/>
      <c r="J6176" s="68"/>
      <c r="K6176" s="69"/>
      <c r="L6176" s="68"/>
      <c r="M6176" s="68"/>
      <c r="N6176" s="68"/>
      <c r="O6176" s="68"/>
      <c r="P6176" s="70"/>
      <c r="Q6176" s="71"/>
    </row>
    <row r="6177" spans="1:17">
      <c r="A6177" s="152"/>
      <c r="B6177" s="68"/>
      <c r="C6177" s="68"/>
      <c r="D6177" s="68"/>
      <c r="E6177" s="68"/>
      <c r="F6177" s="69"/>
      <c r="G6177" s="69"/>
      <c r="H6177" s="69"/>
      <c r="I6177" s="69"/>
      <c r="J6177" s="68"/>
      <c r="K6177" s="69"/>
      <c r="L6177" s="68"/>
      <c r="M6177" s="68"/>
      <c r="N6177" s="68"/>
      <c r="O6177" s="68"/>
      <c r="P6177" s="70"/>
      <c r="Q6177" s="71"/>
    </row>
    <row r="6178" spans="1:17">
      <c r="A6178" s="152"/>
      <c r="B6178" s="68"/>
      <c r="C6178" s="68"/>
      <c r="D6178" s="68"/>
      <c r="E6178" s="68"/>
      <c r="F6178" s="69"/>
      <c r="G6178" s="69"/>
      <c r="H6178" s="69"/>
      <c r="I6178" s="69"/>
      <c r="J6178" s="68"/>
      <c r="K6178" s="69"/>
      <c r="L6178" s="68"/>
      <c r="M6178" s="68"/>
      <c r="N6178" s="68"/>
      <c r="O6178" s="68"/>
      <c r="P6178" s="70"/>
      <c r="Q6178" s="71"/>
    </row>
    <row r="6179" spans="1:17">
      <c r="A6179" s="152"/>
      <c r="B6179" s="68"/>
      <c r="C6179" s="68"/>
      <c r="D6179" s="68"/>
      <c r="E6179" s="68"/>
      <c r="F6179" s="69"/>
      <c r="G6179" s="69"/>
      <c r="H6179" s="69"/>
      <c r="I6179" s="69"/>
      <c r="J6179" s="68"/>
      <c r="K6179" s="69"/>
      <c r="L6179" s="68"/>
      <c r="M6179" s="68"/>
      <c r="N6179" s="68"/>
      <c r="O6179" s="68"/>
      <c r="P6179" s="70"/>
      <c r="Q6179" s="71"/>
    </row>
    <row r="6180" spans="1:17">
      <c r="A6180" s="152"/>
      <c r="B6180" s="68"/>
      <c r="C6180" s="68"/>
      <c r="D6180" s="68"/>
      <c r="E6180" s="68"/>
      <c r="F6180" s="69"/>
      <c r="G6180" s="69"/>
      <c r="H6180" s="69"/>
      <c r="I6180" s="69"/>
      <c r="J6180" s="68"/>
      <c r="K6180" s="69"/>
      <c r="L6180" s="68"/>
      <c r="M6180" s="68"/>
      <c r="N6180" s="68"/>
      <c r="O6180" s="68"/>
      <c r="P6180" s="70"/>
      <c r="Q6180" s="71"/>
    </row>
    <row r="6181" spans="1:17">
      <c r="A6181" s="152"/>
      <c r="B6181" s="68"/>
      <c r="C6181" s="68"/>
      <c r="D6181" s="68"/>
      <c r="E6181" s="68"/>
      <c r="F6181" s="69"/>
      <c r="G6181" s="69"/>
      <c r="H6181" s="69"/>
      <c r="I6181" s="69"/>
      <c r="J6181" s="68"/>
      <c r="K6181" s="69"/>
      <c r="L6181" s="68"/>
      <c r="M6181" s="68"/>
      <c r="N6181" s="68"/>
      <c r="O6181" s="68"/>
      <c r="P6181" s="70"/>
      <c r="Q6181" s="71"/>
    </row>
    <row r="6182" spans="1:17">
      <c r="A6182" s="152"/>
      <c r="B6182" s="68"/>
      <c r="C6182" s="68"/>
      <c r="D6182" s="68"/>
      <c r="E6182" s="68"/>
      <c r="F6182" s="69"/>
      <c r="G6182" s="69"/>
      <c r="H6182" s="69"/>
      <c r="I6182" s="69"/>
      <c r="J6182" s="68"/>
      <c r="K6182" s="69"/>
      <c r="L6182" s="68"/>
      <c r="M6182" s="68"/>
      <c r="N6182" s="68"/>
      <c r="O6182" s="68"/>
      <c r="P6182" s="70"/>
      <c r="Q6182" s="71"/>
    </row>
    <row r="6183" spans="1:17">
      <c r="A6183" s="152"/>
      <c r="B6183" s="68"/>
      <c r="C6183" s="68"/>
      <c r="D6183" s="68"/>
      <c r="E6183" s="68"/>
      <c r="F6183" s="69"/>
      <c r="G6183" s="69"/>
      <c r="H6183" s="69"/>
      <c r="I6183" s="69"/>
      <c r="J6183" s="68"/>
      <c r="K6183" s="69"/>
      <c r="L6183" s="68"/>
      <c r="M6183" s="68"/>
      <c r="N6183" s="68"/>
      <c r="O6183" s="68"/>
      <c r="P6183" s="70"/>
      <c r="Q6183" s="71"/>
    </row>
    <row r="6184" spans="1:17">
      <c r="A6184" s="152"/>
      <c r="B6184" s="68"/>
      <c r="C6184" s="68"/>
      <c r="D6184" s="68"/>
      <c r="E6184" s="68"/>
      <c r="F6184" s="69"/>
      <c r="G6184" s="69"/>
      <c r="H6184" s="69"/>
      <c r="I6184" s="69"/>
      <c r="J6184" s="68"/>
      <c r="K6184" s="69"/>
      <c r="L6184" s="68"/>
      <c r="M6184" s="68"/>
      <c r="N6184" s="68"/>
      <c r="O6184" s="68"/>
      <c r="P6184" s="70"/>
      <c r="Q6184" s="71"/>
    </row>
    <row r="6185" spans="1:17">
      <c r="A6185" s="152"/>
      <c r="B6185" s="68"/>
      <c r="C6185" s="68"/>
      <c r="D6185" s="68"/>
      <c r="E6185" s="68"/>
      <c r="F6185" s="69"/>
      <c r="G6185" s="69"/>
      <c r="H6185" s="69"/>
      <c r="I6185" s="69"/>
      <c r="J6185" s="68"/>
      <c r="K6185" s="69"/>
      <c r="L6185" s="68"/>
      <c r="M6185" s="68"/>
      <c r="N6185" s="68"/>
      <c r="O6185" s="68"/>
      <c r="P6185" s="70"/>
      <c r="Q6185" s="71"/>
    </row>
    <row r="6186" spans="1:17">
      <c r="A6186" s="152"/>
      <c r="B6186" s="68"/>
      <c r="C6186" s="68"/>
      <c r="D6186" s="68"/>
      <c r="E6186" s="68"/>
      <c r="F6186" s="69"/>
      <c r="G6186" s="69"/>
      <c r="H6186" s="69"/>
      <c r="I6186" s="69"/>
      <c r="J6186" s="68"/>
      <c r="K6186" s="69"/>
      <c r="L6186" s="68"/>
      <c r="M6186" s="68"/>
      <c r="N6186" s="68"/>
      <c r="O6186" s="68"/>
      <c r="P6186" s="70"/>
      <c r="Q6186" s="71"/>
    </row>
    <row r="6187" spans="1:17">
      <c r="A6187" s="152"/>
      <c r="B6187" s="68"/>
      <c r="C6187" s="68"/>
      <c r="D6187" s="68"/>
      <c r="E6187" s="68"/>
      <c r="F6187" s="69"/>
      <c r="G6187" s="69"/>
      <c r="H6187" s="69"/>
      <c r="I6187" s="69"/>
      <c r="J6187" s="68"/>
      <c r="K6187" s="69"/>
      <c r="L6187" s="68"/>
      <c r="M6187" s="68"/>
      <c r="N6187" s="68"/>
      <c r="O6187" s="68"/>
      <c r="P6187" s="70"/>
      <c r="Q6187" s="71"/>
    </row>
    <row r="6188" spans="1:17">
      <c r="A6188" s="152"/>
      <c r="B6188" s="68"/>
      <c r="C6188" s="68"/>
      <c r="D6188" s="68"/>
      <c r="E6188" s="68"/>
      <c r="F6188" s="69"/>
      <c r="G6188" s="69"/>
      <c r="H6188" s="69"/>
      <c r="I6188" s="69"/>
      <c r="J6188" s="68"/>
      <c r="K6188" s="69"/>
      <c r="L6188" s="68"/>
      <c r="M6188" s="68"/>
      <c r="N6188" s="68"/>
      <c r="O6188" s="68"/>
      <c r="P6188" s="70"/>
      <c r="Q6188" s="71"/>
    </row>
    <row r="6189" spans="1:17">
      <c r="A6189" s="152"/>
      <c r="B6189" s="68"/>
      <c r="C6189" s="68"/>
      <c r="D6189" s="68"/>
      <c r="E6189" s="68"/>
      <c r="F6189" s="69"/>
      <c r="G6189" s="69"/>
      <c r="H6189" s="69"/>
      <c r="I6189" s="69"/>
      <c r="J6189" s="68"/>
      <c r="K6189" s="69"/>
      <c r="L6189" s="68"/>
      <c r="M6189" s="68"/>
      <c r="N6189" s="68"/>
      <c r="O6189" s="68"/>
      <c r="P6189" s="70"/>
      <c r="Q6189" s="71"/>
    </row>
    <row r="6190" spans="1:17">
      <c r="A6190" s="152"/>
      <c r="B6190" s="68"/>
      <c r="C6190" s="68"/>
      <c r="D6190" s="68"/>
      <c r="E6190" s="68"/>
      <c r="F6190" s="69"/>
      <c r="G6190" s="69"/>
      <c r="H6190" s="69"/>
      <c r="I6190" s="69"/>
      <c r="J6190" s="68"/>
      <c r="K6190" s="69"/>
      <c r="L6190" s="68"/>
      <c r="M6190" s="68"/>
      <c r="N6190" s="68"/>
      <c r="O6190" s="68"/>
      <c r="P6190" s="70"/>
      <c r="Q6190" s="71"/>
    </row>
    <row r="6191" spans="1:17">
      <c r="A6191" s="152"/>
      <c r="B6191" s="68"/>
      <c r="C6191" s="68"/>
      <c r="D6191" s="68"/>
      <c r="E6191" s="68"/>
      <c r="F6191" s="69"/>
      <c r="G6191" s="69"/>
      <c r="H6191" s="69"/>
      <c r="I6191" s="69"/>
      <c r="J6191" s="68"/>
      <c r="K6191" s="69"/>
      <c r="L6191" s="68"/>
      <c r="M6191" s="68"/>
      <c r="N6191" s="68"/>
      <c r="O6191" s="68"/>
      <c r="P6191" s="70"/>
      <c r="Q6191" s="71"/>
    </row>
    <row r="6192" spans="1:17">
      <c r="A6192" s="152"/>
      <c r="B6192" s="68"/>
      <c r="C6192" s="68"/>
      <c r="D6192" s="68"/>
      <c r="E6192" s="68"/>
      <c r="F6192" s="69"/>
      <c r="G6192" s="69"/>
      <c r="H6192" s="69"/>
      <c r="I6192" s="69"/>
      <c r="J6192" s="68"/>
      <c r="K6192" s="69"/>
      <c r="L6192" s="68"/>
      <c r="M6192" s="68"/>
      <c r="N6192" s="68"/>
      <c r="O6192" s="68"/>
      <c r="P6192" s="70"/>
      <c r="Q6192" s="71"/>
    </row>
    <row r="6193" spans="1:17">
      <c r="A6193" s="152"/>
      <c r="B6193" s="68"/>
      <c r="C6193" s="68"/>
      <c r="D6193" s="68"/>
      <c r="E6193" s="68"/>
      <c r="F6193" s="69"/>
      <c r="G6193" s="69"/>
      <c r="H6193" s="69"/>
      <c r="I6193" s="69"/>
      <c r="J6193" s="68"/>
      <c r="K6193" s="69"/>
      <c r="L6193" s="68"/>
      <c r="M6193" s="68"/>
      <c r="N6193" s="68"/>
      <c r="O6193" s="68"/>
      <c r="P6193" s="70"/>
      <c r="Q6193" s="71"/>
    </row>
    <row r="6194" spans="1:17">
      <c r="A6194" s="152"/>
      <c r="B6194" s="68"/>
      <c r="C6194" s="68"/>
      <c r="D6194" s="68"/>
      <c r="E6194" s="68"/>
      <c r="F6194" s="69"/>
      <c r="G6194" s="69"/>
      <c r="H6194" s="69"/>
      <c r="I6194" s="69"/>
      <c r="J6194" s="68"/>
      <c r="K6194" s="69"/>
      <c r="L6194" s="68"/>
      <c r="M6194" s="68"/>
      <c r="N6194" s="68"/>
      <c r="O6194" s="68"/>
      <c r="P6194" s="70"/>
      <c r="Q6194" s="71"/>
    </row>
    <row r="6195" spans="1:17">
      <c r="A6195" s="152"/>
      <c r="B6195" s="68"/>
      <c r="C6195" s="68"/>
      <c r="D6195" s="68"/>
      <c r="E6195" s="68"/>
      <c r="F6195" s="69"/>
      <c r="G6195" s="69"/>
      <c r="H6195" s="69"/>
      <c r="I6195" s="69"/>
      <c r="J6195" s="68"/>
      <c r="K6195" s="69"/>
      <c r="L6195" s="68"/>
      <c r="M6195" s="68"/>
      <c r="N6195" s="68"/>
      <c r="O6195" s="68"/>
      <c r="P6195" s="70"/>
      <c r="Q6195" s="71"/>
    </row>
    <row r="6196" spans="1:17">
      <c r="A6196" s="152"/>
      <c r="B6196" s="68"/>
      <c r="C6196" s="68"/>
      <c r="D6196" s="68"/>
      <c r="E6196" s="68"/>
      <c r="F6196" s="69"/>
      <c r="G6196" s="69"/>
      <c r="H6196" s="69"/>
      <c r="I6196" s="69"/>
      <c r="J6196" s="68"/>
      <c r="K6196" s="69"/>
      <c r="L6196" s="68"/>
      <c r="M6196" s="68"/>
      <c r="N6196" s="68"/>
      <c r="O6196" s="68"/>
      <c r="P6196" s="70"/>
      <c r="Q6196" s="71"/>
    </row>
    <row r="6197" spans="1:17">
      <c r="A6197" s="152"/>
      <c r="B6197" s="68"/>
      <c r="C6197" s="68"/>
      <c r="D6197" s="68"/>
      <c r="E6197" s="68"/>
      <c r="F6197" s="69"/>
      <c r="G6197" s="69"/>
      <c r="H6197" s="69"/>
      <c r="I6197" s="69"/>
      <c r="J6197" s="68"/>
      <c r="K6197" s="69"/>
      <c r="L6197" s="68"/>
      <c r="M6197" s="68"/>
      <c r="N6197" s="68"/>
      <c r="O6197" s="68"/>
      <c r="P6197" s="70"/>
      <c r="Q6197" s="71"/>
    </row>
    <row r="6198" spans="1:17">
      <c r="A6198" s="152"/>
      <c r="B6198" s="68"/>
      <c r="C6198" s="68"/>
      <c r="D6198" s="68"/>
      <c r="E6198" s="68"/>
      <c r="F6198" s="69"/>
      <c r="G6198" s="69"/>
      <c r="H6198" s="69"/>
      <c r="I6198" s="69"/>
      <c r="J6198" s="68"/>
      <c r="K6198" s="69"/>
      <c r="L6198" s="68"/>
      <c r="M6198" s="68"/>
      <c r="N6198" s="68"/>
      <c r="O6198" s="68"/>
      <c r="P6198" s="70"/>
      <c r="Q6198" s="71"/>
    </row>
    <row r="6199" spans="1:17">
      <c r="A6199" s="152"/>
      <c r="B6199" s="68"/>
      <c r="C6199" s="68"/>
      <c r="D6199" s="68"/>
      <c r="E6199" s="68"/>
      <c r="F6199" s="69"/>
      <c r="G6199" s="69"/>
      <c r="H6199" s="69"/>
      <c r="I6199" s="69"/>
      <c r="J6199" s="68"/>
      <c r="K6199" s="69"/>
      <c r="L6199" s="68"/>
      <c r="M6199" s="68"/>
      <c r="N6199" s="68"/>
      <c r="O6199" s="68"/>
      <c r="P6199" s="70"/>
      <c r="Q6199" s="71"/>
    </row>
    <row r="6200" spans="1:17">
      <c r="A6200" s="152"/>
      <c r="B6200" s="68"/>
      <c r="C6200" s="68"/>
      <c r="D6200" s="68"/>
      <c r="E6200" s="68"/>
      <c r="F6200" s="69"/>
      <c r="G6200" s="69"/>
      <c r="H6200" s="69"/>
      <c r="I6200" s="69"/>
      <c r="J6200" s="68"/>
      <c r="K6200" s="69"/>
      <c r="L6200" s="68"/>
      <c r="M6200" s="68"/>
      <c r="N6200" s="68"/>
      <c r="O6200" s="68"/>
      <c r="P6200" s="70"/>
      <c r="Q6200" s="71"/>
    </row>
    <row r="6201" spans="1:17">
      <c r="A6201" s="152"/>
      <c r="B6201" s="68"/>
      <c r="C6201" s="68"/>
      <c r="D6201" s="68"/>
      <c r="E6201" s="68"/>
      <c r="F6201" s="69"/>
      <c r="G6201" s="69"/>
      <c r="H6201" s="69"/>
      <c r="I6201" s="69"/>
      <c r="J6201" s="68"/>
      <c r="K6201" s="69"/>
      <c r="L6201" s="68"/>
      <c r="M6201" s="68"/>
      <c r="N6201" s="68"/>
      <c r="O6201" s="68"/>
      <c r="P6201" s="70"/>
      <c r="Q6201" s="71"/>
    </row>
    <row r="6202" spans="1:17">
      <c r="A6202" s="152"/>
      <c r="B6202" s="68"/>
      <c r="C6202" s="68"/>
      <c r="D6202" s="68"/>
      <c r="E6202" s="68"/>
      <c r="F6202" s="69"/>
      <c r="G6202" s="69"/>
      <c r="H6202" s="69"/>
      <c r="I6202" s="69"/>
      <c r="J6202" s="68"/>
      <c r="K6202" s="69"/>
      <c r="L6202" s="68"/>
      <c r="M6202" s="68"/>
      <c r="N6202" s="68"/>
      <c r="O6202" s="68"/>
      <c r="P6202" s="70"/>
      <c r="Q6202" s="71"/>
    </row>
    <row r="6203" spans="1:17">
      <c r="A6203" s="152"/>
      <c r="B6203" s="68"/>
      <c r="C6203" s="68"/>
      <c r="D6203" s="68"/>
      <c r="E6203" s="68"/>
      <c r="F6203" s="69"/>
      <c r="G6203" s="69"/>
      <c r="H6203" s="69"/>
      <c r="I6203" s="69"/>
      <c r="J6203" s="68"/>
      <c r="K6203" s="69"/>
      <c r="L6203" s="68"/>
      <c r="M6203" s="68"/>
      <c r="N6203" s="68"/>
      <c r="O6203" s="68"/>
      <c r="P6203" s="70"/>
      <c r="Q6203" s="71"/>
    </row>
    <row r="6204" spans="1:17">
      <c r="A6204" s="152"/>
      <c r="B6204" s="68"/>
      <c r="C6204" s="68"/>
      <c r="D6204" s="68"/>
      <c r="E6204" s="68"/>
      <c r="F6204" s="69"/>
      <c r="G6204" s="69"/>
      <c r="H6204" s="69"/>
      <c r="I6204" s="69"/>
      <c r="J6204" s="68"/>
      <c r="K6204" s="69"/>
      <c r="L6204" s="68"/>
      <c r="M6204" s="68"/>
      <c r="N6204" s="68"/>
      <c r="O6204" s="68"/>
      <c r="P6204" s="70"/>
      <c r="Q6204" s="71"/>
    </row>
    <row r="6205" spans="1:17">
      <c r="A6205" s="152"/>
      <c r="B6205" s="68"/>
      <c r="C6205" s="68"/>
      <c r="D6205" s="68"/>
      <c r="E6205" s="68"/>
      <c r="F6205" s="69"/>
      <c r="G6205" s="69"/>
      <c r="H6205" s="69"/>
      <c r="I6205" s="69"/>
      <c r="J6205" s="68"/>
      <c r="K6205" s="69"/>
      <c r="L6205" s="68"/>
      <c r="M6205" s="68"/>
      <c r="N6205" s="68"/>
      <c r="O6205" s="68"/>
      <c r="P6205" s="70"/>
      <c r="Q6205" s="71"/>
    </row>
    <row r="6206" spans="1:17">
      <c r="A6206" s="152"/>
      <c r="B6206" s="68"/>
      <c r="C6206" s="68"/>
      <c r="D6206" s="68"/>
      <c r="E6206" s="68"/>
      <c r="F6206" s="69"/>
      <c r="G6206" s="69"/>
      <c r="H6206" s="69"/>
      <c r="I6206" s="69"/>
      <c r="J6206" s="68"/>
      <c r="K6206" s="69"/>
      <c r="L6206" s="68"/>
      <c r="M6206" s="68"/>
      <c r="N6206" s="68"/>
      <c r="O6206" s="68"/>
      <c r="P6206" s="70"/>
      <c r="Q6206" s="71"/>
    </row>
    <row r="6207" spans="1:17">
      <c r="A6207" s="152"/>
      <c r="B6207" s="68"/>
      <c r="C6207" s="68"/>
      <c r="D6207" s="68"/>
      <c r="E6207" s="68"/>
      <c r="F6207" s="69"/>
      <c r="G6207" s="69"/>
      <c r="H6207" s="69"/>
      <c r="I6207" s="69"/>
      <c r="J6207" s="68"/>
      <c r="K6207" s="69"/>
      <c r="L6207" s="68"/>
      <c r="M6207" s="68"/>
      <c r="N6207" s="68"/>
      <c r="O6207" s="68"/>
      <c r="P6207" s="70"/>
      <c r="Q6207" s="71"/>
    </row>
    <row r="6208" spans="1:17">
      <c r="A6208" s="152"/>
      <c r="B6208" s="68"/>
      <c r="C6208" s="68"/>
      <c r="D6208" s="68"/>
      <c r="E6208" s="68"/>
      <c r="F6208" s="69"/>
      <c r="G6208" s="69"/>
      <c r="H6208" s="69"/>
      <c r="I6208" s="69"/>
      <c r="J6208" s="68"/>
      <c r="K6208" s="69"/>
      <c r="L6208" s="68"/>
      <c r="M6208" s="68"/>
      <c r="N6208" s="68"/>
      <c r="O6208" s="68"/>
      <c r="P6208" s="70"/>
      <c r="Q6208" s="71"/>
    </row>
    <row r="6209" spans="1:17">
      <c r="A6209" s="152"/>
      <c r="B6209" s="68"/>
      <c r="C6209" s="68"/>
      <c r="D6209" s="68"/>
      <c r="E6209" s="68"/>
      <c r="F6209" s="69"/>
      <c r="G6209" s="69"/>
      <c r="H6209" s="69"/>
      <c r="I6209" s="69"/>
      <c r="J6209" s="68"/>
      <c r="K6209" s="69"/>
      <c r="L6209" s="68"/>
      <c r="M6209" s="68"/>
      <c r="N6209" s="68"/>
      <c r="O6209" s="68"/>
      <c r="P6209" s="70"/>
      <c r="Q6209" s="71"/>
    </row>
    <row r="6210" spans="1:17">
      <c r="A6210" s="152"/>
      <c r="B6210" s="68"/>
      <c r="C6210" s="68"/>
      <c r="D6210" s="68"/>
      <c r="E6210" s="68"/>
      <c r="F6210" s="69"/>
      <c r="G6210" s="69"/>
      <c r="H6210" s="69"/>
      <c r="I6210" s="69"/>
      <c r="J6210" s="68"/>
      <c r="K6210" s="69"/>
      <c r="L6210" s="68"/>
      <c r="M6210" s="68"/>
      <c r="N6210" s="68"/>
      <c r="O6210" s="68"/>
      <c r="P6210" s="70"/>
      <c r="Q6210" s="71"/>
    </row>
    <row r="6211" spans="1:17">
      <c r="A6211" s="152"/>
      <c r="B6211" s="68"/>
      <c r="C6211" s="68"/>
      <c r="D6211" s="68"/>
      <c r="E6211" s="68"/>
      <c r="F6211" s="69"/>
      <c r="G6211" s="69"/>
      <c r="H6211" s="69"/>
      <c r="I6211" s="69"/>
      <c r="J6211" s="68"/>
      <c r="K6211" s="69"/>
      <c r="L6211" s="68"/>
      <c r="M6211" s="68"/>
      <c r="N6211" s="68"/>
      <c r="O6211" s="68"/>
      <c r="P6211" s="70"/>
      <c r="Q6211" s="71"/>
    </row>
    <row r="6212" spans="1:17">
      <c r="A6212" s="152"/>
      <c r="B6212" s="68"/>
      <c r="C6212" s="68"/>
      <c r="D6212" s="68"/>
      <c r="E6212" s="68"/>
      <c r="F6212" s="69"/>
      <c r="G6212" s="69"/>
      <c r="H6212" s="69"/>
      <c r="I6212" s="69"/>
      <c r="J6212" s="68"/>
      <c r="K6212" s="69"/>
      <c r="L6212" s="68"/>
      <c r="M6212" s="68"/>
      <c r="N6212" s="68"/>
      <c r="O6212" s="68"/>
      <c r="P6212" s="70"/>
      <c r="Q6212" s="71"/>
    </row>
    <row r="6213" spans="1:17">
      <c r="A6213" s="152"/>
      <c r="B6213" s="68"/>
      <c r="C6213" s="68"/>
      <c r="D6213" s="68"/>
      <c r="E6213" s="68"/>
      <c r="F6213" s="69"/>
      <c r="G6213" s="69"/>
      <c r="H6213" s="69"/>
      <c r="I6213" s="69"/>
      <c r="J6213" s="68"/>
      <c r="K6213" s="69"/>
      <c r="L6213" s="68"/>
      <c r="M6213" s="68"/>
      <c r="N6213" s="68"/>
      <c r="O6213" s="68"/>
      <c r="P6213" s="70"/>
      <c r="Q6213" s="71"/>
    </row>
    <row r="6214" spans="1:17">
      <c r="A6214" s="152"/>
      <c r="B6214" s="68"/>
      <c r="C6214" s="68"/>
      <c r="D6214" s="68"/>
      <c r="E6214" s="68"/>
      <c r="F6214" s="69"/>
      <c r="G6214" s="69"/>
      <c r="H6214" s="69"/>
      <c r="I6214" s="69"/>
      <c r="J6214" s="68"/>
      <c r="K6214" s="69"/>
      <c r="L6214" s="68"/>
      <c r="M6214" s="68"/>
      <c r="N6214" s="68"/>
      <c r="O6214" s="68"/>
      <c r="P6214" s="70"/>
      <c r="Q6214" s="71"/>
    </row>
    <row r="6215" spans="1:17">
      <c r="A6215" s="152"/>
      <c r="B6215" s="68"/>
      <c r="C6215" s="68"/>
      <c r="D6215" s="68"/>
      <c r="E6215" s="68"/>
      <c r="F6215" s="69"/>
      <c r="G6215" s="69"/>
      <c r="H6215" s="69"/>
      <c r="I6215" s="69"/>
      <c r="J6215" s="68"/>
      <c r="K6215" s="69"/>
      <c r="L6215" s="68"/>
      <c r="M6215" s="68"/>
      <c r="N6215" s="68"/>
      <c r="O6215" s="68"/>
      <c r="P6215" s="70"/>
      <c r="Q6215" s="71"/>
    </row>
    <row r="6216" spans="1:17">
      <c r="A6216" s="152"/>
      <c r="B6216" s="68"/>
      <c r="C6216" s="68"/>
      <c r="D6216" s="68"/>
      <c r="E6216" s="68"/>
      <c r="F6216" s="69"/>
      <c r="G6216" s="69"/>
      <c r="H6216" s="69"/>
      <c r="I6216" s="69"/>
      <c r="J6216" s="68"/>
      <c r="K6216" s="69"/>
      <c r="L6216" s="68"/>
      <c r="M6216" s="68"/>
      <c r="N6216" s="68"/>
      <c r="O6216" s="68"/>
      <c r="P6216" s="70"/>
      <c r="Q6216" s="71"/>
    </row>
    <row r="6217" spans="1:17">
      <c r="A6217" s="152"/>
      <c r="B6217" s="68"/>
      <c r="C6217" s="68"/>
      <c r="D6217" s="68"/>
      <c r="E6217" s="68"/>
      <c r="F6217" s="69"/>
      <c r="G6217" s="69"/>
      <c r="H6217" s="69"/>
      <c r="I6217" s="69"/>
      <c r="J6217" s="68"/>
      <c r="K6217" s="69"/>
      <c r="L6217" s="68"/>
      <c r="M6217" s="68"/>
      <c r="N6217" s="68"/>
      <c r="O6217" s="68"/>
      <c r="P6217" s="70"/>
      <c r="Q6217" s="71"/>
    </row>
    <row r="6218" spans="1:17">
      <c r="A6218" s="152"/>
      <c r="B6218" s="68"/>
      <c r="C6218" s="68"/>
      <c r="D6218" s="68"/>
      <c r="E6218" s="68"/>
      <c r="F6218" s="69"/>
      <c r="G6218" s="69"/>
      <c r="H6218" s="69"/>
      <c r="I6218" s="69"/>
      <c r="J6218" s="68"/>
      <c r="K6218" s="69"/>
      <c r="L6218" s="68"/>
      <c r="M6218" s="68"/>
      <c r="N6218" s="68"/>
      <c r="O6218" s="68"/>
      <c r="P6218" s="70"/>
      <c r="Q6218" s="71"/>
    </row>
    <row r="6219" spans="1:17">
      <c r="A6219" s="152"/>
      <c r="B6219" s="68"/>
      <c r="C6219" s="68"/>
      <c r="D6219" s="68"/>
      <c r="E6219" s="68"/>
      <c r="F6219" s="69"/>
      <c r="G6219" s="69"/>
      <c r="H6219" s="69"/>
      <c r="I6219" s="69"/>
      <c r="J6219" s="68"/>
      <c r="K6219" s="69"/>
      <c r="L6219" s="68"/>
      <c r="M6219" s="68"/>
      <c r="N6219" s="68"/>
      <c r="O6219" s="68"/>
      <c r="P6219" s="70"/>
      <c r="Q6219" s="71"/>
    </row>
    <row r="6220" spans="1:17">
      <c r="A6220" s="152"/>
      <c r="B6220" s="68"/>
      <c r="C6220" s="68"/>
      <c r="D6220" s="68"/>
      <c r="E6220" s="68"/>
      <c r="F6220" s="69"/>
      <c r="G6220" s="69"/>
      <c r="H6220" s="69"/>
      <c r="I6220" s="69"/>
      <c r="J6220" s="68"/>
      <c r="K6220" s="69"/>
      <c r="L6220" s="68"/>
      <c r="M6220" s="68"/>
      <c r="N6220" s="68"/>
      <c r="O6220" s="68"/>
      <c r="P6220" s="70"/>
      <c r="Q6220" s="71"/>
    </row>
    <row r="6221" spans="1:17">
      <c r="A6221" s="152"/>
      <c r="B6221" s="68"/>
      <c r="C6221" s="68"/>
      <c r="D6221" s="68"/>
      <c r="E6221" s="68"/>
      <c r="F6221" s="69"/>
      <c r="G6221" s="69"/>
      <c r="H6221" s="69"/>
      <c r="I6221" s="69"/>
      <c r="J6221" s="68"/>
      <c r="K6221" s="69"/>
      <c r="L6221" s="68"/>
      <c r="M6221" s="68"/>
      <c r="N6221" s="68"/>
      <c r="O6221" s="68"/>
      <c r="P6221" s="70"/>
      <c r="Q6221" s="71"/>
    </row>
    <row r="6222" spans="1:17">
      <c r="A6222" s="152"/>
      <c r="B6222" s="68"/>
      <c r="C6222" s="68"/>
      <c r="D6222" s="68"/>
      <c r="E6222" s="68"/>
      <c r="F6222" s="69"/>
      <c r="G6222" s="69"/>
      <c r="H6222" s="69"/>
      <c r="I6222" s="69"/>
      <c r="J6222" s="68"/>
      <c r="K6222" s="69"/>
      <c r="L6222" s="68"/>
      <c r="M6222" s="68"/>
      <c r="N6222" s="68"/>
      <c r="O6222" s="68"/>
      <c r="P6222" s="70"/>
      <c r="Q6222" s="71"/>
    </row>
    <row r="6223" spans="1:17">
      <c r="A6223" s="152"/>
      <c r="B6223" s="68"/>
      <c r="C6223" s="68"/>
      <c r="D6223" s="68"/>
      <c r="E6223" s="68"/>
      <c r="F6223" s="69"/>
      <c r="G6223" s="69"/>
      <c r="H6223" s="69"/>
      <c r="I6223" s="69"/>
      <c r="J6223" s="68"/>
      <c r="K6223" s="69"/>
      <c r="L6223" s="68"/>
      <c r="M6223" s="68"/>
      <c r="N6223" s="68"/>
      <c r="O6223" s="68"/>
      <c r="P6223" s="70"/>
      <c r="Q6223" s="71"/>
    </row>
    <row r="6224" spans="1:17">
      <c r="A6224" s="152"/>
      <c r="B6224" s="68"/>
      <c r="C6224" s="68"/>
      <c r="D6224" s="68"/>
      <c r="E6224" s="68"/>
      <c r="F6224" s="69"/>
      <c r="G6224" s="69"/>
      <c r="H6224" s="69"/>
      <c r="I6224" s="69"/>
      <c r="J6224" s="68"/>
      <c r="K6224" s="69"/>
      <c r="L6224" s="68"/>
      <c r="M6224" s="68"/>
      <c r="N6224" s="68"/>
      <c r="O6224" s="68"/>
      <c r="P6224" s="70"/>
      <c r="Q6224" s="71"/>
    </row>
    <row r="6225" spans="1:17">
      <c r="A6225" s="152"/>
      <c r="B6225" s="68"/>
      <c r="C6225" s="68"/>
      <c r="D6225" s="68"/>
      <c r="E6225" s="68"/>
      <c r="F6225" s="69"/>
      <c r="G6225" s="69"/>
      <c r="H6225" s="69"/>
      <c r="I6225" s="69"/>
      <c r="J6225" s="68"/>
      <c r="K6225" s="69"/>
      <c r="L6225" s="68"/>
      <c r="M6225" s="68"/>
      <c r="N6225" s="68"/>
      <c r="O6225" s="68"/>
      <c r="P6225" s="70"/>
      <c r="Q6225" s="71"/>
    </row>
    <row r="6226" spans="1:17">
      <c r="A6226" s="152"/>
      <c r="B6226" s="68"/>
      <c r="C6226" s="68"/>
      <c r="D6226" s="68"/>
      <c r="E6226" s="68"/>
      <c r="F6226" s="69"/>
      <c r="G6226" s="69"/>
      <c r="H6226" s="69"/>
      <c r="I6226" s="69"/>
      <c r="J6226" s="68"/>
      <c r="K6226" s="69"/>
      <c r="L6226" s="68"/>
      <c r="M6226" s="68"/>
      <c r="N6226" s="68"/>
      <c r="O6226" s="68"/>
      <c r="P6226" s="70"/>
      <c r="Q6226" s="71"/>
    </row>
    <row r="6227" spans="1:17">
      <c r="A6227" s="152"/>
      <c r="B6227" s="68"/>
      <c r="C6227" s="68"/>
      <c r="D6227" s="68"/>
      <c r="E6227" s="68"/>
      <c r="F6227" s="69"/>
      <c r="G6227" s="69"/>
      <c r="H6227" s="69"/>
      <c r="I6227" s="69"/>
      <c r="J6227" s="68"/>
      <c r="K6227" s="69"/>
      <c r="L6227" s="68"/>
      <c r="M6227" s="68"/>
      <c r="N6227" s="68"/>
      <c r="O6227" s="68"/>
      <c r="P6227" s="70"/>
      <c r="Q6227" s="71"/>
    </row>
    <row r="6228" spans="1:17">
      <c r="A6228" s="152"/>
      <c r="B6228" s="68"/>
      <c r="C6228" s="68"/>
      <c r="D6228" s="68"/>
      <c r="E6228" s="68"/>
      <c r="F6228" s="69"/>
      <c r="G6228" s="69"/>
      <c r="H6228" s="69"/>
      <c r="I6228" s="69"/>
      <c r="J6228" s="68"/>
      <c r="K6228" s="69"/>
      <c r="L6228" s="68"/>
      <c r="M6228" s="68"/>
      <c r="N6228" s="68"/>
      <c r="O6228" s="68"/>
      <c r="P6228" s="70"/>
      <c r="Q6228" s="71"/>
    </row>
    <row r="6229" spans="1:17">
      <c r="A6229" s="152"/>
      <c r="B6229" s="68"/>
      <c r="C6229" s="68"/>
      <c r="D6229" s="68"/>
      <c r="E6229" s="68"/>
      <c r="F6229" s="69"/>
      <c r="G6229" s="69"/>
      <c r="H6229" s="69"/>
      <c r="I6229" s="69"/>
      <c r="J6229" s="68"/>
      <c r="K6229" s="69"/>
      <c r="L6229" s="68"/>
      <c r="M6229" s="68"/>
      <c r="N6229" s="68"/>
      <c r="O6229" s="68"/>
      <c r="P6229" s="70"/>
      <c r="Q6229" s="71"/>
    </row>
    <row r="6230" spans="1:17">
      <c r="A6230" s="152"/>
      <c r="B6230" s="68"/>
      <c r="C6230" s="68"/>
      <c r="D6230" s="68"/>
      <c r="E6230" s="68"/>
      <c r="F6230" s="69"/>
      <c r="G6230" s="69"/>
      <c r="H6230" s="69"/>
      <c r="I6230" s="69"/>
      <c r="J6230" s="68"/>
      <c r="K6230" s="69"/>
      <c r="L6230" s="68"/>
      <c r="M6230" s="68"/>
      <c r="N6230" s="68"/>
      <c r="O6230" s="68"/>
      <c r="P6230" s="70"/>
      <c r="Q6230" s="71"/>
    </row>
    <row r="6231" spans="1:17">
      <c r="A6231" s="152"/>
      <c r="B6231" s="68"/>
      <c r="C6231" s="68"/>
      <c r="D6231" s="68"/>
      <c r="E6231" s="68"/>
      <c r="F6231" s="69"/>
      <c r="G6231" s="69"/>
      <c r="H6231" s="69"/>
      <c r="I6231" s="69"/>
      <c r="J6231" s="68"/>
      <c r="K6231" s="69"/>
      <c r="L6231" s="68"/>
      <c r="M6231" s="68"/>
      <c r="N6231" s="68"/>
      <c r="O6231" s="68"/>
      <c r="P6231" s="70"/>
      <c r="Q6231" s="71"/>
    </row>
    <row r="6232" spans="1:17">
      <c r="A6232" s="152"/>
      <c r="B6232" s="68"/>
      <c r="C6232" s="68"/>
      <c r="D6232" s="68"/>
      <c r="E6232" s="68"/>
      <c r="F6232" s="69"/>
      <c r="G6232" s="69"/>
      <c r="H6232" s="69"/>
      <c r="I6232" s="69"/>
      <c r="J6232" s="68"/>
      <c r="K6232" s="69"/>
      <c r="L6232" s="68"/>
      <c r="M6232" s="68"/>
      <c r="N6232" s="68"/>
      <c r="O6232" s="68"/>
      <c r="P6232" s="70"/>
      <c r="Q6232" s="71"/>
    </row>
    <row r="6233" spans="1:17">
      <c r="A6233" s="152"/>
      <c r="B6233" s="68"/>
      <c r="C6233" s="68"/>
      <c r="D6233" s="68"/>
      <c r="E6233" s="68"/>
      <c r="F6233" s="69"/>
      <c r="G6233" s="69"/>
      <c r="H6233" s="69"/>
      <c r="I6233" s="69"/>
      <c r="J6233" s="68"/>
      <c r="K6233" s="69"/>
      <c r="L6233" s="68"/>
      <c r="M6233" s="68"/>
      <c r="N6233" s="68"/>
      <c r="O6233" s="68"/>
      <c r="P6233" s="70"/>
      <c r="Q6233" s="71"/>
    </row>
    <row r="6234" spans="1:17">
      <c r="A6234" s="152"/>
      <c r="B6234" s="68"/>
      <c r="C6234" s="68"/>
      <c r="D6234" s="68"/>
      <c r="E6234" s="68"/>
      <c r="F6234" s="69"/>
      <c r="G6234" s="69"/>
      <c r="H6234" s="69"/>
      <c r="I6234" s="69"/>
      <c r="J6234" s="68"/>
      <c r="K6234" s="69"/>
      <c r="L6234" s="68"/>
      <c r="M6234" s="68"/>
      <c r="N6234" s="68"/>
      <c r="O6234" s="68"/>
      <c r="P6234" s="70"/>
      <c r="Q6234" s="71"/>
    </row>
    <row r="6235" spans="1:17">
      <c r="A6235" s="152"/>
      <c r="B6235" s="68"/>
      <c r="C6235" s="68"/>
      <c r="D6235" s="68"/>
      <c r="E6235" s="68"/>
      <c r="F6235" s="69"/>
      <c r="G6235" s="69"/>
      <c r="H6235" s="69"/>
      <c r="I6235" s="69"/>
      <c r="J6235" s="68"/>
      <c r="K6235" s="69"/>
      <c r="L6235" s="68"/>
      <c r="M6235" s="68"/>
      <c r="N6235" s="68"/>
      <c r="O6235" s="68"/>
      <c r="P6235" s="70"/>
      <c r="Q6235" s="71"/>
    </row>
    <row r="6236" spans="1:17">
      <c r="A6236" s="152"/>
      <c r="B6236" s="68"/>
      <c r="C6236" s="68"/>
      <c r="D6236" s="68"/>
      <c r="E6236" s="68"/>
      <c r="F6236" s="69"/>
      <c r="G6236" s="69"/>
      <c r="H6236" s="69"/>
      <c r="I6236" s="69"/>
      <c r="J6236" s="68"/>
      <c r="K6236" s="69"/>
      <c r="L6236" s="68"/>
      <c r="M6236" s="68"/>
      <c r="N6236" s="68"/>
      <c r="O6236" s="68"/>
      <c r="P6236" s="70"/>
      <c r="Q6236" s="71"/>
    </row>
    <row r="6237" spans="1:17">
      <c r="A6237" s="152"/>
      <c r="B6237" s="68"/>
      <c r="C6237" s="68"/>
      <c r="D6237" s="68"/>
      <c r="E6237" s="68"/>
      <c r="F6237" s="69"/>
      <c r="G6237" s="69"/>
      <c r="H6237" s="69"/>
      <c r="I6237" s="69"/>
      <c r="J6237" s="68"/>
      <c r="K6237" s="69"/>
      <c r="L6237" s="68"/>
      <c r="M6237" s="68"/>
      <c r="N6237" s="68"/>
      <c r="O6237" s="68"/>
      <c r="P6237" s="70"/>
      <c r="Q6237" s="71"/>
    </row>
    <row r="6238" spans="1:17">
      <c r="A6238" s="152"/>
      <c r="B6238" s="68"/>
      <c r="C6238" s="68"/>
      <c r="D6238" s="68"/>
      <c r="E6238" s="68"/>
      <c r="F6238" s="69"/>
      <c r="G6238" s="69"/>
      <c r="H6238" s="69"/>
      <c r="I6238" s="69"/>
      <c r="J6238" s="68"/>
      <c r="K6238" s="69"/>
      <c r="L6238" s="68"/>
      <c r="M6238" s="68"/>
      <c r="N6238" s="68"/>
      <c r="O6238" s="68"/>
      <c r="P6238" s="70"/>
      <c r="Q6238" s="71"/>
    </row>
    <row r="6239" spans="1:17">
      <c r="A6239" s="152"/>
      <c r="B6239" s="68"/>
      <c r="C6239" s="68"/>
      <c r="D6239" s="68"/>
      <c r="E6239" s="68"/>
      <c r="F6239" s="69"/>
      <c r="G6239" s="69"/>
      <c r="H6239" s="69"/>
      <c r="I6239" s="69"/>
      <c r="J6239" s="68"/>
      <c r="K6239" s="69"/>
      <c r="L6239" s="68"/>
      <c r="M6239" s="68"/>
      <c r="N6239" s="68"/>
      <c r="O6239" s="68"/>
      <c r="P6239" s="70"/>
      <c r="Q6239" s="71"/>
    </row>
    <row r="6240" spans="1:17">
      <c r="A6240" s="152"/>
      <c r="B6240" s="68"/>
      <c r="C6240" s="68"/>
      <c r="D6240" s="68"/>
      <c r="E6240" s="68"/>
      <c r="F6240" s="69"/>
      <c r="G6240" s="69"/>
      <c r="H6240" s="69"/>
      <c r="I6240" s="69"/>
      <c r="J6240" s="68"/>
      <c r="K6240" s="69"/>
      <c r="L6240" s="68"/>
      <c r="M6240" s="68"/>
      <c r="N6240" s="68"/>
      <c r="O6240" s="68"/>
      <c r="P6240" s="70"/>
      <c r="Q6240" s="71"/>
    </row>
    <row r="6241" spans="1:17">
      <c r="A6241" s="152"/>
      <c r="B6241" s="68"/>
      <c r="C6241" s="68"/>
      <c r="D6241" s="68"/>
      <c r="E6241" s="68"/>
      <c r="F6241" s="69"/>
      <c r="G6241" s="69"/>
      <c r="H6241" s="69"/>
      <c r="I6241" s="69"/>
      <c r="J6241" s="68"/>
      <c r="K6241" s="69"/>
      <c r="L6241" s="68"/>
      <c r="M6241" s="68"/>
      <c r="N6241" s="68"/>
      <c r="O6241" s="68"/>
      <c r="P6241" s="70"/>
      <c r="Q6241" s="71"/>
    </row>
    <row r="6242" spans="1:17">
      <c r="A6242" s="152"/>
      <c r="B6242" s="68"/>
      <c r="C6242" s="68"/>
      <c r="D6242" s="68"/>
      <c r="E6242" s="68"/>
      <c r="F6242" s="69"/>
      <c r="G6242" s="69"/>
      <c r="H6242" s="69"/>
      <c r="I6242" s="69"/>
      <c r="J6242" s="68"/>
      <c r="K6242" s="69"/>
      <c r="L6242" s="68"/>
      <c r="M6242" s="68"/>
      <c r="N6242" s="68"/>
      <c r="O6242" s="68"/>
      <c r="P6242" s="70"/>
      <c r="Q6242" s="71"/>
    </row>
    <row r="6243" spans="1:17">
      <c r="A6243" s="152"/>
      <c r="B6243" s="68"/>
      <c r="C6243" s="68"/>
      <c r="D6243" s="68"/>
      <c r="E6243" s="68"/>
      <c r="F6243" s="69"/>
      <c r="G6243" s="69"/>
      <c r="H6243" s="69"/>
      <c r="I6243" s="69"/>
      <c r="J6243" s="68"/>
      <c r="K6243" s="69"/>
      <c r="L6243" s="68"/>
      <c r="M6243" s="68"/>
      <c r="N6243" s="68"/>
      <c r="O6243" s="68"/>
      <c r="P6243" s="70"/>
      <c r="Q6243" s="71"/>
    </row>
    <row r="6244" spans="1:17">
      <c r="A6244" s="152"/>
      <c r="B6244" s="68"/>
      <c r="C6244" s="68"/>
      <c r="D6244" s="68"/>
      <c r="E6244" s="68"/>
      <c r="F6244" s="69"/>
      <c r="G6244" s="69"/>
      <c r="H6244" s="69"/>
      <c r="I6244" s="69"/>
      <c r="J6244" s="68"/>
      <c r="K6244" s="69"/>
      <c r="L6244" s="68"/>
      <c r="M6244" s="68"/>
      <c r="N6244" s="68"/>
      <c r="O6244" s="68"/>
      <c r="P6244" s="70"/>
      <c r="Q6244" s="71"/>
    </row>
    <row r="6245" spans="1:17">
      <c r="A6245" s="152"/>
      <c r="B6245" s="68"/>
      <c r="C6245" s="68"/>
      <c r="D6245" s="68"/>
      <c r="E6245" s="68"/>
      <c r="F6245" s="69"/>
      <c r="G6245" s="69"/>
      <c r="H6245" s="69"/>
      <c r="I6245" s="69"/>
      <c r="J6245" s="68"/>
      <c r="K6245" s="69"/>
      <c r="L6245" s="68"/>
      <c r="M6245" s="68"/>
      <c r="N6245" s="68"/>
      <c r="O6245" s="68"/>
      <c r="P6245" s="70"/>
      <c r="Q6245" s="71"/>
    </row>
    <row r="6246" spans="1:17">
      <c r="A6246" s="152"/>
      <c r="B6246" s="68"/>
      <c r="C6246" s="68"/>
      <c r="D6246" s="68"/>
      <c r="E6246" s="68"/>
      <c r="F6246" s="69"/>
      <c r="G6246" s="69"/>
      <c r="H6246" s="69"/>
      <c r="I6246" s="69"/>
      <c r="J6246" s="68"/>
      <c r="K6246" s="69"/>
      <c r="L6246" s="68"/>
      <c r="M6246" s="68"/>
      <c r="N6246" s="68"/>
      <c r="O6246" s="68"/>
      <c r="P6246" s="70"/>
      <c r="Q6246" s="71"/>
    </row>
    <row r="6247" spans="1:17">
      <c r="A6247" s="152"/>
      <c r="B6247" s="68"/>
      <c r="C6247" s="68"/>
      <c r="D6247" s="68"/>
      <c r="E6247" s="68"/>
      <c r="F6247" s="69"/>
      <c r="G6247" s="69"/>
      <c r="H6247" s="69"/>
      <c r="I6247" s="69"/>
      <c r="J6247" s="68"/>
      <c r="K6247" s="69"/>
      <c r="L6247" s="68"/>
      <c r="M6247" s="68"/>
      <c r="N6247" s="68"/>
      <c r="O6247" s="68"/>
      <c r="P6247" s="70"/>
      <c r="Q6247" s="71"/>
    </row>
    <row r="6248" spans="1:17">
      <c r="A6248" s="152"/>
      <c r="B6248" s="68"/>
      <c r="C6248" s="68"/>
      <c r="D6248" s="68"/>
      <c r="E6248" s="68"/>
      <c r="F6248" s="69"/>
      <c r="G6248" s="69"/>
      <c r="H6248" s="69"/>
      <c r="I6248" s="69"/>
      <c r="J6248" s="68"/>
      <c r="K6248" s="69"/>
      <c r="L6248" s="68"/>
      <c r="M6248" s="68"/>
      <c r="N6248" s="68"/>
      <c r="O6248" s="68"/>
      <c r="P6248" s="70"/>
      <c r="Q6248" s="71"/>
    </row>
    <row r="6249" spans="1:17">
      <c r="A6249" s="152"/>
      <c r="B6249" s="68"/>
      <c r="C6249" s="68"/>
      <c r="D6249" s="68"/>
      <c r="E6249" s="68"/>
      <c r="F6249" s="69"/>
      <c r="G6249" s="69"/>
      <c r="H6249" s="69"/>
      <c r="I6249" s="69"/>
      <c r="J6249" s="68"/>
      <c r="K6249" s="69"/>
      <c r="L6249" s="68"/>
      <c r="M6249" s="68"/>
      <c r="N6249" s="68"/>
      <c r="O6249" s="68"/>
      <c r="P6249" s="70"/>
      <c r="Q6249" s="71"/>
    </row>
    <row r="6250" spans="1:17">
      <c r="A6250" s="152"/>
      <c r="B6250" s="68"/>
      <c r="C6250" s="68"/>
      <c r="D6250" s="68"/>
      <c r="E6250" s="68"/>
      <c r="F6250" s="69"/>
      <c r="G6250" s="69"/>
      <c r="H6250" s="69"/>
      <c r="I6250" s="69"/>
      <c r="J6250" s="68"/>
      <c r="K6250" s="69"/>
      <c r="L6250" s="68"/>
      <c r="M6250" s="68"/>
      <c r="N6250" s="68"/>
      <c r="O6250" s="68"/>
      <c r="P6250" s="70"/>
      <c r="Q6250" s="71"/>
    </row>
    <row r="6251" spans="1:17">
      <c r="A6251" s="152"/>
      <c r="B6251" s="68"/>
      <c r="C6251" s="68"/>
      <c r="D6251" s="68"/>
      <c r="E6251" s="68"/>
      <c r="F6251" s="69"/>
      <c r="G6251" s="69"/>
      <c r="H6251" s="69"/>
      <c r="I6251" s="69"/>
      <c r="J6251" s="68"/>
      <c r="K6251" s="69"/>
      <c r="L6251" s="68"/>
      <c r="M6251" s="68"/>
      <c r="N6251" s="68"/>
      <c r="O6251" s="68"/>
      <c r="P6251" s="70"/>
      <c r="Q6251" s="71"/>
    </row>
    <row r="6252" spans="1:17">
      <c r="A6252" s="152"/>
      <c r="B6252" s="68"/>
      <c r="C6252" s="68"/>
      <c r="D6252" s="68"/>
      <c r="E6252" s="68"/>
      <c r="F6252" s="69"/>
      <c r="G6252" s="69"/>
      <c r="H6252" s="69"/>
      <c r="I6252" s="69"/>
      <c r="J6252" s="68"/>
      <c r="K6252" s="69"/>
      <c r="L6252" s="68"/>
      <c r="M6252" s="68"/>
      <c r="N6252" s="68"/>
      <c r="O6252" s="68"/>
      <c r="P6252" s="70"/>
      <c r="Q6252" s="71"/>
    </row>
    <row r="6253" spans="1:17">
      <c r="A6253" s="152"/>
      <c r="B6253" s="68"/>
      <c r="C6253" s="68"/>
      <c r="D6253" s="68"/>
      <c r="E6253" s="68"/>
      <c r="F6253" s="69"/>
      <c r="G6253" s="69"/>
      <c r="H6253" s="69"/>
      <c r="I6253" s="69"/>
      <c r="J6253" s="68"/>
      <c r="K6253" s="69"/>
      <c r="L6253" s="68"/>
      <c r="M6253" s="68"/>
      <c r="N6253" s="68"/>
      <c r="O6253" s="68"/>
      <c r="P6253" s="70"/>
      <c r="Q6253" s="71"/>
    </row>
    <row r="6254" spans="1:17">
      <c r="A6254" s="152"/>
      <c r="B6254" s="68"/>
      <c r="C6254" s="68"/>
      <c r="D6254" s="68"/>
      <c r="E6254" s="68"/>
      <c r="F6254" s="69"/>
      <c r="G6254" s="69"/>
      <c r="H6254" s="69"/>
      <c r="I6254" s="69"/>
      <c r="J6254" s="68"/>
      <c r="K6254" s="69"/>
      <c r="L6254" s="68"/>
      <c r="M6254" s="68"/>
      <c r="N6254" s="68"/>
      <c r="O6254" s="68"/>
      <c r="P6254" s="70"/>
      <c r="Q6254" s="71"/>
    </row>
    <row r="6255" spans="1:17">
      <c r="A6255" s="152"/>
      <c r="B6255" s="68"/>
      <c r="C6255" s="68"/>
      <c r="D6255" s="68"/>
      <c r="E6255" s="68"/>
      <c r="F6255" s="69"/>
      <c r="G6255" s="69"/>
      <c r="H6255" s="69"/>
      <c r="I6255" s="69"/>
      <c r="J6255" s="68"/>
      <c r="K6255" s="69"/>
      <c r="L6255" s="68"/>
      <c r="M6255" s="68"/>
      <c r="N6255" s="68"/>
      <c r="O6255" s="68"/>
      <c r="P6255" s="70"/>
      <c r="Q6255" s="71"/>
    </row>
    <row r="6256" spans="1:17">
      <c r="A6256" s="152"/>
      <c r="B6256" s="68"/>
      <c r="C6256" s="68"/>
      <c r="D6256" s="68"/>
      <c r="E6256" s="68"/>
      <c r="F6256" s="69"/>
      <c r="G6256" s="69"/>
      <c r="H6256" s="69"/>
      <c r="I6256" s="69"/>
      <c r="J6256" s="68"/>
      <c r="K6256" s="69"/>
      <c r="L6256" s="68"/>
      <c r="M6256" s="68"/>
      <c r="N6256" s="68"/>
      <c r="O6256" s="68"/>
      <c r="P6256" s="70"/>
      <c r="Q6256" s="71"/>
    </row>
    <row r="6257" spans="1:17">
      <c r="A6257" s="152"/>
      <c r="B6257" s="68"/>
      <c r="C6257" s="68"/>
      <c r="D6257" s="68"/>
      <c r="E6257" s="68"/>
      <c r="F6257" s="69"/>
      <c r="G6257" s="69"/>
      <c r="H6257" s="69"/>
      <c r="I6257" s="69"/>
      <c r="J6257" s="68"/>
      <c r="K6257" s="69"/>
      <c r="L6257" s="68"/>
      <c r="M6257" s="68"/>
      <c r="N6257" s="68"/>
      <c r="O6257" s="68"/>
      <c r="P6257" s="70"/>
      <c r="Q6257" s="71"/>
    </row>
    <row r="6258" spans="1:17">
      <c r="A6258" s="152"/>
      <c r="B6258" s="68"/>
      <c r="C6258" s="68"/>
      <c r="D6258" s="68"/>
      <c r="E6258" s="68"/>
      <c r="F6258" s="69"/>
      <c r="G6258" s="69"/>
      <c r="H6258" s="69"/>
      <c r="I6258" s="69"/>
      <c r="J6258" s="68"/>
      <c r="K6258" s="69"/>
      <c r="L6258" s="68"/>
      <c r="M6258" s="68"/>
      <c r="N6258" s="68"/>
      <c r="O6258" s="68"/>
      <c r="P6258" s="70"/>
      <c r="Q6258" s="71"/>
    </row>
    <row r="6259" spans="1:17">
      <c r="A6259" s="152"/>
      <c r="B6259" s="68"/>
      <c r="C6259" s="68"/>
      <c r="D6259" s="68"/>
      <c r="E6259" s="68"/>
      <c r="F6259" s="69"/>
      <c r="G6259" s="69"/>
      <c r="H6259" s="69"/>
      <c r="I6259" s="69"/>
      <c r="J6259" s="68"/>
      <c r="K6259" s="69"/>
      <c r="L6259" s="68"/>
      <c r="M6259" s="68"/>
      <c r="N6259" s="68"/>
      <c r="O6259" s="68"/>
      <c r="P6259" s="70"/>
      <c r="Q6259" s="71"/>
    </row>
    <row r="6260" spans="1:17">
      <c r="A6260" s="152"/>
      <c r="B6260" s="68"/>
      <c r="C6260" s="68"/>
      <c r="D6260" s="68"/>
      <c r="E6260" s="68"/>
      <c r="F6260" s="69"/>
      <c r="G6260" s="69"/>
      <c r="H6260" s="69"/>
      <c r="I6260" s="69"/>
      <c r="J6260" s="68"/>
      <c r="K6260" s="69"/>
      <c r="L6260" s="68"/>
      <c r="M6260" s="68"/>
      <c r="N6260" s="68"/>
      <c r="O6260" s="68"/>
      <c r="P6260" s="70"/>
      <c r="Q6260" s="71"/>
    </row>
    <row r="6261" spans="1:17">
      <c r="A6261" s="152"/>
      <c r="B6261" s="68"/>
      <c r="C6261" s="68"/>
      <c r="D6261" s="68"/>
      <c r="E6261" s="68"/>
      <c r="F6261" s="69"/>
      <c r="G6261" s="69"/>
      <c r="H6261" s="69"/>
      <c r="I6261" s="69"/>
      <c r="J6261" s="68"/>
      <c r="K6261" s="69"/>
      <c r="L6261" s="68"/>
      <c r="M6261" s="68"/>
      <c r="N6261" s="68"/>
      <c r="O6261" s="68"/>
      <c r="P6261" s="70"/>
      <c r="Q6261" s="71"/>
    </row>
    <row r="6262" spans="1:17">
      <c r="A6262" s="152"/>
      <c r="B6262" s="68"/>
      <c r="C6262" s="68"/>
      <c r="D6262" s="68"/>
      <c r="E6262" s="68"/>
      <c r="F6262" s="69"/>
      <c r="G6262" s="69"/>
      <c r="H6262" s="69"/>
      <c r="I6262" s="69"/>
      <c r="J6262" s="68"/>
      <c r="K6262" s="69"/>
      <c r="L6262" s="68"/>
      <c r="M6262" s="68"/>
      <c r="N6262" s="68"/>
      <c r="O6262" s="68"/>
      <c r="P6262" s="70"/>
      <c r="Q6262" s="71"/>
    </row>
    <row r="6263" spans="1:17">
      <c r="A6263" s="152"/>
      <c r="B6263" s="68"/>
      <c r="C6263" s="68"/>
      <c r="D6263" s="68"/>
      <c r="E6263" s="68"/>
      <c r="F6263" s="69"/>
      <c r="G6263" s="69"/>
      <c r="H6263" s="69"/>
      <c r="I6263" s="69"/>
      <c r="J6263" s="68"/>
      <c r="K6263" s="69"/>
      <c r="L6263" s="68"/>
      <c r="M6263" s="68"/>
      <c r="N6263" s="68"/>
      <c r="O6263" s="68"/>
      <c r="P6263" s="70"/>
      <c r="Q6263" s="71"/>
    </row>
    <row r="6264" spans="1:17">
      <c r="A6264" s="152"/>
      <c r="B6264" s="68"/>
      <c r="C6264" s="68"/>
      <c r="D6264" s="68"/>
      <c r="E6264" s="68"/>
      <c r="F6264" s="69"/>
      <c r="G6264" s="69"/>
      <c r="H6264" s="69"/>
      <c r="I6264" s="69"/>
      <c r="J6264" s="68"/>
      <c r="K6264" s="69"/>
      <c r="L6264" s="68"/>
      <c r="M6264" s="68"/>
      <c r="N6264" s="68"/>
      <c r="O6264" s="68"/>
      <c r="P6264" s="70"/>
      <c r="Q6264" s="71"/>
    </row>
    <row r="6265" spans="1:17">
      <c r="A6265" s="152"/>
      <c r="B6265" s="68"/>
      <c r="C6265" s="68"/>
      <c r="D6265" s="68"/>
      <c r="E6265" s="68"/>
      <c r="F6265" s="69"/>
      <c r="G6265" s="69"/>
      <c r="H6265" s="69"/>
      <c r="I6265" s="69"/>
      <c r="J6265" s="68"/>
      <c r="K6265" s="69"/>
      <c r="L6265" s="68"/>
      <c r="M6265" s="68"/>
      <c r="N6265" s="68"/>
      <c r="O6265" s="68"/>
      <c r="P6265" s="70"/>
      <c r="Q6265" s="71"/>
    </row>
    <row r="6266" spans="1:17">
      <c r="A6266" s="152"/>
      <c r="B6266" s="68"/>
      <c r="C6266" s="68"/>
      <c r="D6266" s="68"/>
      <c r="E6266" s="68"/>
      <c r="F6266" s="69"/>
      <c r="G6266" s="69"/>
      <c r="H6266" s="69"/>
      <c r="I6266" s="69"/>
      <c r="J6266" s="68"/>
      <c r="K6266" s="69"/>
      <c r="L6266" s="68"/>
      <c r="M6266" s="68"/>
      <c r="N6266" s="68"/>
      <c r="O6266" s="68"/>
      <c r="P6266" s="70"/>
      <c r="Q6266" s="71"/>
    </row>
    <row r="6267" spans="1:17">
      <c r="A6267" s="152"/>
      <c r="B6267" s="68"/>
      <c r="C6267" s="68"/>
      <c r="D6267" s="68"/>
      <c r="E6267" s="68"/>
      <c r="F6267" s="69"/>
      <c r="G6267" s="69"/>
      <c r="H6267" s="69"/>
      <c r="I6267" s="69"/>
      <c r="J6267" s="68"/>
      <c r="K6267" s="69"/>
      <c r="L6267" s="68"/>
      <c r="M6267" s="68"/>
      <c r="N6267" s="68"/>
      <c r="O6267" s="68"/>
      <c r="P6267" s="70"/>
      <c r="Q6267" s="71"/>
    </row>
    <row r="6268" spans="1:17">
      <c r="A6268" s="152"/>
      <c r="B6268" s="68"/>
      <c r="C6268" s="68"/>
      <c r="D6268" s="68"/>
      <c r="E6268" s="68"/>
      <c r="F6268" s="69"/>
      <c r="G6268" s="69"/>
      <c r="H6268" s="69"/>
      <c r="I6268" s="69"/>
      <c r="J6268" s="68"/>
      <c r="K6268" s="69"/>
      <c r="L6268" s="68"/>
      <c r="M6268" s="68"/>
      <c r="N6268" s="68"/>
      <c r="O6268" s="68"/>
      <c r="P6268" s="70"/>
      <c r="Q6268" s="71"/>
    </row>
    <row r="6269" spans="1:17">
      <c r="A6269" s="152"/>
      <c r="B6269" s="68"/>
      <c r="C6269" s="68"/>
      <c r="D6269" s="68"/>
      <c r="E6269" s="68"/>
      <c r="F6269" s="69"/>
      <c r="G6269" s="69"/>
      <c r="H6269" s="69"/>
      <c r="I6269" s="69"/>
      <c r="J6269" s="68"/>
      <c r="K6269" s="69"/>
      <c r="L6269" s="68"/>
      <c r="M6269" s="68"/>
      <c r="N6269" s="68"/>
      <c r="O6269" s="68"/>
      <c r="P6269" s="70"/>
      <c r="Q6269" s="71"/>
    </row>
    <row r="6270" spans="1:17">
      <c r="A6270" s="152"/>
      <c r="B6270" s="68"/>
      <c r="C6270" s="68"/>
      <c r="D6270" s="68"/>
      <c r="E6270" s="68"/>
      <c r="F6270" s="69"/>
      <c r="G6270" s="69"/>
      <c r="H6270" s="69"/>
      <c r="I6270" s="69"/>
      <c r="J6270" s="68"/>
      <c r="K6270" s="69"/>
      <c r="L6270" s="68"/>
      <c r="M6270" s="68"/>
      <c r="N6270" s="68"/>
      <c r="O6270" s="68"/>
      <c r="P6270" s="70"/>
      <c r="Q6270" s="71"/>
    </row>
    <row r="6271" spans="1:17">
      <c r="A6271" s="152"/>
      <c r="B6271" s="68"/>
      <c r="C6271" s="68"/>
      <c r="D6271" s="68"/>
      <c r="E6271" s="68"/>
      <c r="F6271" s="69"/>
      <c r="G6271" s="69"/>
      <c r="H6271" s="69"/>
      <c r="I6271" s="69"/>
      <c r="J6271" s="68"/>
      <c r="K6271" s="69"/>
      <c r="L6271" s="68"/>
      <c r="M6271" s="68"/>
      <c r="N6271" s="68"/>
      <c r="O6271" s="68"/>
      <c r="P6271" s="70"/>
      <c r="Q6271" s="71"/>
    </row>
    <row r="6272" spans="1:17">
      <c r="A6272" s="152"/>
      <c r="B6272" s="68"/>
      <c r="C6272" s="68"/>
      <c r="D6272" s="68"/>
      <c r="E6272" s="68"/>
      <c r="F6272" s="69"/>
      <c r="G6272" s="69"/>
      <c r="H6272" s="69"/>
      <c r="I6272" s="69"/>
      <c r="J6272" s="68"/>
      <c r="K6272" s="69"/>
      <c r="L6272" s="68"/>
      <c r="M6272" s="68"/>
      <c r="N6272" s="68"/>
      <c r="O6272" s="68"/>
      <c r="P6272" s="70"/>
      <c r="Q6272" s="71"/>
    </row>
    <row r="6273" spans="1:17">
      <c r="A6273" s="152"/>
      <c r="B6273" s="68"/>
      <c r="C6273" s="68"/>
      <c r="D6273" s="68"/>
      <c r="E6273" s="68"/>
      <c r="F6273" s="69"/>
      <c r="G6273" s="69"/>
      <c r="H6273" s="69"/>
      <c r="I6273" s="69"/>
      <c r="J6273" s="68"/>
      <c r="K6273" s="69"/>
      <c r="L6273" s="68"/>
      <c r="M6273" s="68"/>
      <c r="N6273" s="68"/>
      <c r="O6273" s="68"/>
      <c r="P6273" s="70"/>
      <c r="Q6273" s="71"/>
    </row>
    <row r="6274" spans="1:17">
      <c r="A6274" s="152"/>
      <c r="B6274" s="68"/>
      <c r="C6274" s="68"/>
      <c r="D6274" s="68"/>
      <c r="E6274" s="68"/>
      <c r="F6274" s="69"/>
      <c r="G6274" s="69"/>
      <c r="H6274" s="69"/>
      <c r="I6274" s="69"/>
      <c r="J6274" s="68"/>
      <c r="K6274" s="69"/>
      <c r="L6274" s="68"/>
      <c r="M6274" s="68"/>
      <c r="N6274" s="68"/>
      <c r="O6274" s="68"/>
      <c r="P6274" s="70"/>
      <c r="Q6274" s="71"/>
    </row>
    <row r="6275" spans="1:17">
      <c r="A6275" s="152"/>
      <c r="B6275" s="68"/>
      <c r="C6275" s="68"/>
      <c r="D6275" s="68"/>
      <c r="E6275" s="68"/>
      <c r="F6275" s="69"/>
      <c r="G6275" s="69"/>
      <c r="H6275" s="69"/>
      <c r="I6275" s="69"/>
      <c r="J6275" s="68"/>
      <c r="K6275" s="69"/>
      <c r="L6275" s="68"/>
      <c r="M6275" s="68"/>
      <c r="N6275" s="68"/>
      <c r="O6275" s="68"/>
      <c r="P6275" s="70"/>
      <c r="Q6275" s="71"/>
    </row>
    <row r="6276" spans="1:17">
      <c r="A6276" s="152"/>
      <c r="B6276" s="68"/>
      <c r="C6276" s="68"/>
      <c r="D6276" s="68"/>
      <c r="E6276" s="68"/>
      <c r="F6276" s="69"/>
      <c r="G6276" s="69"/>
      <c r="H6276" s="69"/>
      <c r="I6276" s="69"/>
      <c r="J6276" s="68"/>
      <c r="K6276" s="69"/>
      <c r="L6276" s="68"/>
      <c r="M6276" s="68"/>
      <c r="N6276" s="68"/>
      <c r="O6276" s="68"/>
      <c r="P6276" s="70"/>
      <c r="Q6276" s="71"/>
    </row>
    <row r="6277" spans="1:17">
      <c r="A6277" s="152"/>
      <c r="B6277" s="68"/>
      <c r="C6277" s="68"/>
      <c r="D6277" s="68"/>
      <c r="E6277" s="68"/>
      <c r="F6277" s="69"/>
      <c r="G6277" s="69"/>
      <c r="H6277" s="69"/>
      <c r="I6277" s="69"/>
      <c r="J6277" s="68"/>
      <c r="K6277" s="69"/>
      <c r="L6277" s="68"/>
      <c r="M6277" s="68"/>
      <c r="N6277" s="68"/>
      <c r="O6277" s="68"/>
      <c r="P6277" s="70"/>
      <c r="Q6277" s="71"/>
    </row>
    <row r="6278" spans="1:17">
      <c r="A6278" s="152"/>
      <c r="B6278" s="68"/>
      <c r="C6278" s="68"/>
      <c r="D6278" s="68"/>
      <c r="E6278" s="68"/>
      <c r="F6278" s="69"/>
      <c r="G6278" s="69"/>
      <c r="H6278" s="69"/>
      <c r="I6278" s="69"/>
      <c r="J6278" s="68"/>
      <c r="K6278" s="69"/>
      <c r="L6278" s="68"/>
      <c r="M6278" s="68"/>
      <c r="N6278" s="68"/>
      <c r="O6278" s="68"/>
      <c r="P6278" s="70"/>
      <c r="Q6278" s="71"/>
    </row>
    <row r="6279" spans="1:17">
      <c r="A6279" s="152"/>
      <c r="B6279" s="68"/>
      <c r="C6279" s="68"/>
      <c r="D6279" s="68"/>
      <c r="E6279" s="68"/>
      <c r="F6279" s="69"/>
      <c r="G6279" s="69"/>
      <c r="H6279" s="69"/>
      <c r="I6279" s="69"/>
      <c r="J6279" s="68"/>
      <c r="K6279" s="69"/>
      <c r="L6279" s="68"/>
      <c r="M6279" s="68"/>
      <c r="N6279" s="68"/>
      <c r="O6279" s="68"/>
      <c r="P6279" s="70"/>
      <c r="Q6279" s="71"/>
    </row>
    <row r="6280" spans="1:17">
      <c r="A6280" s="152"/>
      <c r="B6280" s="68"/>
      <c r="C6280" s="68"/>
      <c r="D6280" s="68"/>
      <c r="E6280" s="68"/>
      <c r="F6280" s="69"/>
      <c r="G6280" s="69"/>
      <c r="H6280" s="69"/>
      <c r="I6280" s="69"/>
      <c r="J6280" s="68"/>
      <c r="K6280" s="69"/>
      <c r="L6280" s="68"/>
      <c r="M6280" s="68"/>
      <c r="N6280" s="68"/>
      <c r="O6280" s="68"/>
      <c r="P6280" s="70"/>
      <c r="Q6280" s="71"/>
    </row>
    <row r="6281" spans="1:17">
      <c r="A6281" s="152"/>
      <c r="B6281" s="68"/>
      <c r="C6281" s="68"/>
      <c r="D6281" s="68"/>
      <c r="E6281" s="68"/>
      <c r="F6281" s="69"/>
      <c r="G6281" s="69"/>
      <c r="H6281" s="69"/>
      <c r="I6281" s="69"/>
      <c r="J6281" s="68"/>
      <c r="K6281" s="69"/>
      <c r="L6281" s="68"/>
      <c r="M6281" s="68"/>
      <c r="N6281" s="68"/>
      <c r="O6281" s="68"/>
      <c r="P6281" s="70"/>
      <c r="Q6281" s="71"/>
    </row>
    <row r="6282" spans="1:17">
      <c r="A6282" s="152"/>
      <c r="B6282" s="68"/>
      <c r="C6282" s="68"/>
      <c r="D6282" s="68"/>
      <c r="E6282" s="68"/>
      <c r="F6282" s="69"/>
      <c r="G6282" s="69"/>
      <c r="H6282" s="69"/>
      <c r="I6282" s="69"/>
      <c r="J6282" s="68"/>
      <c r="K6282" s="69"/>
      <c r="L6282" s="68"/>
      <c r="M6282" s="68"/>
      <c r="N6282" s="68"/>
      <c r="O6282" s="68"/>
      <c r="P6282" s="70"/>
      <c r="Q6282" s="71"/>
    </row>
    <row r="6283" spans="1:17">
      <c r="A6283" s="152"/>
      <c r="B6283" s="68"/>
      <c r="C6283" s="68"/>
      <c r="D6283" s="68"/>
      <c r="E6283" s="68"/>
      <c r="F6283" s="69"/>
      <c r="G6283" s="69"/>
      <c r="H6283" s="69"/>
      <c r="I6283" s="69"/>
      <c r="J6283" s="68"/>
      <c r="K6283" s="69"/>
      <c r="L6283" s="68"/>
      <c r="M6283" s="68"/>
      <c r="N6283" s="68"/>
      <c r="O6283" s="68"/>
      <c r="P6283" s="70"/>
      <c r="Q6283" s="71"/>
    </row>
    <row r="6284" spans="1:17">
      <c r="A6284" s="152"/>
      <c r="B6284" s="68"/>
      <c r="C6284" s="68"/>
      <c r="D6284" s="68"/>
      <c r="E6284" s="68"/>
      <c r="F6284" s="69"/>
      <c r="G6284" s="69"/>
      <c r="H6284" s="69"/>
      <c r="I6284" s="69"/>
      <c r="J6284" s="68"/>
      <c r="K6284" s="69"/>
      <c r="L6284" s="68"/>
      <c r="M6284" s="68"/>
      <c r="N6284" s="68"/>
      <c r="O6284" s="68"/>
      <c r="P6284" s="70"/>
      <c r="Q6284" s="71"/>
    </row>
    <row r="6285" spans="1:17">
      <c r="A6285" s="152"/>
      <c r="B6285" s="68"/>
      <c r="C6285" s="68"/>
      <c r="D6285" s="68"/>
      <c r="E6285" s="68"/>
      <c r="F6285" s="69"/>
      <c r="G6285" s="69"/>
      <c r="H6285" s="69"/>
      <c r="I6285" s="69"/>
      <c r="J6285" s="68"/>
      <c r="K6285" s="69"/>
      <c r="L6285" s="68"/>
      <c r="M6285" s="68"/>
      <c r="N6285" s="68"/>
      <c r="O6285" s="68"/>
      <c r="P6285" s="70"/>
      <c r="Q6285" s="71"/>
    </row>
    <row r="6286" spans="1:17">
      <c r="A6286" s="152"/>
      <c r="B6286" s="68"/>
      <c r="C6286" s="68"/>
      <c r="D6286" s="68"/>
      <c r="E6286" s="68"/>
      <c r="F6286" s="69"/>
      <c r="G6286" s="69"/>
      <c r="H6286" s="69"/>
      <c r="I6286" s="69"/>
      <c r="J6286" s="68"/>
      <c r="K6286" s="69"/>
      <c r="L6286" s="68"/>
      <c r="M6286" s="68"/>
      <c r="N6286" s="68"/>
      <c r="O6286" s="68"/>
      <c r="P6286" s="70"/>
      <c r="Q6286" s="71"/>
    </row>
    <row r="6287" spans="1:17">
      <c r="A6287" s="152"/>
      <c r="B6287" s="68"/>
      <c r="C6287" s="68"/>
      <c r="D6287" s="68"/>
      <c r="E6287" s="68"/>
      <c r="F6287" s="69"/>
      <c r="G6287" s="69"/>
      <c r="H6287" s="69"/>
      <c r="I6287" s="69"/>
      <c r="J6287" s="68"/>
      <c r="K6287" s="69"/>
      <c r="L6287" s="68"/>
      <c r="M6287" s="68"/>
      <c r="N6287" s="68"/>
      <c r="O6287" s="68"/>
      <c r="P6287" s="70"/>
      <c r="Q6287" s="71"/>
    </row>
    <row r="6288" spans="1:17">
      <c r="A6288" s="152"/>
      <c r="B6288" s="68"/>
      <c r="C6288" s="68"/>
      <c r="D6288" s="68"/>
      <c r="E6288" s="68"/>
      <c r="F6288" s="69"/>
      <c r="G6288" s="69"/>
      <c r="H6288" s="69"/>
      <c r="I6288" s="69"/>
      <c r="J6288" s="68"/>
      <c r="K6288" s="69"/>
      <c r="L6288" s="68"/>
      <c r="M6288" s="68"/>
      <c r="N6288" s="68"/>
      <c r="O6288" s="68"/>
      <c r="P6288" s="70"/>
      <c r="Q6288" s="71"/>
    </row>
    <row r="6289" spans="1:17">
      <c r="A6289" s="152"/>
      <c r="B6289" s="68"/>
      <c r="C6289" s="68"/>
      <c r="D6289" s="68"/>
      <c r="E6289" s="68"/>
      <c r="F6289" s="69"/>
      <c r="G6289" s="69"/>
      <c r="H6289" s="69"/>
      <c r="I6289" s="69"/>
      <c r="J6289" s="68"/>
      <c r="K6289" s="69"/>
      <c r="L6289" s="68"/>
      <c r="M6289" s="68"/>
      <c r="N6289" s="68"/>
      <c r="O6289" s="68"/>
      <c r="P6289" s="70"/>
      <c r="Q6289" s="71"/>
    </row>
    <row r="6290" spans="1:17">
      <c r="A6290" s="152"/>
      <c r="B6290" s="68"/>
      <c r="C6290" s="68"/>
      <c r="D6290" s="68"/>
      <c r="E6290" s="68"/>
      <c r="F6290" s="69"/>
      <c r="G6290" s="69"/>
      <c r="H6290" s="69"/>
      <c r="I6290" s="69"/>
      <c r="J6290" s="68"/>
      <c r="K6290" s="69"/>
      <c r="L6290" s="68"/>
      <c r="M6290" s="68"/>
      <c r="N6290" s="68"/>
      <c r="O6290" s="68"/>
      <c r="P6290" s="70"/>
      <c r="Q6290" s="71"/>
    </row>
    <row r="6291" spans="1:17">
      <c r="A6291" s="152"/>
      <c r="B6291" s="68"/>
      <c r="C6291" s="68"/>
      <c r="D6291" s="68"/>
      <c r="E6291" s="68"/>
      <c r="F6291" s="69"/>
      <c r="G6291" s="69"/>
      <c r="H6291" s="69"/>
      <c r="I6291" s="69"/>
      <c r="J6291" s="68"/>
      <c r="K6291" s="69"/>
      <c r="L6291" s="68"/>
      <c r="M6291" s="68"/>
      <c r="N6291" s="68"/>
      <c r="O6291" s="68"/>
      <c r="P6291" s="70"/>
      <c r="Q6291" s="71"/>
    </row>
    <row r="6292" spans="1:17">
      <c r="A6292" s="152"/>
      <c r="B6292" s="68"/>
      <c r="C6292" s="68"/>
      <c r="D6292" s="68"/>
      <c r="E6292" s="68"/>
      <c r="F6292" s="69"/>
      <c r="G6292" s="69"/>
      <c r="H6292" s="69"/>
      <c r="I6292" s="69"/>
      <c r="J6292" s="68"/>
      <c r="K6292" s="69"/>
      <c r="L6292" s="68"/>
      <c r="M6292" s="68"/>
      <c r="N6292" s="68"/>
      <c r="O6292" s="68"/>
      <c r="P6292" s="70"/>
      <c r="Q6292" s="71"/>
    </row>
    <row r="6293" spans="1:17">
      <c r="A6293" s="152"/>
      <c r="B6293" s="68"/>
      <c r="C6293" s="68"/>
      <c r="D6293" s="68"/>
      <c r="E6293" s="68"/>
      <c r="F6293" s="69"/>
      <c r="G6293" s="69"/>
      <c r="H6293" s="69"/>
      <c r="I6293" s="69"/>
      <c r="J6293" s="68"/>
      <c r="K6293" s="69"/>
      <c r="L6293" s="68"/>
      <c r="M6293" s="68"/>
      <c r="N6293" s="68"/>
      <c r="O6293" s="68"/>
      <c r="P6293" s="70"/>
      <c r="Q6293" s="71"/>
    </row>
    <row r="6294" spans="1:17">
      <c r="A6294" s="152"/>
      <c r="B6294" s="68"/>
      <c r="C6294" s="68"/>
      <c r="D6294" s="68"/>
      <c r="E6294" s="68"/>
      <c r="F6294" s="69"/>
      <c r="G6294" s="69"/>
      <c r="H6294" s="69"/>
      <c r="I6294" s="69"/>
      <c r="J6294" s="68"/>
      <c r="K6294" s="69"/>
      <c r="L6294" s="68"/>
      <c r="M6294" s="68"/>
      <c r="N6294" s="68"/>
      <c r="O6294" s="68"/>
      <c r="P6294" s="70"/>
      <c r="Q6294" s="71"/>
    </row>
    <row r="6295" spans="1:17">
      <c r="A6295" s="152"/>
      <c r="B6295" s="68"/>
      <c r="C6295" s="68"/>
      <c r="D6295" s="68"/>
      <c r="E6295" s="68"/>
      <c r="F6295" s="69"/>
      <c r="G6295" s="69"/>
      <c r="H6295" s="69"/>
      <c r="I6295" s="69"/>
      <c r="J6295" s="68"/>
      <c r="K6295" s="69"/>
      <c r="L6295" s="68"/>
      <c r="M6295" s="68"/>
      <c r="N6295" s="68"/>
      <c r="O6295" s="68"/>
      <c r="P6295" s="70"/>
      <c r="Q6295" s="71"/>
    </row>
    <row r="6296" spans="1:17">
      <c r="A6296" s="152"/>
      <c r="B6296" s="68"/>
      <c r="C6296" s="68"/>
      <c r="D6296" s="68"/>
      <c r="E6296" s="68"/>
      <c r="F6296" s="69"/>
      <c r="G6296" s="69"/>
      <c r="H6296" s="69"/>
      <c r="I6296" s="69"/>
      <c r="J6296" s="68"/>
      <c r="K6296" s="69"/>
      <c r="L6296" s="68"/>
      <c r="M6296" s="68"/>
      <c r="N6296" s="68"/>
      <c r="O6296" s="68"/>
      <c r="P6296" s="70"/>
      <c r="Q6296" s="71"/>
    </row>
    <row r="6297" spans="1:17">
      <c r="A6297" s="152"/>
      <c r="B6297" s="68"/>
      <c r="C6297" s="68"/>
      <c r="D6297" s="68"/>
      <c r="E6297" s="68"/>
      <c r="F6297" s="69"/>
      <c r="G6297" s="69"/>
      <c r="H6297" s="69"/>
      <c r="I6297" s="69"/>
      <c r="J6297" s="68"/>
      <c r="K6297" s="69"/>
      <c r="L6297" s="68"/>
      <c r="M6297" s="68"/>
      <c r="N6297" s="68"/>
      <c r="O6297" s="68"/>
      <c r="P6297" s="70"/>
      <c r="Q6297" s="71"/>
    </row>
    <row r="6298" spans="1:17">
      <c r="A6298" s="152"/>
      <c r="B6298" s="68"/>
      <c r="C6298" s="68"/>
      <c r="D6298" s="68"/>
      <c r="E6298" s="68"/>
      <c r="F6298" s="69"/>
      <c r="G6298" s="69"/>
      <c r="H6298" s="69"/>
      <c r="I6298" s="69"/>
      <c r="J6298" s="68"/>
      <c r="K6298" s="69"/>
      <c r="L6298" s="68"/>
      <c r="M6298" s="68"/>
      <c r="N6298" s="68"/>
      <c r="O6298" s="68"/>
      <c r="P6298" s="70"/>
      <c r="Q6298" s="71"/>
    </row>
    <row r="6299" spans="1:17">
      <c r="A6299" s="152"/>
      <c r="B6299" s="68"/>
      <c r="C6299" s="68"/>
      <c r="D6299" s="68"/>
      <c r="E6299" s="68"/>
      <c r="F6299" s="69"/>
      <c r="G6299" s="69"/>
      <c r="H6299" s="69"/>
      <c r="I6299" s="69"/>
      <c r="J6299" s="68"/>
      <c r="K6299" s="69"/>
      <c r="L6299" s="68"/>
      <c r="M6299" s="68"/>
      <c r="N6299" s="68"/>
      <c r="O6299" s="68"/>
      <c r="P6299" s="70"/>
      <c r="Q6299" s="71"/>
    </row>
    <row r="6300" spans="1:17">
      <c r="A6300" s="152"/>
      <c r="B6300" s="68"/>
      <c r="C6300" s="68"/>
      <c r="D6300" s="68"/>
      <c r="E6300" s="68"/>
      <c r="F6300" s="69"/>
      <c r="G6300" s="69"/>
      <c r="H6300" s="69"/>
      <c r="I6300" s="69"/>
      <c r="J6300" s="68"/>
      <c r="K6300" s="69"/>
      <c r="L6300" s="68"/>
      <c r="M6300" s="68"/>
      <c r="N6300" s="68"/>
      <c r="O6300" s="68"/>
      <c r="P6300" s="70"/>
      <c r="Q6300" s="71"/>
    </row>
    <row r="6301" spans="1:17">
      <c r="A6301" s="152"/>
      <c r="B6301" s="68"/>
      <c r="C6301" s="68"/>
      <c r="D6301" s="68"/>
      <c r="E6301" s="68"/>
      <c r="F6301" s="69"/>
      <c r="G6301" s="69"/>
      <c r="H6301" s="69"/>
      <c r="I6301" s="69"/>
      <c r="J6301" s="68"/>
      <c r="K6301" s="69"/>
      <c r="L6301" s="68"/>
      <c r="M6301" s="68"/>
      <c r="N6301" s="68"/>
      <c r="O6301" s="68"/>
      <c r="P6301" s="70"/>
      <c r="Q6301" s="71"/>
    </row>
    <row r="6302" spans="1:17">
      <c r="A6302" s="152"/>
      <c r="B6302" s="68"/>
      <c r="C6302" s="68"/>
      <c r="D6302" s="68"/>
      <c r="E6302" s="68"/>
      <c r="F6302" s="69"/>
      <c r="G6302" s="69"/>
      <c r="H6302" s="69"/>
      <c r="I6302" s="69"/>
      <c r="J6302" s="68"/>
      <c r="K6302" s="69"/>
      <c r="L6302" s="68"/>
      <c r="M6302" s="68"/>
      <c r="N6302" s="68"/>
      <c r="O6302" s="68"/>
      <c r="P6302" s="70"/>
      <c r="Q6302" s="71"/>
    </row>
    <row r="6303" spans="1:17">
      <c r="A6303" s="152"/>
      <c r="B6303" s="68"/>
      <c r="C6303" s="68"/>
      <c r="D6303" s="68"/>
      <c r="E6303" s="68"/>
      <c r="F6303" s="69"/>
      <c r="G6303" s="69"/>
      <c r="H6303" s="69"/>
      <c r="I6303" s="69"/>
      <c r="J6303" s="68"/>
      <c r="K6303" s="69"/>
      <c r="L6303" s="68"/>
      <c r="M6303" s="68"/>
      <c r="N6303" s="68"/>
      <c r="O6303" s="68"/>
      <c r="P6303" s="70"/>
      <c r="Q6303" s="71"/>
    </row>
    <row r="6304" spans="1:17">
      <c r="A6304" s="152"/>
      <c r="B6304" s="68"/>
      <c r="C6304" s="68"/>
      <c r="D6304" s="68"/>
      <c r="E6304" s="68"/>
      <c r="F6304" s="69"/>
      <c r="G6304" s="69"/>
      <c r="H6304" s="69"/>
      <c r="I6304" s="69"/>
      <c r="J6304" s="68"/>
      <c r="K6304" s="69"/>
      <c r="L6304" s="68"/>
      <c r="M6304" s="68"/>
      <c r="N6304" s="68"/>
      <c r="O6304" s="68"/>
      <c r="P6304" s="70"/>
      <c r="Q6304" s="71"/>
    </row>
    <row r="6305" spans="1:17">
      <c r="A6305" s="152"/>
      <c r="B6305" s="68"/>
      <c r="C6305" s="68"/>
      <c r="D6305" s="68"/>
      <c r="E6305" s="68"/>
      <c r="F6305" s="69"/>
      <c r="G6305" s="69"/>
      <c r="H6305" s="69"/>
      <c r="I6305" s="69"/>
      <c r="J6305" s="68"/>
      <c r="K6305" s="69"/>
      <c r="L6305" s="68"/>
      <c r="M6305" s="68"/>
      <c r="N6305" s="68"/>
      <c r="O6305" s="68"/>
      <c r="P6305" s="70"/>
      <c r="Q6305" s="71"/>
    </row>
    <row r="6306" spans="1:17">
      <c r="A6306" s="152"/>
      <c r="B6306" s="68"/>
      <c r="C6306" s="68"/>
      <c r="D6306" s="68"/>
      <c r="E6306" s="68"/>
      <c r="F6306" s="69"/>
      <c r="G6306" s="69"/>
      <c r="H6306" s="69"/>
      <c r="I6306" s="69"/>
      <c r="J6306" s="68"/>
      <c r="K6306" s="69"/>
      <c r="L6306" s="68"/>
      <c r="M6306" s="68"/>
      <c r="N6306" s="68"/>
      <c r="O6306" s="68"/>
      <c r="P6306" s="70"/>
      <c r="Q6306" s="71"/>
    </row>
    <row r="6307" spans="1:17">
      <c r="A6307" s="152"/>
      <c r="B6307" s="68"/>
      <c r="C6307" s="68"/>
      <c r="D6307" s="68"/>
      <c r="E6307" s="68"/>
      <c r="F6307" s="69"/>
      <c r="G6307" s="69"/>
      <c r="H6307" s="69"/>
      <c r="I6307" s="69"/>
      <c r="J6307" s="68"/>
      <c r="K6307" s="69"/>
      <c r="L6307" s="68"/>
      <c r="M6307" s="68"/>
      <c r="N6307" s="68"/>
      <c r="O6307" s="68"/>
      <c r="P6307" s="70"/>
      <c r="Q6307" s="71"/>
    </row>
    <row r="6308" spans="1:17">
      <c r="A6308" s="152"/>
      <c r="B6308" s="68"/>
      <c r="C6308" s="68"/>
      <c r="D6308" s="68"/>
      <c r="E6308" s="68"/>
      <c r="F6308" s="69"/>
      <c r="G6308" s="69"/>
      <c r="H6308" s="69"/>
      <c r="I6308" s="69"/>
      <c r="J6308" s="68"/>
      <c r="K6308" s="69"/>
      <c r="L6308" s="68"/>
      <c r="M6308" s="68"/>
      <c r="N6308" s="68"/>
      <c r="O6308" s="68"/>
      <c r="P6308" s="70"/>
      <c r="Q6308" s="71"/>
    </row>
    <row r="6309" spans="1:17">
      <c r="A6309" s="152"/>
      <c r="B6309" s="68"/>
      <c r="C6309" s="68"/>
      <c r="D6309" s="68"/>
      <c r="E6309" s="68"/>
      <c r="F6309" s="69"/>
      <c r="G6309" s="69"/>
      <c r="H6309" s="69"/>
      <c r="I6309" s="69"/>
      <c r="J6309" s="68"/>
      <c r="K6309" s="69"/>
      <c r="L6309" s="68"/>
      <c r="M6309" s="68"/>
      <c r="N6309" s="68"/>
      <c r="O6309" s="68"/>
      <c r="P6309" s="70"/>
      <c r="Q6309" s="71"/>
    </row>
    <row r="6310" spans="1:17">
      <c r="A6310" s="152"/>
      <c r="B6310" s="68"/>
      <c r="C6310" s="68"/>
      <c r="D6310" s="68"/>
      <c r="E6310" s="68"/>
      <c r="F6310" s="69"/>
      <c r="G6310" s="69"/>
      <c r="H6310" s="69"/>
      <c r="I6310" s="69"/>
      <c r="J6310" s="68"/>
      <c r="K6310" s="69"/>
      <c r="L6310" s="68"/>
      <c r="M6310" s="68"/>
      <c r="N6310" s="68"/>
      <c r="O6310" s="68"/>
      <c r="P6310" s="70"/>
      <c r="Q6310" s="71"/>
    </row>
    <row r="6311" spans="1:17">
      <c r="A6311" s="152"/>
      <c r="B6311" s="68"/>
      <c r="C6311" s="68"/>
      <c r="D6311" s="68"/>
      <c r="E6311" s="68"/>
      <c r="F6311" s="69"/>
      <c r="G6311" s="69"/>
      <c r="H6311" s="69"/>
      <c r="I6311" s="69"/>
      <c r="J6311" s="68"/>
      <c r="K6311" s="69"/>
      <c r="L6311" s="68"/>
      <c r="M6311" s="68"/>
      <c r="N6311" s="68"/>
      <c r="O6311" s="68"/>
      <c r="P6311" s="70"/>
      <c r="Q6311" s="71"/>
    </row>
    <row r="6312" spans="1:17">
      <c r="A6312" s="152"/>
      <c r="B6312" s="68"/>
      <c r="C6312" s="68"/>
      <c r="D6312" s="68"/>
      <c r="E6312" s="68"/>
      <c r="F6312" s="69"/>
      <c r="G6312" s="69"/>
      <c r="H6312" s="69"/>
      <c r="I6312" s="69"/>
      <c r="J6312" s="68"/>
      <c r="K6312" s="69"/>
      <c r="L6312" s="68"/>
      <c r="M6312" s="68"/>
      <c r="N6312" s="68"/>
      <c r="O6312" s="68"/>
      <c r="P6312" s="70"/>
      <c r="Q6312" s="71"/>
    </row>
    <row r="6313" spans="1:17">
      <c r="A6313" s="152"/>
      <c r="B6313" s="68"/>
      <c r="C6313" s="68"/>
      <c r="D6313" s="68"/>
      <c r="E6313" s="68"/>
      <c r="F6313" s="69"/>
      <c r="G6313" s="69"/>
      <c r="H6313" s="69"/>
      <c r="I6313" s="69"/>
      <c r="J6313" s="68"/>
      <c r="K6313" s="69"/>
      <c r="L6313" s="68"/>
      <c r="M6313" s="68"/>
      <c r="N6313" s="68"/>
      <c r="O6313" s="68"/>
      <c r="P6313" s="70"/>
      <c r="Q6313" s="71"/>
    </row>
    <row r="6314" spans="1:17">
      <c r="A6314" s="152"/>
      <c r="B6314" s="68"/>
      <c r="C6314" s="68"/>
      <c r="D6314" s="68"/>
      <c r="E6314" s="68"/>
      <c r="F6314" s="69"/>
      <c r="G6314" s="69"/>
      <c r="H6314" s="69"/>
      <c r="I6314" s="69"/>
      <c r="J6314" s="68"/>
      <c r="K6314" s="69"/>
      <c r="L6314" s="68"/>
      <c r="M6314" s="68"/>
      <c r="N6314" s="68"/>
      <c r="O6314" s="68"/>
      <c r="P6314" s="70"/>
      <c r="Q6314" s="71"/>
    </row>
    <row r="6315" spans="1:17">
      <c r="A6315" s="152"/>
      <c r="B6315" s="68"/>
      <c r="C6315" s="68"/>
      <c r="D6315" s="68"/>
      <c r="E6315" s="68"/>
      <c r="F6315" s="69"/>
      <c r="G6315" s="69"/>
      <c r="H6315" s="69"/>
      <c r="I6315" s="69"/>
      <c r="J6315" s="68"/>
      <c r="K6315" s="69"/>
      <c r="L6315" s="68"/>
      <c r="M6315" s="68"/>
      <c r="N6315" s="68"/>
      <c r="O6315" s="68"/>
      <c r="P6315" s="70"/>
      <c r="Q6315" s="71"/>
    </row>
    <row r="6316" spans="1:17">
      <c r="A6316" s="152"/>
      <c r="B6316" s="68"/>
      <c r="C6316" s="68"/>
      <c r="D6316" s="68"/>
      <c r="E6316" s="68"/>
      <c r="F6316" s="69"/>
      <c r="G6316" s="69"/>
      <c r="H6316" s="69"/>
      <c r="I6316" s="69"/>
      <c r="J6316" s="68"/>
      <c r="K6316" s="69"/>
      <c r="L6316" s="68"/>
      <c r="M6316" s="68"/>
      <c r="N6316" s="68"/>
      <c r="O6316" s="68"/>
      <c r="P6316" s="70"/>
      <c r="Q6316" s="71"/>
    </row>
    <row r="6317" spans="1:17">
      <c r="A6317" s="152"/>
      <c r="B6317" s="68"/>
      <c r="C6317" s="68"/>
      <c r="D6317" s="68"/>
      <c r="E6317" s="68"/>
      <c r="F6317" s="69"/>
      <c r="G6317" s="69"/>
      <c r="H6317" s="69"/>
      <c r="I6317" s="69"/>
      <c r="J6317" s="68"/>
      <c r="K6317" s="69"/>
      <c r="L6317" s="68"/>
      <c r="M6317" s="68"/>
      <c r="N6317" s="68"/>
      <c r="O6317" s="68"/>
      <c r="P6317" s="70"/>
      <c r="Q6317" s="71"/>
    </row>
    <row r="6318" spans="1:17">
      <c r="A6318" s="152"/>
      <c r="B6318" s="68"/>
      <c r="C6318" s="68"/>
      <c r="D6318" s="68"/>
      <c r="E6318" s="68"/>
      <c r="F6318" s="69"/>
      <c r="G6318" s="69"/>
      <c r="H6318" s="69"/>
      <c r="I6318" s="69"/>
      <c r="J6318" s="68"/>
      <c r="K6318" s="69"/>
      <c r="L6318" s="68"/>
      <c r="M6318" s="68"/>
      <c r="N6318" s="68"/>
      <c r="O6318" s="68"/>
      <c r="P6318" s="70"/>
      <c r="Q6318" s="71"/>
    </row>
    <row r="6319" spans="1:17">
      <c r="A6319" s="152"/>
      <c r="B6319" s="68"/>
      <c r="C6319" s="68"/>
      <c r="D6319" s="68"/>
      <c r="E6319" s="68"/>
      <c r="F6319" s="69"/>
      <c r="G6319" s="69"/>
      <c r="H6319" s="69"/>
      <c r="I6319" s="69"/>
      <c r="J6319" s="68"/>
      <c r="K6319" s="69"/>
      <c r="L6319" s="68"/>
      <c r="M6319" s="68"/>
      <c r="N6319" s="68"/>
      <c r="O6319" s="68"/>
      <c r="P6319" s="70"/>
      <c r="Q6319" s="71"/>
    </row>
    <row r="6320" spans="1:17">
      <c r="A6320" s="152"/>
      <c r="B6320" s="68"/>
      <c r="C6320" s="68"/>
      <c r="D6320" s="68"/>
      <c r="E6320" s="68"/>
      <c r="F6320" s="69"/>
      <c r="G6320" s="69"/>
      <c r="H6320" s="69"/>
      <c r="I6320" s="69"/>
      <c r="J6320" s="68"/>
      <c r="K6320" s="69"/>
      <c r="L6320" s="68"/>
      <c r="M6320" s="68"/>
      <c r="N6320" s="68"/>
      <c r="O6320" s="68"/>
      <c r="P6320" s="70"/>
      <c r="Q6320" s="71"/>
    </row>
    <row r="6321" spans="1:17">
      <c r="A6321" s="152"/>
      <c r="B6321" s="68"/>
      <c r="C6321" s="68"/>
      <c r="D6321" s="68"/>
      <c r="E6321" s="68"/>
      <c r="F6321" s="69"/>
      <c r="G6321" s="69"/>
      <c r="H6321" s="69"/>
      <c r="I6321" s="69"/>
      <c r="J6321" s="68"/>
      <c r="K6321" s="69"/>
      <c r="L6321" s="68"/>
      <c r="M6321" s="68"/>
      <c r="N6321" s="68"/>
      <c r="O6321" s="68"/>
      <c r="P6321" s="70"/>
      <c r="Q6321" s="71"/>
    </row>
    <row r="6322" spans="1:17">
      <c r="A6322" s="152"/>
      <c r="B6322" s="68"/>
      <c r="C6322" s="68"/>
      <c r="D6322" s="68"/>
      <c r="E6322" s="68"/>
      <c r="F6322" s="69"/>
      <c r="G6322" s="69"/>
      <c r="H6322" s="69"/>
      <c r="I6322" s="69"/>
      <c r="J6322" s="68"/>
      <c r="K6322" s="69"/>
      <c r="L6322" s="68"/>
      <c r="M6322" s="68"/>
      <c r="N6322" s="68"/>
      <c r="O6322" s="68"/>
      <c r="P6322" s="70"/>
      <c r="Q6322" s="71"/>
    </row>
    <row r="6323" spans="1:17">
      <c r="A6323" s="152"/>
      <c r="B6323" s="68"/>
      <c r="C6323" s="68"/>
      <c r="D6323" s="68"/>
      <c r="E6323" s="68"/>
      <c r="F6323" s="69"/>
      <c r="G6323" s="69"/>
      <c r="H6323" s="69"/>
      <c r="I6323" s="69"/>
      <c r="J6323" s="68"/>
      <c r="K6323" s="69"/>
      <c r="L6323" s="68"/>
      <c r="M6323" s="68"/>
      <c r="N6323" s="68"/>
      <c r="O6323" s="68"/>
      <c r="P6323" s="70"/>
      <c r="Q6323" s="71"/>
    </row>
    <row r="6324" spans="1:17">
      <c r="A6324" s="152"/>
      <c r="B6324" s="68"/>
      <c r="C6324" s="68"/>
      <c r="D6324" s="68"/>
      <c r="E6324" s="68"/>
      <c r="F6324" s="69"/>
      <c r="G6324" s="69"/>
      <c r="H6324" s="69"/>
      <c r="I6324" s="69"/>
      <c r="J6324" s="68"/>
      <c r="K6324" s="69"/>
      <c r="L6324" s="68"/>
      <c r="M6324" s="68"/>
      <c r="N6324" s="68"/>
      <c r="O6324" s="68"/>
      <c r="P6324" s="70"/>
      <c r="Q6324" s="71"/>
    </row>
    <row r="6325" spans="1:17">
      <c r="A6325" s="152"/>
      <c r="B6325" s="68"/>
      <c r="C6325" s="68"/>
      <c r="D6325" s="68"/>
      <c r="E6325" s="68"/>
      <c r="F6325" s="69"/>
      <c r="G6325" s="69"/>
      <c r="H6325" s="69"/>
      <c r="I6325" s="69"/>
      <c r="J6325" s="68"/>
      <c r="K6325" s="69"/>
      <c r="L6325" s="68"/>
      <c r="M6325" s="68"/>
      <c r="N6325" s="68"/>
      <c r="O6325" s="68"/>
      <c r="P6325" s="70"/>
      <c r="Q6325" s="71"/>
    </row>
    <row r="6326" spans="1:17">
      <c r="A6326" s="152"/>
      <c r="B6326" s="68"/>
      <c r="C6326" s="68"/>
      <c r="D6326" s="68"/>
      <c r="E6326" s="68"/>
      <c r="F6326" s="69"/>
      <c r="G6326" s="69"/>
      <c r="H6326" s="69"/>
      <c r="I6326" s="69"/>
      <c r="J6326" s="68"/>
      <c r="K6326" s="69"/>
      <c r="L6326" s="68"/>
      <c r="M6326" s="68"/>
      <c r="N6326" s="68"/>
      <c r="O6326" s="68"/>
      <c r="P6326" s="70"/>
      <c r="Q6326" s="71"/>
    </row>
    <row r="6327" spans="1:17">
      <c r="A6327" s="152"/>
      <c r="B6327" s="68"/>
      <c r="C6327" s="68"/>
      <c r="D6327" s="68"/>
      <c r="E6327" s="68"/>
      <c r="F6327" s="69"/>
      <c r="G6327" s="69"/>
      <c r="H6327" s="69"/>
      <c r="I6327" s="69"/>
      <c r="J6327" s="68"/>
      <c r="K6327" s="69"/>
      <c r="L6327" s="68"/>
      <c r="M6327" s="68"/>
      <c r="N6327" s="68"/>
      <c r="O6327" s="68"/>
      <c r="P6327" s="70"/>
      <c r="Q6327" s="71"/>
    </row>
    <row r="6328" spans="1:17">
      <c r="A6328" s="152"/>
      <c r="B6328" s="68"/>
      <c r="C6328" s="68"/>
      <c r="D6328" s="68"/>
      <c r="E6328" s="68"/>
      <c r="F6328" s="69"/>
      <c r="G6328" s="69"/>
      <c r="H6328" s="69"/>
      <c r="I6328" s="69"/>
      <c r="J6328" s="68"/>
      <c r="K6328" s="69"/>
      <c r="L6328" s="68"/>
      <c r="M6328" s="68"/>
      <c r="N6328" s="68"/>
      <c r="O6328" s="68"/>
      <c r="P6328" s="70"/>
      <c r="Q6328" s="71"/>
    </row>
    <row r="6329" spans="1:17">
      <c r="A6329" s="152"/>
      <c r="B6329" s="68"/>
      <c r="C6329" s="68"/>
      <c r="D6329" s="68"/>
      <c r="E6329" s="68"/>
      <c r="F6329" s="69"/>
      <c r="G6329" s="69"/>
      <c r="H6329" s="69"/>
      <c r="I6329" s="69"/>
      <c r="J6329" s="68"/>
      <c r="K6329" s="69"/>
      <c r="L6329" s="68"/>
      <c r="M6329" s="68"/>
      <c r="N6329" s="68"/>
      <c r="O6329" s="68"/>
      <c r="P6329" s="70"/>
      <c r="Q6329" s="71"/>
    </row>
    <row r="6330" spans="1:17">
      <c r="A6330" s="152"/>
      <c r="B6330" s="68"/>
      <c r="C6330" s="68"/>
      <c r="D6330" s="68"/>
      <c r="E6330" s="68"/>
      <c r="F6330" s="69"/>
      <c r="G6330" s="69"/>
      <c r="H6330" s="69"/>
      <c r="I6330" s="69"/>
      <c r="J6330" s="68"/>
      <c r="K6330" s="69"/>
      <c r="L6330" s="68"/>
      <c r="M6330" s="68"/>
      <c r="N6330" s="68"/>
      <c r="O6330" s="68"/>
      <c r="P6330" s="70"/>
      <c r="Q6330" s="71"/>
    </row>
    <row r="6331" spans="1:17">
      <c r="A6331" s="152"/>
      <c r="B6331" s="68"/>
      <c r="C6331" s="68"/>
      <c r="D6331" s="68"/>
      <c r="E6331" s="68"/>
      <c r="F6331" s="69"/>
      <c r="G6331" s="69"/>
      <c r="H6331" s="69"/>
      <c r="I6331" s="69"/>
      <c r="J6331" s="68"/>
      <c r="K6331" s="69"/>
      <c r="L6331" s="68"/>
      <c r="M6331" s="68"/>
      <c r="N6331" s="68"/>
      <c r="O6331" s="68"/>
      <c r="P6331" s="70"/>
      <c r="Q6331" s="71"/>
    </row>
    <row r="6332" spans="1:17">
      <c r="A6332" s="152"/>
      <c r="B6332" s="68"/>
      <c r="C6332" s="68"/>
      <c r="D6332" s="68"/>
      <c r="E6332" s="68"/>
      <c r="F6332" s="69"/>
      <c r="G6332" s="69"/>
      <c r="H6332" s="69"/>
      <c r="I6332" s="69"/>
      <c r="J6332" s="68"/>
      <c r="K6332" s="69"/>
      <c r="L6332" s="68"/>
      <c r="M6332" s="68"/>
      <c r="N6332" s="68"/>
      <c r="O6332" s="68"/>
      <c r="P6332" s="70"/>
      <c r="Q6332" s="71"/>
    </row>
    <row r="6333" spans="1:17">
      <c r="A6333" s="152"/>
      <c r="B6333" s="68"/>
      <c r="C6333" s="68"/>
      <c r="D6333" s="68"/>
      <c r="E6333" s="68"/>
      <c r="F6333" s="69"/>
      <c r="G6333" s="69"/>
      <c r="H6333" s="69"/>
      <c r="I6333" s="69"/>
      <c r="J6333" s="68"/>
      <c r="K6333" s="69"/>
      <c r="L6333" s="68"/>
      <c r="M6333" s="68"/>
      <c r="N6333" s="68"/>
      <c r="O6333" s="68"/>
      <c r="P6333" s="70"/>
      <c r="Q6333" s="71"/>
    </row>
    <row r="6334" spans="1:17">
      <c r="A6334" s="152"/>
      <c r="B6334" s="68"/>
      <c r="C6334" s="68"/>
      <c r="D6334" s="68"/>
      <c r="E6334" s="68"/>
      <c r="F6334" s="69"/>
      <c r="G6334" s="69"/>
      <c r="H6334" s="69"/>
      <c r="I6334" s="69"/>
      <c r="J6334" s="68"/>
      <c r="K6334" s="69"/>
      <c r="L6334" s="68"/>
      <c r="M6334" s="68"/>
      <c r="N6334" s="68"/>
      <c r="O6334" s="68"/>
      <c r="P6334" s="70"/>
      <c r="Q6334" s="71"/>
    </row>
    <row r="6335" spans="1:17">
      <c r="A6335" s="152"/>
      <c r="B6335" s="68"/>
      <c r="C6335" s="68"/>
      <c r="D6335" s="68"/>
      <c r="E6335" s="68"/>
      <c r="F6335" s="69"/>
      <c r="G6335" s="69"/>
      <c r="H6335" s="69"/>
      <c r="I6335" s="69"/>
      <c r="J6335" s="68"/>
      <c r="K6335" s="69"/>
      <c r="L6335" s="68"/>
      <c r="M6335" s="68"/>
      <c r="N6335" s="68"/>
      <c r="O6335" s="68"/>
      <c r="P6335" s="70"/>
      <c r="Q6335" s="71"/>
    </row>
    <row r="6336" spans="1:17">
      <c r="A6336" s="152"/>
      <c r="B6336" s="68"/>
      <c r="C6336" s="68"/>
      <c r="D6336" s="68"/>
      <c r="E6336" s="68"/>
      <c r="F6336" s="69"/>
      <c r="G6336" s="69"/>
      <c r="H6336" s="69"/>
      <c r="I6336" s="69"/>
      <c r="J6336" s="68"/>
      <c r="K6336" s="69"/>
      <c r="L6336" s="68"/>
      <c r="M6336" s="68"/>
      <c r="N6336" s="68"/>
      <c r="O6336" s="68"/>
      <c r="P6336" s="70"/>
      <c r="Q6336" s="71"/>
    </row>
    <row r="6337" spans="1:17">
      <c r="A6337" s="152"/>
      <c r="B6337" s="68"/>
      <c r="C6337" s="68"/>
      <c r="D6337" s="68"/>
      <c r="E6337" s="68"/>
      <c r="F6337" s="69"/>
      <c r="G6337" s="69"/>
      <c r="H6337" s="69"/>
      <c r="I6337" s="69"/>
      <c r="J6337" s="68"/>
      <c r="K6337" s="69"/>
      <c r="L6337" s="68"/>
      <c r="M6337" s="68"/>
      <c r="N6337" s="68"/>
      <c r="O6337" s="68"/>
      <c r="P6337" s="70"/>
      <c r="Q6337" s="71"/>
    </row>
    <row r="6338" spans="1:17">
      <c r="A6338" s="152"/>
      <c r="B6338" s="68"/>
      <c r="C6338" s="68"/>
      <c r="D6338" s="68"/>
      <c r="E6338" s="68"/>
      <c r="F6338" s="69"/>
      <c r="G6338" s="69"/>
      <c r="H6338" s="69"/>
      <c r="I6338" s="69"/>
      <c r="J6338" s="68"/>
      <c r="K6338" s="69"/>
      <c r="L6338" s="68"/>
      <c r="M6338" s="68"/>
      <c r="N6338" s="68"/>
      <c r="O6338" s="68"/>
      <c r="P6338" s="70"/>
      <c r="Q6338" s="71"/>
    </row>
    <row r="6339" spans="1:17">
      <c r="A6339" s="152"/>
      <c r="B6339" s="68"/>
      <c r="C6339" s="68"/>
      <c r="D6339" s="68"/>
      <c r="E6339" s="68"/>
      <c r="F6339" s="69"/>
      <c r="G6339" s="69"/>
      <c r="H6339" s="69"/>
      <c r="I6339" s="69"/>
      <c r="J6339" s="68"/>
      <c r="K6339" s="69"/>
      <c r="L6339" s="68"/>
      <c r="M6339" s="68"/>
      <c r="N6339" s="68"/>
      <c r="O6339" s="68"/>
      <c r="P6339" s="70"/>
      <c r="Q6339" s="71"/>
    </row>
    <row r="6340" spans="1:17">
      <c r="A6340" s="152"/>
      <c r="B6340" s="68"/>
      <c r="C6340" s="68"/>
      <c r="D6340" s="68"/>
      <c r="E6340" s="68"/>
      <c r="F6340" s="69"/>
      <c r="G6340" s="69"/>
      <c r="H6340" s="69"/>
      <c r="I6340" s="69"/>
      <c r="J6340" s="68"/>
      <c r="K6340" s="69"/>
      <c r="L6340" s="68"/>
      <c r="M6340" s="68"/>
      <c r="N6340" s="68"/>
      <c r="O6340" s="68"/>
      <c r="P6340" s="70"/>
      <c r="Q6340" s="71"/>
    </row>
    <row r="6341" spans="1:17">
      <c r="A6341" s="152"/>
      <c r="B6341" s="68"/>
      <c r="C6341" s="68"/>
      <c r="D6341" s="68"/>
      <c r="E6341" s="68"/>
      <c r="F6341" s="69"/>
      <c r="G6341" s="69"/>
      <c r="H6341" s="69"/>
      <c r="I6341" s="69"/>
      <c r="J6341" s="68"/>
      <c r="K6341" s="69"/>
      <c r="L6341" s="68"/>
      <c r="M6341" s="68"/>
      <c r="N6341" s="68"/>
      <c r="O6341" s="68"/>
      <c r="P6341" s="70"/>
      <c r="Q6341" s="71"/>
    </row>
    <row r="6342" spans="1:17">
      <c r="A6342" s="152"/>
      <c r="B6342" s="68"/>
      <c r="C6342" s="68"/>
      <c r="D6342" s="68"/>
      <c r="E6342" s="68"/>
      <c r="F6342" s="69"/>
      <c r="G6342" s="69"/>
      <c r="H6342" s="69"/>
      <c r="I6342" s="69"/>
      <c r="J6342" s="68"/>
      <c r="K6342" s="69"/>
      <c r="L6342" s="68"/>
      <c r="M6342" s="68"/>
      <c r="N6342" s="68"/>
      <c r="O6342" s="68"/>
      <c r="P6342" s="70"/>
      <c r="Q6342" s="71"/>
    </row>
    <row r="6343" spans="1:17">
      <c r="A6343" s="152"/>
      <c r="B6343" s="68"/>
      <c r="C6343" s="68"/>
      <c r="D6343" s="68"/>
      <c r="E6343" s="68"/>
      <c r="F6343" s="69"/>
      <c r="G6343" s="69"/>
      <c r="H6343" s="69"/>
      <c r="I6343" s="69"/>
      <c r="J6343" s="68"/>
      <c r="K6343" s="69"/>
      <c r="L6343" s="68"/>
      <c r="M6343" s="68"/>
      <c r="N6343" s="68"/>
      <c r="O6343" s="68"/>
      <c r="P6343" s="70"/>
      <c r="Q6343" s="71"/>
    </row>
    <row r="6344" spans="1:17">
      <c r="A6344" s="152"/>
      <c r="B6344" s="68"/>
      <c r="C6344" s="68"/>
      <c r="D6344" s="68"/>
      <c r="E6344" s="68"/>
      <c r="F6344" s="69"/>
      <c r="G6344" s="69"/>
      <c r="H6344" s="69"/>
      <c r="I6344" s="69"/>
      <c r="J6344" s="68"/>
      <c r="K6344" s="69"/>
      <c r="L6344" s="68"/>
      <c r="M6344" s="68"/>
      <c r="N6344" s="68"/>
      <c r="O6344" s="68"/>
      <c r="P6344" s="70"/>
      <c r="Q6344" s="71"/>
    </row>
    <row r="6345" spans="1:17">
      <c r="A6345" s="152"/>
      <c r="B6345" s="68"/>
      <c r="C6345" s="68"/>
      <c r="D6345" s="68"/>
      <c r="E6345" s="68"/>
      <c r="F6345" s="69"/>
      <c r="G6345" s="69"/>
      <c r="H6345" s="69"/>
      <c r="I6345" s="69"/>
      <c r="J6345" s="68"/>
      <c r="K6345" s="69"/>
      <c r="L6345" s="68"/>
      <c r="M6345" s="68"/>
      <c r="N6345" s="68"/>
      <c r="O6345" s="68"/>
      <c r="P6345" s="70"/>
      <c r="Q6345" s="71"/>
    </row>
    <row r="6346" spans="1:17">
      <c r="A6346" s="152"/>
      <c r="B6346" s="68"/>
      <c r="C6346" s="68"/>
      <c r="D6346" s="68"/>
      <c r="E6346" s="68"/>
      <c r="F6346" s="69"/>
      <c r="G6346" s="69"/>
      <c r="H6346" s="69"/>
      <c r="I6346" s="69"/>
      <c r="J6346" s="68"/>
      <c r="K6346" s="69"/>
      <c r="L6346" s="68"/>
      <c r="M6346" s="68"/>
      <c r="N6346" s="68"/>
      <c r="O6346" s="68"/>
      <c r="P6346" s="70"/>
      <c r="Q6346" s="71"/>
    </row>
    <row r="6347" spans="1:17">
      <c r="A6347" s="152"/>
      <c r="B6347" s="68"/>
      <c r="C6347" s="68"/>
      <c r="D6347" s="68"/>
      <c r="E6347" s="68"/>
      <c r="F6347" s="69"/>
      <c r="G6347" s="69"/>
      <c r="H6347" s="69"/>
      <c r="I6347" s="69"/>
      <c r="J6347" s="68"/>
      <c r="K6347" s="69"/>
      <c r="L6347" s="68"/>
      <c r="M6347" s="68"/>
      <c r="N6347" s="68"/>
      <c r="O6347" s="68"/>
      <c r="P6347" s="70"/>
      <c r="Q6347" s="71"/>
    </row>
    <row r="6348" spans="1:17">
      <c r="A6348" s="152"/>
      <c r="B6348" s="68"/>
      <c r="C6348" s="68"/>
      <c r="D6348" s="68"/>
      <c r="E6348" s="68"/>
      <c r="F6348" s="69"/>
      <c r="G6348" s="69"/>
      <c r="H6348" s="69"/>
      <c r="I6348" s="69"/>
      <c r="J6348" s="68"/>
      <c r="K6348" s="69"/>
      <c r="L6348" s="68"/>
      <c r="M6348" s="68"/>
      <c r="N6348" s="68"/>
      <c r="O6348" s="68"/>
      <c r="P6348" s="70"/>
      <c r="Q6348" s="71"/>
    </row>
    <row r="6349" spans="1:17">
      <c r="A6349" s="152"/>
      <c r="B6349" s="68"/>
      <c r="C6349" s="68"/>
      <c r="D6349" s="68"/>
      <c r="E6349" s="68"/>
      <c r="F6349" s="69"/>
      <c r="G6349" s="69"/>
      <c r="H6349" s="69"/>
      <c r="I6349" s="69"/>
      <c r="J6349" s="68"/>
      <c r="K6349" s="69"/>
      <c r="L6349" s="68"/>
      <c r="M6349" s="68"/>
      <c r="N6349" s="68"/>
      <c r="O6349" s="68"/>
      <c r="P6349" s="70"/>
      <c r="Q6349" s="71"/>
    </row>
    <row r="6350" spans="1:17">
      <c r="A6350" s="152"/>
      <c r="B6350" s="68"/>
      <c r="C6350" s="68"/>
      <c r="D6350" s="68"/>
      <c r="E6350" s="68"/>
      <c r="F6350" s="69"/>
      <c r="G6350" s="69"/>
      <c r="H6350" s="69"/>
      <c r="I6350" s="69"/>
      <c r="J6350" s="68"/>
      <c r="K6350" s="69"/>
      <c r="L6350" s="68"/>
      <c r="M6350" s="68"/>
      <c r="N6350" s="68"/>
      <c r="O6350" s="68"/>
      <c r="P6350" s="70"/>
      <c r="Q6350" s="71"/>
    </row>
    <row r="6351" spans="1:17">
      <c r="A6351" s="152"/>
      <c r="B6351" s="68"/>
      <c r="C6351" s="68"/>
      <c r="D6351" s="68"/>
      <c r="E6351" s="68"/>
      <c r="F6351" s="69"/>
      <c r="G6351" s="69"/>
      <c r="H6351" s="69"/>
      <c r="I6351" s="69"/>
      <c r="J6351" s="68"/>
      <c r="K6351" s="69"/>
      <c r="L6351" s="68"/>
      <c r="M6351" s="68"/>
      <c r="N6351" s="68"/>
      <c r="O6351" s="68"/>
      <c r="P6351" s="70"/>
      <c r="Q6351" s="71"/>
    </row>
    <row r="6352" spans="1:17">
      <c r="A6352" s="152"/>
      <c r="B6352" s="68"/>
      <c r="C6352" s="68"/>
      <c r="D6352" s="68"/>
      <c r="E6352" s="68"/>
      <c r="F6352" s="69"/>
      <c r="G6352" s="69"/>
      <c r="H6352" s="69"/>
      <c r="I6352" s="69"/>
      <c r="J6352" s="68"/>
      <c r="K6352" s="69"/>
      <c r="L6352" s="68"/>
      <c r="M6352" s="68"/>
      <c r="N6352" s="68"/>
      <c r="O6352" s="68"/>
      <c r="P6352" s="70"/>
      <c r="Q6352" s="71"/>
    </row>
    <row r="6353" spans="1:17">
      <c r="A6353" s="152"/>
      <c r="B6353" s="68"/>
      <c r="C6353" s="68"/>
      <c r="D6353" s="68"/>
      <c r="E6353" s="68"/>
      <c r="F6353" s="69"/>
      <c r="G6353" s="69"/>
      <c r="H6353" s="69"/>
      <c r="I6353" s="69"/>
      <c r="J6353" s="68"/>
      <c r="K6353" s="69"/>
      <c r="L6353" s="68"/>
      <c r="M6353" s="68"/>
      <c r="N6353" s="68"/>
      <c r="O6353" s="68"/>
      <c r="P6353" s="70"/>
      <c r="Q6353" s="71"/>
    </row>
    <row r="6354" spans="1:17">
      <c r="A6354" s="152"/>
      <c r="B6354" s="68"/>
      <c r="C6354" s="68"/>
      <c r="D6354" s="68"/>
      <c r="E6354" s="68"/>
      <c r="F6354" s="69"/>
      <c r="G6354" s="69"/>
      <c r="H6354" s="69"/>
      <c r="I6354" s="69"/>
      <c r="J6354" s="68"/>
      <c r="K6354" s="69"/>
      <c r="L6354" s="68"/>
      <c r="M6354" s="68"/>
      <c r="N6354" s="68"/>
      <c r="O6354" s="68"/>
      <c r="P6354" s="70"/>
      <c r="Q6354" s="71"/>
    </row>
    <row r="6355" spans="1:17">
      <c r="A6355" s="152"/>
      <c r="B6355" s="68"/>
      <c r="C6355" s="68"/>
      <c r="D6355" s="68"/>
      <c r="E6355" s="68"/>
      <c r="F6355" s="69"/>
      <c r="G6355" s="69"/>
      <c r="H6355" s="69"/>
      <c r="I6355" s="69"/>
      <c r="J6355" s="68"/>
      <c r="K6355" s="69"/>
      <c r="L6355" s="68"/>
      <c r="M6355" s="68"/>
      <c r="N6355" s="68"/>
      <c r="O6355" s="68"/>
      <c r="P6355" s="70"/>
      <c r="Q6355" s="71"/>
    </row>
    <row r="6356" spans="1:17">
      <c r="A6356" s="152"/>
      <c r="B6356" s="68"/>
      <c r="C6356" s="68"/>
      <c r="D6356" s="68"/>
      <c r="E6356" s="68"/>
      <c r="F6356" s="69"/>
      <c r="G6356" s="69"/>
      <c r="H6356" s="69"/>
      <c r="I6356" s="69"/>
      <c r="J6356" s="68"/>
      <c r="K6356" s="69"/>
      <c r="L6356" s="68"/>
      <c r="M6356" s="68"/>
      <c r="N6356" s="68"/>
      <c r="O6356" s="68"/>
      <c r="P6356" s="70"/>
      <c r="Q6356" s="71"/>
    </row>
    <row r="6357" spans="1:17">
      <c r="A6357" s="152"/>
      <c r="B6357" s="68"/>
      <c r="C6357" s="68"/>
      <c r="D6357" s="68"/>
      <c r="E6357" s="68"/>
      <c r="F6357" s="69"/>
      <c r="G6357" s="69"/>
      <c r="H6357" s="69"/>
      <c r="I6357" s="69"/>
      <c r="J6357" s="68"/>
      <c r="K6357" s="69"/>
      <c r="L6357" s="68"/>
      <c r="M6357" s="68"/>
      <c r="N6357" s="68"/>
      <c r="O6357" s="68"/>
      <c r="P6357" s="70"/>
      <c r="Q6357" s="71"/>
    </row>
    <row r="6358" spans="1:17">
      <c r="A6358" s="152"/>
      <c r="B6358" s="68"/>
      <c r="C6358" s="68"/>
      <c r="D6358" s="68"/>
      <c r="E6358" s="68"/>
      <c r="F6358" s="69"/>
      <c r="G6358" s="69"/>
      <c r="H6358" s="69"/>
      <c r="I6358" s="69"/>
      <c r="J6358" s="68"/>
      <c r="K6358" s="69"/>
      <c r="L6358" s="68"/>
      <c r="M6358" s="68"/>
      <c r="N6358" s="68"/>
      <c r="O6358" s="68"/>
      <c r="P6358" s="70"/>
      <c r="Q6358" s="71"/>
    </row>
    <row r="6359" spans="1:17">
      <c r="A6359" s="152"/>
      <c r="B6359" s="68"/>
      <c r="C6359" s="68"/>
      <c r="D6359" s="68"/>
      <c r="E6359" s="68"/>
      <c r="F6359" s="69"/>
      <c r="G6359" s="69"/>
      <c r="H6359" s="69"/>
      <c r="I6359" s="69"/>
      <c r="J6359" s="68"/>
      <c r="K6359" s="69"/>
      <c r="L6359" s="68"/>
      <c r="M6359" s="68"/>
      <c r="N6359" s="68"/>
      <c r="O6359" s="68"/>
      <c r="P6359" s="70"/>
      <c r="Q6359" s="71"/>
    </row>
    <row r="6360" spans="1:17">
      <c r="A6360" s="152"/>
      <c r="B6360" s="68"/>
      <c r="C6360" s="68"/>
      <c r="D6360" s="68"/>
      <c r="E6360" s="68"/>
      <c r="F6360" s="69"/>
      <c r="G6360" s="69"/>
      <c r="H6360" s="69"/>
      <c r="I6360" s="69"/>
      <c r="J6360" s="68"/>
      <c r="K6360" s="69"/>
      <c r="L6360" s="68"/>
      <c r="M6360" s="68"/>
      <c r="N6360" s="68"/>
      <c r="O6360" s="68"/>
      <c r="P6360" s="70"/>
      <c r="Q6360" s="71"/>
    </row>
    <row r="6361" spans="1:17">
      <c r="A6361" s="152"/>
      <c r="B6361" s="68"/>
      <c r="C6361" s="68"/>
      <c r="D6361" s="68"/>
      <c r="E6361" s="68"/>
      <c r="F6361" s="69"/>
      <c r="G6361" s="69"/>
      <c r="H6361" s="69"/>
      <c r="I6361" s="69"/>
      <c r="J6361" s="68"/>
      <c r="K6361" s="69"/>
      <c r="L6361" s="68"/>
      <c r="M6361" s="68"/>
      <c r="N6361" s="68"/>
      <c r="O6361" s="68"/>
      <c r="P6361" s="70"/>
      <c r="Q6361" s="71"/>
    </row>
    <row r="6362" spans="1:17">
      <c r="A6362" s="152"/>
      <c r="B6362" s="68"/>
      <c r="C6362" s="68"/>
      <c r="D6362" s="68"/>
      <c r="E6362" s="68"/>
      <c r="F6362" s="69"/>
      <c r="G6362" s="69"/>
      <c r="H6362" s="69"/>
      <c r="I6362" s="69"/>
      <c r="J6362" s="68"/>
      <c r="K6362" s="69"/>
      <c r="L6362" s="68"/>
      <c r="M6362" s="68"/>
      <c r="N6362" s="68"/>
      <c r="O6362" s="68"/>
      <c r="P6362" s="70"/>
      <c r="Q6362" s="71"/>
    </row>
    <row r="6363" spans="1:17">
      <c r="A6363" s="152"/>
      <c r="B6363" s="68"/>
      <c r="C6363" s="68"/>
      <c r="D6363" s="68"/>
      <c r="E6363" s="68"/>
      <c r="F6363" s="69"/>
      <c r="G6363" s="69"/>
      <c r="H6363" s="69"/>
      <c r="I6363" s="69"/>
      <c r="J6363" s="68"/>
      <c r="K6363" s="69"/>
      <c r="L6363" s="68"/>
      <c r="M6363" s="68"/>
      <c r="N6363" s="68"/>
      <c r="O6363" s="68"/>
      <c r="P6363" s="70"/>
      <c r="Q6363" s="71"/>
    </row>
    <row r="6364" spans="1:17">
      <c r="A6364" s="152"/>
      <c r="B6364" s="68"/>
      <c r="C6364" s="68"/>
      <c r="D6364" s="68"/>
      <c r="E6364" s="68"/>
      <c r="F6364" s="69"/>
      <c r="G6364" s="69"/>
      <c r="H6364" s="69"/>
      <c r="I6364" s="69"/>
      <c r="J6364" s="68"/>
      <c r="K6364" s="69"/>
      <c r="L6364" s="68"/>
      <c r="M6364" s="68"/>
      <c r="N6364" s="68"/>
      <c r="O6364" s="68"/>
      <c r="P6364" s="70"/>
      <c r="Q6364" s="71"/>
    </row>
    <row r="6365" spans="1:17">
      <c r="A6365" s="152"/>
      <c r="B6365" s="68"/>
      <c r="C6365" s="68"/>
      <c r="D6365" s="68"/>
      <c r="E6365" s="68"/>
      <c r="F6365" s="69"/>
      <c r="G6365" s="69"/>
      <c r="H6365" s="69"/>
      <c r="I6365" s="69"/>
      <c r="J6365" s="68"/>
      <c r="K6365" s="69"/>
      <c r="L6365" s="68"/>
      <c r="M6365" s="68"/>
      <c r="N6365" s="68"/>
      <c r="O6365" s="68"/>
      <c r="P6365" s="70"/>
      <c r="Q6365" s="71"/>
    </row>
    <row r="6366" spans="1:17">
      <c r="A6366" s="152"/>
      <c r="B6366" s="68"/>
      <c r="C6366" s="68"/>
      <c r="D6366" s="68"/>
      <c r="E6366" s="68"/>
      <c r="F6366" s="69"/>
      <c r="G6366" s="69"/>
      <c r="H6366" s="69"/>
      <c r="I6366" s="69"/>
      <c r="J6366" s="68"/>
      <c r="K6366" s="69"/>
      <c r="L6366" s="68"/>
      <c r="M6366" s="68"/>
      <c r="N6366" s="68"/>
      <c r="O6366" s="68"/>
      <c r="P6366" s="70"/>
      <c r="Q6366" s="71"/>
    </row>
    <row r="6367" spans="1:17">
      <c r="A6367" s="152"/>
      <c r="B6367" s="68"/>
      <c r="C6367" s="68"/>
      <c r="D6367" s="68"/>
      <c r="E6367" s="68"/>
      <c r="F6367" s="69"/>
      <c r="G6367" s="69"/>
      <c r="H6367" s="69"/>
      <c r="I6367" s="69"/>
      <c r="J6367" s="68"/>
      <c r="K6367" s="69"/>
      <c r="L6367" s="68"/>
      <c r="M6367" s="68"/>
      <c r="N6367" s="68"/>
      <c r="O6367" s="68"/>
      <c r="P6367" s="70"/>
      <c r="Q6367" s="71"/>
    </row>
    <row r="6368" spans="1:17">
      <c r="A6368" s="152"/>
      <c r="B6368" s="68"/>
      <c r="C6368" s="68"/>
      <c r="D6368" s="68"/>
      <c r="E6368" s="68"/>
      <c r="F6368" s="69"/>
      <c r="G6368" s="69"/>
      <c r="H6368" s="69"/>
      <c r="I6368" s="69"/>
      <c r="J6368" s="68"/>
      <c r="K6368" s="69"/>
      <c r="L6368" s="68"/>
      <c r="M6368" s="68"/>
      <c r="N6368" s="68"/>
      <c r="O6368" s="68"/>
      <c r="P6368" s="70"/>
      <c r="Q6368" s="71"/>
    </row>
    <row r="6369" spans="1:17">
      <c r="A6369" s="152"/>
      <c r="B6369" s="68"/>
      <c r="C6369" s="68"/>
      <c r="D6369" s="68"/>
      <c r="E6369" s="68"/>
      <c r="F6369" s="69"/>
      <c r="G6369" s="69"/>
      <c r="H6369" s="69"/>
      <c r="I6369" s="69"/>
      <c r="J6369" s="68"/>
      <c r="K6369" s="69"/>
      <c r="L6369" s="68"/>
      <c r="M6369" s="68"/>
      <c r="N6369" s="68"/>
      <c r="O6369" s="68"/>
      <c r="P6369" s="70"/>
      <c r="Q6369" s="71"/>
    </row>
    <row r="6370" spans="1:17">
      <c r="A6370" s="152"/>
      <c r="B6370" s="68"/>
      <c r="C6370" s="68"/>
      <c r="D6370" s="68"/>
      <c r="E6370" s="68"/>
      <c r="F6370" s="69"/>
      <c r="G6370" s="69"/>
      <c r="H6370" s="69"/>
      <c r="I6370" s="69"/>
      <c r="J6370" s="68"/>
      <c r="K6370" s="69"/>
      <c r="L6370" s="68"/>
      <c r="M6370" s="68"/>
      <c r="N6370" s="68"/>
      <c r="O6370" s="68"/>
      <c r="P6370" s="70"/>
      <c r="Q6370" s="71"/>
    </row>
    <row r="6371" spans="1:17">
      <c r="A6371" s="152"/>
      <c r="B6371" s="68"/>
      <c r="C6371" s="68"/>
      <c r="D6371" s="68"/>
      <c r="E6371" s="68"/>
      <c r="F6371" s="69"/>
      <c r="G6371" s="69"/>
      <c r="H6371" s="69"/>
      <c r="I6371" s="69"/>
      <c r="J6371" s="68"/>
      <c r="K6371" s="69"/>
      <c r="L6371" s="68"/>
      <c r="M6371" s="68"/>
      <c r="N6371" s="68"/>
      <c r="O6371" s="68"/>
      <c r="P6371" s="70"/>
      <c r="Q6371" s="71"/>
    </row>
    <row r="6372" spans="1:17">
      <c r="A6372" s="152"/>
      <c r="B6372" s="68"/>
      <c r="C6372" s="68"/>
      <c r="D6372" s="68"/>
      <c r="E6372" s="68"/>
      <c r="F6372" s="69"/>
      <c r="G6372" s="69"/>
      <c r="H6372" s="69"/>
      <c r="I6372" s="69"/>
      <c r="J6372" s="68"/>
      <c r="K6372" s="69"/>
      <c r="L6372" s="68"/>
      <c r="M6372" s="68"/>
      <c r="N6372" s="68"/>
      <c r="O6372" s="68"/>
      <c r="P6372" s="70"/>
      <c r="Q6372" s="71"/>
    </row>
    <row r="6373" spans="1:17">
      <c r="A6373" s="152"/>
      <c r="B6373" s="68"/>
      <c r="C6373" s="68"/>
      <c r="D6373" s="68"/>
      <c r="E6373" s="68"/>
      <c r="F6373" s="69"/>
      <c r="G6373" s="69"/>
      <c r="H6373" s="69"/>
      <c r="I6373" s="69"/>
      <c r="J6373" s="68"/>
      <c r="K6373" s="69"/>
      <c r="L6373" s="68"/>
      <c r="M6373" s="68"/>
      <c r="N6373" s="68"/>
      <c r="O6373" s="68"/>
      <c r="P6373" s="70"/>
      <c r="Q6373" s="71"/>
    </row>
    <row r="6374" spans="1:17">
      <c r="A6374" s="152"/>
      <c r="B6374" s="68"/>
      <c r="C6374" s="68"/>
      <c r="D6374" s="68"/>
      <c r="E6374" s="68"/>
      <c r="F6374" s="69"/>
      <c r="G6374" s="69"/>
      <c r="H6374" s="69"/>
      <c r="I6374" s="69"/>
      <c r="J6374" s="68"/>
      <c r="K6374" s="69"/>
      <c r="L6374" s="68"/>
      <c r="M6374" s="68"/>
      <c r="N6374" s="68"/>
      <c r="O6374" s="68"/>
      <c r="P6374" s="70"/>
      <c r="Q6374" s="71"/>
    </row>
    <row r="6375" spans="1:17">
      <c r="A6375" s="152"/>
      <c r="B6375" s="68"/>
      <c r="C6375" s="68"/>
      <c r="D6375" s="68"/>
      <c r="E6375" s="68"/>
      <c r="F6375" s="69"/>
      <c r="G6375" s="69"/>
      <c r="H6375" s="69"/>
      <c r="I6375" s="69"/>
      <c r="J6375" s="68"/>
      <c r="K6375" s="69"/>
      <c r="L6375" s="68"/>
      <c r="M6375" s="68"/>
      <c r="N6375" s="68"/>
      <c r="O6375" s="68"/>
      <c r="P6375" s="70"/>
      <c r="Q6375" s="71"/>
    </row>
    <row r="6376" spans="1:17">
      <c r="A6376" s="152"/>
      <c r="B6376" s="68"/>
      <c r="C6376" s="68"/>
      <c r="D6376" s="68"/>
      <c r="E6376" s="68"/>
      <c r="F6376" s="69"/>
      <c r="G6376" s="69"/>
      <c r="H6376" s="69"/>
      <c r="I6376" s="69"/>
      <c r="J6376" s="68"/>
      <c r="K6376" s="69"/>
      <c r="L6376" s="68"/>
      <c r="M6376" s="68"/>
      <c r="N6376" s="68"/>
      <c r="O6376" s="68"/>
      <c r="P6376" s="70"/>
      <c r="Q6376" s="71"/>
    </row>
    <row r="6377" spans="1:17">
      <c r="A6377" s="152"/>
      <c r="B6377" s="68"/>
      <c r="C6377" s="68"/>
      <c r="D6377" s="68"/>
      <c r="E6377" s="68"/>
      <c r="F6377" s="69"/>
      <c r="G6377" s="69"/>
      <c r="H6377" s="69"/>
      <c r="I6377" s="69"/>
      <c r="J6377" s="68"/>
      <c r="K6377" s="69"/>
      <c r="L6377" s="68"/>
      <c r="M6377" s="68"/>
      <c r="N6377" s="68"/>
      <c r="O6377" s="68"/>
      <c r="P6377" s="70"/>
      <c r="Q6377" s="71"/>
    </row>
    <row r="6378" spans="1:17">
      <c r="A6378" s="152"/>
      <c r="B6378" s="68"/>
      <c r="C6378" s="68"/>
      <c r="D6378" s="68"/>
      <c r="E6378" s="68"/>
      <c r="F6378" s="69"/>
      <c r="G6378" s="69"/>
      <c r="H6378" s="69"/>
      <c r="I6378" s="69"/>
      <c r="J6378" s="68"/>
      <c r="K6378" s="69"/>
      <c r="L6378" s="68"/>
      <c r="M6378" s="68"/>
      <c r="N6378" s="68"/>
      <c r="O6378" s="68"/>
      <c r="P6378" s="70"/>
      <c r="Q6378" s="71"/>
    </row>
    <row r="6379" spans="1:17">
      <c r="A6379" s="152"/>
      <c r="B6379" s="68"/>
      <c r="C6379" s="68"/>
      <c r="D6379" s="68"/>
      <c r="E6379" s="68"/>
      <c r="F6379" s="69"/>
      <c r="G6379" s="69"/>
      <c r="H6379" s="69"/>
      <c r="I6379" s="69"/>
      <c r="J6379" s="68"/>
      <c r="K6379" s="69"/>
      <c r="L6379" s="68"/>
      <c r="M6379" s="68"/>
      <c r="N6379" s="68"/>
      <c r="O6379" s="68"/>
      <c r="P6379" s="70"/>
      <c r="Q6379" s="71"/>
    </row>
    <row r="6380" spans="1:17">
      <c r="A6380" s="152"/>
      <c r="B6380" s="68"/>
      <c r="C6380" s="68"/>
      <c r="D6380" s="68"/>
      <c r="E6380" s="68"/>
      <c r="F6380" s="69"/>
      <c r="G6380" s="69"/>
      <c r="H6380" s="69"/>
      <c r="I6380" s="69"/>
      <c r="J6380" s="68"/>
      <c r="K6380" s="69"/>
      <c r="L6380" s="68"/>
      <c r="M6380" s="68"/>
      <c r="N6380" s="68"/>
      <c r="O6380" s="68"/>
      <c r="P6380" s="70"/>
      <c r="Q6380" s="71"/>
    </row>
    <row r="6381" spans="1:17">
      <c r="A6381" s="152"/>
      <c r="B6381" s="68"/>
      <c r="C6381" s="68"/>
      <c r="D6381" s="68"/>
      <c r="E6381" s="68"/>
      <c r="F6381" s="69"/>
      <c r="G6381" s="69"/>
      <c r="H6381" s="69"/>
      <c r="I6381" s="69"/>
      <c r="J6381" s="68"/>
      <c r="K6381" s="69"/>
      <c r="L6381" s="68"/>
      <c r="M6381" s="68"/>
      <c r="N6381" s="68"/>
      <c r="O6381" s="68"/>
      <c r="P6381" s="70"/>
      <c r="Q6381" s="71"/>
    </row>
    <row r="6382" spans="1:17">
      <c r="A6382" s="152"/>
      <c r="B6382" s="68"/>
      <c r="C6382" s="68"/>
      <c r="D6382" s="68"/>
      <c r="E6382" s="68"/>
      <c r="F6382" s="69"/>
      <c r="G6382" s="69"/>
      <c r="H6382" s="69"/>
      <c r="I6382" s="69"/>
      <c r="J6382" s="68"/>
      <c r="K6382" s="69"/>
      <c r="L6382" s="68"/>
      <c r="M6382" s="68"/>
      <c r="N6382" s="68"/>
      <c r="O6382" s="68"/>
      <c r="P6382" s="70"/>
      <c r="Q6382" s="71"/>
    </row>
    <row r="6383" spans="1:17">
      <c r="A6383" s="152"/>
      <c r="B6383" s="68"/>
      <c r="C6383" s="68"/>
      <c r="D6383" s="68"/>
      <c r="E6383" s="68"/>
      <c r="F6383" s="69"/>
      <c r="G6383" s="69"/>
      <c r="H6383" s="69"/>
      <c r="I6383" s="69"/>
      <c r="J6383" s="68"/>
      <c r="K6383" s="69"/>
      <c r="L6383" s="68"/>
      <c r="M6383" s="68"/>
      <c r="N6383" s="68"/>
      <c r="O6383" s="68"/>
      <c r="P6383" s="70"/>
      <c r="Q6383" s="71"/>
    </row>
    <row r="6384" spans="1:17">
      <c r="A6384" s="152"/>
      <c r="B6384" s="68"/>
      <c r="C6384" s="68"/>
      <c r="D6384" s="68"/>
      <c r="E6384" s="68"/>
      <c r="F6384" s="69"/>
      <c r="G6384" s="69"/>
      <c r="H6384" s="69"/>
      <c r="I6384" s="69"/>
      <c r="J6384" s="68"/>
      <c r="K6384" s="69"/>
      <c r="L6384" s="68"/>
      <c r="M6384" s="68"/>
      <c r="N6384" s="68"/>
      <c r="O6384" s="68"/>
      <c r="P6384" s="70"/>
      <c r="Q6384" s="71"/>
    </row>
    <row r="6385" spans="1:17">
      <c r="A6385" s="152"/>
      <c r="B6385" s="68"/>
      <c r="C6385" s="68"/>
      <c r="D6385" s="68"/>
      <c r="E6385" s="68"/>
      <c r="F6385" s="69"/>
      <c r="G6385" s="69"/>
      <c r="H6385" s="69"/>
      <c r="I6385" s="69"/>
      <c r="J6385" s="68"/>
      <c r="K6385" s="69"/>
      <c r="L6385" s="68"/>
      <c r="M6385" s="68"/>
      <c r="N6385" s="68"/>
      <c r="O6385" s="68"/>
      <c r="P6385" s="70"/>
      <c r="Q6385" s="71"/>
    </row>
    <row r="6386" spans="1:17">
      <c r="A6386" s="152"/>
      <c r="B6386" s="68"/>
      <c r="C6386" s="68"/>
      <c r="D6386" s="68"/>
      <c r="E6386" s="68"/>
      <c r="F6386" s="69"/>
      <c r="G6386" s="69"/>
      <c r="H6386" s="69"/>
      <c r="I6386" s="69"/>
      <c r="J6386" s="68"/>
      <c r="K6386" s="69"/>
      <c r="L6386" s="68"/>
      <c r="M6386" s="68"/>
      <c r="N6386" s="68"/>
      <c r="O6386" s="68"/>
      <c r="P6386" s="70"/>
      <c r="Q6386" s="71"/>
    </row>
    <row r="6387" spans="1:17">
      <c r="A6387" s="152"/>
      <c r="B6387" s="68"/>
      <c r="C6387" s="68"/>
      <c r="D6387" s="68"/>
      <c r="E6387" s="68"/>
      <c r="F6387" s="69"/>
      <c r="G6387" s="69"/>
      <c r="H6387" s="69"/>
      <c r="I6387" s="69"/>
      <c r="J6387" s="68"/>
      <c r="K6387" s="69"/>
      <c r="L6387" s="68"/>
      <c r="M6387" s="68"/>
      <c r="N6387" s="68"/>
      <c r="O6387" s="68"/>
      <c r="P6387" s="70"/>
      <c r="Q6387" s="71"/>
    </row>
    <row r="6388" spans="1:17">
      <c r="A6388" s="152"/>
      <c r="B6388" s="68"/>
      <c r="C6388" s="68"/>
      <c r="D6388" s="68"/>
      <c r="E6388" s="68"/>
      <c r="F6388" s="69"/>
      <c r="G6388" s="69"/>
      <c r="H6388" s="69"/>
      <c r="I6388" s="69"/>
      <c r="J6388" s="68"/>
      <c r="K6388" s="69"/>
      <c r="L6388" s="68"/>
      <c r="M6388" s="68"/>
      <c r="N6388" s="68"/>
      <c r="O6388" s="68"/>
      <c r="P6388" s="70"/>
      <c r="Q6388" s="71"/>
    </row>
    <row r="6389" spans="1:17">
      <c r="A6389" s="152"/>
      <c r="B6389" s="68"/>
      <c r="C6389" s="68"/>
      <c r="D6389" s="68"/>
      <c r="E6389" s="68"/>
      <c r="F6389" s="69"/>
      <c r="G6389" s="69"/>
      <c r="H6389" s="69"/>
      <c r="I6389" s="69"/>
      <c r="J6389" s="68"/>
      <c r="K6389" s="69"/>
      <c r="L6389" s="68"/>
      <c r="M6389" s="68"/>
      <c r="N6389" s="68"/>
      <c r="O6389" s="68"/>
      <c r="P6389" s="70"/>
      <c r="Q6389" s="71"/>
    </row>
    <row r="6390" spans="1:17">
      <c r="A6390" s="152"/>
      <c r="B6390" s="68"/>
      <c r="C6390" s="68"/>
      <c r="D6390" s="68"/>
      <c r="E6390" s="68"/>
      <c r="F6390" s="69"/>
      <c r="G6390" s="69"/>
      <c r="H6390" s="69"/>
      <c r="I6390" s="69"/>
      <c r="J6390" s="68"/>
      <c r="K6390" s="69"/>
      <c r="L6390" s="68"/>
      <c r="M6390" s="68"/>
      <c r="N6390" s="68"/>
      <c r="O6390" s="68"/>
      <c r="P6390" s="70"/>
      <c r="Q6390" s="71"/>
    </row>
    <row r="6391" spans="1:17">
      <c r="A6391" s="152"/>
      <c r="B6391" s="68"/>
      <c r="C6391" s="68"/>
      <c r="D6391" s="68"/>
      <c r="E6391" s="68"/>
      <c r="F6391" s="69"/>
      <c r="G6391" s="69"/>
      <c r="H6391" s="69"/>
      <c r="I6391" s="69"/>
      <c r="J6391" s="68"/>
      <c r="K6391" s="69"/>
      <c r="L6391" s="68"/>
      <c r="M6391" s="68"/>
      <c r="N6391" s="68"/>
      <c r="O6391" s="68"/>
      <c r="P6391" s="70"/>
      <c r="Q6391" s="71"/>
    </row>
    <row r="6392" spans="1:17">
      <c r="A6392" s="152"/>
      <c r="B6392" s="68"/>
      <c r="C6392" s="68"/>
      <c r="D6392" s="68"/>
      <c r="E6392" s="68"/>
      <c r="F6392" s="69"/>
      <c r="G6392" s="69"/>
      <c r="H6392" s="69"/>
      <c r="I6392" s="69"/>
      <c r="J6392" s="68"/>
      <c r="K6392" s="69"/>
      <c r="L6392" s="68"/>
      <c r="M6392" s="68"/>
      <c r="N6392" s="68"/>
      <c r="O6392" s="68"/>
      <c r="P6392" s="70"/>
      <c r="Q6392" s="71"/>
    </row>
    <row r="6393" spans="1:17">
      <c r="A6393" s="152"/>
      <c r="B6393" s="68"/>
      <c r="C6393" s="68"/>
      <c r="D6393" s="68"/>
      <c r="E6393" s="68"/>
      <c r="F6393" s="69"/>
      <c r="G6393" s="69"/>
      <c r="H6393" s="69"/>
      <c r="I6393" s="69"/>
      <c r="J6393" s="68"/>
      <c r="K6393" s="69"/>
      <c r="L6393" s="68"/>
      <c r="M6393" s="68"/>
      <c r="N6393" s="68"/>
      <c r="O6393" s="68"/>
      <c r="P6393" s="70"/>
      <c r="Q6393" s="71"/>
    </row>
    <row r="6394" spans="1:17">
      <c r="A6394" s="152"/>
      <c r="B6394" s="68"/>
      <c r="C6394" s="68"/>
      <c r="D6394" s="68"/>
      <c r="E6394" s="68"/>
      <c r="F6394" s="69"/>
      <c r="G6394" s="69"/>
      <c r="H6394" s="69"/>
      <c r="I6394" s="69"/>
      <c r="J6394" s="68"/>
      <c r="K6394" s="69"/>
      <c r="L6394" s="68"/>
      <c r="M6394" s="68"/>
      <c r="N6394" s="68"/>
      <c r="O6394" s="68"/>
      <c r="P6394" s="70"/>
      <c r="Q6394" s="71"/>
    </row>
    <row r="6395" spans="1:17">
      <c r="A6395" s="152"/>
      <c r="B6395" s="68"/>
      <c r="C6395" s="68"/>
      <c r="D6395" s="68"/>
      <c r="E6395" s="68"/>
      <c r="F6395" s="69"/>
      <c r="G6395" s="69"/>
      <c r="H6395" s="69"/>
      <c r="I6395" s="69"/>
      <c r="J6395" s="68"/>
      <c r="K6395" s="69"/>
      <c r="L6395" s="68"/>
      <c r="M6395" s="68"/>
      <c r="N6395" s="68"/>
      <c r="O6395" s="68"/>
      <c r="P6395" s="70"/>
      <c r="Q6395" s="71"/>
    </row>
    <row r="6396" spans="1:17">
      <c r="A6396" s="152"/>
      <c r="B6396" s="68"/>
      <c r="C6396" s="68"/>
      <c r="D6396" s="68"/>
      <c r="E6396" s="68"/>
      <c r="F6396" s="69"/>
      <c r="G6396" s="69"/>
      <c r="H6396" s="69"/>
      <c r="I6396" s="69"/>
      <c r="J6396" s="68"/>
      <c r="K6396" s="69"/>
      <c r="L6396" s="68"/>
      <c r="M6396" s="68"/>
      <c r="N6396" s="68"/>
      <c r="O6396" s="68"/>
      <c r="P6396" s="70"/>
      <c r="Q6396" s="71"/>
    </row>
    <row r="6397" spans="1:17">
      <c r="A6397" s="152"/>
      <c r="B6397" s="68"/>
      <c r="C6397" s="68"/>
      <c r="D6397" s="68"/>
      <c r="E6397" s="68"/>
      <c r="F6397" s="69"/>
      <c r="G6397" s="69"/>
      <c r="H6397" s="69"/>
      <c r="I6397" s="69"/>
      <c r="J6397" s="68"/>
      <c r="K6397" s="69"/>
      <c r="L6397" s="68"/>
      <c r="M6397" s="68"/>
      <c r="N6397" s="68"/>
      <c r="O6397" s="68"/>
      <c r="P6397" s="70"/>
      <c r="Q6397" s="71"/>
    </row>
    <row r="6398" spans="1:17">
      <c r="A6398" s="152"/>
      <c r="B6398" s="68"/>
      <c r="C6398" s="68"/>
      <c r="D6398" s="68"/>
      <c r="E6398" s="68"/>
      <c r="F6398" s="69"/>
      <c r="G6398" s="69"/>
      <c r="H6398" s="69"/>
      <c r="I6398" s="69"/>
      <c r="J6398" s="68"/>
      <c r="K6398" s="69"/>
      <c r="L6398" s="68"/>
      <c r="M6398" s="68"/>
      <c r="N6398" s="68"/>
      <c r="O6398" s="68"/>
      <c r="P6398" s="70"/>
      <c r="Q6398" s="71"/>
    </row>
    <row r="6399" spans="1:17">
      <c r="A6399" s="152"/>
      <c r="B6399" s="68"/>
      <c r="C6399" s="68"/>
      <c r="D6399" s="68"/>
      <c r="E6399" s="68"/>
      <c r="F6399" s="69"/>
      <c r="G6399" s="69"/>
      <c r="H6399" s="69"/>
      <c r="I6399" s="69"/>
      <c r="J6399" s="68"/>
      <c r="K6399" s="69"/>
      <c r="L6399" s="68"/>
      <c r="M6399" s="68"/>
      <c r="N6399" s="68"/>
      <c r="O6399" s="68"/>
      <c r="P6399" s="70"/>
      <c r="Q6399" s="71"/>
    </row>
    <row r="6400" spans="1:17">
      <c r="A6400" s="152"/>
      <c r="B6400" s="68"/>
      <c r="C6400" s="68"/>
      <c r="D6400" s="68"/>
      <c r="E6400" s="68"/>
      <c r="F6400" s="69"/>
      <c r="G6400" s="69"/>
      <c r="H6400" s="69"/>
      <c r="I6400" s="69"/>
      <c r="J6400" s="68"/>
      <c r="K6400" s="69"/>
      <c r="L6400" s="68"/>
      <c r="M6400" s="68"/>
      <c r="N6400" s="68"/>
      <c r="O6400" s="68"/>
      <c r="P6400" s="70"/>
      <c r="Q6400" s="71"/>
    </row>
    <row r="6401" spans="1:17">
      <c r="A6401" s="152"/>
      <c r="B6401" s="68"/>
      <c r="C6401" s="68"/>
      <c r="D6401" s="68"/>
      <c r="E6401" s="68"/>
      <c r="F6401" s="69"/>
      <c r="G6401" s="69"/>
      <c r="H6401" s="69"/>
      <c r="I6401" s="69"/>
      <c r="J6401" s="68"/>
      <c r="K6401" s="69"/>
      <c r="L6401" s="68"/>
      <c r="M6401" s="68"/>
      <c r="N6401" s="68"/>
      <c r="O6401" s="68"/>
      <c r="P6401" s="70"/>
      <c r="Q6401" s="71"/>
    </row>
    <row r="6402" spans="1:17">
      <c r="A6402" s="152"/>
      <c r="B6402" s="68"/>
      <c r="C6402" s="68"/>
      <c r="D6402" s="68"/>
      <c r="E6402" s="68"/>
      <c r="F6402" s="69"/>
      <c r="G6402" s="69"/>
      <c r="H6402" s="69"/>
      <c r="I6402" s="69"/>
      <c r="J6402" s="68"/>
      <c r="K6402" s="69"/>
      <c r="L6402" s="68"/>
      <c r="M6402" s="68"/>
      <c r="N6402" s="68"/>
      <c r="O6402" s="68"/>
      <c r="P6402" s="70"/>
      <c r="Q6402" s="71"/>
    </row>
    <row r="6403" spans="1:17">
      <c r="A6403" s="152"/>
      <c r="B6403" s="68"/>
      <c r="C6403" s="68"/>
      <c r="D6403" s="68"/>
      <c r="E6403" s="68"/>
      <c r="F6403" s="69"/>
      <c r="G6403" s="69"/>
      <c r="H6403" s="69"/>
      <c r="I6403" s="69"/>
      <c r="J6403" s="68"/>
      <c r="K6403" s="69"/>
      <c r="L6403" s="68"/>
      <c r="M6403" s="68"/>
      <c r="N6403" s="68"/>
      <c r="O6403" s="68"/>
      <c r="P6403" s="70"/>
      <c r="Q6403" s="71"/>
    </row>
    <row r="6404" spans="1:17">
      <c r="A6404" s="152"/>
      <c r="B6404" s="68"/>
      <c r="C6404" s="68"/>
      <c r="D6404" s="68"/>
      <c r="E6404" s="68"/>
      <c r="F6404" s="69"/>
      <c r="G6404" s="69"/>
      <c r="H6404" s="69"/>
      <c r="I6404" s="69"/>
      <c r="J6404" s="68"/>
      <c r="K6404" s="69"/>
      <c r="L6404" s="68"/>
      <c r="M6404" s="68"/>
      <c r="N6404" s="68"/>
      <c r="O6404" s="68"/>
      <c r="P6404" s="70"/>
      <c r="Q6404" s="71"/>
    </row>
    <row r="6405" spans="1:17">
      <c r="A6405" s="152"/>
      <c r="B6405" s="68"/>
      <c r="C6405" s="68"/>
      <c r="D6405" s="68"/>
      <c r="E6405" s="68"/>
      <c r="F6405" s="69"/>
      <c r="G6405" s="69"/>
      <c r="H6405" s="69"/>
      <c r="I6405" s="69"/>
      <c r="J6405" s="68"/>
      <c r="K6405" s="69"/>
      <c r="L6405" s="68"/>
      <c r="M6405" s="68"/>
      <c r="N6405" s="68"/>
      <c r="O6405" s="68"/>
      <c r="P6405" s="70"/>
      <c r="Q6405" s="71"/>
    </row>
    <row r="6406" spans="1:17">
      <c r="A6406" s="152"/>
      <c r="B6406" s="68"/>
      <c r="C6406" s="68"/>
      <c r="D6406" s="68"/>
      <c r="E6406" s="68"/>
      <c r="F6406" s="69"/>
      <c r="G6406" s="69"/>
      <c r="H6406" s="69"/>
      <c r="I6406" s="69"/>
      <c r="J6406" s="68"/>
      <c r="K6406" s="69"/>
      <c r="L6406" s="68"/>
      <c r="M6406" s="68"/>
      <c r="N6406" s="68"/>
      <c r="O6406" s="68"/>
      <c r="P6406" s="70"/>
      <c r="Q6406" s="71"/>
    </row>
    <row r="6407" spans="1:17">
      <c r="A6407" s="152"/>
      <c r="B6407" s="68"/>
      <c r="C6407" s="68"/>
      <c r="D6407" s="68"/>
      <c r="E6407" s="68"/>
      <c r="F6407" s="69"/>
      <c r="G6407" s="69"/>
      <c r="H6407" s="69"/>
      <c r="I6407" s="69"/>
      <c r="J6407" s="68"/>
      <c r="K6407" s="69"/>
      <c r="L6407" s="68"/>
      <c r="M6407" s="68"/>
      <c r="N6407" s="68"/>
      <c r="O6407" s="68"/>
      <c r="P6407" s="70"/>
      <c r="Q6407" s="71"/>
    </row>
    <row r="6408" spans="1:17">
      <c r="A6408" s="152"/>
      <c r="B6408" s="68"/>
      <c r="C6408" s="68"/>
      <c r="D6408" s="68"/>
      <c r="E6408" s="68"/>
      <c r="F6408" s="69"/>
      <c r="G6408" s="69"/>
      <c r="H6408" s="69"/>
      <c r="I6408" s="69"/>
      <c r="J6408" s="68"/>
      <c r="K6408" s="69"/>
      <c r="L6408" s="68"/>
      <c r="M6408" s="68"/>
      <c r="N6408" s="68"/>
      <c r="O6408" s="68"/>
      <c r="P6408" s="70"/>
      <c r="Q6408" s="71"/>
    </row>
    <row r="6409" spans="1:17">
      <c r="A6409" s="152"/>
      <c r="B6409" s="68"/>
      <c r="C6409" s="68"/>
      <c r="D6409" s="68"/>
      <c r="E6409" s="68"/>
      <c r="F6409" s="69"/>
      <c r="G6409" s="69"/>
      <c r="H6409" s="69"/>
      <c r="I6409" s="69"/>
      <c r="J6409" s="68"/>
      <c r="K6409" s="69"/>
      <c r="L6409" s="68"/>
      <c r="M6409" s="68"/>
      <c r="N6409" s="68"/>
      <c r="O6409" s="68"/>
      <c r="P6409" s="70"/>
      <c r="Q6409" s="71"/>
    </row>
    <row r="6410" spans="1:17">
      <c r="A6410" s="152"/>
      <c r="B6410" s="68"/>
      <c r="C6410" s="68"/>
      <c r="D6410" s="68"/>
      <c r="E6410" s="68"/>
      <c r="F6410" s="69"/>
      <c r="G6410" s="69"/>
      <c r="H6410" s="69"/>
      <c r="I6410" s="69"/>
      <c r="J6410" s="68"/>
      <c r="K6410" s="69"/>
      <c r="L6410" s="68"/>
      <c r="M6410" s="68"/>
      <c r="N6410" s="68"/>
      <c r="O6410" s="68"/>
      <c r="P6410" s="70"/>
      <c r="Q6410" s="71"/>
    </row>
    <row r="6411" spans="1:17">
      <c r="A6411" s="152"/>
      <c r="B6411" s="68"/>
      <c r="C6411" s="68"/>
      <c r="D6411" s="68"/>
      <c r="E6411" s="68"/>
      <c r="F6411" s="69"/>
      <c r="G6411" s="69"/>
      <c r="H6411" s="69"/>
      <c r="I6411" s="69"/>
      <c r="J6411" s="68"/>
      <c r="K6411" s="69"/>
      <c r="L6411" s="68"/>
      <c r="M6411" s="68"/>
      <c r="N6411" s="68"/>
      <c r="O6411" s="68"/>
      <c r="P6411" s="70"/>
      <c r="Q6411" s="71"/>
    </row>
    <row r="6412" spans="1:17">
      <c r="A6412" s="152"/>
      <c r="B6412" s="68"/>
      <c r="C6412" s="68"/>
      <c r="D6412" s="68"/>
      <c r="E6412" s="68"/>
      <c r="F6412" s="69"/>
      <c r="G6412" s="69"/>
      <c r="H6412" s="69"/>
      <c r="I6412" s="69"/>
      <c r="J6412" s="68"/>
      <c r="K6412" s="69"/>
      <c r="L6412" s="68"/>
      <c r="M6412" s="68"/>
      <c r="N6412" s="68"/>
      <c r="O6412" s="68"/>
      <c r="P6412" s="70"/>
      <c r="Q6412" s="71"/>
    </row>
    <row r="6413" spans="1:17">
      <c r="A6413" s="152"/>
      <c r="B6413" s="68"/>
      <c r="C6413" s="68"/>
      <c r="D6413" s="68"/>
      <c r="E6413" s="68"/>
      <c r="F6413" s="69"/>
      <c r="G6413" s="69"/>
      <c r="H6413" s="69"/>
      <c r="I6413" s="69"/>
      <c r="J6413" s="68"/>
      <c r="K6413" s="69"/>
      <c r="L6413" s="68"/>
      <c r="M6413" s="68"/>
      <c r="N6413" s="68"/>
      <c r="O6413" s="68"/>
      <c r="P6413" s="70"/>
      <c r="Q6413" s="71"/>
    </row>
    <row r="6414" spans="1:17">
      <c r="A6414" s="152"/>
      <c r="B6414" s="68"/>
      <c r="C6414" s="68"/>
      <c r="D6414" s="68"/>
      <c r="E6414" s="68"/>
      <c r="F6414" s="69"/>
      <c r="G6414" s="69"/>
      <c r="H6414" s="69"/>
      <c r="I6414" s="69"/>
      <c r="J6414" s="68"/>
      <c r="K6414" s="69"/>
      <c r="L6414" s="68"/>
      <c r="M6414" s="68"/>
      <c r="N6414" s="68"/>
      <c r="O6414" s="68"/>
      <c r="P6414" s="70"/>
      <c r="Q6414" s="71"/>
    </row>
    <row r="6415" spans="1:17">
      <c r="A6415" s="152"/>
      <c r="B6415" s="68"/>
      <c r="C6415" s="68"/>
      <c r="D6415" s="68"/>
      <c r="E6415" s="68"/>
      <c r="F6415" s="69"/>
      <c r="G6415" s="69"/>
      <c r="H6415" s="69"/>
      <c r="I6415" s="69"/>
      <c r="J6415" s="68"/>
      <c r="K6415" s="69"/>
      <c r="L6415" s="68"/>
      <c r="M6415" s="68"/>
      <c r="N6415" s="68"/>
      <c r="O6415" s="68"/>
      <c r="P6415" s="70"/>
      <c r="Q6415" s="71"/>
    </row>
    <row r="6416" spans="1:17">
      <c r="A6416" s="152"/>
      <c r="B6416" s="68"/>
      <c r="C6416" s="68"/>
      <c r="D6416" s="68"/>
      <c r="E6416" s="68"/>
      <c r="F6416" s="69"/>
      <c r="G6416" s="69"/>
      <c r="H6416" s="69"/>
      <c r="I6416" s="69"/>
      <c r="J6416" s="68"/>
      <c r="K6416" s="69"/>
      <c r="L6416" s="68"/>
      <c r="M6416" s="68"/>
      <c r="N6416" s="68"/>
      <c r="O6416" s="68"/>
      <c r="P6416" s="70"/>
      <c r="Q6416" s="71"/>
    </row>
    <row r="6417" spans="1:17">
      <c r="A6417" s="152"/>
      <c r="B6417" s="68"/>
      <c r="C6417" s="68"/>
      <c r="D6417" s="68"/>
      <c r="E6417" s="68"/>
      <c r="F6417" s="69"/>
      <c r="G6417" s="69"/>
      <c r="H6417" s="69"/>
      <c r="I6417" s="69"/>
      <c r="J6417" s="68"/>
      <c r="K6417" s="69"/>
      <c r="L6417" s="68"/>
      <c r="M6417" s="68"/>
      <c r="N6417" s="68"/>
      <c r="O6417" s="68"/>
      <c r="P6417" s="70"/>
      <c r="Q6417" s="71"/>
    </row>
    <row r="6418" spans="1:17">
      <c r="A6418" s="152"/>
      <c r="B6418" s="68"/>
      <c r="C6418" s="68"/>
      <c r="D6418" s="68"/>
      <c r="E6418" s="68"/>
      <c r="F6418" s="69"/>
      <c r="G6418" s="69"/>
      <c r="H6418" s="69"/>
      <c r="I6418" s="69"/>
      <c r="J6418" s="68"/>
      <c r="K6418" s="69"/>
      <c r="L6418" s="68"/>
      <c r="M6418" s="68"/>
      <c r="N6418" s="68"/>
      <c r="O6418" s="68"/>
      <c r="P6418" s="70"/>
      <c r="Q6418" s="71"/>
    </row>
    <row r="6419" spans="1:17">
      <c r="A6419" s="152"/>
      <c r="B6419" s="68"/>
      <c r="C6419" s="68"/>
      <c r="D6419" s="68"/>
      <c r="E6419" s="68"/>
      <c r="F6419" s="69"/>
      <c r="G6419" s="69"/>
      <c r="H6419" s="69"/>
      <c r="I6419" s="69"/>
      <c r="J6419" s="68"/>
      <c r="K6419" s="69"/>
      <c r="L6419" s="68"/>
      <c r="M6419" s="68"/>
      <c r="N6419" s="68"/>
      <c r="O6419" s="68"/>
      <c r="P6419" s="70"/>
      <c r="Q6419" s="71"/>
    </row>
    <row r="6420" spans="1:17">
      <c r="A6420" s="152"/>
      <c r="B6420" s="68"/>
      <c r="C6420" s="68"/>
      <c r="D6420" s="68"/>
      <c r="E6420" s="68"/>
      <c r="F6420" s="69"/>
      <c r="G6420" s="69"/>
      <c r="H6420" s="69"/>
      <c r="I6420" s="69"/>
      <c r="J6420" s="68"/>
      <c r="K6420" s="69"/>
      <c r="L6420" s="68"/>
      <c r="M6420" s="68"/>
      <c r="N6420" s="68"/>
      <c r="O6420" s="68"/>
      <c r="P6420" s="70"/>
      <c r="Q6420" s="71"/>
    </row>
    <row r="6421" spans="1:17">
      <c r="A6421" s="152"/>
      <c r="B6421" s="68"/>
      <c r="C6421" s="68"/>
      <c r="D6421" s="68"/>
      <c r="E6421" s="68"/>
      <c r="F6421" s="69"/>
      <c r="G6421" s="69"/>
      <c r="H6421" s="69"/>
      <c r="I6421" s="69"/>
      <c r="J6421" s="68"/>
      <c r="K6421" s="69"/>
      <c r="L6421" s="68"/>
      <c r="M6421" s="68"/>
      <c r="N6421" s="68"/>
      <c r="O6421" s="68"/>
      <c r="P6421" s="70"/>
      <c r="Q6421" s="71"/>
    </row>
    <row r="6422" spans="1:17">
      <c r="A6422" s="152"/>
      <c r="B6422" s="68"/>
      <c r="C6422" s="68"/>
      <c r="D6422" s="68"/>
      <c r="E6422" s="68"/>
      <c r="F6422" s="69"/>
      <c r="G6422" s="69"/>
      <c r="H6422" s="69"/>
      <c r="I6422" s="69"/>
      <c r="J6422" s="68"/>
      <c r="K6422" s="69"/>
      <c r="L6422" s="68"/>
      <c r="M6422" s="68"/>
      <c r="N6422" s="68"/>
      <c r="O6422" s="68"/>
      <c r="P6422" s="70"/>
      <c r="Q6422" s="71"/>
    </row>
    <row r="6423" spans="1:17">
      <c r="A6423" s="152"/>
      <c r="B6423" s="68"/>
      <c r="C6423" s="68"/>
      <c r="D6423" s="68"/>
      <c r="E6423" s="68"/>
      <c r="F6423" s="69"/>
      <c r="G6423" s="69"/>
      <c r="H6423" s="69"/>
      <c r="I6423" s="69"/>
      <c r="J6423" s="68"/>
      <c r="K6423" s="69"/>
      <c r="L6423" s="68"/>
      <c r="M6423" s="68"/>
      <c r="N6423" s="68"/>
      <c r="O6423" s="68"/>
      <c r="P6423" s="70"/>
      <c r="Q6423" s="71"/>
    </row>
    <row r="6424" spans="1:17">
      <c r="A6424" s="152"/>
      <c r="B6424" s="68"/>
      <c r="C6424" s="68"/>
      <c r="D6424" s="68"/>
      <c r="E6424" s="68"/>
      <c r="F6424" s="69"/>
      <c r="G6424" s="69"/>
      <c r="H6424" s="69"/>
      <c r="I6424" s="69"/>
      <c r="J6424" s="68"/>
      <c r="K6424" s="69"/>
      <c r="L6424" s="68"/>
      <c r="M6424" s="68"/>
      <c r="N6424" s="68"/>
      <c r="O6424" s="68"/>
      <c r="P6424" s="70"/>
      <c r="Q6424" s="71"/>
    </row>
    <row r="6425" spans="1:17">
      <c r="A6425" s="152"/>
      <c r="B6425" s="68"/>
      <c r="C6425" s="68"/>
      <c r="D6425" s="68"/>
      <c r="E6425" s="68"/>
      <c r="F6425" s="69"/>
      <c r="G6425" s="69"/>
      <c r="H6425" s="69"/>
      <c r="I6425" s="69"/>
      <c r="J6425" s="68"/>
      <c r="K6425" s="69"/>
      <c r="L6425" s="68"/>
      <c r="M6425" s="68"/>
      <c r="N6425" s="68"/>
      <c r="O6425" s="68"/>
      <c r="P6425" s="70"/>
      <c r="Q6425" s="71"/>
    </row>
    <row r="6426" spans="1:17">
      <c r="A6426" s="152"/>
      <c r="B6426" s="68"/>
      <c r="C6426" s="68"/>
      <c r="D6426" s="68"/>
      <c r="E6426" s="68"/>
      <c r="F6426" s="69"/>
      <c r="G6426" s="69"/>
      <c r="H6426" s="69"/>
      <c r="I6426" s="69"/>
      <c r="J6426" s="68"/>
      <c r="K6426" s="69"/>
      <c r="L6426" s="68"/>
      <c r="M6426" s="68"/>
      <c r="N6426" s="68"/>
      <c r="O6426" s="68"/>
      <c r="P6426" s="70"/>
      <c r="Q6426" s="71"/>
    </row>
    <row r="6427" spans="1:17">
      <c r="A6427" s="152"/>
      <c r="B6427" s="68"/>
      <c r="C6427" s="68"/>
      <c r="D6427" s="68"/>
      <c r="E6427" s="68"/>
      <c r="F6427" s="69"/>
      <c r="G6427" s="69"/>
      <c r="H6427" s="69"/>
      <c r="I6427" s="69"/>
      <c r="J6427" s="68"/>
      <c r="K6427" s="69"/>
      <c r="L6427" s="68"/>
      <c r="M6427" s="68"/>
      <c r="N6427" s="68"/>
      <c r="O6427" s="68"/>
      <c r="P6427" s="70"/>
      <c r="Q6427" s="71"/>
    </row>
    <row r="6428" spans="1:17">
      <c r="A6428" s="152"/>
      <c r="B6428" s="68"/>
      <c r="C6428" s="68"/>
      <c r="D6428" s="68"/>
      <c r="E6428" s="68"/>
      <c r="F6428" s="69"/>
      <c r="G6428" s="69"/>
      <c r="H6428" s="69"/>
      <c r="I6428" s="69"/>
      <c r="J6428" s="68"/>
      <c r="K6428" s="69"/>
      <c r="L6428" s="68"/>
      <c r="M6428" s="68"/>
      <c r="N6428" s="68"/>
      <c r="O6428" s="68"/>
      <c r="P6428" s="70"/>
      <c r="Q6428" s="71"/>
    </row>
    <row r="6429" spans="1:17">
      <c r="A6429" s="152"/>
      <c r="B6429" s="68"/>
      <c r="C6429" s="68"/>
      <c r="D6429" s="68"/>
      <c r="E6429" s="68"/>
      <c r="F6429" s="69"/>
      <c r="G6429" s="69"/>
      <c r="H6429" s="69"/>
      <c r="I6429" s="69"/>
      <c r="J6429" s="68"/>
      <c r="K6429" s="69"/>
      <c r="L6429" s="68"/>
      <c r="M6429" s="68"/>
      <c r="N6429" s="68"/>
      <c r="O6429" s="68"/>
      <c r="P6429" s="70"/>
      <c r="Q6429" s="71"/>
    </row>
    <row r="6430" spans="1:17">
      <c r="A6430" s="152"/>
      <c r="B6430" s="68"/>
      <c r="C6430" s="68"/>
      <c r="D6430" s="68"/>
      <c r="E6430" s="68"/>
      <c r="F6430" s="69"/>
      <c r="G6430" s="69"/>
      <c r="H6430" s="69"/>
      <c r="I6430" s="69"/>
      <c r="J6430" s="68"/>
      <c r="K6430" s="69"/>
      <c r="L6430" s="68"/>
      <c r="M6430" s="68"/>
      <c r="N6430" s="68"/>
      <c r="O6430" s="68"/>
      <c r="P6430" s="70"/>
      <c r="Q6430" s="71"/>
    </row>
    <row r="6431" spans="1:17">
      <c r="A6431" s="152"/>
      <c r="B6431" s="68"/>
      <c r="C6431" s="68"/>
      <c r="D6431" s="68"/>
      <c r="E6431" s="68"/>
      <c r="F6431" s="69"/>
      <c r="G6431" s="69"/>
      <c r="H6431" s="69"/>
      <c r="I6431" s="69"/>
      <c r="J6431" s="68"/>
      <c r="K6431" s="69"/>
      <c r="L6431" s="68"/>
      <c r="M6431" s="68"/>
      <c r="N6431" s="68"/>
      <c r="O6431" s="68"/>
      <c r="P6431" s="70"/>
      <c r="Q6431" s="71"/>
    </row>
    <row r="6432" spans="1:17">
      <c r="A6432" s="152"/>
      <c r="B6432" s="68"/>
      <c r="C6432" s="68"/>
      <c r="D6432" s="68"/>
      <c r="E6432" s="68"/>
      <c r="F6432" s="69"/>
      <c r="G6432" s="69"/>
      <c r="H6432" s="69"/>
      <c r="I6432" s="69"/>
      <c r="J6432" s="68"/>
      <c r="K6432" s="69"/>
      <c r="L6432" s="68"/>
      <c r="M6432" s="68"/>
      <c r="N6432" s="68"/>
      <c r="O6432" s="68"/>
      <c r="P6432" s="70"/>
      <c r="Q6432" s="71"/>
    </row>
    <row r="6433" spans="1:17">
      <c r="A6433" s="152"/>
      <c r="B6433" s="68"/>
      <c r="C6433" s="68"/>
      <c r="D6433" s="68"/>
      <c r="E6433" s="68"/>
      <c r="F6433" s="69"/>
      <c r="G6433" s="69"/>
      <c r="H6433" s="69"/>
      <c r="I6433" s="69"/>
      <c r="J6433" s="68"/>
      <c r="K6433" s="69"/>
      <c r="L6433" s="68"/>
      <c r="M6433" s="68"/>
      <c r="N6433" s="68"/>
      <c r="O6433" s="68"/>
      <c r="P6433" s="70"/>
      <c r="Q6433" s="71"/>
    </row>
    <row r="6434" spans="1:17">
      <c r="A6434" s="152"/>
      <c r="B6434" s="68"/>
      <c r="C6434" s="68"/>
      <c r="D6434" s="68"/>
      <c r="E6434" s="68"/>
      <c r="F6434" s="69"/>
      <c r="G6434" s="69"/>
      <c r="H6434" s="69"/>
      <c r="I6434" s="69"/>
      <c r="J6434" s="68"/>
      <c r="K6434" s="69"/>
      <c r="L6434" s="68"/>
      <c r="M6434" s="68"/>
      <c r="N6434" s="68"/>
      <c r="O6434" s="68"/>
      <c r="P6434" s="70"/>
      <c r="Q6434" s="71"/>
    </row>
    <row r="6435" spans="1:17">
      <c r="A6435" s="152"/>
      <c r="B6435" s="68"/>
      <c r="C6435" s="68"/>
      <c r="D6435" s="68"/>
      <c r="E6435" s="68"/>
      <c r="F6435" s="69"/>
      <c r="G6435" s="69"/>
      <c r="H6435" s="69"/>
      <c r="I6435" s="69"/>
      <c r="J6435" s="68"/>
      <c r="K6435" s="69"/>
      <c r="L6435" s="68"/>
      <c r="M6435" s="68"/>
      <c r="N6435" s="68"/>
      <c r="O6435" s="68"/>
      <c r="P6435" s="70"/>
      <c r="Q6435" s="71"/>
    </row>
    <row r="6436" spans="1:17">
      <c r="A6436" s="152"/>
      <c r="B6436" s="68"/>
      <c r="C6436" s="68"/>
      <c r="D6436" s="68"/>
      <c r="E6436" s="68"/>
      <c r="F6436" s="69"/>
      <c r="G6436" s="69"/>
      <c r="H6436" s="69"/>
      <c r="I6436" s="69"/>
      <c r="J6436" s="68"/>
      <c r="K6436" s="69"/>
      <c r="L6436" s="68"/>
      <c r="M6436" s="68"/>
      <c r="N6436" s="68"/>
      <c r="O6436" s="68"/>
      <c r="P6436" s="70"/>
      <c r="Q6436" s="71"/>
    </row>
    <row r="6437" spans="1:17">
      <c r="A6437" s="152"/>
      <c r="B6437" s="68"/>
      <c r="C6437" s="68"/>
      <c r="D6437" s="68"/>
      <c r="E6437" s="68"/>
      <c r="F6437" s="69"/>
      <c r="G6437" s="69"/>
      <c r="H6437" s="69"/>
      <c r="I6437" s="69"/>
      <c r="J6437" s="68"/>
      <c r="K6437" s="69"/>
      <c r="L6437" s="68"/>
      <c r="M6437" s="68"/>
      <c r="N6437" s="68"/>
      <c r="O6437" s="68"/>
      <c r="P6437" s="70"/>
      <c r="Q6437" s="71"/>
    </row>
    <row r="6438" spans="1:17">
      <c r="A6438" s="152"/>
      <c r="B6438" s="68"/>
      <c r="C6438" s="68"/>
      <c r="D6438" s="68"/>
      <c r="E6438" s="68"/>
      <c r="F6438" s="69"/>
      <c r="G6438" s="69"/>
      <c r="H6438" s="69"/>
      <c r="I6438" s="69"/>
      <c r="J6438" s="68"/>
      <c r="K6438" s="69"/>
      <c r="L6438" s="68"/>
      <c r="M6438" s="68"/>
      <c r="N6438" s="68"/>
      <c r="O6438" s="68"/>
      <c r="P6438" s="70"/>
      <c r="Q6438" s="71"/>
    </row>
    <row r="6439" spans="1:17">
      <c r="A6439" s="152"/>
      <c r="B6439" s="68"/>
      <c r="C6439" s="68"/>
      <c r="D6439" s="68"/>
      <c r="E6439" s="68"/>
      <c r="F6439" s="69"/>
      <c r="G6439" s="69"/>
      <c r="H6439" s="69"/>
      <c r="I6439" s="69"/>
      <c r="J6439" s="68"/>
      <c r="K6439" s="69"/>
      <c r="L6439" s="68"/>
      <c r="M6439" s="68"/>
      <c r="N6439" s="68"/>
      <c r="O6439" s="68"/>
      <c r="P6439" s="70"/>
      <c r="Q6439" s="71"/>
    </row>
    <row r="6440" spans="1:17">
      <c r="A6440" s="152"/>
      <c r="B6440" s="68"/>
      <c r="C6440" s="68"/>
      <c r="D6440" s="68"/>
      <c r="E6440" s="68"/>
      <c r="F6440" s="69"/>
      <c r="G6440" s="69"/>
      <c r="H6440" s="69"/>
      <c r="I6440" s="69"/>
      <c r="J6440" s="68"/>
      <c r="K6440" s="69"/>
      <c r="L6440" s="68"/>
      <c r="M6440" s="68"/>
      <c r="N6440" s="68"/>
      <c r="O6440" s="68"/>
      <c r="P6440" s="70"/>
      <c r="Q6440" s="71"/>
    </row>
    <row r="6441" spans="1:17">
      <c r="A6441" s="152"/>
      <c r="B6441" s="68"/>
      <c r="C6441" s="68"/>
      <c r="D6441" s="68"/>
      <c r="E6441" s="68"/>
      <c r="F6441" s="69"/>
      <c r="G6441" s="69"/>
      <c r="H6441" s="69"/>
      <c r="I6441" s="69"/>
      <c r="J6441" s="68"/>
      <c r="K6441" s="69"/>
      <c r="L6441" s="68"/>
      <c r="M6441" s="68"/>
      <c r="N6441" s="68"/>
      <c r="O6441" s="68"/>
      <c r="P6441" s="70"/>
      <c r="Q6441" s="71"/>
    </row>
    <row r="6442" spans="1:17">
      <c r="A6442" s="152"/>
      <c r="B6442" s="68"/>
      <c r="C6442" s="68"/>
      <c r="D6442" s="68"/>
      <c r="E6442" s="68"/>
      <c r="F6442" s="69"/>
      <c r="G6442" s="69"/>
      <c r="H6442" s="69"/>
      <c r="I6442" s="69"/>
      <c r="J6442" s="68"/>
      <c r="K6442" s="69"/>
      <c r="L6442" s="68"/>
      <c r="M6442" s="68"/>
      <c r="N6442" s="68"/>
      <c r="O6442" s="68"/>
      <c r="P6442" s="70"/>
      <c r="Q6442" s="71"/>
    </row>
    <row r="6443" spans="1:17">
      <c r="A6443" s="152"/>
      <c r="B6443" s="68"/>
      <c r="C6443" s="68"/>
      <c r="D6443" s="68"/>
      <c r="E6443" s="68"/>
      <c r="F6443" s="69"/>
      <c r="G6443" s="69"/>
      <c r="H6443" s="69"/>
      <c r="I6443" s="69"/>
      <c r="J6443" s="68"/>
      <c r="K6443" s="69"/>
      <c r="L6443" s="68"/>
      <c r="M6443" s="68"/>
      <c r="N6443" s="68"/>
      <c r="O6443" s="68"/>
      <c r="P6443" s="70"/>
      <c r="Q6443" s="71"/>
    </row>
    <row r="6444" spans="1:17">
      <c r="A6444" s="152"/>
      <c r="B6444" s="68"/>
      <c r="C6444" s="68"/>
      <c r="D6444" s="68"/>
      <c r="E6444" s="68"/>
      <c r="F6444" s="69"/>
      <c r="G6444" s="69"/>
      <c r="H6444" s="69"/>
      <c r="I6444" s="69"/>
      <c r="J6444" s="68"/>
      <c r="K6444" s="69"/>
      <c r="L6444" s="68"/>
      <c r="M6444" s="68"/>
      <c r="N6444" s="68"/>
      <c r="O6444" s="68"/>
      <c r="P6444" s="70"/>
      <c r="Q6444" s="71"/>
    </row>
    <row r="6445" spans="1:17">
      <c r="A6445" s="152"/>
      <c r="B6445" s="68"/>
      <c r="C6445" s="68"/>
      <c r="D6445" s="68"/>
      <c r="E6445" s="68"/>
      <c r="F6445" s="69"/>
      <c r="G6445" s="69"/>
      <c r="H6445" s="69"/>
      <c r="I6445" s="69"/>
      <c r="J6445" s="68"/>
      <c r="K6445" s="69"/>
      <c r="L6445" s="68"/>
      <c r="M6445" s="68"/>
      <c r="N6445" s="68"/>
      <c r="O6445" s="68"/>
      <c r="P6445" s="70"/>
      <c r="Q6445" s="71"/>
    </row>
    <row r="6446" spans="1:17">
      <c r="A6446" s="152"/>
      <c r="B6446" s="68"/>
      <c r="C6446" s="68"/>
      <c r="D6446" s="68"/>
      <c r="E6446" s="68"/>
      <c r="F6446" s="69"/>
      <c r="G6446" s="69"/>
      <c r="H6446" s="69"/>
      <c r="I6446" s="69"/>
      <c r="J6446" s="68"/>
      <c r="K6446" s="69"/>
      <c r="L6446" s="68"/>
      <c r="M6446" s="68"/>
      <c r="N6446" s="68"/>
      <c r="O6446" s="68"/>
      <c r="P6446" s="70"/>
      <c r="Q6446" s="71"/>
    </row>
    <row r="6447" spans="1:17">
      <c r="A6447" s="152"/>
      <c r="B6447" s="68"/>
      <c r="C6447" s="68"/>
      <c r="D6447" s="68"/>
      <c r="E6447" s="68"/>
      <c r="F6447" s="69"/>
      <c r="G6447" s="69"/>
      <c r="H6447" s="69"/>
      <c r="I6447" s="69"/>
      <c r="J6447" s="68"/>
      <c r="K6447" s="69"/>
      <c r="L6447" s="68"/>
      <c r="M6447" s="68"/>
      <c r="N6447" s="68"/>
      <c r="O6447" s="68"/>
      <c r="P6447" s="70"/>
      <c r="Q6447" s="71"/>
    </row>
    <row r="6448" spans="1:17">
      <c r="A6448" s="152"/>
      <c r="B6448" s="68"/>
      <c r="C6448" s="68"/>
      <c r="D6448" s="68"/>
      <c r="E6448" s="68"/>
      <c r="F6448" s="69"/>
      <c r="G6448" s="69"/>
      <c r="H6448" s="69"/>
      <c r="I6448" s="69"/>
      <c r="J6448" s="68"/>
      <c r="K6448" s="69"/>
      <c r="L6448" s="68"/>
      <c r="M6448" s="68"/>
      <c r="N6448" s="68"/>
      <c r="O6448" s="68"/>
      <c r="P6448" s="70"/>
      <c r="Q6448" s="71"/>
    </row>
    <row r="6449" spans="1:17">
      <c r="A6449" s="152"/>
      <c r="B6449" s="68"/>
      <c r="C6449" s="68"/>
      <c r="D6449" s="68"/>
      <c r="E6449" s="68"/>
      <c r="F6449" s="69"/>
      <c r="G6449" s="69"/>
      <c r="H6449" s="69"/>
      <c r="I6449" s="69"/>
      <c r="J6449" s="68"/>
      <c r="K6449" s="69"/>
      <c r="L6449" s="68"/>
      <c r="M6449" s="68"/>
      <c r="N6449" s="68"/>
      <c r="O6449" s="68"/>
      <c r="P6449" s="70"/>
      <c r="Q6449" s="71"/>
    </row>
    <row r="6450" spans="1:17">
      <c r="A6450" s="152"/>
      <c r="B6450" s="68"/>
      <c r="C6450" s="68"/>
      <c r="D6450" s="68"/>
      <c r="E6450" s="68"/>
      <c r="F6450" s="69"/>
      <c r="G6450" s="69"/>
      <c r="H6450" s="69"/>
      <c r="I6450" s="69"/>
      <c r="J6450" s="68"/>
      <c r="K6450" s="69"/>
      <c r="L6450" s="68"/>
      <c r="M6450" s="68"/>
      <c r="N6450" s="68"/>
      <c r="O6450" s="68"/>
      <c r="P6450" s="70"/>
      <c r="Q6450" s="71"/>
    </row>
    <row r="6451" spans="1:17">
      <c r="A6451" s="152"/>
      <c r="B6451" s="68"/>
      <c r="C6451" s="68"/>
      <c r="D6451" s="68"/>
      <c r="E6451" s="68"/>
      <c r="F6451" s="69"/>
      <c r="G6451" s="69"/>
      <c r="H6451" s="69"/>
      <c r="I6451" s="69"/>
      <c r="J6451" s="68"/>
      <c r="K6451" s="69"/>
      <c r="L6451" s="68"/>
      <c r="M6451" s="68"/>
      <c r="N6451" s="68"/>
      <c r="O6451" s="68"/>
      <c r="P6451" s="70"/>
      <c r="Q6451" s="71"/>
    </row>
    <row r="6452" spans="1:17">
      <c r="A6452" s="152"/>
      <c r="B6452" s="68"/>
      <c r="C6452" s="68"/>
      <c r="D6452" s="68"/>
      <c r="E6452" s="68"/>
      <c r="F6452" s="69"/>
      <c r="G6452" s="69"/>
      <c r="H6452" s="69"/>
      <c r="I6452" s="69"/>
      <c r="J6452" s="68"/>
      <c r="K6452" s="69"/>
      <c r="L6452" s="68"/>
      <c r="M6452" s="68"/>
      <c r="N6452" s="68"/>
      <c r="O6452" s="68"/>
      <c r="P6452" s="70"/>
      <c r="Q6452" s="71"/>
    </row>
    <row r="6453" spans="1:17">
      <c r="A6453" s="152"/>
      <c r="B6453" s="68"/>
      <c r="C6453" s="68"/>
      <c r="D6453" s="68"/>
      <c r="E6453" s="68"/>
      <c r="F6453" s="69"/>
      <c r="G6453" s="69"/>
      <c r="H6453" s="69"/>
      <c r="I6453" s="69"/>
      <c r="J6453" s="68"/>
      <c r="K6453" s="69"/>
      <c r="L6453" s="68"/>
      <c r="M6453" s="68"/>
      <c r="N6453" s="68"/>
      <c r="O6453" s="68"/>
      <c r="P6453" s="70"/>
      <c r="Q6453" s="71"/>
    </row>
    <row r="6454" spans="1:17">
      <c r="A6454" s="152"/>
      <c r="B6454" s="68"/>
      <c r="C6454" s="68"/>
      <c r="D6454" s="68"/>
      <c r="E6454" s="68"/>
      <c r="F6454" s="69"/>
      <c r="G6454" s="69"/>
      <c r="H6454" s="69"/>
      <c r="I6454" s="69"/>
      <c r="J6454" s="68"/>
      <c r="K6454" s="69"/>
      <c r="L6454" s="68"/>
      <c r="M6454" s="68"/>
      <c r="N6454" s="68"/>
      <c r="O6454" s="68"/>
      <c r="P6454" s="70"/>
      <c r="Q6454" s="71"/>
    </row>
    <row r="6455" spans="1:17">
      <c r="A6455" s="152"/>
      <c r="B6455" s="68"/>
      <c r="C6455" s="68"/>
      <c r="D6455" s="68"/>
      <c r="E6455" s="68"/>
      <c r="F6455" s="69"/>
      <c r="G6455" s="69"/>
      <c r="H6455" s="69"/>
      <c r="I6455" s="69"/>
      <c r="J6455" s="68"/>
      <c r="K6455" s="69"/>
      <c r="L6455" s="68"/>
      <c r="M6455" s="68"/>
      <c r="N6455" s="68"/>
      <c r="O6455" s="68"/>
      <c r="P6455" s="70"/>
      <c r="Q6455" s="71"/>
    </row>
    <row r="6456" spans="1:17">
      <c r="A6456" s="152"/>
      <c r="B6456" s="68"/>
      <c r="C6456" s="68"/>
      <c r="D6456" s="68"/>
      <c r="E6456" s="68"/>
      <c r="F6456" s="69"/>
      <c r="G6456" s="69"/>
      <c r="H6456" s="69"/>
      <c r="I6456" s="69"/>
      <c r="J6456" s="68"/>
      <c r="K6456" s="69"/>
      <c r="L6456" s="68"/>
      <c r="M6456" s="68"/>
      <c r="N6456" s="68"/>
      <c r="O6456" s="68"/>
      <c r="P6456" s="70"/>
      <c r="Q6456" s="71"/>
    </row>
    <row r="6457" spans="1:17">
      <c r="A6457" s="152"/>
      <c r="B6457" s="68"/>
      <c r="C6457" s="68"/>
      <c r="D6457" s="68"/>
      <c r="E6457" s="68"/>
      <c r="F6457" s="69"/>
      <c r="G6457" s="69"/>
      <c r="H6457" s="69"/>
      <c r="I6457" s="69"/>
      <c r="J6457" s="68"/>
      <c r="K6457" s="69"/>
      <c r="L6457" s="68"/>
      <c r="M6457" s="68"/>
      <c r="N6457" s="68"/>
      <c r="O6457" s="68"/>
      <c r="P6457" s="70"/>
      <c r="Q6457" s="71"/>
    </row>
    <row r="6458" spans="1:17">
      <c r="A6458" s="152"/>
      <c r="B6458" s="68"/>
      <c r="C6458" s="68"/>
      <c r="D6458" s="68"/>
      <c r="E6458" s="68"/>
      <c r="F6458" s="69"/>
      <c r="G6458" s="69"/>
      <c r="H6458" s="69"/>
      <c r="I6458" s="69"/>
      <c r="J6458" s="68"/>
      <c r="K6458" s="69"/>
      <c r="L6458" s="68"/>
      <c r="M6458" s="68"/>
      <c r="N6458" s="68"/>
      <c r="O6458" s="68"/>
      <c r="P6458" s="70"/>
      <c r="Q6458" s="71"/>
    </row>
    <row r="6459" spans="1:17">
      <c r="A6459" s="152"/>
      <c r="B6459" s="68"/>
      <c r="C6459" s="68"/>
      <c r="D6459" s="68"/>
      <c r="E6459" s="68"/>
      <c r="F6459" s="69"/>
      <c r="G6459" s="69"/>
      <c r="H6459" s="69"/>
      <c r="I6459" s="69"/>
      <c r="J6459" s="68"/>
      <c r="K6459" s="69"/>
      <c r="L6459" s="68"/>
      <c r="M6459" s="68"/>
      <c r="N6459" s="68"/>
      <c r="O6459" s="68"/>
      <c r="P6459" s="70"/>
      <c r="Q6459" s="71"/>
    </row>
    <row r="6460" spans="1:17">
      <c r="A6460" s="152"/>
      <c r="B6460" s="68"/>
      <c r="C6460" s="68"/>
      <c r="D6460" s="68"/>
      <c r="E6460" s="68"/>
      <c r="F6460" s="69"/>
      <c r="G6460" s="69"/>
      <c r="H6460" s="69"/>
      <c r="I6460" s="69"/>
      <c r="J6460" s="68"/>
      <c r="K6460" s="69"/>
      <c r="L6460" s="68"/>
      <c r="M6460" s="68"/>
      <c r="N6460" s="68"/>
      <c r="O6460" s="68"/>
      <c r="P6460" s="70"/>
      <c r="Q6460" s="71"/>
    </row>
    <row r="6461" spans="1:17">
      <c r="A6461" s="152"/>
      <c r="B6461" s="68"/>
      <c r="C6461" s="68"/>
      <c r="D6461" s="68"/>
      <c r="E6461" s="68"/>
      <c r="F6461" s="69"/>
      <c r="G6461" s="69"/>
      <c r="H6461" s="69"/>
      <c r="I6461" s="69"/>
      <c r="J6461" s="68"/>
      <c r="K6461" s="69"/>
      <c r="L6461" s="68"/>
      <c r="M6461" s="68"/>
      <c r="N6461" s="68"/>
      <c r="O6461" s="68"/>
      <c r="P6461" s="70"/>
      <c r="Q6461" s="71"/>
    </row>
    <row r="6462" spans="1:17">
      <c r="A6462" s="152"/>
      <c r="B6462" s="68"/>
      <c r="C6462" s="68"/>
      <c r="D6462" s="68"/>
      <c r="E6462" s="68"/>
      <c r="F6462" s="69"/>
      <c r="G6462" s="69"/>
      <c r="H6462" s="69"/>
      <c r="I6462" s="69"/>
      <c r="J6462" s="68"/>
      <c r="K6462" s="69"/>
      <c r="L6462" s="68"/>
      <c r="M6462" s="68"/>
      <c r="N6462" s="68"/>
      <c r="O6462" s="68"/>
      <c r="P6462" s="70"/>
      <c r="Q6462" s="71"/>
    </row>
    <row r="6463" spans="1:17">
      <c r="A6463" s="152"/>
      <c r="B6463" s="68"/>
      <c r="C6463" s="68"/>
      <c r="D6463" s="68"/>
      <c r="E6463" s="68"/>
      <c r="F6463" s="69"/>
      <c r="G6463" s="69"/>
      <c r="H6463" s="69"/>
      <c r="I6463" s="69"/>
      <c r="J6463" s="68"/>
      <c r="K6463" s="69"/>
      <c r="L6463" s="68"/>
      <c r="M6463" s="68"/>
      <c r="N6463" s="68"/>
      <c r="O6463" s="68"/>
      <c r="P6463" s="70"/>
      <c r="Q6463" s="71"/>
    </row>
    <row r="6464" spans="1:17">
      <c r="A6464" s="152"/>
      <c r="B6464" s="68"/>
      <c r="C6464" s="68"/>
      <c r="D6464" s="68"/>
      <c r="E6464" s="68"/>
      <c r="F6464" s="69"/>
      <c r="G6464" s="69"/>
      <c r="H6464" s="69"/>
      <c r="I6464" s="69"/>
      <c r="J6464" s="68"/>
      <c r="K6464" s="69"/>
      <c r="L6464" s="68"/>
      <c r="M6464" s="68"/>
      <c r="N6464" s="68"/>
      <c r="O6464" s="68"/>
      <c r="P6464" s="70"/>
      <c r="Q6464" s="71"/>
    </row>
    <row r="6465" spans="1:17">
      <c r="A6465" s="152"/>
      <c r="B6465" s="68"/>
      <c r="C6465" s="68"/>
      <c r="D6465" s="68"/>
      <c r="E6465" s="68"/>
      <c r="F6465" s="69"/>
      <c r="G6465" s="69"/>
      <c r="H6465" s="69"/>
      <c r="I6465" s="69"/>
      <c r="J6465" s="68"/>
      <c r="K6465" s="69"/>
      <c r="L6465" s="68"/>
      <c r="M6465" s="68"/>
      <c r="N6465" s="68"/>
      <c r="O6465" s="68"/>
      <c r="P6465" s="70"/>
      <c r="Q6465" s="71"/>
    </row>
    <row r="6466" spans="1:17">
      <c r="A6466" s="152"/>
      <c r="B6466" s="68"/>
      <c r="C6466" s="68"/>
      <c r="D6466" s="68"/>
      <c r="E6466" s="68"/>
      <c r="F6466" s="69"/>
      <c r="G6466" s="69"/>
      <c r="H6466" s="69"/>
      <c r="I6466" s="69"/>
      <c r="J6466" s="68"/>
      <c r="K6466" s="69"/>
      <c r="L6466" s="68"/>
      <c r="M6466" s="68"/>
      <c r="N6466" s="68"/>
      <c r="O6466" s="68"/>
      <c r="P6466" s="70"/>
      <c r="Q6466" s="71"/>
    </row>
    <row r="6467" spans="1:17">
      <c r="A6467" s="152"/>
      <c r="B6467" s="68"/>
      <c r="C6467" s="68"/>
      <c r="D6467" s="68"/>
      <c r="E6467" s="68"/>
      <c r="F6467" s="69"/>
      <c r="G6467" s="69"/>
      <c r="H6467" s="69"/>
      <c r="I6467" s="69"/>
      <c r="J6467" s="68"/>
      <c r="K6467" s="69"/>
      <c r="L6467" s="68"/>
      <c r="M6467" s="68"/>
      <c r="N6467" s="68"/>
      <c r="O6467" s="68"/>
      <c r="P6467" s="70"/>
      <c r="Q6467" s="71"/>
    </row>
    <row r="6468" spans="1:17">
      <c r="A6468" s="152"/>
      <c r="B6468" s="68"/>
      <c r="C6468" s="68"/>
      <c r="D6468" s="68"/>
      <c r="E6468" s="68"/>
      <c r="F6468" s="69"/>
      <c r="G6468" s="69"/>
      <c r="H6468" s="69"/>
      <c r="I6468" s="69"/>
      <c r="J6468" s="68"/>
      <c r="K6468" s="69"/>
      <c r="L6468" s="68"/>
      <c r="M6468" s="68"/>
      <c r="N6468" s="68"/>
      <c r="O6468" s="68"/>
      <c r="P6468" s="70"/>
      <c r="Q6468" s="71"/>
    </row>
    <row r="6469" spans="1:17">
      <c r="A6469" s="152"/>
      <c r="B6469" s="68"/>
      <c r="C6469" s="68"/>
      <c r="D6469" s="68"/>
      <c r="E6469" s="68"/>
      <c r="F6469" s="69"/>
      <c r="G6469" s="69"/>
      <c r="H6469" s="69"/>
      <c r="I6469" s="69"/>
      <c r="J6469" s="68"/>
      <c r="K6469" s="69"/>
      <c r="L6469" s="68"/>
      <c r="M6469" s="68"/>
      <c r="N6469" s="68"/>
      <c r="O6469" s="68"/>
      <c r="P6469" s="70"/>
      <c r="Q6469" s="71"/>
    </row>
    <row r="6470" spans="1:17">
      <c r="A6470" s="152"/>
      <c r="B6470" s="68"/>
      <c r="C6470" s="68"/>
      <c r="D6470" s="68"/>
      <c r="E6470" s="68"/>
      <c r="F6470" s="69"/>
      <c r="G6470" s="69"/>
      <c r="H6470" s="69"/>
      <c r="I6470" s="69"/>
      <c r="J6470" s="68"/>
      <c r="K6470" s="69"/>
      <c r="L6470" s="68"/>
      <c r="M6470" s="68"/>
      <c r="N6470" s="68"/>
      <c r="O6470" s="68"/>
      <c r="P6470" s="70"/>
      <c r="Q6470" s="71"/>
    </row>
    <row r="6471" spans="1:17">
      <c r="A6471" s="152"/>
      <c r="B6471" s="68"/>
      <c r="C6471" s="68"/>
      <c r="D6471" s="68"/>
      <c r="E6471" s="68"/>
      <c r="F6471" s="69"/>
      <c r="G6471" s="69"/>
      <c r="H6471" s="69"/>
      <c r="I6471" s="69"/>
      <c r="J6471" s="68"/>
      <c r="K6471" s="69"/>
      <c r="L6471" s="68"/>
      <c r="M6471" s="68"/>
      <c r="N6471" s="68"/>
      <c r="O6471" s="68"/>
      <c r="P6471" s="70"/>
      <c r="Q6471" s="71"/>
    </row>
    <row r="6472" spans="1:17">
      <c r="A6472" s="152"/>
      <c r="B6472" s="68"/>
      <c r="C6472" s="68"/>
      <c r="D6472" s="68"/>
      <c r="E6472" s="68"/>
      <c r="F6472" s="69"/>
      <c r="G6472" s="69"/>
      <c r="H6472" s="69"/>
      <c r="I6472" s="69"/>
      <c r="J6472" s="68"/>
      <c r="K6472" s="69"/>
      <c r="L6472" s="68"/>
      <c r="M6472" s="68"/>
      <c r="N6472" s="68"/>
      <c r="O6472" s="68"/>
      <c r="P6472" s="70"/>
      <c r="Q6472" s="71"/>
    </row>
    <row r="6473" spans="1:17">
      <c r="A6473" s="152"/>
      <c r="B6473" s="68"/>
      <c r="C6473" s="68"/>
      <c r="D6473" s="68"/>
      <c r="E6473" s="68"/>
      <c r="F6473" s="69"/>
      <c r="G6473" s="69"/>
      <c r="H6473" s="69"/>
      <c r="I6473" s="69"/>
      <c r="J6473" s="68"/>
      <c r="K6473" s="69"/>
      <c r="L6473" s="68"/>
      <c r="M6473" s="68"/>
      <c r="N6473" s="68"/>
      <c r="O6473" s="68"/>
      <c r="P6473" s="70"/>
      <c r="Q6473" s="71"/>
    </row>
    <row r="6474" spans="1:17">
      <c r="A6474" s="152"/>
      <c r="B6474" s="68"/>
      <c r="C6474" s="68"/>
      <c r="D6474" s="68"/>
      <c r="E6474" s="68"/>
      <c r="F6474" s="69"/>
      <c r="G6474" s="69"/>
      <c r="H6474" s="69"/>
      <c r="I6474" s="69"/>
      <c r="J6474" s="68"/>
      <c r="K6474" s="69"/>
      <c r="L6474" s="68"/>
      <c r="M6474" s="68"/>
      <c r="N6474" s="68"/>
      <c r="O6474" s="68"/>
      <c r="P6474" s="70"/>
      <c r="Q6474" s="71"/>
    </row>
    <row r="6475" spans="1:17">
      <c r="A6475" s="152"/>
      <c r="B6475" s="68"/>
      <c r="C6475" s="68"/>
      <c r="D6475" s="68"/>
      <c r="E6475" s="68"/>
      <c r="F6475" s="69"/>
      <c r="G6475" s="69"/>
      <c r="H6475" s="69"/>
      <c r="I6475" s="69"/>
      <c r="J6475" s="68"/>
      <c r="K6475" s="69"/>
      <c r="L6475" s="68"/>
      <c r="M6475" s="68"/>
      <c r="N6475" s="68"/>
      <c r="O6475" s="68"/>
      <c r="P6475" s="70"/>
      <c r="Q6475" s="71"/>
    </row>
    <row r="6476" spans="1:17">
      <c r="A6476" s="152"/>
      <c r="B6476" s="68"/>
      <c r="C6476" s="68"/>
      <c r="D6476" s="68"/>
      <c r="E6476" s="68"/>
      <c r="F6476" s="69"/>
      <c r="G6476" s="69"/>
      <c r="H6476" s="69"/>
      <c r="I6476" s="69"/>
      <c r="J6476" s="68"/>
      <c r="K6476" s="69"/>
      <c r="L6476" s="68"/>
      <c r="M6476" s="68"/>
      <c r="N6476" s="68"/>
      <c r="O6476" s="68"/>
      <c r="P6476" s="70"/>
      <c r="Q6476" s="71"/>
    </row>
    <row r="6477" spans="1:17">
      <c r="A6477" s="152"/>
      <c r="B6477" s="68"/>
      <c r="C6477" s="68"/>
      <c r="D6477" s="68"/>
      <c r="E6477" s="68"/>
      <c r="F6477" s="69"/>
      <c r="G6477" s="69"/>
      <c r="H6477" s="69"/>
      <c r="I6477" s="69"/>
      <c r="J6477" s="68"/>
      <c r="K6477" s="69"/>
      <c r="L6477" s="68"/>
      <c r="M6477" s="68"/>
      <c r="N6477" s="68"/>
      <c r="O6477" s="68"/>
      <c r="P6477" s="70"/>
      <c r="Q6477" s="71"/>
    </row>
    <row r="6478" spans="1:17">
      <c r="A6478" s="152"/>
      <c r="B6478" s="68"/>
      <c r="C6478" s="68"/>
      <c r="D6478" s="68"/>
      <c r="E6478" s="68"/>
      <c r="F6478" s="69"/>
      <c r="G6478" s="69"/>
      <c r="H6478" s="69"/>
      <c r="I6478" s="69"/>
      <c r="J6478" s="68"/>
      <c r="K6478" s="69"/>
      <c r="L6478" s="68"/>
      <c r="M6478" s="68"/>
      <c r="N6478" s="68"/>
      <c r="O6478" s="68"/>
      <c r="P6478" s="70"/>
      <c r="Q6478" s="71"/>
    </row>
    <row r="6479" spans="1:17">
      <c r="A6479" s="152"/>
      <c r="B6479" s="68"/>
      <c r="C6479" s="68"/>
      <c r="D6479" s="68"/>
      <c r="E6479" s="68"/>
      <c r="F6479" s="69"/>
      <c r="G6479" s="69"/>
      <c r="H6479" s="69"/>
      <c r="I6479" s="69"/>
      <c r="J6479" s="68"/>
      <c r="K6479" s="69"/>
      <c r="L6479" s="68"/>
      <c r="M6479" s="68"/>
      <c r="N6479" s="68"/>
      <c r="O6479" s="68"/>
      <c r="P6479" s="70"/>
      <c r="Q6479" s="71"/>
    </row>
    <row r="6480" spans="1:17">
      <c r="A6480" s="152"/>
      <c r="B6480" s="68"/>
      <c r="C6480" s="68"/>
      <c r="D6480" s="68"/>
      <c r="E6480" s="68"/>
      <c r="F6480" s="69"/>
      <c r="G6480" s="69"/>
      <c r="H6480" s="69"/>
      <c r="I6480" s="69"/>
      <c r="J6480" s="68"/>
      <c r="K6480" s="69"/>
      <c r="L6480" s="68"/>
      <c r="M6480" s="68"/>
      <c r="N6480" s="68"/>
      <c r="O6480" s="68"/>
      <c r="P6480" s="70"/>
      <c r="Q6480" s="71"/>
    </row>
    <row r="6481" spans="1:17">
      <c r="A6481" s="152"/>
      <c r="B6481" s="68"/>
      <c r="C6481" s="68"/>
      <c r="D6481" s="68"/>
      <c r="E6481" s="68"/>
      <c r="F6481" s="69"/>
      <c r="G6481" s="69"/>
      <c r="H6481" s="69"/>
      <c r="I6481" s="69"/>
      <c r="J6481" s="68"/>
      <c r="K6481" s="69"/>
      <c r="L6481" s="68"/>
      <c r="M6481" s="68"/>
      <c r="N6481" s="68"/>
      <c r="O6481" s="68"/>
      <c r="P6481" s="70"/>
      <c r="Q6481" s="71"/>
    </row>
    <row r="6482" spans="1:17">
      <c r="A6482" s="152"/>
      <c r="B6482" s="68"/>
      <c r="C6482" s="68"/>
      <c r="D6482" s="68"/>
      <c r="E6482" s="68"/>
      <c r="F6482" s="69"/>
      <c r="G6482" s="69"/>
      <c r="H6482" s="69"/>
      <c r="I6482" s="69"/>
      <c r="J6482" s="68"/>
      <c r="K6482" s="69"/>
      <c r="L6482" s="68"/>
      <c r="M6482" s="68"/>
      <c r="N6482" s="68"/>
      <c r="O6482" s="68"/>
      <c r="P6482" s="70"/>
      <c r="Q6482" s="71"/>
    </row>
    <row r="6483" spans="1:17">
      <c r="A6483" s="152"/>
      <c r="B6483" s="68"/>
      <c r="C6483" s="68"/>
      <c r="D6483" s="68"/>
      <c r="E6483" s="68"/>
      <c r="F6483" s="69"/>
      <c r="G6483" s="69"/>
      <c r="H6483" s="69"/>
      <c r="I6483" s="69"/>
      <c r="J6483" s="68"/>
      <c r="K6483" s="69"/>
      <c r="L6483" s="68"/>
      <c r="M6483" s="68"/>
      <c r="N6483" s="68"/>
      <c r="O6483" s="68"/>
      <c r="P6483" s="70"/>
      <c r="Q6483" s="71"/>
    </row>
    <row r="6484" spans="1:17">
      <c r="A6484" s="152"/>
      <c r="B6484" s="68"/>
      <c r="C6484" s="68"/>
      <c r="D6484" s="68"/>
      <c r="E6484" s="68"/>
      <c r="F6484" s="69"/>
      <c r="G6484" s="69"/>
      <c r="H6484" s="69"/>
      <c r="I6484" s="69"/>
      <c r="J6484" s="68"/>
      <c r="K6484" s="69"/>
      <c r="L6484" s="68"/>
      <c r="M6484" s="68"/>
      <c r="N6484" s="68"/>
      <c r="O6484" s="68"/>
      <c r="P6484" s="70"/>
      <c r="Q6484" s="71"/>
    </row>
    <row r="6485" spans="1:17">
      <c r="A6485" s="152"/>
      <c r="B6485" s="68"/>
      <c r="C6485" s="68"/>
      <c r="D6485" s="68"/>
      <c r="E6485" s="68"/>
      <c r="F6485" s="69"/>
      <c r="G6485" s="69"/>
      <c r="H6485" s="69"/>
      <c r="I6485" s="69"/>
      <c r="J6485" s="68"/>
      <c r="K6485" s="69"/>
      <c r="L6485" s="68"/>
      <c r="M6485" s="68"/>
      <c r="N6485" s="68"/>
      <c r="O6485" s="68"/>
      <c r="P6485" s="70"/>
      <c r="Q6485" s="71"/>
    </row>
    <row r="6486" spans="1:17">
      <c r="A6486" s="152"/>
      <c r="B6486" s="68"/>
      <c r="C6486" s="68"/>
      <c r="D6486" s="68"/>
      <c r="E6486" s="68"/>
      <c r="F6486" s="69"/>
      <c r="G6486" s="69"/>
      <c r="H6486" s="69"/>
      <c r="I6486" s="69"/>
      <c r="J6486" s="68"/>
      <c r="K6486" s="69"/>
      <c r="L6486" s="68"/>
      <c r="M6486" s="68"/>
      <c r="N6486" s="68"/>
      <c r="O6486" s="68"/>
      <c r="P6486" s="70"/>
      <c r="Q6486" s="71"/>
    </row>
    <row r="6487" spans="1:17">
      <c r="A6487" s="152"/>
      <c r="B6487" s="68"/>
      <c r="C6487" s="68"/>
      <c r="D6487" s="68"/>
      <c r="E6487" s="68"/>
      <c r="F6487" s="69"/>
      <c r="G6487" s="69"/>
      <c r="H6487" s="69"/>
      <c r="I6487" s="69"/>
      <c r="J6487" s="68"/>
      <c r="K6487" s="69"/>
      <c r="L6487" s="68"/>
      <c r="M6487" s="68"/>
      <c r="N6487" s="68"/>
      <c r="O6487" s="68"/>
      <c r="P6487" s="70"/>
      <c r="Q6487" s="71"/>
    </row>
    <row r="6488" spans="1:17">
      <c r="A6488" s="152"/>
      <c r="B6488" s="68"/>
      <c r="C6488" s="68"/>
      <c r="D6488" s="68"/>
      <c r="E6488" s="68"/>
      <c r="F6488" s="69"/>
      <c r="G6488" s="69"/>
      <c r="H6488" s="69"/>
      <c r="I6488" s="69"/>
      <c r="J6488" s="68"/>
      <c r="K6488" s="69"/>
      <c r="L6488" s="68"/>
      <c r="M6488" s="68"/>
      <c r="N6488" s="68"/>
      <c r="O6488" s="68"/>
      <c r="P6488" s="70"/>
      <c r="Q6488" s="71"/>
    </row>
    <row r="6489" spans="1:17">
      <c r="A6489" s="152"/>
      <c r="B6489" s="68"/>
      <c r="C6489" s="68"/>
      <c r="D6489" s="68"/>
      <c r="E6489" s="68"/>
      <c r="F6489" s="69"/>
      <c r="G6489" s="69"/>
      <c r="H6489" s="69"/>
      <c r="I6489" s="69"/>
      <c r="J6489" s="68"/>
      <c r="K6489" s="69"/>
      <c r="L6489" s="68"/>
      <c r="M6489" s="68"/>
      <c r="N6489" s="68"/>
      <c r="O6489" s="68"/>
      <c r="P6489" s="70"/>
      <c r="Q6489" s="71"/>
    </row>
    <row r="6490" spans="1:17">
      <c r="A6490" s="152"/>
      <c r="B6490" s="68"/>
      <c r="C6490" s="68"/>
      <c r="D6490" s="68"/>
      <c r="E6490" s="68"/>
      <c r="F6490" s="69"/>
      <c r="G6490" s="69"/>
      <c r="H6490" s="69"/>
      <c r="I6490" s="69"/>
      <c r="J6490" s="68"/>
      <c r="K6490" s="69"/>
      <c r="L6490" s="68"/>
      <c r="M6490" s="68"/>
      <c r="N6490" s="68"/>
      <c r="O6490" s="68"/>
      <c r="P6490" s="70"/>
      <c r="Q6490" s="71"/>
    </row>
    <row r="6491" spans="1:17">
      <c r="A6491" s="152"/>
      <c r="B6491" s="68"/>
      <c r="C6491" s="68"/>
      <c r="D6491" s="68"/>
      <c r="E6491" s="68"/>
      <c r="F6491" s="69"/>
      <c r="G6491" s="69"/>
      <c r="H6491" s="69"/>
      <c r="I6491" s="69"/>
      <c r="J6491" s="68"/>
      <c r="K6491" s="69"/>
      <c r="L6491" s="68"/>
      <c r="M6491" s="68"/>
      <c r="N6491" s="68"/>
      <c r="O6491" s="68"/>
      <c r="P6491" s="70"/>
      <c r="Q6491" s="71"/>
    </row>
    <row r="6492" spans="1:17">
      <c r="A6492" s="152"/>
      <c r="B6492" s="68"/>
      <c r="C6492" s="68"/>
      <c r="D6492" s="68"/>
      <c r="E6492" s="68"/>
      <c r="F6492" s="69"/>
      <c r="G6492" s="69"/>
      <c r="H6492" s="69"/>
      <c r="I6492" s="69"/>
      <c r="J6492" s="68"/>
      <c r="K6492" s="69"/>
      <c r="L6492" s="68"/>
      <c r="M6492" s="68"/>
      <c r="N6492" s="68"/>
      <c r="O6492" s="68"/>
      <c r="P6492" s="70"/>
      <c r="Q6492" s="71"/>
    </row>
    <row r="6493" spans="1:17">
      <c r="A6493" s="152"/>
      <c r="B6493" s="68"/>
      <c r="C6493" s="68"/>
      <c r="D6493" s="68"/>
      <c r="E6493" s="68"/>
      <c r="F6493" s="69"/>
      <c r="G6493" s="69"/>
      <c r="H6493" s="69"/>
      <c r="I6493" s="69"/>
      <c r="J6493" s="68"/>
      <c r="K6493" s="69"/>
      <c r="L6493" s="68"/>
      <c r="M6493" s="68"/>
      <c r="N6493" s="68"/>
      <c r="O6493" s="68"/>
      <c r="P6493" s="70"/>
      <c r="Q6493" s="71"/>
    </row>
    <row r="6494" spans="1:17">
      <c r="A6494" s="152"/>
      <c r="B6494" s="68"/>
      <c r="C6494" s="68"/>
      <c r="D6494" s="68"/>
      <c r="E6494" s="68"/>
      <c r="F6494" s="69"/>
      <c r="G6494" s="69"/>
      <c r="H6494" s="69"/>
      <c r="I6494" s="69"/>
      <c r="J6494" s="68"/>
      <c r="K6494" s="69"/>
      <c r="L6494" s="68"/>
      <c r="M6494" s="68"/>
      <c r="N6494" s="68"/>
      <c r="O6494" s="68"/>
      <c r="P6494" s="70"/>
      <c r="Q6494" s="71"/>
    </row>
    <row r="6495" spans="1:17">
      <c r="A6495" s="152"/>
      <c r="B6495" s="68"/>
      <c r="C6495" s="68"/>
      <c r="D6495" s="68"/>
      <c r="E6495" s="68"/>
      <c r="F6495" s="69"/>
      <c r="G6495" s="69"/>
      <c r="H6495" s="69"/>
      <c r="I6495" s="69"/>
      <c r="J6495" s="68"/>
      <c r="K6495" s="69"/>
      <c r="L6495" s="68"/>
      <c r="M6495" s="68"/>
      <c r="N6495" s="68"/>
      <c r="O6495" s="68"/>
      <c r="P6495" s="70"/>
      <c r="Q6495" s="71"/>
    </row>
    <row r="6496" spans="1:17">
      <c r="A6496" s="152"/>
      <c r="B6496" s="68"/>
      <c r="C6496" s="68"/>
      <c r="D6496" s="68"/>
      <c r="E6496" s="68"/>
      <c r="F6496" s="69"/>
      <c r="G6496" s="69"/>
      <c r="H6496" s="69"/>
      <c r="I6496" s="69"/>
      <c r="J6496" s="68"/>
      <c r="K6496" s="69"/>
      <c r="L6496" s="68"/>
      <c r="M6496" s="68"/>
      <c r="N6496" s="68"/>
      <c r="O6496" s="68"/>
      <c r="P6496" s="70"/>
      <c r="Q6496" s="71"/>
    </row>
    <row r="6497" spans="1:17">
      <c r="A6497" s="152"/>
      <c r="B6497" s="68"/>
      <c r="C6497" s="68"/>
      <c r="D6497" s="68"/>
      <c r="E6497" s="68"/>
      <c r="F6497" s="69"/>
      <c r="G6497" s="69"/>
      <c r="H6497" s="69"/>
      <c r="I6497" s="69"/>
      <c r="J6497" s="68"/>
      <c r="K6497" s="69"/>
      <c r="L6497" s="68"/>
      <c r="M6497" s="68"/>
      <c r="N6497" s="68"/>
      <c r="O6497" s="68"/>
      <c r="P6497" s="70"/>
      <c r="Q6497" s="71"/>
    </row>
    <row r="6498" spans="1:17">
      <c r="A6498" s="152"/>
      <c r="B6498" s="68"/>
      <c r="C6498" s="68"/>
      <c r="D6498" s="68"/>
      <c r="E6498" s="68"/>
      <c r="F6498" s="69"/>
      <c r="G6498" s="69"/>
      <c r="H6498" s="69"/>
      <c r="I6498" s="69"/>
      <c r="J6498" s="68"/>
      <c r="K6498" s="69"/>
      <c r="L6498" s="68"/>
      <c r="M6498" s="68"/>
      <c r="N6498" s="68"/>
      <c r="O6498" s="68"/>
      <c r="P6498" s="70"/>
      <c r="Q6498" s="71"/>
    </row>
    <row r="6499" spans="1:17">
      <c r="A6499" s="152"/>
      <c r="B6499" s="68"/>
      <c r="C6499" s="68"/>
      <c r="D6499" s="68"/>
      <c r="E6499" s="68"/>
      <c r="F6499" s="69"/>
      <c r="G6499" s="69"/>
      <c r="H6499" s="69"/>
      <c r="I6499" s="69"/>
      <c r="J6499" s="68"/>
      <c r="K6499" s="69"/>
      <c r="L6499" s="68"/>
      <c r="M6499" s="68"/>
      <c r="N6499" s="68"/>
      <c r="O6499" s="68"/>
      <c r="P6499" s="70"/>
      <c r="Q6499" s="71"/>
    </row>
    <row r="6500" spans="1:17">
      <c r="A6500" s="152"/>
      <c r="B6500" s="68"/>
      <c r="C6500" s="68"/>
      <c r="D6500" s="68"/>
      <c r="E6500" s="68"/>
      <c r="F6500" s="69"/>
      <c r="G6500" s="69"/>
      <c r="H6500" s="69"/>
      <c r="I6500" s="69"/>
      <c r="J6500" s="68"/>
      <c r="K6500" s="69"/>
      <c r="L6500" s="68"/>
      <c r="M6500" s="68"/>
      <c r="N6500" s="68"/>
      <c r="O6500" s="68"/>
      <c r="P6500" s="70"/>
      <c r="Q6500" s="71"/>
    </row>
    <row r="6501" spans="1:17">
      <c r="A6501" s="152"/>
      <c r="B6501" s="68"/>
      <c r="C6501" s="68"/>
      <c r="D6501" s="68"/>
      <c r="E6501" s="68"/>
      <c r="F6501" s="69"/>
      <c r="G6501" s="69"/>
      <c r="H6501" s="69"/>
      <c r="I6501" s="69"/>
      <c r="J6501" s="68"/>
      <c r="K6501" s="69"/>
      <c r="L6501" s="68"/>
      <c r="M6501" s="68"/>
      <c r="N6501" s="68"/>
      <c r="O6501" s="68"/>
      <c r="P6501" s="70"/>
      <c r="Q6501" s="71"/>
    </row>
    <row r="6502" spans="1:17">
      <c r="A6502" s="152"/>
      <c r="B6502" s="68"/>
      <c r="C6502" s="68"/>
      <c r="D6502" s="68"/>
      <c r="E6502" s="68"/>
      <c r="F6502" s="69"/>
      <c r="G6502" s="69"/>
      <c r="H6502" s="69"/>
      <c r="I6502" s="69"/>
      <c r="J6502" s="68"/>
      <c r="K6502" s="69"/>
      <c r="L6502" s="68"/>
      <c r="M6502" s="68"/>
      <c r="N6502" s="68"/>
      <c r="O6502" s="68"/>
      <c r="P6502" s="70"/>
      <c r="Q6502" s="71"/>
    </row>
    <row r="6503" spans="1:17">
      <c r="A6503" s="152"/>
      <c r="B6503" s="68"/>
      <c r="C6503" s="68"/>
      <c r="D6503" s="68"/>
      <c r="E6503" s="68"/>
      <c r="F6503" s="69"/>
      <c r="G6503" s="69"/>
      <c r="H6503" s="69"/>
      <c r="I6503" s="69"/>
      <c r="J6503" s="68"/>
      <c r="K6503" s="69"/>
      <c r="L6503" s="68"/>
      <c r="M6503" s="68"/>
      <c r="N6503" s="68"/>
      <c r="O6503" s="68"/>
      <c r="P6503" s="70"/>
      <c r="Q6503" s="71"/>
    </row>
    <row r="6504" spans="1:17">
      <c r="A6504" s="152"/>
      <c r="B6504" s="68"/>
      <c r="C6504" s="68"/>
      <c r="D6504" s="68"/>
      <c r="E6504" s="68"/>
      <c r="F6504" s="69"/>
      <c r="G6504" s="69"/>
      <c r="H6504" s="69"/>
      <c r="I6504" s="69"/>
      <c r="J6504" s="68"/>
      <c r="K6504" s="69"/>
      <c r="L6504" s="68"/>
      <c r="M6504" s="68"/>
      <c r="N6504" s="68"/>
      <c r="O6504" s="68"/>
      <c r="P6504" s="70"/>
      <c r="Q6504" s="71"/>
    </row>
    <row r="6505" spans="1:17">
      <c r="A6505" s="152"/>
      <c r="B6505" s="68"/>
      <c r="C6505" s="68"/>
      <c r="D6505" s="68"/>
      <c r="E6505" s="68"/>
      <c r="F6505" s="69"/>
      <c r="G6505" s="69"/>
      <c r="H6505" s="69"/>
      <c r="I6505" s="69"/>
      <c r="J6505" s="68"/>
      <c r="K6505" s="69"/>
      <c r="L6505" s="68"/>
      <c r="M6505" s="68"/>
      <c r="N6505" s="68"/>
      <c r="O6505" s="68"/>
      <c r="P6505" s="70"/>
      <c r="Q6505" s="71"/>
    </row>
    <row r="6506" spans="1:17">
      <c r="A6506" s="152"/>
      <c r="B6506" s="68"/>
      <c r="C6506" s="68"/>
      <c r="D6506" s="68"/>
      <c r="E6506" s="68"/>
      <c r="F6506" s="69"/>
      <c r="G6506" s="69"/>
      <c r="H6506" s="69"/>
      <c r="I6506" s="69"/>
      <c r="J6506" s="68"/>
      <c r="K6506" s="69"/>
      <c r="L6506" s="68"/>
      <c r="M6506" s="68"/>
      <c r="N6506" s="68"/>
      <c r="O6506" s="68"/>
      <c r="P6506" s="70"/>
      <c r="Q6506" s="71"/>
    </row>
    <row r="6507" spans="1:17">
      <c r="A6507" s="152"/>
      <c r="B6507" s="68"/>
      <c r="C6507" s="68"/>
      <c r="D6507" s="68"/>
      <c r="E6507" s="68"/>
      <c r="F6507" s="69"/>
      <c r="G6507" s="69"/>
      <c r="H6507" s="69"/>
      <c r="I6507" s="69"/>
      <c r="J6507" s="68"/>
      <c r="K6507" s="69"/>
      <c r="L6507" s="68"/>
      <c r="M6507" s="68"/>
      <c r="N6507" s="68"/>
      <c r="O6507" s="68"/>
      <c r="P6507" s="70"/>
      <c r="Q6507" s="71"/>
    </row>
    <row r="6508" spans="1:17">
      <c r="A6508" s="152"/>
      <c r="B6508" s="68"/>
      <c r="C6508" s="68"/>
      <c r="D6508" s="68"/>
      <c r="E6508" s="68"/>
      <c r="F6508" s="69"/>
      <c r="G6508" s="69"/>
      <c r="H6508" s="69"/>
      <c r="I6508" s="69"/>
      <c r="J6508" s="68"/>
      <c r="K6508" s="69"/>
      <c r="L6508" s="68"/>
      <c r="M6508" s="68"/>
      <c r="N6508" s="68"/>
      <c r="O6508" s="68"/>
      <c r="P6508" s="70"/>
      <c r="Q6508" s="71"/>
    </row>
    <row r="6509" spans="1:17">
      <c r="A6509" s="152"/>
      <c r="B6509" s="68"/>
      <c r="C6509" s="68"/>
      <c r="D6509" s="68"/>
      <c r="E6509" s="68"/>
      <c r="F6509" s="69"/>
      <c r="G6509" s="69"/>
      <c r="H6509" s="69"/>
      <c r="I6509" s="69"/>
      <c r="J6509" s="68"/>
      <c r="K6509" s="69"/>
      <c r="L6509" s="68"/>
      <c r="M6509" s="68"/>
      <c r="N6509" s="68"/>
      <c r="O6509" s="68"/>
      <c r="P6509" s="70"/>
      <c r="Q6509" s="71"/>
    </row>
    <row r="6510" spans="1:17">
      <c r="A6510" s="152"/>
      <c r="B6510" s="68"/>
      <c r="C6510" s="68"/>
      <c r="D6510" s="68"/>
      <c r="E6510" s="68"/>
      <c r="F6510" s="69"/>
      <c r="G6510" s="69"/>
      <c r="H6510" s="69"/>
      <c r="I6510" s="69"/>
      <c r="J6510" s="68"/>
      <c r="K6510" s="69"/>
      <c r="L6510" s="68"/>
      <c r="M6510" s="68"/>
      <c r="N6510" s="68"/>
      <c r="O6510" s="68"/>
      <c r="P6510" s="70"/>
      <c r="Q6510" s="71"/>
    </row>
    <row r="6511" spans="1:17">
      <c r="A6511" s="152"/>
      <c r="B6511" s="68"/>
      <c r="C6511" s="68"/>
      <c r="D6511" s="68"/>
      <c r="E6511" s="68"/>
      <c r="F6511" s="69"/>
      <c r="G6511" s="69"/>
      <c r="H6511" s="69"/>
      <c r="I6511" s="69"/>
      <c r="J6511" s="68"/>
      <c r="K6511" s="69"/>
      <c r="L6511" s="68"/>
      <c r="M6511" s="68"/>
      <c r="N6511" s="68"/>
      <c r="O6511" s="68"/>
      <c r="P6511" s="70"/>
      <c r="Q6511" s="71"/>
    </row>
    <row r="6512" spans="1:17">
      <c r="A6512" s="152"/>
      <c r="B6512" s="68"/>
      <c r="C6512" s="68"/>
      <c r="D6512" s="68"/>
      <c r="E6512" s="68"/>
      <c r="F6512" s="69"/>
      <c r="G6512" s="69"/>
      <c r="H6512" s="69"/>
      <c r="I6512" s="69"/>
      <c r="J6512" s="68"/>
      <c r="K6512" s="69"/>
      <c r="L6512" s="68"/>
      <c r="M6512" s="68"/>
      <c r="N6512" s="68"/>
      <c r="O6512" s="68"/>
      <c r="P6512" s="70"/>
      <c r="Q6512" s="71"/>
    </row>
    <row r="6513" spans="1:17">
      <c r="A6513" s="152"/>
      <c r="B6513" s="68"/>
      <c r="C6513" s="68"/>
      <c r="D6513" s="68"/>
      <c r="E6513" s="68"/>
      <c r="F6513" s="69"/>
      <c r="G6513" s="69"/>
      <c r="H6513" s="69"/>
      <c r="I6513" s="69"/>
      <c r="J6513" s="68"/>
      <c r="K6513" s="69"/>
      <c r="L6513" s="68"/>
      <c r="M6513" s="68"/>
      <c r="N6513" s="68"/>
      <c r="O6513" s="68"/>
      <c r="P6513" s="70"/>
      <c r="Q6513" s="71"/>
    </row>
    <row r="6514" spans="1:17">
      <c r="A6514" s="152"/>
      <c r="B6514" s="68"/>
      <c r="C6514" s="68"/>
      <c r="D6514" s="68"/>
      <c r="E6514" s="68"/>
      <c r="F6514" s="69"/>
      <c r="G6514" s="69"/>
      <c r="H6514" s="69"/>
      <c r="I6514" s="69"/>
      <c r="J6514" s="68"/>
      <c r="K6514" s="69"/>
      <c r="L6514" s="68"/>
      <c r="M6514" s="68"/>
      <c r="N6514" s="68"/>
      <c r="O6514" s="68"/>
      <c r="P6514" s="70"/>
      <c r="Q6514" s="71"/>
    </row>
    <row r="6515" spans="1:17">
      <c r="A6515" s="152"/>
      <c r="B6515" s="68"/>
      <c r="C6515" s="68"/>
      <c r="D6515" s="68"/>
      <c r="E6515" s="68"/>
      <c r="F6515" s="69"/>
      <c r="G6515" s="69"/>
      <c r="H6515" s="69"/>
      <c r="I6515" s="69"/>
      <c r="J6515" s="68"/>
      <c r="K6515" s="69"/>
      <c r="L6515" s="68"/>
      <c r="M6515" s="68"/>
      <c r="N6515" s="68"/>
      <c r="O6515" s="68"/>
      <c r="P6515" s="70"/>
      <c r="Q6515" s="71"/>
    </row>
    <row r="6516" spans="1:17">
      <c r="A6516" s="152"/>
      <c r="B6516" s="68"/>
      <c r="C6516" s="68"/>
      <c r="D6516" s="68"/>
      <c r="E6516" s="68"/>
      <c r="F6516" s="69"/>
      <c r="G6516" s="69"/>
      <c r="H6516" s="69"/>
      <c r="I6516" s="69"/>
      <c r="J6516" s="68"/>
      <c r="K6516" s="69"/>
      <c r="L6516" s="68"/>
      <c r="M6516" s="68"/>
      <c r="N6516" s="68"/>
      <c r="O6516" s="68"/>
      <c r="P6516" s="70"/>
      <c r="Q6516" s="71"/>
    </row>
    <row r="6517" spans="1:17">
      <c r="A6517" s="152"/>
      <c r="B6517" s="68"/>
      <c r="C6517" s="68"/>
      <c r="D6517" s="68"/>
      <c r="E6517" s="68"/>
      <c r="F6517" s="69"/>
      <c r="G6517" s="69"/>
      <c r="H6517" s="69"/>
      <c r="I6517" s="69"/>
      <c r="J6517" s="68"/>
      <c r="K6517" s="69"/>
      <c r="L6517" s="68"/>
      <c r="M6517" s="68"/>
      <c r="N6517" s="68"/>
      <c r="O6517" s="68"/>
      <c r="P6517" s="70"/>
      <c r="Q6517" s="71"/>
    </row>
    <row r="6518" spans="1:17">
      <c r="A6518" s="152"/>
      <c r="B6518" s="68"/>
      <c r="C6518" s="68"/>
      <c r="D6518" s="68"/>
      <c r="E6518" s="68"/>
      <c r="F6518" s="69"/>
      <c r="G6518" s="69"/>
      <c r="H6518" s="69"/>
      <c r="I6518" s="69"/>
      <c r="J6518" s="68"/>
      <c r="K6518" s="69"/>
      <c r="L6518" s="68"/>
      <c r="M6518" s="68"/>
      <c r="N6518" s="68"/>
      <c r="O6518" s="68"/>
      <c r="P6518" s="70"/>
      <c r="Q6518" s="71"/>
    </row>
    <row r="6519" spans="1:17">
      <c r="A6519" s="152"/>
      <c r="B6519" s="68"/>
      <c r="C6519" s="68"/>
      <c r="D6519" s="68"/>
      <c r="E6519" s="68"/>
      <c r="F6519" s="69"/>
      <c r="G6519" s="69"/>
      <c r="H6519" s="69"/>
      <c r="I6519" s="69"/>
      <c r="J6519" s="68"/>
      <c r="K6519" s="69"/>
      <c r="L6519" s="68"/>
      <c r="M6519" s="68"/>
      <c r="N6519" s="68"/>
      <c r="O6519" s="68"/>
      <c r="P6519" s="70"/>
      <c r="Q6519" s="71"/>
    </row>
    <row r="6520" spans="1:17">
      <c r="A6520" s="152"/>
      <c r="B6520" s="68"/>
      <c r="C6520" s="68"/>
      <c r="D6520" s="68"/>
      <c r="E6520" s="68"/>
      <c r="F6520" s="69"/>
      <c r="G6520" s="69"/>
      <c r="H6520" s="69"/>
      <c r="I6520" s="69"/>
      <c r="J6520" s="68"/>
      <c r="K6520" s="69"/>
      <c r="L6520" s="68"/>
      <c r="M6520" s="68"/>
      <c r="N6520" s="68"/>
      <c r="O6520" s="68"/>
      <c r="P6520" s="70"/>
      <c r="Q6520" s="71"/>
    </row>
    <row r="6521" spans="1:17">
      <c r="A6521" s="152"/>
      <c r="B6521" s="68"/>
      <c r="C6521" s="68"/>
      <c r="D6521" s="68"/>
      <c r="E6521" s="68"/>
      <c r="F6521" s="69"/>
      <c r="G6521" s="69"/>
      <c r="H6521" s="69"/>
      <c r="I6521" s="69"/>
      <c r="J6521" s="68"/>
      <c r="K6521" s="69"/>
      <c r="L6521" s="68"/>
      <c r="M6521" s="68"/>
      <c r="N6521" s="68"/>
      <c r="O6521" s="68"/>
      <c r="P6521" s="70"/>
      <c r="Q6521" s="71"/>
    </row>
    <row r="6522" spans="1:17">
      <c r="A6522" s="152"/>
      <c r="B6522" s="68"/>
      <c r="C6522" s="68"/>
      <c r="D6522" s="68"/>
      <c r="E6522" s="68"/>
      <c r="F6522" s="69"/>
      <c r="G6522" s="69"/>
      <c r="H6522" s="69"/>
      <c r="I6522" s="69"/>
      <c r="J6522" s="68"/>
      <c r="K6522" s="69"/>
      <c r="L6522" s="68"/>
      <c r="M6522" s="68"/>
      <c r="N6522" s="68"/>
      <c r="O6522" s="68"/>
      <c r="P6522" s="70"/>
      <c r="Q6522" s="71"/>
    </row>
    <row r="6523" spans="1:17">
      <c r="A6523" s="152"/>
      <c r="B6523" s="68"/>
      <c r="C6523" s="68"/>
      <c r="D6523" s="68"/>
      <c r="E6523" s="68"/>
      <c r="F6523" s="69"/>
      <c r="G6523" s="69"/>
      <c r="H6523" s="69"/>
      <c r="I6523" s="69"/>
      <c r="J6523" s="68"/>
      <c r="K6523" s="69"/>
      <c r="L6523" s="68"/>
      <c r="M6523" s="68"/>
      <c r="N6523" s="68"/>
      <c r="O6523" s="68"/>
      <c r="P6523" s="70"/>
      <c r="Q6523" s="71"/>
    </row>
    <row r="6524" spans="1:17">
      <c r="A6524" s="152"/>
      <c r="B6524" s="68"/>
      <c r="C6524" s="68"/>
      <c r="D6524" s="68"/>
      <c r="E6524" s="68"/>
      <c r="F6524" s="69"/>
      <c r="G6524" s="69"/>
      <c r="H6524" s="69"/>
      <c r="I6524" s="69"/>
      <c r="J6524" s="68"/>
      <c r="K6524" s="69"/>
      <c r="L6524" s="68"/>
      <c r="M6524" s="68"/>
      <c r="N6524" s="68"/>
      <c r="O6524" s="68"/>
      <c r="P6524" s="70"/>
      <c r="Q6524" s="71"/>
    </row>
    <row r="6525" spans="1:17">
      <c r="A6525" s="152"/>
      <c r="B6525" s="68"/>
      <c r="C6525" s="68"/>
      <c r="D6525" s="68"/>
      <c r="E6525" s="68"/>
      <c r="F6525" s="69"/>
      <c r="G6525" s="69"/>
      <c r="H6525" s="69"/>
      <c r="I6525" s="69"/>
      <c r="J6525" s="68"/>
      <c r="K6525" s="69"/>
      <c r="L6525" s="68"/>
      <c r="M6525" s="68"/>
      <c r="N6525" s="68"/>
      <c r="O6525" s="68"/>
      <c r="P6525" s="70"/>
      <c r="Q6525" s="71"/>
    </row>
    <row r="6526" spans="1:17">
      <c r="A6526" s="152"/>
      <c r="B6526" s="68"/>
      <c r="C6526" s="68"/>
      <c r="D6526" s="68"/>
      <c r="E6526" s="68"/>
      <c r="F6526" s="69"/>
      <c r="G6526" s="69"/>
      <c r="H6526" s="69"/>
      <c r="I6526" s="69"/>
      <c r="J6526" s="68"/>
      <c r="K6526" s="69"/>
      <c r="L6526" s="68"/>
      <c r="M6526" s="68"/>
      <c r="N6526" s="68"/>
      <c r="O6526" s="68"/>
      <c r="P6526" s="70"/>
      <c r="Q6526" s="71"/>
    </row>
    <row r="6527" spans="1:17">
      <c r="A6527" s="152"/>
      <c r="B6527" s="68"/>
      <c r="C6527" s="68"/>
      <c r="D6527" s="68"/>
      <c r="E6527" s="68"/>
      <c r="F6527" s="69"/>
      <c r="G6527" s="69"/>
      <c r="H6527" s="69"/>
      <c r="I6527" s="69"/>
      <c r="J6527" s="68"/>
      <c r="K6527" s="69"/>
      <c r="L6527" s="68"/>
      <c r="M6527" s="68"/>
      <c r="N6527" s="68"/>
      <c r="O6527" s="68"/>
      <c r="P6527" s="70"/>
      <c r="Q6527" s="71"/>
    </row>
    <row r="6528" spans="1:17">
      <c r="A6528" s="152"/>
      <c r="B6528" s="68"/>
      <c r="C6528" s="68"/>
      <c r="D6528" s="68"/>
      <c r="E6528" s="68"/>
      <c r="F6528" s="69"/>
      <c r="G6528" s="69"/>
      <c r="H6528" s="69"/>
      <c r="I6528" s="69"/>
      <c r="J6528" s="68"/>
      <c r="K6528" s="69"/>
      <c r="L6528" s="68"/>
      <c r="M6528" s="68"/>
      <c r="N6528" s="68"/>
      <c r="O6528" s="68"/>
      <c r="P6528" s="70"/>
      <c r="Q6528" s="71"/>
    </row>
    <row r="6529" spans="1:17">
      <c r="A6529" s="152"/>
      <c r="B6529" s="68"/>
      <c r="C6529" s="68"/>
      <c r="D6529" s="68"/>
      <c r="E6529" s="68"/>
      <c r="F6529" s="69"/>
      <c r="G6529" s="69"/>
      <c r="H6529" s="69"/>
      <c r="I6529" s="69"/>
      <c r="J6529" s="68"/>
      <c r="K6529" s="69"/>
      <c r="L6529" s="68"/>
      <c r="M6529" s="68"/>
      <c r="N6529" s="68"/>
      <c r="O6529" s="68"/>
      <c r="P6529" s="70"/>
      <c r="Q6529" s="71"/>
    </row>
    <row r="6530" spans="1:17">
      <c r="A6530" s="152"/>
      <c r="B6530" s="68"/>
      <c r="C6530" s="68"/>
      <c r="D6530" s="68"/>
      <c r="E6530" s="68"/>
      <c r="F6530" s="69"/>
      <c r="G6530" s="69"/>
      <c r="H6530" s="69"/>
      <c r="I6530" s="69"/>
      <c r="J6530" s="68"/>
      <c r="K6530" s="69"/>
      <c r="L6530" s="68"/>
      <c r="M6530" s="68"/>
      <c r="N6530" s="68"/>
      <c r="O6530" s="68"/>
      <c r="P6530" s="70"/>
      <c r="Q6530" s="71"/>
    </row>
    <row r="6531" spans="1:17">
      <c r="A6531" s="152"/>
      <c r="B6531" s="68"/>
      <c r="C6531" s="68"/>
      <c r="D6531" s="68"/>
      <c r="E6531" s="68"/>
      <c r="F6531" s="69"/>
      <c r="G6531" s="69"/>
      <c r="H6531" s="69"/>
      <c r="I6531" s="69"/>
      <c r="J6531" s="68"/>
      <c r="K6531" s="69"/>
      <c r="L6531" s="68"/>
      <c r="M6531" s="68"/>
      <c r="N6531" s="68"/>
      <c r="O6531" s="68"/>
      <c r="P6531" s="70"/>
      <c r="Q6531" s="71"/>
    </row>
    <row r="6532" spans="1:17">
      <c r="A6532" s="152"/>
      <c r="B6532" s="68"/>
      <c r="C6532" s="68"/>
      <c r="D6532" s="68"/>
      <c r="E6532" s="68"/>
      <c r="F6532" s="69"/>
      <c r="G6532" s="69"/>
      <c r="H6532" s="69"/>
      <c r="I6532" s="69"/>
      <c r="J6532" s="68"/>
      <c r="K6532" s="69"/>
      <c r="L6532" s="68"/>
      <c r="M6532" s="68"/>
      <c r="N6532" s="68"/>
      <c r="O6532" s="68"/>
      <c r="P6532" s="70"/>
      <c r="Q6532" s="71"/>
    </row>
    <row r="6533" spans="1:17">
      <c r="A6533" s="152"/>
      <c r="B6533" s="68"/>
      <c r="C6533" s="68"/>
      <c r="D6533" s="68"/>
      <c r="E6533" s="68"/>
      <c r="F6533" s="69"/>
      <c r="G6533" s="69"/>
      <c r="H6533" s="69"/>
      <c r="I6533" s="69"/>
      <c r="J6533" s="68"/>
      <c r="K6533" s="69"/>
      <c r="L6533" s="68"/>
      <c r="M6533" s="68"/>
      <c r="N6533" s="68"/>
      <c r="O6533" s="68"/>
      <c r="P6533" s="70"/>
      <c r="Q6533" s="71"/>
    </row>
    <row r="6534" spans="1:17">
      <c r="A6534" s="152"/>
      <c r="B6534" s="68"/>
      <c r="C6534" s="68"/>
      <c r="D6534" s="68"/>
      <c r="E6534" s="68"/>
      <c r="F6534" s="69"/>
      <c r="G6534" s="69"/>
      <c r="H6534" s="69"/>
      <c r="I6534" s="69"/>
      <c r="J6534" s="68"/>
      <c r="K6534" s="69"/>
      <c r="L6534" s="68"/>
      <c r="M6534" s="68"/>
      <c r="N6534" s="68"/>
      <c r="O6534" s="68"/>
      <c r="P6534" s="70"/>
      <c r="Q6534" s="71"/>
    </row>
    <row r="6535" spans="1:17">
      <c r="A6535" s="152"/>
      <c r="B6535" s="68"/>
      <c r="C6535" s="68"/>
      <c r="D6535" s="68"/>
      <c r="E6535" s="68"/>
      <c r="F6535" s="69"/>
      <c r="G6535" s="69"/>
      <c r="H6535" s="69"/>
      <c r="I6535" s="69"/>
      <c r="J6535" s="68"/>
      <c r="K6535" s="69"/>
      <c r="L6535" s="68"/>
      <c r="M6535" s="68"/>
      <c r="N6535" s="68"/>
      <c r="O6535" s="68"/>
      <c r="P6535" s="70"/>
      <c r="Q6535" s="71"/>
    </row>
    <row r="6536" spans="1:17">
      <c r="A6536" s="152"/>
      <c r="B6536" s="68"/>
      <c r="C6536" s="68"/>
      <c r="D6536" s="68"/>
      <c r="E6536" s="68"/>
      <c r="F6536" s="69"/>
      <c r="G6536" s="69"/>
      <c r="H6536" s="69"/>
      <c r="I6536" s="69"/>
      <c r="J6536" s="68"/>
      <c r="K6536" s="69"/>
      <c r="L6536" s="68"/>
      <c r="M6536" s="68"/>
      <c r="N6536" s="68"/>
      <c r="O6536" s="68"/>
      <c r="P6536" s="70"/>
      <c r="Q6536" s="71"/>
    </row>
    <row r="6537" spans="1:17">
      <c r="A6537" s="152"/>
      <c r="B6537" s="68"/>
      <c r="C6537" s="68"/>
      <c r="D6537" s="68"/>
      <c r="E6537" s="68"/>
      <c r="F6537" s="69"/>
      <c r="G6537" s="69"/>
      <c r="H6537" s="69"/>
      <c r="I6537" s="69"/>
      <c r="J6537" s="68"/>
      <c r="K6537" s="69"/>
      <c r="L6537" s="68"/>
      <c r="M6537" s="68"/>
      <c r="N6537" s="68"/>
      <c r="O6537" s="68"/>
      <c r="P6537" s="70"/>
      <c r="Q6537" s="71"/>
    </row>
    <row r="6538" spans="1:17">
      <c r="A6538" s="152"/>
      <c r="B6538" s="68"/>
      <c r="C6538" s="68"/>
      <c r="D6538" s="68"/>
      <c r="E6538" s="68"/>
      <c r="F6538" s="69"/>
      <c r="G6538" s="69"/>
      <c r="H6538" s="69"/>
      <c r="I6538" s="69"/>
      <c r="J6538" s="68"/>
      <c r="K6538" s="69"/>
      <c r="L6538" s="68"/>
      <c r="M6538" s="68"/>
      <c r="N6538" s="68"/>
      <c r="O6538" s="68"/>
      <c r="P6538" s="70"/>
      <c r="Q6538" s="71"/>
    </row>
    <row r="6539" spans="1:17">
      <c r="A6539" s="152"/>
      <c r="B6539" s="68"/>
      <c r="C6539" s="68"/>
      <c r="D6539" s="68"/>
      <c r="E6539" s="68"/>
      <c r="F6539" s="69"/>
      <c r="G6539" s="69"/>
      <c r="H6539" s="69"/>
      <c r="I6539" s="69"/>
      <c r="J6539" s="68"/>
      <c r="K6539" s="69"/>
      <c r="L6539" s="68"/>
      <c r="M6539" s="68"/>
      <c r="N6539" s="68"/>
      <c r="O6539" s="68"/>
      <c r="P6539" s="70"/>
      <c r="Q6539" s="71"/>
    </row>
    <row r="6540" spans="1:17">
      <c r="A6540" s="152"/>
      <c r="B6540" s="68"/>
      <c r="C6540" s="68"/>
      <c r="D6540" s="68"/>
      <c r="E6540" s="68"/>
      <c r="F6540" s="69"/>
      <c r="G6540" s="69"/>
      <c r="H6540" s="69"/>
      <c r="I6540" s="69"/>
      <c r="J6540" s="68"/>
      <c r="K6540" s="69"/>
      <c r="L6540" s="68"/>
      <c r="M6540" s="68"/>
      <c r="N6540" s="68"/>
      <c r="O6540" s="68"/>
      <c r="P6540" s="70"/>
      <c r="Q6540" s="71"/>
    </row>
    <row r="6541" spans="1:17">
      <c r="A6541" s="152"/>
      <c r="B6541" s="68"/>
      <c r="C6541" s="68"/>
      <c r="D6541" s="68"/>
      <c r="E6541" s="68"/>
      <c r="F6541" s="69"/>
      <c r="G6541" s="69"/>
      <c r="H6541" s="69"/>
      <c r="I6541" s="69"/>
      <c r="J6541" s="68"/>
      <c r="K6541" s="69"/>
      <c r="L6541" s="68"/>
      <c r="M6541" s="68"/>
      <c r="N6541" s="68"/>
      <c r="O6541" s="68"/>
      <c r="P6541" s="70"/>
      <c r="Q6541" s="71"/>
    </row>
    <row r="6542" spans="1:17">
      <c r="A6542" s="152"/>
      <c r="B6542" s="68"/>
      <c r="C6542" s="68"/>
      <c r="D6542" s="68"/>
      <c r="E6542" s="68"/>
      <c r="F6542" s="69"/>
      <c r="G6542" s="69"/>
      <c r="H6542" s="69"/>
      <c r="I6542" s="69"/>
      <c r="J6542" s="68"/>
      <c r="K6542" s="69"/>
      <c r="L6542" s="68"/>
      <c r="M6542" s="68"/>
      <c r="N6542" s="68"/>
      <c r="O6542" s="68"/>
      <c r="P6542" s="70"/>
      <c r="Q6542" s="71"/>
    </row>
    <row r="6543" spans="1:17">
      <c r="A6543" s="152"/>
      <c r="B6543" s="68"/>
      <c r="C6543" s="68"/>
      <c r="D6543" s="68"/>
      <c r="E6543" s="68"/>
      <c r="F6543" s="69"/>
      <c r="G6543" s="69"/>
      <c r="H6543" s="69"/>
      <c r="I6543" s="69"/>
      <c r="J6543" s="68"/>
      <c r="K6543" s="69"/>
      <c r="L6543" s="68"/>
      <c r="M6543" s="68"/>
      <c r="N6543" s="68"/>
      <c r="O6543" s="68"/>
      <c r="P6543" s="70"/>
      <c r="Q6543" s="71"/>
    </row>
    <row r="6544" spans="1:17">
      <c r="A6544" s="152"/>
      <c r="B6544" s="68"/>
      <c r="C6544" s="68"/>
      <c r="D6544" s="68"/>
      <c r="E6544" s="68"/>
      <c r="F6544" s="69"/>
      <c r="G6544" s="69"/>
      <c r="H6544" s="69"/>
      <c r="I6544" s="69"/>
      <c r="J6544" s="68"/>
      <c r="K6544" s="69"/>
      <c r="L6544" s="68"/>
      <c r="M6544" s="68"/>
      <c r="N6544" s="68"/>
      <c r="O6544" s="68"/>
      <c r="P6544" s="70"/>
      <c r="Q6544" s="71"/>
    </row>
    <row r="6545" spans="1:17">
      <c r="A6545" s="152"/>
      <c r="B6545" s="68"/>
      <c r="C6545" s="68"/>
      <c r="D6545" s="68"/>
      <c r="E6545" s="68"/>
      <c r="F6545" s="69"/>
      <c r="G6545" s="69"/>
      <c r="H6545" s="69"/>
      <c r="I6545" s="69"/>
      <c r="J6545" s="68"/>
      <c r="K6545" s="69"/>
      <c r="L6545" s="68"/>
      <c r="M6545" s="68"/>
      <c r="N6545" s="68"/>
      <c r="O6545" s="68"/>
      <c r="P6545" s="70"/>
      <c r="Q6545" s="71"/>
    </row>
    <row r="6546" spans="1:17">
      <c r="A6546" s="152"/>
      <c r="B6546" s="68"/>
      <c r="C6546" s="68"/>
      <c r="D6546" s="68"/>
      <c r="E6546" s="68"/>
      <c r="F6546" s="69"/>
      <c r="G6546" s="69"/>
      <c r="H6546" s="69"/>
      <c r="I6546" s="69"/>
      <c r="J6546" s="68"/>
      <c r="K6546" s="69"/>
      <c r="L6546" s="68"/>
      <c r="M6546" s="68"/>
      <c r="N6546" s="68"/>
      <c r="O6546" s="68"/>
      <c r="P6546" s="70"/>
      <c r="Q6546" s="71"/>
    </row>
    <row r="6547" spans="1:17">
      <c r="A6547" s="152"/>
      <c r="B6547" s="68"/>
      <c r="C6547" s="68"/>
      <c r="D6547" s="68"/>
      <c r="E6547" s="68"/>
      <c r="F6547" s="69"/>
      <c r="G6547" s="69"/>
      <c r="H6547" s="69"/>
      <c r="I6547" s="69"/>
      <c r="J6547" s="68"/>
      <c r="K6547" s="69"/>
      <c r="L6547" s="68"/>
      <c r="M6547" s="68"/>
      <c r="N6547" s="68"/>
      <c r="O6547" s="68"/>
      <c r="P6547" s="70"/>
      <c r="Q6547" s="71"/>
    </row>
    <row r="6548" spans="1:17">
      <c r="A6548" s="152"/>
      <c r="B6548" s="68"/>
      <c r="C6548" s="68"/>
      <c r="D6548" s="68"/>
      <c r="E6548" s="68"/>
      <c r="F6548" s="69"/>
      <c r="G6548" s="69"/>
      <c r="H6548" s="69"/>
      <c r="I6548" s="69"/>
      <c r="J6548" s="68"/>
      <c r="K6548" s="69"/>
      <c r="L6548" s="68"/>
      <c r="M6548" s="68"/>
      <c r="N6548" s="68"/>
      <c r="O6548" s="68"/>
      <c r="P6548" s="70"/>
      <c r="Q6548" s="71"/>
    </row>
    <row r="6549" spans="1:17">
      <c r="A6549" s="152"/>
      <c r="B6549" s="68"/>
      <c r="C6549" s="68"/>
      <c r="D6549" s="68"/>
      <c r="E6549" s="68"/>
      <c r="F6549" s="69"/>
      <c r="G6549" s="69"/>
      <c r="H6549" s="69"/>
      <c r="I6549" s="69"/>
      <c r="J6549" s="68"/>
      <c r="K6549" s="69"/>
      <c r="L6549" s="68"/>
      <c r="M6549" s="68"/>
      <c r="N6549" s="68"/>
      <c r="O6549" s="68"/>
      <c r="P6549" s="70"/>
      <c r="Q6549" s="71"/>
    </row>
    <row r="6550" spans="1:17">
      <c r="A6550" s="152"/>
      <c r="B6550" s="68"/>
      <c r="C6550" s="68"/>
      <c r="D6550" s="68"/>
      <c r="E6550" s="68"/>
      <c r="F6550" s="69"/>
      <c r="G6550" s="69"/>
      <c r="H6550" s="69"/>
      <c r="I6550" s="69"/>
      <c r="J6550" s="68"/>
      <c r="K6550" s="69"/>
      <c r="L6550" s="68"/>
      <c r="M6550" s="68"/>
      <c r="N6550" s="68"/>
      <c r="O6550" s="68"/>
      <c r="P6550" s="70"/>
      <c r="Q6550" s="71"/>
    </row>
    <row r="6551" spans="1:17">
      <c r="A6551" s="152"/>
      <c r="B6551" s="68"/>
      <c r="C6551" s="68"/>
      <c r="D6551" s="68"/>
      <c r="E6551" s="68"/>
      <c r="F6551" s="69"/>
      <c r="G6551" s="69"/>
      <c r="H6551" s="69"/>
      <c r="I6551" s="69"/>
      <c r="J6551" s="68"/>
      <c r="K6551" s="69"/>
      <c r="L6551" s="68"/>
      <c r="M6551" s="68"/>
      <c r="N6551" s="68"/>
      <c r="O6551" s="68"/>
      <c r="P6551" s="70"/>
      <c r="Q6551" s="71"/>
    </row>
    <row r="6552" spans="1:17">
      <c r="A6552" s="152"/>
      <c r="B6552" s="68"/>
      <c r="C6552" s="68"/>
      <c r="D6552" s="68"/>
      <c r="E6552" s="68"/>
      <c r="F6552" s="69"/>
      <c r="G6552" s="69"/>
      <c r="H6552" s="69"/>
      <c r="I6552" s="69"/>
      <c r="J6552" s="68"/>
      <c r="K6552" s="69"/>
      <c r="L6552" s="68"/>
      <c r="M6552" s="68"/>
      <c r="N6552" s="68"/>
      <c r="O6552" s="68"/>
      <c r="P6552" s="70"/>
      <c r="Q6552" s="71"/>
    </row>
    <row r="6553" spans="1:17">
      <c r="A6553" s="152"/>
      <c r="B6553" s="68"/>
      <c r="C6553" s="68"/>
      <c r="D6553" s="68"/>
      <c r="E6553" s="68"/>
      <c r="F6553" s="69"/>
      <c r="G6553" s="69"/>
      <c r="H6553" s="69"/>
      <c r="I6553" s="69"/>
      <c r="J6553" s="68"/>
      <c r="K6553" s="69"/>
      <c r="L6553" s="68"/>
      <c r="M6553" s="68"/>
      <c r="N6553" s="68"/>
      <c r="O6553" s="68"/>
      <c r="P6553" s="70"/>
      <c r="Q6553" s="71"/>
    </row>
    <row r="6554" spans="1:17">
      <c r="A6554" s="152"/>
      <c r="B6554" s="68"/>
      <c r="C6554" s="68"/>
      <c r="D6554" s="68"/>
      <c r="E6554" s="68"/>
      <c r="F6554" s="69"/>
      <c r="G6554" s="69"/>
      <c r="H6554" s="69"/>
      <c r="I6554" s="69"/>
      <c r="J6554" s="68"/>
      <c r="K6554" s="69"/>
      <c r="L6554" s="68"/>
      <c r="M6554" s="68"/>
      <c r="N6554" s="68"/>
      <c r="O6554" s="68"/>
      <c r="P6554" s="70"/>
      <c r="Q6554" s="71"/>
    </row>
    <row r="6555" spans="1:17">
      <c r="A6555" s="152"/>
      <c r="B6555" s="68"/>
      <c r="C6555" s="68"/>
      <c r="D6555" s="68"/>
      <c r="E6555" s="68"/>
      <c r="F6555" s="69"/>
      <c r="G6555" s="69"/>
      <c r="H6555" s="69"/>
      <c r="I6555" s="69"/>
      <c r="J6555" s="68"/>
      <c r="K6555" s="69"/>
      <c r="L6555" s="68"/>
      <c r="M6555" s="68"/>
      <c r="N6555" s="68"/>
      <c r="O6555" s="68"/>
      <c r="P6555" s="70"/>
      <c r="Q6555" s="71"/>
    </row>
    <row r="6556" spans="1:17">
      <c r="A6556" s="152"/>
      <c r="B6556" s="68"/>
      <c r="C6556" s="68"/>
      <c r="D6556" s="68"/>
      <c r="E6556" s="68"/>
      <c r="F6556" s="69"/>
      <c r="G6556" s="69"/>
      <c r="H6556" s="69"/>
      <c r="I6556" s="69"/>
      <c r="J6556" s="68"/>
      <c r="K6556" s="69"/>
      <c r="L6556" s="68"/>
      <c r="M6556" s="68"/>
      <c r="N6556" s="68"/>
      <c r="O6556" s="68"/>
      <c r="P6556" s="70"/>
      <c r="Q6556" s="71"/>
    </row>
    <row r="6557" spans="1:17">
      <c r="A6557" s="152"/>
      <c r="B6557" s="68"/>
      <c r="C6557" s="68"/>
      <c r="D6557" s="68"/>
      <c r="E6557" s="68"/>
      <c r="F6557" s="69"/>
      <c r="G6557" s="69"/>
      <c r="H6557" s="69"/>
      <c r="I6557" s="69"/>
      <c r="J6557" s="68"/>
      <c r="K6557" s="69"/>
      <c r="L6557" s="68"/>
      <c r="M6557" s="68"/>
      <c r="N6557" s="68"/>
      <c r="O6557" s="68"/>
      <c r="P6557" s="70"/>
      <c r="Q6557" s="71"/>
    </row>
    <row r="6558" spans="1:17">
      <c r="A6558" s="152"/>
      <c r="B6558" s="68"/>
      <c r="C6558" s="68"/>
      <c r="D6558" s="68"/>
      <c r="E6558" s="68"/>
      <c r="F6558" s="69"/>
      <c r="G6558" s="69"/>
      <c r="H6558" s="69"/>
      <c r="I6558" s="69"/>
      <c r="J6558" s="68"/>
      <c r="K6558" s="69"/>
      <c r="L6558" s="68"/>
      <c r="M6558" s="68"/>
      <c r="N6558" s="68"/>
      <c r="O6558" s="68"/>
      <c r="P6558" s="70"/>
      <c r="Q6558" s="71"/>
    </row>
    <row r="6559" spans="1:17">
      <c r="A6559" s="152"/>
      <c r="B6559" s="68"/>
      <c r="C6559" s="68"/>
      <c r="D6559" s="68"/>
      <c r="E6559" s="68"/>
      <c r="F6559" s="69"/>
      <c r="G6559" s="69"/>
      <c r="H6559" s="69"/>
      <c r="I6559" s="69"/>
      <c r="J6559" s="68"/>
      <c r="K6559" s="69"/>
      <c r="L6559" s="68"/>
      <c r="M6559" s="68"/>
      <c r="N6559" s="68"/>
      <c r="O6559" s="68"/>
      <c r="P6559" s="70"/>
      <c r="Q6559" s="71"/>
    </row>
    <row r="6560" spans="1:17">
      <c r="A6560" s="152"/>
      <c r="B6560" s="68"/>
      <c r="C6560" s="68"/>
      <c r="D6560" s="68"/>
      <c r="E6560" s="68"/>
      <c r="F6560" s="69"/>
      <c r="G6560" s="69"/>
      <c r="H6560" s="69"/>
      <c r="I6560" s="69"/>
      <c r="J6560" s="68"/>
      <c r="K6560" s="69"/>
      <c r="L6560" s="68"/>
      <c r="M6560" s="68"/>
      <c r="N6560" s="68"/>
      <c r="O6560" s="68"/>
      <c r="P6560" s="70"/>
      <c r="Q6560" s="71"/>
    </row>
    <row r="6561" spans="1:17">
      <c r="A6561" s="152"/>
      <c r="B6561" s="68"/>
      <c r="C6561" s="68"/>
      <c r="D6561" s="68"/>
      <c r="E6561" s="68"/>
      <c r="F6561" s="69"/>
      <c r="G6561" s="69"/>
      <c r="H6561" s="69"/>
      <c r="I6561" s="69"/>
      <c r="J6561" s="68"/>
      <c r="K6561" s="69"/>
      <c r="L6561" s="68"/>
      <c r="M6561" s="68"/>
      <c r="N6561" s="68"/>
      <c r="O6561" s="68"/>
      <c r="P6561" s="70"/>
      <c r="Q6561" s="71"/>
    </row>
    <row r="6562" spans="1:17">
      <c r="A6562" s="152"/>
      <c r="B6562" s="68"/>
      <c r="C6562" s="68"/>
      <c r="D6562" s="68"/>
      <c r="E6562" s="68"/>
      <c r="F6562" s="69"/>
      <c r="G6562" s="69"/>
      <c r="H6562" s="69"/>
      <c r="I6562" s="69"/>
      <c r="J6562" s="68"/>
      <c r="K6562" s="69"/>
      <c r="L6562" s="68"/>
      <c r="M6562" s="68"/>
      <c r="N6562" s="68"/>
      <c r="O6562" s="68"/>
      <c r="P6562" s="70"/>
      <c r="Q6562" s="71"/>
    </row>
    <row r="6563" spans="1:17">
      <c r="A6563" s="152"/>
      <c r="B6563" s="68"/>
      <c r="C6563" s="68"/>
      <c r="D6563" s="68"/>
      <c r="E6563" s="68"/>
      <c r="F6563" s="69"/>
      <c r="G6563" s="69"/>
      <c r="H6563" s="69"/>
      <c r="I6563" s="69"/>
      <c r="J6563" s="68"/>
      <c r="K6563" s="69"/>
      <c r="L6563" s="68"/>
      <c r="M6563" s="68"/>
      <c r="N6563" s="68"/>
      <c r="O6563" s="68"/>
      <c r="P6563" s="70"/>
      <c r="Q6563" s="71"/>
    </row>
    <row r="6564" spans="1:17">
      <c r="A6564" s="152"/>
      <c r="B6564" s="68"/>
      <c r="C6564" s="68"/>
      <c r="D6564" s="68"/>
      <c r="E6564" s="68"/>
      <c r="F6564" s="69"/>
      <c r="G6564" s="69"/>
      <c r="H6564" s="69"/>
      <c r="I6564" s="69"/>
      <c r="J6564" s="68"/>
      <c r="K6564" s="69"/>
      <c r="L6564" s="68"/>
      <c r="M6564" s="68"/>
      <c r="N6564" s="68"/>
      <c r="O6564" s="68"/>
      <c r="P6564" s="70"/>
      <c r="Q6564" s="71"/>
    </row>
    <row r="6565" spans="1:17">
      <c r="A6565" s="152"/>
      <c r="B6565" s="68"/>
      <c r="C6565" s="68"/>
      <c r="D6565" s="68"/>
      <c r="E6565" s="68"/>
      <c r="F6565" s="69"/>
      <c r="G6565" s="69"/>
      <c r="H6565" s="69"/>
      <c r="I6565" s="69"/>
      <c r="J6565" s="68"/>
      <c r="K6565" s="69"/>
      <c r="L6565" s="68"/>
      <c r="M6565" s="68"/>
      <c r="N6565" s="68"/>
      <c r="O6565" s="68"/>
      <c r="P6565" s="70"/>
      <c r="Q6565" s="71"/>
    </row>
    <row r="6566" spans="1:17">
      <c r="A6566" s="152"/>
      <c r="B6566" s="68"/>
      <c r="C6566" s="68"/>
      <c r="D6566" s="68"/>
      <c r="E6566" s="68"/>
      <c r="F6566" s="69"/>
      <c r="G6566" s="69"/>
      <c r="H6566" s="69"/>
      <c r="I6566" s="69"/>
      <c r="J6566" s="68"/>
      <c r="K6566" s="69"/>
      <c r="L6566" s="68"/>
      <c r="M6566" s="68"/>
      <c r="N6566" s="68"/>
      <c r="O6566" s="68"/>
      <c r="P6566" s="70"/>
      <c r="Q6566" s="71"/>
    </row>
    <row r="6567" spans="1:17">
      <c r="A6567" s="152"/>
      <c r="B6567" s="68"/>
      <c r="C6567" s="68"/>
      <c r="D6567" s="68"/>
      <c r="E6567" s="68"/>
      <c r="F6567" s="69"/>
      <c r="G6567" s="69"/>
      <c r="H6567" s="69"/>
      <c r="I6567" s="69"/>
      <c r="J6567" s="68"/>
      <c r="K6567" s="69"/>
      <c r="L6567" s="68"/>
      <c r="M6567" s="68"/>
      <c r="N6567" s="68"/>
      <c r="O6567" s="68"/>
      <c r="P6567" s="70"/>
      <c r="Q6567" s="71"/>
    </row>
    <row r="6568" spans="1:17">
      <c r="A6568" s="152"/>
      <c r="B6568" s="68"/>
      <c r="C6568" s="68"/>
      <c r="D6568" s="68"/>
      <c r="E6568" s="68"/>
      <c r="F6568" s="69"/>
      <c r="G6568" s="69"/>
      <c r="H6568" s="69"/>
      <c r="I6568" s="69"/>
      <c r="J6568" s="68"/>
      <c r="K6568" s="69"/>
      <c r="L6568" s="68"/>
      <c r="M6568" s="68"/>
      <c r="N6568" s="68"/>
      <c r="O6568" s="68"/>
      <c r="P6568" s="70"/>
      <c r="Q6568" s="71"/>
    </row>
    <row r="6569" spans="1:17">
      <c r="A6569" s="152"/>
      <c r="B6569" s="68"/>
      <c r="C6569" s="68"/>
      <c r="D6569" s="68"/>
      <c r="E6569" s="68"/>
      <c r="F6569" s="69"/>
      <c r="G6569" s="69"/>
      <c r="H6569" s="69"/>
      <c r="I6569" s="69"/>
      <c r="J6569" s="68"/>
      <c r="K6569" s="69"/>
      <c r="L6569" s="68"/>
      <c r="M6569" s="68"/>
      <c r="N6569" s="68"/>
      <c r="O6569" s="68"/>
      <c r="P6569" s="70"/>
      <c r="Q6569" s="71"/>
    </row>
    <row r="6570" spans="1:17">
      <c r="A6570" s="152"/>
      <c r="B6570" s="68"/>
      <c r="C6570" s="68"/>
      <c r="D6570" s="68"/>
      <c r="E6570" s="68"/>
      <c r="F6570" s="69"/>
      <c r="G6570" s="69"/>
      <c r="H6570" s="69"/>
      <c r="I6570" s="69"/>
      <c r="J6570" s="68"/>
      <c r="K6570" s="69"/>
      <c r="L6570" s="68"/>
      <c r="M6570" s="68"/>
      <c r="N6570" s="68"/>
      <c r="O6570" s="68"/>
      <c r="P6570" s="70"/>
      <c r="Q6570" s="71"/>
    </row>
    <row r="6571" spans="1:17">
      <c r="A6571" s="152"/>
      <c r="B6571" s="68"/>
      <c r="C6571" s="68"/>
      <c r="D6571" s="68"/>
      <c r="E6571" s="68"/>
      <c r="F6571" s="69"/>
      <c r="G6571" s="69"/>
      <c r="H6571" s="69"/>
      <c r="I6571" s="69"/>
      <c r="J6571" s="68"/>
      <c r="K6571" s="69"/>
      <c r="L6571" s="68"/>
      <c r="M6571" s="68"/>
      <c r="N6571" s="68"/>
      <c r="O6571" s="68"/>
      <c r="P6571" s="70"/>
      <c r="Q6571" s="71"/>
    </row>
    <row r="6572" spans="1:17">
      <c r="A6572" s="152"/>
      <c r="B6572" s="68"/>
      <c r="C6572" s="68"/>
      <c r="D6572" s="68"/>
      <c r="E6572" s="68"/>
      <c r="F6572" s="69"/>
      <c r="G6572" s="69"/>
      <c r="H6572" s="69"/>
      <c r="I6572" s="69"/>
      <c r="J6572" s="68"/>
      <c r="K6572" s="69"/>
      <c r="L6572" s="68"/>
      <c r="M6572" s="68"/>
      <c r="N6572" s="68"/>
      <c r="O6572" s="68"/>
      <c r="P6572" s="70"/>
      <c r="Q6572" s="71"/>
    </row>
    <row r="6573" spans="1:17">
      <c r="A6573" s="152"/>
      <c r="B6573" s="68"/>
      <c r="C6573" s="68"/>
      <c r="D6573" s="68"/>
      <c r="E6573" s="68"/>
      <c r="F6573" s="69"/>
      <c r="G6573" s="69"/>
      <c r="H6573" s="69"/>
      <c r="I6573" s="69"/>
      <c r="J6573" s="68"/>
      <c r="K6573" s="69"/>
      <c r="L6573" s="68"/>
      <c r="M6573" s="68"/>
      <c r="N6573" s="68"/>
      <c r="O6573" s="68"/>
      <c r="P6573" s="70"/>
      <c r="Q6573" s="71"/>
    </row>
    <row r="6574" spans="1:17">
      <c r="A6574" s="152"/>
      <c r="B6574" s="68"/>
      <c r="C6574" s="68"/>
      <c r="D6574" s="68"/>
      <c r="E6574" s="68"/>
      <c r="F6574" s="69"/>
      <c r="G6574" s="69"/>
      <c r="H6574" s="69"/>
      <c r="I6574" s="69"/>
      <c r="J6574" s="68"/>
      <c r="K6574" s="69"/>
      <c r="L6574" s="68"/>
      <c r="M6574" s="68"/>
      <c r="N6574" s="68"/>
      <c r="O6574" s="68"/>
      <c r="P6574" s="70"/>
      <c r="Q6574" s="71"/>
    </row>
    <row r="6575" spans="1:17">
      <c r="A6575" s="152"/>
      <c r="B6575" s="68"/>
      <c r="C6575" s="68"/>
      <c r="D6575" s="68"/>
      <c r="E6575" s="68"/>
      <c r="F6575" s="69"/>
      <c r="G6575" s="69"/>
      <c r="H6575" s="69"/>
      <c r="I6575" s="69"/>
      <c r="J6575" s="68"/>
      <c r="K6575" s="69"/>
      <c r="L6575" s="68"/>
      <c r="M6575" s="68"/>
      <c r="N6575" s="68"/>
      <c r="O6575" s="68"/>
      <c r="P6575" s="70"/>
      <c r="Q6575" s="71"/>
    </row>
    <row r="6576" spans="1:17">
      <c r="A6576" s="152"/>
      <c r="B6576" s="68"/>
      <c r="C6576" s="68"/>
      <c r="D6576" s="68"/>
      <c r="E6576" s="68"/>
      <c r="F6576" s="69"/>
      <c r="G6576" s="69"/>
      <c r="H6576" s="69"/>
      <c r="I6576" s="69"/>
      <c r="J6576" s="68"/>
      <c r="K6576" s="69"/>
      <c r="L6576" s="68"/>
      <c r="M6576" s="68"/>
      <c r="N6576" s="68"/>
      <c r="O6576" s="68"/>
      <c r="P6576" s="70"/>
      <c r="Q6576" s="71"/>
    </row>
    <row r="6577" spans="1:17">
      <c r="A6577" s="152"/>
      <c r="B6577" s="68"/>
      <c r="C6577" s="68"/>
      <c r="D6577" s="68"/>
      <c r="E6577" s="68"/>
      <c r="F6577" s="69"/>
      <c r="G6577" s="69"/>
      <c r="H6577" s="69"/>
      <c r="I6577" s="69"/>
      <c r="J6577" s="68"/>
      <c r="K6577" s="69"/>
      <c r="L6577" s="68"/>
      <c r="M6577" s="68"/>
      <c r="N6577" s="68"/>
      <c r="O6577" s="68"/>
      <c r="P6577" s="70"/>
      <c r="Q6577" s="71"/>
    </row>
    <row r="6578" spans="1:17">
      <c r="A6578" s="152"/>
      <c r="B6578" s="68"/>
      <c r="C6578" s="68"/>
      <c r="D6578" s="68"/>
      <c r="E6578" s="68"/>
      <c r="F6578" s="69"/>
      <c r="G6578" s="69"/>
      <c r="H6578" s="69"/>
      <c r="I6578" s="69"/>
      <c r="J6578" s="68"/>
      <c r="K6578" s="69"/>
      <c r="L6578" s="68"/>
      <c r="M6578" s="68"/>
      <c r="N6578" s="68"/>
      <c r="O6578" s="68"/>
      <c r="P6578" s="70"/>
      <c r="Q6578" s="71"/>
    </row>
    <row r="6579" spans="1:17">
      <c r="A6579" s="152"/>
      <c r="B6579" s="68"/>
      <c r="C6579" s="68"/>
      <c r="D6579" s="68"/>
      <c r="E6579" s="68"/>
      <c r="F6579" s="69"/>
      <c r="G6579" s="69"/>
      <c r="H6579" s="69"/>
      <c r="I6579" s="69"/>
      <c r="J6579" s="68"/>
      <c r="K6579" s="69"/>
      <c r="L6579" s="68"/>
      <c r="M6579" s="68"/>
      <c r="N6579" s="68"/>
      <c r="O6579" s="68"/>
      <c r="P6579" s="70"/>
      <c r="Q6579" s="71"/>
    </row>
    <row r="6580" spans="1:17">
      <c r="A6580" s="152"/>
      <c r="B6580" s="68"/>
      <c r="C6580" s="68"/>
      <c r="D6580" s="68"/>
      <c r="E6580" s="68"/>
      <c r="F6580" s="69"/>
      <c r="G6580" s="69"/>
      <c r="H6580" s="69"/>
      <c r="I6580" s="69"/>
      <c r="J6580" s="68"/>
      <c r="K6580" s="69"/>
      <c r="L6580" s="68"/>
      <c r="M6580" s="68"/>
      <c r="N6580" s="68"/>
      <c r="O6580" s="68"/>
      <c r="P6580" s="70"/>
      <c r="Q6580" s="71"/>
    </row>
    <row r="6581" spans="1:17">
      <c r="A6581" s="152"/>
      <c r="B6581" s="68"/>
      <c r="C6581" s="68"/>
      <c r="D6581" s="68"/>
      <c r="E6581" s="68"/>
      <c r="F6581" s="69"/>
      <c r="G6581" s="69"/>
      <c r="H6581" s="69"/>
      <c r="I6581" s="69"/>
      <c r="J6581" s="68"/>
      <c r="K6581" s="69"/>
      <c r="L6581" s="68"/>
      <c r="M6581" s="68"/>
      <c r="N6581" s="68"/>
      <c r="O6581" s="68"/>
      <c r="P6581" s="70"/>
      <c r="Q6581" s="71"/>
    </row>
    <row r="6582" spans="1:17">
      <c r="A6582" s="152"/>
      <c r="B6582" s="68"/>
      <c r="C6582" s="68"/>
      <c r="D6582" s="68"/>
      <c r="E6582" s="68"/>
      <c r="F6582" s="69"/>
      <c r="G6582" s="69"/>
      <c r="H6582" s="69"/>
      <c r="I6582" s="69"/>
      <c r="J6582" s="68"/>
      <c r="K6582" s="69"/>
      <c r="L6582" s="68"/>
      <c r="M6582" s="68"/>
      <c r="N6582" s="68"/>
      <c r="O6582" s="68"/>
      <c r="P6582" s="70"/>
      <c r="Q6582" s="71"/>
    </row>
    <row r="6583" spans="1:17">
      <c r="A6583" s="152"/>
      <c r="B6583" s="68"/>
      <c r="C6583" s="68"/>
      <c r="D6583" s="68"/>
      <c r="E6583" s="68"/>
      <c r="F6583" s="69"/>
      <c r="G6583" s="69"/>
      <c r="H6583" s="69"/>
      <c r="I6583" s="69"/>
      <c r="J6583" s="68"/>
      <c r="K6583" s="69"/>
      <c r="L6583" s="68"/>
      <c r="M6583" s="68"/>
      <c r="N6583" s="68"/>
      <c r="O6583" s="68"/>
      <c r="P6583" s="70"/>
      <c r="Q6583" s="71"/>
    </row>
    <row r="6584" spans="1:17">
      <c r="A6584" s="152"/>
      <c r="B6584" s="68"/>
      <c r="C6584" s="68"/>
      <c r="D6584" s="68"/>
      <c r="E6584" s="68"/>
      <c r="F6584" s="69"/>
      <c r="G6584" s="69"/>
      <c r="H6584" s="69"/>
      <c r="I6584" s="69"/>
      <c r="J6584" s="68"/>
      <c r="K6584" s="69"/>
      <c r="L6584" s="68"/>
      <c r="M6584" s="68"/>
      <c r="N6584" s="68"/>
      <c r="O6584" s="68"/>
      <c r="P6584" s="70"/>
      <c r="Q6584" s="71"/>
    </row>
    <row r="6585" spans="1:17">
      <c r="A6585" s="152"/>
      <c r="B6585" s="68"/>
      <c r="C6585" s="68"/>
      <c r="D6585" s="68"/>
      <c r="E6585" s="68"/>
      <c r="F6585" s="69"/>
      <c r="G6585" s="69"/>
      <c r="H6585" s="69"/>
      <c r="I6585" s="69"/>
      <c r="J6585" s="68"/>
      <c r="K6585" s="69"/>
      <c r="L6585" s="68"/>
      <c r="M6585" s="68"/>
      <c r="N6585" s="68"/>
      <c r="O6585" s="68"/>
      <c r="P6585" s="70"/>
      <c r="Q6585" s="71"/>
    </row>
    <row r="6586" spans="1:17">
      <c r="A6586" s="152"/>
      <c r="B6586" s="68"/>
      <c r="C6586" s="68"/>
      <c r="D6586" s="68"/>
      <c r="E6586" s="68"/>
      <c r="F6586" s="69"/>
      <c r="G6586" s="69"/>
      <c r="H6586" s="69"/>
      <c r="I6586" s="69"/>
      <c r="J6586" s="68"/>
      <c r="K6586" s="69"/>
      <c r="L6586" s="68"/>
      <c r="M6586" s="68"/>
      <c r="N6586" s="68"/>
      <c r="O6586" s="68"/>
      <c r="P6586" s="70"/>
      <c r="Q6586" s="71"/>
    </row>
    <row r="6587" spans="1:17">
      <c r="A6587" s="152"/>
      <c r="B6587" s="68"/>
      <c r="C6587" s="68"/>
      <c r="D6587" s="68"/>
      <c r="E6587" s="68"/>
      <c r="F6587" s="69"/>
      <c r="G6587" s="69"/>
      <c r="H6587" s="69"/>
      <c r="I6587" s="69"/>
      <c r="J6587" s="68"/>
      <c r="K6587" s="69"/>
      <c r="L6587" s="68"/>
      <c r="M6587" s="68"/>
      <c r="N6587" s="68"/>
      <c r="O6587" s="68"/>
      <c r="P6587" s="70"/>
      <c r="Q6587" s="71"/>
    </row>
    <row r="6588" spans="1:17">
      <c r="A6588" s="152"/>
      <c r="B6588" s="68"/>
      <c r="C6588" s="68"/>
      <c r="D6588" s="68"/>
      <c r="E6588" s="68"/>
      <c r="F6588" s="69"/>
      <c r="G6588" s="69"/>
      <c r="H6588" s="69"/>
      <c r="I6588" s="69"/>
      <c r="J6588" s="68"/>
      <c r="K6588" s="69"/>
      <c r="L6588" s="68"/>
      <c r="M6588" s="68"/>
      <c r="N6588" s="68"/>
      <c r="O6588" s="68"/>
      <c r="P6588" s="70"/>
      <c r="Q6588" s="71"/>
    </row>
    <row r="6589" spans="1:17">
      <c r="A6589" s="152"/>
      <c r="B6589" s="68"/>
      <c r="C6589" s="68"/>
      <c r="D6589" s="68"/>
      <c r="E6589" s="68"/>
      <c r="F6589" s="69"/>
      <c r="G6589" s="69"/>
      <c r="H6589" s="69"/>
      <c r="I6589" s="69"/>
      <c r="J6589" s="68"/>
      <c r="K6589" s="69"/>
      <c r="L6589" s="68"/>
      <c r="M6589" s="68"/>
      <c r="N6589" s="68"/>
      <c r="O6589" s="68"/>
      <c r="P6589" s="70"/>
      <c r="Q6589" s="71"/>
    </row>
    <row r="6590" spans="1:17">
      <c r="A6590" s="152"/>
      <c r="B6590" s="68"/>
      <c r="C6590" s="68"/>
      <c r="D6590" s="68"/>
      <c r="E6590" s="68"/>
      <c r="F6590" s="69"/>
      <c r="G6590" s="69"/>
      <c r="H6590" s="69"/>
      <c r="I6590" s="69"/>
      <c r="J6590" s="68"/>
      <c r="K6590" s="69"/>
      <c r="L6590" s="68"/>
      <c r="M6590" s="68"/>
      <c r="N6590" s="68"/>
      <c r="O6590" s="68"/>
      <c r="P6590" s="70"/>
      <c r="Q6590" s="71"/>
    </row>
    <row r="6591" spans="1:17">
      <c r="A6591" s="152"/>
      <c r="B6591" s="68"/>
      <c r="C6591" s="68"/>
      <c r="D6591" s="68"/>
      <c r="E6591" s="68"/>
      <c r="F6591" s="69"/>
      <c r="G6591" s="69"/>
      <c r="H6591" s="69"/>
      <c r="I6591" s="69"/>
      <c r="J6591" s="68"/>
      <c r="K6591" s="69"/>
      <c r="L6591" s="68"/>
      <c r="M6591" s="68"/>
      <c r="N6591" s="68"/>
      <c r="O6591" s="68"/>
      <c r="P6591" s="70"/>
      <c r="Q6591" s="71"/>
    </row>
    <row r="6592" spans="1:17">
      <c r="A6592" s="152"/>
      <c r="B6592" s="68"/>
      <c r="C6592" s="68"/>
      <c r="D6592" s="68"/>
      <c r="E6592" s="68"/>
      <c r="F6592" s="69"/>
      <c r="G6592" s="69"/>
      <c r="H6592" s="69"/>
      <c r="I6592" s="69"/>
      <c r="J6592" s="68"/>
      <c r="K6592" s="69"/>
      <c r="L6592" s="68"/>
      <c r="M6592" s="68"/>
      <c r="N6592" s="68"/>
      <c r="O6592" s="68"/>
      <c r="P6592" s="70"/>
      <c r="Q6592" s="71"/>
    </row>
    <row r="6593" spans="1:17">
      <c r="A6593" s="152"/>
      <c r="B6593" s="68"/>
      <c r="C6593" s="68"/>
      <c r="D6593" s="68"/>
      <c r="E6593" s="68"/>
      <c r="F6593" s="69"/>
      <c r="G6593" s="69"/>
      <c r="H6593" s="69"/>
      <c r="I6593" s="69"/>
      <c r="J6593" s="68"/>
      <c r="K6593" s="69"/>
      <c r="L6593" s="68"/>
      <c r="M6593" s="68"/>
      <c r="N6593" s="68"/>
      <c r="O6593" s="68"/>
      <c r="P6593" s="70"/>
      <c r="Q6593" s="71"/>
    </row>
    <row r="6594" spans="1:17">
      <c r="A6594" s="152"/>
      <c r="B6594" s="68"/>
      <c r="C6594" s="68"/>
      <c r="D6594" s="68"/>
      <c r="E6594" s="68"/>
      <c r="F6594" s="69"/>
      <c r="G6594" s="69"/>
      <c r="H6594" s="69"/>
      <c r="I6594" s="69"/>
      <c r="J6594" s="68"/>
      <c r="K6594" s="69"/>
      <c r="L6594" s="68"/>
      <c r="M6594" s="68"/>
      <c r="N6594" s="68"/>
      <c r="O6594" s="68"/>
      <c r="P6594" s="70"/>
      <c r="Q6594" s="71"/>
    </row>
    <row r="6595" spans="1:17">
      <c r="A6595" s="152"/>
      <c r="B6595" s="68"/>
      <c r="C6595" s="68"/>
      <c r="D6595" s="68"/>
      <c r="E6595" s="68"/>
      <c r="F6595" s="69"/>
      <c r="G6595" s="69"/>
      <c r="H6595" s="69"/>
      <c r="I6595" s="69"/>
      <c r="J6595" s="68"/>
      <c r="K6595" s="69"/>
      <c r="L6595" s="68"/>
      <c r="M6595" s="68"/>
      <c r="N6595" s="68"/>
      <c r="O6595" s="68"/>
      <c r="P6595" s="70"/>
      <c r="Q6595" s="71"/>
    </row>
    <row r="6596" spans="1:17">
      <c r="A6596" s="152"/>
      <c r="B6596" s="68"/>
      <c r="C6596" s="68"/>
      <c r="D6596" s="68"/>
      <c r="E6596" s="68"/>
      <c r="F6596" s="69"/>
      <c r="G6596" s="69"/>
      <c r="H6596" s="69"/>
      <c r="I6596" s="69"/>
      <c r="J6596" s="68"/>
      <c r="K6596" s="69"/>
      <c r="L6596" s="68"/>
      <c r="M6596" s="68"/>
      <c r="N6596" s="68"/>
      <c r="O6596" s="68"/>
      <c r="P6596" s="70"/>
      <c r="Q6596" s="71"/>
    </row>
    <row r="6597" spans="1:17">
      <c r="A6597" s="152"/>
      <c r="B6597" s="68"/>
      <c r="C6597" s="68"/>
      <c r="D6597" s="68"/>
      <c r="E6597" s="68"/>
      <c r="F6597" s="69"/>
      <c r="G6597" s="69"/>
      <c r="H6597" s="69"/>
      <c r="I6597" s="69"/>
      <c r="J6597" s="68"/>
      <c r="K6597" s="69"/>
      <c r="L6597" s="68"/>
      <c r="M6597" s="68"/>
      <c r="N6597" s="68"/>
      <c r="O6597" s="68"/>
      <c r="P6597" s="70"/>
      <c r="Q6597" s="71"/>
    </row>
    <row r="6598" spans="1:17">
      <c r="A6598" s="152"/>
      <c r="B6598" s="68"/>
      <c r="C6598" s="68"/>
      <c r="D6598" s="68"/>
      <c r="E6598" s="68"/>
      <c r="F6598" s="69"/>
      <c r="G6598" s="69"/>
      <c r="H6598" s="69"/>
      <c r="I6598" s="69"/>
      <c r="J6598" s="68"/>
      <c r="K6598" s="69"/>
      <c r="L6598" s="68"/>
      <c r="M6598" s="68"/>
      <c r="N6598" s="68"/>
      <c r="O6598" s="68"/>
      <c r="P6598" s="70"/>
      <c r="Q6598" s="71"/>
    </row>
    <row r="6599" spans="1:17">
      <c r="A6599" s="152"/>
      <c r="B6599" s="68"/>
      <c r="C6599" s="68"/>
      <c r="D6599" s="68"/>
      <c r="E6599" s="68"/>
      <c r="F6599" s="69"/>
      <c r="G6599" s="69"/>
      <c r="H6599" s="69"/>
      <c r="I6599" s="69"/>
      <c r="J6599" s="68"/>
      <c r="K6599" s="69"/>
      <c r="L6599" s="68"/>
      <c r="M6599" s="68"/>
      <c r="N6599" s="68"/>
      <c r="O6599" s="68"/>
      <c r="P6599" s="70"/>
      <c r="Q6599" s="71"/>
    </row>
    <row r="6600" spans="1:17">
      <c r="A6600" s="152"/>
      <c r="B6600" s="68"/>
      <c r="C6600" s="68"/>
      <c r="D6600" s="68"/>
      <c r="E6600" s="68"/>
      <c r="F6600" s="69"/>
      <c r="G6600" s="69"/>
      <c r="H6600" s="69"/>
      <c r="I6600" s="69"/>
      <c r="J6600" s="68"/>
      <c r="K6600" s="69"/>
      <c r="L6600" s="68"/>
      <c r="M6600" s="68"/>
      <c r="N6600" s="68"/>
      <c r="O6600" s="68"/>
      <c r="P6600" s="70"/>
      <c r="Q6600" s="71"/>
    </row>
    <row r="6601" spans="1:17">
      <c r="A6601" s="152"/>
      <c r="B6601" s="68"/>
      <c r="C6601" s="68"/>
      <c r="D6601" s="68"/>
      <c r="E6601" s="68"/>
      <c r="F6601" s="69"/>
      <c r="G6601" s="69"/>
      <c r="H6601" s="69"/>
      <c r="I6601" s="69"/>
      <c r="J6601" s="68"/>
      <c r="K6601" s="69"/>
      <c r="L6601" s="68"/>
      <c r="M6601" s="68"/>
      <c r="N6601" s="68"/>
      <c r="O6601" s="68"/>
      <c r="P6601" s="70"/>
      <c r="Q6601" s="71"/>
    </row>
    <row r="6602" spans="1:17">
      <c r="A6602" s="152"/>
      <c r="B6602" s="68"/>
      <c r="C6602" s="68"/>
      <c r="D6602" s="68"/>
      <c r="E6602" s="68"/>
      <c r="F6602" s="69"/>
      <c r="G6602" s="69"/>
      <c r="H6602" s="69"/>
      <c r="I6602" s="69"/>
      <c r="J6602" s="68"/>
      <c r="K6602" s="69"/>
      <c r="L6602" s="68"/>
      <c r="M6602" s="68"/>
      <c r="N6602" s="68"/>
      <c r="O6602" s="68"/>
      <c r="P6602" s="70"/>
      <c r="Q6602" s="71"/>
    </row>
    <row r="6603" spans="1:17">
      <c r="A6603" s="152"/>
      <c r="B6603" s="68"/>
      <c r="C6603" s="68"/>
      <c r="D6603" s="68"/>
      <c r="E6603" s="68"/>
      <c r="F6603" s="69"/>
      <c r="G6603" s="69"/>
      <c r="H6603" s="69"/>
      <c r="I6603" s="69"/>
      <c r="J6603" s="68"/>
      <c r="K6603" s="69"/>
      <c r="L6603" s="68"/>
      <c r="M6603" s="68"/>
      <c r="N6603" s="68"/>
      <c r="O6603" s="68"/>
      <c r="P6603" s="70"/>
      <c r="Q6603" s="71"/>
    </row>
    <row r="6604" spans="1:17">
      <c r="A6604" s="152"/>
      <c r="B6604" s="68"/>
      <c r="C6604" s="68"/>
      <c r="D6604" s="68"/>
      <c r="E6604" s="68"/>
      <c r="F6604" s="69"/>
      <c r="G6604" s="69"/>
      <c r="H6604" s="69"/>
      <c r="I6604" s="69"/>
      <c r="J6604" s="68"/>
      <c r="K6604" s="69"/>
      <c r="L6604" s="68"/>
      <c r="M6604" s="68"/>
      <c r="N6604" s="68"/>
      <c r="O6604" s="68"/>
      <c r="P6604" s="70"/>
      <c r="Q6604" s="71"/>
    </row>
    <row r="6605" spans="1:17">
      <c r="A6605" s="152"/>
      <c r="B6605" s="68"/>
      <c r="C6605" s="68"/>
      <c r="D6605" s="68"/>
      <c r="E6605" s="68"/>
      <c r="F6605" s="69"/>
      <c r="G6605" s="69"/>
      <c r="H6605" s="69"/>
      <c r="I6605" s="69"/>
      <c r="J6605" s="68"/>
      <c r="K6605" s="69"/>
      <c r="L6605" s="68"/>
      <c r="M6605" s="68"/>
      <c r="N6605" s="68"/>
      <c r="O6605" s="68"/>
      <c r="P6605" s="70"/>
      <c r="Q6605" s="71"/>
    </row>
    <row r="6606" spans="1:17">
      <c r="A6606" s="152"/>
      <c r="B6606" s="68"/>
      <c r="C6606" s="68"/>
      <c r="D6606" s="68"/>
      <c r="E6606" s="68"/>
      <c r="F6606" s="69"/>
      <c r="G6606" s="69"/>
      <c r="H6606" s="69"/>
      <c r="I6606" s="69"/>
      <c r="J6606" s="68"/>
      <c r="K6606" s="69"/>
      <c r="L6606" s="68"/>
      <c r="M6606" s="68"/>
      <c r="N6606" s="68"/>
      <c r="O6606" s="68"/>
      <c r="P6606" s="70"/>
      <c r="Q6606" s="71"/>
    </row>
    <row r="6607" spans="1:17">
      <c r="A6607" s="152"/>
      <c r="B6607" s="68"/>
      <c r="C6607" s="68"/>
      <c r="D6607" s="68"/>
      <c r="E6607" s="68"/>
      <c r="F6607" s="69"/>
      <c r="G6607" s="69"/>
      <c r="H6607" s="69"/>
      <c r="I6607" s="69"/>
      <c r="J6607" s="68"/>
      <c r="K6607" s="69"/>
      <c r="L6607" s="68"/>
      <c r="M6607" s="68"/>
      <c r="N6607" s="68"/>
      <c r="O6607" s="68"/>
      <c r="P6607" s="70"/>
      <c r="Q6607" s="71"/>
    </row>
    <row r="6608" spans="1:17">
      <c r="A6608" s="152"/>
      <c r="B6608" s="68"/>
      <c r="C6608" s="68"/>
      <c r="D6608" s="68"/>
      <c r="E6608" s="68"/>
      <c r="F6608" s="69"/>
      <c r="G6608" s="69"/>
      <c r="H6608" s="69"/>
      <c r="I6608" s="69"/>
      <c r="J6608" s="68"/>
      <c r="K6608" s="69"/>
      <c r="L6608" s="68"/>
      <c r="M6608" s="68"/>
      <c r="N6608" s="68"/>
      <c r="O6608" s="68"/>
      <c r="P6608" s="70"/>
      <c r="Q6608" s="71"/>
    </row>
    <row r="6609" spans="1:17">
      <c r="A6609" s="152"/>
      <c r="B6609" s="68"/>
      <c r="C6609" s="68"/>
      <c r="D6609" s="68"/>
      <c r="E6609" s="68"/>
      <c r="F6609" s="69"/>
      <c r="G6609" s="69"/>
      <c r="H6609" s="69"/>
      <c r="I6609" s="69"/>
      <c r="J6609" s="68"/>
      <c r="K6609" s="69"/>
      <c r="L6609" s="68"/>
      <c r="M6609" s="68"/>
      <c r="N6609" s="68"/>
      <c r="O6609" s="68"/>
      <c r="P6609" s="70"/>
      <c r="Q6609" s="71"/>
    </row>
    <row r="6610" spans="1:17">
      <c r="A6610" s="152"/>
      <c r="B6610" s="68"/>
      <c r="C6610" s="68"/>
      <c r="D6610" s="68"/>
      <c r="E6610" s="68"/>
      <c r="F6610" s="69"/>
      <c r="G6610" s="69"/>
      <c r="H6610" s="69"/>
      <c r="I6610" s="69"/>
      <c r="J6610" s="68"/>
      <c r="K6610" s="69"/>
      <c r="L6610" s="68"/>
      <c r="M6610" s="68"/>
      <c r="N6610" s="68"/>
      <c r="O6610" s="68"/>
      <c r="P6610" s="70"/>
      <c r="Q6610" s="71"/>
    </row>
    <row r="6611" spans="1:17">
      <c r="A6611" s="152"/>
      <c r="B6611" s="68"/>
      <c r="C6611" s="68"/>
      <c r="D6611" s="68"/>
      <c r="E6611" s="68"/>
      <c r="F6611" s="69"/>
      <c r="G6611" s="69"/>
      <c r="H6611" s="69"/>
      <c r="I6611" s="69"/>
      <c r="J6611" s="68"/>
      <c r="K6611" s="69"/>
      <c r="L6611" s="68"/>
      <c r="M6611" s="68"/>
      <c r="N6611" s="68"/>
      <c r="O6611" s="68"/>
      <c r="P6611" s="70"/>
      <c r="Q6611" s="71"/>
    </row>
    <row r="6612" spans="1:17">
      <c r="A6612" s="152"/>
      <c r="B6612" s="68"/>
      <c r="C6612" s="68"/>
      <c r="D6612" s="68"/>
      <c r="E6612" s="68"/>
      <c r="F6612" s="69"/>
      <c r="G6612" s="69"/>
      <c r="H6612" s="69"/>
      <c r="I6612" s="69"/>
      <c r="J6612" s="68"/>
      <c r="K6612" s="69"/>
      <c r="L6612" s="68"/>
      <c r="M6612" s="68"/>
      <c r="N6612" s="68"/>
      <c r="O6612" s="68"/>
      <c r="P6612" s="70"/>
      <c r="Q6612" s="71"/>
    </row>
    <row r="6613" spans="1:17">
      <c r="A6613" s="152"/>
      <c r="B6613" s="68"/>
      <c r="C6613" s="68"/>
      <c r="D6613" s="68"/>
      <c r="E6613" s="68"/>
      <c r="F6613" s="69"/>
      <c r="G6613" s="69"/>
      <c r="H6613" s="69"/>
      <c r="I6613" s="69"/>
      <c r="J6613" s="68"/>
      <c r="K6613" s="69"/>
      <c r="L6613" s="68"/>
      <c r="M6613" s="68"/>
      <c r="N6613" s="68"/>
      <c r="O6613" s="68"/>
      <c r="P6613" s="70"/>
      <c r="Q6613" s="71"/>
    </row>
    <row r="6614" spans="1:17">
      <c r="A6614" s="152"/>
      <c r="B6614" s="68"/>
      <c r="C6614" s="68"/>
      <c r="D6614" s="68"/>
      <c r="E6614" s="68"/>
      <c r="F6614" s="69"/>
      <c r="G6614" s="69"/>
      <c r="H6614" s="69"/>
      <c r="I6614" s="69"/>
      <c r="J6614" s="68"/>
      <c r="K6614" s="69"/>
      <c r="L6614" s="68"/>
      <c r="M6614" s="68"/>
      <c r="N6614" s="68"/>
      <c r="O6614" s="68"/>
      <c r="P6614" s="70"/>
      <c r="Q6614" s="71"/>
    </row>
    <row r="6615" spans="1:17">
      <c r="A6615" s="152"/>
      <c r="B6615" s="68"/>
      <c r="C6615" s="68"/>
      <c r="D6615" s="68"/>
      <c r="E6615" s="68"/>
      <c r="F6615" s="69"/>
      <c r="G6615" s="69"/>
      <c r="H6615" s="69"/>
      <c r="I6615" s="69"/>
      <c r="J6615" s="68"/>
      <c r="K6615" s="69"/>
      <c r="L6615" s="68"/>
      <c r="M6615" s="68"/>
      <c r="N6615" s="68"/>
      <c r="O6615" s="68"/>
      <c r="P6615" s="70"/>
      <c r="Q6615" s="71"/>
    </row>
    <row r="6616" spans="1:17">
      <c r="A6616" s="152"/>
      <c r="B6616" s="68"/>
      <c r="C6616" s="68"/>
      <c r="D6616" s="68"/>
      <c r="E6616" s="68"/>
      <c r="F6616" s="69"/>
      <c r="G6616" s="69"/>
      <c r="H6616" s="69"/>
      <c r="I6616" s="69"/>
      <c r="J6616" s="68"/>
      <c r="K6616" s="69"/>
      <c r="L6616" s="68"/>
      <c r="M6616" s="68"/>
      <c r="N6616" s="68"/>
      <c r="O6616" s="68"/>
      <c r="P6616" s="70"/>
      <c r="Q6616" s="71"/>
    </row>
    <row r="6617" spans="1:17">
      <c r="A6617" s="152"/>
      <c r="B6617" s="68"/>
      <c r="C6617" s="68"/>
      <c r="D6617" s="68"/>
      <c r="E6617" s="68"/>
      <c r="F6617" s="69"/>
      <c r="G6617" s="69"/>
      <c r="H6617" s="69"/>
      <c r="I6617" s="69"/>
      <c r="J6617" s="68"/>
      <c r="K6617" s="69"/>
      <c r="L6617" s="68"/>
      <c r="M6617" s="68"/>
      <c r="N6617" s="68"/>
      <c r="O6617" s="68"/>
      <c r="P6617" s="70"/>
      <c r="Q6617" s="71"/>
    </row>
    <row r="6618" spans="1:17">
      <c r="A6618" s="152"/>
      <c r="B6618" s="68"/>
      <c r="C6618" s="68"/>
      <c r="D6618" s="68"/>
      <c r="E6618" s="68"/>
      <c r="F6618" s="69"/>
      <c r="G6618" s="69"/>
      <c r="H6618" s="69"/>
      <c r="I6618" s="69"/>
      <c r="J6618" s="68"/>
      <c r="K6618" s="69"/>
      <c r="L6618" s="68"/>
      <c r="M6618" s="68"/>
      <c r="N6618" s="68"/>
      <c r="O6618" s="68"/>
      <c r="P6618" s="70"/>
      <c r="Q6618" s="71"/>
    </row>
    <row r="6619" spans="1:17">
      <c r="A6619" s="152"/>
      <c r="B6619" s="68"/>
      <c r="C6619" s="68"/>
      <c r="D6619" s="68"/>
      <c r="E6619" s="68"/>
      <c r="F6619" s="69"/>
      <c r="G6619" s="69"/>
      <c r="H6619" s="69"/>
      <c r="I6619" s="69"/>
      <c r="J6619" s="68"/>
      <c r="K6619" s="69"/>
      <c r="L6619" s="68"/>
      <c r="M6619" s="68"/>
      <c r="N6619" s="68"/>
      <c r="O6619" s="68"/>
      <c r="P6619" s="70"/>
      <c r="Q6619" s="71"/>
    </row>
    <row r="6620" spans="1:17">
      <c r="A6620" s="152"/>
      <c r="B6620" s="68"/>
      <c r="C6620" s="68"/>
      <c r="D6620" s="68"/>
      <c r="E6620" s="68"/>
      <c r="F6620" s="69"/>
      <c r="G6620" s="69"/>
      <c r="H6620" s="69"/>
      <c r="I6620" s="69"/>
      <c r="J6620" s="68"/>
      <c r="K6620" s="69"/>
      <c r="L6620" s="68"/>
      <c r="M6620" s="68"/>
      <c r="N6620" s="68"/>
      <c r="O6620" s="68"/>
      <c r="P6620" s="70"/>
      <c r="Q6620" s="71"/>
    </row>
    <row r="6621" spans="1:17">
      <c r="A6621" s="152"/>
      <c r="B6621" s="68"/>
      <c r="C6621" s="68"/>
      <c r="D6621" s="68"/>
      <c r="E6621" s="68"/>
      <c r="F6621" s="69"/>
      <c r="G6621" s="69"/>
      <c r="H6621" s="69"/>
      <c r="I6621" s="69"/>
      <c r="J6621" s="68"/>
      <c r="K6621" s="69"/>
      <c r="L6621" s="68"/>
      <c r="M6621" s="68"/>
      <c r="N6621" s="68"/>
      <c r="O6621" s="68"/>
      <c r="P6621" s="70"/>
      <c r="Q6621" s="71"/>
    </row>
    <row r="6622" spans="1:17">
      <c r="A6622" s="152"/>
      <c r="B6622" s="68"/>
      <c r="C6622" s="68"/>
      <c r="D6622" s="68"/>
      <c r="E6622" s="68"/>
      <c r="F6622" s="69"/>
      <c r="G6622" s="69"/>
      <c r="H6622" s="69"/>
      <c r="I6622" s="69"/>
      <c r="J6622" s="68"/>
      <c r="K6622" s="69"/>
      <c r="L6622" s="68"/>
      <c r="M6622" s="68"/>
      <c r="N6622" s="68"/>
      <c r="O6622" s="68"/>
      <c r="P6622" s="70"/>
      <c r="Q6622" s="71"/>
    </row>
    <row r="6623" spans="1:17">
      <c r="A6623" s="152"/>
      <c r="B6623" s="68"/>
      <c r="C6623" s="68"/>
      <c r="D6623" s="68"/>
      <c r="E6623" s="68"/>
      <c r="F6623" s="69"/>
      <c r="G6623" s="69"/>
      <c r="H6623" s="69"/>
      <c r="I6623" s="69"/>
      <c r="J6623" s="68"/>
      <c r="K6623" s="69"/>
      <c r="L6623" s="68"/>
      <c r="M6623" s="68"/>
      <c r="N6623" s="68"/>
      <c r="O6623" s="68"/>
      <c r="P6623" s="70"/>
      <c r="Q6623" s="71"/>
    </row>
    <row r="6624" spans="1:17">
      <c r="A6624" s="152"/>
      <c r="B6624" s="68"/>
      <c r="C6624" s="68"/>
      <c r="D6624" s="68"/>
      <c r="E6624" s="68"/>
      <c r="F6624" s="69"/>
      <c r="G6624" s="69"/>
      <c r="H6624" s="69"/>
      <c r="I6624" s="69"/>
      <c r="J6624" s="68"/>
      <c r="K6624" s="69"/>
      <c r="L6624" s="68"/>
      <c r="M6624" s="68"/>
      <c r="N6624" s="68"/>
      <c r="O6624" s="68"/>
      <c r="P6624" s="70"/>
      <c r="Q6624" s="71"/>
    </row>
    <row r="6625" spans="1:17">
      <c r="A6625" s="152"/>
      <c r="B6625" s="68"/>
      <c r="C6625" s="68"/>
      <c r="D6625" s="68"/>
      <c r="E6625" s="68"/>
      <c r="F6625" s="69"/>
      <c r="G6625" s="69"/>
      <c r="H6625" s="69"/>
      <c r="I6625" s="69"/>
      <c r="J6625" s="68"/>
      <c r="K6625" s="69"/>
      <c r="L6625" s="68"/>
      <c r="M6625" s="68"/>
      <c r="N6625" s="68"/>
      <c r="O6625" s="68"/>
      <c r="P6625" s="70"/>
      <c r="Q6625" s="71"/>
    </row>
    <row r="6626" spans="1:17">
      <c r="A6626" s="152"/>
      <c r="B6626" s="68"/>
      <c r="C6626" s="68"/>
      <c r="D6626" s="68"/>
      <c r="E6626" s="68"/>
      <c r="F6626" s="69"/>
      <c r="G6626" s="69"/>
      <c r="H6626" s="69"/>
      <c r="I6626" s="69"/>
      <c r="J6626" s="68"/>
      <c r="K6626" s="69"/>
      <c r="L6626" s="68"/>
      <c r="M6626" s="68"/>
      <c r="N6626" s="68"/>
      <c r="O6626" s="68"/>
      <c r="P6626" s="70"/>
      <c r="Q6626" s="71"/>
    </row>
    <row r="6627" spans="1:17">
      <c r="A6627" s="152"/>
      <c r="B6627" s="68"/>
      <c r="C6627" s="68"/>
      <c r="D6627" s="68"/>
      <c r="E6627" s="68"/>
      <c r="F6627" s="69"/>
      <c r="G6627" s="69"/>
      <c r="H6627" s="69"/>
      <c r="I6627" s="69"/>
      <c r="J6627" s="68"/>
      <c r="K6627" s="69"/>
      <c r="L6627" s="68"/>
      <c r="M6627" s="68"/>
      <c r="N6627" s="68"/>
      <c r="O6627" s="68"/>
      <c r="P6627" s="70"/>
      <c r="Q6627" s="71"/>
    </row>
    <row r="6628" spans="1:17">
      <c r="A6628" s="152"/>
      <c r="B6628" s="68"/>
      <c r="C6628" s="68"/>
      <c r="D6628" s="68"/>
      <c r="E6628" s="68"/>
      <c r="F6628" s="69"/>
      <c r="G6628" s="69"/>
      <c r="H6628" s="69"/>
      <c r="I6628" s="69"/>
      <c r="J6628" s="68"/>
      <c r="K6628" s="69"/>
      <c r="L6628" s="68"/>
      <c r="M6628" s="68"/>
      <c r="N6628" s="68"/>
      <c r="O6628" s="68"/>
      <c r="P6628" s="70"/>
      <c r="Q6628" s="71"/>
    </row>
    <row r="6629" spans="1:17">
      <c r="A6629" s="152"/>
      <c r="B6629" s="68"/>
      <c r="C6629" s="68"/>
      <c r="D6629" s="68"/>
      <c r="E6629" s="68"/>
      <c r="F6629" s="69"/>
      <c r="G6629" s="69"/>
      <c r="H6629" s="69"/>
      <c r="I6629" s="69"/>
      <c r="J6629" s="68"/>
      <c r="K6629" s="69"/>
      <c r="L6629" s="68"/>
      <c r="M6629" s="68"/>
      <c r="N6629" s="68"/>
      <c r="O6629" s="68"/>
      <c r="P6629" s="70"/>
      <c r="Q6629" s="71"/>
    </row>
    <row r="6630" spans="1:17">
      <c r="A6630" s="152"/>
      <c r="B6630" s="68"/>
      <c r="C6630" s="68"/>
      <c r="D6630" s="68"/>
      <c r="E6630" s="68"/>
      <c r="F6630" s="69"/>
      <c r="G6630" s="69"/>
      <c r="H6630" s="69"/>
      <c r="I6630" s="69"/>
      <c r="J6630" s="68"/>
      <c r="K6630" s="69"/>
      <c r="L6630" s="68"/>
      <c r="M6630" s="68"/>
      <c r="N6630" s="68"/>
      <c r="O6630" s="68"/>
      <c r="P6630" s="70"/>
      <c r="Q6630" s="71"/>
    </row>
    <row r="6631" spans="1:17">
      <c r="A6631" s="152"/>
      <c r="B6631" s="68"/>
      <c r="C6631" s="68"/>
      <c r="D6631" s="68"/>
      <c r="E6631" s="68"/>
      <c r="F6631" s="69"/>
      <c r="G6631" s="69"/>
      <c r="H6631" s="69"/>
      <c r="I6631" s="69"/>
      <c r="J6631" s="68"/>
      <c r="K6631" s="69"/>
      <c r="L6631" s="68"/>
      <c r="M6631" s="68"/>
      <c r="N6631" s="68"/>
      <c r="O6631" s="68"/>
      <c r="P6631" s="70"/>
      <c r="Q6631" s="71"/>
    </row>
    <row r="6632" spans="1:17">
      <c r="A6632" s="152"/>
      <c r="B6632" s="68"/>
      <c r="C6632" s="68"/>
      <c r="D6632" s="68"/>
      <c r="E6632" s="68"/>
      <c r="F6632" s="69"/>
      <c r="G6632" s="69"/>
      <c r="H6632" s="69"/>
      <c r="I6632" s="69"/>
      <c r="J6632" s="68"/>
      <c r="K6632" s="69"/>
      <c r="L6632" s="68"/>
      <c r="M6632" s="68"/>
      <c r="N6632" s="68"/>
      <c r="O6632" s="68"/>
      <c r="P6632" s="70"/>
      <c r="Q6632" s="71"/>
    </row>
    <row r="6633" spans="1:17">
      <c r="A6633" s="152"/>
      <c r="B6633" s="68"/>
      <c r="C6633" s="68"/>
      <c r="D6633" s="68"/>
      <c r="E6633" s="68"/>
      <c r="F6633" s="69"/>
      <c r="G6633" s="69"/>
      <c r="H6633" s="69"/>
      <c r="I6633" s="69"/>
      <c r="J6633" s="68"/>
      <c r="K6633" s="69"/>
      <c r="L6633" s="68"/>
      <c r="M6633" s="68"/>
      <c r="N6633" s="68"/>
      <c r="O6633" s="68"/>
      <c r="P6633" s="70"/>
      <c r="Q6633" s="71"/>
    </row>
    <row r="6634" spans="1:17">
      <c r="A6634" s="152"/>
      <c r="B6634" s="68"/>
      <c r="C6634" s="68"/>
      <c r="D6634" s="68"/>
      <c r="E6634" s="68"/>
      <c r="F6634" s="69"/>
      <c r="G6634" s="69"/>
      <c r="H6634" s="69"/>
      <c r="I6634" s="69"/>
      <c r="J6634" s="68"/>
      <c r="K6634" s="69"/>
      <c r="L6634" s="68"/>
      <c r="M6634" s="68"/>
      <c r="N6634" s="68"/>
      <c r="O6634" s="68"/>
      <c r="P6634" s="70"/>
      <c r="Q6634" s="71"/>
    </row>
    <row r="6635" spans="1:17">
      <c r="A6635" s="152"/>
      <c r="B6635" s="68"/>
      <c r="C6635" s="68"/>
      <c r="D6635" s="68"/>
      <c r="E6635" s="68"/>
      <c r="F6635" s="69"/>
      <c r="G6635" s="69"/>
      <c r="H6635" s="69"/>
      <c r="I6635" s="69"/>
      <c r="J6635" s="68"/>
      <c r="K6635" s="69"/>
      <c r="L6635" s="68"/>
      <c r="M6635" s="68"/>
      <c r="N6635" s="68"/>
      <c r="O6635" s="68"/>
      <c r="P6635" s="70"/>
      <c r="Q6635" s="71"/>
    </row>
    <row r="6636" spans="1:17">
      <c r="A6636" s="152"/>
      <c r="B6636" s="68"/>
      <c r="C6636" s="68"/>
      <c r="D6636" s="68"/>
      <c r="E6636" s="68"/>
      <c r="F6636" s="69"/>
      <c r="G6636" s="69"/>
      <c r="H6636" s="69"/>
      <c r="I6636" s="69"/>
      <c r="J6636" s="68"/>
      <c r="K6636" s="69"/>
      <c r="L6636" s="68"/>
      <c r="M6636" s="68"/>
      <c r="N6636" s="68"/>
      <c r="O6636" s="68"/>
      <c r="P6636" s="70"/>
      <c r="Q6636" s="71"/>
    </row>
    <row r="6637" spans="1:17">
      <c r="A6637" s="152"/>
      <c r="B6637" s="68"/>
      <c r="C6637" s="68"/>
      <c r="D6637" s="68"/>
      <c r="E6637" s="68"/>
      <c r="F6637" s="69"/>
      <c r="G6637" s="69"/>
      <c r="H6637" s="69"/>
      <c r="I6637" s="69"/>
      <c r="J6637" s="68"/>
      <c r="K6637" s="69"/>
      <c r="L6637" s="68"/>
      <c r="M6637" s="68"/>
      <c r="N6637" s="68"/>
      <c r="O6637" s="68"/>
      <c r="P6637" s="70"/>
      <c r="Q6637" s="71"/>
    </row>
    <row r="6638" spans="1:17">
      <c r="A6638" s="152"/>
      <c r="B6638" s="68"/>
      <c r="C6638" s="68"/>
      <c r="D6638" s="68"/>
      <c r="E6638" s="68"/>
      <c r="F6638" s="69"/>
      <c r="G6638" s="69"/>
      <c r="H6638" s="69"/>
      <c r="I6638" s="69"/>
      <c r="J6638" s="68"/>
      <c r="K6638" s="69"/>
      <c r="L6638" s="68"/>
      <c r="M6638" s="68"/>
      <c r="N6638" s="68"/>
      <c r="O6638" s="68"/>
      <c r="P6638" s="70"/>
      <c r="Q6638" s="71"/>
    </row>
    <row r="6639" spans="1:17">
      <c r="A6639" s="152"/>
      <c r="B6639" s="68"/>
      <c r="C6639" s="68"/>
      <c r="D6639" s="68"/>
      <c r="E6639" s="68"/>
      <c r="F6639" s="69"/>
      <c r="G6639" s="69"/>
      <c r="H6639" s="69"/>
      <c r="I6639" s="69"/>
      <c r="J6639" s="68"/>
      <c r="K6639" s="69"/>
      <c r="L6639" s="68"/>
      <c r="M6639" s="68"/>
      <c r="N6639" s="68"/>
      <c r="O6639" s="68"/>
      <c r="P6639" s="70"/>
      <c r="Q6639" s="71"/>
    </row>
    <row r="6640" spans="1:17">
      <c r="A6640" s="152"/>
      <c r="B6640" s="68"/>
      <c r="C6640" s="68"/>
      <c r="D6640" s="68"/>
      <c r="E6640" s="68"/>
      <c r="F6640" s="69"/>
      <c r="G6640" s="69"/>
      <c r="H6640" s="69"/>
      <c r="I6640" s="69"/>
      <c r="J6640" s="68"/>
      <c r="K6640" s="69"/>
      <c r="L6640" s="68"/>
      <c r="M6640" s="68"/>
      <c r="N6640" s="68"/>
      <c r="O6640" s="68"/>
      <c r="P6640" s="70"/>
      <c r="Q6640" s="71"/>
    </row>
    <row r="6641" spans="1:17">
      <c r="A6641" s="152"/>
      <c r="B6641" s="68"/>
      <c r="C6641" s="68"/>
      <c r="D6641" s="68"/>
      <c r="E6641" s="68"/>
      <c r="F6641" s="69"/>
      <c r="G6641" s="69"/>
      <c r="H6641" s="69"/>
      <c r="I6641" s="69"/>
      <c r="J6641" s="68"/>
      <c r="K6641" s="69"/>
      <c r="L6641" s="68"/>
      <c r="M6641" s="68"/>
      <c r="N6641" s="68"/>
      <c r="O6641" s="68"/>
      <c r="P6641" s="70"/>
      <c r="Q6641" s="71"/>
    </row>
    <row r="6642" spans="1:17">
      <c r="A6642" s="152"/>
      <c r="B6642" s="68"/>
      <c r="C6642" s="68"/>
      <c r="D6642" s="68"/>
      <c r="E6642" s="68"/>
      <c r="F6642" s="69"/>
      <c r="G6642" s="69"/>
      <c r="H6642" s="69"/>
      <c r="I6642" s="69"/>
      <c r="J6642" s="68"/>
      <c r="K6642" s="69"/>
      <c r="L6642" s="68"/>
      <c r="M6642" s="68"/>
      <c r="N6642" s="68"/>
      <c r="O6642" s="68"/>
      <c r="P6642" s="70"/>
      <c r="Q6642" s="71"/>
    </row>
    <row r="6643" spans="1:17">
      <c r="A6643" s="152"/>
      <c r="B6643" s="68"/>
      <c r="C6643" s="68"/>
      <c r="D6643" s="68"/>
      <c r="E6643" s="68"/>
      <c r="F6643" s="69"/>
      <c r="G6643" s="69"/>
      <c r="H6643" s="69"/>
      <c r="I6643" s="69"/>
      <c r="J6643" s="68"/>
      <c r="K6643" s="69"/>
      <c r="L6643" s="68"/>
      <c r="M6643" s="68"/>
      <c r="N6643" s="68"/>
      <c r="O6643" s="68"/>
      <c r="P6643" s="70"/>
      <c r="Q6643" s="71"/>
    </row>
    <row r="6644" spans="1:17">
      <c r="A6644" s="152"/>
      <c r="B6644" s="68"/>
      <c r="C6644" s="68"/>
      <c r="D6644" s="68"/>
      <c r="E6644" s="68"/>
      <c r="F6644" s="69"/>
      <c r="G6644" s="69"/>
      <c r="H6644" s="69"/>
      <c r="I6644" s="69"/>
      <c r="J6644" s="68"/>
      <c r="K6644" s="69"/>
      <c r="L6644" s="68"/>
      <c r="M6644" s="68"/>
      <c r="N6644" s="68"/>
      <c r="O6644" s="68"/>
      <c r="P6644" s="70"/>
      <c r="Q6644" s="71"/>
    </row>
    <row r="6645" spans="1:17">
      <c r="A6645" s="152"/>
      <c r="B6645" s="68"/>
      <c r="C6645" s="68"/>
      <c r="D6645" s="68"/>
      <c r="E6645" s="68"/>
      <c r="F6645" s="69"/>
      <c r="G6645" s="69"/>
      <c r="H6645" s="69"/>
      <c r="I6645" s="69"/>
      <c r="J6645" s="68"/>
      <c r="K6645" s="69"/>
      <c r="L6645" s="68"/>
      <c r="M6645" s="68"/>
      <c r="N6645" s="68"/>
      <c r="O6645" s="68"/>
      <c r="P6645" s="70"/>
      <c r="Q6645" s="71"/>
    </row>
    <row r="6646" spans="1:17">
      <c r="A6646" s="152"/>
      <c r="B6646" s="68"/>
      <c r="C6646" s="68"/>
      <c r="D6646" s="68"/>
      <c r="E6646" s="68"/>
      <c r="F6646" s="69"/>
      <c r="G6646" s="69"/>
      <c r="H6646" s="69"/>
      <c r="I6646" s="69"/>
      <c r="J6646" s="68"/>
      <c r="K6646" s="69"/>
      <c r="L6646" s="68"/>
      <c r="M6646" s="68"/>
      <c r="N6646" s="68"/>
      <c r="O6646" s="68"/>
      <c r="P6646" s="70"/>
      <c r="Q6646" s="71"/>
    </row>
    <row r="6647" spans="1:17">
      <c r="A6647" s="152"/>
      <c r="B6647" s="68"/>
      <c r="C6647" s="68"/>
      <c r="D6647" s="68"/>
      <c r="E6647" s="68"/>
      <c r="F6647" s="69"/>
      <c r="G6647" s="69"/>
      <c r="H6647" s="69"/>
      <c r="I6647" s="69"/>
      <c r="J6647" s="68"/>
      <c r="K6647" s="69"/>
      <c r="L6647" s="68"/>
      <c r="M6647" s="68"/>
      <c r="N6647" s="68"/>
      <c r="O6647" s="68"/>
      <c r="P6647" s="70"/>
      <c r="Q6647" s="71"/>
    </row>
    <row r="6648" spans="1:17">
      <c r="A6648" s="152"/>
      <c r="B6648" s="68"/>
      <c r="C6648" s="68"/>
      <c r="D6648" s="68"/>
      <c r="E6648" s="68"/>
      <c r="F6648" s="69"/>
      <c r="G6648" s="69"/>
      <c r="H6648" s="69"/>
      <c r="I6648" s="69"/>
      <c r="J6648" s="68"/>
      <c r="K6648" s="69"/>
      <c r="L6648" s="68"/>
      <c r="M6648" s="68"/>
      <c r="N6648" s="68"/>
      <c r="O6648" s="68"/>
      <c r="P6648" s="70"/>
      <c r="Q6648" s="71"/>
    </row>
    <row r="6649" spans="1:17">
      <c r="A6649" s="152"/>
      <c r="B6649" s="68"/>
      <c r="C6649" s="68"/>
      <c r="D6649" s="68"/>
      <c r="E6649" s="68"/>
      <c r="F6649" s="69"/>
      <c r="G6649" s="69"/>
      <c r="H6649" s="69"/>
      <c r="I6649" s="69"/>
      <c r="J6649" s="68"/>
      <c r="K6649" s="69"/>
      <c r="L6649" s="68"/>
      <c r="M6649" s="68"/>
      <c r="N6649" s="68"/>
      <c r="O6649" s="68"/>
      <c r="P6649" s="70"/>
      <c r="Q6649" s="71"/>
    </row>
    <row r="6650" spans="1:17">
      <c r="A6650" s="152"/>
      <c r="B6650" s="68"/>
      <c r="C6650" s="68"/>
      <c r="D6650" s="68"/>
      <c r="E6650" s="68"/>
      <c r="F6650" s="69"/>
      <c r="G6650" s="69"/>
      <c r="H6650" s="69"/>
      <c r="I6650" s="69"/>
      <c r="J6650" s="68"/>
      <c r="K6650" s="69"/>
      <c r="L6650" s="68"/>
      <c r="M6650" s="68"/>
      <c r="N6650" s="68"/>
      <c r="O6650" s="68"/>
      <c r="P6650" s="70"/>
      <c r="Q6650" s="71"/>
    </row>
    <row r="6651" spans="1:17">
      <c r="A6651" s="152"/>
      <c r="B6651" s="68"/>
      <c r="C6651" s="68"/>
      <c r="D6651" s="68"/>
      <c r="E6651" s="68"/>
      <c r="F6651" s="69"/>
      <c r="G6651" s="69"/>
      <c r="H6651" s="69"/>
      <c r="I6651" s="69"/>
      <c r="J6651" s="68"/>
      <c r="K6651" s="69"/>
      <c r="L6651" s="68"/>
      <c r="M6651" s="68"/>
      <c r="N6651" s="68"/>
      <c r="O6651" s="68"/>
      <c r="P6651" s="70"/>
      <c r="Q6651" s="71"/>
    </row>
    <row r="6652" spans="1:17">
      <c r="A6652" s="152"/>
      <c r="B6652" s="68"/>
      <c r="C6652" s="68"/>
      <c r="D6652" s="68"/>
      <c r="E6652" s="68"/>
      <c r="F6652" s="69"/>
      <c r="G6652" s="69"/>
      <c r="H6652" s="69"/>
      <c r="I6652" s="69"/>
      <c r="J6652" s="68"/>
      <c r="K6652" s="69"/>
      <c r="L6652" s="68"/>
      <c r="M6652" s="68"/>
      <c r="N6652" s="68"/>
      <c r="O6652" s="68"/>
      <c r="P6652" s="70"/>
      <c r="Q6652" s="71"/>
    </row>
    <row r="6653" spans="1:17">
      <c r="A6653" s="152"/>
      <c r="B6653" s="68"/>
      <c r="C6653" s="68"/>
      <c r="D6653" s="68"/>
      <c r="E6653" s="68"/>
      <c r="F6653" s="69"/>
      <c r="G6653" s="69"/>
      <c r="H6653" s="69"/>
      <c r="I6653" s="69"/>
      <c r="J6653" s="68"/>
      <c r="K6653" s="69"/>
      <c r="L6653" s="68"/>
      <c r="M6653" s="68"/>
      <c r="N6653" s="68"/>
      <c r="O6653" s="68"/>
      <c r="P6653" s="70"/>
      <c r="Q6653" s="71"/>
    </row>
    <row r="6654" spans="1:17">
      <c r="A6654" s="152"/>
      <c r="B6654" s="68"/>
      <c r="C6654" s="68"/>
      <c r="D6654" s="68"/>
      <c r="E6654" s="68"/>
      <c r="F6654" s="69"/>
      <c r="G6654" s="69"/>
      <c r="H6654" s="69"/>
      <c r="I6654" s="69"/>
      <c r="J6654" s="68"/>
      <c r="K6654" s="69"/>
      <c r="L6654" s="68"/>
      <c r="M6654" s="68"/>
      <c r="N6654" s="68"/>
      <c r="O6654" s="68"/>
      <c r="P6654" s="70"/>
      <c r="Q6654" s="71"/>
    </row>
    <row r="6655" spans="1:17">
      <c r="A6655" s="152"/>
      <c r="B6655" s="68"/>
      <c r="C6655" s="68"/>
      <c r="D6655" s="68"/>
      <c r="E6655" s="68"/>
      <c r="F6655" s="69"/>
      <c r="G6655" s="69"/>
      <c r="H6655" s="69"/>
      <c r="I6655" s="69"/>
      <c r="J6655" s="68"/>
      <c r="K6655" s="69"/>
      <c r="L6655" s="68"/>
      <c r="M6655" s="68"/>
      <c r="N6655" s="68"/>
      <c r="O6655" s="68"/>
      <c r="P6655" s="70"/>
      <c r="Q6655" s="71"/>
    </row>
    <row r="6656" spans="1:17">
      <c r="A6656" s="152"/>
      <c r="B6656" s="68"/>
      <c r="C6656" s="68"/>
      <c r="D6656" s="68"/>
      <c r="E6656" s="68"/>
      <c r="F6656" s="69"/>
      <c r="G6656" s="69"/>
      <c r="H6656" s="69"/>
      <c r="I6656" s="69"/>
      <c r="J6656" s="68"/>
      <c r="K6656" s="69"/>
      <c r="L6656" s="68"/>
      <c r="M6656" s="68"/>
      <c r="N6656" s="68"/>
      <c r="O6656" s="68"/>
      <c r="P6656" s="70"/>
      <c r="Q6656" s="71"/>
    </row>
    <row r="6657" spans="1:17">
      <c r="A6657" s="152"/>
      <c r="B6657" s="68"/>
      <c r="C6657" s="68"/>
      <c r="D6657" s="68"/>
      <c r="E6657" s="68"/>
      <c r="F6657" s="69"/>
      <c r="G6657" s="69"/>
      <c r="H6657" s="69"/>
      <c r="I6657" s="69"/>
      <c r="J6657" s="68"/>
      <c r="K6657" s="69"/>
      <c r="L6657" s="68"/>
      <c r="M6657" s="68"/>
      <c r="N6657" s="68"/>
      <c r="O6657" s="68"/>
      <c r="P6657" s="70"/>
      <c r="Q6657" s="71"/>
    </row>
    <row r="6658" spans="1:17">
      <c r="A6658" s="152"/>
      <c r="B6658" s="68"/>
      <c r="C6658" s="68"/>
      <c r="D6658" s="68"/>
      <c r="E6658" s="68"/>
      <c r="F6658" s="69"/>
      <c r="G6658" s="69"/>
      <c r="H6658" s="69"/>
      <c r="I6658" s="69"/>
      <c r="J6658" s="68"/>
      <c r="K6658" s="69"/>
      <c r="L6658" s="68"/>
      <c r="M6658" s="68"/>
      <c r="N6658" s="68"/>
      <c r="O6658" s="68"/>
      <c r="P6658" s="70"/>
      <c r="Q6658" s="71"/>
    </row>
    <row r="6659" spans="1:17">
      <c r="A6659" s="152"/>
      <c r="B6659" s="68"/>
      <c r="C6659" s="68"/>
      <c r="D6659" s="68"/>
      <c r="E6659" s="68"/>
      <c r="F6659" s="69"/>
      <c r="G6659" s="69"/>
      <c r="H6659" s="69"/>
      <c r="I6659" s="69"/>
      <c r="J6659" s="68"/>
      <c r="K6659" s="69"/>
      <c r="L6659" s="68"/>
      <c r="M6659" s="68"/>
      <c r="N6659" s="68"/>
      <c r="O6659" s="68"/>
      <c r="P6659" s="70"/>
      <c r="Q6659" s="71"/>
    </row>
    <row r="6660" spans="1:17">
      <c r="A6660" s="152"/>
      <c r="B6660" s="68"/>
      <c r="C6660" s="68"/>
      <c r="D6660" s="68"/>
      <c r="E6660" s="68"/>
      <c r="F6660" s="69"/>
      <c r="G6660" s="69"/>
      <c r="H6660" s="69"/>
      <c r="I6660" s="69"/>
      <c r="J6660" s="68"/>
      <c r="K6660" s="69"/>
      <c r="L6660" s="68"/>
      <c r="M6660" s="68"/>
      <c r="N6660" s="68"/>
      <c r="O6660" s="68"/>
      <c r="P6660" s="70"/>
      <c r="Q6660" s="71"/>
    </row>
    <row r="6661" spans="1:17">
      <c r="A6661" s="152"/>
      <c r="B6661" s="68"/>
      <c r="C6661" s="68"/>
      <c r="D6661" s="68"/>
      <c r="E6661" s="68"/>
      <c r="F6661" s="69"/>
      <c r="G6661" s="69"/>
      <c r="H6661" s="69"/>
      <c r="I6661" s="69"/>
      <c r="J6661" s="68"/>
      <c r="K6661" s="69"/>
      <c r="L6661" s="68"/>
      <c r="M6661" s="68"/>
      <c r="N6661" s="68"/>
      <c r="O6661" s="68"/>
      <c r="P6661" s="70"/>
      <c r="Q6661" s="71"/>
    </row>
    <row r="6662" spans="1:17">
      <c r="A6662" s="152"/>
      <c r="B6662" s="68"/>
      <c r="C6662" s="68"/>
      <c r="D6662" s="68"/>
      <c r="E6662" s="68"/>
      <c r="F6662" s="69"/>
      <c r="G6662" s="69"/>
      <c r="H6662" s="69"/>
      <c r="I6662" s="69"/>
      <c r="J6662" s="68"/>
      <c r="K6662" s="69"/>
      <c r="L6662" s="68"/>
      <c r="M6662" s="68"/>
      <c r="N6662" s="68"/>
      <c r="O6662" s="68"/>
      <c r="P6662" s="70"/>
      <c r="Q6662" s="71"/>
    </row>
    <row r="6663" spans="1:17">
      <c r="A6663" s="152"/>
      <c r="B6663" s="68"/>
      <c r="C6663" s="68"/>
      <c r="D6663" s="68"/>
      <c r="E6663" s="68"/>
      <c r="F6663" s="69"/>
      <c r="G6663" s="69"/>
      <c r="H6663" s="69"/>
      <c r="I6663" s="69"/>
      <c r="J6663" s="68"/>
      <c r="K6663" s="69"/>
      <c r="L6663" s="68"/>
      <c r="M6663" s="68"/>
      <c r="N6663" s="68"/>
      <c r="O6663" s="68"/>
      <c r="P6663" s="70"/>
      <c r="Q6663" s="71"/>
    </row>
    <row r="6664" spans="1:17">
      <c r="A6664" s="152"/>
      <c r="B6664" s="68"/>
      <c r="C6664" s="68"/>
      <c r="D6664" s="68"/>
      <c r="E6664" s="68"/>
      <c r="F6664" s="69"/>
      <c r="G6664" s="69"/>
      <c r="H6664" s="69"/>
      <c r="I6664" s="69"/>
      <c r="J6664" s="68"/>
      <c r="K6664" s="69"/>
      <c r="L6664" s="68"/>
      <c r="M6664" s="68"/>
      <c r="N6664" s="68"/>
      <c r="O6664" s="68"/>
      <c r="P6664" s="70"/>
      <c r="Q6664" s="71"/>
    </row>
    <row r="6665" spans="1:17">
      <c r="A6665" s="152"/>
      <c r="B6665" s="68"/>
      <c r="C6665" s="68"/>
      <c r="D6665" s="68"/>
      <c r="E6665" s="68"/>
      <c r="F6665" s="69"/>
      <c r="G6665" s="69"/>
      <c r="H6665" s="69"/>
      <c r="I6665" s="69"/>
      <c r="J6665" s="68"/>
      <c r="K6665" s="69"/>
      <c r="L6665" s="68"/>
      <c r="M6665" s="68"/>
      <c r="N6665" s="68"/>
      <c r="O6665" s="68"/>
      <c r="P6665" s="70"/>
      <c r="Q6665" s="71"/>
    </row>
    <row r="6666" spans="1:17">
      <c r="A6666" s="152"/>
      <c r="B6666" s="68"/>
      <c r="C6666" s="68"/>
      <c r="D6666" s="68"/>
      <c r="E6666" s="68"/>
      <c r="F6666" s="69"/>
      <c r="G6666" s="69"/>
      <c r="H6666" s="69"/>
      <c r="I6666" s="69"/>
      <c r="J6666" s="68"/>
      <c r="K6666" s="69"/>
      <c r="L6666" s="68"/>
      <c r="M6666" s="68"/>
      <c r="N6666" s="68"/>
      <c r="O6666" s="68"/>
      <c r="P6666" s="70"/>
      <c r="Q6666" s="71"/>
    </row>
    <row r="6667" spans="1:17">
      <c r="A6667" s="152"/>
      <c r="B6667" s="68"/>
      <c r="C6667" s="68"/>
      <c r="D6667" s="68"/>
      <c r="E6667" s="68"/>
      <c r="F6667" s="69"/>
      <c r="G6667" s="69"/>
      <c r="H6667" s="69"/>
      <c r="I6667" s="69"/>
      <c r="J6667" s="68"/>
      <c r="K6667" s="69"/>
      <c r="L6667" s="68"/>
      <c r="M6667" s="68"/>
      <c r="N6667" s="68"/>
      <c r="O6667" s="68"/>
      <c r="P6667" s="70"/>
      <c r="Q6667" s="71"/>
    </row>
    <row r="6668" spans="1:17">
      <c r="A6668" s="152"/>
      <c r="B6668" s="68"/>
      <c r="C6668" s="68"/>
      <c r="D6668" s="68"/>
      <c r="E6668" s="68"/>
      <c r="F6668" s="69"/>
      <c r="G6668" s="69"/>
      <c r="H6668" s="69"/>
      <c r="I6668" s="69"/>
      <c r="J6668" s="68"/>
      <c r="K6668" s="69"/>
      <c r="L6668" s="68"/>
      <c r="M6668" s="68"/>
      <c r="N6668" s="68"/>
      <c r="O6668" s="68"/>
      <c r="P6668" s="70"/>
      <c r="Q6668" s="71"/>
    </row>
    <row r="6669" spans="1:17">
      <c r="A6669" s="152"/>
      <c r="B6669" s="68"/>
      <c r="C6669" s="68"/>
      <c r="D6669" s="68"/>
      <c r="E6669" s="68"/>
      <c r="F6669" s="69"/>
      <c r="G6669" s="69"/>
      <c r="H6669" s="69"/>
      <c r="I6669" s="69"/>
      <c r="J6669" s="68"/>
      <c r="K6669" s="69"/>
      <c r="L6669" s="68"/>
      <c r="M6669" s="68"/>
      <c r="N6669" s="68"/>
      <c r="O6669" s="68"/>
      <c r="P6669" s="70"/>
      <c r="Q6669" s="71"/>
    </row>
    <row r="6670" spans="1:17">
      <c r="A6670" s="152"/>
      <c r="B6670" s="68"/>
      <c r="C6670" s="68"/>
      <c r="D6670" s="68"/>
      <c r="E6670" s="68"/>
      <c r="F6670" s="69"/>
      <c r="G6670" s="69"/>
      <c r="H6670" s="69"/>
      <c r="I6670" s="69"/>
      <c r="J6670" s="68"/>
      <c r="K6670" s="69"/>
      <c r="L6670" s="68"/>
      <c r="M6670" s="68"/>
      <c r="N6670" s="68"/>
      <c r="O6670" s="68"/>
      <c r="P6670" s="70"/>
      <c r="Q6670" s="71"/>
    </row>
    <row r="6671" spans="1:17">
      <c r="A6671" s="152"/>
      <c r="B6671" s="68"/>
      <c r="C6671" s="68"/>
      <c r="D6671" s="68"/>
      <c r="E6671" s="68"/>
      <c r="F6671" s="69"/>
      <c r="G6671" s="69"/>
      <c r="H6671" s="69"/>
      <c r="I6671" s="69"/>
      <c r="J6671" s="68"/>
      <c r="K6671" s="69"/>
      <c r="L6671" s="68"/>
      <c r="M6671" s="68"/>
      <c r="N6671" s="68"/>
      <c r="O6671" s="68"/>
      <c r="P6671" s="70"/>
      <c r="Q6671" s="71"/>
    </row>
    <row r="6672" spans="1:17">
      <c r="A6672" s="152"/>
      <c r="B6672" s="68"/>
      <c r="C6672" s="68"/>
      <c r="D6672" s="68"/>
      <c r="E6672" s="68"/>
      <c r="F6672" s="69"/>
      <c r="G6672" s="69"/>
      <c r="H6672" s="69"/>
      <c r="I6672" s="69"/>
      <c r="J6672" s="68"/>
      <c r="K6672" s="69"/>
      <c r="L6672" s="68"/>
      <c r="M6672" s="68"/>
      <c r="N6672" s="68"/>
      <c r="O6672" s="68"/>
      <c r="P6672" s="70"/>
      <c r="Q6672" s="71"/>
    </row>
    <row r="6673" spans="1:17">
      <c r="A6673" s="152"/>
      <c r="B6673" s="68"/>
      <c r="C6673" s="68"/>
      <c r="D6673" s="68"/>
      <c r="E6673" s="68"/>
      <c r="F6673" s="69"/>
      <c r="G6673" s="69"/>
      <c r="H6673" s="69"/>
      <c r="I6673" s="69"/>
      <c r="J6673" s="68"/>
      <c r="K6673" s="69"/>
      <c r="L6673" s="68"/>
      <c r="M6673" s="68"/>
      <c r="N6673" s="68"/>
      <c r="O6673" s="68"/>
      <c r="P6673" s="70"/>
      <c r="Q6673" s="71"/>
    </row>
    <row r="6674" spans="1:17">
      <c r="A6674" s="152"/>
      <c r="B6674" s="68"/>
      <c r="C6674" s="68"/>
      <c r="D6674" s="68"/>
      <c r="E6674" s="68"/>
      <c r="F6674" s="69"/>
      <c r="G6674" s="69"/>
      <c r="H6674" s="69"/>
      <c r="I6674" s="69"/>
      <c r="J6674" s="68"/>
      <c r="K6674" s="69"/>
      <c r="L6674" s="68"/>
      <c r="M6674" s="68"/>
      <c r="N6674" s="68"/>
      <c r="O6674" s="68"/>
      <c r="P6674" s="70"/>
      <c r="Q6674" s="71"/>
    </row>
    <row r="6675" spans="1:17">
      <c r="A6675" s="152"/>
      <c r="B6675" s="68"/>
      <c r="C6675" s="68"/>
      <c r="D6675" s="68"/>
      <c r="E6675" s="68"/>
      <c r="F6675" s="69"/>
      <c r="G6675" s="69"/>
      <c r="H6675" s="69"/>
      <c r="I6675" s="69"/>
      <c r="J6675" s="68"/>
      <c r="K6675" s="69"/>
      <c r="L6675" s="68"/>
      <c r="M6675" s="68"/>
      <c r="N6675" s="68"/>
      <c r="O6675" s="68"/>
      <c r="P6675" s="70"/>
      <c r="Q6675" s="71"/>
    </row>
    <row r="6676" spans="1:17">
      <c r="A6676" s="152"/>
      <c r="B6676" s="68"/>
      <c r="C6676" s="68"/>
      <c r="D6676" s="68"/>
      <c r="E6676" s="68"/>
      <c r="F6676" s="69"/>
      <c r="G6676" s="69"/>
      <c r="H6676" s="69"/>
      <c r="I6676" s="69"/>
      <c r="J6676" s="68"/>
      <c r="K6676" s="69"/>
      <c r="L6676" s="68"/>
      <c r="M6676" s="68"/>
      <c r="N6676" s="68"/>
      <c r="O6676" s="68"/>
      <c r="P6676" s="70"/>
      <c r="Q6676" s="71"/>
    </row>
    <row r="6677" spans="1:17">
      <c r="A6677" s="152"/>
      <c r="B6677" s="68"/>
      <c r="C6677" s="68"/>
      <c r="D6677" s="68"/>
      <c r="E6677" s="68"/>
      <c r="F6677" s="69"/>
      <c r="G6677" s="69"/>
      <c r="H6677" s="69"/>
      <c r="I6677" s="69"/>
      <c r="J6677" s="68"/>
      <c r="K6677" s="69"/>
      <c r="L6677" s="68"/>
      <c r="M6677" s="68"/>
      <c r="N6677" s="68"/>
      <c r="O6677" s="68"/>
      <c r="P6677" s="70"/>
      <c r="Q6677" s="71"/>
    </row>
    <row r="6678" spans="1:17">
      <c r="A6678" s="152"/>
      <c r="B6678" s="68"/>
      <c r="C6678" s="68"/>
      <c r="D6678" s="68"/>
      <c r="E6678" s="68"/>
      <c r="F6678" s="69"/>
      <c r="G6678" s="69"/>
      <c r="H6678" s="69"/>
      <c r="I6678" s="69"/>
      <c r="J6678" s="68"/>
      <c r="K6678" s="69"/>
      <c r="L6678" s="68"/>
      <c r="M6678" s="68"/>
      <c r="N6678" s="68"/>
      <c r="O6678" s="68"/>
      <c r="P6678" s="70"/>
      <c r="Q6678" s="71"/>
    </row>
    <row r="6679" spans="1:17">
      <c r="A6679" s="152"/>
      <c r="B6679" s="68"/>
      <c r="C6679" s="68"/>
      <c r="D6679" s="68"/>
      <c r="E6679" s="68"/>
      <c r="F6679" s="69"/>
      <c r="G6679" s="69"/>
      <c r="H6679" s="69"/>
      <c r="I6679" s="69"/>
      <c r="J6679" s="68"/>
      <c r="K6679" s="69"/>
      <c r="L6679" s="68"/>
      <c r="M6679" s="68"/>
      <c r="N6679" s="68"/>
      <c r="O6679" s="68"/>
      <c r="P6679" s="70"/>
      <c r="Q6679" s="71"/>
    </row>
    <row r="6680" spans="1:17">
      <c r="A6680" s="152"/>
      <c r="B6680" s="68"/>
      <c r="C6680" s="68"/>
      <c r="D6680" s="68"/>
      <c r="E6680" s="68"/>
      <c r="F6680" s="69"/>
      <c r="G6680" s="69"/>
      <c r="H6680" s="69"/>
      <c r="I6680" s="69"/>
      <c r="J6680" s="68"/>
      <c r="K6680" s="69"/>
      <c r="L6680" s="68"/>
      <c r="M6680" s="68"/>
      <c r="N6680" s="68"/>
      <c r="O6680" s="68"/>
      <c r="P6680" s="70"/>
      <c r="Q6680" s="71"/>
    </row>
    <row r="6681" spans="1:17">
      <c r="A6681" s="152"/>
      <c r="B6681" s="68"/>
      <c r="C6681" s="68"/>
      <c r="D6681" s="68"/>
      <c r="E6681" s="68"/>
      <c r="F6681" s="69"/>
      <c r="G6681" s="69"/>
      <c r="H6681" s="69"/>
      <c r="I6681" s="69"/>
      <c r="J6681" s="68"/>
      <c r="K6681" s="69"/>
      <c r="L6681" s="68"/>
      <c r="M6681" s="68"/>
      <c r="N6681" s="68"/>
      <c r="O6681" s="68"/>
      <c r="P6681" s="70"/>
      <c r="Q6681" s="71"/>
    </row>
    <row r="6682" spans="1:17">
      <c r="A6682" s="152"/>
      <c r="B6682" s="68"/>
      <c r="C6682" s="68"/>
      <c r="D6682" s="68"/>
      <c r="E6682" s="68"/>
      <c r="F6682" s="69"/>
      <c r="G6682" s="69"/>
      <c r="H6682" s="69"/>
      <c r="I6682" s="69"/>
      <c r="J6682" s="68"/>
      <c r="K6682" s="69"/>
      <c r="L6682" s="68"/>
      <c r="M6682" s="68"/>
      <c r="N6682" s="68"/>
      <c r="O6682" s="68"/>
      <c r="P6682" s="70"/>
      <c r="Q6682" s="71"/>
    </row>
    <row r="6683" spans="1:17">
      <c r="A6683" s="152"/>
      <c r="B6683" s="68"/>
      <c r="C6683" s="68"/>
      <c r="D6683" s="68"/>
      <c r="E6683" s="68"/>
      <c r="F6683" s="69"/>
      <c r="G6683" s="69"/>
      <c r="H6683" s="69"/>
      <c r="I6683" s="69"/>
      <c r="J6683" s="68"/>
      <c r="K6683" s="69"/>
      <c r="L6683" s="68"/>
      <c r="M6683" s="68"/>
      <c r="N6683" s="68"/>
      <c r="O6683" s="68"/>
      <c r="P6683" s="70"/>
      <c r="Q6683" s="71"/>
    </row>
    <row r="6684" spans="1:17">
      <c r="A6684" s="152"/>
      <c r="B6684" s="68"/>
      <c r="C6684" s="68"/>
      <c r="D6684" s="68"/>
      <c r="E6684" s="68"/>
      <c r="F6684" s="69"/>
      <c r="G6684" s="69"/>
      <c r="H6684" s="69"/>
      <c r="I6684" s="69"/>
      <c r="J6684" s="68"/>
      <c r="K6684" s="69"/>
      <c r="L6684" s="68"/>
      <c r="M6684" s="68"/>
      <c r="N6684" s="68"/>
      <c r="O6684" s="68"/>
      <c r="P6684" s="70"/>
      <c r="Q6684" s="71"/>
    </row>
    <row r="6685" spans="1:17">
      <c r="A6685" s="152"/>
      <c r="B6685" s="68"/>
      <c r="C6685" s="68"/>
      <c r="D6685" s="68"/>
      <c r="E6685" s="68"/>
      <c r="F6685" s="69"/>
      <c r="G6685" s="69"/>
      <c r="H6685" s="69"/>
      <c r="I6685" s="69"/>
      <c r="J6685" s="68"/>
      <c r="K6685" s="69"/>
      <c r="L6685" s="68"/>
      <c r="M6685" s="68"/>
      <c r="N6685" s="68"/>
      <c r="O6685" s="68"/>
      <c r="P6685" s="70"/>
      <c r="Q6685" s="71"/>
    </row>
    <row r="6686" spans="1:17">
      <c r="A6686" s="152"/>
      <c r="B6686" s="68"/>
      <c r="C6686" s="68"/>
      <c r="D6686" s="68"/>
      <c r="E6686" s="68"/>
      <c r="F6686" s="69"/>
      <c r="G6686" s="69"/>
      <c r="H6686" s="69"/>
      <c r="I6686" s="69"/>
      <c r="J6686" s="68"/>
      <c r="K6686" s="69"/>
      <c r="L6686" s="68"/>
      <c r="M6686" s="68"/>
      <c r="N6686" s="68"/>
      <c r="O6686" s="68"/>
      <c r="P6686" s="70"/>
      <c r="Q6686" s="71"/>
    </row>
    <row r="6687" spans="1:17">
      <c r="A6687" s="152"/>
      <c r="B6687" s="68"/>
      <c r="C6687" s="68"/>
      <c r="D6687" s="68"/>
      <c r="E6687" s="68"/>
      <c r="F6687" s="69"/>
      <c r="G6687" s="69"/>
      <c r="H6687" s="69"/>
      <c r="I6687" s="69"/>
      <c r="J6687" s="68"/>
      <c r="K6687" s="69"/>
      <c r="L6687" s="68"/>
      <c r="M6687" s="68"/>
      <c r="N6687" s="68"/>
      <c r="O6687" s="68"/>
      <c r="P6687" s="70"/>
      <c r="Q6687" s="71"/>
    </row>
    <row r="6688" spans="1:17">
      <c r="A6688" s="152"/>
      <c r="B6688" s="68"/>
      <c r="C6688" s="68"/>
      <c r="D6688" s="68"/>
      <c r="E6688" s="68"/>
      <c r="F6688" s="69"/>
      <c r="G6688" s="69"/>
      <c r="H6688" s="69"/>
      <c r="I6688" s="69"/>
      <c r="J6688" s="68"/>
      <c r="K6688" s="69"/>
      <c r="L6688" s="68"/>
      <c r="M6688" s="68"/>
      <c r="N6688" s="68"/>
      <c r="O6688" s="68"/>
      <c r="P6688" s="70"/>
      <c r="Q6688" s="71"/>
    </row>
    <row r="6689" spans="1:17">
      <c r="A6689" s="152"/>
      <c r="B6689" s="68"/>
      <c r="C6689" s="68"/>
      <c r="D6689" s="68"/>
      <c r="E6689" s="68"/>
      <c r="F6689" s="69"/>
      <c r="G6689" s="69"/>
      <c r="H6689" s="69"/>
      <c r="I6689" s="69"/>
      <c r="J6689" s="68"/>
      <c r="K6689" s="69"/>
      <c r="L6689" s="68"/>
      <c r="M6689" s="68"/>
      <c r="N6689" s="68"/>
      <c r="O6689" s="68"/>
      <c r="P6689" s="70"/>
      <c r="Q6689" s="71"/>
    </row>
    <row r="6690" spans="1:17">
      <c r="A6690" s="152"/>
      <c r="B6690" s="68"/>
      <c r="C6690" s="68"/>
      <c r="D6690" s="68"/>
      <c r="E6690" s="68"/>
      <c r="F6690" s="69"/>
      <c r="G6690" s="69"/>
      <c r="H6690" s="69"/>
      <c r="I6690" s="69"/>
      <c r="J6690" s="68"/>
      <c r="K6690" s="69"/>
      <c r="L6690" s="68"/>
      <c r="M6690" s="68"/>
      <c r="N6690" s="68"/>
      <c r="O6690" s="68"/>
      <c r="P6690" s="70"/>
      <c r="Q6690" s="71"/>
    </row>
    <row r="6691" spans="1:17">
      <c r="A6691" s="152"/>
      <c r="B6691" s="68"/>
      <c r="C6691" s="68"/>
      <c r="D6691" s="68"/>
      <c r="E6691" s="68"/>
      <c r="F6691" s="69"/>
      <c r="G6691" s="69"/>
      <c r="H6691" s="69"/>
      <c r="I6691" s="69"/>
      <c r="J6691" s="68"/>
      <c r="K6691" s="69"/>
      <c r="L6691" s="68"/>
      <c r="M6691" s="68"/>
      <c r="N6691" s="68"/>
      <c r="O6691" s="68"/>
      <c r="P6691" s="70"/>
      <c r="Q6691" s="71"/>
    </row>
    <row r="6692" spans="1:17">
      <c r="A6692" s="152"/>
      <c r="B6692" s="68"/>
      <c r="C6692" s="68"/>
      <c r="D6692" s="68"/>
      <c r="E6692" s="68"/>
      <c r="F6692" s="69"/>
      <c r="G6692" s="69"/>
      <c r="H6692" s="69"/>
      <c r="I6692" s="69"/>
      <c r="J6692" s="68"/>
      <c r="K6692" s="69"/>
      <c r="L6692" s="68"/>
      <c r="M6692" s="68"/>
      <c r="N6692" s="68"/>
      <c r="O6692" s="68"/>
      <c r="P6692" s="70"/>
      <c r="Q6692" s="71"/>
    </row>
    <row r="6693" spans="1:17">
      <c r="A6693" s="152"/>
      <c r="B6693" s="68"/>
      <c r="C6693" s="68"/>
      <c r="D6693" s="68"/>
      <c r="E6693" s="68"/>
      <c r="F6693" s="69"/>
      <c r="G6693" s="69"/>
      <c r="H6693" s="69"/>
      <c r="I6693" s="69"/>
      <c r="J6693" s="68"/>
      <c r="K6693" s="69"/>
      <c r="L6693" s="68"/>
      <c r="M6693" s="68"/>
      <c r="N6693" s="68"/>
      <c r="O6693" s="68"/>
      <c r="P6693" s="70"/>
      <c r="Q6693" s="71"/>
    </row>
    <row r="6694" spans="1:17">
      <c r="A6694" s="152"/>
      <c r="B6694" s="68"/>
      <c r="C6694" s="68"/>
      <c r="D6694" s="68"/>
      <c r="E6694" s="68"/>
      <c r="F6694" s="69"/>
      <c r="G6694" s="69"/>
      <c r="H6694" s="69"/>
      <c r="I6694" s="69"/>
      <c r="J6694" s="68"/>
      <c r="K6694" s="69"/>
      <c r="L6694" s="68"/>
      <c r="M6694" s="68"/>
      <c r="N6694" s="68"/>
      <c r="O6694" s="68"/>
      <c r="P6694" s="70"/>
      <c r="Q6694" s="71"/>
    </row>
    <row r="6695" spans="1:17">
      <c r="A6695" s="152"/>
      <c r="B6695" s="68"/>
      <c r="C6695" s="68"/>
      <c r="D6695" s="68"/>
      <c r="E6695" s="68"/>
      <c r="F6695" s="69"/>
      <c r="G6695" s="69"/>
      <c r="H6695" s="69"/>
      <c r="I6695" s="69"/>
      <c r="J6695" s="68"/>
      <c r="K6695" s="69"/>
      <c r="L6695" s="68"/>
      <c r="M6695" s="68"/>
      <c r="N6695" s="68"/>
      <c r="O6695" s="68"/>
      <c r="P6695" s="70"/>
      <c r="Q6695" s="71"/>
    </row>
    <row r="6696" spans="1:17">
      <c r="A6696" s="152"/>
      <c r="B6696" s="68"/>
      <c r="C6696" s="68"/>
      <c r="D6696" s="68"/>
      <c r="E6696" s="68"/>
      <c r="F6696" s="69"/>
      <c r="G6696" s="69"/>
      <c r="H6696" s="69"/>
      <c r="I6696" s="69"/>
      <c r="J6696" s="68"/>
      <c r="K6696" s="69"/>
      <c r="L6696" s="68"/>
      <c r="M6696" s="68"/>
      <c r="N6696" s="68"/>
      <c r="O6696" s="68"/>
      <c r="P6696" s="70"/>
      <c r="Q6696" s="71"/>
    </row>
    <row r="6697" spans="1:17">
      <c r="A6697" s="152"/>
      <c r="B6697" s="68"/>
      <c r="C6697" s="68"/>
      <c r="D6697" s="68"/>
      <c r="E6697" s="68"/>
      <c r="F6697" s="69"/>
      <c r="G6697" s="69"/>
      <c r="H6697" s="69"/>
      <c r="I6697" s="69"/>
      <c r="J6697" s="68"/>
      <c r="K6697" s="69"/>
      <c r="L6697" s="68"/>
      <c r="M6697" s="68"/>
      <c r="N6697" s="68"/>
      <c r="O6697" s="68"/>
      <c r="P6697" s="70"/>
      <c r="Q6697" s="71"/>
    </row>
    <row r="6698" spans="1:17">
      <c r="A6698" s="152"/>
      <c r="B6698" s="68"/>
      <c r="C6698" s="68"/>
      <c r="D6698" s="68"/>
      <c r="E6698" s="68"/>
      <c r="F6698" s="69"/>
      <c r="G6698" s="69"/>
      <c r="H6698" s="69"/>
      <c r="I6698" s="69"/>
      <c r="J6698" s="68"/>
      <c r="K6698" s="69"/>
      <c r="L6698" s="68"/>
      <c r="M6698" s="68"/>
      <c r="N6698" s="68"/>
      <c r="O6698" s="68"/>
      <c r="P6698" s="70"/>
      <c r="Q6698" s="71"/>
    </row>
    <row r="6699" spans="1:17">
      <c r="A6699" s="152"/>
      <c r="B6699" s="68"/>
      <c r="C6699" s="68"/>
      <c r="D6699" s="68"/>
      <c r="E6699" s="68"/>
      <c r="F6699" s="69"/>
      <c r="G6699" s="69"/>
      <c r="H6699" s="69"/>
      <c r="I6699" s="69"/>
      <c r="J6699" s="68"/>
      <c r="K6699" s="69"/>
      <c r="L6699" s="68"/>
      <c r="M6699" s="68"/>
      <c r="N6699" s="68"/>
      <c r="O6699" s="68"/>
      <c r="P6699" s="70"/>
      <c r="Q6699" s="71"/>
    </row>
    <row r="6700" spans="1:17">
      <c r="A6700" s="152"/>
      <c r="B6700" s="68"/>
      <c r="C6700" s="68"/>
      <c r="D6700" s="68"/>
      <c r="E6700" s="68"/>
      <c r="F6700" s="69"/>
      <c r="G6700" s="69"/>
      <c r="H6700" s="69"/>
      <c r="I6700" s="69"/>
      <c r="J6700" s="68"/>
      <c r="K6700" s="69"/>
      <c r="L6700" s="68"/>
      <c r="M6700" s="68"/>
      <c r="N6700" s="68"/>
      <c r="O6700" s="68"/>
      <c r="P6700" s="70"/>
      <c r="Q6700" s="71"/>
    </row>
    <row r="6701" spans="1:17">
      <c r="A6701" s="152"/>
      <c r="B6701" s="68"/>
      <c r="C6701" s="68"/>
      <c r="D6701" s="68"/>
      <c r="E6701" s="68"/>
      <c r="F6701" s="69"/>
      <c r="G6701" s="69"/>
      <c r="H6701" s="69"/>
      <c r="I6701" s="69"/>
      <c r="J6701" s="68"/>
      <c r="K6701" s="69"/>
      <c r="L6701" s="68"/>
      <c r="M6701" s="68"/>
      <c r="N6701" s="68"/>
      <c r="O6701" s="68"/>
      <c r="P6701" s="70"/>
      <c r="Q6701" s="71"/>
    </row>
    <row r="6702" spans="1:17">
      <c r="A6702" s="152"/>
      <c r="B6702" s="68"/>
      <c r="C6702" s="68"/>
      <c r="D6702" s="68"/>
      <c r="E6702" s="68"/>
      <c r="F6702" s="69"/>
      <c r="G6702" s="69"/>
      <c r="H6702" s="69"/>
      <c r="I6702" s="69"/>
      <c r="J6702" s="68"/>
      <c r="K6702" s="69"/>
      <c r="L6702" s="68"/>
      <c r="M6702" s="68"/>
      <c r="N6702" s="68"/>
      <c r="O6702" s="68"/>
      <c r="P6702" s="70"/>
      <c r="Q6702" s="71"/>
    </row>
    <row r="6703" spans="1:17">
      <c r="A6703" s="152"/>
      <c r="B6703" s="68"/>
      <c r="C6703" s="68"/>
      <c r="D6703" s="68"/>
      <c r="E6703" s="68"/>
      <c r="F6703" s="69"/>
      <c r="G6703" s="69"/>
      <c r="H6703" s="69"/>
      <c r="I6703" s="69"/>
      <c r="J6703" s="68"/>
      <c r="K6703" s="69"/>
      <c r="L6703" s="68"/>
      <c r="M6703" s="68"/>
      <c r="N6703" s="68"/>
      <c r="O6703" s="68"/>
      <c r="P6703" s="70"/>
      <c r="Q6703" s="71"/>
    </row>
    <row r="6704" spans="1:17">
      <c r="A6704" s="152"/>
      <c r="B6704" s="68"/>
      <c r="C6704" s="68"/>
      <c r="D6704" s="68"/>
      <c r="E6704" s="68"/>
      <c r="F6704" s="69"/>
      <c r="G6704" s="69"/>
      <c r="H6704" s="69"/>
      <c r="I6704" s="69"/>
      <c r="J6704" s="68"/>
      <c r="K6704" s="69"/>
      <c r="L6704" s="68"/>
      <c r="M6704" s="68"/>
      <c r="N6704" s="68"/>
      <c r="O6704" s="68"/>
      <c r="P6704" s="70"/>
      <c r="Q6704" s="71"/>
    </row>
    <row r="6705" spans="1:17">
      <c r="A6705" s="152"/>
      <c r="B6705" s="68"/>
      <c r="C6705" s="68"/>
      <c r="D6705" s="68"/>
      <c r="E6705" s="68"/>
      <c r="F6705" s="69"/>
      <c r="G6705" s="69"/>
      <c r="H6705" s="69"/>
      <c r="I6705" s="69"/>
      <c r="J6705" s="68"/>
      <c r="K6705" s="69"/>
      <c r="L6705" s="68"/>
      <c r="M6705" s="68"/>
      <c r="N6705" s="68"/>
      <c r="O6705" s="68"/>
      <c r="P6705" s="70"/>
      <c r="Q6705" s="71"/>
    </row>
    <row r="6706" spans="1:17">
      <c r="A6706" s="152"/>
      <c r="B6706" s="68"/>
      <c r="C6706" s="68"/>
      <c r="D6706" s="68"/>
      <c r="E6706" s="68"/>
      <c r="F6706" s="69"/>
      <c r="G6706" s="69"/>
      <c r="H6706" s="69"/>
      <c r="I6706" s="69"/>
      <c r="J6706" s="68"/>
      <c r="K6706" s="69"/>
      <c r="L6706" s="68"/>
      <c r="M6706" s="68"/>
      <c r="N6706" s="68"/>
      <c r="O6706" s="68"/>
      <c r="P6706" s="70"/>
      <c r="Q6706" s="71"/>
    </row>
    <row r="6707" spans="1:17">
      <c r="A6707" s="152"/>
      <c r="B6707" s="68"/>
      <c r="C6707" s="68"/>
      <c r="D6707" s="68"/>
      <c r="E6707" s="68"/>
      <c r="F6707" s="69"/>
      <c r="G6707" s="69"/>
      <c r="H6707" s="69"/>
      <c r="I6707" s="69"/>
      <c r="J6707" s="68"/>
      <c r="K6707" s="69"/>
      <c r="L6707" s="68"/>
      <c r="M6707" s="68"/>
      <c r="N6707" s="68"/>
      <c r="O6707" s="68"/>
      <c r="P6707" s="70"/>
      <c r="Q6707" s="71"/>
    </row>
    <row r="6708" spans="1:17">
      <c r="A6708" s="152"/>
      <c r="B6708" s="68"/>
      <c r="C6708" s="68"/>
      <c r="D6708" s="68"/>
      <c r="E6708" s="68"/>
      <c r="F6708" s="69"/>
      <c r="G6708" s="69"/>
      <c r="H6708" s="69"/>
      <c r="I6708" s="69"/>
      <c r="J6708" s="68"/>
      <c r="K6708" s="69"/>
      <c r="L6708" s="68"/>
      <c r="M6708" s="68"/>
      <c r="N6708" s="68"/>
      <c r="O6708" s="68"/>
      <c r="P6708" s="70"/>
      <c r="Q6708" s="71"/>
    </row>
    <row r="6709" spans="1:17">
      <c r="A6709" s="152"/>
      <c r="B6709" s="68"/>
      <c r="C6709" s="68"/>
      <c r="D6709" s="68"/>
      <c r="E6709" s="68"/>
      <c r="F6709" s="69"/>
      <c r="G6709" s="69"/>
      <c r="H6709" s="69"/>
      <c r="I6709" s="69"/>
      <c r="J6709" s="68"/>
      <c r="K6709" s="69"/>
      <c r="L6709" s="68"/>
      <c r="M6709" s="68"/>
      <c r="N6709" s="68"/>
      <c r="O6709" s="68"/>
      <c r="P6709" s="70"/>
      <c r="Q6709" s="71"/>
    </row>
    <row r="6710" spans="1:17">
      <c r="A6710" s="152"/>
      <c r="B6710" s="68"/>
      <c r="C6710" s="68"/>
      <c r="D6710" s="68"/>
      <c r="E6710" s="68"/>
      <c r="F6710" s="69"/>
      <c r="G6710" s="69"/>
      <c r="H6710" s="69"/>
      <c r="I6710" s="69"/>
      <c r="J6710" s="68"/>
      <c r="K6710" s="69"/>
      <c r="L6710" s="68"/>
      <c r="M6710" s="68"/>
      <c r="N6710" s="68"/>
      <c r="O6710" s="68"/>
      <c r="P6710" s="70"/>
      <c r="Q6710" s="71"/>
    </row>
    <row r="6711" spans="1:17">
      <c r="A6711" s="152"/>
      <c r="B6711" s="68"/>
      <c r="C6711" s="68"/>
      <c r="D6711" s="68"/>
      <c r="E6711" s="68"/>
      <c r="F6711" s="69"/>
      <c r="G6711" s="69"/>
      <c r="H6711" s="69"/>
      <c r="I6711" s="69"/>
      <c r="J6711" s="68"/>
      <c r="K6711" s="69"/>
      <c r="L6711" s="68"/>
      <c r="M6711" s="68"/>
      <c r="N6711" s="68"/>
      <c r="O6711" s="68"/>
      <c r="P6711" s="70"/>
      <c r="Q6711" s="71"/>
    </row>
    <row r="6712" spans="1:17">
      <c r="A6712" s="152"/>
      <c r="B6712" s="68"/>
      <c r="C6712" s="68"/>
      <c r="D6712" s="68"/>
      <c r="E6712" s="68"/>
      <c r="F6712" s="69"/>
      <c r="G6712" s="69"/>
      <c r="H6712" s="69"/>
      <c r="I6712" s="69"/>
      <c r="J6712" s="68"/>
      <c r="K6712" s="69"/>
      <c r="L6712" s="68"/>
      <c r="M6712" s="68"/>
      <c r="N6712" s="68"/>
      <c r="O6712" s="68"/>
      <c r="P6712" s="70"/>
      <c r="Q6712" s="71"/>
    </row>
    <row r="6713" spans="1:17">
      <c r="A6713" s="152"/>
      <c r="B6713" s="68"/>
      <c r="C6713" s="68"/>
      <c r="D6713" s="68"/>
      <c r="E6713" s="68"/>
      <c r="F6713" s="69"/>
      <c r="G6713" s="69"/>
      <c r="H6713" s="69"/>
      <c r="I6713" s="69"/>
      <c r="J6713" s="68"/>
      <c r="K6713" s="69"/>
      <c r="L6713" s="68"/>
      <c r="M6713" s="68"/>
      <c r="N6713" s="68"/>
      <c r="O6713" s="68"/>
      <c r="P6713" s="70"/>
      <c r="Q6713" s="71"/>
    </row>
    <row r="6714" spans="1:17">
      <c r="A6714" s="152"/>
      <c r="B6714" s="68"/>
      <c r="C6714" s="68"/>
      <c r="D6714" s="68"/>
      <c r="E6714" s="68"/>
      <c r="F6714" s="69"/>
      <c r="G6714" s="69"/>
      <c r="H6714" s="69"/>
      <c r="I6714" s="69"/>
      <c r="J6714" s="68"/>
      <c r="K6714" s="69"/>
      <c r="L6714" s="68"/>
      <c r="M6714" s="68"/>
      <c r="N6714" s="68"/>
      <c r="O6714" s="68"/>
      <c r="P6714" s="70"/>
      <c r="Q6714" s="71"/>
    </row>
    <row r="6715" spans="1:17">
      <c r="A6715" s="152"/>
      <c r="B6715" s="68"/>
      <c r="C6715" s="68"/>
      <c r="D6715" s="68"/>
      <c r="E6715" s="68"/>
      <c r="F6715" s="69"/>
      <c r="G6715" s="69"/>
      <c r="H6715" s="69"/>
      <c r="I6715" s="69"/>
      <c r="J6715" s="68"/>
      <c r="K6715" s="69"/>
      <c r="L6715" s="68"/>
      <c r="M6715" s="68"/>
      <c r="N6715" s="68"/>
      <c r="O6715" s="68"/>
      <c r="P6715" s="70"/>
      <c r="Q6715" s="71"/>
    </row>
    <row r="6716" spans="1:17">
      <c r="A6716" s="152"/>
      <c r="B6716" s="68"/>
      <c r="C6716" s="68"/>
      <c r="D6716" s="68"/>
      <c r="E6716" s="68"/>
      <c r="F6716" s="69"/>
      <c r="G6716" s="69"/>
      <c r="H6716" s="69"/>
      <c r="I6716" s="69"/>
      <c r="J6716" s="68"/>
      <c r="K6716" s="69"/>
      <c r="L6716" s="68"/>
      <c r="M6716" s="68"/>
      <c r="N6716" s="68"/>
      <c r="O6716" s="68"/>
      <c r="P6716" s="70"/>
      <c r="Q6716" s="71"/>
    </row>
    <row r="6717" spans="1:17">
      <c r="A6717" s="152"/>
      <c r="B6717" s="68"/>
      <c r="C6717" s="68"/>
      <c r="D6717" s="68"/>
      <c r="E6717" s="68"/>
      <c r="F6717" s="69"/>
      <c r="G6717" s="69"/>
      <c r="H6717" s="69"/>
      <c r="I6717" s="69"/>
      <c r="J6717" s="68"/>
      <c r="K6717" s="69"/>
      <c r="L6717" s="68"/>
      <c r="M6717" s="68"/>
      <c r="N6717" s="68"/>
      <c r="O6717" s="68"/>
      <c r="P6717" s="70"/>
      <c r="Q6717" s="71"/>
    </row>
    <row r="6718" spans="1:17">
      <c r="A6718" s="152"/>
      <c r="B6718" s="68"/>
      <c r="C6718" s="68"/>
      <c r="D6718" s="68"/>
      <c r="E6718" s="68"/>
      <c r="F6718" s="69"/>
      <c r="G6718" s="69"/>
      <c r="H6718" s="69"/>
      <c r="I6718" s="69"/>
      <c r="J6718" s="68"/>
      <c r="K6718" s="69"/>
      <c r="L6718" s="68"/>
      <c r="M6718" s="68"/>
      <c r="N6718" s="68"/>
      <c r="O6718" s="68"/>
      <c r="P6718" s="70"/>
      <c r="Q6718" s="71"/>
    </row>
    <row r="6719" spans="1:17">
      <c r="A6719" s="152"/>
      <c r="B6719" s="68"/>
      <c r="C6719" s="68"/>
      <c r="D6719" s="68"/>
      <c r="E6719" s="68"/>
      <c r="F6719" s="69"/>
      <c r="G6719" s="69"/>
      <c r="H6719" s="69"/>
      <c r="I6719" s="69"/>
      <c r="J6719" s="68"/>
      <c r="K6719" s="69"/>
      <c r="L6719" s="68"/>
      <c r="M6719" s="68"/>
      <c r="N6719" s="68"/>
      <c r="O6719" s="68"/>
      <c r="P6719" s="70"/>
      <c r="Q6719" s="71"/>
    </row>
    <row r="6720" spans="1:17">
      <c r="A6720" s="152"/>
      <c r="B6720" s="68"/>
      <c r="C6720" s="68"/>
      <c r="D6720" s="68"/>
      <c r="E6720" s="68"/>
      <c r="F6720" s="69"/>
      <c r="G6720" s="69"/>
      <c r="H6720" s="69"/>
      <c r="I6720" s="69"/>
      <c r="J6720" s="68"/>
      <c r="K6720" s="69"/>
      <c r="L6720" s="68"/>
      <c r="M6720" s="68"/>
      <c r="N6720" s="68"/>
      <c r="O6720" s="68"/>
      <c r="P6720" s="70"/>
      <c r="Q6720" s="71"/>
    </row>
    <row r="6721" spans="1:17">
      <c r="A6721" s="152"/>
      <c r="B6721" s="68"/>
      <c r="C6721" s="68"/>
      <c r="D6721" s="68"/>
      <c r="E6721" s="68"/>
      <c r="F6721" s="69"/>
      <c r="G6721" s="69"/>
      <c r="H6721" s="69"/>
      <c r="I6721" s="69"/>
      <c r="J6721" s="68"/>
      <c r="K6721" s="69"/>
      <c r="L6721" s="68"/>
      <c r="M6721" s="68"/>
      <c r="N6721" s="68"/>
      <c r="O6721" s="68"/>
      <c r="P6721" s="70"/>
      <c r="Q6721" s="71"/>
    </row>
    <row r="6722" spans="1:17">
      <c r="A6722" s="152"/>
      <c r="B6722" s="68"/>
      <c r="C6722" s="68"/>
      <c r="D6722" s="68"/>
      <c r="E6722" s="68"/>
      <c r="F6722" s="69"/>
      <c r="G6722" s="69"/>
      <c r="H6722" s="69"/>
      <c r="I6722" s="69"/>
      <c r="J6722" s="68"/>
      <c r="K6722" s="69"/>
      <c r="L6722" s="68"/>
      <c r="M6722" s="68"/>
      <c r="N6722" s="68"/>
      <c r="O6722" s="68"/>
      <c r="P6722" s="70"/>
      <c r="Q6722" s="71"/>
    </row>
    <row r="6723" spans="1:17">
      <c r="A6723" s="152"/>
      <c r="B6723" s="68"/>
      <c r="C6723" s="68"/>
      <c r="D6723" s="68"/>
      <c r="E6723" s="68"/>
      <c r="F6723" s="69"/>
      <c r="G6723" s="69"/>
      <c r="H6723" s="69"/>
      <c r="I6723" s="69"/>
      <c r="J6723" s="68"/>
      <c r="K6723" s="69"/>
      <c r="L6723" s="68"/>
      <c r="M6723" s="68"/>
      <c r="N6723" s="68"/>
      <c r="O6723" s="68"/>
      <c r="P6723" s="70"/>
      <c r="Q6723" s="71"/>
    </row>
    <row r="6724" spans="1:17">
      <c r="A6724" s="152"/>
      <c r="B6724" s="68"/>
      <c r="C6724" s="68"/>
      <c r="D6724" s="68"/>
      <c r="E6724" s="68"/>
      <c r="F6724" s="69"/>
      <c r="G6724" s="69"/>
      <c r="H6724" s="69"/>
      <c r="I6724" s="69"/>
      <c r="J6724" s="68"/>
      <c r="K6724" s="69"/>
      <c r="L6724" s="68"/>
      <c r="M6724" s="68"/>
      <c r="N6724" s="68"/>
      <c r="O6724" s="68"/>
      <c r="P6724" s="70"/>
      <c r="Q6724" s="71"/>
    </row>
    <row r="6725" spans="1:17">
      <c r="A6725" s="152"/>
      <c r="B6725" s="68"/>
      <c r="C6725" s="68"/>
      <c r="D6725" s="68"/>
      <c r="E6725" s="68"/>
      <c r="F6725" s="69"/>
      <c r="G6725" s="69"/>
      <c r="H6725" s="69"/>
      <c r="I6725" s="69"/>
      <c r="J6725" s="68"/>
      <c r="K6725" s="69"/>
      <c r="L6725" s="68"/>
      <c r="M6725" s="68"/>
      <c r="N6725" s="68"/>
      <c r="O6725" s="68"/>
      <c r="P6725" s="70"/>
      <c r="Q6725" s="71"/>
    </row>
    <row r="6726" spans="1:17">
      <c r="A6726" s="152"/>
      <c r="B6726" s="68"/>
      <c r="C6726" s="68"/>
      <c r="D6726" s="68"/>
      <c r="E6726" s="68"/>
      <c r="F6726" s="69"/>
      <c r="G6726" s="69"/>
      <c r="H6726" s="69"/>
      <c r="I6726" s="69"/>
      <c r="J6726" s="68"/>
      <c r="K6726" s="69"/>
      <c r="L6726" s="68"/>
      <c r="M6726" s="68"/>
      <c r="N6726" s="68"/>
      <c r="O6726" s="68"/>
      <c r="P6726" s="70"/>
      <c r="Q6726" s="71"/>
    </row>
    <row r="6727" spans="1:17">
      <c r="A6727" s="152"/>
      <c r="B6727" s="68"/>
      <c r="C6727" s="68"/>
      <c r="D6727" s="68"/>
      <c r="E6727" s="68"/>
      <c r="F6727" s="69"/>
      <c r="G6727" s="69"/>
      <c r="H6727" s="69"/>
      <c r="I6727" s="69"/>
      <c r="J6727" s="68"/>
      <c r="K6727" s="69"/>
      <c r="L6727" s="68"/>
      <c r="M6727" s="68"/>
      <c r="N6727" s="68"/>
      <c r="O6727" s="68"/>
      <c r="P6727" s="70"/>
      <c r="Q6727" s="71"/>
    </row>
    <row r="6728" spans="1:17">
      <c r="A6728" s="152"/>
      <c r="B6728" s="68"/>
      <c r="C6728" s="68"/>
      <c r="D6728" s="68"/>
      <c r="E6728" s="68"/>
      <c r="F6728" s="69"/>
      <c r="G6728" s="69"/>
      <c r="H6728" s="69"/>
      <c r="I6728" s="69"/>
      <c r="J6728" s="68"/>
      <c r="K6728" s="69"/>
      <c r="L6728" s="68"/>
      <c r="M6728" s="68"/>
      <c r="N6728" s="68"/>
      <c r="O6728" s="68"/>
      <c r="P6728" s="70"/>
      <c r="Q6728" s="71"/>
    </row>
    <row r="6729" spans="1:17">
      <c r="A6729" s="152"/>
      <c r="B6729" s="68"/>
      <c r="C6729" s="68"/>
      <c r="D6729" s="68"/>
      <c r="E6729" s="68"/>
      <c r="F6729" s="69"/>
      <c r="G6729" s="69"/>
      <c r="H6729" s="69"/>
      <c r="I6729" s="69"/>
      <c r="J6729" s="68"/>
      <c r="K6729" s="69"/>
      <c r="L6729" s="68"/>
      <c r="M6729" s="68"/>
      <c r="N6729" s="68"/>
      <c r="O6729" s="68"/>
      <c r="P6729" s="70"/>
      <c r="Q6729" s="71"/>
    </row>
    <row r="6730" spans="1:17">
      <c r="A6730" s="152"/>
      <c r="B6730" s="68"/>
      <c r="C6730" s="68"/>
      <c r="D6730" s="68"/>
      <c r="E6730" s="68"/>
      <c r="F6730" s="69"/>
      <c r="G6730" s="69"/>
      <c r="H6730" s="69"/>
      <c r="I6730" s="69"/>
      <c r="J6730" s="68"/>
      <c r="K6730" s="69"/>
      <c r="L6730" s="68"/>
      <c r="M6730" s="68"/>
      <c r="N6730" s="68"/>
      <c r="O6730" s="68"/>
      <c r="P6730" s="70"/>
      <c r="Q6730" s="71"/>
    </row>
    <row r="6731" spans="1:17">
      <c r="A6731" s="152"/>
      <c r="B6731" s="68"/>
      <c r="C6731" s="68"/>
      <c r="D6731" s="68"/>
      <c r="E6731" s="68"/>
      <c r="F6731" s="69"/>
      <c r="G6731" s="69"/>
      <c r="H6731" s="69"/>
      <c r="I6731" s="69"/>
      <c r="J6731" s="68"/>
      <c r="K6731" s="69"/>
      <c r="L6731" s="68"/>
      <c r="M6731" s="68"/>
      <c r="N6731" s="68"/>
      <c r="O6731" s="68"/>
      <c r="P6731" s="70"/>
      <c r="Q6731" s="71"/>
    </row>
    <row r="6732" spans="1:17">
      <c r="A6732" s="152"/>
      <c r="B6732" s="68"/>
      <c r="C6732" s="68"/>
      <c r="D6732" s="68"/>
      <c r="E6732" s="68"/>
      <c r="F6732" s="69"/>
      <c r="G6732" s="69"/>
      <c r="H6732" s="69"/>
      <c r="I6732" s="69"/>
      <c r="J6732" s="68"/>
      <c r="K6732" s="69"/>
      <c r="L6732" s="68"/>
      <c r="M6732" s="68"/>
      <c r="N6732" s="68"/>
      <c r="O6732" s="68"/>
      <c r="P6732" s="70"/>
      <c r="Q6732" s="71"/>
    </row>
    <row r="6733" spans="1:17">
      <c r="A6733" s="152"/>
      <c r="B6733" s="68"/>
      <c r="C6733" s="68"/>
      <c r="D6733" s="68"/>
      <c r="E6733" s="68"/>
      <c r="F6733" s="69"/>
      <c r="G6733" s="69"/>
      <c r="H6733" s="69"/>
      <c r="I6733" s="69"/>
      <c r="J6733" s="68"/>
      <c r="K6733" s="69"/>
      <c r="L6733" s="68"/>
      <c r="M6733" s="68"/>
      <c r="N6733" s="68"/>
      <c r="O6733" s="68"/>
      <c r="P6733" s="70"/>
      <c r="Q6733" s="71"/>
    </row>
    <row r="6734" spans="1:17">
      <c r="A6734" s="152"/>
      <c r="B6734" s="68"/>
      <c r="C6734" s="68"/>
      <c r="D6734" s="68"/>
      <c r="E6734" s="68"/>
      <c r="F6734" s="69"/>
      <c r="G6734" s="69"/>
      <c r="H6734" s="69"/>
      <c r="I6734" s="69"/>
      <c r="J6734" s="68"/>
      <c r="K6734" s="69"/>
      <c r="L6734" s="68"/>
      <c r="M6734" s="68"/>
      <c r="N6734" s="68"/>
      <c r="O6734" s="68"/>
      <c r="P6734" s="70"/>
      <c r="Q6734" s="71"/>
    </row>
    <row r="6735" spans="1:17">
      <c r="A6735" s="152"/>
      <c r="B6735" s="68"/>
      <c r="C6735" s="68"/>
      <c r="D6735" s="68"/>
      <c r="E6735" s="68"/>
      <c r="F6735" s="69"/>
      <c r="G6735" s="69"/>
      <c r="H6735" s="69"/>
      <c r="I6735" s="69"/>
      <c r="J6735" s="68"/>
      <c r="K6735" s="69"/>
      <c r="L6735" s="68"/>
      <c r="M6735" s="68"/>
      <c r="N6735" s="68"/>
      <c r="O6735" s="68"/>
      <c r="P6735" s="70"/>
      <c r="Q6735" s="71"/>
    </row>
    <row r="6736" spans="1:17">
      <c r="A6736" s="152"/>
      <c r="B6736" s="68"/>
      <c r="C6736" s="68"/>
      <c r="D6736" s="68"/>
      <c r="E6736" s="68"/>
      <c r="F6736" s="69"/>
      <c r="G6736" s="69"/>
      <c r="H6736" s="69"/>
      <c r="I6736" s="69"/>
      <c r="J6736" s="68"/>
      <c r="K6736" s="69"/>
      <c r="L6736" s="68"/>
      <c r="M6736" s="68"/>
      <c r="N6736" s="68"/>
      <c r="O6736" s="68"/>
      <c r="P6736" s="70"/>
      <c r="Q6736" s="71"/>
    </row>
    <row r="6737" spans="1:17">
      <c r="A6737" s="152"/>
      <c r="B6737" s="68"/>
      <c r="C6737" s="68"/>
      <c r="D6737" s="68"/>
      <c r="E6737" s="68"/>
      <c r="F6737" s="69"/>
      <c r="G6737" s="69"/>
      <c r="H6737" s="69"/>
      <c r="I6737" s="69"/>
      <c r="J6737" s="68"/>
      <c r="K6737" s="69"/>
      <c r="L6737" s="68"/>
      <c r="M6737" s="68"/>
      <c r="N6737" s="68"/>
      <c r="O6737" s="68"/>
      <c r="P6737" s="70"/>
      <c r="Q6737" s="71"/>
    </row>
    <row r="6738" spans="1:17">
      <c r="A6738" s="152"/>
      <c r="B6738" s="68"/>
      <c r="C6738" s="68"/>
      <c r="D6738" s="68"/>
      <c r="E6738" s="68"/>
      <c r="F6738" s="69"/>
      <c r="G6738" s="69"/>
      <c r="H6738" s="69"/>
      <c r="I6738" s="69"/>
      <c r="J6738" s="68"/>
      <c r="K6738" s="69"/>
      <c r="L6738" s="68"/>
      <c r="M6738" s="68"/>
      <c r="N6738" s="68"/>
      <c r="O6738" s="68"/>
      <c r="P6738" s="70"/>
      <c r="Q6738" s="71"/>
    </row>
    <row r="6739" spans="1:17">
      <c r="A6739" s="152"/>
      <c r="B6739" s="68"/>
      <c r="C6739" s="68"/>
      <c r="D6739" s="68"/>
      <c r="E6739" s="68"/>
      <c r="F6739" s="69"/>
      <c r="G6739" s="69"/>
      <c r="H6739" s="69"/>
      <c r="I6739" s="69"/>
      <c r="J6739" s="68"/>
      <c r="K6739" s="69"/>
      <c r="L6739" s="68"/>
      <c r="M6739" s="68"/>
      <c r="N6739" s="68"/>
      <c r="O6739" s="68"/>
      <c r="P6739" s="70"/>
      <c r="Q6739" s="71"/>
    </row>
    <row r="6740" spans="1:17">
      <c r="A6740" s="152"/>
      <c r="B6740" s="68"/>
      <c r="C6740" s="68"/>
      <c r="D6740" s="68"/>
      <c r="E6740" s="68"/>
      <c r="F6740" s="69"/>
      <c r="G6740" s="69"/>
      <c r="H6740" s="69"/>
      <c r="I6740" s="69"/>
      <c r="J6740" s="68"/>
      <c r="K6740" s="69"/>
      <c r="L6740" s="68"/>
      <c r="M6740" s="68"/>
      <c r="N6740" s="68"/>
      <c r="O6740" s="68"/>
      <c r="P6740" s="70"/>
      <c r="Q6740" s="71"/>
    </row>
    <row r="6741" spans="1:17">
      <c r="A6741" s="152"/>
      <c r="B6741" s="68"/>
      <c r="C6741" s="68"/>
      <c r="D6741" s="68"/>
      <c r="E6741" s="68"/>
      <c r="F6741" s="69"/>
      <c r="G6741" s="69"/>
      <c r="H6741" s="69"/>
      <c r="I6741" s="69"/>
      <c r="J6741" s="68"/>
      <c r="K6741" s="69"/>
      <c r="L6741" s="68"/>
      <c r="M6741" s="68"/>
      <c r="N6741" s="68"/>
      <c r="O6741" s="68"/>
      <c r="P6741" s="70"/>
      <c r="Q6741" s="71"/>
    </row>
    <row r="6742" spans="1:17">
      <c r="A6742" s="152"/>
      <c r="B6742" s="68"/>
      <c r="C6742" s="68"/>
      <c r="D6742" s="68"/>
      <c r="E6742" s="68"/>
      <c r="F6742" s="69"/>
      <c r="G6742" s="69"/>
      <c r="H6742" s="69"/>
      <c r="I6742" s="69"/>
      <c r="J6742" s="68"/>
      <c r="K6742" s="69"/>
      <c r="L6742" s="68"/>
      <c r="M6742" s="68"/>
      <c r="N6742" s="68"/>
      <c r="O6742" s="68"/>
      <c r="P6742" s="70"/>
      <c r="Q6742" s="71"/>
    </row>
    <row r="6743" spans="1:17">
      <c r="A6743" s="152"/>
      <c r="B6743" s="68"/>
      <c r="C6743" s="68"/>
      <c r="D6743" s="68"/>
      <c r="E6743" s="68"/>
      <c r="F6743" s="69"/>
      <c r="G6743" s="69"/>
      <c r="H6743" s="69"/>
      <c r="I6743" s="69"/>
      <c r="J6743" s="68"/>
      <c r="K6743" s="69"/>
      <c r="L6743" s="68"/>
      <c r="M6743" s="68"/>
      <c r="N6743" s="68"/>
      <c r="O6743" s="68"/>
      <c r="P6743" s="70"/>
      <c r="Q6743" s="71"/>
    </row>
    <row r="6744" spans="1:17">
      <c r="A6744" s="152"/>
      <c r="B6744" s="68"/>
      <c r="C6744" s="68"/>
      <c r="D6744" s="68"/>
      <c r="E6744" s="68"/>
      <c r="F6744" s="69"/>
      <c r="G6744" s="69"/>
      <c r="H6744" s="69"/>
      <c r="I6744" s="69"/>
      <c r="J6744" s="68"/>
      <c r="K6744" s="69"/>
      <c r="L6744" s="68"/>
      <c r="M6744" s="68"/>
      <c r="N6744" s="68"/>
      <c r="O6744" s="68"/>
      <c r="P6744" s="70"/>
      <c r="Q6744" s="71"/>
    </row>
    <row r="6745" spans="1:17">
      <c r="A6745" s="152"/>
      <c r="B6745" s="68"/>
      <c r="C6745" s="68"/>
      <c r="D6745" s="68"/>
      <c r="E6745" s="68"/>
      <c r="F6745" s="69"/>
      <c r="G6745" s="69"/>
      <c r="H6745" s="69"/>
      <c r="I6745" s="69"/>
      <c r="J6745" s="68"/>
      <c r="K6745" s="69"/>
      <c r="L6745" s="68"/>
      <c r="M6745" s="68"/>
      <c r="N6745" s="68"/>
      <c r="O6745" s="68"/>
      <c r="P6745" s="70"/>
      <c r="Q6745" s="71"/>
    </row>
    <row r="6746" spans="1:17">
      <c r="A6746" s="152"/>
      <c r="B6746" s="68"/>
      <c r="C6746" s="68"/>
      <c r="D6746" s="68"/>
      <c r="E6746" s="68"/>
      <c r="F6746" s="69"/>
      <c r="G6746" s="69"/>
      <c r="H6746" s="69"/>
      <c r="I6746" s="69"/>
      <c r="J6746" s="68"/>
      <c r="K6746" s="69"/>
      <c r="L6746" s="68"/>
      <c r="M6746" s="68"/>
      <c r="N6746" s="68"/>
      <c r="O6746" s="68"/>
      <c r="P6746" s="70"/>
      <c r="Q6746" s="71"/>
    </row>
    <row r="6747" spans="1:17">
      <c r="A6747" s="152"/>
      <c r="B6747" s="68"/>
      <c r="C6747" s="68"/>
      <c r="D6747" s="68"/>
      <c r="E6747" s="68"/>
      <c r="F6747" s="69"/>
      <c r="G6747" s="69"/>
      <c r="H6747" s="69"/>
      <c r="I6747" s="69"/>
      <c r="J6747" s="68"/>
      <c r="K6747" s="69"/>
      <c r="L6747" s="68"/>
      <c r="M6747" s="68"/>
      <c r="N6747" s="68"/>
      <c r="O6747" s="68"/>
      <c r="P6747" s="70"/>
      <c r="Q6747" s="71"/>
    </row>
    <row r="6748" spans="1:17">
      <c r="A6748" s="152"/>
      <c r="B6748" s="68"/>
      <c r="C6748" s="68"/>
      <c r="D6748" s="68"/>
      <c r="E6748" s="68"/>
      <c r="F6748" s="69"/>
      <c r="G6748" s="69"/>
      <c r="H6748" s="69"/>
      <c r="I6748" s="69"/>
      <c r="J6748" s="68"/>
      <c r="K6748" s="69"/>
      <c r="L6748" s="68"/>
      <c r="M6748" s="68"/>
      <c r="N6748" s="68"/>
      <c r="O6748" s="68"/>
      <c r="P6748" s="70"/>
      <c r="Q6748" s="71"/>
    </row>
    <row r="6749" spans="1:17">
      <c r="A6749" s="152"/>
      <c r="B6749" s="68"/>
      <c r="C6749" s="68"/>
      <c r="D6749" s="68"/>
      <c r="E6749" s="68"/>
      <c r="F6749" s="69"/>
      <c r="G6749" s="69"/>
      <c r="H6749" s="69"/>
      <c r="I6749" s="69"/>
      <c r="J6749" s="68"/>
      <c r="K6749" s="69"/>
      <c r="L6749" s="68"/>
      <c r="M6749" s="68"/>
      <c r="N6749" s="68"/>
      <c r="O6749" s="68"/>
      <c r="P6749" s="70"/>
      <c r="Q6749" s="71"/>
    </row>
    <row r="6750" spans="1:17">
      <c r="A6750" s="152"/>
      <c r="B6750" s="68"/>
      <c r="C6750" s="68"/>
      <c r="D6750" s="68"/>
      <c r="E6750" s="68"/>
      <c r="F6750" s="69"/>
      <c r="G6750" s="69"/>
      <c r="H6750" s="69"/>
      <c r="I6750" s="69"/>
      <c r="J6750" s="68"/>
      <c r="K6750" s="69"/>
      <c r="L6750" s="68"/>
      <c r="M6750" s="68"/>
      <c r="N6750" s="68"/>
      <c r="O6750" s="68"/>
      <c r="P6750" s="70"/>
      <c r="Q6750" s="71"/>
    </row>
    <row r="6751" spans="1:17">
      <c r="A6751" s="152"/>
      <c r="B6751" s="68"/>
      <c r="C6751" s="68"/>
      <c r="D6751" s="68"/>
      <c r="E6751" s="68"/>
      <c r="F6751" s="69"/>
      <c r="G6751" s="69"/>
      <c r="H6751" s="69"/>
      <c r="I6751" s="69"/>
      <c r="J6751" s="68"/>
      <c r="K6751" s="69"/>
      <c r="L6751" s="68"/>
      <c r="M6751" s="68"/>
      <c r="N6751" s="68"/>
      <c r="O6751" s="68"/>
      <c r="P6751" s="70"/>
      <c r="Q6751" s="71"/>
    </row>
    <row r="6752" spans="1:17">
      <c r="A6752" s="152"/>
      <c r="B6752" s="68"/>
      <c r="C6752" s="68"/>
      <c r="D6752" s="68"/>
      <c r="E6752" s="68"/>
      <c r="F6752" s="69"/>
      <c r="G6752" s="69"/>
      <c r="H6752" s="69"/>
      <c r="I6752" s="69"/>
      <c r="J6752" s="68"/>
      <c r="K6752" s="69"/>
      <c r="L6752" s="68"/>
      <c r="M6752" s="68"/>
      <c r="N6752" s="68"/>
      <c r="O6752" s="68"/>
      <c r="P6752" s="70"/>
      <c r="Q6752" s="71"/>
    </row>
    <row r="6753" spans="1:17">
      <c r="A6753" s="152"/>
      <c r="B6753" s="68"/>
      <c r="C6753" s="68"/>
      <c r="D6753" s="68"/>
      <c r="E6753" s="68"/>
      <c r="F6753" s="69"/>
      <c r="G6753" s="69"/>
      <c r="H6753" s="69"/>
      <c r="I6753" s="69"/>
      <c r="J6753" s="68"/>
      <c r="K6753" s="69"/>
      <c r="L6753" s="68"/>
      <c r="M6753" s="68"/>
      <c r="N6753" s="68"/>
      <c r="O6753" s="68"/>
      <c r="P6753" s="70"/>
      <c r="Q6753" s="71"/>
    </row>
    <row r="6754" spans="1:17">
      <c r="A6754" s="152"/>
      <c r="B6754" s="68"/>
      <c r="C6754" s="68"/>
      <c r="D6754" s="68"/>
      <c r="E6754" s="68"/>
      <c r="F6754" s="69"/>
      <c r="G6754" s="69"/>
      <c r="H6754" s="69"/>
      <c r="I6754" s="69"/>
      <c r="J6754" s="68"/>
      <c r="K6754" s="69"/>
      <c r="L6754" s="68"/>
      <c r="M6754" s="68"/>
      <c r="N6754" s="68"/>
      <c r="O6754" s="68"/>
      <c r="P6754" s="70"/>
      <c r="Q6754" s="71"/>
    </row>
    <row r="6755" spans="1:17">
      <c r="A6755" s="152"/>
      <c r="B6755" s="68"/>
      <c r="C6755" s="68"/>
      <c r="D6755" s="68"/>
      <c r="E6755" s="68"/>
      <c r="F6755" s="69"/>
      <c r="G6755" s="69"/>
      <c r="H6755" s="69"/>
      <c r="I6755" s="69"/>
      <c r="J6755" s="68"/>
      <c r="K6755" s="69"/>
      <c r="L6755" s="68"/>
      <c r="M6755" s="68"/>
      <c r="N6755" s="68"/>
      <c r="O6755" s="68"/>
      <c r="P6755" s="70"/>
      <c r="Q6755" s="71"/>
    </row>
    <row r="6756" spans="1:17">
      <c r="A6756" s="152"/>
      <c r="B6756" s="68"/>
      <c r="C6756" s="68"/>
      <c r="D6756" s="68"/>
      <c r="E6756" s="68"/>
      <c r="F6756" s="69"/>
      <c r="G6756" s="69"/>
      <c r="H6756" s="69"/>
      <c r="I6756" s="69"/>
      <c r="J6756" s="68"/>
      <c r="K6756" s="69"/>
      <c r="L6756" s="68"/>
      <c r="M6756" s="68"/>
      <c r="N6756" s="68"/>
      <c r="O6756" s="68"/>
      <c r="P6756" s="70"/>
      <c r="Q6756" s="71"/>
    </row>
    <row r="6757" spans="1:17">
      <c r="A6757" s="152"/>
      <c r="B6757" s="68"/>
      <c r="C6757" s="68"/>
      <c r="D6757" s="68"/>
      <c r="E6757" s="68"/>
      <c r="F6757" s="69"/>
      <c r="G6757" s="69"/>
      <c r="H6757" s="69"/>
      <c r="I6757" s="69"/>
      <c r="J6757" s="68"/>
      <c r="K6757" s="69"/>
      <c r="L6757" s="68"/>
      <c r="M6757" s="68"/>
      <c r="N6757" s="68"/>
      <c r="O6757" s="68"/>
      <c r="P6757" s="70"/>
      <c r="Q6757" s="71"/>
    </row>
    <row r="6758" spans="1:17">
      <c r="A6758" s="152"/>
      <c r="B6758" s="68"/>
      <c r="C6758" s="68"/>
      <c r="D6758" s="68"/>
      <c r="E6758" s="68"/>
      <c r="F6758" s="69"/>
      <c r="G6758" s="69"/>
      <c r="H6758" s="69"/>
      <c r="I6758" s="69"/>
      <c r="J6758" s="68"/>
      <c r="K6758" s="69"/>
      <c r="L6758" s="68"/>
      <c r="M6758" s="68"/>
      <c r="N6758" s="68"/>
      <c r="O6758" s="68"/>
      <c r="P6758" s="70"/>
      <c r="Q6758" s="71"/>
    </row>
    <row r="6759" spans="1:17">
      <c r="A6759" s="152"/>
      <c r="B6759" s="68"/>
      <c r="C6759" s="68"/>
      <c r="D6759" s="68"/>
      <c r="E6759" s="68"/>
      <c r="F6759" s="69"/>
      <c r="G6759" s="69"/>
      <c r="H6759" s="69"/>
      <c r="I6759" s="69"/>
      <c r="J6759" s="68"/>
      <c r="K6759" s="69"/>
      <c r="L6759" s="68"/>
      <c r="M6759" s="68"/>
      <c r="N6759" s="68"/>
      <c r="O6759" s="68"/>
      <c r="P6759" s="70"/>
      <c r="Q6759" s="71"/>
    </row>
    <row r="6760" spans="1:17">
      <c r="A6760" s="152"/>
      <c r="B6760" s="68"/>
      <c r="C6760" s="68"/>
      <c r="D6760" s="68"/>
      <c r="E6760" s="68"/>
      <c r="F6760" s="69"/>
      <c r="G6760" s="69"/>
      <c r="H6760" s="69"/>
      <c r="I6760" s="69"/>
      <c r="J6760" s="68"/>
      <c r="K6760" s="69"/>
      <c r="L6760" s="68"/>
      <c r="M6760" s="68"/>
      <c r="N6760" s="68"/>
      <c r="O6760" s="68"/>
      <c r="P6760" s="70"/>
      <c r="Q6760" s="71"/>
    </row>
    <row r="6761" spans="1:17">
      <c r="A6761" s="152"/>
      <c r="B6761" s="68"/>
      <c r="C6761" s="68"/>
      <c r="D6761" s="68"/>
      <c r="E6761" s="68"/>
      <c r="F6761" s="69"/>
      <c r="G6761" s="69"/>
      <c r="H6761" s="69"/>
      <c r="I6761" s="69"/>
      <c r="J6761" s="68"/>
      <c r="K6761" s="69"/>
      <c r="L6761" s="68"/>
      <c r="M6761" s="68"/>
      <c r="N6761" s="68"/>
      <c r="O6761" s="68"/>
      <c r="P6761" s="70"/>
      <c r="Q6761" s="71"/>
    </row>
    <row r="6762" spans="1:17">
      <c r="A6762" s="152"/>
      <c r="B6762" s="68"/>
      <c r="C6762" s="68"/>
      <c r="D6762" s="68"/>
      <c r="E6762" s="68"/>
      <c r="F6762" s="69"/>
      <c r="G6762" s="69"/>
      <c r="H6762" s="69"/>
      <c r="I6762" s="69"/>
      <c r="J6762" s="68"/>
      <c r="K6762" s="69"/>
      <c r="L6762" s="68"/>
      <c r="M6762" s="68"/>
      <c r="N6762" s="68"/>
      <c r="O6762" s="68"/>
      <c r="P6762" s="70"/>
      <c r="Q6762" s="71"/>
    </row>
    <row r="6763" spans="1:17">
      <c r="A6763" s="152"/>
      <c r="B6763" s="68"/>
      <c r="C6763" s="68"/>
      <c r="D6763" s="68"/>
      <c r="E6763" s="68"/>
      <c r="F6763" s="69"/>
      <c r="G6763" s="69"/>
      <c r="H6763" s="69"/>
      <c r="I6763" s="69"/>
      <c r="J6763" s="68"/>
      <c r="K6763" s="69"/>
      <c r="L6763" s="68"/>
      <c r="M6763" s="68"/>
      <c r="N6763" s="68"/>
      <c r="O6763" s="68"/>
      <c r="P6763" s="70"/>
      <c r="Q6763" s="71"/>
    </row>
    <row r="6764" spans="1:17">
      <c r="A6764" s="152"/>
      <c r="B6764" s="68"/>
      <c r="C6764" s="68"/>
      <c r="D6764" s="68"/>
      <c r="E6764" s="68"/>
      <c r="F6764" s="69"/>
      <c r="G6764" s="69"/>
      <c r="H6764" s="69"/>
      <c r="I6764" s="69"/>
      <c r="J6764" s="68"/>
      <c r="K6764" s="69"/>
      <c r="L6764" s="68"/>
      <c r="M6764" s="68"/>
      <c r="N6764" s="68"/>
      <c r="O6764" s="68"/>
      <c r="P6764" s="70"/>
      <c r="Q6764" s="71"/>
    </row>
    <row r="6765" spans="1:17">
      <c r="A6765" s="152"/>
      <c r="B6765" s="68"/>
      <c r="C6765" s="68"/>
      <c r="D6765" s="68"/>
      <c r="E6765" s="68"/>
      <c r="F6765" s="69"/>
      <c r="G6765" s="69"/>
      <c r="H6765" s="69"/>
      <c r="I6765" s="69"/>
      <c r="J6765" s="68"/>
      <c r="K6765" s="69"/>
      <c r="L6765" s="68"/>
      <c r="M6765" s="68"/>
      <c r="N6765" s="68"/>
      <c r="O6765" s="68"/>
      <c r="P6765" s="70"/>
      <c r="Q6765" s="71"/>
    </row>
    <row r="6766" spans="1:17">
      <c r="A6766" s="152"/>
      <c r="B6766" s="68"/>
      <c r="C6766" s="68"/>
      <c r="D6766" s="68"/>
      <c r="E6766" s="68"/>
      <c r="F6766" s="69"/>
      <c r="G6766" s="69"/>
      <c r="H6766" s="69"/>
      <c r="I6766" s="69"/>
      <c r="J6766" s="68"/>
      <c r="K6766" s="69"/>
      <c r="L6766" s="68"/>
      <c r="M6766" s="68"/>
      <c r="N6766" s="68"/>
      <c r="O6766" s="68"/>
      <c r="P6766" s="70"/>
      <c r="Q6766" s="71"/>
    </row>
    <row r="6767" spans="1:17">
      <c r="A6767" s="152"/>
      <c r="B6767" s="68"/>
      <c r="C6767" s="68"/>
      <c r="D6767" s="68"/>
      <c r="E6767" s="68"/>
      <c r="F6767" s="69"/>
      <c r="G6767" s="69"/>
      <c r="H6767" s="69"/>
      <c r="I6767" s="69"/>
      <c r="J6767" s="68"/>
      <c r="K6767" s="69"/>
      <c r="L6767" s="68"/>
      <c r="M6767" s="68"/>
      <c r="N6767" s="68"/>
      <c r="O6767" s="68"/>
      <c r="P6767" s="70"/>
      <c r="Q6767" s="71"/>
    </row>
    <row r="6768" spans="1:17">
      <c r="A6768" s="152"/>
      <c r="B6768" s="68"/>
      <c r="C6768" s="68"/>
      <c r="D6768" s="68"/>
      <c r="E6768" s="68"/>
      <c r="F6768" s="69"/>
      <c r="G6768" s="69"/>
      <c r="H6768" s="69"/>
      <c r="I6768" s="69"/>
      <c r="J6768" s="68"/>
      <c r="K6768" s="69"/>
      <c r="L6768" s="68"/>
      <c r="M6768" s="68"/>
      <c r="N6768" s="68"/>
      <c r="O6768" s="68"/>
      <c r="P6768" s="70"/>
      <c r="Q6768" s="71"/>
    </row>
    <row r="6769" spans="1:17">
      <c r="A6769" s="152"/>
      <c r="B6769" s="68"/>
      <c r="C6769" s="68"/>
      <c r="D6769" s="68"/>
      <c r="E6769" s="68"/>
      <c r="F6769" s="69"/>
      <c r="G6769" s="69"/>
      <c r="H6769" s="69"/>
      <c r="I6769" s="69"/>
      <c r="J6769" s="68"/>
      <c r="K6769" s="69"/>
      <c r="L6769" s="68"/>
      <c r="M6769" s="68"/>
      <c r="N6769" s="68"/>
      <c r="O6769" s="68"/>
      <c r="P6769" s="70"/>
      <c r="Q6769" s="71"/>
    </row>
    <row r="6770" spans="1:17">
      <c r="A6770" s="152"/>
      <c r="B6770" s="68"/>
      <c r="C6770" s="68"/>
      <c r="D6770" s="68"/>
      <c r="E6770" s="68"/>
      <c r="F6770" s="69"/>
      <c r="G6770" s="69"/>
      <c r="H6770" s="69"/>
      <c r="I6770" s="69"/>
      <c r="J6770" s="68"/>
      <c r="K6770" s="69"/>
      <c r="L6770" s="68"/>
      <c r="M6770" s="68"/>
      <c r="N6770" s="68"/>
      <c r="O6770" s="68"/>
      <c r="P6770" s="70"/>
      <c r="Q6770" s="71"/>
    </row>
    <row r="6771" spans="1:17">
      <c r="A6771" s="152"/>
      <c r="B6771" s="68"/>
      <c r="C6771" s="68"/>
      <c r="D6771" s="68"/>
      <c r="E6771" s="68"/>
      <c r="F6771" s="69"/>
      <c r="G6771" s="69"/>
      <c r="H6771" s="69"/>
      <c r="I6771" s="69"/>
      <c r="J6771" s="68"/>
      <c r="K6771" s="69"/>
      <c r="L6771" s="68"/>
      <c r="M6771" s="68"/>
      <c r="N6771" s="68"/>
      <c r="O6771" s="68"/>
      <c r="P6771" s="70"/>
      <c r="Q6771" s="71"/>
    </row>
    <row r="6772" spans="1:17">
      <c r="A6772" s="152"/>
      <c r="B6772" s="68"/>
      <c r="C6772" s="68"/>
      <c r="D6772" s="68"/>
      <c r="E6772" s="68"/>
      <c r="F6772" s="69"/>
      <c r="G6772" s="69"/>
      <c r="H6772" s="69"/>
      <c r="I6772" s="69"/>
      <c r="J6772" s="68"/>
      <c r="K6772" s="69"/>
      <c r="L6772" s="68"/>
      <c r="M6772" s="68"/>
      <c r="N6772" s="68"/>
      <c r="O6772" s="68"/>
      <c r="P6772" s="70"/>
      <c r="Q6772" s="71"/>
    </row>
    <row r="6773" spans="1:17">
      <c r="A6773" s="152"/>
      <c r="B6773" s="68"/>
      <c r="C6773" s="68"/>
      <c r="D6773" s="68"/>
      <c r="E6773" s="68"/>
      <c r="F6773" s="69"/>
      <c r="G6773" s="69"/>
      <c r="H6773" s="69"/>
      <c r="I6773" s="69"/>
      <c r="J6773" s="68"/>
      <c r="K6773" s="69"/>
      <c r="L6773" s="68"/>
      <c r="M6773" s="68"/>
      <c r="N6773" s="68"/>
      <c r="O6773" s="68"/>
      <c r="P6773" s="70"/>
      <c r="Q6773" s="71"/>
    </row>
    <row r="6774" spans="1:17">
      <c r="A6774" s="152"/>
      <c r="B6774" s="68"/>
      <c r="C6774" s="68"/>
      <c r="D6774" s="68"/>
      <c r="E6774" s="68"/>
      <c r="F6774" s="69"/>
      <c r="G6774" s="69"/>
      <c r="H6774" s="69"/>
      <c r="I6774" s="69"/>
      <c r="J6774" s="68"/>
      <c r="K6774" s="69"/>
      <c r="L6774" s="68"/>
      <c r="M6774" s="68"/>
      <c r="N6774" s="68"/>
      <c r="O6774" s="68"/>
      <c r="P6774" s="70"/>
      <c r="Q6774" s="71"/>
    </row>
    <row r="6775" spans="1:17">
      <c r="A6775" s="152"/>
      <c r="B6775" s="68"/>
      <c r="C6775" s="68"/>
      <c r="D6775" s="68"/>
      <c r="E6775" s="68"/>
      <c r="F6775" s="69"/>
      <c r="G6775" s="69"/>
      <c r="H6775" s="69"/>
      <c r="I6775" s="69"/>
      <c r="J6775" s="68"/>
      <c r="K6775" s="69"/>
      <c r="L6775" s="68"/>
      <c r="M6775" s="68"/>
      <c r="N6775" s="68"/>
      <c r="O6775" s="68"/>
      <c r="P6775" s="70"/>
      <c r="Q6775" s="71"/>
    </row>
    <row r="6776" spans="1:17">
      <c r="A6776" s="152"/>
      <c r="B6776" s="68"/>
      <c r="C6776" s="68"/>
      <c r="D6776" s="68"/>
      <c r="E6776" s="68"/>
      <c r="F6776" s="69"/>
      <c r="G6776" s="69"/>
      <c r="H6776" s="69"/>
      <c r="I6776" s="69"/>
      <c r="J6776" s="68"/>
      <c r="K6776" s="69"/>
      <c r="L6776" s="68"/>
      <c r="M6776" s="68"/>
      <c r="N6776" s="68"/>
      <c r="O6776" s="68"/>
      <c r="P6776" s="70"/>
      <c r="Q6776" s="71"/>
    </row>
    <row r="6777" spans="1:17">
      <c r="A6777" s="152"/>
      <c r="B6777" s="68"/>
      <c r="C6777" s="68"/>
      <c r="D6777" s="68"/>
      <c r="E6777" s="68"/>
      <c r="F6777" s="69"/>
      <c r="G6777" s="69"/>
      <c r="H6777" s="69"/>
      <c r="I6777" s="69"/>
      <c r="J6777" s="68"/>
      <c r="K6777" s="69"/>
      <c r="L6777" s="68"/>
      <c r="M6777" s="68"/>
      <c r="N6777" s="68"/>
      <c r="O6777" s="68"/>
      <c r="P6777" s="70"/>
      <c r="Q6777" s="71"/>
    </row>
    <row r="6778" spans="1:17">
      <c r="A6778" s="152"/>
      <c r="B6778" s="68"/>
      <c r="C6778" s="68"/>
      <c r="D6778" s="68"/>
      <c r="E6778" s="68"/>
      <c r="F6778" s="69"/>
      <c r="G6778" s="69"/>
      <c r="H6778" s="69"/>
      <c r="I6778" s="69"/>
      <c r="J6778" s="68"/>
      <c r="K6778" s="69"/>
      <c r="L6778" s="68"/>
      <c r="M6778" s="68"/>
      <c r="N6778" s="68"/>
      <c r="O6778" s="68"/>
      <c r="P6778" s="70"/>
      <c r="Q6778" s="71"/>
    </row>
    <row r="6779" spans="1:17">
      <c r="A6779" s="152"/>
      <c r="B6779" s="68"/>
      <c r="C6779" s="68"/>
      <c r="D6779" s="68"/>
      <c r="E6779" s="68"/>
      <c r="F6779" s="69"/>
      <c r="G6779" s="69"/>
      <c r="H6779" s="69"/>
      <c r="I6779" s="69"/>
      <c r="J6779" s="68"/>
      <c r="K6779" s="69"/>
      <c r="L6779" s="68"/>
      <c r="M6779" s="68"/>
      <c r="N6779" s="68"/>
      <c r="O6779" s="68"/>
      <c r="P6779" s="70"/>
      <c r="Q6779" s="71"/>
    </row>
    <row r="6780" spans="1:17">
      <c r="A6780" s="152"/>
      <c r="B6780" s="68"/>
      <c r="C6780" s="68"/>
      <c r="D6780" s="68"/>
      <c r="E6780" s="68"/>
      <c r="F6780" s="69"/>
      <c r="G6780" s="69"/>
      <c r="H6780" s="69"/>
      <c r="I6780" s="69"/>
      <c r="J6780" s="68"/>
      <c r="K6780" s="69"/>
      <c r="L6780" s="68"/>
      <c r="M6780" s="68"/>
      <c r="N6780" s="68"/>
      <c r="O6780" s="68"/>
      <c r="P6780" s="70"/>
      <c r="Q6780" s="71"/>
    </row>
    <row r="6781" spans="1:17">
      <c r="A6781" s="152"/>
      <c r="B6781" s="68"/>
      <c r="C6781" s="68"/>
      <c r="D6781" s="68"/>
      <c r="E6781" s="68"/>
      <c r="F6781" s="69"/>
      <c r="G6781" s="69"/>
      <c r="H6781" s="69"/>
      <c r="I6781" s="69"/>
      <c r="J6781" s="68"/>
      <c r="K6781" s="69"/>
      <c r="L6781" s="68"/>
      <c r="M6781" s="68"/>
      <c r="N6781" s="68"/>
      <c r="O6781" s="68"/>
      <c r="P6781" s="70"/>
      <c r="Q6781" s="71"/>
    </row>
    <row r="6782" spans="1:17">
      <c r="A6782" s="152"/>
      <c r="B6782" s="68"/>
      <c r="C6782" s="68"/>
      <c r="D6782" s="68"/>
      <c r="E6782" s="68"/>
      <c r="F6782" s="69"/>
      <c r="G6782" s="69"/>
      <c r="H6782" s="69"/>
      <c r="I6782" s="69"/>
      <c r="J6782" s="68"/>
      <c r="K6782" s="69"/>
      <c r="L6782" s="68"/>
      <c r="M6782" s="68"/>
      <c r="N6782" s="68"/>
      <c r="O6782" s="68"/>
      <c r="P6782" s="70"/>
      <c r="Q6782" s="71"/>
    </row>
    <row r="6783" spans="1:17">
      <c r="A6783" s="152"/>
      <c r="B6783" s="68"/>
      <c r="C6783" s="68"/>
      <c r="D6783" s="68"/>
      <c r="E6783" s="68"/>
      <c r="F6783" s="69"/>
      <c r="G6783" s="69"/>
      <c r="H6783" s="69"/>
      <c r="I6783" s="69"/>
      <c r="J6783" s="68"/>
      <c r="K6783" s="69"/>
      <c r="L6783" s="68"/>
      <c r="M6783" s="68"/>
      <c r="N6783" s="68"/>
      <c r="O6783" s="68"/>
      <c r="P6783" s="70"/>
      <c r="Q6783" s="71"/>
    </row>
    <row r="6784" spans="1:17">
      <c r="A6784" s="152"/>
      <c r="B6784" s="68"/>
      <c r="C6784" s="68"/>
      <c r="D6784" s="68"/>
      <c r="E6784" s="68"/>
      <c r="F6784" s="69"/>
      <c r="G6784" s="69"/>
      <c r="H6784" s="69"/>
      <c r="I6784" s="69"/>
      <c r="J6784" s="68"/>
      <c r="K6784" s="69"/>
      <c r="L6784" s="68"/>
      <c r="M6784" s="68"/>
      <c r="N6784" s="68"/>
      <c r="O6784" s="68"/>
      <c r="P6784" s="70"/>
      <c r="Q6784" s="71"/>
    </row>
    <row r="6785" spans="1:17">
      <c r="A6785" s="152"/>
      <c r="B6785" s="68"/>
      <c r="C6785" s="68"/>
      <c r="D6785" s="68"/>
      <c r="E6785" s="68"/>
      <c r="F6785" s="69"/>
      <c r="G6785" s="69"/>
      <c r="H6785" s="69"/>
      <c r="I6785" s="69"/>
      <c r="J6785" s="68"/>
      <c r="K6785" s="69"/>
      <c r="L6785" s="68"/>
      <c r="M6785" s="68"/>
      <c r="N6785" s="68"/>
      <c r="O6785" s="68"/>
      <c r="P6785" s="70"/>
      <c r="Q6785" s="71"/>
    </row>
    <row r="6786" spans="1:17">
      <c r="A6786" s="152"/>
      <c r="B6786" s="68"/>
      <c r="C6786" s="68"/>
      <c r="D6786" s="68"/>
      <c r="E6786" s="68"/>
      <c r="F6786" s="69"/>
      <c r="G6786" s="69"/>
      <c r="H6786" s="69"/>
      <c r="I6786" s="69"/>
      <c r="J6786" s="68"/>
      <c r="K6786" s="69"/>
      <c r="L6786" s="68"/>
      <c r="M6786" s="68"/>
      <c r="N6786" s="68"/>
      <c r="O6786" s="68"/>
      <c r="P6786" s="70"/>
      <c r="Q6786" s="71"/>
    </row>
    <row r="6787" spans="1:17">
      <c r="A6787" s="152"/>
      <c r="B6787" s="68"/>
      <c r="C6787" s="68"/>
      <c r="D6787" s="68"/>
      <c r="E6787" s="68"/>
      <c r="F6787" s="69"/>
      <c r="G6787" s="69"/>
      <c r="H6787" s="69"/>
      <c r="I6787" s="69"/>
      <c r="J6787" s="68"/>
      <c r="K6787" s="69"/>
      <c r="L6787" s="68"/>
      <c r="M6787" s="68"/>
      <c r="N6787" s="68"/>
      <c r="O6787" s="68"/>
      <c r="P6787" s="70"/>
      <c r="Q6787" s="71"/>
    </row>
    <row r="6788" spans="1:17">
      <c r="A6788" s="152"/>
      <c r="B6788" s="68"/>
      <c r="C6788" s="68"/>
      <c r="D6788" s="68"/>
      <c r="E6788" s="68"/>
      <c r="F6788" s="69"/>
      <c r="G6788" s="69"/>
      <c r="H6788" s="69"/>
      <c r="I6788" s="69"/>
      <c r="J6788" s="68"/>
      <c r="K6788" s="69"/>
      <c r="L6788" s="68"/>
      <c r="M6788" s="68"/>
      <c r="N6788" s="68"/>
      <c r="O6788" s="68"/>
      <c r="P6788" s="70"/>
      <c r="Q6788" s="71"/>
    </row>
    <row r="6789" spans="1:17">
      <c r="A6789" s="152"/>
      <c r="B6789" s="68"/>
      <c r="C6789" s="68"/>
      <c r="D6789" s="68"/>
      <c r="E6789" s="68"/>
      <c r="F6789" s="69"/>
      <c r="G6789" s="69"/>
      <c r="H6789" s="69"/>
      <c r="I6789" s="69"/>
      <c r="J6789" s="68"/>
      <c r="K6789" s="69"/>
      <c r="L6789" s="68"/>
      <c r="M6789" s="68"/>
      <c r="N6789" s="68"/>
      <c r="O6789" s="68"/>
      <c r="P6789" s="70"/>
      <c r="Q6789" s="71"/>
    </row>
    <row r="6790" spans="1:17">
      <c r="A6790" s="152"/>
      <c r="B6790" s="68"/>
      <c r="C6790" s="68"/>
      <c r="D6790" s="68"/>
      <c r="E6790" s="68"/>
      <c r="F6790" s="69"/>
      <c r="G6790" s="69"/>
      <c r="H6790" s="69"/>
      <c r="I6790" s="69"/>
      <c r="J6790" s="68"/>
      <c r="K6790" s="69"/>
      <c r="L6790" s="68"/>
      <c r="M6790" s="68"/>
      <c r="N6790" s="68"/>
      <c r="O6790" s="68"/>
      <c r="P6790" s="70"/>
      <c r="Q6790" s="71"/>
    </row>
    <row r="6791" spans="1:17">
      <c r="A6791" s="152"/>
      <c r="B6791" s="68"/>
      <c r="C6791" s="68"/>
      <c r="D6791" s="68"/>
      <c r="E6791" s="68"/>
      <c r="F6791" s="69"/>
      <c r="G6791" s="69"/>
      <c r="H6791" s="69"/>
      <c r="I6791" s="69"/>
      <c r="J6791" s="68"/>
      <c r="K6791" s="69"/>
      <c r="L6791" s="68"/>
      <c r="M6791" s="68"/>
      <c r="N6791" s="68"/>
      <c r="O6791" s="68"/>
      <c r="P6791" s="70"/>
      <c r="Q6791" s="71"/>
    </row>
    <row r="6792" spans="1:17">
      <c r="A6792" s="152"/>
      <c r="B6792" s="68"/>
      <c r="C6792" s="68"/>
      <c r="D6792" s="68"/>
      <c r="E6792" s="68"/>
      <c r="F6792" s="69"/>
      <c r="G6792" s="69"/>
      <c r="H6792" s="69"/>
      <c r="I6792" s="69"/>
      <c r="J6792" s="68"/>
      <c r="K6792" s="69"/>
      <c r="L6792" s="68"/>
      <c r="M6792" s="68"/>
      <c r="N6792" s="68"/>
      <c r="O6792" s="68"/>
      <c r="P6792" s="70"/>
      <c r="Q6792" s="71"/>
    </row>
    <row r="6793" spans="1:17">
      <c r="A6793" s="152"/>
      <c r="B6793" s="68"/>
      <c r="C6793" s="68"/>
      <c r="D6793" s="68"/>
      <c r="E6793" s="68"/>
      <c r="F6793" s="69"/>
      <c r="G6793" s="69"/>
      <c r="H6793" s="69"/>
      <c r="I6793" s="69"/>
      <c r="J6793" s="68"/>
      <c r="K6793" s="69"/>
      <c r="L6793" s="68"/>
      <c r="M6793" s="68"/>
      <c r="N6793" s="68"/>
      <c r="O6793" s="68"/>
      <c r="P6793" s="70"/>
      <c r="Q6793" s="71"/>
    </row>
    <row r="6794" spans="1:17">
      <c r="A6794" s="152"/>
      <c r="B6794" s="68"/>
      <c r="C6794" s="68"/>
      <c r="D6794" s="68"/>
      <c r="E6794" s="68"/>
      <c r="F6794" s="69"/>
      <c r="G6794" s="69"/>
      <c r="H6794" s="69"/>
      <c r="I6794" s="69"/>
      <c r="J6794" s="68"/>
      <c r="K6794" s="69"/>
      <c r="L6794" s="68"/>
      <c r="M6794" s="68"/>
      <c r="N6794" s="68"/>
      <c r="O6794" s="68"/>
      <c r="P6794" s="70"/>
      <c r="Q6794" s="71"/>
    </row>
    <row r="6795" spans="1:17">
      <c r="A6795" s="152"/>
      <c r="B6795" s="68"/>
      <c r="C6795" s="68"/>
      <c r="D6795" s="68"/>
      <c r="E6795" s="68"/>
      <c r="F6795" s="69"/>
      <c r="G6795" s="69"/>
      <c r="H6795" s="69"/>
      <c r="I6795" s="69"/>
      <c r="J6795" s="68"/>
      <c r="K6795" s="69"/>
      <c r="L6795" s="68"/>
      <c r="M6795" s="68"/>
      <c r="N6795" s="68"/>
      <c r="O6795" s="68"/>
      <c r="P6795" s="70"/>
      <c r="Q6795" s="71"/>
    </row>
    <row r="6796" spans="1:17">
      <c r="A6796" s="152"/>
      <c r="B6796" s="68"/>
      <c r="C6796" s="68"/>
      <c r="D6796" s="68"/>
      <c r="E6796" s="68"/>
      <c r="F6796" s="69"/>
      <c r="G6796" s="69"/>
      <c r="H6796" s="69"/>
      <c r="I6796" s="69"/>
      <c r="J6796" s="68"/>
      <c r="K6796" s="69"/>
      <c r="L6796" s="68"/>
      <c r="M6796" s="68"/>
      <c r="N6796" s="68"/>
      <c r="O6796" s="68"/>
      <c r="P6796" s="70"/>
      <c r="Q6796" s="71"/>
    </row>
    <row r="6797" spans="1:17">
      <c r="A6797" s="152"/>
      <c r="B6797" s="68"/>
      <c r="C6797" s="68"/>
      <c r="D6797" s="68"/>
      <c r="E6797" s="68"/>
      <c r="F6797" s="69"/>
      <c r="G6797" s="69"/>
      <c r="H6797" s="69"/>
      <c r="I6797" s="69"/>
      <c r="J6797" s="68"/>
      <c r="K6797" s="69"/>
      <c r="L6797" s="68"/>
      <c r="M6797" s="68"/>
      <c r="N6797" s="68"/>
      <c r="O6797" s="68"/>
      <c r="P6797" s="70"/>
      <c r="Q6797" s="71"/>
    </row>
    <row r="6798" spans="1:17">
      <c r="A6798" s="152"/>
      <c r="B6798" s="68"/>
      <c r="C6798" s="68"/>
      <c r="D6798" s="68"/>
      <c r="E6798" s="68"/>
      <c r="F6798" s="69"/>
      <c r="G6798" s="69"/>
      <c r="H6798" s="69"/>
      <c r="I6798" s="69"/>
      <c r="J6798" s="68"/>
      <c r="K6798" s="69"/>
      <c r="L6798" s="68"/>
      <c r="M6798" s="68"/>
      <c r="N6798" s="68"/>
      <c r="O6798" s="68"/>
      <c r="P6798" s="70"/>
      <c r="Q6798" s="71"/>
    </row>
    <row r="6799" spans="1:17">
      <c r="A6799" s="152"/>
      <c r="B6799" s="68"/>
      <c r="C6799" s="68"/>
      <c r="D6799" s="68"/>
      <c r="E6799" s="68"/>
      <c r="F6799" s="69"/>
      <c r="G6799" s="69"/>
      <c r="H6799" s="69"/>
      <c r="I6799" s="69"/>
      <c r="J6799" s="68"/>
      <c r="K6799" s="69"/>
      <c r="L6799" s="68"/>
      <c r="M6799" s="68"/>
      <c r="N6799" s="68"/>
      <c r="O6799" s="68"/>
      <c r="P6799" s="70"/>
      <c r="Q6799" s="71"/>
    </row>
    <row r="6800" spans="1:17">
      <c r="A6800" s="152"/>
      <c r="B6800" s="68"/>
      <c r="C6800" s="68"/>
      <c r="D6800" s="68"/>
      <c r="E6800" s="68"/>
      <c r="F6800" s="69"/>
      <c r="G6800" s="69"/>
      <c r="H6800" s="69"/>
      <c r="I6800" s="69"/>
      <c r="J6800" s="68"/>
      <c r="K6800" s="69"/>
      <c r="L6800" s="68"/>
      <c r="M6800" s="68"/>
      <c r="N6800" s="68"/>
      <c r="O6800" s="68"/>
      <c r="P6800" s="70"/>
      <c r="Q6800" s="71"/>
    </row>
    <row r="6801" spans="1:17">
      <c r="A6801" s="152"/>
      <c r="B6801" s="68"/>
      <c r="C6801" s="68"/>
      <c r="D6801" s="68"/>
      <c r="E6801" s="68"/>
      <c r="F6801" s="69"/>
      <c r="G6801" s="69"/>
      <c r="H6801" s="69"/>
      <c r="I6801" s="69"/>
      <c r="J6801" s="68"/>
      <c r="K6801" s="69"/>
      <c r="L6801" s="68"/>
      <c r="M6801" s="68"/>
      <c r="N6801" s="68"/>
      <c r="O6801" s="68"/>
      <c r="P6801" s="70"/>
      <c r="Q6801" s="71"/>
    </row>
    <row r="6802" spans="1:17">
      <c r="A6802" s="152"/>
      <c r="B6802" s="68"/>
      <c r="C6802" s="68"/>
      <c r="D6802" s="68"/>
      <c r="E6802" s="68"/>
      <c r="F6802" s="69"/>
      <c r="G6802" s="69"/>
      <c r="H6802" s="69"/>
      <c r="I6802" s="69"/>
      <c r="J6802" s="68"/>
      <c r="K6802" s="69"/>
      <c r="L6802" s="68"/>
      <c r="M6802" s="68"/>
      <c r="N6802" s="68"/>
      <c r="O6802" s="68"/>
      <c r="P6802" s="70"/>
      <c r="Q6802" s="71"/>
    </row>
    <row r="6803" spans="1:17">
      <c r="A6803" s="152"/>
      <c r="B6803" s="68"/>
      <c r="C6803" s="68"/>
      <c r="D6803" s="68"/>
      <c r="E6803" s="68"/>
      <c r="F6803" s="69"/>
      <c r="G6803" s="69"/>
      <c r="H6803" s="69"/>
      <c r="I6803" s="69"/>
      <c r="J6803" s="68"/>
      <c r="K6803" s="69"/>
      <c r="L6803" s="68"/>
      <c r="M6803" s="68"/>
      <c r="N6803" s="68"/>
      <c r="O6803" s="68"/>
      <c r="P6803" s="70"/>
      <c r="Q6803" s="71"/>
    </row>
    <row r="6804" spans="1:17">
      <c r="A6804" s="152"/>
      <c r="B6804" s="68"/>
      <c r="C6804" s="68"/>
      <c r="D6804" s="68"/>
      <c r="E6804" s="68"/>
      <c r="F6804" s="69"/>
      <c r="G6804" s="69"/>
      <c r="H6804" s="69"/>
      <c r="I6804" s="69"/>
      <c r="J6804" s="68"/>
      <c r="K6804" s="69"/>
      <c r="L6804" s="68"/>
      <c r="M6804" s="68"/>
      <c r="N6804" s="68"/>
      <c r="O6804" s="68"/>
      <c r="P6804" s="70"/>
      <c r="Q6804" s="71"/>
    </row>
    <row r="6805" spans="1:17">
      <c r="A6805" s="152"/>
      <c r="B6805" s="68"/>
      <c r="C6805" s="68"/>
      <c r="D6805" s="68"/>
      <c r="E6805" s="68"/>
      <c r="F6805" s="69"/>
      <c r="G6805" s="69"/>
      <c r="H6805" s="69"/>
      <c r="I6805" s="69"/>
      <c r="J6805" s="68"/>
      <c r="K6805" s="69"/>
      <c r="L6805" s="68"/>
      <c r="M6805" s="68"/>
      <c r="N6805" s="68"/>
      <c r="O6805" s="68"/>
      <c r="P6805" s="70"/>
      <c r="Q6805" s="71"/>
    </row>
    <row r="6806" spans="1:17">
      <c r="A6806" s="152"/>
      <c r="B6806" s="68"/>
      <c r="C6806" s="68"/>
      <c r="D6806" s="68"/>
      <c r="E6806" s="68"/>
      <c r="F6806" s="69"/>
      <c r="G6806" s="69"/>
      <c r="H6806" s="69"/>
      <c r="I6806" s="69"/>
      <c r="J6806" s="68"/>
      <c r="K6806" s="69"/>
      <c r="L6806" s="68"/>
      <c r="M6806" s="68"/>
      <c r="N6806" s="68"/>
      <c r="O6806" s="68"/>
      <c r="P6806" s="70"/>
      <c r="Q6806" s="71"/>
    </row>
    <row r="6807" spans="1:17">
      <c r="A6807" s="152"/>
      <c r="B6807" s="68"/>
      <c r="C6807" s="68"/>
      <c r="D6807" s="68"/>
      <c r="E6807" s="68"/>
      <c r="F6807" s="69"/>
      <c r="G6807" s="69"/>
      <c r="H6807" s="69"/>
      <c r="I6807" s="69"/>
      <c r="J6807" s="68"/>
      <c r="K6807" s="69"/>
      <c r="L6807" s="68"/>
      <c r="M6807" s="68"/>
      <c r="N6807" s="68"/>
      <c r="O6807" s="68"/>
      <c r="P6807" s="70"/>
      <c r="Q6807" s="71"/>
    </row>
    <row r="6808" spans="1:17">
      <c r="A6808" s="152"/>
      <c r="B6808" s="68"/>
      <c r="C6808" s="68"/>
      <c r="D6808" s="68"/>
      <c r="E6808" s="68"/>
      <c r="F6808" s="69"/>
      <c r="G6808" s="69"/>
      <c r="H6808" s="69"/>
      <c r="I6808" s="69"/>
      <c r="J6808" s="68"/>
      <c r="K6808" s="69"/>
      <c r="L6808" s="68"/>
      <c r="M6808" s="68"/>
      <c r="N6808" s="68"/>
      <c r="O6808" s="68"/>
      <c r="P6808" s="70"/>
      <c r="Q6808" s="71"/>
    </row>
    <row r="6809" spans="1:17">
      <c r="A6809" s="152"/>
      <c r="B6809" s="68"/>
      <c r="C6809" s="68"/>
      <c r="D6809" s="68"/>
      <c r="E6809" s="68"/>
      <c r="F6809" s="69"/>
      <c r="G6809" s="69"/>
      <c r="H6809" s="69"/>
      <c r="I6809" s="69"/>
      <c r="J6809" s="68"/>
      <c r="K6809" s="69"/>
      <c r="L6809" s="68"/>
      <c r="M6809" s="68"/>
      <c r="N6809" s="68"/>
      <c r="O6809" s="68"/>
      <c r="P6809" s="70"/>
      <c r="Q6809" s="71"/>
    </row>
    <row r="6810" spans="1:17">
      <c r="A6810" s="152"/>
      <c r="B6810" s="68"/>
      <c r="C6810" s="68"/>
      <c r="D6810" s="68"/>
      <c r="E6810" s="68"/>
      <c r="F6810" s="69"/>
      <c r="G6810" s="69"/>
      <c r="H6810" s="69"/>
      <c r="I6810" s="69"/>
      <c r="J6810" s="68"/>
      <c r="K6810" s="69"/>
      <c r="L6810" s="68"/>
      <c r="M6810" s="68"/>
      <c r="N6810" s="68"/>
      <c r="O6810" s="68"/>
      <c r="P6810" s="70"/>
      <c r="Q6810" s="71"/>
    </row>
    <row r="6811" spans="1:17">
      <c r="A6811" s="152"/>
      <c r="B6811" s="68"/>
      <c r="C6811" s="68"/>
      <c r="D6811" s="68"/>
      <c r="E6811" s="68"/>
      <c r="F6811" s="69"/>
      <c r="G6811" s="69"/>
      <c r="H6811" s="69"/>
      <c r="I6811" s="69"/>
      <c r="J6811" s="68"/>
      <c r="K6811" s="69"/>
      <c r="L6811" s="68"/>
      <c r="M6811" s="68"/>
      <c r="N6811" s="68"/>
      <c r="O6811" s="68"/>
      <c r="P6811" s="70"/>
      <c r="Q6811" s="71"/>
    </row>
    <row r="6812" spans="1:17">
      <c r="A6812" s="152"/>
      <c r="B6812" s="68"/>
      <c r="C6812" s="68"/>
      <c r="D6812" s="68"/>
      <c r="E6812" s="68"/>
      <c r="F6812" s="69"/>
      <c r="G6812" s="69"/>
      <c r="H6812" s="69"/>
      <c r="I6812" s="69"/>
      <c r="J6812" s="68"/>
      <c r="K6812" s="69"/>
      <c r="L6812" s="68"/>
      <c r="M6812" s="68"/>
      <c r="N6812" s="68"/>
      <c r="O6812" s="68"/>
      <c r="P6812" s="70"/>
      <c r="Q6812" s="71"/>
    </row>
    <row r="6813" spans="1:17">
      <c r="A6813" s="152"/>
      <c r="B6813" s="68"/>
      <c r="C6813" s="68"/>
      <c r="D6813" s="68"/>
      <c r="E6813" s="68"/>
      <c r="F6813" s="69"/>
      <c r="G6813" s="69"/>
      <c r="H6813" s="69"/>
      <c r="I6813" s="69"/>
      <c r="J6813" s="68"/>
      <c r="K6813" s="69"/>
      <c r="L6813" s="68"/>
      <c r="M6813" s="68"/>
      <c r="N6813" s="68"/>
      <c r="O6813" s="68"/>
      <c r="P6813" s="70"/>
      <c r="Q6813" s="71"/>
    </row>
    <row r="6814" spans="1:17">
      <c r="A6814" s="152"/>
      <c r="B6814" s="68"/>
      <c r="C6814" s="68"/>
      <c r="D6814" s="68"/>
      <c r="E6814" s="68"/>
      <c r="F6814" s="69"/>
      <c r="G6814" s="69"/>
      <c r="H6814" s="69"/>
      <c r="I6814" s="69"/>
      <c r="J6814" s="68"/>
      <c r="K6814" s="69"/>
      <c r="L6814" s="68"/>
      <c r="M6814" s="68"/>
      <c r="N6814" s="68"/>
      <c r="O6814" s="68"/>
      <c r="P6814" s="70"/>
      <c r="Q6814" s="71"/>
    </row>
    <row r="6815" spans="1:17">
      <c r="A6815" s="152"/>
      <c r="B6815" s="68"/>
      <c r="C6815" s="68"/>
      <c r="D6815" s="68"/>
      <c r="E6815" s="68"/>
      <c r="F6815" s="69"/>
      <c r="G6815" s="69"/>
      <c r="H6815" s="69"/>
      <c r="I6815" s="69"/>
      <c r="J6815" s="68"/>
      <c r="K6815" s="69"/>
      <c r="L6815" s="68"/>
      <c r="M6815" s="68"/>
      <c r="N6815" s="68"/>
      <c r="O6815" s="68"/>
      <c r="P6815" s="70"/>
      <c r="Q6815" s="71"/>
    </row>
    <row r="6816" spans="1:17">
      <c r="A6816" s="152"/>
      <c r="B6816" s="68"/>
      <c r="C6816" s="68"/>
      <c r="D6816" s="68"/>
      <c r="E6816" s="68"/>
      <c r="F6816" s="69"/>
      <c r="G6816" s="69"/>
      <c r="H6816" s="69"/>
      <c r="I6816" s="69"/>
      <c r="J6816" s="68"/>
      <c r="K6816" s="69"/>
      <c r="L6816" s="68"/>
      <c r="M6816" s="68"/>
      <c r="N6816" s="68"/>
      <c r="O6816" s="68"/>
      <c r="P6816" s="70"/>
      <c r="Q6816" s="71"/>
    </row>
    <row r="6817" spans="1:17">
      <c r="A6817" s="152"/>
      <c r="B6817" s="68"/>
      <c r="C6817" s="68"/>
      <c r="D6817" s="68"/>
      <c r="E6817" s="68"/>
      <c r="F6817" s="69"/>
      <c r="G6817" s="69"/>
      <c r="H6817" s="69"/>
      <c r="I6817" s="69"/>
      <c r="J6817" s="68"/>
      <c r="K6817" s="69"/>
      <c r="L6817" s="68"/>
      <c r="M6817" s="68"/>
      <c r="N6817" s="68"/>
      <c r="O6817" s="68"/>
      <c r="P6817" s="70"/>
      <c r="Q6817" s="71"/>
    </row>
    <row r="6818" spans="1:17">
      <c r="A6818" s="152"/>
      <c r="B6818" s="68"/>
      <c r="C6818" s="68"/>
      <c r="D6818" s="68"/>
      <c r="E6818" s="68"/>
      <c r="F6818" s="69"/>
      <c r="G6818" s="69"/>
      <c r="H6818" s="69"/>
      <c r="I6818" s="69"/>
      <c r="J6818" s="68"/>
      <c r="K6818" s="69"/>
      <c r="L6818" s="68"/>
      <c r="M6818" s="68"/>
      <c r="N6818" s="68"/>
      <c r="O6818" s="68"/>
      <c r="P6818" s="70"/>
      <c r="Q6818" s="71"/>
    </row>
    <row r="6819" spans="1:17">
      <c r="A6819" s="152"/>
      <c r="B6819" s="68"/>
      <c r="C6819" s="68"/>
      <c r="D6819" s="68"/>
      <c r="E6819" s="68"/>
      <c r="F6819" s="69"/>
      <c r="G6819" s="69"/>
      <c r="H6819" s="69"/>
      <c r="I6819" s="69"/>
      <c r="J6819" s="68"/>
      <c r="K6819" s="69"/>
      <c r="L6819" s="68"/>
      <c r="M6819" s="68"/>
      <c r="N6819" s="68"/>
      <c r="O6819" s="68"/>
      <c r="P6819" s="70"/>
      <c r="Q6819" s="71"/>
    </row>
    <row r="6820" spans="1:17">
      <c r="A6820" s="152"/>
      <c r="B6820" s="68"/>
      <c r="C6820" s="68"/>
      <c r="D6820" s="68"/>
      <c r="E6820" s="68"/>
      <c r="F6820" s="69"/>
      <c r="G6820" s="69"/>
      <c r="H6820" s="69"/>
      <c r="I6820" s="69"/>
      <c r="J6820" s="68"/>
      <c r="K6820" s="69"/>
      <c r="L6820" s="68"/>
      <c r="M6820" s="68"/>
      <c r="N6820" s="68"/>
      <c r="O6820" s="68"/>
      <c r="P6820" s="70"/>
      <c r="Q6820" s="71"/>
    </row>
    <row r="6821" spans="1:17">
      <c r="A6821" s="152"/>
      <c r="B6821" s="68"/>
      <c r="C6821" s="68"/>
      <c r="D6821" s="68"/>
      <c r="E6821" s="68"/>
      <c r="F6821" s="69"/>
      <c r="G6821" s="69"/>
      <c r="H6821" s="69"/>
      <c r="I6821" s="69"/>
      <c r="J6821" s="68"/>
      <c r="K6821" s="69"/>
      <c r="L6821" s="68"/>
      <c r="M6821" s="68"/>
      <c r="N6821" s="68"/>
      <c r="O6821" s="68"/>
      <c r="P6821" s="70"/>
      <c r="Q6821" s="71"/>
    </row>
    <row r="6822" spans="1:17">
      <c r="A6822" s="152"/>
      <c r="B6822" s="68"/>
      <c r="C6822" s="68"/>
      <c r="D6822" s="68"/>
      <c r="E6822" s="68"/>
      <c r="F6822" s="69"/>
      <c r="G6822" s="69"/>
      <c r="H6822" s="69"/>
      <c r="I6822" s="69"/>
      <c r="J6822" s="68"/>
      <c r="K6822" s="69"/>
      <c r="L6822" s="68"/>
      <c r="M6822" s="68"/>
      <c r="N6822" s="68"/>
      <c r="O6822" s="68"/>
      <c r="P6822" s="70"/>
      <c r="Q6822" s="71"/>
    </row>
    <row r="6823" spans="1:17">
      <c r="A6823" s="152"/>
      <c r="B6823" s="68"/>
      <c r="C6823" s="68"/>
      <c r="D6823" s="68"/>
      <c r="E6823" s="68"/>
      <c r="F6823" s="69"/>
      <c r="G6823" s="69"/>
      <c r="H6823" s="69"/>
      <c r="I6823" s="69"/>
      <c r="J6823" s="68"/>
      <c r="K6823" s="69"/>
      <c r="L6823" s="68"/>
      <c r="M6823" s="68"/>
      <c r="N6823" s="68"/>
      <c r="O6823" s="68"/>
      <c r="P6823" s="70"/>
      <c r="Q6823" s="71"/>
    </row>
    <row r="6824" spans="1:17">
      <c r="A6824" s="152"/>
      <c r="B6824" s="68"/>
      <c r="C6824" s="68"/>
      <c r="D6824" s="68"/>
      <c r="E6824" s="68"/>
      <c r="F6824" s="69"/>
      <c r="G6824" s="69"/>
      <c r="H6824" s="69"/>
      <c r="I6824" s="69"/>
      <c r="J6824" s="68"/>
      <c r="K6824" s="69"/>
      <c r="L6824" s="68"/>
      <c r="M6824" s="68"/>
      <c r="N6824" s="68"/>
      <c r="O6824" s="68"/>
      <c r="P6824" s="70"/>
      <c r="Q6824" s="71"/>
    </row>
    <row r="6825" spans="1:17">
      <c r="A6825" s="152"/>
      <c r="B6825" s="68"/>
      <c r="C6825" s="68"/>
      <c r="D6825" s="68"/>
      <c r="E6825" s="68"/>
      <c r="F6825" s="69"/>
      <c r="G6825" s="69"/>
      <c r="H6825" s="69"/>
      <c r="I6825" s="69"/>
      <c r="J6825" s="68"/>
      <c r="K6825" s="69"/>
      <c r="L6825" s="68"/>
      <c r="M6825" s="68"/>
      <c r="N6825" s="68"/>
      <c r="O6825" s="68"/>
      <c r="P6825" s="70"/>
      <c r="Q6825" s="71"/>
    </row>
    <row r="6826" spans="1:17">
      <c r="A6826" s="152"/>
      <c r="B6826" s="68"/>
      <c r="C6826" s="68"/>
      <c r="D6826" s="68"/>
      <c r="E6826" s="68"/>
      <c r="F6826" s="69"/>
      <c r="G6826" s="69"/>
      <c r="H6826" s="69"/>
      <c r="I6826" s="69"/>
      <c r="J6826" s="68"/>
      <c r="K6826" s="69"/>
      <c r="L6826" s="68"/>
      <c r="M6826" s="68"/>
      <c r="N6826" s="68"/>
      <c r="O6826" s="68"/>
      <c r="P6826" s="70"/>
      <c r="Q6826" s="71"/>
    </row>
    <row r="6827" spans="1:17">
      <c r="A6827" s="152"/>
      <c r="B6827" s="68"/>
      <c r="C6827" s="68"/>
      <c r="D6827" s="68"/>
      <c r="E6827" s="68"/>
      <c r="F6827" s="69"/>
      <c r="G6827" s="69"/>
      <c r="H6827" s="69"/>
      <c r="I6827" s="69"/>
      <c r="J6827" s="68"/>
      <c r="K6827" s="69"/>
      <c r="L6827" s="68"/>
      <c r="M6827" s="68"/>
      <c r="N6827" s="68"/>
      <c r="O6827" s="68"/>
      <c r="P6827" s="70"/>
      <c r="Q6827" s="71"/>
    </row>
    <row r="6828" spans="1:17">
      <c r="A6828" s="152"/>
      <c r="B6828" s="68"/>
      <c r="C6828" s="68"/>
      <c r="D6828" s="68"/>
      <c r="E6828" s="68"/>
      <c r="F6828" s="69"/>
      <c r="G6828" s="69"/>
      <c r="H6828" s="69"/>
      <c r="I6828" s="69"/>
      <c r="J6828" s="68"/>
      <c r="K6828" s="69"/>
      <c r="L6828" s="68"/>
      <c r="M6828" s="68"/>
      <c r="N6828" s="68"/>
      <c r="O6828" s="68"/>
      <c r="P6828" s="70"/>
      <c r="Q6828" s="71"/>
    </row>
    <row r="6829" spans="1:17">
      <c r="A6829" s="152"/>
      <c r="B6829" s="68"/>
      <c r="C6829" s="68"/>
      <c r="D6829" s="68"/>
      <c r="E6829" s="68"/>
      <c r="F6829" s="69"/>
      <c r="G6829" s="69"/>
      <c r="H6829" s="69"/>
      <c r="I6829" s="69"/>
      <c r="J6829" s="68"/>
      <c r="K6829" s="69"/>
      <c r="L6829" s="68"/>
      <c r="M6829" s="68"/>
      <c r="N6829" s="68"/>
      <c r="O6829" s="68"/>
      <c r="P6829" s="70"/>
      <c r="Q6829" s="71"/>
    </row>
    <row r="6830" spans="1:17">
      <c r="A6830" s="152"/>
      <c r="B6830" s="68"/>
      <c r="C6830" s="68"/>
      <c r="D6830" s="68"/>
      <c r="E6830" s="68"/>
      <c r="F6830" s="69"/>
      <c r="G6830" s="69"/>
      <c r="H6830" s="69"/>
      <c r="I6830" s="69"/>
      <c r="J6830" s="68"/>
      <c r="K6830" s="69"/>
      <c r="L6830" s="68"/>
      <c r="M6830" s="68"/>
      <c r="N6830" s="68"/>
      <c r="O6830" s="68"/>
      <c r="P6830" s="70"/>
      <c r="Q6830" s="71"/>
    </row>
    <row r="6831" spans="1:17">
      <c r="A6831" s="152"/>
      <c r="B6831" s="68"/>
      <c r="C6831" s="68"/>
      <c r="D6831" s="68"/>
      <c r="E6831" s="68"/>
      <c r="F6831" s="69"/>
      <c r="G6831" s="69"/>
      <c r="H6831" s="69"/>
      <c r="I6831" s="69"/>
      <c r="J6831" s="68"/>
      <c r="K6831" s="69"/>
      <c r="L6831" s="68"/>
      <c r="M6831" s="68"/>
      <c r="N6831" s="68"/>
      <c r="O6831" s="68"/>
      <c r="P6831" s="70"/>
      <c r="Q6831" s="71"/>
    </row>
    <row r="6832" spans="1:17">
      <c r="A6832" s="152"/>
      <c r="B6832" s="68"/>
      <c r="C6832" s="68"/>
      <c r="D6832" s="68"/>
      <c r="E6832" s="68"/>
      <c r="F6832" s="69"/>
      <c r="G6832" s="69"/>
      <c r="H6832" s="69"/>
      <c r="I6832" s="69"/>
      <c r="J6832" s="68"/>
      <c r="K6832" s="69"/>
      <c r="L6832" s="68"/>
      <c r="M6832" s="68"/>
      <c r="N6832" s="68"/>
      <c r="O6832" s="68"/>
      <c r="P6832" s="70"/>
      <c r="Q6832" s="71"/>
    </row>
    <row r="6833" spans="1:17">
      <c r="A6833" s="152"/>
      <c r="B6833" s="68"/>
      <c r="C6833" s="68"/>
      <c r="D6833" s="68"/>
      <c r="E6833" s="68"/>
      <c r="F6833" s="69"/>
      <c r="G6833" s="69"/>
      <c r="H6833" s="69"/>
      <c r="I6833" s="69"/>
      <c r="J6833" s="68"/>
      <c r="K6833" s="69"/>
      <c r="L6833" s="68"/>
      <c r="M6833" s="68"/>
      <c r="N6833" s="68"/>
      <c r="O6833" s="68"/>
      <c r="P6833" s="70"/>
      <c r="Q6833" s="71"/>
    </row>
    <row r="6834" spans="1:17">
      <c r="A6834" s="152"/>
      <c r="B6834" s="68"/>
      <c r="C6834" s="68"/>
      <c r="D6834" s="68"/>
      <c r="E6834" s="68"/>
      <c r="F6834" s="69"/>
      <c r="G6834" s="69"/>
      <c r="H6834" s="69"/>
      <c r="I6834" s="69"/>
      <c r="J6834" s="68"/>
      <c r="K6834" s="69"/>
      <c r="L6834" s="68"/>
      <c r="M6834" s="68"/>
      <c r="N6834" s="68"/>
      <c r="O6834" s="68"/>
      <c r="P6834" s="70"/>
      <c r="Q6834" s="71"/>
    </row>
    <row r="6835" spans="1:17">
      <c r="A6835" s="152"/>
      <c r="B6835" s="68"/>
      <c r="C6835" s="68"/>
      <c r="D6835" s="68"/>
      <c r="E6835" s="68"/>
      <c r="F6835" s="69"/>
      <c r="G6835" s="69"/>
      <c r="H6835" s="69"/>
      <c r="I6835" s="69"/>
      <c r="J6835" s="68"/>
      <c r="K6835" s="69"/>
      <c r="L6835" s="68"/>
      <c r="M6835" s="68"/>
      <c r="N6835" s="68"/>
      <c r="O6835" s="68"/>
      <c r="P6835" s="70"/>
      <c r="Q6835" s="71"/>
    </row>
    <row r="6836" spans="1:17">
      <c r="A6836" s="152"/>
      <c r="B6836" s="68"/>
      <c r="C6836" s="68"/>
      <c r="D6836" s="68"/>
      <c r="E6836" s="68"/>
      <c r="F6836" s="69"/>
      <c r="G6836" s="69"/>
      <c r="H6836" s="69"/>
      <c r="I6836" s="69"/>
      <c r="J6836" s="68"/>
      <c r="K6836" s="69"/>
      <c r="L6836" s="68"/>
      <c r="M6836" s="68"/>
      <c r="N6836" s="68"/>
      <c r="O6836" s="68"/>
      <c r="P6836" s="70"/>
      <c r="Q6836" s="71"/>
    </row>
    <row r="6837" spans="1:17">
      <c r="A6837" s="152"/>
      <c r="B6837" s="68"/>
      <c r="C6837" s="68"/>
      <c r="D6837" s="68"/>
      <c r="E6837" s="68"/>
      <c r="F6837" s="69"/>
      <c r="G6837" s="69"/>
      <c r="H6837" s="69"/>
      <c r="I6837" s="69"/>
      <c r="J6837" s="68"/>
      <c r="K6837" s="69"/>
      <c r="L6837" s="68"/>
      <c r="M6837" s="68"/>
      <c r="N6837" s="68"/>
      <c r="O6837" s="68"/>
      <c r="P6837" s="70"/>
      <c r="Q6837" s="71"/>
    </row>
    <row r="6838" spans="1:17">
      <c r="A6838" s="152"/>
      <c r="B6838" s="68"/>
      <c r="C6838" s="68"/>
      <c r="D6838" s="68"/>
      <c r="E6838" s="68"/>
      <c r="F6838" s="69"/>
      <c r="G6838" s="69"/>
      <c r="H6838" s="69"/>
      <c r="I6838" s="69"/>
      <c r="J6838" s="68"/>
      <c r="K6838" s="69"/>
      <c r="L6838" s="68"/>
      <c r="M6838" s="68"/>
      <c r="N6838" s="68"/>
      <c r="O6838" s="68"/>
      <c r="P6838" s="70"/>
      <c r="Q6838" s="71"/>
    </row>
    <row r="6839" spans="1:17">
      <c r="A6839" s="152"/>
      <c r="B6839" s="68"/>
      <c r="C6839" s="68"/>
      <c r="D6839" s="68"/>
      <c r="E6839" s="68"/>
      <c r="F6839" s="69"/>
      <c r="G6839" s="69"/>
      <c r="H6839" s="69"/>
      <c r="I6839" s="69"/>
      <c r="J6839" s="68"/>
      <c r="K6839" s="69"/>
      <c r="L6839" s="68"/>
      <c r="M6839" s="68"/>
      <c r="N6839" s="68"/>
      <c r="O6839" s="68"/>
      <c r="P6839" s="70"/>
      <c r="Q6839" s="71"/>
    </row>
    <row r="6840" spans="1:17">
      <c r="A6840" s="152"/>
      <c r="B6840" s="68"/>
      <c r="C6840" s="68"/>
      <c r="D6840" s="68"/>
      <c r="E6840" s="68"/>
      <c r="F6840" s="69"/>
      <c r="G6840" s="69"/>
      <c r="H6840" s="69"/>
      <c r="I6840" s="69"/>
      <c r="J6840" s="68"/>
      <c r="K6840" s="69"/>
      <c r="L6840" s="68"/>
      <c r="M6840" s="68"/>
      <c r="N6840" s="68"/>
      <c r="O6840" s="68"/>
      <c r="P6840" s="70"/>
      <c r="Q6840" s="71"/>
    </row>
    <row r="6841" spans="1:17">
      <c r="A6841" s="152"/>
      <c r="B6841" s="68"/>
      <c r="C6841" s="68"/>
      <c r="D6841" s="68"/>
      <c r="E6841" s="68"/>
      <c r="F6841" s="69"/>
      <c r="G6841" s="69"/>
      <c r="H6841" s="69"/>
      <c r="I6841" s="69"/>
      <c r="J6841" s="68"/>
      <c r="K6841" s="69"/>
      <c r="L6841" s="68"/>
      <c r="M6841" s="68"/>
      <c r="N6841" s="68"/>
      <c r="O6841" s="68"/>
      <c r="P6841" s="70"/>
      <c r="Q6841" s="71"/>
    </row>
    <row r="6842" spans="1:17">
      <c r="A6842" s="152"/>
      <c r="B6842" s="68"/>
      <c r="C6842" s="68"/>
      <c r="D6842" s="68"/>
      <c r="E6842" s="68"/>
      <c r="F6842" s="69"/>
      <c r="G6842" s="69"/>
      <c r="H6842" s="69"/>
      <c r="I6842" s="69"/>
      <c r="J6842" s="68"/>
      <c r="K6842" s="69"/>
      <c r="L6842" s="68"/>
      <c r="M6842" s="68"/>
      <c r="N6842" s="68"/>
      <c r="O6842" s="68"/>
      <c r="P6842" s="70"/>
      <c r="Q6842" s="71"/>
    </row>
    <row r="6843" spans="1:17">
      <c r="A6843" s="152"/>
      <c r="B6843" s="68"/>
      <c r="C6843" s="68"/>
      <c r="D6843" s="68"/>
      <c r="E6843" s="68"/>
      <c r="F6843" s="69"/>
      <c r="G6843" s="69"/>
      <c r="H6843" s="69"/>
      <c r="I6843" s="69"/>
      <c r="J6843" s="68"/>
      <c r="K6843" s="69"/>
      <c r="L6843" s="68"/>
      <c r="M6843" s="68"/>
      <c r="N6843" s="68"/>
      <c r="O6843" s="68"/>
      <c r="P6843" s="70"/>
      <c r="Q6843" s="71"/>
    </row>
    <row r="6844" spans="1:17">
      <c r="A6844" s="152"/>
      <c r="B6844" s="68"/>
      <c r="C6844" s="68"/>
      <c r="D6844" s="68"/>
      <c r="E6844" s="68"/>
      <c r="F6844" s="69"/>
      <c r="G6844" s="69"/>
      <c r="H6844" s="69"/>
      <c r="I6844" s="69"/>
      <c r="J6844" s="68"/>
      <c r="K6844" s="69"/>
      <c r="L6844" s="68"/>
      <c r="M6844" s="68"/>
      <c r="N6844" s="68"/>
      <c r="O6844" s="68"/>
      <c r="P6844" s="70"/>
      <c r="Q6844" s="71"/>
    </row>
    <row r="6845" spans="1:17">
      <c r="A6845" s="152"/>
      <c r="B6845" s="68"/>
      <c r="C6845" s="68"/>
      <c r="D6845" s="68"/>
      <c r="E6845" s="68"/>
      <c r="F6845" s="69"/>
      <c r="G6845" s="69"/>
      <c r="H6845" s="69"/>
      <c r="I6845" s="69"/>
      <c r="J6845" s="68"/>
      <c r="K6845" s="69"/>
      <c r="L6845" s="68"/>
      <c r="M6845" s="68"/>
      <c r="N6845" s="68"/>
      <c r="O6845" s="68"/>
      <c r="P6845" s="70"/>
      <c r="Q6845" s="71"/>
    </row>
    <row r="6846" spans="1:17">
      <c r="A6846" s="152"/>
      <c r="B6846" s="68"/>
      <c r="C6846" s="68"/>
      <c r="D6846" s="68"/>
      <c r="E6846" s="68"/>
      <c r="F6846" s="69"/>
      <c r="G6846" s="69"/>
      <c r="H6846" s="69"/>
      <c r="I6846" s="69"/>
      <c r="J6846" s="68"/>
      <c r="K6846" s="69"/>
      <c r="L6846" s="68"/>
      <c r="M6846" s="68"/>
      <c r="N6846" s="68"/>
      <c r="O6846" s="68"/>
      <c r="P6846" s="70"/>
      <c r="Q6846" s="71"/>
    </row>
    <row r="6847" spans="1:17">
      <c r="A6847" s="152"/>
      <c r="B6847" s="68"/>
      <c r="C6847" s="68"/>
      <c r="D6847" s="68"/>
      <c r="E6847" s="68"/>
      <c r="F6847" s="69"/>
      <c r="G6847" s="69"/>
      <c r="H6847" s="69"/>
      <c r="I6847" s="69"/>
      <c r="J6847" s="68"/>
      <c r="K6847" s="69"/>
      <c r="L6847" s="68"/>
      <c r="M6847" s="68"/>
      <c r="N6847" s="68"/>
      <c r="O6847" s="68"/>
      <c r="P6847" s="70"/>
      <c r="Q6847" s="71"/>
    </row>
    <row r="6848" spans="1:17">
      <c r="A6848" s="152"/>
      <c r="B6848" s="68"/>
      <c r="C6848" s="68"/>
      <c r="D6848" s="68"/>
      <c r="E6848" s="68"/>
      <c r="F6848" s="69"/>
      <c r="G6848" s="69"/>
      <c r="H6848" s="69"/>
      <c r="I6848" s="69"/>
      <c r="J6848" s="68"/>
      <c r="K6848" s="69"/>
      <c r="L6848" s="68"/>
      <c r="M6848" s="68"/>
      <c r="N6848" s="68"/>
      <c r="O6848" s="68"/>
      <c r="P6848" s="70"/>
      <c r="Q6848" s="71"/>
    </row>
    <row r="6849" spans="1:17">
      <c r="A6849" s="152"/>
      <c r="B6849" s="68"/>
      <c r="C6849" s="68"/>
      <c r="D6849" s="68"/>
      <c r="E6849" s="68"/>
      <c r="F6849" s="69"/>
      <c r="G6849" s="69"/>
      <c r="H6849" s="69"/>
      <c r="I6849" s="69"/>
      <c r="J6849" s="68"/>
      <c r="K6849" s="69"/>
      <c r="L6849" s="68"/>
      <c r="M6849" s="68"/>
      <c r="N6849" s="68"/>
      <c r="O6849" s="68"/>
      <c r="P6849" s="70"/>
      <c r="Q6849" s="71"/>
    </row>
    <row r="6850" spans="1:17">
      <c r="A6850" s="152"/>
      <c r="B6850" s="68"/>
      <c r="C6850" s="68"/>
      <c r="D6850" s="68"/>
      <c r="E6850" s="68"/>
      <c r="F6850" s="69"/>
      <c r="G6850" s="69"/>
      <c r="H6850" s="69"/>
      <c r="I6850" s="69"/>
      <c r="J6850" s="68"/>
      <c r="K6850" s="69"/>
      <c r="L6850" s="68"/>
      <c r="M6850" s="68"/>
      <c r="N6850" s="68"/>
      <c r="O6850" s="68"/>
      <c r="P6850" s="70"/>
      <c r="Q6850" s="71"/>
    </row>
    <row r="6851" spans="1:17">
      <c r="A6851" s="152"/>
      <c r="B6851" s="68"/>
      <c r="C6851" s="68"/>
      <c r="D6851" s="68"/>
      <c r="E6851" s="68"/>
      <c r="F6851" s="69"/>
      <c r="G6851" s="69"/>
      <c r="H6851" s="69"/>
      <c r="I6851" s="69"/>
      <c r="J6851" s="68"/>
      <c r="K6851" s="69"/>
      <c r="L6851" s="68"/>
      <c r="M6851" s="68"/>
      <c r="N6851" s="68"/>
      <c r="O6851" s="68"/>
      <c r="P6851" s="70"/>
      <c r="Q6851" s="71"/>
    </row>
    <row r="6852" spans="1:17">
      <c r="A6852" s="152"/>
      <c r="B6852" s="68"/>
      <c r="C6852" s="68"/>
      <c r="D6852" s="68"/>
      <c r="E6852" s="68"/>
      <c r="F6852" s="69"/>
      <c r="G6852" s="69"/>
      <c r="H6852" s="69"/>
      <c r="I6852" s="69"/>
      <c r="J6852" s="68"/>
      <c r="K6852" s="69"/>
      <c r="L6852" s="68"/>
      <c r="M6852" s="68"/>
      <c r="N6852" s="68"/>
      <c r="O6852" s="68"/>
      <c r="P6852" s="70"/>
      <c r="Q6852" s="71"/>
    </row>
    <row r="6853" spans="1:17">
      <c r="A6853" s="152"/>
      <c r="B6853" s="68"/>
      <c r="C6853" s="68"/>
      <c r="D6853" s="68"/>
      <c r="E6853" s="68"/>
      <c r="F6853" s="69"/>
      <c r="G6853" s="69"/>
      <c r="H6853" s="69"/>
      <c r="I6853" s="69"/>
      <c r="J6853" s="68"/>
      <c r="K6853" s="69"/>
      <c r="L6853" s="68"/>
      <c r="M6853" s="68"/>
      <c r="N6853" s="68"/>
      <c r="O6853" s="68"/>
      <c r="P6853" s="70"/>
      <c r="Q6853" s="71"/>
    </row>
    <row r="6854" spans="1:17">
      <c r="A6854" s="152"/>
      <c r="B6854" s="68"/>
      <c r="C6854" s="68"/>
      <c r="D6854" s="68"/>
      <c r="E6854" s="68"/>
      <c r="F6854" s="69"/>
      <c r="G6854" s="69"/>
      <c r="H6854" s="69"/>
      <c r="I6854" s="69"/>
      <c r="J6854" s="68"/>
      <c r="K6854" s="69"/>
      <c r="L6854" s="68"/>
      <c r="M6854" s="68"/>
      <c r="N6854" s="68"/>
      <c r="O6854" s="68"/>
      <c r="P6854" s="70"/>
      <c r="Q6854" s="71"/>
    </row>
    <row r="6855" spans="1:17">
      <c r="A6855" s="152"/>
      <c r="B6855" s="68"/>
      <c r="C6855" s="68"/>
      <c r="D6855" s="68"/>
      <c r="E6855" s="68"/>
      <c r="F6855" s="69"/>
      <c r="G6855" s="69"/>
      <c r="H6855" s="69"/>
      <c r="I6855" s="69"/>
      <c r="J6855" s="68"/>
      <c r="K6855" s="69"/>
      <c r="L6855" s="68"/>
      <c r="M6855" s="68"/>
      <c r="N6855" s="68"/>
      <c r="O6855" s="68"/>
      <c r="P6855" s="70"/>
      <c r="Q6855" s="71"/>
    </row>
    <row r="6856" spans="1:17">
      <c r="A6856" s="152"/>
      <c r="B6856" s="68"/>
      <c r="C6856" s="68"/>
      <c r="D6856" s="68"/>
      <c r="E6856" s="68"/>
      <c r="F6856" s="69"/>
      <c r="G6856" s="69"/>
      <c r="H6856" s="69"/>
      <c r="I6856" s="69"/>
      <c r="J6856" s="68"/>
      <c r="K6856" s="69"/>
      <c r="L6856" s="68"/>
      <c r="M6856" s="68"/>
      <c r="N6856" s="68"/>
      <c r="O6856" s="68"/>
      <c r="P6856" s="70"/>
      <c r="Q6856" s="71"/>
    </row>
    <row r="6857" spans="1:17">
      <c r="A6857" s="152"/>
      <c r="B6857" s="68"/>
      <c r="C6857" s="68"/>
      <c r="D6857" s="68"/>
      <c r="E6857" s="68"/>
      <c r="F6857" s="69"/>
      <c r="G6857" s="69"/>
      <c r="H6857" s="69"/>
      <c r="I6857" s="69"/>
      <c r="J6857" s="68"/>
      <c r="K6857" s="69"/>
      <c r="L6857" s="68"/>
      <c r="M6857" s="68"/>
      <c r="N6857" s="68"/>
      <c r="O6857" s="68"/>
      <c r="P6857" s="70"/>
      <c r="Q6857" s="71"/>
    </row>
    <row r="6858" spans="1:17">
      <c r="A6858" s="152"/>
      <c r="B6858" s="68"/>
      <c r="C6858" s="68"/>
      <c r="D6858" s="68"/>
      <c r="E6858" s="68"/>
      <c r="F6858" s="69"/>
      <c r="G6858" s="69"/>
      <c r="H6858" s="69"/>
      <c r="I6858" s="69"/>
      <c r="J6858" s="68"/>
      <c r="K6858" s="69"/>
      <c r="L6858" s="68"/>
      <c r="M6858" s="68"/>
      <c r="N6858" s="68"/>
      <c r="O6858" s="68"/>
      <c r="P6858" s="70"/>
      <c r="Q6858" s="71"/>
    </row>
    <row r="6859" spans="1:17">
      <c r="A6859" s="152"/>
      <c r="B6859" s="68"/>
      <c r="C6859" s="68"/>
      <c r="D6859" s="68"/>
      <c r="E6859" s="68"/>
      <c r="F6859" s="69"/>
      <c r="G6859" s="69"/>
      <c r="H6859" s="69"/>
      <c r="I6859" s="69"/>
      <c r="J6859" s="68"/>
      <c r="K6859" s="69"/>
      <c r="L6859" s="68"/>
      <c r="M6859" s="68"/>
      <c r="N6859" s="68"/>
      <c r="O6859" s="68"/>
      <c r="P6859" s="70"/>
      <c r="Q6859" s="71"/>
    </row>
    <row r="6860" spans="1:17">
      <c r="A6860" s="152"/>
      <c r="B6860" s="68"/>
      <c r="C6860" s="68"/>
      <c r="D6860" s="68"/>
      <c r="E6860" s="68"/>
      <c r="F6860" s="69"/>
      <c r="G6860" s="69"/>
      <c r="H6860" s="69"/>
      <c r="I6860" s="69"/>
      <c r="J6860" s="68"/>
      <c r="K6860" s="69"/>
      <c r="L6860" s="68"/>
      <c r="M6860" s="68"/>
      <c r="N6860" s="68"/>
      <c r="O6860" s="68"/>
      <c r="P6860" s="70"/>
      <c r="Q6860" s="71"/>
    </row>
    <row r="6861" spans="1:17">
      <c r="A6861" s="152"/>
      <c r="B6861" s="68"/>
      <c r="C6861" s="68"/>
      <c r="D6861" s="68"/>
      <c r="E6861" s="68"/>
      <c r="F6861" s="69"/>
      <c r="G6861" s="69"/>
      <c r="H6861" s="69"/>
      <c r="I6861" s="69"/>
      <c r="J6861" s="68"/>
      <c r="K6861" s="69"/>
      <c r="L6861" s="68"/>
      <c r="M6861" s="68"/>
      <c r="N6861" s="68"/>
      <c r="O6861" s="68"/>
      <c r="P6861" s="70"/>
      <c r="Q6861" s="71"/>
    </row>
    <row r="6862" spans="1:17">
      <c r="A6862" s="152"/>
      <c r="B6862" s="68"/>
      <c r="C6862" s="68"/>
      <c r="D6862" s="68"/>
      <c r="E6862" s="68"/>
      <c r="F6862" s="69"/>
      <c r="G6862" s="69"/>
      <c r="H6862" s="69"/>
      <c r="I6862" s="69"/>
      <c r="J6862" s="68"/>
      <c r="K6862" s="69"/>
      <c r="L6862" s="68"/>
      <c r="M6862" s="68"/>
      <c r="N6862" s="68"/>
      <c r="O6862" s="68"/>
      <c r="P6862" s="70"/>
      <c r="Q6862" s="71"/>
    </row>
    <row r="6863" spans="1:17">
      <c r="A6863" s="152"/>
      <c r="B6863" s="68"/>
      <c r="C6863" s="68"/>
      <c r="D6863" s="68"/>
      <c r="E6863" s="68"/>
      <c r="F6863" s="69"/>
      <c r="G6863" s="69"/>
      <c r="H6863" s="69"/>
      <c r="I6863" s="69"/>
      <c r="J6863" s="68"/>
      <c r="K6863" s="69"/>
      <c r="L6863" s="68"/>
      <c r="M6863" s="68"/>
      <c r="N6863" s="68"/>
      <c r="O6863" s="68"/>
      <c r="P6863" s="70"/>
      <c r="Q6863" s="71"/>
    </row>
    <row r="6864" spans="1:17">
      <c r="A6864" s="152"/>
      <c r="B6864" s="68"/>
      <c r="C6864" s="68"/>
      <c r="D6864" s="68"/>
      <c r="E6864" s="68"/>
      <c r="F6864" s="69"/>
      <c r="G6864" s="69"/>
      <c r="H6864" s="69"/>
      <c r="I6864" s="69"/>
      <c r="J6864" s="68"/>
      <c r="K6864" s="69"/>
      <c r="L6864" s="68"/>
      <c r="M6864" s="68"/>
      <c r="N6864" s="68"/>
      <c r="O6864" s="68"/>
      <c r="P6864" s="70"/>
      <c r="Q6864" s="71"/>
    </row>
    <row r="6865" spans="1:17">
      <c r="A6865" s="152"/>
      <c r="B6865" s="68"/>
      <c r="C6865" s="68"/>
      <c r="D6865" s="68"/>
      <c r="E6865" s="68"/>
      <c r="F6865" s="69"/>
      <c r="G6865" s="69"/>
      <c r="H6865" s="69"/>
      <c r="I6865" s="69"/>
      <c r="J6865" s="68"/>
      <c r="K6865" s="69"/>
      <c r="L6865" s="68"/>
      <c r="M6865" s="68"/>
      <c r="N6865" s="68"/>
      <c r="O6865" s="68"/>
      <c r="P6865" s="70"/>
      <c r="Q6865" s="71"/>
    </row>
    <row r="6866" spans="1:17">
      <c r="A6866" s="152"/>
      <c r="B6866" s="68"/>
      <c r="C6866" s="68"/>
      <c r="D6866" s="68"/>
      <c r="E6866" s="68"/>
      <c r="F6866" s="69"/>
      <c r="G6866" s="69"/>
      <c r="H6866" s="69"/>
      <c r="I6866" s="69"/>
      <c r="J6866" s="68"/>
      <c r="K6866" s="69"/>
      <c r="L6866" s="68"/>
      <c r="M6866" s="68"/>
      <c r="N6866" s="68"/>
      <c r="O6866" s="68"/>
      <c r="P6866" s="70"/>
      <c r="Q6866" s="71"/>
    </row>
    <row r="6867" spans="1:17">
      <c r="A6867" s="152"/>
      <c r="B6867" s="68"/>
      <c r="C6867" s="68"/>
      <c r="D6867" s="68"/>
      <c r="E6867" s="68"/>
      <c r="F6867" s="69"/>
      <c r="G6867" s="69"/>
      <c r="H6867" s="69"/>
      <c r="I6867" s="69"/>
      <c r="J6867" s="68"/>
      <c r="K6867" s="69"/>
      <c r="L6867" s="68"/>
      <c r="M6867" s="68"/>
      <c r="N6867" s="68"/>
      <c r="O6867" s="68"/>
      <c r="P6867" s="70"/>
      <c r="Q6867" s="71"/>
    </row>
    <row r="6868" spans="1:17">
      <c r="A6868" s="152"/>
      <c r="B6868" s="68"/>
      <c r="C6868" s="68"/>
      <c r="D6868" s="68"/>
      <c r="E6868" s="68"/>
      <c r="F6868" s="69"/>
      <c r="G6868" s="69"/>
      <c r="H6868" s="69"/>
      <c r="I6868" s="69"/>
      <c r="J6868" s="68"/>
      <c r="K6868" s="69"/>
      <c r="L6868" s="68"/>
      <c r="M6868" s="68"/>
      <c r="N6868" s="68"/>
      <c r="O6868" s="68"/>
      <c r="P6868" s="70"/>
      <c r="Q6868" s="71"/>
    </row>
    <row r="6869" spans="1:17">
      <c r="A6869" s="152"/>
      <c r="B6869" s="68"/>
      <c r="C6869" s="68"/>
      <c r="D6869" s="68"/>
      <c r="E6869" s="68"/>
      <c r="F6869" s="69"/>
      <c r="G6869" s="69"/>
      <c r="H6869" s="69"/>
      <c r="I6869" s="69"/>
      <c r="J6869" s="68"/>
      <c r="K6869" s="69"/>
      <c r="L6869" s="68"/>
      <c r="M6869" s="68"/>
      <c r="N6869" s="68"/>
      <c r="O6869" s="68"/>
      <c r="P6869" s="70"/>
      <c r="Q6869" s="71"/>
    </row>
    <row r="6870" spans="1:17">
      <c r="A6870" s="152"/>
      <c r="B6870" s="68"/>
      <c r="C6870" s="68"/>
      <c r="D6870" s="68"/>
      <c r="E6870" s="68"/>
      <c r="F6870" s="69"/>
      <c r="G6870" s="69"/>
      <c r="H6870" s="69"/>
      <c r="I6870" s="69"/>
      <c r="J6870" s="68"/>
      <c r="K6870" s="69"/>
      <c r="L6870" s="68"/>
      <c r="M6870" s="68"/>
      <c r="N6870" s="68"/>
      <c r="O6870" s="68"/>
      <c r="P6870" s="70"/>
      <c r="Q6870" s="71"/>
    </row>
    <row r="6871" spans="1:17">
      <c r="A6871" s="152"/>
      <c r="B6871" s="68"/>
      <c r="C6871" s="68"/>
      <c r="D6871" s="68"/>
      <c r="E6871" s="68"/>
      <c r="F6871" s="69"/>
      <c r="G6871" s="69"/>
      <c r="H6871" s="69"/>
      <c r="I6871" s="69"/>
      <c r="J6871" s="68"/>
      <c r="K6871" s="69"/>
      <c r="L6871" s="68"/>
      <c r="M6871" s="68"/>
      <c r="N6871" s="68"/>
      <c r="O6871" s="68"/>
      <c r="P6871" s="70"/>
      <c r="Q6871" s="71"/>
    </row>
    <row r="6872" spans="1:17">
      <c r="A6872" s="152"/>
      <c r="B6872" s="68"/>
      <c r="C6872" s="68"/>
      <c r="D6872" s="68"/>
      <c r="E6872" s="68"/>
      <c r="F6872" s="69"/>
      <c r="G6872" s="69"/>
      <c r="H6872" s="69"/>
      <c r="I6872" s="69"/>
      <c r="J6872" s="68"/>
      <c r="K6872" s="69"/>
      <c r="L6872" s="68"/>
      <c r="M6872" s="68"/>
      <c r="N6872" s="68"/>
      <c r="O6872" s="68"/>
      <c r="P6872" s="70"/>
      <c r="Q6872" s="71"/>
    </row>
    <row r="6873" spans="1:17">
      <c r="A6873" s="152"/>
      <c r="B6873" s="68"/>
      <c r="C6873" s="68"/>
      <c r="D6873" s="68"/>
      <c r="E6873" s="68"/>
      <c r="F6873" s="69"/>
      <c r="G6873" s="69"/>
      <c r="H6873" s="69"/>
      <c r="I6873" s="69"/>
      <c r="J6873" s="68"/>
      <c r="K6873" s="69"/>
      <c r="L6873" s="68"/>
      <c r="M6873" s="68"/>
      <c r="N6873" s="68"/>
      <c r="O6873" s="68"/>
      <c r="P6873" s="70"/>
      <c r="Q6873" s="71"/>
    </row>
    <row r="6874" spans="1:17">
      <c r="A6874" s="152"/>
      <c r="B6874" s="68"/>
      <c r="C6874" s="68"/>
      <c r="D6874" s="68"/>
      <c r="E6874" s="68"/>
      <c r="F6874" s="69"/>
      <c r="G6874" s="69"/>
      <c r="H6874" s="69"/>
      <c r="I6874" s="69"/>
      <c r="J6874" s="68"/>
      <c r="K6874" s="69"/>
      <c r="L6874" s="68"/>
      <c r="M6874" s="68"/>
      <c r="N6874" s="68"/>
      <c r="O6874" s="68"/>
      <c r="P6874" s="70"/>
      <c r="Q6874" s="71"/>
    </row>
    <row r="6875" spans="1:17">
      <c r="A6875" s="152"/>
      <c r="B6875" s="68"/>
      <c r="C6875" s="68"/>
      <c r="D6875" s="68"/>
      <c r="E6875" s="68"/>
      <c r="F6875" s="69"/>
      <c r="G6875" s="69"/>
      <c r="H6875" s="69"/>
      <c r="I6875" s="69"/>
      <c r="J6875" s="68"/>
      <c r="K6875" s="69"/>
      <c r="L6875" s="68"/>
      <c r="M6875" s="68"/>
      <c r="N6875" s="68"/>
      <c r="O6875" s="68"/>
      <c r="P6875" s="70"/>
      <c r="Q6875" s="71"/>
    </row>
    <row r="6876" spans="1:17">
      <c r="A6876" s="152"/>
      <c r="B6876" s="68"/>
      <c r="C6876" s="68"/>
      <c r="D6876" s="68"/>
      <c r="E6876" s="68"/>
      <c r="F6876" s="69"/>
      <c r="G6876" s="69"/>
      <c r="H6876" s="69"/>
      <c r="I6876" s="69"/>
      <c r="J6876" s="68"/>
      <c r="K6876" s="69"/>
      <c r="L6876" s="68"/>
      <c r="M6876" s="68"/>
      <c r="N6876" s="68"/>
      <c r="O6876" s="68"/>
      <c r="P6876" s="70"/>
      <c r="Q6876" s="71"/>
    </row>
    <row r="6877" spans="1:17">
      <c r="A6877" s="152"/>
      <c r="B6877" s="68"/>
      <c r="C6877" s="68"/>
      <c r="D6877" s="68"/>
      <c r="E6877" s="68"/>
      <c r="F6877" s="69"/>
      <c r="G6877" s="69"/>
      <c r="H6877" s="69"/>
      <c r="I6877" s="69"/>
      <c r="J6877" s="68"/>
      <c r="K6877" s="69"/>
      <c r="L6877" s="68"/>
      <c r="M6877" s="68"/>
      <c r="N6877" s="68"/>
      <c r="O6877" s="68"/>
      <c r="P6877" s="70"/>
      <c r="Q6877" s="71"/>
    </row>
    <row r="6878" spans="1:17">
      <c r="A6878" s="152"/>
      <c r="B6878" s="68"/>
      <c r="C6878" s="68"/>
      <c r="D6878" s="68"/>
      <c r="E6878" s="68"/>
      <c r="F6878" s="69"/>
      <c r="G6878" s="69"/>
      <c r="H6878" s="69"/>
      <c r="I6878" s="69"/>
      <c r="J6878" s="68"/>
      <c r="K6878" s="69"/>
      <c r="L6878" s="68"/>
      <c r="M6878" s="68"/>
      <c r="N6878" s="68"/>
      <c r="O6878" s="68"/>
      <c r="P6878" s="70"/>
      <c r="Q6878" s="71"/>
    </row>
    <row r="6879" spans="1:17">
      <c r="A6879" s="152"/>
      <c r="B6879" s="68"/>
      <c r="C6879" s="68"/>
      <c r="D6879" s="68"/>
      <c r="E6879" s="68"/>
      <c r="F6879" s="69"/>
      <c r="G6879" s="69"/>
      <c r="H6879" s="69"/>
      <c r="I6879" s="69"/>
      <c r="J6879" s="68"/>
      <c r="K6879" s="69"/>
      <c r="L6879" s="68"/>
      <c r="M6879" s="68"/>
      <c r="N6879" s="68"/>
      <c r="O6879" s="68"/>
      <c r="P6879" s="70"/>
      <c r="Q6879" s="71"/>
    </row>
    <row r="6880" spans="1:17">
      <c r="A6880" s="152"/>
      <c r="B6880" s="68"/>
      <c r="C6880" s="68"/>
      <c r="D6880" s="68"/>
      <c r="E6880" s="68"/>
      <c r="F6880" s="69"/>
      <c r="G6880" s="69"/>
      <c r="H6880" s="69"/>
      <c r="I6880" s="69"/>
      <c r="J6880" s="68"/>
      <c r="K6880" s="69"/>
      <c r="L6880" s="68"/>
      <c r="M6880" s="68"/>
      <c r="N6880" s="68"/>
      <c r="O6880" s="68"/>
      <c r="P6880" s="70"/>
      <c r="Q6880" s="71"/>
    </row>
    <row r="6881" spans="1:17">
      <c r="A6881" s="152"/>
      <c r="B6881" s="68"/>
      <c r="C6881" s="68"/>
      <c r="D6881" s="68"/>
      <c r="E6881" s="68"/>
      <c r="F6881" s="69"/>
      <c r="G6881" s="69"/>
      <c r="H6881" s="69"/>
      <c r="I6881" s="69"/>
      <c r="J6881" s="68"/>
      <c r="K6881" s="69"/>
      <c r="L6881" s="68"/>
      <c r="M6881" s="68"/>
      <c r="N6881" s="68"/>
      <c r="O6881" s="68"/>
      <c r="P6881" s="70"/>
      <c r="Q6881" s="71"/>
    </row>
    <row r="6882" spans="1:17">
      <c r="A6882" s="152"/>
      <c r="B6882" s="68"/>
      <c r="C6882" s="68"/>
      <c r="D6882" s="68"/>
      <c r="E6882" s="68"/>
      <c r="F6882" s="69"/>
      <c r="G6882" s="69"/>
      <c r="H6882" s="69"/>
      <c r="I6882" s="69"/>
      <c r="J6882" s="68"/>
      <c r="K6882" s="69"/>
      <c r="L6882" s="68"/>
      <c r="M6882" s="68"/>
      <c r="N6882" s="68"/>
      <c r="O6882" s="68"/>
      <c r="P6882" s="70"/>
      <c r="Q6882" s="71"/>
    </row>
    <row r="6883" spans="1:17">
      <c r="A6883" s="152"/>
      <c r="B6883" s="68"/>
      <c r="C6883" s="68"/>
      <c r="D6883" s="68"/>
      <c r="E6883" s="68"/>
      <c r="F6883" s="69"/>
      <c r="G6883" s="69"/>
      <c r="H6883" s="69"/>
      <c r="I6883" s="69"/>
      <c r="J6883" s="68"/>
      <c r="K6883" s="69"/>
      <c r="L6883" s="68"/>
      <c r="M6883" s="68"/>
      <c r="N6883" s="68"/>
      <c r="O6883" s="68"/>
      <c r="P6883" s="70"/>
      <c r="Q6883" s="71"/>
    </row>
    <row r="6884" spans="1:17">
      <c r="A6884" s="152"/>
      <c r="B6884" s="68"/>
      <c r="C6884" s="68"/>
      <c r="D6884" s="68"/>
      <c r="E6884" s="68"/>
      <c r="F6884" s="69"/>
      <c r="G6884" s="69"/>
      <c r="H6884" s="69"/>
      <c r="I6884" s="69"/>
      <c r="J6884" s="68"/>
      <c r="K6884" s="69"/>
      <c r="L6884" s="68"/>
      <c r="M6884" s="68"/>
      <c r="N6884" s="68"/>
      <c r="O6884" s="68"/>
      <c r="P6884" s="70"/>
      <c r="Q6884" s="71"/>
    </row>
    <row r="6885" spans="1:17">
      <c r="A6885" s="152"/>
      <c r="B6885" s="68"/>
      <c r="C6885" s="68"/>
      <c r="D6885" s="68"/>
      <c r="E6885" s="68"/>
      <c r="F6885" s="69"/>
      <c r="G6885" s="69"/>
      <c r="H6885" s="69"/>
      <c r="I6885" s="69"/>
      <c r="J6885" s="68"/>
      <c r="K6885" s="69"/>
      <c r="L6885" s="68"/>
      <c r="M6885" s="68"/>
      <c r="N6885" s="68"/>
      <c r="O6885" s="68"/>
      <c r="P6885" s="70"/>
      <c r="Q6885" s="71"/>
    </row>
    <row r="6886" spans="1:17">
      <c r="A6886" s="152"/>
      <c r="B6886" s="68"/>
      <c r="C6886" s="68"/>
      <c r="D6886" s="68"/>
      <c r="E6886" s="68"/>
      <c r="F6886" s="69"/>
      <c r="G6886" s="69"/>
      <c r="H6886" s="69"/>
      <c r="I6886" s="69"/>
      <c r="J6886" s="68"/>
      <c r="K6886" s="69"/>
      <c r="L6886" s="68"/>
      <c r="M6886" s="68"/>
      <c r="N6886" s="68"/>
      <c r="O6886" s="68"/>
      <c r="P6886" s="70"/>
      <c r="Q6886" s="71"/>
    </row>
    <row r="6887" spans="1:17">
      <c r="A6887" s="152"/>
      <c r="B6887" s="68"/>
      <c r="C6887" s="68"/>
      <c r="D6887" s="68"/>
      <c r="E6887" s="68"/>
      <c r="F6887" s="69"/>
      <c r="G6887" s="69"/>
      <c r="H6887" s="69"/>
      <c r="I6887" s="69"/>
      <c r="J6887" s="68"/>
      <c r="K6887" s="69"/>
      <c r="L6887" s="68"/>
      <c r="M6887" s="68"/>
      <c r="N6887" s="68"/>
      <c r="O6887" s="68"/>
      <c r="P6887" s="70"/>
      <c r="Q6887" s="71"/>
    </row>
    <row r="6888" spans="1:17">
      <c r="A6888" s="152"/>
      <c r="B6888" s="68"/>
      <c r="C6888" s="68"/>
      <c r="D6888" s="68"/>
      <c r="E6888" s="68"/>
      <c r="F6888" s="69"/>
      <c r="G6888" s="69"/>
      <c r="H6888" s="69"/>
      <c r="I6888" s="69"/>
      <c r="J6888" s="68"/>
      <c r="K6888" s="69"/>
      <c r="L6888" s="68"/>
      <c r="M6888" s="68"/>
      <c r="N6888" s="68"/>
      <c r="O6888" s="68"/>
      <c r="P6888" s="70"/>
      <c r="Q6888" s="71"/>
    </row>
    <row r="6889" spans="1:17">
      <c r="A6889" s="152"/>
      <c r="B6889" s="68"/>
      <c r="C6889" s="68"/>
      <c r="D6889" s="68"/>
      <c r="E6889" s="68"/>
      <c r="F6889" s="69"/>
      <c r="G6889" s="69"/>
      <c r="H6889" s="69"/>
      <c r="I6889" s="69"/>
      <c r="J6889" s="68"/>
      <c r="K6889" s="69"/>
      <c r="L6889" s="68"/>
      <c r="M6889" s="68"/>
      <c r="N6889" s="68"/>
      <c r="O6889" s="68"/>
      <c r="P6889" s="70"/>
      <c r="Q6889" s="71"/>
    </row>
    <row r="6890" spans="1:17">
      <c r="A6890" s="152"/>
      <c r="B6890" s="68"/>
      <c r="C6890" s="68"/>
      <c r="D6890" s="68"/>
      <c r="E6890" s="68"/>
      <c r="F6890" s="69"/>
      <c r="G6890" s="69"/>
      <c r="H6890" s="69"/>
      <c r="I6890" s="69"/>
      <c r="J6890" s="68"/>
      <c r="K6890" s="69"/>
      <c r="L6890" s="68"/>
      <c r="M6890" s="68"/>
      <c r="N6890" s="68"/>
      <c r="O6890" s="68"/>
      <c r="P6890" s="70"/>
      <c r="Q6890" s="71"/>
    </row>
    <row r="6891" spans="1:17">
      <c r="A6891" s="152"/>
      <c r="B6891" s="68"/>
      <c r="C6891" s="68"/>
      <c r="D6891" s="68"/>
      <c r="E6891" s="68"/>
      <c r="F6891" s="69"/>
      <c r="G6891" s="69"/>
      <c r="H6891" s="69"/>
      <c r="I6891" s="69"/>
      <c r="J6891" s="68"/>
      <c r="K6891" s="69"/>
      <c r="L6891" s="68"/>
      <c r="M6891" s="68"/>
      <c r="N6891" s="68"/>
      <c r="O6891" s="68"/>
      <c r="P6891" s="70"/>
      <c r="Q6891" s="71"/>
    </row>
    <row r="6892" spans="1:17">
      <c r="A6892" s="152"/>
      <c r="B6892" s="68"/>
      <c r="C6892" s="68"/>
      <c r="D6892" s="68"/>
      <c r="E6892" s="68"/>
      <c r="F6892" s="69"/>
      <c r="G6892" s="69"/>
      <c r="H6892" s="69"/>
      <c r="I6892" s="69"/>
      <c r="J6892" s="68"/>
      <c r="K6892" s="69"/>
      <c r="L6892" s="68"/>
      <c r="M6892" s="68"/>
      <c r="N6892" s="68"/>
      <c r="O6892" s="68"/>
      <c r="P6892" s="70"/>
      <c r="Q6892" s="71"/>
    </row>
    <row r="6893" spans="1:17">
      <c r="A6893" s="152"/>
      <c r="B6893" s="68"/>
      <c r="C6893" s="68"/>
      <c r="D6893" s="68"/>
      <c r="E6893" s="68"/>
      <c r="F6893" s="69"/>
      <c r="G6893" s="69"/>
      <c r="H6893" s="69"/>
      <c r="I6893" s="69"/>
      <c r="J6893" s="68"/>
      <c r="K6893" s="69"/>
      <c r="L6893" s="68"/>
      <c r="M6893" s="68"/>
      <c r="N6893" s="68"/>
      <c r="O6893" s="68"/>
      <c r="P6893" s="70"/>
      <c r="Q6893" s="71"/>
    </row>
    <row r="6894" spans="1:17">
      <c r="A6894" s="152"/>
      <c r="B6894" s="68"/>
      <c r="C6894" s="68"/>
      <c r="D6894" s="68"/>
      <c r="E6894" s="68"/>
      <c r="F6894" s="69"/>
      <c r="G6894" s="69"/>
      <c r="H6894" s="69"/>
      <c r="I6894" s="69"/>
      <c r="J6894" s="68"/>
      <c r="K6894" s="69"/>
      <c r="L6894" s="68"/>
      <c r="M6894" s="68"/>
      <c r="N6894" s="68"/>
      <c r="O6894" s="68"/>
      <c r="P6894" s="70"/>
      <c r="Q6894" s="71"/>
    </row>
    <row r="6895" spans="1:17">
      <c r="A6895" s="152"/>
      <c r="B6895" s="68"/>
      <c r="C6895" s="68"/>
      <c r="D6895" s="68"/>
      <c r="E6895" s="68"/>
      <c r="F6895" s="69"/>
      <c r="G6895" s="69"/>
      <c r="H6895" s="69"/>
      <c r="I6895" s="69"/>
      <c r="J6895" s="68"/>
      <c r="K6895" s="69"/>
      <c r="L6895" s="68"/>
      <c r="M6895" s="68"/>
      <c r="N6895" s="68"/>
      <c r="O6895" s="68"/>
      <c r="P6895" s="70"/>
      <c r="Q6895" s="71"/>
    </row>
    <row r="6896" spans="1:17">
      <c r="A6896" s="152"/>
      <c r="B6896" s="68"/>
      <c r="C6896" s="68"/>
      <c r="D6896" s="68"/>
      <c r="E6896" s="68"/>
      <c r="F6896" s="69"/>
      <c r="G6896" s="69"/>
      <c r="H6896" s="69"/>
      <c r="I6896" s="69"/>
      <c r="J6896" s="68"/>
      <c r="K6896" s="69"/>
      <c r="L6896" s="68"/>
      <c r="M6896" s="68"/>
      <c r="N6896" s="68"/>
      <c r="O6896" s="68"/>
      <c r="P6896" s="70"/>
      <c r="Q6896" s="71"/>
    </row>
    <row r="6897" spans="1:17">
      <c r="A6897" s="152"/>
      <c r="B6897" s="68"/>
      <c r="C6897" s="68"/>
      <c r="D6897" s="68"/>
      <c r="E6897" s="68"/>
      <c r="F6897" s="69"/>
      <c r="G6897" s="69"/>
      <c r="H6897" s="69"/>
      <c r="I6897" s="69"/>
      <c r="J6897" s="68"/>
      <c r="K6897" s="69"/>
      <c r="L6897" s="68"/>
      <c r="M6897" s="68"/>
      <c r="N6897" s="68"/>
      <c r="O6897" s="68"/>
      <c r="P6897" s="70"/>
      <c r="Q6897" s="71"/>
    </row>
    <row r="6898" spans="1:17">
      <c r="A6898" s="152"/>
      <c r="B6898" s="68"/>
      <c r="C6898" s="68"/>
      <c r="D6898" s="68"/>
      <c r="E6898" s="68"/>
      <c r="F6898" s="69"/>
      <c r="G6898" s="69"/>
      <c r="H6898" s="69"/>
      <c r="I6898" s="69"/>
      <c r="J6898" s="68"/>
      <c r="K6898" s="69"/>
      <c r="L6898" s="68"/>
      <c r="M6898" s="68"/>
      <c r="N6898" s="68"/>
      <c r="O6898" s="68"/>
      <c r="P6898" s="70"/>
      <c r="Q6898" s="71"/>
    </row>
    <row r="6899" spans="1:17">
      <c r="A6899" s="152"/>
      <c r="B6899" s="68"/>
      <c r="C6899" s="68"/>
      <c r="D6899" s="68"/>
      <c r="E6899" s="68"/>
      <c r="F6899" s="69"/>
      <c r="G6899" s="69"/>
      <c r="H6899" s="69"/>
      <c r="I6899" s="69"/>
      <c r="J6899" s="68"/>
      <c r="K6899" s="69"/>
      <c r="L6899" s="68"/>
      <c r="M6899" s="68"/>
      <c r="N6899" s="68"/>
      <c r="O6899" s="68"/>
      <c r="P6899" s="70"/>
      <c r="Q6899" s="71"/>
    </row>
    <row r="6900" spans="1:17">
      <c r="A6900" s="152"/>
      <c r="B6900" s="68"/>
      <c r="C6900" s="68"/>
      <c r="D6900" s="68"/>
      <c r="E6900" s="68"/>
      <c r="F6900" s="69"/>
      <c r="G6900" s="69"/>
      <c r="H6900" s="69"/>
      <c r="I6900" s="69"/>
      <c r="J6900" s="68"/>
      <c r="K6900" s="69"/>
      <c r="L6900" s="68"/>
      <c r="M6900" s="68"/>
      <c r="N6900" s="68"/>
      <c r="O6900" s="68"/>
      <c r="P6900" s="70"/>
      <c r="Q6900" s="71"/>
    </row>
    <row r="6901" spans="1:17">
      <c r="A6901" s="152"/>
      <c r="B6901" s="68"/>
      <c r="C6901" s="68"/>
      <c r="D6901" s="68"/>
      <c r="E6901" s="68"/>
      <c r="F6901" s="69"/>
      <c r="G6901" s="69"/>
      <c r="H6901" s="69"/>
      <c r="I6901" s="69"/>
      <c r="J6901" s="68"/>
      <c r="K6901" s="69"/>
      <c r="L6901" s="68"/>
      <c r="M6901" s="68"/>
      <c r="N6901" s="68"/>
      <c r="O6901" s="68"/>
      <c r="P6901" s="70"/>
      <c r="Q6901" s="71"/>
    </row>
    <row r="6902" spans="1:17">
      <c r="A6902" s="152"/>
      <c r="B6902" s="68"/>
      <c r="C6902" s="68"/>
      <c r="D6902" s="68"/>
      <c r="E6902" s="68"/>
      <c r="F6902" s="69"/>
      <c r="G6902" s="69"/>
      <c r="H6902" s="69"/>
      <c r="I6902" s="69"/>
      <c r="J6902" s="68"/>
      <c r="K6902" s="69"/>
      <c r="L6902" s="68"/>
      <c r="M6902" s="68"/>
      <c r="N6902" s="68"/>
      <c r="O6902" s="68"/>
      <c r="P6902" s="70"/>
      <c r="Q6902" s="71"/>
    </row>
    <row r="6903" spans="1:17">
      <c r="A6903" s="152"/>
      <c r="B6903" s="68"/>
      <c r="C6903" s="68"/>
      <c r="D6903" s="68"/>
      <c r="E6903" s="68"/>
      <c r="F6903" s="69"/>
      <c r="G6903" s="69"/>
      <c r="H6903" s="69"/>
      <c r="I6903" s="69"/>
      <c r="J6903" s="68"/>
      <c r="K6903" s="69"/>
      <c r="L6903" s="68"/>
      <c r="M6903" s="68"/>
      <c r="N6903" s="68"/>
      <c r="O6903" s="68"/>
      <c r="P6903" s="70"/>
      <c r="Q6903" s="71"/>
    </row>
    <row r="6904" spans="1:17">
      <c r="A6904" s="152"/>
      <c r="B6904" s="68"/>
      <c r="C6904" s="68"/>
      <c r="D6904" s="68"/>
      <c r="E6904" s="68"/>
      <c r="F6904" s="69"/>
      <c r="G6904" s="69"/>
      <c r="H6904" s="69"/>
      <c r="I6904" s="69"/>
      <c r="J6904" s="68"/>
      <c r="K6904" s="69"/>
      <c r="L6904" s="68"/>
      <c r="M6904" s="68"/>
      <c r="N6904" s="68"/>
      <c r="O6904" s="68"/>
      <c r="P6904" s="70"/>
      <c r="Q6904" s="71"/>
    </row>
    <row r="6905" spans="1:17">
      <c r="A6905" s="152"/>
      <c r="B6905" s="68"/>
      <c r="C6905" s="68"/>
      <c r="D6905" s="68"/>
      <c r="E6905" s="68"/>
      <c r="F6905" s="69"/>
      <c r="G6905" s="69"/>
      <c r="H6905" s="69"/>
      <c r="I6905" s="69"/>
      <c r="J6905" s="68"/>
      <c r="K6905" s="69"/>
      <c r="L6905" s="68"/>
      <c r="M6905" s="68"/>
      <c r="N6905" s="68"/>
      <c r="O6905" s="68"/>
      <c r="P6905" s="70"/>
      <c r="Q6905" s="71"/>
    </row>
    <row r="6906" spans="1:17">
      <c r="A6906" s="152"/>
      <c r="B6906" s="68"/>
      <c r="C6906" s="68"/>
      <c r="D6906" s="68"/>
      <c r="E6906" s="68"/>
      <c r="F6906" s="69"/>
      <c r="G6906" s="69"/>
      <c r="H6906" s="69"/>
      <c r="I6906" s="69"/>
      <c r="J6906" s="68"/>
      <c r="K6906" s="69"/>
      <c r="L6906" s="68"/>
      <c r="M6906" s="68"/>
      <c r="N6906" s="68"/>
      <c r="O6906" s="68"/>
      <c r="P6906" s="70"/>
      <c r="Q6906" s="71"/>
    </row>
    <row r="6907" spans="1:17">
      <c r="A6907" s="152"/>
      <c r="B6907" s="68"/>
      <c r="C6907" s="68"/>
      <c r="D6907" s="68"/>
      <c r="E6907" s="68"/>
      <c r="F6907" s="69"/>
      <c r="G6907" s="69"/>
      <c r="H6907" s="69"/>
      <c r="I6907" s="69"/>
      <c r="J6907" s="68"/>
      <c r="K6907" s="69"/>
      <c r="L6907" s="68"/>
      <c r="M6907" s="68"/>
      <c r="N6907" s="68"/>
      <c r="O6907" s="68"/>
      <c r="P6907" s="70"/>
      <c r="Q6907" s="71"/>
    </row>
    <row r="6908" spans="1:17">
      <c r="A6908" s="152"/>
      <c r="B6908" s="68"/>
      <c r="C6908" s="68"/>
      <c r="D6908" s="68"/>
      <c r="E6908" s="68"/>
      <c r="F6908" s="69"/>
      <c r="G6908" s="69"/>
      <c r="H6908" s="69"/>
      <c r="I6908" s="69"/>
      <c r="J6908" s="68"/>
      <c r="K6908" s="69"/>
      <c r="L6908" s="68"/>
      <c r="M6908" s="68"/>
      <c r="N6908" s="68"/>
      <c r="O6908" s="68"/>
      <c r="P6908" s="70"/>
      <c r="Q6908" s="71"/>
    </row>
    <row r="6909" spans="1:17">
      <c r="A6909" s="152"/>
      <c r="B6909" s="68"/>
      <c r="C6909" s="68"/>
      <c r="D6909" s="68"/>
      <c r="E6909" s="68"/>
      <c r="F6909" s="69"/>
      <c r="G6909" s="69"/>
      <c r="H6909" s="69"/>
      <c r="I6909" s="69"/>
      <c r="J6909" s="68"/>
      <c r="K6909" s="69"/>
      <c r="L6909" s="68"/>
      <c r="M6909" s="68"/>
      <c r="N6909" s="68"/>
      <c r="O6909" s="68"/>
      <c r="P6909" s="70"/>
      <c r="Q6909" s="71"/>
    </row>
    <row r="6910" spans="1:17">
      <c r="A6910" s="152"/>
      <c r="B6910" s="68"/>
      <c r="C6910" s="68"/>
      <c r="D6910" s="68"/>
      <c r="E6910" s="68"/>
      <c r="F6910" s="69"/>
      <c r="G6910" s="69"/>
      <c r="H6910" s="69"/>
      <c r="I6910" s="69"/>
      <c r="J6910" s="68"/>
      <c r="K6910" s="69"/>
      <c r="L6910" s="68"/>
      <c r="M6910" s="68"/>
      <c r="N6910" s="68"/>
      <c r="O6910" s="68"/>
      <c r="P6910" s="70"/>
      <c r="Q6910" s="71"/>
    </row>
    <row r="6911" spans="1:17">
      <c r="A6911" s="152"/>
      <c r="B6911" s="68"/>
      <c r="C6911" s="68"/>
      <c r="D6911" s="68"/>
      <c r="E6911" s="68"/>
      <c r="F6911" s="69"/>
      <c r="G6911" s="69"/>
      <c r="H6911" s="69"/>
      <c r="I6911" s="69"/>
      <c r="J6911" s="68"/>
      <c r="K6911" s="69"/>
      <c r="L6911" s="68"/>
      <c r="M6911" s="68"/>
      <c r="N6911" s="68"/>
      <c r="O6911" s="68"/>
      <c r="P6911" s="70"/>
      <c r="Q6911" s="71"/>
    </row>
    <row r="6912" spans="1:17">
      <c r="A6912" s="152"/>
      <c r="B6912" s="68"/>
      <c r="C6912" s="68"/>
      <c r="D6912" s="68"/>
      <c r="E6912" s="68"/>
      <c r="F6912" s="69"/>
      <c r="G6912" s="69"/>
      <c r="H6912" s="69"/>
      <c r="I6912" s="69"/>
      <c r="J6912" s="68"/>
      <c r="K6912" s="69"/>
      <c r="L6912" s="68"/>
      <c r="M6912" s="68"/>
      <c r="N6912" s="68"/>
      <c r="O6912" s="68"/>
      <c r="P6912" s="70"/>
      <c r="Q6912" s="71"/>
    </row>
    <row r="6913" spans="1:17">
      <c r="A6913" s="152"/>
      <c r="B6913" s="68"/>
      <c r="C6913" s="68"/>
      <c r="D6913" s="68"/>
      <c r="E6913" s="68"/>
      <c r="F6913" s="69"/>
      <c r="G6913" s="69"/>
      <c r="H6913" s="69"/>
      <c r="I6913" s="69"/>
      <c r="J6913" s="68"/>
      <c r="K6913" s="69"/>
      <c r="L6913" s="68"/>
      <c r="M6913" s="68"/>
      <c r="N6913" s="68"/>
      <c r="O6913" s="68"/>
      <c r="P6913" s="70"/>
      <c r="Q6913" s="71"/>
    </row>
    <row r="6914" spans="1:17">
      <c r="A6914" s="152"/>
      <c r="B6914" s="68"/>
      <c r="C6914" s="68"/>
      <c r="D6914" s="68"/>
      <c r="E6914" s="68"/>
      <c r="F6914" s="69"/>
      <c r="G6914" s="69"/>
      <c r="H6914" s="69"/>
      <c r="I6914" s="69"/>
      <c r="J6914" s="68"/>
      <c r="K6914" s="69"/>
      <c r="L6914" s="68"/>
      <c r="M6914" s="68"/>
      <c r="N6914" s="68"/>
      <c r="O6914" s="68"/>
      <c r="P6914" s="70"/>
      <c r="Q6914" s="71"/>
    </row>
    <row r="6915" spans="1:17">
      <c r="A6915" s="152"/>
      <c r="B6915" s="68"/>
      <c r="C6915" s="68"/>
      <c r="D6915" s="68"/>
      <c r="E6915" s="68"/>
      <c r="F6915" s="69"/>
      <c r="G6915" s="69"/>
      <c r="H6915" s="69"/>
      <c r="I6915" s="69"/>
      <c r="J6915" s="68"/>
      <c r="K6915" s="69"/>
      <c r="L6915" s="68"/>
      <c r="M6915" s="68"/>
      <c r="N6915" s="68"/>
      <c r="O6915" s="68"/>
      <c r="P6915" s="70"/>
      <c r="Q6915" s="71"/>
    </row>
    <row r="6916" spans="1:17">
      <c r="A6916" s="152"/>
      <c r="B6916" s="68"/>
      <c r="C6916" s="68"/>
      <c r="D6916" s="68"/>
      <c r="E6916" s="68"/>
      <c r="F6916" s="69"/>
      <c r="G6916" s="69"/>
      <c r="H6916" s="69"/>
      <c r="I6916" s="69"/>
      <c r="J6916" s="68"/>
      <c r="K6916" s="69"/>
      <c r="L6916" s="68"/>
      <c r="M6916" s="68"/>
      <c r="N6916" s="68"/>
      <c r="O6916" s="68"/>
      <c r="P6916" s="70"/>
      <c r="Q6916" s="71"/>
    </row>
    <row r="6917" spans="1:17">
      <c r="A6917" s="152"/>
      <c r="B6917" s="68"/>
      <c r="C6917" s="68"/>
      <c r="D6917" s="68"/>
      <c r="E6917" s="68"/>
      <c r="F6917" s="69"/>
      <c r="G6917" s="69"/>
      <c r="H6917" s="69"/>
      <c r="I6917" s="69"/>
      <c r="J6917" s="68"/>
      <c r="K6917" s="69"/>
      <c r="L6917" s="68"/>
      <c r="M6917" s="68"/>
      <c r="N6917" s="68"/>
      <c r="O6917" s="68"/>
      <c r="P6917" s="70"/>
      <c r="Q6917" s="71"/>
    </row>
    <row r="6918" spans="1:17">
      <c r="A6918" s="152"/>
      <c r="B6918" s="68"/>
      <c r="C6918" s="68"/>
      <c r="D6918" s="68"/>
      <c r="E6918" s="68"/>
      <c r="F6918" s="69"/>
      <c r="G6918" s="69"/>
      <c r="H6918" s="69"/>
      <c r="I6918" s="69"/>
      <c r="J6918" s="68"/>
      <c r="K6918" s="69"/>
      <c r="L6918" s="68"/>
      <c r="M6918" s="68"/>
      <c r="N6918" s="68"/>
      <c r="O6918" s="68"/>
      <c r="P6918" s="70"/>
      <c r="Q6918" s="71"/>
    </row>
    <row r="6919" spans="1:17">
      <c r="A6919" s="152"/>
      <c r="B6919" s="68"/>
      <c r="C6919" s="68"/>
      <c r="D6919" s="68"/>
      <c r="E6919" s="68"/>
      <c r="F6919" s="69"/>
      <c r="G6919" s="69"/>
      <c r="H6919" s="69"/>
      <c r="I6919" s="69"/>
      <c r="J6919" s="68"/>
      <c r="K6919" s="69"/>
      <c r="L6919" s="68"/>
      <c r="M6919" s="68"/>
      <c r="N6919" s="68"/>
      <c r="O6919" s="68"/>
      <c r="P6919" s="70"/>
      <c r="Q6919" s="71"/>
    </row>
    <row r="6920" spans="1:17">
      <c r="A6920" s="152"/>
      <c r="B6920" s="68"/>
      <c r="C6920" s="68"/>
      <c r="D6920" s="68"/>
      <c r="E6920" s="68"/>
      <c r="F6920" s="69"/>
      <c r="G6920" s="69"/>
      <c r="H6920" s="69"/>
      <c r="I6920" s="69"/>
      <c r="J6920" s="68"/>
      <c r="K6920" s="69"/>
      <c r="L6920" s="68"/>
      <c r="M6920" s="68"/>
      <c r="N6920" s="68"/>
      <c r="O6920" s="68"/>
      <c r="P6920" s="70"/>
      <c r="Q6920" s="71"/>
    </row>
    <row r="6921" spans="1:17">
      <c r="A6921" s="152"/>
      <c r="B6921" s="68"/>
      <c r="C6921" s="68"/>
      <c r="D6921" s="68"/>
      <c r="E6921" s="68"/>
      <c r="F6921" s="69"/>
      <c r="G6921" s="69"/>
      <c r="H6921" s="69"/>
      <c r="I6921" s="69"/>
      <c r="J6921" s="68"/>
      <c r="K6921" s="69"/>
      <c r="L6921" s="68"/>
      <c r="M6921" s="68"/>
      <c r="N6921" s="68"/>
      <c r="O6921" s="68"/>
      <c r="P6921" s="70"/>
      <c r="Q6921" s="71"/>
    </row>
    <row r="6922" spans="1:17">
      <c r="A6922" s="152"/>
      <c r="B6922" s="68"/>
      <c r="C6922" s="68"/>
      <c r="D6922" s="68"/>
      <c r="E6922" s="68"/>
      <c r="F6922" s="69"/>
      <c r="G6922" s="69"/>
      <c r="H6922" s="69"/>
      <c r="I6922" s="69"/>
      <c r="J6922" s="68"/>
      <c r="K6922" s="69"/>
      <c r="L6922" s="68"/>
      <c r="M6922" s="68"/>
      <c r="N6922" s="68"/>
      <c r="O6922" s="68"/>
      <c r="P6922" s="70"/>
      <c r="Q6922" s="71"/>
    </row>
    <row r="6923" spans="1:17">
      <c r="A6923" s="152"/>
      <c r="B6923" s="68"/>
      <c r="C6923" s="68"/>
      <c r="D6923" s="68"/>
      <c r="E6923" s="68"/>
      <c r="F6923" s="69"/>
      <c r="G6923" s="69"/>
      <c r="H6923" s="69"/>
      <c r="I6923" s="69"/>
      <c r="J6923" s="68"/>
      <c r="K6923" s="69"/>
      <c r="L6923" s="68"/>
      <c r="M6923" s="68"/>
      <c r="N6923" s="68"/>
      <c r="O6923" s="68"/>
      <c r="P6923" s="70"/>
      <c r="Q6923" s="71"/>
    </row>
    <row r="6924" spans="1:17">
      <c r="A6924" s="152"/>
      <c r="B6924" s="68"/>
      <c r="C6924" s="68"/>
      <c r="D6924" s="68"/>
      <c r="E6924" s="68"/>
      <c r="F6924" s="69"/>
      <c r="G6924" s="69"/>
      <c r="H6924" s="69"/>
      <c r="I6924" s="69"/>
      <c r="J6924" s="68"/>
      <c r="K6924" s="69"/>
      <c r="L6924" s="68"/>
      <c r="M6924" s="68"/>
      <c r="N6924" s="68"/>
      <c r="O6924" s="68"/>
      <c r="P6924" s="70"/>
      <c r="Q6924" s="71"/>
    </row>
    <row r="6925" spans="1:17">
      <c r="A6925" s="152"/>
      <c r="B6925" s="68"/>
      <c r="C6925" s="68"/>
      <c r="D6925" s="68"/>
      <c r="E6925" s="68"/>
      <c r="F6925" s="69"/>
      <c r="G6925" s="69"/>
      <c r="H6925" s="69"/>
      <c r="I6925" s="69"/>
      <c r="J6925" s="68"/>
      <c r="K6925" s="69"/>
      <c r="L6925" s="68"/>
      <c r="M6925" s="68"/>
      <c r="N6925" s="68"/>
      <c r="O6925" s="68"/>
      <c r="P6925" s="70"/>
      <c r="Q6925" s="71"/>
    </row>
    <row r="6926" spans="1:17">
      <c r="A6926" s="152"/>
      <c r="B6926" s="68"/>
      <c r="C6926" s="68"/>
      <c r="D6926" s="68"/>
      <c r="E6926" s="68"/>
      <c r="F6926" s="69"/>
      <c r="G6926" s="69"/>
      <c r="H6926" s="69"/>
      <c r="I6926" s="69"/>
      <c r="J6926" s="68"/>
      <c r="K6926" s="69"/>
      <c r="L6926" s="68"/>
      <c r="M6926" s="68"/>
      <c r="N6926" s="68"/>
      <c r="O6926" s="68"/>
      <c r="P6926" s="70"/>
      <c r="Q6926" s="71"/>
    </row>
    <row r="6927" spans="1:17">
      <c r="A6927" s="152"/>
      <c r="B6927" s="68"/>
      <c r="C6927" s="68"/>
      <c r="D6927" s="68"/>
      <c r="E6927" s="68"/>
      <c r="F6927" s="69"/>
      <c r="G6927" s="69"/>
      <c r="H6927" s="69"/>
      <c r="I6927" s="69"/>
      <c r="J6927" s="68"/>
      <c r="K6927" s="69"/>
      <c r="L6927" s="68"/>
      <c r="M6927" s="68"/>
      <c r="N6927" s="68"/>
      <c r="O6927" s="68"/>
      <c r="P6927" s="70"/>
      <c r="Q6927" s="71"/>
    </row>
    <row r="6928" spans="1:17">
      <c r="A6928" s="152"/>
      <c r="B6928" s="68"/>
      <c r="C6928" s="68"/>
      <c r="D6928" s="68"/>
      <c r="E6928" s="68"/>
      <c r="F6928" s="69"/>
      <c r="G6928" s="69"/>
      <c r="H6928" s="69"/>
      <c r="I6928" s="69"/>
      <c r="J6928" s="68"/>
      <c r="K6928" s="69"/>
      <c r="L6928" s="68"/>
      <c r="M6928" s="68"/>
      <c r="N6928" s="68"/>
      <c r="O6928" s="68"/>
      <c r="P6928" s="70"/>
      <c r="Q6928" s="71"/>
    </row>
    <row r="6929" spans="1:17">
      <c r="A6929" s="152"/>
      <c r="B6929" s="68"/>
      <c r="C6929" s="68"/>
      <c r="D6929" s="68"/>
      <c r="E6929" s="68"/>
      <c r="F6929" s="69"/>
      <c r="G6929" s="69"/>
      <c r="H6929" s="69"/>
      <c r="I6929" s="69"/>
      <c r="J6929" s="68"/>
      <c r="K6929" s="69"/>
      <c r="L6929" s="68"/>
      <c r="M6929" s="68"/>
      <c r="N6929" s="68"/>
      <c r="O6929" s="68"/>
      <c r="P6929" s="70"/>
      <c r="Q6929" s="71"/>
    </row>
    <row r="6930" spans="1:17">
      <c r="A6930" s="152"/>
      <c r="B6930" s="68"/>
      <c r="C6930" s="68"/>
      <c r="D6930" s="68"/>
      <c r="E6930" s="68"/>
      <c r="F6930" s="69"/>
      <c r="G6930" s="69"/>
      <c r="H6930" s="69"/>
      <c r="I6930" s="69"/>
      <c r="J6930" s="68"/>
      <c r="K6930" s="69"/>
      <c r="L6930" s="68"/>
      <c r="M6930" s="68"/>
      <c r="N6930" s="68"/>
      <c r="O6930" s="68"/>
      <c r="P6930" s="70"/>
      <c r="Q6930" s="71"/>
    </row>
    <row r="6931" spans="1:17">
      <c r="A6931" s="152"/>
      <c r="B6931" s="68"/>
      <c r="C6931" s="68"/>
      <c r="D6931" s="68"/>
      <c r="E6931" s="68"/>
      <c r="F6931" s="69"/>
      <c r="G6931" s="69"/>
      <c r="H6931" s="69"/>
      <c r="I6931" s="69"/>
      <c r="J6931" s="68"/>
      <c r="K6931" s="69"/>
      <c r="L6931" s="68"/>
      <c r="M6931" s="68"/>
      <c r="N6931" s="68"/>
      <c r="O6931" s="68"/>
      <c r="P6931" s="70"/>
      <c r="Q6931" s="71"/>
    </row>
    <row r="6932" spans="1:17">
      <c r="A6932" s="152"/>
      <c r="B6932" s="68"/>
      <c r="C6932" s="68"/>
      <c r="D6932" s="68"/>
      <c r="E6932" s="68"/>
      <c r="F6932" s="69"/>
      <c r="G6932" s="69"/>
      <c r="H6932" s="69"/>
      <c r="I6932" s="69"/>
      <c r="J6932" s="68"/>
      <c r="K6932" s="69"/>
      <c r="L6932" s="68"/>
      <c r="M6932" s="68"/>
      <c r="N6932" s="68"/>
      <c r="O6932" s="68"/>
      <c r="P6932" s="70"/>
      <c r="Q6932" s="71"/>
    </row>
    <row r="6933" spans="1:17">
      <c r="A6933" s="152"/>
      <c r="B6933" s="68"/>
      <c r="C6933" s="68"/>
      <c r="D6933" s="68"/>
      <c r="E6933" s="68"/>
      <c r="F6933" s="69"/>
      <c r="G6933" s="69"/>
      <c r="H6933" s="69"/>
      <c r="I6933" s="69"/>
      <c r="J6933" s="68"/>
      <c r="K6933" s="69"/>
      <c r="L6933" s="68"/>
      <c r="M6933" s="68"/>
      <c r="N6933" s="68"/>
      <c r="O6933" s="68"/>
      <c r="P6933" s="70"/>
      <c r="Q6933" s="71"/>
    </row>
    <row r="6934" spans="1:17">
      <c r="A6934" s="152"/>
      <c r="B6934" s="68"/>
      <c r="C6934" s="68"/>
      <c r="D6934" s="68"/>
      <c r="E6934" s="68"/>
      <c r="F6934" s="69"/>
      <c r="G6934" s="69"/>
      <c r="H6934" s="69"/>
      <c r="I6934" s="69"/>
      <c r="J6934" s="68"/>
      <c r="K6934" s="69"/>
      <c r="L6934" s="68"/>
      <c r="M6934" s="68"/>
      <c r="N6934" s="68"/>
      <c r="O6934" s="68"/>
      <c r="P6934" s="70"/>
      <c r="Q6934" s="71"/>
    </row>
    <row r="6935" spans="1:17">
      <c r="A6935" s="152"/>
      <c r="B6935" s="68"/>
      <c r="C6935" s="68"/>
      <c r="D6935" s="68"/>
      <c r="E6935" s="68"/>
      <c r="F6935" s="69"/>
      <c r="G6935" s="69"/>
      <c r="H6935" s="69"/>
      <c r="I6935" s="69"/>
      <c r="J6935" s="68"/>
      <c r="K6935" s="69"/>
      <c r="L6935" s="68"/>
      <c r="M6935" s="68"/>
      <c r="N6935" s="68"/>
      <c r="O6935" s="68"/>
      <c r="P6935" s="70"/>
      <c r="Q6935" s="71"/>
    </row>
    <row r="6936" spans="1:17">
      <c r="A6936" s="152"/>
      <c r="B6936" s="68"/>
      <c r="C6936" s="68"/>
      <c r="D6936" s="68"/>
      <c r="E6936" s="68"/>
      <c r="F6936" s="69"/>
      <c r="G6936" s="69"/>
      <c r="H6936" s="69"/>
      <c r="I6936" s="69"/>
      <c r="J6936" s="68"/>
      <c r="K6936" s="69"/>
      <c r="L6936" s="68"/>
      <c r="M6936" s="68"/>
      <c r="N6936" s="68"/>
      <c r="O6936" s="68"/>
      <c r="P6936" s="70"/>
      <c r="Q6936" s="71"/>
    </row>
    <row r="6937" spans="1:17">
      <c r="A6937" s="152"/>
      <c r="B6937" s="68"/>
      <c r="C6937" s="68"/>
      <c r="D6937" s="68"/>
      <c r="E6937" s="68"/>
      <c r="F6937" s="69"/>
      <c r="G6937" s="69"/>
      <c r="H6937" s="69"/>
      <c r="I6937" s="69"/>
      <c r="J6937" s="68"/>
      <c r="K6937" s="69"/>
      <c r="L6937" s="68"/>
      <c r="M6937" s="68"/>
      <c r="N6937" s="68"/>
      <c r="O6937" s="68"/>
      <c r="P6937" s="70"/>
      <c r="Q6937" s="71"/>
    </row>
    <row r="6938" spans="1:17">
      <c r="A6938" s="152"/>
      <c r="B6938" s="68"/>
      <c r="C6938" s="68"/>
      <c r="D6938" s="68"/>
      <c r="E6938" s="68"/>
      <c r="F6938" s="69"/>
      <c r="G6938" s="69"/>
      <c r="H6938" s="69"/>
      <c r="I6938" s="69"/>
      <c r="J6938" s="68"/>
      <c r="K6938" s="69"/>
      <c r="L6938" s="68"/>
      <c r="M6938" s="68"/>
      <c r="N6938" s="68"/>
      <c r="O6938" s="68"/>
      <c r="P6938" s="70"/>
      <c r="Q6938" s="71"/>
    </row>
    <row r="6939" spans="1:17">
      <c r="A6939" s="152"/>
      <c r="B6939" s="68"/>
      <c r="C6939" s="68"/>
      <c r="D6939" s="68"/>
      <c r="E6939" s="68"/>
      <c r="F6939" s="69"/>
      <c r="G6939" s="69"/>
      <c r="H6939" s="69"/>
      <c r="I6939" s="69"/>
      <c r="J6939" s="68"/>
      <c r="K6939" s="69"/>
      <c r="L6939" s="68"/>
      <c r="M6939" s="68"/>
      <c r="N6939" s="68"/>
      <c r="O6939" s="68"/>
      <c r="P6939" s="70"/>
      <c r="Q6939" s="71"/>
    </row>
    <row r="6940" spans="1:17">
      <c r="A6940" s="152"/>
      <c r="B6940" s="68"/>
      <c r="C6940" s="68"/>
      <c r="D6940" s="68"/>
      <c r="E6940" s="68"/>
      <c r="F6940" s="69"/>
      <c r="G6940" s="69"/>
      <c r="H6940" s="69"/>
      <c r="I6940" s="69"/>
      <c r="J6940" s="68"/>
      <c r="K6940" s="69"/>
      <c r="L6940" s="68"/>
      <c r="M6940" s="68"/>
      <c r="N6940" s="68"/>
      <c r="O6940" s="68"/>
      <c r="P6940" s="70"/>
      <c r="Q6940" s="71"/>
    </row>
    <row r="6941" spans="1:17">
      <c r="A6941" s="152"/>
      <c r="B6941" s="68"/>
      <c r="C6941" s="68"/>
      <c r="D6941" s="68"/>
      <c r="E6941" s="68"/>
      <c r="F6941" s="69"/>
      <c r="G6941" s="69"/>
      <c r="H6941" s="69"/>
      <c r="I6941" s="69"/>
      <c r="J6941" s="68"/>
      <c r="K6941" s="69"/>
      <c r="L6941" s="68"/>
      <c r="M6941" s="68"/>
      <c r="N6941" s="68"/>
      <c r="O6941" s="68"/>
      <c r="P6941" s="70"/>
      <c r="Q6941" s="71"/>
    </row>
    <row r="6942" spans="1:17">
      <c r="A6942" s="152"/>
      <c r="B6942" s="68"/>
      <c r="C6942" s="68"/>
      <c r="D6942" s="68"/>
      <c r="E6942" s="68"/>
      <c r="F6942" s="69"/>
      <c r="G6942" s="69"/>
      <c r="H6942" s="69"/>
      <c r="I6942" s="69"/>
      <c r="J6942" s="68"/>
      <c r="K6942" s="69"/>
      <c r="L6942" s="68"/>
      <c r="M6942" s="68"/>
      <c r="N6942" s="68"/>
      <c r="O6942" s="68"/>
      <c r="P6942" s="70"/>
      <c r="Q6942" s="71"/>
    </row>
    <row r="6943" spans="1:17">
      <c r="A6943" s="152"/>
      <c r="B6943" s="68"/>
      <c r="C6943" s="68"/>
      <c r="D6943" s="68"/>
      <c r="E6943" s="68"/>
      <c r="F6943" s="69"/>
      <c r="G6943" s="69"/>
      <c r="H6943" s="69"/>
      <c r="I6943" s="69"/>
      <c r="J6943" s="68"/>
      <c r="K6943" s="69"/>
      <c r="L6943" s="68"/>
      <c r="M6943" s="68"/>
      <c r="N6943" s="68"/>
      <c r="O6943" s="68"/>
      <c r="P6943" s="70"/>
      <c r="Q6943" s="71"/>
    </row>
    <row r="6944" spans="1:17">
      <c r="A6944" s="152"/>
      <c r="B6944" s="68"/>
      <c r="C6944" s="68"/>
      <c r="D6944" s="68"/>
      <c r="E6944" s="68"/>
      <c r="F6944" s="69"/>
      <c r="G6944" s="69"/>
      <c r="H6944" s="69"/>
      <c r="I6944" s="69"/>
      <c r="J6944" s="68"/>
      <c r="K6944" s="69"/>
      <c r="L6944" s="68"/>
      <c r="M6944" s="68"/>
      <c r="N6944" s="68"/>
      <c r="O6944" s="68"/>
      <c r="P6944" s="70"/>
      <c r="Q6944" s="71"/>
    </row>
    <row r="6945" spans="1:17">
      <c r="A6945" s="152"/>
      <c r="B6945" s="68"/>
      <c r="C6945" s="68"/>
      <c r="D6945" s="68"/>
      <c r="E6945" s="68"/>
      <c r="F6945" s="69"/>
      <c r="G6945" s="69"/>
      <c r="H6945" s="69"/>
      <c r="I6945" s="69"/>
      <c r="J6945" s="68"/>
      <c r="K6945" s="69"/>
      <c r="L6945" s="68"/>
      <c r="M6945" s="68"/>
      <c r="N6945" s="68"/>
      <c r="O6945" s="68"/>
      <c r="P6945" s="70"/>
      <c r="Q6945" s="71"/>
    </row>
    <row r="6946" spans="1:17">
      <c r="A6946" s="152"/>
      <c r="B6946" s="68"/>
      <c r="C6946" s="68"/>
      <c r="D6946" s="68"/>
      <c r="E6946" s="68"/>
      <c r="F6946" s="69"/>
      <c r="G6946" s="69"/>
      <c r="H6946" s="69"/>
      <c r="I6946" s="69"/>
      <c r="J6946" s="68"/>
      <c r="K6946" s="69"/>
      <c r="L6946" s="68"/>
      <c r="M6946" s="68"/>
      <c r="N6946" s="68"/>
      <c r="O6946" s="68"/>
      <c r="P6946" s="70"/>
      <c r="Q6946" s="71"/>
    </row>
    <row r="6947" spans="1:17">
      <c r="A6947" s="152"/>
      <c r="B6947" s="68"/>
      <c r="C6947" s="68"/>
      <c r="D6947" s="68"/>
      <c r="E6947" s="68"/>
      <c r="F6947" s="69"/>
      <c r="G6947" s="69"/>
      <c r="H6947" s="69"/>
      <c r="I6947" s="69"/>
      <c r="J6947" s="68"/>
      <c r="K6947" s="69"/>
      <c r="L6947" s="68"/>
      <c r="M6947" s="68"/>
      <c r="N6947" s="68"/>
      <c r="O6947" s="68"/>
      <c r="P6947" s="70"/>
      <c r="Q6947" s="71"/>
    </row>
    <row r="6948" spans="1:17">
      <c r="A6948" s="152"/>
      <c r="B6948" s="68"/>
      <c r="C6948" s="68"/>
      <c r="D6948" s="68"/>
      <c r="E6948" s="68"/>
      <c r="F6948" s="69"/>
      <c r="G6948" s="69"/>
      <c r="H6948" s="69"/>
      <c r="I6948" s="69"/>
      <c r="J6948" s="68"/>
      <c r="K6948" s="69"/>
      <c r="L6948" s="68"/>
      <c r="M6948" s="68"/>
      <c r="N6948" s="68"/>
      <c r="O6948" s="68"/>
      <c r="P6948" s="70"/>
      <c r="Q6948" s="71"/>
    </row>
    <row r="6949" spans="1:17">
      <c r="A6949" s="152"/>
      <c r="B6949" s="68"/>
      <c r="C6949" s="68"/>
      <c r="D6949" s="68"/>
      <c r="E6949" s="68"/>
      <c r="F6949" s="69"/>
      <c r="G6949" s="69"/>
      <c r="H6949" s="69"/>
      <c r="I6949" s="69"/>
      <c r="J6949" s="68"/>
      <c r="K6949" s="69"/>
      <c r="L6949" s="68"/>
      <c r="M6949" s="68"/>
      <c r="N6949" s="68"/>
      <c r="O6949" s="68"/>
      <c r="P6949" s="70"/>
      <c r="Q6949" s="71"/>
    </row>
    <row r="6950" spans="1:17">
      <c r="A6950" s="152"/>
      <c r="B6950" s="68"/>
      <c r="C6950" s="68"/>
      <c r="D6950" s="68"/>
      <c r="E6950" s="68"/>
      <c r="F6950" s="69"/>
      <c r="G6950" s="69"/>
      <c r="H6950" s="69"/>
      <c r="I6950" s="69"/>
      <c r="J6950" s="68"/>
      <c r="K6950" s="69"/>
      <c r="L6950" s="68"/>
      <c r="M6950" s="68"/>
      <c r="N6950" s="68"/>
      <c r="O6950" s="68"/>
      <c r="P6950" s="70"/>
      <c r="Q6950" s="71"/>
    </row>
    <row r="6951" spans="1:17">
      <c r="A6951" s="152"/>
      <c r="B6951" s="68"/>
      <c r="C6951" s="68"/>
      <c r="D6951" s="68"/>
      <c r="E6951" s="68"/>
      <c r="F6951" s="69"/>
      <c r="G6951" s="69"/>
      <c r="H6951" s="69"/>
      <c r="I6951" s="69"/>
      <c r="J6951" s="68"/>
      <c r="K6951" s="69"/>
      <c r="L6951" s="68"/>
      <c r="M6951" s="68"/>
      <c r="N6951" s="68"/>
      <c r="O6951" s="68"/>
      <c r="P6951" s="70"/>
      <c r="Q6951" s="71"/>
    </row>
    <row r="6952" spans="1:17">
      <c r="A6952" s="152"/>
      <c r="B6952" s="68"/>
      <c r="C6952" s="68"/>
      <c r="D6952" s="68"/>
      <c r="E6952" s="68"/>
      <c r="F6952" s="69"/>
      <c r="G6952" s="69"/>
      <c r="H6952" s="69"/>
      <c r="I6952" s="69"/>
      <c r="J6952" s="68"/>
      <c r="K6952" s="69"/>
      <c r="L6952" s="68"/>
      <c r="M6952" s="68"/>
      <c r="N6952" s="68"/>
      <c r="O6952" s="68"/>
      <c r="P6952" s="70"/>
      <c r="Q6952" s="71"/>
    </row>
    <row r="6953" spans="1:17">
      <c r="A6953" s="152"/>
      <c r="B6953" s="68"/>
      <c r="C6953" s="68"/>
      <c r="D6953" s="68"/>
      <c r="E6953" s="68"/>
      <c r="F6953" s="69"/>
      <c r="G6953" s="69"/>
      <c r="H6953" s="69"/>
      <c r="I6953" s="69"/>
      <c r="J6953" s="68"/>
      <c r="K6953" s="69"/>
      <c r="L6953" s="68"/>
      <c r="M6953" s="68"/>
      <c r="N6953" s="68"/>
      <c r="O6953" s="68"/>
      <c r="P6953" s="70"/>
      <c r="Q6953" s="71"/>
    </row>
    <row r="6954" spans="1:17">
      <c r="A6954" s="152"/>
      <c r="B6954" s="68"/>
      <c r="C6954" s="68"/>
      <c r="D6954" s="68"/>
      <c r="E6954" s="68"/>
      <c r="F6954" s="69"/>
      <c r="G6954" s="69"/>
      <c r="H6954" s="69"/>
      <c r="I6954" s="69"/>
      <c r="J6954" s="68"/>
      <c r="K6954" s="69"/>
      <c r="L6954" s="68"/>
      <c r="M6954" s="68"/>
      <c r="N6954" s="68"/>
      <c r="O6954" s="68"/>
      <c r="P6954" s="70"/>
      <c r="Q6954" s="71"/>
    </row>
    <row r="6955" spans="1:17">
      <c r="A6955" s="152"/>
      <c r="B6955" s="68"/>
      <c r="C6955" s="68"/>
      <c r="D6955" s="68"/>
      <c r="E6955" s="68"/>
      <c r="F6955" s="69"/>
      <c r="G6955" s="69"/>
      <c r="H6955" s="69"/>
      <c r="I6955" s="69"/>
      <c r="J6955" s="68"/>
      <c r="K6955" s="69"/>
      <c r="L6955" s="68"/>
      <c r="M6955" s="68"/>
      <c r="N6955" s="68"/>
      <c r="O6955" s="68"/>
      <c r="P6955" s="70"/>
      <c r="Q6955" s="71"/>
    </row>
    <row r="6956" spans="1:17">
      <c r="A6956" s="152"/>
      <c r="B6956" s="68"/>
      <c r="C6956" s="68"/>
      <c r="D6956" s="68"/>
      <c r="E6956" s="68"/>
      <c r="F6956" s="69"/>
      <c r="G6956" s="69"/>
      <c r="H6956" s="69"/>
      <c r="I6956" s="69"/>
      <c r="J6956" s="68"/>
      <c r="K6956" s="69"/>
      <c r="L6956" s="68"/>
      <c r="M6956" s="68"/>
      <c r="N6956" s="68"/>
      <c r="O6956" s="68"/>
      <c r="P6956" s="70"/>
      <c r="Q6956" s="71"/>
    </row>
    <row r="6957" spans="1:17">
      <c r="A6957" s="152"/>
      <c r="B6957" s="68"/>
      <c r="C6957" s="68"/>
      <c r="D6957" s="68"/>
      <c r="E6957" s="68"/>
      <c r="F6957" s="69"/>
      <c r="G6957" s="69"/>
      <c r="H6957" s="69"/>
      <c r="I6957" s="69"/>
      <c r="J6957" s="68"/>
      <c r="K6957" s="69"/>
      <c r="L6957" s="68"/>
      <c r="M6957" s="68"/>
      <c r="N6957" s="68"/>
      <c r="O6957" s="68"/>
      <c r="P6957" s="70"/>
      <c r="Q6957" s="71"/>
    </row>
    <row r="6958" spans="1:17">
      <c r="A6958" s="152"/>
      <c r="B6958" s="68"/>
      <c r="C6958" s="68"/>
      <c r="D6958" s="68"/>
      <c r="E6958" s="68"/>
      <c r="F6958" s="69"/>
      <c r="G6958" s="69"/>
      <c r="H6958" s="69"/>
      <c r="I6958" s="69"/>
      <c r="J6958" s="68"/>
      <c r="K6958" s="69"/>
      <c r="L6958" s="68"/>
      <c r="M6958" s="68"/>
      <c r="N6958" s="68"/>
      <c r="O6958" s="68"/>
      <c r="P6958" s="70"/>
      <c r="Q6958" s="71"/>
    </row>
    <row r="6959" spans="1:17">
      <c r="A6959" s="152"/>
      <c r="B6959" s="68"/>
      <c r="C6959" s="68"/>
      <c r="D6959" s="68"/>
      <c r="E6959" s="68"/>
      <c r="F6959" s="69"/>
      <c r="G6959" s="69"/>
      <c r="H6959" s="69"/>
      <c r="I6959" s="69"/>
      <c r="J6959" s="68"/>
      <c r="K6959" s="69"/>
      <c r="L6959" s="68"/>
      <c r="M6959" s="68"/>
      <c r="N6959" s="68"/>
      <c r="O6959" s="68"/>
      <c r="P6959" s="70"/>
      <c r="Q6959" s="71"/>
    </row>
    <row r="6960" spans="1:17">
      <c r="A6960" s="152"/>
      <c r="B6960" s="68"/>
      <c r="C6960" s="68"/>
      <c r="D6960" s="68"/>
      <c r="E6960" s="68"/>
      <c r="F6960" s="69"/>
      <c r="G6960" s="69"/>
      <c r="H6960" s="69"/>
      <c r="I6960" s="69"/>
      <c r="J6960" s="68"/>
      <c r="K6960" s="69"/>
      <c r="L6960" s="68"/>
      <c r="M6960" s="68"/>
      <c r="N6960" s="68"/>
      <c r="O6960" s="68"/>
      <c r="P6960" s="70"/>
      <c r="Q6960" s="71"/>
    </row>
    <row r="6961" spans="1:17">
      <c r="A6961" s="152"/>
      <c r="B6961" s="68"/>
      <c r="C6961" s="68"/>
      <c r="D6961" s="68"/>
      <c r="E6961" s="68"/>
      <c r="F6961" s="69"/>
      <c r="G6961" s="69"/>
      <c r="H6961" s="69"/>
      <c r="I6961" s="69"/>
      <c r="J6961" s="68"/>
      <c r="K6961" s="69"/>
      <c r="L6961" s="68"/>
      <c r="M6961" s="68"/>
      <c r="N6961" s="68"/>
      <c r="O6961" s="68"/>
      <c r="P6961" s="70"/>
      <c r="Q6961" s="71"/>
    </row>
    <row r="6962" spans="1:17">
      <c r="A6962" s="152"/>
      <c r="B6962" s="68"/>
      <c r="C6962" s="68"/>
      <c r="D6962" s="68"/>
      <c r="E6962" s="68"/>
      <c r="F6962" s="69"/>
      <c r="G6962" s="69"/>
      <c r="H6962" s="69"/>
      <c r="I6962" s="69"/>
      <c r="J6962" s="68"/>
      <c r="K6962" s="69"/>
      <c r="L6962" s="68"/>
      <c r="M6962" s="68"/>
      <c r="N6962" s="68"/>
      <c r="O6962" s="68"/>
      <c r="P6962" s="70"/>
      <c r="Q6962" s="71"/>
    </row>
    <row r="6963" spans="1:17">
      <c r="A6963" s="152"/>
      <c r="B6963" s="68"/>
      <c r="C6963" s="68"/>
      <c r="D6963" s="68"/>
      <c r="E6963" s="68"/>
      <c r="F6963" s="69"/>
      <c r="G6963" s="69"/>
      <c r="H6963" s="69"/>
      <c r="I6963" s="69"/>
      <c r="J6963" s="68"/>
      <c r="K6963" s="69"/>
      <c r="L6963" s="68"/>
      <c r="M6963" s="68"/>
      <c r="N6963" s="68"/>
      <c r="O6963" s="68"/>
      <c r="P6963" s="70"/>
      <c r="Q6963" s="71"/>
    </row>
    <row r="6964" spans="1:17">
      <c r="A6964" s="152"/>
      <c r="B6964" s="68"/>
      <c r="C6964" s="68"/>
      <c r="D6964" s="68"/>
      <c r="E6964" s="68"/>
      <c r="F6964" s="69"/>
      <c r="G6964" s="69"/>
      <c r="H6964" s="69"/>
      <c r="I6964" s="69"/>
      <c r="J6964" s="68"/>
      <c r="K6964" s="69"/>
      <c r="L6964" s="68"/>
      <c r="M6964" s="68"/>
      <c r="N6964" s="68"/>
      <c r="O6964" s="68"/>
      <c r="P6964" s="70"/>
      <c r="Q6964" s="71"/>
    </row>
    <row r="6965" spans="1:17">
      <c r="A6965" s="152"/>
      <c r="B6965" s="68"/>
      <c r="C6965" s="68"/>
      <c r="D6965" s="68"/>
      <c r="E6965" s="68"/>
      <c r="F6965" s="69"/>
      <c r="G6965" s="69"/>
      <c r="H6965" s="69"/>
      <c r="I6965" s="69"/>
      <c r="J6965" s="68"/>
      <c r="K6965" s="69"/>
      <c r="L6965" s="68"/>
      <c r="M6965" s="68"/>
      <c r="N6965" s="68"/>
      <c r="O6965" s="68"/>
      <c r="P6965" s="70"/>
      <c r="Q6965" s="71"/>
    </row>
    <row r="6966" spans="1:17">
      <c r="A6966" s="152"/>
      <c r="B6966" s="68"/>
      <c r="C6966" s="68"/>
      <c r="D6966" s="68"/>
      <c r="E6966" s="68"/>
      <c r="F6966" s="69"/>
      <c r="G6966" s="69"/>
      <c r="H6966" s="69"/>
      <c r="I6966" s="69"/>
      <c r="J6966" s="68"/>
      <c r="K6966" s="69"/>
      <c r="L6966" s="68"/>
      <c r="M6966" s="68"/>
      <c r="N6966" s="68"/>
      <c r="O6966" s="68"/>
      <c r="P6966" s="70"/>
      <c r="Q6966" s="71"/>
    </row>
    <row r="6967" spans="1:17">
      <c r="A6967" s="152"/>
      <c r="B6967" s="68"/>
      <c r="C6967" s="68"/>
      <c r="D6967" s="68"/>
      <c r="E6967" s="68"/>
      <c r="F6967" s="69"/>
      <c r="G6967" s="69"/>
      <c r="H6967" s="69"/>
      <c r="I6967" s="69"/>
      <c r="J6967" s="68"/>
      <c r="K6967" s="69"/>
      <c r="L6967" s="68"/>
      <c r="M6967" s="68"/>
      <c r="N6967" s="68"/>
      <c r="O6967" s="68"/>
      <c r="P6967" s="70"/>
      <c r="Q6967" s="71"/>
    </row>
    <row r="6968" spans="1:17">
      <c r="A6968" s="152"/>
      <c r="B6968" s="68"/>
      <c r="C6968" s="68"/>
      <c r="D6968" s="68"/>
      <c r="E6968" s="68"/>
      <c r="F6968" s="69"/>
      <c r="G6968" s="69"/>
      <c r="H6968" s="69"/>
      <c r="I6968" s="69"/>
      <c r="J6968" s="68"/>
      <c r="K6968" s="69"/>
      <c r="L6968" s="68"/>
      <c r="M6968" s="68"/>
      <c r="N6968" s="68"/>
      <c r="O6968" s="68"/>
      <c r="P6968" s="70"/>
      <c r="Q6968" s="71"/>
    </row>
    <row r="6969" spans="1:17">
      <c r="A6969" s="152"/>
      <c r="B6969" s="68"/>
      <c r="C6969" s="68"/>
      <c r="D6969" s="68"/>
      <c r="E6969" s="68"/>
      <c r="F6969" s="69"/>
      <c r="G6969" s="69"/>
      <c r="H6969" s="69"/>
      <c r="I6969" s="69"/>
      <c r="J6969" s="68"/>
      <c r="K6969" s="69"/>
      <c r="L6969" s="68"/>
      <c r="M6969" s="68"/>
      <c r="N6969" s="68"/>
      <c r="O6969" s="68"/>
      <c r="P6969" s="70"/>
      <c r="Q6969" s="71"/>
    </row>
    <row r="6970" spans="1:17">
      <c r="A6970" s="152"/>
      <c r="B6970" s="68"/>
      <c r="C6970" s="68"/>
      <c r="D6970" s="68"/>
      <c r="E6970" s="68"/>
      <c r="F6970" s="69"/>
      <c r="G6970" s="69"/>
      <c r="H6970" s="69"/>
      <c r="I6970" s="69"/>
      <c r="J6970" s="68"/>
      <c r="K6970" s="69"/>
      <c r="L6970" s="68"/>
      <c r="M6970" s="68"/>
      <c r="N6970" s="68"/>
      <c r="O6970" s="68"/>
      <c r="P6970" s="70"/>
      <c r="Q6970" s="71"/>
    </row>
    <row r="6971" spans="1:17">
      <c r="A6971" s="152"/>
      <c r="B6971" s="68"/>
      <c r="C6971" s="68"/>
      <c r="D6971" s="68"/>
      <c r="E6971" s="68"/>
      <c r="F6971" s="69"/>
      <c r="G6971" s="69"/>
      <c r="H6971" s="69"/>
      <c r="I6971" s="69"/>
      <c r="J6971" s="68"/>
      <c r="K6971" s="69"/>
      <c r="L6971" s="68"/>
      <c r="M6971" s="68"/>
      <c r="N6971" s="68"/>
      <c r="O6971" s="68"/>
      <c r="P6971" s="70"/>
      <c r="Q6971" s="71"/>
    </row>
    <row r="6972" spans="1:17">
      <c r="A6972" s="152"/>
      <c r="B6972" s="68"/>
      <c r="C6972" s="68"/>
      <c r="D6972" s="68"/>
      <c r="E6972" s="68"/>
      <c r="F6972" s="69"/>
      <c r="G6972" s="69"/>
      <c r="H6972" s="69"/>
      <c r="I6972" s="69"/>
      <c r="J6972" s="68"/>
      <c r="K6972" s="69"/>
      <c r="L6972" s="68"/>
      <c r="M6972" s="68"/>
      <c r="N6972" s="68"/>
      <c r="O6972" s="68"/>
      <c r="P6972" s="70"/>
      <c r="Q6972" s="71"/>
    </row>
    <row r="6973" spans="1:17">
      <c r="A6973" s="152"/>
      <c r="B6973" s="68"/>
      <c r="C6973" s="68"/>
      <c r="D6973" s="68"/>
      <c r="E6973" s="68"/>
      <c r="F6973" s="69"/>
      <c r="G6973" s="69"/>
      <c r="H6973" s="69"/>
      <c r="I6973" s="69"/>
      <c r="J6973" s="68"/>
      <c r="K6973" s="69"/>
      <c r="L6973" s="68"/>
      <c r="M6973" s="68"/>
      <c r="N6973" s="68"/>
      <c r="O6973" s="68"/>
      <c r="P6973" s="70"/>
      <c r="Q6973" s="71"/>
    </row>
    <row r="6974" spans="1:17">
      <c r="A6974" s="152"/>
      <c r="B6974" s="68"/>
      <c r="C6974" s="68"/>
      <c r="D6974" s="68"/>
      <c r="E6974" s="68"/>
      <c r="F6974" s="69"/>
      <c r="G6974" s="69"/>
      <c r="H6974" s="69"/>
      <c r="I6974" s="69"/>
      <c r="J6974" s="68"/>
      <c r="K6974" s="69"/>
      <c r="L6974" s="68"/>
      <c r="M6974" s="68"/>
      <c r="N6974" s="68"/>
      <c r="O6974" s="68"/>
      <c r="P6974" s="70"/>
      <c r="Q6974" s="71"/>
    </row>
    <row r="6975" spans="1:17">
      <c r="A6975" s="152"/>
      <c r="B6975" s="68"/>
      <c r="C6975" s="68"/>
      <c r="D6975" s="68"/>
      <c r="E6975" s="68"/>
      <c r="F6975" s="69"/>
      <c r="G6975" s="69"/>
      <c r="H6975" s="69"/>
      <c r="I6975" s="69"/>
      <c r="J6975" s="68"/>
      <c r="K6975" s="69"/>
      <c r="L6975" s="68"/>
      <c r="M6975" s="68"/>
      <c r="N6975" s="68"/>
      <c r="O6975" s="68"/>
      <c r="P6975" s="70"/>
      <c r="Q6975" s="71"/>
    </row>
    <row r="6976" spans="1:17">
      <c r="A6976" s="152"/>
      <c r="B6976" s="68"/>
      <c r="C6976" s="68"/>
      <c r="D6976" s="68"/>
      <c r="E6976" s="68"/>
      <c r="F6976" s="69"/>
      <c r="G6976" s="69"/>
      <c r="H6976" s="69"/>
      <c r="I6976" s="69"/>
      <c r="J6976" s="68"/>
      <c r="K6976" s="69"/>
      <c r="L6976" s="68"/>
      <c r="M6976" s="68"/>
      <c r="N6976" s="68"/>
      <c r="O6976" s="68"/>
      <c r="P6976" s="70"/>
      <c r="Q6976" s="71"/>
    </row>
    <row r="6977" spans="1:17">
      <c r="A6977" s="152"/>
      <c r="B6977" s="68"/>
      <c r="C6977" s="68"/>
      <c r="D6977" s="68"/>
      <c r="E6977" s="68"/>
      <c r="F6977" s="69"/>
      <c r="G6977" s="69"/>
      <c r="H6977" s="69"/>
      <c r="I6977" s="69"/>
      <c r="J6977" s="68"/>
      <c r="K6977" s="69"/>
      <c r="L6977" s="68"/>
      <c r="M6977" s="68"/>
      <c r="N6977" s="68"/>
      <c r="O6977" s="68"/>
      <c r="P6977" s="70"/>
      <c r="Q6977" s="71"/>
    </row>
    <row r="6978" spans="1:17">
      <c r="A6978" s="152"/>
      <c r="B6978" s="68"/>
      <c r="C6978" s="68"/>
      <c r="D6978" s="68"/>
      <c r="E6978" s="68"/>
      <c r="F6978" s="69"/>
      <c r="G6978" s="69"/>
      <c r="H6978" s="69"/>
      <c r="I6978" s="69"/>
      <c r="J6978" s="68"/>
      <c r="K6978" s="69"/>
      <c r="L6978" s="68"/>
      <c r="M6978" s="68"/>
      <c r="N6978" s="68"/>
      <c r="O6978" s="68"/>
      <c r="P6978" s="70"/>
      <c r="Q6978" s="71"/>
    </row>
    <row r="6979" spans="1:17">
      <c r="A6979" s="152"/>
      <c r="B6979" s="68"/>
      <c r="C6979" s="68"/>
      <c r="D6979" s="68"/>
      <c r="E6979" s="68"/>
      <c r="F6979" s="69"/>
      <c r="G6979" s="69"/>
      <c r="H6979" s="69"/>
      <c r="I6979" s="69"/>
      <c r="J6979" s="68"/>
      <c r="K6979" s="69"/>
      <c r="L6979" s="68"/>
      <c r="M6979" s="68"/>
      <c r="N6979" s="68"/>
      <c r="O6979" s="68"/>
      <c r="P6979" s="70"/>
      <c r="Q6979" s="71"/>
    </row>
    <row r="6980" spans="1:17">
      <c r="A6980" s="152"/>
      <c r="B6980" s="68"/>
      <c r="C6980" s="68"/>
      <c r="D6980" s="68"/>
      <c r="E6980" s="68"/>
      <c r="F6980" s="69"/>
      <c r="G6980" s="69"/>
      <c r="H6980" s="69"/>
      <c r="I6980" s="69"/>
      <c r="J6980" s="68"/>
      <c r="K6980" s="69"/>
      <c r="L6980" s="68"/>
      <c r="M6980" s="68"/>
      <c r="N6980" s="68"/>
      <c r="O6980" s="68"/>
      <c r="P6980" s="70"/>
      <c r="Q6980" s="71"/>
    </row>
    <row r="6981" spans="1:17">
      <c r="A6981" s="152"/>
      <c r="B6981" s="68"/>
      <c r="C6981" s="68"/>
      <c r="D6981" s="68"/>
      <c r="E6981" s="68"/>
      <c r="F6981" s="69"/>
      <c r="G6981" s="69"/>
      <c r="H6981" s="69"/>
      <c r="I6981" s="69"/>
      <c r="J6981" s="68"/>
      <c r="K6981" s="69"/>
      <c r="L6981" s="68"/>
      <c r="M6981" s="68"/>
      <c r="N6981" s="68"/>
      <c r="O6981" s="68"/>
      <c r="P6981" s="70"/>
      <c r="Q6981" s="71"/>
    </row>
    <row r="6982" spans="1:17">
      <c r="A6982" s="152"/>
      <c r="B6982" s="68"/>
      <c r="C6982" s="68"/>
      <c r="D6982" s="68"/>
      <c r="E6982" s="68"/>
      <c r="F6982" s="69"/>
      <c r="G6982" s="69"/>
      <c r="H6982" s="69"/>
      <c r="I6982" s="69"/>
      <c r="J6982" s="68"/>
      <c r="K6982" s="69"/>
      <c r="L6982" s="68"/>
      <c r="M6982" s="68"/>
      <c r="N6982" s="68"/>
      <c r="O6982" s="68"/>
      <c r="P6982" s="70"/>
      <c r="Q6982" s="71"/>
    </row>
    <row r="6983" spans="1:17">
      <c r="A6983" s="152"/>
      <c r="B6983" s="68"/>
      <c r="C6983" s="68"/>
      <c r="D6983" s="68"/>
      <c r="E6983" s="68"/>
      <c r="F6983" s="69"/>
      <c r="G6983" s="69"/>
      <c r="H6983" s="69"/>
      <c r="I6983" s="69"/>
      <c r="J6983" s="68"/>
      <c r="K6983" s="69"/>
      <c r="L6983" s="68"/>
      <c r="M6983" s="68"/>
      <c r="N6983" s="68"/>
      <c r="O6983" s="68"/>
      <c r="P6983" s="70"/>
      <c r="Q6983" s="71"/>
    </row>
    <row r="6984" spans="1:17">
      <c r="A6984" s="152"/>
      <c r="B6984" s="68"/>
      <c r="C6984" s="68"/>
      <c r="D6984" s="68"/>
      <c r="E6984" s="68"/>
      <c r="F6984" s="69"/>
      <c r="G6984" s="69"/>
      <c r="H6984" s="69"/>
      <c r="I6984" s="69"/>
      <c r="J6984" s="68"/>
      <c r="K6984" s="69"/>
      <c r="L6984" s="68"/>
      <c r="M6984" s="68"/>
      <c r="N6984" s="68"/>
      <c r="O6984" s="68"/>
      <c r="P6984" s="70"/>
      <c r="Q6984" s="71"/>
    </row>
    <row r="6985" spans="1:17">
      <c r="A6985" s="152"/>
      <c r="B6985" s="68"/>
      <c r="C6985" s="68"/>
      <c r="D6985" s="68"/>
      <c r="E6985" s="68"/>
      <c r="F6985" s="69"/>
      <c r="G6985" s="69"/>
      <c r="H6985" s="69"/>
      <c r="I6985" s="69"/>
      <c r="J6985" s="68"/>
      <c r="K6985" s="69"/>
      <c r="L6985" s="68"/>
      <c r="M6985" s="68"/>
      <c r="N6985" s="68"/>
      <c r="O6985" s="68"/>
      <c r="P6985" s="70"/>
      <c r="Q6985" s="71"/>
    </row>
    <row r="6986" spans="1:17">
      <c r="A6986" s="152"/>
      <c r="B6986" s="68"/>
      <c r="C6986" s="68"/>
      <c r="D6986" s="68"/>
      <c r="E6986" s="68"/>
      <c r="F6986" s="69"/>
      <c r="G6986" s="69"/>
      <c r="H6986" s="69"/>
      <c r="I6986" s="69"/>
      <c r="J6986" s="68"/>
      <c r="K6986" s="69"/>
      <c r="L6986" s="68"/>
      <c r="M6986" s="68"/>
      <c r="N6986" s="68"/>
      <c r="O6986" s="68"/>
      <c r="P6986" s="70"/>
      <c r="Q6986" s="71"/>
    </row>
    <row r="6987" spans="1:17">
      <c r="A6987" s="152"/>
      <c r="B6987" s="68"/>
      <c r="C6987" s="68"/>
      <c r="D6987" s="68"/>
      <c r="E6987" s="68"/>
      <c r="F6987" s="69"/>
      <c r="G6987" s="69"/>
      <c r="H6987" s="69"/>
      <c r="I6987" s="69"/>
      <c r="J6987" s="68"/>
      <c r="K6987" s="69"/>
      <c r="L6987" s="68"/>
      <c r="M6987" s="68"/>
      <c r="N6987" s="68"/>
      <c r="O6987" s="68"/>
      <c r="P6987" s="70"/>
      <c r="Q6987" s="71"/>
    </row>
    <row r="6988" spans="1:17">
      <c r="A6988" s="152"/>
      <c r="B6988" s="68"/>
      <c r="C6988" s="68"/>
      <c r="D6988" s="68"/>
      <c r="E6988" s="68"/>
      <c r="F6988" s="69"/>
      <c r="G6988" s="69"/>
      <c r="H6988" s="69"/>
      <c r="I6988" s="69"/>
      <c r="J6988" s="68"/>
      <c r="K6988" s="69"/>
      <c r="L6988" s="68"/>
      <c r="M6988" s="68"/>
      <c r="N6988" s="68"/>
      <c r="O6988" s="68"/>
      <c r="P6988" s="70"/>
      <c r="Q6988" s="71"/>
    </row>
    <row r="6989" spans="1:17">
      <c r="A6989" s="152"/>
      <c r="B6989" s="68"/>
      <c r="C6989" s="68"/>
      <c r="D6989" s="68"/>
      <c r="E6989" s="68"/>
      <c r="F6989" s="69"/>
      <c r="G6989" s="69"/>
      <c r="H6989" s="69"/>
      <c r="I6989" s="69"/>
      <c r="J6989" s="68"/>
      <c r="K6989" s="69"/>
      <c r="L6989" s="68"/>
      <c r="M6989" s="68"/>
      <c r="N6989" s="68"/>
      <c r="O6989" s="68"/>
      <c r="P6989" s="70"/>
      <c r="Q6989" s="71"/>
    </row>
    <row r="6990" spans="1:17">
      <c r="A6990" s="152"/>
      <c r="B6990" s="68"/>
      <c r="C6990" s="68"/>
      <c r="D6990" s="68"/>
      <c r="E6990" s="68"/>
      <c r="F6990" s="69"/>
      <c r="G6990" s="69"/>
      <c r="H6990" s="69"/>
      <c r="I6990" s="69"/>
      <c r="J6990" s="68"/>
      <c r="K6990" s="69"/>
      <c r="L6990" s="68"/>
      <c r="M6990" s="68"/>
      <c r="N6990" s="68"/>
      <c r="O6990" s="68"/>
      <c r="P6990" s="70"/>
      <c r="Q6990" s="71"/>
    </row>
    <row r="6991" spans="1:17">
      <c r="A6991" s="152"/>
      <c r="B6991" s="68"/>
      <c r="C6991" s="68"/>
      <c r="D6991" s="68"/>
      <c r="E6991" s="68"/>
      <c r="F6991" s="69"/>
      <c r="G6991" s="69"/>
      <c r="H6991" s="69"/>
      <c r="I6991" s="69"/>
      <c r="J6991" s="68"/>
      <c r="K6991" s="69"/>
      <c r="L6991" s="68"/>
      <c r="M6991" s="68"/>
      <c r="N6991" s="68"/>
      <c r="O6991" s="68"/>
      <c r="P6991" s="70"/>
      <c r="Q6991" s="71"/>
    </row>
    <row r="6992" spans="1:17">
      <c r="A6992" s="152"/>
      <c r="B6992" s="68"/>
      <c r="C6992" s="68"/>
      <c r="D6992" s="68"/>
      <c r="E6992" s="68"/>
      <c r="F6992" s="69"/>
      <c r="G6992" s="69"/>
      <c r="H6992" s="69"/>
      <c r="I6992" s="69"/>
      <c r="J6992" s="68"/>
      <c r="K6992" s="69"/>
      <c r="L6992" s="68"/>
      <c r="M6992" s="68"/>
      <c r="N6992" s="68"/>
      <c r="O6992" s="68"/>
      <c r="P6992" s="70"/>
      <c r="Q6992" s="71"/>
    </row>
    <row r="6993" spans="1:17">
      <c r="A6993" s="152"/>
      <c r="B6993" s="68"/>
      <c r="C6993" s="68"/>
      <c r="D6993" s="68"/>
      <c r="E6993" s="68"/>
      <c r="F6993" s="69"/>
      <c r="G6993" s="69"/>
      <c r="H6993" s="69"/>
      <c r="I6993" s="69"/>
      <c r="J6993" s="68"/>
      <c r="K6993" s="69"/>
      <c r="L6993" s="68"/>
      <c r="M6993" s="68"/>
      <c r="N6993" s="68"/>
      <c r="O6993" s="68"/>
      <c r="P6993" s="70"/>
      <c r="Q6993" s="71"/>
    </row>
    <row r="6994" spans="1:17">
      <c r="A6994" s="152"/>
      <c r="B6994" s="68"/>
      <c r="C6994" s="68"/>
      <c r="D6994" s="68"/>
      <c r="E6994" s="68"/>
      <c r="F6994" s="69"/>
      <c r="G6994" s="69"/>
      <c r="H6994" s="69"/>
      <c r="I6994" s="69"/>
      <c r="J6994" s="68"/>
      <c r="K6994" s="69"/>
      <c r="L6994" s="68"/>
      <c r="M6994" s="68"/>
      <c r="N6994" s="68"/>
      <c r="O6994" s="68"/>
      <c r="P6994" s="70"/>
      <c r="Q6994" s="71"/>
    </row>
    <row r="6995" spans="1:17">
      <c r="A6995" s="152"/>
      <c r="B6995" s="68"/>
      <c r="C6995" s="68"/>
      <c r="D6995" s="68"/>
      <c r="E6995" s="68"/>
      <c r="F6995" s="69"/>
      <c r="G6995" s="69"/>
      <c r="H6995" s="69"/>
      <c r="I6995" s="69"/>
      <c r="J6995" s="68"/>
      <c r="K6995" s="69"/>
      <c r="L6995" s="68"/>
      <c r="M6995" s="68"/>
      <c r="N6995" s="68"/>
      <c r="O6995" s="68"/>
      <c r="P6995" s="70"/>
      <c r="Q6995" s="71"/>
    </row>
    <row r="6996" spans="1:17">
      <c r="A6996" s="152"/>
      <c r="B6996" s="68"/>
      <c r="C6996" s="68"/>
      <c r="D6996" s="68"/>
      <c r="E6996" s="68"/>
      <c r="F6996" s="69"/>
      <c r="G6996" s="69"/>
      <c r="H6996" s="69"/>
      <c r="I6996" s="69"/>
      <c r="J6996" s="68"/>
      <c r="K6996" s="69"/>
      <c r="L6996" s="68"/>
      <c r="M6996" s="68"/>
      <c r="N6996" s="68"/>
      <c r="O6996" s="68"/>
      <c r="P6996" s="70"/>
      <c r="Q6996" s="71"/>
    </row>
    <row r="6997" spans="1:17">
      <c r="A6997" s="152"/>
      <c r="B6997" s="68"/>
      <c r="C6997" s="68"/>
      <c r="D6997" s="68"/>
      <c r="E6997" s="68"/>
      <c r="F6997" s="69"/>
      <c r="G6997" s="69"/>
      <c r="H6997" s="69"/>
      <c r="I6997" s="69"/>
      <c r="J6997" s="68"/>
      <c r="K6997" s="69"/>
      <c r="L6997" s="68"/>
      <c r="M6997" s="68"/>
      <c r="N6997" s="68"/>
      <c r="O6997" s="68"/>
      <c r="P6997" s="70"/>
      <c r="Q6997" s="71"/>
    </row>
    <row r="6998" spans="1:17">
      <c r="A6998" s="152"/>
      <c r="B6998" s="68"/>
      <c r="C6998" s="68"/>
      <c r="D6998" s="68"/>
      <c r="E6998" s="68"/>
      <c r="F6998" s="69"/>
      <c r="G6998" s="69"/>
      <c r="H6998" s="69"/>
      <c r="I6998" s="69"/>
      <c r="J6998" s="68"/>
      <c r="K6998" s="69"/>
      <c r="L6998" s="68"/>
      <c r="M6998" s="68"/>
      <c r="N6998" s="68"/>
      <c r="O6998" s="68"/>
      <c r="P6998" s="70"/>
      <c r="Q6998" s="71"/>
    </row>
    <row r="6999" spans="1:17">
      <c r="A6999" s="152"/>
      <c r="B6999" s="68"/>
      <c r="C6999" s="68"/>
      <c r="D6999" s="68"/>
      <c r="E6999" s="68"/>
      <c r="F6999" s="69"/>
      <c r="G6999" s="69"/>
      <c r="H6999" s="69"/>
      <c r="I6999" s="69"/>
      <c r="J6999" s="68"/>
      <c r="K6999" s="69"/>
      <c r="L6999" s="68"/>
      <c r="M6999" s="68"/>
      <c r="N6999" s="68"/>
      <c r="O6999" s="68"/>
      <c r="P6999" s="70"/>
      <c r="Q6999" s="71"/>
    </row>
    <row r="7000" spans="1:17">
      <c r="A7000" s="152"/>
      <c r="B7000" s="68"/>
      <c r="C7000" s="68"/>
      <c r="D7000" s="68"/>
      <c r="E7000" s="68"/>
      <c r="F7000" s="69"/>
      <c r="G7000" s="69"/>
      <c r="H7000" s="69"/>
      <c r="I7000" s="69"/>
      <c r="J7000" s="68"/>
      <c r="K7000" s="69"/>
      <c r="L7000" s="68"/>
      <c r="M7000" s="68"/>
      <c r="N7000" s="68"/>
      <c r="O7000" s="68"/>
      <c r="P7000" s="70"/>
      <c r="Q7000" s="71"/>
    </row>
    <row r="7001" spans="1:17">
      <c r="A7001" s="152"/>
      <c r="B7001" s="68"/>
      <c r="C7001" s="68"/>
      <c r="D7001" s="68"/>
      <c r="E7001" s="68"/>
      <c r="F7001" s="69"/>
      <c r="G7001" s="69"/>
      <c r="H7001" s="69"/>
      <c r="I7001" s="69"/>
      <c r="J7001" s="68"/>
      <c r="K7001" s="69"/>
      <c r="L7001" s="68"/>
      <c r="M7001" s="68"/>
      <c r="N7001" s="68"/>
      <c r="O7001" s="68"/>
      <c r="P7001" s="70"/>
      <c r="Q7001" s="71"/>
    </row>
    <row r="7002" spans="1:17">
      <c r="A7002" s="152"/>
      <c r="B7002" s="68"/>
      <c r="C7002" s="68"/>
      <c r="D7002" s="68"/>
      <c r="E7002" s="68"/>
      <c r="F7002" s="69"/>
      <c r="G7002" s="69"/>
      <c r="H7002" s="69"/>
      <c r="I7002" s="69"/>
      <c r="J7002" s="68"/>
      <c r="K7002" s="69"/>
      <c r="L7002" s="68"/>
      <c r="M7002" s="68"/>
      <c r="N7002" s="68"/>
      <c r="O7002" s="68"/>
      <c r="P7002" s="70"/>
      <c r="Q7002" s="71"/>
    </row>
    <row r="7003" spans="1:17">
      <c r="A7003" s="152"/>
      <c r="B7003" s="68"/>
      <c r="C7003" s="68"/>
      <c r="D7003" s="68"/>
      <c r="E7003" s="68"/>
      <c r="F7003" s="69"/>
      <c r="G7003" s="69"/>
      <c r="H7003" s="69"/>
      <c r="I7003" s="69"/>
      <c r="J7003" s="68"/>
      <c r="K7003" s="69"/>
      <c r="L7003" s="68"/>
      <c r="M7003" s="68"/>
      <c r="N7003" s="68"/>
      <c r="O7003" s="68"/>
      <c r="P7003" s="70"/>
      <c r="Q7003" s="71"/>
    </row>
    <row r="7004" spans="1:17">
      <c r="A7004" s="152"/>
      <c r="B7004" s="68"/>
      <c r="C7004" s="68"/>
      <c r="D7004" s="68"/>
      <c r="E7004" s="68"/>
      <c r="F7004" s="69"/>
      <c r="G7004" s="69"/>
      <c r="H7004" s="69"/>
      <c r="I7004" s="69"/>
      <c r="J7004" s="68"/>
      <c r="K7004" s="69"/>
      <c r="L7004" s="68"/>
      <c r="M7004" s="68"/>
      <c r="N7004" s="68"/>
      <c r="O7004" s="68"/>
      <c r="P7004" s="70"/>
      <c r="Q7004" s="71"/>
    </row>
    <row r="7005" spans="1:17">
      <c r="A7005" s="152"/>
      <c r="B7005" s="68"/>
      <c r="C7005" s="68"/>
      <c r="D7005" s="68"/>
      <c r="E7005" s="68"/>
      <c r="F7005" s="69"/>
      <c r="G7005" s="69"/>
      <c r="H7005" s="69"/>
      <c r="I7005" s="69"/>
      <c r="J7005" s="68"/>
      <c r="K7005" s="69"/>
      <c r="L7005" s="68"/>
      <c r="M7005" s="68"/>
      <c r="N7005" s="68"/>
      <c r="O7005" s="68"/>
      <c r="P7005" s="70"/>
      <c r="Q7005" s="71"/>
    </row>
    <row r="7006" spans="1:17">
      <c r="A7006" s="152"/>
      <c r="B7006" s="68"/>
      <c r="C7006" s="68"/>
      <c r="D7006" s="68"/>
      <c r="E7006" s="68"/>
      <c r="F7006" s="69"/>
      <c r="G7006" s="69"/>
      <c r="H7006" s="69"/>
      <c r="I7006" s="69"/>
      <c r="J7006" s="68"/>
      <c r="K7006" s="69"/>
      <c r="L7006" s="68"/>
      <c r="M7006" s="68"/>
      <c r="N7006" s="68"/>
      <c r="O7006" s="68"/>
      <c r="P7006" s="70"/>
      <c r="Q7006" s="71"/>
    </row>
    <row r="7007" spans="1:17">
      <c r="A7007" s="152"/>
      <c r="B7007" s="68"/>
      <c r="C7007" s="68"/>
      <c r="D7007" s="68"/>
      <c r="E7007" s="68"/>
      <c r="F7007" s="69"/>
      <c r="G7007" s="69"/>
      <c r="H7007" s="69"/>
      <c r="I7007" s="69"/>
      <c r="J7007" s="68"/>
      <c r="K7007" s="69"/>
      <c r="L7007" s="68"/>
      <c r="M7007" s="68"/>
      <c r="N7007" s="68"/>
      <c r="O7007" s="68"/>
      <c r="P7007" s="70"/>
      <c r="Q7007" s="71"/>
    </row>
    <row r="7008" spans="1:17">
      <c r="A7008" s="152"/>
      <c r="B7008" s="68"/>
      <c r="C7008" s="68"/>
      <c r="D7008" s="68"/>
      <c r="E7008" s="68"/>
      <c r="F7008" s="69"/>
      <c r="G7008" s="69"/>
      <c r="H7008" s="69"/>
      <c r="I7008" s="69"/>
      <c r="J7008" s="68"/>
      <c r="K7008" s="69"/>
      <c r="L7008" s="68"/>
      <c r="M7008" s="68"/>
      <c r="N7008" s="68"/>
      <c r="O7008" s="68"/>
      <c r="P7008" s="70"/>
      <c r="Q7008" s="71"/>
    </row>
    <row r="7009" spans="1:17">
      <c r="A7009" s="152"/>
      <c r="B7009" s="68"/>
      <c r="C7009" s="68"/>
      <c r="D7009" s="68"/>
      <c r="E7009" s="68"/>
      <c r="F7009" s="69"/>
      <c r="G7009" s="69"/>
      <c r="H7009" s="69"/>
      <c r="I7009" s="69"/>
      <c r="J7009" s="68"/>
      <c r="K7009" s="69"/>
      <c r="L7009" s="68"/>
      <c r="M7009" s="68"/>
      <c r="N7009" s="68"/>
      <c r="O7009" s="68"/>
      <c r="P7009" s="70"/>
      <c r="Q7009" s="71"/>
    </row>
    <row r="7010" spans="1:17">
      <c r="A7010" s="152"/>
      <c r="B7010" s="68"/>
      <c r="C7010" s="68"/>
      <c r="D7010" s="68"/>
      <c r="E7010" s="68"/>
      <c r="F7010" s="69"/>
      <c r="G7010" s="69"/>
      <c r="H7010" s="69"/>
      <c r="I7010" s="69"/>
      <c r="J7010" s="68"/>
      <c r="K7010" s="69"/>
      <c r="L7010" s="68"/>
      <c r="M7010" s="68"/>
      <c r="N7010" s="68"/>
      <c r="O7010" s="68"/>
      <c r="P7010" s="70"/>
      <c r="Q7010" s="71"/>
    </row>
    <row r="7011" spans="1:17">
      <c r="A7011" s="152"/>
      <c r="B7011" s="68"/>
      <c r="C7011" s="68"/>
      <c r="D7011" s="68"/>
      <c r="E7011" s="68"/>
      <c r="F7011" s="69"/>
      <c r="G7011" s="69"/>
      <c r="H7011" s="69"/>
      <c r="I7011" s="69"/>
      <c r="J7011" s="68"/>
      <c r="K7011" s="69"/>
      <c r="L7011" s="68"/>
      <c r="M7011" s="68"/>
      <c r="N7011" s="68"/>
      <c r="O7011" s="68"/>
      <c r="P7011" s="70"/>
      <c r="Q7011" s="71"/>
    </row>
    <row r="7012" spans="1:17">
      <c r="A7012" s="152"/>
      <c r="B7012" s="68"/>
      <c r="C7012" s="68"/>
      <c r="D7012" s="68"/>
      <c r="E7012" s="68"/>
      <c r="F7012" s="69"/>
      <c r="G7012" s="69"/>
      <c r="H7012" s="69"/>
      <c r="I7012" s="69"/>
      <c r="J7012" s="68"/>
      <c r="K7012" s="69"/>
      <c r="L7012" s="68"/>
      <c r="M7012" s="68"/>
      <c r="N7012" s="68"/>
      <c r="O7012" s="68"/>
      <c r="P7012" s="70"/>
      <c r="Q7012" s="71"/>
    </row>
    <row r="7013" spans="1:17">
      <c r="A7013" s="152"/>
      <c r="B7013" s="68"/>
      <c r="C7013" s="68"/>
      <c r="D7013" s="68"/>
      <c r="E7013" s="68"/>
      <c r="F7013" s="69"/>
      <c r="G7013" s="69"/>
      <c r="H7013" s="69"/>
      <c r="I7013" s="69"/>
      <c r="J7013" s="68"/>
      <c r="K7013" s="69"/>
      <c r="L7013" s="68"/>
      <c r="M7013" s="68"/>
      <c r="N7013" s="68"/>
      <c r="O7013" s="68"/>
      <c r="P7013" s="70"/>
      <c r="Q7013" s="71"/>
    </row>
    <row r="7014" spans="1:17">
      <c r="A7014" s="152"/>
      <c r="B7014" s="68"/>
      <c r="C7014" s="68"/>
      <c r="D7014" s="68"/>
      <c r="E7014" s="68"/>
      <c r="F7014" s="69"/>
      <c r="G7014" s="69"/>
      <c r="H7014" s="69"/>
      <c r="I7014" s="69"/>
      <c r="J7014" s="68"/>
      <c r="K7014" s="69"/>
      <c r="L7014" s="68"/>
      <c r="M7014" s="68"/>
      <c r="N7014" s="68"/>
      <c r="O7014" s="68"/>
      <c r="P7014" s="70"/>
      <c r="Q7014" s="71"/>
    </row>
    <row r="7015" spans="1:17">
      <c r="A7015" s="152"/>
      <c r="B7015" s="68"/>
      <c r="C7015" s="68"/>
      <c r="D7015" s="68"/>
      <c r="E7015" s="68"/>
      <c r="F7015" s="69"/>
      <c r="G7015" s="69"/>
      <c r="H7015" s="69"/>
      <c r="I7015" s="69"/>
      <c r="J7015" s="68"/>
      <c r="K7015" s="69"/>
      <c r="L7015" s="68"/>
      <c r="M7015" s="68"/>
      <c r="N7015" s="68"/>
      <c r="O7015" s="68"/>
      <c r="P7015" s="70"/>
      <c r="Q7015" s="71"/>
    </row>
    <row r="7016" spans="1:17">
      <c r="A7016" s="152"/>
      <c r="B7016" s="68"/>
      <c r="C7016" s="68"/>
      <c r="D7016" s="68"/>
      <c r="E7016" s="68"/>
      <c r="F7016" s="69"/>
      <c r="G7016" s="69"/>
      <c r="H7016" s="69"/>
      <c r="I7016" s="69"/>
      <c r="J7016" s="68"/>
      <c r="K7016" s="69"/>
      <c r="L7016" s="68"/>
      <c r="M7016" s="68"/>
      <c r="N7016" s="68"/>
      <c r="O7016" s="68"/>
      <c r="P7016" s="70"/>
      <c r="Q7016" s="71"/>
    </row>
    <row r="7017" spans="1:17">
      <c r="A7017" s="152"/>
      <c r="B7017" s="68"/>
      <c r="C7017" s="68"/>
      <c r="D7017" s="68"/>
      <c r="E7017" s="68"/>
      <c r="F7017" s="69"/>
      <c r="G7017" s="69"/>
      <c r="H7017" s="69"/>
      <c r="I7017" s="69"/>
      <c r="J7017" s="68"/>
      <c r="K7017" s="69"/>
      <c r="L7017" s="68"/>
      <c r="M7017" s="68"/>
      <c r="N7017" s="68"/>
      <c r="O7017" s="68"/>
      <c r="P7017" s="70"/>
      <c r="Q7017" s="71"/>
    </row>
    <row r="7018" spans="1:17">
      <c r="A7018" s="152"/>
      <c r="B7018" s="68"/>
      <c r="C7018" s="68"/>
      <c r="D7018" s="68"/>
      <c r="E7018" s="68"/>
      <c r="F7018" s="69"/>
      <c r="G7018" s="69"/>
      <c r="H7018" s="69"/>
      <c r="I7018" s="69"/>
      <c r="J7018" s="68"/>
      <c r="K7018" s="69"/>
      <c r="L7018" s="68"/>
      <c r="M7018" s="68"/>
      <c r="N7018" s="68"/>
      <c r="O7018" s="68"/>
      <c r="P7018" s="70"/>
      <c r="Q7018" s="71"/>
    </row>
    <row r="7019" spans="1:17">
      <c r="A7019" s="152"/>
      <c r="B7019" s="68"/>
      <c r="C7019" s="68"/>
      <c r="D7019" s="68"/>
      <c r="E7019" s="68"/>
      <c r="F7019" s="69"/>
      <c r="G7019" s="69"/>
      <c r="H7019" s="69"/>
      <c r="I7019" s="69"/>
      <c r="J7019" s="68"/>
      <c r="K7019" s="69"/>
      <c r="L7019" s="68"/>
      <c r="M7019" s="68"/>
      <c r="N7019" s="68"/>
      <c r="O7019" s="68"/>
      <c r="P7019" s="70"/>
      <c r="Q7019" s="71"/>
    </row>
    <row r="7020" spans="1:17">
      <c r="A7020" s="152"/>
      <c r="B7020" s="68"/>
      <c r="C7020" s="68"/>
      <c r="D7020" s="68"/>
      <c r="E7020" s="68"/>
      <c r="F7020" s="69"/>
      <c r="G7020" s="69"/>
      <c r="H7020" s="69"/>
      <c r="I7020" s="69"/>
      <c r="J7020" s="68"/>
      <c r="K7020" s="69"/>
      <c r="L7020" s="68"/>
      <c r="M7020" s="68"/>
      <c r="N7020" s="68"/>
      <c r="O7020" s="68"/>
      <c r="P7020" s="70"/>
      <c r="Q7020" s="71"/>
    </row>
    <row r="7021" spans="1:17">
      <c r="A7021" s="152"/>
      <c r="B7021" s="68"/>
      <c r="C7021" s="68"/>
      <c r="D7021" s="68"/>
      <c r="E7021" s="68"/>
      <c r="F7021" s="69"/>
      <c r="G7021" s="69"/>
      <c r="H7021" s="69"/>
      <c r="I7021" s="69"/>
      <c r="J7021" s="68"/>
      <c r="K7021" s="69"/>
      <c r="L7021" s="68"/>
      <c r="M7021" s="68"/>
      <c r="N7021" s="68"/>
      <c r="O7021" s="68"/>
      <c r="P7021" s="70"/>
      <c r="Q7021" s="71"/>
    </row>
    <row r="7022" spans="1:17">
      <c r="A7022" s="152"/>
      <c r="B7022" s="68"/>
      <c r="C7022" s="68"/>
      <c r="D7022" s="68"/>
      <c r="E7022" s="68"/>
      <c r="F7022" s="69"/>
      <c r="G7022" s="69"/>
      <c r="H7022" s="69"/>
      <c r="I7022" s="69"/>
      <c r="J7022" s="68"/>
      <c r="K7022" s="69"/>
      <c r="L7022" s="68"/>
      <c r="M7022" s="68"/>
      <c r="N7022" s="68"/>
      <c r="O7022" s="68"/>
      <c r="P7022" s="70"/>
      <c r="Q7022" s="71"/>
    </row>
    <row r="7023" spans="1:17">
      <c r="A7023" s="152"/>
      <c r="B7023" s="68"/>
      <c r="C7023" s="68"/>
      <c r="D7023" s="68"/>
      <c r="E7023" s="68"/>
      <c r="F7023" s="69"/>
      <c r="G7023" s="69"/>
      <c r="H7023" s="69"/>
      <c r="I7023" s="69"/>
      <c r="J7023" s="68"/>
      <c r="K7023" s="69"/>
      <c r="L7023" s="68"/>
      <c r="M7023" s="68"/>
      <c r="N7023" s="68"/>
      <c r="O7023" s="68"/>
      <c r="P7023" s="70"/>
      <c r="Q7023" s="71"/>
    </row>
    <row r="7024" spans="1:17">
      <c r="A7024" s="152"/>
      <c r="B7024" s="68"/>
      <c r="C7024" s="68"/>
      <c r="D7024" s="68"/>
      <c r="E7024" s="68"/>
      <c r="F7024" s="69"/>
      <c r="G7024" s="69"/>
      <c r="H7024" s="69"/>
      <c r="I7024" s="69"/>
      <c r="J7024" s="68"/>
      <c r="K7024" s="69"/>
      <c r="L7024" s="68"/>
      <c r="M7024" s="68"/>
      <c r="N7024" s="68"/>
      <c r="O7024" s="68"/>
      <c r="P7024" s="70"/>
      <c r="Q7024" s="71"/>
    </row>
    <row r="7025" spans="1:17">
      <c r="A7025" s="152"/>
      <c r="B7025" s="68"/>
      <c r="C7025" s="68"/>
      <c r="D7025" s="68"/>
      <c r="E7025" s="68"/>
      <c r="F7025" s="69"/>
      <c r="G7025" s="69"/>
      <c r="H7025" s="69"/>
      <c r="I7025" s="69"/>
      <c r="J7025" s="68"/>
      <c r="K7025" s="69"/>
      <c r="L7025" s="68"/>
      <c r="M7025" s="68"/>
      <c r="N7025" s="68"/>
      <c r="O7025" s="68"/>
      <c r="P7025" s="70"/>
      <c r="Q7025" s="71"/>
    </row>
    <row r="7026" spans="1:17">
      <c r="A7026" s="152"/>
      <c r="B7026" s="68"/>
      <c r="C7026" s="68"/>
      <c r="D7026" s="68"/>
      <c r="E7026" s="68"/>
      <c r="F7026" s="69"/>
      <c r="G7026" s="69"/>
      <c r="H7026" s="69"/>
      <c r="I7026" s="69"/>
      <c r="J7026" s="68"/>
      <c r="K7026" s="69"/>
      <c r="L7026" s="68"/>
      <c r="M7026" s="68"/>
      <c r="N7026" s="68"/>
      <c r="O7026" s="68"/>
      <c r="P7026" s="70"/>
      <c r="Q7026" s="71"/>
    </row>
    <row r="7027" spans="1:17">
      <c r="A7027" s="152"/>
      <c r="B7027" s="68"/>
      <c r="C7027" s="68"/>
      <c r="D7027" s="68"/>
      <c r="E7027" s="68"/>
      <c r="F7027" s="69"/>
      <c r="G7027" s="69"/>
      <c r="H7027" s="69"/>
      <c r="I7027" s="69"/>
      <c r="J7027" s="68"/>
      <c r="K7027" s="69"/>
      <c r="L7027" s="68"/>
      <c r="M7027" s="68"/>
      <c r="N7027" s="68"/>
      <c r="O7027" s="68"/>
      <c r="P7027" s="70"/>
      <c r="Q7027" s="71"/>
    </row>
    <row r="7028" spans="1:17">
      <c r="A7028" s="152"/>
      <c r="B7028" s="68"/>
      <c r="C7028" s="68"/>
      <c r="D7028" s="68"/>
      <c r="E7028" s="68"/>
      <c r="F7028" s="69"/>
      <c r="G7028" s="69"/>
      <c r="H7028" s="69"/>
      <c r="I7028" s="69"/>
      <c r="J7028" s="68"/>
      <c r="K7028" s="69"/>
      <c r="L7028" s="68"/>
      <c r="M7028" s="68"/>
      <c r="N7028" s="68"/>
      <c r="O7028" s="68"/>
      <c r="P7028" s="70"/>
      <c r="Q7028" s="71"/>
    </row>
    <row r="7029" spans="1:17">
      <c r="A7029" s="152"/>
      <c r="B7029" s="68"/>
      <c r="C7029" s="68"/>
      <c r="D7029" s="68"/>
      <c r="E7029" s="68"/>
      <c r="F7029" s="69"/>
      <c r="G7029" s="69"/>
      <c r="H7029" s="69"/>
      <c r="I7029" s="69"/>
      <c r="J7029" s="68"/>
      <c r="K7029" s="69"/>
      <c r="L7029" s="68"/>
      <c r="M7029" s="68"/>
      <c r="N7029" s="68"/>
      <c r="O7029" s="68"/>
      <c r="P7029" s="70"/>
      <c r="Q7029" s="71"/>
    </row>
    <row r="7030" spans="1:17">
      <c r="A7030" s="152"/>
      <c r="B7030" s="68"/>
      <c r="C7030" s="68"/>
      <c r="D7030" s="68"/>
      <c r="E7030" s="68"/>
      <c r="F7030" s="69"/>
      <c r="G7030" s="69"/>
      <c r="H7030" s="69"/>
      <c r="I7030" s="69"/>
      <c r="J7030" s="68"/>
      <c r="K7030" s="69"/>
      <c r="L7030" s="68"/>
      <c r="M7030" s="68"/>
      <c r="N7030" s="68"/>
      <c r="O7030" s="68"/>
      <c r="P7030" s="70"/>
      <c r="Q7030" s="71"/>
    </row>
    <row r="7031" spans="1:17">
      <c r="A7031" s="152"/>
      <c r="B7031" s="68"/>
      <c r="C7031" s="68"/>
      <c r="D7031" s="68"/>
      <c r="E7031" s="68"/>
      <c r="F7031" s="69"/>
      <c r="G7031" s="69"/>
      <c r="H7031" s="69"/>
      <c r="I7031" s="69"/>
      <c r="J7031" s="68"/>
      <c r="K7031" s="69"/>
      <c r="L7031" s="68"/>
      <c r="M7031" s="68"/>
      <c r="N7031" s="68"/>
      <c r="O7031" s="68"/>
      <c r="P7031" s="70"/>
      <c r="Q7031" s="71"/>
    </row>
    <row r="7032" spans="1:17">
      <c r="A7032" s="152"/>
      <c r="B7032" s="68"/>
      <c r="C7032" s="68"/>
      <c r="D7032" s="68"/>
      <c r="E7032" s="68"/>
      <c r="F7032" s="69"/>
      <c r="G7032" s="69"/>
      <c r="H7032" s="69"/>
      <c r="I7032" s="69"/>
      <c r="J7032" s="68"/>
      <c r="K7032" s="69"/>
      <c r="L7032" s="68"/>
      <c r="M7032" s="68"/>
      <c r="N7032" s="68"/>
      <c r="O7032" s="68"/>
      <c r="P7032" s="70"/>
      <c r="Q7032" s="71"/>
    </row>
    <row r="7033" spans="1:17">
      <c r="A7033" s="152"/>
      <c r="B7033" s="68"/>
      <c r="C7033" s="68"/>
      <c r="D7033" s="68"/>
      <c r="E7033" s="68"/>
      <c r="F7033" s="69"/>
      <c r="G7033" s="69"/>
      <c r="H7033" s="69"/>
      <c r="I7033" s="69"/>
      <c r="J7033" s="68"/>
      <c r="K7033" s="69"/>
      <c r="L7033" s="68"/>
      <c r="M7033" s="68"/>
      <c r="N7033" s="68"/>
      <c r="O7033" s="68"/>
      <c r="P7033" s="70"/>
      <c r="Q7033" s="71"/>
    </row>
    <row r="7034" spans="1:17">
      <c r="A7034" s="152"/>
      <c r="B7034" s="68"/>
      <c r="C7034" s="68"/>
      <c r="D7034" s="68"/>
      <c r="E7034" s="68"/>
      <c r="F7034" s="69"/>
      <c r="G7034" s="69"/>
      <c r="H7034" s="69"/>
      <c r="I7034" s="69"/>
      <c r="J7034" s="68"/>
      <c r="K7034" s="69"/>
      <c r="L7034" s="68"/>
      <c r="M7034" s="68"/>
      <c r="N7034" s="68"/>
      <c r="O7034" s="68"/>
      <c r="P7034" s="70"/>
      <c r="Q7034" s="71"/>
    </row>
    <row r="7035" spans="1:17">
      <c r="A7035" s="152"/>
      <c r="B7035" s="68"/>
      <c r="C7035" s="68"/>
      <c r="D7035" s="68"/>
      <c r="E7035" s="68"/>
      <c r="F7035" s="69"/>
      <c r="G7035" s="69"/>
      <c r="H7035" s="69"/>
      <c r="I7035" s="69"/>
      <c r="J7035" s="68"/>
      <c r="K7035" s="69"/>
      <c r="L7035" s="68"/>
      <c r="M7035" s="68"/>
      <c r="N7035" s="68"/>
      <c r="O7035" s="68"/>
      <c r="P7035" s="70"/>
      <c r="Q7035" s="71"/>
    </row>
    <row r="7036" spans="1:17">
      <c r="A7036" s="152"/>
      <c r="B7036" s="68"/>
      <c r="C7036" s="68"/>
      <c r="D7036" s="68"/>
      <c r="E7036" s="68"/>
      <c r="F7036" s="69"/>
      <c r="G7036" s="69"/>
      <c r="H7036" s="69"/>
      <c r="I7036" s="69"/>
      <c r="J7036" s="68"/>
      <c r="K7036" s="69"/>
      <c r="L7036" s="68"/>
      <c r="M7036" s="68"/>
      <c r="N7036" s="68"/>
      <c r="O7036" s="68"/>
      <c r="P7036" s="70"/>
      <c r="Q7036" s="71"/>
    </row>
    <row r="7037" spans="1:17">
      <c r="A7037" s="152"/>
      <c r="B7037" s="68"/>
      <c r="C7037" s="68"/>
      <c r="D7037" s="68"/>
      <c r="E7037" s="68"/>
      <c r="F7037" s="69"/>
      <c r="G7037" s="69"/>
      <c r="H7037" s="69"/>
      <c r="I7037" s="69"/>
      <c r="J7037" s="68"/>
      <c r="K7037" s="69"/>
      <c r="L7037" s="68"/>
      <c r="M7037" s="68"/>
      <c r="N7037" s="68"/>
      <c r="O7037" s="68"/>
      <c r="P7037" s="70"/>
      <c r="Q7037" s="71"/>
    </row>
    <row r="7038" spans="1:17">
      <c r="A7038" s="152"/>
      <c r="B7038" s="68"/>
      <c r="C7038" s="68"/>
      <c r="D7038" s="68"/>
      <c r="E7038" s="68"/>
      <c r="F7038" s="69"/>
      <c r="G7038" s="69"/>
      <c r="H7038" s="69"/>
      <c r="I7038" s="69"/>
      <c r="J7038" s="68"/>
      <c r="K7038" s="69"/>
      <c r="L7038" s="68"/>
      <c r="M7038" s="68"/>
      <c r="N7038" s="68"/>
      <c r="O7038" s="68"/>
      <c r="P7038" s="70"/>
      <c r="Q7038" s="71"/>
    </row>
    <row r="7039" spans="1:17">
      <c r="A7039" s="152"/>
      <c r="B7039" s="68"/>
      <c r="C7039" s="68"/>
      <c r="D7039" s="68"/>
      <c r="E7039" s="68"/>
      <c r="F7039" s="69"/>
      <c r="G7039" s="69"/>
      <c r="H7039" s="69"/>
      <c r="I7039" s="69"/>
      <c r="J7039" s="68"/>
      <c r="K7039" s="69"/>
      <c r="L7039" s="68"/>
      <c r="M7039" s="68"/>
      <c r="N7039" s="68"/>
      <c r="O7039" s="68"/>
      <c r="P7039" s="70"/>
      <c r="Q7039" s="71"/>
    </row>
    <row r="7040" spans="1:17">
      <c r="A7040" s="152"/>
      <c r="B7040" s="68"/>
      <c r="C7040" s="68"/>
      <c r="D7040" s="68"/>
      <c r="E7040" s="68"/>
      <c r="F7040" s="69"/>
      <c r="G7040" s="69"/>
      <c r="H7040" s="69"/>
      <c r="I7040" s="69"/>
      <c r="J7040" s="68"/>
      <c r="K7040" s="69"/>
      <c r="L7040" s="68"/>
      <c r="M7040" s="68"/>
      <c r="N7040" s="68"/>
      <c r="O7040" s="68"/>
      <c r="P7040" s="70"/>
      <c r="Q7040" s="71"/>
    </row>
    <row r="7041" spans="1:17">
      <c r="A7041" s="152"/>
      <c r="B7041" s="68"/>
      <c r="C7041" s="68"/>
      <c r="D7041" s="68"/>
      <c r="E7041" s="68"/>
      <c r="F7041" s="69"/>
      <c r="G7041" s="69"/>
      <c r="H7041" s="69"/>
      <c r="I7041" s="69"/>
      <c r="J7041" s="68"/>
      <c r="K7041" s="69"/>
      <c r="L7041" s="68"/>
      <c r="M7041" s="68"/>
      <c r="N7041" s="68"/>
      <c r="O7041" s="68"/>
      <c r="P7041" s="70"/>
      <c r="Q7041" s="71"/>
    </row>
    <row r="7042" spans="1:17">
      <c r="A7042" s="152"/>
      <c r="B7042" s="68"/>
      <c r="C7042" s="68"/>
      <c r="D7042" s="68"/>
      <c r="E7042" s="68"/>
      <c r="F7042" s="69"/>
      <c r="G7042" s="69"/>
      <c r="H7042" s="69"/>
      <c r="I7042" s="69"/>
      <c r="J7042" s="68"/>
      <c r="K7042" s="69"/>
      <c r="L7042" s="68"/>
      <c r="M7042" s="68"/>
      <c r="N7042" s="68"/>
      <c r="O7042" s="68"/>
      <c r="P7042" s="70"/>
      <c r="Q7042" s="71"/>
    </row>
    <row r="7043" spans="1:17">
      <c r="A7043" s="152"/>
      <c r="B7043" s="68"/>
      <c r="C7043" s="68"/>
      <c r="D7043" s="68"/>
      <c r="E7043" s="68"/>
      <c r="F7043" s="69"/>
      <c r="G7043" s="69"/>
      <c r="H7043" s="69"/>
      <c r="I7043" s="69"/>
      <c r="J7043" s="68"/>
      <c r="K7043" s="69"/>
      <c r="L7043" s="68"/>
      <c r="M7043" s="68"/>
      <c r="N7043" s="68"/>
      <c r="O7043" s="68"/>
      <c r="P7043" s="70"/>
      <c r="Q7043" s="71"/>
    </row>
    <row r="7044" spans="1:17">
      <c r="A7044" s="152"/>
      <c r="B7044" s="68"/>
      <c r="C7044" s="68"/>
      <c r="D7044" s="68"/>
      <c r="E7044" s="68"/>
      <c r="F7044" s="69"/>
      <c r="G7044" s="69"/>
      <c r="H7044" s="69"/>
      <c r="I7044" s="69"/>
      <c r="J7044" s="68"/>
      <c r="K7044" s="69"/>
      <c r="L7044" s="68"/>
      <c r="M7044" s="68"/>
      <c r="N7044" s="68"/>
      <c r="O7044" s="68"/>
      <c r="P7044" s="70"/>
      <c r="Q7044" s="71"/>
    </row>
    <row r="7045" spans="1:17">
      <c r="A7045" s="152"/>
      <c r="B7045" s="68"/>
      <c r="C7045" s="68"/>
      <c r="D7045" s="68"/>
      <c r="E7045" s="68"/>
      <c r="F7045" s="69"/>
      <c r="G7045" s="69"/>
      <c r="H7045" s="69"/>
      <c r="I7045" s="69"/>
      <c r="J7045" s="68"/>
      <c r="K7045" s="69"/>
      <c r="L7045" s="68"/>
      <c r="M7045" s="68"/>
      <c r="N7045" s="68"/>
      <c r="O7045" s="68"/>
      <c r="P7045" s="70"/>
      <c r="Q7045" s="71"/>
    </row>
    <row r="7046" spans="1:17">
      <c r="A7046" s="152"/>
      <c r="B7046" s="68"/>
      <c r="C7046" s="68"/>
      <c r="D7046" s="68"/>
      <c r="E7046" s="68"/>
      <c r="F7046" s="69"/>
      <c r="G7046" s="69"/>
      <c r="H7046" s="69"/>
      <c r="I7046" s="69"/>
      <c r="J7046" s="68"/>
      <c r="K7046" s="69"/>
      <c r="L7046" s="68"/>
      <c r="M7046" s="68"/>
      <c r="N7046" s="68"/>
      <c r="O7046" s="68"/>
      <c r="P7046" s="70"/>
      <c r="Q7046" s="71"/>
    </row>
    <row r="7047" spans="1:17">
      <c r="A7047" s="152"/>
      <c r="B7047" s="68"/>
      <c r="C7047" s="68"/>
      <c r="D7047" s="68"/>
      <c r="E7047" s="68"/>
      <c r="F7047" s="69"/>
      <c r="G7047" s="69"/>
      <c r="H7047" s="69"/>
      <c r="I7047" s="69"/>
      <c r="J7047" s="68"/>
      <c r="K7047" s="69"/>
      <c r="L7047" s="68"/>
      <c r="M7047" s="68"/>
      <c r="N7047" s="68"/>
      <c r="O7047" s="68"/>
      <c r="P7047" s="70"/>
      <c r="Q7047" s="71"/>
    </row>
    <row r="7048" spans="1:17">
      <c r="A7048" s="152"/>
      <c r="B7048" s="68"/>
      <c r="C7048" s="68"/>
      <c r="D7048" s="68"/>
      <c r="E7048" s="68"/>
      <c r="F7048" s="69"/>
      <c r="G7048" s="69"/>
      <c r="H7048" s="69"/>
      <c r="I7048" s="69"/>
      <c r="J7048" s="68"/>
      <c r="K7048" s="69"/>
      <c r="L7048" s="68"/>
      <c r="M7048" s="68"/>
      <c r="N7048" s="68"/>
      <c r="O7048" s="68"/>
      <c r="P7048" s="70"/>
      <c r="Q7048" s="71"/>
    </row>
    <row r="7049" spans="1:17">
      <c r="A7049" s="152"/>
      <c r="B7049" s="68"/>
      <c r="C7049" s="68"/>
      <c r="D7049" s="68"/>
      <c r="E7049" s="68"/>
      <c r="F7049" s="69"/>
      <c r="G7049" s="69"/>
      <c r="H7049" s="69"/>
      <c r="I7049" s="69"/>
      <c r="J7049" s="68"/>
      <c r="K7049" s="69"/>
      <c r="L7049" s="68"/>
      <c r="M7049" s="68"/>
      <c r="N7049" s="68"/>
      <c r="O7049" s="68"/>
      <c r="P7049" s="70"/>
      <c r="Q7049" s="71"/>
    </row>
    <row r="7050" spans="1:17">
      <c r="A7050" s="152"/>
      <c r="B7050" s="68"/>
      <c r="C7050" s="68"/>
      <c r="D7050" s="68"/>
      <c r="E7050" s="68"/>
      <c r="F7050" s="69"/>
      <c r="G7050" s="69"/>
      <c r="H7050" s="69"/>
      <c r="I7050" s="69"/>
      <c r="J7050" s="68"/>
      <c r="K7050" s="69"/>
      <c r="L7050" s="68"/>
      <c r="M7050" s="68"/>
      <c r="N7050" s="68"/>
      <c r="O7050" s="68"/>
      <c r="P7050" s="70"/>
      <c r="Q7050" s="71"/>
    </row>
    <row r="7051" spans="1:17">
      <c r="A7051" s="152"/>
      <c r="B7051" s="68"/>
      <c r="C7051" s="68"/>
      <c r="D7051" s="68"/>
      <c r="E7051" s="68"/>
      <c r="F7051" s="69"/>
      <c r="G7051" s="69"/>
      <c r="H7051" s="69"/>
      <c r="I7051" s="69"/>
      <c r="J7051" s="68"/>
      <c r="K7051" s="69"/>
      <c r="L7051" s="68"/>
      <c r="M7051" s="68"/>
      <c r="N7051" s="68"/>
      <c r="O7051" s="68"/>
      <c r="P7051" s="70"/>
      <c r="Q7051" s="71"/>
    </row>
    <row r="7052" spans="1:17">
      <c r="A7052" s="152"/>
      <c r="B7052" s="68"/>
      <c r="C7052" s="68"/>
      <c r="D7052" s="68"/>
      <c r="E7052" s="68"/>
      <c r="F7052" s="69"/>
      <c r="G7052" s="69"/>
      <c r="H7052" s="69"/>
      <c r="I7052" s="69"/>
      <c r="J7052" s="68"/>
      <c r="K7052" s="69"/>
      <c r="L7052" s="68"/>
      <c r="M7052" s="68"/>
      <c r="N7052" s="68"/>
      <c r="O7052" s="68"/>
      <c r="P7052" s="70"/>
      <c r="Q7052" s="71"/>
    </row>
    <row r="7053" spans="1:17">
      <c r="A7053" s="152"/>
      <c r="B7053" s="68"/>
      <c r="C7053" s="68"/>
      <c r="D7053" s="68"/>
      <c r="E7053" s="68"/>
      <c r="F7053" s="69"/>
      <c r="G7053" s="69"/>
      <c r="H7053" s="69"/>
      <c r="I7053" s="69"/>
      <c r="J7053" s="68"/>
      <c r="K7053" s="69"/>
      <c r="L7053" s="68"/>
      <c r="M7053" s="68"/>
      <c r="N7053" s="68"/>
      <c r="O7053" s="68"/>
      <c r="P7053" s="70"/>
      <c r="Q7053" s="71"/>
    </row>
    <row r="7054" spans="1:17">
      <c r="A7054" s="152"/>
      <c r="B7054" s="68"/>
      <c r="C7054" s="68"/>
      <c r="D7054" s="68"/>
      <c r="E7054" s="68"/>
      <c r="F7054" s="69"/>
      <c r="G7054" s="69"/>
      <c r="H7054" s="69"/>
      <c r="I7054" s="69"/>
      <c r="J7054" s="68"/>
      <c r="K7054" s="69"/>
      <c r="L7054" s="68"/>
      <c r="M7054" s="68"/>
      <c r="N7054" s="68"/>
      <c r="O7054" s="68"/>
      <c r="P7054" s="70"/>
      <c r="Q7054" s="71"/>
    </row>
    <row r="7055" spans="1:17">
      <c r="A7055" s="152"/>
      <c r="B7055" s="68"/>
      <c r="C7055" s="68"/>
      <c r="D7055" s="68"/>
      <c r="E7055" s="68"/>
      <c r="F7055" s="69"/>
      <c r="G7055" s="69"/>
      <c r="H7055" s="69"/>
      <c r="I7055" s="69"/>
      <c r="J7055" s="68"/>
      <c r="K7055" s="69"/>
      <c r="L7055" s="68"/>
      <c r="M7055" s="68"/>
      <c r="N7055" s="68"/>
      <c r="O7055" s="68"/>
      <c r="P7055" s="70"/>
      <c r="Q7055" s="71"/>
    </row>
    <row r="7056" spans="1:17">
      <c r="A7056" s="152"/>
      <c r="B7056" s="68"/>
      <c r="C7056" s="68"/>
      <c r="D7056" s="68"/>
      <c r="E7056" s="68"/>
      <c r="F7056" s="69"/>
      <c r="G7056" s="69"/>
      <c r="H7056" s="69"/>
      <c r="I7056" s="69"/>
      <c r="J7056" s="68"/>
      <c r="K7056" s="69"/>
      <c r="L7056" s="68"/>
      <c r="M7056" s="68"/>
      <c r="N7056" s="68"/>
      <c r="O7056" s="68"/>
      <c r="P7056" s="70"/>
      <c r="Q7056" s="71"/>
    </row>
    <row r="7057" spans="1:17">
      <c r="A7057" s="152"/>
      <c r="B7057" s="68"/>
      <c r="C7057" s="68"/>
      <c r="D7057" s="68"/>
      <c r="E7057" s="68"/>
      <c r="F7057" s="69"/>
      <c r="G7057" s="69"/>
      <c r="H7057" s="69"/>
      <c r="I7057" s="69"/>
      <c r="J7057" s="68"/>
      <c r="K7057" s="69"/>
      <c r="L7057" s="68"/>
      <c r="M7057" s="68"/>
      <c r="N7057" s="68"/>
      <c r="O7057" s="68"/>
      <c r="P7057" s="70"/>
      <c r="Q7057" s="71"/>
    </row>
    <row r="7058" spans="1:17">
      <c r="A7058" s="152"/>
      <c r="B7058" s="68"/>
      <c r="C7058" s="68"/>
      <c r="D7058" s="68"/>
      <c r="E7058" s="68"/>
      <c r="F7058" s="69"/>
      <c r="G7058" s="69"/>
      <c r="H7058" s="69"/>
      <c r="I7058" s="69"/>
      <c r="J7058" s="68"/>
      <c r="K7058" s="69"/>
      <c r="L7058" s="68"/>
      <c r="M7058" s="68"/>
      <c r="N7058" s="68"/>
      <c r="O7058" s="68"/>
      <c r="P7058" s="70"/>
      <c r="Q7058" s="71"/>
    </row>
    <row r="7059" spans="1:17">
      <c r="A7059" s="152"/>
      <c r="B7059" s="68"/>
      <c r="C7059" s="68"/>
      <c r="D7059" s="68"/>
      <c r="E7059" s="68"/>
      <c r="F7059" s="69"/>
      <c r="G7059" s="69"/>
      <c r="H7059" s="69"/>
      <c r="I7059" s="69"/>
      <c r="J7059" s="68"/>
      <c r="K7059" s="69"/>
      <c r="L7059" s="68"/>
      <c r="M7059" s="68"/>
      <c r="N7059" s="68"/>
      <c r="O7059" s="68"/>
      <c r="P7059" s="70"/>
      <c r="Q7059" s="71"/>
    </row>
    <row r="7060" spans="1:17">
      <c r="A7060" s="152"/>
      <c r="B7060" s="68"/>
      <c r="C7060" s="68"/>
      <c r="D7060" s="68"/>
      <c r="E7060" s="68"/>
      <c r="F7060" s="69"/>
      <c r="G7060" s="69"/>
      <c r="H7060" s="69"/>
      <c r="I7060" s="69"/>
      <c r="J7060" s="68"/>
      <c r="K7060" s="69"/>
      <c r="L7060" s="68"/>
      <c r="M7060" s="68"/>
      <c r="N7060" s="68"/>
      <c r="O7060" s="68"/>
      <c r="P7060" s="70"/>
      <c r="Q7060" s="71"/>
    </row>
    <row r="7061" spans="1:17">
      <c r="A7061" s="152"/>
      <c r="B7061" s="68"/>
      <c r="C7061" s="68"/>
      <c r="D7061" s="68"/>
      <c r="E7061" s="68"/>
      <c r="F7061" s="69"/>
      <c r="G7061" s="69"/>
      <c r="H7061" s="69"/>
      <c r="I7061" s="69"/>
      <c r="J7061" s="68"/>
      <c r="K7061" s="69"/>
      <c r="L7061" s="68"/>
      <c r="M7061" s="68"/>
      <c r="N7061" s="68"/>
      <c r="O7061" s="68"/>
      <c r="P7061" s="70"/>
      <c r="Q7061" s="71"/>
    </row>
    <row r="7062" spans="1:17">
      <c r="A7062" s="152"/>
      <c r="B7062" s="68"/>
      <c r="C7062" s="68"/>
      <c r="D7062" s="68"/>
      <c r="E7062" s="68"/>
      <c r="F7062" s="69"/>
      <c r="G7062" s="69"/>
      <c r="H7062" s="69"/>
      <c r="I7062" s="69"/>
      <c r="J7062" s="68"/>
      <c r="K7062" s="69"/>
      <c r="L7062" s="68"/>
      <c r="M7062" s="68"/>
      <c r="N7062" s="68"/>
      <c r="O7062" s="68"/>
      <c r="P7062" s="70"/>
      <c r="Q7062" s="71"/>
    </row>
    <row r="7063" spans="1:17">
      <c r="A7063" s="152"/>
      <c r="B7063" s="68"/>
      <c r="C7063" s="68"/>
      <c r="D7063" s="68"/>
      <c r="E7063" s="68"/>
      <c r="F7063" s="69"/>
      <c r="G7063" s="69"/>
      <c r="H7063" s="69"/>
      <c r="I7063" s="69"/>
      <c r="J7063" s="68"/>
      <c r="K7063" s="69"/>
      <c r="L7063" s="68"/>
      <c r="M7063" s="68"/>
      <c r="N7063" s="68"/>
      <c r="O7063" s="68"/>
      <c r="P7063" s="70"/>
      <c r="Q7063" s="71"/>
    </row>
    <row r="7064" spans="1:17">
      <c r="A7064" s="152"/>
      <c r="B7064" s="68"/>
      <c r="C7064" s="68"/>
      <c r="D7064" s="68"/>
      <c r="E7064" s="68"/>
      <c r="F7064" s="69"/>
      <c r="G7064" s="69"/>
      <c r="H7064" s="69"/>
      <c r="I7064" s="69"/>
      <c r="J7064" s="68"/>
      <c r="K7064" s="69"/>
      <c r="L7064" s="68"/>
      <c r="M7064" s="68"/>
      <c r="N7064" s="68"/>
      <c r="O7064" s="68"/>
      <c r="P7064" s="70"/>
      <c r="Q7064" s="71"/>
    </row>
    <row r="7065" spans="1:17">
      <c r="A7065" s="152"/>
      <c r="B7065" s="68"/>
      <c r="C7065" s="68"/>
      <c r="D7065" s="68"/>
      <c r="E7065" s="68"/>
      <c r="F7065" s="69"/>
      <c r="G7065" s="69"/>
      <c r="H7065" s="69"/>
      <c r="I7065" s="69"/>
      <c r="J7065" s="68"/>
      <c r="K7065" s="69"/>
      <c r="L7065" s="68"/>
      <c r="M7065" s="68"/>
      <c r="N7065" s="68"/>
      <c r="O7065" s="68"/>
      <c r="P7065" s="70"/>
      <c r="Q7065" s="71"/>
    </row>
    <row r="7066" spans="1:17">
      <c r="A7066" s="152"/>
      <c r="B7066" s="68"/>
      <c r="C7066" s="68"/>
      <c r="D7066" s="68"/>
      <c r="E7066" s="68"/>
      <c r="F7066" s="69"/>
      <c r="G7066" s="69"/>
      <c r="H7066" s="69"/>
      <c r="I7066" s="69"/>
      <c r="J7066" s="68"/>
      <c r="K7066" s="69"/>
      <c r="L7066" s="68"/>
      <c r="M7066" s="68"/>
      <c r="N7066" s="68"/>
      <c r="O7066" s="68"/>
      <c r="P7066" s="70"/>
      <c r="Q7066" s="71"/>
    </row>
    <row r="7067" spans="1:17">
      <c r="A7067" s="152"/>
      <c r="B7067" s="68"/>
      <c r="C7067" s="68"/>
      <c r="D7067" s="68"/>
      <c r="E7067" s="68"/>
      <c r="F7067" s="69"/>
      <c r="G7067" s="69"/>
      <c r="H7067" s="69"/>
      <c r="I7067" s="69"/>
      <c r="J7067" s="68"/>
      <c r="K7067" s="69"/>
      <c r="L7067" s="68"/>
      <c r="M7067" s="68"/>
      <c r="N7067" s="68"/>
      <c r="O7067" s="68"/>
      <c r="P7067" s="70"/>
      <c r="Q7067" s="71"/>
    </row>
    <row r="7068" spans="1:17">
      <c r="A7068" s="152"/>
      <c r="B7068" s="68"/>
      <c r="C7068" s="68"/>
      <c r="D7068" s="68"/>
      <c r="E7068" s="68"/>
      <c r="F7068" s="69"/>
      <c r="G7068" s="69"/>
      <c r="H7068" s="69"/>
      <c r="I7068" s="69"/>
      <c r="J7068" s="68"/>
      <c r="K7068" s="69"/>
      <c r="L7068" s="68"/>
      <c r="M7068" s="68"/>
      <c r="N7068" s="68"/>
      <c r="O7068" s="68"/>
      <c r="P7068" s="70"/>
      <c r="Q7068" s="71"/>
    </row>
    <row r="7069" spans="1:17">
      <c r="A7069" s="152"/>
      <c r="B7069" s="68"/>
      <c r="C7069" s="68"/>
      <c r="D7069" s="68"/>
      <c r="E7069" s="68"/>
      <c r="F7069" s="69"/>
      <c r="G7069" s="69"/>
      <c r="H7069" s="69"/>
      <c r="I7069" s="69"/>
      <c r="J7069" s="68"/>
      <c r="K7069" s="69"/>
      <c r="L7069" s="68"/>
      <c r="M7069" s="68"/>
      <c r="N7069" s="68"/>
      <c r="O7069" s="68"/>
      <c r="P7069" s="70"/>
      <c r="Q7069" s="71"/>
    </row>
    <row r="7070" spans="1:17">
      <c r="A7070" s="152"/>
      <c r="B7070" s="68"/>
      <c r="C7070" s="68"/>
      <c r="D7070" s="68"/>
      <c r="E7070" s="68"/>
      <c r="F7070" s="69"/>
      <c r="G7070" s="69"/>
      <c r="H7070" s="69"/>
      <c r="I7070" s="69"/>
      <c r="J7070" s="68"/>
      <c r="K7070" s="69"/>
      <c r="L7070" s="68"/>
      <c r="M7070" s="68"/>
      <c r="N7070" s="68"/>
      <c r="O7070" s="68"/>
      <c r="P7070" s="70"/>
      <c r="Q7070" s="71"/>
    </row>
    <row r="7071" spans="1:17">
      <c r="A7071" s="152"/>
      <c r="B7071" s="68"/>
      <c r="C7071" s="68"/>
      <c r="D7071" s="68"/>
      <c r="E7071" s="68"/>
      <c r="F7071" s="69"/>
      <c r="G7071" s="69"/>
      <c r="H7071" s="69"/>
      <c r="I7071" s="69"/>
      <c r="J7071" s="68"/>
      <c r="K7071" s="69"/>
      <c r="L7071" s="68"/>
      <c r="M7071" s="68"/>
      <c r="N7071" s="68"/>
      <c r="O7071" s="68"/>
      <c r="P7071" s="70"/>
      <c r="Q7071" s="71"/>
    </row>
    <row r="7072" spans="1:17">
      <c r="A7072" s="152"/>
      <c r="B7072" s="68"/>
      <c r="C7072" s="68"/>
      <c r="D7072" s="68"/>
      <c r="E7072" s="68"/>
      <c r="F7072" s="69"/>
      <c r="G7072" s="69"/>
      <c r="H7072" s="69"/>
      <c r="I7072" s="69"/>
      <c r="J7072" s="68"/>
      <c r="K7072" s="69"/>
      <c r="L7072" s="68"/>
      <c r="M7072" s="68"/>
      <c r="N7072" s="68"/>
      <c r="O7072" s="68"/>
      <c r="P7072" s="70"/>
      <c r="Q7072" s="71"/>
    </row>
    <row r="7073" spans="1:17">
      <c r="A7073" s="152"/>
      <c r="B7073" s="68"/>
      <c r="C7073" s="68"/>
      <c r="D7073" s="68"/>
      <c r="E7073" s="68"/>
      <c r="F7073" s="69"/>
      <c r="G7073" s="69"/>
      <c r="H7073" s="69"/>
      <c r="I7073" s="69"/>
      <c r="J7073" s="68"/>
      <c r="K7073" s="69"/>
      <c r="L7073" s="68"/>
      <c r="M7073" s="68"/>
      <c r="N7073" s="68"/>
      <c r="O7073" s="68"/>
      <c r="P7073" s="70"/>
      <c r="Q7073" s="71"/>
    </row>
    <row r="7074" spans="1:17">
      <c r="A7074" s="152"/>
      <c r="B7074" s="68"/>
      <c r="C7074" s="68"/>
      <c r="D7074" s="68"/>
      <c r="E7074" s="68"/>
      <c r="F7074" s="69"/>
      <c r="G7074" s="69"/>
      <c r="H7074" s="69"/>
      <c r="I7074" s="69"/>
      <c r="J7074" s="68"/>
      <c r="K7074" s="69"/>
      <c r="L7074" s="68"/>
      <c r="M7074" s="68"/>
      <c r="N7074" s="68"/>
      <c r="O7074" s="68"/>
      <c r="P7074" s="70"/>
      <c r="Q7074" s="71"/>
    </row>
    <row r="7075" spans="1:17">
      <c r="A7075" s="152"/>
      <c r="B7075" s="68"/>
      <c r="C7075" s="68"/>
      <c r="D7075" s="68"/>
      <c r="E7075" s="68"/>
      <c r="F7075" s="69"/>
      <c r="G7075" s="69"/>
      <c r="H7075" s="69"/>
      <c r="I7075" s="69"/>
      <c r="J7075" s="68"/>
      <c r="K7075" s="69"/>
      <c r="L7075" s="68"/>
      <c r="M7075" s="68"/>
      <c r="N7075" s="68"/>
      <c r="O7075" s="68"/>
      <c r="P7075" s="70"/>
      <c r="Q7075" s="71"/>
    </row>
    <row r="7076" spans="1:17">
      <c r="A7076" s="152"/>
      <c r="B7076" s="68"/>
      <c r="C7076" s="68"/>
      <c r="D7076" s="68"/>
      <c r="E7076" s="68"/>
      <c r="F7076" s="69"/>
      <c r="G7076" s="69"/>
      <c r="H7076" s="69"/>
      <c r="I7076" s="69"/>
      <c r="J7076" s="68"/>
      <c r="K7076" s="69"/>
      <c r="L7076" s="68"/>
      <c r="M7076" s="68"/>
      <c r="N7076" s="68"/>
      <c r="O7076" s="68"/>
      <c r="P7076" s="70"/>
      <c r="Q7076" s="71"/>
    </row>
    <row r="7077" spans="1:17">
      <c r="A7077" s="152"/>
      <c r="B7077" s="68"/>
      <c r="C7077" s="68"/>
      <c r="D7077" s="68"/>
      <c r="E7077" s="68"/>
      <c r="F7077" s="69"/>
      <c r="G7077" s="69"/>
      <c r="H7077" s="69"/>
      <c r="I7077" s="69"/>
      <c r="J7077" s="68"/>
      <c r="K7077" s="69"/>
      <c r="L7077" s="68"/>
      <c r="M7077" s="68"/>
      <c r="N7077" s="68"/>
      <c r="O7077" s="68"/>
      <c r="P7077" s="70"/>
      <c r="Q7077" s="71"/>
    </row>
    <row r="7078" spans="1:17">
      <c r="A7078" s="152"/>
      <c r="B7078" s="68"/>
      <c r="C7078" s="68"/>
      <c r="D7078" s="68"/>
      <c r="E7078" s="68"/>
      <c r="F7078" s="69"/>
      <c r="G7078" s="69"/>
      <c r="H7078" s="69"/>
      <c r="I7078" s="69"/>
      <c r="J7078" s="68"/>
      <c r="K7078" s="69"/>
      <c r="L7078" s="68"/>
      <c r="M7078" s="68"/>
      <c r="N7078" s="68"/>
      <c r="O7078" s="68"/>
      <c r="P7078" s="70"/>
      <c r="Q7078" s="71"/>
    </row>
    <row r="7079" spans="1:17">
      <c r="A7079" s="152"/>
      <c r="B7079" s="68"/>
      <c r="C7079" s="68"/>
      <c r="D7079" s="68"/>
      <c r="E7079" s="68"/>
      <c r="F7079" s="69"/>
      <c r="G7079" s="69"/>
      <c r="H7079" s="69"/>
      <c r="I7079" s="69"/>
      <c r="J7079" s="68"/>
      <c r="K7079" s="69"/>
      <c r="L7079" s="68"/>
      <c r="M7079" s="68"/>
      <c r="N7079" s="68"/>
      <c r="O7079" s="68"/>
      <c r="P7079" s="70"/>
      <c r="Q7079" s="71"/>
    </row>
    <row r="7080" spans="1:17">
      <c r="A7080" s="152"/>
      <c r="B7080" s="68"/>
      <c r="C7080" s="68"/>
      <c r="D7080" s="68"/>
      <c r="E7080" s="68"/>
      <c r="F7080" s="69"/>
      <c r="G7080" s="69"/>
      <c r="H7080" s="69"/>
      <c r="I7080" s="69"/>
      <c r="J7080" s="68"/>
      <c r="K7080" s="69"/>
      <c r="L7080" s="68"/>
      <c r="M7080" s="68"/>
      <c r="N7080" s="68"/>
      <c r="O7080" s="68"/>
      <c r="P7080" s="70"/>
      <c r="Q7080" s="71"/>
    </row>
    <row r="7081" spans="1:17">
      <c r="A7081" s="152"/>
      <c r="B7081" s="68"/>
      <c r="C7081" s="68"/>
      <c r="D7081" s="68"/>
      <c r="E7081" s="68"/>
      <c r="F7081" s="69"/>
      <c r="G7081" s="69"/>
      <c r="H7081" s="69"/>
      <c r="I7081" s="69"/>
      <c r="J7081" s="68"/>
      <c r="K7081" s="69"/>
      <c r="L7081" s="68"/>
      <c r="M7081" s="68"/>
      <c r="N7081" s="68"/>
      <c r="O7081" s="68"/>
      <c r="P7081" s="70"/>
      <c r="Q7081" s="71"/>
    </row>
    <row r="7082" spans="1:17">
      <c r="A7082" s="152"/>
      <c r="B7082" s="68"/>
      <c r="C7082" s="68"/>
      <c r="D7082" s="68"/>
      <c r="E7082" s="68"/>
      <c r="F7082" s="69"/>
      <c r="G7082" s="69"/>
      <c r="H7082" s="69"/>
      <c r="I7082" s="69"/>
      <c r="J7082" s="68"/>
      <c r="K7082" s="69"/>
      <c r="L7082" s="68"/>
      <c r="M7082" s="68"/>
      <c r="N7082" s="68"/>
      <c r="O7082" s="68"/>
      <c r="P7082" s="70"/>
      <c r="Q7082" s="71"/>
    </row>
    <row r="7083" spans="1:17">
      <c r="A7083" s="152"/>
      <c r="B7083" s="68"/>
      <c r="C7083" s="68"/>
      <c r="D7083" s="68"/>
      <c r="E7083" s="68"/>
      <c r="F7083" s="69"/>
      <c r="G7083" s="69"/>
      <c r="H7083" s="69"/>
      <c r="I7083" s="69"/>
      <c r="J7083" s="68"/>
      <c r="K7083" s="69"/>
      <c r="L7083" s="68"/>
      <c r="M7083" s="68"/>
      <c r="N7083" s="68"/>
      <c r="O7083" s="68"/>
      <c r="P7083" s="70"/>
      <c r="Q7083" s="71"/>
    </row>
    <row r="7084" spans="1:17">
      <c r="A7084" s="152"/>
      <c r="B7084" s="68"/>
      <c r="C7084" s="68"/>
      <c r="D7084" s="68"/>
      <c r="E7084" s="68"/>
      <c r="F7084" s="69"/>
      <c r="G7084" s="69"/>
      <c r="H7084" s="69"/>
      <c r="I7084" s="69"/>
      <c r="J7084" s="68"/>
      <c r="K7084" s="69"/>
      <c r="L7084" s="68"/>
      <c r="M7084" s="68"/>
      <c r="N7084" s="68"/>
      <c r="O7084" s="68"/>
      <c r="P7084" s="70"/>
      <c r="Q7084" s="71"/>
    </row>
    <row r="7085" spans="1:17">
      <c r="A7085" s="152"/>
      <c r="B7085" s="68"/>
      <c r="C7085" s="68"/>
      <c r="D7085" s="68"/>
      <c r="E7085" s="68"/>
      <c r="F7085" s="69"/>
      <c r="G7085" s="69"/>
      <c r="H7085" s="69"/>
      <c r="I7085" s="69"/>
      <c r="J7085" s="68"/>
      <c r="K7085" s="69"/>
      <c r="L7085" s="68"/>
      <c r="M7085" s="68"/>
      <c r="N7085" s="68"/>
      <c r="O7085" s="68"/>
      <c r="P7085" s="70"/>
      <c r="Q7085" s="71"/>
    </row>
    <row r="7086" spans="1:17">
      <c r="A7086" s="152"/>
      <c r="B7086" s="68"/>
      <c r="C7086" s="68"/>
      <c r="D7086" s="68"/>
      <c r="E7086" s="68"/>
      <c r="F7086" s="69"/>
      <c r="G7086" s="69"/>
      <c r="H7086" s="69"/>
      <c r="I7086" s="69"/>
      <c r="J7086" s="68"/>
      <c r="K7086" s="69"/>
      <c r="L7086" s="68"/>
      <c r="M7086" s="68"/>
      <c r="N7086" s="68"/>
      <c r="O7086" s="68"/>
      <c r="P7086" s="70"/>
      <c r="Q7086" s="71"/>
    </row>
    <row r="7087" spans="1:17">
      <c r="A7087" s="152"/>
      <c r="B7087" s="68"/>
      <c r="C7087" s="68"/>
      <c r="D7087" s="68"/>
      <c r="E7087" s="68"/>
      <c r="F7087" s="69"/>
      <c r="G7087" s="69"/>
      <c r="H7087" s="69"/>
      <c r="I7087" s="69"/>
      <c r="J7087" s="68"/>
      <c r="K7087" s="69"/>
      <c r="L7087" s="68"/>
      <c r="M7087" s="68"/>
      <c r="N7087" s="68"/>
      <c r="O7087" s="68"/>
      <c r="P7087" s="70"/>
      <c r="Q7087" s="71"/>
    </row>
    <row r="7088" spans="1:17">
      <c r="A7088" s="152"/>
      <c r="B7088" s="68"/>
      <c r="C7088" s="68"/>
      <c r="D7088" s="68"/>
      <c r="E7088" s="68"/>
      <c r="F7088" s="69"/>
      <c r="G7088" s="69"/>
      <c r="H7088" s="69"/>
      <c r="I7088" s="69"/>
      <c r="J7088" s="68"/>
      <c r="K7088" s="69"/>
      <c r="L7088" s="68"/>
      <c r="M7088" s="68"/>
      <c r="N7088" s="68"/>
      <c r="O7088" s="68"/>
      <c r="P7088" s="70"/>
      <c r="Q7088" s="71"/>
    </row>
    <row r="7089" spans="1:17">
      <c r="A7089" s="152"/>
      <c r="B7089" s="68"/>
      <c r="C7089" s="68"/>
      <c r="D7089" s="68"/>
      <c r="E7089" s="68"/>
      <c r="F7089" s="69"/>
      <c r="G7089" s="69"/>
      <c r="H7089" s="69"/>
      <c r="I7089" s="69"/>
      <c r="J7089" s="68"/>
      <c r="K7089" s="69"/>
      <c r="L7089" s="68"/>
      <c r="M7089" s="68"/>
      <c r="N7089" s="68"/>
      <c r="O7089" s="68"/>
      <c r="P7089" s="70"/>
      <c r="Q7089" s="71"/>
    </row>
    <row r="7090" spans="1:17">
      <c r="A7090" s="152"/>
      <c r="B7090" s="68"/>
      <c r="C7090" s="68"/>
      <c r="D7090" s="68"/>
      <c r="E7090" s="68"/>
      <c r="F7090" s="69"/>
      <c r="G7090" s="69"/>
      <c r="H7090" s="69"/>
      <c r="I7090" s="69"/>
      <c r="J7090" s="68"/>
      <c r="K7090" s="69"/>
      <c r="L7090" s="68"/>
      <c r="M7090" s="68"/>
      <c r="N7090" s="68"/>
      <c r="O7090" s="68"/>
      <c r="P7090" s="70"/>
      <c r="Q7090" s="71"/>
    </row>
    <row r="7091" spans="1:17">
      <c r="A7091" s="152"/>
      <c r="B7091" s="68"/>
      <c r="C7091" s="68"/>
      <c r="D7091" s="68"/>
      <c r="E7091" s="68"/>
      <c r="F7091" s="69"/>
      <c r="G7091" s="69"/>
      <c r="H7091" s="69"/>
      <c r="I7091" s="69"/>
      <c r="J7091" s="68"/>
      <c r="K7091" s="69"/>
      <c r="L7091" s="68"/>
      <c r="M7091" s="68"/>
      <c r="N7091" s="68"/>
      <c r="O7091" s="68"/>
      <c r="P7091" s="70"/>
      <c r="Q7091" s="71"/>
    </row>
    <row r="7092" spans="1:17">
      <c r="A7092" s="152"/>
      <c r="B7092" s="68"/>
      <c r="C7092" s="68"/>
      <c r="D7092" s="68"/>
      <c r="E7092" s="68"/>
      <c r="F7092" s="69"/>
      <c r="G7092" s="69"/>
      <c r="H7092" s="69"/>
      <c r="I7092" s="69"/>
      <c r="J7092" s="68"/>
      <c r="K7092" s="69"/>
      <c r="L7092" s="68"/>
      <c r="M7092" s="68"/>
      <c r="N7092" s="68"/>
      <c r="O7092" s="68"/>
      <c r="P7092" s="70"/>
      <c r="Q7092" s="71"/>
    </row>
    <row r="7093" spans="1:17">
      <c r="A7093" s="152"/>
      <c r="B7093" s="68"/>
      <c r="C7093" s="68"/>
      <c r="D7093" s="68"/>
      <c r="E7093" s="68"/>
      <c r="F7093" s="69"/>
      <c r="G7093" s="69"/>
      <c r="H7093" s="69"/>
      <c r="I7093" s="69"/>
      <c r="J7093" s="68"/>
      <c r="K7093" s="69"/>
      <c r="L7093" s="68"/>
      <c r="M7093" s="68"/>
      <c r="N7093" s="68"/>
      <c r="O7093" s="68"/>
      <c r="P7093" s="70"/>
      <c r="Q7093" s="71"/>
    </row>
    <row r="7094" spans="1:17">
      <c r="A7094" s="152"/>
      <c r="B7094" s="68"/>
      <c r="C7094" s="68"/>
      <c r="D7094" s="68"/>
      <c r="E7094" s="68"/>
      <c r="F7094" s="69"/>
      <c r="G7094" s="69"/>
      <c r="H7094" s="69"/>
      <c r="I7094" s="69"/>
      <c r="J7094" s="68"/>
      <c r="K7094" s="69"/>
      <c r="L7094" s="68"/>
      <c r="M7094" s="68"/>
      <c r="N7094" s="68"/>
      <c r="O7094" s="68"/>
      <c r="P7094" s="70"/>
      <c r="Q7094" s="71"/>
    </row>
    <row r="7095" spans="1:17">
      <c r="A7095" s="152"/>
      <c r="B7095" s="68"/>
      <c r="C7095" s="68"/>
      <c r="D7095" s="68"/>
      <c r="E7095" s="68"/>
      <c r="F7095" s="69"/>
      <c r="G7095" s="69"/>
      <c r="H7095" s="69"/>
      <c r="I7095" s="69"/>
      <c r="J7095" s="68"/>
      <c r="K7095" s="69"/>
      <c r="L7095" s="68"/>
      <c r="M7095" s="68"/>
      <c r="N7095" s="68"/>
      <c r="O7095" s="68"/>
      <c r="P7095" s="70"/>
      <c r="Q7095" s="71"/>
    </row>
    <row r="7096" spans="1:17">
      <c r="A7096" s="152"/>
      <c r="B7096" s="68"/>
      <c r="C7096" s="68"/>
      <c r="D7096" s="68"/>
      <c r="E7096" s="68"/>
      <c r="F7096" s="69"/>
      <c r="G7096" s="69"/>
      <c r="H7096" s="69"/>
      <c r="I7096" s="69"/>
      <c r="J7096" s="68"/>
      <c r="K7096" s="69"/>
      <c r="L7096" s="68"/>
      <c r="M7096" s="68"/>
      <c r="N7096" s="68"/>
      <c r="O7096" s="68"/>
      <c r="P7096" s="70"/>
      <c r="Q7096" s="71"/>
    </row>
    <row r="7097" spans="1:17">
      <c r="A7097" s="152"/>
      <c r="B7097" s="68"/>
      <c r="C7097" s="68"/>
      <c r="D7097" s="68"/>
      <c r="E7097" s="68"/>
      <c r="F7097" s="69"/>
      <c r="G7097" s="69"/>
      <c r="H7097" s="69"/>
      <c r="I7097" s="69"/>
      <c r="J7097" s="68"/>
      <c r="K7097" s="69"/>
      <c r="L7097" s="68"/>
      <c r="M7097" s="68"/>
      <c r="N7097" s="68"/>
      <c r="O7097" s="68"/>
      <c r="P7097" s="70"/>
      <c r="Q7097" s="71"/>
    </row>
    <row r="7098" spans="1:17">
      <c r="A7098" s="152"/>
      <c r="B7098" s="68"/>
      <c r="C7098" s="68"/>
      <c r="D7098" s="68"/>
      <c r="E7098" s="68"/>
      <c r="F7098" s="69"/>
      <c r="G7098" s="69"/>
      <c r="H7098" s="69"/>
      <c r="I7098" s="69"/>
      <c r="J7098" s="68"/>
      <c r="K7098" s="69"/>
      <c r="L7098" s="68"/>
      <c r="M7098" s="68"/>
      <c r="N7098" s="68"/>
      <c r="O7098" s="68"/>
      <c r="P7098" s="70"/>
      <c r="Q7098" s="71"/>
    </row>
    <row r="7099" spans="1:17">
      <c r="A7099" s="152"/>
      <c r="B7099" s="68"/>
      <c r="C7099" s="68"/>
      <c r="D7099" s="68"/>
      <c r="E7099" s="68"/>
      <c r="F7099" s="69"/>
      <c r="G7099" s="69"/>
      <c r="H7099" s="69"/>
      <c r="I7099" s="69"/>
      <c r="J7099" s="68"/>
      <c r="K7099" s="69"/>
      <c r="L7099" s="68"/>
      <c r="M7099" s="68"/>
      <c r="N7099" s="68"/>
      <c r="O7099" s="68"/>
      <c r="P7099" s="70"/>
      <c r="Q7099" s="71"/>
    </row>
    <row r="7100" spans="1:17">
      <c r="A7100" s="152"/>
      <c r="B7100" s="68"/>
      <c r="C7100" s="68"/>
      <c r="D7100" s="68"/>
      <c r="E7100" s="68"/>
      <c r="F7100" s="69"/>
      <c r="G7100" s="69"/>
      <c r="H7100" s="69"/>
      <c r="I7100" s="69"/>
      <c r="J7100" s="68"/>
      <c r="K7100" s="69"/>
      <c r="L7100" s="68"/>
      <c r="M7100" s="68"/>
      <c r="N7100" s="68"/>
      <c r="O7100" s="68"/>
      <c r="P7100" s="70"/>
      <c r="Q7100" s="71"/>
    </row>
    <row r="7101" spans="1:17">
      <c r="A7101" s="152"/>
      <c r="B7101" s="68"/>
      <c r="C7101" s="68"/>
      <c r="D7101" s="68"/>
      <c r="E7101" s="68"/>
      <c r="F7101" s="69"/>
      <c r="G7101" s="69"/>
      <c r="H7101" s="69"/>
      <c r="I7101" s="69"/>
      <c r="J7101" s="68"/>
      <c r="K7101" s="69"/>
      <c r="L7101" s="68"/>
      <c r="M7101" s="68"/>
      <c r="N7101" s="68"/>
      <c r="O7101" s="68"/>
      <c r="P7101" s="70"/>
      <c r="Q7101" s="71"/>
    </row>
    <row r="7102" spans="1:17">
      <c r="A7102" s="152"/>
      <c r="B7102" s="68"/>
      <c r="C7102" s="68"/>
      <c r="D7102" s="68"/>
      <c r="E7102" s="68"/>
      <c r="F7102" s="69"/>
      <c r="G7102" s="69"/>
      <c r="H7102" s="69"/>
      <c r="I7102" s="69"/>
      <c r="J7102" s="68"/>
      <c r="K7102" s="69"/>
      <c r="L7102" s="68"/>
      <c r="M7102" s="68"/>
      <c r="N7102" s="68"/>
      <c r="O7102" s="68"/>
      <c r="P7102" s="70"/>
      <c r="Q7102" s="71"/>
    </row>
    <row r="7103" spans="1:17">
      <c r="A7103" s="152"/>
      <c r="B7103" s="68"/>
      <c r="C7103" s="68"/>
      <c r="D7103" s="68"/>
      <c r="E7103" s="68"/>
      <c r="F7103" s="69"/>
      <c r="G7103" s="69"/>
      <c r="H7103" s="69"/>
      <c r="I7103" s="69"/>
      <c r="J7103" s="68"/>
      <c r="K7103" s="69"/>
      <c r="L7103" s="68"/>
      <c r="M7103" s="68"/>
      <c r="N7103" s="68"/>
      <c r="O7103" s="68"/>
      <c r="P7103" s="70"/>
      <c r="Q7103" s="71"/>
    </row>
    <row r="7104" spans="1:17">
      <c r="A7104" s="152"/>
      <c r="B7104" s="68"/>
      <c r="C7104" s="68"/>
      <c r="D7104" s="68"/>
      <c r="E7104" s="68"/>
      <c r="F7104" s="69"/>
      <c r="G7104" s="69"/>
      <c r="H7104" s="69"/>
      <c r="I7104" s="69"/>
      <c r="J7104" s="68"/>
      <c r="K7104" s="69"/>
      <c r="L7104" s="68"/>
      <c r="M7104" s="68"/>
      <c r="N7104" s="68"/>
      <c r="O7104" s="68"/>
      <c r="P7104" s="70"/>
      <c r="Q7104" s="71"/>
    </row>
    <row r="7105" spans="1:17">
      <c r="A7105" s="152"/>
      <c r="B7105" s="68"/>
      <c r="C7105" s="68"/>
      <c r="D7105" s="68"/>
      <c r="E7105" s="68"/>
      <c r="F7105" s="69"/>
      <c r="G7105" s="69"/>
      <c r="H7105" s="69"/>
      <c r="I7105" s="69"/>
      <c r="J7105" s="68"/>
      <c r="K7105" s="69"/>
      <c r="L7105" s="68"/>
      <c r="M7105" s="68"/>
      <c r="N7105" s="68"/>
      <c r="O7105" s="68"/>
      <c r="P7105" s="70"/>
      <c r="Q7105" s="71"/>
    </row>
    <row r="7106" spans="1:17">
      <c r="A7106" s="152"/>
      <c r="B7106" s="68"/>
      <c r="C7106" s="68"/>
      <c r="D7106" s="68"/>
      <c r="E7106" s="68"/>
      <c r="F7106" s="69"/>
      <c r="G7106" s="69"/>
      <c r="H7106" s="69"/>
      <c r="I7106" s="69"/>
      <c r="J7106" s="68"/>
      <c r="K7106" s="69"/>
      <c r="L7106" s="68"/>
      <c r="M7106" s="68"/>
      <c r="N7106" s="68"/>
      <c r="O7106" s="68"/>
      <c r="P7106" s="70"/>
      <c r="Q7106" s="71"/>
    </row>
    <row r="7107" spans="1:17">
      <c r="A7107" s="152"/>
      <c r="B7107" s="68"/>
      <c r="C7107" s="68"/>
      <c r="D7107" s="68"/>
      <c r="E7107" s="68"/>
      <c r="F7107" s="69"/>
      <c r="G7107" s="69"/>
      <c r="H7107" s="69"/>
      <c r="I7107" s="69"/>
      <c r="J7107" s="68"/>
      <c r="K7107" s="69"/>
      <c r="L7107" s="68"/>
      <c r="M7107" s="68"/>
      <c r="N7107" s="68"/>
      <c r="O7107" s="68"/>
      <c r="P7107" s="70"/>
      <c r="Q7107" s="71"/>
    </row>
    <row r="7108" spans="1:17">
      <c r="A7108" s="152"/>
      <c r="B7108" s="68"/>
      <c r="C7108" s="68"/>
      <c r="D7108" s="68"/>
      <c r="E7108" s="68"/>
      <c r="F7108" s="69"/>
      <c r="G7108" s="69"/>
      <c r="H7108" s="69"/>
      <c r="I7108" s="69"/>
      <c r="J7108" s="68"/>
      <c r="K7108" s="69"/>
      <c r="L7108" s="68"/>
      <c r="M7108" s="68"/>
      <c r="N7108" s="68"/>
      <c r="O7108" s="68"/>
      <c r="P7108" s="70"/>
      <c r="Q7108" s="71"/>
    </row>
    <row r="7109" spans="1:17">
      <c r="A7109" s="152"/>
      <c r="B7109" s="68"/>
      <c r="C7109" s="68"/>
      <c r="D7109" s="68"/>
      <c r="E7109" s="68"/>
      <c r="F7109" s="69"/>
      <c r="G7109" s="69"/>
      <c r="H7109" s="69"/>
      <c r="I7109" s="69"/>
      <c r="J7109" s="68"/>
      <c r="K7109" s="69"/>
      <c r="L7109" s="68"/>
      <c r="M7109" s="68"/>
      <c r="N7109" s="68"/>
      <c r="O7109" s="68"/>
      <c r="P7109" s="70"/>
      <c r="Q7109" s="71"/>
    </row>
    <row r="7110" spans="1:17">
      <c r="A7110" s="152"/>
      <c r="B7110" s="68"/>
      <c r="C7110" s="68"/>
      <c r="D7110" s="68"/>
      <c r="E7110" s="68"/>
      <c r="F7110" s="69"/>
      <c r="G7110" s="69"/>
      <c r="H7110" s="69"/>
      <c r="I7110" s="69"/>
      <c r="J7110" s="68"/>
      <c r="K7110" s="69"/>
      <c r="L7110" s="68"/>
      <c r="M7110" s="68"/>
      <c r="N7110" s="68"/>
      <c r="O7110" s="68"/>
      <c r="P7110" s="70"/>
      <c r="Q7110" s="71"/>
    </row>
    <row r="7111" spans="1:17">
      <c r="A7111" s="152"/>
      <c r="B7111" s="68"/>
      <c r="C7111" s="68"/>
      <c r="D7111" s="68"/>
      <c r="E7111" s="68"/>
      <c r="F7111" s="69"/>
      <c r="G7111" s="69"/>
      <c r="H7111" s="69"/>
      <c r="I7111" s="69"/>
      <c r="J7111" s="68"/>
      <c r="K7111" s="69"/>
      <c r="L7111" s="68"/>
      <c r="M7111" s="68"/>
      <c r="N7111" s="68"/>
      <c r="O7111" s="68"/>
      <c r="P7111" s="70"/>
      <c r="Q7111" s="71"/>
    </row>
    <row r="7112" spans="1:17">
      <c r="A7112" s="152"/>
      <c r="B7112" s="68"/>
      <c r="C7112" s="68"/>
      <c r="D7112" s="68"/>
      <c r="E7112" s="68"/>
      <c r="F7112" s="69"/>
      <c r="G7112" s="69"/>
      <c r="H7112" s="69"/>
      <c r="I7112" s="69"/>
      <c r="J7112" s="68"/>
      <c r="K7112" s="69"/>
      <c r="L7112" s="68"/>
      <c r="M7112" s="68"/>
      <c r="N7112" s="68"/>
      <c r="O7112" s="68"/>
      <c r="P7112" s="70"/>
      <c r="Q7112" s="71"/>
    </row>
    <row r="7113" spans="1:17">
      <c r="A7113" s="152"/>
      <c r="B7113" s="68"/>
      <c r="C7113" s="68"/>
      <c r="D7113" s="68"/>
      <c r="E7113" s="68"/>
      <c r="F7113" s="69"/>
      <c r="G7113" s="69"/>
      <c r="H7113" s="69"/>
      <c r="I7113" s="69"/>
      <c r="J7113" s="68"/>
      <c r="K7113" s="69"/>
      <c r="L7113" s="68"/>
      <c r="M7113" s="68"/>
      <c r="N7113" s="68"/>
      <c r="O7113" s="68"/>
      <c r="P7113" s="70"/>
      <c r="Q7113" s="71"/>
    </row>
    <row r="7114" spans="1:17">
      <c r="A7114" s="152"/>
      <c r="B7114" s="68"/>
      <c r="C7114" s="68"/>
      <c r="D7114" s="68"/>
      <c r="E7114" s="68"/>
      <c r="F7114" s="69"/>
      <c r="G7114" s="69"/>
      <c r="H7114" s="69"/>
      <c r="I7114" s="69"/>
      <c r="J7114" s="68"/>
      <c r="K7114" s="69"/>
      <c r="L7114" s="68"/>
      <c r="M7114" s="68"/>
      <c r="N7114" s="68"/>
      <c r="O7114" s="68"/>
      <c r="P7114" s="70"/>
      <c r="Q7114" s="71"/>
    </row>
    <row r="7115" spans="1:17">
      <c r="A7115" s="152"/>
      <c r="B7115" s="68"/>
      <c r="C7115" s="68"/>
      <c r="D7115" s="68"/>
      <c r="E7115" s="68"/>
      <c r="F7115" s="69"/>
      <c r="G7115" s="69"/>
      <c r="H7115" s="69"/>
      <c r="I7115" s="69"/>
      <c r="J7115" s="68"/>
      <c r="K7115" s="69"/>
      <c r="L7115" s="68"/>
      <c r="M7115" s="68"/>
      <c r="N7115" s="68"/>
      <c r="O7115" s="68"/>
      <c r="P7115" s="70"/>
      <c r="Q7115" s="71"/>
    </row>
    <row r="7116" spans="1:17">
      <c r="A7116" s="152"/>
      <c r="B7116" s="68"/>
      <c r="C7116" s="68"/>
      <c r="D7116" s="68"/>
      <c r="E7116" s="68"/>
      <c r="F7116" s="69"/>
      <c r="G7116" s="69"/>
      <c r="H7116" s="69"/>
      <c r="I7116" s="69"/>
      <c r="J7116" s="68"/>
      <c r="K7116" s="69"/>
      <c r="L7116" s="68"/>
      <c r="M7116" s="68"/>
      <c r="N7116" s="68"/>
      <c r="O7116" s="68"/>
      <c r="P7116" s="70"/>
      <c r="Q7116" s="71"/>
    </row>
    <row r="7117" spans="1:17">
      <c r="A7117" s="152"/>
      <c r="B7117" s="68"/>
      <c r="C7117" s="68"/>
      <c r="D7117" s="68"/>
      <c r="E7117" s="68"/>
      <c r="F7117" s="69"/>
      <c r="G7117" s="69"/>
      <c r="H7117" s="69"/>
      <c r="I7117" s="69"/>
      <c r="J7117" s="68"/>
      <c r="K7117" s="69"/>
      <c r="L7117" s="68"/>
      <c r="M7117" s="68"/>
      <c r="N7117" s="68"/>
      <c r="O7117" s="68"/>
      <c r="P7117" s="70"/>
      <c r="Q7117" s="71"/>
    </row>
    <row r="7118" spans="1:17">
      <c r="A7118" s="152"/>
      <c r="B7118" s="68"/>
      <c r="C7118" s="68"/>
      <c r="D7118" s="68"/>
      <c r="E7118" s="68"/>
      <c r="F7118" s="69"/>
      <c r="G7118" s="69"/>
      <c r="H7118" s="69"/>
      <c r="I7118" s="69"/>
      <c r="J7118" s="68"/>
      <c r="K7118" s="69"/>
      <c r="L7118" s="68"/>
      <c r="M7118" s="68"/>
      <c r="N7118" s="68"/>
      <c r="O7118" s="68"/>
      <c r="P7118" s="70"/>
      <c r="Q7118" s="71"/>
    </row>
    <row r="7119" spans="1:17">
      <c r="A7119" s="152"/>
      <c r="B7119" s="68"/>
      <c r="C7119" s="68"/>
      <c r="D7119" s="68"/>
      <c r="E7119" s="68"/>
      <c r="F7119" s="69"/>
      <c r="G7119" s="69"/>
      <c r="H7119" s="69"/>
      <c r="I7119" s="69"/>
      <c r="J7119" s="68"/>
      <c r="K7119" s="69"/>
      <c r="L7119" s="68"/>
      <c r="M7119" s="68"/>
      <c r="N7119" s="68"/>
      <c r="O7119" s="68"/>
      <c r="P7119" s="70"/>
      <c r="Q7119" s="71"/>
    </row>
    <row r="7120" spans="1:17">
      <c r="A7120" s="152"/>
      <c r="B7120" s="68"/>
      <c r="C7120" s="68"/>
      <c r="D7120" s="68"/>
      <c r="E7120" s="68"/>
      <c r="F7120" s="69"/>
      <c r="G7120" s="69"/>
      <c r="H7120" s="69"/>
      <c r="I7120" s="69"/>
      <c r="J7120" s="68"/>
      <c r="K7120" s="69"/>
      <c r="L7120" s="68"/>
      <c r="M7120" s="68"/>
      <c r="N7120" s="68"/>
      <c r="O7120" s="68"/>
      <c r="P7120" s="70"/>
      <c r="Q7120" s="71"/>
    </row>
    <row r="7121" spans="1:17">
      <c r="A7121" s="152"/>
      <c r="B7121" s="68"/>
      <c r="C7121" s="68"/>
      <c r="D7121" s="68"/>
      <c r="E7121" s="68"/>
      <c r="F7121" s="69"/>
      <c r="G7121" s="69"/>
      <c r="H7121" s="69"/>
      <c r="I7121" s="69"/>
      <c r="J7121" s="68"/>
      <c r="K7121" s="69"/>
      <c r="L7121" s="68"/>
      <c r="M7121" s="68"/>
      <c r="N7121" s="68"/>
      <c r="O7121" s="68"/>
      <c r="P7121" s="70"/>
      <c r="Q7121" s="71"/>
    </row>
    <row r="7122" spans="1:17">
      <c r="A7122" s="152"/>
      <c r="B7122" s="68"/>
      <c r="C7122" s="68"/>
      <c r="D7122" s="68"/>
      <c r="E7122" s="68"/>
      <c r="F7122" s="69"/>
      <c r="G7122" s="69"/>
      <c r="H7122" s="69"/>
      <c r="I7122" s="69"/>
      <c r="J7122" s="68"/>
      <c r="K7122" s="69"/>
      <c r="L7122" s="68"/>
      <c r="M7122" s="68"/>
      <c r="N7122" s="68"/>
      <c r="O7122" s="68"/>
      <c r="P7122" s="70"/>
      <c r="Q7122" s="71"/>
    </row>
    <row r="7123" spans="1:17">
      <c r="A7123" s="152"/>
      <c r="B7123" s="68"/>
      <c r="C7123" s="68"/>
      <c r="D7123" s="68"/>
      <c r="E7123" s="68"/>
      <c r="F7123" s="69"/>
      <c r="G7123" s="69"/>
      <c r="H7123" s="69"/>
      <c r="I7123" s="69"/>
      <c r="J7123" s="68"/>
      <c r="K7123" s="69"/>
      <c r="L7123" s="68"/>
      <c r="M7123" s="68"/>
      <c r="N7123" s="68"/>
      <c r="O7123" s="68"/>
      <c r="P7123" s="70"/>
      <c r="Q7123" s="71"/>
    </row>
    <row r="7124" spans="1:17">
      <c r="A7124" s="152"/>
      <c r="B7124" s="68"/>
      <c r="C7124" s="68"/>
      <c r="D7124" s="68"/>
      <c r="E7124" s="68"/>
      <c r="F7124" s="69"/>
      <c r="G7124" s="69"/>
      <c r="H7124" s="69"/>
      <c r="I7124" s="69"/>
      <c r="J7124" s="68"/>
      <c r="K7124" s="69"/>
      <c r="L7124" s="68"/>
      <c r="M7124" s="68"/>
      <c r="N7124" s="68"/>
      <c r="O7124" s="68"/>
      <c r="P7124" s="70"/>
      <c r="Q7124" s="71"/>
    </row>
    <row r="7125" spans="1:17">
      <c r="A7125" s="152"/>
      <c r="B7125" s="68"/>
      <c r="C7125" s="68"/>
      <c r="D7125" s="68"/>
      <c r="E7125" s="68"/>
      <c r="F7125" s="69"/>
      <c r="G7125" s="69"/>
      <c r="H7125" s="69"/>
      <c r="I7125" s="69"/>
      <c r="J7125" s="68"/>
      <c r="K7125" s="69"/>
      <c r="L7125" s="68"/>
      <c r="M7125" s="68"/>
      <c r="N7125" s="68"/>
      <c r="O7125" s="68"/>
      <c r="P7125" s="70"/>
      <c r="Q7125" s="71"/>
    </row>
    <row r="7126" spans="1:17">
      <c r="A7126" s="152"/>
      <c r="B7126" s="68"/>
      <c r="C7126" s="68"/>
      <c r="D7126" s="68"/>
      <c r="E7126" s="68"/>
      <c r="F7126" s="69"/>
      <c r="G7126" s="69"/>
      <c r="H7126" s="69"/>
      <c r="I7126" s="69"/>
      <c r="J7126" s="68"/>
      <c r="K7126" s="69"/>
      <c r="L7126" s="68"/>
      <c r="M7126" s="68"/>
      <c r="N7126" s="68"/>
      <c r="O7126" s="68"/>
      <c r="P7126" s="70"/>
      <c r="Q7126" s="71"/>
    </row>
    <row r="7127" spans="1:17">
      <c r="A7127" s="152"/>
      <c r="B7127" s="68"/>
      <c r="C7127" s="68"/>
      <c r="D7127" s="68"/>
      <c r="E7127" s="68"/>
      <c r="F7127" s="69"/>
      <c r="G7127" s="69"/>
      <c r="H7127" s="69"/>
      <c r="I7127" s="69"/>
      <c r="J7127" s="68"/>
      <c r="K7127" s="69"/>
      <c r="L7127" s="68"/>
      <c r="M7127" s="68"/>
      <c r="N7127" s="68"/>
      <c r="O7127" s="68"/>
      <c r="P7127" s="70"/>
      <c r="Q7127" s="71"/>
    </row>
    <row r="7128" spans="1:17">
      <c r="A7128" s="152"/>
      <c r="B7128" s="68"/>
      <c r="C7128" s="68"/>
      <c r="D7128" s="68"/>
      <c r="E7128" s="68"/>
      <c r="F7128" s="69"/>
      <c r="G7128" s="69"/>
      <c r="H7128" s="69"/>
      <c r="I7128" s="69"/>
      <c r="J7128" s="68"/>
      <c r="K7128" s="69"/>
      <c r="L7128" s="68"/>
      <c r="M7128" s="68"/>
      <c r="N7128" s="68"/>
      <c r="O7128" s="68"/>
      <c r="P7128" s="70"/>
      <c r="Q7128" s="71"/>
    </row>
    <row r="7129" spans="1:17">
      <c r="A7129" s="152"/>
      <c r="B7129" s="68"/>
      <c r="C7129" s="68"/>
      <c r="D7129" s="68"/>
      <c r="E7129" s="68"/>
      <c r="F7129" s="69"/>
      <c r="G7129" s="69"/>
      <c r="H7129" s="69"/>
      <c r="I7129" s="69"/>
      <c r="J7129" s="68"/>
      <c r="K7129" s="69"/>
      <c r="L7129" s="68"/>
      <c r="M7129" s="68"/>
      <c r="N7129" s="68"/>
      <c r="O7129" s="68"/>
      <c r="P7129" s="70"/>
      <c r="Q7129" s="71"/>
    </row>
    <row r="7130" spans="1:17">
      <c r="A7130" s="152"/>
      <c r="B7130" s="68"/>
      <c r="C7130" s="68"/>
      <c r="D7130" s="68"/>
      <c r="E7130" s="68"/>
      <c r="F7130" s="69"/>
      <c r="G7130" s="69"/>
      <c r="H7130" s="69"/>
      <c r="I7130" s="69"/>
      <c r="J7130" s="68"/>
      <c r="K7130" s="69"/>
      <c r="L7130" s="68"/>
      <c r="M7130" s="68"/>
      <c r="N7130" s="68"/>
      <c r="O7130" s="68"/>
      <c r="P7130" s="70"/>
      <c r="Q7130" s="71"/>
    </row>
    <row r="7131" spans="1:17">
      <c r="A7131" s="152"/>
      <c r="B7131" s="68"/>
      <c r="C7131" s="68"/>
      <c r="D7131" s="68"/>
      <c r="E7131" s="68"/>
      <c r="F7131" s="69"/>
      <c r="G7131" s="69"/>
      <c r="H7131" s="69"/>
      <c r="I7131" s="69"/>
      <c r="J7131" s="68"/>
      <c r="K7131" s="69"/>
      <c r="L7131" s="68"/>
      <c r="M7131" s="68"/>
      <c r="N7131" s="68"/>
      <c r="O7131" s="68"/>
      <c r="P7131" s="70"/>
      <c r="Q7131" s="71"/>
    </row>
    <row r="7132" spans="1:17">
      <c r="A7132" s="152"/>
      <c r="B7132" s="68"/>
      <c r="C7132" s="68"/>
      <c r="D7132" s="68"/>
      <c r="E7132" s="68"/>
      <c r="F7132" s="69"/>
      <c r="G7132" s="69"/>
      <c r="H7132" s="69"/>
      <c r="I7132" s="69"/>
      <c r="J7132" s="68"/>
      <c r="K7132" s="69"/>
      <c r="L7132" s="68"/>
      <c r="M7132" s="68"/>
      <c r="N7132" s="68"/>
      <c r="O7132" s="68"/>
      <c r="P7132" s="70"/>
      <c r="Q7132" s="71"/>
    </row>
    <row r="7133" spans="1:17">
      <c r="A7133" s="152"/>
      <c r="B7133" s="68"/>
      <c r="C7133" s="68"/>
      <c r="D7133" s="68"/>
      <c r="E7133" s="68"/>
      <c r="F7133" s="69"/>
      <c r="G7133" s="69"/>
      <c r="H7133" s="69"/>
      <c r="I7133" s="69"/>
      <c r="J7133" s="68"/>
      <c r="K7133" s="69"/>
      <c r="L7133" s="68"/>
      <c r="M7133" s="68"/>
      <c r="N7133" s="68"/>
      <c r="O7133" s="68"/>
      <c r="P7133" s="70"/>
      <c r="Q7133" s="71"/>
    </row>
    <row r="7134" spans="1:17">
      <c r="A7134" s="152"/>
      <c r="B7134" s="68"/>
      <c r="C7134" s="68"/>
      <c r="D7134" s="68"/>
      <c r="E7134" s="68"/>
      <c r="F7134" s="69"/>
      <c r="G7134" s="69"/>
      <c r="H7134" s="69"/>
      <c r="I7134" s="69"/>
      <c r="J7134" s="68"/>
      <c r="K7134" s="69"/>
      <c r="L7134" s="68"/>
      <c r="M7134" s="68"/>
      <c r="N7134" s="68"/>
      <c r="O7134" s="68"/>
      <c r="P7134" s="70"/>
      <c r="Q7134" s="71"/>
    </row>
    <row r="7135" spans="1:17">
      <c r="A7135" s="152"/>
      <c r="B7135" s="68"/>
      <c r="C7135" s="68"/>
      <c r="D7135" s="68"/>
      <c r="E7135" s="68"/>
      <c r="F7135" s="69"/>
      <c r="G7135" s="69"/>
      <c r="H7135" s="69"/>
      <c r="I7135" s="69"/>
      <c r="J7135" s="68"/>
      <c r="K7135" s="69"/>
      <c r="L7135" s="68"/>
      <c r="M7135" s="68"/>
      <c r="N7135" s="68"/>
      <c r="O7135" s="68"/>
      <c r="P7135" s="70"/>
      <c r="Q7135" s="71"/>
    </row>
    <row r="7136" spans="1:17">
      <c r="A7136" s="152"/>
      <c r="B7136" s="68"/>
      <c r="C7136" s="68"/>
      <c r="D7136" s="68"/>
      <c r="E7136" s="68"/>
      <c r="F7136" s="69"/>
      <c r="G7136" s="69"/>
      <c r="H7136" s="69"/>
      <c r="I7136" s="69"/>
      <c r="J7136" s="68"/>
      <c r="K7136" s="69"/>
      <c r="L7136" s="68"/>
      <c r="M7136" s="68"/>
      <c r="N7136" s="68"/>
      <c r="O7136" s="68"/>
      <c r="P7136" s="70"/>
      <c r="Q7136" s="71"/>
    </row>
    <row r="7137" spans="1:17">
      <c r="A7137" s="152"/>
      <c r="B7137" s="68"/>
      <c r="C7137" s="68"/>
      <c r="D7137" s="68"/>
      <c r="E7137" s="68"/>
      <c r="F7137" s="69"/>
      <c r="G7137" s="69"/>
      <c r="H7137" s="69"/>
      <c r="I7137" s="69"/>
      <c r="J7137" s="68"/>
      <c r="K7137" s="69"/>
      <c r="L7137" s="68"/>
      <c r="M7137" s="68"/>
      <c r="N7137" s="68"/>
      <c r="O7137" s="68"/>
      <c r="P7137" s="70"/>
      <c r="Q7137" s="71"/>
    </row>
    <row r="7138" spans="1:17">
      <c r="A7138" s="152"/>
      <c r="B7138" s="68"/>
      <c r="C7138" s="68"/>
      <c r="D7138" s="68"/>
      <c r="E7138" s="68"/>
      <c r="F7138" s="69"/>
      <c r="G7138" s="69"/>
      <c r="H7138" s="69"/>
      <c r="I7138" s="69"/>
      <c r="J7138" s="68"/>
      <c r="K7138" s="69"/>
      <c r="L7138" s="68"/>
      <c r="M7138" s="68"/>
      <c r="N7138" s="68"/>
      <c r="O7138" s="68"/>
      <c r="P7138" s="70"/>
      <c r="Q7138" s="71"/>
    </row>
    <row r="7139" spans="1:17">
      <c r="A7139" s="152"/>
      <c r="B7139" s="68"/>
      <c r="C7139" s="68"/>
      <c r="D7139" s="68"/>
      <c r="E7139" s="68"/>
      <c r="F7139" s="69"/>
      <c r="G7139" s="69"/>
      <c r="H7139" s="69"/>
      <c r="I7139" s="69"/>
      <c r="J7139" s="68"/>
      <c r="K7139" s="69"/>
      <c r="L7139" s="68"/>
      <c r="M7139" s="68"/>
      <c r="N7139" s="68"/>
      <c r="O7139" s="68"/>
      <c r="P7139" s="70"/>
      <c r="Q7139" s="71"/>
    </row>
    <row r="7140" spans="1:17">
      <c r="A7140" s="152"/>
      <c r="B7140" s="68"/>
      <c r="C7140" s="68"/>
      <c r="D7140" s="68"/>
      <c r="E7140" s="68"/>
      <c r="F7140" s="69"/>
      <c r="G7140" s="69"/>
      <c r="H7140" s="69"/>
      <c r="I7140" s="69"/>
      <c r="J7140" s="68"/>
      <c r="K7140" s="69"/>
      <c r="L7140" s="68"/>
      <c r="M7140" s="68"/>
      <c r="N7140" s="68"/>
      <c r="O7140" s="68"/>
      <c r="P7140" s="70"/>
      <c r="Q7140" s="71"/>
    </row>
    <row r="7141" spans="1:17">
      <c r="A7141" s="152"/>
      <c r="B7141" s="68"/>
      <c r="C7141" s="68"/>
      <c r="D7141" s="68"/>
      <c r="E7141" s="68"/>
      <c r="F7141" s="69"/>
      <c r="G7141" s="69"/>
      <c r="H7141" s="69"/>
      <c r="I7141" s="69"/>
      <c r="J7141" s="68"/>
      <c r="K7141" s="69"/>
      <c r="L7141" s="68"/>
      <c r="M7141" s="68"/>
      <c r="N7141" s="68"/>
      <c r="O7141" s="68"/>
      <c r="P7141" s="70"/>
      <c r="Q7141" s="71"/>
    </row>
    <row r="7142" spans="1:17">
      <c r="A7142" s="152"/>
      <c r="B7142" s="68"/>
      <c r="C7142" s="68"/>
      <c r="D7142" s="68"/>
      <c r="E7142" s="68"/>
      <c r="F7142" s="69"/>
      <c r="G7142" s="69"/>
      <c r="H7142" s="69"/>
      <c r="I7142" s="69"/>
      <c r="J7142" s="68"/>
      <c r="K7142" s="69"/>
      <c r="L7142" s="68"/>
      <c r="M7142" s="68"/>
      <c r="N7142" s="68"/>
      <c r="O7142" s="68"/>
      <c r="P7142" s="70"/>
      <c r="Q7142" s="71"/>
    </row>
    <row r="7143" spans="1:17">
      <c r="A7143" s="152"/>
      <c r="B7143" s="68"/>
      <c r="C7143" s="68"/>
      <c r="D7143" s="68"/>
      <c r="E7143" s="68"/>
      <c r="F7143" s="69"/>
      <c r="G7143" s="69"/>
      <c r="H7143" s="69"/>
      <c r="I7143" s="69"/>
      <c r="J7143" s="68"/>
      <c r="K7143" s="69"/>
      <c r="L7143" s="68"/>
      <c r="M7143" s="68"/>
      <c r="N7143" s="68"/>
      <c r="O7143" s="68"/>
      <c r="P7143" s="70"/>
      <c r="Q7143" s="71"/>
    </row>
    <row r="7144" spans="1:17">
      <c r="A7144" s="152"/>
      <c r="B7144" s="68"/>
      <c r="C7144" s="68"/>
      <c r="D7144" s="68"/>
      <c r="E7144" s="68"/>
      <c r="F7144" s="69"/>
      <c r="G7144" s="69"/>
      <c r="H7144" s="69"/>
      <c r="I7144" s="69"/>
      <c r="J7144" s="68"/>
      <c r="K7144" s="69"/>
      <c r="L7144" s="68"/>
      <c r="M7144" s="68"/>
      <c r="N7144" s="68"/>
      <c r="O7144" s="68"/>
      <c r="P7144" s="70"/>
      <c r="Q7144" s="71"/>
    </row>
    <row r="7145" spans="1:17">
      <c r="A7145" s="152"/>
      <c r="B7145" s="68"/>
      <c r="C7145" s="68"/>
      <c r="D7145" s="68"/>
      <c r="E7145" s="68"/>
      <c r="F7145" s="69"/>
      <c r="G7145" s="69"/>
      <c r="H7145" s="69"/>
      <c r="I7145" s="69"/>
      <c r="J7145" s="68"/>
      <c r="K7145" s="69"/>
      <c r="L7145" s="68"/>
      <c r="M7145" s="68"/>
      <c r="N7145" s="68"/>
      <c r="O7145" s="68"/>
      <c r="P7145" s="70"/>
      <c r="Q7145" s="71"/>
    </row>
    <row r="7146" spans="1:17">
      <c r="A7146" s="152"/>
      <c r="B7146" s="68"/>
      <c r="C7146" s="68"/>
      <c r="D7146" s="68"/>
      <c r="E7146" s="68"/>
      <c r="F7146" s="69"/>
      <c r="G7146" s="69"/>
      <c r="H7146" s="69"/>
      <c r="I7146" s="69"/>
      <c r="J7146" s="68"/>
      <c r="K7146" s="69"/>
      <c r="L7146" s="68"/>
      <c r="M7146" s="68"/>
      <c r="N7146" s="68"/>
      <c r="O7146" s="68"/>
      <c r="P7146" s="70"/>
      <c r="Q7146" s="71"/>
    </row>
    <row r="7147" spans="1:17">
      <c r="A7147" s="152"/>
      <c r="B7147" s="68"/>
      <c r="C7147" s="68"/>
      <c r="D7147" s="68"/>
      <c r="E7147" s="68"/>
      <c r="F7147" s="69"/>
      <c r="G7147" s="69"/>
      <c r="H7147" s="69"/>
      <c r="I7147" s="69"/>
      <c r="J7147" s="68"/>
      <c r="K7147" s="69"/>
      <c r="L7147" s="68"/>
      <c r="M7147" s="68"/>
      <c r="N7147" s="68"/>
      <c r="O7147" s="68"/>
      <c r="P7147" s="70"/>
      <c r="Q7147" s="71"/>
    </row>
    <row r="7148" spans="1:17">
      <c r="A7148" s="152"/>
      <c r="B7148" s="68"/>
      <c r="C7148" s="68"/>
      <c r="D7148" s="68"/>
      <c r="E7148" s="68"/>
      <c r="F7148" s="69"/>
      <c r="G7148" s="69"/>
      <c r="H7148" s="69"/>
      <c r="I7148" s="69"/>
      <c r="J7148" s="68"/>
      <c r="K7148" s="69"/>
      <c r="L7148" s="68"/>
      <c r="M7148" s="68"/>
      <c r="N7148" s="68"/>
      <c r="O7148" s="68"/>
      <c r="P7148" s="70"/>
      <c r="Q7148" s="71"/>
    </row>
    <row r="7149" spans="1:17">
      <c r="A7149" s="152"/>
      <c r="B7149" s="68"/>
      <c r="C7149" s="68"/>
      <c r="D7149" s="68"/>
      <c r="E7149" s="68"/>
      <c r="F7149" s="69"/>
      <c r="G7149" s="69"/>
      <c r="H7149" s="69"/>
      <c r="I7149" s="69"/>
      <c r="J7149" s="68"/>
      <c r="K7149" s="69"/>
      <c r="L7149" s="68"/>
      <c r="M7149" s="68"/>
      <c r="N7149" s="68"/>
      <c r="O7149" s="68"/>
      <c r="P7149" s="70"/>
      <c r="Q7149" s="71"/>
    </row>
    <row r="7150" spans="1:17">
      <c r="A7150" s="152"/>
      <c r="B7150" s="68"/>
      <c r="C7150" s="68"/>
      <c r="D7150" s="68"/>
      <c r="E7150" s="68"/>
      <c r="F7150" s="69"/>
      <c r="G7150" s="69"/>
      <c r="H7150" s="69"/>
      <c r="I7150" s="69"/>
      <c r="J7150" s="68"/>
      <c r="K7150" s="69"/>
      <c r="L7150" s="68"/>
      <c r="M7150" s="68"/>
      <c r="N7150" s="68"/>
      <c r="O7150" s="68"/>
      <c r="P7150" s="70"/>
      <c r="Q7150" s="71"/>
    </row>
    <row r="7151" spans="1:17">
      <c r="A7151" s="152"/>
      <c r="B7151" s="68"/>
      <c r="C7151" s="68"/>
      <c r="D7151" s="68"/>
      <c r="E7151" s="68"/>
      <c r="F7151" s="69"/>
      <c r="G7151" s="69"/>
      <c r="H7151" s="69"/>
      <c r="I7151" s="69"/>
      <c r="J7151" s="68"/>
      <c r="K7151" s="69"/>
      <c r="L7151" s="68"/>
      <c r="M7151" s="68"/>
      <c r="N7151" s="68"/>
      <c r="O7151" s="68"/>
      <c r="P7151" s="70"/>
      <c r="Q7151" s="71"/>
    </row>
    <row r="7152" spans="1:17">
      <c r="A7152" s="152"/>
      <c r="B7152" s="68"/>
      <c r="C7152" s="68"/>
      <c r="D7152" s="68"/>
      <c r="E7152" s="68"/>
      <c r="F7152" s="69"/>
      <c r="G7152" s="69"/>
      <c r="H7152" s="69"/>
      <c r="I7152" s="69"/>
      <c r="J7152" s="68"/>
      <c r="K7152" s="69"/>
      <c r="L7152" s="68"/>
      <c r="M7152" s="68"/>
      <c r="N7152" s="68"/>
      <c r="O7152" s="68"/>
      <c r="P7152" s="70"/>
      <c r="Q7152" s="71"/>
    </row>
    <row r="7153" spans="1:17">
      <c r="A7153" s="152"/>
      <c r="B7153" s="68"/>
      <c r="C7153" s="68"/>
      <c r="D7153" s="68"/>
      <c r="E7153" s="68"/>
      <c r="F7153" s="69"/>
      <c r="G7153" s="69"/>
      <c r="H7153" s="69"/>
      <c r="I7153" s="69"/>
      <c r="J7153" s="68"/>
      <c r="K7153" s="69"/>
      <c r="L7153" s="68"/>
      <c r="M7153" s="68"/>
      <c r="N7153" s="68"/>
      <c r="O7153" s="68"/>
      <c r="P7153" s="70"/>
      <c r="Q7153" s="71"/>
    </row>
    <row r="7154" spans="1:17">
      <c r="A7154" s="152"/>
      <c r="B7154" s="68"/>
      <c r="C7154" s="68"/>
      <c r="D7154" s="68"/>
      <c r="E7154" s="68"/>
      <c r="F7154" s="69"/>
      <c r="G7154" s="69"/>
      <c r="H7154" s="69"/>
      <c r="I7154" s="69"/>
      <c r="J7154" s="68"/>
      <c r="K7154" s="69"/>
      <c r="L7154" s="68"/>
      <c r="M7154" s="68"/>
      <c r="N7154" s="68"/>
      <c r="O7154" s="68"/>
      <c r="P7154" s="70"/>
      <c r="Q7154" s="71"/>
    </row>
    <row r="7155" spans="1:17">
      <c r="A7155" s="152"/>
      <c r="B7155" s="68"/>
      <c r="C7155" s="68"/>
      <c r="D7155" s="68"/>
      <c r="E7155" s="68"/>
      <c r="F7155" s="69"/>
      <c r="G7155" s="69"/>
      <c r="H7155" s="69"/>
      <c r="I7155" s="69"/>
      <c r="J7155" s="68"/>
      <c r="K7155" s="69"/>
      <c r="L7155" s="68"/>
      <c r="M7155" s="68"/>
      <c r="N7155" s="68"/>
      <c r="O7155" s="68"/>
      <c r="P7155" s="70"/>
      <c r="Q7155" s="71"/>
    </row>
    <row r="7156" spans="1:17">
      <c r="A7156" s="152"/>
      <c r="B7156" s="68"/>
      <c r="C7156" s="68"/>
      <c r="D7156" s="68"/>
      <c r="E7156" s="68"/>
      <c r="F7156" s="69"/>
      <c r="G7156" s="69"/>
      <c r="H7156" s="69"/>
      <c r="I7156" s="69"/>
      <c r="J7156" s="68"/>
      <c r="K7156" s="69"/>
      <c r="L7156" s="68"/>
      <c r="M7156" s="68"/>
      <c r="N7156" s="68"/>
      <c r="O7156" s="68"/>
      <c r="P7156" s="70"/>
      <c r="Q7156" s="71"/>
    </row>
    <row r="7157" spans="1:17">
      <c r="A7157" s="152"/>
      <c r="B7157" s="68"/>
      <c r="C7157" s="68"/>
      <c r="D7157" s="68"/>
      <c r="E7157" s="68"/>
      <c r="F7157" s="69"/>
      <c r="G7157" s="69"/>
      <c r="H7157" s="69"/>
      <c r="I7157" s="69"/>
      <c r="J7157" s="68"/>
      <c r="K7157" s="69"/>
      <c r="L7157" s="68"/>
      <c r="M7157" s="68"/>
      <c r="N7157" s="68"/>
      <c r="O7157" s="68"/>
      <c r="P7157" s="70"/>
      <c r="Q7157" s="71"/>
    </row>
    <row r="7158" spans="1:17">
      <c r="A7158" s="152"/>
      <c r="B7158" s="68"/>
      <c r="C7158" s="68"/>
      <c r="D7158" s="68"/>
      <c r="E7158" s="68"/>
      <c r="F7158" s="69"/>
      <c r="G7158" s="69"/>
      <c r="H7158" s="69"/>
      <c r="I7158" s="69"/>
      <c r="J7158" s="68"/>
      <c r="K7158" s="69"/>
      <c r="L7158" s="68"/>
      <c r="M7158" s="68"/>
      <c r="N7158" s="68"/>
      <c r="O7158" s="68"/>
      <c r="P7158" s="70"/>
      <c r="Q7158" s="71"/>
    </row>
    <row r="7159" spans="1:17">
      <c r="A7159" s="152"/>
      <c r="B7159" s="68"/>
      <c r="C7159" s="68"/>
      <c r="D7159" s="68"/>
      <c r="E7159" s="68"/>
      <c r="F7159" s="69"/>
      <c r="G7159" s="69"/>
      <c r="H7159" s="69"/>
      <c r="I7159" s="69"/>
      <c r="J7159" s="68"/>
      <c r="K7159" s="69"/>
      <c r="L7159" s="68"/>
      <c r="M7159" s="68"/>
      <c r="N7159" s="68"/>
      <c r="O7159" s="68"/>
      <c r="P7159" s="70"/>
      <c r="Q7159" s="71"/>
    </row>
    <row r="7160" spans="1:17">
      <c r="A7160" s="152"/>
      <c r="B7160" s="68"/>
      <c r="C7160" s="68"/>
      <c r="D7160" s="68"/>
      <c r="E7160" s="68"/>
      <c r="F7160" s="69"/>
      <c r="G7160" s="69"/>
      <c r="H7160" s="69"/>
      <c r="I7160" s="69"/>
      <c r="J7160" s="68"/>
      <c r="K7160" s="69"/>
      <c r="L7160" s="68"/>
      <c r="M7160" s="68"/>
      <c r="N7160" s="68"/>
      <c r="O7160" s="68"/>
      <c r="P7160" s="70"/>
      <c r="Q7160" s="71"/>
    </row>
    <row r="7161" spans="1:17">
      <c r="A7161" s="152"/>
      <c r="B7161" s="68"/>
      <c r="C7161" s="68"/>
      <c r="D7161" s="68"/>
      <c r="E7161" s="68"/>
      <c r="F7161" s="69"/>
      <c r="G7161" s="69"/>
      <c r="H7161" s="69"/>
      <c r="I7161" s="69"/>
      <c r="J7161" s="68"/>
      <c r="K7161" s="69"/>
      <c r="L7161" s="68"/>
      <c r="M7161" s="68"/>
      <c r="N7161" s="68"/>
      <c r="O7161" s="68"/>
      <c r="P7161" s="70"/>
      <c r="Q7161" s="71"/>
    </row>
    <row r="7162" spans="1:17">
      <c r="A7162" s="152"/>
      <c r="B7162" s="68"/>
      <c r="C7162" s="68"/>
      <c r="D7162" s="68"/>
      <c r="E7162" s="68"/>
      <c r="F7162" s="69"/>
      <c r="G7162" s="69"/>
      <c r="H7162" s="69"/>
      <c r="I7162" s="69"/>
      <c r="J7162" s="68"/>
      <c r="K7162" s="69"/>
      <c r="L7162" s="68"/>
      <c r="M7162" s="68"/>
      <c r="N7162" s="68"/>
      <c r="O7162" s="68"/>
      <c r="P7162" s="70"/>
      <c r="Q7162" s="71"/>
    </row>
    <row r="7163" spans="1:17">
      <c r="A7163" s="152"/>
      <c r="B7163" s="68"/>
      <c r="C7163" s="68"/>
      <c r="D7163" s="68"/>
      <c r="E7163" s="68"/>
      <c r="F7163" s="69"/>
      <c r="G7163" s="69"/>
      <c r="H7163" s="69"/>
      <c r="I7163" s="69"/>
      <c r="J7163" s="68"/>
      <c r="K7163" s="69"/>
      <c r="L7163" s="68"/>
      <c r="M7163" s="68"/>
      <c r="N7163" s="68"/>
      <c r="O7163" s="68"/>
      <c r="P7163" s="70"/>
      <c r="Q7163" s="71"/>
    </row>
    <row r="7164" spans="1:17">
      <c r="A7164" s="152"/>
      <c r="B7164" s="68"/>
      <c r="C7164" s="68"/>
      <c r="D7164" s="68"/>
      <c r="E7164" s="68"/>
      <c r="F7164" s="69"/>
      <c r="G7164" s="69"/>
      <c r="H7164" s="69"/>
      <c r="I7164" s="69"/>
      <c r="J7164" s="68"/>
      <c r="K7164" s="69"/>
      <c r="L7164" s="68"/>
      <c r="M7164" s="68"/>
      <c r="N7164" s="68"/>
      <c r="O7164" s="68"/>
      <c r="P7164" s="70"/>
      <c r="Q7164" s="71"/>
    </row>
    <row r="7165" spans="1:17">
      <c r="A7165" s="152"/>
      <c r="B7165" s="68"/>
      <c r="C7165" s="68"/>
      <c r="D7165" s="68"/>
      <c r="E7165" s="68"/>
      <c r="F7165" s="69"/>
      <c r="G7165" s="69"/>
      <c r="H7165" s="69"/>
      <c r="I7165" s="69"/>
      <c r="J7165" s="68"/>
      <c r="K7165" s="69"/>
      <c r="L7165" s="68"/>
      <c r="M7165" s="68"/>
      <c r="N7165" s="68"/>
      <c r="O7165" s="68"/>
      <c r="P7165" s="70"/>
      <c r="Q7165" s="71"/>
    </row>
    <row r="7166" spans="1:17">
      <c r="A7166" s="152"/>
      <c r="B7166" s="68"/>
      <c r="C7166" s="68"/>
      <c r="D7166" s="68"/>
      <c r="E7166" s="68"/>
      <c r="F7166" s="69"/>
      <c r="G7166" s="69"/>
      <c r="H7166" s="69"/>
      <c r="I7166" s="69"/>
      <c r="J7166" s="68"/>
      <c r="K7166" s="69"/>
      <c r="L7166" s="68"/>
      <c r="M7166" s="68"/>
      <c r="N7166" s="68"/>
      <c r="O7166" s="68"/>
      <c r="P7166" s="70"/>
      <c r="Q7166" s="71"/>
    </row>
    <row r="7167" spans="1:17">
      <c r="A7167" s="152"/>
      <c r="B7167" s="68"/>
      <c r="C7167" s="68"/>
      <c r="D7167" s="68"/>
      <c r="E7167" s="68"/>
      <c r="F7167" s="69"/>
      <c r="G7167" s="69"/>
      <c r="H7167" s="69"/>
      <c r="I7167" s="69"/>
      <c r="J7167" s="68"/>
      <c r="K7167" s="69"/>
      <c r="L7167" s="68"/>
      <c r="M7167" s="68"/>
      <c r="N7167" s="68"/>
      <c r="O7167" s="68"/>
      <c r="P7167" s="70"/>
      <c r="Q7167" s="71"/>
    </row>
    <row r="7168" spans="1:17">
      <c r="A7168" s="152"/>
      <c r="B7168" s="68"/>
      <c r="C7168" s="68"/>
      <c r="D7168" s="68"/>
      <c r="E7168" s="68"/>
      <c r="F7168" s="69"/>
      <c r="G7168" s="69"/>
      <c r="H7168" s="69"/>
      <c r="I7168" s="69"/>
      <c r="J7168" s="68"/>
      <c r="K7168" s="69"/>
      <c r="L7168" s="68"/>
      <c r="M7168" s="68"/>
      <c r="N7168" s="68"/>
      <c r="O7168" s="68"/>
      <c r="P7168" s="70"/>
      <c r="Q7168" s="71"/>
    </row>
    <row r="7169" spans="1:17">
      <c r="A7169" s="152"/>
      <c r="B7169" s="68"/>
      <c r="C7169" s="68"/>
      <c r="D7169" s="68"/>
      <c r="E7169" s="68"/>
      <c r="F7169" s="69"/>
      <c r="G7169" s="69"/>
      <c r="H7169" s="69"/>
      <c r="I7169" s="69"/>
      <c r="J7169" s="68"/>
      <c r="K7169" s="69"/>
      <c r="L7169" s="68"/>
      <c r="M7169" s="68"/>
      <c r="N7169" s="68"/>
      <c r="O7169" s="68"/>
      <c r="P7169" s="70"/>
      <c r="Q7169" s="71"/>
    </row>
    <row r="7170" spans="1:17">
      <c r="A7170" s="152"/>
      <c r="B7170" s="68"/>
      <c r="C7170" s="68"/>
      <c r="D7170" s="68"/>
      <c r="E7170" s="68"/>
      <c r="F7170" s="69"/>
      <c r="G7170" s="69"/>
      <c r="H7170" s="69"/>
      <c r="I7170" s="69"/>
      <c r="J7170" s="68"/>
      <c r="K7170" s="69"/>
      <c r="L7170" s="68"/>
      <c r="M7170" s="68"/>
      <c r="N7170" s="68"/>
      <c r="O7170" s="68"/>
      <c r="P7170" s="70"/>
      <c r="Q7170" s="71"/>
    </row>
    <row r="7171" spans="1:17">
      <c r="A7171" s="152"/>
      <c r="B7171" s="68"/>
      <c r="C7171" s="68"/>
      <c r="D7171" s="68"/>
      <c r="E7171" s="68"/>
      <c r="F7171" s="69"/>
      <c r="G7171" s="69"/>
      <c r="H7171" s="69"/>
      <c r="I7171" s="69"/>
      <c r="J7171" s="68"/>
      <c r="K7171" s="69"/>
      <c r="L7171" s="68"/>
      <c r="M7171" s="68"/>
      <c r="N7171" s="68"/>
      <c r="O7171" s="68"/>
      <c r="P7171" s="70"/>
      <c r="Q7171" s="71"/>
    </row>
    <row r="7172" spans="1:17">
      <c r="A7172" s="152"/>
      <c r="B7172" s="68"/>
      <c r="C7172" s="68"/>
      <c r="D7172" s="68"/>
      <c r="E7172" s="68"/>
      <c r="F7172" s="69"/>
      <c r="G7172" s="69"/>
      <c r="H7172" s="69"/>
      <c r="I7172" s="69"/>
      <c r="J7172" s="68"/>
      <c r="K7172" s="69"/>
      <c r="L7172" s="68"/>
      <c r="M7172" s="68"/>
      <c r="N7172" s="68"/>
      <c r="O7172" s="68"/>
      <c r="P7172" s="70"/>
      <c r="Q7172" s="71"/>
    </row>
    <row r="7173" spans="1:17">
      <c r="A7173" s="152"/>
      <c r="B7173" s="68"/>
      <c r="C7173" s="68"/>
      <c r="D7173" s="68"/>
      <c r="E7173" s="68"/>
      <c r="F7173" s="69"/>
      <c r="G7173" s="69"/>
      <c r="H7173" s="69"/>
      <c r="I7173" s="69"/>
      <c r="J7173" s="68"/>
      <c r="K7173" s="69"/>
      <c r="L7173" s="68"/>
      <c r="M7173" s="68"/>
      <c r="N7173" s="68"/>
      <c r="O7173" s="68"/>
      <c r="P7173" s="70"/>
      <c r="Q7173" s="71"/>
    </row>
    <row r="7174" spans="1:17">
      <c r="A7174" s="152"/>
      <c r="B7174" s="68"/>
      <c r="C7174" s="68"/>
      <c r="D7174" s="68"/>
      <c r="E7174" s="68"/>
      <c r="F7174" s="69"/>
      <c r="G7174" s="69"/>
      <c r="H7174" s="69"/>
      <c r="I7174" s="69"/>
      <c r="J7174" s="68"/>
      <c r="K7174" s="69"/>
      <c r="L7174" s="68"/>
      <c r="M7174" s="68"/>
      <c r="N7174" s="68"/>
      <c r="O7174" s="68"/>
      <c r="P7174" s="70"/>
      <c r="Q7174" s="71"/>
    </row>
    <row r="7175" spans="1:17">
      <c r="A7175" s="152"/>
      <c r="B7175" s="68"/>
      <c r="C7175" s="68"/>
      <c r="D7175" s="68"/>
      <c r="E7175" s="68"/>
      <c r="F7175" s="69"/>
      <c r="G7175" s="69"/>
      <c r="H7175" s="69"/>
      <c r="I7175" s="69"/>
      <c r="J7175" s="68"/>
      <c r="K7175" s="69"/>
      <c r="L7175" s="68"/>
      <c r="M7175" s="68"/>
      <c r="N7175" s="68"/>
      <c r="O7175" s="68"/>
      <c r="P7175" s="70"/>
      <c r="Q7175" s="71"/>
    </row>
    <row r="7176" spans="1:17">
      <c r="A7176" s="152"/>
      <c r="B7176" s="68"/>
      <c r="C7176" s="68"/>
      <c r="D7176" s="68"/>
      <c r="E7176" s="68"/>
      <c r="F7176" s="69"/>
      <c r="G7176" s="69"/>
      <c r="H7176" s="69"/>
      <c r="I7176" s="69"/>
      <c r="J7176" s="68"/>
      <c r="K7176" s="69"/>
      <c r="L7176" s="68"/>
      <c r="M7176" s="68"/>
      <c r="N7176" s="68"/>
      <c r="O7176" s="68"/>
      <c r="P7176" s="70"/>
      <c r="Q7176" s="71"/>
    </row>
    <row r="7177" spans="1:17">
      <c r="A7177" s="152"/>
      <c r="B7177" s="68"/>
      <c r="C7177" s="68"/>
      <c r="D7177" s="68"/>
      <c r="E7177" s="68"/>
      <c r="F7177" s="69"/>
      <c r="G7177" s="69"/>
      <c r="H7177" s="69"/>
      <c r="I7177" s="69"/>
      <c r="J7177" s="68"/>
      <c r="K7177" s="69"/>
      <c r="L7177" s="68"/>
      <c r="M7177" s="68"/>
      <c r="N7177" s="68"/>
      <c r="O7177" s="68"/>
      <c r="P7177" s="70"/>
      <c r="Q7177" s="71"/>
    </row>
    <row r="7178" spans="1:17">
      <c r="A7178" s="152"/>
      <c r="B7178" s="68"/>
      <c r="C7178" s="68"/>
      <c r="D7178" s="68"/>
      <c r="E7178" s="68"/>
      <c r="F7178" s="69"/>
      <c r="G7178" s="69"/>
      <c r="H7178" s="69"/>
      <c r="I7178" s="69"/>
      <c r="J7178" s="68"/>
      <c r="K7178" s="69"/>
      <c r="L7178" s="68"/>
      <c r="M7178" s="68"/>
      <c r="N7178" s="68"/>
      <c r="O7178" s="68"/>
      <c r="P7178" s="70"/>
      <c r="Q7178" s="71"/>
    </row>
    <row r="7179" spans="1:17">
      <c r="A7179" s="152"/>
      <c r="B7179" s="68"/>
      <c r="C7179" s="68"/>
      <c r="D7179" s="68"/>
      <c r="E7179" s="68"/>
      <c r="F7179" s="69"/>
      <c r="G7179" s="69"/>
      <c r="H7179" s="69"/>
      <c r="I7179" s="69"/>
      <c r="J7179" s="68"/>
      <c r="K7179" s="69"/>
      <c r="L7179" s="68"/>
      <c r="M7179" s="68"/>
      <c r="N7179" s="68"/>
      <c r="O7179" s="68"/>
      <c r="P7179" s="70"/>
      <c r="Q7179" s="71"/>
    </row>
    <row r="7180" spans="1:17">
      <c r="A7180" s="152"/>
      <c r="B7180" s="68"/>
      <c r="C7180" s="68"/>
      <c r="D7180" s="68"/>
      <c r="E7180" s="68"/>
      <c r="F7180" s="69"/>
      <c r="G7180" s="69"/>
      <c r="H7180" s="69"/>
      <c r="I7180" s="69"/>
      <c r="J7180" s="68"/>
      <c r="K7180" s="69"/>
      <c r="L7180" s="68"/>
      <c r="M7180" s="68"/>
      <c r="N7180" s="68"/>
      <c r="O7180" s="68"/>
      <c r="P7180" s="70"/>
      <c r="Q7180" s="71"/>
    </row>
    <row r="7181" spans="1:17">
      <c r="A7181" s="152"/>
      <c r="B7181" s="68"/>
      <c r="C7181" s="68"/>
      <c r="D7181" s="68"/>
      <c r="E7181" s="68"/>
      <c r="F7181" s="69"/>
      <c r="G7181" s="69"/>
      <c r="H7181" s="69"/>
      <c r="I7181" s="69"/>
      <c r="J7181" s="68"/>
      <c r="K7181" s="69"/>
      <c r="L7181" s="68"/>
      <c r="M7181" s="68"/>
      <c r="N7181" s="68"/>
      <c r="O7181" s="68"/>
      <c r="P7181" s="70"/>
      <c r="Q7181" s="71"/>
    </row>
    <row r="7182" spans="1:17">
      <c r="A7182" s="152"/>
      <c r="B7182" s="68"/>
      <c r="C7182" s="68"/>
      <c r="D7182" s="68"/>
      <c r="E7182" s="68"/>
      <c r="F7182" s="69"/>
      <c r="G7182" s="69"/>
      <c r="H7182" s="69"/>
      <c r="I7182" s="69"/>
      <c r="J7182" s="68"/>
      <c r="K7182" s="69"/>
      <c r="L7182" s="68"/>
      <c r="M7182" s="68"/>
      <c r="N7182" s="68"/>
      <c r="O7182" s="68"/>
      <c r="P7182" s="70"/>
      <c r="Q7182" s="71"/>
    </row>
    <row r="7183" spans="1:17">
      <c r="A7183" s="152"/>
      <c r="B7183" s="68"/>
      <c r="C7183" s="68"/>
      <c r="D7183" s="68"/>
      <c r="E7183" s="68"/>
      <c r="F7183" s="69"/>
      <c r="G7183" s="69"/>
      <c r="H7183" s="69"/>
      <c r="I7183" s="69"/>
      <c r="J7183" s="68"/>
      <c r="K7183" s="69"/>
      <c r="L7183" s="68"/>
      <c r="M7183" s="68"/>
      <c r="N7183" s="68"/>
      <c r="O7183" s="68"/>
      <c r="P7183" s="70"/>
      <c r="Q7183" s="71"/>
    </row>
    <row r="7184" spans="1:17">
      <c r="A7184" s="152"/>
      <c r="B7184" s="68"/>
      <c r="C7184" s="68"/>
      <c r="D7184" s="68"/>
      <c r="E7184" s="68"/>
      <c r="F7184" s="69"/>
      <c r="G7184" s="69"/>
      <c r="H7184" s="69"/>
      <c r="I7184" s="69"/>
      <c r="J7184" s="68"/>
      <c r="K7184" s="69"/>
      <c r="L7184" s="68"/>
      <c r="M7184" s="68"/>
      <c r="N7184" s="68"/>
      <c r="O7184" s="68"/>
      <c r="P7184" s="70"/>
      <c r="Q7184" s="71"/>
    </row>
    <row r="7185" spans="1:17">
      <c r="A7185" s="152"/>
      <c r="B7185" s="68"/>
      <c r="C7185" s="68"/>
      <c r="D7185" s="68"/>
      <c r="E7185" s="68"/>
      <c r="F7185" s="69"/>
      <c r="G7185" s="69"/>
      <c r="H7185" s="69"/>
      <c r="I7185" s="69"/>
      <c r="J7185" s="68"/>
      <c r="K7185" s="69"/>
      <c r="L7185" s="68"/>
      <c r="M7185" s="68"/>
      <c r="N7185" s="68"/>
      <c r="O7185" s="68"/>
      <c r="P7185" s="70"/>
      <c r="Q7185" s="71"/>
    </row>
    <row r="7186" spans="1:17">
      <c r="A7186" s="152"/>
      <c r="B7186" s="68"/>
      <c r="C7186" s="68"/>
      <c r="D7186" s="68"/>
      <c r="E7186" s="68"/>
      <c r="F7186" s="69"/>
      <c r="G7186" s="69"/>
      <c r="H7186" s="69"/>
      <c r="I7186" s="69"/>
      <c r="J7186" s="68"/>
      <c r="K7186" s="69"/>
      <c r="L7186" s="68"/>
      <c r="M7186" s="68"/>
      <c r="N7186" s="68"/>
      <c r="O7186" s="68"/>
      <c r="P7186" s="70"/>
      <c r="Q7186" s="71"/>
    </row>
    <row r="7187" spans="1:17">
      <c r="A7187" s="152"/>
      <c r="B7187" s="68"/>
      <c r="C7187" s="68"/>
      <c r="D7187" s="68"/>
      <c r="E7187" s="68"/>
      <c r="F7187" s="69"/>
      <c r="G7187" s="69"/>
      <c r="H7187" s="69"/>
      <c r="I7187" s="69"/>
      <c r="J7187" s="68"/>
      <c r="K7187" s="69"/>
      <c r="L7187" s="68"/>
      <c r="M7187" s="68"/>
      <c r="N7187" s="68"/>
      <c r="O7187" s="68"/>
      <c r="P7187" s="70"/>
      <c r="Q7187" s="71"/>
    </row>
    <row r="7188" spans="1:17">
      <c r="A7188" s="152"/>
      <c r="B7188" s="68"/>
      <c r="C7188" s="68"/>
      <c r="D7188" s="68"/>
      <c r="E7188" s="68"/>
      <c r="F7188" s="69"/>
      <c r="G7188" s="69"/>
      <c r="H7188" s="69"/>
      <c r="I7188" s="69"/>
      <c r="J7188" s="68"/>
      <c r="K7188" s="69"/>
      <c r="L7188" s="68"/>
      <c r="M7188" s="68"/>
      <c r="N7188" s="68"/>
      <c r="O7188" s="68"/>
      <c r="P7188" s="70"/>
      <c r="Q7188" s="71"/>
    </row>
    <row r="7189" spans="1:17">
      <c r="A7189" s="152"/>
      <c r="B7189" s="68"/>
      <c r="C7189" s="68"/>
      <c r="D7189" s="68"/>
      <c r="E7189" s="68"/>
      <c r="F7189" s="69"/>
      <c r="G7189" s="69"/>
      <c r="H7189" s="69"/>
      <c r="I7189" s="69"/>
      <c r="J7189" s="68"/>
      <c r="K7189" s="69"/>
      <c r="L7189" s="68"/>
      <c r="M7189" s="68"/>
      <c r="N7189" s="68"/>
      <c r="O7189" s="68"/>
      <c r="P7189" s="70"/>
      <c r="Q7189" s="71"/>
    </row>
    <row r="7190" spans="1:17">
      <c r="A7190" s="152"/>
      <c r="B7190" s="68"/>
      <c r="C7190" s="68"/>
      <c r="D7190" s="68"/>
      <c r="E7190" s="68"/>
      <c r="F7190" s="69"/>
      <c r="G7190" s="69"/>
      <c r="H7190" s="69"/>
      <c r="I7190" s="69"/>
      <c r="J7190" s="68"/>
      <c r="K7190" s="69"/>
      <c r="L7190" s="68"/>
      <c r="M7190" s="68"/>
      <c r="N7190" s="68"/>
      <c r="O7190" s="68"/>
      <c r="P7190" s="70"/>
      <c r="Q7190" s="71"/>
    </row>
    <row r="7191" spans="1:17">
      <c r="A7191" s="152"/>
      <c r="B7191" s="68"/>
      <c r="C7191" s="68"/>
      <c r="D7191" s="68"/>
      <c r="E7191" s="68"/>
      <c r="F7191" s="69"/>
      <c r="G7191" s="69"/>
      <c r="H7191" s="69"/>
      <c r="I7191" s="69"/>
      <c r="J7191" s="68"/>
      <c r="K7191" s="69"/>
      <c r="L7191" s="68"/>
      <c r="M7191" s="68"/>
      <c r="N7191" s="68"/>
      <c r="O7191" s="68"/>
      <c r="P7191" s="70"/>
      <c r="Q7191" s="71"/>
    </row>
    <row r="7192" spans="1:17">
      <c r="A7192" s="152"/>
      <c r="B7192" s="68"/>
      <c r="C7192" s="68"/>
      <c r="D7192" s="68"/>
      <c r="E7192" s="68"/>
      <c r="F7192" s="69"/>
      <c r="G7192" s="69"/>
      <c r="H7192" s="69"/>
      <c r="I7192" s="69"/>
      <c r="J7192" s="68"/>
      <c r="K7192" s="69"/>
      <c r="L7192" s="68"/>
      <c r="M7192" s="68"/>
      <c r="N7192" s="68"/>
      <c r="O7192" s="68"/>
      <c r="P7192" s="70"/>
      <c r="Q7192" s="71"/>
    </row>
    <row r="7193" spans="1:17">
      <c r="A7193" s="152"/>
      <c r="B7193" s="68"/>
      <c r="C7193" s="68"/>
      <c r="D7193" s="68"/>
      <c r="E7193" s="68"/>
      <c r="F7193" s="69"/>
      <c r="G7193" s="69"/>
      <c r="H7193" s="69"/>
      <c r="I7193" s="69"/>
      <c r="J7193" s="68"/>
      <c r="K7193" s="69"/>
      <c r="L7193" s="68"/>
      <c r="M7193" s="68"/>
      <c r="N7193" s="68"/>
      <c r="O7193" s="68"/>
      <c r="P7193" s="70"/>
      <c r="Q7193" s="71"/>
    </row>
    <row r="7194" spans="1:17">
      <c r="A7194" s="152"/>
      <c r="B7194" s="68"/>
      <c r="C7194" s="68"/>
      <c r="D7194" s="68"/>
      <c r="E7194" s="68"/>
      <c r="F7194" s="69"/>
      <c r="G7194" s="69"/>
      <c r="H7194" s="69"/>
      <c r="I7194" s="69"/>
      <c r="J7194" s="68"/>
      <c r="K7194" s="69"/>
      <c r="L7194" s="68"/>
      <c r="M7194" s="68"/>
      <c r="N7194" s="68"/>
      <c r="O7194" s="68"/>
      <c r="P7194" s="70"/>
      <c r="Q7194" s="71"/>
    </row>
    <row r="7195" spans="1:17">
      <c r="A7195" s="152"/>
      <c r="B7195" s="68"/>
      <c r="C7195" s="68"/>
      <c r="D7195" s="68"/>
      <c r="E7195" s="68"/>
      <c r="F7195" s="69"/>
      <c r="G7195" s="69"/>
      <c r="H7195" s="69"/>
      <c r="I7195" s="69"/>
      <c r="J7195" s="68"/>
      <c r="K7195" s="69"/>
      <c r="L7195" s="68"/>
      <c r="M7195" s="68"/>
      <c r="N7195" s="68"/>
      <c r="O7195" s="68"/>
      <c r="P7195" s="70"/>
      <c r="Q7195" s="71"/>
    </row>
    <row r="7196" spans="1:17">
      <c r="A7196" s="152"/>
      <c r="B7196" s="68"/>
      <c r="C7196" s="68"/>
      <c r="D7196" s="68"/>
      <c r="E7196" s="68"/>
      <c r="F7196" s="69"/>
      <c r="G7196" s="69"/>
      <c r="H7196" s="69"/>
      <c r="I7196" s="69"/>
      <c r="J7196" s="68"/>
      <c r="K7196" s="69"/>
      <c r="L7196" s="68"/>
      <c r="M7196" s="68"/>
      <c r="N7196" s="68"/>
      <c r="O7196" s="68"/>
      <c r="P7196" s="70"/>
      <c r="Q7196" s="71"/>
    </row>
    <row r="7197" spans="1:17">
      <c r="A7197" s="152"/>
      <c r="B7197" s="68"/>
      <c r="C7197" s="68"/>
      <c r="D7197" s="68"/>
      <c r="E7197" s="68"/>
      <c r="F7197" s="69"/>
      <c r="G7197" s="69"/>
      <c r="H7197" s="69"/>
      <c r="I7197" s="69"/>
      <c r="J7197" s="68"/>
      <c r="K7197" s="69"/>
      <c r="L7197" s="68"/>
      <c r="M7197" s="68"/>
      <c r="N7197" s="68"/>
      <c r="O7197" s="68"/>
      <c r="P7197" s="70"/>
      <c r="Q7197" s="71"/>
    </row>
    <row r="7198" spans="1:17">
      <c r="A7198" s="152"/>
      <c r="B7198" s="68"/>
      <c r="C7198" s="68"/>
      <c r="D7198" s="68"/>
      <c r="E7198" s="68"/>
      <c r="F7198" s="69"/>
      <c r="G7198" s="69"/>
      <c r="H7198" s="69"/>
      <c r="I7198" s="69"/>
      <c r="J7198" s="68"/>
      <c r="K7198" s="69"/>
      <c r="L7198" s="68"/>
      <c r="M7198" s="68"/>
      <c r="N7198" s="68"/>
      <c r="O7198" s="68"/>
      <c r="P7198" s="70"/>
      <c r="Q7198" s="71"/>
    </row>
    <row r="7199" spans="1:17">
      <c r="A7199" s="152"/>
      <c r="B7199" s="68"/>
      <c r="C7199" s="68"/>
      <c r="D7199" s="68"/>
      <c r="E7199" s="68"/>
      <c r="F7199" s="69"/>
      <c r="G7199" s="69"/>
      <c r="H7199" s="69"/>
      <c r="I7199" s="69"/>
      <c r="J7199" s="68"/>
      <c r="K7199" s="69"/>
      <c r="L7199" s="68"/>
      <c r="M7199" s="68"/>
      <c r="N7199" s="68"/>
      <c r="O7199" s="68"/>
      <c r="P7199" s="70"/>
      <c r="Q7199" s="71"/>
    </row>
    <row r="7200" spans="1:17">
      <c r="A7200" s="152"/>
      <c r="B7200" s="68"/>
      <c r="C7200" s="68"/>
      <c r="D7200" s="68"/>
      <c r="E7200" s="68"/>
      <c r="F7200" s="69"/>
      <c r="G7200" s="69"/>
      <c r="H7200" s="69"/>
      <c r="I7200" s="69"/>
      <c r="J7200" s="68"/>
      <c r="K7200" s="69"/>
      <c r="L7200" s="68"/>
      <c r="M7200" s="68"/>
      <c r="N7200" s="68"/>
      <c r="O7200" s="68"/>
      <c r="P7200" s="70"/>
      <c r="Q7200" s="71"/>
    </row>
    <row r="7201" spans="1:17">
      <c r="A7201" s="152"/>
      <c r="B7201" s="68"/>
      <c r="C7201" s="68"/>
      <c r="D7201" s="68"/>
      <c r="E7201" s="68"/>
      <c r="F7201" s="69"/>
      <c r="G7201" s="69"/>
      <c r="H7201" s="69"/>
      <c r="I7201" s="69"/>
      <c r="J7201" s="68"/>
      <c r="K7201" s="69"/>
      <c r="L7201" s="68"/>
      <c r="M7201" s="68"/>
      <c r="N7201" s="68"/>
      <c r="O7201" s="68"/>
      <c r="P7201" s="70"/>
      <c r="Q7201" s="71"/>
    </row>
    <row r="7202" spans="1:17">
      <c r="A7202" s="152"/>
      <c r="B7202" s="68"/>
      <c r="C7202" s="68"/>
      <c r="D7202" s="68"/>
      <c r="E7202" s="68"/>
      <c r="F7202" s="69"/>
      <c r="G7202" s="69"/>
      <c r="H7202" s="69"/>
      <c r="I7202" s="69"/>
      <c r="J7202" s="68"/>
      <c r="K7202" s="69"/>
      <c r="L7202" s="68"/>
      <c r="M7202" s="68"/>
      <c r="N7202" s="68"/>
      <c r="O7202" s="68"/>
      <c r="P7202" s="70"/>
      <c r="Q7202" s="71"/>
    </row>
    <row r="7203" spans="1:17">
      <c r="A7203" s="152"/>
      <c r="B7203" s="68"/>
      <c r="C7203" s="68"/>
      <c r="D7203" s="68"/>
      <c r="E7203" s="68"/>
      <c r="F7203" s="69"/>
      <c r="G7203" s="69"/>
      <c r="H7203" s="69"/>
      <c r="I7203" s="69"/>
      <c r="J7203" s="68"/>
      <c r="K7203" s="69"/>
      <c r="L7203" s="68"/>
      <c r="M7203" s="68"/>
      <c r="N7203" s="68"/>
      <c r="O7203" s="68"/>
      <c r="P7203" s="70"/>
      <c r="Q7203" s="71"/>
    </row>
    <row r="7204" spans="1:17">
      <c r="A7204" s="152"/>
      <c r="B7204" s="68"/>
      <c r="C7204" s="68"/>
      <c r="D7204" s="68"/>
      <c r="E7204" s="68"/>
      <c r="F7204" s="69"/>
      <c r="G7204" s="69"/>
      <c r="H7204" s="69"/>
      <c r="I7204" s="69"/>
      <c r="J7204" s="68"/>
      <c r="K7204" s="69"/>
      <c r="L7204" s="68"/>
      <c r="M7204" s="68"/>
      <c r="N7204" s="68"/>
      <c r="O7204" s="68"/>
      <c r="P7204" s="70"/>
      <c r="Q7204" s="71"/>
    </row>
    <row r="7205" spans="1:17">
      <c r="A7205" s="152"/>
      <c r="B7205" s="68"/>
      <c r="C7205" s="68"/>
      <c r="D7205" s="68"/>
      <c r="E7205" s="68"/>
      <c r="F7205" s="69"/>
      <c r="G7205" s="69"/>
      <c r="H7205" s="69"/>
      <c r="I7205" s="69"/>
      <c r="J7205" s="68"/>
      <c r="K7205" s="69"/>
      <c r="L7205" s="68"/>
      <c r="M7205" s="68"/>
      <c r="N7205" s="68"/>
      <c r="O7205" s="68"/>
      <c r="P7205" s="70"/>
      <c r="Q7205" s="71"/>
    </row>
    <row r="7206" spans="1:17">
      <c r="A7206" s="152"/>
      <c r="B7206" s="68"/>
      <c r="C7206" s="68"/>
      <c r="D7206" s="68"/>
      <c r="E7206" s="68"/>
      <c r="F7206" s="69"/>
      <c r="G7206" s="69"/>
      <c r="H7206" s="69"/>
      <c r="I7206" s="69"/>
      <c r="J7206" s="68"/>
      <c r="K7206" s="69"/>
      <c r="L7206" s="68"/>
      <c r="M7206" s="68"/>
      <c r="N7206" s="68"/>
      <c r="O7206" s="68"/>
      <c r="P7206" s="70"/>
      <c r="Q7206" s="71"/>
    </row>
    <row r="7207" spans="1:17">
      <c r="A7207" s="152"/>
      <c r="B7207" s="68"/>
      <c r="C7207" s="68"/>
      <c r="D7207" s="68"/>
      <c r="E7207" s="68"/>
      <c r="F7207" s="69"/>
      <c r="G7207" s="69"/>
      <c r="H7207" s="69"/>
      <c r="I7207" s="69"/>
      <c r="J7207" s="68"/>
      <c r="K7207" s="69"/>
      <c r="L7207" s="68"/>
      <c r="M7207" s="68"/>
      <c r="N7207" s="68"/>
      <c r="O7207" s="68"/>
      <c r="P7207" s="70"/>
      <c r="Q7207" s="71"/>
    </row>
    <row r="7208" spans="1:17">
      <c r="A7208" s="152"/>
      <c r="B7208" s="68"/>
      <c r="C7208" s="68"/>
      <c r="D7208" s="68"/>
      <c r="E7208" s="68"/>
      <c r="F7208" s="69"/>
      <c r="G7208" s="69"/>
      <c r="H7208" s="69"/>
      <c r="I7208" s="69"/>
      <c r="J7208" s="68"/>
      <c r="K7208" s="69"/>
      <c r="L7208" s="68"/>
      <c r="M7208" s="68"/>
      <c r="N7208" s="68"/>
      <c r="O7208" s="68"/>
      <c r="P7208" s="70"/>
      <c r="Q7208" s="71"/>
    </row>
    <row r="7209" spans="1:17">
      <c r="A7209" s="152"/>
      <c r="B7209" s="68"/>
      <c r="C7209" s="68"/>
      <c r="D7209" s="68"/>
      <c r="E7209" s="68"/>
      <c r="F7209" s="69"/>
      <c r="G7209" s="69"/>
      <c r="H7209" s="69"/>
      <c r="I7209" s="69"/>
      <c r="J7209" s="68"/>
      <c r="K7209" s="69"/>
      <c r="L7209" s="68"/>
      <c r="M7209" s="68"/>
      <c r="N7209" s="68"/>
      <c r="O7209" s="68"/>
      <c r="P7209" s="70"/>
      <c r="Q7209" s="71"/>
    </row>
    <row r="7210" spans="1:17">
      <c r="A7210" s="152"/>
      <c r="B7210" s="68"/>
      <c r="C7210" s="68"/>
      <c r="D7210" s="68"/>
      <c r="E7210" s="68"/>
      <c r="F7210" s="69"/>
      <c r="G7210" s="69"/>
      <c r="H7210" s="69"/>
      <c r="I7210" s="69"/>
      <c r="J7210" s="68"/>
      <c r="K7210" s="69"/>
      <c r="L7210" s="68"/>
      <c r="M7210" s="68"/>
      <c r="N7210" s="68"/>
      <c r="O7210" s="68"/>
      <c r="P7210" s="70"/>
      <c r="Q7210" s="71"/>
    </row>
    <row r="7211" spans="1:17">
      <c r="A7211" s="152"/>
      <c r="B7211" s="68"/>
      <c r="C7211" s="68"/>
      <c r="D7211" s="68"/>
      <c r="E7211" s="68"/>
      <c r="F7211" s="69"/>
      <c r="G7211" s="69"/>
      <c r="H7211" s="69"/>
      <c r="I7211" s="69"/>
      <c r="J7211" s="68"/>
      <c r="K7211" s="69"/>
      <c r="L7211" s="68"/>
      <c r="M7211" s="68"/>
      <c r="N7211" s="68"/>
      <c r="O7211" s="68"/>
      <c r="P7211" s="70"/>
      <c r="Q7211" s="71"/>
    </row>
    <row r="7212" spans="1:17">
      <c r="A7212" s="152"/>
      <c r="B7212" s="68"/>
      <c r="C7212" s="68"/>
      <c r="D7212" s="68"/>
      <c r="E7212" s="68"/>
      <c r="F7212" s="69"/>
      <c r="G7212" s="69"/>
      <c r="H7212" s="69"/>
      <c r="I7212" s="69"/>
      <c r="J7212" s="68"/>
      <c r="K7212" s="69"/>
      <c r="L7212" s="68"/>
      <c r="M7212" s="68"/>
      <c r="N7212" s="68"/>
      <c r="O7212" s="68"/>
      <c r="P7212" s="70"/>
      <c r="Q7212" s="71"/>
    </row>
    <row r="7213" spans="1:17">
      <c r="A7213" s="152"/>
      <c r="B7213" s="68"/>
      <c r="C7213" s="68"/>
      <c r="D7213" s="68"/>
      <c r="E7213" s="68"/>
      <c r="F7213" s="69"/>
      <c r="G7213" s="69"/>
      <c r="H7213" s="69"/>
      <c r="I7213" s="69"/>
      <c r="J7213" s="68"/>
      <c r="K7213" s="69"/>
      <c r="L7213" s="68"/>
      <c r="M7213" s="68"/>
      <c r="N7213" s="68"/>
      <c r="O7213" s="68"/>
      <c r="P7213" s="70"/>
      <c r="Q7213" s="71"/>
    </row>
    <row r="7214" spans="1:17">
      <c r="A7214" s="152"/>
      <c r="B7214" s="68"/>
      <c r="C7214" s="68"/>
      <c r="D7214" s="68"/>
      <c r="E7214" s="68"/>
      <c r="F7214" s="69"/>
      <c r="G7214" s="69"/>
      <c r="H7214" s="69"/>
      <c r="I7214" s="69"/>
      <c r="J7214" s="68"/>
      <c r="K7214" s="69"/>
      <c r="L7214" s="68"/>
      <c r="M7214" s="68"/>
      <c r="N7214" s="68"/>
      <c r="O7214" s="68"/>
      <c r="P7214" s="70"/>
      <c r="Q7214" s="71"/>
    </row>
    <row r="7215" spans="1:17">
      <c r="A7215" s="152"/>
      <c r="B7215" s="68"/>
      <c r="C7215" s="68"/>
      <c r="D7215" s="68"/>
      <c r="E7215" s="68"/>
      <c r="F7215" s="69"/>
      <c r="G7215" s="69"/>
      <c r="H7215" s="69"/>
      <c r="I7215" s="69"/>
      <c r="J7215" s="68"/>
      <c r="K7215" s="69"/>
      <c r="L7215" s="68"/>
      <c r="M7215" s="68"/>
      <c r="N7215" s="68"/>
      <c r="O7215" s="68"/>
      <c r="P7215" s="70"/>
      <c r="Q7215" s="71"/>
    </row>
    <row r="7216" spans="1:17">
      <c r="A7216" s="152"/>
      <c r="B7216" s="68"/>
      <c r="C7216" s="68"/>
      <c r="D7216" s="68"/>
      <c r="E7216" s="68"/>
      <c r="F7216" s="69"/>
      <c r="G7216" s="69"/>
      <c r="H7216" s="69"/>
      <c r="I7216" s="69"/>
      <c r="J7216" s="68"/>
      <c r="K7216" s="69"/>
      <c r="L7216" s="68"/>
      <c r="M7216" s="68"/>
      <c r="N7216" s="68"/>
      <c r="O7216" s="68"/>
      <c r="P7216" s="70"/>
      <c r="Q7216" s="71"/>
    </row>
    <row r="7217" spans="1:17">
      <c r="A7217" s="152"/>
      <c r="B7217" s="68"/>
      <c r="C7217" s="68"/>
      <c r="D7217" s="68"/>
      <c r="E7217" s="68"/>
      <c r="F7217" s="69"/>
      <c r="G7217" s="69"/>
      <c r="H7217" s="69"/>
      <c r="I7217" s="69"/>
      <c r="J7217" s="68"/>
      <c r="K7217" s="69"/>
      <c r="L7217" s="68"/>
      <c r="M7217" s="68"/>
      <c r="N7217" s="68"/>
      <c r="O7217" s="68"/>
      <c r="P7217" s="70"/>
      <c r="Q7217" s="71"/>
    </row>
    <row r="7218" spans="1:17">
      <c r="A7218" s="152"/>
      <c r="B7218" s="68"/>
      <c r="C7218" s="68"/>
      <c r="D7218" s="68"/>
      <c r="E7218" s="68"/>
      <c r="F7218" s="69"/>
      <c r="G7218" s="69"/>
      <c r="H7218" s="69"/>
      <c r="I7218" s="69"/>
      <c r="J7218" s="68"/>
      <c r="K7218" s="69"/>
      <c r="L7218" s="68"/>
      <c r="M7218" s="68"/>
      <c r="N7218" s="68"/>
      <c r="O7218" s="68"/>
      <c r="P7218" s="70"/>
      <c r="Q7218" s="71"/>
    </row>
    <row r="7219" spans="1:17">
      <c r="A7219" s="152"/>
      <c r="B7219" s="68"/>
      <c r="C7219" s="68"/>
      <c r="D7219" s="68"/>
      <c r="E7219" s="68"/>
      <c r="F7219" s="69"/>
      <c r="G7219" s="69"/>
      <c r="H7219" s="69"/>
      <c r="I7219" s="69"/>
      <c r="J7219" s="68"/>
      <c r="K7219" s="69"/>
      <c r="L7219" s="68"/>
      <c r="M7219" s="68"/>
      <c r="N7219" s="68"/>
      <c r="O7219" s="68"/>
      <c r="P7219" s="70"/>
      <c r="Q7219" s="71"/>
    </row>
    <row r="7220" spans="1:17">
      <c r="A7220" s="152"/>
      <c r="B7220" s="68"/>
      <c r="C7220" s="68"/>
      <c r="D7220" s="68"/>
      <c r="E7220" s="68"/>
      <c r="F7220" s="69"/>
      <c r="G7220" s="69"/>
      <c r="H7220" s="69"/>
      <c r="I7220" s="69"/>
      <c r="J7220" s="68"/>
      <c r="K7220" s="69"/>
      <c r="L7220" s="68"/>
      <c r="M7220" s="68"/>
      <c r="N7220" s="68"/>
      <c r="O7220" s="68"/>
      <c r="P7220" s="70"/>
      <c r="Q7220" s="71"/>
    </row>
    <row r="7221" spans="1:17">
      <c r="A7221" s="152"/>
      <c r="B7221" s="68"/>
      <c r="C7221" s="68"/>
      <c r="D7221" s="68"/>
      <c r="E7221" s="68"/>
      <c r="F7221" s="69"/>
      <c r="G7221" s="69"/>
      <c r="H7221" s="69"/>
      <c r="I7221" s="69"/>
      <c r="J7221" s="68"/>
      <c r="K7221" s="69"/>
      <c r="L7221" s="68"/>
      <c r="M7221" s="68"/>
      <c r="N7221" s="68"/>
      <c r="O7221" s="68"/>
      <c r="P7221" s="70"/>
      <c r="Q7221" s="71"/>
    </row>
    <row r="7222" spans="1:17">
      <c r="A7222" s="152"/>
      <c r="B7222" s="68"/>
      <c r="C7222" s="68"/>
      <c r="D7222" s="68"/>
      <c r="E7222" s="68"/>
      <c r="F7222" s="69"/>
      <c r="G7222" s="69"/>
      <c r="H7222" s="69"/>
      <c r="I7222" s="69"/>
      <c r="J7222" s="68"/>
      <c r="K7222" s="69"/>
      <c r="L7222" s="68"/>
      <c r="M7222" s="68"/>
      <c r="N7222" s="68"/>
      <c r="O7222" s="68"/>
      <c r="P7222" s="70"/>
      <c r="Q7222" s="71"/>
    </row>
    <row r="7223" spans="1:17">
      <c r="A7223" s="152"/>
      <c r="B7223" s="68"/>
      <c r="C7223" s="68"/>
      <c r="D7223" s="68"/>
      <c r="E7223" s="68"/>
      <c r="F7223" s="69"/>
      <c r="G7223" s="69"/>
      <c r="H7223" s="69"/>
      <c r="I7223" s="69"/>
      <c r="J7223" s="68"/>
      <c r="K7223" s="69"/>
      <c r="L7223" s="68"/>
      <c r="M7223" s="68"/>
      <c r="N7223" s="68"/>
      <c r="O7223" s="68"/>
      <c r="P7223" s="70"/>
      <c r="Q7223" s="71"/>
    </row>
    <row r="7224" spans="1:17">
      <c r="A7224" s="152"/>
      <c r="B7224" s="68"/>
      <c r="C7224" s="68"/>
      <c r="D7224" s="68"/>
      <c r="E7224" s="68"/>
      <c r="F7224" s="69"/>
      <c r="G7224" s="69"/>
      <c r="H7224" s="69"/>
      <c r="I7224" s="69"/>
      <c r="J7224" s="68"/>
      <c r="K7224" s="69"/>
      <c r="L7224" s="68"/>
      <c r="M7224" s="68"/>
      <c r="N7224" s="68"/>
      <c r="O7224" s="68"/>
      <c r="P7224" s="70"/>
      <c r="Q7224" s="71"/>
    </row>
    <row r="7225" spans="1:17">
      <c r="A7225" s="152"/>
      <c r="B7225" s="68"/>
      <c r="C7225" s="68"/>
      <c r="D7225" s="68"/>
      <c r="E7225" s="68"/>
      <c r="F7225" s="69"/>
      <c r="G7225" s="69"/>
      <c r="H7225" s="69"/>
      <c r="I7225" s="69"/>
      <c r="J7225" s="68"/>
      <c r="K7225" s="69"/>
      <c r="L7225" s="68"/>
      <c r="M7225" s="68"/>
      <c r="N7225" s="68"/>
      <c r="O7225" s="68"/>
      <c r="P7225" s="70"/>
      <c r="Q7225" s="71"/>
    </row>
    <row r="7226" spans="1:17">
      <c r="A7226" s="152"/>
      <c r="B7226" s="68"/>
      <c r="C7226" s="68"/>
      <c r="D7226" s="68"/>
      <c r="E7226" s="68"/>
      <c r="F7226" s="69"/>
      <c r="G7226" s="69"/>
      <c r="H7226" s="69"/>
      <c r="I7226" s="69"/>
      <c r="J7226" s="68"/>
      <c r="K7226" s="69"/>
      <c r="L7226" s="68"/>
      <c r="M7226" s="68"/>
      <c r="N7226" s="68"/>
      <c r="O7226" s="68"/>
      <c r="P7226" s="70"/>
      <c r="Q7226" s="71"/>
    </row>
    <row r="7227" spans="1:17">
      <c r="A7227" s="152"/>
      <c r="B7227" s="68"/>
      <c r="C7227" s="68"/>
      <c r="D7227" s="68"/>
      <c r="E7227" s="68"/>
      <c r="F7227" s="69"/>
      <c r="G7227" s="69"/>
      <c r="H7227" s="69"/>
      <c r="I7227" s="69"/>
      <c r="J7227" s="68"/>
      <c r="K7227" s="69"/>
      <c r="L7227" s="68"/>
      <c r="M7227" s="68"/>
      <c r="N7227" s="68"/>
      <c r="O7227" s="68"/>
      <c r="P7227" s="70"/>
      <c r="Q7227" s="71"/>
    </row>
    <row r="7228" spans="1:17">
      <c r="A7228" s="152"/>
      <c r="B7228" s="68"/>
      <c r="C7228" s="68"/>
      <c r="D7228" s="68"/>
      <c r="E7228" s="68"/>
      <c r="F7228" s="69"/>
      <c r="G7228" s="69"/>
      <c r="H7228" s="69"/>
      <c r="I7228" s="69"/>
      <c r="J7228" s="68"/>
      <c r="K7228" s="69"/>
      <c r="L7228" s="68"/>
      <c r="M7228" s="68"/>
      <c r="N7228" s="68"/>
      <c r="O7228" s="68"/>
      <c r="P7228" s="70"/>
      <c r="Q7228" s="71"/>
    </row>
    <row r="7229" spans="1:17">
      <c r="A7229" s="152"/>
      <c r="B7229" s="68"/>
      <c r="C7229" s="68"/>
      <c r="D7229" s="68"/>
      <c r="E7229" s="68"/>
      <c r="F7229" s="69"/>
      <c r="G7229" s="69"/>
      <c r="H7229" s="69"/>
      <c r="I7229" s="69"/>
      <c r="J7229" s="68"/>
      <c r="K7229" s="69"/>
      <c r="L7229" s="68"/>
      <c r="M7229" s="68"/>
      <c r="N7229" s="68"/>
      <c r="O7229" s="68"/>
      <c r="P7229" s="70"/>
      <c r="Q7229" s="71"/>
    </row>
    <row r="7230" spans="1:17">
      <c r="A7230" s="152"/>
      <c r="B7230" s="68"/>
      <c r="C7230" s="68"/>
      <c r="D7230" s="68"/>
      <c r="E7230" s="68"/>
      <c r="F7230" s="69"/>
      <c r="G7230" s="69"/>
      <c r="H7230" s="69"/>
      <c r="I7230" s="69"/>
      <c r="J7230" s="68"/>
      <c r="K7230" s="69"/>
      <c r="L7230" s="68"/>
      <c r="M7230" s="68"/>
      <c r="N7230" s="68"/>
      <c r="O7230" s="68"/>
      <c r="P7230" s="70"/>
      <c r="Q7230" s="71"/>
    </row>
    <row r="7231" spans="1:17">
      <c r="A7231" s="152"/>
      <c r="B7231" s="68"/>
      <c r="C7231" s="68"/>
      <c r="D7231" s="68"/>
      <c r="E7231" s="68"/>
      <c r="F7231" s="69"/>
      <c r="G7231" s="69"/>
      <c r="H7231" s="69"/>
      <c r="I7231" s="69"/>
      <c r="J7231" s="68"/>
      <c r="K7231" s="69"/>
      <c r="L7231" s="68"/>
      <c r="M7231" s="68"/>
      <c r="N7231" s="68"/>
      <c r="O7231" s="68"/>
      <c r="P7231" s="70"/>
      <c r="Q7231" s="71"/>
    </row>
    <row r="7232" spans="1:17">
      <c r="A7232" s="152"/>
      <c r="B7232" s="68"/>
      <c r="C7232" s="68"/>
      <c r="D7232" s="68"/>
      <c r="E7232" s="68"/>
      <c r="F7232" s="69"/>
      <c r="G7232" s="69"/>
      <c r="H7232" s="69"/>
      <c r="I7232" s="69"/>
      <c r="J7232" s="68"/>
      <c r="K7232" s="69"/>
      <c r="L7232" s="68"/>
      <c r="M7232" s="68"/>
      <c r="N7232" s="68"/>
      <c r="O7232" s="68"/>
      <c r="P7232" s="70"/>
      <c r="Q7232" s="71"/>
    </row>
    <row r="7233" spans="1:17">
      <c r="A7233" s="152"/>
      <c r="B7233" s="68"/>
      <c r="C7233" s="68"/>
      <c r="D7233" s="68"/>
      <c r="E7233" s="68"/>
      <c r="F7233" s="69"/>
      <c r="G7233" s="69"/>
      <c r="H7233" s="69"/>
      <c r="I7233" s="69"/>
      <c r="J7233" s="68"/>
      <c r="K7233" s="69"/>
      <c r="L7233" s="68"/>
      <c r="M7233" s="68"/>
      <c r="N7233" s="68"/>
      <c r="O7233" s="68"/>
      <c r="P7233" s="70"/>
      <c r="Q7233" s="71"/>
    </row>
    <row r="7234" spans="1:17">
      <c r="A7234" s="152"/>
      <c r="B7234" s="68"/>
      <c r="C7234" s="68"/>
      <c r="D7234" s="68"/>
      <c r="E7234" s="68"/>
      <c r="F7234" s="69"/>
      <c r="G7234" s="69"/>
      <c r="H7234" s="69"/>
      <c r="I7234" s="69"/>
      <c r="J7234" s="68"/>
      <c r="K7234" s="69"/>
      <c r="L7234" s="68"/>
      <c r="M7234" s="68"/>
      <c r="N7234" s="68"/>
      <c r="O7234" s="68"/>
      <c r="P7234" s="70"/>
      <c r="Q7234" s="71"/>
    </row>
    <row r="7235" spans="1:17">
      <c r="A7235" s="152"/>
      <c r="B7235" s="68"/>
      <c r="C7235" s="68"/>
      <c r="D7235" s="68"/>
      <c r="E7235" s="68"/>
      <c r="F7235" s="69"/>
      <c r="G7235" s="69"/>
      <c r="H7235" s="69"/>
      <c r="I7235" s="69"/>
      <c r="J7235" s="68"/>
      <c r="K7235" s="69"/>
      <c r="L7235" s="68"/>
      <c r="M7235" s="68"/>
      <c r="N7235" s="68"/>
      <c r="O7235" s="68"/>
      <c r="P7235" s="70"/>
      <c r="Q7235" s="71"/>
    </row>
    <row r="7236" spans="1:17">
      <c r="A7236" s="152"/>
      <c r="B7236" s="68"/>
      <c r="C7236" s="68"/>
      <c r="D7236" s="68"/>
      <c r="E7236" s="68"/>
      <c r="F7236" s="69"/>
      <c r="G7236" s="69"/>
      <c r="H7236" s="69"/>
      <c r="I7236" s="69"/>
      <c r="J7236" s="68"/>
      <c r="K7236" s="69"/>
      <c r="L7236" s="68"/>
      <c r="M7236" s="68"/>
      <c r="N7236" s="68"/>
      <c r="O7236" s="68"/>
      <c r="P7236" s="70"/>
      <c r="Q7236" s="71"/>
    </row>
    <row r="7237" spans="1:17">
      <c r="A7237" s="152"/>
      <c r="B7237" s="68"/>
      <c r="C7237" s="68"/>
      <c r="D7237" s="68"/>
      <c r="E7237" s="68"/>
      <c r="F7237" s="69"/>
      <c r="G7237" s="69"/>
      <c r="H7237" s="69"/>
      <c r="I7237" s="69"/>
      <c r="J7237" s="68"/>
      <c r="K7237" s="69"/>
      <c r="L7237" s="68"/>
      <c r="M7237" s="68"/>
      <c r="N7237" s="68"/>
      <c r="O7237" s="68"/>
      <c r="P7237" s="70"/>
      <c r="Q7237" s="71"/>
    </row>
    <row r="7238" spans="1:17">
      <c r="A7238" s="152"/>
      <c r="B7238" s="68"/>
      <c r="C7238" s="68"/>
      <c r="D7238" s="68"/>
      <c r="E7238" s="68"/>
      <c r="F7238" s="69"/>
      <c r="G7238" s="69"/>
      <c r="H7238" s="69"/>
      <c r="I7238" s="69"/>
      <c r="J7238" s="68"/>
      <c r="K7238" s="69"/>
      <c r="L7238" s="68"/>
      <c r="M7238" s="68"/>
      <c r="N7238" s="68"/>
      <c r="O7238" s="68"/>
      <c r="P7238" s="70"/>
      <c r="Q7238" s="71"/>
    </row>
    <row r="7239" spans="1:17">
      <c r="A7239" s="152"/>
      <c r="B7239" s="68"/>
      <c r="C7239" s="68"/>
      <c r="D7239" s="68"/>
      <c r="E7239" s="68"/>
      <c r="F7239" s="69"/>
      <c r="G7239" s="69"/>
      <c r="H7239" s="69"/>
      <c r="I7239" s="69"/>
      <c r="J7239" s="68"/>
      <c r="K7239" s="69"/>
      <c r="L7239" s="68"/>
      <c r="M7239" s="68"/>
      <c r="N7239" s="68"/>
      <c r="O7239" s="68"/>
      <c r="P7239" s="70"/>
      <c r="Q7239" s="71"/>
    </row>
    <row r="7240" spans="1:17">
      <c r="A7240" s="152"/>
      <c r="B7240" s="68"/>
      <c r="C7240" s="68"/>
      <c r="D7240" s="68"/>
      <c r="E7240" s="68"/>
      <c r="F7240" s="69"/>
      <c r="G7240" s="69"/>
      <c r="H7240" s="69"/>
      <c r="I7240" s="69"/>
      <c r="J7240" s="68"/>
      <c r="K7240" s="69"/>
      <c r="L7240" s="68"/>
      <c r="M7240" s="68"/>
      <c r="N7240" s="68"/>
      <c r="O7240" s="68"/>
      <c r="P7240" s="70"/>
      <c r="Q7240" s="71"/>
    </row>
    <row r="7241" spans="1:17">
      <c r="A7241" s="152"/>
      <c r="B7241" s="68"/>
      <c r="C7241" s="68"/>
      <c r="D7241" s="68"/>
      <c r="E7241" s="68"/>
      <c r="F7241" s="69"/>
      <c r="G7241" s="69"/>
      <c r="H7241" s="69"/>
      <c r="I7241" s="69"/>
      <c r="J7241" s="68"/>
      <c r="K7241" s="69"/>
      <c r="L7241" s="68"/>
      <c r="M7241" s="68"/>
      <c r="N7241" s="68"/>
      <c r="O7241" s="68"/>
      <c r="P7241" s="70"/>
      <c r="Q7241" s="71"/>
    </row>
    <row r="7242" spans="1:17">
      <c r="A7242" s="152"/>
      <c r="B7242" s="68"/>
      <c r="C7242" s="68"/>
      <c r="D7242" s="68"/>
      <c r="E7242" s="68"/>
      <c r="F7242" s="69"/>
      <c r="G7242" s="69"/>
      <c r="H7242" s="69"/>
      <c r="I7242" s="69"/>
      <c r="J7242" s="68"/>
      <c r="K7242" s="69"/>
      <c r="L7242" s="68"/>
      <c r="M7242" s="68"/>
      <c r="N7242" s="68"/>
      <c r="O7242" s="68"/>
      <c r="P7242" s="70"/>
      <c r="Q7242" s="71"/>
    </row>
    <row r="7243" spans="1:17">
      <c r="A7243" s="152"/>
      <c r="B7243" s="68"/>
      <c r="C7243" s="68"/>
      <c r="D7243" s="68"/>
      <c r="E7243" s="68"/>
      <c r="F7243" s="69"/>
      <c r="G7243" s="69"/>
      <c r="H7243" s="69"/>
      <c r="I7243" s="69"/>
      <c r="J7243" s="68"/>
      <c r="K7243" s="69"/>
      <c r="L7243" s="68"/>
      <c r="M7243" s="68"/>
      <c r="N7243" s="68"/>
      <c r="O7243" s="68"/>
      <c r="P7243" s="70"/>
      <c r="Q7243" s="71"/>
    </row>
    <row r="7244" spans="1:17">
      <c r="A7244" s="152"/>
      <c r="B7244" s="68"/>
      <c r="C7244" s="68"/>
      <c r="D7244" s="68"/>
      <c r="E7244" s="68"/>
      <c r="F7244" s="69"/>
      <c r="G7244" s="69"/>
      <c r="H7244" s="69"/>
      <c r="I7244" s="69"/>
      <c r="J7244" s="68"/>
      <c r="K7244" s="69"/>
      <c r="L7244" s="68"/>
      <c r="M7244" s="68"/>
      <c r="N7244" s="68"/>
      <c r="O7244" s="68"/>
      <c r="P7244" s="70"/>
      <c r="Q7244" s="71"/>
    </row>
    <row r="7245" spans="1:17">
      <c r="A7245" s="152"/>
      <c r="B7245" s="68"/>
      <c r="C7245" s="68"/>
      <c r="D7245" s="68"/>
      <c r="E7245" s="68"/>
      <c r="F7245" s="69"/>
      <c r="G7245" s="69"/>
      <c r="H7245" s="69"/>
      <c r="I7245" s="69"/>
      <c r="J7245" s="68"/>
      <c r="K7245" s="69"/>
      <c r="L7245" s="68"/>
      <c r="M7245" s="68"/>
      <c r="N7245" s="68"/>
      <c r="O7245" s="68"/>
      <c r="P7245" s="70"/>
      <c r="Q7245" s="71"/>
    </row>
    <row r="7246" spans="1:17">
      <c r="A7246" s="152"/>
      <c r="B7246" s="68"/>
      <c r="C7246" s="68"/>
      <c r="D7246" s="68"/>
      <c r="E7246" s="68"/>
      <c r="F7246" s="69"/>
      <c r="G7246" s="69"/>
      <c r="H7246" s="69"/>
      <c r="I7246" s="69"/>
      <c r="J7246" s="68"/>
      <c r="K7246" s="69"/>
      <c r="L7246" s="68"/>
      <c r="M7246" s="68"/>
      <c r="N7246" s="68"/>
      <c r="O7246" s="68"/>
      <c r="P7246" s="70"/>
      <c r="Q7246" s="71"/>
    </row>
    <row r="7247" spans="1:17">
      <c r="A7247" s="152"/>
      <c r="B7247" s="68"/>
      <c r="C7247" s="68"/>
      <c r="D7247" s="68"/>
      <c r="E7247" s="68"/>
      <c r="F7247" s="69"/>
      <c r="G7247" s="69"/>
      <c r="H7247" s="69"/>
      <c r="I7247" s="69"/>
      <c r="J7247" s="68"/>
      <c r="K7247" s="69"/>
      <c r="L7247" s="68"/>
      <c r="M7247" s="68"/>
      <c r="N7247" s="68"/>
      <c r="O7247" s="68"/>
      <c r="P7247" s="70"/>
      <c r="Q7247" s="71"/>
    </row>
    <row r="7248" spans="1:17">
      <c r="A7248" s="152"/>
      <c r="B7248" s="68"/>
      <c r="C7248" s="68"/>
      <c r="D7248" s="68"/>
      <c r="E7248" s="68"/>
      <c r="F7248" s="69"/>
      <c r="G7248" s="69"/>
      <c r="H7248" s="69"/>
      <c r="I7248" s="69"/>
      <c r="J7248" s="68"/>
      <c r="K7248" s="69"/>
      <c r="L7248" s="68"/>
      <c r="M7248" s="68"/>
      <c r="N7248" s="68"/>
      <c r="O7248" s="68"/>
      <c r="P7248" s="70"/>
      <c r="Q7248" s="71"/>
    </row>
    <row r="7249" spans="1:17">
      <c r="A7249" s="152"/>
      <c r="B7249" s="68"/>
      <c r="C7249" s="68"/>
      <c r="D7249" s="68"/>
      <c r="E7249" s="68"/>
      <c r="F7249" s="69"/>
      <c r="G7249" s="69"/>
      <c r="H7249" s="69"/>
      <c r="I7249" s="69"/>
      <c r="J7249" s="68"/>
      <c r="K7249" s="69"/>
      <c r="L7249" s="68"/>
      <c r="M7249" s="68"/>
      <c r="N7249" s="68"/>
      <c r="O7249" s="68"/>
      <c r="P7249" s="70"/>
      <c r="Q7249" s="71"/>
    </row>
    <row r="7250" spans="1:17">
      <c r="A7250" s="152"/>
      <c r="B7250" s="68"/>
      <c r="C7250" s="68"/>
      <c r="D7250" s="68"/>
      <c r="E7250" s="68"/>
      <c r="F7250" s="69"/>
      <c r="G7250" s="69"/>
      <c r="H7250" s="69"/>
      <c r="I7250" s="69"/>
      <c r="J7250" s="68"/>
      <c r="K7250" s="69"/>
      <c r="L7250" s="68"/>
      <c r="M7250" s="68"/>
      <c r="N7250" s="68"/>
      <c r="O7250" s="68"/>
      <c r="P7250" s="70"/>
      <c r="Q7250" s="71"/>
    </row>
    <row r="7251" spans="1:17">
      <c r="A7251" s="152"/>
      <c r="B7251" s="68"/>
      <c r="C7251" s="68"/>
      <c r="D7251" s="68"/>
      <c r="E7251" s="68"/>
      <c r="F7251" s="69"/>
      <c r="G7251" s="69"/>
      <c r="H7251" s="69"/>
      <c r="I7251" s="69"/>
      <c r="J7251" s="68"/>
      <c r="K7251" s="69"/>
      <c r="L7251" s="68"/>
      <c r="M7251" s="68"/>
      <c r="N7251" s="68"/>
      <c r="O7251" s="68"/>
      <c r="P7251" s="70"/>
      <c r="Q7251" s="71"/>
    </row>
    <row r="7252" spans="1:17">
      <c r="A7252" s="152"/>
      <c r="B7252" s="68"/>
      <c r="C7252" s="68"/>
      <c r="D7252" s="68"/>
      <c r="E7252" s="68"/>
      <c r="F7252" s="69"/>
      <c r="G7252" s="69"/>
      <c r="H7252" s="69"/>
      <c r="I7252" s="69"/>
      <c r="J7252" s="68"/>
      <c r="K7252" s="69"/>
      <c r="L7252" s="68"/>
      <c r="M7252" s="68"/>
      <c r="N7252" s="68"/>
      <c r="O7252" s="68"/>
      <c r="P7252" s="70"/>
      <c r="Q7252" s="71"/>
    </row>
    <row r="7253" spans="1:17">
      <c r="A7253" s="152"/>
      <c r="B7253" s="68"/>
      <c r="C7253" s="68"/>
      <c r="D7253" s="68"/>
      <c r="E7253" s="68"/>
      <c r="F7253" s="69"/>
      <c r="G7253" s="69"/>
      <c r="H7253" s="69"/>
      <c r="I7253" s="69"/>
      <c r="J7253" s="68"/>
      <c r="K7253" s="69"/>
      <c r="L7253" s="68"/>
      <c r="M7253" s="68"/>
      <c r="N7253" s="68"/>
      <c r="O7253" s="68"/>
      <c r="P7253" s="70"/>
      <c r="Q7253" s="71"/>
    </row>
    <row r="7254" spans="1:17">
      <c r="A7254" s="152"/>
      <c r="B7254" s="68"/>
      <c r="C7254" s="68"/>
      <c r="D7254" s="68"/>
      <c r="E7254" s="68"/>
      <c r="F7254" s="69"/>
      <c r="G7254" s="69"/>
      <c r="H7254" s="69"/>
      <c r="I7254" s="69"/>
      <c r="J7254" s="68"/>
      <c r="K7254" s="69"/>
      <c r="L7254" s="68"/>
      <c r="M7254" s="68"/>
      <c r="N7254" s="68"/>
      <c r="O7254" s="68"/>
      <c r="P7254" s="70"/>
      <c r="Q7254" s="71"/>
    </row>
    <row r="7255" spans="1:17">
      <c r="A7255" s="152"/>
      <c r="B7255" s="68"/>
      <c r="C7255" s="68"/>
      <c r="D7255" s="68"/>
      <c r="E7255" s="68"/>
      <c r="F7255" s="69"/>
      <c r="G7255" s="69"/>
      <c r="H7255" s="69"/>
      <c r="I7255" s="69"/>
      <c r="J7255" s="68"/>
      <c r="K7255" s="69"/>
      <c r="L7255" s="68"/>
      <c r="M7255" s="68"/>
      <c r="N7255" s="68"/>
      <c r="O7255" s="68"/>
      <c r="P7255" s="70"/>
      <c r="Q7255" s="71"/>
    </row>
    <row r="7256" spans="1:17">
      <c r="A7256" s="152"/>
      <c r="B7256" s="68"/>
      <c r="C7256" s="68"/>
      <c r="D7256" s="68"/>
      <c r="E7256" s="68"/>
      <c r="F7256" s="69"/>
      <c r="G7256" s="69"/>
      <c r="H7256" s="69"/>
      <c r="I7256" s="69"/>
      <c r="J7256" s="68"/>
      <c r="K7256" s="69"/>
      <c r="L7256" s="68"/>
      <c r="M7256" s="68"/>
      <c r="N7256" s="68"/>
      <c r="O7256" s="68"/>
      <c r="P7256" s="70"/>
      <c r="Q7256" s="71"/>
    </row>
    <row r="7257" spans="1:17">
      <c r="A7257" s="152"/>
      <c r="B7257" s="68"/>
      <c r="C7257" s="68"/>
      <c r="D7257" s="68"/>
      <c r="E7257" s="68"/>
      <c r="F7257" s="69"/>
      <c r="G7257" s="69"/>
      <c r="H7257" s="69"/>
      <c r="I7257" s="69"/>
      <c r="J7257" s="68"/>
      <c r="K7257" s="69"/>
      <c r="L7257" s="68"/>
      <c r="M7257" s="68"/>
      <c r="N7257" s="68"/>
      <c r="O7257" s="68"/>
      <c r="P7257" s="70"/>
      <c r="Q7257" s="71"/>
    </row>
    <row r="7258" spans="1:17">
      <c r="A7258" s="152"/>
      <c r="B7258" s="68"/>
      <c r="C7258" s="68"/>
      <c r="D7258" s="68"/>
      <c r="E7258" s="68"/>
      <c r="F7258" s="69"/>
      <c r="G7258" s="69"/>
      <c r="H7258" s="69"/>
      <c r="I7258" s="69"/>
      <c r="J7258" s="68"/>
      <c r="K7258" s="69"/>
      <c r="L7258" s="68"/>
      <c r="M7258" s="68"/>
      <c r="N7258" s="68"/>
      <c r="O7258" s="68"/>
      <c r="P7258" s="70"/>
      <c r="Q7258" s="71"/>
    </row>
    <row r="7259" spans="1:17">
      <c r="A7259" s="152"/>
      <c r="B7259" s="68"/>
      <c r="C7259" s="68"/>
      <c r="D7259" s="68"/>
      <c r="E7259" s="68"/>
      <c r="F7259" s="69"/>
      <c r="G7259" s="69"/>
      <c r="H7259" s="69"/>
      <c r="I7259" s="69"/>
      <c r="J7259" s="68"/>
      <c r="K7259" s="69"/>
      <c r="L7259" s="68"/>
      <c r="M7259" s="68"/>
      <c r="N7259" s="68"/>
      <c r="O7259" s="68"/>
      <c r="P7259" s="70"/>
      <c r="Q7259" s="71"/>
    </row>
    <row r="7260" spans="1:17">
      <c r="A7260" s="152"/>
      <c r="B7260" s="68"/>
      <c r="C7260" s="68"/>
      <c r="D7260" s="68"/>
      <c r="E7260" s="68"/>
      <c r="F7260" s="69"/>
      <c r="G7260" s="69"/>
      <c r="H7260" s="69"/>
      <c r="I7260" s="69"/>
      <c r="J7260" s="68"/>
      <c r="K7260" s="69"/>
      <c r="L7260" s="68"/>
      <c r="M7260" s="68"/>
      <c r="N7260" s="68"/>
      <c r="O7260" s="68"/>
      <c r="P7260" s="70"/>
      <c r="Q7260" s="71"/>
    </row>
    <row r="7261" spans="1:17">
      <c r="A7261" s="152"/>
      <c r="B7261" s="68"/>
      <c r="C7261" s="68"/>
      <c r="D7261" s="68"/>
      <c r="E7261" s="68"/>
      <c r="F7261" s="69"/>
      <c r="G7261" s="69"/>
      <c r="H7261" s="69"/>
      <c r="I7261" s="69"/>
      <c r="J7261" s="68"/>
      <c r="K7261" s="69"/>
      <c r="L7261" s="68"/>
      <c r="M7261" s="68"/>
      <c r="N7261" s="68"/>
      <c r="O7261" s="68"/>
      <c r="P7261" s="70"/>
      <c r="Q7261" s="71"/>
    </row>
    <row r="7262" spans="1:17">
      <c r="A7262" s="152"/>
      <c r="B7262" s="68"/>
      <c r="C7262" s="68"/>
      <c r="D7262" s="68"/>
      <c r="E7262" s="68"/>
      <c r="F7262" s="69"/>
      <c r="G7262" s="69"/>
      <c r="H7262" s="69"/>
      <c r="I7262" s="69"/>
      <c r="J7262" s="68"/>
      <c r="K7262" s="69"/>
      <c r="L7262" s="68"/>
      <c r="M7262" s="68"/>
      <c r="N7262" s="68"/>
      <c r="O7262" s="68"/>
      <c r="P7262" s="70"/>
      <c r="Q7262" s="71"/>
    </row>
    <row r="7263" spans="1:17">
      <c r="A7263" s="152"/>
      <c r="B7263" s="68"/>
      <c r="C7263" s="68"/>
      <c r="D7263" s="68"/>
      <c r="E7263" s="68"/>
      <c r="F7263" s="69"/>
      <c r="G7263" s="69"/>
      <c r="H7263" s="69"/>
      <c r="I7263" s="69"/>
      <c r="J7263" s="68"/>
      <c r="K7263" s="69"/>
      <c r="L7263" s="68"/>
      <c r="M7263" s="68"/>
      <c r="N7263" s="68"/>
      <c r="O7263" s="68"/>
      <c r="P7263" s="70"/>
      <c r="Q7263" s="71"/>
    </row>
    <row r="7264" spans="1:17">
      <c r="A7264" s="152"/>
      <c r="B7264" s="68"/>
      <c r="C7264" s="68"/>
      <c r="D7264" s="68"/>
      <c r="E7264" s="68"/>
      <c r="F7264" s="69"/>
      <c r="G7264" s="69"/>
      <c r="H7264" s="69"/>
      <c r="I7264" s="69"/>
      <c r="J7264" s="68"/>
      <c r="K7264" s="69"/>
      <c r="L7264" s="68"/>
      <c r="M7264" s="68"/>
      <c r="N7264" s="68"/>
      <c r="O7264" s="68"/>
      <c r="P7264" s="70"/>
      <c r="Q7264" s="71"/>
    </row>
    <row r="7265" spans="1:17">
      <c r="A7265" s="152"/>
      <c r="B7265" s="68"/>
      <c r="C7265" s="68"/>
      <c r="D7265" s="68"/>
      <c r="E7265" s="68"/>
      <c r="F7265" s="69"/>
      <c r="G7265" s="69"/>
      <c r="H7265" s="69"/>
      <c r="I7265" s="69"/>
      <c r="J7265" s="68"/>
      <c r="K7265" s="69"/>
      <c r="L7265" s="68"/>
      <c r="M7265" s="68"/>
      <c r="N7265" s="68"/>
      <c r="O7265" s="68"/>
      <c r="P7265" s="70"/>
      <c r="Q7265" s="71"/>
    </row>
    <row r="7266" spans="1:17">
      <c r="A7266" s="152"/>
      <c r="B7266" s="68"/>
      <c r="C7266" s="68"/>
      <c r="D7266" s="68"/>
      <c r="E7266" s="68"/>
      <c r="F7266" s="69"/>
      <c r="G7266" s="69"/>
      <c r="H7266" s="69"/>
      <c r="I7266" s="69"/>
      <c r="J7266" s="68"/>
      <c r="K7266" s="69"/>
      <c r="L7266" s="68"/>
      <c r="M7266" s="68"/>
      <c r="N7266" s="68"/>
      <c r="O7266" s="68"/>
      <c r="P7266" s="70"/>
      <c r="Q7266" s="71"/>
    </row>
    <row r="7267" spans="1:17">
      <c r="A7267" s="152"/>
      <c r="B7267" s="68"/>
      <c r="C7267" s="68"/>
      <c r="D7267" s="68"/>
      <c r="E7267" s="68"/>
      <c r="F7267" s="69"/>
      <c r="G7267" s="69"/>
      <c r="H7267" s="69"/>
      <c r="I7267" s="69"/>
      <c r="J7267" s="68"/>
      <c r="K7267" s="69"/>
      <c r="L7267" s="68"/>
      <c r="M7267" s="68"/>
      <c r="N7267" s="68"/>
      <c r="O7267" s="68"/>
      <c r="P7267" s="70"/>
      <c r="Q7267" s="71"/>
    </row>
    <row r="7268" spans="1:17">
      <c r="A7268" s="152"/>
      <c r="B7268" s="68"/>
      <c r="C7268" s="68"/>
      <c r="D7268" s="68"/>
      <c r="E7268" s="68"/>
      <c r="F7268" s="69"/>
      <c r="G7268" s="69"/>
      <c r="H7268" s="69"/>
      <c r="I7268" s="69"/>
      <c r="J7268" s="68"/>
      <c r="K7268" s="69"/>
      <c r="L7268" s="68"/>
      <c r="M7268" s="68"/>
      <c r="N7268" s="68"/>
      <c r="O7268" s="68"/>
      <c r="P7268" s="70"/>
      <c r="Q7268" s="71"/>
    </row>
    <row r="7269" spans="1:17">
      <c r="A7269" s="152"/>
      <c r="B7269" s="68"/>
      <c r="C7269" s="68"/>
      <c r="D7269" s="68"/>
      <c r="E7269" s="68"/>
      <c r="F7269" s="69"/>
      <c r="G7269" s="69"/>
      <c r="H7269" s="69"/>
      <c r="I7269" s="69"/>
      <c r="J7269" s="68"/>
      <c r="K7269" s="69"/>
      <c r="L7269" s="68"/>
      <c r="M7269" s="68"/>
      <c r="N7269" s="68"/>
      <c r="O7269" s="68"/>
      <c r="P7269" s="70"/>
      <c r="Q7269" s="71"/>
    </row>
    <row r="7270" spans="1:17">
      <c r="A7270" s="152"/>
      <c r="B7270" s="68"/>
      <c r="C7270" s="68"/>
      <c r="D7270" s="68"/>
      <c r="E7270" s="68"/>
      <c r="F7270" s="69"/>
      <c r="G7270" s="69"/>
      <c r="H7270" s="69"/>
      <c r="I7270" s="69"/>
      <c r="J7270" s="68"/>
      <c r="K7270" s="69"/>
      <c r="L7270" s="68"/>
      <c r="M7270" s="68"/>
      <c r="N7270" s="68"/>
      <c r="O7270" s="68"/>
      <c r="P7270" s="70"/>
      <c r="Q7270" s="71"/>
    </row>
    <row r="7271" spans="1:17">
      <c r="A7271" s="152"/>
      <c r="B7271" s="68"/>
      <c r="C7271" s="68"/>
      <c r="D7271" s="68"/>
      <c r="E7271" s="68"/>
      <c r="F7271" s="69"/>
      <c r="G7271" s="69"/>
      <c r="H7271" s="69"/>
      <c r="I7271" s="69"/>
      <c r="J7271" s="68"/>
      <c r="K7271" s="69"/>
      <c r="L7271" s="68"/>
      <c r="M7271" s="68"/>
      <c r="N7271" s="68"/>
      <c r="O7271" s="68"/>
      <c r="P7271" s="70"/>
      <c r="Q7271" s="71"/>
    </row>
    <row r="7272" spans="1:17">
      <c r="A7272" s="152"/>
      <c r="B7272" s="68"/>
      <c r="C7272" s="68"/>
      <c r="D7272" s="68"/>
      <c r="E7272" s="68"/>
      <c r="F7272" s="69"/>
      <c r="G7272" s="69"/>
      <c r="H7272" s="69"/>
      <c r="I7272" s="69"/>
      <c r="J7272" s="68"/>
      <c r="K7272" s="69"/>
      <c r="L7272" s="68"/>
      <c r="M7272" s="68"/>
      <c r="N7272" s="68"/>
      <c r="O7272" s="68"/>
      <c r="P7272" s="70"/>
      <c r="Q7272" s="71"/>
    </row>
    <row r="7273" spans="1:17">
      <c r="A7273" s="152"/>
      <c r="B7273" s="68"/>
      <c r="C7273" s="68"/>
      <c r="D7273" s="68"/>
      <c r="E7273" s="68"/>
      <c r="F7273" s="69"/>
      <c r="G7273" s="69"/>
      <c r="H7273" s="69"/>
      <c r="I7273" s="69"/>
      <c r="J7273" s="68"/>
      <c r="K7273" s="69"/>
      <c r="L7273" s="68"/>
      <c r="M7273" s="68"/>
      <c r="N7273" s="68"/>
      <c r="O7273" s="68"/>
      <c r="P7273" s="70"/>
      <c r="Q7273" s="71"/>
    </row>
    <row r="7274" spans="1:17">
      <c r="A7274" s="152"/>
      <c r="B7274" s="68"/>
      <c r="C7274" s="68"/>
      <c r="D7274" s="68"/>
      <c r="E7274" s="68"/>
      <c r="F7274" s="69"/>
      <c r="G7274" s="69"/>
      <c r="H7274" s="69"/>
      <c r="I7274" s="69"/>
      <c r="J7274" s="68"/>
      <c r="K7274" s="69"/>
      <c r="L7274" s="68"/>
      <c r="M7274" s="68"/>
      <c r="N7274" s="68"/>
      <c r="O7274" s="68"/>
      <c r="P7274" s="70"/>
      <c r="Q7274" s="71"/>
    </row>
    <row r="7275" spans="1:17">
      <c r="A7275" s="152"/>
      <c r="B7275" s="68"/>
      <c r="C7275" s="68"/>
      <c r="D7275" s="68"/>
      <c r="E7275" s="68"/>
      <c r="F7275" s="69"/>
      <c r="G7275" s="69"/>
      <c r="H7275" s="69"/>
      <c r="I7275" s="69"/>
      <c r="J7275" s="68"/>
      <c r="K7275" s="69"/>
      <c r="L7275" s="68"/>
      <c r="M7275" s="68"/>
      <c r="N7275" s="68"/>
      <c r="O7275" s="68"/>
      <c r="P7275" s="70"/>
      <c r="Q7275" s="71"/>
    </row>
    <row r="7276" spans="1:17">
      <c r="A7276" s="152"/>
      <c r="B7276" s="68"/>
      <c r="C7276" s="68"/>
      <c r="D7276" s="68"/>
      <c r="E7276" s="68"/>
      <c r="F7276" s="69"/>
      <c r="G7276" s="69"/>
      <c r="H7276" s="69"/>
      <c r="I7276" s="69"/>
      <c r="J7276" s="68"/>
      <c r="K7276" s="69"/>
      <c r="L7276" s="68"/>
      <c r="M7276" s="68"/>
      <c r="N7276" s="68"/>
      <c r="O7276" s="68"/>
      <c r="P7276" s="70"/>
      <c r="Q7276" s="71"/>
    </row>
    <row r="7277" spans="1:17">
      <c r="A7277" s="152"/>
      <c r="B7277" s="68"/>
      <c r="C7277" s="68"/>
      <c r="D7277" s="68"/>
      <c r="E7277" s="68"/>
      <c r="F7277" s="69"/>
      <c r="G7277" s="69"/>
      <c r="H7277" s="69"/>
      <c r="I7277" s="69"/>
      <c r="J7277" s="68"/>
      <c r="K7277" s="69"/>
      <c r="L7277" s="68"/>
      <c r="M7277" s="68"/>
      <c r="N7277" s="68"/>
      <c r="O7277" s="68"/>
      <c r="P7277" s="70"/>
      <c r="Q7277" s="71"/>
    </row>
    <row r="7278" spans="1:17">
      <c r="A7278" s="152"/>
      <c r="B7278" s="68"/>
      <c r="C7278" s="68"/>
      <c r="D7278" s="68"/>
      <c r="E7278" s="68"/>
      <c r="F7278" s="69"/>
      <c r="G7278" s="69"/>
      <c r="H7278" s="69"/>
      <c r="I7278" s="69"/>
      <c r="J7278" s="68"/>
      <c r="K7278" s="69"/>
      <c r="L7278" s="68"/>
      <c r="M7278" s="68"/>
      <c r="N7278" s="68"/>
      <c r="O7278" s="68"/>
      <c r="P7278" s="70"/>
      <c r="Q7278" s="71"/>
    </row>
    <row r="7279" spans="1:17">
      <c r="A7279" s="152"/>
      <c r="B7279" s="68"/>
      <c r="C7279" s="68"/>
      <c r="D7279" s="68"/>
      <c r="E7279" s="68"/>
      <c r="F7279" s="69"/>
      <c r="G7279" s="69"/>
      <c r="H7279" s="69"/>
      <c r="I7279" s="69"/>
      <c r="J7279" s="68"/>
      <c r="K7279" s="69"/>
      <c r="L7279" s="68"/>
      <c r="M7279" s="68"/>
      <c r="N7279" s="68"/>
      <c r="O7279" s="68"/>
      <c r="P7279" s="70"/>
      <c r="Q7279" s="71"/>
    </row>
    <row r="7280" spans="1:17">
      <c r="A7280" s="152"/>
      <c r="B7280" s="68"/>
      <c r="C7280" s="68"/>
      <c r="D7280" s="68"/>
      <c r="E7280" s="68"/>
      <c r="F7280" s="69"/>
      <c r="G7280" s="69"/>
      <c r="H7280" s="69"/>
      <c r="I7280" s="69"/>
      <c r="J7280" s="68"/>
      <c r="K7280" s="69"/>
      <c r="L7280" s="68"/>
      <c r="M7280" s="68"/>
      <c r="N7280" s="68"/>
      <c r="O7280" s="68"/>
      <c r="P7280" s="70"/>
      <c r="Q7280" s="71"/>
    </row>
    <row r="7281" spans="1:17">
      <c r="A7281" s="152"/>
      <c r="B7281" s="68"/>
      <c r="C7281" s="68"/>
      <c r="D7281" s="68"/>
      <c r="E7281" s="68"/>
      <c r="F7281" s="69"/>
      <c r="G7281" s="69"/>
      <c r="H7281" s="69"/>
      <c r="I7281" s="69"/>
      <c r="J7281" s="68"/>
      <c r="K7281" s="69"/>
      <c r="L7281" s="68"/>
      <c r="M7281" s="68"/>
      <c r="N7281" s="68"/>
      <c r="O7281" s="68"/>
      <c r="P7281" s="70"/>
      <c r="Q7281" s="71"/>
    </row>
    <row r="7282" spans="1:17">
      <c r="A7282" s="152"/>
      <c r="B7282" s="68"/>
      <c r="C7282" s="68"/>
      <c r="D7282" s="68"/>
      <c r="E7282" s="68"/>
      <c r="F7282" s="69"/>
      <c r="G7282" s="69"/>
      <c r="H7282" s="69"/>
      <c r="I7282" s="69"/>
      <c r="J7282" s="68"/>
      <c r="K7282" s="69"/>
      <c r="L7282" s="68"/>
      <c r="M7282" s="68"/>
      <c r="N7282" s="68"/>
      <c r="O7282" s="68"/>
      <c r="P7282" s="70"/>
      <c r="Q7282" s="71"/>
    </row>
    <row r="7283" spans="1:17">
      <c r="A7283" s="152"/>
      <c r="B7283" s="68"/>
      <c r="C7283" s="68"/>
      <c r="D7283" s="68"/>
      <c r="E7283" s="68"/>
      <c r="F7283" s="69"/>
      <c r="G7283" s="69"/>
      <c r="H7283" s="69"/>
      <c r="I7283" s="69"/>
      <c r="J7283" s="68"/>
      <c r="K7283" s="69"/>
      <c r="L7283" s="68"/>
      <c r="M7283" s="68"/>
      <c r="N7283" s="68"/>
      <c r="O7283" s="68"/>
      <c r="P7283" s="70"/>
      <c r="Q7283" s="71"/>
    </row>
    <row r="7284" spans="1:17">
      <c r="A7284" s="152"/>
      <c r="B7284" s="68"/>
      <c r="C7284" s="68"/>
      <c r="D7284" s="68"/>
      <c r="E7284" s="68"/>
      <c r="F7284" s="69"/>
      <c r="G7284" s="69"/>
      <c r="H7284" s="69"/>
      <c r="I7284" s="69"/>
      <c r="J7284" s="68"/>
      <c r="K7284" s="69"/>
      <c r="L7284" s="68"/>
      <c r="M7284" s="68"/>
      <c r="N7284" s="68"/>
      <c r="O7284" s="68"/>
      <c r="P7284" s="70"/>
      <c r="Q7284" s="71"/>
    </row>
    <row r="7285" spans="1:17">
      <c r="A7285" s="152"/>
      <c r="B7285" s="68"/>
      <c r="C7285" s="68"/>
      <c r="D7285" s="68"/>
      <c r="E7285" s="68"/>
      <c r="F7285" s="69"/>
      <c r="G7285" s="69"/>
      <c r="H7285" s="69"/>
      <c r="I7285" s="69"/>
      <c r="J7285" s="68"/>
      <c r="K7285" s="69"/>
      <c r="L7285" s="68"/>
      <c r="M7285" s="68"/>
      <c r="N7285" s="68"/>
      <c r="O7285" s="68"/>
      <c r="P7285" s="70"/>
      <c r="Q7285" s="71"/>
    </row>
    <row r="7286" spans="1:17">
      <c r="A7286" s="152"/>
      <c r="B7286" s="68"/>
      <c r="C7286" s="68"/>
      <c r="D7286" s="68"/>
      <c r="E7286" s="68"/>
      <c r="F7286" s="69"/>
      <c r="G7286" s="69"/>
      <c r="H7286" s="69"/>
      <c r="I7286" s="69"/>
      <c r="J7286" s="68"/>
      <c r="K7286" s="69"/>
      <c r="L7286" s="68"/>
      <c r="M7286" s="68"/>
      <c r="N7286" s="68"/>
      <c r="O7286" s="68"/>
      <c r="P7286" s="70"/>
      <c r="Q7286" s="71"/>
    </row>
    <row r="7287" spans="1:17">
      <c r="A7287" s="152"/>
      <c r="B7287" s="68"/>
      <c r="C7287" s="68"/>
      <c r="D7287" s="68"/>
      <c r="E7287" s="68"/>
      <c r="F7287" s="69"/>
      <c r="G7287" s="69"/>
      <c r="H7287" s="69"/>
      <c r="I7287" s="69"/>
      <c r="J7287" s="68"/>
      <c r="K7287" s="69"/>
      <c r="L7287" s="68"/>
      <c r="M7287" s="68"/>
      <c r="N7287" s="68"/>
      <c r="O7287" s="68"/>
      <c r="P7287" s="70"/>
      <c r="Q7287" s="71"/>
    </row>
    <row r="7288" spans="1:17">
      <c r="A7288" s="152"/>
      <c r="B7288" s="68"/>
      <c r="C7288" s="68"/>
      <c r="D7288" s="68"/>
      <c r="E7288" s="68"/>
      <c r="F7288" s="69"/>
      <c r="G7288" s="69"/>
      <c r="H7288" s="69"/>
      <c r="I7288" s="69"/>
      <c r="J7288" s="68"/>
      <c r="K7288" s="69"/>
      <c r="L7288" s="68"/>
      <c r="M7288" s="68"/>
      <c r="N7288" s="68"/>
      <c r="O7288" s="68"/>
      <c r="P7288" s="70"/>
      <c r="Q7288" s="71"/>
    </row>
    <row r="7289" spans="1:17">
      <c r="A7289" s="152"/>
      <c r="B7289" s="68"/>
      <c r="C7289" s="68"/>
      <c r="D7289" s="68"/>
      <c r="E7289" s="68"/>
      <c r="F7289" s="69"/>
      <c r="G7289" s="69"/>
      <c r="H7289" s="69"/>
      <c r="I7289" s="69"/>
      <c r="J7289" s="68"/>
      <c r="K7289" s="69"/>
      <c r="L7289" s="68"/>
      <c r="M7289" s="68"/>
      <c r="N7289" s="68"/>
      <c r="O7289" s="68"/>
      <c r="P7289" s="70"/>
      <c r="Q7289" s="71"/>
    </row>
    <row r="7290" spans="1:17">
      <c r="A7290" s="152"/>
      <c r="B7290" s="68"/>
      <c r="C7290" s="68"/>
      <c r="D7290" s="68"/>
      <c r="E7290" s="68"/>
      <c r="F7290" s="69"/>
      <c r="G7290" s="69"/>
      <c r="H7290" s="69"/>
      <c r="I7290" s="69"/>
      <c r="J7290" s="68"/>
      <c r="K7290" s="69"/>
      <c r="L7290" s="68"/>
      <c r="M7290" s="68"/>
      <c r="N7290" s="68"/>
      <c r="O7290" s="68"/>
      <c r="P7290" s="70"/>
      <c r="Q7290" s="71"/>
    </row>
    <row r="7291" spans="1:17">
      <c r="A7291" s="152"/>
      <c r="B7291" s="68"/>
      <c r="C7291" s="68"/>
      <c r="D7291" s="68"/>
      <c r="E7291" s="68"/>
      <c r="F7291" s="69"/>
      <c r="G7291" s="69"/>
      <c r="H7291" s="69"/>
      <c r="I7291" s="69"/>
      <c r="J7291" s="68"/>
      <c r="K7291" s="69"/>
      <c r="L7291" s="68"/>
      <c r="M7291" s="68"/>
      <c r="N7291" s="68"/>
      <c r="O7291" s="68"/>
      <c r="P7291" s="70"/>
      <c r="Q7291" s="71"/>
    </row>
    <row r="7292" spans="1:17">
      <c r="A7292" s="152"/>
      <c r="B7292" s="68"/>
      <c r="C7292" s="68"/>
      <c r="D7292" s="68"/>
      <c r="E7292" s="68"/>
      <c r="F7292" s="69"/>
      <c r="G7292" s="69"/>
      <c r="H7292" s="69"/>
      <c r="I7292" s="69"/>
      <c r="J7292" s="68"/>
      <c r="K7292" s="69"/>
      <c r="L7292" s="68"/>
      <c r="M7292" s="68"/>
      <c r="N7292" s="68"/>
      <c r="O7292" s="68"/>
      <c r="P7292" s="70"/>
      <c r="Q7292" s="71"/>
    </row>
    <row r="7293" spans="1:17">
      <c r="A7293" s="152"/>
      <c r="B7293" s="68"/>
      <c r="C7293" s="68"/>
      <c r="D7293" s="68"/>
      <c r="E7293" s="68"/>
      <c r="F7293" s="69"/>
      <c r="G7293" s="69"/>
      <c r="H7293" s="69"/>
      <c r="I7293" s="69"/>
      <c r="J7293" s="68"/>
      <c r="K7293" s="69"/>
      <c r="L7293" s="68"/>
      <c r="M7293" s="68"/>
      <c r="N7293" s="68"/>
      <c r="O7293" s="68"/>
      <c r="P7293" s="70"/>
      <c r="Q7293" s="71"/>
    </row>
    <row r="7294" spans="1:17">
      <c r="A7294" s="152"/>
      <c r="B7294" s="68"/>
      <c r="C7294" s="68"/>
      <c r="D7294" s="68"/>
      <c r="E7294" s="68"/>
      <c r="F7294" s="69"/>
      <c r="G7294" s="69"/>
      <c r="H7294" s="69"/>
      <c r="I7294" s="69"/>
      <c r="J7294" s="68"/>
      <c r="K7294" s="69"/>
      <c r="L7294" s="68"/>
      <c r="M7294" s="68"/>
      <c r="N7294" s="68"/>
      <c r="O7294" s="68"/>
      <c r="P7294" s="70"/>
      <c r="Q7294" s="71"/>
    </row>
    <row r="7295" spans="1:17">
      <c r="A7295" s="152"/>
      <c r="B7295" s="68"/>
      <c r="C7295" s="68"/>
      <c r="D7295" s="68"/>
      <c r="E7295" s="68"/>
      <c r="F7295" s="69"/>
      <c r="G7295" s="69"/>
      <c r="H7295" s="69"/>
      <c r="I7295" s="69"/>
      <c r="J7295" s="68"/>
      <c r="K7295" s="69"/>
      <c r="L7295" s="68"/>
      <c r="M7295" s="68"/>
      <c r="N7295" s="68"/>
      <c r="O7295" s="68"/>
      <c r="P7295" s="70"/>
      <c r="Q7295" s="71"/>
    </row>
    <row r="7296" spans="1:17">
      <c r="A7296" s="152"/>
      <c r="B7296" s="68"/>
      <c r="C7296" s="68"/>
      <c r="D7296" s="68"/>
      <c r="E7296" s="68"/>
      <c r="F7296" s="69"/>
      <c r="G7296" s="69"/>
      <c r="H7296" s="69"/>
      <c r="I7296" s="69"/>
      <c r="J7296" s="68"/>
      <c r="K7296" s="69"/>
      <c r="L7296" s="68"/>
      <c r="M7296" s="68"/>
      <c r="N7296" s="68"/>
      <c r="O7296" s="68"/>
      <c r="P7296" s="70"/>
      <c r="Q7296" s="71"/>
    </row>
    <row r="7297" spans="1:17">
      <c r="A7297" s="152"/>
      <c r="B7297" s="68"/>
      <c r="C7297" s="68"/>
      <c r="D7297" s="68"/>
      <c r="E7297" s="68"/>
      <c r="F7297" s="69"/>
      <c r="G7297" s="69"/>
      <c r="H7297" s="69"/>
      <c r="I7297" s="69"/>
      <c r="J7297" s="68"/>
      <c r="K7297" s="69"/>
      <c r="L7297" s="68"/>
      <c r="M7297" s="68"/>
      <c r="N7297" s="68"/>
      <c r="O7297" s="68"/>
      <c r="P7297" s="70"/>
      <c r="Q7297" s="71"/>
    </row>
    <row r="7298" spans="1:17">
      <c r="A7298" s="152"/>
      <c r="B7298" s="68"/>
      <c r="C7298" s="68"/>
      <c r="D7298" s="68"/>
      <c r="E7298" s="68"/>
      <c r="F7298" s="69"/>
      <c r="G7298" s="69"/>
      <c r="H7298" s="69"/>
      <c r="I7298" s="69"/>
      <c r="J7298" s="68"/>
      <c r="K7298" s="69"/>
      <c r="L7298" s="68"/>
      <c r="M7298" s="68"/>
      <c r="N7298" s="68"/>
      <c r="O7298" s="68"/>
      <c r="P7298" s="70"/>
      <c r="Q7298" s="71"/>
    </row>
    <row r="7299" spans="1:17">
      <c r="A7299" s="152"/>
      <c r="B7299" s="68"/>
      <c r="C7299" s="68"/>
      <c r="D7299" s="68"/>
      <c r="E7299" s="68"/>
      <c r="F7299" s="69"/>
      <c r="G7299" s="69"/>
      <c r="H7299" s="69"/>
      <c r="I7299" s="69"/>
      <c r="J7299" s="68"/>
      <c r="K7299" s="69"/>
      <c r="L7299" s="68"/>
      <c r="M7299" s="68"/>
      <c r="N7299" s="68"/>
      <c r="O7299" s="68"/>
      <c r="P7299" s="70"/>
      <c r="Q7299" s="71"/>
    </row>
    <row r="7300" spans="1:17">
      <c r="A7300" s="152"/>
      <c r="B7300" s="68"/>
      <c r="C7300" s="68"/>
      <c r="D7300" s="68"/>
      <c r="E7300" s="68"/>
      <c r="F7300" s="69"/>
      <c r="G7300" s="69"/>
      <c r="H7300" s="69"/>
      <c r="I7300" s="69"/>
      <c r="J7300" s="68"/>
      <c r="K7300" s="69"/>
      <c r="L7300" s="68"/>
      <c r="M7300" s="68"/>
      <c r="N7300" s="68"/>
      <c r="O7300" s="68"/>
      <c r="P7300" s="70"/>
      <c r="Q7300" s="71"/>
    </row>
    <row r="7301" spans="1:17">
      <c r="A7301" s="152"/>
      <c r="B7301" s="68"/>
      <c r="C7301" s="68"/>
      <c r="D7301" s="68"/>
      <c r="E7301" s="68"/>
      <c r="F7301" s="69"/>
      <c r="G7301" s="69"/>
      <c r="H7301" s="69"/>
      <c r="I7301" s="69"/>
      <c r="J7301" s="68"/>
      <c r="K7301" s="69"/>
      <c r="L7301" s="68"/>
      <c r="M7301" s="68"/>
      <c r="N7301" s="68"/>
      <c r="O7301" s="68"/>
      <c r="P7301" s="70"/>
      <c r="Q7301" s="71"/>
    </row>
    <row r="7302" spans="1:17">
      <c r="A7302" s="152"/>
      <c r="B7302" s="68"/>
      <c r="C7302" s="68"/>
      <c r="D7302" s="68"/>
      <c r="E7302" s="68"/>
      <c r="F7302" s="69"/>
      <c r="G7302" s="69"/>
      <c r="H7302" s="69"/>
      <c r="I7302" s="69"/>
      <c r="J7302" s="68"/>
      <c r="K7302" s="69"/>
      <c r="L7302" s="68"/>
      <c r="M7302" s="68"/>
      <c r="N7302" s="68"/>
      <c r="O7302" s="68"/>
      <c r="P7302" s="70"/>
      <c r="Q7302" s="71"/>
    </row>
    <row r="7303" spans="1:17">
      <c r="A7303" s="152"/>
      <c r="B7303" s="68"/>
      <c r="C7303" s="68"/>
      <c r="D7303" s="68"/>
      <c r="E7303" s="68"/>
      <c r="F7303" s="69"/>
      <c r="G7303" s="69"/>
      <c r="H7303" s="69"/>
      <c r="I7303" s="69"/>
      <c r="J7303" s="68"/>
      <c r="K7303" s="69"/>
      <c r="L7303" s="68"/>
      <c r="M7303" s="68"/>
      <c r="N7303" s="68"/>
      <c r="O7303" s="68"/>
      <c r="P7303" s="70"/>
      <c r="Q7303" s="71"/>
    </row>
    <row r="7304" spans="1:17">
      <c r="A7304" s="152"/>
      <c r="B7304" s="68"/>
      <c r="C7304" s="68"/>
      <c r="D7304" s="68"/>
      <c r="E7304" s="68"/>
      <c r="F7304" s="69"/>
      <c r="G7304" s="69"/>
      <c r="H7304" s="69"/>
      <c r="I7304" s="69"/>
      <c r="J7304" s="68"/>
      <c r="K7304" s="69"/>
      <c r="L7304" s="68"/>
      <c r="M7304" s="68"/>
      <c r="N7304" s="68"/>
      <c r="O7304" s="68"/>
      <c r="P7304" s="70"/>
      <c r="Q7304" s="71"/>
    </row>
    <row r="7305" spans="1:17">
      <c r="A7305" s="152"/>
      <c r="B7305" s="68"/>
      <c r="C7305" s="68"/>
      <c r="D7305" s="68"/>
      <c r="E7305" s="68"/>
      <c r="F7305" s="69"/>
      <c r="G7305" s="69"/>
      <c r="H7305" s="69"/>
      <c r="I7305" s="69"/>
      <c r="J7305" s="68"/>
      <c r="K7305" s="69"/>
      <c r="L7305" s="68"/>
      <c r="M7305" s="68"/>
      <c r="N7305" s="68"/>
      <c r="O7305" s="68"/>
      <c r="P7305" s="70"/>
      <c r="Q7305" s="71"/>
    </row>
    <row r="7306" spans="1:17">
      <c r="A7306" s="152"/>
      <c r="B7306" s="68"/>
      <c r="C7306" s="68"/>
      <c r="D7306" s="68"/>
      <c r="E7306" s="68"/>
      <c r="F7306" s="69"/>
      <c r="G7306" s="69"/>
      <c r="H7306" s="69"/>
      <c r="I7306" s="69"/>
      <c r="J7306" s="68"/>
      <c r="K7306" s="69"/>
      <c r="L7306" s="68"/>
      <c r="M7306" s="68"/>
      <c r="N7306" s="68"/>
      <c r="O7306" s="68"/>
      <c r="P7306" s="70"/>
      <c r="Q7306" s="71"/>
    </row>
    <row r="7307" spans="1:17">
      <c r="A7307" s="152"/>
      <c r="B7307" s="68"/>
      <c r="C7307" s="68"/>
      <c r="D7307" s="68"/>
      <c r="E7307" s="68"/>
      <c r="F7307" s="69"/>
      <c r="G7307" s="69"/>
      <c r="H7307" s="69"/>
      <c r="I7307" s="69"/>
      <c r="J7307" s="68"/>
      <c r="K7307" s="69"/>
      <c r="L7307" s="68"/>
      <c r="M7307" s="68"/>
      <c r="N7307" s="68"/>
      <c r="O7307" s="68"/>
      <c r="P7307" s="70"/>
      <c r="Q7307" s="71"/>
    </row>
    <row r="7308" spans="1:17">
      <c r="A7308" s="152"/>
      <c r="B7308" s="68"/>
      <c r="C7308" s="68"/>
      <c r="D7308" s="68"/>
      <c r="E7308" s="68"/>
      <c r="F7308" s="69"/>
      <c r="G7308" s="69"/>
      <c r="H7308" s="69"/>
      <c r="I7308" s="69"/>
      <c r="J7308" s="68"/>
      <c r="K7308" s="69"/>
      <c r="L7308" s="68"/>
      <c r="M7308" s="68"/>
      <c r="N7308" s="68"/>
      <c r="O7308" s="68"/>
      <c r="P7308" s="70"/>
      <c r="Q7308" s="71"/>
    </row>
    <row r="7309" spans="1:17">
      <c r="A7309" s="152"/>
      <c r="B7309" s="68"/>
      <c r="C7309" s="68"/>
      <c r="D7309" s="68"/>
      <c r="E7309" s="68"/>
      <c r="F7309" s="69"/>
      <c r="G7309" s="69"/>
      <c r="H7309" s="69"/>
      <c r="I7309" s="69"/>
      <c r="J7309" s="68"/>
      <c r="K7309" s="69"/>
      <c r="L7309" s="68"/>
      <c r="M7309" s="68"/>
      <c r="N7309" s="68"/>
      <c r="O7309" s="68"/>
      <c r="P7309" s="70"/>
      <c r="Q7309" s="71"/>
    </row>
    <row r="7310" spans="1:17">
      <c r="A7310" s="152"/>
      <c r="B7310" s="68"/>
      <c r="C7310" s="68"/>
      <c r="D7310" s="68"/>
      <c r="E7310" s="68"/>
      <c r="F7310" s="69"/>
      <c r="G7310" s="69"/>
      <c r="H7310" s="69"/>
      <c r="I7310" s="69"/>
      <c r="J7310" s="68"/>
      <c r="K7310" s="69"/>
      <c r="L7310" s="68"/>
      <c r="M7310" s="68"/>
      <c r="N7310" s="68"/>
      <c r="O7310" s="68"/>
      <c r="P7310" s="70"/>
      <c r="Q7310" s="71"/>
    </row>
    <row r="7311" spans="1:17">
      <c r="A7311" s="152"/>
      <c r="B7311" s="68"/>
      <c r="C7311" s="68"/>
      <c r="D7311" s="68"/>
      <c r="E7311" s="68"/>
      <c r="F7311" s="69"/>
      <c r="G7311" s="69"/>
      <c r="H7311" s="69"/>
      <c r="I7311" s="69"/>
      <c r="J7311" s="68"/>
      <c r="K7311" s="69"/>
      <c r="L7311" s="68"/>
      <c r="M7311" s="68"/>
      <c r="N7311" s="68"/>
      <c r="O7311" s="68"/>
      <c r="P7311" s="70"/>
      <c r="Q7311" s="71"/>
    </row>
    <row r="7312" spans="1:17">
      <c r="A7312" s="152"/>
      <c r="B7312" s="68"/>
      <c r="C7312" s="68"/>
      <c r="D7312" s="68"/>
      <c r="E7312" s="68"/>
      <c r="F7312" s="69"/>
      <c r="G7312" s="69"/>
      <c r="H7312" s="69"/>
      <c r="I7312" s="69"/>
      <c r="J7312" s="68"/>
      <c r="K7312" s="69"/>
      <c r="L7312" s="68"/>
      <c r="M7312" s="68"/>
      <c r="N7312" s="68"/>
      <c r="O7312" s="68"/>
      <c r="P7312" s="70"/>
      <c r="Q7312" s="71"/>
    </row>
    <row r="7313" spans="1:17">
      <c r="A7313" s="152"/>
      <c r="B7313" s="68"/>
      <c r="C7313" s="68"/>
      <c r="D7313" s="68"/>
      <c r="E7313" s="68"/>
      <c r="F7313" s="69"/>
      <c r="G7313" s="69"/>
      <c r="H7313" s="69"/>
      <c r="I7313" s="69"/>
      <c r="J7313" s="68"/>
      <c r="K7313" s="69"/>
      <c r="L7313" s="68"/>
      <c r="M7313" s="68"/>
      <c r="N7313" s="68"/>
      <c r="O7313" s="68"/>
      <c r="P7313" s="70"/>
      <c r="Q7313" s="71"/>
    </row>
    <row r="7314" spans="1:17">
      <c r="A7314" s="152"/>
      <c r="B7314" s="68"/>
      <c r="C7314" s="68"/>
      <c r="D7314" s="68"/>
      <c r="E7314" s="68"/>
      <c r="F7314" s="69"/>
      <c r="G7314" s="69"/>
      <c r="H7314" s="69"/>
      <c r="I7314" s="69"/>
      <c r="J7314" s="68"/>
      <c r="K7314" s="69"/>
      <c r="L7314" s="68"/>
      <c r="M7314" s="68"/>
      <c r="N7314" s="68"/>
      <c r="O7314" s="68"/>
      <c r="P7314" s="70"/>
      <c r="Q7314" s="71"/>
    </row>
    <row r="7315" spans="1:17">
      <c r="A7315" s="152"/>
      <c r="B7315" s="68"/>
      <c r="C7315" s="68"/>
      <c r="D7315" s="68"/>
      <c r="E7315" s="68"/>
      <c r="F7315" s="69"/>
      <c r="G7315" s="69"/>
      <c r="H7315" s="69"/>
      <c r="I7315" s="69"/>
      <c r="J7315" s="68"/>
      <c r="K7315" s="69"/>
      <c r="L7315" s="68"/>
      <c r="M7315" s="68"/>
      <c r="N7315" s="68"/>
      <c r="O7315" s="68"/>
      <c r="P7315" s="70"/>
      <c r="Q7315" s="71"/>
    </row>
    <row r="7316" spans="1:17">
      <c r="A7316" s="152"/>
      <c r="B7316" s="68"/>
      <c r="C7316" s="68"/>
      <c r="D7316" s="68"/>
      <c r="E7316" s="68"/>
      <c r="F7316" s="69"/>
      <c r="G7316" s="69"/>
      <c r="H7316" s="69"/>
      <c r="I7316" s="69"/>
      <c r="J7316" s="68"/>
      <c r="K7316" s="69"/>
      <c r="L7316" s="68"/>
      <c r="M7316" s="68"/>
      <c r="N7316" s="68"/>
      <c r="O7316" s="68"/>
      <c r="P7316" s="70"/>
      <c r="Q7316" s="71"/>
    </row>
    <row r="7317" spans="1:17">
      <c r="A7317" s="152"/>
      <c r="B7317" s="68"/>
      <c r="C7317" s="68"/>
      <c r="D7317" s="68"/>
      <c r="E7317" s="68"/>
      <c r="F7317" s="69"/>
      <c r="G7317" s="69"/>
      <c r="H7317" s="69"/>
      <c r="I7317" s="69"/>
      <c r="J7317" s="68"/>
      <c r="K7317" s="69"/>
      <c r="L7317" s="68"/>
      <c r="M7317" s="68"/>
      <c r="N7317" s="68"/>
      <c r="O7317" s="68"/>
      <c r="P7317" s="70"/>
      <c r="Q7317" s="71"/>
    </row>
    <row r="7318" spans="1:17">
      <c r="A7318" s="152"/>
      <c r="B7318" s="68"/>
      <c r="C7318" s="68"/>
      <c r="D7318" s="68"/>
      <c r="E7318" s="68"/>
      <c r="F7318" s="69"/>
      <c r="G7318" s="69"/>
      <c r="H7318" s="69"/>
      <c r="I7318" s="69"/>
      <c r="J7318" s="68"/>
      <c r="K7318" s="69"/>
      <c r="L7318" s="68"/>
      <c r="M7318" s="68"/>
      <c r="N7318" s="68"/>
      <c r="O7318" s="68"/>
      <c r="P7318" s="70"/>
      <c r="Q7318" s="71"/>
    </row>
    <row r="7319" spans="1:17">
      <c r="A7319" s="152"/>
      <c r="B7319" s="68"/>
      <c r="C7319" s="68"/>
      <c r="D7319" s="68"/>
      <c r="E7319" s="68"/>
      <c r="F7319" s="69"/>
      <c r="G7319" s="69"/>
      <c r="H7319" s="69"/>
      <c r="I7319" s="69"/>
      <c r="J7319" s="68"/>
      <c r="K7319" s="69"/>
      <c r="L7319" s="68"/>
      <c r="M7319" s="68"/>
      <c r="N7319" s="68"/>
      <c r="O7319" s="68"/>
      <c r="P7319" s="70"/>
      <c r="Q7319" s="71"/>
    </row>
    <row r="7320" spans="1:17">
      <c r="A7320" s="152"/>
      <c r="B7320" s="68"/>
      <c r="C7320" s="68"/>
      <c r="D7320" s="68"/>
      <c r="E7320" s="68"/>
      <c r="F7320" s="69"/>
      <c r="G7320" s="69"/>
      <c r="H7320" s="69"/>
      <c r="I7320" s="69"/>
      <c r="J7320" s="68"/>
      <c r="K7320" s="69"/>
      <c r="L7320" s="68"/>
      <c r="M7320" s="68"/>
      <c r="N7320" s="68"/>
      <c r="O7320" s="68"/>
      <c r="P7320" s="70"/>
      <c r="Q7320" s="71"/>
    </row>
    <row r="7321" spans="1:17">
      <c r="A7321" s="152"/>
      <c r="B7321" s="68"/>
      <c r="C7321" s="68"/>
      <c r="D7321" s="68"/>
      <c r="E7321" s="68"/>
      <c r="F7321" s="69"/>
      <c r="G7321" s="69"/>
      <c r="H7321" s="69"/>
      <c r="I7321" s="69"/>
      <c r="J7321" s="68"/>
      <c r="K7321" s="69"/>
      <c r="L7321" s="68"/>
      <c r="M7321" s="68"/>
      <c r="N7321" s="68"/>
      <c r="O7321" s="68"/>
      <c r="P7321" s="70"/>
      <c r="Q7321" s="71"/>
    </row>
    <row r="7322" spans="1:17">
      <c r="A7322" s="152"/>
      <c r="B7322" s="68"/>
      <c r="C7322" s="68"/>
      <c r="D7322" s="68"/>
      <c r="E7322" s="68"/>
      <c r="F7322" s="69"/>
      <c r="G7322" s="69"/>
      <c r="H7322" s="69"/>
      <c r="I7322" s="69"/>
      <c r="J7322" s="68"/>
      <c r="K7322" s="69"/>
      <c r="L7322" s="68"/>
      <c r="M7322" s="68"/>
      <c r="N7322" s="68"/>
      <c r="O7322" s="68"/>
      <c r="P7322" s="70"/>
      <c r="Q7322" s="71"/>
    </row>
    <row r="7323" spans="1:17">
      <c r="A7323" s="152"/>
      <c r="B7323" s="68"/>
      <c r="C7323" s="68"/>
      <c r="D7323" s="68"/>
      <c r="E7323" s="68"/>
      <c r="F7323" s="69"/>
      <c r="G7323" s="69"/>
      <c r="H7323" s="69"/>
      <c r="I7323" s="69"/>
      <c r="J7323" s="68"/>
      <c r="K7323" s="69"/>
      <c r="L7323" s="68"/>
      <c r="M7323" s="68"/>
      <c r="N7323" s="68"/>
      <c r="O7323" s="68"/>
      <c r="P7323" s="70"/>
      <c r="Q7323" s="71"/>
    </row>
    <row r="7324" spans="1:17">
      <c r="A7324" s="152"/>
      <c r="B7324" s="68"/>
      <c r="C7324" s="68"/>
      <c r="D7324" s="68"/>
      <c r="E7324" s="68"/>
      <c r="F7324" s="69"/>
      <c r="G7324" s="69"/>
      <c r="H7324" s="69"/>
      <c r="I7324" s="69"/>
      <c r="J7324" s="68"/>
      <c r="K7324" s="69"/>
      <c r="L7324" s="68"/>
      <c r="M7324" s="68"/>
      <c r="N7324" s="68"/>
      <c r="O7324" s="68"/>
      <c r="P7324" s="70"/>
      <c r="Q7324" s="71"/>
    </row>
    <row r="7325" spans="1:17">
      <c r="A7325" s="152"/>
      <c r="B7325" s="68"/>
      <c r="C7325" s="68"/>
      <c r="D7325" s="68"/>
      <c r="E7325" s="68"/>
      <c r="F7325" s="69"/>
      <c r="G7325" s="69"/>
      <c r="H7325" s="69"/>
      <c r="I7325" s="69"/>
      <c r="J7325" s="68"/>
      <c r="K7325" s="69"/>
      <c r="L7325" s="68"/>
      <c r="M7325" s="68"/>
      <c r="N7325" s="68"/>
      <c r="O7325" s="68"/>
      <c r="P7325" s="70"/>
      <c r="Q7325" s="71"/>
    </row>
    <row r="7326" spans="1:17">
      <c r="A7326" s="152"/>
      <c r="B7326" s="68"/>
      <c r="C7326" s="68"/>
      <c r="D7326" s="68"/>
      <c r="E7326" s="68"/>
      <c r="F7326" s="69"/>
      <c r="G7326" s="69"/>
      <c r="H7326" s="69"/>
      <c r="I7326" s="69"/>
      <c r="J7326" s="68"/>
      <c r="K7326" s="69"/>
      <c r="L7326" s="68"/>
      <c r="M7326" s="68"/>
      <c r="N7326" s="68"/>
      <c r="O7326" s="68"/>
      <c r="P7326" s="70"/>
      <c r="Q7326" s="71"/>
    </row>
    <row r="7327" spans="1:17">
      <c r="A7327" s="152"/>
      <c r="B7327" s="68"/>
      <c r="C7327" s="68"/>
      <c r="D7327" s="68"/>
      <c r="E7327" s="68"/>
      <c r="F7327" s="69"/>
      <c r="G7327" s="69"/>
      <c r="H7327" s="69"/>
      <c r="I7327" s="69"/>
      <c r="J7327" s="68"/>
      <c r="K7327" s="69"/>
      <c r="L7327" s="68"/>
      <c r="M7327" s="68"/>
      <c r="N7327" s="68"/>
      <c r="O7327" s="68"/>
      <c r="P7327" s="70"/>
      <c r="Q7327" s="71"/>
    </row>
    <row r="7328" spans="1:17">
      <c r="A7328" s="152"/>
      <c r="B7328" s="68"/>
      <c r="C7328" s="68"/>
      <c r="D7328" s="68"/>
      <c r="E7328" s="68"/>
      <c r="F7328" s="69"/>
      <c r="G7328" s="69"/>
      <c r="H7328" s="69"/>
      <c r="I7328" s="69"/>
      <c r="J7328" s="68"/>
      <c r="K7328" s="69"/>
      <c r="L7328" s="68"/>
      <c r="M7328" s="68"/>
      <c r="N7328" s="68"/>
      <c r="O7328" s="68"/>
      <c r="P7328" s="70"/>
      <c r="Q7328" s="71"/>
    </row>
    <row r="7329" spans="1:17">
      <c r="A7329" s="152"/>
      <c r="B7329" s="68"/>
      <c r="C7329" s="68"/>
      <c r="D7329" s="68"/>
      <c r="E7329" s="68"/>
      <c r="F7329" s="69"/>
      <c r="G7329" s="69"/>
      <c r="H7329" s="69"/>
      <c r="I7329" s="69"/>
      <c r="J7329" s="68"/>
      <c r="K7329" s="69"/>
      <c r="L7329" s="68"/>
      <c r="M7329" s="68"/>
      <c r="N7329" s="68"/>
      <c r="O7329" s="68"/>
      <c r="P7329" s="70"/>
      <c r="Q7329" s="71"/>
    </row>
    <row r="7330" spans="1:17">
      <c r="A7330" s="152"/>
      <c r="B7330" s="68"/>
      <c r="C7330" s="68"/>
      <c r="D7330" s="68"/>
      <c r="E7330" s="68"/>
      <c r="F7330" s="69"/>
      <c r="G7330" s="69"/>
      <c r="H7330" s="69"/>
      <c r="I7330" s="69"/>
      <c r="J7330" s="68"/>
      <c r="K7330" s="69"/>
      <c r="L7330" s="68"/>
      <c r="M7330" s="68"/>
      <c r="N7330" s="68"/>
      <c r="O7330" s="68"/>
      <c r="P7330" s="70"/>
      <c r="Q7330" s="71"/>
    </row>
    <row r="7331" spans="1:17">
      <c r="A7331" s="152"/>
      <c r="B7331" s="68"/>
      <c r="C7331" s="68"/>
      <c r="D7331" s="68"/>
      <c r="E7331" s="68"/>
      <c r="F7331" s="69"/>
      <c r="G7331" s="69"/>
      <c r="H7331" s="69"/>
      <c r="I7331" s="69"/>
      <c r="J7331" s="68"/>
      <c r="K7331" s="69"/>
      <c r="L7331" s="68"/>
      <c r="M7331" s="68"/>
      <c r="N7331" s="68"/>
      <c r="O7331" s="68"/>
      <c r="P7331" s="70"/>
      <c r="Q7331" s="71"/>
    </row>
    <row r="7332" spans="1:17">
      <c r="A7332" s="152"/>
      <c r="B7332" s="68"/>
      <c r="C7332" s="68"/>
      <c r="D7332" s="68"/>
      <c r="E7332" s="68"/>
      <c r="F7332" s="69"/>
      <c r="G7332" s="69"/>
      <c r="H7332" s="69"/>
      <c r="I7332" s="69"/>
      <c r="J7332" s="68"/>
      <c r="K7332" s="69"/>
      <c r="L7332" s="68"/>
      <c r="M7332" s="68"/>
      <c r="N7332" s="68"/>
      <c r="O7332" s="68"/>
      <c r="P7332" s="70"/>
      <c r="Q7332" s="71"/>
    </row>
    <row r="7333" spans="1:17">
      <c r="A7333" s="152"/>
      <c r="B7333" s="68"/>
      <c r="C7333" s="68"/>
      <c r="D7333" s="68"/>
      <c r="E7333" s="68"/>
      <c r="F7333" s="69"/>
      <c r="G7333" s="69"/>
      <c r="H7333" s="69"/>
      <c r="I7333" s="69"/>
      <c r="J7333" s="68"/>
      <c r="K7333" s="69"/>
      <c r="L7333" s="68"/>
      <c r="M7333" s="68"/>
      <c r="N7333" s="68"/>
      <c r="O7333" s="68"/>
      <c r="P7333" s="70"/>
      <c r="Q7333" s="71"/>
    </row>
    <row r="7334" spans="1:17">
      <c r="A7334" s="152"/>
      <c r="B7334" s="68"/>
      <c r="C7334" s="68"/>
      <c r="D7334" s="68"/>
      <c r="E7334" s="68"/>
      <c r="F7334" s="69"/>
      <c r="G7334" s="69"/>
      <c r="H7334" s="69"/>
      <c r="I7334" s="69"/>
      <c r="J7334" s="68"/>
      <c r="K7334" s="69"/>
      <c r="L7334" s="68"/>
      <c r="M7334" s="68"/>
      <c r="N7334" s="68"/>
      <c r="O7334" s="68"/>
      <c r="P7334" s="70"/>
      <c r="Q7334" s="71"/>
    </row>
    <row r="7335" spans="1:17">
      <c r="A7335" s="152"/>
      <c r="B7335" s="68"/>
      <c r="C7335" s="68"/>
      <c r="D7335" s="68"/>
      <c r="E7335" s="68"/>
      <c r="F7335" s="69"/>
      <c r="G7335" s="69"/>
      <c r="H7335" s="69"/>
      <c r="I7335" s="69"/>
      <c r="J7335" s="68"/>
      <c r="K7335" s="69"/>
      <c r="L7335" s="68"/>
      <c r="M7335" s="68"/>
      <c r="N7335" s="68"/>
      <c r="O7335" s="68"/>
      <c r="P7335" s="70"/>
      <c r="Q7335" s="71"/>
    </row>
    <row r="7336" spans="1:17">
      <c r="A7336" s="152"/>
      <c r="B7336" s="68"/>
      <c r="C7336" s="68"/>
      <c r="D7336" s="68"/>
      <c r="E7336" s="68"/>
      <c r="F7336" s="69"/>
      <c r="G7336" s="69"/>
      <c r="H7336" s="69"/>
      <c r="I7336" s="69"/>
      <c r="J7336" s="68"/>
      <c r="K7336" s="69"/>
      <c r="L7336" s="68"/>
      <c r="M7336" s="68"/>
      <c r="N7336" s="68"/>
      <c r="O7336" s="68"/>
      <c r="P7336" s="70"/>
      <c r="Q7336" s="71"/>
    </row>
    <row r="7337" spans="1:17">
      <c r="A7337" s="152"/>
      <c r="B7337" s="68"/>
      <c r="C7337" s="68"/>
      <c r="D7337" s="68"/>
      <c r="E7337" s="68"/>
      <c r="F7337" s="69"/>
      <c r="G7337" s="69"/>
      <c r="H7337" s="69"/>
      <c r="I7337" s="69"/>
      <c r="J7337" s="68"/>
      <c r="K7337" s="69"/>
      <c r="L7337" s="68"/>
      <c r="M7337" s="68"/>
      <c r="N7337" s="68"/>
      <c r="O7337" s="68"/>
      <c r="P7337" s="70"/>
      <c r="Q7337" s="71"/>
    </row>
    <row r="7338" spans="1:17">
      <c r="A7338" s="152"/>
      <c r="B7338" s="68"/>
      <c r="C7338" s="68"/>
      <c r="D7338" s="68"/>
      <c r="E7338" s="68"/>
      <c r="F7338" s="69"/>
      <c r="G7338" s="69"/>
      <c r="H7338" s="69"/>
      <c r="I7338" s="69"/>
      <c r="J7338" s="68"/>
      <c r="K7338" s="69"/>
      <c r="L7338" s="68"/>
      <c r="M7338" s="68"/>
      <c r="N7338" s="68"/>
      <c r="O7338" s="68"/>
      <c r="P7338" s="70"/>
      <c r="Q7338" s="71"/>
    </row>
    <row r="7339" spans="1:17">
      <c r="A7339" s="152"/>
      <c r="B7339" s="68"/>
      <c r="C7339" s="68"/>
      <c r="D7339" s="68"/>
      <c r="E7339" s="68"/>
      <c r="F7339" s="69"/>
      <c r="G7339" s="69"/>
      <c r="H7339" s="69"/>
      <c r="I7339" s="69"/>
      <c r="J7339" s="68"/>
      <c r="K7339" s="69"/>
      <c r="L7339" s="68"/>
      <c r="M7339" s="68"/>
      <c r="N7339" s="68"/>
      <c r="O7339" s="68"/>
      <c r="P7339" s="70"/>
      <c r="Q7339" s="71"/>
    </row>
    <row r="7340" spans="1:17">
      <c r="A7340" s="152"/>
      <c r="B7340" s="68"/>
      <c r="C7340" s="68"/>
      <c r="D7340" s="68"/>
      <c r="E7340" s="68"/>
      <c r="F7340" s="69"/>
      <c r="G7340" s="69"/>
      <c r="H7340" s="69"/>
      <c r="I7340" s="69"/>
      <c r="J7340" s="68"/>
      <c r="K7340" s="69"/>
      <c r="L7340" s="68"/>
      <c r="M7340" s="68"/>
      <c r="N7340" s="68"/>
      <c r="O7340" s="68"/>
      <c r="P7340" s="70"/>
      <c r="Q7340" s="71"/>
    </row>
    <row r="7341" spans="1:17">
      <c r="A7341" s="152"/>
      <c r="B7341" s="68"/>
      <c r="C7341" s="68"/>
      <c r="D7341" s="68"/>
      <c r="E7341" s="68"/>
      <c r="F7341" s="69"/>
      <c r="G7341" s="69"/>
      <c r="H7341" s="69"/>
      <c r="I7341" s="69"/>
      <c r="J7341" s="68"/>
      <c r="K7341" s="69"/>
      <c r="L7341" s="68"/>
      <c r="M7341" s="68"/>
      <c r="N7341" s="68"/>
      <c r="O7341" s="68"/>
      <c r="P7341" s="70"/>
      <c r="Q7341" s="71"/>
    </row>
    <row r="7342" spans="1:17">
      <c r="A7342" s="152"/>
      <c r="B7342" s="68"/>
      <c r="C7342" s="68"/>
      <c r="D7342" s="68"/>
      <c r="E7342" s="68"/>
      <c r="F7342" s="69"/>
      <c r="G7342" s="69"/>
      <c r="H7342" s="69"/>
      <c r="I7342" s="69"/>
      <c r="J7342" s="68"/>
      <c r="K7342" s="69"/>
      <c r="L7342" s="68"/>
      <c r="M7342" s="68"/>
      <c r="N7342" s="68"/>
      <c r="O7342" s="68"/>
      <c r="P7342" s="70"/>
      <c r="Q7342" s="71"/>
    </row>
    <row r="7343" spans="1:17">
      <c r="A7343" s="152"/>
      <c r="B7343" s="68"/>
      <c r="C7343" s="68"/>
      <c r="D7343" s="68"/>
      <c r="E7343" s="68"/>
      <c r="F7343" s="69"/>
      <c r="G7343" s="69"/>
      <c r="H7343" s="69"/>
      <c r="I7343" s="69"/>
      <c r="J7343" s="68"/>
      <c r="K7343" s="69"/>
      <c r="L7343" s="68"/>
      <c r="M7343" s="68"/>
      <c r="N7343" s="68"/>
      <c r="O7343" s="68"/>
      <c r="P7343" s="70"/>
      <c r="Q7343" s="71"/>
    </row>
    <row r="7344" spans="1:17">
      <c r="A7344" s="152"/>
      <c r="B7344" s="68"/>
      <c r="C7344" s="68"/>
      <c r="D7344" s="68"/>
      <c r="E7344" s="68"/>
      <c r="F7344" s="69"/>
      <c r="G7344" s="69"/>
      <c r="H7344" s="69"/>
      <c r="I7344" s="69"/>
      <c r="J7344" s="68"/>
      <c r="K7344" s="69"/>
      <c r="L7344" s="68"/>
      <c r="M7344" s="68"/>
      <c r="N7344" s="68"/>
      <c r="O7344" s="68"/>
      <c r="P7344" s="70"/>
      <c r="Q7344" s="71"/>
    </row>
    <row r="7345" spans="1:17">
      <c r="A7345" s="152"/>
      <c r="B7345" s="68"/>
      <c r="C7345" s="68"/>
      <c r="D7345" s="68"/>
      <c r="E7345" s="68"/>
      <c r="F7345" s="69"/>
      <c r="G7345" s="69"/>
      <c r="H7345" s="69"/>
      <c r="I7345" s="69"/>
      <c r="J7345" s="68"/>
      <c r="K7345" s="69"/>
      <c r="L7345" s="68"/>
      <c r="M7345" s="68"/>
      <c r="N7345" s="68"/>
      <c r="O7345" s="68"/>
      <c r="P7345" s="70"/>
      <c r="Q7345" s="71"/>
    </row>
    <row r="7346" spans="1:17">
      <c r="A7346" s="152"/>
      <c r="B7346" s="68"/>
      <c r="C7346" s="68"/>
      <c r="D7346" s="68"/>
      <c r="E7346" s="68"/>
      <c r="F7346" s="69"/>
      <c r="G7346" s="69"/>
      <c r="H7346" s="69"/>
      <c r="I7346" s="69"/>
      <c r="J7346" s="68"/>
      <c r="K7346" s="69"/>
      <c r="L7346" s="68"/>
      <c r="M7346" s="68"/>
      <c r="N7346" s="68"/>
      <c r="O7346" s="68"/>
      <c r="P7346" s="70"/>
      <c r="Q7346" s="71"/>
    </row>
    <row r="7347" spans="1:17">
      <c r="A7347" s="152"/>
      <c r="B7347" s="68"/>
      <c r="C7347" s="68"/>
      <c r="D7347" s="68"/>
      <c r="E7347" s="68"/>
      <c r="F7347" s="69"/>
      <c r="G7347" s="69"/>
      <c r="H7347" s="69"/>
      <c r="I7347" s="69"/>
      <c r="J7347" s="68"/>
      <c r="K7347" s="69"/>
      <c r="L7347" s="68"/>
      <c r="M7347" s="68"/>
      <c r="N7347" s="68"/>
      <c r="O7347" s="68"/>
      <c r="P7347" s="70"/>
      <c r="Q7347" s="71"/>
    </row>
    <row r="7348" spans="1:17">
      <c r="A7348" s="152"/>
      <c r="B7348" s="68"/>
      <c r="C7348" s="68"/>
      <c r="D7348" s="68"/>
      <c r="E7348" s="68"/>
      <c r="F7348" s="69"/>
      <c r="G7348" s="69"/>
      <c r="H7348" s="69"/>
      <c r="I7348" s="69"/>
      <c r="J7348" s="68"/>
      <c r="K7348" s="69"/>
      <c r="L7348" s="68"/>
      <c r="M7348" s="68"/>
      <c r="N7348" s="68"/>
      <c r="O7348" s="68"/>
      <c r="P7348" s="70"/>
      <c r="Q7348" s="71"/>
    </row>
    <row r="7349" spans="1:17">
      <c r="A7349" s="152"/>
      <c r="B7349" s="68"/>
      <c r="C7349" s="68"/>
      <c r="D7349" s="68"/>
      <c r="E7349" s="68"/>
      <c r="F7349" s="69"/>
      <c r="G7349" s="69"/>
      <c r="H7349" s="69"/>
      <c r="I7349" s="69"/>
      <c r="J7349" s="68"/>
      <c r="K7349" s="69"/>
      <c r="L7349" s="68"/>
      <c r="M7349" s="68"/>
      <c r="N7349" s="68"/>
      <c r="O7349" s="68"/>
      <c r="P7349" s="70"/>
      <c r="Q7349" s="71"/>
    </row>
    <row r="7350" spans="1:17">
      <c r="A7350" s="152"/>
      <c r="B7350" s="68"/>
      <c r="C7350" s="68"/>
      <c r="D7350" s="68"/>
      <c r="E7350" s="68"/>
      <c r="F7350" s="69"/>
      <c r="G7350" s="69"/>
      <c r="H7350" s="69"/>
      <c r="I7350" s="69"/>
      <c r="J7350" s="68"/>
      <c r="K7350" s="69"/>
      <c r="L7350" s="68"/>
      <c r="M7350" s="68"/>
      <c r="N7350" s="68"/>
      <c r="O7350" s="68"/>
      <c r="P7350" s="70"/>
      <c r="Q7350" s="71"/>
    </row>
    <row r="7351" spans="1:17">
      <c r="A7351" s="152"/>
      <c r="B7351" s="68"/>
      <c r="C7351" s="68"/>
      <c r="D7351" s="68"/>
      <c r="E7351" s="68"/>
      <c r="F7351" s="69"/>
      <c r="G7351" s="69"/>
      <c r="H7351" s="69"/>
      <c r="I7351" s="69"/>
      <c r="J7351" s="68"/>
      <c r="K7351" s="69"/>
      <c r="L7351" s="68"/>
      <c r="M7351" s="68"/>
      <c r="N7351" s="68"/>
      <c r="O7351" s="68"/>
      <c r="P7351" s="70"/>
      <c r="Q7351" s="71"/>
    </row>
    <row r="7352" spans="1:17">
      <c r="A7352" s="152"/>
      <c r="B7352" s="68"/>
      <c r="C7352" s="68"/>
      <c r="D7352" s="68"/>
      <c r="E7352" s="68"/>
      <c r="F7352" s="69"/>
      <c r="G7352" s="69"/>
      <c r="H7352" s="69"/>
      <c r="I7352" s="69"/>
      <c r="J7352" s="68"/>
      <c r="K7352" s="69"/>
      <c r="L7352" s="68"/>
      <c r="M7352" s="68"/>
      <c r="N7352" s="68"/>
      <c r="O7352" s="68"/>
      <c r="P7352" s="70"/>
      <c r="Q7352" s="71"/>
    </row>
    <row r="7353" spans="1:17">
      <c r="A7353" s="152"/>
      <c r="B7353" s="68"/>
      <c r="C7353" s="68"/>
      <c r="D7353" s="68"/>
      <c r="E7353" s="68"/>
      <c r="F7353" s="69"/>
      <c r="G7353" s="69"/>
      <c r="H7353" s="69"/>
      <c r="I7353" s="69"/>
      <c r="J7353" s="68"/>
      <c r="K7353" s="69"/>
      <c r="L7353" s="68"/>
      <c r="M7353" s="68"/>
      <c r="N7353" s="68"/>
      <c r="O7353" s="68"/>
      <c r="P7353" s="70"/>
      <c r="Q7353" s="71"/>
    </row>
    <row r="7354" spans="1:17">
      <c r="A7354" s="152"/>
      <c r="B7354" s="68"/>
      <c r="C7354" s="68"/>
      <c r="D7354" s="68"/>
      <c r="E7354" s="68"/>
      <c r="F7354" s="69"/>
      <c r="G7354" s="69"/>
      <c r="H7354" s="69"/>
      <c r="I7354" s="69"/>
      <c r="J7354" s="68"/>
      <c r="K7354" s="69"/>
      <c r="L7354" s="68"/>
      <c r="M7354" s="68"/>
      <c r="N7354" s="68"/>
      <c r="O7354" s="68"/>
      <c r="P7354" s="70"/>
      <c r="Q7354" s="71"/>
    </row>
    <row r="7355" spans="1:17">
      <c r="A7355" s="152"/>
      <c r="B7355" s="68"/>
      <c r="C7355" s="68"/>
      <c r="D7355" s="68"/>
      <c r="E7355" s="68"/>
      <c r="F7355" s="69"/>
      <c r="G7355" s="69"/>
      <c r="H7355" s="69"/>
      <c r="I7355" s="69"/>
      <c r="J7355" s="68"/>
      <c r="K7355" s="69"/>
      <c r="L7355" s="68"/>
      <c r="M7355" s="68"/>
      <c r="N7355" s="68"/>
      <c r="O7355" s="68"/>
      <c r="P7355" s="70"/>
      <c r="Q7355" s="71"/>
    </row>
    <row r="7356" spans="1:17">
      <c r="A7356" s="152"/>
      <c r="B7356" s="68"/>
      <c r="C7356" s="68"/>
      <c r="D7356" s="68"/>
      <c r="E7356" s="68"/>
      <c r="F7356" s="69"/>
      <c r="G7356" s="69"/>
      <c r="H7356" s="69"/>
      <c r="I7356" s="69"/>
      <c r="J7356" s="68"/>
      <c r="K7356" s="69"/>
      <c r="L7356" s="68"/>
      <c r="M7356" s="68"/>
      <c r="N7356" s="68"/>
      <c r="O7356" s="68"/>
      <c r="P7356" s="70"/>
      <c r="Q7356" s="71"/>
    </row>
    <row r="7357" spans="1:17">
      <c r="A7357" s="152"/>
      <c r="B7357" s="68"/>
      <c r="C7357" s="68"/>
      <c r="D7357" s="68"/>
      <c r="E7357" s="68"/>
      <c r="F7357" s="69"/>
      <c r="G7357" s="69"/>
      <c r="H7357" s="69"/>
      <c r="I7357" s="69"/>
      <c r="J7357" s="68"/>
      <c r="K7357" s="69"/>
      <c r="L7357" s="68"/>
      <c r="M7357" s="68"/>
      <c r="N7357" s="68"/>
      <c r="O7357" s="68"/>
      <c r="P7357" s="70"/>
      <c r="Q7357" s="71"/>
    </row>
    <row r="7358" spans="1:17">
      <c r="A7358" s="152"/>
      <c r="B7358" s="68"/>
      <c r="C7358" s="68"/>
      <c r="D7358" s="68"/>
      <c r="E7358" s="68"/>
      <c r="F7358" s="69"/>
      <c r="G7358" s="69"/>
      <c r="H7358" s="69"/>
      <c r="I7358" s="69"/>
      <c r="J7358" s="68"/>
      <c r="K7358" s="69"/>
      <c r="L7358" s="68"/>
      <c r="M7358" s="68"/>
      <c r="N7358" s="68"/>
      <c r="O7358" s="68"/>
      <c r="P7358" s="70"/>
      <c r="Q7358" s="71"/>
    </row>
    <row r="7359" spans="1:17">
      <c r="A7359" s="152"/>
      <c r="B7359" s="68"/>
      <c r="C7359" s="68"/>
      <c r="D7359" s="68"/>
      <c r="E7359" s="68"/>
      <c r="F7359" s="69"/>
      <c r="G7359" s="69"/>
      <c r="H7359" s="69"/>
      <c r="I7359" s="69"/>
      <c r="J7359" s="68"/>
      <c r="K7359" s="69"/>
      <c r="L7359" s="68"/>
      <c r="M7359" s="68"/>
      <c r="N7359" s="68"/>
      <c r="O7359" s="68"/>
      <c r="P7359" s="70"/>
      <c r="Q7359" s="71"/>
    </row>
    <row r="7360" spans="1:17">
      <c r="A7360" s="152"/>
      <c r="B7360" s="68"/>
      <c r="C7360" s="68"/>
      <c r="D7360" s="68"/>
      <c r="E7360" s="68"/>
      <c r="F7360" s="69"/>
      <c r="G7360" s="69"/>
      <c r="H7360" s="69"/>
      <c r="I7360" s="69"/>
      <c r="J7360" s="68"/>
      <c r="K7360" s="69"/>
      <c r="L7360" s="68"/>
      <c r="M7360" s="68"/>
      <c r="N7360" s="68"/>
      <c r="O7360" s="68"/>
      <c r="P7360" s="70"/>
      <c r="Q7360" s="71"/>
    </row>
    <row r="7361" spans="1:17">
      <c r="A7361" s="152"/>
      <c r="B7361" s="68"/>
      <c r="C7361" s="68"/>
      <c r="D7361" s="68"/>
      <c r="E7361" s="68"/>
      <c r="F7361" s="69"/>
      <c r="G7361" s="69"/>
      <c r="H7361" s="69"/>
      <c r="I7361" s="69"/>
      <c r="J7361" s="68"/>
      <c r="K7361" s="69"/>
      <c r="L7361" s="68"/>
      <c r="M7361" s="68"/>
      <c r="N7361" s="68"/>
      <c r="O7361" s="68"/>
      <c r="P7361" s="70"/>
      <c r="Q7361" s="71"/>
    </row>
    <row r="7362" spans="1:17">
      <c r="A7362" s="152"/>
      <c r="B7362" s="68"/>
      <c r="C7362" s="68"/>
      <c r="D7362" s="68"/>
      <c r="E7362" s="68"/>
      <c r="F7362" s="69"/>
      <c r="G7362" s="69"/>
      <c r="H7362" s="69"/>
      <c r="I7362" s="69"/>
      <c r="J7362" s="68"/>
      <c r="K7362" s="69"/>
      <c r="L7362" s="68"/>
      <c r="M7362" s="68"/>
      <c r="N7362" s="68"/>
      <c r="O7362" s="68"/>
      <c r="P7362" s="70"/>
      <c r="Q7362" s="71"/>
    </row>
    <row r="7363" spans="1:17">
      <c r="A7363" s="152"/>
      <c r="B7363" s="68"/>
      <c r="C7363" s="68"/>
      <c r="D7363" s="68"/>
      <c r="E7363" s="68"/>
      <c r="F7363" s="69"/>
      <c r="G7363" s="69"/>
      <c r="H7363" s="69"/>
      <c r="I7363" s="69"/>
      <c r="J7363" s="68"/>
      <c r="K7363" s="69"/>
      <c r="L7363" s="68"/>
      <c r="M7363" s="68"/>
      <c r="N7363" s="68"/>
      <c r="O7363" s="68"/>
      <c r="P7363" s="70"/>
      <c r="Q7363" s="71"/>
    </row>
    <row r="7364" spans="1:17">
      <c r="A7364" s="152"/>
      <c r="B7364" s="68"/>
      <c r="C7364" s="68"/>
      <c r="D7364" s="68"/>
      <c r="E7364" s="68"/>
      <c r="F7364" s="69"/>
      <c r="G7364" s="69"/>
      <c r="H7364" s="69"/>
      <c r="I7364" s="69"/>
      <c r="J7364" s="68"/>
      <c r="K7364" s="69"/>
      <c r="L7364" s="68"/>
      <c r="M7364" s="68"/>
      <c r="N7364" s="68"/>
      <c r="O7364" s="68"/>
      <c r="P7364" s="70"/>
      <c r="Q7364" s="71"/>
    </row>
    <row r="7365" spans="1:17">
      <c r="A7365" s="152"/>
      <c r="B7365" s="68"/>
      <c r="C7365" s="68"/>
      <c r="D7365" s="68"/>
      <c r="E7365" s="68"/>
      <c r="F7365" s="69"/>
      <c r="G7365" s="69"/>
      <c r="H7365" s="69"/>
      <c r="I7365" s="69"/>
      <c r="J7365" s="68"/>
      <c r="K7365" s="69"/>
      <c r="L7365" s="68"/>
      <c r="M7365" s="68"/>
      <c r="N7365" s="68"/>
      <c r="O7365" s="68"/>
      <c r="P7365" s="70"/>
      <c r="Q7365" s="71"/>
    </row>
    <row r="7366" spans="1:17">
      <c r="A7366" s="152"/>
      <c r="B7366" s="68"/>
      <c r="C7366" s="68"/>
      <c r="D7366" s="68"/>
      <c r="E7366" s="68"/>
      <c r="F7366" s="69"/>
      <c r="G7366" s="69"/>
      <c r="H7366" s="69"/>
      <c r="I7366" s="69"/>
      <c r="J7366" s="68"/>
      <c r="K7366" s="69"/>
      <c r="L7366" s="68"/>
      <c r="M7366" s="68"/>
      <c r="N7366" s="68"/>
      <c r="O7366" s="68"/>
      <c r="P7366" s="70"/>
      <c r="Q7366" s="71"/>
    </row>
    <row r="7367" spans="1:17">
      <c r="A7367" s="152"/>
      <c r="B7367" s="68"/>
      <c r="C7367" s="68"/>
      <c r="D7367" s="68"/>
      <c r="E7367" s="68"/>
      <c r="F7367" s="69"/>
      <c r="G7367" s="69"/>
      <c r="H7367" s="69"/>
      <c r="I7367" s="69"/>
      <c r="J7367" s="68"/>
      <c r="K7367" s="69"/>
      <c r="L7367" s="68"/>
      <c r="M7367" s="68"/>
      <c r="N7367" s="68"/>
      <c r="O7367" s="68"/>
      <c r="P7367" s="70"/>
      <c r="Q7367" s="71"/>
    </row>
    <row r="7368" spans="1:17">
      <c r="A7368" s="152"/>
      <c r="B7368" s="68"/>
      <c r="C7368" s="68"/>
      <c r="D7368" s="68"/>
      <c r="E7368" s="68"/>
      <c r="F7368" s="69"/>
      <c r="G7368" s="69"/>
      <c r="H7368" s="69"/>
      <c r="I7368" s="69"/>
      <c r="J7368" s="68"/>
      <c r="K7368" s="69"/>
      <c r="L7368" s="68"/>
      <c r="M7368" s="68"/>
      <c r="N7368" s="68"/>
      <c r="O7368" s="68"/>
      <c r="P7368" s="70"/>
      <c r="Q7368" s="71"/>
    </row>
    <row r="7369" spans="1:17">
      <c r="A7369" s="152"/>
      <c r="B7369" s="68"/>
      <c r="C7369" s="68"/>
      <c r="D7369" s="68"/>
      <c r="E7369" s="68"/>
      <c r="F7369" s="69"/>
      <c r="G7369" s="69"/>
      <c r="H7369" s="69"/>
      <c r="I7369" s="69"/>
      <c r="J7369" s="68"/>
      <c r="K7369" s="69"/>
      <c r="L7369" s="68"/>
      <c r="M7369" s="68"/>
      <c r="N7369" s="68"/>
      <c r="O7369" s="68"/>
      <c r="P7369" s="70"/>
      <c r="Q7369" s="71"/>
    </row>
    <row r="7370" spans="1:17">
      <c r="A7370" s="152"/>
      <c r="B7370" s="68"/>
      <c r="C7370" s="68"/>
      <c r="D7370" s="68"/>
      <c r="E7370" s="68"/>
      <c r="F7370" s="69"/>
      <c r="G7370" s="69"/>
      <c r="H7370" s="69"/>
      <c r="I7370" s="69"/>
      <c r="J7370" s="68"/>
      <c r="K7370" s="69"/>
      <c r="L7370" s="68"/>
      <c r="M7370" s="68"/>
      <c r="N7370" s="68"/>
      <c r="O7370" s="68"/>
      <c r="P7370" s="70"/>
      <c r="Q7370" s="71"/>
    </row>
    <row r="7371" spans="1:17">
      <c r="A7371" s="152"/>
      <c r="B7371" s="68"/>
      <c r="C7371" s="68"/>
      <c r="D7371" s="68"/>
      <c r="E7371" s="68"/>
      <c r="F7371" s="69"/>
      <c r="G7371" s="69"/>
      <c r="H7371" s="69"/>
      <c r="I7371" s="69"/>
      <c r="J7371" s="68"/>
      <c r="K7371" s="69"/>
      <c r="L7371" s="68"/>
      <c r="M7371" s="68"/>
      <c r="N7371" s="68"/>
      <c r="O7371" s="68"/>
      <c r="P7371" s="70"/>
      <c r="Q7371" s="71"/>
    </row>
    <row r="7372" spans="1:17">
      <c r="A7372" s="152"/>
      <c r="B7372" s="68"/>
      <c r="C7372" s="68"/>
      <c r="D7372" s="68"/>
      <c r="E7372" s="68"/>
      <c r="F7372" s="69"/>
      <c r="G7372" s="69"/>
      <c r="H7372" s="69"/>
      <c r="I7372" s="69"/>
      <c r="J7372" s="68"/>
      <c r="K7372" s="69"/>
      <c r="L7372" s="68"/>
      <c r="M7372" s="68"/>
      <c r="N7372" s="68"/>
      <c r="O7372" s="68"/>
      <c r="P7372" s="70"/>
      <c r="Q7372" s="71"/>
    </row>
    <row r="7373" spans="1:17">
      <c r="A7373" s="152"/>
      <c r="B7373" s="68"/>
      <c r="C7373" s="68"/>
      <c r="D7373" s="68"/>
      <c r="E7373" s="68"/>
      <c r="F7373" s="69"/>
      <c r="G7373" s="69"/>
      <c r="H7373" s="69"/>
      <c r="I7373" s="69"/>
      <c r="J7373" s="68"/>
      <c r="K7373" s="69"/>
      <c r="L7373" s="68"/>
      <c r="M7373" s="68"/>
      <c r="N7373" s="68"/>
      <c r="O7373" s="68"/>
      <c r="P7373" s="70"/>
      <c r="Q7373" s="71"/>
    </row>
    <row r="7374" spans="1:17">
      <c r="A7374" s="152"/>
      <c r="B7374" s="68"/>
      <c r="C7374" s="68"/>
      <c r="D7374" s="68"/>
      <c r="E7374" s="68"/>
      <c r="F7374" s="69"/>
      <c r="G7374" s="69"/>
      <c r="H7374" s="69"/>
      <c r="I7374" s="69"/>
      <c r="J7374" s="68"/>
      <c r="K7374" s="69"/>
      <c r="L7374" s="68"/>
      <c r="M7374" s="68"/>
      <c r="N7374" s="68"/>
      <c r="O7374" s="68"/>
      <c r="P7374" s="70"/>
      <c r="Q7374" s="71"/>
    </row>
    <row r="7375" spans="1:17">
      <c r="A7375" s="152"/>
      <c r="B7375" s="68"/>
      <c r="C7375" s="68"/>
      <c r="D7375" s="68"/>
      <c r="E7375" s="68"/>
      <c r="F7375" s="69"/>
      <c r="G7375" s="69"/>
      <c r="H7375" s="69"/>
      <c r="I7375" s="69"/>
      <c r="J7375" s="68"/>
      <c r="K7375" s="69"/>
      <c r="L7375" s="68"/>
      <c r="M7375" s="68"/>
      <c r="N7375" s="68"/>
      <c r="O7375" s="68"/>
      <c r="P7375" s="70"/>
      <c r="Q7375" s="71"/>
    </row>
    <row r="7376" spans="1:17">
      <c r="A7376" s="152"/>
      <c r="B7376" s="68"/>
      <c r="C7376" s="68"/>
      <c r="D7376" s="68"/>
      <c r="E7376" s="68"/>
      <c r="F7376" s="69"/>
      <c r="G7376" s="69"/>
      <c r="H7376" s="69"/>
      <c r="I7376" s="69"/>
      <c r="J7376" s="68"/>
      <c r="K7376" s="69"/>
      <c r="L7376" s="68"/>
      <c r="M7376" s="68"/>
      <c r="N7376" s="68"/>
      <c r="O7376" s="68"/>
      <c r="P7376" s="70"/>
      <c r="Q7376" s="71"/>
    </row>
    <row r="7377" spans="1:17">
      <c r="A7377" s="152"/>
      <c r="B7377" s="68"/>
      <c r="C7377" s="68"/>
      <c r="D7377" s="68"/>
      <c r="E7377" s="68"/>
      <c r="F7377" s="69"/>
      <c r="G7377" s="69"/>
      <c r="H7377" s="69"/>
      <c r="I7377" s="69"/>
      <c r="J7377" s="68"/>
      <c r="K7377" s="69"/>
      <c r="L7377" s="68"/>
      <c r="M7377" s="68"/>
      <c r="N7377" s="68"/>
      <c r="O7377" s="68"/>
      <c r="P7377" s="70"/>
      <c r="Q7377" s="71"/>
    </row>
    <row r="7378" spans="1:17">
      <c r="A7378" s="152"/>
      <c r="B7378" s="68"/>
      <c r="C7378" s="68"/>
      <c r="D7378" s="68"/>
      <c r="E7378" s="68"/>
      <c r="F7378" s="69"/>
      <c r="G7378" s="69"/>
      <c r="H7378" s="69"/>
      <c r="I7378" s="69"/>
      <c r="J7378" s="68"/>
      <c r="K7378" s="69"/>
      <c r="L7378" s="68"/>
      <c r="M7378" s="68"/>
      <c r="N7378" s="68"/>
      <c r="O7378" s="68"/>
      <c r="P7378" s="70"/>
      <c r="Q7378" s="71"/>
    </row>
    <row r="7379" spans="1:17">
      <c r="A7379" s="152"/>
      <c r="B7379" s="68"/>
      <c r="C7379" s="68"/>
      <c r="D7379" s="68"/>
      <c r="E7379" s="68"/>
      <c r="F7379" s="69"/>
      <c r="G7379" s="69"/>
      <c r="H7379" s="69"/>
      <c r="I7379" s="69"/>
      <c r="J7379" s="68"/>
      <c r="K7379" s="69"/>
      <c r="L7379" s="68"/>
      <c r="M7379" s="68"/>
      <c r="N7379" s="68"/>
      <c r="O7379" s="68"/>
      <c r="P7379" s="70"/>
      <c r="Q7379" s="71"/>
    </row>
    <row r="7380" spans="1:17">
      <c r="A7380" s="152"/>
      <c r="B7380" s="68"/>
      <c r="C7380" s="68"/>
      <c r="D7380" s="68"/>
      <c r="E7380" s="68"/>
      <c r="F7380" s="69"/>
      <c r="G7380" s="69"/>
      <c r="H7380" s="69"/>
      <c r="I7380" s="69"/>
      <c r="J7380" s="68"/>
      <c r="K7380" s="69"/>
      <c r="L7380" s="68"/>
      <c r="M7380" s="68"/>
      <c r="N7380" s="68"/>
      <c r="O7380" s="68"/>
      <c r="P7380" s="70"/>
      <c r="Q7380" s="71"/>
    </row>
    <row r="7381" spans="1:17">
      <c r="A7381" s="152"/>
      <c r="B7381" s="68"/>
      <c r="C7381" s="68"/>
      <c r="D7381" s="68"/>
      <c r="E7381" s="68"/>
      <c r="F7381" s="69"/>
      <c r="G7381" s="69"/>
      <c r="H7381" s="69"/>
      <c r="I7381" s="69"/>
      <c r="J7381" s="68"/>
      <c r="K7381" s="69"/>
      <c r="L7381" s="68"/>
      <c r="M7381" s="68"/>
      <c r="N7381" s="68"/>
      <c r="O7381" s="68"/>
      <c r="P7381" s="70"/>
      <c r="Q7381" s="71"/>
    </row>
    <row r="7382" spans="1:17">
      <c r="A7382" s="152"/>
      <c r="B7382" s="68"/>
      <c r="C7382" s="68"/>
      <c r="D7382" s="68"/>
      <c r="E7382" s="68"/>
      <c r="F7382" s="69"/>
      <c r="G7382" s="69"/>
      <c r="H7382" s="69"/>
      <c r="I7382" s="69"/>
      <c r="J7382" s="68"/>
      <c r="K7382" s="69"/>
      <c r="L7382" s="68"/>
      <c r="M7382" s="68"/>
      <c r="N7382" s="68"/>
      <c r="O7382" s="68"/>
      <c r="P7382" s="70"/>
      <c r="Q7382" s="71"/>
    </row>
    <row r="7383" spans="1:17">
      <c r="A7383" s="152"/>
      <c r="B7383" s="68"/>
      <c r="C7383" s="68"/>
      <c r="D7383" s="68"/>
      <c r="E7383" s="68"/>
      <c r="F7383" s="69"/>
      <c r="G7383" s="69"/>
      <c r="H7383" s="69"/>
      <c r="I7383" s="69"/>
      <c r="J7383" s="68"/>
      <c r="K7383" s="69"/>
      <c r="L7383" s="68"/>
      <c r="M7383" s="68"/>
      <c r="N7383" s="68"/>
      <c r="O7383" s="68"/>
      <c r="P7383" s="70"/>
      <c r="Q7383" s="71"/>
    </row>
    <row r="7384" spans="1:17">
      <c r="A7384" s="152"/>
      <c r="B7384" s="68"/>
      <c r="C7384" s="68"/>
      <c r="D7384" s="68"/>
      <c r="E7384" s="68"/>
      <c r="F7384" s="69"/>
      <c r="G7384" s="69"/>
      <c r="H7384" s="69"/>
      <c r="I7384" s="69"/>
      <c r="J7384" s="68"/>
      <c r="K7384" s="69"/>
      <c r="L7384" s="68"/>
      <c r="M7384" s="68"/>
      <c r="N7384" s="68"/>
      <c r="O7384" s="68"/>
      <c r="P7384" s="70"/>
      <c r="Q7384" s="71"/>
    </row>
    <row r="7385" spans="1:17">
      <c r="A7385" s="152"/>
      <c r="B7385" s="68"/>
      <c r="C7385" s="68"/>
      <c r="D7385" s="68"/>
      <c r="E7385" s="68"/>
      <c r="F7385" s="69"/>
      <c r="G7385" s="69"/>
      <c r="H7385" s="69"/>
      <c r="I7385" s="69"/>
      <c r="J7385" s="68"/>
      <c r="K7385" s="69"/>
      <c r="L7385" s="68"/>
      <c r="M7385" s="68"/>
      <c r="N7385" s="68"/>
      <c r="O7385" s="68"/>
      <c r="P7385" s="70"/>
      <c r="Q7385" s="71"/>
    </row>
    <row r="7386" spans="1:17">
      <c r="A7386" s="152"/>
      <c r="B7386" s="68"/>
      <c r="C7386" s="68"/>
      <c r="D7386" s="68"/>
      <c r="E7386" s="68"/>
      <c r="F7386" s="69"/>
      <c r="G7386" s="69"/>
      <c r="H7386" s="69"/>
      <c r="I7386" s="69"/>
      <c r="J7386" s="68"/>
      <c r="K7386" s="69"/>
      <c r="L7386" s="68"/>
      <c r="M7386" s="68"/>
      <c r="N7386" s="68"/>
      <c r="O7386" s="68"/>
      <c r="P7386" s="70"/>
      <c r="Q7386" s="71"/>
    </row>
    <row r="7387" spans="1:17">
      <c r="A7387" s="152"/>
      <c r="B7387" s="68"/>
      <c r="C7387" s="68"/>
      <c r="D7387" s="68"/>
      <c r="E7387" s="68"/>
      <c r="F7387" s="69"/>
      <c r="G7387" s="69"/>
      <c r="H7387" s="69"/>
      <c r="I7387" s="69"/>
      <c r="J7387" s="68"/>
      <c r="K7387" s="69"/>
      <c r="L7387" s="68"/>
      <c r="M7387" s="68"/>
      <c r="N7387" s="68"/>
      <c r="O7387" s="68"/>
      <c r="P7387" s="70"/>
      <c r="Q7387" s="71"/>
    </row>
    <row r="7388" spans="1:17">
      <c r="A7388" s="152"/>
      <c r="B7388" s="68"/>
      <c r="C7388" s="68"/>
      <c r="D7388" s="68"/>
      <c r="E7388" s="68"/>
      <c r="F7388" s="69"/>
      <c r="G7388" s="69"/>
      <c r="H7388" s="69"/>
      <c r="I7388" s="69"/>
      <c r="J7388" s="68"/>
      <c r="K7388" s="69"/>
      <c r="L7388" s="68"/>
      <c r="M7388" s="68"/>
      <c r="N7388" s="68"/>
      <c r="O7388" s="68"/>
      <c r="P7388" s="70"/>
      <c r="Q7388" s="71"/>
    </row>
    <row r="7389" spans="1:17">
      <c r="A7389" s="152"/>
      <c r="B7389" s="68"/>
      <c r="C7389" s="68"/>
      <c r="D7389" s="68"/>
      <c r="E7389" s="68"/>
      <c r="F7389" s="69"/>
      <c r="G7389" s="69"/>
      <c r="H7389" s="69"/>
      <c r="I7389" s="69"/>
      <c r="J7389" s="68"/>
      <c r="K7389" s="69"/>
      <c r="L7389" s="68"/>
      <c r="M7389" s="68"/>
      <c r="N7389" s="68"/>
      <c r="O7389" s="68"/>
      <c r="P7389" s="70"/>
      <c r="Q7389" s="71"/>
    </row>
    <row r="7390" spans="1:17">
      <c r="A7390" s="152"/>
      <c r="B7390" s="68"/>
      <c r="C7390" s="68"/>
      <c r="D7390" s="68"/>
      <c r="E7390" s="68"/>
      <c r="F7390" s="69"/>
      <c r="G7390" s="69"/>
      <c r="H7390" s="69"/>
      <c r="I7390" s="69"/>
      <c r="J7390" s="68"/>
      <c r="K7390" s="69"/>
      <c r="L7390" s="68"/>
      <c r="M7390" s="68"/>
      <c r="N7390" s="68"/>
      <c r="O7390" s="68"/>
      <c r="P7390" s="70"/>
      <c r="Q7390" s="71"/>
    </row>
    <row r="7391" spans="1:17">
      <c r="A7391" s="152"/>
      <c r="B7391" s="68"/>
      <c r="C7391" s="68"/>
      <c r="D7391" s="68"/>
      <c r="E7391" s="68"/>
      <c r="F7391" s="69"/>
      <c r="G7391" s="69"/>
      <c r="H7391" s="69"/>
      <c r="I7391" s="69"/>
      <c r="J7391" s="68"/>
      <c r="K7391" s="69"/>
      <c r="L7391" s="68"/>
      <c r="M7391" s="68"/>
      <c r="N7391" s="68"/>
      <c r="O7391" s="68"/>
      <c r="P7391" s="70"/>
      <c r="Q7391" s="71"/>
    </row>
    <row r="7392" spans="1:17">
      <c r="A7392" s="152"/>
      <c r="B7392" s="68"/>
      <c r="C7392" s="68"/>
      <c r="D7392" s="68"/>
      <c r="E7392" s="68"/>
      <c r="F7392" s="69"/>
      <c r="G7392" s="69"/>
      <c r="H7392" s="69"/>
      <c r="I7392" s="69"/>
      <c r="J7392" s="68"/>
      <c r="K7392" s="69"/>
      <c r="L7392" s="68"/>
      <c r="M7392" s="68"/>
      <c r="N7392" s="68"/>
      <c r="O7392" s="68"/>
      <c r="P7392" s="70"/>
      <c r="Q7392" s="71"/>
    </row>
    <row r="7393" spans="1:17">
      <c r="A7393" s="152"/>
      <c r="B7393" s="68"/>
      <c r="C7393" s="68"/>
      <c r="D7393" s="68"/>
      <c r="E7393" s="68"/>
      <c r="F7393" s="69"/>
      <c r="G7393" s="69"/>
      <c r="H7393" s="69"/>
      <c r="I7393" s="69"/>
      <c r="J7393" s="68"/>
      <c r="K7393" s="69"/>
      <c r="L7393" s="68"/>
      <c r="M7393" s="68"/>
      <c r="N7393" s="68"/>
      <c r="O7393" s="68"/>
      <c r="P7393" s="70"/>
      <c r="Q7393" s="71"/>
    </row>
    <row r="7394" spans="1:17">
      <c r="A7394" s="152"/>
      <c r="B7394" s="68"/>
      <c r="C7394" s="68"/>
      <c r="D7394" s="68"/>
      <c r="E7394" s="68"/>
      <c r="F7394" s="69"/>
      <c r="G7394" s="69"/>
      <c r="H7394" s="69"/>
      <c r="I7394" s="69"/>
      <c r="J7394" s="68"/>
      <c r="K7394" s="69"/>
      <c r="L7394" s="68"/>
      <c r="M7394" s="68"/>
      <c r="N7394" s="68"/>
      <c r="O7394" s="68"/>
      <c r="P7394" s="70"/>
      <c r="Q7394" s="71"/>
    </row>
    <row r="7395" spans="1:17">
      <c r="A7395" s="152"/>
      <c r="B7395" s="68"/>
      <c r="C7395" s="68"/>
      <c r="D7395" s="68"/>
      <c r="E7395" s="68"/>
      <c r="F7395" s="69"/>
      <c r="G7395" s="69"/>
      <c r="H7395" s="69"/>
      <c r="I7395" s="69"/>
      <c r="J7395" s="68"/>
      <c r="K7395" s="69"/>
      <c r="L7395" s="68"/>
      <c r="M7395" s="68"/>
      <c r="N7395" s="68"/>
      <c r="O7395" s="68"/>
      <c r="P7395" s="70"/>
      <c r="Q7395" s="71"/>
    </row>
    <row r="7396" spans="1:17">
      <c r="A7396" s="152"/>
      <c r="B7396" s="68"/>
      <c r="C7396" s="68"/>
      <c r="D7396" s="68"/>
      <c r="E7396" s="68"/>
      <c r="F7396" s="69"/>
      <c r="G7396" s="69"/>
      <c r="H7396" s="69"/>
      <c r="I7396" s="69"/>
      <c r="J7396" s="68"/>
      <c r="K7396" s="69"/>
      <c r="L7396" s="68"/>
      <c r="M7396" s="68"/>
      <c r="N7396" s="68"/>
      <c r="O7396" s="68"/>
      <c r="P7396" s="70"/>
      <c r="Q7396" s="71"/>
    </row>
    <row r="7397" spans="1:17">
      <c r="A7397" s="152"/>
      <c r="B7397" s="68"/>
      <c r="C7397" s="68"/>
      <c r="D7397" s="68"/>
      <c r="E7397" s="68"/>
      <c r="F7397" s="69"/>
      <c r="G7397" s="69"/>
      <c r="H7397" s="69"/>
      <c r="I7397" s="69"/>
      <c r="J7397" s="68"/>
      <c r="K7397" s="69"/>
      <c r="L7397" s="68"/>
      <c r="M7397" s="68"/>
      <c r="N7397" s="68"/>
      <c r="O7397" s="68"/>
      <c r="P7397" s="70"/>
      <c r="Q7397" s="71"/>
    </row>
    <row r="7398" spans="1:17">
      <c r="A7398" s="152"/>
      <c r="B7398" s="68"/>
      <c r="C7398" s="68"/>
      <c r="D7398" s="68"/>
      <c r="E7398" s="68"/>
      <c r="F7398" s="69"/>
      <c r="G7398" s="69"/>
      <c r="H7398" s="69"/>
      <c r="I7398" s="69"/>
      <c r="J7398" s="68"/>
      <c r="K7398" s="69"/>
      <c r="L7398" s="68"/>
      <c r="M7398" s="68"/>
      <c r="N7398" s="68"/>
      <c r="O7398" s="68"/>
      <c r="P7398" s="70"/>
      <c r="Q7398" s="71"/>
    </row>
    <row r="7399" spans="1:17">
      <c r="A7399" s="152"/>
      <c r="B7399" s="68"/>
      <c r="C7399" s="68"/>
      <c r="D7399" s="68"/>
      <c r="E7399" s="68"/>
      <c r="F7399" s="69"/>
      <c r="G7399" s="69"/>
      <c r="H7399" s="69"/>
      <c r="I7399" s="69"/>
      <c r="J7399" s="68"/>
      <c r="K7399" s="69"/>
      <c r="L7399" s="68"/>
      <c r="M7399" s="68"/>
      <c r="N7399" s="68"/>
      <c r="O7399" s="68"/>
      <c r="P7399" s="70"/>
      <c r="Q7399" s="71"/>
    </row>
    <row r="7400" spans="1:17">
      <c r="A7400" s="152"/>
      <c r="B7400" s="68"/>
      <c r="C7400" s="68"/>
      <c r="D7400" s="68"/>
      <c r="E7400" s="68"/>
      <c r="F7400" s="69"/>
      <c r="G7400" s="69"/>
      <c r="H7400" s="69"/>
      <c r="I7400" s="69"/>
      <c r="J7400" s="68"/>
      <c r="K7400" s="69"/>
      <c r="L7400" s="68"/>
      <c r="M7400" s="68"/>
      <c r="N7400" s="68"/>
      <c r="O7400" s="68"/>
      <c r="P7400" s="70"/>
      <c r="Q7400" s="71"/>
    </row>
    <row r="7401" spans="1:17">
      <c r="A7401" s="152"/>
      <c r="B7401" s="68"/>
      <c r="C7401" s="68"/>
      <c r="D7401" s="68"/>
      <c r="E7401" s="68"/>
      <c r="F7401" s="69"/>
      <c r="G7401" s="69"/>
      <c r="H7401" s="69"/>
      <c r="I7401" s="69"/>
      <c r="J7401" s="68"/>
      <c r="K7401" s="69"/>
      <c r="L7401" s="68"/>
      <c r="M7401" s="68"/>
      <c r="N7401" s="68"/>
      <c r="O7401" s="68"/>
      <c r="P7401" s="70"/>
      <c r="Q7401" s="71"/>
    </row>
    <row r="7402" spans="1:17">
      <c r="A7402" s="152"/>
      <c r="B7402" s="68"/>
      <c r="C7402" s="68"/>
      <c r="D7402" s="68"/>
      <c r="E7402" s="68"/>
      <c r="F7402" s="69"/>
      <c r="G7402" s="69"/>
      <c r="H7402" s="69"/>
      <c r="I7402" s="69"/>
      <c r="J7402" s="68"/>
      <c r="K7402" s="69"/>
      <c r="L7402" s="68"/>
      <c r="M7402" s="68"/>
      <c r="N7402" s="68"/>
      <c r="O7402" s="68"/>
      <c r="P7402" s="70"/>
      <c r="Q7402" s="71"/>
    </row>
    <row r="7403" spans="1:17">
      <c r="A7403" s="152"/>
      <c r="B7403" s="68"/>
      <c r="C7403" s="68"/>
      <c r="D7403" s="68"/>
      <c r="E7403" s="68"/>
      <c r="F7403" s="69"/>
      <c r="G7403" s="69"/>
      <c r="H7403" s="69"/>
      <c r="I7403" s="69"/>
      <c r="J7403" s="68"/>
      <c r="K7403" s="69"/>
      <c r="L7403" s="68"/>
      <c r="M7403" s="68"/>
      <c r="N7403" s="68"/>
      <c r="O7403" s="68"/>
      <c r="P7403" s="70"/>
      <c r="Q7403" s="71"/>
    </row>
    <row r="7404" spans="1:17">
      <c r="A7404" s="152"/>
      <c r="B7404" s="68"/>
      <c r="C7404" s="68"/>
      <c r="D7404" s="68"/>
      <c r="E7404" s="68"/>
      <c r="F7404" s="69"/>
      <c r="G7404" s="69"/>
      <c r="H7404" s="69"/>
      <c r="I7404" s="69"/>
      <c r="J7404" s="68"/>
      <c r="K7404" s="69"/>
      <c r="L7404" s="68"/>
      <c r="M7404" s="68"/>
      <c r="N7404" s="68"/>
      <c r="O7404" s="68"/>
      <c r="P7404" s="70"/>
      <c r="Q7404" s="71"/>
    </row>
    <row r="7405" spans="1:17">
      <c r="A7405" s="152"/>
      <c r="B7405" s="68"/>
      <c r="C7405" s="68"/>
      <c r="D7405" s="68"/>
      <c r="E7405" s="68"/>
      <c r="F7405" s="69"/>
      <c r="G7405" s="69"/>
      <c r="H7405" s="69"/>
      <c r="I7405" s="69"/>
      <c r="J7405" s="68"/>
      <c r="K7405" s="69"/>
      <c r="L7405" s="68"/>
      <c r="M7405" s="68"/>
      <c r="N7405" s="68"/>
      <c r="O7405" s="68"/>
      <c r="P7405" s="70"/>
      <c r="Q7405" s="71"/>
    </row>
    <row r="7406" spans="1:17">
      <c r="A7406" s="152"/>
      <c r="B7406" s="68"/>
      <c r="C7406" s="68"/>
      <c r="D7406" s="68"/>
      <c r="E7406" s="68"/>
      <c r="F7406" s="69"/>
      <c r="G7406" s="69"/>
      <c r="H7406" s="69"/>
      <c r="I7406" s="69"/>
      <c r="J7406" s="68"/>
      <c r="K7406" s="69"/>
      <c r="L7406" s="68"/>
      <c r="M7406" s="68"/>
      <c r="N7406" s="68"/>
      <c r="O7406" s="68"/>
      <c r="P7406" s="70"/>
      <c r="Q7406" s="71"/>
    </row>
    <row r="7407" spans="1:17">
      <c r="A7407" s="152"/>
      <c r="B7407" s="68"/>
      <c r="C7407" s="68"/>
      <c r="D7407" s="68"/>
      <c r="E7407" s="68"/>
      <c r="F7407" s="69"/>
      <c r="G7407" s="69"/>
      <c r="H7407" s="69"/>
      <c r="I7407" s="69"/>
      <c r="J7407" s="68"/>
      <c r="K7407" s="69"/>
      <c r="L7407" s="68"/>
      <c r="M7407" s="68"/>
      <c r="N7407" s="68"/>
      <c r="O7407" s="68"/>
      <c r="P7407" s="70"/>
      <c r="Q7407" s="71"/>
    </row>
    <row r="7408" spans="1:17">
      <c r="A7408" s="152"/>
      <c r="B7408" s="68"/>
      <c r="C7408" s="68"/>
      <c r="D7408" s="68"/>
      <c r="E7408" s="68"/>
      <c r="F7408" s="69"/>
      <c r="G7408" s="69"/>
      <c r="H7408" s="69"/>
      <c r="I7408" s="69"/>
      <c r="J7408" s="68"/>
      <c r="K7408" s="69"/>
      <c r="L7408" s="68"/>
      <c r="M7408" s="68"/>
      <c r="N7408" s="68"/>
      <c r="O7408" s="68"/>
      <c r="P7408" s="70"/>
      <c r="Q7408" s="71"/>
    </row>
    <row r="7409" spans="1:17">
      <c r="A7409" s="152"/>
      <c r="B7409" s="68"/>
      <c r="C7409" s="68"/>
      <c r="D7409" s="68"/>
      <c r="E7409" s="68"/>
      <c r="F7409" s="69"/>
      <c r="G7409" s="69"/>
      <c r="H7409" s="69"/>
      <c r="I7409" s="69"/>
      <c r="J7409" s="68"/>
      <c r="K7409" s="69"/>
      <c r="L7409" s="68"/>
      <c r="M7409" s="68"/>
      <c r="N7409" s="68"/>
      <c r="O7409" s="68"/>
      <c r="P7409" s="70"/>
      <c r="Q7409" s="71"/>
    </row>
    <row r="7410" spans="1:17">
      <c r="A7410" s="152"/>
      <c r="B7410" s="68"/>
      <c r="C7410" s="68"/>
      <c r="D7410" s="68"/>
      <c r="E7410" s="68"/>
      <c r="F7410" s="69"/>
      <c r="G7410" s="69"/>
      <c r="H7410" s="69"/>
      <c r="I7410" s="69"/>
      <c r="J7410" s="68"/>
      <c r="K7410" s="69"/>
      <c r="L7410" s="68"/>
      <c r="M7410" s="68"/>
      <c r="N7410" s="68"/>
      <c r="O7410" s="68"/>
      <c r="P7410" s="70"/>
      <c r="Q7410" s="71"/>
    </row>
    <row r="7411" spans="1:17">
      <c r="A7411" s="152"/>
      <c r="B7411" s="68"/>
      <c r="C7411" s="68"/>
      <c r="D7411" s="68"/>
      <c r="E7411" s="68"/>
      <c r="F7411" s="69"/>
      <c r="G7411" s="69"/>
      <c r="H7411" s="69"/>
      <c r="I7411" s="69"/>
      <c r="J7411" s="68"/>
      <c r="K7411" s="69"/>
      <c r="L7411" s="68"/>
      <c r="M7411" s="68"/>
      <c r="N7411" s="68"/>
      <c r="O7411" s="68"/>
      <c r="P7411" s="70"/>
      <c r="Q7411" s="71"/>
    </row>
    <row r="7412" spans="1:17">
      <c r="A7412" s="152"/>
      <c r="B7412" s="68"/>
      <c r="C7412" s="68"/>
      <c r="D7412" s="68"/>
      <c r="E7412" s="68"/>
      <c r="F7412" s="69"/>
      <c r="G7412" s="69"/>
      <c r="H7412" s="69"/>
      <c r="I7412" s="69"/>
      <c r="J7412" s="68"/>
      <c r="K7412" s="69"/>
      <c r="L7412" s="68"/>
      <c r="M7412" s="68"/>
      <c r="N7412" s="68"/>
      <c r="O7412" s="68"/>
      <c r="P7412" s="70"/>
      <c r="Q7412" s="71"/>
    </row>
    <row r="7413" spans="1:17">
      <c r="A7413" s="152"/>
      <c r="B7413" s="68"/>
      <c r="C7413" s="68"/>
      <c r="D7413" s="68"/>
      <c r="E7413" s="68"/>
      <c r="F7413" s="69"/>
      <c r="G7413" s="69"/>
      <c r="H7413" s="69"/>
      <c r="I7413" s="69"/>
      <c r="J7413" s="68"/>
      <c r="K7413" s="69"/>
      <c r="L7413" s="68"/>
      <c r="M7413" s="68"/>
      <c r="N7413" s="68"/>
      <c r="O7413" s="68"/>
      <c r="P7413" s="70"/>
      <c r="Q7413" s="71"/>
    </row>
    <row r="7414" spans="1:17">
      <c r="A7414" s="152"/>
      <c r="B7414" s="68"/>
      <c r="C7414" s="68"/>
      <c r="D7414" s="68"/>
      <c r="E7414" s="68"/>
      <c r="F7414" s="69"/>
      <c r="G7414" s="69"/>
      <c r="H7414" s="69"/>
      <c r="I7414" s="69"/>
      <c r="J7414" s="68"/>
      <c r="K7414" s="69"/>
      <c r="L7414" s="68"/>
      <c r="M7414" s="68"/>
      <c r="N7414" s="68"/>
      <c r="O7414" s="68"/>
      <c r="P7414" s="70"/>
      <c r="Q7414" s="71"/>
    </row>
    <row r="7415" spans="1:17">
      <c r="A7415" s="152"/>
      <c r="B7415" s="68"/>
      <c r="C7415" s="68"/>
      <c r="D7415" s="68"/>
      <c r="E7415" s="68"/>
      <c r="F7415" s="69"/>
      <c r="G7415" s="69"/>
      <c r="H7415" s="69"/>
      <c r="I7415" s="69"/>
      <c r="J7415" s="68"/>
      <c r="K7415" s="69"/>
      <c r="L7415" s="68"/>
      <c r="M7415" s="68"/>
      <c r="N7415" s="68"/>
      <c r="O7415" s="68"/>
      <c r="P7415" s="70"/>
      <c r="Q7415" s="71"/>
    </row>
    <row r="7416" spans="1:17">
      <c r="A7416" s="152"/>
      <c r="B7416" s="68"/>
      <c r="C7416" s="68"/>
      <c r="D7416" s="68"/>
      <c r="E7416" s="68"/>
      <c r="F7416" s="69"/>
      <c r="G7416" s="69"/>
      <c r="H7416" s="69"/>
      <c r="I7416" s="69"/>
      <c r="J7416" s="68"/>
      <c r="K7416" s="69"/>
      <c r="L7416" s="68"/>
      <c r="M7416" s="68"/>
      <c r="N7416" s="68"/>
      <c r="O7416" s="68"/>
      <c r="P7416" s="70"/>
      <c r="Q7416" s="71"/>
    </row>
    <row r="7417" spans="1:17">
      <c r="A7417" s="152"/>
      <c r="B7417" s="68"/>
      <c r="C7417" s="68"/>
      <c r="D7417" s="68"/>
      <c r="E7417" s="68"/>
      <c r="F7417" s="69"/>
      <c r="G7417" s="69"/>
      <c r="H7417" s="69"/>
      <c r="I7417" s="69"/>
      <c r="J7417" s="68"/>
      <c r="K7417" s="69"/>
      <c r="L7417" s="68"/>
      <c r="M7417" s="68"/>
      <c r="N7417" s="68"/>
      <c r="O7417" s="68"/>
      <c r="P7417" s="70"/>
      <c r="Q7417" s="71"/>
    </row>
    <row r="7418" spans="1:17">
      <c r="A7418" s="152"/>
      <c r="B7418" s="68"/>
      <c r="C7418" s="68"/>
      <c r="D7418" s="68"/>
      <c r="E7418" s="68"/>
      <c r="F7418" s="69"/>
      <c r="G7418" s="69"/>
      <c r="H7418" s="69"/>
      <c r="I7418" s="69"/>
      <c r="J7418" s="68"/>
      <c r="K7418" s="69"/>
      <c r="L7418" s="68"/>
      <c r="M7418" s="68"/>
      <c r="N7418" s="68"/>
      <c r="O7418" s="68"/>
      <c r="P7418" s="70"/>
      <c r="Q7418" s="71"/>
    </row>
    <row r="7419" spans="1:17">
      <c r="A7419" s="152"/>
      <c r="B7419" s="68"/>
      <c r="C7419" s="68"/>
      <c r="D7419" s="68"/>
      <c r="E7419" s="68"/>
      <c r="F7419" s="69"/>
      <c r="G7419" s="69"/>
      <c r="H7419" s="69"/>
      <c r="I7419" s="69"/>
      <c r="J7419" s="68"/>
      <c r="K7419" s="69"/>
      <c r="L7419" s="68"/>
      <c r="M7419" s="68"/>
      <c r="N7419" s="68"/>
      <c r="O7419" s="68"/>
      <c r="P7419" s="70"/>
      <c r="Q7419" s="71"/>
    </row>
    <row r="7420" spans="1:17">
      <c r="A7420" s="152"/>
      <c r="B7420" s="68"/>
      <c r="C7420" s="68"/>
      <c r="D7420" s="68"/>
      <c r="E7420" s="68"/>
      <c r="F7420" s="69"/>
      <c r="G7420" s="69"/>
      <c r="H7420" s="69"/>
      <c r="I7420" s="69"/>
      <c r="J7420" s="68"/>
      <c r="K7420" s="69"/>
      <c r="L7420" s="68"/>
      <c r="M7420" s="68"/>
      <c r="N7420" s="68"/>
      <c r="O7420" s="68"/>
      <c r="P7420" s="70"/>
      <c r="Q7420" s="71"/>
    </row>
    <row r="7421" spans="1:17">
      <c r="A7421" s="152"/>
      <c r="B7421" s="68"/>
      <c r="C7421" s="68"/>
      <c r="D7421" s="68"/>
      <c r="E7421" s="68"/>
      <c r="F7421" s="69"/>
      <c r="G7421" s="69"/>
      <c r="H7421" s="69"/>
      <c r="I7421" s="69"/>
      <c r="J7421" s="68"/>
      <c r="K7421" s="69"/>
      <c r="L7421" s="68"/>
      <c r="M7421" s="68"/>
      <c r="N7421" s="68"/>
      <c r="O7421" s="68"/>
      <c r="P7421" s="70"/>
      <c r="Q7421" s="71"/>
    </row>
    <row r="7422" spans="1:17">
      <c r="A7422" s="152"/>
      <c r="B7422" s="68"/>
      <c r="C7422" s="68"/>
      <c r="D7422" s="68"/>
      <c r="E7422" s="68"/>
      <c r="F7422" s="69"/>
      <c r="G7422" s="69"/>
      <c r="H7422" s="69"/>
      <c r="I7422" s="69"/>
      <c r="J7422" s="68"/>
      <c r="K7422" s="69"/>
      <c r="L7422" s="68"/>
      <c r="M7422" s="68"/>
      <c r="N7422" s="68"/>
      <c r="O7422" s="68"/>
      <c r="P7422" s="70"/>
      <c r="Q7422" s="71"/>
    </row>
    <row r="7423" spans="1:17">
      <c r="A7423" s="152"/>
      <c r="B7423" s="68"/>
      <c r="C7423" s="68"/>
      <c r="D7423" s="68"/>
      <c r="E7423" s="68"/>
      <c r="F7423" s="69"/>
      <c r="G7423" s="69"/>
      <c r="H7423" s="69"/>
      <c r="I7423" s="69"/>
      <c r="J7423" s="68"/>
      <c r="K7423" s="69"/>
      <c r="L7423" s="68"/>
      <c r="M7423" s="68"/>
      <c r="N7423" s="68"/>
      <c r="O7423" s="68"/>
      <c r="P7423" s="70"/>
      <c r="Q7423" s="71"/>
    </row>
    <row r="7424" spans="1:17">
      <c r="A7424" s="152"/>
      <c r="B7424" s="68"/>
      <c r="C7424" s="68"/>
      <c r="D7424" s="68"/>
      <c r="E7424" s="68"/>
      <c r="F7424" s="69"/>
      <c r="G7424" s="69"/>
      <c r="H7424" s="69"/>
      <c r="I7424" s="69"/>
      <c r="J7424" s="68"/>
      <c r="K7424" s="69"/>
      <c r="L7424" s="68"/>
      <c r="M7424" s="68"/>
      <c r="N7424" s="68"/>
      <c r="O7424" s="68"/>
      <c r="P7424" s="70"/>
      <c r="Q7424" s="71"/>
    </row>
    <row r="7425" spans="1:17">
      <c r="A7425" s="152"/>
      <c r="B7425" s="68"/>
      <c r="C7425" s="68"/>
      <c r="D7425" s="68"/>
      <c r="E7425" s="68"/>
      <c r="F7425" s="69"/>
      <c r="G7425" s="69"/>
      <c r="H7425" s="69"/>
      <c r="I7425" s="69"/>
      <c r="J7425" s="68"/>
      <c r="K7425" s="69"/>
      <c r="L7425" s="68"/>
      <c r="M7425" s="68"/>
      <c r="N7425" s="68"/>
      <c r="O7425" s="68"/>
      <c r="P7425" s="70"/>
      <c r="Q7425" s="71"/>
    </row>
    <row r="7426" spans="1:17">
      <c r="A7426" s="152"/>
      <c r="B7426" s="68"/>
      <c r="C7426" s="68"/>
      <c r="D7426" s="68"/>
      <c r="E7426" s="68"/>
      <c r="F7426" s="69"/>
      <c r="G7426" s="69"/>
      <c r="H7426" s="69"/>
      <c r="I7426" s="69"/>
      <c r="J7426" s="68"/>
      <c r="K7426" s="69"/>
      <c r="L7426" s="68"/>
      <c r="M7426" s="68"/>
      <c r="N7426" s="68"/>
      <c r="O7426" s="68"/>
      <c r="P7426" s="70"/>
      <c r="Q7426" s="71"/>
    </row>
    <row r="7427" spans="1:17">
      <c r="A7427" s="152"/>
      <c r="B7427" s="68"/>
      <c r="C7427" s="68"/>
      <c r="D7427" s="68"/>
      <c r="E7427" s="68"/>
      <c r="F7427" s="69"/>
      <c r="G7427" s="69"/>
      <c r="H7427" s="69"/>
      <c r="I7427" s="69"/>
      <c r="J7427" s="68"/>
      <c r="K7427" s="69"/>
      <c r="L7427" s="68"/>
      <c r="M7427" s="68"/>
      <c r="N7427" s="68"/>
      <c r="O7427" s="68"/>
      <c r="P7427" s="70"/>
      <c r="Q7427" s="71"/>
    </row>
    <row r="7428" spans="1:17">
      <c r="A7428" s="152"/>
      <c r="B7428" s="68"/>
      <c r="C7428" s="68"/>
      <c r="D7428" s="68"/>
      <c r="E7428" s="68"/>
      <c r="F7428" s="69"/>
      <c r="G7428" s="69"/>
      <c r="H7428" s="69"/>
      <c r="I7428" s="69"/>
      <c r="J7428" s="68"/>
      <c r="K7428" s="69"/>
      <c r="L7428" s="68"/>
      <c r="M7428" s="68"/>
      <c r="N7428" s="68"/>
      <c r="O7428" s="68"/>
      <c r="P7428" s="70"/>
      <c r="Q7428" s="71"/>
    </row>
    <row r="7429" spans="1:17">
      <c r="A7429" s="152"/>
      <c r="B7429" s="68"/>
      <c r="C7429" s="68"/>
      <c r="D7429" s="68"/>
      <c r="E7429" s="68"/>
      <c r="F7429" s="69"/>
      <c r="G7429" s="69"/>
      <c r="H7429" s="69"/>
      <c r="I7429" s="69"/>
      <c r="J7429" s="68"/>
      <c r="K7429" s="69"/>
      <c r="L7429" s="68"/>
      <c r="M7429" s="68"/>
      <c r="N7429" s="68"/>
      <c r="O7429" s="68"/>
      <c r="P7429" s="70"/>
      <c r="Q7429" s="71"/>
    </row>
    <row r="7430" spans="1:17">
      <c r="A7430" s="152"/>
      <c r="B7430" s="68"/>
      <c r="C7430" s="68"/>
      <c r="D7430" s="68"/>
      <c r="E7430" s="68"/>
      <c r="F7430" s="69"/>
      <c r="G7430" s="69"/>
      <c r="H7430" s="69"/>
      <c r="I7430" s="69"/>
      <c r="J7430" s="68"/>
      <c r="K7430" s="69"/>
      <c r="L7430" s="68"/>
      <c r="M7430" s="68"/>
      <c r="N7430" s="68"/>
      <c r="O7430" s="68"/>
      <c r="P7430" s="70"/>
      <c r="Q7430" s="71"/>
    </row>
    <row r="7431" spans="1:17">
      <c r="A7431" s="152"/>
      <c r="B7431" s="68"/>
      <c r="C7431" s="68"/>
      <c r="D7431" s="68"/>
      <c r="E7431" s="68"/>
      <c r="F7431" s="69"/>
      <c r="G7431" s="69"/>
      <c r="H7431" s="69"/>
      <c r="I7431" s="69"/>
      <c r="J7431" s="68"/>
      <c r="K7431" s="69"/>
      <c r="L7431" s="68"/>
      <c r="M7431" s="68"/>
      <c r="N7431" s="68"/>
      <c r="O7431" s="68"/>
      <c r="P7431" s="70"/>
      <c r="Q7431" s="71"/>
    </row>
    <row r="7432" spans="1:17">
      <c r="A7432" s="152"/>
      <c r="B7432" s="68"/>
      <c r="C7432" s="68"/>
      <c r="D7432" s="68"/>
      <c r="E7432" s="68"/>
      <c r="F7432" s="69"/>
      <c r="G7432" s="69"/>
      <c r="H7432" s="69"/>
      <c r="I7432" s="69"/>
      <c r="J7432" s="68"/>
      <c r="K7432" s="69"/>
      <c r="L7432" s="68"/>
      <c r="M7432" s="68"/>
      <c r="N7432" s="68"/>
      <c r="O7432" s="68"/>
      <c r="P7432" s="70"/>
      <c r="Q7432" s="71"/>
    </row>
    <row r="7433" spans="1:17">
      <c r="A7433" s="152"/>
      <c r="B7433" s="68"/>
      <c r="C7433" s="68"/>
      <c r="D7433" s="68"/>
      <c r="E7433" s="68"/>
      <c r="F7433" s="69"/>
      <c r="G7433" s="69"/>
      <c r="H7433" s="69"/>
      <c r="I7433" s="69"/>
      <c r="J7433" s="68"/>
      <c r="K7433" s="69"/>
      <c r="L7433" s="68"/>
      <c r="M7433" s="68"/>
      <c r="N7433" s="68"/>
      <c r="O7433" s="68"/>
      <c r="P7433" s="70"/>
      <c r="Q7433" s="71"/>
    </row>
    <row r="7434" spans="1:17">
      <c r="A7434" s="152"/>
      <c r="B7434" s="68"/>
      <c r="C7434" s="68"/>
      <c r="D7434" s="68"/>
      <c r="E7434" s="68"/>
      <c r="F7434" s="69"/>
      <c r="G7434" s="69"/>
      <c r="H7434" s="69"/>
      <c r="I7434" s="69"/>
      <c r="J7434" s="68"/>
      <c r="K7434" s="69"/>
      <c r="L7434" s="68"/>
      <c r="M7434" s="68"/>
      <c r="N7434" s="68"/>
      <c r="O7434" s="68"/>
      <c r="P7434" s="70"/>
      <c r="Q7434" s="71"/>
    </row>
    <row r="7435" spans="1:17">
      <c r="A7435" s="152"/>
      <c r="B7435" s="68"/>
      <c r="C7435" s="68"/>
      <c r="D7435" s="68"/>
      <c r="E7435" s="68"/>
      <c r="F7435" s="69"/>
      <c r="G7435" s="69"/>
      <c r="H7435" s="69"/>
      <c r="I7435" s="69"/>
      <c r="J7435" s="68"/>
      <c r="K7435" s="69"/>
      <c r="L7435" s="68"/>
      <c r="M7435" s="68"/>
      <c r="N7435" s="68"/>
      <c r="O7435" s="68"/>
      <c r="P7435" s="70"/>
      <c r="Q7435" s="71"/>
    </row>
    <row r="7436" spans="1:17">
      <c r="A7436" s="152"/>
      <c r="B7436" s="68"/>
      <c r="C7436" s="68"/>
      <c r="D7436" s="68"/>
      <c r="E7436" s="68"/>
      <c r="F7436" s="69"/>
      <c r="G7436" s="69"/>
      <c r="H7436" s="69"/>
      <c r="I7436" s="69"/>
      <c r="J7436" s="68"/>
      <c r="K7436" s="69"/>
      <c r="L7436" s="68"/>
      <c r="M7436" s="68"/>
      <c r="N7436" s="68"/>
      <c r="O7436" s="68"/>
      <c r="P7436" s="70"/>
      <c r="Q7436" s="71"/>
    </row>
    <row r="7437" spans="1:17">
      <c r="A7437" s="152"/>
      <c r="B7437" s="68"/>
      <c r="C7437" s="68"/>
      <c r="D7437" s="68"/>
      <c r="E7437" s="68"/>
      <c r="F7437" s="69"/>
      <c r="G7437" s="69"/>
      <c r="H7437" s="69"/>
      <c r="I7437" s="69"/>
      <c r="J7437" s="68"/>
      <c r="K7437" s="69"/>
      <c r="L7437" s="68"/>
      <c r="M7437" s="68"/>
      <c r="N7437" s="68"/>
      <c r="O7437" s="68"/>
      <c r="P7437" s="70"/>
      <c r="Q7437" s="71"/>
    </row>
    <row r="7438" spans="1:17">
      <c r="A7438" s="152"/>
      <c r="B7438" s="68"/>
      <c r="C7438" s="68"/>
      <c r="D7438" s="68"/>
      <c r="E7438" s="68"/>
      <c r="F7438" s="69"/>
      <c r="G7438" s="69"/>
      <c r="H7438" s="69"/>
      <c r="I7438" s="69"/>
      <c r="J7438" s="68"/>
      <c r="K7438" s="69"/>
      <c r="L7438" s="68"/>
      <c r="M7438" s="68"/>
      <c r="N7438" s="68"/>
      <c r="O7438" s="68"/>
      <c r="P7438" s="70"/>
      <c r="Q7438" s="71"/>
    </row>
    <row r="7439" spans="1:17">
      <c r="A7439" s="152"/>
      <c r="B7439" s="68"/>
      <c r="C7439" s="68"/>
      <c r="D7439" s="68"/>
      <c r="E7439" s="68"/>
      <c r="F7439" s="69"/>
      <c r="G7439" s="69"/>
      <c r="H7439" s="69"/>
      <c r="I7439" s="69"/>
      <c r="J7439" s="68"/>
      <c r="K7439" s="69"/>
      <c r="L7439" s="68"/>
      <c r="M7439" s="68"/>
      <c r="N7439" s="68"/>
      <c r="O7439" s="68"/>
      <c r="P7439" s="70"/>
      <c r="Q7439" s="71"/>
    </row>
    <row r="7440" spans="1:17">
      <c r="A7440" s="152"/>
      <c r="B7440" s="68"/>
      <c r="C7440" s="68"/>
      <c r="D7440" s="68"/>
      <c r="E7440" s="68"/>
      <c r="F7440" s="69"/>
      <c r="G7440" s="69"/>
      <c r="H7440" s="69"/>
      <c r="I7440" s="69"/>
      <c r="J7440" s="68"/>
      <c r="K7440" s="69"/>
      <c r="L7440" s="68"/>
      <c r="M7440" s="68"/>
      <c r="N7440" s="68"/>
      <c r="O7440" s="68"/>
      <c r="P7440" s="70"/>
      <c r="Q7440" s="71"/>
    </row>
    <row r="7441" spans="1:17">
      <c r="A7441" s="152"/>
      <c r="B7441" s="68"/>
      <c r="C7441" s="68"/>
      <c r="D7441" s="68"/>
      <c r="E7441" s="68"/>
      <c r="F7441" s="69"/>
      <c r="G7441" s="69"/>
      <c r="H7441" s="69"/>
      <c r="I7441" s="69"/>
      <c r="J7441" s="68"/>
      <c r="K7441" s="69"/>
      <c r="L7441" s="68"/>
      <c r="M7441" s="68"/>
      <c r="N7441" s="68"/>
      <c r="O7441" s="68"/>
      <c r="P7441" s="70"/>
      <c r="Q7441" s="71"/>
    </row>
    <row r="7442" spans="1:17">
      <c r="A7442" s="152"/>
      <c r="B7442" s="68"/>
      <c r="C7442" s="68"/>
      <c r="D7442" s="68"/>
      <c r="E7442" s="68"/>
      <c r="F7442" s="69"/>
      <c r="G7442" s="69"/>
      <c r="H7442" s="69"/>
      <c r="I7442" s="69"/>
      <c r="J7442" s="68"/>
      <c r="K7442" s="69"/>
      <c r="L7442" s="68"/>
      <c r="M7442" s="68"/>
      <c r="N7442" s="68"/>
      <c r="O7442" s="68"/>
      <c r="P7442" s="70"/>
      <c r="Q7442" s="71"/>
    </row>
    <row r="7443" spans="1:17">
      <c r="A7443" s="152"/>
      <c r="B7443" s="68"/>
      <c r="C7443" s="68"/>
      <c r="D7443" s="68"/>
      <c r="E7443" s="68"/>
      <c r="F7443" s="69"/>
      <c r="G7443" s="69"/>
      <c r="H7443" s="69"/>
      <c r="I7443" s="69"/>
      <c r="J7443" s="68"/>
      <c r="K7443" s="69"/>
      <c r="L7443" s="68"/>
      <c r="M7443" s="68"/>
      <c r="N7443" s="68"/>
      <c r="O7443" s="68"/>
      <c r="P7443" s="70"/>
      <c r="Q7443" s="71"/>
    </row>
    <row r="7444" spans="1:17">
      <c r="A7444" s="152"/>
      <c r="B7444" s="68"/>
      <c r="C7444" s="68"/>
      <c r="D7444" s="68"/>
      <c r="E7444" s="68"/>
      <c r="F7444" s="69"/>
      <c r="G7444" s="69"/>
      <c r="H7444" s="69"/>
      <c r="I7444" s="69"/>
      <c r="J7444" s="68"/>
      <c r="K7444" s="69"/>
      <c r="L7444" s="68"/>
      <c r="M7444" s="68"/>
      <c r="N7444" s="68"/>
      <c r="O7444" s="68"/>
      <c r="P7444" s="70"/>
      <c r="Q7444" s="71"/>
    </row>
    <row r="7445" spans="1:17">
      <c r="A7445" s="152"/>
      <c r="B7445" s="68"/>
      <c r="C7445" s="68"/>
      <c r="D7445" s="68"/>
      <c r="E7445" s="68"/>
      <c r="F7445" s="69"/>
      <c r="G7445" s="69"/>
      <c r="H7445" s="69"/>
      <c r="I7445" s="69"/>
      <c r="J7445" s="68"/>
      <c r="K7445" s="69"/>
      <c r="L7445" s="68"/>
      <c r="M7445" s="68"/>
      <c r="N7445" s="68"/>
      <c r="O7445" s="68"/>
      <c r="P7445" s="70"/>
      <c r="Q7445" s="71"/>
    </row>
    <row r="7446" spans="1:17">
      <c r="A7446" s="152"/>
      <c r="B7446" s="68"/>
      <c r="C7446" s="68"/>
      <c r="D7446" s="68"/>
      <c r="E7446" s="68"/>
      <c r="F7446" s="69"/>
      <c r="G7446" s="69"/>
      <c r="H7446" s="69"/>
      <c r="I7446" s="69"/>
      <c r="J7446" s="68"/>
      <c r="K7446" s="69"/>
      <c r="L7446" s="68"/>
      <c r="M7446" s="68"/>
      <c r="N7446" s="68"/>
      <c r="O7446" s="68"/>
      <c r="P7446" s="70"/>
      <c r="Q7446" s="71"/>
    </row>
    <row r="7447" spans="1:17">
      <c r="A7447" s="152"/>
      <c r="B7447" s="68"/>
      <c r="C7447" s="68"/>
      <c r="D7447" s="68"/>
      <c r="E7447" s="68"/>
      <c r="F7447" s="69"/>
      <c r="G7447" s="69"/>
      <c r="H7447" s="69"/>
      <c r="I7447" s="69"/>
      <c r="J7447" s="68"/>
      <c r="K7447" s="69"/>
      <c r="L7447" s="68"/>
      <c r="M7447" s="68"/>
      <c r="N7447" s="68"/>
      <c r="O7447" s="68"/>
      <c r="P7447" s="70"/>
      <c r="Q7447" s="71"/>
    </row>
    <row r="7448" spans="1:17">
      <c r="A7448" s="152"/>
      <c r="B7448" s="68"/>
      <c r="C7448" s="68"/>
      <c r="D7448" s="68"/>
      <c r="E7448" s="68"/>
      <c r="F7448" s="69"/>
      <c r="G7448" s="69"/>
      <c r="H7448" s="69"/>
      <c r="I7448" s="69"/>
      <c r="J7448" s="68"/>
      <c r="K7448" s="69"/>
      <c r="L7448" s="68"/>
      <c r="M7448" s="68"/>
      <c r="N7448" s="68"/>
      <c r="O7448" s="68"/>
      <c r="P7448" s="70"/>
      <c r="Q7448" s="71"/>
    </row>
    <row r="7449" spans="1:17">
      <c r="A7449" s="152"/>
      <c r="B7449" s="68"/>
      <c r="C7449" s="68"/>
      <c r="D7449" s="68"/>
      <c r="E7449" s="68"/>
      <c r="F7449" s="69"/>
      <c r="G7449" s="69"/>
      <c r="H7449" s="69"/>
      <c r="I7449" s="69"/>
      <c r="J7449" s="68"/>
      <c r="K7449" s="69"/>
      <c r="L7449" s="68"/>
      <c r="M7449" s="68"/>
      <c r="N7449" s="68"/>
      <c r="O7449" s="68"/>
      <c r="P7449" s="70"/>
      <c r="Q7449" s="71"/>
    </row>
    <row r="7450" spans="1:17">
      <c r="A7450" s="152"/>
      <c r="B7450" s="68"/>
      <c r="C7450" s="68"/>
      <c r="D7450" s="68"/>
      <c r="E7450" s="68"/>
      <c r="F7450" s="69"/>
      <c r="G7450" s="69"/>
      <c r="H7450" s="69"/>
      <c r="I7450" s="69"/>
      <c r="J7450" s="68"/>
      <c r="K7450" s="69"/>
      <c r="L7450" s="68"/>
      <c r="M7450" s="68"/>
      <c r="N7450" s="68"/>
      <c r="O7450" s="68"/>
      <c r="P7450" s="70"/>
      <c r="Q7450" s="71"/>
    </row>
    <row r="7451" spans="1:17">
      <c r="A7451" s="152"/>
      <c r="B7451" s="68"/>
      <c r="C7451" s="68"/>
      <c r="D7451" s="68"/>
      <c r="E7451" s="68"/>
      <c r="F7451" s="69"/>
      <c r="G7451" s="69"/>
      <c r="H7451" s="69"/>
      <c r="I7451" s="69"/>
      <c r="J7451" s="68"/>
      <c r="K7451" s="69"/>
      <c r="L7451" s="68"/>
      <c r="M7451" s="68"/>
      <c r="N7451" s="68"/>
      <c r="O7451" s="68"/>
      <c r="P7451" s="70"/>
      <c r="Q7451" s="71"/>
    </row>
    <row r="7452" spans="1:17">
      <c r="A7452" s="152"/>
      <c r="B7452" s="68"/>
      <c r="C7452" s="68"/>
      <c r="D7452" s="68"/>
      <c r="E7452" s="68"/>
      <c r="F7452" s="69"/>
      <c r="G7452" s="69"/>
      <c r="H7452" s="69"/>
      <c r="I7452" s="69"/>
      <c r="J7452" s="68"/>
      <c r="K7452" s="69"/>
      <c r="L7452" s="68"/>
      <c r="M7452" s="68"/>
      <c r="N7452" s="68"/>
      <c r="O7452" s="68"/>
      <c r="P7452" s="70"/>
      <c r="Q7452" s="71"/>
    </row>
    <row r="7453" spans="1:17">
      <c r="A7453" s="152"/>
      <c r="B7453" s="68"/>
      <c r="C7453" s="68"/>
      <c r="D7453" s="68"/>
      <c r="E7453" s="68"/>
      <c r="F7453" s="69"/>
      <c r="G7453" s="69"/>
      <c r="H7453" s="69"/>
      <c r="I7453" s="69"/>
      <c r="J7453" s="68"/>
      <c r="K7453" s="69"/>
      <c r="L7453" s="68"/>
      <c r="M7453" s="68"/>
      <c r="N7453" s="68"/>
      <c r="O7453" s="68"/>
      <c r="P7453" s="70"/>
      <c r="Q7453" s="71"/>
    </row>
    <row r="7454" spans="1:17">
      <c r="A7454" s="152"/>
      <c r="B7454" s="68"/>
      <c r="C7454" s="68"/>
      <c r="D7454" s="68"/>
      <c r="E7454" s="68"/>
      <c r="F7454" s="69"/>
      <c r="G7454" s="69"/>
      <c r="H7454" s="69"/>
      <c r="I7454" s="69"/>
      <c r="J7454" s="68"/>
      <c r="K7454" s="69"/>
      <c r="L7454" s="68"/>
      <c r="M7454" s="68"/>
      <c r="N7454" s="68"/>
      <c r="O7454" s="68"/>
      <c r="P7454" s="70"/>
      <c r="Q7454" s="71"/>
    </row>
    <row r="7455" spans="1:17">
      <c r="A7455" s="152"/>
      <c r="B7455" s="68"/>
      <c r="C7455" s="68"/>
      <c r="D7455" s="68"/>
      <c r="E7455" s="68"/>
      <c r="F7455" s="69"/>
      <c r="G7455" s="69"/>
      <c r="H7455" s="69"/>
      <c r="I7455" s="69"/>
      <c r="J7455" s="68"/>
      <c r="K7455" s="69"/>
      <c r="L7455" s="68"/>
      <c r="M7455" s="68"/>
      <c r="N7455" s="68"/>
      <c r="O7455" s="68"/>
      <c r="P7455" s="70"/>
      <c r="Q7455" s="71"/>
    </row>
    <row r="7456" spans="1:17">
      <c r="A7456" s="152"/>
      <c r="B7456" s="68"/>
      <c r="C7456" s="68"/>
      <c r="D7456" s="68"/>
      <c r="E7456" s="68"/>
      <c r="F7456" s="69"/>
      <c r="G7456" s="69"/>
      <c r="H7456" s="69"/>
      <c r="I7456" s="69"/>
      <c r="J7456" s="68"/>
      <c r="K7456" s="69"/>
      <c r="L7456" s="68"/>
      <c r="M7456" s="68"/>
      <c r="N7456" s="68"/>
      <c r="O7456" s="68"/>
      <c r="P7456" s="70"/>
      <c r="Q7456" s="71"/>
    </row>
    <row r="7457" spans="1:17">
      <c r="A7457" s="152"/>
      <c r="B7457" s="68"/>
      <c r="C7457" s="68"/>
      <c r="D7457" s="68"/>
      <c r="E7457" s="68"/>
      <c r="F7457" s="69"/>
      <c r="G7457" s="69"/>
      <c r="H7457" s="69"/>
      <c r="I7457" s="69"/>
      <c r="J7457" s="68"/>
      <c r="K7457" s="69"/>
      <c r="L7457" s="68"/>
      <c r="M7457" s="68"/>
      <c r="N7457" s="68"/>
      <c r="O7457" s="68"/>
      <c r="P7457" s="70"/>
      <c r="Q7457" s="71"/>
    </row>
    <row r="7458" spans="1:17">
      <c r="A7458" s="152"/>
      <c r="B7458" s="68"/>
      <c r="C7458" s="68"/>
      <c r="D7458" s="68"/>
      <c r="E7458" s="68"/>
      <c r="F7458" s="69"/>
      <c r="G7458" s="69"/>
      <c r="H7458" s="69"/>
      <c r="I7458" s="69"/>
      <c r="J7458" s="68"/>
      <c r="K7458" s="69"/>
      <c r="L7458" s="68"/>
      <c r="M7458" s="68"/>
      <c r="N7458" s="68"/>
      <c r="O7458" s="68"/>
      <c r="P7458" s="70"/>
      <c r="Q7458" s="71"/>
    </row>
    <row r="7459" spans="1:17">
      <c r="A7459" s="152"/>
      <c r="B7459" s="68"/>
      <c r="C7459" s="68"/>
      <c r="D7459" s="68"/>
      <c r="E7459" s="68"/>
      <c r="F7459" s="69"/>
      <c r="G7459" s="69"/>
      <c r="H7459" s="69"/>
      <c r="I7459" s="69"/>
      <c r="J7459" s="68"/>
      <c r="K7459" s="69"/>
      <c r="L7459" s="68"/>
      <c r="M7459" s="68"/>
      <c r="N7459" s="68"/>
      <c r="O7459" s="68"/>
      <c r="P7459" s="70"/>
      <c r="Q7459" s="71"/>
    </row>
    <row r="7460" spans="1:17">
      <c r="A7460" s="152"/>
      <c r="B7460" s="68"/>
      <c r="C7460" s="68"/>
      <c r="D7460" s="68"/>
      <c r="E7460" s="68"/>
      <c r="F7460" s="69"/>
      <c r="G7460" s="69"/>
      <c r="H7460" s="69"/>
      <c r="I7460" s="69"/>
      <c r="J7460" s="68"/>
      <c r="K7460" s="69"/>
      <c r="L7460" s="68"/>
      <c r="M7460" s="68"/>
      <c r="N7460" s="68"/>
      <c r="O7460" s="68"/>
      <c r="P7460" s="70"/>
      <c r="Q7460" s="71"/>
    </row>
    <row r="7461" spans="1:17">
      <c r="A7461" s="152"/>
      <c r="B7461" s="68"/>
      <c r="C7461" s="68"/>
      <c r="D7461" s="68"/>
      <c r="E7461" s="68"/>
      <c r="F7461" s="69"/>
      <c r="G7461" s="69"/>
      <c r="H7461" s="69"/>
      <c r="I7461" s="69"/>
      <c r="J7461" s="68"/>
      <c r="K7461" s="69"/>
      <c r="L7461" s="68"/>
      <c r="M7461" s="68"/>
      <c r="N7461" s="68"/>
      <c r="O7461" s="68"/>
      <c r="P7461" s="70"/>
      <c r="Q7461" s="71"/>
    </row>
    <row r="7462" spans="1:17">
      <c r="A7462" s="152"/>
      <c r="B7462" s="68"/>
      <c r="C7462" s="68"/>
      <c r="D7462" s="68"/>
      <c r="E7462" s="68"/>
      <c r="F7462" s="69"/>
      <c r="G7462" s="69"/>
      <c r="H7462" s="69"/>
      <c r="I7462" s="69"/>
      <c r="J7462" s="68"/>
      <c r="K7462" s="69"/>
      <c r="L7462" s="68"/>
      <c r="M7462" s="68"/>
      <c r="N7462" s="68"/>
      <c r="O7462" s="68"/>
      <c r="P7462" s="70"/>
      <c r="Q7462" s="71"/>
    </row>
    <row r="7463" spans="1:17">
      <c r="A7463" s="152"/>
      <c r="B7463" s="68"/>
      <c r="C7463" s="68"/>
      <c r="D7463" s="68"/>
      <c r="E7463" s="68"/>
      <c r="F7463" s="69"/>
      <c r="G7463" s="69"/>
      <c r="H7463" s="69"/>
      <c r="I7463" s="69"/>
      <c r="J7463" s="68"/>
      <c r="K7463" s="69"/>
      <c r="L7463" s="68"/>
      <c r="M7463" s="68"/>
      <c r="N7463" s="68"/>
      <c r="O7463" s="68"/>
      <c r="P7463" s="70"/>
      <c r="Q7463" s="71"/>
    </row>
    <row r="7464" spans="1:17">
      <c r="A7464" s="152"/>
      <c r="B7464" s="68"/>
      <c r="C7464" s="68"/>
      <c r="D7464" s="68"/>
      <c r="E7464" s="68"/>
      <c r="F7464" s="69"/>
      <c r="G7464" s="69"/>
      <c r="H7464" s="69"/>
      <c r="I7464" s="69"/>
      <c r="J7464" s="68"/>
      <c r="K7464" s="69"/>
      <c r="L7464" s="68"/>
      <c r="M7464" s="68"/>
      <c r="N7464" s="68"/>
      <c r="O7464" s="68"/>
      <c r="P7464" s="70"/>
      <c r="Q7464" s="71"/>
    </row>
    <row r="7465" spans="1:17">
      <c r="A7465" s="152"/>
      <c r="B7465" s="68"/>
      <c r="C7465" s="68"/>
      <c r="D7465" s="68"/>
      <c r="E7465" s="68"/>
      <c r="F7465" s="69"/>
      <c r="G7465" s="69"/>
      <c r="H7465" s="69"/>
      <c r="I7465" s="69"/>
      <c r="J7465" s="68"/>
      <c r="K7465" s="69"/>
      <c r="L7465" s="68"/>
      <c r="M7465" s="68"/>
      <c r="N7465" s="68"/>
      <c r="O7465" s="68"/>
      <c r="P7465" s="70"/>
      <c r="Q7465" s="71"/>
    </row>
    <row r="7466" spans="1:17">
      <c r="A7466" s="152"/>
      <c r="B7466" s="68"/>
      <c r="C7466" s="68"/>
      <c r="D7466" s="68"/>
      <c r="E7466" s="68"/>
      <c r="F7466" s="69"/>
      <c r="G7466" s="69"/>
      <c r="H7466" s="69"/>
      <c r="I7466" s="69"/>
      <c r="J7466" s="68"/>
      <c r="K7466" s="69"/>
      <c r="L7466" s="68"/>
      <c r="M7466" s="68"/>
      <c r="N7466" s="68"/>
      <c r="O7466" s="68"/>
      <c r="P7466" s="70"/>
      <c r="Q7466" s="71"/>
    </row>
    <row r="7467" spans="1:17">
      <c r="A7467" s="152"/>
      <c r="B7467" s="68"/>
      <c r="C7467" s="68"/>
      <c r="D7467" s="68"/>
      <c r="E7467" s="68"/>
      <c r="F7467" s="69"/>
      <c r="G7467" s="69"/>
      <c r="H7467" s="69"/>
      <c r="I7467" s="69"/>
      <c r="J7467" s="68"/>
      <c r="K7467" s="69"/>
      <c r="L7467" s="68"/>
      <c r="M7467" s="68"/>
      <c r="N7467" s="68"/>
      <c r="O7467" s="68"/>
      <c r="P7467" s="70"/>
      <c r="Q7467" s="71"/>
    </row>
    <row r="7468" spans="1:17">
      <c r="A7468" s="152"/>
      <c r="B7468" s="68"/>
      <c r="C7468" s="68"/>
      <c r="D7468" s="68"/>
      <c r="E7468" s="68"/>
      <c r="F7468" s="69"/>
      <c r="G7468" s="69"/>
      <c r="H7468" s="69"/>
      <c r="I7468" s="69"/>
      <c r="J7468" s="68"/>
      <c r="K7468" s="69"/>
      <c r="L7468" s="68"/>
      <c r="M7468" s="68"/>
      <c r="N7468" s="68"/>
      <c r="O7468" s="68"/>
      <c r="P7468" s="70"/>
      <c r="Q7468" s="71"/>
    </row>
    <row r="7469" spans="1:17">
      <c r="A7469" s="152"/>
      <c r="B7469" s="68"/>
      <c r="C7469" s="68"/>
      <c r="D7469" s="68"/>
      <c r="E7469" s="68"/>
      <c r="F7469" s="69"/>
      <c r="G7469" s="69"/>
      <c r="H7469" s="69"/>
      <c r="I7469" s="69"/>
      <c r="J7469" s="68"/>
      <c r="K7469" s="69"/>
      <c r="L7469" s="68"/>
      <c r="M7469" s="68"/>
      <c r="N7469" s="68"/>
      <c r="O7469" s="68"/>
      <c r="P7469" s="70"/>
      <c r="Q7469" s="71"/>
    </row>
    <row r="7470" spans="1:17">
      <c r="A7470" s="152"/>
      <c r="B7470" s="68"/>
      <c r="C7470" s="68"/>
      <c r="D7470" s="68"/>
      <c r="E7470" s="68"/>
      <c r="F7470" s="69"/>
      <c r="G7470" s="69"/>
      <c r="H7470" s="69"/>
      <c r="I7470" s="69"/>
      <c r="J7470" s="68"/>
      <c r="K7470" s="69"/>
      <c r="L7470" s="68"/>
      <c r="M7470" s="68"/>
      <c r="N7470" s="68"/>
      <c r="O7470" s="68"/>
      <c r="P7470" s="70"/>
      <c r="Q7470" s="71"/>
    </row>
    <row r="7471" spans="1:17">
      <c r="A7471" s="152"/>
      <c r="B7471" s="68"/>
      <c r="C7471" s="68"/>
      <c r="D7471" s="68"/>
      <c r="E7471" s="68"/>
      <c r="F7471" s="69"/>
      <c r="G7471" s="69"/>
      <c r="H7471" s="69"/>
      <c r="I7471" s="69"/>
      <c r="J7471" s="68"/>
      <c r="K7471" s="69"/>
      <c r="L7471" s="68"/>
      <c r="M7471" s="68"/>
      <c r="N7471" s="68"/>
      <c r="O7471" s="68"/>
      <c r="P7471" s="70"/>
      <c r="Q7471" s="71"/>
    </row>
    <row r="7472" spans="1:17">
      <c r="A7472" s="152"/>
      <c r="B7472" s="68"/>
      <c r="C7472" s="68"/>
      <c r="D7472" s="68"/>
      <c r="E7472" s="68"/>
      <c r="F7472" s="69"/>
      <c r="G7472" s="69"/>
      <c r="H7472" s="69"/>
      <c r="I7472" s="69"/>
      <c r="J7472" s="68"/>
      <c r="K7472" s="69"/>
      <c r="L7472" s="68"/>
      <c r="M7472" s="68"/>
      <c r="N7472" s="68"/>
      <c r="O7472" s="68"/>
      <c r="P7472" s="70"/>
      <c r="Q7472" s="71"/>
    </row>
    <row r="7473" spans="1:17">
      <c r="A7473" s="152"/>
      <c r="B7473" s="68"/>
      <c r="C7473" s="68"/>
      <c r="D7473" s="68"/>
      <c r="E7473" s="68"/>
      <c r="F7473" s="69"/>
      <c r="G7473" s="69"/>
      <c r="H7473" s="69"/>
      <c r="I7473" s="69"/>
      <c r="J7473" s="68"/>
      <c r="K7473" s="69"/>
      <c r="L7473" s="68"/>
      <c r="M7473" s="68"/>
      <c r="N7473" s="68"/>
      <c r="O7473" s="68"/>
      <c r="P7473" s="70"/>
      <c r="Q7473" s="71"/>
    </row>
    <row r="7474" spans="1:17">
      <c r="A7474" s="152"/>
      <c r="B7474" s="68"/>
      <c r="C7474" s="68"/>
      <c r="D7474" s="68"/>
      <c r="E7474" s="68"/>
      <c r="F7474" s="69"/>
      <c r="G7474" s="69"/>
      <c r="H7474" s="69"/>
      <c r="I7474" s="69"/>
      <c r="J7474" s="68"/>
      <c r="K7474" s="69"/>
      <c r="L7474" s="68"/>
      <c r="M7474" s="68"/>
      <c r="N7474" s="68"/>
      <c r="O7474" s="68"/>
      <c r="P7474" s="70"/>
      <c r="Q7474" s="71"/>
    </row>
    <row r="7475" spans="1:17">
      <c r="A7475" s="152"/>
      <c r="B7475" s="68"/>
      <c r="C7475" s="68"/>
      <c r="D7475" s="68"/>
      <c r="E7475" s="68"/>
      <c r="F7475" s="69"/>
      <c r="G7475" s="69"/>
      <c r="H7475" s="69"/>
      <c r="I7475" s="69"/>
      <c r="J7475" s="68"/>
      <c r="K7475" s="69"/>
      <c r="L7475" s="68"/>
      <c r="M7475" s="68"/>
      <c r="N7475" s="68"/>
      <c r="O7475" s="68"/>
      <c r="P7475" s="70"/>
      <c r="Q7475" s="71"/>
    </row>
    <row r="7476" spans="1:17">
      <c r="A7476" s="152"/>
      <c r="B7476" s="68"/>
      <c r="C7476" s="68"/>
      <c r="D7476" s="68"/>
      <c r="E7476" s="68"/>
      <c r="F7476" s="69"/>
      <c r="G7476" s="69"/>
      <c r="H7476" s="69"/>
      <c r="I7476" s="69"/>
      <c r="J7476" s="68"/>
      <c r="K7476" s="69"/>
      <c r="L7476" s="68"/>
      <c r="M7476" s="68"/>
      <c r="N7476" s="68"/>
      <c r="O7476" s="68"/>
      <c r="P7476" s="70"/>
      <c r="Q7476" s="71"/>
    </row>
    <row r="7477" spans="1:17">
      <c r="A7477" s="152"/>
      <c r="B7477" s="68"/>
      <c r="C7477" s="68"/>
      <c r="D7477" s="68"/>
      <c r="E7477" s="68"/>
      <c r="F7477" s="69"/>
      <c r="G7477" s="69"/>
      <c r="H7477" s="69"/>
      <c r="I7477" s="69"/>
      <c r="J7477" s="68"/>
      <c r="K7477" s="69"/>
      <c r="L7477" s="68"/>
      <c r="M7477" s="68"/>
      <c r="N7477" s="68"/>
      <c r="O7477" s="68"/>
      <c r="P7477" s="70"/>
      <c r="Q7477" s="71"/>
    </row>
    <row r="7478" spans="1:17">
      <c r="A7478" s="152"/>
      <c r="B7478" s="68"/>
      <c r="C7478" s="68"/>
      <c r="D7478" s="68"/>
      <c r="E7478" s="68"/>
      <c r="F7478" s="69"/>
      <c r="G7478" s="69"/>
      <c r="H7478" s="69"/>
      <c r="I7478" s="69"/>
      <c r="J7478" s="68"/>
      <c r="K7478" s="69"/>
      <c r="L7478" s="68"/>
      <c r="M7478" s="68"/>
      <c r="N7478" s="68"/>
      <c r="O7478" s="68"/>
      <c r="P7478" s="70"/>
      <c r="Q7478" s="71"/>
    </row>
    <row r="7479" spans="1:17">
      <c r="A7479" s="152"/>
      <c r="B7479" s="68"/>
      <c r="C7479" s="68"/>
      <c r="D7479" s="68"/>
      <c r="E7479" s="68"/>
      <c r="F7479" s="69"/>
      <c r="G7479" s="69"/>
      <c r="H7479" s="69"/>
      <c r="I7479" s="69"/>
      <c r="J7479" s="68"/>
      <c r="K7479" s="69"/>
      <c r="L7479" s="68"/>
      <c r="M7479" s="68"/>
      <c r="N7479" s="68"/>
      <c r="O7479" s="68"/>
      <c r="P7479" s="70"/>
      <c r="Q7479" s="71"/>
    </row>
    <row r="7480" spans="1:17">
      <c r="A7480" s="152"/>
      <c r="B7480" s="68"/>
      <c r="C7480" s="68"/>
      <c r="D7480" s="68"/>
      <c r="E7480" s="68"/>
      <c r="F7480" s="69"/>
      <c r="G7480" s="69"/>
      <c r="H7480" s="69"/>
      <c r="I7480" s="69"/>
      <c r="J7480" s="68"/>
      <c r="K7480" s="69"/>
      <c r="L7480" s="68"/>
      <c r="M7480" s="68"/>
      <c r="N7480" s="68"/>
      <c r="O7480" s="68"/>
      <c r="P7480" s="70"/>
      <c r="Q7480" s="71"/>
    </row>
    <row r="7481" spans="1:17">
      <c r="A7481" s="152"/>
      <c r="B7481" s="68"/>
      <c r="C7481" s="68"/>
      <c r="D7481" s="68"/>
      <c r="E7481" s="68"/>
      <c r="F7481" s="69"/>
      <c r="G7481" s="69"/>
      <c r="H7481" s="69"/>
      <c r="I7481" s="69"/>
      <c r="J7481" s="68"/>
      <c r="K7481" s="69"/>
      <c r="L7481" s="68"/>
      <c r="M7481" s="68"/>
      <c r="N7481" s="68"/>
      <c r="O7481" s="68"/>
      <c r="P7481" s="70"/>
      <c r="Q7481" s="71"/>
    </row>
    <row r="7482" spans="1:17">
      <c r="A7482" s="152"/>
      <c r="B7482" s="68"/>
      <c r="C7482" s="68"/>
      <c r="D7482" s="68"/>
      <c r="E7482" s="68"/>
      <c r="F7482" s="69"/>
      <c r="G7482" s="69"/>
      <c r="H7482" s="69"/>
      <c r="I7482" s="69"/>
      <c r="J7482" s="68"/>
      <c r="K7482" s="69"/>
      <c r="L7482" s="68"/>
      <c r="M7482" s="68"/>
      <c r="N7482" s="68"/>
      <c r="O7482" s="68"/>
      <c r="P7482" s="70"/>
      <c r="Q7482" s="71"/>
    </row>
    <row r="7483" spans="1:17">
      <c r="A7483" s="152"/>
      <c r="B7483" s="68"/>
      <c r="C7483" s="68"/>
      <c r="D7483" s="68"/>
      <c r="E7483" s="68"/>
      <c r="F7483" s="69"/>
      <c r="G7483" s="69"/>
      <c r="H7483" s="69"/>
      <c r="I7483" s="69"/>
      <c r="J7483" s="68"/>
      <c r="K7483" s="69"/>
      <c r="L7483" s="68"/>
      <c r="M7483" s="68"/>
      <c r="N7483" s="68"/>
      <c r="O7483" s="68"/>
      <c r="P7483" s="70"/>
      <c r="Q7483" s="71"/>
    </row>
    <row r="7484" spans="1:17">
      <c r="A7484" s="152"/>
      <c r="B7484" s="68"/>
      <c r="C7484" s="68"/>
      <c r="D7484" s="68"/>
      <c r="E7484" s="68"/>
      <c r="F7484" s="69"/>
      <c r="G7484" s="69"/>
      <c r="H7484" s="69"/>
      <c r="I7484" s="69"/>
      <c r="J7484" s="68"/>
      <c r="K7484" s="69"/>
      <c r="L7484" s="68"/>
      <c r="M7484" s="68"/>
      <c r="N7484" s="68"/>
      <c r="O7484" s="68"/>
      <c r="P7484" s="70"/>
      <c r="Q7484" s="71"/>
    </row>
    <row r="7485" spans="1:17">
      <c r="A7485" s="152"/>
      <c r="B7485" s="68"/>
      <c r="C7485" s="68"/>
      <c r="D7485" s="68"/>
      <c r="E7485" s="68"/>
      <c r="F7485" s="69"/>
      <c r="G7485" s="69"/>
      <c r="H7485" s="69"/>
      <c r="I7485" s="69"/>
      <c r="J7485" s="68"/>
      <c r="K7485" s="69"/>
      <c r="L7485" s="68"/>
      <c r="M7485" s="68"/>
      <c r="N7485" s="68"/>
      <c r="O7485" s="68"/>
      <c r="P7485" s="70"/>
      <c r="Q7485" s="71"/>
    </row>
    <row r="7486" spans="1:17">
      <c r="A7486" s="152"/>
      <c r="B7486" s="68"/>
      <c r="C7486" s="68"/>
      <c r="D7486" s="68"/>
      <c r="E7486" s="68"/>
      <c r="F7486" s="69"/>
      <c r="G7486" s="69"/>
      <c r="H7486" s="69"/>
      <c r="I7486" s="69"/>
      <c r="J7486" s="68"/>
      <c r="K7486" s="69"/>
      <c r="L7486" s="68"/>
      <c r="M7486" s="68"/>
      <c r="N7486" s="68"/>
      <c r="O7486" s="68"/>
      <c r="P7486" s="70"/>
      <c r="Q7486" s="71"/>
    </row>
    <row r="7487" spans="1:17">
      <c r="A7487" s="152"/>
      <c r="B7487" s="68"/>
      <c r="C7487" s="68"/>
      <c r="D7487" s="68"/>
      <c r="E7487" s="68"/>
      <c r="F7487" s="69"/>
      <c r="G7487" s="69"/>
      <c r="H7487" s="69"/>
      <c r="I7487" s="69"/>
      <c r="J7487" s="68"/>
      <c r="K7487" s="69"/>
      <c r="L7487" s="68"/>
      <c r="M7487" s="68"/>
      <c r="N7487" s="68"/>
      <c r="O7487" s="68"/>
      <c r="P7487" s="70"/>
      <c r="Q7487" s="71"/>
    </row>
    <row r="7488" spans="1:17">
      <c r="A7488" s="152"/>
      <c r="B7488" s="68"/>
      <c r="C7488" s="68"/>
      <c r="D7488" s="68"/>
      <c r="E7488" s="68"/>
      <c r="F7488" s="69"/>
      <c r="G7488" s="69"/>
      <c r="H7488" s="69"/>
      <c r="I7488" s="69"/>
      <c r="J7488" s="68"/>
      <c r="K7488" s="69"/>
      <c r="L7488" s="68"/>
      <c r="M7488" s="68"/>
      <c r="N7488" s="68"/>
      <c r="O7488" s="68"/>
      <c r="P7488" s="70"/>
      <c r="Q7488" s="71"/>
    </row>
    <row r="7489" spans="1:17">
      <c r="A7489" s="152"/>
      <c r="B7489" s="68"/>
      <c r="C7489" s="68"/>
      <c r="D7489" s="68"/>
      <c r="E7489" s="68"/>
      <c r="F7489" s="69"/>
      <c r="G7489" s="69"/>
      <c r="H7489" s="69"/>
      <c r="I7489" s="69"/>
      <c r="J7489" s="68"/>
      <c r="K7489" s="69"/>
      <c r="L7489" s="68"/>
      <c r="M7489" s="68"/>
      <c r="N7489" s="68"/>
      <c r="O7489" s="68"/>
      <c r="P7489" s="70"/>
      <c r="Q7489" s="71"/>
    </row>
    <row r="7490" spans="1:17">
      <c r="A7490" s="152"/>
      <c r="B7490" s="68"/>
      <c r="C7490" s="68"/>
      <c r="D7490" s="68"/>
      <c r="E7490" s="68"/>
      <c r="F7490" s="69"/>
      <c r="G7490" s="69"/>
      <c r="H7490" s="69"/>
      <c r="I7490" s="69"/>
      <c r="J7490" s="68"/>
      <c r="K7490" s="69"/>
      <c r="L7490" s="68"/>
      <c r="M7490" s="68"/>
      <c r="N7490" s="68"/>
      <c r="O7490" s="68"/>
      <c r="P7490" s="70"/>
      <c r="Q7490" s="71"/>
    </row>
    <row r="7491" spans="1:17">
      <c r="A7491" s="152"/>
      <c r="B7491" s="68"/>
      <c r="C7491" s="68"/>
      <c r="D7491" s="68"/>
      <c r="E7491" s="68"/>
      <c r="F7491" s="69"/>
      <c r="G7491" s="69"/>
      <c r="H7491" s="69"/>
      <c r="I7491" s="69"/>
      <c r="J7491" s="68"/>
      <c r="K7491" s="69"/>
      <c r="L7491" s="68"/>
      <c r="M7491" s="68"/>
      <c r="N7491" s="68"/>
      <c r="O7491" s="68"/>
      <c r="P7491" s="70"/>
      <c r="Q7491" s="71"/>
    </row>
    <row r="7492" spans="1:17">
      <c r="A7492" s="152"/>
      <c r="B7492" s="68"/>
      <c r="C7492" s="68"/>
      <c r="D7492" s="68"/>
      <c r="E7492" s="68"/>
      <c r="F7492" s="69"/>
      <c r="G7492" s="69"/>
      <c r="H7492" s="69"/>
      <c r="I7492" s="69"/>
      <c r="J7492" s="68"/>
      <c r="K7492" s="69"/>
      <c r="L7492" s="68"/>
      <c r="M7492" s="68"/>
      <c r="N7492" s="68"/>
      <c r="O7492" s="68"/>
      <c r="P7492" s="70"/>
      <c r="Q7492" s="71"/>
    </row>
    <row r="7493" spans="1:17">
      <c r="A7493" s="152"/>
      <c r="B7493" s="68"/>
      <c r="C7493" s="68"/>
      <c r="D7493" s="68"/>
      <c r="E7493" s="68"/>
      <c r="F7493" s="69"/>
      <c r="G7493" s="69"/>
      <c r="H7493" s="69"/>
      <c r="I7493" s="69"/>
      <c r="J7493" s="68"/>
      <c r="K7493" s="69"/>
      <c r="L7493" s="68"/>
      <c r="M7493" s="68"/>
      <c r="N7493" s="68"/>
      <c r="O7493" s="68"/>
      <c r="P7493" s="70"/>
      <c r="Q7493" s="71"/>
    </row>
    <row r="7494" spans="1:17">
      <c r="A7494" s="152"/>
      <c r="B7494" s="68"/>
      <c r="C7494" s="68"/>
      <c r="D7494" s="68"/>
      <c r="E7494" s="68"/>
      <c r="F7494" s="69"/>
      <c r="G7494" s="69"/>
      <c r="H7494" s="69"/>
      <c r="I7494" s="69"/>
      <c r="J7494" s="68"/>
      <c r="K7494" s="69"/>
      <c r="L7494" s="68"/>
      <c r="M7494" s="68"/>
      <c r="N7494" s="68"/>
      <c r="O7494" s="68"/>
      <c r="P7494" s="70"/>
      <c r="Q7494" s="71"/>
    </row>
    <row r="7495" spans="1:17">
      <c r="A7495" s="152"/>
      <c r="B7495" s="68"/>
      <c r="C7495" s="68"/>
      <c r="D7495" s="68"/>
      <c r="E7495" s="68"/>
      <c r="F7495" s="69"/>
      <c r="G7495" s="69"/>
      <c r="H7495" s="69"/>
      <c r="I7495" s="69"/>
      <c r="J7495" s="68"/>
      <c r="K7495" s="69"/>
      <c r="L7495" s="68"/>
      <c r="M7495" s="68"/>
      <c r="N7495" s="68"/>
      <c r="O7495" s="68"/>
      <c r="P7495" s="70"/>
      <c r="Q7495" s="71"/>
    </row>
    <row r="7496" spans="1:17">
      <c r="A7496" s="152"/>
      <c r="B7496" s="68"/>
      <c r="C7496" s="68"/>
      <c r="D7496" s="68"/>
      <c r="E7496" s="68"/>
      <c r="F7496" s="69"/>
      <c r="G7496" s="69"/>
      <c r="H7496" s="69"/>
      <c r="I7496" s="69"/>
      <c r="J7496" s="68"/>
      <c r="K7496" s="69"/>
      <c r="L7496" s="68"/>
      <c r="M7496" s="68"/>
      <c r="N7496" s="68"/>
      <c r="O7496" s="68"/>
      <c r="P7496" s="70"/>
      <c r="Q7496" s="71"/>
    </row>
    <row r="7497" spans="1:17">
      <c r="A7497" s="152"/>
      <c r="B7497" s="68"/>
      <c r="C7497" s="68"/>
      <c r="D7497" s="68"/>
      <c r="E7497" s="68"/>
      <c r="F7497" s="69"/>
      <c r="G7497" s="69"/>
      <c r="H7497" s="69"/>
      <c r="I7497" s="69"/>
      <c r="J7497" s="68"/>
      <c r="K7497" s="69"/>
      <c r="L7497" s="68"/>
      <c r="M7497" s="68"/>
      <c r="N7497" s="68"/>
      <c r="O7497" s="68"/>
      <c r="P7497" s="70"/>
      <c r="Q7497" s="71"/>
    </row>
    <row r="7498" spans="1:17">
      <c r="A7498" s="152"/>
      <c r="B7498" s="68"/>
      <c r="C7498" s="68"/>
      <c r="D7498" s="68"/>
      <c r="E7498" s="68"/>
      <c r="F7498" s="69"/>
      <c r="G7498" s="69"/>
      <c r="H7498" s="69"/>
      <c r="I7498" s="69"/>
      <c r="J7498" s="68"/>
      <c r="K7498" s="69"/>
      <c r="L7498" s="68"/>
      <c r="M7498" s="68"/>
      <c r="N7498" s="68"/>
      <c r="O7498" s="68"/>
      <c r="P7498" s="70"/>
      <c r="Q7498" s="71"/>
    </row>
    <row r="7499" spans="1:17">
      <c r="A7499" s="152"/>
      <c r="B7499" s="68"/>
      <c r="C7499" s="68"/>
      <c r="D7499" s="68"/>
      <c r="E7499" s="68"/>
      <c r="F7499" s="69"/>
      <c r="G7499" s="69"/>
      <c r="H7499" s="69"/>
      <c r="I7499" s="69"/>
      <c r="J7499" s="68"/>
      <c r="K7499" s="69"/>
      <c r="L7499" s="68"/>
      <c r="M7499" s="68"/>
      <c r="N7499" s="68"/>
      <c r="O7499" s="68"/>
      <c r="P7499" s="70"/>
      <c r="Q7499" s="71"/>
    </row>
    <row r="7500" spans="1:17">
      <c r="A7500" s="152"/>
      <c r="B7500" s="68"/>
      <c r="C7500" s="68"/>
      <c r="D7500" s="68"/>
      <c r="E7500" s="68"/>
      <c r="F7500" s="69"/>
      <c r="G7500" s="69"/>
      <c r="H7500" s="69"/>
      <c r="I7500" s="69"/>
      <c r="J7500" s="68"/>
      <c r="K7500" s="69"/>
      <c r="L7500" s="68"/>
      <c r="M7500" s="68"/>
      <c r="N7500" s="68"/>
      <c r="O7500" s="68"/>
      <c r="P7500" s="70"/>
      <c r="Q7500" s="71"/>
    </row>
    <row r="7501" spans="1:17">
      <c r="A7501" s="152"/>
      <c r="B7501" s="68"/>
      <c r="C7501" s="68"/>
      <c r="D7501" s="68"/>
      <c r="E7501" s="68"/>
      <c r="F7501" s="69"/>
      <c r="G7501" s="69"/>
      <c r="H7501" s="69"/>
      <c r="I7501" s="69"/>
      <c r="J7501" s="68"/>
      <c r="K7501" s="69"/>
      <c r="L7501" s="68"/>
      <c r="M7501" s="68"/>
      <c r="N7501" s="68"/>
      <c r="O7501" s="68"/>
      <c r="P7501" s="70"/>
      <c r="Q7501" s="71"/>
    </row>
    <row r="7502" spans="1:17">
      <c r="A7502" s="152"/>
      <c r="B7502" s="68"/>
      <c r="C7502" s="68"/>
      <c r="D7502" s="68"/>
      <c r="E7502" s="68"/>
      <c r="F7502" s="69"/>
      <c r="G7502" s="69"/>
      <c r="H7502" s="69"/>
      <c r="I7502" s="69"/>
      <c r="J7502" s="68"/>
      <c r="K7502" s="69"/>
      <c r="L7502" s="68"/>
      <c r="M7502" s="68"/>
      <c r="N7502" s="68"/>
      <c r="O7502" s="68"/>
      <c r="P7502" s="70"/>
      <c r="Q7502" s="71"/>
    </row>
    <row r="7503" spans="1:17">
      <c r="A7503" s="152"/>
      <c r="B7503" s="68"/>
      <c r="C7503" s="68"/>
      <c r="D7503" s="68"/>
      <c r="E7503" s="68"/>
      <c r="F7503" s="69"/>
      <c r="G7503" s="69"/>
      <c r="H7503" s="69"/>
      <c r="I7503" s="69"/>
      <c r="J7503" s="68"/>
      <c r="K7503" s="69"/>
      <c r="L7503" s="68"/>
      <c r="M7503" s="68"/>
      <c r="N7503" s="68"/>
      <c r="O7503" s="68"/>
      <c r="P7503" s="70"/>
      <c r="Q7503" s="71"/>
    </row>
    <row r="7504" spans="1:17">
      <c r="A7504" s="152"/>
      <c r="B7504" s="68"/>
      <c r="C7504" s="68"/>
      <c r="D7504" s="68"/>
      <c r="E7504" s="68"/>
      <c r="F7504" s="69"/>
      <c r="G7504" s="69"/>
      <c r="H7504" s="69"/>
      <c r="I7504" s="69"/>
      <c r="J7504" s="68"/>
      <c r="K7504" s="69"/>
      <c r="L7504" s="68"/>
      <c r="M7504" s="68"/>
      <c r="N7504" s="68"/>
      <c r="O7504" s="68"/>
      <c r="P7504" s="70"/>
      <c r="Q7504" s="71"/>
    </row>
    <row r="7505" spans="1:17">
      <c r="A7505" s="152"/>
      <c r="B7505" s="68"/>
      <c r="C7505" s="68"/>
      <c r="D7505" s="68"/>
      <c r="E7505" s="68"/>
      <c r="F7505" s="69"/>
      <c r="G7505" s="69"/>
      <c r="H7505" s="69"/>
      <c r="I7505" s="69"/>
      <c r="J7505" s="68"/>
      <c r="K7505" s="69"/>
      <c r="L7505" s="68"/>
      <c r="M7505" s="68"/>
      <c r="N7505" s="68"/>
      <c r="O7505" s="68"/>
      <c r="P7505" s="70"/>
      <c r="Q7505" s="71"/>
    </row>
    <row r="7506" spans="1:17">
      <c r="A7506" s="152"/>
      <c r="B7506" s="68"/>
      <c r="C7506" s="68"/>
      <c r="D7506" s="68"/>
      <c r="E7506" s="68"/>
      <c r="F7506" s="69"/>
      <c r="G7506" s="69"/>
      <c r="H7506" s="69"/>
      <c r="I7506" s="69"/>
      <c r="J7506" s="68"/>
      <c r="K7506" s="69"/>
      <c r="L7506" s="68"/>
      <c r="M7506" s="68"/>
      <c r="N7506" s="68"/>
      <c r="O7506" s="68"/>
      <c r="P7506" s="70"/>
      <c r="Q7506" s="71"/>
    </row>
    <row r="7507" spans="1:17">
      <c r="A7507" s="152"/>
      <c r="B7507" s="68"/>
      <c r="C7507" s="68"/>
      <c r="D7507" s="68"/>
      <c r="E7507" s="68"/>
      <c r="F7507" s="69"/>
      <c r="G7507" s="69"/>
      <c r="H7507" s="69"/>
      <c r="I7507" s="69"/>
      <c r="J7507" s="68"/>
      <c r="K7507" s="69"/>
      <c r="L7507" s="68"/>
      <c r="M7507" s="68"/>
      <c r="N7507" s="68"/>
      <c r="O7507" s="68"/>
      <c r="P7507" s="70"/>
      <c r="Q7507" s="71"/>
    </row>
    <row r="7508" spans="1:17">
      <c r="A7508" s="152"/>
      <c r="B7508" s="68"/>
      <c r="C7508" s="68"/>
      <c r="D7508" s="68"/>
      <c r="E7508" s="68"/>
      <c r="F7508" s="69"/>
      <c r="G7508" s="69"/>
      <c r="H7508" s="69"/>
      <c r="I7508" s="69"/>
      <c r="J7508" s="68"/>
      <c r="K7508" s="69"/>
      <c r="L7508" s="68"/>
      <c r="M7508" s="68"/>
      <c r="N7508" s="68"/>
      <c r="O7508" s="68"/>
      <c r="P7508" s="70"/>
      <c r="Q7508" s="71"/>
    </row>
    <row r="7509" spans="1:17">
      <c r="A7509" s="152"/>
      <c r="B7509" s="68"/>
      <c r="C7509" s="68"/>
      <c r="D7509" s="68"/>
      <c r="E7509" s="68"/>
      <c r="F7509" s="69"/>
      <c r="G7509" s="69"/>
      <c r="H7509" s="69"/>
      <c r="I7509" s="69"/>
      <c r="J7509" s="68"/>
      <c r="K7509" s="69"/>
      <c r="L7509" s="68"/>
      <c r="M7509" s="68"/>
      <c r="N7509" s="68"/>
      <c r="O7509" s="68"/>
      <c r="P7509" s="70"/>
      <c r="Q7509" s="71"/>
    </row>
    <row r="7510" spans="1:17">
      <c r="A7510" s="152"/>
      <c r="B7510" s="68"/>
      <c r="C7510" s="68"/>
      <c r="D7510" s="68"/>
      <c r="E7510" s="68"/>
      <c r="F7510" s="69"/>
      <c r="G7510" s="69"/>
      <c r="H7510" s="69"/>
      <c r="I7510" s="69"/>
      <c r="J7510" s="68"/>
      <c r="K7510" s="69"/>
      <c r="L7510" s="68"/>
      <c r="M7510" s="68"/>
      <c r="N7510" s="68"/>
      <c r="O7510" s="68"/>
      <c r="P7510" s="70"/>
      <c r="Q7510" s="71"/>
    </row>
    <row r="7511" spans="1:17">
      <c r="A7511" s="152"/>
      <c r="B7511" s="68"/>
      <c r="C7511" s="68"/>
      <c r="D7511" s="68"/>
      <c r="E7511" s="68"/>
      <c r="F7511" s="69"/>
      <c r="G7511" s="69"/>
      <c r="H7511" s="69"/>
      <c r="I7511" s="69"/>
      <c r="J7511" s="68"/>
      <c r="K7511" s="69"/>
      <c r="L7511" s="68"/>
      <c r="M7511" s="68"/>
      <c r="N7511" s="68"/>
      <c r="O7511" s="68"/>
      <c r="P7511" s="70"/>
      <c r="Q7511" s="71"/>
    </row>
    <row r="7512" spans="1:17">
      <c r="A7512" s="152"/>
      <c r="B7512" s="68"/>
      <c r="C7512" s="68"/>
      <c r="D7512" s="68"/>
      <c r="E7512" s="68"/>
      <c r="F7512" s="69"/>
      <c r="G7512" s="69"/>
      <c r="H7512" s="69"/>
      <c r="I7512" s="69"/>
      <c r="J7512" s="68"/>
      <c r="K7512" s="69"/>
      <c r="L7512" s="68"/>
      <c r="M7512" s="68"/>
      <c r="N7512" s="68"/>
      <c r="O7512" s="68"/>
      <c r="P7512" s="70"/>
      <c r="Q7512" s="71"/>
    </row>
    <row r="7513" spans="1:17">
      <c r="A7513" s="152"/>
      <c r="B7513" s="68"/>
      <c r="C7513" s="68"/>
      <c r="D7513" s="68"/>
      <c r="E7513" s="68"/>
      <c r="F7513" s="69"/>
      <c r="G7513" s="69"/>
      <c r="H7513" s="69"/>
      <c r="I7513" s="69"/>
      <c r="J7513" s="68"/>
      <c r="K7513" s="69"/>
      <c r="L7513" s="68"/>
      <c r="M7513" s="68"/>
      <c r="N7513" s="68"/>
      <c r="O7513" s="68"/>
      <c r="P7513" s="70"/>
      <c r="Q7513" s="71"/>
    </row>
    <row r="7514" spans="1:17">
      <c r="A7514" s="152"/>
      <c r="B7514" s="68"/>
      <c r="C7514" s="68"/>
      <c r="D7514" s="68"/>
      <c r="E7514" s="68"/>
      <c r="F7514" s="69"/>
      <c r="G7514" s="69"/>
      <c r="H7514" s="69"/>
      <c r="I7514" s="69"/>
      <c r="J7514" s="68"/>
      <c r="K7514" s="69"/>
      <c r="L7514" s="68"/>
      <c r="M7514" s="68"/>
      <c r="N7514" s="68"/>
      <c r="O7514" s="68"/>
      <c r="P7514" s="70"/>
      <c r="Q7514" s="71"/>
    </row>
    <row r="7515" spans="1:17">
      <c r="A7515" s="152"/>
      <c r="B7515" s="68"/>
      <c r="C7515" s="68"/>
      <c r="D7515" s="68"/>
      <c r="E7515" s="68"/>
      <c r="F7515" s="69"/>
      <c r="G7515" s="69"/>
      <c r="H7515" s="69"/>
      <c r="I7515" s="69"/>
      <c r="J7515" s="68"/>
      <c r="K7515" s="69"/>
      <c r="L7515" s="68"/>
      <c r="M7515" s="68"/>
      <c r="N7515" s="68"/>
      <c r="O7515" s="68"/>
      <c r="P7515" s="70"/>
      <c r="Q7515" s="71"/>
    </row>
    <row r="7516" spans="1:17">
      <c r="A7516" s="152"/>
      <c r="B7516" s="68"/>
      <c r="C7516" s="68"/>
      <c r="D7516" s="68"/>
      <c r="E7516" s="68"/>
      <c r="F7516" s="69"/>
      <c r="G7516" s="69"/>
      <c r="H7516" s="69"/>
      <c r="I7516" s="69"/>
      <c r="J7516" s="68"/>
      <c r="K7516" s="69"/>
      <c r="L7516" s="68"/>
      <c r="M7516" s="68"/>
      <c r="N7516" s="68"/>
      <c r="O7516" s="68"/>
      <c r="P7516" s="70"/>
      <c r="Q7516" s="71"/>
    </row>
    <row r="7517" spans="1:17">
      <c r="A7517" s="152"/>
      <c r="B7517" s="68"/>
      <c r="C7517" s="68"/>
      <c r="D7517" s="68"/>
      <c r="E7517" s="68"/>
      <c r="F7517" s="69"/>
      <c r="G7517" s="69"/>
      <c r="H7517" s="69"/>
      <c r="I7517" s="69"/>
      <c r="J7517" s="68"/>
      <c r="K7517" s="69"/>
      <c r="L7517" s="68"/>
      <c r="M7517" s="68"/>
      <c r="N7517" s="68"/>
      <c r="O7517" s="68"/>
      <c r="P7517" s="70"/>
      <c r="Q7517" s="71"/>
    </row>
    <row r="7518" spans="1:17">
      <c r="A7518" s="152"/>
      <c r="B7518" s="68"/>
      <c r="C7518" s="68"/>
      <c r="D7518" s="68"/>
      <c r="E7518" s="68"/>
      <c r="F7518" s="69"/>
      <c r="G7518" s="69"/>
      <c r="H7518" s="69"/>
      <c r="I7518" s="69"/>
      <c r="J7518" s="68"/>
      <c r="K7518" s="69"/>
      <c r="L7518" s="68"/>
      <c r="M7518" s="68"/>
      <c r="N7518" s="68"/>
      <c r="O7518" s="68"/>
      <c r="P7518" s="70"/>
      <c r="Q7518" s="71"/>
    </row>
    <row r="7519" spans="1:17">
      <c r="A7519" s="152"/>
      <c r="B7519" s="68"/>
      <c r="C7519" s="68"/>
      <c r="D7519" s="68"/>
      <c r="E7519" s="68"/>
      <c r="F7519" s="69"/>
      <c r="G7519" s="69"/>
      <c r="H7519" s="69"/>
      <c r="I7519" s="69"/>
      <c r="J7519" s="68"/>
      <c r="K7519" s="69"/>
      <c r="L7519" s="68"/>
      <c r="M7519" s="68"/>
      <c r="N7519" s="68"/>
      <c r="O7519" s="68"/>
      <c r="P7519" s="70"/>
      <c r="Q7519" s="71"/>
    </row>
    <row r="7520" spans="1:17">
      <c r="A7520" s="152"/>
      <c r="B7520" s="68"/>
      <c r="C7520" s="68"/>
      <c r="D7520" s="68"/>
      <c r="E7520" s="68"/>
      <c r="F7520" s="69"/>
      <c r="G7520" s="69"/>
      <c r="H7520" s="69"/>
      <c r="I7520" s="69"/>
      <c r="J7520" s="68"/>
      <c r="K7520" s="69"/>
      <c r="L7520" s="68"/>
      <c r="M7520" s="68"/>
      <c r="N7520" s="68"/>
      <c r="O7520" s="68"/>
      <c r="P7520" s="70"/>
      <c r="Q7520" s="71"/>
    </row>
    <row r="7521" spans="1:17">
      <c r="A7521" s="152"/>
      <c r="B7521" s="68"/>
      <c r="C7521" s="68"/>
      <c r="D7521" s="68"/>
      <c r="E7521" s="68"/>
      <c r="F7521" s="69"/>
      <c r="G7521" s="69"/>
      <c r="H7521" s="69"/>
      <c r="I7521" s="69"/>
      <c r="J7521" s="68"/>
      <c r="K7521" s="69"/>
      <c r="L7521" s="68"/>
      <c r="M7521" s="68"/>
      <c r="N7521" s="68"/>
      <c r="O7521" s="68"/>
      <c r="P7521" s="70"/>
      <c r="Q7521" s="71"/>
    </row>
    <row r="7522" spans="1:17">
      <c r="A7522" s="152"/>
      <c r="B7522" s="68"/>
      <c r="C7522" s="68"/>
      <c r="D7522" s="68"/>
      <c r="E7522" s="68"/>
      <c r="F7522" s="69"/>
      <c r="G7522" s="69"/>
      <c r="H7522" s="69"/>
      <c r="I7522" s="69"/>
      <c r="J7522" s="68"/>
      <c r="K7522" s="69"/>
      <c r="L7522" s="68"/>
      <c r="M7522" s="68"/>
      <c r="N7522" s="68"/>
      <c r="O7522" s="68"/>
      <c r="P7522" s="70"/>
      <c r="Q7522" s="71"/>
    </row>
    <row r="7523" spans="1:17">
      <c r="A7523" s="152"/>
      <c r="B7523" s="68"/>
      <c r="C7523" s="68"/>
      <c r="D7523" s="68"/>
      <c r="E7523" s="68"/>
      <c r="F7523" s="69"/>
      <c r="G7523" s="69"/>
      <c r="H7523" s="69"/>
      <c r="I7523" s="69"/>
      <c r="J7523" s="68"/>
      <c r="K7523" s="69"/>
      <c r="L7523" s="68"/>
      <c r="M7523" s="68"/>
      <c r="N7523" s="68"/>
      <c r="O7523" s="68"/>
      <c r="P7523" s="70"/>
      <c r="Q7523" s="71"/>
    </row>
    <row r="7524" spans="1:17">
      <c r="A7524" s="152"/>
      <c r="B7524" s="68"/>
      <c r="C7524" s="68"/>
      <c r="D7524" s="68"/>
      <c r="E7524" s="68"/>
      <c r="F7524" s="69"/>
      <c r="G7524" s="69"/>
      <c r="H7524" s="69"/>
      <c r="I7524" s="69"/>
      <c r="J7524" s="68"/>
      <c r="K7524" s="69"/>
      <c r="L7524" s="68"/>
      <c r="M7524" s="68"/>
      <c r="N7524" s="68"/>
      <c r="O7524" s="68"/>
      <c r="P7524" s="70"/>
      <c r="Q7524" s="71"/>
    </row>
    <row r="7525" spans="1:17">
      <c r="A7525" s="152"/>
      <c r="B7525" s="68"/>
      <c r="C7525" s="68"/>
      <c r="D7525" s="68"/>
      <c r="E7525" s="68"/>
      <c r="F7525" s="69"/>
      <c r="G7525" s="69"/>
      <c r="H7525" s="69"/>
      <c r="I7525" s="69"/>
      <c r="J7525" s="68"/>
      <c r="K7525" s="69"/>
      <c r="L7525" s="68"/>
      <c r="M7525" s="68"/>
      <c r="N7525" s="68"/>
      <c r="O7525" s="68"/>
      <c r="P7525" s="70"/>
      <c r="Q7525" s="71"/>
    </row>
    <row r="7526" spans="1:17">
      <c r="A7526" s="152"/>
      <c r="B7526" s="68"/>
      <c r="C7526" s="68"/>
      <c r="D7526" s="68"/>
      <c r="E7526" s="68"/>
      <c r="F7526" s="69"/>
      <c r="G7526" s="69"/>
      <c r="H7526" s="69"/>
      <c r="I7526" s="69"/>
      <c r="J7526" s="68"/>
      <c r="K7526" s="69"/>
      <c r="L7526" s="68"/>
      <c r="M7526" s="68"/>
      <c r="N7526" s="68"/>
      <c r="O7526" s="68"/>
      <c r="P7526" s="70"/>
      <c r="Q7526" s="71"/>
    </row>
    <row r="7527" spans="1:17">
      <c r="A7527" s="152"/>
      <c r="B7527" s="68"/>
      <c r="C7527" s="68"/>
      <c r="D7527" s="68"/>
      <c r="E7527" s="68"/>
      <c r="F7527" s="69"/>
      <c r="G7527" s="69"/>
      <c r="H7527" s="69"/>
      <c r="I7527" s="69"/>
      <c r="J7527" s="68"/>
      <c r="K7527" s="69"/>
      <c r="L7527" s="68"/>
      <c r="M7527" s="68"/>
      <c r="N7527" s="68"/>
      <c r="O7527" s="68"/>
      <c r="P7527" s="70"/>
      <c r="Q7527" s="71"/>
    </row>
    <row r="7528" spans="1:17">
      <c r="A7528" s="152"/>
      <c r="B7528" s="68"/>
      <c r="C7528" s="68"/>
      <c r="D7528" s="68"/>
      <c r="E7528" s="68"/>
      <c r="F7528" s="69"/>
      <c r="G7528" s="69"/>
      <c r="H7528" s="69"/>
      <c r="I7528" s="69"/>
      <c r="J7528" s="68"/>
      <c r="K7528" s="69"/>
      <c r="L7528" s="68"/>
      <c r="M7528" s="68"/>
      <c r="N7528" s="68"/>
      <c r="O7528" s="68"/>
      <c r="P7528" s="70"/>
      <c r="Q7528" s="71"/>
    </row>
    <row r="7529" spans="1:17">
      <c r="A7529" s="152"/>
      <c r="B7529" s="68"/>
      <c r="C7529" s="68"/>
      <c r="D7529" s="68"/>
      <c r="E7529" s="68"/>
      <c r="F7529" s="69"/>
      <c r="G7529" s="69"/>
      <c r="H7529" s="69"/>
      <c r="I7529" s="69"/>
      <c r="J7529" s="68"/>
      <c r="K7529" s="69"/>
      <c r="L7529" s="68"/>
      <c r="M7529" s="68"/>
      <c r="N7529" s="68"/>
      <c r="O7529" s="68"/>
      <c r="P7529" s="70"/>
      <c r="Q7529" s="71"/>
    </row>
    <row r="7530" spans="1:17">
      <c r="A7530" s="152"/>
      <c r="B7530" s="68"/>
      <c r="C7530" s="68"/>
      <c r="D7530" s="68"/>
      <c r="E7530" s="68"/>
      <c r="F7530" s="69"/>
      <c r="G7530" s="69"/>
      <c r="H7530" s="69"/>
      <c r="I7530" s="69"/>
      <c r="J7530" s="68"/>
      <c r="K7530" s="69"/>
      <c r="L7530" s="68"/>
      <c r="M7530" s="68"/>
      <c r="N7530" s="68"/>
      <c r="O7530" s="68"/>
      <c r="P7530" s="70"/>
      <c r="Q7530" s="71"/>
    </row>
    <row r="7531" spans="1:17">
      <c r="A7531" s="152"/>
      <c r="B7531" s="68"/>
      <c r="C7531" s="68"/>
      <c r="D7531" s="68"/>
      <c r="E7531" s="68"/>
      <c r="F7531" s="69"/>
      <c r="G7531" s="69"/>
      <c r="H7531" s="69"/>
      <c r="I7531" s="69"/>
      <c r="J7531" s="68"/>
      <c r="K7531" s="69"/>
      <c r="L7531" s="68"/>
      <c r="M7531" s="68"/>
      <c r="N7531" s="68"/>
      <c r="O7531" s="68"/>
      <c r="P7531" s="70"/>
      <c r="Q7531" s="71"/>
    </row>
    <row r="7532" spans="1:17">
      <c r="A7532" s="152"/>
      <c r="B7532" s="68"/>
      <c r="C7532" s="68"/>
      <c r="D7532" s="68"/>
      <c r="E7532" s="68"/>
      <c r="F7532" s="69"/>
      <c r="G7532" s="69"/>
      <c r="H7532" s="69"/>
      <c r="I7532" s="69"/>
      <c r="J7532" s="68"/>
      <c r="K7532" s="69"/>
      <c r="L7532" s="68"/>
      <c r="M7532" s="68"/>
      <c r="N7532" s="68"/>
      <c r="O7532" s="68"/>
      <c r="P7532" s="70"/>
      <c r="Q7532" s="71"/>
    </row>
    <row r="7533" spans="1:17">
      <c r="A7533" s="152"/>
      <c r="B7533" s="68"/>
      <c r="C7533" s="68"/>
      <c r="D7533" s="68"/>
      <c r="E7533" s="68"/>
      <c r="F7533" s="69"/>
      <c r="G7533" s="69"/>
      <c r="H7533" s="69"/>
      <c r="I7533" s="69"/>
      <c r="J7533" s="68"/>
      <c r="K7533" s="69"/>
      <c r="L7533" s="68"/>
      <c r="M7533" s="68"/>
      <c r="N7533" s="68"/>
      <c r="O7533" s="68"/>
      <c r="P7533" s="70"/>
      <c r="Q7533" s="71"/>
    </row>
    <row r="7534" spans="1:17">
      <c r="A7534" s="152"/>
      <c r="B7534" s="68"/>
      <c r="C7534" s="68"/>
      <c r="D7534" s="68"/>
      <c r="E7534" s="68"/>
      <c r="F7534" s="69"/>
      <c r="G7534" s="69"/>
      <c r="H7534" s="69"/>
      <c r="I7534" s="69"/>
      <c r="J7534" s="68"/>
      <c r="K7534" s="69"/>
      <c r="L7534" s="68"/>
      <c r="M7534" s="68"/>
      <c r="N7534" s="68"/>
      <c r="O7534" s="68"/>
      <c r="P7534" s="70"/>
      <c r="Q7534" s="71"/>
    </row>
    <row r="7535" spans="1:17">
      <c r="A7535" s="152"/>
      <c r="B7535" s="68"/>
      <c r="C7535" s="68"/>
      <c r="D7535" s="68"/>
      <c r="E7535" s="68"/>
      <c r="F7535" s="69"/>
      <c r="G7535" s="69"/>
      <c r="H7535" s="69"/>
      <c r="I7535" s="69"/>
      <c r="J7535" s="68"/>
      <c r="K7535" s="69"/>
      <c r="L7535" s="68"/>
      <c r="M7535" s="68"/>
      <c r="N7535" s="68"/>
      <c r="O7535" s="68"/>
      <c r="P7535" s="70"/>
      <c r="Q7535" s="71"/>
    </row>
    <row r="7536" spans="1:17">
      <c r="A7536" s="152"/>
      <c r="B7536" s="68"/>
      <c r="C7536" s="68"/>
      <c r="D7536" s="68"/>
      <c r="E7536" s="68"/>
      <c r="F7536" s="69"/>
      <c r="G7536" s="69"/>
      <c r="H7536" s="69"/>
      <c r="I7536" s="69"/>
      <c r="J7536" s="68"/>
      <c r="K7536" s="69"/>
      <c r="L7536" s="68"/>
      <c r="M7536" s="68"/>
      <c r="N7536" s="68"/>
      <c r="O7536" s="68"/>
      <c r="P7536" s="70"/>
      <c r="Q7536" s="71"/>
    </row>
    <row r="7537" spans="1:17">
      <c r="A7537" s="152"/>
      <c r="B7537" s="68"/>
      <c r="C7537" s="68"/>
      <c r="D7537" s="68"/>
      <c r="E7537" s="68"/>
      <c r="F7537" s="69"/>
      <c r="G7537" s="69"/>
      <c r="H7537" s="69"/>
      <c r="I7537" s="69"/>
      <c r="J7537" s="68"/>
      <c r="K7537" s="69"/>
      <c r="L7537" s="68"/>
      <c r="M7537" s="68"/>
      <c r="N7537" s="68"/>
      <c r="O7537" s="68"/>
      <c r="P7537" s="70"/>
      <c r="Q7537" s="71"/>
    </row>
    <row r="7538" spans="1:17">
      <c r="A7538" s="152"/>
      <c r="B7538" s="68"/>
      <c r="C7538" s="68"/>
      <c r="D7538" s="68"/>
      <c r="E7538" s="68"/>
      <c r="F7538" s="69"/>
      <c r="G7538" s="69"/>
      <c r="H7538" s="69"/>
      <c r="I7538" s="69"/>
      <c r="J7538" s="68"/>
      <c r="K7538" s="69"/>
      <c r="L7538" s="68"/>
      <c r="M7538" s="68"/>
      <c r="N7538" s="68"/>
      <c r="O7538" s="68"/>
      <c r="P7538" s="70"/>
      <c r="Q7538" s="71"/>
    </row>
    <row r="7539" spans="1:17">
      <c r="A7539" s="152"/>
      <c r="B7539" s="68"/>
      <c r="C7539" s="68"/>
      <c r="D7539" s="68"/>
      <c r="E7539" s="68"/>
      <c r="F7539" s="69"/>
      <c r="G7539" s="69"/>
      <c r="H7539" s="69"/>
      <c r="I7539" s="69"/>
      <c r="J7539" s="68"/>
      <c r="K7539" s="69"/>
      <c r="L7539" s="68"/>
      <c r="M7539" s="68"/>
      <c r="N7539" s="68"/>
      <c r="O7539" s="68"/>
      <c r="P7539" s="70"/>
      <c r="Q7539" s="71"/>
    </row>
    <row r="7540" spans="1:17">
      <c r="A7540" s="152"/>
      <c r="B7540" s="68"/>
      <c r="C7540" s="68"/>
      <c r="D7540" s="68"/>
      <c r="E7540" s="68"/>
      <c r="F7540" s="69"/>
      <c r="G7540" s="69"/>
      <c r="H7540" s="69"/>
      <c r="I7540" s="69"/>
      <c r="J7540" s="68"/>
      <c r="K7540" s="69"/>
      <c r="L7540" s="68"/>
      <c r="M7540" s="68"/>
      <c r="N7540" s="68"/>
      <c r="O7540" s="68"/>
      <c r="P7540" s="70"/>
      <c r="Q7540" s="71"/>
    </row>
    <row r="7541" spans="1:17">
      <c r="A7541" s="152"/>
      <c r="B7541" s="68"/>
      <c r="C7541" s="68"/>
      <c r="D7541" s="68"/>
      <c r="E7541" s="68"/>
      <c r="F7541" s="69"/>
      <c r="G7541" s="69"/>
      <c r="H7541" s="69"/>
      <c r="I7541" s="69"/>
      <c r="J7541" s="68"/>
      <c r="K7541" s="69"/>
      <c r="L7541" s="68"/>
      <c r="M7541" s="68"/>
      <c r="N7541" s="68"/>
      <c r="O7541" s="68"/>
      <c r="P7541" s="70"/>
      <c r="Q7541" s="71"/>
    </row>
    <row r="7542" spans="1:17">
      <c r="A7542" s="152"/>
      <c r="B7542" s="68"/>
      <c r="C7542" s="68"/>
      <c r="D7542" s="68"/>
      <c r="E7542" s="68"/>
      <c r="F7542" s="69"/>
      <c r="G7542" s="69"/>
      <c r="H7542" s="69"/>
      <c r="I7542" s="69"/>
      <c r="J7542" s="68"/>
      <c r="K7542" s="69"/>
      <c r="L7542" s="68"/>
      <c r="M7542" s="68"/>
      <c r="N7542" s="68"/>
      <c r="O7542" s="68"/>
      <c r="P7542" s="70"/>
      <c r="Q7542" s="71"/>
    </row>
    <row r="7543" spans="1:17">
      <c r="A7543" s="152"/>
      <c r="B7543" s="68"/>
      <c r="C7543" s="68"/>
      <c r="D7543" s="68"/>
      <c r="E7543" s="68"/>
      <c r="F7543" s="69"/>
      <c r="G7543" s="69"/>
      <c r="H7543" s="69"/>
      <c r="I7543" s="69"/>
      <c r="J7543" s="68"/>
      <c r="K7543" s="69"/>
      <c r="L7543" s="68"/>
      <c r="M7543" s="68"/>
      <c r="N7543" s="68"/>
      <c r="O7543" s="68"/>
      <c r="P7543" s="70"/>
      <c r="Q7543" s="71"/>
    </row>
    <row r="7544" spans="1:17">
      <c r="A7544" s="152"/>
      <c r="B7544" s="68"/>
      <c r="C7544" s="68"/>
      <c r="D7544" s="68"/>
      <c r="E7544" s="68"/>
      <c r="F7544" s="69"/>
      <c r="G7544" s="69"/>
      <c r="H7544" s="69"/>
      <c r="I7544" s="69"/>
      <c r="J7544" s="68"/>
      <c r="K7544" s="69"/>
      <c r="L7544" s="68"/>
      <c r="M7544" s="68"/>
      <c r="N7544" s="68"/>
      <c r="O7544" s="68"/>
      <c r="P7544" s="70"/>
      <c r="Q7544" s="71"/>
    </row>
    <row r="7545" spans="1:17">
      <c r="A7545" s="152"/>
      <c r="B7545" s="68"/>
      <c r="C7545" s="68"/>
      <c r="D7545" s="68"/>
      <c r="E7545" s="68"/>
      <c r="F7545" s="69"/>
      <c r="G7545" s="69"/>
      <c r="H7545" s="69"/>
      <c r="I7545" s="69"/>
      <c r="J7545" s="68"/>
      <c r="K7545" s="69"/>
      <c r="L7545" s="68"/>
      <c r="M7545" s="68"/>
      <c r="N7545" s="68"/>
      <c r="O7545" s="68"/>
      <c r="P7545" s="70"/>
      <c r="Q7545" s="71"/>
    </row>
    <row r="7546" spans="1:17">
      <c r="A7546" s="152"/>
      <c r="B7546" s="68"/>
      <c r="C7546" s="68"/>
      <c r="D7546" s="68"/>
      <c r="E7546" s="68"/>
      <c r="F7546" s="69"/>
      <c r="G7546" s="69"/>
      <c r="H7546" s="69"/>
      <c r="I7546" s="69"/>
      <c r="J7546" s="68"/>
      <c r="K7546" s="69"/>
      <c r="L7546" s="68"/>
      <c r="M7546" s="68"/>
      <c r="N7546" s="68"/>
      <c r="O7546" s="68"/>
      <c r="P7546" s="70"/>
      <c r="Q7546" s="71"/>
    </row>
    <row r="7547" spans="1:17">
      <c r="A7547" s="152"/>
      <c r="B7547" s="68"/>
      <c r="C7547" s="68"/>
      <c r="D7547" s="68"/>
      <c r="E7547" s="68"/>
      <c r="F7547" s="69"/>
      <c r="G7547" s="69"/>
      <c r="H7547" s="69"/>
      <c r="I7547" s="69"/>
      <c r="J7547" s="68"/>
      <c r="K7547" s="69"/>
      <c r="L7547" s="68"/>
      <c r="M7547" s="68"/>
      <c r="N7547" s="68"/>
      <c r="O7547" s="68"/>
      <c r="P7547" s="70"/>
      <c r="Q7547" s="71"/>
    </row>
    <row r="7548" spans="1:17">
      <c r="A7548" s="152"/>
      <c r="B7548" s="68"/>
      <c r="C7548" s="68"/>
      <c r="D7548" s="68"/>
      <c r="E7548" s="68"/>
      <c r="F7548" s="69"/>
      <c r="G7548" s="69"/>
      <c r="H7548" s="69"/>
      <c r="I7548" s="69"/>
      <c r="J7548" s="68"/>
      <c r="K7548" s="69"/>
      <c r="L7548" s="68"/>
      <c r="M7548" s="68"/>
      <c r="N7548" s="68"/>
      <c r="O7548" s="68"/>
      <c r="P7548" s="70"/>
      <c r="Q7548" s="71"/>
    </row>
    <row r="7549" spans="1:17">
      <c r="A7549" s="152"/>
      <c r="B7549" s="68"/>
      <c r="C7549" s="68"/>
      <c r="D7549" s="68"/>
      <c r="E7549" s="68"/>
      <c r="F7549" s="69"/>
      <c r="G7549" s="69"/>
      <c r="H7549" s="69"/>
      <c r="I7549" s="69"/>
      <c r="J7549" s="68"/>
      <c r="K7549" s="69"/>
      <c r="L7549" s="68"/>
      <c r="M7549" s="68"/>
      <c r="N7549" s="68"/>
      <c r="O7549" s="68"/>
      <c r="P7549" s="70"/>
      <c r="Q7549" s="71"/>
    </row>
    <row r="7550" spans="1:17">
      <c r="A7550" s="152"/>
      <c r="B7550" s="68"/>
      <c r="C7550" s="68"/>
      <c r="D7550" s="68"/>
      <c r="E7550" s="68"/>
      <c r="F7550" s="69"/>
      <c r="G7550" s="69"/>
      <c r="H7550" s="69"/>
      <c r="I7550" s="69"/>
      <c r="J7550" s="68"/>
      <c r="K7550" s="69"/>
      <c r="L7550" s="68"/>
      <c r="M7550" s="68"/>
      <c r="N7550" s="68"/>
      <c r="O7550" s="68"/>
      <c r="P7550" s="70"/>
      <c r="Q7550" s="71"/>
    </row>
    <row r="7551" spans="1:17">
      <c r="A7551" s="152"/>
      <c r="B7551" s="68"/>
      <c r="C7551" s="68"/>
      <c r="D7551" s="68"/>
      <c r="E7551" s="68"/>
      <c r="F7551" s="69"/>
      <c r="G7551" s="69"/>
      <c r="H7551" s="69"/>
      <c r="I7551" s="69"/>
      <c r="J7551" s="68"/>
      <c r="K7551" s="69"/>
      <c r="L7551" s="68"/>
      <c r="M7551" s="68"/>
      <c r="N7551" s="68"/>
      <c r="O7551" s="68"/>
      <c r="P7551" s="70"/>
      <c r="Q7551" s="71"/>
    </row>
    <row r="7552" spans="1:17">
      <c r="A7552" s="152"/>
      <c r="B7552" s="68"/>
      <c r="C7552" s="68"/>
      <c r="D7552" s="68"/>
      <c r="E7552" s="68"/>
      <c r="F7552" s="69"/>
      <c r="G7552" s="69"/>
      <c r="H7552" s="69"/>
      <c r="I7552" s="69"/>
      <c r="J7552" s="68"/>
      <c r="K7552" s="69"/>
      <c r="L7552" s="68"/>
      <c r="M7552" s="68"/>
      <c r="N7552" s="68"/>
      <c r="O7552" s="68"/>
      <c r="P7552" s="70"/>
      <c r="Q7552" s="71"/>
    </row>
    <row r="7553" spans="1:17">
      <c r="A7553" s="152"/>
      <c r="B7553" s="68"/>
      <c r="C7553" s="68"/>
      <c r="D7553" s="68"/>
      <c r="E7553" s="68"/>
      <c r="F7553" s="69"/>
      <c r="G7553" s="69"/>
      <c r="H7553" s="69"/>
      <c r="I7553" s="69"/>
      <c r="J7553" s="68"/>
      <c r="K7553" s="69"/>
      <c r="L7553" s="68"/>
      <c r="M7553" s="68"/>
      <c r="N7553" s="68"/>
      <c r="O7553" s="68"/>
      <c r="P7553" s="70"/>
      <c r="Q7553" s="71"/>
    </row>
    <row r="7554" spans="1:17">
      <c r="A7554" s="152"/>
      <c r="B7554" s="68"/>
      <c r="C7554" s="68"/>
      <c r="D7554" s="68"/>
      <c r="E7554" s="68"/>
      <c r="F7554" s="69"/>
      <c r="G7554" s="69"/>
      <c r="H7554" s="69"/>
      <c r="I7554" s="69"/>
      <c r="J7554" s="68"/>
      <c r="K7554" s="69"/>
      <c r="L7554" s="68"/>
      <c r="M7554" s="68"/>
      <c r="N7554" s="68"/>
      <c r="O7554" s="68"/>
      <c r="P7554" s="70"/>
      <c r="Q7554" s="71"/>
    </row>
    <row r="7555" spans="1:17">
      <c r="A7555" s="152"/>
      <c r="B7555" s="68"/>
      <c r="C7555" s="68"/>
      <c r="D7555" s="68"/>
      <c r="E7555" s="68"/>
      <c r="F7555" s="69"/>
      <c r="G7555" s="69"/>
      <c r="H7555" s="69"/>
      <c r="I7555" s="69"/>
      <c r="J7555" s="68"/>
      <c r="K7555" s="69"/>
      <c r="L7555" s="68"/>
      <c r="M7555" s="68"/>
      <c r="N7555" s="68"/>
      <c r="O7555" s="68"/>
      <c r="P7555" s="70"/>
      <c r="Q7555" s="71"/>
    </row>
    <row r="7556" spans="1:17">
      <c r="A7556" s="152"/>
      <c r="B7556" s="68"/>
      <c r="C7556" s="68"/>
      <c r="D7556" s="68"/>
      <c r="E7556" s="68"/>
      <c r="F7556" s="69"/>
      <c r="G7556" s="69"/>
      <c r="H7556" s="69"/>
      <c r="I7556" s="69"/>
      <c r="J7556" s="68"/>
      <c r="K7556" s="69"/>
      <c r="L7556" s="68"/>
      <c r="M7556" s="68"/>
      <c r="N7556" s="68"/>
      <c r="O7556" s="68"/>
      <c r="P7556" s="70"/>
      <c r="Q7556" s="71"/>
    </row>
    <row r="7557" spans="1:17">
      <c r="A7557" s="152"/>
      <c r="B7557" s="68"/>
      <c r="C7557" s="68"/>
      <c r="D7557" s="68"/>
      <c r="E7557" s="68"/>
      <c r="F7557" s="69"/>
      <c r="G7557" s="69"/>
      <c r="H7557" s="69"/>
      <c r="I7557" s="69"/>
      <c r="J7557" s="68"/>
      <c r="K7557" s="69"/>
      <c r="L7557" s="68"/>
      <c r="M7557" s="68"/>
      <c r="N7557" s="68"/>
      <c r="O7557" s="68"/>
      <c r="P7557" s="70"/>
      <c r="Q7557" s="71"/>
    </row>
    <row r="7558" spans="1:17">
      <c r="A7558" s="152"/>
      <c r="B7558" s="68"/>
      <c r="C7558" s="68"/>
      <c r="D7558" s="68"/>
      <c r="E7558" s="68"/>
      <c r="F7558" s="69"/>
      <c r="G7558" s="69"/>
      <c r="H7558" s="69"/>
      <c r="I7558" s="69"/>
      <c r="J7558" s="68"/>
      <c r="K7558" s="69"/>
      <c r="L7558" s="68"/>
      <c r="M7558" s="68"/>
      <c r="N7558" s="68"/>
      <c r="O7558" s="68"/>
      <c r="P7558" s="70"/>
      <c r="Q7558" s="71"/>
    </row>
    <row r="7559" spans="1:17">
      <c r="A7559" s="152"/>
      <c r="B7559" s="68"/>
      <c r="C7559" s="68"/>
      <c r="D7559" s="68"/>
      <c r="E7559" s="68"/>
      <c r="F7559" s="69"/>
      <c r="G7559" s="69"/>
      <c r="H7559" s="69"/>
      <c r="I7559" s="69"/>
      <c r="J7559" s="68"/>
      <c r="K7559" s="69"/>
      <c r="L7559" s="68"/>
      <c r="M7559" s="68"/>
      <c r="N7559" s="68"/>
      <c r="O7559" s="68"/>
      <c r="P7559" s="70"/>
      <c r="Q7559" s="71"/>
    </row>
    <row r="7560" spans="1:17">
      <c r="A7560" s="152"/>
      <c r="B7560" s="68"/>
      <c r="C7560" s="68"/>
      <c r="D7560" s="68"/>
      <c r="E7560" s="68"/>
      <c r="F7560" s="69"/>
      <c r="G7560" s="69"/>
      <c r="H7560" s="69"/>
      <c r="I7560" s="69"/>
      <c r="J7560" s="68"/>
      <c r="K7560" s="69"/>
      <c r="L7560" s="68"/>
      <c r="M7560" s="68"/>
      <c r="N7560" s="68"/>
      <c r="O7560" s="68"/>
      <c r="P7560" s="70"/>
      <c r="Q7560" s="71"/>
    </row>
    <row r="7561" spans="1:17">
      <c r="A7561" s="152"/>
      <c r="B7561" s="68"/>
      <c r="C7561" s="68"/>
      <c r="D7561" s="68"/>
      <c r="E7561" s="68"/>
      <c r="F7561" s="69"/>
      <c r="G7561" s="69"/>
      <c r="H7561" s="69"/>
      <c r="I7561" s="69"/>
      <c r="J7561" s="68"/>
      <c r="K7561" s="69"/>
      <c r="L7561" s="68"/>
      <c r="M7561" s="68"/>
      <c r="N7561" s="68"/>
      <c r="O7561" s="68"/>
      <c r="P7561" s="70"/>
      <c r="Q7561" s="71"/>
    </row>
    <row r="7562" spans="1:17">
      <c r="A7562" s="152"/>
      <c r="B7562" s="68"/>
      <c r="C7562" s="68"/>
      <c r="D7562" s="68"/>
      <c r="E7562" s="68"/>
      <c r="F7562" s="69"/>
      <c r="G7562" s="69"/>
      <c r="H7562" s="69"/>
      <c r="I7562" s="69"/>
      <c r="J7562" s="68"/>
      <c r="K7562" s="69"/>
      <c r="L7562" s="68"/>
      <c r="M7562" s="68"/>
      <c r="N7562" s="68"/>
      <c r="O7562" s="68"/>
      <c r="P7562" s="70"/>
      <c r="Q7562" s="71"/>
    </row>
    <row r="7563" spans="1:17">
      <c r="A7563" s="152"/>
      <c r="B7563" s="68"/>
      <c r="C7563" s="68"/>
      <c r="D7563" s="68"/>
      <c r="E7563" s="68"/>
      <c r="F7563" s="69"/>
      <c r="G7563" s="69"/>
      <c r="H7563" s="69"/>
      <c r="I7563" s="69"/>
      <c r="J7563" s="68"/>
      <c r="K7563" s="69"/>
      <c r="L7563" s="68"/>
      <c r="M7563" s="68"/>
      <c r="N7563" s="68"/>
      <c r="O7563" s="68"/>
      <c r="P7563" s="70"/>
      <c r="Q7563" s="71"/>
    </row>
    <row r="7564" spans="1:17">
      <c r="A7564" s="152"/>
      <c r="B7564" s="68"/>
      <c r="C7564" s="68"/>
      <c r="D7564" s="68"/>
      <c r="E7564" s="68"/>
      <c r="F7564" s="69"/>
      <c r="G7564" s="69"/>
      <c r="H7564" s="69"/>
      <c r="I7564" s="69"/>
      <c r="J7564" s="68"/>
      <c r="K7564" s="69"/>
      <c r="L7564" s="68"/>
      <c r="M7564" s="68"/>
      <c r="N7564" s="68"/>
      <c r="O7564" s="68"/>
      <c r="P7564" s="70"/>
      <c r="Q7564" s="71"/>
    </row>
    <row r="7565" spans="1:17">
      <c r="A7565" s="152"/>
      <c r="B7565" s="68"/>
      <c r="C7565" s="68"/>
      <c r="D7565" s="68"/>
      <c r="E7565" s="68"/>
      <c r="F7565" s="69"/>
      <c r="G7565" s="69"/>
      <c r="H7565" s="69"/>
      <c r="I7565" s="69"/>
      <c r="J7565" s="68"/>
      <c r="K7565" s="69"/>
      <c r="L7565" s="68"/>
      <c r="M7565" s="68"/>
      <c r="N7565" s="68"/>
      <c r="O7565" s="68"/>
      <c r="P7565" s="70"/>
      <c r="Q7565" s="71"/>
    </row>
    <row r="7566" spans="1:17">
      <c r="A7566" s="152"/>
      <c r="B7566" s="68"/>
      <c r="C7566" s="68"/>
      <c r="D7566" s="68"/>
      <c r="E7566" s="68"/>
      <c r="F7566" s="69"/>
      <c r="G7566" s="69"/>
      <c r="H7566" s="69"/>
      <c r="I7566" s="69"/>
      <c r="J7566" s="68"/>
      <c r="K7566" s="69"/>
      <c r="L7566" s="68"/>
      <c r="M7566" s="68"/>
      <c r="N7566" s="68"/>
      <c r="O7566" s="68"/>
      <c r="P7566" s="70"/>
      <c r="Q7566" s="71"/>
    </row>
    <row r="7567" spans="1:17">
      <c r="A7567" s="152"/>
      <c r="B7567" s="68"/>
      <c r="C7567" s="68"/>
      <c r="D7567" s="68"/>
      <c r="E7567" s="68"/>
      <c r="F7567" s="69"/>
      <c r="G7567" s="69"/>
      <c r="H7567" s="69"/>
      <c r="I7567" s="69"/>
      <c r="J7567" s="68"/>
      <c r="K7567" s="69"/>
      <c r="L7567" s="68"/>
      <c r="M7567" s="68"/>
      <c r="N7567" s="68"/>
      <c r="O7567" s="68"/>
      <c r="P7567" s="70"/>
      <c r="Q7567" s="71"/>
    </row>
    <row r="7568" spans="1:17">
      <c r="A7568" s="152"/>
      <c r="B7568" s="68"/>
      <c r="C7568" s="68"/>
      <c r="D7568" s="68"/>
      <c r="E7568" s="68"/>
      <c r="F7568" s="69"/>
      <c r="G7568" s="69"/>
      <c r="H7568" s="69"/>
      <c r="I7568" s="69"/>
      <c r="J7568" s="68"/>
      <c r="K7568" s="69"/>
      <c r="L7568" s="68"/>
      <c r="M7568" s="68"/>
      <c r="N7568" s="68"/>
      <c r="O7568" s="68"/>
      <c r="P7568" s="70"/>
      <c r="Q7568" s="71"/>
    </row>
    <row r="7569" spans="1:17">
      <c r="A7569" s="152"/>
      <c r="B7569" s="68"/>
      <c r="C7569" s="68"/>
      <c r="D7569" s="68"/>
      <c r="E7569" s="68"/>
      <c r="F7569" s="69"/>
      <c r="G7569" s="69"/>
      <c r="H7569" s="69"/>
      <c r="I7569" s="69"/>
      <c r="J7569" s="68"/>
      <c r="K7569" s="69"/>
      <c r="L7569" s="68"/>
      <c r="M7569" s="68"/>
      <c r="N7569" s="68"/>
      <c r="O7569" s="68"/>
      <c r="P7569" s="70"/>
      <c r="Q7569" s="71"/>
    </row>
    <row r="7570" spans="1:17">
      <c r="A7570" s="152"/>
      <c r="B7570" s="68"/>
      <c r="C7570" s="68"/>
      <c r="D7570" s="68"/>
      <c r="E7570" s="68"/>
      <c r="F7570" s="69"/>
      <c r="G7570" s="69"/>
      <c r="H7570" s="69"/>
      <c r="I7570" s="69"/>
      <c r="J7570" s="68"/>
      <c r="K7570" s="69"/>
      <c r="L7570" s="68"/>
      <c r="M7570" s="68"/>
      <c r="N7570" s="68"/>
      <c r="O7570" s="68"/>
      <c r="P7570" s="70"/>
      <c r="Q7570" s="71"/>
    </row>
    <row r="7571" spans="1:17">
      <c r="A7571" s="152"/>
      <c r="B7571" s="68"/>
      <c r="C7571" s="68"/>
      <c r="D7571" s="68"/>
      <c r="E7571" s="68"/>
      <c r="F7571" s="69"/>
      <c r="G7571" s="69"/>
      <c r="H7571" s="69"/>
      <c r="I7571" s="69"/>
      <c r="J7571" s="68"/>
      <c r="K7571" s="69"/>
      <c r="L7571" s="68"/>
      <c r="M7571" s="68"/>
      <c r="N7571" s="68"/>
      <c r="O7571" s="68"/>
      <c r="P7571" s="70"/>
      <c r="Q7571" s="71"/>
    </row>
    <row r="7572" spans="1:17">
      <c r="A7572" s="152"/>
      <c r="B7572" s="68"/>
      <c r="C7572" s="68"/>
      <c r="D7572" s="68"/>
      <c r="E7572" s="68"/>
      <c r="F7572" s="69"/>
      <c r="G7572" s="69"/>
      <c r="H7572" s="69"/>
      <c r="I7572" s="69"/>
      <c r="J7572" s="68"/>
      <c r="K7572" s="69"/>
      <c r="L7572" s="68"/>
      <c r="M7572" s="68"/>
      <c r="N7572" s="68"/>
      <c r="O7572" s="68"/>
      <c r="P7572" s="70"/>
      <c r="Q7572" s="71"/>
    </row>
    <row r="7573" spans="1:17">
      <c r="A7573" s="152"/>
      <c r="B7573" s="68"/>
      <c r="C7573" s="68"/>
      <c r="D7573" s="68"/>
      <c r="E7573" s="68"/>
      <c r="F7573" s="69"/>
      <c r="G7573" s="69"/>
      <c r="H7573" s="69"/>
      <c r="I7573" s="69"/>
      <c r="J7573" s="68"/>
      <c r="K7573" s="69"/>
      <c r="L7573" s="68"/>
      <c r="M7573" s="68"/>
      <c r="N7573" s="68"/>
      <c r="O7573" s="68"/>
      <c r="P7573" s="70"/>
      <c r="Q7573" s="71"/>
    </row>
    <row r="7574" spans="1:17">
      <c r="A7574" s="152"/>
      <c r="B7574" s="68"/>
      <c r="C7574" s="68"/>
      <c r="D7574" s="68"/>
      <c r="E7574" s="68"/>
      <c r="F7574" s="69"/>
      <c r="G7574" s="69"/>
      <c r="H7574" s="69"/>
      <c r="I7574" s="69"/>
      <c r="J7574" s="68"/>
      <c r="K7574" s="69"/>
      <c r="L7574" s="68"/>
      <c r="M7574" s="68"/>
      <c r="N7574" s="68"/>
      <c r="O7574" s="68"/>
      <c r="P7574" s="70"/>
      <c r="Q7574" s="71"/>
    </row>
    <row r="7575" spans="1:17">
      <c r="A7575" s="152"/>
      <c r="B7575" s="68"/>
      <c r="C7575" s="68"/>
      <c r="D7575" s="68"/>
      <c r="E7575" s="68"/>
      <c r="F7575" s="69"/>
      <c r="G7575" s="69"/>
      <c r="H7575" s="69"/>
      <c r="I7575" s="69"/>
      <c r="J7575" s="68"/>
      <c r="K7575" s="69"/>
      <c r="L7575" s="68"/>
      <c r="M7575" s="68"/>
      <c r="N7575" s="68"/>
      <c r="O7575" s="68"/>
      <c r="P7575" s="70"/>
      <c r="Q7575" s="71"/>
    </row>
    <row r="7576" spans="1:17">
      <c r="A7576" s="152"/>
      <c r="B7576" s="68"/>
      <c r="C7576" s="68"/>
      <c r="D7576" s="68"/>
      <c r="E7576" s="68"/>
      <c r="F7576" s="69"/>
      <c r="G7576" s="69"/>
      <c r="H7576" s="69"/>
      <c r="I7576" s="69"/>
      <c r="J7576" s="68"/>
      <c r="K7576" s="69"/>
      <c r="L7576" s="68"/>
      <c r="M7576" s="68"/>
      <c r="N7576" s="68"/>
      <c r="O7576" s="68"/>
      <c r="P7576" s="70"/>
      <c r="Q7576" s="71"/>
    </row>
    <row r="7577" spans="1:17">
      <c r="A7577" s="152"/>
      <c r="B7577" s="68"/>
      <c r="C7577" s="68"/>
      <c r="D7577" s="68"/>
      <c r="E7577" s="68"/>
      <c r="F7577" s="69"/>
      <c r="G7577" s="69"/>
      <c r="H7577" s="69"/>
      <c r="I7577" s="69"/>
      <c r="J7577" s="68"/>
      <c r="K7577" s="69"/>
      <c r="L7577" s="68"/>
      <c r="M7577" s="68"/>
      <c r="N7577" s="68"/>
      <c r="O7577" s="68"/>
      <c r="P7577" s="70"/>
      <c r="Q7577" s="71"/>
    </row>
    <row r="7578" spans="1:17">
      <c r="A7578" s="152"/>
      <c r="B7578" s="68"/>
      <c r="C7578" s="68"/>
      <c r="D7578" s="68"/>
      <c r="E7578" s="68"/>
      <c r="F7578" s="69"/>
      <c r="G7578" s="69"/>
      <c r="H7578" s="69"/>
      <c r="I7578" s="69"/>
      <c r="J7578" s="68"/>
      <c r="K7578" s="69"/>
      <c r="L7578" s="68"/>
      <c r="M7578" s="68"/>
      <c r="N7578" s="68"/>
      <c r="O7578" s="68"/>
      <c r="P7578" s="70"/>
      <c r="Q7578" s="71"/>
    </row>
    <row r="7579" spans="1:17">
      <c r="A7579" s="152"/>
      <c r="B7579" s="68"/>
      <c r="C7579" s="68"/>
      <c r="D7579" s="68"/>
      <c r="E7579" s="68"/>
      <c r="F7579" s="69"/>
      <c r="G7579" s="69"/>
      <c r="H7579" s="69"/>
      <c r="I7579" s="69"/>
      <c r="J7579" s="68"/>
      <c r="K7579" s="69"/>
      <c r="L7579" s="68"/>
      <c r="M7579" s="68"/>
      <c r="N7579" s="68"/>
      <c r="O7579" s="68"/>
      <c r="P7579" s="70"/>
      <c r="Q7579" s="71"/>
    </row>
    <row r="7580" spans="1:17">
      <c r="A7580" s="152"/>
      <c r="B7580" s="68"/>
      <c r="C7580" s="68"/>
      <c r="D7580" s="68"/>
      <c r="E7580" s="68"/>
      <c r="F7580" s="69"/>
      <c r="G7580" s="69"/>
      <c r="H7580" s="69"/>
      <c r="I7580" s="69"/>
      <c r="J7580" s="68"/>
      <c r="K7580" s="69"/>
      <c r="L7580" s="68"/>
      <c r="M7580" s="68"/>
      <c r="N7580" s="68"/>
      <c r="O7580" s="68"/>
      <c r="P7580" s="70"/>
      <c r="Q7580" s="71"/>
    </row>
    <row r="7581" spans="1:17">
      <c r="A7581" s="152"/>
      <c r="B7581" s="68"/>
      <c r="C7581" s="68"/>
      <c r="D7581" s="68"/>
      <c r="E7581" s="68"/>
      <c r="F7581" s="69"/>
      <c r="G7581" s="69"/>
      <c r="H7581" s="69"/>
      <c r="I7581" s="69"/>
      <c r="J7581" s="68"/>
      <c r="K7581" s="69"/>
      <c r="L7581" s="68"/>
      <c r="M7581" s="68"/>
      <c r="N7581" s="68"/>
      <c r="O7581" s="68"/>
      <c r="P7581" s="70"/>
      <c r="Q7581" s="71"/>
    </row>
    <row r="7582" spans="1:17">
      <c r="A7582" s="152"/>
      <c r="B7582" s="68"/>
      <c r="C7582" s="68"/>
      <c r="D7582" s="68"/>
      <c r="E7582" s="68"/>
      <c r="F7582" s="69"/>
      <c r="G7582" s="69"/>
      <c r="H7582" s="69"/>
      <c r="I7582" s="69"/>
      <c r="J7582" s="68"/>
      <c r="K7582" s="69"/>
      <c r="L7582" s="68"/>
      <c r="M7582" s="68"/>
      <c r="N7582" s="68"/>
      <c r="O7582" s="68"/>
      <c r="P7582" s="70"/>
      <c r="Q7582" s="71"/>
    </row>
    <row r="7583" spans="1:17">
      <c r="A7583" s="152"/>
      <c r="B7583" s="68"/>
      <c r="C7583" s="68"/>
      <c r="D7583" s="68"/>
      <c r="E7583" s="68"/>
      <c r="F7583" s="69"/>
      <c r="G7583" s="69"/>
      <c r="H7583" s="69"/>
      <c r="I7583" s="69"/>
      <c r="J7583" s="68"/>
      <c r="K7583" s="69"/>
      <c r="L7583" s="68"/>
      <c r="M7583" s="68"/>
      <c r="N7583" s="68"/>
      <c r="O7583" s="68"/>
      <c r="P7583" s="70"/>
      <c r="Q7583" s="71"/>
    </row>
    <row r="7584" spans="1:17">
      <c r="A7584" s="152"/>
      <c r="B7584" s="68"/>
      <c r="C7584" s="68"/>
      <c r="D7584" s="68"/>
      <c r="E7584" s="68"/>
      <c r="F7584" s="69"/>
      <c r="G7584" s="69"/>
      <c r="H7584" s="69"/>
      <c r="I7584" s="69"/>
      <c r="J7584" s="68"/>
      <c r="K7584" s="69"/>
      <c r="L7584" s="68"/>
      <c r="M7584" s="68"/>
      <c r="N7584" s="68"/>
      <c r="O7584" s="68"/>
      <c r="P7584" s="70"/>
      <c r="Q7584" s="71"/>
    </row>
    <row r="7585" spans="1:17">
      <c r="A7585" s="152"/>
      <c r="B7585" s="68"/>
      <c r="C7585" s="68"/>
      <c r="D7585" s="68"/>
      <c r="E7585" s="68"/>
      <c r="F7585" s="69"/>
      <c r="G7585" s="69"/>
      <c r="H7585" s="69"/>
      <c r="I7585" s="69"/>
      <c r="J7585" s="68"/>
      <c r="K7585" s="69"/>
      <c r="L7585" s="68"/>
      <c r="M7585" s="68"/>
      <c r="N7585" s="68"/>
      <c r="O7585" s="68"/>
      <c r="P7585" s="70"/>
      <c r="Q7585" s="71"/>
    </row>
    <row r="7586" spans="1:17">
      <c r="A7586" s="152"/>
      <c r="B7586" s="68"/>
      <c r="C7586" s="68"/>
      <c r="D7586" s="68"/>
      <c r="E7586" s="68"/>
      <c r="F7586" s="69"/>
      <c r="G7586" s="69"/>
      <c r="H7586" s="69"/>
      <c r="I7586" s="69"/>
      <c r="J7586" s="68"/>
      <c r="K7586" s="69"/>
      <c r="L7586" s="68"/>
      <c r="M7586" s="68"/>
      <c r="N7586" s="68"/>
      <c r="O7586" s="68"/>
      <c r="P7586" s="70"/>
      <c r="Q7586" s="71"/>
    </row>
    <row r="7587" spans="1:17">
      <c r="A7587" s="152"/>
      <c r="B7587" s="68"/>
      <c r="C7587" s="68"/>
      <c r="D7587" s="68"/>
      <c r="E7587" s="68"/>
      <c r="F7587" s="69"/>
      <c r="G7587" s="69"/>
      <c r="H7587" s="69"/>
      <c r="I7587" s="69"/>
      <c r="J7587" s="68"/>
      <c r="K7587" s="69"/>
      <c r="L7587" s="68"/>
      <c r="M7587" s="68"/>
      <c r="N7587" s="68"/>
      <c r="O7587" s="68"/>
      <c r="P7587" s="70"/>
      <c r="Q7587" s="71"/>
    </row>
    <row r="7588" spans="1:17">
      <c r="A7588" s="152"/>
      <c r="B7588" s="68"/>
      <c r="C7588" s="68"/>
      <c r="D7588" s="68"/>
      <c r="E7588" s="68"/>
      <c r="F7588" s="69"/>
      <c r="G7588" s="69"/>
      <c r="H7588" s="69"/>
      <c r="I7588" s="69"/>
      <c r="J7588" s="68"/>
      <c r="K7588" s="69"/>
      <c r="L7588" s="68"/>
      <c r="M7588" s="68"/>
      <c r="N7588" s="68"/>
      <c r="O7588" s="68"/>
      <c r="P7588" s="70"/>
      <c r="Q7588" s="71"/>
    </row>
    <row r="7589" spans="1:17">
      <c r="A7589" s="152"/>
      <c r="B7589" s="68"/>
      <c r="C7589" s="68"/>
      <c r="D7589" s="68"/>
      <c r="E7589" s="68"/>
      <c r="F7589" s="69"/>
      <c r="G7589" s="69"/>
      <c r="H7589" s="69"/>
      <c r="I7589" s="69"/>
      <c r="J7589" s="68"/>
      <c r="K7589" s="69"/>
      <c r="L7589" s="68"/>
      <c r="M7589" s="68"/>
      <c r="N7589" s="68"/>
      <c r="O7589" s="68"/>
      <c r="P7589" s="70"/>
      <c r="Q7589" s="71"/>
    </row>
    <row r="7590" spans="1:17">
      <c r="A7590" s="152"/>
      <c r="B7590" s="68"/>
      <c r="C7590" s="68"/>
      <c r="D7590" s="68"/>
      <c r="E7590" s="68"/>
      <c r="F7590" s="69"/>
      <c r="G7590" s="69"/>
      <c r="H7590" s="69"/>
      <c r="I7590" s="69"/>
      <c r="J7590" s="68"/>
      <c r="K7590" s="69"/>
      <c r="L7590" s="68"/>
      <c r="M7590" s="68"/>
      <c r="N7590" s="68"/>
      <c r="O7590" s="68"/>
      <c r="P7590" s="70"/>
      <c r="Q7590" s="71"/>
    </row>
    <row r="7591" spans="1:17">
      <c r="A7591" s="152"/>
      <c r="B7591" s="68"/>
      <c r="C7591" s="68"/>
      <c r="D7591" s="68"/>
      <c r="E7591" s="68"/>
      <c r="F7591" s="69"/>
      <c r="G7591" s="69"/>
      <c r="H7591" s="69"/>
      <c r="I7591" s="69"/>
      <c r="J7591" s="68"/>
      <c r="K7591" s="69"/>
      <c r="L7591" s="68"/>
      <c r="M7591" s="68"/>
      <c r="N7591" s="68"/>
      <c r="O7591" s="68"/>
      <c r="P7591" s="70"/>
      <c r="Q7591" s="71"/>
    </row>
    <row r="7592" spans="1:17">
      <c r="A7592" s="152"/>
      <c r="B7592" s="68"/>
      <c r="C7592" s="68"/>
      <c r="D7592" s="68"/>
      <c r="E7592" s="68"/>
      <c r="F7592" s="69"/>
      <c r="G7592" s="69"/>
      <c r="H7592" s="69"/>
      <c r="I7592" s="69"/>
      <c r="J7592" s="68"/>
      <c r="K7592" s="69"/>
      <c r="L7592" s="68"/>
      <c r="M7592" s="68"/>
      <c r="N7592" s="68"/>
      <c r="O7592" s="68"/>
      <c r="P7592" s="70"/>
      <c r="Q7592" s="71"/>
    </row>
    <row r="7593" spans="1:17">
      <c r="A7593" s="152"/>
      <c r="B7593" s="68"/>
      <c r="C7593" s="68"/>
      <c r="D7593" s="68"/>
      <c r="E7593" s="68"/>
      <c r="F7593" s="69"/>
      <c r="G7593" s="69"/>
      <c r="H7593" s="69"/>
      <c r="I7593" s="69"/>
      <c r="J7593" s="68"/>
      <c r="K7593" s="69"/>
      <c r="L7593" s="68"/>
      <c r="M7593" s="68"/>
      <c r="N7593" s="68"/>
      <c r="O7593" s="68"/>
      <c r="P7593" s="70"/>
      <c r="Q7593" s="71"/>
    </row>
    <row r="7594" spans="1:17">
      <c r="A7594" s="152"/>
      <c r="B7594" s="68"/>
      <c r="C7594" s="68"/>
      <c r="D7594" s="68"/>
      <c r="E7594" s="68"/>
      <c r="F7594" s="69"/>
      <c r="G7594" s="69"/>
      <c r="H7594" s="69"/>
      <c r="I7594" s="69"/>
      <c r="J7594" s="68"/>
      <c r="K7594" s="69"/>
      <c r="L7594" s="68"/>
      <c r="M7594" s="68"/>
      <c r="N7594" s="68"/>
      <c r="O7594" s="68"/>
      <c r="P7594" s="70"/>
      <c r="Q7594" s="71"/>
    </row>
    <row r="7595" spans="1:17">
      <c r="A7595" s="152"/>
      <c r="B7595" s="68"/>
      <c r="C7595" s="68"/>
      <c r="D7595" s="68"/>
      <c r="E7595" s="68"/>
      <c r="F7595" s="69"/>
      <c r="G7595" s="69"/>
      <c r="H7595" s="69"/>
      <c r="I7595" s="69"/>
      <c r="J7595" s="68"/>
      <c r="K7595" s="69"/>
      <c r="L7595" s="68"/>
      <c r="M7595" s="68"/>
      <c r="N7595" s="68"/>
      <c r="O7595" s="68"/>
      <c r="P7595" s="70"/>
      <c r="Q7595" s="71"/>
    </row>
    <row r="7596" spans="1:17">
      <c r="A7596" s="152"/>
      <c r="B7596" s="68"/>
      <c r="C7596" s="68"/>
      <c r="D7596" s="68"/>
      <c r="E7596" s="68"/>
      <c r="F7596" s="69"/>
      <c r="G7596" s="69"/>
      <c r="H7596" s="69"/>
      <c r="I7596" s="69"/>
      <c r="J7596" s="68"/>
      <c r="K7596" s="69"/>
      <c r="L7596" s="68"/>
      <c r="M7596" s="68"/>
      <c r="N7596" s="68"/>
      <c r="O7596" s="68"/>
      <c r="P7596" s="70"/>
      <c r="Q7596" s="71"/>
    </row>
    <row r="7597" spans="1:17">
      <c r="A7597" s="152"/>
      <c r="B7597" s="68"/>
      <c r="C7597" s="68"/>
      <c r="D7597" s="68"/>
      <c r="E7597" s="68"/>
      <c r="F7597" s="69"/>
      <c r="G7597" s="69"/>
      <c r="H7597" s="69"/>
      <c r="I7597" s="69"/>
      <c r="J7597" s="68"/>
      <c r="K7597" s="69"/>
      <c r="L7597" s="68"/>
      <c r="M7597" s="68"/>
      <c r="N7597" s="68"/>
      <c r="O7597" s="68"/>
      <c r="P7597" s="70"/>
      <c r="Q7597" s="71"/>
    </row>
    <row r="7598" spans="1:17">
      <c r="A7598" s="152"/>
      <c r="B7598" s="68"/>
      <c r="C7598" s="68"/>
      <c r="D7598" s="68"/>
      <c r="E7598" s="68"/>
      <c r="F7598" s="69"/>
      <c r="G7598" s="69"/>
      <c r="H7598" s="69"/>
      <c r="I7598" s="69"/>
      <c r="J7598" s="68"/>
      <c r="K7598" s="69"/>
      <c r="L7598" s="68"/>
      <c r="M7598" s="68"/>
      <c r="N7598" s="68"/>
      <c r="O7598" s="68"/>
      <c r="P7598" s="70"/>
      <c r="Q7598" s="71"/>
    </row>
    <row r="7599" spans="1:17">
      <c r="A7599" s="152"/>
      <c r="B7599" s="68"/>
      <c r="C7599" s="68"/>
      <c r="D7599" s="68"/>
      <c r="E7599" s="68"/>
      <c r="F7599" s="69"/>
      <c r="G7599" s="69"/>
      <c r="H7599" s="69"/>
      <c r="I7599" s="69"/>
      <c r="J7599" s="68"/>
      <c r="K7599" s="69"/>
      <c r="L7599" s="68"/>
      <c r="M7599" s="68"/>
      <c r="N7599" s="68"/>
      <c r="O7599" s="68"/>
      <c r="P7599" s="70"/>
      <c r="Q7599" s="71"/>
    </row>
    <row r="7600" spans="1:17">
      <c r="A7600" s="152"/>
      <c r="B7600" s="68"/>
      <c r="C7600" s="68"/>
      <c r="D7600" s="68"/>
      <c r="E7600" s="68"/>
      <c r="F7600" s="69"/>
      <c r="G7600" s="69"/>
      <c r="H7600" s="69"/>
      <c r="I7600" s="69"/>
      <c r="J7600" s="68"/>
      <c r="K7600" s="69"/>
      <c r="L7600" s="68"/>
      <c r="M7600" s="68"/>
      <c r="N7600" s="68"/>
      <c r="O7600" s="68"/>
      <c r="P7600" s="70"/>
      <c r="Q7600" s="71"/>
    </row>
    <row r="7601" spans="1:17">
      <c r="A7601" s="152"/>
      <c r="B7601" s="68"/>
      <c r="C7601" s="68"/>
      <c r="D7601" s="68"/>
      <c r="E7601" s="68"/>
      <c r="F7601" s="69"/>
      <c r="G7601" s="69"/>
      <c r="H7601" s="69"/>
      <c r="I7601" s="69"/>
      <c r="J7601" s="68"/>
      <c r="K7601" s="69"/>
      <c r="L7601" s="68"/>
      <c r="M7601" s="68"/>
      <c r="N7601" s="68"/>
      <c r="O7601" s="68"/>
      <c r="P7601" s="70"/>
      <c r="Q7601" s="71"/>
    </row>
    <row r="7602" spans="1:17">
      <c r="A7602" s="152"/>
      <c r="B7602" s="68"/>
      <c r="C7602" s="68"/>
      <c r="D7602" s="68"/>
      <c r="E7602" s="68"/>
      <c r="F7602" s="69"/>
      <c r="G7602" s="69"/>
      <c r="H7602" s="69"/>
      <c r="I7602" s="69"/>
      <c r="J7602" s="68"/>
      <c r="K7602" s="69"/>
      <c r="L7602" s="68"/>
      <c r="M7602" s="68"/>
      <c r="N7602" s="68"/>
      <c r="O7602" s="68"/>
      <c r="P7602" s="70"/>
      <c r="Q7602" s="71"/>
    </row>
    <row r="7603" spans="1:17">
      <c r="A7603" s="152"/>
      <c r="B7603" s="68"/>
      <c r="C7603" s="68"/>
      <c r="D7603" s="68"/>
      <c r="E7603" s="68"/>
      <c r="F7603" s="69"/>
      <c r="G7603" s="69"/>
      <c r="H7603" s="69"/>
      <c r="I7603" s="69"/>
      <c r="J7603" s="68"/>
      <c r="K7603" s="69"/>
      <c r="L7603" s="68"/>
      <c r="M7603" s="68"/>
      <c r="N7603" s="68"/>
      <c r="O7603" s="68"/>
      <c r="P7603" s="70"/>
      <c r="Q7603" s="71"/>
    </row>
    <row r="7604" spans="1:17">
      <c r="A7604" s="152"/>
      <c r="B7604" s="68"/>
      <c r="C7604" s="68"/>
      <c r="D7604" s="68"/>
      <c r="E7604" s="68"/>
      <c r="F7604" s="69"/>
      <c r="G7604" s="69"/>
      <c r="H7604" s="69"/>
      <c r="I7604" s="69"/>
      <c r="J7604" s="68"/>
      <c r="K7604" s="69"/>
      <c r="L7604" s="68"/>
      <c r="M7604" s="68"/>
      <c r="N7604" s="68"/>
      <c r="O7604" s="68"/>
      <c r="P7604" s="70"/>
      <c r="Q7604" s="71"/>
    </row>
    <row r="7605" spans="1:17">
      <c r="A7605" s="152"/>
      <c r="B7605" s="68"/>
      <c r="C7605" s="68"/>
      <c r="D7605" s="68"/>
      <c r="E7605" s="68"/>
      <c r="F7605" s="69"/>
      <c r="G7605" s="69"/>
      <c r="H7605" s="69"/>
      <c r="I7605" s="69"/>
      <c r="J7605" s="68"/>
      <c r="K7605" s="69"/>
      <c r="L7605" s="68"/>
      <c r="M7605" s="68"/>
      <c r="N7605" s="68"/>
      <c r="O7605" s="68"/>
      <c r="P7605" s="70"/>
      <c r="Q7605" s="71"/>
    </row>
    <row r="7606" spans="1:17">
      <c r="A7606" s="152"/>
      <c r="B7606" s="68"/>
      <c r="C7606" s="68"/>
      <c r="D7606" s="68"/>
      <c r="E7606" s="68"/>
      <c r="F7606" s="69"/>
      <c r="G7606" s="69"/>
      <c r="H7606" s="69"/>
      <c r="I7606" s="69"/>
      <c r="J7606" s="68"/>
      <c r="K7606" s="69"/>
      <c r="L7606" s="68"/>
      <c r="M7606" s="68"/>
      <c r="N7606" s="68"/>
      <c r="O7606" s="68"/>
      <c r="P7606" s="70"/>
      <c r="Q7606" s="71"/>
    </row>
    <row r="7607" spans="1:17">
      <c r="A7607" s="152"/>
      <c r="B7607" s="68"/>
      <c r="C7607" s="68"/>
      <c r="D7607" s="68"/>
      <c r="E7607" s="68"/>
      <c r="F7607" s="69"/>
      <c r="G7607" s="69"/>
      <c r="H7607" s="69"/>
      <c r="I7607" s="69"/>
      <c r="J7607" s="68"/>
      <c r="K7607" s="69"/>
      <c r="L7607" s="68"/>
      <c r="M7607" s="68"/>
      <c r="N7607" s="68"/>
      <c r="O7607" s="68"/>
      <c r="P7607" s="70"/>
      <c r="Q7607" s="71"/>
    </row>
    <row r="7608" spans="1:17">
      <c r="A7608" s="152"/>
      <c r="B7608" s="68"/>
      <c r="C7608" s="68"/>
      <c r="D7608" s="68"/>
      <c r="E7608" s="68"/>
      <c r="F7608" s="69"/>
      <c r="G7608" s="69"/>
      <c r="H7608" s="69"/>
      <c r="I7608" s="69"/>
      <c r="J7608" s="68"/>
      <c r="K7608" s="69"/>
      <c r="L7608" s="68"/>
      <c r="M7608" s="68"/>
      <c r="N7608" s="68"/>
      <c r="O7608" s="68"/>
      <c r="P7608" s="70"/>
      <c r="Q7608" s="71"/>
    </row>
    <row r="7609" spans="1:17">
      <c r="A7609" s="152"/>
      <c r="B7609" s="68"/>
      <c r="C7609" s="68"/>
      <c r="D7609" s="68"/>
      <c r="E7609" s="68"/>
      <c r="F7609" s="69"/>
      <c r="G7609" s="69"/>
      <c r="H7609" s="69"/>
      <c r="I7609" s="69"/>
      <c r="J7609" s="68"/>
      <c r="K7609" s="69"/>
      <c r="L7609" s="68"/>
      <c r="M7609" s="68"/>
      <c r="N7609" s="68"/>
      <c r="O7609" s="68"/>
      <c r="P7609" s="70"/>
      <c r="Q7609" s="71"/>
    </row>
    <row r="7610" spans="1:17">
      <c r="A7610" s="152"/>
      <c r="B7610" s="68"/>
      <c r="C7610" s="68"/>
      <c r="D7610" s="68"/>
      <c r="E7610" s="68"/>
      <c r="F7610" s="69"/>
      <c r="G7610" s="69"/>
      <c r="H7610" s="69"/>
      <c r="I7610" s="69"/>
      <c r="J7610" s="68"/>
      <c r="K7610" s="69"/>
      <c r="L7610" s="68"/>
      <c r="M7610" s="68"/>
      <c r="N7610" s="68"/>
      <c r="O7610" s="68"/>
      <c r="P7610" s="70"/>
      <c r="Q7610" s="71"/>
    </row>
    <row r="7611" spans="1:17">
      <c r="A7611" s="152"/>
      <c r="B7611" s="68"/>
      <c r="C7611" s="68"/>
      <c r="D7611" s="68"/>
      <c r="E7611" s="68"/>
      <c r="F7611" s="69"/>
      <c r="G7611" s="69"/>
      <c r="H7611" s="69"/>
      <c r="I7611" s="69"/>
      <c r="J7611" s="68"/>
      <c r="K7611" s="69"/>
      <c r="L7611" s="68"/>
      <c r="M7611" s="68"/>
      <c r="N7611" s="68"/>
      <c r="O7611" s="68"/>
      <c r="P7611" s="70"/>
      <c r="Q7611" s="71"/>
    </row>
    <row r="7612" spans="1:17">
      <c r="A7612" s="152"/>
      <c r="B7612" s="68"/>
      <c r="C7612" s="68"/>
      <c r="D7612" s="68"/>
      <c r="E7612" s="68"/>
      <c r="F7612" s="69"/>
      <c r="G7612" s="69"/>
      <c r="H7612" s="69"/>
      <c r="I7612" s="69"/>
      <c r="J7612" s="68"/>
      <c r="K7612" s="69"/>
      <c r="L7612" s="68"/>
      <c r="M7612" s="68"/>
      <c r="N7612" s="68"/>
      <c r="O7612" s="68"/>
      <c r="P7612" s="70"/>
      <c r="Q7612" s="71"/>
    </row>
    <row r="7613" spans="1:17">
      <c r="A7613" s="152"/>
      <c r="B7613" s="68"/>
      <c r="C7613" s="68"/>
      <c r="D7613" s="68"/>
      <c r="E7613" s="68"/>
      <c r="F7613" s="69"/>
      <c r="G7613" s="69"/>
      <c r="H7613" s="69"/>
      <c r="I7613" s="69"/>
      <c r="J7613" s="68"/>
      <c r="K7613" s="69"/>
      <c r="L7613" s="68"/>
      <c r="M7613" s="68"/>
      <c r="N7613" s="68"/>
      <c r="O7613" s="68"/>
      <c r="P7613" s="70"/>
      <c r="Q7613" s="71"/>
    </row>
    <row r="7614" spans="1:17">
      <c r="A7614" s="152"/>
      <c r="B7614" s="68"/>
      <c r="C7614" s="68"/>
      <c r="D7614" s="68"/>
      <c r="E7614" s="68"/>
      <c r="F7614" s="69"/>
      <c r="G7614" s="69"/>
      <c r="H7614" s="69"/>
      <c r="I7614" s="69"/>
      <c r="J7614" s="68"/>
      <c r="K7614" s="69"/>
      <c r="L7614" s="68"/>
      <c r="M7614" s="68"/>
      <c r="N7614" s="68"/>
      <c r="O7614" s="68"/>
      <c r="P7614" s="70"/>
      <c r="Q7614" s="71"/>
    </row>
    <row r="7615" spans="1:17">
      <c r="A7615" s="152"/>
      <c r="B7615" s="68"/>
      <c r="C7615" s="68"/>
      <c r="D7615" s="68"/>
      <c r="E7615" s="68"/>
      <c r="F7615" s="69"/>
      <c r="G7615" s="69"/>
      <c r="H7615" s="69"/>
      <c r="I7615" s="69"/>
      <c r="J7615" s="68"/>
      <c r="K7615" s="69"/>
      <c r="L7615" s="68"/>
      <c r="M7615" s="68"/>
      <c r="N7615" s="68"/>
      <c r="O7615" s="68"/>
      <c r="P7615" s="70"/>
      <c r="Q7615" s="71"/>
    </row>
    <row r="7616" spans="1:17">
      <c r="A7616" s="152"/>
      <c r="B7616" s="68"/>
      <c r="C7616" s="68"/>
      <c r="D7616" s="68"/>
      <c r="E7616" s="68"/>
      <c r="F7616" s="69"/>
      <c r="G7616" s="69"/>
      <c r="H7616" s="69"/>
      <c r="I7616" s="69"/>
      <c r="J7616" s="68"/>
      <c r="K7616" s="69"/>
      <c r="L7616" s="68"/>
      <c r="M7616" s="68"/>
      <c r="N7616" s="68"/>
      <c r="O7616" s="68"/>
      <c r="P7616" s="70"/>
      <c r="Q7616" s="71"/>
    </row>
    <row r="7617" spans="1:17">
      <c r="A7617" s="152"/>
      <c r="B7617" s="68"/>
      <c r="C7617" s="68"/>
      <c r="D7617" s="68"/>
      <c r="E7617" s="68"/>
      <c r="F7617" s="69"/>
      <c r="G7617" s="69"/>
      <c r="H7617" s="69"/>
      <c r="I7617" s="69"/>
      <c r="J7617" s="68"/>
      <c r="K7617" s="69"/>
      <c r="L7617" s="68"/>
      <c r="M7617" s="68"/>
      <c r="N7617" s="68"/>
      <c r="O7617" s="68"/>
      <c r="P7617" s="70"/>
      <c r="Q7617" s="71"/>
    </row>
    <row r="7618" spans="1:17">
      <c r="A7618" s="152"/>
      <c r="B7618" s="68"/>
      <c r="C7618" s="68"/>
      <c r="D7618" s="68"/>
      <c r="E7618" s="68"/>
      <c r="F7618" s="69"/>
      <c r="G7618" s="69"/>
      <c r="H7618" s="69"/>
      <c r="I7618" s="69"/>
      <c r="J7618" s="68"/>
      <c r="K7618" s="69"/>
      <c r="L7618" s="68"/>
      <c r="M7618" s="68"/>
      <c r="N7618" s="68"/>
      <c r="O7618" s="68"/>
      <c r="P7618" s="70"/>
      <c r="Q7618" s="71"/>
    </row>
    <row r="7619" spans="1:17">
      <c r="A7619" s="152"/>
      <c r="B7619" s="68"/>
      <c r="C7619" s="68"/>
      <c r="D7619" s="68"/>
      <c r="E7619" s="68"/>
      <c r="F7619" s="69"/>
      <c r="G7619" s="69"/>
      <c r="H7619" s="69"/>
      <c r="I7619" s="69"/>
      <c r="J7619" s="68"/>
      <c r="K7619" s="69"/>
      <c r="L7619" s="68"/>
      <c r="M7619" s="68"/>
      <c r="N7619" s="68"/>
      <c r="O7619" s="68"/>
      <c r="P7619" s="70"/>
      <c r="Q7619" s="71"/>
    </row>
    <row r="7620" spans="1:17">
      <c r="A7620" s="152"/>
      <c r="B7620" s="68"/>
      <c r="C7620" s="68"/>
      <c r="D7620" s="68"/>
      <c r="E7620" s="68"/>
      <c r="F7620" s="69"/>
      <c r="G7620" s="69"/>
      <c r="H7620" s="69"/>
      <c r="I7620" s="69"/>
      <c r="J7620" s="68"/>
      <c r="K7620" s="69"/>
      <c r="L7620" s="68"/>
      <c r="M7620" s="68"/>
      <c r="N7620" s="68"/>
      <c r="O7620" s="68"/>
      <c r="P7620" s="70"/>
      <c r="Q7620" s="71"/>
    </row>
    <row r="7621" spans="1:17">
      <c r="A7621" s="152"/>
      <c r="B7621" s="68"/>
      <c r="C7621" s="68"/>
      <c r="D7621" s="68"/>
      <c r="E7621" s="68"/>
      <c r="F7621" s="69"/>
      <c r="G7621" s="69"/>
      <c r="H7621" s="69"/>
      <c r="I7621" s="69"/>
      <c r="J7621" s="68"/>
      <c r="K7621" s="69"/>
      <c r="L7621" s="68"/>
      <c r="M7621" s="68"/>
      <c r="N7621" s="68"/>
      <c r="O7621" s="68"/>
      <c r="P7621" s="70"/>
      <c r="Q7621" s="71"/>
    </row>
    <row r="7622" spans="1:17">
      <c r="A7622" s="152"/>
      <c r="B7622" s="68"/>
      <c r="C7622" s="68"/>
      <c r="D7622" s="68"/>
      <c r="E7622" s="68"/>
      <c r="F7622" s="69"/>
      <c r="G7622" s="69"/>
      <c r="H7622" s="69"/>
      <c r="I7622" s="69"/>
      <c r="J7622" s="68"/>
      <c r="K7622" s="69"/>
      <c r="L7622" s="68"/>
      <c r="M7622" s="68"/>
      <c r="N7622" s="68"/>
      <c r="O7622" s="68"/>
      <c r="P7622" s="70"/>
      <c r="Q7622" s="71"/>
    </row>
    <row r="7623" spans="1:17">
      <c r="A7623" s="152"/>
      <c r="B7623" s="68"/>
      <c r="C7623" s="68"/>
      <c r="D7623" s="68"/>
      <c r="E7623" s="68"/>
      <c r="F7623" s="69"/>
      <c r="G7623" s="69"/>
      <c r="H7623" s="69"/>
      <c r="I7623" s="69"/>
      <c r="J7623" s="68"/>
      <c r="K7623" s="69"/>
      <c r="L7623" s="68"/>
      <c r="M7623" s="68"/>
      <c r="N7623" s="68"/>
      <c r="O7623" s="68"/>
      <c r="P7623" s="70"/>
      <c r="Q7623" s="71"/>
    </row>
    <row r="7624" spans="1:17">
      <c r="A7624" s="152"/>
      <c r="B7624" s="68"/>
      <c r="C7624" s="68"/>
      <c r="D7624" s="68"/>
      <c r="E7624" s="68"/>
      <c r="F7624" s="69"/>
      <c r="G7624" s="69"/>
      <c r="H7624" s="69"/>
      <c r="I7624" s="69"/>
      <c r="J7624" s="68"/>
      <c r="K7624" s="69"/>
      <c r="L7624" s="68"/>
      <c r="M7624" s="68"/>
      <c r="N7624" s="68"/>
      <c r="O7624" s="68"/>
      <c r="P7624" s="70"/>
      <c r="Q7624" s="71"/>
    </row>
    <row r="7625" spans="1:17">
      <c r="A7625" s="152"/>
      <c r="B7625" s="68"/>
      <c r="C7625" s="68"/>
      <c r="D7625" s="68"/>
      <c r="E7625" s="68"/>
      <c r="F7625" s="69"/>
      <c r="G7625" s="69"/>
      <c r="H7625" s="69"/>
      <c r="I7625" s="69"/>
      <c r="J7625" s="68"/>
      <c r="K7625" s="69"/>
      <c r="L7625" s="68"/>
      <c r="M7625" s="68"/>
      <c r="N7625" s="68"/>
      <c r="O7625" s="68"/>
      <c r="P7625" s="70"/>
      <c r="Q7625" s="71"/>
    </row>
    <row r="7626" spans="1:17">
      <c r="A7626" s="152"/>
      <c r="B7626" s="68"/>
      <c r="C7626" s="68"/>
      <c r="D7626" s="68"/>
      <c r="E7626" s="68"/>
      <c r="F7626" s="69"/>
      <c r="G7626" s="69"/>
      <c r="H7626" s="69"/>
      <c r="I7626" s="69"/>
      <c r="J7626" s="68"/>
      <c r="K7626" s="69"/>
      <c r="L7626" s="68"/>
      <c r="M7626" s="68"/>
      <c r="N7626" s="68"/>
      <c r="O7626" s="68"/>
      <c r="P7626" s="70"/>
      <c r="Q7626" s="71"/>
    </row>
    <row r="7627" spans="1:17">
      <c r="A7627" s="152"/>
      <c r="B7627" s="68"/>
      <c r="C7627" s="68"/>
      <c r="D7627" s="68"/>
      <c r="E7627" s="68"/>
      <c r="F7627" s="69"/>
      <c r="G7627" s="69"/>
      <c r="H7627" s="69"/>
      <c r="I7627" s="69"/>
      <c r="J7627" s="68"/>
      <c r="K7627" s="69"/>
      <c r="L7627" s="68"/>
      <c r="M7627" s="68"/>
      <c r="N7627" s="68"/>
      <c r="O7627" s="68"/>
      <c r="P7627" s="70"/>
      <c r="Q7627" s="71"/>
    </row>
    <row r="7628" spans="1:17">
      <c r="A7628" s="152"/>
      <c r="B7628" s="68"/>
      <c r="C7628" s="68"/>
      <c r="D7628" s="68"/>
      <c r="E7628" s="68"/>
      <c r="F7628" s="69"/>
      <c r="G7628" s="69"/>
      <c r="H7628" s="69"/>
      <c r="I7628" s="69"/>
      <c r="J7628" s="68"/>
      <c r="K7628" s="69"/>
      <c r="L7628" s="68"/>
      <c r="M7628" s="68"/>
      <c r="N7628" s="68"/>
      <c r="O7628" s="68"/>
      <c r="P7628" s="70"/>
      <c r="Q7628" s="71"/>
    </row>
    <row r="7629" spans="1:17">
      <c r="A7629" s="152"/>
      <c r="B7629" s="68"/>
      <c r="C7629" s="68"/>
      <c r="D7629" s="68"/>
      <c r="E7629" s="68"/>
      <c r="F7629" s="69"/>
      <c r="G7629" s="69"/>
      <c r="H7629" s="69"/>
      <c r="I7629" s="69"/>
      <c r="J7629" s="68"/>
      <c r="K7629" s="69"/>
      <c r="L7629" s="68"/>
      <c r="M7629" s="68"/>
      <c r="N7629" s="68"/>
      <c r="O7629" s="68"/>
      <c r="P7629" s="70"/>
      <c r="Q7629" s="71"/>
    </row>
    <row r="7630" spans="1:17">
      <c r="A7630" s="152"/>
      <c r="B7630" s="68"/>
      <c r="C7630" s="68"/>
      <c r="D7630" s="68"/>
      <c r="E7630" s="68"/>
      <c r="F7630" s="69"/>
      <c r="G7630" s="69"/>
      <c r="H7630" s="69"/>
      <c r="I7630" s="69"/>
      <c r="J7630" s="68"/>
      <c r="K7630" s="69"/>
      <c r="L7630" s="68"/>
      <c r="M7630" s="68"/>
      <c r="N7630" s="68"/>
      <c r="O7630" s="68"/>
      <c r="P7630" s="70"/>
      <c r="Q7630" s="71"/>
    </row>
    <row r="7631" spans="1:17">
      <c r="A7631" s="152"/>
      <c r="B7631" s="68"/>
      <c r="C7631" s="68"/>
      <c r="D7631" s="68"/>
      <c r="E7631" s="68"/>
      <c r="F7631" s="69"/>
      <c r="G7631" s="69"/>
      <c r="H7631" s="69"/>
      <c r="I7631" s="69"/>
      <c r="J7631" s="68"/>
      <c r="K7631" s="69"/>
      <c r="L7631" s="68"/>
      <c r="M7631" s="68"/>
      <c r="N7631" s="68"/>
      <c r="O7631" s="68"/>
      <c r="P7631" s="70"/>
      <c r="Q7631" s="71"/>
    </row>
    <row r="7632" spans="1:17">
      <c r="A7632" s="152"/>
      <c r="B7632" s="68"/>
      <c r="C7632" s="68"/>
      <c r="D7632" s="68"/>
      <c r="E7632" s="68"/>
      <c r="F7632" s="69"/>
      <c r="G7632" s="69"/>
      <c r="H7632" s="69"/>
      <c r="I7632" s="69"/>
      <c r="J7632" s="68"/>
      <c r="K7632" s="69"/>
      <c r="L7632" s="68"/>
      <c r="M7632" s="68"/>
      <c r="N7632" s="68"/>
      <c r="O7632" s="68"/>
      <c r="P7632" s="70"/>
      <c r="Q7632" s="71"/>
    </row>
    <row r="7633" spans="1:17">
      <c r="A7633" s="152"/>
      <c r="B7633" s="68"/>
      <c r="C7633" s="68"/>
      <c r="D7633" s="68"/>
      <c r="E7633" s="68"/>
      <c r="F7633" s="69"/>
      <c r="G7633" s="69"/>
      <c r="H7633" s="69"/>
      <c r="I7633" s="69"/>
      <c r="J7633" s="68"/>
      <c r="K7633" s="69"/>
      <c r="L7633" s="68"/>
      <c r="M7633" s="68"/>
      <c r="N7633" s="68"/>
      <c r="O7633" s="68"/>
      <c r="P7633" s="70"/>
      <c r="Q7633" s="71"/>
    </row>
    <row r="7634" spans="1:17">
      <c r="A7634" s="152"/>
      <c r="B7634" s="68"/>
      <c r="C7634" s="68"/>
      <c r="D7634" s="68"/>
      <c r="E7634" s="68"/>
      <c r="F7634" s="69"/>
      <c r="G7634" s="69"/>
      <c r="H7634" s="69"/>
      <c r="I7634" s="69"/>
      <c r="J7634" s="68"/>
      <c r="K7634" s="69"/>
      <c r="L7634" s="68"/>
      <c r="M7634" s="68"/>
      <c r="N7634" s="68"/>
      <c r="O7634" s="68"/>
      <c r="P7634" s="70"/>
      <c r="Q7634" s="71"/>
    </row>
    <row r="7635" spans="1:17">
      <c r="A7635" s="152"/>
      <c r="B7635" s="68"/>
      <c r="C7635" s="68"/>
      <c r="D7635" s="68"/>
      <c r="E7635" s="68"/>
      <c r="F7635" s="69"/>
      <c r="G7635" s="69"/>
      <c r="H7635" s="69"/>
      <c r="I7635" s="69"/>
      <c r="J7635" s="68"/>
      <c r="K7635" s="69"/>
      <c r="L7635" s="68"/>
      <c r="M7635" s="68"/>
      <c r="N7635" s="68"/>
      <c r="O7635" s="68"/>
      <c r="P7635" s="70"/>
      <c r="Q7635" s="71"/>
    </row>
    <row r="7636" spans="1:17">
      <c r="A7636" s="152"/>
      <c r="B7636" s="68"/>
      <c r="C7636" s="68"/>
      <c r="D7636" s="68"/>
      <c r="E7636" s="68"/>
      <c r="F7636" s="69"/>
      <c r="G7636" s="69"/>
      <c r="H7636" s="69"/>
      <c r="I7636" s="69"/>
      <c r="J7636" s="68"/>
      <c r="K7636" s="69"/>
      <c r="L7636" s="68"/>
      <c r="M7636" s="68"/>
      <c r="N7636" s="68"/>
      <c r="O7636" s="68"/>
      <c r="P7636" s="70"/>
      <c r="Q7636" s="71"/>
    </row>
    <row r="7637" spans="1:17">
      <c r="A7637" s="152"/>
      <c r="B7637" s="68"/>
      <c r="C7637" s="68"/>
      <c r="D7637" s="68"/>
      <c r="E7637" s="68"/>
      <c r="F7637" s="69"/>
      <c r="G7637" s="69"/>
      <c r="H7637" s="69"/>
      <c r="I7637" s="69"/>
      <c r="J7637" s="68"/>
      <c r="K7637" s="69"/>
      <c r="L7637" s="68"/>
      <c r="M7637" s="68"/>
      <c r="N7637" s="68"/>
      <c r="O7637" s="68"/>
      <c r="P7637" s="70"/>
      <c r="Q7637" s="71"/>
    </row>
    <row r="7638" spans="1:17">
      <c r="A7638" s="152"/>
      <c r="B7638" s="68"/>
      <c r="C7638" s="68"/>
      <c r="D7638" s="68"/>
      <c r="E7638" s="68"/>
      <c r="F7638" s="69"/>
      <c r="G7638" s="69"/>
      <c r="H7638" s="69"/>
      <c r="I7638" s="69"/>
      <c r="J7638" s="68"/>
      <c r="K7638" s="69"/>
      <c r="L7638" s="68"/>
      <c r="M7638" s="68"/>
      <c r="N7638" s="68"/>
      <c r="O7638" s="68"/>
      <c r="P7638" s="70"/>
      <c r="Q7638" s="71"/>
    </row>
    <row r="7639" spans="1:17">
      <c r="A7639" s="152"/>
      <c r="B7639" s="68"/>
      <c r="C7639" s="68"/>
      <c r="D7639" s="68"/>
      <c r="E7639" s="68"/>
      <c r="F7639" s="69"/>
      <c r="G7639" s="69"/>
      <c r="H7639" s="69"/>
      <c r="I7639" s="69"/>
      <c r="J7639" s="68"/>
      <c r="K7639" s="69"/>
      <c r="L7639" s="68"/>
      <c r="M7639" s="68"/>
      <c r="N7639" s="68"/>
      <c r="O7639" s="68"/>
      <c r="P7639" s="70"/>
      <c r="Q7639" s="71"/>
    </row>
    <row r="7640" spans="1:17">
      <c r="A7640" s="152"/>
      <c r="B7640" s="68"/>
      <c r="C7640" s="68"/>
      <c r="D7640" s="68"/>
      <c r="E7640" s="68"/>
      <c r="F7640" s="69"/>
      <c r="G7640" s="69"/>
      <c r="H7640" s="69"/>
      <c r="I7640" s="69"/>
      <c r="J7640" s="68"/>
      <c r="K7640" s="69"/>
      <c r="L7640" s="68"/>
      <c r="M7640" s="68"/>
      <c r="N7640" s="68"/>
      <c r="O7640" s="68"/>
      <c r="P7640" s="70"/>
      <c r="Q7640" s="71"/>
    </row>
    <row r="7641" spans="1:17">
      <c r="A7641" s="152"/>
      <c r="B7641" s="68"/>
      <c r="C7641" s="68"/>
      <c r="D7641" s="68"/>
      <c r="E7641" s="68"/>
      <c r="F7641" s="69"/>
      <c r="G7641" s="69"/>
      <c r="H7641" s="69"/>
      <c r="I7641" s="69"/>
      <c r="J7641" s="68"/>
      <c r="K7641" s="69"/>
      <c r="L7641" s="68"/>
      <c r="M7641" s="68"/>
      <c r="N7641" s="68"/>
      <c r="O7641" s="68"/>
      <c r="P7641" s="70"/>
      <c r="Q7641" s="71"/>
    </row>
    <row r="7642" spans="1:17">
      <c r="A7642" s="152"/>
      <c r="B7642" s="68"/>
      <c r="C7642" s="68"/>
      <c r="D7642" s="68"/>
      <c r="E7642" s="68"/>
      <c r="F7642" s="69"/>
      <c r="G7642" s="69"/>
      <c r="H7642" s="69"/>
      <c r="I7642" s="69"/>
      <c r="J7642" s="68"/>
      <c r="K7642" s="69"/>
      <c r="L7642" s="68"/>
      <c r="M7642" s="68"/>
      <c r="N7642" s="68"/>
      <c r="O7642" s="68"/>
      <c r="P7642" s="70"/>
      <c r="Q7642" s="71"/>
    </row>
    <row r="7643" spans="1:17">
      <c r="A7643" s="152"/>
      <c r="B7643" s="68"/>
      <c r="C7643" s="68"/>
      <c r="D7643" s="68"/>
      <c r="E7643" s="68"/>
      <c r="F7643" s="69"/>
      <c r="G7643" s="69"/>
      <c r="H7643" s="69"/>
      <c r="I7643" s="69"/>
      <c r="J7643" s="68"/>
      <c r="K7643" s="69"/>
      <c r="L7643" s="68"/>
      <c r="M7643" s="68"/>
      <c r="N7643" s="68"/>
      <c r="O7643" s="68"/>
      <c r="P7643" s="70"/>
      <c r="Q7643" s="71"/>
    </row>
    <row r="7644" spans="1:17">
      <c r="A7644" s="152"/>
      <c r="B7644" s="68"/>
      <c r="C7644" s="68"/>
      <c r="D7644" s="68"/>
      <c r="E7644" s="68"/>
      <c r="F7644" s="69"/>
      <c r="G7644" s="69"/>
      <c r="H7644" s="69"/>
      <c r="I7644" s="69"/>
      <c r="J7644" s="68"/>
      <c r="K7644" s="69"/>
      <c r="L7644" s="68"/>
      <c r="M7644" s="68"/>
      <c r="N7644" s="68"/>
      <c r="O7644" s="68"/>
      <c r="P7644" s="70"/>
      <c r="Q7644" s="71"/>
    </row>
    <row r="7645" spans="1:17">
      <c r="A7645" s="152"/>
      <c r="B7645" s="68"/>
      <c r="C7645" s="68"/>
      <c r="D7645" s="68"/>
      <c r="E7645" s="68"/>
      <c r="F7645" s="69"/>
      <c r="G7645" s="69"/>
      <c r="H7645" s="69"/>
      <c r="I7645" s="69"/>
      <c r="J7645" s="68"/>
      <c r="K7645" s="69"/>
      <c r="L7645" s="68"/>
      <c r="M7645" s="68"/>
      <c r="N7645" s="68"/>
      <c r="O7645" s="68"/>
      <c r="P7645" s="70"/>
      <c r="Q7645" s="71"/>
    </row>
    <row r="7646" spans="1:17">
      <c r="A7646" s="152"/>
      <c r="B7646" s="68"/>
      <c r="C7646" s="68"/>
      <c r="D7646" s="68"/>
      <c r="E7646" s="68"/>
      <c r="F7646" s="69"/>
      <c r="G7646" s="69"/>
      <c r="H7646" s="69"/>
      <c r="I7646" s="69"/>
      <c r="J7646" s="68"/>
      <c r="K7646" s="69"/>
      <c r="L7646" s="68"/>
      <c r="M7646" s="68"/>
      <c r="N7646" s="68"/>
      <c r="O7646" s="68"/>
      <c r="P7646" s="70"/>
      <c r="Q7646" s="71"/>
    </row>
    <row r="7647" spans="1:17">
      <c r="A7647" s="152"/>
      <c r="B7647" s="68"/>
      <c r="C7647" s="68"/>
      <c r="D7647" s="68"/>
      <c r="E7647" s="68"/>
      <c r="F7647" s="69"/>
      <c r="G7647" s="69"/>
      <c r="H7647" s="69"/>
      <c r="I7647" s="69"/>
      <c r="J7647" s="68"/>
      <c r="K7647" s="69"/>
      <c r="L7647" s="68"/>
      <c r="M7647" s="68"/>
      <c r="N7647" s="68"/>
      <c r="O7647" s="68"/>
      <c r="P7647" s="70"/>
      <c r="Q7647" s="71"/>
    </row>
    <row r="7648" spans="1:17">
      <c r="A7648" s="152"/>
      <c r="B7648" s="68"/>
      <c r="C7648" s="68"/>
      <c r="D7648" s="68"/>
      <c r="E7648" s="68"/>
      <c r="F7648" s="69"/>
      <c r="G7648" s="69"/>
      <c r="H7648" s="69"/>
      <c r="I7648" s="69"/>
      <c r="J7648" s="68"/>
      <c r="K7648" s="69"/>
      <c r="L7648" s="68"/>
      <c r="M7648" s="68"/>
      <c r="N7648" s="68"/>
      <c r="O7648" s="68"/>
      <c r="P7648" s="70"/>
      <c r="Q7648" s="71"/>
    </row>
    <row r="7649" spans="1:17">
      <c r="A7649" s="152"/>
      <c r="B7649" s="68"/>
      <c r="C7649" s="68"/>
      <c r="D7649" s="68"/>
      <c r="E7649" s="68"/>
      <c r="F7649" s="69"/>
      <c r="G7649" s="69"/>
      <c r="H7649" s="69"/>
      <c r="I7649" s="69"/>
      <c r="J7649" s="68"/>
      <c r="K7649" s="69"/>
      <c r="L7649" s="68"/>
      <c r="M7649" s="68"/>
      <c r="N7649" s="68"/>
      <c r="O7649" s="68"/>
      <c r="P7649" s="70"/>
      <c r="Q7649" s="71"/>
    </row>
    <row r="7650" spans="1:17">
      <c r="A7650" s="152"/>
      <c r="B7650" s="68"/>
      <c r="C7650" s="68"/>
      <c r="D7650" s="68"/>
      <c r="E7650" s="68"/>
      <c r="F7650" s="69"/>
      <c r="G7650" s="69"/>
      <c r="H7650" s="69"/>
      <c r="I7650" s="69"/>
      <c r="J7650" s="68"/>
      <c r="K7650" s="69"/>
      <c r="L7650" s="68"/>
      <c r="M7650" s="68"/>
      <c r="N7650" s="68"/>
      <c r="O7650" s="68"/>
      <c r="P7650" s="70"/>
      <c r="Q7650" s="71"/>
    </row>
    <row r="7651" spans="1:17">
      <c r="A7651" s="152"/>
      <c r="B7651" s="68"/>
      <c r="C7651" s="68"/>
      <c r="D7651" s="68"/>
      <c r="E7651" s="68"/>
      <c r="F7651" s="69"/>
      <c r="G7651" s="69"/>
      <c r="H7651" s="69"/>
      <c r="I7651" s="69"/>
      <c r="J7651" s="68"/>
      <c r="K7651" s="69"/>
      <c r="L7651" s="68"/>
      <c r="M7651" s="68"/>
      <c r="N7651" s="68"/>
      <c r="O7651" s="68"/>
      <c r="P7651" s="70"/>
      <c r="Q7651" s="71"/>
    </row>
    <row r="7652" spans="1:17">
      <c r="A7652" s="152"/>
      <c r="B7652" s="68"/>
      <c r="C7652" s="68"/>
      <c r="D7652" s="68"/>
      <c r="E7652" s="68"/>
      <c r="F7652" s="69"/>
      <c r="G7652" s="69"/>
      <c r="H7652" s="69"/>
      <c r="I7652" s="69"/>
      <c r="J7652" s="68"/>
      <c r="K7652" s="69"/>
      <c r="L7652" s="68"/>
      <c r="M7652" s="68"/>
      <c r="N7652" s="68"/>
      <c r="O7652" s="68"/>
      <c r="P7652" s="70"/>
      <c r="Q7652" s="71"/>
    </row>
    <row r="7653" spans="1:17">
      <c r="A7653" s="152"/>
      <c r="B7653" s="68"/>
      <c r="C7653" s="68"/>
      <c r="D7653" s="68"/>
      <c r="E7653" s="68"/>
      <c r="F7653" s="69"/>
      <c r="G7653" s="69"/>
      <c r="H7653" s="69"/>
      <c r="I7653" s="69"/>
      <c r="J7653" s="68"/>
      <c r="K7653" s="69"/>
      <c r="L7653" s="68"/>
      <c r="M7653" s="68"/>
      <c r="N7653" s="68"/>
      <c r="O7653" s="68"/>
      <c r="P7653" s="70"/>
      <c r="Q7653" s="71"/>
    </row>
    <row r="7654" spans="1:17">
      <c r="A7654" s="152"/>
      <c r="B7654" s="68"/>
      <c r="C7654" s="68"/>
      <c r="D7654" s="68"/>
      <c r="E7654" s="68"/>
      <c r="F7654" s="69"/>
      <c r="G7654" s="69"/>
      <c r="H7654" s="69"/>
      <c r="I7654" s="69"/>
      <c r="J7654" s="68"/>
      <c r="K7654" s="69"/>
      <c r="L7654" s="68"/>
      <c r="M7654" s="68"/>
      <c r="N7654" s="68"/>
      <c r="O7654" s="68"/>
      <c r="P7654" s="70"/>
      <c r="Q7654" s="71"/>
    </row>
    <row r="7655" spans="1:17">
      <c r="A7655" s="152"/>
      <c r="B7655" s="68"/>
      <c r="C7655" s="68"/>
      <c r="D7655" s="68"/>
      <c r="E7655" s="68"/>
      <c r="F7655" s="69"/>
      <c r="G7655" s="69"/>
      <c r="H7655" s="69"/>
      <c r="I7655" s="69"/>
      <c r="J7655" s="68"/>
      <c r="K7655" s="69"/>
      <c r="L7655" s="68"/>
      <c r="M7655" s="68"/>
      <c r="N7655" s="68"/>
      <c r="O7655" s="68"/>
      <c r="P7655" s="70"/>
      <c r="Q7655" s="71"/>
    </row>
    <row r="7656" spans="1:17">
      <c r="A7656" s="152"/>
      <c r="B7656" s="68"/>
      <c r="C7656" s="68"/>
      <c r="D7656" s="68"/>
      <c r="E7656" s="68"/>
      <c r="F7656" s="69"/>
      <c r="G7656" s="69"/>
      <c r="H7656" s="69"/>
      <c r="I7656" s="69"/>
      <c r="J7656" s="68"/>
      <c r="K7656" s="69"/>
      <c r="L7656" s="68"/>
      <c r="M7656" s="68"/>
      <c r="N7656" s="68"/>
      <c r="O7656" s="68"/>
      <c r="P7656" s="70"/>
      <c r="Q7656" s="71"/>
    </row>
    <row r="7657" spans="1:17">
      <c r="A7657" s="152"/>
      <c r="B7657" s="68"/>
      <c r="C7657" s="68"/>
      <c r="D7657" s="68"/>
      <c r="E7657" s="68"/>
      <c r="F7657" s="69"/>
      <c r="G7657" s="69"/>
      <c r="H7657" s="69"/>
      <c r="I7657" s="69"/>
      <c r="J7657" s="68"/>
      <c r="K7657" s="69"/>
      <c r="L7657" s="68"/>
      <c r="M7657" s="68"/>
      <c r="N7657" s="68"/>
      <c r="O7657" s="68"/>
      <c r="P7657" s="70"/>
      <c r="Q7657" s="71"/>
    </row>
    <row r="7658" spans="1:17">
      <c r="A7658" s="152"/>
      <c r="B7658" s="68"/>
      <c r="C7658" s="68"/>
      <c r="D7658" s="68"/>
      <c r="E7658" s="68"/>
      <c r="F7658" s="69"/>
      <c r="G7658" s="69"/>
      <c r="H7658" s="69"/>
      <c r="I7658" s="69"/>
      <c r="J7658" s="68"/>
      <c r="K7658" s="69"/>
      <c r="L7658" s="68"/>
      <c r="M7658" s="68"/>
      <c r="N7658" s="68"/>
      <c r="O7658" s="68"/>
      <c r="P7658" s="70"/>
      <c r="Q7658" s="71"/>
    </row>
    <row r="7659" spans="1:17">
      <c r="A7659" s="152"/>
      <c r="B7659" s="68"/>
      <c r="C7659" s="68"/>
      <c r="D7659" s="68"/>
      <c r="E7659" s="68"/>
      <c r="F7659" s="69"/>
      <c r="G7659" s="69"/>
      <c r="H7659" s="69"/>
      <c r="I7659" s="69"/>
      <c r="J7659" s="68"/>
      <c r="K7659" s="69"/>
      <c r="L7659" s="68"/>
      <c r="M7659" s="68"/>
      <c r="N7659" s="68"/>
      <c r="O7659" s="68"/>
      <c r="P7659" s="70"/>
      <c r="Q7659" s="71"/>
    </row>
    <row r="7660" spans="1:17">
      <c r="A7660" s="152"/>
      <c r="B7660" s="68"/>
      <c r="C7660" s="68"/>
      <c r="D7660" s="68"/>
      <c r="E7660" s="68"/>
      <c r="F7660" s="69"/>
      <c r="G7660" s="69"/>
      <c r="H7660" s="69"/>
      <c r="I7660" s="69"/>
      <c r="J7660" s="68"/>
      <c r="K7660" s="69"/>
      <c r="L7660" s="68"/>
      <c r="M7660" s="68"/>
      <c r="N7660" s="68"/>
      <c r="O7660" s="68"/>
      <c r="P7660" s="70"/>
      <c r="Q7660" s="71"/>
    </row>
    <row r="7661" spans="1:17">
      <c r="A7661" s="152"/>
      <c r="B7661" s="68"/>
      <c r="C7661" s="68"/>
      <c r="D7661" s="68"/>
      <c r="E7661" s="68"/>
      <c r="F7661" s="69"/>
      <c r="G7661" s="69"/>
      <c r="H7661" s="69"/>
      <c r="I7661" s="69"/>
      <c r="J7661" s="68"/>
      <c r="K7661" s="69"/>
      <c r="L7661" s="68"/>
      <c r="M7661" s="68"/>
      <c r="N7661" s="68"/>
      <c r="O7661" s="68"/>
      <c r="P7661" s="70"/>
      <c r="Q7661" s="71"/>
    </row>
    <row r="7662" spans="1:17">
      <c r="A7662" s="152"/>
      <c r="B7662" s="68"/>
      <c r="C7662" s="68"/>
      <c r="D7662" s="68"/>
      <c r="E7662" s="68"/>
      <c r="F7662" s="69"/>
      <c r="G7662" s="69"/>
      <c r="H7662" s="69"/>
      <c r="I7662" s="69"/>
      <c r="J7662" s="68"/>
      <c r="K7662" s="69"/>
      <c r="L7662" s="68"/>
      <c r="M7662" s="68"/>
      <c r="N7662" s="68"/>
      <c r="O7662" s="68"/>
      <c r="P7662" s="70"/>
      <c r="Q7662" s="71"/>
    </row>
    <row r="7663" spans="1:17">
      <c r="A7663" s="152"/>
      <c r="B7663" s="68"/>
      <c r="C7663" s="68"/>
      <c r="D7663" s="68"/>
      <c r="E7663" s="68"/>
      <c r="F7663" s="69"/>
      <c r="G7663" s="69"/>
      <c r="H7663" s="69"/>
      <c r="I7663" s="69"/>
      <c r="J7663" s="68"/>
      <c r="K7663" s="69"/>
      <c r="L7663" s="68"/>
      <c r="M7663" s="68"/>
      <c r="N7663" s="68"/>
      <c r="O7663" s="68"/>
      <c r="P7663" s="70"/>
      <c r="Q7663" s="71"/>
    </row>
    <row r="7664" spans="1:17">
      <c r="A7664" s="152"/>
      <c r="B7664" s="68"/>
      <c r="C7664" s="68"/>
      <c r="D7664" s="68"/>
      <c r="E7664" s="68"/>
      <c r="F7664" s="69"/>
      <c r="G7664" s="69"/>
      <c r="H7664" s="69"/>
      <c r="I7664" s="69"/>
      <c r="J7664" s="68"/>
      <c r="K7664" s="69"/>
      <c r="L7664" s="68"/>
      <c r="M7664" s="68"/>
      <c r="N7664" s="68"/>
      <c r="O7664" s="68"/>
      <c r="P7664" s="70"/>
      <c r="Q7664" s="71"/>
    </row>
    <row r="7665" spans="1:17">
      <c r="A7665" s="152"/>
      <c r="B7665" s="68"/>
      <c r="C7665" s="68"/>
      <c r="D7665" s="68"/>
      <c r="E7665" s="68"/>
      <c r="F7665" s="69"/>
      <c r="G7665" s="69"/>
      <c r="H7665" s="69"/>
      <c r="I7665" s="69"/>
      <c r="J7665" s="68"/>
      <c r="K7665" s="69"/>
      <c r="L7665" s="68"/>
      <c r="M7665" s="68"/>
      <c r="N7665" s="68"/>
      <c r="O7665" s="68"/>
      <c r="P7665" s="70"/>
      <c r="Q7665" s="71"/>
    </row>
    <row r="7666" spans="1:17">
      <c r="A7666" s="152"/>
      <c r="B7666" s="68"/>
      <c r="C7666" s="68"/>
      <c r="D7666" s="68"/>
      <c r="E7666" s="68"/>
      <c r="F7666" s="69"/>
      <c r="G7666" s="69"/>
      <c r="H7666" s="69"/>
      <c r="I7666" s="69"/>
      <c r="J7666" s="68"/>
      <c r="K7666" s="69"/>
      <c r="L7666" s="68"/>
      <c r="M7666" s="68"/>
      <c r="N7666" s="68"/>
      <c r="O7666" s="68"/>
      <c r="P7666" s="70"/>
      <c r="Q7666" s="71"/>
    </row>
    <row r="7667" spans="1:17">
      <c r="A7667" s="152"/>
      <c r="B7667" s="68"/>
      <c r="C7667" s="68"/>
      <c r="D7667" s="68"/>
      <c r="E7667" s="68"/>
      <c r="F7667" s="69"/>
      <c r="G7667" s="69"/>
      <c r="H7667" s="69"/>
      <c r="I7667" s="69"/>
      <c r="J7667" s="68"/>
      <c r="K7667" s="69"/>
      <c r="L7667" s="68"/>
      <c r="M7667" s="68"/>
      <c r="N7667" s="68"/>
      <c r="O7667" s="68"/>
      <c r="P7667" s="70"/>
      <c r="Q7667" s="71"/>
    </row>
    <row r="7668" spans="1:17">
      <c r="A7668" s="152"/>
      <c r="B7668" s="68"/>
      <c r="C7668" s="68"/>
      <c r="D7668" s="68"/>
      <c r="E7668" s="68"/>
      <c r="F7668" s="69"/>
      <c r="G7668" s="69"/>
      <c r="H7668" s="69"/>
      <c r="I7668" s="69"/>
      <c r="J7668" s="68"/>
      <c r="K7668" s="69"/>
      <c r="L7668" s="68"/>
      <c r="M7668" s="68"/>
      <c r="N7668" s="68"/>
      <c r="O7668" s="68"/>
      <c r="P7668" s="70"/>
      <c r="Q7668" s="71"/>
    </row>
    <row r="7669" spans="1:17">
      <c r="A7669" s="152"/>
      <c r="B7669" s="68"/>
      <c r="C7669" s="68"/>
      <c r="D7669" s="68"/>
      <c r="E7669" s="68"/>
      <c r="F7669" s="69"/>
      <c r="G7669" s="69"/>
      <c r="H7669" s="69"/>
      <c r="I7669" s="69"/>
      <c r="J7669" s="68"/>
      <c r="K7669" s="69"/>
      <c r="L7669" s="68"/>
      <c r="M7669" s="68"/>
      <c r="N7669" s="68"/>
      <c r="O7669" s="68"/>
      <c r="P7669" s="70"/>
      <c r="Q7669" s="71"/>
    </row>
    <row r="7670" spans="1:17">
      <c r="A7670" s="152"/>
      <c r="B7670" s="68"/>
      <c r="C7670" s="68"/>
      <c r="D7670" s="68"/>
      <c r="E7670" s="68"/>
      <c r="F7670" s="69"/>
      <c r="G7670" s="69"/>
      <c r="H7670" s="69"/>
      <c r="I7670" s="69"/>
      <c r="J7670" s="68"/>
      <c r="K7670" s="69"/>
      <c r="L7670" s="68"/>
      <c r="M7670" s="68"/>
      <c r="N7670" s="68"/>
      <c r="O7670" s="68"/>
      <c r="P7670" s="70"/>
      <c r="Q7670" s="71"/>
    </row>
    <row r="7671" spans="1:17">
      <c r="A7671" s="152"/>
      <c r="B7671" s="68"/>
      <c r="C7671" s="68"/>
      <c r="D7671" s="68"/>
      <c r="E7671" s="68"/>
      <c r="F7671" s="69"/>
      <c r="G7671" s="69"/>
      <c r="H7671" s="69"/>
      <c r="I7671" s="69"/>
      <c r="J7671" s="68"/>
      <c r="K7671" s="69"/>
      <c r="L7671" s="68"/>
      <c r="M7671" s="68"/>
      <c r="N7671" s="68"/>
      <c r="O7671" s="68"/>
      <c r="P7671" s="70"/>
      <c r="Q7671" s="71"/>
    </row>
    <row r="7672" spans="1:17">
      <c r="A7672" s="152"/>
      <c r="B7672" s="68"/>
      <c r="C7672" s="68"/>
      <c r="D7672" s="68"/>
      <c r="E7672" s="68"/>
      <c r="F7672" s="69"/>
      <c r="G7672" s="69"/>
      <c r="H7672" s="69"/>
      <c r="I7672" s="69"/>
      <c r="J7672" s="68"/>
      <c r="K7672" s="69"/>
      <c r="L7672" s="68"/>
      <c r="M7672" s="68"/>
      <c r="N7672" s="68"/>
      <c r="O7672" s="68"/>
      <c r="P7672" s="70"/>
      <c r="Q7672" s="71"/>
    </row>
    <row r="7673" spans="1:17">
      <c r="A7673" s="152"/>
      <c r="B7673" s="68"/>
      <c r="C7673" s="68"/>
      <c r="D7673" s="68"/>
      <c r="E7673" s="68"/>
      <c r="F7673" s="69"/>
      <c r="G7673" s="69"/>
      <c r="H7673" s="69"/>
      <c r="I7673" s="69"/>
      <c r="J7673" s="68"/>
      <c r="K7673" s="69"/>
      <c r="L7673" s="68"/>
      <c r="M7673" s="68"/>
      <c r="N7673" s="68"/>
      <c r="O7673" s="68"/>
      <c r="P7673" s="70"/>
      <c r="Q7673" s="71"/>
    </row>
    <row r="7674" spans="1:17">
      <c r="A7674" s="152"/>
      <c r="B7674" s="68"/>
      <c r="C7674" s="68"/>
      <c r="D7674" s="68"/>
      <c r="E7674" s="68"/>
      <c r="F7674" s="69"/>
      <c r="G7674" s="69"/>
      <c r="H7674" s="69"/>
      <c r="I7674" s="69"/>
      <c r="J7674" s="68"/>
      <c r="K7674" s="69"/>
      <c r="L7674" s="68"/>
      <c r="M7674" s="68"/>
      <c r="N7674" s="68"/>
      <c r="O7674" s="68"/>
      <c r="P7674" s="70"/>
      <c r="Q7674" s="71"/>
    </row>
    <row r="7675" spans="1:17">
      <c r="A7675" s="152"/>
      <c r="B7675" s="68"/>
      <c r="C7675" s="68"/>
      <c r="D7675" s="68"/>
      <c r="E7675" s="68"/>
      <c r="F7675" s="69"/>
      <c r="G7675" s="69"/>
      <c r="H7675" s="69"/>
      <c r="I7675" s="69"/>
      <c r="J7675" s="68"/>
      <c r="K7675" s="69"/>
      <c r="L7675" s="68"/>
      <c r="M7675" s="68"/>
      <c r="N7675" s="68"/>
      <c r="O7675" s="68"/>
      <c r="P7675" s="70"/>
      <c r="Q7675" s="71"/>
    </row>
    <row r="7676" spans="1:17">
      <c r="A7676" s="152"/>
      <c r="B7676" s="68"/>
      <c r="C7676" s="68"/>
      <c r="D7676" s="68"/>
      <c r="E7676" s="68"/>
      <c r="F7676" s="69"/>
      <c r="G7676" s="69"/>
      <c r="H7676" s="69"/>
      <c r="I7676" s="69"/>
      <c r="J7676" s="68"/>
      <c r="K7676" s="69"/>
      <c r="L7676" s="68"/>
      <c r="M7676" s="68"/>
      <c r="N7676" s="68"/>
      <c r="O7676" s="68"/>
      <c r="P7676" s="70"/>
      <c r="Q7676" s="71"/>
    </row>
    <row r="7677" spans="1:17">
      <c r="A7677" s="152"/>
      <c r="B7677" s="68"/>
      <c r="C7677" s="68"/>
      <c r="D7677" s="68"/>
      <c r="E7677" s="68"/>
      <c r="F7677" s="69"/>
      <c r="G7677" s="69"/>
      <c r="H7677" s="69"/>
      <c r="I7677" s="69"/>
      <c r="J7677" s="68"/>
      <c r="K7677" s="69"/>
      <c r="L7677" s="68"/>
      <c r="M7677" s="68"/>
      <c r="N7677" s="68"/>
      <c r="O7677" s="68"/>
      <c r="P7677" s="70"/>
      <c r="Q7677" s="71"/>
    </row>
    <row r="7678" spans="1:17">
      <c r="A7678" s="152"/>
      <c r="B7678" s="68"/>
      <c r="C7678" s="68"/>
      <c r="D7678" s="68"/>
      <c r="E7678" s="68"/>
      <c r="F7678" s="69"/>
      <c r="G7678" s="69"/>
      <c r="H7678" s="69"/>
      <c r="I7678" s="69"/>
      <c r="J7678" s="68"/>
      <c r="K7678" s="69"/>
      <c r="L7678" s="68"/>
      <c r="M7678" s="68"/>
      <c r="N7678" s="68"/>
      <c r="O7678" s="68"/>
      <c r="P7678" s="70"/>
      <c r="Q7678" s="71"/>
    </row>
    <row r="7679" spans="1:17">
      <c r="A7679" s="152"/>
      <c r="B7679" s="68"/>
      <c r="C7679" s="68"/>
      <c r="D7679" s="68"/>
      <c r="E7679" s="68"/>
      <c r="F7679" s="69"/>
      <c r="G7679" s="69"/>
      <c r="H7679" s="69"/>
      <c r="I7679" s="69"/>
      <c r="J7679" s="68"/>
      <c r="K7679" s="69"/>
      <c r="L7679" s="68"/>
      <c r="M7679" s="68"/>
      <c r="N7679" s="68"/>
      <c r="O7679" s="68"/>
      <c r="P7679" s="70"/>
      <c r="Q7679" s="71"/>
    </row>
    <row r="7680" spans="1:17">
      <c r="A7680" s="152"/>
      <c r="B7680" s="68"/>
      <c r="C7680" s="68"/>
      <c r="D7680" s="68"/>
      <c r="E7680" s="68"/>
      <c r="F7680" s="69"/>
      <c r="G7680" s="69"/>
      <c r="H7680" s="69"/>
      <c r="I7680" s="69"/>
      <c r="J7680" s="68"/>
      <c r="K7680" s="69"/>
      <c r="L7680" s="68"/>
      <c r="M7680" s="68"/>
      <c r="N7680" s="68"/>
      <c r="O7680" s="68"/>
      <c r="P7680" s="70"/>
      <c r="Q7680" s="71"/>
    </row>
    <row r="7681" spans="1:17">
      <c r="A7681" s="152"/>
      <c r="B7681" s="68"/>
      <c r="C7681" s="68"/>
      <c r="D7681" s="68"/>
      <c r="E7681" s="68"/>
      <c r="F7681" s="69"/>
      <c r="G7681" s="69"/>
      <c r="H7681" s="69"/>
      <c r="I7681" s="69"/>
      <c r="J7681" s="68"/>
      <c r="K7681" s="69"/>
      <c r="L7681" s="68"/>
      <c r="M7681" s="68"/>
      <c r="N7681" s="68"/>
      <c r="O7681" s="68"/>
      <c r="P7681" s="70"/>
      <c r="Q7681" s="71"/>
    </row>
    <row r="7682" spans="1:17">
      <c r="A7682" s="152"/>
      <c r="B7682" s="68"/>
      <c r="C7682" s="68"/>
      <c r="D7682" s="68"/>
      <c r="E7682" s="68"/>
      <c r="F7682" s="69"/>
      <c r="G7682" s="69"/>
      <c r="H7682" s="69"/>
      <c r="I7682" s="69"/>
      <c r="J7682" s="68"/>
      <c r="K7682" s="69"/>
      <c r="L7682" s="68"/>
      <c r="M7682" s="68"/>
      <c r="N7682" s="68"/>
      <c r="O7682" s="68"/>
      <c r="P7682" s="70"/>
      <c r="Q7682" s="71"/>
    </row>
    <row r="7683" spans="1:17">
      <c r="A7683" s="152"/>
      <c r="B7683" s="68"/>
      <c r="C7683" s="68"/>
      <c r="D7683" s="68"/>
      <c r="E7683" s="68"/>
      <c r="F7683" s="69"/>
      <c r="G7683" s="69"/>
      <c r="H7683" s="69"/>
      <c r="I7683" s="69"/>
      <c r="J7683" s="68"/>
      <c r="K7683" s="69"/>
      <c r="L7683" s="68"/>
      <c r="M7683" s="68"/>
      <c r="N7683" s="68"/>
      <c r="O7683" s="68"/>
      <c r="P7683" s="70"/>
      <c r="Q7683" s="71"/>
    </row>
    <row r="7684" spans="1:17">
      <c r="A7684" s="152"/>
      <c r="B7684" s="68"/>
      <c r="C7684" s="68"/>
      <c r="D7684" s="68"/>
      <c r="E7684" s="68"/>
      <c r="F7684" s="69"/>
      <c r="G7684" s="69"/>
      <c r="H7684" s="69"/>
      <c r="I7684" s="69"/>
      <c r="J7684" s="68"/>
      <c r="K7684" s="69"/>
      <c r="L7684" s="68"/>
      <c r="M7684" s="68"/>
      <c r="N7684" s="68"/>
      <c r="O7684" s="68"/>
      <c r="P7684" s="70"/>
      <c r="Q7684" s="71"/>
    </row>
    <row r="7685" spans="1:17">
      <c r="A7685" s="152"/>
      <c r="B7685" s="68"/>
      <c r="C7685" s="68"/>
      <c r="D7685" s="68"/>
      <c r="E7685" s="68"/>
      <c r="F7685" s="69"/>
      <c r="G7685" s="69"/>
      <c r="H7685" s="69"/>
      <c r="I7685" s="69"/>
      <c r="J7685" s="68"/>
      <c r="K7685" s="69"/>
      <c r="L7685" s="68"/>
      <c r="M7685" s="68"/>
      <c r="N7685" s="68"/>
      <c r="O7685" s="68"/>
      <c r="P7685" s="70"/>
      <c r="Q7685" s="71"/>
    </row>
    <row r="7686" spans="1:17">
      <c r="A7686" s="152"/>
      <c r="B7686" s="68"/>
      <c r="C7686" s="68"/>
      <c r="D7686" s="68"/>
      <c r="E7686" s="68"/>
      <c r="F7686" s="69"/>
      <c r="G7686" s="69"/>
      <c r="H7686" s="69"/>
      <c r="I7686" s="69"/>
      <c r="J7686" s="68"/>
      <c r="K7686" s="69"/>
      <c r="L7686" s="68"/>
      <c r="M7686" s="68"/>
      <c r="N7686" s="68"/>
      <c r="O7686" s="68"/>
      <c r="P7686" s="70"/>
      <c r="Q7686" s="71"/>
    </row>
    <row r="7687" spans="1:17">
      <c r="A7687" s="152"/>
      <c r="B7687" s="68"/>
      <c r="C7687" s="68"/>
      <c r="D7687" s="68"/>
      <c r="E7687" s="68"/>
      <c r="F7687" s="69"/>
      <c r="G7687" s="69"/>
      <c r="H7687" s="69"/>
      <c r="I7687" s="69"/>
      <c r="J7687" s="68"/>
      <c r="K7687" s="69"/>
      <c r="L7687" s="68"/>
      <c r="M7687" s="68"/>
      <c r="N7687" s="68"/>
      <c r="O7687" s="68"/>
      <c r="P7687" s="70"/>
      <c r="Q7687" s="71"/>
    </row>
    <row r="7688" spans="1:17">
      <c r="A7688" s="152"/>
      <c r="B7688" s="68"/>
      <c r="C7688" s="68"/>
      <c r="D7688" s="68"/>
      <c r="E7688" s="68"/>
      <c r="F7688" s="69"/>
      <c r="G7688" s="69"/>
      <c r="H7688" s="69"/>
      <c r="I7688" s="69"/>
      <c r="J7688" s="68"/>
      <c r="K7688" s="69"/>
      <c r="L7688" s="68"/>
      <c r="M7688" s="68"/>
      <c r="N7688" s="68"/>
      <c r="O7688" s="68"/>
      <c r="P7688" s="70"/>
      <c r="Q7688" s="71"/>
    </row>
    <row r="7689" spans="1:17">
      <c r="A7689" s="152"/>
      <c r="B7689" s="68"/>
      <c r="C7689" s="68"/>
      <c r="D7689" s="68"/>
      <c r="E7689" s="68"/>
      <c r="F7689" s="69"/>
      <c r="G7689" s="69"/>
      <c r="H7689" s="69"/>
      <c r="I7689" s="69"/>
      <c r="J7689" s="68"/>
      <c r="K7689" s="69"/>
      <c r="L7689" s="68"/>
      <c r="M7689" s="68"/>
      <c r="N7689" s="68"/>
      <c r="O7689" s="68"/>
      <c r="P7689" s="70"/>
      <c r="Q7689" s="71"/>
    </row>
    <row r="7690" spans="1:17">
      <c r="A7690" s="152"/>
      <c r="B7690" s="68"/>
      <c r="C7690" s="68"/>
      <c r="D7690" s="68"/>
      <c r="E7690" s="68"/>
      <c r="F7690" s="69"/>
      <c r="G7690" s="69"/>
      <c r="H7690" s="69"/>
      <c r="I7690" s="69"/>
      <c r="J7690" s="68"/>
      <c r="K7690" s="69"/>
      <c r="L7690" s="68"/>
      <c r="M7690" s="68"/>
      <c r="N7690" s="68"/>
      <c r="O7690" s="68"/>
      <c r="P7690" s="70"/>
      <c r="Q7690" s="71"/>
    </row>
    <row r="7691" spans="1:17">
      <c r="A7691" s="152"/>
      <c r="B7691" s="68"/>
      <c r="C7691" s="68"/>
      <c r="D7691" s="68"/>
      <c r="E7691" s="68"/>
      <c r="F7691" s="69"/>
      <c r="G7691" s="69"/>
      <c r="H7691" s="69"/>
      <c r="I7691" s="69"/>
      <c r="J7691" s="68"/>
      <c r="K7691" s="69"/>
      <c r="L7691" s="68"/>
      <c r="M7691" s="68"/>
      <c r="N7691" s="68"/>
      <c r="O7691" s="68"/>
      <c r="P7691" s="70"/>
      <c r="Q7691" s="71"/>
    </row>
    <row r="7692" spans="1:17">
      <c r="A7692" s="152"/>
      <c r="B7692" s="68"/>
      <c r="C7692" s="68"/>
      <c r="D7692" s="68"/>
      <c r="E7692" s="68"/>
      <c r="F7692" s="69"/>
      <c r="G7692" s="69"/>
      <c r="H7692" s="69"/>
      <c r="I7692" s="69"/>
      <c r="J7692" s="68"/>
      <c r="K7692" s="69"/>
      <c r="L7692" s="68"/>
      <c r="M7692" s="68"/>
      <c r="N7692" s="68"/>
      <c r="O7692" s="68"/>
      <c r="P7692" s="70"/>
      <c r="Q7692" s="71"/>
    </row>
    <row r="7693" spans="1:17">
      <c r="A7693" s="152"/>
      <c r="B7693" s="68"/>
      <c r="C7693" s="68"/>
      <c r="D7693" s="68"/>
      <c r="E7693" s="68"/>
      <c r="F7693" s="69"/>
      <c r="G7693" s="69"/>
      <c r="H7693" s="69"/>
      <c r="I7693" s="69"/>
      <c r="J7693" s="68"/>
      <c r="K7693" s="69"/>
      <c r="L7693" s="68"/>
      <c r="M7693" s="68"/>
      <c r="N7693" s="68"/>
      <c r="O7693" s="68"/>
      <c r="P7693" s="70"/>
      <c r="Q7693" s="71"/>
    </row>
    <row r="7694" spans="1:17">
      <c r="A7694" s="152"/>
      <c r="B7694" s="68"/>
      <c r="C7694" s="68"/>
      <c r="D7694" s="68"/>
      <c r="E7694" s="68"/>
      <c r="F7694" s="69"/>
      <c r="G7694" s="69"/>
      <c r="H7694" s="69"/>
      <c r="I7694" s="69"/>
      <c r="J7694" s="68"/>
      <c r="K7694" s="69"/>
      <c r="L7694" s="68"/>
      <c r="M7694" s="68"/>
      <c r="N7694" s="68"/>
      <c r="O7694" s="68"/>
      <c r="P7694" s="70"/>
      <c r="Q7694" s="71"/>
    </row>
    <row r="7695" spans="1:17">
      <c r="A7695" s="152"/>
      <c r="B7695" s="68"/>
      <c r="C7695" s="68"/>
      <c r="D7695" s="68"/>
      <c r="E7695" s="68"/>
      <c r="F7695" s="69"/>
      <c r="G7695" s="69"/>
      <c r="H7695" s="69"/>
      <c r="I7695" s="69"/>
      <c r="J7695" s="68"/>
      <c r="K7695" s="69"/>
      <c r="L7695" s="68"/>
      <c r="M7695" s="68"/>
      <c r="N7695" s="68"/>
      <c r="O7695" s="68"/>
      <c r="P7695" s="70"/>
      <c r="Q7695" s="71"/>
    </row>
    <row r="7696" spans="1:17">
      <c r="A7696" s="152"/>
      <c r="B7696" s="68"/>
      <c r="C7696" s="68"/>
      <c r="D7696" s="68"/>
      <c r="E7696" s="68"/>
      <c r="F7696" s="69"/>
      <c r="G7696" s="69"/>
      <c r="H7696" s="69"/>
      <c r="I7696" s="69"/>
      <c r="J7696" s="68"/>
      <c r="K7696" s="69"/>
      <c r="L7696" s="68"/>
      <c r="M7696" s="68"/>
      <c r="N7696" s="68"/>
      <c r="O7696" s="68"/>
      <c r="P7696" s="70"/>
      <c r="Q7696" s="71"/>
    </row>
    <row r="7697" spans="1:17">
      <c r="A7697" s="152"/>
      <c r="B7697" s="68"/>
      <c r="C7697" s="68"/>
      <c r="D7697" s="68"/>
      <c r="E7697" s="68"/>
      <c r="F7697" s="69"/>
      <c r="G7697" s="69"/>
      <c r="H7697" s="69"/>
      <c r="I7697" s="69"/>
      <c r="J7697" s="68"/>
      <c r="K7697" s="69"/>
      <c r="L7697" s="68"/>
      <c r="M7697" s="68"/>
      <c r="N7697" s="68"/>
      <c r="O7697" s="68"/>
      <c r="P7697" s="70"/>
      <c r="Q7697" s="71"/>
    </row>
    <row r="7698" spans="1:17">
      <c r="A7698" s="152"/>
      <c r="B7698" s="68"/>
      <c r="C7698" s="68"/>
      <c r="D7698" s="68"/>
      <c r="E7698" s="68"/>
      <c r="F7698" s="69"/>
      <c r="G7698" s="69"/>
      <c r="H7698" s="69"/>
      <c r="I7698" s="69"/>
      <c r="J7698" s="68"/>
      <c r="K7698" s="69"/>
      <c r="L7698" s="68"/>
      <c r="M7698" s="68"/>
      <c r="N7698" s="68"/>
      <c r="O7698" s="68"/>
      <c r="P7698" s="70"/>
      <c r="Q7698" s="71"/>
    </row>
    <row r="7699" spans="1:17">
      <c r="A7699" s="152"/>
      <c r="B7699" s="68"/>
      <c r="C7699" s="68"/>
      <c r="D7699" s="68"/>
      <c r="E7699" s="68"/>
      <c r="F7699" s="69"/>
      <c r="G7699" s="69"/>
      <c r="H7699" s="69"/>
      <c r="I7699" s="69"/>
      <c r="J7699" s="68"/>
      <c r="K7699" s="69"/>
      <c r="L7699" s="68"/>
      <c r="M7699" s="68"/>
      <c r="N7699" s="68"/>
      <c r="O7699" s="68"/>
      <c r="P7699" s="70"/>
      <c r="Q7699" s="71"/>
    </row>
    <row r="7700" spans="1:17">
      <c r="A7700" s="152"/>
      <c r="B7700" s="68"/>
      <c r="C7700" s="68"/>
      <c r="D7700" s="68"/>
      <c r="E7700" s="68"/>
      <c r="F7700" s="69"/>
      <c r="G7700" s="69"/>
      <c r="H7700" s="69"/>
      <c r="I7700" s="69"/>
      <c r="J7700" s="68"/>
      <c r="K7700" s="69"/>
      <c r="L7700" s="68"/>
      <c r="M7700" s="68"/>
      <c r="N7700" s="68"/>
      <c r="O7700" s="68"/>
      <c r="P7700" s="70"/>
      <c r="Q7700" s="71"/>
    </row>
    <row r="7701" spans="1:17">
      <c r="A7701" s="152"/>
      <c r="B7701" s="68"/>
      <c r="C7701" s="68"/>
      <c r="D7701" s="68"/>
      <c r="E7701" s="68"/>
      <c r="F7701" s="69"/>
      <c r="G7701" s="69"/>
      <c r="H7701" s="69"/>
      <c r="I7701" s="69"/>
      <c r="J7701" s="68"/>
      <c r="K7701" s="69"/>
      <c r="L7701" s="68"/>
      <c r="M7701" s="68"/>
      <c r="N7701" s="68"/>
      <c r="O7701" s="68"/>
      <c r="P7701" s="70"/>
      <c r="Q7701" s="71"/>
    </row>
    <row r="7702" spans="1:17">
      <c r="A7702" s="152"/>
      <c r="B7702" s="68"/>
      <c r="C7702" s="68"/>
      <c r="D7702" s="68"/>
      <c r="E7702" s="68"/>
      <c r="F7702" s="69"/>
      <c r="G7702" s="69"/>
      <c r="H7702" s="69"/>
      <c r="I7702" s="69"/>
      <c r="J7702" s="68"/>
      <c r="K7702" s="69"/>
      <c r="L7702" s="68"/>
      <c r="M7702" s="68"/>
      <c r="N7702" s="68"/>
      <c r="O7702" s="68"/>
      <c r="P7702" s="70"/>
      <c r="Q7702" s="71"/>
    </row>
    <row r="7703" spans="1:17">
      <c r="A7703" s="152"/>
      <c r="B7703" s="68"/>
      <c r="C7703" s="68"/>
      <c r="D7703" s="68"/>
      <c r="E7703" s="68"/>
      <c r="F7703" s="69"/>
      <c r="G7703" s="69"/>
      <c r="H7703" s="69"/>
      <c r="I7703" s="69"/>
      <c r="J7703" s="68"/>
      <c r="K7703" s="69"/>
      <c r="L7703" s="68"/>
      <c r="M7703" s="68"/>
      <c r="N7703" s="68"/>
      <c r="O7703" s="68"/>
      <c r="P7703" s="70"/>
      <c r="Q7703" s="71"/>
    </row>
    <row r="7704" spans="1:17">
      <c r="A7704" s="152"/>
      <c r="B7704" s="68"/>
      <c r="C7704" s="68"/>
      <c r="D7704" s="68"/>
      <c r="E7704" s="68"/>
      <c r="F7704" s="69"/>
      <c r="G7704" s="69"/>
      <c r="H7704" s="69"/>
      <c r="I7704" s="69"/>
      <c r="J7704" s="68"/>
      <c r="K7704" s="69"/>
      <c r="L7704" s="68"/>
      <c r="M7704" s="68"/>
      <c r="N7704" s="68"/>
      <c r="O7704" s="68"/>
      <c r="P7704" s="70"/>
      <c r="Q7704" s="71"/>
    </row>
    <row r="7705" spans="1:17">
      <c r="A7705" s="152"/>
      <c r="B7705" s="68"/>
      <c r="C7705" s="68"/>
      <c r="D7705" s="68"/>
      <c r="E7705" s="68"/>
      <c r="F7705" s="69"/>
      <c r="G7705" s="69"/>
      <c r="H7705" s="69"/>
      <c r="I7705" s="69"/>
      <c r="J7705" s="68"/>
      <c r="K7705" s="69"/>
      <c r="L7705" s="68"/>
      <c r="M7705" s="68"/>
      <c r="N7705" s="68"/>
      <c r="O7705" s="68"/>
      <c r="P7705" s="70"/>
      <c r="Q7705" s="71"/>
    </row>
    <row r="7706" spans="1:17">
      <c r="A7706" s="152"/>
      <c r="B7706" s="68"/>
      <c r="C7706" s="68"/>
      <c r="D7706" s="68"/>
      <c r="E7706" s="68"/>
      <c r="F7706" s="69"/>
      <c r="G7706" s="69"/>
      <c r="H7706" s="69"/>
      <c r="I7706" s="69"/>
      <c r="J7706" s="68"/>
      <c r="K7706" s="69"/>
      <c r="L7706" s="68"/>
      <c r="M7706" s="68"/>
      <c r="N7706" s="68"/>
      <c r="O7706" s="68"/>
      <c r="P7706" s="70"/>
      <c r="Q7706" s="71"/>
    </row>
    <row r="7707" spans="1:17">
      <c r="A7707" s="152"/>
      <c r="B7707" s="68"/>
      <c r="C7707" s="68"/>
      <c r="D7707" s="68"/>
      <c r="E7707" s="68"/>
      <c r="F7707" s="69"/>
      <c r="G7707" s="69"/>
      <c r="H7707" s="69"/>
      <c r="I7707" s="69"/>
      <c r="J7707" s="68"/>
      <c r="K7707" s="69"/>
      <c r="L7707" s="68"/>
      <c r="M7707" s="68"/>
      <c r="N7707" s="68"/>
      <c r="O7707" s="68"/>
      <c r="P7707" s="70"/>
      <c r="Q7707" s="71"/>
    </row>
    <row r="7708" spans="1:17">
      <c r="A7708" s="152"/>
      <c r="B7708" s="68"/>
      <c r="C7708" s="68"/>
      <c r="D7708" s="68"/>
      <c r="E7708" s="68"/>
      <c r="F7708" s="69"/>
      <c r="G7708" s="69"/>
      <c r="H7708" s="69"/>
      <c r="I7708" s="69"/>
      <c r="J7708" s="68"/>
      <c r="K7708" s="69"/>
      <c r="L7708" s="68"/>
      <c r="M7708" s="68"/>
      <c r="N7708" s="68"/>
      <c r="O7708" s="68"/>
      <c r="P7708" s="70"/>
      <c r="Q7708" s="71"/>
    </row>
    <row r="7709" spans="1:17">
      <c r="A7709" s="152"/>
      <c r="B7709" s="68"/>
      <c r="C7709" s="68"/>
      <c r="D7709" s="68"/>
      <c r="E7709" s="68"/>
      <c r="F7709" s="69"/>
      <c r="G7709" s="69"/>
      <c r="H7709" s="69"/>
      <c r="I7709" s="69"/>
      <c r="J7709" s="68"/>
      <c r="K7709" s="69"/>
      <c r="L7709" s="68"/>
      <c r="M7709" s="68"/>
      <c r="N7709" s="68"/>
      <c r="O7709" s="68"/>
      <c r="P7709" s="70"/>
      <c r="Q7709" s="71"/>
    </row>
    <row r="7710" spans="1:17">
      <c r="A7710" s="152"/>
      <c r="B7710" s="68"/>
      <c r="C7710" s="68"/>
      <c r="D7710" s="68"/>
      <c r="E7710" s="68"/>
      <c r="F7710" s="69"/>
      <c r="G7710" s="69"/>
      <c r="H7710" s="69"/>
      <c r="I7710" s="69"/>
      <c r="J7710" s="68"/>
      <c r="K7710" s="69"/>
      <c r="L7710" s="68"/>
      <c r="M7710" s="68"/>
      <c r="N7710" s="68"/>
      <c r="O7710" s="68"/>
      <c r="P7710" s="70"/>
      <c r="Q7710" s="71"/>
    </row>
    <row r="7711" spans="1:17">
      <c r="A7711" s="152"/>
      <c r="B7711" s="68"/>
      <c r="C7711" s="68"/>
      <c r="D7711" s="68"/>
      <c r="E7711" s="68"/>
      <c r="F7711" s="69"/>
      <c r="G7711" s="69"/>
      <c r="H7711" s="69"/>
      <c r="I7711" s="69"/>
      <c r="J7711" s="68"/>
      <c r="K7711" s="69"/>
      <c r="L7711" s="68"/>
      <c r="M7711" s="68"/>
      <c r="N7711" s="68"/>
      <c r="O7711" s="68"/>
      <c r="P7711" s="70"/>
      <c r="Q7711" s="71"/>
    </row>
    <row r="7712" spans="1:17">
      <c r="A7712" s="152"/>
      <c r="B7712" s="68"/>
      <c r="C7712" s="68"/>
      <c r="D7712" s="68"/>
      <c r="E7712" s="68"/>
      <c r="F7712" s="69"/>
      <c r="G7712" s="69"/>
      <c r="H7712" s="69"/>
      <c r="I7712" s="69"/>
      <c r="J7712" s="68"/>
      <c r="K7712" s="69"/>
      <c r="L7712" s="68"/>
      <c r="M7712" s="68"/>
      <c r="N7712" s="68"/>
      <c r="O7712" s="68"/>
      <c r="P7712" s="70"/>
      <c r="Q7712" s="71"/>
    </row>
    <row r="7713" spans="1:17">
      <c r="A7713" s="152"/>
      <c r="B7713" s="68"/>
      <c r="C7713" s="68"/>
      <c r="D7713" s="68"/>
      <c r="E7713" s="68"/>
      <c r="F7713" s="69"/>
      <c r="G7713" s="69"/>
      <c r="H7713" s="69"/>
      <c r="I7713" s="69"/>
      <c r="J7713" s="68"/>
      <c r="K7713" s="69"/>
      <c r="L7713" s="68"/>
      <c r="M7713" s="68"/>
      <c r="N7713" s="68"/>
      <c r="O7713" s="68"/>
      <c r="P7713" s="70"/>
      <c r="Q7713" s="71"/>
    </row>
    <row r="7714" spans="1:17">
      <c r="A7714" s="152"/>
      <c r="B7714" s="68"/>
      <c r="C7714" s="68"/>
      <c r="D7714" s="68"/>
      <c r="E7714" s="68"/>
      <c r="F7714" s="69"/>
      <c r="G7714" s="69"/>
      <c r="H7714" s="69"/>
      <c r="I7714" s="69"/>
      <c r="J7714" s="68"/>
      <c r="K7714" s="69"/>
      <c r="L7714" s="68"/>
      <c r="M7714" s="68"/>
      <c r="N7714" s="68"/>
      <c r="O7714" s="68"/>
      <c r="P7714" s="70"/>
      <c r="Q7714" s="71"/>
    </row>
    <row r="7715" spans="1:17">
      <c r="A7715" s="152"/>
      <c r="B7715" s="68"/>
      <c r="C7715" s="68"/>
      <c r="D7715" s="68"/>
      <c r="E7715" s="68"/>
      <c r="F7715" s="69"/>
      <c r="G7715" s="69"/>
      <c r="H7715" s="69"/>
      <c r="I7715" s="69"/>
      <c r="J7715" s="68"/>
      <c r="K7715" s="69"/>
      <c r="L7715" s="68"/>
      <c r="M7715" s="68"/>
      <c r="N7715" s="68"/>
      <c r="O7715" s="68"/>
      <c r="P7715" s="70"/>
      <c r="Q7715" s="71"/>
    </row>
    <row r="7716" spans="1:17">
      <c r="A7716" s="152"/>
      <c r="B7716" s="68"/>
      <c r="C7716" s="68"/>
      <c r="D7716" s="68"/>
      <c r="E7716" s="68"/>
      <c r="F7716" s="69"/>
      <c r="G7716" s="69"/>
      <c r="H7716" s="69"/>
      <c r="I7716" s="69"/>
      <c r="J7716" s="68"/>
      <c r="K7716" s="69"/>
      <c r="L7716" s="68"/>
      <c r="M7716" s="68"/>
      <c r="N7716" s="68"/>
      <c r="O7716" s="68"/>
      <c r="P7716" s="70"/>
      <c r="Q7716" s="71"/>
    </row>
    <row r="7717" spans="1:17">
      <c r="A7717" s="152"/>
      <c r="B7717" s="68"/>
      <c r="C7717" s="68"/>
      <c r="D7717" s="68"/>
      <c r="E7717" s="68"/>
      <c r="F7717" s="69"/>
      <c r="G7717" s="69"/>
      <c r="H7717" s="69"/>
      <c r="I7717" s="69"/>
      <c r="J7717" s="68"/>
      <c r="K7717" s="69"/>
      <c r="L7717" s="68"/>
      <c r="M7717" s="68"/>
      <c r="N7717" s="68"/>
      <c r="O7717" s="68"/>
      <c r="P7717" s="70"/>
      <c r="Q7717" s="71"/>
    </row>
    <row r="7718" spans="1:17">
      <c r="A7718" s="152"/>
      <c r="B7718" s="68"/>
      <c r="C7718" s="68"/>
      <c r="D7718" s="68"/>
      <c r="E7718" s="68"/>
      <c r="F7718" s="69"/>
      <c r="G7718" s="69"/>
      <c r="H7718" s="69"/>
      <c r="I7718" s="69"/>
      <c r="J7718" s="68"/>
      <c r="K7718" s="69"/>
      <c r="L7718" s="68"/>
      <c r="M7718" s="68"/>
      <c r="N7718" s="68"/>
      <c r="O7718" s="68"/>
      <c r="P7718" s="70"/>
      <c r="Q7718" s="71"/>
    </row>
    <row r="7719" spans="1:17">
      <c r="A7719" s="152"/>
      <c r="B7719" s="68"/>
      <c r="C7719" s="68"/>
      <c r="D7719" s="68"/>
      <c r="E7719" s="68"/>
      <c r="F7719" s="69"/>
      <c r="G7719" s="69"/>
      <c r="H7719" s="69"/>
      <c r="I7719" s="69"/>
      <c r="J7719" s="68"/>
      <c r="K7719" s="69"/>
      <c r="L7719" s="68"/>
      <c r="M7719" s="68"/>
      <c r="N7719" s="68"/>
      <c r="O7719" s="68"/>
      <c r="P7719" s="70"/>
      <c r="Q7719" s="71"/>
    </row>
    <row r="7720" spans="1:17">
      <c r="A7720" s="152"/>
      <c r="B7720" s="68"/>
      <c r="C7720" s="68"/>
      <c r="D7720" s="68"/>
      <c r="E7720" s="68"/>
      <c r="F7720" s="69"/>
      <c r="G7720" s="69"/>
      <c r="H7720" s="69"/>
      <c r="I7720" s="69"/>
      <c r="J7720" s="68"/>
      <c r="K7720" s="69"/>
      <c r="L7720" s="68"/>
      <c r="M7720" s="68"/>
      <c r="N7720" s="68"/>
      <c r="O7720" s="68"/>
      <c r="P7720" s="70"/>
      <c r="Q7720" s="71"/>
    </row>
    <row r="7721" spans="1:17">
      <c r="A7721" s="152"/>
      <c r="B7721" s="68"/>
      <c r="C7721" s="68"/>
      <c r="D7721" s="68"/>
      <c r="E7721" s="68"/>
      <c r="F7721" s="69"/>
      <c r="G7721" s="69"/>
      <c r="H7721" s="69"/>
      <c r="I7721" s="69"/>
      <c r="J7721" s="68"/>
      <c r="K7721" s="69"/>
      <c r="L7721" s="68"/>
      <c r="M7721" s="68"/>
      <c r="N7721" s="68"/>
      <c r="O7721" s="68"/>
      <c r="P7721" s="70"/>
      <c r="Q7721" s="71"/>
    </row>
    <row r="7722" spans="1:17">
      <c r="A7722" s="152"/>
      <c r="B7722" s="68"/>
      <c r="C7722" s="68"/>
      <c r="D7722" s="68"/>
      <c r="E7722" s="68"/>
      <c r="F7722" s="69"/>
      <c r="G7722" s="69"/>
      <c r="H7722" s="69"/>
      <c r="I7722" s="69"/>
      <c r="J7722" s="68"/>
      <c r="K7722" s="69"/>
      <c r="L7722" s="68"/>
      <c r="M7722" s="68"/>
      <c r="N7722" s="68"/>
      <c r="O7722" s="68"/>
      <c r="P7722" s="70"/>
      <c r="Q7722" s="71"/>
    </row>
    <row r="7723" spans="1:17">
      <c r="A7723" s="152"/>
      <c r="B7723" s="68"/>
      <c r="C7723" s="68"/>
      <c r="D7723" s="68"/>
      <c r="E7723" s="68"/>
      <c r="F7723" s="69"/>
      <c r="G7723" s="69"/>
      <c r="H7723" s="69"/>
      <c r="I7723" s="69"/>
      <c r="J7723" s="68"/>
      <c r="K7723" s="69"/>
      <c r="L7723" s="68"/>
      <c r="M7723" s="68"/>
      <c r="N7723" s="68"/>
      <c r="O7723" s="68"/>
      <c r="P7723" s="70"/>
      <c r="Q7723" s="71"/>
    </row>
    <row r="7724" spans="1:17">
      <c r="A7724" s="152"/>
      <c r="B7724" s="68"/>
      <c r="C7724" s="68"/>
      <c r="D7724" s="68"/>
      <c r="E7724" s="68"/>
      <c r="F7724" s="69"/>
      <c r="G7724" s="69"/>
      <c r="H7724" s="69"/>
      <c r="I7724" s="69"/>
      <c r="J7724" s="68"/>
      <c r="K7724" s="69"/>
      <c r="L7724" s="68"/>
      <c r="M7724" s="68"/>
      <c r="N7724" s="68"/>
      <c r="O7724" s="68"/>
      <c r="P7724" s="70"/>
      <c r="Q7724" s="71"/>
    </row>
    <row r="7725" spans="1:17">
      <c r="A7725" s="152"/>
      <c r="B7725" s="68"/>
      <c r="C7725" s="68"/>
      <c r="D7725" s="68"/>
      <c r="E7725" s="68"/>
      <c r="F7725" s="69"/>
      <c r="G7725" s="69"/>
      <c r="H7725" s="69"/>
      <c r="I7725" s="69"/>
      <c r="J7725" s="68"/>
      <c r="K7725" s="69"/>
      <c r="L7725" s="68"/>
      <c r="M7725" s="68"/>
      <c r="N7725" s="68"/>
      <c r="O7725" s="68"/>
      <c r="P7725" s="70"/>
      <c r="Q7725" s="71"/>
    </row>
    <row r="7726" spans="1:17">
      <c r="A7726" s="152"/>
      <c r="B7726" s="68"/>
      <c r="C7726" s="68"/>
      <c r="D7726" s="68"/>
      <c r="E7726" s="68"/>
      <c r="F7726" s="69"/>
      <c r="G7726" s="69"/>
      <c r="H7726" s="69"/>
      <c r="I7726" s="69"/>
      <c r="J7726" s="68"/>
      <c r="K7726" s="69"/>
      <c r="L7726" s="68"/>
      <c r="M7726" s="68"/>
      <c r="N7726" s="68"/>
      <c r="O7726" s="68"/>
      <c r="P7726" s="70"/>
      <c r="Q7726" s="71"/>
    </row>
    <row r="7727" spans="1:17">
      <c r="A7727" s="152"/>
      <c r="B7727" s="68"/>
      <c r="C7727" s="68"/>
      <c r="D7727" s="68"/>
      <c r="E7727" s="68"/>
      <c r="F7727" s="69"/>
      <c r="G7727" s="69"/>
      <c r="H7727" s="69"/>
      <c r="I7727" s="69"/>
      <c r="J7727" s="68"/>
      <c r="K7727" s="69"/>
      <c r="L7727" s="68"/>
      <c r="M7727" s="68"/>
      <c r="N7727" s="68"/>
      <c r="O7727" s="68"/>
      <c r="P7727" s="70"/>
      <c r="Q7727" s="71"/>
    </row>
    <row r="7728" spans="1:17">
      <c r="A7728" s="152"/>
      <c r="B7728" s="68"/>
      <c r="C7728" s="68"/>
      <c r="D7728" s="68"/>
      <c r="E7728" s="68"/>
      <c r="F7728" s="69"/>
      <c r="G7728" s="69"/>
      <c r="H7728" s="69"/>
      <c r="I7728" s="69"/>
      <c r="J7728" s="68"/>
      <c r="K7728" s="69"/>
      <c r="L7728" s="68"/>
      <c r="M7728" s="68"/>
      <c r="N7728" s="68"/>
      <c r="O7728" s="68"/>
      <c r="P7728" s="70"/>
      <c r="Q7728" s="71"/>
    </row>
    <row r="7729" spans="1:17">
      <c r="A7729" s="152"/>
      <c r="B7729" s="68"/>
      <c r="C7729" s="68"/>
      <c r="D7729" s="68"/>
      <c r="E7729" s="68"/>
      <c r="F7729" s="69"/>
      <c r="G7729" s="69"/>
      <c r="H7729" s="69"/>
      <c r="I7729" s="69"/>
      <c r="J7729" s="68"/>
      <c r="K7729" s="69"/>
      <c r="L7729" s="68"/>
      <c r="M7729" s="68"/>
      <c r="N7729" s="68"/>
      <c r="O7729" s="68"/>
      <c r="P7729" s="70"/>
      <c r="Q7729" s="71"/>
    </row>
    <row r="7730" spans="1:17">
      <c r="A7730" s="152"/>
      <c r="B7730" s="68"/>
      <c r="C7730" s="68"/>
      <c r="D7730" s="68"/>
      <c r="E7730" s="68"/>
      <c r="F7730" s="69"/>
      <c r="G7730" s="69"/>
      <c r="H7730" s="69"/>
      <c r="I7730" s="69"/>
      <c r="J7730" s="68"/>
      <c r="K7730" s="69"/>
      <c r="L7730" s="68"/>
      <c r="M7730" s="68"/>
      <c r="N7730" s="68"/>
      <c r="O7730" s="68"/>
      <c r="P7730" s="70"/>
      <c r="Q7730" s="71"/>
    </row>
    <row r="7731" spans="1:17">
      <c r="A7731" s="152"/>
      <c r="B7731" s="68"/>
      <c r="C7731" s="68"/>
      <c r="D7731" s="68"/>
      <c r="E7731" s="68"/>
      <c r="F7731" s="69"/>
      <c r="G7731" s="69"/>
      <c r="H7731" s="69"/>
      <c r="I7731" s="69"/>
      <c r="J7731" s="68"/>
      <c r="K7731" s="69"/>
      <c r="L7731" s="68"/>
      <c r="M7731" s="68"/>
      <c r="N7731" s="68"/>
      <c r="O7731" s="68"/>
      <c r="P7731" s="70"/>
      <c r="Q7731" s="71"/>
    </row>
    <row r="7732" spans="1:17">
      <c r="A7732" s="152"/>
      <c r="B7732" s="68"/>
      <c r="C7732" s="68"/>
      <c r="D7732" s="68"/>
      <c r="E7732" s="68"/>
      <c r="F7732" s="69"/>
      <c r="G7732" s="69"/>
      <c r="H7732" s="69"/>
      <c r="I7732" s="69"/>
      <c r="J7732" s="68"/>
      <c r="K7732" s="69"/>
      <c r="L7732" s="68"/>
      <c r="M7732" s="68"/>
      <c r="N7732" s="68"/>
      <c r="O7732" s="68"/>
      <c r="P7732" s="70"/>
      <c r="Q7732" s="71"/>
    </row>
    <row r="7733" spans="1:17">
      <c r="A7733" s="152"/>
      <c r="B7733" s="68"/>
      <c r="C7733" s="68"/>
      <c r="D7733" s="68"/>
      <c r="E7733" s="68"/>
      <c r="F7733" s="69"/>
      <c r="G7733" s="69"/>
      <c r="H7733" s="69"/>
      <c r="I7733" s="69"/>
      <c r="J7733" s="68"/>
      <c r="K7733" s="69"/>
      <c r="L7733" s="68"/>
      <c r="M7733" s="68"/>
      <c r="N7733" s="68"/>
      <c r="O7733" s="68"/>
      <c r="P7733" s="70"/>
      <c r="Q7733" s="71"/>
    </row>
    <row r="7734" spans="1:17">
      <c r="A7734" s="152"/>
      <c r="B7734" s="68"/>
      <c r="C7734" s="68"/>
      <c r="D7734" s="68"/>
      <c r="E7734" s="68"/>
      <c r="F7734" s="69"/>
      <c r="G7734" s="69"/>
      <c r="H7734" s="69"/>
      <c r="I7734" s="69"/>
      <c r="J7734" s="68"/>
      <c r="K7734" s="69"/>
      <c r="L7734" s="68"/>
      <c r="M7734" s="68"/>
      <c r="N7734" s="68"/>
      <c r="O7734" s="68"/>
      <c r="P7734" s="70"/>
      <c r="Q7734" s="71"/>
    </row>
    <row r="7735" spans="1:17">
      <c r="A7735" s="152"/>
      <c r="B7735" s="68"/>
      <c r="C7735" s="68"/>
      <c r="D7735" s="68"/>
      <c r="E7735" s="68"/>
      <c r="F7735" s="69"/>
      <c r="G7735" s="69"/>
      <c r="H7735" s="69"/>
      <c r="I7735" s="69"/>
      <c r="J7735" s="68"/>
      <c r="K7735" s="69"/>
      <c r="L7735" s="68"/>
      <c r="M7735" s="68"/>
      <c r="N7735" s="68"/>
      <c r="O7735" s="68"/>
      <c r="P7735" s="70"/>
      <c r="Q7735" s="71"/>
    </row>
    <row r="7736" spans="1:17">
      <c r="A7736" s="152"/>
      <c r="B7736" s="68"/>
      <c r="C7736" s="68"/>
      <c r="D7736" s="68"/>
      <c r="E7736" s="68"/>
      <c r="F7736" s="69"/>
      <c r="G7736" s="69"/>
      <c r="H7736" s="69"/>
      <c r="I7736" s="69"/>
      <c r="J7736" s="68"/>
      <c r="K7736" s="69"/>
      <c r="L7736" s="68"/>
      <c r="M7736" s="68"/>
      <c r="N7736" s="68"/>
      <c r="O7736" s="68"/>
      <c r="P7736" s="70"/>
      <c r="Q7736" s="71"/>
    </row>
    <row r="7737" spans="1:17">
      <c r="A7737" s="152"/>
      <c r="B7737" s="68"/>
      <c r="C7737" s="68"/>
      <c r="D7737" s="68"/>
      <c r="E7737" s="68"/>
      <c r="F7737" s="69"/>
      <c r="G7737" s="69"/>
      <c r="H7737" s="69"/>
      <c r="I7737" s="69"/>
      <c r="J7737" s="68"/>
      <c r="K7737" s="69"/>
      <c r="L7737" s="68"/>
      <c r="M7737" s="68"/>
      <c r="N7737" s="68"/>
      <c r="O7737" s="68"/>
      <c r="P7737" s="70"/>
      <c r="Q7737" s="71"/>
    </row>
    <row r="7738" spans="1:17">
      <c r="A7738" s="152"/>
      <c r="B7738" s="68"/>
      <c r="C7738" s="68"/>
      <c r="D7738" s="68"/>
      <c r="E7738" s="68"/>
      <c r="F7738" s="69"/>
      <c r="G7738" s="69"/>
      <c r="H7738" s="69"/>
      <c r="I7738" s="69"/>
      <c r="J7738" s="68"/>
      <c r="K7738" s="69"/>
      <c r="L7738" s="68"/>
      <c r="M7738" s="68"/>
      <c r="N7738" s="68"/>
      <c r="O7738" s="68"/>
      <c r="P7738" s="70"/>
      <c r="Q7738" s="71"/>
    </row>
    <row r="7739" spans="1:17">
      <c r="A7739" s="152"/>
      <c r="B7739" s="68"/>
      <c r="C7739" s="68"/>
      <c r="D7739" s="68"/>
      <c r="E7739" s="68"/>
      <c r="F7739" s="69"/>
      <c r="G7739" s="69"/>
      <c r="H7739" s="69"/>
      <c r="I7739" s="69"/>
      <c r="J7739" s="68"/>
      <c r="K7739" s="69"/>
      <c r="L7739" s="68"/>
      <c r="M7739" s="68"/>
      <c r="N7739" s="68"/>
      <c r="O7739" s="68"/>
      <c r="P7739" s="70"/>
      <c r="Q7739" s="71"/>
    </row>
    <row r="7740" spans="1:17">
      <c r="A7740" s="152"/>
      <c r="B7740" s="68"/>
      <c r="C7740" s="68"/>
      <c r="D7740" s="68"/>
      <c r="E7740" s="68"/>
      <c r="F7740" s="69"/>
      <c r="G7740" s="69"/>
      <c r="H7740" s="69"/>
      <c r="I7740" s="69"/>
      <c r="J7740" s="68"/>
      <c r="K7740" s="69"/>
      <c r="L7740" s="68"/>
      <c r="M7740" s="68"/>
      <c r="N7740" s="68"/>
      <c r="O7740" s="68"/>
      <c r="P7740" s="70"/>
      <c r="Q7740" s="71"/>
    </row>
    <row r="7741" spans="1:17">
      <c r="A7741" s="152"/>
      <c r="B7741" s="68"/>
      <c r="C7741" s="68"/>
      <c r="D7741" s="68"/>
      <c r="E7741" s="68"/>
      <c r="F7741" s="69"/>
      <c r="G7741" s="69"/>
      <c r="H7741" s="69"/>
      <c r="I7741" s="69"/>
      <c r="J7741" s="68"/>
      <c r="K7741" s="69"/>
      <c r="L7741" s="68"/>
      <c r="M7741" s="68"/>
      <c r="N7741" s="68"/>
      <c r="O7741" s="68"/>
      <c r="P7741" s="70"/>
      <c r="Q7741" s="71"/>
    </row>
    <row r="7742" spans="1:17">
      <c r="A7742" s="152"/>
      <c r="B7742" s="68"/>
      <c r="C7742" s="68"/>
      <c r="D7742" s="68"/>
      <c r="E7742" s="68"/>
      <c r="F7742" s="69"/>
      <c r="G7742" s="69"/>
      <c r="H7742" s="69"/>
      <c r="I7742" s="69"/>
      <c r="J7742" s="68"/>
      <c r="K7742" s="69"/>
      <c r="L7742" s="68"/>
      <c r="M7742" s="68"/>
      <c r="N7742" s="68"/>
      <c r="O7742" s="68"/>
      <c r="P7742" s="70"/>
      <c r="Q7742" s="71"/>
    </row>
    <row r="7743" spans="1:17">
      <c r="A7743" s="152"/>
      <c r="B7743" s="68"/>
      <c r="C7743" s="68"/>
      <c r="D7743" s="68"/>
      <c r="E7743" s="68"/>
      <c r="F7743" s="69"/>
      <c r="G7743" s="69"/>
      <c r="H7743" s="69"/>
      <c r="I7743" s="69"/>
      <c r="J7743" s="68"/>
      <c r="K7743" s="69"/>
      <c r="L7743" s="68"/>
      <c r="M7743" s="68"/>
      <c r="N7743" s="68"/>
      <c r="O7743" s="68"/>
      <c r="P7743" s="70"/>
      <c r="Q7743" s="71"/>
    </row>
    <row r="7744" spans="1:17">
      <c r="A7744" s="152"/>
      <c r="B7744" s="68"/>
      <c r="C7744" s="68"/>
      <c r="D7744" s="68"/>
      <c r="E7744" s="68"/>
      <c r="F7744" s="69"/>
      <c r="G7744" s="69"/>
      <c r="H7744" s="69"/>
      <c r="I7744" s="69"/>
      <c r="J7744" s="68"/>
      <c r="K7744" s="69"/>
      <c r="L7744" s="68"/>
      <c r="M7744" s="68"/>
      <c r="N7744" s="68"/>
      <c r="O7744" s="68"/>
      <c r="P7744" s="70"/>
      <c r="Q7744" s="71"/>
    </row>
    <row r="7745" spans="1:17">
      <c r="A7745" s="152"/>
      <c r="B7745" s="68"/>
      <c r="C7745" s="68"/>
      <c r="D7745" s="68"/>
      <c r="E7745" s="68"/>
      <c r="F7745" s="69"/>
      <c r="G7745" s="69"/>
      <c r="H7745" s="69"/>
      <c r="I7745" s="69"/>
      <c r="J7745" s="68"/>
      <c r="K7745" s="69"/>
      <c r="L7745" s="68"/>
      <c r="M7745" s="68"/>
      <c r="N7745" s="68"/>
      <c r="O7745" s="68"/>
      <c r="P7745" s="70"/>
      <c r="Q7745" s="71"/>
    </row>
    <row r="7746" spans="1:17">
      <c r="A7746" s="152"/>
      <c r="B7746" s="68"/>
      <c r="C7746" s="68"/>
      <c r="D7746" s="68"/>
      <c r="E7746" s="68"/>
      <c r="F7746" s="69"/>
      <c r="G7746" s="69"/>
      <c r="H7746" s="69"/>
      <c r="I7746" s="69"/>
      <c r="J7746" s="68"/>
      <c r="K7746" s="69"/>
      <c r="L7746" s="68"/>
      <c r="M7746" s="68"/>
      <c r="N7746" s="68"/>
      <c r="O7746" s="68"/>
      <c r="P7746" s="70"/>
      <c r="Q7746" s="71"/>
    </row>
    <row r="7747" spans="1:17">
      <c r="A7747" s="152"/>
      <c r="B7747" s="68"/>
      <c r="C7747" s="68"/>
      <c r="D7747" s="68"/>
      <c r="E7747" s="68"/>
      <c r="F7747" s="69"/>
      <c r="G7747" s="69"/>
      <c r="H7747" s="69"/>
      <c r="I7747" s="69"/>
      <c r="J7747" s="68"/>
      <c r="K7747" s="69"/>
      <c r="L7747" s="68"/>
      <c r="M7747" s="68"/>
      <c r="N7747" s="68"/>
      <c r="O7747" s="68"/>
      <c r="P7747" s="70"/>
      <c r="Q7747" s="71"/>
    </row>
    <row r="7748" spans="1:17">
      <c r="A7748" s="152"/>
      <c r="B7748" s="68"/>
      <c r="C7748" s="68"/>
      <c r="D7748" s="68"/>
      <c r="E7748" s="68"/>
      <c r="F7748" s="69"/>
      <c r="G7748" s="69"/>
      <c r="H7748" s="69"/>
      <c r="I7748" s="69"/>
      <c r="J7748" s="68"/>
      <c r="K7748" s="69"/>
      <c r="L7748" s="68"/>
      <c r="M7748" s="68"/>
      <c r="N7748" s="68"/>
      <c r="O7748" s="68"/>
      <c r="P7748" s="70"/>
      <c r="Q7748" s="71"/>
    </row>
    <row r="7749" spans="1:17">
      <c r="A7749" s="152"/>
      <c r="B7749" s="68"/>
      <c r="C7749" s="68"/>
      <c r="D7749" s="68"/>
      <c r="E7749" s="68"/>
      <c r="F7749" s="69"/>
      <c r="G7749" s="69"/>
      <c r="H7749" s="69"/>
      <c r="I7749" s="69"/>
      <c r="J7749" s="68"/>
      <c r="K7749" s="69"/>
      <c r="L7749" s="68"/>
      <c r="M7749" s="68"/>
      <c r="N7749" s="68"/>
      <c r="O7749" s="68"/>
      <c r="P7749" s="70"/>
      <c r="Q7749" s="71"/>
    </row>
    <row r="7750" spans="1:17">
      <c r="A7750" s="152"/>
      <c r="B7750" s="68"/>
      <c r="C7750" s="68"/>
      <c r="D7750" s="68"/>
      <c r="E7750" s="68"/>
      <c r="F7750" s="69"/>
      <c r="G7750" s="69"/>
      <c r="H7750" s="69"/>
      <c r="I7750" s="69"/>
      <c r="J7750" s="68"/>
      <c r="K7750" s="69"/>
      <c r="L7750" s="68"/>
      <c r="M7750" s="68"/>
      <c r="N7750" s="68"/>
      <c r="O7750" s="68"/>
      <c r="P7750" s="70"/>
      <c r="Q7750" s="71"/>
    </row>
    <row r="7751" spans="1:17">
      <c r="A7751" s="152"/>
      <c r="B7751" s="68"/>
      <c r="C7751" s="68"/>
      <c r="D7751" s="68"/>
      <c r="E7751" s="68"/>
      <c r="F7751" s="69"/>
      <c r="G7751" s="69"/>
      <c r="H7751" s="69"/>
      <c r="I7751" s="69"/>
      <c r="J7751" s="68"/>
      <c r="K7751" s="69"/>
      <c r="L7751" s="68"/>
      <c r="M7751" s="68"/>
      <c r="N7751" s="68"/>
      <c r="O7751" s="68"/>
      <c r="P7751" s="70"/>
      <c r="Q7751" s="71"/>
    </row>
    <row r="7752" spans="1:17">
      <c r="A7752" s="152"/>
      <c r="B7752" s="68"/>
      <c r="C7752" s="68"/>
      <c r="D7752" s="68"/>
      <c r="E7752" s="68"/>
      <c r="F7752" s="69"/>
      <c r="G7752" s="69"/>
      <c r="H7752" s="69"/>
      <c r="I7752" s="69"/>
      <c r="J7752" s="68"/>
      <c r="K7752" s="69"/>
      <c r="L7752" s="68"/>
      <c r="M7752" s="68"/>
      <c r="N7752" s="68"/>
      <c r="O7752" s="68"/>
      <c r="P7752" s="70"/>
      <c r="Q7752" s="71"/>
    </row>
    <row r="7753" spans="1:17">
      <c r="A7753" s="152"/>
      <c r="B7753" s="68"/>
      <c r="C7753" s="68"/>
      <c r="D7753" s="68"/>
      <c r="E7753" s="68"/>
      <c r="F7753" s="69"/>
      <c r="G7753" s="69"/>
      <c r="H7753" s="69"/>
      <c r="I7753" s="69"/>
      <c r="J7753" s="68"/>
      <c r="K7753" s="69"/>
      <c r="L7753" s="68"/>
      <c r="M7753" s="68"/>
      <c r="N7753" s="68"/>
      <c r="O7753" s="68"/>
      <c r="P7753" s="70"/>
      <c r="Q7753" s="71"/>
    </row>
    <row r="7754" spans="1:17">
      <c r="A7754" s="152"/>
      <c r="B7754" s="68"/>
      <c r="C7754" s="68"/>
      <c r="D7754" s="68"/>
      <c r="E7754" s="68"/>
      <c r="F7754" s="69"/>
      <c r="G7754" s="69"/>
      <c r="H7754" s="69"/>
      <c r="I7754" s="69"/>
      <c r="J7754" s="68"/>
      <c r="K7754" s="69"/>
      <c r="L7754" s="68"/>
      <c r="M7754" s="68"/>
      <c r="N7754" s="68"/>
      <c r="O7754" s="68"/>
      <c r="P7754" s="70"/>
      <c r="Q7754" s="71"/>
    </row>
    <row r="7755" spans="1:17">
      <c r="A7755" s="152"/>
      <c r="B7755" s="68"/>
      <c r="C7755" s="68"/>
      <c r="D7755" s="68"/>
      <c r="E7755" s="68"/>
      <c r="F7755" s="69"/>
      <c r="G7755" s="69"/>
      <c r="H7755" s="69"/>
      <c r="I7755" s="69"/>
      <c r="J7755" s="68"/>
      <c r="K7755" s="69"/>
      <c r="L7755" s="68"/>
      <c r="M7755" s="68"/>
      <c r="N7755" s="68"/>
      <c r="O7755" s="68"/>
      <c r="P7755" s="70"/>
      <c r="Q7755" s="71"/>
    </row>
    <row r="7756" spans="1:17">
      <c r="A7756" s="152"/>
      <c r="B7756" s="68"/>
      <c r="C7756" s="68"/>
      <c r="D7756" s="68"/>
      <c r="E7756" s="68"/>
      <c r="F7756" s="69"/>
      <c r="G7756" s="69"/>
      <c r="H7756" s="69"/>
      <c r="I7756" s="69"/>
      <c r="J7756" s="68"/>
      <c r="K7756" s="69"/>
      <c r="L7756" s="68"/>
      <c r="M7756" s="68"/>
      <c r="N7756" s="68"/>
      <c r="O7756" s="68"/>
      <c r="P7756" s="70"/>
      <c r="Q7756" s="71"/>
    </row>
    <row r="7757" spans="1:17">
      <c r="A7757" s="152"/>
      <c r="B7757" s="68"/>
      <c r="C7757" s="68"/>
      <c r="D7757" s="68"/>
      <c r="E7757" s="68"/>
      <c r="F7757" s="69"/>
      <c r="G7757" s="69"/>
      <c r="H7757" s="69"/>
      <c r="I7757" s="69"/>
      <c r="J7757" s="68"/>
      <c r="K7757" s="69"/>
      <c r="L7757" s="68"/>
      <c r="M7757" s="68"/>
      <c r="N7757" s="68"/>
      <c r="O7757" s="68"/>
      <c r="P7757" s="70"/>
      <c r="Q7757" s="71"/>
    </row>
    <row r="7758" spans="1:17">
      <c r="A7758" s="152"/>
      <c r="B7758" s="68"/>
      <c r="C7758" s="68"/>
      <c r="D7758" s="68"/>
      <c r="E7758" s="68"/>
      <c r="F7758" s="69"/>
      <c r="G7758" s="69"/>
      <c r="H7758" s="69"/>
      <c r="I7758" s="69"/>
      <c r="J7758" s="68"/>
      <c r="K7758" s="69"/>
      <c r="L7758" s="68"/>
      <c r="M7758" s="68"/>
      <c r="N7758" s="68"/>
      <c r="O7758" s="68"/>
      <c r="P7758" s="70"/>
      <c r="Q7758" s="71"/>
    </row>
    <row r="7759" spans="1:17">
      <c r="A7759" s="152"/>
      <c r="B7759" s="68"/>
      <c r="C7759" s="68"/>
      <c r="D7759" s="68"/>
      <c r="E7759" s="68"/>
      <c r="F7759" s="69"/>
      <c r="G7759" s="69"/>
      <c r="H7759" s="69"/>
      <c r="I7759" s="69"/>
      <c r="J7759" s="68"/>
      <c r="K7759" s="69"/>
      <c r="L7759" s="68"/>
      <c r="M7759" s="68"/>
      <c r="N7759" s="68"/>
      <c r="O7759" s="68"/>
      <c r="P7759" s="70"/>
      <c r="Q7759" s="71"/>
    </row>
    <row r="7760" spans="1:17">
      <c r="A7760" s="152"/>
      <c r="B7760" s="68"/>
      <c r="C7760" s="68"/>
      <c r="D7760" s="68"/>
      <c r="E7760" s="68"/>
      <c r="F7760" s="69"/>
      <c r="G7760" s="69"/>
      <c r="H7760" s="69"/>
      <c r="I7760" s="69"/>
      <c r="J7760" s="68"/>
      <c r="K7760" s="69"/>
      <c r="L7760" s="68"/>
      <c r="M7760" s="68"/>
      <c r="N7760" s="68"/>
      <c r="O7760" s="68"/>
      <c r="P7760" s="70"/>
      <c r="Q7760" s="71"/>
    </row>
    <row r="7761" spans="1:17">
      <c r="A7761" s="152"/>
      <c r="B7761" s="68"/>
      <c r="C7761" s="68"/>
      <c r="D7761" s="68"/>
      <c r="E7761" s="68"/>
      <c r="F7761" s="69"/>
      <c r="G7761" s="69"/>
      <c r="H7761" s="69"/>
      <c r="I7761" s="69"/>
      <c r="J7761" s="68"/>
      <c r="K7761" s="69"/>
      <c r="L7761" s="68"/>
      <c r="M7761" s="68"/>
      <c r="N7761" s="68"/>
      <c r="O7761" s="68"/>
      <c r="P7761" s="70"/>
      <c r="Q7761" s="71"/>
    </row>
    <row r="7762" spans="1:17">
      <c r="A7762" s="152"/>
      <c r="B7762" s="68"/>
      <c r="C7762" s="68"/>
      <c r="D7762" s="68"/>
      <c r="E7762" s="68"/>
      <c r="F7762" s="69"/>
      <c r="G7762" s="69"/>
      <c r="H7762" s="69"/>
      <c r="I7762" s="69"/>
      <c r="J7762" s="68"/>
      <c r="K7762" s="69"/>
      <c r="L7762" s="68"/>
      <c r="M7762" s="68"/>
      <c r="N7762" s="68"/>
      <c r="O7762" s="68"/>
      <c r="P7762" s="70"/>
      <c r="Q7762" s="71"/>
    </row>
    <row r="7763" spans="1:17">
      <c r="A7763" s="152"/>
      <c r="B7763" s="68"/>
      <c r="C7763" s="68"/>
      <c r="D7763" s="68"/>
      <c r="E7763" s="68"/>
      <c r="F7763" s="69"/>
      <c r="G7763" s="69"/>
      <c r="H7763" s="69"/>
      <c r="I7763" s="69"/>
      <c r="J7763" s="68"/>
      <c r="K7763" s="69"/>
      <c r="L7763" s="68"/>
      <c r="M7763" s="68"/>
      <c r="N7763" s="68"/>
      <c r="O7763" s="68"/>
      <c r="P7763" s="70"/>
      <c r="Q7763" s="71"/>
    </row>
    <row r="7764" spans="1:17">
      <c r="A7764" s="152"/>
      <c r="B7764" s="68"/>
      <c r="C7764" s="68"/>
      <c r="D7764" s="68"/>
      <c r="E7764" s="68"/>
      <c r="F7764" s="69"/>
      <c r="G7764" s="69"/>
      <c r="H7764" s="69"/>
      <c r="I7764" s="69"/>
      <c r="J7764" s="68"/>
      <c r="K7764" s="69"/>
      <c r="L7764" s="68"/>
      <c r="M7764" s="68"/>
      <c r="N7764" s="68"/>
      <c r="O7764" s="68"/>
      <c r="P7764" s="70"/>
      <c r="Q7764" s="71"/>
    </row>
    <row r="7765" spans="1:17">
      <c r="A7765" s="152"/>
      <c r="B7765" s="68"/>
      <c r="C7765" s="68"/>
      <c r="D7765" s="68"/>
      <c r="E7765" s="68"/>
      <c r="F7765" s="69"/>
      <c r="G7765" s="69"/>
      <c r="H7765" s="69"/>
      <c r="I7765" s="69"/>
      <c r="J7765" s="68"/>
      <c r="K7765" s="69"/>
      <c r="L7765" s="68"/>
      <c r="M7765" s="68"/>
      <c r="N7765" s="68"/>
      <c r="O7765" s="68"/>
      <c r="P7765" s="70"/>
      <c r="Q7765" s="71"/>
    </row>
    <row r="7766" spans="1:17">
      <c r="A7766" s="152"/>
      <c r="B7766" s="68"/>
      <c r="C7766" s="68"/>
      <c r="D7766" s="68"/>
      <c r="E7766" s="68"/>
      <c r="F7766" s="69"/>
      <c r="G7766" s="69"/>
      <c r="H7766" s="69"/>
      <c r="I7766" s="69"/>
      <c r="J7766" s="68"/>
      <c r="K7766" s="69"/>
      <c r="L7766" s="68"/>
      <c r="M7766" s="68"/>
      <c r="N7766" s="68"/>
      <c r="O7766" s="68"/>
      <c r="P7766" s="70"/>
      <c r="Q7766" s="71"/>
    </row>
    <row r="7767" spans="1:17">
      <c r="A7767" s="152"/>
      <c r="B7767" s="68"/>
      <c r="C7767" s="68"/>
      <c r="D7767" s="68"/>
      <c r="E7767" s="68"/>
      <c r="F7767" s="69"/>
      <c r="G7767" s="69"/>
      <c r="H7767" s="69"/>
      <c r="I7767" s="69"/>
      <c r="J7767" s="68"/>
      <c r="K7767" s="69"/>
      <c r="L7767" s="68"/>
      <c r="M7767" s="68"/>
      <c r="N7767" s="68"/>
      <c r="O7767" s="68"/>
      <c r="P7767" s="70"/>
      <c r="Q7767" s="71"/>
    </row>
    <row r="7768" spans="1:17">
      <c r="A7768" s="152"/>
      <c r="B7768" s="68"/>
      <c r="C7768" s="68"/>
      <c r="D7768" s="68"/>
      <c r="E7768" s="68"/>
      <c r="F7768" s="69"/>
      <c r="G7768" s="69"/>
      <c r="H7768" s="69"/>
      <c r="I7768" s="69"/>
      <c r="J7768" s="68"/>
      <c r="K7768" s="69"/>
      <c r="L7768" s="68"/>
      <c r="M7768" s="68"/>
      <c r="N7768" s="68"/>
      <c r="O7768" s="68"/>
      <c r="P7768" s="70"/>
      <c r="Q7768" s="71"/>
    </row>
    <row r="7769" spans="1:17">
      <c r="A7769" s="152"/>
      <c r="B7769" s="68"/>
      <c r="C7769" s="68"/>
      <c r="D7769" s="68"/>
      <c r="E7769" s="68"/>
      <c r="F7769" s="69"/>
      <c r="G7769" s="69"/>
      <c r="H7769" s="69"/>
      <c r="I7769" s="69"/>
      <c r="J7769" s="68"/>
      <c r="K7769" s="69"/>
      <c r="L7769" s="68"/>
      <c r="M7769" s="68"/>
      <c r="N7769" s="68"/>
      <c r="O7769" s="68"/>
      <c r="P7769" s="70"/>
      <c r="Q7769" s="71"/>
    </row>
    <row r="7770" spans="1:17">
      <c r="A7770" s="152"/>
      <c r="B7770" s="68"/>
      <c r="C7770" s="68"/>
      <c r="D7770" s="68"/>
      <c r="E7770" s="68"/>
      <c r="F7770" s="69"/>
      <c r="G7770" s="69"/>
      <c r="H7770" s="69"/>
      <c r="I7770" s="69"/>
      <c r="J7770" s="68"/>
      <c r="K7770" s="69"/>
      <c r="L7770" s="68"/>
      <c r="M7770" s="68"/>
      <c r="N7770" s="68"/>
      <c r="O7770" s="68"/>
      <c r="P7770" s="70"/>
      <c r="Q7770" s="71"/>
    </row>
    <row r="7771" spans="1:17">
      <c r="A7771" s="152"/>
      <c r="B7771" s="68"/>
      <c r="C7771" s="68"/>
      <c r="D7771" s="68"/>
      <c r="E7771" s="68"/>
      <c r="F7771" s="69"/>
      <c r="G7771" s="69"/>
      <c r="H7771" s="69"/>
      <c r="I7771" s="69"/>
      <c r="J7771" s="68"/>
      <c r="K7771" s="69"/>
      <c r="L7771" s="68"/>
      <c r="M7771" s="68"/>
      <c r="N7771" s="68"/>
      <c r="O7771" s="68"/>
      <c r="P7771" s="70"/>
      <c r="Q7771" s="71"/>
    </row>
    <row r="7772" spans="1:17">
      <c r="A7772" s="152"/>
      <c r="B7772" s="68"/>
      <c r="C7772" s="68"/>
      <c r="D7772" s="68"/>
      <c r="E7772" s="68"/>
      <c r="F7772" s="69"/>
      <c r="G7772" s="69"/>
      <c r="H7772" s="69"/>
      <c r="I7772" s="69"/>
      <c r="J7772" s="68"/>
      <c r="K7772" s="69"/>
      <c r="L7772" s="68"/>
      <c r="M7772" s="68"/>
      <c r="N7772" s="68"/>
      <c r="O7772" s="68"/>
      <c r="P7772" s="70"/>
      <c r="Q7772" s="71"/>
    </row>
    <row r="7773" spans="1:17">
      <c r="A7773" s="152"/>
      <c r="B7773" s="68"/>
      <c r="C7773" s="68"/>
      <c r="D7773" s="68"/>
      <c r="E7773" s="68"/>
      <c r="F7773" s="69"/>
      <c r="G7773" s="69"/>
      <c r="H7773" s="69"/>
      <c r="I7773" s="69"/>
      <c r="J7773" s="68"/>
      <c r="K7773" s="69"/>
      <c r="L7773" s="68"/>
      <c r="M7773" s="68"/>
      <c r="N7773" s="68"/>
      <c r="O7773" s="68"/>
      <c r="P7773" s="70"/>
      <c r="Q7773" s="71"/>
    </row>
    <row r="7774" spans="1:17">
      <c r="A7774" s="152"/>
      <c r="B7774" s="68"/>
      <c r="C7774" s="68"/>
      <c r="D7774" s="68"/>
      <c r="E7774" s="68"/>
      <c r="F7774" s="69"/>
      <c r="G7774" s="69"/>
      <c r="H7774" s="69"/>
      <c r="I7774" s="69"/>
      <c r="J7774" s="68"/>
      <c r="K7774" s="69"/>
      <c r="L7774" s="68"/>
      <c r="M7774" s="68"/>
      <c r="N7774" s="68"/>
      <c r="O7774" s="68"/>
      <c r="P7774" s="70"/>
      <c r="Q7774" s="71"/>
    </row>
    <row r="7775" spans="1:17">
      <c r="A7775" s="152"/>
      <c r="B7775" s="68"/>
      <c r="C7775" s="68"/>
      <c r="D7775" s="68"/>
      <c r="E7775" s="68"/>
      <c r="F7775" s="69"/>
      <c r="G7775" s="69"/>
      <c r="H7775" s="69"/>
      <c r="I7775" s="69"/>
      <c r="J7775" s="68"/>
      <c r="K7775" s="69"/>
      <c r="L7775" s="68"/>
      <c r="M7775" s="68"/>
      <c r="N7775" s="68"/>
      <c r="O7775" s="68"/>
      <c r="P7775" s="70"/>
      <c r="Q7775" s="71"/>
    </row>
    <row r="7776" spans="1:17">
      <c r="A7776" s="152"/>
      <c r="B7776" s="68"/>
      <c r="C7776" s="68"/>
      <c r="D7776" s="68"/>
      <c r="E7776" s="68"/>
      <c r="F7776" s="69"/>
      <c r="G7776" s="69"/>
      <c r="H7776" s="69"/>
      <c r="I7776" s="69"/>
      <c r="J7776" s="68"/>
      <c r="K7776" s="69"/>
      <c r="L7776" s="68"/>
      <c r="M7776" s="68"/>
      <c r="N7776" s="68"/>
      <c r="O7776" s="68"/>
      <c r="P7776" s="70"/>
      <c r="Q7776" s="71"/>
    </row>
    <row r="7777" spans="1:17">
      <c r="A7777" s="152"/>
      <c r="B7777" s="68"/>
      <c r="C7777" s="68"/>
      <c r="D7777" s="68"/>
      <c r="E7777" s="68"/>
      <c r="F7777" s="69"/>
      <c r="G7777" s="69"/>
      <c r="H7777" s="69"/>
      <c r="I7777" s="69"/>
      <c r="J7777" s="68"/>
      <c r="K7777" s="69"/>
      <c r="L7777" s="68"/>
      <c r="M7777" s="68"/>
      <c r="N7777" s="68"/>
      <c r="O7777" s="68"/>
      <c r="P7777" s="70"/>
      <c r="Q7777" s="71"/>
    </row>
    <row r="7778" spans="1:17">
      <c r="A7778" s="152"/>
      <c r="B7778" s="68"/>
      <c r="C7778" s="68"/>
      <c r="D7778" s="68"/>
      <c r="E7778" s="68"/>
      <c r="F7778" s="69"/>
      <c r="G7778" s="69"/>
      <c r="H7778" s="69"/>
      <c r="I7778" s="69"/>
      <c r="J7778" s="68"/>
      <c r="K7778" s="69"/>
      <c r="L7778" s="68"/>
      <c r="M7778" s="68"/>
      <c r="N7778" s="68"/>
      <c r="O7778" s="68"/>
      <c r="P7778" s="70"/>
      <c r="Q7778" s="71"/>
    </row>
    <row r="7779" spans="1:17">
      <c r="A7779" s="152"/>
      <c r="B7779" s="68"/>
      <c r="C7779" s="68"/>
      <c r="D7779" s="68"/>
      <c r="E7779" s="68"/>
      <c r="F7779" s="69"/>
      <c r="G7779" s="69"/>
      <c r="H7779" s="69"/>
      <c r="I7779" s="69"/>
      <c r="J7779" s="68"/>
      <c r="K7779" s="69"/>
      <c r="L7779" s="68"/>
      <c r="M7779" s="68"/>
      <c r="N7779" s="68"/>
      <c r="O7779" s="68"/>
      <c r="P7779" s="70"/>
      <c r="Q7779" s="71"/>
    </row>
    <row r="7780" spans="1:17">
      <c r="A7780" s="152"/>
      <c r="B7780" s="68"/>
      <c r="C7780" s="68"/>
      <c r="D7780" s="68"/>
      <c r="E7780" s="68"/>
      <c r="F7780" s="69"/>
      <c r="G7780" s="69"/>
      <c r="H7780" s="69"/>
      <c r="I7780" s="69"/>
      <c r="J7780" s="68"/>
      <c r="K7780" s="69"/>
      <c r="L7780" s="68"/>
      <c r="M7780" s="68"/>
      <c r="N7780" s="68"/>
      <c r="O7780" s="68"/>
      <c r="P7780" s="70"/>
      <c r="Q7780" s="71"/>
    </row>
    <row r="7781" spans="1:17">
      <c r="A7781" s="152"/>
      <c r="B7781" s="68"/>
      <c r="C7781" s="68"/>
      <c r="D7781" s="68"/>
      <c r="E7781" s="68"/>
      <c r="F7781" s="69"/>
      <c r="G7781" s="69"/>
      <c r="H7781" s="69"/>
      <c r="I7781" s="69"/>
      <c r="J7781" s="68"/>
      <c r="K7781" s="69"/>
      <c r="L7781" s="68"/>
      <c r="M7781" s="68"/>
      <c r="N7781" s="68"/>
      <c r="O7781" s="68"/>
      <c r="P7781" s="70"/>
      <c r="Q7781" s="71"/>
    </row>
    <row r="7782" spans="1:17">
      <c r="A7782" s="152"/>
      <c r="B7782" s="68"/>
      <c r="C7782" s="68"/>
      <c r="D7782" s="68"/>
      <c r="E7782" s="68"/>
      <c r="F7782" s="69"/>
      <c r="G7782" s="69"/>
      <c r="H7782" s="69"/>
      <c r="I7782" s="69"/>
      <c r="J7782" s="68"/>
      <c r="K7782" s="69"/>
      <c r="L7782" s="68"/>
      <c r="M7782" s="68"/>
      <c r="N7782" s="68"/>
      <c r="O7782" s="68"/>
      <c r="P7782" s="70"/>
      <c r="Q7782" s="71"/>
    </row>
    <row r="7783" spans="1:17">
      <c r="A7783" s="152"/>
      <c r="B7783" s="68"/>
      <c r="C7783" s="68"/>
      <c r="D7783" s="68"/>
      <c r="E7783" s="68"/>
      <c r="F7783" s="69"/>
      <c r="G7783" s="69"/>
      <c r="H7783" s="69"/>
      <c r="I7783" s="69"/>
      <c r="J7783" s="68"/>
      <c r="K7783" s="69"/>
      <c r="L7783" s="68"/>
      <c r="M7783" s="68"/>
      <c r="N7783" s="68"/>
      <c r="O7783" s="68"/>
      <c r="P7783" s="70"/>
      <c r="Q7783" s="71"/>
    </row>
    <row r="7784" spans="1:17">
      <c r="A7784" s="152"/>
      <c r="B7784" s="68"/>
      <c r="C7784" s="68"/>
      <c r="D7784" s="68"/>
      <c r="E7784" s="68"/>
      <c r="F7784" s="69"/>
      <c r="G7784" s="69"/>
      <c r="H7784" s="69"/>
      <c r="I7784" s="69"/>
      <c r="J7784" s="68"/>
      <c r="K7784" s="69"/>
      <c r="L7784" s="68"/>
      <c r="M7784" s="68"/>
      <c r="N7784" s="68"/>
      <c r="O7784" s="68"/>
      <c r="P7784" s="70"/>
      <c r="Q7784" s="71"/>
    </row>
    <row r="7785" spans="1:17">
      <c r="A7785" s="152"/>
      <c r="B7785" s="68"/>
      <c r="C7785" s="68"/>
      <c r="D7785" s="68"/>
      <c r="E7785" s="68"/>
      <c r="F7785" s="69"/>
      <c r="G7785" s="69"/>
      <c r="H7785" s="69"/>
      <c r="I7785" s="69"/>
      <c r="J7785" s="68"/>
      <c r="K7785" s="69"/>
      <c r="L7785" s="68"/>
      <c r="M7785" s="68"/>
      <c r="N7785" s="68"/>
      <c r="O7785" s="68"/>
      <c r="P7785" s="70"/>
      <c r="Q7785" s="71"/>
    </row>
    <row r="7786" spans="1:17">
      <c r="A7786" s="152"/>
      <c r="B7786" s="68"/>
      <c r="C7786" s="68"/>
      <c r="D7786" s="68"/>
      <c r="E7786" s="68"/>
      <c r="F7786" s="69"/>
      <c r="G7786" s="69"/>
      <c r="H7786" s="69"/>
      <c r="I7786" s="69"/>
      <c r="J7786" s="68"/>
      <c r="K7786" s="69"/>
      <c r="L7786" s="68"/>
      <c r="M7786" s="68"/>
      <c r="N7786" s="68"/>
      <c r="O7786" s="68"/>
      <c r="P7786" s="70"/>
      <c r="Q7786" s="71"/>
    </row>
    <row r="7787" spans="1:17">
      <c r="A7787" s="152"/>
      <c r="B7787" s="68"/>
      <c r="C7787" s="68"/>
      <c r="D7787" s="68"/>
      <c r="E7787" s="68"/>
      <c r="F7787" s="69"/>
      <c r="G7787" s="69"/>
      <c r="H7787" s="69"/>
      <c r="I7787" s="69"/>
      <c r="J7787" s="68"/>
      <c r="K7787" s="69"/>
      <c r="L7787" s="68"/>
      <c r="M7787" s="68"/>
      <c r="N7787" s="68"/>
      <c r="O7787" s="68"/>
      <c r="P7787" s="70"/>
      <c r="Q7787" s="71"/>
    </row>
    <row r="7788" spans="1:17">
      <c r="A7788" s="152"/>
      <c r="B7788" s="68"/>
      <c r="C7788" s="68"/>
      <c r="D7788" s="68"/>
      <c r="E7788" s="68"/>
      <c r="F7788" s="69"/>
      <c r="G7788" s="69"/>
      <c r="H7788" s="69"/>
      <c r="I7788" s="69"/>
      <c r="J7788" s="68"/>
      <c r="K7788" s="69"/>
      <c r="L7788" s="68"/>
      <c r="M7788" s="68"/>
      <c r="N7788" s="68"/>
      <c r="O7788" s="68"/>
      <c r="P7788" s="70"/>
      <c r="Q7788" s="71"/>
    </row>
    <row r="7789" spans="1:17">
      <c r="A7789" s="152"/>
      <c r="B7789" s="68"/>
      <c r="C7789" s="68"/>
      <c r="D7789" s="68"/>
      <c r="E7789" s="68"/>
      <c r="F7789" s="69"/>
      <c r="G7789" s="69"/>
      <c r="H7789" s="69"/>
      <c r="I7789" s="69"/>
      <c r="J7789" s="68"/>
      <c r="K7789" s="69"/>
      <c r="L7789" s="68"/>
      <c r="M7789" s="68"/>
      <c r="N7789" s="68"/>
      <c r="O7789" s="68"/>
      <c r="P7789" s="70"/>
      <c r="Q7789" s="71"/>
    </row>
    <row r="7790" spans="1:17">
      <c r="A7790" s="152"/>
      <c r="B7790" s="68"/>
      <c r="C7790" s="68"/>
      <c r="D7790" s="68"/>
      <c r="E7790" s="68"/>
      <c r="F7790" s="69"/>
      <c r="G7790" s="69"/>
      <c r="H7790" s="69"/>
      <c r="I7790" s="69"/>
      <c r="J7790" s="68"/>
      <c r="K7790" s="69"/>
      <c r="L7790" s="68"/>
      <c r="M7790" s="68"/>
      <c r="N7790" s="68"/>
      <c r="O7790" s="68"/>
      <c r="P7790" s="70"/>
      <c r="Q7790" s="71"/>
    </row>
    <row r="7791" spans="1:17">
      <c r="A7791" s="152"/>
      <c r="B7791" s="68"/>
      <c r="C7791" s="68"/>
      <c r="D7791" s="68"/>
      <c r="E7791" s="68"/>
      <c r="F7791" s="69"/>
      <c r="G7791" s="69"/>
      <c r="H7791" s="69"/>
      <c r="I7791" s="69"/>
      <c r="J7791" s="68"/>
      <c r="K7791" s="69"/>
      <c r="L7791" s="68"/>
      <c r="M7791" s="68"/>
      <c r="N7791" s="68"/>
      <c r="O7791" s="68"/>
      <c r="P7791" s="70"/>
      <c r="Q7791" s="71"/>
    </row>
    <row r="7792" spans="1:17">
      <c r="A7792" s="152"/>
      <c r="B7792" s="68"/>
      <c r="C7792" s="68"/>
      <c r="D7792" s="68"/>
      <c r="E7792" s="68"/>
      <c r="F7792" s="69"/>
      <c r="G7792" s="69"/>
      <c r="H7792" s="69"/>
      <c r="I7792" s="69"/>
      <c r="J7792" s="68"/>
      <c r="K7792" s="69"/>
      <c r="L7792" s="68"/>
      <c r="M7792" s="68"/>
      <c r="N7792" s="68"/>
      <c r="O7792" s="68"/>
      <c r="P7792" s="70"/>
      <c r="Q7792" s="71"/>
    </row>
    <row r="7793" spans="1:17">
      <c r="A7793" s="152"/>
      <c r="B7793" s="68"/>
      <c r="C7793" s="68"/>
      <c r="D7793" s="68"/>
      <c r="E7793" s="68"/>
      <c r="F7793" s="69"/>
      <c r="G7793" s="69"/>
      <c r="H7793" s="69"/>
      <c r="I7793" s="69"/>
      <c r="J7793" s="68"/>
      <c r="K7793" s="69"/>
      <c r="L7793" s="68"/>
      <c r="M7793" s="68"/>
      <c r="N7793" s="68"/>
      <c r="O7793" s="68"/>
      <c r="P7793" s="70"/>
      <c r="Q7793" s="71"/>
    </row>
    <row r="7794" spans="1:17">
      <c r="A7794" s="152"/>
      <c r="B7794" s="68"/>
      <c r="C7794" s="68"/>
      <c r="D7794" s="68"/>
      <c r="E7794" s="68"/>
      <c r="F7794" s="69"/>
      <c r="G7794" s="69"/>
      <c r="H7794" s="69"/>
      <c r="I7794" s="69"/>
      <c r="J7794" s="68"/>
      <c r="K7794" s="69"/>
      <c r="L7794" s="68"/>
      <c r="M7794" s="68"/>
      <c r="N7794" s="68"/>
      <c r="O7794" s="68"/>
      <c r="P7794" s="70"/>
      <c r="Q7794" s="71"/>
    </row>
    <row r="7795" spans="1:17">
      <c r="A7795" s="152"/>
      <c r="B7795" s="68"/>
      <c r="C7795" s="68"/>
      <c r="D7795" s="68"/>
      <c r="E7795" s="68"/>
      <c r="F7795" s="69"/>
      <c r="G7795" s="69"/>
      <c r="H7795" s="69"/>
      <c r="I7795" s="69"/>
      <c r="J7795" s="68"/>
      <c r="K7795" s="69"/>
      <c r="L7795" s="68"/>
      <c r="M7795" s="68"/>
      <c r="N7795" s="68"/>
      <c r="O7795" s="68"/>
      <c r="P7795" s="70"/>
      <c r="Q7795" s="71"/>
    </row>
    <row r="7796" spans="1:17">
      <c r="A7796" s="152"/>
      <c r="B7796" s="68"/>
      <c r="C7796" s="68"/>
      <c r="D7796" s="68"/>
      <c r="E7796" s="68"/>
      <c r="F7796" s="69"/>
      <c r="G7796" s="69"/>
      <c r="H7796" s="69"/>
      <c r="I7796" s="69"/>
      <c r="J7796" s="68"/>
      <c r="K7796" s="69"/>
      <c r="L7796" s="68"/>
      <c r="M7796" s="68"/>
      <c r="N7796" s="68"/>
      <c r="O7796" s="68"/>
      <c r="P7796" s="70"/>
      <c r="Q7796" s="71"/>
    </row>
    <row r="7797" spans="1:17">
      <c r="A7797" s="152"/>
      <c r="B7797" s="68"/>
      <c r="C7797" s="68"/>
      <c r="D7797" s="68"/>
      <c r="E7797" s="68"/>
      <c r="F7797" s="69"/>
      <c r="G7797" s="69"/>
      <c r="H7797" s="69"/>
      <c r="I7797" s="69"/>
      <c r="J7797" s="68"/>
      <c r="K7797" s="69"/>
      <c r="L7797" s="68"/>
      <c r="M7797" s="68"/>
      <c r="N7797" s="68"/>
      <c r="O7797" s="68"/>
      <c r="P7797" s="70"/>
      <c r="Q7797" s="71"/>
    </row>
    <row r="7798" spans="1:17">
      <c r="A7798" s="152"/>
      <c r="B7798" s="68"/>
      <c r="C7798" s="68"/>
      <c r="D7798" s="68"/>
      <c r="E7798" s="68"/>
      <c r="F7798" s="69"/>
      <c r="G7798" s="69"/>
      <c r="H7798" s="69"/>
      <c r="I7798" s="69"/>
      <c r="J7798" s="68"/>
      <c r="K7798" s="69"/>
      <c r="L7798" s="68"/>
      <c r="M7798" s="68"/>
      <c r="N7798" s="68"/>
      <c r="O7798" s="68"/>
      <c r="P7798" s="70"/>
      <c r="Q7798" s="71"/>
    </row>
    <row r="7799" spans="1:17">
      <c r="A7799" s="152"/>
      <c r="B7799" s="68"/>
      <c r="C7799" s="68"/>
      <c r="D7799" s="68"/>
      <c r="E7799" s="68"/>
      <c r="F7799" s="69"/>
      <c r="G7799" s="69"/>
      <c r="H7799" s="69"/>
      <c r="I7799" s="69"/>
      <c r="J7799" s="68"/>
      <c r="K7799" s="69"/>
      <c r="L7799" s="68"/>
      <c r="M7799" s="68"/>
      <c r="N7799" s="68"/>
      <c r="O7799" s="68"/>
      <c r="P7799" s="70"/>
      <c r="Q7799" s="71"/>
    </row>
    <row r="7800" spans="1:17">
      <c r="A7800" s="152"/>
      <c r="B7800" s="68"/>
      <c r="C7800" s="68"/>
      <c r="D7800" s="68"/>
      <c r="E7800" s="68"/>
      <c r="F7800" s="69"/>
      <c r="G7800" s="69"/>
      <c r="H7800" s="69"/>
      <c r="I7800" s="69"/>
      <c r="J7800" s="68"/>
      <c r="K7800" s="69"/>
      <c r="L7800" s="68"/>
      <c r="M7800" s="68"/>
      <c r="N7800" s="68"/>
      <c r="O7800" s="68"/>
      <c r="P7800" s="70"/>
      <c r="Q7800" s="71"/>
    </row>
    <row r="7801" spans="1:17">
      <c r="A7801" s="152"/>
      <c r="B7801" s="68"/>
      <c r="C7801" s="68"/>
      <c r="D7801" s="68"/>
      <c r="E7801" s="68"/>
      <c r="F7801" s="69"/>
      <c r="G7801" s="69"/>
      <c r="H7801" s="69"/>
      <c r="I7801" s="69"/>
      <c r="J7801" s="68"/>
      <c r="K7801" s="69"/>
      <c r="L7801" s="68"/>
      <c r="M7801" s="68"/>
      <c r="N7801" s="68"/>
      <c r="O7801" s="68"/>
      <c r="P7801" s="70"/>
      <c r="Q7801" s="71"/>
    </row>
    <row r="7802" spans="1:17">
      <c r="A7802" s="152"/>
      <c r="B7802" s="68"/>
      <c r="C7802" s="68"/>
      <c r="D7802" s="68"/>
      <c r="E7802" s="68"/>
      <c r="F7802" s="69"/>
      <c r="G7802" s="69"/>
      <c r="H7802" s="69"/>
      <c r="I7802" s="69"/>
      <c r="J7802" s="68"/>
      <c r="K7802" s="69"/>
      <c r="L7802" s="68"/>
      <c r="M7802" s="68"/>
      <c r="N7802" s="68"/>
      <c r="O7802" s="68"/>
      <c r="P7802" s="70"/>
      <c r="Q7802" s="71"/>
    </row>
    <row r="7803" spans="1:17">
      <c r="A7803" s="152"/>
      <c r="B7803" s="68"/>
      <c r="C7803" s="68"/>
      <c r="D7803" s="68"/>
      <c r="E7803" s="68"/>
      <c r="F7803" s="69"/>
      <c r="G7803" s="69"/>
      <c r="H7803" s="69"/>
      <c r="I7803" s="69"/>
      <c r="J7803" s="68"/>
      <c r="K7803" s="69"/>
      <c r="L7803" s="68"/>
      <c r="M7803" s="68"/>
      <c r="N7803" s="68"/>
      <c r="O7803" s="68"/>
      <c r="P7803" s="70"/>
      <c r="Q7803" s="71"/>
    </row>
    <row r="7804" spans="1:17">
      <c r="A7804" s="152"/>
      <c r="B7804" s="68"/>
      <c r="C7804" s="68"/>
      <c r="D7804" s="68"/>
      <c r="E7804" s="68"/>
      <c r="F7804" s="69"/>
      <c r="G7804" s="69"/>
      <c r="H7804" s="69"/>
      <c r="I7804" s="69"/>
      <c r="J7804" s="68"/>
      <c r="K7804" s="69"/>
      <c r="L7804" s="68"/>
      <c r="M7804" s="68"/>
      <c r="N7804" s="68"/>
      <c r="O7804" s="68"/>
      <c r="P7804" s="70"/>
      <c r="Q7804" s="71"/>
    </row>
    <row r="7805" spans="1:17">
      <c r="A7805" s="152"/>
      <c r="B7805" s="68"/>
      <c r="C7805" s="68"/>
      <c r="D7805" s="68"/>
      <c r="E7805" s="68"/>
      <c r="F7805" s="69"/>
      <c r="G7805" s="69"/>
      <c r="H7805" s="69"/>
      <c r="I7805" s="69"/>
      <c r="J7805" s="68"/>
      <c r="K7805" s="69"/>
      <c r="L7805" s="68"/>
      <c r="M7805" s="68"/>
      <c r="N7805" s="68"/>
      <c r="O7805" s="68"/>
      <c r="P7805" s="70"/>
      <c r="Q7805" s="71"/>
    </row>
    <row r="7806" spans="1:17">
      <c r="A7806" s="152"/>
      <c r="B7806" s="68"/>
      <c r="C7806" s="68"/>
      <c r="D7806" s="68"/>
      <c r="E7806" s="68"/>
      <c r="F7806" s="69"/>
      <c r="G7806" s="69"/>
      <c r="H7806" s="69"/>
      <c r="I7806" s="69"/>
      <c r="J7806" s="68"/>
      <c r="K7806" s="69"/>
      <c r="L7806" s="68"/>
      <c r="M7806" s="68"/>
      <c r="N7806" s="68"/>
      <c r="O7806" s="68"/>
      <c r="P7806" s="70"/>
      <c r="Q7806" s="71"/>
    </row>
    <row r="7807" spans="1:17">
      <c r="A7807" s="152"/>
      <c r="B7807" s="68"/>
      <c r="C7807" s="68"/>
      <c r="D7807" s="68"/>
      <c r="E7807" s="68"/>
      <c r="F7807" s="69"/>
      <c r="G7807" s="69"/>
      <c r="H7807" s="69"/>
      <c r="I7807" s="69"/>
      <c r="J7807" s="68"/>
      <c r="K7807" s="69"/>
      <c r="L7807" s="68"/>
      <c r="M7807" s="68"/>
      <c r="N7807" s="68"/>
      <c r="O7807" s="68"/>
      <c r="P7807" s="70"/>
      <c r="Q7807" s="71"/>
    </row>
    <row r="7808" spans="1:17">
      <c r="A7808" s="152"/>
      <c r="B7808" s="68"/>
      <c r="C7808" s="68"/>
      <c r="D7808" s="68"/>
      <c r="E7808" s="68"/>
      <c r="F7808" s="69"/>
      <c r="G7808" s="69"/>
      <c r="H7808" s="69"/>
      <c r="I7808" s="69"/>
      <c r="J7808" s="68"/>
      <c r="K7808" s="69"/>
      <c r="L7808" s="68"/>
      <c r="M7808" s="68"/>
      <c r="N7808" s="68"/>
      <c r="O7808" s="68"/>
      <c r="P7808" s="70"/>
      <c r="Q7808" s="71"/>
    </row>
    <row r="7809" spans="1:17">
      <c r="A7809" s="152"/>
      <c r="B7809" s="68"/>
      <c r="C7809" s="68"/>
      <c r="D7809" s="68"/>
      <c r="E7809" s="68"/>
      <c r="F7809" s="69"/>
      <c r="G7809" s="69"/>
      <c r="H7809" s="69"/>
      <c r="I7809" s="69"/>
      <c r="J7809" s="68"/>
      <c r="K7809" s="69"/>
      <c r="L7809" s="68"/>
      <c r="M7809" s="68"/>
      <c r="N7809" s="68"/>
      <c r="O7809" s="68"/>
      <c r="P7809" s="70"/>
      <c r="Q7809" s="71"/>
    </row>
    <row r="7810" spans="1:17">
      <c r="A7810" s="152"/>
      <c r="B7810" s="68"/>
      <c r="C7810" s="68"/>
      <c r="D7810" s="68"/>
      <c r="E7810" s="68"/>
      <c r="F7810" s="69"/>
      <c r="G7810" s="69"/>
      <c r="H7810" s="69"/>
      <c r="I7810" s="69"/>
      <c r="J7810" s="68"/>
      <c r="K7810" s="69"/>
      <c r="L7810" s="68"/>
      <c r="M7810" s="68"/>
      <c r="N7810" s="68"/>
      <c r="O7810" s="68"/>
      <c r="P7810" s="70"/>
      <c r="Q7810" s="71"/>
    </row>
    <row r="7811" spans="1:17">
      <c r="A7811" s="152"/>
      <c r="B7811" s="68"/>
      <c r="C7811" s="68"/>
      <c r="D7811" s="68"/>
      <c r="E7811" s="68"/>
      <c r="F7811" s="69"/>
      <c r="G7811" s="69"/>
      <c r="H7811" s="69"/>
      <c r="I7811" s="69"/>
      <c r="J7811" s="68"/>
      <c r="K7811" s="69"/>
      <c r="L7811" s="68"/>
      <c r="M7811" s="68"/>
      <c r="N7811" s="68"/>
      <c r="O7811" s="68"/>
      <c r="P7811" s="70"/>
      <c r="Q7811" s="71"/>
    </row>
    <row r="7812" spans="1:17">
      <c r="A7812" s="152"/>
      <c r="B7812" s="68"/>
      <c r="C7812" s="68"/>
      <c r="D7812" s="68"/>
      <c r="E7812" s="68"/>
      <c r="F7812" s="69"/>
      <c r="G7812" s="69"/>
      <c r="H7812" s="69"/>
      <c r="I7812" s="69"/>
      <c r="J7812" s="68"/>
      <c r="K7812" s="69"/>
      <c r="L7812" s="68"/>
      <c r="M7812" s="68"/>
      <c r="N7812" s="68"/>
      <c r="O7812" s="68"/>
      <c r="P7812" s="70"/>
      <c r="Q7812" s="71"/>
    </row>
    <row r="7813" spans="1:17">
      <c r="A7813" s="152"/>
      <c r="B7813" s="68"/>
      <c r="C7813" s="68"/>
      <c r="D7813" s="68"/>
      <c r="E7813" s="68"/>
      <c r="F7813" s="69"/>
      <c r="G7813" s="69"/>
      <c r="H7813" s="69"/>
      <c r="I7813" s="69"/>
      <c r="J7813" s="68"/>
      <c r="K7813" s="69"/>
      <c r="L7813" s="68"/>
      <c r="M7813" s="68"/>
      <c r="N7813" s="68"/>
      <c r="O7813" s="68"/>
      <c r="P7813" s="70"/>
      <c r="Q7813" s="71"/>
    </row>
    <row r="7814" spans="1:17">
      <c r="A7814" s="152"/>
      <c r="B7814" s="68"/>
      <c r="C7814" s="68"/>
      <c r="D7814" s="68"/>
      <c r="E7814" s="68"/>
      <c r="F7814" s="69"/>
      <c r="G7814" s="69"/>
      <c r="H7814" s="69"/>
      <c r="I7814" s="69"/>
      <c r="J7814" s="68"/>
      <c r="K7814" s="69"/>
      <c r="L7814" s="68"/>
      <c r="M7814" s="68"/>
      <c r="N7814" s="68"/>
      <c r="O7814" s="68"/>
      <c r="P7814" s="70"/>
      <c r="Q7814" s="71"/>
    </row>
    <row r="7815" spans="1:17">
      <c r="A7815" s="152"/>
      <c r="B7815" s="68"/>
      <c r="C7815" s="68"/>
      <c r="D7815" s="68"/>
      <c r="E7815" s="68"/>
      <c r="F7815" s="69"/>
      <c r="G7815" s="69"/>
      <c r="H7815" s="69"/>
      <c r="I7815" s="69"/>
      <c r="J7815" s="68"/>
      <c r="K7815" s="69"/>
      <c r="L7815" s="68"/>
      <c r="M7815" s="68"/>
      <c r="N7815" s="68"/>
      <c r="O7815" s="68"/>
      <c r="P7815" s="70"/>
      <c r="Q7815" s="71"/>
    </row>
    <row r="7816" spans="1:17">
      <c r="A7816" s="152"/>
      <c r="B7816" s="68"/>
      <c r="C7816" s="68"/>
      <c r="D7816" s="68"/>
      <c r="E7816" s="68"/>
      <c r="F7816" s="69"/>
      <c r="G7816" s="69"/>
      <c r="H7816" s="69"/>
      <c r="I7816" s="69"/>
      <c r="J7816" s="68"/>
      <c r="K7816" s="69"/>
      <c r="L7816" s="68"/>
      <c r="M7816" s="68"/>
      <c r="N7816" s="68"/>
      <c r="O7816" s="68"/>
      <c r="P7816" s="70"/>
      <c r="Q7816" s="71"/>
    </row>
    <row r="7817" spans="1:17">
      <c r="A7817" s="152"/>
      <c r="B7817" s="68"/>
      <c r="C7817" s="68"/>
      <c r="D7817" s="68"/>
      <c r="E7817" s="68"/>
      <c r="F7817" s="69"/>
      <c r="G7817" s="69"/>
      <c r="H7817" s="69"/>
      <c r="I7817" s="69"/>
      <c r="J7817" s="68"/>
      <c r="K7817" s="69"/>
      <c r="L7817" s="68"/>
      <c r="M7817" s="68"/>
      <c r="N7817" s="68"/>
      <c r="O7817" s="68"/>
      <c r="P7817" s="70"/>
      <c r="Q7817" s="71"/>
    </row>
    <row r="7818" spans="1:17">
      <c r="A7818" s="152"/>
      <c r="B7818" s="68"/>
      <c r="C7818" s="68"/>
      <c r="D7818" s="68"/>
      <c r="E7818" s="68"/>
      <c r="F7818" s="69"/>
      <c r="G7818" s="69"/>
      <c r="H7818" s="69"/>
      <c r="I7818" s="69"/>
      <c r="J7818" s="68"/>
      <c r="K7818" s="69"/>
      <c r="L7818" s="68"/>
      <c r="M7818" s="68"/>
      <c r="N7818" s="68"/>
      <c r="O7818" s="68"/>
      <c r="P7818" s="70"/>
      <c r="Q7818" s="71"/>
    </row>
    <row r="7819" spans="1:17">
      <c r="A7819" s="152"/>
      <c r="B7819" s="68"/>
      <c r="C7819" s="68"/>
      <c r="D7819" s="68"/>
      <c r="E7819" s="68"/>
      <c r="F7819" s="69"/>
      <c r="G7819" s="69"/>
      <c r="H7819" s="69"/>
      <c r="I7819" s="69"/>
      <c r="J7819" s="68"/>
      <c r="K7819" s="69"/>
      <c r="L7819" s="68"/>
      <c r="M7819" s="68"/>
      <c r="N7819" s="68"/>
      <c r="O7819" s="68"/>
      <c r="P7819" s="70"/>
      <c r="Q7819" s="71"/>
    </row>
    <row r="7820" spans="1:17">
      <c r="A7820" s="152"/>
      <c r="B7820" s="68"/>
      <c r="C7820" s="68"/>
      <c r="D7820" s="68"/>
      <c r="E7820" s="68"/>
      <c r="F7820" s="69"/>
      <c r="G7820" s="69"/>
      <c r="H7820" s="69"/>
      <c r="I7820" s="69"/>
      <c r="J7820" s="68"/>
      <c r="K7820" s="69"/>
      <c r="L7820" s="68"/>
      <c r="M7820" s="68"/>
      <c r="N7820" s="68"/>
      <c r="O7820" s="68"/>
      <c r="P7820" s="70"/>
      <c r="Q7820" s="71"/>
    </row>
    <row r="7821" spans="1:17">
      <c r="A7821" s="152"/>
      <c r="B7821" s="68"/>
      <c r="C7821" s="68"/>
      <c r="D7821" s="68"/>
      <c r="E7821" s="68"/>
      <c r="F7821" s="69"/>
      <c r="G7821" s="69"/>
      <c r="H7821" s="69"/>
      <c r="I7821" s="69"/>
      <c r="J7821" s="68"/>
      <c r="K7821" s="69"/>
      <c r="L7821" s="68"/>
      <c r="M7821" s="68"/>
      <c r="N7821" s="68"/>
      <c r="O7821" s="68"/>
      <c r="P7821" s="70"/>
      <c r="Q7821" s="71"/>
    </row>
    <row r="7822" spans="1:17">
      <c r="A7822" s="152"/>
      <c r="B7822" s="68"/>
      <c r="C7822" s="68"/>
      <c r="D7822" s="68"/>
      <c r="E7822" s="68"/>
      <c r="F7822" s="69"/>
      <c r="G7822" s="69"/>
      <c r="H7822" s="69"/>
      <c r="I7822" s="69"/>
      <c r="J7822" s="68"/>
      <c r="K7822" s="69"/>
      <c r="L7822" s="68"/>
      <c r="M7822" s="68"/>
      <c r="N7822" s="68"/>
      <c r="O7822" s="68"/>
      <c r="P7822" s="70"/>
      <c r="Q7822" s="71"/>
    </row>
    <row r="7823" spans="1:17">
      <c r="A7823" s="152"/>
      <c r="B7823" s="68"/>
      <c r="C7823" s="68"/>
      <c r="D7823" s="68"/>
      <c r="E7823" s="68"/>
      <c r="F7823" s="69"/>
      <c r="G7823" s="69"/>
      <c r="H7823" s="69"/>
      <c r="I7823" s="69"/>
      <c r="J7823" s="68"/>
      <c r="K7823" s="69"/>
      <c r="L7823" s="68"/>
      <c r="M7823" s="68"/>
      <c r="N7823" s="68"/>
      <c r="O7823" s="68"/>
      <c r="P7823" s="70"/>
      <c r="Q7823" s="71"/>
    </row>
    <row r="7824" spans="1:17">
      <c r="A7824" s="152"/>
      <c r="B7824" s="68"/>
      <c r="C7824" s="68"/>
      <c r="D7824" s="68"/>
      <c r="E7824" s="68"/>
      <c r="F7824" s="69"/>
      <c r="G7824" s="69"/>
      <c r="H7824" s="69"/>
      <c r="I7824" s="69"/>
      <c r="J7824" s="68"/>
      <c r="K7824" s="69"/>
      <c r="L7824" s="68"/>
      <c r="M7824" s="68"/>
      <c r="N7824" s="68"/>
      <c r="O7824" s="68"/>
      <c r="P7824" s="70"/>
      <c r="Q7824" s="71"/>
    </row>
    <row r="7825" spans="1:17">
      <c r="A7825" s="152"/>
      <c r="B7825" s="68"/>
      <c r="C7825" s="68"/>
      <c r="D7825" s="68"/>
      <c r="E7825" s="68"/>
      <c r="F7825" s="69"/>
      <c r="G7825" s="69"/>
      <c r="H7825" s="69"/>
      <c r="I7825" s="69"/>
      <c r="J7825" s="68"/>
      <c r="K7825" s="69"/>
      <c r="L7825" s="68"/>
      <c r="M7825" s="68"/>
      <c r="N7825" s="68"/>
      <c r="O7825" s="68"/>
      <c r="P7825" s="70"/>
      <c r="Q7825" s="71"/>
    </row>
    <row r="7826" spans="1:17">
      <c r="A7826" s="152"/>
      <c r="B7826" s="68"/>
      <c r="C7826" s="68"/>
      <c r="D7826" s="68"/>
      <c r="E7826" s="68"/>
      <c r="F7826" s="69"/>
      <c r="G7826" s="69"/>
      <c r="H7826" s="69"/>
      <c r="I7826" s="69"/>
      <c r="J7826" s="68"/>
      <c r="K7826" s="69"/>
      <c r="L7826" s="68"/>
      <c r="M7826" s="68"/>
      <c r="N7826" s="68"/>
      <c r="O7826" s="68"/>
      <c r="P7826" s="70"/>
      <c r="Q7826" s="71"/>
    </row>
    <row r="7827" spans="1:17">
      <c r="A7827" s="152"/>
      <c r="B7827" s="68"/>
      <c r="C7827" s="68"/>
      <c r="D7827" s="68"/>
      <c r="E7827" s="68"/>
      <c r="F7827" s="69"/>
      <c r="G7827" s="69"/>
      <c r="H7827" s="69"/>
      <c r="I7827" s="69"/>
      <c r="J7827" s="68"/>
      <c r="K7827" s="69"/>
      <c r="L7827" s="68"/>
      <c r="M7827" s="68"/>
      <c r="N7827" s="68"/>
      <c r="O7827" s="68"/>
      <c r="P7827" s="70"/>
      <c r="Q7827" s="71"/>
    </row>
    <row r="7828" spans="1:17">
      <c r="A7828" s="152"/>
      <c r="B7828" s="68"/>
      <c r="C7828" s="68"/>
      <c r="D7828" s="68"/>
      <c r="E7828" s="68"/>
      <c r="F7828" s="69"/>
      <c r="G7828" s="69"/>
      <c r="H7828" s="69"/>
      <c r="I7828" s="69"/>
      <c r="J7828" s="68"/>
      <c r="K7828" s="69"/>
      <c r="L7828" s="68"/>
      <c r="M7828" s="68"/>
      <c r="N7828" s="68"/>
      <c r="O7828" s="68"/>
      <c r="P7828" s="70"/>
      <c r="Q7828" s="71"/>
    </row>
    <row r="7829" spans="1:17">
      <c r="A7829" s="152"/>
      <c r="B7829" s="68"/>
      <c r="C7829" s="68"/>
      <c r="D7829" s="68"/>
      <c r="E7829" s="68"/>
      <c r="F7829" s="69"/>
      <c r="G7829" s="69"/>
      <c r="H7829" s="69"/>
      <c r="I7829" s="69"/>
      <c r="J7829" s="68"/>
      <c r="K7829" s="69"/>
      <c r="L7829" s="68"/>
      <c r="M7829" s="68"/>
      <c r="N7829" s="68"/>
      <c r="O7829" s="68"/>
      <c r="P7829" s="70"/>
      <c r="Q7829" s="71"/>
    </row>
    <row r="7830" spans="1:17">
      <c r="A7830" s="152"/>
      <c r="B7830" s="68"/>
      <c r="C7830" s="68"/>
      <c r="D7830" s="68"/>
      <c r="E7830" s="68"/>
      <c r="F7830" s="69"/>
      <c r="G7830" s="69"/>
      <c r="H7830" s="69"/>
      <c r="I7830" s="69"/>
      <c r="J7830" s="68"/>
      <c r="K7830" s="69"/>
      <c r="L7830" s="68"/>
      <c r="M7830" s="68"/>
      <c r="N7830" s="68"/>
      <c r="O7830" s="68"/>
      <c r="P7830" s="70"/>
      <c r="Q7830" s="71"/>
    </row>
    <row r="7831" spans="1:17">
      <c r="A7831" s="152"/>
      <c r="B7831" s="68"/>
      <c r="C7831" s="68"/>
      <c r="D7831" s="68"/>
      <c r="E7831" s="68"/>
      <c r="F7831" s="69"/>
      <c r="G7831" s="69"/>
      <c r="H7831" s="69"/>
      <c r="I7831" s="69"/>
      <c r="J7831" s="68"/>
      <c r="K7831" s="69"/>
      <c r="L7831" s="68"/>
      <c r="M7831" s="68"/>
      <c r="N7831" s="68"/>
      <c r="O7831" s="68"/>
      <c r="P7831" s="70"/>
      <c r="Q7831" s="71"/>
    </row>
    <row r="7832" spans="1:17">
      <c r="A7832" s="152"/>
      <c r="B7832" s="68"/>
      <c r="C7832" s="68"/>
      <c r="D7832" s="68"/>
      <c r="E7832" s="68"/>
      <c r="F7832" s="69"/>
      <c r="G7832" s="69"/>
      <c r="H7832" s="69"/>
      <c r="I7832" s="69"/>
      <c r="J7832" s="68"/>
      <c r="K7832" s="69"/>
      <c r="L7832" s="68"/>
      <c r="M7832" s="68"/>
      <c r="N7832" s="68"/>
      <c r="O7832" s="68"/>
      <c r="P7832" s="70"/>
      <c r="Q7832" s="71"/>
    </row>
    <row r="7833" spans="1:17">
      <c r="A7833" s="152"/>
      <c r="B7833" s="68"/>
      <c r="C7833" s="68"/>
      <c r="D7833" s="68"/>
      <c r="E7833" s="68"/>
      <c r="F7833" s="69"/>
      <c r="G7833" s="69"/>
      <c r="H7833" s="69"/>
      <c r="I7833" s="69"/>
      <c r="J7833" s="68"/>
      <c r="K7833" s="69"/>
      <c r="L7833" s="68"/>
      <c r="M7833" s="68"/>
      <c r="N7833" s="68"/>
      <c r="O7833" s="68"/>
      <c r="P7833" s="70"/>
      <c r="Q7833" s="71"/>
    </row>
    <row r="7834" spans="1:17">
      <c r="A7834" s="152"/>
      <c r="B7834" s="68"/>
      <c r="C7834" s="68"/>
      <c r="D7834" s="68"/>
      <c r="E7834" s="68"/>
      <c r="F7834" s="69"/>
      <c r="G7834" s="69"/>
      <c r="H7834" s="69"/>
      <c r="I7834" s="69"/>
      <c r="J7834" s="68"/>
      <c r="K7834" s="69"/>
      <c r="L7834" s="68"/>
      <c r="M7834" s="68"/>
      <c r="N7834" s="68"/>
      <c r="O7834" s="68"/>
      <c r="P7834" s="70"/>
      <c r="Q7834" s="71"/>
    </row>
    <row r="7835" spans="1:17">
      <c r="A7835" s="152"/>
      <c r="B7835" s="68"/>
      <c r="C7835" s="68"/>
      <c r="D7835" s="68"/>
      <c r="E7835" s="68"/>
      <c r="F7835" s="69"/>
      <c r="G7835" s="69"/>
      <c r="H7835" s="69"/>
      <c r="I7835" s="69"/>
      <c r="J7835" s="68"/>
      <c r="K7835" s="69"/>
      <c r="L7835" s="68"/>
      <c r="M7835" s="68"/>
      <c r="N7835" s="68"/>
      <c r="O7835" s="68"/>
      <c r="P7835" s="70"/>
      <c r="Q7835" s="71"/>
    </row>
    <row r="7836" spans="1:17">
      <c r="A7836" s="152"/>
      <c r="B7836" s="68"/>
      <c r="C7836" s="68"/>
      <c r="D7836" s="68"/>
      <c r="E7836" s="68"/>
      <c r="F7836" s="69"/>
      <c r="G7836" s="69"/>
      <c r="H7836" s="69"/>
      <c r="I7836" s="69"/>
      <c r="J7836" s="68"/>
      <c r="K7836" s="69"/>
      <c r="L7836" s="68"/>
      <c r="M7836" s="68"/>
      <c r="N7836" s="68"/>
      <c r="O7836" s="68"/>
      <c r="P7836" s="70"/>
      <c r="Q7836" s="71"/>
    </row>
    <row r="7837" spans="1:17">
      <c r="A7837" s="152"/>
      <c r="B7837" s="68"/>
      <c r="C7837" s="68"/>
      <c r="D7837" s="68"/>
      <c r="E7837" s="68"/>
      <c r="F7837" s="69"/>
      <c r="G7837" s="69"/>
      <c r="H7837" s="69"/>
      <c r="I7837" s="69"/>
      <c r="J7837" s="68"/>
      <c r="K7837" s="69"/>
      <c r="L7837" s="68"/>
      <c r="M7837" s="68"/>
      <c r="N7837" s="68"/>
      <c r="O7837" s="68"/>
      <c r="P7837" s="70"/>
      <c r="Q7837" s="71"/>
    </row>
    <row r="7838" spans="1:17">
      <c r="A7838" s="152"/>
      <c r="B7838" s="68"/>
      <c r="C7838" s="68"/>
      <c r="D7838" s="68"/>
      <c r="E7838" s="68"/>
      <c r="F7838" s="69"/>
      <c r="G7838" s="69"/>
      <c r="H7838" s="69"/>
      <c r="I7838" s="69"/>
      <c r="J7838" s="68"/>
      <c r="K7838" s="69"/>
      <c r="L7838" s="68"/>
      <c r="M7838" s="68"/>
      <c r="N7838" s="68"/>
      <c r="O7838" s="68"/>
      <c r="P7838" s="70"/>
      <c r="Q7838" s="71"/>
    </row>
    <row r="7839" spans="1:17">
      <c r="A7839" s="152"/>
      <c r="B7839" s="68"/>
      <c r="C7839" s="68"/>
      <c r="D7839" s="68"/>
      <c r="E7839" s="68"/>
      <c r="F7839" s="69"/>
      <c r="G7839" s="69"/>
      <c r="H7839" s="69"/>
      <c r="I7839" s="69"/>
      <c r="J7839" s="68"/>
      <c r="K7839" s="69"/>
      <c r="L7839" s="68"/>
      <c r="M7839" s="68"/>
      <c r="N7839" s="68"/>
      <c r="O7839" s="68"/>
      <c r="P7839" s="70"/>
      <c r="Q7839" s="71"/>
    </row>
    <row r="7840" spans="1:17">
      <c r="A7840" s="152"/>
      <c r="B7840" s="68"/>
      <c r="C7840" s="68"/>
      <c r="D7840" s="68"/>
      <c r="E7840" s="68"/>
      <c r="F7840" s="69"/>
      <c r="G7840" s="69"/>
      <c r="H7840" s="69"/>
      <c r="I7840" s="69"/>
      <c r="J7840" s="68"/>
      <c r="K7840" s="69"/>
      <c r="L7840" s="68"/>
      <c r="M7840" s="68"/>
      <c r="N7840" s="68"/>
      <c r="O7840" s="68"/>
      <c r="P7840" s="70"/>
      <c r="Q7840" s="71"/>
    </row>
    <row r="7841" spans="1:17">
      <c r="A7841" s="152"/>
      <c r="B7841" s="68"/>
      <c r="C7841" s="68"/>
      <c r="D7841" s="68"/>
      <c r="E7841" s="68"/>
      <c r="F7841" s="69"/>
      <c r="G7841" s="69"/>
      <c r="H7841" s="69"/>
      <c r="I7841" s="69"/>
      <c r="J7841" s="68"/>
      <c r="K7841" s="69"/>
      <c r="L7841" s="68"/>
      <c r="M7841" s="68"/>
      <c r="N7841" s="68"/>
      <c r="O7841" s="68"/>
      <c r="P7841" s="70"/>
      <c r="Q7841" s="71"/>
    </row>
    <row r="7842" spans="1:17">
      <c r="A7842" s="152"/>
      <c r="B7842" s="68"/>
      <c r="C7842" s="68"/>
      <c r="D7842" s="68"/>
      <c r="E7842" s="68"/>
      <c r="F7842" s="69"/>
      <c r="G7842" s="69"/>
      <c r="H7842" s="69"/>
      <c r="I7842" s="69"/>
      <c r="J7842" s="68"/>
      <c r="K7842" s="69"/>
      <c r="L7842" s="68"/>
      <c r="M7842" s="68"/>
      <c r="N7842" s="68"/>
      <c r="O7842" s="68"/>
      <c r="P7842" s="70"/>
      <c r="Q7842" s="71"/>
    </row>
    <row r="7843" spans="1:17">
      <c r="A7843" s="152"/>
      <c r="B7843" s="68"/>
      <c r="C7843" s="68"/>
      <c r="D7843" s="68"/>
      <c r="E7843" s="68"/>
      <c r="F7843" s="69"/>
      <c r="G7843" s="69"/>
      <c r="H7843" s="69"/>
      <c r="I7843" s="69"/>
      <c r="J7843" s="68"/>
      <c r="K7843" s="69"/>
      <c r="L7843" s="68"/>
      <c r="M7843" s="68"/>
      <c r="N7843" s="68"/>
      <c r="O7843" s="68"/>
      <c r="P7843" s="70"/>
      <c r="Q7843" s="71"/>
    </row>
    <row r="7844" spans="1:17">
      <c r="A7844" s="152"/>
      <c r="B7844" s="68"/>
      <c r="C7844" s="68"/>
      <c r="D7844" s="68"/>
      <c r="E7844" s="68"/>
      <c r="F7844" s="69"/>
      <c r="G7844" s="69"/>
      <c r="H7844" s="69"/>
      <c r="I7844" s="69"/>
      <c r="J7844" s="68"/>
      <c r="K7844" s="69"/>
      <c r="L7844" s="68"/>
      <c r="M7844" s="68"/>
      <c r="N7844" s="68"/>
      <c r="O7844" s="68"/>
      <c r="P7844" s="70"/>
      <c r="Q7844" s="71"/>
    </row>
    <row r="7845" spans="1:17">
      <c r="A7845" s="152"/>
      <c r="B7845" s="68"/>
      <c r="C7845" s="68"/>
      <c r="D7845" s="68"/>
      <c r="E7845" s="68"/>
      <c r="F7845" s="69"/>
      <c r="G7845" s="69"/>
      <c r="H7845" s="69"/>
      <c r="I7845" s="69"/>
      <c r="J7845" s="68"/>
      <c r="K7845" s="69"/>
      <c r="L7845" s="68"/>
      <c r="M7845" s="68"/>
      <c r="N7845" s="68"/>
      <c r="O7845" s="68"/>
      <c r="P7845" s="70"/>
      <c r="Q7845" s="71"/>
    </row>
    <row r="7846" spans="1:17">
      <c r="A7846" s="152"/>
      <c r="B7846" s="68"/>
      <c r="C7846" s="68"/>
      <c r="D7846" s="68"/>
      <c r="E7846" s="68"/>
      <c r="F7846" s="69"/>
      <c r="G7846" s="69"/>
      <c r="H7846" s="69"/>
      <c r="I7846" s="69"/>
      <c r="J7846" s="68"/>
      <c r="K7846" s="69"/>
      <c r="L7846" s="68"/>
      <c r="M7846" s="68"/>
      <c r="N7846" s="68"/>
      <c r="O7846" s="68"/>
      <c r="P7846" s="70"/>
      <c r="Q7846" s="71"/>
    </row>
    <row r="7847" spans="1:17">
      <c r="A7847" s="152"/>
      <c r="B7847" s="68"/>
      <c r="C7847" s="68"/>
      <c r="D7847" s="68"/>
      <c r="E7847" s="68"/>
      <c r="F7847" s="69"/>
      <c r="G7847" s="69"/>
      <c r="H7847" s="69"/>
      <c r="I7847" s="69"/>
      <c r="J7847" s="68"/>
      <c r="K7847" s="69"/>
      <c r="L7847" s="68"/>
      <c r="M7847" s="68"/>
      <c r="N7847" s="68"/>
      <c r="O7847" s="68"/>
      <c r="P7847" s="70"/>
      <c r="Q7847" s="71"/>
    </row>
    <row r="7848" spans="1:17">
      <c r="A7848" s="152"/>
      <c r="B7848" s="68"/>
      <c r="C7848" s="68"/>
      <c r="D7848" s="68"/>
      <c r="E7848" s="68"/>
      <c r="F7848" s="69"/>
      <c r="G7848" s="69"/>
      <c r="H7848" s="69"/>
      <c r="I7848" s="69"/>
      <c r="J7848" s="68"/>
      <c r="K7848" s="69"/>
      <c r="L7848" s="68"/>
      <c r="M7848" s="68"/>
      <c r="N7848" s="68"/>
      <c r="O7848" s="68"/>
      <c r="P7848" s="70"/>
      <c r="Q7848" s="71"/>
    </row>
    <row r="7849" spans="1:17">
      <c r="A7849" s="152"/>
      <c r="B7849" s="68"/>
      <c r="C7849" s="68"/>
      <c r="D7849" s="68"/>
      <c r="E7849" s="68"/>
      <c r="F7849" s="69"/>
      <c r="G7849" s="69"/>
      <c r="H7849" s="69"/>
      <c r="I7849" s="69"/>
      <c r="J7849" s="68"/>
      <c r="K7849" s="69"/>
      <c r="L7849" s="68"/>
      <c r="M7849" s="68"/>
      <c r="N7849" s="68"/>
      <c r="O7849" s="68"/>
      <c r="P7849" s="70"/>
      <c r="Q7849" s="71"/>
    </row>
    <row r="7850" spans="1:17">
      <c r="A7850" s="152"/>
      <c r="B7850" s="68"/>
      <c r="C7850" s="68"/>
      <c r="D7850" s="68"/>
      <c r="E7850" s="68"/>
      <c r="F7850" s="69"/>
      <c r="G7850" s="69"/>
      <c r="H7850" s="69"/>
      <c r="I7850" s="69"/>
      <c r="J7850" s="68"/>
      <c r="K7850" s="69"/>
      <c r="L7850" s="68"/>
      <c r="M7850" s="68"/>
      <c r="N7850" s="68"/>
      <c r="O7850" s="68"/>
      <c r="P7850" s="70"/>
      <c r="Q7850" s="71"/>
    </row>
    <row r="7851" spans="1:17">
      <c r="A7851" s="152"/>
      <c r="B7851" s="68"/>
      <c r="C7851" s="68"/>
      <c r="D7851" s="68"/>
      <c r="E7851" s="68"/>
      <c r="F7851" s="69"/>
      <c r="G7851" s="69"/>
      <c r="H7851" s="69"/>
      <c r="I7851" s="69"/>
      <c r="J7851" s="68"/>
      <c r="K7851" s="69"/>
      <c r="L7851" s="68"/>
      <c r="M7851" s="68"/>
      <c r="N7851" s="68"/>
      <c r="O7851" s="68"/>
      <c r="P7851" s="70"/>
      <c r="Q7851" s="71"/>
    </row>
    <row r="7852" spans="1:17">
      <c r="A7852" s="152"/>
      <c r="B7852" s="68"/>
      <c r="C7852" s="68"/>
      <c r="D7852" s="68"/>
      <c r="E7852" s="68"/>
      <c r="F7852" s="69"/>
      <c r="G7852" s="69"/>
      <c r="H7852" s="69"/>
      <c r="I7852" s="69"/>
      <c r="J7852" s="68"/>
      <c r="K7852" s="69"/>
      <c r="L7852" s="68"/>
      <c r="M7852" s="68"/>
      <c r="N7852" s="68"/>
      <c r="O7852" s="68"/>
      <c r="P7852" s="70"/>
      <c r="Q7852" s="71"/>
    </row>
    <row r="7853" spans="1:17">
      <c r="A7853" s="152"/>
      <c r="B7853" s="68"/>
      <c r="C7853" s="68"/>
      <c r="D7853" s="68"/>
      <c r="E7853" s="68"/>
      <c r="F7853" s="69"/>
      <c r="G7853" s="69"/>
      <c r="H7853" s="69"/>
      <c r="I7853" s="69"/>
      <c r="J7853" s="68"/>
      <c r="K7853" s="69"/>
      <c r="L7853" s="68"/>
      <c r="M7853" s="68"/>
      <c r="N7853" s="68"/>
      <c r="O7853" s="68"/>
      <c r="P7853" s="70"/>
      <c r="Q7853" s="71"/>
    </row>
    <row r="7854" spans="1:17">
      <c r="A7854" s="152"/>
      <c r="B7854" s="68"/>
      <c r="C7854" s="68"/>
      <c r="D7854" s="68"/>
      <c r="E7854" s="68"/>
      <c r="F7854" s="69"/>
      <c r="G7854" s="69"/>
      <c r="H7854" s="69"/>
      <c r="I7854" s="69"/>
      <c r="J7854" s="68"/>
      <c r="K7854" s="69"/>
      <c r="L7854" s="68"/>
      <c r="M7854" s="68"/>
      <c r="N7854" s="68"/>
      <c r="O7854" s="68"/>
      <c r="P7854" s="70"/>
      <c r="Q7854" s="71"/>
    </row>
    <row r="7855" spans="1:17">
      <c r="A7855" s="152"/>
      <c r="B7855" s="68"/>
      <c r="C7855" s="68"/>
      <c r="D7855" s="68"/>
      <c r="E7855" s="68"/>
      <c r="F7855" s="69"/>
      <c r="G7855" s="69"/>
      <c r="H7855" s="69"/>
      <c r="I7855" s="69"/>
      <c r="J7855" s="68"/>
      <c r="K7855" s="69"/>
      <c r="L7855" s="68"/>
      <c r="M7855" s="68"/>
      <c r="N7855" s="68"/>
      <c r="O7855" s="68"/>
      <c r="P7855" s="70"/>
      <c r="Q7855" s="71"/>
    </row>
    <row r="7856" spans="1:17">
      <c r="A7856" s="152"/>
      <c r="B7856" s="68"/>
      <c r="C7856" s="68"/>
      <c r="D7856" s="68"/>
      <c r="E7856" s="68"/>
      <c r="F7856" s="69"/>
      <c r="G7856" s="69"/>
      <c r="H7856" s="69"/>
      <c r="I7856" s="69"/>
      <c r="J7856" s="68"/>
      <c r="K7856" s="69"/>
      <c r="L7856" s="68"/>
      <c r="M7856" s="68"/>
      <c r="N7856" s="68"/>
      <c r="O7856" s="68"/>
      <c r="P7856" s="70"/>
      <c r="Q7856" s="71"/>
    </row>
    <row r="7857" spans="1:17">
      <c r="A7857" s="152"/>
      <c r="B7857" s="68"/>
      <c r="C7857" s="68"/>
      <c r="D7857" s="68"/>
      <c r="E7857" s="68"/>
      <c r="F7857" s="69"/>
      <c r="G7857" s="69"/>
      <c r="H7857" s="69"/>
      <c r="I7857" s="69"/>
      <c r="J7857" s="68"/>
      <c r="K7857" s="69"/>
      <c r="L7857" s="68"/>
      <c r="M7857" s="68"/>
      <c r="N7857" s="68"/>
      <c r="O7857" s="68"/>
      <c r="P7857" s="70"/>
      <c r="Q7857" s="71"/>
    </row>
    <row r="7858" spans="1:17">
      <c r="A7858" s="152"/>
      <c r="B7858" s="68"/>
      <c r="C7858" s="68"/>
      <c r="D7858" s="68"/>
      <c r="E7858" s="68"/>
      <c r="F7858" s="69"/>
      <c r="G7858" s="69"/>
      <c r="H7858" s="69"/>
      <c r="I7858" s="69"/>
      <c r="J7858" s="68"/>
      <c r="K7858" s="69"/>
      <c r="L7858" s="68"/>
      <c r="M7858" s="68"/>
      <c r="N7858" s="68"/>
      <c r="O7858" s="68"/>
      <c r="P7858" s="70"/>
      <c r="Q7858" s="71"/>
    </row>
    <row r="7859" spans="1:17">
      <c r="A7859" s="152"/>
      <c r="B7859" s="68"/>
      <c r="C7859" s="68"/>
      <c r="D7859" s="68"/>
      <c r="E7859" s="68"/>
      <c r="F7859" s="69"/>
      <c r="G7859" s="69"/>
      <c r="H7859" s="69"/>
      <c r="I7859" s="69"/>
      <c r="J7859" s="68"/>
      <c r="K7859" s="69"/>
      <c r="L7859" s="68"/>
      <c r="M7859" s="68"/>
      <c r="N7859" s="68"/>
      <c r="O7859" s="68"/>
      <c r="P7859" s="70"/>
      <c r="Q7859" s="71"/>
    </row>
    <row r="7860" spans="1:17">
      <c r="A7860" s="152"/>
      <c r="B7860" s="68"/>
      <c r="C7860" s="68"/>
      <c r="D7860" s="68"/>
      <c r="E7860" s="68"/>
      <c r="F7860" s="69"/>
      <c r="G7860" s="69"/>
      <c r="H7860" s="69"/>
      <c r="I7860" s="69"/>
      <c r="J7860" s="68"/>
      <c r="K7860" s="69"/>
      <c r="L7860" s="68"/>
      <c r="M7860" s="68"/>
      <c r="N7860" s="68"/>
      <c r="O7860" s="68"/>
      <c r="P7860" s="70"/>
      <c r="Q7860" s="71"/>
    </row>
    <row r="7861" spans="1:17">
      <c r="A7861" s="152"/>
      <c r="B7861" s="68"/>
      <c r="C7861" s="68"/>
      <c r="D7861" s="68"/>
      <c r="E7861" s="68"/>
      <c r="F7861" s="69"/>
      <c r="G7861" s="69"/>
      <c r="H7861" s="69"/>
      <c r="I7861" s="69"/>
      <c r="J7861" s="68"/>
      <c r="K7861" s="69"/>
      <c r="L7861" s="68"/>
      <c r="M7861" s="68"/>
      <c r="N7861" s="68"/>
      <c r="O7861" s="68"/>
      <c r="P7861" s="70"/>
      <c r="Q7861" s="71"/>
    </row>
    <row r="7862" spans="1:17">
      <c r="A7862" s="152"/>
      <c r="B7862" s="68"/>
      <c r="C7862" s="68"/>
      <c r="D7862" s="68"/>
      <c r="E7862" s="68"/>
      <c r="F7862" s="69"/>
      <c r="G7862" s="69"/>
      <c r="H7862" s="69"/>
      <c r="I7862" s="69"/>
      <c r="J7862" s="68"/>
      <c r="K7862" s="69"/>
      <c r="L7862" s="68"/>
      <c r="M7862" s="68"/>
      <c r="N7862" s="68"/>
      <c r="O7862" s="68"/>
      <c r="P7862" s="70"/>
      <c r="Q7862" s="71"/>
    </row>
    <row r="7863" spans="1:17">
      <c r="A7863" s="152"/>
      <c r="B7863" s="68"/>
      <c r="C7863" s="68"/>
      <c r="D7863" s="68"/>
      <c r="E7863" s="68"/>
      <c r="F7863" s="69"/>
      <c r="G7863" s="69"/>
      <c r="H7863" s="69"/>
      <c r="I7863" s="69"/>
      <c r="J7863" s="68"/>
      <c r="K7863" s="69"/>
      <c r="L7863" s="68"/>
      <c r="M7863" s="68"/>
      <c r="N7863" s="68"/>
      <c r="O7863" s="68"/>
      <c r="P7863" s="70"/>
      <c r="Q7863" s="71"/>
    </row>
    <row r="7864" spans="1:17">
      <c r="A7864" s="152"/>
      <c r="B7864" s="68"/>
      <c r="C7864" s="68"/>
      <c r="D7864" s="68"/>
      <c r="E7864" s="68"/>
      <c r="F7864" s="69"/>
      <c r="G7864" s="69"/>
      <c r="H7864" s="69"/>
      <c r="I7864" s="69"/>
      <c r="J7864" s="68"/>
      <c r="K7864" s="69"/>
      <c r="L7864" s="68"/>
      <c r="M7864" s="68"/>
      <c r="N7864" s="68"/>
      <c r="O7864" s="68"/>
      <c r="P7864" s="70"/>
      <c r="Q7864" s="71"/>
    </row>
    <row r="7865" spans="1:17">
      <c r="A7865" s="152"/>
      <c r="B7865" s="68"/>
      <c r="C7865" s="68"/>
      <c r="D7865" s="68"/>
      <c r="E7865" s="68"/>
      <c r="F7865" s="69"/>
      <c r="G7865" s="69"/>
      <c r="H7865" s="69"/>
      <c r="I7865" s="69"/>
      <c r="J7865" s="68"/>
      <c r="K7865" s="69"/>
      <c r="L7865" s="68"/>
      <c r="M7865" s="68"/>
      <c r="N7865" s="68"/>
      <c r="O7865" s="68"/>
      <c r="P7865" s="70"/>
      <c r="Q7865" s="71"/>
    </row>
    <row r="7866" spans="1:17">
      <c r="A7866" s="152"/>
      <c r="B7866" s="68"/>
      <c r="C7866" s="68"/>
      <c r="D7866" s="68"/>
      <c r="E7866" s="68"/>
      <c r="F7866" s="69"/>
      <c r="G7866" s="69"/>
      <c r="H7866" s="69"/>
      <c r="I7866" s="69"/>
      <c r="J7866" s="68"/>
      <c r="K7866" s="69"/>
      <c r="L7866" s="68"/>
      <c r="M7866" s="68"/>
      <c r="N7866" s="68"/>
      <c r="O7866" s="68"/>
      <c r="P7866" s="70"/>
      <c r="Q7866" s="71"/>
    </row>
    <row r="7867" spans="1:17">
      <c r="A7867" s="152"/>
      <c r="B7867" s="68"/>
      <c r="C7867" s="68"/>
      <c r="D7867" s="68"/>
      <c r="E7867" s="68"/>
      <c r="F7867" s="69"/>
      <c r="G7867" s="69"/>
      <c r="H7867" s="69"/>
      <c r="I7867" s="69"/>
      <c r="J7867" s="68"/>
      <c r="K7867" s="69"/>
      <c r="L7867" s="68"/>
      <c r="M7867" s="68"/>
      <c r="N7867" s="68"/>
      <c r="O7867" s="68"/>
      <c r="P7867" s="70"/>
      <c r="Q7867" s="71"/>
    </row>
    <row r="7868" spans="1:17">
      <c r="A7868" s="152"/>
      <c r="B7868" s="68"/>
      <c r="C7868" s="68"/>
      <c r="D7868" s="68"/>
      <c r="E7868" s="68"/>
      <c r="F7868" s="69"/>
      <c r="G7868" s="69"/>
      <c r="H7868" s="69"/>
      <c r="I7868" s="69"/>
      <c r="J7868" s="68"/>
      <c r="K7868" s="69"/>
      <c r="L7868" s="68"/>
      <c r="M7868" s="68"/>
      <c r="N7868" s="68"/>
      <c r="O7868" s="68"/>
      <c r="P7868" s="70"/>
      <c r="Q7868" s="71"/>
    </row>
    <row r="7869" spans="1:17">
      <c r="A7869" s="152"/>
      <c r="B7869" s="68"/>
      <c r="C7869" s="68"/>
      <c r="D7869" s="68"/>
      <c r="E7869" s="68"/>
      <c r="F7869" s="69"/>
      <c r="G7869" s="69"/>
      <c r="H7869" s="69"/>
      <c r="I7869" s="69"/>
      <c r="J7869" s="68"/>
      <c r="K7869" s="69"/>
      <c r="L7869" s="68"/>
      <c r="M7869" s="68"/>
      <c r="N7869" s="68"/>
      <c r="O7869" s="68"/>
      <c r="P7869" s="70"/>
      <c r="Q7869" s="71"/>
    </row>
    <row r="7870" spans="1:17">
      <c r="A7870" s="152"/>
      <c r="B7870" s="68"/>
      <c r="C7870" s="68"/>
      <c r="D7870" s="68"/>
      <c r="E7870" s="68"/>
      <c r="F7870" s="69"/>
      <c r="G7870" s="69"/>
      <c r="H7870" s="69"/>
      <c r="I7870" s="69"/>
      <c r="J7870" s="68"/>
      <c r="K7870" s="69"/>
      <c r="L7870" s="68"/>
      <c r="M7870" s="68"/>
      <c r="N7870" s="68"/>
      <c r="O7870" s="68"/>
      <c r="P7870" s="70"/>
      <c r="Q7870" s="71"/>
    </row>
    <row r="7871" spans="1:17">
      <c r="A7871" s="152"/>
      <c r="B7871" s="68"/>
      <c r="C7871" s="68"/>
      <c r="D7871" s="68"/>
      <c r="E7871" s="68"/>
      <c r="F7871" s="69"/>
      <c r="G7871" s="69"/>
      <c r="H7871" s="69"/>
      <c r="I7871" s="69"/>
      <c r="J7871" s="68"/>
      <c r="K7871" s="69"/>
      <c r="L7871" s="68"/>
      <c r="M7871" s="68"/>
      <c r="N7871" s="68"/>
      <c r="O7871" s="68"/>
      <c r="P7871" s="70"/>
      <c r="Q7871" s="71"/>
    </row>
    <row r="7872" spans="1:17">
      <c r="A7872" s="152"/>
      <c r="B7872" s="68"/>
      <c r="C7872" s="68"/>
      <c r="D7872" s="68"/>
      <c r="E7872" s="68"/>
      <c r="F7872" s="69"/>
      <c r="G7872" s="69"/>
      <c r="H7872" s="69"/>
      <c r="I7872" s="69"/>
      <c r="J7872" s="68"/>
      <c r="K7872" s="69"/>
      <c r="L7872" s="68"/>
      <c r="M7872" s="68"/>
      <c r="N7872" s="68"/>
      <c r="O7872" s="68"/>
      <c r="P7872" s="70"/>
      <c r="Q7872" s="71"/>
    </row>
    <row r="7873" spans="1:17">
      <c r="A7873" s="152"/>
      <c r="B7873" s="68"/>
      <c r="C7873" s="68"/>
      <c r="D7873" s="68"/>
      <c r="E7873" s="68"/>
      <c r="F7873" s="69"/>
      <c r="G7873" s="69"/>
      <c r="H7873" s="69"/>
      <c r="I7873" s="69"/>
      <c r="J7873" s="68"/>
      <c r="K7873" s="69"/>
      <c r="L7873" s="68"/>
      <c r="M7873" s="68"/>
      <c r="N7873" s="68"/>
      <c r="O7873" s="68"/>
      <c r="P7873" s="70"/>
      <c r="Q7873" s="71"/>
    </row>
    <row r="7874" spans="1:17">
      <c r="A7874" s="152"/>
      <c r="B7874" s="68"/>
      <c r="C7874" s="68"/>
      <c r="D7874" s="68"/>
      <c r="E7874" s="68"/>
      <c r="F7874" s="69"/>
      <c r="G7874" s="69"/>
      <c r="H7874" s="69"/>
      <c r="I7874" s="69"/>
      <c r="J7874" s="68"/>
      <c r="K7874" s="69"/>
      <c r="L7874" s="68"/>
      <c r="M7874" s="68"/>
      <c r="N7874" s="68"/>
      <c r="O7874" s="68"/>
      <c r="P7874" s="70"/>
      <c r="Q7874" s="71"/>
    </row>
    <row r="7875" spans="1:17">
      <c r="A7875" s="152"/>
      <c r="B7875" s="68"/>
      <c r="C7875" s="68"/>
      <c r="D7875" s="68"/>
      <c r="E7875" s="68"/>
      <c r="F7875" s="69"/>
      <c r="G7875" s="69"/>
      <c r="H7875" s="69"/>
      <c r="I7875" s="69"/>
      <c r="J7875" s="68"/>
      <c r="K7875" s="69"/>
      <c r="L7875" s="68"/>
      <c r="M7875" s="68"/>
      <c r="N7875" s="68"/>
      <c r="O7875" s="68"/>
      <c r="P7875" s="70"/>
      <c r="Q7875" s="71"/>
    </row>
    <row r="7876" spans="1:17">
      <c r="A7876" s="152"/>
      <c r="B7876" s="68"/>
      <c r="C7876" s="68"/>
      <c r="D7876" s="68"/>
      <c r="E7876" s="68"/>
      <c r="F7876" s="69"/>
      <c r="G7876" s="69"/>
      <c r="H7876" s="69"/>
      <c r="I7876" s="69"/>
      <c r="J7876" s="68"/>
      <c r="K7876" s="69"/>
      <c r="L7876" s="68"/>
      <c r="M7876" s="68"/>
      <c r="N7876" s="68"/>
      <c r="O7876" s="68"/>
      <c r="P7876" s="70"/>
      <c r="Q7876" s="71"/>
    </row>
    <row r="7877" spans="1:17">
      <c r="A7877" s="152"/>
      <c r="B7877" s="68"/>
      <c r="C7877" s="68"/>
      <c r="D7877" s="68"/>
      <c r="E7877" s="68"/>
      <c r="F7877" s="69"/>
      <c r="G7877" s="69"/>
      <c r="H7877" s="69"/>
      <c r="I7877" s="69"/>
      <c r="J7877" s="68"/>
      <c r="K7877" s="69"/>
      <c r="L7877" s="68"/>
      <c r="M7877" s="68"/>
      <c r="N7877" s="68"/>
      <c r="O7877" s="68"/>
      <c r="P7877" s="70"/>
      <c r="Q7877" s="71"/>
    </row>
    <row r="7878" spans="1:17">
      <c r="A7878" s="152"/>
      <c r="B7878" s="68"/>
      <c r="C7878" s="68"/>
      <c r="D7878" s="68"/>
      <c r="E7878" s="68"/>
      <c r="F7878" s="69"/>
      <c r="G7878" s="69"/>
      <c r="H7878" s="69"/>
      <c r="I7878" s="69"/>
      <c r="J7878" s="68"/>
      <c r="K7878" s="69"/>
      <c r="L7878" s="68"/>
      <c r="M7878" s="68"/>
      <c r="N7878" s="68"/>
      <c r="O7878" s="68"/>
      <c r="P7878" s="70"/>
      <c r="Q7878" s="71"/>
    </row>
    <row r="7879" spans="1:17">
      <c r="A7879" s="152"/>
      <c r="B7879" s="68"/>
      <c r="C7879" s="68"/>
      <c r="D7879" s="68"/>
      <c r="E7879" s="68"/>
      <c r="F7879" s="69"/>
      <c r="G7879" s="69"/>
      <c r="H7879" s="69"/>
      <c r="I7879" s="69"/>
      <c r="J7879" s="68"/>
      <c r="K7879" s="69"/>
      <c r="L7879" s="68"/>
      <c r="M7879" s="68"/>
      <c r="N7879" s="68"/>
      <c r="O7879" s="68"/>
      <c r="P7879" s="70"/>
      <c r="Q7879" s="71"/>
    </row>
    <row r="7880" spans="1:17">
      <c r="A7880" s="152"/>
      <c r="B7880" s="68"/>
      <c r="C7880" s="68"/>
      <c r="D7880" s="68"/>
      <c r="E7880" s="68"/>
      <c r="F7880" s="69"/>
      <c r="G7880" s="69"/>
      <c r="H7880" s="69"/>
      <c r="I7880" s="69"/>
      <c r="J7880" s="68"/>
      <c r="K7880" s="69"/>
      <c r="L7880" s="68"/>
      <c r="M7880" s="68"/>
      <c r="N7880" s="68"/>
      <c r="O7880" s="68"/>
      <c r="P7880" s="70"/>
      <c r="Q7880" s="71"/>
    </row>
    <row r="7881" spans="1:17">
      <c r="A7881" s="152"/>
      <c r="B7881" s="68"/>
      <c r="C7881" s="68"/>
      <c r="D7881" s="68"/>
      <c r="E7881" s="68"/>
      <c r="F7881" s="69"/>
      <c r="G7881" s="69"/>
      <c r="H7881" s="69"/>
      <c r="I7881" s="69"/>
      <c r="J7881" s="68"/>
      <c r="K7881" s="69"/>
      <c r="L7881" s="68"/>
      <c r="M7881" s="68"/>
      <c r="N7881" s="68"/>
      <c r="O7881" s="68"/>
      <c r="P7881" s="70"/>
      <c r="Q7881" s="71"/>
    </row>
    <row r="7882" spans="1:17">
      <c r="A7882" s="152"/>
      <c r="B7882" s="68"/>
      <c r="C7882" s="68"/>
      <c r="D7882" s="68"/>
      <c r="E7882" s="68"/>
      <c r="F7882" s="69"/>
      <c r="G7882" s="69"/>
      <c r="H7882" s="69"/>
      <c r="I7882" s="69"/>
      <c r="J7882" s="68"/>
      <c r="K7882" s="69"/>
      <c r="L7882" s="68"/>
      <c r="M7882" s="68"/>
      <c r="N7882" s="68"/>
      <c r="O7882" s="68"/>
      <c r="P7882" s="70"/>
      <c r="Q7882" s="71"/>
    </row>
    <row r="7883" spans="1:17">
      <c r="A7883" s="152"/>
      <c r="B7883" s="68"/>
      <c r="C7883" s="68"/>
      <c r="D7883" s="68"/>
      <c r="E7883" s="68"/>
      <c r="F7883" s="69"/>
      <c r="G7883" s="69"/>
      <c r="H7883" s="69"/>
      <c r="I7883" s="69"/>
      <c r="J7883" s="68"/>
      <c r="K7883" s="69"/>
      <c r="L7883" s="68"/>
      <c r="M7883" s="68"/>
      <c r="N7883" s="68"/>
      <c r="O7883" s="68"/>
      <c r="P7883" s="70"/>
      <c r="Q7883" s="71"/>
    </row>
    <row r="7884" spans="1:17">
      <c r="A7884" s="152"/>
      <c r="B7884" s="68"/>
      <c r="C7884" s="68"/>
      <c r="D7884" s="68"/>
      <c r="E7884" s="68"/>
      <c r="F7884" s="69"/>
      <c r="G7884" s="69"/>
      <c r="H7884" s="69"/>
      <c r="I7884" s="69"/>
      <c r="J7884" s="68"/>
      <c r="K7884" s="69"/>
      <c r="L7884" s="68"/>
      <c r="M7884" s="68"/>
      <c r="N7884" s="68"/>
      <c r="O7884" s="68"/>
      <c r="P7884" s="70"/>
      <c r="Q7884" s="71"/>
    </row>
    <row r="7885" spans="1:17">
      <c r="A7885" s="152"/>
      <c r="B7885" s="68"/>
      <c r="C7885" s="68"/>
      <c r="D7885" s="68"/>
      <c r="E7885" s="68"/>
      <c r="F7885" s="69"/>
      <c r="G7885" s="69"/>
      <c r="H7885" s="69"/>
      <c r="I7885" s="69"/>
      <c r="J7885" s="68"/>
      <c r="K7885" s="69"/>
      <c r="L7885" s="68"/>
      <c r="M7885" s="68"/>
      <c r="N7885" s="68"/>
      <c r="O7885" s="68"/>
      <c r="P7885" s="70"/>
      <c r="Q7885" s="71"/>
    </row>
    <row r="7886" spans="1:17">
      <c r="A7886" s="152"/>
      <c r="B7886" s="68"/>
      <c r="C7886" s="68"/>
      <c r="D7886" s="68"/>
      <c r="E7886" s="68"/>
      <c r="F7886" s="69"/>
      <c r="G7886" s="69"/>
      <c r="H7886" s="69"/>
      <c r="I7886" s="69"/>
      <c r="J7886" s="68"/>
      <c r="K7886" s="69"/>
      <c r="L7886" s="68"/>
      <c r="M7886" s="68"/>
      <c r="N7886" s="68"/>
      <c r="O7886" s="68"/>
      <c r="P7886" s="70"/>
      <c r="Q7886" s="71"/>
    </row>
    <row r="7887" spans="1:17">
      <c r="A7887" s="152"/>
      <c r="B7887" s="68"/>
      <c r="C7887" s="68"/>
      <c r="D7887" s="68"/>
      <c r="E7887" s="68"/>
      <c r="F7887" s="69"/>
      <c r="G7887" s="69"/>
      <c r="H7887" s="69"/>
      <c r="I7887" s="69"/>
      <c r="J7887" s="68"/>
      <c r="K7887" s="69"/>
      <c r="L7887" s="68"/>
      <c r="M7887" s="68"/>
      <c r="N7887" s="68"/>
      <c r="O7887" s="68"/>
      <c r="P7887" s="70"/>
      <c r="Q7887" s="71"/>
    </row>
    <row r="7888" spans="1:17">
      <c r="A7888" s="152"/>
      <c r="B7888" s="68"/>
      <c r="C7888" s="68"/>
      <c r="D7888" s="68"/>
      <c r="E7888" s="68"/>
      <c r="F7888" s="69"/>
      <c r="G7888" s="69"/>
      <c r="H7888" s="69"/>
      <c r="I7888" s="69"/>
      <c r="J7888" s="68"/>
      <c r="K7888" s="69"/>
      <c r="L7888" s="68"/>
      <c r="M7888" s="68"/>
      <c r="N7888" s="68"/>
      <c r="O7888" s="68"/>
      <c r="P7888" s="70"/>
      <c r="Q7888" s="71"/>
    </row>
    <row r="7889" spans="1:17">
      <c r="A7889" s="152"/>
      <c r="B7889" s="68"/>
      <c r="C7889" s="68"/>
      <c r="D7889" s="68"/>
      <c r="E7889" s="68"/>
      <c r="F7889" s="69"/>
      <c r="G7889" s="69"/>
      <c r="H7889" s="69"/>
      <c r="I7889" s="69"/>
      <c r="J7889" s="68"/>
      <c r="K7889" s="69"/>
      <c r="L7889" s="68"/>
      <c r="M7889" s="68"/>
      <c r="N7889" s="68"/>
      <c r="O7889" s="68"/>
      <c r="P7889" s="70"/>
      <c r="Q7889" s="71"/>
    </row>
    <row r="7890" spans="1:17">
      <c r="A7890" s="152"/>
      <c r="B7890" s="68"/>
      <c r="C7890" s="68"/>
      <c r="D7890" s="68"/>
      <c r="E7890" s="68"/>
      <c r="F7890" s="69"/>
      <c r="G7890" s="69"/>
      <c r="H7890" s="69"/>
      <c r="I7890" s="69"/>
      <c r="J7890" s="68"/>
      <c r="K7890" s="69"/>
      <c r="L7890" s="68"/>
      <c r="M7890" s="68"/>
      <c r="N7890" s="68"/>
      <c r="O7890" s="68"/>
      <c r="P7890" s="70"/>
      <c r="Q7890" s="71"/>
    </row>
    <row r="7891" spans="1:17">
      <c r="A7891" s="152"/>
      <c r="B7891" s="68"/>
      <c r="C7891" s="68"/>
      <c r="D7891" s="68"/>
      <c r="E7891" s="68"/>
      <c r="F7891" s="69"/>
      <c r="G7891" s="69"/>
      <c r="H7891" s="69"/>
      <c r="I7891" s="69"/>
      <c r="J7891" s="68"/>
      <c r="K7891" s="69"/>
      <c r="L7891" s="68"/>
      <c r="M7891" s="68"/>
      <c r="N7891" s="68"/>
      <c r="O7891" s="68"/>
      <c r="P7891" s="70"/>
      <c r="Q7891" s="71"/>
    </row>
    <row r="7892" spans="1:17">
      <c r="A7892" s="152"/>
      <c r="B7892" s="68"/>
      <c r="C7892" s="68"/>
      <c r="D7892" s="68"/>
      <c r="E7892" s="68"/>
      <c r="F7892" s="69"/>
      <c r="G7892" s="69"/>
      <c r="H7892" s="69"/>
      <c r="I7892" s="69"/>
      <c r="J7892" s="68"/>
      <c r="K7892" s="69"/>
      <c r="L7892" s="68"/>
      <c r="M7892" s="68"/>
      <c r="N7892" s="68"/>
      <c r="O7892" s="68"/>
      <c r="P7892" s="70"/>
      <c r="Q7892" s="71"/>
    </row>
    <row r="7893" spans="1:17">
      <c r="A7893" s="152"/>
      <c r="B7893" s="68"/>
      <c r="C7893" s="68"/>
      <c r="D7893" s="68"/>
      <c r="E7893" s="68"/>
      <c r="F7893" s="69"/>
      <c r="G7893" s="69"/>
      <c r="H7893" s="69"/>
      <c r="I7893" s="69"/>
      <c r="J7893" s="68"/>
      <c r="K7893" s="69"/>
      <c r="L7893" s="68"/>
      <c r="M7893" s="68"/>
      <c r="N7893" s="68"/>
      <c r="O7893" s="68"/>
      <c r="P7893" s="70"/>
      <c r="Q7893" s="71"/>
    </row>
    <row r="7894" spans="1:17">
      <c r="A7894" s="152"/>
      <c r="B7894" s="68"/>
      <c r="C7894" s="68"/>
      <c r="D7894" s="68"/>
      <c r="E7894" s="68"/>
      <c r="F7894" s="69"/>
      <c r="G7894" s="69"/>
      <c r="H7894" s="69"/>
      <c r="I7894" s="69"/>
      <c r="J7894" s="68"/>
      <c r="K7894" s="69"/>
      <c r="L7894" s="68"/>
      <c r="M7894" s="68"/>
      <c r="N7894" s="68"/>
      <c r="O7894" s="68"/>
      <c r="P7894" s="70"/>
      <c r="Q7894" s="71"/>
    </row>
    <row r="7895" spans="1:17">
      <c r="A7895" s="152"/>
      <c r="B7895" s="68"/>
      <c r="C7895" s="68"/>
      <c r="D7895" s="68"/>
      <c r="E7895" s="68"/>
      <c r="F7895" s="69"/>
      <c r="G7895" s="69"/>
      <c r="H7895" s="69"/>
      <c r="I7895" s="69"/>
      <c r="J7895" s="68"/>
      <c r="K7895" s="69"/>
      <c r="L7895" s="68"/>
      <c r="M7895" s="68"/>
      <c r="N7895" s="68"/>
      <c r="O7895" s="68"/>
      <c r="P7895" s="70"/>
      <c r="Q7895" s="71"/>
    </row>
    <row r="7896" spans="1:17">
      <c r="A7896" s="152"/>
      <c r="B7896" s="68"/>
      <c r="C7896" s="68"/>
      <c r="D7896" s="68"/>
      <c r="E7896" s="68"/>
      <c r="F7896" s="69"/>
      <c r="G7896" s="69"/>
      <c r="H7896" s="69"/>
      <c r="I7896" s="69"/>
      <c r="J7896" s="68"/>
      <c r="K7896" s="69"/>
      <c r="L7896" s="68"/>
      <c r="M7896" s="68"/>
      <c r="N7896" s="68"/>
      <c r="O7896" s="68"/>
      <c r="P7896" s="70"/>
      <c r="Q7896" s="71"/>
    </row>
    <row r="7897" spans="1:17">
      <c r="A7897" s="152"/>
      <c r="B7897" s="68"/>
      <c r="C7897" s="68"/>
      <c r="D7897" s="68"/>
      <c r="E7897" s="68"/>
      <c r="F7897" s="69"/>
      <c r="G7897" s="69"/>
      <c r="H7897" s="69"/>
      <c r="I7897" s="69"/>
      <c r="J7897" s="68"/>
      <c r="K7897" s="69"/>
      <c r="L7897" s="68"/>
      <c r="M7897" s="68"/>
      <c r="N7897" s="68"/>
      <c r="O7897" s="68"/>
      <c r="P7897" s="70"/>
      <c r="Q7897" s="71"/>
    </row>
    <row r="7898" spans="1:17">
      <c r="A7898" s="152"/>
      <c r="B7898" s="68"/>
      <c r="C7898" s="68"/>
      <c r="D7898" s="68"/>
      <c r="E7898" s="68"/>
      <c r="F7898" s="69"/>
      <c r="G7898" s="69"/>
      <c r="H7898" s="69"/>
      <c r="I7898" s="69"/>
      <c r="J7898" s="68"/>
      <c r="K7898" s="69"/>
      <c r="L7898" s="68"/>
      <c r="M7898" s="68"/>
      <c r="N7898" s="68"/>
      <c r="O7898" s="68"/>
      <c r="P7898" s="70"/>
      <c r="Q7898" s="71"/>
    </row>
    <row r="7899" spans="1:17">
      <c r="A7899" s="152"/>
      <c r="B7899" s="68"/>
      <c r="C7899" s="68"/>
      <c r="D7899" s="68"/>
      <c r="E7899" s="68"/>
      <c r="F7899" s="69"/>
      <c r="G7899" s="69"/>
      <c r="H7899" s="69"/>
      <c r="I7899" s="69"/>
      <c r="J7899" s="68"/>
      <c r="K7899" s="69"/>
      <c r="L7899" s="68"/>
      <c r="M7899" s="68"/>
      <c r="N7899" s="68"/>
      <c r="O7899" s="68"/>
      <c r="P7899" s="70"/>
      <c r="Q7899" s="71"/>
    </row>
    <row r="7900" spans="1:17">
      <c r="A7900" s="152"/>
      <c r="B7900" s="68"/>
      <c r="C7900" s="68"/>
      <c r="D7900" s="68"/>
      <c r="E7900" s="68"/>
      <c r="F7900" s="69"/>
      <c r="G7900" s="69"/>
      <c r="H7900" s="69"/>
      <c r="I7900" s="69"/>
      <c r="J7900" s="68"/>
      <c r="K7900" s="69"/>
      <c r="L7900" s="68"/>
      <c r="M7900" s="68"/>
      <c r="N7900" s="68"/>
      <c r="O7900" s="68"/>
      <c r="P7900" s="70"/>
      <c r="Q7900" s="71"/>
    </row>
    <row r="7901" spans="1:17">
      <c r="A7901" s="152"/>
      <c r="B7901" s="68"/>
      <c r="C7901" s="68"/>
      <c r="D7901" s="68"/>
      <c r="E7901" s="68"/>
      <c r="F7901" s="69"/>
      <c r="G7901" s="69"/>
      <c r="H7901" s="69"/>
      <c r="I7901" s="69"/>
      <c r="J7901" s="68"/>
      <c r="K7901" s="69"/>
      <c r="L7901" s="68"/>
      <c r="M7901" s="68"/>
      <c r="N7901" s="68"/>
      <c r="O7901" s="68"/>
      <c r="P7901" s="70"/>
      <c r="Q7901" s="71"/>
    </row>
    <row r="7902" spans="1:17">
      <c r="A7902" s="152"/>
      <c r="B7902" s="68"/>
      <c r="C7902" s="68"/>
      <c r="D7902" s="68"/>
      <c r="E7902" s="68"/>
      <c r="F7902" s="69"/>
      <c r="G7902" s="69"/>
      <c r="H7902" s="69"/>
      <c r="I7902" s="69"/>
      <c r="J7902" s="68"/>
      <c r="K7902" s="69"/>
      <c r="L7902" s="68"/>
      <c r="M7902" s="68"/>
      <c r="N7902" s="68"/>
      <c r="O7902" s="68"/>
      <c r="P7902" s="70"/>
      <c r="Q7902" s="71"/>
    </row>
    <row r="7903" spans="1:17">
      <c r="A7903" s="152"/>
      <c r="B7903" s="68"/>
      <c r="C7903" s="68"/>
      <c r="D7903" s="68"/>
      <c r="E7903" s="68"/>
      <c r="F7903" s="69"/>
      <c r="G7903" s="69"/>
      <c r="H7903" s="69"/>
      <c r="I7903" s="69"/>
      <c r="J7903" s="68"/>
      <c r="K7903" s="69"/>
      <c r="L7903" s="68"/>
      <c r="M7903" s="68"/>
      <c r="N7903" s="68"/>
      <c r="O7903" s="68"/>
      <c r="P7903" s="70"/>
      <c r="Q7903" s="71"/>
    </row>
    <row r="7904" spans="1:17">
      <c r="A7904" s="152"/>
      <c r="B7904" s="68"/>
      <c r="C7904" s="68"/>
      <c r="D7904" s="68"/>
      <c r="E7904" s="68"/>
      <c r="F7904" s="69"/>
      <c r="G7904" s="69"/>
      <c r="H7904" s="69"/>
      <c r="I7904" s="69"/>
      <c r="J7904" s="68"/>
      <c r="K7904" s="69"/>
      <c r="L7904" s="68"/>
      <c r="M7904" s="68"/>
      <c r="N7904" s="68"/>
      <c r="O7904" s="68"/>
      <c r="P7904" s="70"/>
      <c r="Q7904" s="71"/>
    </row>
    <row r="7905" spans="1:17">
      <c r="A7905" s="152"/>
      <c r="B7905" s="68"/>
      <c r="C7905" s="68"/>
      <c r="D7905" s="68"/>
      <c r="E7905" s="68"/>
      <c r="F7905" s="69"/>
      <c r="G7905" s="69"/>
      <c r="H7905" s="69"/>
      <c r="I7905" s="69"/>
      <c r="J7905" s="68"/>
      <c r="K7905" s="69"/>
      <c r="L7905" s="68"/>
      <c r="M7905" s="68"/>
      <c r="N7905" s="68"/>
      <c r="O7905" s="68"/>
      <c r="P7905" s="70"/>
      <c r="Q7905" s="71"/>
    </row>
    <row r="7906" spans="1:17">
      <c r="A7906" s="152"/>
      <c r="B7906" s="68"/>
      <c r="C7906" s="68"/>
      <c r="D7906" s="68"/>
      <c r="E7906" s="68"/>
      <c r="F7906" s="69"/>
      <c r="G7906" s="69"/>
      <c r="H7906" s="69"/>
      <c r="I7906" s="69"/>
      <c r="J7906" s="68"/>
      <c r="K7906" s="69"/>
      <c r="L7906" s="68"/>
      <c r="M7906" s="68"/>
      <c r="N7906" s="68"/>
      <c r="O7906" s="68"/>
      <c r="P7906" s="70"/>
      <c r="Q7906" s="71"/>
    </row>
    <row r="7907" spans="1:17">
      <c r="A7907" s="152"/>
      <c r="B7907" s="68"/>
      <c r="C7907" s="68"/>
      <c r="D7907" s="68"/>
      <c r="E7907" s="68"/>
      <c r="F7907" s="69"/>
      <c r="G7907" s="69"/>
      <c r="H7907" s="69"/>
      <c r="I7907" s="69"/>
      <c r="J7907" s="68"/>
      <c r="K7907" s="69"/>
      <c r="L7907" s="68"/>
      <c r="M7907" s="68"/>
      <c r="N7907" s="68"/>
      <c r="O7907" s="68"/>
      <c r="P7907" s="70"/>
      <c r="Q7907" s="71"/>
    </row>
    <row r="7908" spans="1:17">
      <c r="A7908" s="152"/>
      <c r="B7908" s="68"/>
      <c r="C7908" s="68"/>
      <c r="D7908" s="68"/>
      <c r="E7908" s="68"/>
      <c r="F7908" s="69"/>
      <c r="G7908" s="69"/>
      <c r="H7908" s="69"/>
      <c r="I7908" s="69"/>
      <c r="J7908" s="68"/>
      <c r="K7908" s="69"/>
      <c r="L7908" s="68"/>
      <c r="M7908" s="68"/>
      <c r="N7908" s="68"/>
      <c r="O7908" s="68"/>
      <c r="P7908" s="70"/>
      <c r="Q7908" s="71"/>
    </row>
    <row r="7909" spans="1:17">
      <c r="A7909" s="152"/>
      <c r="B7909" s="68"/>
      <c r="C7909" s="68"/>
      <c r="D7909" s="68"/>
      <c r="E7909" s="68"/>
      <c r="F7909" s="69"/>
      <c r="G7909" s="69"/>
      <c r="H7909" s="69"/>
      <c r="I7909" s="69"/>
      <c r="J7909" s="68"/>
      <c r="K7909" s="69"/>
      <c r="L7909" s="68"/>
      <c r="M7909" s="68"/>
      <c r="N7909" s="68"/>
      <c r="O7909" s="68"/>
      <c r="P7909" s="70"/>
      <c r="Q7909" s="71"/>
    </row>
    <row r="7910" spans="1:17">
      <c r="A7910" s="152"/>
      <c r="B7910" s="68"/>
      <c r="C7910" s="68"/>
      <c r="D7910" s="68"/>
      <c r="E7910" s="68"/>
      <c r="F7910" s="69"/>
      <c r="G7910" s="69"/>
      <c r="H7910" s="69"/>
      <c r="I7910" s="69"/>
      <c r="J7910" s="68"/>
      <c r="K7910" s="69"/>
      <c r="L7910" s="68"/>
      <c r="M7910" s="68"/>
      <c r="N7910" s="68"/>
      <c r="O7910" s="68"/>
      <c r="P7910" s="70"/>
      <c r="Q7910" s="71"/>
    </row>
    <row r="7911" spans="1:17">
      <c r="A7911" s="152"/>
      <c r="B7911" s="68"/>
      <c r="C7911" s="68"/>
      <c r="D7911" s="68"/>
      <c r="E7911" s="68"/>
      <c r="F7911" s="69"/>
      <c r="G7911" s="69"/>
      <c r="H7911" s="69"/>
      <c r="I7911" s="69"/>
      <c r="J7911" s="68"/>
      <c r="K7911" s="69"/>
      <c r="L7911" s="68"/>
      <c r="M7911" s="68"/>
      <c r="N7911" s="68"/>
      <c r="O7911" s="68"/>
      <c r="P7911" s="70"/>
      <c r="Q7911" s="71"/>
    </row>
    <row r="7912" spans="1:17">
      <c r="A7912" s="152"/>
      <c r="B7912" s="68"/>
      <c r="C7912" s="68"/>
      <c r="D7912" s="68"/>
      <c r="E7912" s="68"/>
      <c r="F7912" s="69"/>
      <c r="G7912" s="69"/>
      <c r="H7912" s="69"/>
      <c r="I7912" s="69"/>
      <c r="J7912" s="68"/>
      <c r="K7912" s="69"/>
      <c r="L7912" s="68"/>
      <c r="M7912" s="68"/>
      <c r="N7912" s="68"/>
      <c r="O7912" s="68"/>
      <c r="P7912" s="70"/>
      <c r="Q7912" s="71"/>
    </row>
    <row r="7913" spans="1:17">
      <c r="A7913" s="152"/>
      <c r="B7913" s="68"/>
      <c r="C7913" s="68"/>
      <c r="D7913" s="68"/>
      <c r="E7913" s="68"/>
      <c r="F7913" s="69"/>
      <c r="G7913" s="69"/>
      <c r="H7913" s="69"/>
      <c r="I7913" s="69"/>
      <c r="J7913" s="68"/>
      <c r="K7913" s="69"/>
      <c r="L7913" s="68"/>
      <c r="M7913" s="68"/>
      <c r="N7913" s="68"/>
      <c r="O7913" s="68"/>
      <c r="P7913" s="70"/>
      <c r="Q7913" s="71"/>
    </row>
    <row r="7914" spans="1:17">
      <c r="A7914" s="152"/>
      <c r="B7914" s="68"/>
      <c r="C7914" s="68"/>
      <c r="D7914" s="68"/>
      <c r="E7914" s="68"/>
      <c r="F7914" s="69"/>
      <c r="G7914" s="69"/>
      <c r="H7914" s="69"/>
      <c r="I7914" s="69"/>
      <c r="J7914" s="68"/>
      <c r="K7914" s="69"/>
      <c r="L7914" s="68"/>
      <c r="M7914" s="68"/>
      <c r="N7914" s="68"/>
      <c r="O7914" s="68"/>
      <c r="P7914" s="70"/>
      <c r="Q7914" s="71"/>
    </row>
    <row r="7915" spans="1:17">
      <c r="A7915" s="152"/>
      <c r="B7915" s="68"/>
      <c r="C7915" s="68"/>
      <c r="D7915" s="68"/>
      <c r="E7915" s="68"/>
      <c r="F7915" s="69"/>
      <c r="G7915" s="69"/>
      <c r="H7915" s="69"/>
      <c r="I7915" s="69"/>
      <c r="J7915" s="68"/>
      <c r="K7915" s="69"/>
      <c r="L7915" s="68"/>
      <c r="M7915" s="68"/>
      <c r="N7915" s="68"/>
      <c r="O7915" s="68"/>
      <c r="P7915" s="70"/>
      <c r="Q7915" s="71"/>
    </row>
    <row r="7916" spans="1:17">
      <c r="A7916" s="152"/>
      <c r="B7916" s="68"/>
      <c r="C7916" s="68"/>
      <c r="D7916" s="68"/>
      <c r="E7916" s="68"/>
      <c r="F7916" s="69"/>
      <c r="G7916" s="69"/>
      <c r="H7916" s="69"/>
      <c r="I7916" s="69"/>
      <c r="J7916" s="68"/>
      <c r="K7916" s="69"/>
      <c r="L7916" s="68"/>
      <c r="M7916" s="68"/>
      <c r="N7916" s="68"/>
      <c r="O7916" s="68"/>
      <c r="P7916" s="70"/>
      <c r="Q7916" s="71"/>
    </row>
    <row r="7917" spans="1:17">
      <c r="A7917" s="152"/>
      <c r="B7917" s="68"/>
      <c r="C7917" s="68"/>
      <c r="D7917" s="68"/>
      <c r="E7917" s="68"/>
      <c r="F7917" s="69"/>
      <c r="G7917" s="69"/>
      <c r="H7917" s="69"/>
      <c r="I7917" s="69"/>
      <c r="J7917" s="68"/>
      <c r="K7917" s="69"/>
      <c r="L7917" s="68"/>
      <c r="M7917" s="68"/>
      <c r="N7917" s="68"/>
      <c r="O7917" s="68"/>
      <c r="P7917" s="70"/>
      <c r="Q7917" s="71"/>
    </row>
    <row r="7918" spans="1:17">
      <c r="A7918" s="152"/>
      <c r="B7918" s="68"/>
      <c r="C7918" s="68"/>
      <c r="D7918" s="68"/>
      <c r="E7918" s="68"/>
      <c r="F7918" s="69"/>
      <c r="G7918" s="69"/>
      <c r="H7918" s="69"/>
      <c r="I7918" s="69"/>
      <c r="J7918" s="68"/>
      <c r="K7918" s="69"/>
      <c r="L7918" s="68"/>
      <c r="M7918" s="68"/>
      <c r="N7918" s="68"/>
      <c r="O7918" s="68"/>
      <c r="P7918" s="70"/>
      <c r="Q7918" s="71"/>
    </row>
    <row r="7919" spans="1:17">
      <c r="A7919" s="152"/>
      <c r="B7919" s="68"/>
      <c r="C7919" s="68"/>
      <c r="D7919" s="68"/>
      <c r="E7919" s="68"/>
      <c r="F7919" s="69"/>
      <c r="G7919" s="69"/>
      <c r="H7919" s="69"/>
      <c r="I7919" s="69"/>
      <c r="J7919" s="68"/>
      <c r="K7919" s="69"/>
      <c r="L7919" s="68"/>
      <c r="M7919" s="68"/>
      <c r="N7919" s="68"/>
      <c r="O7919" s="68"/>
      <c r="P7919" s="70"/>
      <c r="Q7919" s="71"/>
    </row>
    <row r="7920" spans="1:17">
      <c r="A7920" s="152"/>
      <c r="B7920" s="68"/>
      <c r="C7920" s="68"/>
      <c r="D7920" s="68"/>
      <c r="E7920" s="68"/>
      <c r="F7920" s="69"/>
      <c r="G7920" s="69"/>
      <c r="H7920" s="69"/>
      <c r="I7920" s="69"/>
      <c r="J7920" s="68"/>
      <c r="K7920" s="69"/>
      <c r="L7920" s="68"/>
      <c r="M7920" s="68"/>
      <c r="N7920" s="68"/>
      <c r="O7920" s="68"/>
      <c r="P7920" s="70"/>
      <c r="Q7920" s="71"/>
    </row>
    <row r="7921" spans="1:17">
      <c r="A7921" s="152"/>
      <c r="B7921" s="68"/>
      <c r="C7921" s="68"/>
      <c r="D7921" s="68"/>
      <c r="E7921" s="68"/>
      <c r="F7921" s="69"/>
      <c r="G7921" s="69"/>
      <c r="H7921" s="69"/>
      <c r="I7921" s="69"/>
      <c r="J7921" s="68"/>
      <c r="K7921" s="69"/>
      <c r="L7921" s="68"/>
      <c r="M7921" s="68"/>
      <c r="N7921" s="68"/>
      <c r="O7921" s="68"/>
      <c r="P7921" s="70"/>
      <c r="Q7921" s="71"/>
    </row>
    <row r="7922" spans="1:17">
      <c r="A7922" s="152"/>
      <c r="B7922" s="68"/>
      <c r="C7922" s="68"/>
      <c r="D7922" s="68"/>
      <c r="E7922" s="68"/>
      <c r="F7922" s="69"/>
      <c r="G7922" s="69"/>
      <c r="H7922" s="69"/>
      <c r="I7922" s="69"/>
      <c r="J7922" s="68"/>
      <c r="K7922" s="69"/>
      <c r="L7922" s="68"/>
      <c r="M7922" s="68"/>
      <c r="N7922" s="68"/>
      <c r="O7922" s="68"/>
      <c r="P7922" s="70"/>
      <c r="Q7922" s="71"/>
    </row>
    <row r="7923" spans="1:17">
      <c r="A7923" s="152"/>
      <c r="B7923" s="68"/>
      <c r="C7923" s="68"/>
      <c r="D7923" s="68"/>
      <c r="E7923" s="68"/>
      <c r="F7923" s="69"/>
      <c r="G7923" s="69"/>
      <c r="H7923" s="69"/>
      <c r="I7923" s="69"/>
      <c r="J7923" s="68"/>
      <c r="K7923" s="69"/>
      <c r="L7923" s="68"/>
      <c r="M7923" s="68"/>
      <c r="N7923" s="68"/>
      <c r="O7923" s="68"/>
      <c r="P7923" s="70"/>
      <c r="Q7923" s="71"/>
    </row>
    <row r="7924" spans="1:17">
      <c r="A7924" s="152"/>
      <c r="B7924" s="68"/>
      <c r="C7924" s="68"/>
      <c r="D7924" s="68"/>
      <c r="E7924" s="68"/>
      <c r="F7924" s="69"/>
      <c r="G7924" s="69"/>
      <c r="H7924" s="69"/>
      <c r="I7924" s="69"/>
      <c r="J7924" s="68"/>
      <c r="K7924" s="69"/>
      <c r="L7924" s="68"/>
      <c r="M7924" s="68"/>
      <c r="N7924" s="68"/>
      <c r="O7924" s="68"/>
      <c r="P7924" s="70"/>
      <c r="Q7924" s="71"/>
    </row>
    <row r="7925" spans="1:17">
      <c r="A7925" s="152"/>
      <c r="B7925" s="68"/>
      <c r="C7925" s="68"/>
      <c r="D7925" s="68"/>
      <c r="E7925" s="68"/>
      <c r="F7925" s="69"/>
      <c r="G7925" s="69"/>
      <c r="H7925" s="69"/>
      <c r="I7925" s="69"/>
      <c r="J7925" s="68"/>
      <c r="K7925" s="69"/>
      <c r="L7925" s="68"/>
      <c r="M7925" s="68"/>
      <c r="N7925" s="68"/>
      <c r="O7925" s="68"/>
      <c r="P7925" s="70"/>
      <c r="Q7925" s="71"/>
    </row>
    <row r="7926" spans="1:17">
      <c r="A7926" s="152"/>
      <c r="B7926" s="68"/>
      <c r="C7926" s="68"/>
      <c r="D7926" s="68"/>
      <c r="E7926" s="68"/>
      <c r="F7926" s="69"/>
      <c r="G7926" s="69"/>
      <c r="H7926" s="69"/>
      <c r="I7926" s="69"/>
      <c r="J7926" s="68"/>
      <c r="K7926" s="69"/>
      <c r="L7926" s="68"/>
      <c r="M7926" s="68"/>
      <c r="N7926" s="68"/>
      <c r="O7926" s="68"/>
      <c r="P7926" s="70"/>
      <c r="Q7926" s="71"/>
    </row>
    <row r="7927" spans="1:17">
      <c r="A7927" s="152"/>
      <c r="B7927" s="68"/>
      <c r="C7927" s="68"/>
      <c r="D7927" s="68"/>
      <c r="E7927" s="68"/>
      <c r="F7927" s="69"/>
      <c r="G7927" s="69"/>
      <c r="H7927" s="69"/>
      <c r="I7927" s="69"/>
      <c r="J7927" s="68"/>
      <c r="K7927" s="69"/>
      <c r="L7927" s="68"/>
      <c r="M7927" s="68"/>
      <c r="N7927" s="68"/>
      <c r="O7927" s="68"/>
      <c r="P7927" s="70"/>
      <c r="Q7927" s="71"/>
    </row>
    <row r="7928" spans="1:17">
      <c r="A7928" s="152"/>
      <c r="B7928" s="68"/>
      <c r="C7928" s="68"/>
      <c r="D7928" s="68"/>
      <c r="E7928" s="68"/>
      <c r="F7928" s="69"/>
      <c r="G7928" s="69"/>
      <c r="H7928" s="69"/>
      <c r="I7928" s="69"/>
      <c r="J7928" s="68"/>
      <c r="K7928" s="69"/>
      <c r="L7928" s="68"/>
      <c r="M7928" s="68"/>
      <c r="N7928" s="68"/>
      <c r="O7928" s="68"/>
      <c r="P7928" s="70"/>
      <c r="Q7928" s="71"/>
    </row>
    <row r="7929" spans="1:17">
      <c r="A7929" s="152"/>
      <c r="B7929" s="68"/>
      <c r="C7929" s="68"/>
      <c r="D7929" s="68"/>
      <c r="E7929" s="68"/>
      <c r="F7929" s="69"/>
      <c r="G7929" s="69"/>
      <c r="H7929" s="69"/>
      <c r="I7929" s="69"/>
      <c r="J7929" s="68"/>
      <c r="K7929" s="69"/>
      <c r="L7929" s="68"/>
      <c r="M7929" s="68"/>
      <c r="N7929" s="68"/>
      <c r="O7929" s="68"/>
      <c r="P7929" s="70"/>
      <c r="Q7929" s="71"/>
    </row>
    <row r="7930" spans="1:17">
      <c r="A7930" s="152"/>
      <c r="B7930" s="68"/>
      <c r="C7930" s="68"/>
      <c r="D7930" s="68"/>
      <c r="E7930" s="68"/>
      <c r="F7930" s="69"/>
      <c r="G7930" s="69"/>
      <c r="H7930" s="69"/>
      <c r="I7930" s="69"/>
      <c r="J7930" s="68"/>
      <c r="K7930" s="69"/>
      <c r="L7930" s="68"/>
      <c r="M7930" s="68"/>
      <c r="N7930" s="68"/>
      <c r="O7930" s="68"/>
      <c r="P7930" s="70"/>
      <c r="Q7930" s="71"/>
    </row>
    <row r="7931" spans="1:17">
      <c r="A7931" s="152"/>
      <c r="B7931" s="68"/>
      <c r="C7931" s="68"/>
      <c r="D7931" s="68"/>
      <c r="E7931" s="68"/>
      <c r="F7931" s="69"/>
      <c r="G7931" s="69"/>
      <c r="H7931" s="69"/>
      <c r="I7931" s="69"/>
      <c r="J7931" s="68"/>
      <c r="K7931" s="69"/>
      <c r="L7931" s="68"/>
      <c r="M7931" s="68"/>
      <c r="N7931" s="68"/>
      <c r="O7931" s="68"/>
      <c r="P7931" s="70"/>
      <c r="Q7931" s="71"/>
    </row>
    <row r="7932" spans="1:17">
      <c r="A7932" s="152"/>
      <c r="B7932" s="68"/>
      <c r="C7932" s="68"/>
      <c r="D7932" s="68"/>
      <c r="E7932" s="68"/>
      <c r="F7932" s="69"/>
      <c r="G7932" s="69"/>
      <c r="H7932" s="69"/>
      <c r="I7932" s="69"/>
      <c r="J7932" s="68"/>
      <c r="K7932" s="69"/>
      <c r="L7932" s="68"/>
      <c r="M7932" s="68"/>
      <c r="N7932" s="68"/>
      <c r="O7932" s="68"/>
      <c r="P7932" s="70"/>
      <c r="Q7932" s="71"/>
    </row>
    <row r="7933" spans="1:17">
      <c r="A7933" s="152"/>
      <c r="B7933" s="68"/>
      <c r="C7933" s="68"/>
      <c r="D7933" s="68"/>
      <c r="E7933" s="68"/>
      <c r="F7933" s="69"/>
      <c r="G7933" s="69"/>
      <c r="H7933" s="69"/>
      <c r="I7933" s="69"/>
      <c r="J7933" s="68"/>
      <c r="K7933" s="69"/>
      <c r="L7933" s="68"/>
      <c r="M7933" s="68"/>
      <c r="N7933" s="68"/>
      <c r="O7933" s="68"/>
      <c r="P7933" s="70"/>
      <c r="Q7933" s="71"/>
    </row>
    <row r="7934" spans="1:17">
      <c r="A7934" s="152"/>
      <c r="B7934" s="68"/>
      <c r="C7934" s="68"/>
      <c r="D7934" s="68"/>
      <c r="E7934" s="68"/>
      <c r="F7934" s="69"/>
      <c r="G7934" s="69"/>
      <c r="H7934" s="69"/>
      <c r="I7934" s="69"/>
      <c r="J7934" s="68"/>
      <c r="K7934" s="69"/>
      <c r="L7934" s="68"/>
      <c r="M7934" s="68"/>
      <c r="N7934" s="68"/>
      <c r="O7934" s="68"/>
      <c r="P7934" s="70"/>
      <c r="Q7934" s="71"/>
    </row>
    <row r="7935" spans="1:17">
      <c r="A7935" s="152"/>
      <c r="B7935" s="68"/>
      <c r="C7935" s="68"/>
      <c r="D7935" s="68"/>
      <c r="E7935" s="68"/>
      <c r="F7935" s="69"/>
      <c r="G7935" s="69"/>
      <c r="H7935" s="69"/>
      <c r="I7935" s="69"/>
      <c r="J7935" s="68"/>
      <c r="K7935" s="69"/>
      <c r="L7935" s="68"/>
      <c r="M7935" s="68"/>
      <c r="N7935" s="68"/>
      <c r="O7935" s="68"/>
      <c r="P7935" s="70"/>
      <c r="Q7935" s="71"/>
    </row>
    <row r="7936" spans="1:17">
      <c r="A7936" s="152"/>
      <c r="B7936" s="68"/>
      <c r="C7936" s="68"/>
      <c r="D7936" s="68"/>
      <c r="E7936" s="68"/>
      <c r="F7936" s="69"/>
      <c r="G7936" s="69"/>
      <c r="H7936" s="69"/>
      <c r="I7936" s="69"/>
      <c r="J7936" s="68"/>
      <c r="K7936" s="69"/>
      <c r="L7936" s="68"/>
      <c r="M7936" s="68"/>
      <c r="N7936" s="68"/>
      <c r="O7936" s="68"/>
      <c r="P7936" s="70"/>
      <c r="Q7936" s="71"/>
    </row>
    <row r="7937" spans="1:17">
      <c r="A7937" s="152"/>
      <c r="B7937" s="68"/>
      <c r="C7937" s="68"/>
      <c r="D7937" s="68"/>
      <c r="E7937" s="68"/>
      <c r="F7937" s="69"/>
      <c r="G7937" s="69"/>
      <c r="H7937" s="69"/>
      <c r="I7937" s="69"/>
      <c r="J7937" s="68"/>
      <c r="K7937" s="69"/>
      <c r="L7937" s="68"/>
      <c r="M7937" s="68"/>
      <c r="N7937" s="68"/>
      <c r="O7937" s="68"/>
      <c r="P7937" s="70"/>
      <c r="Q7937" s="71"/>
    </row>
    <row r="7938" spans="1:17">
      <c r="A7938" s="152"/>
      <c r="B7938" s="68"/>
      <c r="C7938" s="68"/>
      <c r="D7938" s="68"/>
      <c r="E7938" s="68"/>
      <c r="F7938" s="69"/>
      <c r="G7938" s="69"/>
      <c r="H7938" s="69"/>
      <c r="I7938" s="69"/>
      <c r="J7938" s="68"/>
      <c r="K7938" s="69"/>
      <c r="L7938" s="68"/>
      <c r="M7938" s="68"/>
      <c r="N7938" s="68"/>
      <c r="O7938" s="68"/>
      <c r="P7938" s="70"/>
      <c r="Q7938" s="71"/>
    </row>
    <row r="7939" spans="1:17">
      <c r="A7939" s="152"/>
      <c r="B7939" s="68"/>
      <c r="C7939" s="68"/>
      <c r="D7939" s="68"/>
      <c r="E7939" s="68"/>
      <c r="F7939" s="69"/>
      <c r="G7939" s="69"/>
      <c r="H7939" s="69"/>
      <c r="I7939" s="69"/>
      <c r="J7939" s="68"/>
      <c r="K7939" s="69"/>
      <c r="L7939" s="68"/>
      <c r="M7939" s="68"/>
      <c r="N7939" s="68"/>
      <c r="O7939" s="68"/>
      <c r="P7939" s="70"/>
      <c r="Q7939" s="71"/>
    </row>
    <row r="7940" spans="1:17">
      <c r="A7940" s="152"/>
      <c r="B7940" s="68"/>
      <c r="C7940" s="68"/>
      <c r="D7940" s="68"/>
      <c r="E7940" s="68"/>
      <c r="F7940" s="69"/>
      <c r="G7940" s="69"/>
      <c r="H7940" s="69"/>
      <c r="I7940" s="69"/>
      <c r="J7940" s="68"/>
      <c r="K7940" s="69"/>
      <c r="L7940" s="68"/>
      <c r="M7940" s="68"/>
      <c r="N7940" s="68"/>
      <c r="O7940" s="68"/>
      <c r="P7940" s="70"/>
      <c r="Q7940" s="71"/>
    </row>
    <row r="7941" spans="1:17">
      <c r="A7941" s="152"/>
      <c r="B7941" s="68"/>
      <c r="C7941" s="68"/>
      <c r="D7941" s="68"/>
      <c r="E7941" s="68"/>
      <c r="F7941" s="69"/>
      <c r="G7941" s="69"/>
      <c r="H7941" s="69"/>
      <c r="I7941" s="69"/>
      <c r="J7941" s="68"/>
      <c r="K7941" s="69"/>
      <c r="L7941" s="68"/>
      <c r="M7941" s="68"/>
      <c r="N7941" s="68"/>
      <c r="O7941" s="68"/>
      <c r="P7941" s="70"/>
      <c r="Q7941" s="71"/>
    </row>
    <row r="7942" spans="1:17">
      <c r="A7942" s="152"/>
      <c r="B7942" s="68"/>
      <c r="C7942" s="68"/>
      <c r="D7942" s="68"/>
      <c r="E7942" s="68"/>
      <c r="F7942" s="69"/>
      <c r="G7942" s="69"/>
      <c r="H7942" s="69"/>
      <c r="I7942" s="69"/>
      <c r="J7942" s="68"/>
      <c r="K7942" s="69"/>
      <c r="L7942" s="68"/>
      <c r="M7942" s="68"/>
      <c r="N7942" s="68"/>
      <c r="O7942" s="68"/>
      <c r="P7942" s="70"/>
      <c r="Q7942" s="71"/>
    </row>
    <row r="7943" spans="1:17">
      <c r="A7943" s="152"/>
      <c r="B7943" s="68"/>
      <c r="C7943" s="68"/>
      <c r="D7943" s="68"/>
      <c r="E7943" s="68"/>
      <c r="F7943" s="69"/>
      <c r="G7943" s="69"/>
      <c r="H7943" s="69"/>
      <c r="I7943" s="69"/>
      <c r="J7943" s="68"/>
      <c r="K7943" s="69"/>
      <c r="L7943" s="68"/>
      <c r="M7943" s="68"/>
      <c r="N7943" s="68"/>
      <c r="O7943" s="68"/>
      <c r="P7943" s="70"/>
      <c r="Q7943" s="71"/>
    </row>
    <row r="7944" spans="1:17">
      <c r="A7944" s="152"/>
      <c r="B7944" s="68"/>
      <c r="C7944" s="68"/>
      <c r="D7944" s="68"/>
      <c r="E7944" s="68"/>
      <c r="F7944" s="69"/>
      <c r="G7944" s="69"/>
      <c r="H7944" s="69"/>
      <c r="I7944" s="69"/>
      <c r="J7944" s="68"/>
      <c r="K7944" s="69"/>
      <c r="L7944" s="68"/>
      <c r="M7944" s="68"/>
      <c r="N7944" s="68"/>
      <c r="O7944" s="68"/>
      <c r="P7944" s="70"/>
      <c r="Q7944" s="71"/>
    </row>
    <row r="7945" spans="1:17">
      <c r="A7945" s="152"/>
      <c r="B7945" s="68"/>
      <c r="C7945" s="68"/>
      <c r="D7945" s="68"/>
      <c r="E7945" s="68"/>
      <c r="F7945" s="69"/>
      <c r="G7945" s="69"/>
      <c r="H7945" s="69"/>
      <c r="I7945" s="69"/>
      <c r="J7945" s="68"/>
      <c r="K7945" s="69"/>
      <c r="L7945" s="68"/>
      <c r="M7945" s="68"/>
      <c r="N7945" s="68"/>
      <c r="O7945" s="68"/>
      <c r="P7945" s="70"/>
      <c r="Q7945" s="71"/>
    </row>
    <row r="7946" spans="1:17">
      <c r="A7946" s="152"/>
      <c r="B7946" s="68"/>
      <c r="C7946" s="68"/>
      <c r="D7946" s="68"/>
      <c r="E7946" s="68"/>
      <c r="F7946" s="69"/>
      <c r="G7946" s="69"/>
      <c r="H7946" s="69"/>
      <c r="I7946" s="69"/>
      <c r="J7946" s="68"/>
      <c r="K7946" s="69"/>
      <c r="L7946" s="68"/>
      <c r="M7946" s="68"/>
      <c r="N7946" s="68"/>
      <c r="O7946" s="68"/>
      <c r="P7946" s="70"/>
      <c r="Q7946" s="71"/>
    </row>
    <row r="7947" spans="1:17">
      <c r="A7947" s="152"/>
      <c r="B7947" s="68"/>
      <c r="C7947" s="68"/>
      <c r="D7947" s="68"/>
      <c r="E7947" s="68"/>
      <c r="F7947" s="69"/>
      <c r="G7947" s="69"/>
      <c r="H7947" s="69"/>
      <c r="I7947" s="69"/>
      <c r="J7947" s="68"/>
      <c r="K7947" s="69"/>
      <c r="L7947" s="68"/>
      <c r="M7947" s="68"/>
      <c r="N7947" s="68"/>
      <c r="O7947" s="68"/>
      <c r="P7947" s="70"/>
      <c r="Q7947" s="71"/>
    </row>
    <row r="7948" spans="1:17">
      <c r="A7948" s="152"/>
      <c r="B7948" s="68"/>
      <c r="C7948" s="68"/>
      <c r="D7948" s="68"/>
      <c r="E7948" s="68"/>
      <c r="F7948" s="69"/>
      <c r="G7948" s="69"/>
      <c r="H7948" s="69"/>
      <c r="I7948" s="69"/>
      <c r="J7948" s="68"/>
      <c r="K7948" s="69"/>
      <c r="L7948" s="68"/>
      <c r="M7948" s="68"/>
      <c r="N7948" s="68"/>
      <c r="O7948" s="68"/>
      <c r="P7948" s="70"/>
      <c r="Q7948" s="71"/>
    </row>
    <row r="7949" spans="1:17">
      <c r="A7949" s="152"/>
      <c r="B7949" s="68"/>
      <c r="C7949" s="68"/>
      <c r="D7949" s="68"/>
      <c r="E7949" s="68"/>
      <c r="F7949" s="69"/>
      <c r="G7949" s="69"/>
      <c r="H7949" s="69"/>
      <c r="I7949" s="69"/>
      <c r="J7949" s="68"/>
      <c r="K7949" s="69"/>
      <c r="L7949" s="68"/>
      <c r="M7949" s="68"/>
      <c r="N7949" s="68"/>
      <c r="O7949" s="68"/>
      <c r="P7949" s="70"/>
      <c r="Q7949" s="71"/>
    </row>
    <row r="7950" spans="1:17">
      <c r="A7950" s="152"/>
      <c r="B7950" s="68"/>
      <c r="C7950" s="68"/>
      <c r="D7950" s="68"/>
      <c r="E7950" s="68"/>
      <c r="F7950" s="69"/>
      <c r="G7950" s="69"/>
      <c r="H7950" s="69"/>
      <c r="I7950" s="69"/>
      <c r="J7950" s="68"/>
      <c r="K7950" s="69"/>
      <c r="L7950" s="68"/>
      <c r="M7950" s="68"/>
      <c r="N7950" s="68"/>
      <c r="O7950" s="68"/>
      <c r="P7950" s="70"/>
      <c r="Q7950" s="71"/>
    </row>
    <row r="7951" spans="1:17">
      <c r="A7951" s="152"/>
      <c r="B7951" s="68"/>
      <c r="C7951" s="68"/>
      <c r="D7951" s="68"/>
      <c r="E7951" s="68"/>
      <c r="F7951" s="69"/>
      <c r="G7951" s="69"/>
      <c r="H7951" s="69"/>
      <c r="I7951" s="69"/>
      <c r="J7951" s="68"/>
      <c r="K7951" s="69"/>
      <c r="L7951" s="68"/>
      <c r="M7951" s="68"/>
      <c r="N7951" s="68"/>
      <c r="O7951" s="68"/>
      <c r="P7951" s="70"/>
      <c r="Q7951" s="71"/>
    </row>
    <row r="7952" spans="1:17">
      <c r="A7952" s="152"/>
      <c r="B7952" s="68"/>
      <c r="C7952" s="68"/>
      <c r="D7952" s="68"/>
      <c r="E7952" s="68"/>
      <c r="F7952" s="69"/>
      <c r="G7952" s="69"/>
      <c r="H7952" s="69"/>
      <c r="I7952" s="69"/>
      <c r="J7952" s="68"/>
      <c r="K7952" s="69"/>
      <c r="L7952" s="68"/>
      <c r="M7952" s="68"/>
      <c r="N7952" s="68"/>
      <c r="O7952" s="68"/>
      <c r="P7952" s="70"/>
      <c r="Q7952" s="71"/>
    </row>
    <row r="7953" spans="1:17">
      <c r="A7953" s="152"/>
      <c r="B7953" s="68"/>
      <c r="C7953" s="68"/>
      <c r="D7953" s="68"/>
      <c r="E7953" s="68"/>
      <c r="F7953" s="69"/>
      <c r="G7953" s="69"/>
      <c r="H7953" s="69"/>
      <c r="I7953" s="69"/>
      <c r="J7953" s="68"/>
      <c r="K7953" s="69"/>
      <c r="L7953" s="68"/>
      <c r="M7953" s="68"/>
      <c r="N7953" s="68"/>
      <c r="O7953" s="68"/>
      <c r="P7953" s="70"/>
      <c r="Q7953" s="71"/>
    </row>
    <row r="7954" spans="1:17">
      <c r="A7954" s="152"/>
      <c r="B7954" s="68"/>
      <c r="C7954" s="68"/>
      <c r="D7954" s="68"/>
      <c r="E7954" s="68"/>
      <c r="F7954" s="69"/>
      <c r="G7954" s="69"/>
      <c r="H7954" s="69"/>
      <c r="I7954" s="69"/>
      <c r="J7954" s="68"/>
      <c r="K7954" s="69"/>
      <c r="L7954" s="68"/>
      <c r="M7954" s="68"/>
      <c r="N7954" s="68"/>
      <c r="O7954" s="68"/>
      <c r="P7954" s="70"/>
      <c r="Q7954" s="71"/>
    </row>
    <row r="7955" spans="1:17">
      <c r="A7955" s="152"/>
      <c r="B7955" s="68"/>
      <c r="C7955" s="68"/>
      <c r="D7955" s="68"/>
      <c r="E7955" s="68"/>
      <c r="F7955" s="69"/>
      <c r="G7955" s="69"/>
      <c r="H7955" s="69"/>
      <c r="I7955" s="69"/>
      <c r="J7955" s="68"/>
      <c r="K7955" s="69"/>
      <c r="L7955" s="68"/>
      <c r="M7955" s="68"/>
      <c r="N7955" s="68"/>
      <c r="O7955" s="68"/>
      <c r="P7955" s="70"/>
      <c r="Q7955" s="71"/>
    </row>
    <row r="7956" spans="1:17">
      <c r="A7956" s="152"/>
      <c r="B7956" s="68"/>
      <c r="C7956" s="68"/>
      <c r="D7956" s="68"/>
      <c r="E7956" s="68"/>
      <c r="F7956" s="69"/>
      <c r="G7956" s="69"/>
      <c r="H7956" s="69"/>
      <c r="I7956" s="69"/>
      <c r="J7956" s="68"/>
      <c r="K7956" s="69"/>
      <c r="L7956" s="68"/>
      <c r="M7956" s="68"/>
      <c r="N7956" s="68"/>
      <c r="O7956" s="68"/>
      <c r="P7956" s="70"/>
      <c r="Q7956" s="71"/>
    </row>
    <row r="7957" spans="1:17">
      <c r="A7957" s="152"/>
      <c r="B7957" s="68"/>
      <c r="C7957" s="68"/>
      <c r="D7957" s="68"/>
      <c r="E7957" s="68"/>
      <c r="F7957" s="69"/>
      <c r="G7957" s="69"/>
      <c r="H7957" s="69"/>
      <c r="I7957" s="69"/>
      <c r="J7957" s="68"/>
      <c r="K7957" s="69"/>
      <c r="L7957" s="68"/>
      <c r="M7957" s="68"/>
      <c r="N7957" s="68"/>
      <c r="O7957" s="68"/>
      <c r="P7957" s="70"/>
      <c r="Q7957" s="71"/>
    </row>
    <row r="7958" spans="1:17">
      <c r="A7958" s="152"/>
      <c r="B7958" s="68"/>
      <c r="C7958" s="68"/>
      <c r="D7958" s="68"/>
      <c r="E7958" s="68"/>
      <c r="F7958" s="69"/>
      <c r="G7958" s="69"/>
      <c r="H7958" s="69"/>
      <c r="I7958" s="69"/>
      <c r="J7958" s="68"/>
      <c r="K7958" s="69"/>
      <c r="L7958" s="68"/>
      <c r="M7958" s="68"/>
      <c r="N7958" s="68"/>
      <c r="O7958" s="68"/>
      <c r="P7958" s="70"/>
      <c r="Q7958" s="71"/>
    </row>
    <row r="7959" spans="1:17">
      <c r="A7959" s="152"/>
      <c r="B7959" s="68"/>
      <c r="C7959" s="68"/>
      <c r="D7959" s="68"/>
      <c r="E7959" s="68"/>
      <c r="F7959" s="69"/>
      <c r="G7959" s="69"/>
      <c r="H7959" s="69"/>
      <c r="I7959" s="69"/>
      <c r="J7959" s="68"/>
      <c r="K7959" s="69"/>
      <c r="L7959" s="68"/>
      <c r="M7959" s="68"/>
      <c r="N7959" s="68"/>
      <c r="O7959" s="68"/>
      <c r="P7959" s="70"/>
      <c r="Q7959" s="71"/>
    </row>
    <row r="7960" spans="1:17">
      <c r="A7960" s="152"/>
      <c r="B7960" s="68"/>
      <c r="C7960" s="68"/>
      <c r="D7960" s="68"/>
      <c r="E7960" s="68"/>
      <c r="F7960" s="69"/>
      <c r="G7960" s="69"/>
      <c r="H7960" s="69"/>
      <c r="I7960" s="69"/>
      <c r="J7960" s="68"/>
      <c r="K7960" s="69"/>
      <c r="L7960" s="68"/>
      <c r="M7960" s="68"/>
      <c r="N7960" s="68"/>
      <c r="O7960" s="68"/>
      <c r="P7960" s="70"/>
      <c r="Q7960" s="71"/>
    </row>
    <row r="7961" spans="1:17">
      <c r="A7961" s="152"/>
      <c r="B7961" s="68"/>
      <c r="C7961" s="68"/>
      <c r="D7961" s="68"/>
      <c r="E7961" s="68"/>
      <c r="F7961" s="69"/>
      <c r="G7961" s="69"/>
      <c r="H7961" s="69"/>
      <c r="I7961" s="69"/>
      <c r="J7961" s="68"/>
      <c r="K7961" s="69"/>
      <c r="L7961" s="68"/>
      <c r="M7961" s="68"/>
      <c r="N7961" s="68"/>
      <c r="O7961" s="68"/>
      <c r="P7961" s="70"/>
      <c r="Q7961" s="71"/>
    </row>
    <row r="7962" spans="1:17">
      <c r="A7962" s="152"/>
      <c r="B7962" s="68"/>
      <c r="C7962" s="68"/>
      <c r="D7962" s="68"/>
      <c r="E7962" s="68"/>
      <c r="F7962" s="69"/>
      <c r="G7962" s="69"/>
      <c r="H7962" s="69"/>
      <c r="I7962" s="69"/>
      <c r="J7962" s="68"/>
      <c r="K7962" s="69"/>
      <c r="L7962" s="68"/>
      <c r="M7962" s="68"/>
      <c r="N7962" s="68"/>
      <c r="O7962" s="68"/>
      <c r="P7962" s="70"/>
      <c r="Q7962" s="71"/>
    </row>
    <row r="7963" spans="1:17">
      <c r="A7963" s="152"/>
      <c r="B7963" s="68"/>
      <c r="C7963" s="68"/>
      <c r="D7963" s="68"/>
      <c r="E7963" s="68"/>
      <c r="F7963" s="69"/>
      <c r="G7963" s="69"/>
      <c r="H7963" s="69"/>
      <c r="I7963" s="69"/>
      <c r="J7963" s="68"/>
      <c r="K7963" s="69"/>
      <c r="L7963" s="68"/>
      <c r="M7963" s="68"/>
      <c r="N7963" s="68"/>
      <c r="O7963" s="68"/>
      <c r="P7963" s="70"/>
      <c r="Q7963" s="71"/>
    </row>
    <row r="7964" spans="1:17">
      <c r="A7964" s="152"/>
      <c r="B7964" s="68"/>
      <c r="C7964" s="68"/>
      <c r="D7964" s="68"/>
      <c r="E7964" s="68"/>
      <c r="F7964" s="69"/>
      <c r="G7964" s="69"/>
      <c r="H7964" s="69"/>
      <c r="I7964" s="69"/>
      <c r="J7964" s="68"/>
      <c r="K7964" s="69"/>
      <c r="L7964" s="68"/>
      <c r="M7964" s="68"/>
      <c r="N7964" s="68"/>
      <c r="O7964" s="68"/>
      <c r="P7964" s="70"/>
      <c r="Q7964" s="71"/>
    </row>
    <row r="7965" spans="1:17">
      <c r="A7965" s="152"/>
      <c r="B7965" s="68"/>
      <c r="C7965" s="68"/>
      <c r="D7965" s="68"/>
      <c r="E7965" s="68"/>
      <c r="F7965" s="69"/>
      <c r="G7965" s="69"/>
      <c r="H7965" s="69"/>
      <c r="I7965" s="69"/>
      <c r="J7965" s="68"/>
      <c r="K7965" s="69"/>
      <c r="L7965" s="68"/>
      <c r="M7965" s="68"/>
      <c r="N7965" s="68"/>
      <c r="O7965" s="68"/>
      <c r="P7965" s="70"/>
      <c r="Q7965" s="71"/>
    </row>
    <row r="7966" spans="1:17">
      <c r="A7966" s="152"/>
      <c r="B7966" s="68"/>
      <c r="C7966" s="68"/>
      <c r="D7966" s="68"/>
      <c r="E7966" s="68"/>
      <c r="F7966" s="69"/>
      <c r="G7966" s="69"/>
      <c r="H7966" s="69"/>
      <c r="I7966" s="69"/>
      <c r="J7966" s="68"/>
      <c r="K7966" s="69"/>
      <c r="L7966" s="68"/>
      <c r="M7966" s="68"/>
      <c r="N7966" s="68"/>
      <c r="O7966" s="68"/>
      <c r="P7966" s="70"/>
      <c r="Q7966" s="71"/>
    </row>
    <row r="7967" spans="1:17">
      <c r="A7967" s="152"/>
      <c r="B7967" s="68"/>
      <c r="C7967" s="68"/>
      <c r="D7967" s="68"/>
      <c r="E7967" s="68"/>
      <c r="F7967" s="69"/>
      <c r="G7967" s="69"/>
      <c r="H7967" s="69"/>
      <c r="I7967" s="69"/>
      <c r="J7967" s="68"/>
      <c r="K7967" s="69"/>
      <c r="L7967" s="68"/>
      <c r="M7967" s="68"/>
      <c r="N7967" s="68"/>
      <c r="O7967" s="68"/>
      <c r="P7967" s="70"/>
      <c r="Q7967" s="71"/>
    </row>
    <row r="7968" spans="1:17">
      <c r="A7968" s="152"/>
      <c r="B7968" s="68"/>
      <c r="C7968" s="68"/>
      <c r="D7968" s="68"/>
      <c r="E7968" s="68"/>
      <c r="F7968" s="69"/>
      <c r="G7968" s="69"/>
      <c r="H7968" s="69"/>
      <c r="I7968" s="69"/>
      <c r="J7968" s="68"/>
      <c r="K7968" s="69"/>
      <c r="L7968" s="68"/>
      <c r="M7968" s="68"/>
      <c r="N7968" s="68"/>
      <c r="O7968" s="68"/>
      <c r="P7968" s="70"/>
      <c r="Q7968" s="71"/>
    </row>
    <row r="7969" spans="1:17">
      <c r="A7969" s="152"/>
      <c r="B7969" s="68"/>
      <c r="C7969" s="68"/>
      <c r="D7969" s="68"/>
      <c r="E7969" s="68"/>
      <c r="F7969" s="69"/>
      <c r="G7969" s="69"/>
      <c r="H7969" s="69"/>
      <c r="I7969" s="69"/>
      <c r="J7969" s="68"/>
      <c r="K7969" s="69"/>
      <c r="L7969" s="68"/>
      <c r="M7969" s="68"/>
      <c r="N7969" s="68"/>
      <c r="O7969" s="68"/>
      <c r="P7969" s="70"/>
      <c r="Q7969" s="71"/>
    </row>
    <row r="7970" spans="1:17">
      <c r="A7970" s="152"/>
      <c r="B7970" s="68"/>
      <c r="C7970" s="68"/>
      <c r="D7970" s="68"/>
      <c r="E7970" s="68"/>
      <c r="F7970" s="69"/>
      <c r="G7970" s="69"/>
      <c r="H7970" s="69"/>
      <c r="I7970" s="69"/>
      <c r="J7970" s="68"/>
      <c r="K7970" s="69"/>
      <c r="L7970" s="68"/>
      <c r="M7970" s="68"/>
      <c r="N7970" s="68"/>
      <c r="O7970" s="68"/>
      <c r="P7970" s="70"/>
      <c r="Q7970" s="71"/>
    </row>
    <row r="7971" spans="1:17">
      <c r="A7971" s="152"/>
      <c r="B7971" s="68"/>
      <c r="C7971" s="68"/>
      <c r="D7971" s="68"/>
      <c r="E7971" s="68"/>
      <c r="F7971" s="69"/>
      <c r="G7971" s="69"/>
      <c r="H7971" s="69"/>
      <c r="I7971" s="69"/>
      <c r="J7971" s="68"/>
      <c r="K7971" s="69"/>
      <c r="L7971" s="68"/>
      <c r="M7971" s="68"/>
      <c r="N7971" s="68"/>
      <c r="O7971" s="68"/>
      <c r="P7971" s="70"/>
      <c r="Q7971" s="71"/>
    </row>
    <row r="7972" spans="1:17">
      <c r="A7972" s="152"/>
      <c r="B7972" s="68"/>
      <c r="C7972" s="68"/>
      <c r="D7972" s="68"/>
      <c r="E7972" s="68"/>
      <c r="F7972" s="69"/>
      <c r="G7972" s="69"/>
      <c r="H7972" s="69"/>
      <c r="I7972" s="69"/>
      <c r="J7972" s="68"/>
      <c r="K7972" s="69"/>
      <c r="L7972" s="68"/>
      <c r="M7972" s="68"/>
      <c r="N7972" s="68"/>
      <c r="O7972" s="68"/>
      <c r="P7972" s="70"/>
      <c r="Q7972" s="71"/>
    </row>
    <row r="7973" spans="1:17">
      <c r="A7973" s="152"/>
      <c r="B7973" s="68"/>
      <c r="C7973" s="68"/>
      <c r="D7973" s="68"/>
      <c r="E7973" s="68"/>
      <c r="F7973" s="69"/>
      <c r="G7973" s="69"/>
      <c r="H7973" s="69"/>
      <c r="I7973" s="69"/>
      <c r="J7973" s="68"/>
      <c r="K7973" s="69"/>
      <c r="L7973" s="68"/>
      <c r="M7973" s="68"/>
      <c r="N7973" s="68"/>
      <c r="O7973" s="68"/>
      <c r="P7973" s="70"/>
      <c r="Q7973" s="71"/>
    </row>
    <row r="7974" spans="1:17">
      <c r="A7974" s="152"/>
      <c r="B7974" s="68"/>
      <c r="C7974" s="68"/>
      <c r="D7974" s="68"/>
      <c r="E7974" s="68"/>
      <c r="F7974" s="69"/>
      <c r="G7974" s="69"/>
      <c r="H7974" s="69"/>
      <c r="I7974" s="69"/>
      <c r="J7974" s="68"/>
      <c r="K7974" s="69"/>
      <c r="L7974" s="68"/>
      <c r="M7974" s="68"/>
      <c r="N7974" s="68"/>
      <c r="O7974" s="68"/>
      <c r="P7974" s="70"/>
      <c r="Q7974" s="71"/>
    </row>
    <row r="7975" spans="1:17">
      <c r="A7975" s="152"/>
      <c r="B7975" s="68"/>
      <c r="C7975" s="68"/>
      <c r="D7975" s="68"/>
      <c r="E7975" s="68"/>
      <c r="F7975" s="69"/>
      <c r="G7975" s="69"/>
      <c r="H7975" s="69"/>
      <c r="I7975" s="69"/>
      <c r="J7975" s="68"/>
      <c r="K7975" s="69"/>
      <c r="L7975" s="68"/>
      <c r="M7975" s="68"/>
      <c r="N7975" s="68"/>
      <c r="O7975" s="68"/>
      <c r="P7975" s="70"/>
      <c r="Q7975" s="71"/>
    </row>
    <row r="7976" spans="1:17">
      <c r="A7976" s="152"/>
      <c r="B7976" s="68"/>
      <c r="C7976" s="68"/>
      <c r="D7976" s="68"/>
      <c r="E7976" s="68"/>
      <c r="F7976" s="69"/>
      <c r="G7976" s="69"/>
      <c r="H7976" s="69"/>
      <c r="I7976" s="69"/>
      <c r="J7976" s="68"/>
      <c r="K7976" s="69"/>
      <c r="L7976" s="68"/>
      <c r="M7976" s="68"/>
      <c r="N7976" s="68"/>
      <c r="O7976" s="68"/>
      <c r="P7976" s="70"/>
      <c r="Q7976" s="71"/>
    </row>
    <row r="7977" spans="1:17">
      <c r="A7977" s="152"/>
      <c r="B7977" s="68"/>
      <c r="C7977" s="68"/>
      <c r="D7977" s="68"/>
      <c r="E7977" s="68"/>
      <c r="F7977" s="69"/>
      <c r="G7977" s="69"/>
      <c r="H7977" s="69"/>
      <c r="I7977" s="69"/>
      <c r="J7977" s="68"/>
      <c r="K7977" s="69"/>
      <c r="L7977" s="68"/>
      <c r="M7977" s="68"/>
      <c r="N7977" s="68"/>
      <c r="O7977" s="68"/>
      <c r="P7977" s="70"/>
      <c r="Q7977" s="71"/>
    </row>
    <row r="7978" spans="1:17">
      <c r="A7978" s="152"/>
      <c r="B7978" s="68"/>
      <c r="C7978" s="68"/>
      <c r="D7978" s="68"/>
      <c r="E7978" s="68"/>
      <c r="F7978" s="69"/>
      <c r="G7978" s="69"/>
      <c r="H7978" s="69"/>
      <c r="I7978" s="69"/>
      <c r="J7978" s="68"/>
      <c r="K7978" s="69"/>
      <c r="L7978" s="68"/>
      <c r="M7978" s="68"/>
      <c r="N7978" s="68"/>
      <c r="O7978" s="68"/>
      <c r="P7978" s="70"/>
      <c r="Q7978" s="71"/>
    </row>
    <row r="7979" spans="1:17">
      <c r="A7979" s="152"/>
      <c r="B7979" s="68"/>
      <c r="C7979" s="68"/>
      <c r="D7979" s="68"/>
      <c r="E7979" s="68"/>
      <c r="F7979" s="69"/>
      <c r="G7979" s="69"/>
      <c r="H7979" s="69"/>
      <c r="I7979" s="69"/>
      <c r="J7979" s="68"/>
      <c r="K7979" s="69"/>
      <c r="L7979" s="68"/>
      <c r="M7979" s="68"/>
      <c r="N7979" s="68"/>
      <c r="O7979" s="68"/>
      <c r="P7979" s="70"/>
      <c r="Q7979" s="71"/>
    </row>
    <row r="7980" spans="1:17">
      <c r="A7980" s="152"/>
      <c r="B7980" s="68"/>
      <c r="C7980" s="68"/>
      <c r="D7980" s="68"/>
      <c r="E7980" s="68"/>
      <c r="F7980" s="69"/>
      <c r="G7980" s="69"/>
      <c r="H7980" s="69"/>
      <c r="I7980" s="69"/>
      <c r="J7980" s="68"/>
      <c r="K7980" s="69"/>
      <c r="L7980" s="68"/>
      <c r="M7980" s="68"/>
      <c r="N7980" s="68"/>
      <c r="O7980" s="68"/>
      <c r="P7980" s="70"/>
      <c r="Q7980" s="71"/>
    </row>
    <row r="7981" spans="1:17">
      <c r="A7981" s="152"/>
      <c r="B7981" s="68"/>
      <c r="C7981" s="68"/>
      <c r="D7981" s="68"/>
      <c r="E7981" s="68"/>
      <c r="F7981" s="69"/>
      <c r="G7981" s="69"/>
      <c r="H7981" s="69"/>
      <c r="I7981" s="69"/>
      <c r="J7981" s="68"/>
      <c r="K7981" s="69"/>
      <c r="L7981" s="68"/>
      <c r="M7981" s="68"/>
      <c r="N7981" s="68"/>
      <c r="O7981" s="68"/>
      <c r="P7981" s="70"/>
      <c r="Q7981" s="71"/>
    </row>
    <row r="7982" spans="1:17">
      <c r="A7982" s="152"/>
      <c r="B7982" s="68"/>
      <c r="C7982" s="68"/>
      <c r="D7982" s="68"/>
      <c r="E7982" s="68"/>
      <c r="F7982" s="69"/>
      <c r="G7982" s="69"/>
      <c r="H7982" s="69"/>
      <c r="I7982" s="69"/>
      <c r="J7982" s="68"/>
      <c r="K7982" s="69"/>
      <c r="L7982" s="68"/>
      <c r="M7982" s="68"/>
      <c r="N7982" s="68"/>
      <c r="O7982" s="68"/>
      <c r="P7982" s="70"/>
      <c r="Q7982" s="71"/>
    </row>
    <row r="7983" spans="1:17">
      <c r="A7983" s="152"/>
      <c r="B7983" s="68"/>
      <c r="C7983" s="68"/>
      <c r="D7983" s="68"/>
      <c r="E7983" s="68"/>
      <c r="F7983" s="69"/>
      <c r="G7983" s="69"/>
      <c r="H7983" s="69"/>
      <c r="I7983" s="69"/>
      <c r="J7983" s="68"/>
      <c r="K7983" s="69"/>
      <c r="L7983" s="68"/>
      <c r="M7983" s="68"/>
      <c r="N7983" s="68"/>
      <c r="O7983" s="68"/>
      <c r="P7983" s="70"/>
      <c r="Q7983" s="71"/>
    </row>
    <row r="7984" spans="1:17">
      <c r="A7984" s="152"/>
      <c r="B7984" s="68"/>
      <c r="C7984" s="68"/>
      <c r="D7984" s="68"/>
      <c r="E7984" s="68"/>
      <c r="F7984" s="69"/>
      <c r="G7984" s="69"/>
      <c r="H7984" s="69"/>
      <c r="I7984" s="69"/>
      <c r="J7984" s="68"/>
      <c r="K7984" s="69"/>
      <c r="L7984" s="68"/>
      <c r="M7984" s="68"/>
      <c r="N7984" s="68"/>
      <c r="O7984" s="68"/>
      <c r="P7984" s="70"/>
      <c r="Q7984" s="71"/>
    </row>
    <row r="7985" spans="1:17">
      <c r="A7985" s="152"/>
      <c r="B7985" s="68"/>
      <c r="C7985" s="68"/>
      <c r="D7985" s="68"/>
      <c r="E7985" s="68"/>
      <c r="F7985" s="69"/>
      <c r="G7985" s="69"/>
      <c r="H7985" s="69"/>
      <c r="I7985" s="69"/>
      <c r="J7985" s="68"/>
      <c r="K7985" s="69"/>
      <c r="L7985" s="68"/>
      <c r="M7985" s="68"/>
      <c r="N7985" s="68"/>
      <c r="O7985" s="68"/>
      <c r="P7985" s="70"/>
      <c r="Q7985" s="71"/>
    </row>
    <row r="7986" spans="1:17">
      <c r="A7986" s="152"/>
      <c r="B7986" s="68"/>
      <c r="C7986" s="68"/>
      <c r="D7986" s="68"/>
      <c r="E7986" s="68"/>
      <c r="F7986" s="69"/>
      <c r="G7986" s="69"/>
      <c r="H7986" s="69"/>
      <c r="I7986" s="69"/>
      <c r="J7986" s="68"/>
      <c r="K7986" s="69"/>
      <c r="L7986" s="68"/>
      <c r="M7986" s="68"/>
      <c r="N7986" s="68"/>
      <c r="O7986" s="68"/>
      <c r="P7986" s="70"/>
      <c r="Q7986" s="71"/>
    </row>
    <row r="7987" spans="1:17">
      <c r="A7987" s="152"/>
      <c r="B7987" s="68"/>
      <c r="C7987" s="68"/>
      <c r="D7987" s="68"/>
      <c r="E7987" s="68"/>
      <c r="F7987" s="69"/>
      <c r="G7987" s="69"/>
      <c r="H7987" s="69"/>
      <c r="I7987" s="69"/>
      <c r="J7987" s="68"/>
      <c r="K7987" s="69"/>
      <c r="L7987" s="68"/>
      <c r="M7987" s="68"/>
      <c r="N7987" s="68"/>
      <c r="O7987" s="68"/>
      <c r="P7987" s="70"/>
      <c r="Q7987" s="71"/>
    </row>
    <row r="7988" spans="1:17">
      <c r="A7988" s="152"/>
      <c r="B7988" s="68"/>
      <c r="C7988" s="68"/>
      <c r="D7988" s="68"/>
      <c r="E7988" s="68"/>
      <c r="F7988" s="69"/>
      <c r="G7988" s="69"/>
      <c r="H7988" s="69"/>
      <c r="I7988" s="69"/>
      <c r="J7988" s="68"/>
      <c r="K7988" s="69"/>
      <c r="L7988" s="68"/>
      <c r="M7988" s="68"/>
      <c r="N7988" s="68"/>
      <c r="O7988" s="68"/>
      <c r="P7988" s="70"/>
      <c r="Q7988" s="71"/>
    </row>
    <row r="7989" spans="1:17">
      <c r="A7989" s="152"/>
      <c r="B7989" s="68"/>
      <c r="C7989" s="68"/>
      <c r="D7989" s="68"/>
      <c r="E7989" s="68"/>
      <c r="F7989" s="69"/>
      <c r="G7989" s="69"/>
      <c r="H7989" s="69"/>
      <c r="I7989" s="69"/>
      <c r="J7989" s="68"/>
      <c r="K7989" s="69"/>
      <c r="L7989" s="68"/>
      <c r="M7989" s="68"/>
      <c r="N7989" s="68"/>
      <c r="O7989" s="68"/>
      <c r="P7989" s="70"/>
      <c r="Q7989" s="71"/>
    </row>
    <row r="7990" spans="1:17">
      <c r="A7990" s="152"/>
      <c r="B7990" s="68"/>
      <c r="C7990" s="68"/>
      <c r="D7990" s="68"/>
      <c r="E7990" s="68"/>
      <c r="F7990" s="69"/>
      <c r="G7990" s="69"/>
      <c r="H7990" s="69"/>
      <c r="I7990" s="69"/>
      <c r="J7990" s="68"/>
      <c r="K7990" s="69"/>
      <c r="L7990" s="68"/>
      <c r="M7990" s="68"/>
      <c r="N7990" s="68"/>
      <c r="O7990" s="68"/>
      <c r="P7990" s="70"/>
      <c r="Q7990" s="71"/>
    </row>
    <row r="7991" spans="1:17">
      <c r="A7991" s="152"/>
      <c r="B7991" s="68"/>
      <c r="C7991" s="68"/>
      <c r="D7991" s="68"/>
      <c r="E7991" s="68"/>
      <c r="F7991" s="69"/>
      <c r="G7991" s="69"/>
      <c r="H7991" s="69"/>
      <c r="I7991" s="69"/>
      <c r="J7991" s="68"/>
      <c r="K7991" s="69"/>
      <c r="L7991" s="68"/>
      <c r="M7991" s="68"/>
      <c r="N7991" s="68"/>
      <c r="O7991" s="68"/>
      <c r="P7991" s="70"/>
      <c r="Q7991" s="71"/>
    </row>
    <row r="7992" spans="1:17">
      <c r="A7992" s="152"/>
      <c r="B7992" s="68"/>
      <c r="C7992" s="68"/>
      <c r="D7992" s="68"/>
      <c r="E7992" s="68"/>
      <c r="F7992" s="69"/>
      <c r="G7992" s="69"/>
      <c r="H7992" s="69"/>
      <c r="I7992" s="69"/>
      <c r="J7992" s="68"/>
      <c r="K7992" s="69"/>
      <c r="L7992" s="68"/>
      <c r="M7992" s="68"/>
      <c r="N7992" s="68"/>
      <c r="O7992" s="68"/>
      <c r="P7992" s="70"/>
      <c r="Q7992" s="71"/>
    </row>
    <row r="7993" spans="1:17">
      <c r="A7993" s="152"/>
      <c r="B7993" s="68"/>
      <c r="C7993" s="68"/>
      <c r="D7993" s="68"/>
      <c r="E7993" s="68"/>
      <c r="F7993" s="69"/>
      <c r="G7993" s="69"/>
      <c r="H7993" s="69"/>
      <c r="I7993" s="69"/>
      <c r="J7993" s="68"/>
      <c r="K7993" s="69"/>
      <c r="L7993" s="68"/>
      <c r="M7993" s="68"/>
      <c r="N7993" s="68"/>
      <c r="O7993" s="68"/>
      <c r="P7993" s="70"/>
      <c r="Q7993" s="71"/>
    </row>
    <row r="7994" spans="1:17">
      <c r="A7994" s="152"/>
      <c r="B7994" s="68"/>
      <c r="C7994" s="68"/>
      <c r="D7994" s="68"/>
      <c r="E7994" s="68"/>
      <c r="F7994" s="69"/>
      <c r="G7994" s="69"/>
      <c r="H7994" s="69"/>
      <c r="I7994" s="69"/>
      <c r="J7994" s="68"/>
      <c r="K7994" s="69"/>
      <c r="L7994" s="68"/>
      <c r="M7994" s="68"/>
      <c r="N7994" s="68"/>
      <c r="O7994" s="68"/>
      <c r="P7994" s="70"/>
      <c r="Q7994" s="71"/>
    </row>
    <row r="7995" spans="1:17">
      <c r="A7995" s="152"/>
      <c r="B7995" s="68"/>
      <c r="C7995" s="68"/>
      <c r="D7995" s="68"/>
      <c r="E7995" s="68"/>
      <c r="F7995" s="69"/>
      <c r="G7995" s="69"/>
      <c r="H7995" s="69"/>
      <c r="I7995" s="69"/>
      <c r="J7995" s="68"/>
      <c r="K7995" s="69"/>
      <c r="L7995" s="68"/>
      <c r="M7995" s="68"/>
      <c r="N7995" s="68"/>
      <c r="O7995" s="68"/>
      <c r="P7995" s="70"/>
      <c r="Q7995" s="71"/>
    </row>
    <row r="7996" spans="1:17">
      <c r="A7996" s="152"/>
      <c r="B7996" s="68"/>
      <c r="C7996" s="68"/>
      <c r="D7996" s="68"/>
      <c r="E7996" s="68"/>
      <c r="F7996" s="69"/>
      <c r="G7996" s="69"/>
      <c r="H7996" s="69"/>
      <c r="I7996" s="69"/>
      <c r="J7996" s="68"/>
      <c r="K7996" s="69"/>
      <c r="L7996" s="68"/>
      <c r="M7996" s="68"/>
      <c r="N7996" s="68"/>
      <c r="O7996" s="68"/>
      <c r="P7996" s="70"/>
      <c r="Q7996" s="71"/>
    </row>
    <row r="7997" spans="1:17">
      <c r="A7997" s="152"/>
      <c r="B7997" s="68"/>
      <c r="C7997" s="68"/>
      <c r="D7997" s="68"/>
      <c r="E7997" s="68"/>
      <c r="F7997" s="69"/>
      <c r="G7997" s="69"/>
      <c r="H7997" s="69"/>
      <c r="I7997" s="69"/>
      <c r="J7997" s="68"/>
      <c r="K7997" s="69"/>
      <c r="L7997" s="68"/>
      <c r="M7997" s="68"/>
      <c r="N7997" s="68"/>
      <c r="O7997" s="68"/>
      <c r="P7997" s="70"/>
      <c r="Q7997" s="71"/>
    </row>
    <row r="7998" spans="1:17">
      <c r="A7998" s="152"/>
      <c r="B7998" s="68"/>
      <c r="C7998" s="68"/>
      <c r="D7998" s="68"/>
      <c r="E7998" s="68"/>
      <c r="F7998" s="69"/>
      <c r="G7998" s="69"/>
      <c r="H7998" s="69"/>
      <c r="I7998" s="69"/>
      <c r="J7998" s="68"/>
      <c r="K7998" s="69"/>
      <c r="L7998" s="68"/>
      <c r="M7998" s="68"/>
      <c r="N7998" s="68"/>
      <c r="O7998" s="68"/>
      <c r="P7998" s="70"/>
      <c r="Q7998" s="71"/>
    </row>
    <row r="7999" spans="1:17">
      <c r="A7999" s="152"/>
      <c r="B7999" s="68"/>
      <c r="C7999" s="68"/>
      <c r="D7999" s="68"/>
      <c r="E7999" s="68"/>
      <c r="F7999" s="69"/>
      <c r="G7999" s="69"/>
      <c r="H7999" s="69"/>
      <c r="I7999" s="69"/>
      <c r="J7999" s="68"/>
      <c r="K7999" s="69"/>
      <c r="L7999" s="68"/>
      <c r="M7999" s="68"/>
      <c r="N7999" s="68"/>
      <c r="O7999" s="68"/>
      <c r="P7999" s="70"/>
      <c r="Q7999" s="71"/>
    </row>
    <row r="8000" spans="1:17">
      <c r="A8000" s="152"/>
      <c r="B8000" s="68"/>
      <c r="C8000" s="68"/>
      <c r="D8000" s="68"/>
      <c r="E8000" s="68"/>
      <c r="F8000" s="69"/>
      <c r="G8000" s="69"/>
      <c r="H8000" s="69"/>
      <c r="I8000" s="69"/>
      <c r="J8000" s="68"/>
      <c r="K8000" s="69"/>
      <c r="L8000" s="68"/>
      <c r="M8000" s="68"/>
      <c r="N8000" s="68"/>
      <c r="O8000" s="68"/>
      <c r="P8000" s="70"/>
      <c r="Q8000" s="71"/>
    </row>
    <row r="8001" spans="1:17">
      <c r="A8001" s="152"/>
      <c r="B8001" s="68"/>
      <c r="C8001" s="68"/>
      <c r="D8001" s="68"/>
      <c r="E8001" s="68"/>
      <c r="F8001" s="69"/>
      <c r="G8001" s="69"/>
      <c r="H8001" s="69"/>
      <c r="I8001" s="69"/>
      <c r="J8001" s="68"/>
      <c r="K8001" s="69"/>
      <c r="L8001" s="68"/>
      <c r="M8001" s="68"/>
      <c r="N8001" s="68"/>
      <c r="O8001" s="68"/>
      <c r="P8001" s="70"/>
      <c r="Q8001" s="71"/>
    </row>
    <row r="8002" spans="1:17">
      <c r="A8002" s="152"/>
      <c r="B8002" s="68"/>
      <c r="C8002" s="68"/>
      <c r="D8002" s="68"/>
      <c r="E8002" s="68"/>
      <c r="F8002" s="69"/>
      <c r="G8002" s="69"/>
      <c r="H8002" s="69"/>
      <c r="I8002" s="69"/>
      <c r="J8002" s="68"/>
      <c r="K8002" s="69"/>
      <c r="L8002" s="68"/>
      <c r="M8002" s="68"/>
      <c r="N8002" s="68"/>
      <c r="O8002" s="68"/>
      <c r="P8002" s="70"/>
      <c r="Q8002" s="71"/>
    </row>
    <row r="8003" spans="1:17">
      <c r="A8003" s="152"/>
      <c r="B8003" s="68"/>
      <c r="C8003" s="68"/>
      <c r="D8003" s="68"/>
      <c r="E8003" s="68"/>
      <c r="F8003" s="69"/>
      <c r="G8003" s="69"/>
      <c r="H8003" s="69"/>
      <c r="I8003" s="69"/>
      <c r="J8003" s="68"/>
      <c r="K8003" s="69"/>
      <c r="L8003" s="68"/>
      <c r="M8003" s="68"/>
      <c r="N8003" s="68"/>
      <c r="O8003" s="68"/>
      <c r="P8003" s="70"/>
      <c r="Q8003" s="71"/>
    </row>
    <row r="8004" spans="1:17">
      <c r="A8004" s="152"/>
      <c r="B8004" s="68"/>
      <c r="C8004" s="68"/>
      <c r="D8004" s="68"/>
      <c r="E8004" s="68"/>
      <c r="F8004" s="69"/>
      <c r="G8004" s="69"/>
      <c r="H8004" s="69"/>
      <c r="I8004" s="69"/>
      <c r="J8004" s="68"/>
      <c r="K8004" s="69"/>
      <c r="L8004" s="68"/>
      <c r="M8004" s="68"/>
      <c r="N8004" s="68"/>
      <c r="O8004" s="68"/>
      <c r="P8004" s="70"/>
      <c r="Q8004" s="71"/>
    </row>
    <row r="8005" spans="1:17">
      <c r="A8005" s="152"/>
      <c r="B8005" s="68"/>
      <c r="C8005" s="68"/>
      <c r="D8005" s="68"/>
      <c r="E8005" s="68"/>
      <c r="F8005" s="69"/>
      <c r="G8005" s="69"/>
      <c r="H8005" s="69"/>
      <c r="I8005" s="69"/>
      <c r="J8005" s="68"/>
      <c r="K8005" s="69"/>
      <c r="L8005" s="68"/>
      <c r="M8005" s="68"/>
      <c r="N8005" s="68"/>
      <c r="O8005" s="68"/>
      <c r="P8005" s="70"/>
      <c r="Q8005" s="71"/>
    </row>
    <row r="8006" spans="1:17">
      <c r="A8006" s="152"/>
      <c r="B8006" s="68"/>
      <c r="C8006" s="68"/>
      <c r="D8006" s="68"/>
      <c r="E8006" s="68"/>
      <c r="F8006" s="69"/>
      <c r="G8006" s="69"/>
      <c r="H8006" s="69"/>
      <c r="I8006" s="69"/>
      <c r="J8006" s="68"/>
      <c r="K8006" s="69"/>
      <c r="L8006" s="68"/>
      <c r="M8006" s="68"/>
      <c r="N8006" s="68"/>
      <c r="O8006" s="68"/>
      <c r="P8006" s="70"/>
      <c r="Q8006" s="71"/>
    </row>
    <row r="8007" spans="1:17">
      <c r="A8007" s="152"/>
      <c r="B8007" s="68"/>
      <c r="C8007" s="68"/>
      <c r="D8007" s="68"/>
      <c r="E8007" s="68"/>
      <c r="F8007" s="69"/>
      <c r="G8007" s="69"/>
      <c r="H8007" s="69"/>
      <c r="I8007" s="69"/>
      <c r="J8007" s="68"/>
      <c r="K8007" s="69"/>
      <c r="L8007" s="68"/>
      <c r="M8007" s="68"/>
      <c r="N8007" s="68"/>
      <c r="O8007" s="68"/>
      <c r="P8007" s="70"/>
      <c r="Q8007" s="71"/>
    </row>
    <row r="8008" spans="1:17">
      <c r="A8008" s="152"/>
      <c r="B8008" s="68"/>
      <c r="C8008" s="68"/>
      <c r="D8008" s="68"/>
      <c r="E8008" s="68"/>
      <c r="F8008" s="69"/>
      <c r="G8008" s="69"/>
      <c r="H8008" s="69"/>
      <c r="I8008" s="69"/>
      <c r="J8008" s="68"/>
      <c r="K8008" s="69"/>
      <c r="L8008" s="68"/>
      <c r="M8008" s="68"/>
      <c r="N8008" s="68"/>
      <c r="O8008" s="68"/>
      <c r="P8008" s="70"/>
      <c r="Q8008" s="71"/>
    </row>
    <row r="8009" spans="1:17">
      <c r="A8009" s="152"/>
      <c r="B8009" s="68"/>
      <c r="C8009" s="68"/>
      <c r="D8009" s="68"/>
      <c r="E8009" s="68"/>
      <c r="F8009" s="69"/>
      <c r="G8009" s="69"/>
      <c r="H8009" s="69"/>
      <c r="I8009" s="69"/>
      <c r="J8009" s="68"/>
      <c r="K8009" s="69"/>
      <c r="L8009" s="68"/>
      <c r="M8009" s="68"/>
      <c r="N8009" s="68"/>
      <c r="O8009" s="68"/>
      <c r="P8009" s="70"/>
      <c r="Q8009" s="71"/>
    </row>
    <row r="8010" spans="1:17">
      <c r="A8010" s="152"/>
      <c r="B8010" s="68"/>
      <c r="C8010" s="68"/>
      <c r="D8010" s="68"/>
      <c r="E8010" s="68"/>
      <c r="F8010" s="69"/>
      <c r="G8010" s="69"/>
      <c r="H8010" s="69"/>
      <c r="I8010" s="69"/>
      <c r="J8010" s="68"/>
      <c r="K8010" s="69"/>
      <c r="L8010" s="68"/>
      <c r="M8010" s="68"/>
      <c r="N8010" s="68"/>
      <c r="O8010" s="68"/>
      <c r="P8010" s="70"/>
      <c r="Q8010" s="71"/>
    </row>
    <row r="8011" spans="1:17">
      <c r="A8011" s="152"/>
      <c r="B8011" s="68"/>
      <c r="C8011" s="68"/>
      <c r="D8011" s="68"/>
      <c r="E8011" s="68"/>
      <c r="F8011" s="69"/>
      <c r="G8011" s="69"/>
      <c r="H8011" s="69"/>
      <c r="I8011" s="69"/>
      <c r="J8011" s="68"/>
      <c r="K8011" s="69"/>
      <c r="L8011" s="68"/>
      <c r="M8011" s="68"/>
      <c r="N8011" s="68"/>
      <c r="O8011" s="68"/>
      <c r="P8011" s="70"/>
      <c r="Q8011" s="71"/>
    </row>
    <row r="8012" spans="1:17">
      <c r="A8012" s="152"/>
      <c r="B8012" s="68"/>
      <c r="C8012" s="68"/>
      <c r="D8012" s="68"/>
      <c r="E8012" s="68"/>
      <c r="F8012" s="69"/>
      <c r="G8012" s="69"/>
      <c r="H8012" s="69"/>
      <c r="I8012" s="69"/>
      <c r="J8012" s="68"/>
      <c r="K8012" s="69"/>
      <c r="L8012" s="68"/>
      <c r="M8012" s="68"/>
      <c r="N8012" s="68"/>
      <c r="O8012" s="68"/>
      <c r="P8012" s="70"/>
      <c r="Q8012" s="71"/>
    </row>
    <row r="8013" spans="1:17">
      <c r="A8013" s="152"/>
      <c r="B8013" s="68"/>
      <c r="C8013" s="68"/>
      <c r="D8013" s="68"/>
      <c r="E8013" s="68"/>
      <c r="F8013" s="69"/>
      <c r="G8013" s="69"/>
      <c r="H8013" s="69"/>
      <c r="I8013" s="69"/>
      <c r="J8013" s="68"/>
      <c r="K8013" s="69"/>
      <c r="L8013" s="68"/>
      <c r="M8013" s="68"/>
      <c r="N8013" s="68"/>
      <c r="O8013" s="68"/>
      <c r="P8013" s="70"/>
      <c r="Q8013" s="71"/>
    </row>
    <row r="8014" spans="1:17">
      <c r="A8014" s="152"/>
      <c r="B8014" s="68"/>
      <c r="C8014" s="68"/>
      <c r="D8014" s="68"/>
      <c r="E8014" s="68"/>
      <c r="F8014" s="69"/>
      <c r="G8014" s="69"/>
      <c r="H8014" s="69"/>
      <c r="I8014" s="69"/>
      <c r="J8014" s="68"/>
      <c r="K8014" s="69"/>
      <c r="L8014" s="68"/>
      <c r="M8014" s="68"/>
      <c r="N8014" s="68"/>
      <c r="O8014" s="68"/>
      <c r="P8014" s="70"/>
      <c r="Q8014" s="71"/>
    </row>
    <row r="8015" spans="1:17">
      <c r="A8015" s="152"/>
      <c r="B8015" s="68"/>
      <c r="C8015" s="68"/>
      <c r="D8015" s="68"/>
      <c r="E8015" s="68"/>
      <c r="F8015" s="69"/>
      <c r="G8015" s="69"/>
      <c r="H8015" s="69"/>
      <c r="I8015" s="69"/>
      <c r="J8015" s="68"/>
      <c r="K8015" s="69"/>
      <c r="L8015" s="68"/>
      <c r="M8015" s="68"/>
      <c r="N8015" s="68"/>
      <c r="O8015" s="68"/>
      <c r="P8015" s="70"/>
      <c r="Q8015" s="71"/>
    </row>
    <row r="8016" spans="1:17">
      <c r="A8016" s="152"/>
      <c r="B8016" s="68"/>
      <c r="C8016" s="68"/>
      <c r="D8016" s="68"/>
      <c r="E8016" s="68"/>
      <c r="F8016" s="69"/>
      <c r="G8016" s="69"/>
      <c r="H8016" s="69"/>
      <c r="I8016" s="69"/>
      <c r="J8016" s="68"/>
      <c r="K8016" s="69"/>
      <c r="L8016" s="68"/>
      <c r="M8016" s="68"/>
      <c r="N8016" s="68"/>
      <c r="O8016" s="68"/>
      <c r="P8016" s="70"/>
      <c r="Q8016" s="71"/>
    </row>
    <row r="8017" spans="1:17">
      <c r="A8017" s="152"/>
      <c r="B8017" s="68"/>
      <c r="C8017" s="68"/>
      <c r="D8017" s="68"/>
      <c r="E8017" s="68"/>
      <c r="F8017" s="69"/>
      <c r="G8017" s="69"/>
      <c r="H8017" s="69"/>
      <c r="I8017" s="69"/>
      <c r="J8017" s="68"/>
      <c r="K8017" s="69"/>
      <c r="L8017" s="68"/>
      <c r="M8017" s="68"/>
      <c r="N8017" s="68"/>
      <c r="O8017" s="68"/>
      <c r="P8017" s="70"/>
      <c r="Q8017" s="71"/>
    </row>
    <row r="8018" spans="1:17">
      <c r="A8018" s="152"/>
      <c r="B8018" s="68"/>
      <c r="C8018" s="68"/>
      <c r="D8018" s="68"/>
      <c r="E8018" s="68"/>
      <c r="F8018" s="69"/>
      <c r="G8018" s="69"/>
      <c r="H8018" s="69"/>
      <c r="I8018" s="69"/>
      <c r="J8018" s="68"/>
      <c r="K8018" s="69"/>
      <c r="L8018" s="68"/>
      <c r="M8018" s="68"/>
      <c r="N8018" s="68"/>
      <c r="O8018" s="68"/>
      <c r="P8018" s="70"/>
      <c r="Q8018" s="71"/>
    </row>
    <row r="8019" spans="1:17">
      <c r="A8019" s="152"/>
      <c r="B8019" s="68"/>
      <c r="C8019" s="68"/>
      <c r="D8019" s="68"/>
      <c r="E8019" s="68"/>
      <c r="F8019" s="69"/>
      <c r="G8019" s="69"/>
      <c r="H8019" s="69"/>
      <c r="I8019" s="69"/>
      <c r="J8019" s="68"/>
      <c r="K8019" s="69"/>
      <c r="L8019" s="68"/>
      <c r="M8019" s="68"/>
      <c r="N8019" s="68"/>
      <c r="O8019" s="68"/>
      <c r="P8019" s="70"/>
      <c r="Q8019" s="71"/>
    </row>
    <row r="8020" spans="1:17">
      <c r="A8020" s="152"/>
      <c r="B8020" s="68"/>
      <c r="C8020" s="68"/>
      <c r="D8020" s="68"/>
      <c r="E8020" s="68"/>
      <c r="F8020" s="69"/>
      <c r="G8020" s="69"/>
      <c r="H8020" s="69"/>
      <c r="I8020" s="69"/>
      <c r="J8020" s="68"/>
      <c r="K8020" s="69"/>
      <c r="L8020" s="68"/>
      <c r="M8020" s="68"/>
      <c r="N8020" s="68"/>
      <c r="O8020" s="68"/>
      <c r="P8020" s="70"/>
      <c r="Q8020" s="71"/>
    </row>
    <row r="8021" spans="1:17">
      <c r="A8021" s="152"/>
      <c r="B8021" s="68"/>
      <c r="C8021" s="68"/>
      <c r="D8021" s="68"/>
      <c r="E8021" s="68"/>
      <c r="F8021" s="69"/>
      <c r="G8021" s="69"/>
      <c r="H8021" s="69"/>
      <c r="I8021" s="69"/>
      <c r="J8021" s="68"/>
      <c r="K8021" s="69"/>
      <c r="L8021" s="68"/>
      <c r="M8021" s="68"/>
      <c r="N8021" s="68"/>
      <c r="O8021" s="68"/>
      <c r="P8021" s="70"/>
      <c r="Q8021" s="71"/>
    </row>
    <row r="8022" spans="1:17">
      <c r="A8022" s="152"/>
      <c r="B8022" s="68"/>
      <c r="C8022" s="68"/>
      <c r="D8022" s="68"/>
      <c r="E8022" s="68"/>
      <c r="F8022" s="69"/>
      <c r="G8022" s="69"/>
      <c r="H8022" s="69"/>
      <c r="I8022" s="69"/>
      <c r="J8022" s="68"/>
      <c r="K8022" s="69"/>
      <c r="L8022" s="68"/>
      <c r="M8022" s="68"/>
      <c r="N8022" s="68"/>
      <c r="O8022" s="68"/>
      <c r="P8022" s="70"/>
      <c r="Q8022" s="71"/>
    </row>
    <row r="8023" spans="1:17">
      <c r="A8023" s="152"/>
      <c r="B8023" s="68"/>
      <c r="C8023" s="68"/>
      <c r="D8023" s="68"/>
      <c r="E8023" s="68"/>
      <c r="F8023" s="69"/>
      <c r="G8023" s="69"/>
      <c r="H8023" s="69"/>
      <c r="I8023" s="69"/>
      <c r="J8023" s="68"/>
      <c r="K8023" s="69"/>
      <c r="L8023" s="68"/>
      <c r="M8023" s="68"/>
      <c r="N8023" s="68"/>
      <c r="O8023" s="68"/>
      <c r="P8023" s="70"/>
      <c r="Q8023" s="71"/>
    </row>
    <row r="8024" spans="1:17">
      <c r="A8024" s="152"/>
      <c r="B8024" s="68"/>
      <c r="C8024" s="68"/>
      <c r="D8024" s="68"/>
      <c r="E8024" s="68"/>
      <c r="F8024" s="69"/>
      <c r="G8024" s="69"/>
      <c r="H8024" s="69"/>
      <c r="I8024" s="69"/>
      <c r="J8024" s="68"/>
      <c r="K8024" s="69"/>
      <c r="L8024" s="68"/>
      <c r="M8024" s="68"/>
      <c r="N8024" s="68"/>
      <c r="O8024" s="68"/>
      <c r="P8024" s="70"/>
      <c r="Q8024" s="71"/>
    </row>
    <row r="8025" spans="1:17">
      <c r="A8025" s="152"/>
      <c r="B8025" s="68"/>
      <c r="C8025" s="68"/>
      <c r="D8025" s="68"/>
      <c r="E8025" s="68"/>
      <c r="F8025" s="69"/>
      <c r="G8025" s="69"/>
      <c r="H8025" s="69"/>
      <c r="I8025" s="69"/>
      <c r="J8025" s="68"/>
      <c r="K8025" s="69"/>
      <c r="L8025" s="68"/>
      <c r="M8025" s="68"/>
      <c r="N8025" s="68"/>
      <c r="O8025" s="68"/>
      <c r="P8025" s="70"/>
      <c r="Q8025" s="71"/>
    </row>
    <row r="8026" spans="1:17">
      <c r="A8026" s="152"/>
      <c r="B8026" s="68"/>
      <c r="C8026" s="68"/>
      <c r="D8026" s="68"/>
      <c r="E8026" s="68"/>
      <c r="F8026" s="69"/>
      <c r="G8026" s="69"/>
      <c r="H8026" s="69"/>
      <c r="I8026" s="69"/>
      <c r="J8026" s="68"/>
      <c r="K8026" s="69"/>
      <c r="L8026" s="68"/>
      <c r="M8026" s="68"/>
      <c r="N8026" s="68"/>
      <c r="O8026" s="68"/>
      <c r="P8026" s="70"/>
      <c r="Q8026" s="71"/>
    </row>
    <row r="8027" spans="1:17">
      <c r="A8027" s="152"/>
      <c r="B8027" s="68"/>
      <c r="C8027" s="68"/>
      <c r="D8027" s="68"/>
      <c r="E8027" s="68"/>
      <c r="F8027" s="69"/>
      <c r="G8027" s="69"/>
      <c r="H8027" s="69"/>
      <c r="I8027" s="69"/>
      <c r="J8027" s="68"/>
      <c r="K8027" s="69"/>
      <c r="L8027" s="68"/>
      <c r="M8027" s="68"/>
      <c r="N8027" s="68"/>
      <c r="O8027" s="68"/>
      <c r="P8027" s="70"/>
      <c r="Q8027" s="71"/>
    </row>
    <row r="8028" spans="1:17">
      <c r="A8028" s="152"/>
      <c r="B8028" s="68"/>
      <c r="C8028" s="68"/>
      <c r="D8028" s="68"/>
      <c r="E8028" s="68"/>
      <c r="F8028" s="69"/>
      <c r="G8028" s="69"/>
      <c r="H8028" s="69"/>
      <c r="I8028" s="69"/>
      <c r="J8028" s="68"/>
      <c r="K8028" s="69"/>
      <c r="L8028" s="68"/>
      <c r="M8028" s="68"/>
      <c r="N8028" s="68"/>
      <c r="O8028" s="68"/>
      <c r="P8028" s="70"/>
      <c r="Q8028" s="71"/>
    </row>
    <row r="8029" spans="1:17">
      <c r="A8029" s="152"/>
      <c r="B8029" s="68"/>
      <c r="C8029" s="68"/>
      <c r="D8029" s="68"/>
      <c r="E8029" s="68"/>
      <c r="F8029" s="69"/>
      <c r="G8029" s="69"/>
      <c r="H8029" s="69"/>
      <c r="I8029" s="69"/>
      <c r="J8029" s="68"/>
      <c r="K8029" s="69"/>
      <c r="L8029" s="68"/>
      <c r="M8029" s="68"/>
      <c r="N8029" s="68"/>
      <c r="O8029" s="68"/>
      <c r="P8029" s="70"/>
      <c r="Q8029" s="71"/>
    </row>
    <row r="8030" spans="1:17">
      <c r="A8030" s="152"/>
      <c r="B8030" s="68"/>
      <c r="C8030" s="68"/>
      <c r="D8030" s="68"/>
      <c r="E8030" s="68"/>
      <c r="F8030" s="69"/>
      <c r="G8030" s="69"/>
      <c r="H8030" s="69"/>
      <c r="I8030" s="69"/>
      <c r="J8030" s="68"/>
      <c r="K8030" s="69"/>
      <c r="L8030" s="68"/>
      <c r="M8030" s="68"/>
      <c r="N8030" s="68"/>
      <c r="O8030" s="68"/>
      <c r="P8030" s="70"/>
      <c r="Q8030" s="71"/>
    </row>
    <row r="8031" spans="1:17">
      <c r="A8031" s="152"/>
      <c r="B8031" s="68"/>
      <c r="C8031" s="68"/>
      <c r="D8031" s="68"/>
      <c r="E8031" s="68"/>
      <c r="F8031" s="69"/>
      <c r="G8031" s="69"/>
      <c r="H8031" s="69"/>
      <c r="I8031" s="69"/>
      <c r="J8031" s="68"/>
      <c r="K8031" s="69"/>
      <c r="L8031" s="68"/>
      <c r="M8031" s="68"/>
      <c r="N8031" s="68"/>
      <c r="O8031" s="68"/>
      <c r="P8031" s="70"/>
      <c r="Q8031" s="71"/>
    </row>
    <row r="8032" spans="1:17">
      <c r="A8032" s="152"/>
      <c r="B8032" s="68"/>
      <c r="C8032" s="68"/>
      <c r="D8032" s="68"/>
      <c r="E8032" s="68"/>
      <c r="F8032" s="69"/>
      <c r="G8032" s="69"/>
      <c r="H8032" s="69"/>
      <c r="I8032" s="69"/>
      <c r="J8032" s="68"/>
      <c r="K8032" s="69"/>
      <c r="L8032" s="68"/>
      <c r="M8032" s="68"/>
      <c r="N8032" s="68"/>
      <c r="O8032" s="68"/>
      <c r="P8032" s="70"/>
      <c r="Q8032" s="71"/>
    </row>
    <row r="8033" spans="1:17">
      <c r="A8033" s="152"/>
      <c r="B8033" s="68"/>
      <c r="C8033" s="68"/>
      <c r="D8033" s="68"/>
      <c r="E8033" s="68"/>
      <c r="F8033" s="69"/>
      <c r="G8033" s="69"/>
      <c r="H8033" s="69"/>
      <c r="I8033" s="69"/>
      <c r="J8033" s="68"/>
      <c r="K8033" s="69"/>
      <c r="L8033" s="68"/>
      <c r="M8033" s="68"/>
      <c r="N8033" s="68"/>
      <c r="O8033" s="68"/>
      <c r="P8033" s="70"/>
      <c r="Q8033" s="71"/>
    </row>
    <row r="8034" spans="1:17">
      <c r="A8034" s="152"/>
      <c r="B8034" s="68"/>
      <c r="C8034" s="68"/>
      <c r="D8034" s="68"/>
      <c r="E8034" s="68"/>
      <c r="F8034" s="69"/>
      <c r="G8034" s="69"/>
      <c r="H8034" s="69"/>
      <c r="I8034" s="69"/>
      <c r="J8034" s="68"/>
      <c r="K8034" s="69"/>
      <c r="L8034" s="68"/>
      <c r="M8034" s="68"/>
      <c r="N8034" s="68"/>
      <c r="O8034" s="68"/>
      <c r="P8034" s="70"/>
      <c r="Q8034" s="71"/>
    </row>
    <row r="8035" spans="1:17">
      <c r="A8035" s="152"/>
      <c r="B8035" s="68"/>
      <c r="C8035" s="68"/>
      <c r="D8035" s="68"/>
      <c r="E8035" s="68"/>
      <c r="F8035" s="69"/>
      <c r="G8035" s="69"/>
      <c r="H8035" s="69"/>
      <c r="I8035" s="69"/>
      <c r="J8035" s="68"/>
      <c r="K8035" s="69"/>
      <c r="L8035" s="68"/>
      <c r="M8035" s="68"/>
      <c r="N8035" s="68"/>
      <c r="O8035" s="68"/>
      <c r="P8035" s="70"/>
      <c r="Q8035" s="71"/>
    </row>
    <row r="8036" spans="1:17">
      <c r="A8036" s="152"/>
      <c r="B8036" s="68"/>
      <c r="C8036" s="68"/>
      <c r="D8036" s="68"/>
      <c r="E8036" s="68"/>
      <c r="F8036" s="69"/>
      <c r="G8036" s="69"/>
      <c r="H8036" s="69"/>
      <c r="I8036" s="69"/>
      <c r="J8036" s="68"/>
      <c r="K8036" s="69"/>
      <c r="L8036" s="68"/>
      <c r="M8036" s="68"/>
      <c r="N8036" s="68"/>
      <c r="O8036" s="68"/>
      <c r="P8036" s="70"/>
      <c r="Q8036" s="71"/>
    </row>
    <row r="8037" spans="1:17">
      <c r="A8037" s="152"/>
      <c r="B8037" s="68"/>
      <c r="C8037" s="68"/>
      <c r="D8037" s="68"/>
      <c r="E8037" s="68"/>
      <c r="F8037" s="69"/>
      <c r="G8037" s="69"/>
      <c r="H8037" s="69"/>
      <c r="I8037" s="69"/>
      <c r="J8037" s="68"/>
      <c r="K8037" s="69"/>
      <c r="L8037" s="68"/>
      <c r="M8037" s="68"/>
      <c r="N8037" s="68"/>
      <c r="O8037" s="68"/>
      <c r="P8037" s="70"/>
      <c r="Q8037" s="71"/>
    </row>
    <row r="8038" spans="1:17">
      <c r="A8038" s="152"/>
      <c r="B8038" s="68"/>
      <c r="C8038" s="68"/>
      <c r="D8038" s="68"/>
      <c r="E8038" s="68"/>
      <c r="F8038" s="69"/>
      <c r="G8038" s="69"/>
      <c r="H8038" s="69"/>
      <c r="I8038" s="69"/>
      <c r="J8038" s="68"/>
      <c r="K8038" s="69"/>
      <c r="L8038" s="68"/>
      <c r="M8038" s="68"/>
      <c r="N8038" s="68"/>
      <c r="O8038" s="68"/>
      <c r="P8038" s="70"/>
      <c r="Q8038" s="71"/>
    </row>
    <row r="8039" spans="1:17">
      <c r="A8039" s="152"/>
      <c r="B8039" s="68"/>
      <c r="C8039" s="68"/>
      <c r="D8039" s="68"/>
      <c r="E8039" s="68"/>
      <c r="F8039" s="69"/>
      <c r="G8039" s="69"/>
      <c r="H8039" s="69"/>
      <c r="I8039" s="69"/>
      <c r="J8039" s="68"/>
      <c r="K8039" s="69"/>
      <c r="L8039" s="68"/>
      <c r="M8039" s="68"/>
      <c r="N8039" s="68"/>
      <c r="O8039" s="68"/>
      <c r="P8039" s="70"/>
      <c r="Q8039" s="71"/>
    </row>
    <row r="8040" spans="1:17">
      <c r="A8040" s="152"/>
      <c r="B8040" s="68"/>
      <c r="C8040" s="68"/>
      <c r="D8040" s="68"/>
      <c r="E8040" s="68"/>
      <c r="F8040" s="69"/>
      <c r="G8040" s="69"/>
      <c r="H8040" s="69"/>
      <c r="I8040" s="69"/>
      <c r="J8040" s="68"/>
      <c r="K8040" s="69"/>
      <c r="L8040" s="68"/>
      <c r="M8040" s="68"/>
      <c r="N8040" s="68"/>
      <c r="O8040" s="68"/>
      <c r="P8040" s="70"/>
      <c r="Q8040" s="71"/>
    </row>
    <row r="8041" spans="1:17">
      <c r="A8041" s="152"/>
      <c r="B8041" s="68"/>
      <c r="C8041" s="68"/>
      <c r="D8041" s="68"/>
      <c r="E8041" s="68"/>
      <c r="F8041" s="69"/>
      <c r="G8041" s="69"/>
      <c r="H8041" s="69"/>
      <c r="I8041" s="69"/>
      <c r="J8041" s="68"/>
      <c r="K8041" s="69"/>
      <c r="L8041" s="68"/>
      <c r="M8041" s="68"/>
      <c r="N8041" s="68"/>
      <c r="O8041" s="68"/>
      <c r="P8041" s="70"/>
      <c r="Q8041" s="71"/>
    </row>
    <row r="8042" spans="1:17">
      <c r="A8042" s="152"/>
      <c r="B8042" s="68"/>
      <c r="C8042" s="68"/>
      <c r="D8042" s="68"/>
      <c r="E8042" s="68"/>
      <c r="F8042" s="69"/>
      <c r="G8042" s="69"/>
      <c r="H8042" s="69"/>
      <c r="I8042" s="69"/>
      <c r="J8042" s="68"/>
      <c r="K8042" s="69"/>
      <c r="L8042" s="68"/>
      <c r="M8042" s="68"/>
      <c r="N8042" s="68"/>
      <c r="O8042" s="68"/>
      <c r="P8042" s="70"/>
      <c r="Q8042" s="71"/>
    </row>
    <row r="8043" spans="1:17">
      <c r="A8043" s="152"/>
      <c r="B8043" s="68"/>
      <c r="C8043" s="68"/>
      <c r="D8043" s="68"/>
      <c r="E8043" s="68"/>
      <c r="F8043" s="69"/>
      <c r="G8043" s="69"/>
      <c r="H8043" s="69"/>
      <c r="I8043" s="69"/>
      <c r="J8043" s="68"/>
      <c r="K8043" s="69"/>
      <c r="L8043" s="68"/>
      <c r="M8043" s="68"/>
      <c r="N8043" s="68"/>
      <c r="O8043" s="68"/>
      <c r="P8043" s="70"/>
      <c r="Q8043" s="71"/>
    </row>
    <row r="8044" spans="1:17">
      <c r="A8044" s="152"/>
      <c r="B8044" s="68"/>
      <c r="C8044" s="68"/>
      <c r="D8044" s="68"/>
      <c r="E8044" s="68"/>
      <c r="F8044" s="69"/>
      <c r="G8044" s="69"/>
      <c r="H8044" s="69"/>
      <c r="I8044" s="69"/>
      <c r="J8044" s="68"/>
      <c r="K8044" s="69"/>
      <c r="L8044" s="68"/>
      <c r="M8044" s="68"/>
      <c r="N8044" s="68"/>
      <c r="O8044" s="68"/>
      <c r="P8044" s="70"/>
      <c r="Q8044" s="71"/>
    </row>
    <row r="8045" spans="1:17">
      <c r="A8045" s="152"/>
      <c r="B8045" s="68"/>
      <c r="C8045" s="68"/>
      <c r="D8045" s="68"/>
      <c r="E8045" s="68"/>
      <c r="F8045" s="69"/>
      <c r="G8045" s="69"/>
      <c r="H8045" s="69"/>
      <c r="I8045" s="69"/>
      <c r="J8045" s="68"/>
      <c r="K8045" s="69"/>
      <c r="L8045" s="68"/>
      <c r="M8045" s="68"/>
      <c r="N8045" s="68"/>
      <c r="O8045" s="68"/>
      <c r="P8045" s="70"/>
      <c r="Q8045" s="71"/>
    </row>
    <row r="8046" spans="1:17">
      <c r="A8046" s="152"/>
      <c r="B8046" s="68"/>
      <c r="C8046" s="68"/>
      <c r="D8046" s="68"/>
      <c r="E8046" s="68"/>
      <c r="F8046" s="69"/>
      <c r="G8046" s="69"/>
      <c r="H8046" s="69"/>
      <c r="I8046" s="69"/>
      <c r="J8046" s="68"/>
      <c r="K8046" s="69"/>
      <c r="L8046" s="68"/>
      <c r="M8046" s="68"/>
      <c r="N8046" s="68"/>
      <c r="O8046" s="68"/>
      <c r="P8046" s="70"/>
      <c r="Q8046" s="71"/>
    </row>
    <row r="8047" spans="1:17">
      <c r="A8047" s="152"/>
      <c r="B8047" s="68"/>
      <c r="C8047" s="68"/>
      <c r="D8047" s="68"/>
      <c r="E8047" s="68"/>
      <c r="F8047" s="69"/>
      <c r="G8047" s="69"/>
      <c r="H8047" s="69"/>
      <c r="I8047" s="69"/>
      <c r="J8047" s="68"/>
      <c r="K8047" s="69"/>
      <c r="L8047" s="68"/>
      <c r="M8047" s="68"/>
      <c r="N8047" s="68"/>
      <c r="O8047" s="68"/>
      <c r="P8047" s="70"/>
      <c r="Q8047" s="71"/>
    </row>
    <row r="8048" spans="1:17">
      <c r="A8048" s="152"/>
      <c r="B8048" s="68"/>
      <c r="C8048" s="68"/>
      <c r="D8048" s="68"/>
      <c r="E8048" s="68"/>
      <c r="F8048" s="69"/>
      <c r="G8048" s="69"/>
      <c r="H8048" s="69"/>
      <c r="I8048" s="69"/>
      <c r="J8048" s="68"/>
      <c r="K8048" s="69"/>
      <c r="L8048" s="68"/>
      <c r="M8048" s="68"/>
      <c r="N8048" s="68"/>
      <c r="O8048" s="68"/>
      <c r="P8048" s="70"/>
      <c r="Q8048" s="71"/>
    </row>
    <row r="8049" spans="1:17">
      <c r="A8049" s="152"/>
      <c r="B8049" s="68"/>
      <c r="C8049" s="68"/>
      <c r="D8049" s="68"/>
      <c r="E8049" s="68"/>
      <c r="F8049" s="69"/>
      <c r="G8049" s="69"/>
      <c r="H8049" s="69"/>
      <c r="I8049" s="69"/>
      <c r="J8049" s="68"/>
      <c r="K8049" s="69"/>
      <c r="L8049" s="68"/>
      <c r="M8049" s="68"/>
      <c r="N8049" s="68"/>
      <c r="O8049" s="68"/>
      <c r="P8049" s="70"/>
      <c r="Q8049" s="71"/>
    </row>
    <row r="8050" spans="1:17">
      <c r="A8050" s="152"/>
      <c r="B8050" s="68"/>
      <c r="C8050" s="68"/>
      <c r="D8050" s="68"/>
      <c r="E8050" s="68"/>
      <c r="F8050" s="69"/>
      <c r="G8050" s="69"/>
      <c r="H8050" s="69"/>
      <c r="I8050" s="69"/>
      <c r="J8050" s="68"/>
      <c r="K8050" s="69"/>
      <c r="L8050" s="68"/>
      <c r="M8050" s="68"/>
      <c r="N8050" s="68"/>
      <c r="O8050" s="68"/>
      <c r="P8050" s="70"/>
      <c r="Q8050" s="71"/>
    </row>
    <row r="8051" spans="1:17">
      <c r="A8051" s="152"/>
      <c r="B8051" s="68"/>
      <c r="C8051" s="68"/>
      <c r="D8051" s="68"/>
      <c r="E8051" s="68"/>
      <c r="F8051" s="69"/>
      <c r="G8051" s="69"/>
      <c r="H8051" s="69"/>
      <c r="I8051" s="69"/>
      <c r="J8051" s="68"/>
      <c r="K8051" s="69"/>
      <c r="L8051" s="68"/>
      <c r="M8051" s="68"/>
      <c r="N8051" s="68"/>
      <c r="O8051" s="68"/>
      <c r="P8051" s="70"/>
      <c r="Q8051" s="71"/>
    </row>
    <row r="8052" spans="1:17">
      <c r="A8052" s="152"/>
      <c r="B8052" s="68"/>
      <c r="C8052" s="68"/>
      <c r="D8052" s="68"/>
      <c r="E8052" s="68"/>
      <c r="F8052" s="69"/>
      <c r="G8052" s="69"/>
      <c r="H8052" s="69"/>
      <c r="I8052" s="69"/>
      <c r="J8052" s="68"/>
      <c r="K8052" s="69"/>
      <c r="L8052" s="68"/>
      <c r="M8052" s="68"/>
      <c r="N8052" s="68"/>
      <c r="O8052" s="68"/>
      <c r="P8052" s="70"/>
      <c r="Q8052" s="71"/>
    </row>
    <row r="8053" spans="1:17">
      <c r="A8053" s="152"/>
      <c r="B8053" s="68"/>
      <c r="C8053" s="68"/>
      <c r="D8053" s="68"/>
      <c r="E8053" s="68"/>
      <c r="F8053" s="69"/>
      <c r="G8053" s="69"/>
      <c r="H8053" s="69"/>
      <c r="I8053" s="69"/>
      <c r="J8053" s="68"/>
      <c r="K8053" s="69"/>
      <c r="L8053" s="68"/>
      <c r="M8053" s="68"/>
      <c r="N8053" s="68"/>
      <c r="O8053" s="68"/>
      <c r="P8053" s="70"/>
      <c r="Q8053" s="71"/>
    </row>
    <row r="8054" spans="1:17">
      <c r="A8054" s="152"/>
      <c r="B8054" s="68"/>
      <c r="C8054" s="68"/>
      <c r="D8054" s="68"/>
      <c r="E8054" s="68"/>
      <c r="F8054" s="69"/>
      <c r="G8054" s="69"/>
      <c r="H8054" s="69"/>
      <c r="I8054" s="69"/>
      <c r="J8054" s="68"/>
      <c r="K8054" s="69"/>
      <c r="L8054" s="68"/>
      <c r="M8054" s="68"/>
      <c r="N8054" s="68"/>
      <c r="O8054" s="68"/>
      <c r="P8054" s="70"/>
      <c r="Q8054" s="71"/>
    </row>
    <row r="8055" spans="1:17">
      <c r="A8055" s="152"/>
      <c r="B8055" s="68"/>
      <c r="C8055" s="68"/>
      <c r="D8055" s="68"/>
      <c r="E8055" s="68"/>
      <c r="F8055" s="69"/>
      <c r="G8055" s="69"/>
      <c r="H8055" s="69"/>
      <c r="I8055" s="69"/>
      <c r="J8055" s="68"/>
      <c r="K8055" s="69"/>
      <c r="L8055" s="68"/>
      <c r="M8055" s="68"/>
      <c r="N8055" s="68"/>
      <c r="O8055" s="68"/>
      <c r="P8055" s="70"/>
      <c r="Q8055" s="71"/>
    </row>
    <row r="8056" spans="1:17">
      <c r="A8056" s="152"/>
      <c r="B8056" s="68"/>
      <c r="C8056" s="68"/>
      <c r="D8056" s="68"/>
      <c r="E8056" s="68"/>
      <c r="F8056" s="69"/>
      <c r="G8056" s="69"/>
      <c r="H8056" s="69"/>
      <c r="I8056" s="69"/>
      <c r="J8056" s="68"/>
      <c r="K8056" s="69"/>
      <c r="L8056" s="68"/>
      <c r="M8056" s="68"/>
      <c r="N8056" s="68"/>
      <c r="O8056" s="68"/>
      <c r="P8056" s="70"/>
      <c r="Q8056" s="71"/>
    </row>
    <row r="8057" spans="1:17">
      <c r="A8057" s="152"/>
      <c r="B8057" s="68"/>
      <c r="C8057" s="68"/>
      <c r="D8057" s="68"/>
      <c r="E8057" s="68"/>
      <c r="F8057" s="69"/>
      <c r="G8057" s="69"/>
      <c r="H8057" s="69"/>
      <c r="I8057" s="69"/>
      <c r="J8057" s="68"/>
      <c r="K8057" s="69"/>
      <c r="L8057" s="68"/>
      <c r="M8057" s="68"/>
      <c r="N8057" s="68"/>
      <c r="O8057" s="68"/>
      <c r="P8057" s="70"/>
      <c r="Q8057" s="71"/>
    </row>
    <row r="8058" spans="1:17">
      <c r="A8058" s="152"/>
      <c r="B8058" s="68"/>
      <c r="C8058" s="68"/>
      <c r="D8058" s="68"/>
      <c r="E8058" s="68"/>
      <c r="F8058" s="69"/>
      <c r="G8058" s="69"/>
      <c r="H8058" s="69"/>
      <c r="I8058" s="69"/>
      <c r="J8058" s="68"/>
      <c r="K8058" s="69"/>
      <c r="L8058" s="68"/>
      <c r="M8058" s="68"/>
      <c r="N8058" s="68"/>
      <c r="O8058" s="68"/>
      <c r="P8058" s="70"/>
      <c r="Q8058" s="71"/>
    </row>
    <row r="8059" spans="1:17">
      <c r="A8059" s="152"/>
      <c r="B8059" s="68"/>
      <c r="C8059" s="68"/>
      <c r="D8059" s="68"/>
      <c r="E8059" s="68"/>
      <c r="F8059" s="69"/>
      <c r="G8059" s="69"/>
      <c r="H8059" s="69"/>
      <c r="I8059" s="69"/>
      <c r="J8059" s="68"/>
      <c r="K8059" s="69"/>
      <c r="L8059" s="68"/>
      <c r="M8059" s="68"/>
      <c r="N8059" s="68"/>
      <c r="O8059" s="68"/>
      <c r="P8059" s="70"/>
      <c r="Q8059" s="71"/>
    </row>
    <row r="8060" spans="1:17">
      <c r="A8060" s="152"/>
      <c r="B8060" s="68"/>
      <c r="C8060" s="68"/>
      <c r="D8060" s="68"/>
      <c r="E8060" s="68"/>
      <c r="F8060" s="69"/>
      <c r="G8060" s="69"/>
      <c r="H8060" s="69"/>
      <c r="I8060" s="69"/>
      <c r="J8060" s="68"/>
      <c r="K8060" s="69"/>
      <c r="L8060" s="68"/>
      <c r="M8060" s="68"/>
      <c r="N8060" s="68"/>
      <c r="O8060" s="68"/>
      <c r="P8060" s="70"/>
      <c r="Q8060" s="71"/>
    </row>
    <row r="8061" spans="1:17">
      <c r="A8061" s="152"/>
      <c r="B8061" s="68"/>
      <c r="C8061" s="68"/>
      <c r="D8061" s="68"/>
      <c r="E8061" s="68"/>
      <c r="F8061" s="69"/>
      <c r="G8061" s="69"/>
      <c r="H8061" s="69"/>
      <c r="I8061" s="69"/>
      <c r="J8061" s="68"/>
      <c r="K8061" s="69"/>
      <c r="L8061" s="68"/>
      <c r="M8061" s="68"/>
      <c r="N8061" s="68"/>
      <c r="O8061" s="68"/>
      <c r="P8061" s="70"/>
      <c r="Q8061" s="71"/>
    </row>
    <row r="8062" spans="1:17">
      <c r="A8062" s="152"/>
      <c r="B8062" s="68"/>
      <c r="C8062" s="68"/>
      <c r="D8062" s="68"/>
      <c r="E8062" s="68"/>
      <c r="F8062" s="69"/>
      <c r="G8062" s="69"/>
      <c r="H8062" s="69"/>
      <c r="I8062" s="69"/>
      <c r="J8062" s="68"/>
      <c r="K8062" s="69"/>
      <c r="L8062" s="68"/>
      <c r="M8062" s="68"/>
      <c r="N8062" s="68"/>
      <c r="O8062" s="68"/>
      <c r="P8062" s="70"/>
      <c r="Q8062" s="71"/>
    </row>
    <row r="8063" spans="1:17">
      <c r="A8063" s="152"/>
      <c r="B8063" s="68"/>
      <c r="C8063" s="68"/>
      <c r="D8063" s="68"/>
      <c r="E8063" s="68"/>
      <c r="F8063" s="69"/>
      <c r="G8063" s="69"/>
      <c r="H8063" s="69"/>
      <c r="I8063" s="69"/>
      <c r="J8063" s="68"/>
      <c r="K8063" s="69"/>
      <c r="L8063" s="68"/>
      <c r="M8063" s="68"/>
      <c r="N8063" s="68"/>
      <c r="O8063" s="68"/>
      <c r="P8063" s="70"/>
      <c r="Q8063" s="71"/>
    </row>
    <row r="8064" spans="1:17">
      <c r="A8064" s="152"/>
      <c r="B8064" s="68"/>
      <c r="C8064" s="68"/>
      <c r="D8064" s="68"/>
      <c r="E8064" s="68"/>
      <c r="F8064" s="69"/>
      <c r="G8064" s="69"/>
      <c r="H8064" s="69"/>
      <c r="I8064" s="69"/>
      <c r="J8064" s="68"/>
      <c r="K8064" s="69"/>
      <c r="L8064" s="68"/>
      <c r="M8064" s="68"/>
      <c r="N8064" s="68"/>
      <c r="O8064" s="68"/>
      <c r="P8064" s="70"/>
      <c r="Q8064" s="71"/>
    </row>
    <row r="8065" spans="1:17">
      <c r="A8065" s="152"/>
      <c r="B8065" s="68"/>
      <c r="C8065" s="68"/>
      <c r="D8065" s="68"/>
      <c r="E8065" s="68"/>
      <c r="F8065" s="69"/>
      <c r="G8065" s="69"/>
      <c r="H8065" s="69"/>
      <c r="I8065" s="69"/>
      <c r="J8065" s="68"/>
      <c r="K8065" s="69"/>
      <c r="L8065" s="68"/>
      <c r="M8065" s="68"/>
      <c r="N8065" s="68"/>
      <c r="O8065" s="68"/>
      <c r="P8065" s="70"/>
      <c r="Q8065" s="71"/>
    </row>
    <row r="8066" spans="1:17">
      <c r="A8066" s="152"/>
      <c r="B8066" s="68"/>
      <c r="C8066" s="68"/>
      <c r="D8066" s="68"/>
      <c r="E8066" s="68"/>
      <c r="F8066" s="69"/>
      <c r="G8066" s="69"/>
      <c r="H8066" s="69"/>
      <c r="I8066" s="69"/>
      <c r="J8066" s="68"/>
      <c r="K8066" s="69"/>
      <c r="L8066" s="68"/>
      <c r="M8066" s="68"/>
      <c r="N8066" s="68"/>
      <c r="O8066" s="68"/>
      <c r="P8066" s="70"/>
      <c r="Q8066" s="71"/>
    </row>
    <row r="8067" spans="1:17">
      <c r="A8067" s="152"/>
      <c r="B8067" s="68"/>
      <c r="C8067" s="68"/>
      <c r="D8067" s="68"/>
      <c r="E8067" s="68"/>
      <c r="F8067" s="69"/>
      <c r="G8067" s="69"/>
      <c r="H8067" s="69"/>
      <c r="I8067" s="69"/>
      <c r="J8067" s="68"/>
      <c r="K8067" s="69"/>
      <c r="L8067" s="68"/>
      <c r="M8067" s="68"/>
      <c r="N8067" s="68"/>
      <c r="O8067" s="68"/>
      <c r="P8067" s="70"/>
      <c r="Q8067" s="71"/>
    </row>
    <row r="8068" spans="1:17">
      <c r="A8068" s="152"/>
      <c r="B8068" s="68"/>
      <c r="C8068" s="68"/>
      <c r="D8068" s="68"/>
      <c r="E8068" s="68"/>
      <c r="F8068" s="69"/>
      <c r="G8068" s="69"/>
      <c r="H8068" s="69"/>
      <c r="I8068" s="69"/>
      <c r="J8068" s="68"/>
      <c r="K8068" s="69"/>
      <c r="L8068" s="68"/>
      <c r="M8068" s="68"/>
      <c r="N8068" s="68"/>
      <c r="O8068" s="68"/>
      <c r="P8068" s="70"/>
      <c r="Q8068" s="71"/>
    </row>
    <row r="8069" spans="1:17">
      <c r="A8069" s="152"/>
      <c r="B8069" s="68"/>
      <c r="C8069" s="68"/>
      <c r="D8069" s="68"/>
      <c r="E8069" s="68"/>
      <c r="F8069" s="69"/>
      <c r="G8069" s="69"/>
      <c r="H8069" s="69"/>
      <c r="I8069" s="69"/>
      <c r="J8069" s="68"/>
      <c r="K8069" s="69"/>
      <c r="L8069" s="68"/>
      <c r="M8069" s="68"/>
      <c r="N8069" s="68"/>
      <c r="O8069" s="68"/>
      <c r="P8069" s="70"/>
      <c r="Q8069" s="71"/>
    </row>
    <row r="8070" spans="1:17">
      <c r="A8070" s="152"/>
      <c r="B8070" s="68"/>
      <c r="C8070" s="68"/>
      <c r="D8070" s="68"/>
      <c r="E8070" s="68"/>
      <c r="F8070" s="69"/>
      <c r="G8070" s="69"/>
      <c r="H8070" s="69"/>
      <c r="I8070" s="69"/>
      <c r="J8070" s="68"/>
      <c r="K8070" s="69"/>
      <c r="L8070" s="68"/>
      <c r="M8070" s="68"/>
      <c r="N8070" s="68"/>
      <c r="O8070" s="68"/>
      <c r="P8070" s="70"/>
      <c r="Q8070" s="71"/>
    </row>
    <row r="8071" spans="1:17">
      <c r="A8071" s="152"/>
      <c r="B8071" s="68"/>
      <c r="C8071" s="68"/>
      <c r="D8071" s="68"/>
      <c r="E8071" s="68"/>
      <c r="F8071" s="69"/>
      <c r="G8071" s="69"/>
      <c r="H8071" s="69"/>
      <c r="I8071" s="69"/>
      <c r="J8071" s="68"/>
      <c r="K8071" s="69"/>
      <c r="L8071" s="68"/>
      <c r="M8071" s="68"/>
      <c r="N8071" s="68"/>
      <c r="O8071" s="68"/>
      <c r="P8071" s="70"/>
      <c r="Q8071" s="71"/>
    </row>
    <row r="8072" spans="1:17">
      <c r="A8072" s="152"/>
      <c r="B8072" s="68"/>
      <c r="C8072" s="68"/>
      <c r="D8072" s="68"/>
      <c r="E8072" s="68"/>
      <c r="F8072" s="69"/>
      <c r="G8072" s="69"/>
      <c r="H8072" s="69"/>
      <c r="I8072" s="69"/>
      <c r="J8072" s="68"/>
      <c r="K8072" s="69"/>
      <c r="L8072" s="68"/>
      <c r="M8072" s="68"/>
      <c r="N8072" s="68"/>
      <c r="O8072" s="68"/>
      <c r="P8072" s="70"/>
      <c r="Q8072" s="71"/>
    </row>
    <row r="8073" spans="1:17">
      <c r="A8073" s="152"/>
      <c r="B8073" s="68"/>
      <c r="C8073" s="68"/>
      <c r="D8073" s="68"/>
      <c r="E8073" s="68"/>
      <c r="F8073" s="69"/>
      <c r="G8073" s="69"/>
      <c r="H8073" s="69"/>
      <c r="I8073" s="69"/>
      <c r="J8073" s="68"/>
      <c r="K8073" s="69"/>
      <c r="L8073" s="68"/>
      <c r="M8073" s="68"/>
      <c r="N8073" s="68"/>
      <c r="O8073" s="68"/>
      <c r="P8073" s="70"/>
      <c r="Q8073" s="71"/>
    </row>
    <row r="8074" spans="1:17">
      <c r="A8074" s="152"/>
      <c r="B8074" s="68"/>
      <c r="C8074" s="68"/>
      <c r="D8074" s="68"/>
      <c r="E8074" s="68"/>
      <c r="F8074" s="69"/>
      <c r="G8074" s="69"/>
      <c r="H8074" s="69"/>
      <c r="I8074" s="69"/>
      <c r="J8074" s="68"/>
      <c r="K8074" s="69"/>
      <c r="L8074" s="68"/>
      <c r="M8074" s="68"/>
      <c r="N8074" s="68"/>
      <c r="O8074" s="68"/>
      <c r="P8074" s="70"/>
      <c r="Q8074" s="71"/>
    </row>
    <row r="8075" spans="1:17">
      <c r="A8075" s="152"/>
      <c r="B8075" s="68"/>
      <c r="C8075" s="68"/>
      <c r="D8075" s="68"/>
      <c r="E8075" s="68"/>
      <c r="F8075" s="69"/>
      <c r="G8075" s="69"/>
      <c r="H8075" s="69"/>
      <c r="I8075" s="69"/>
      <c r="J8075" s="68"/>
      <c r="K8075" s="69"/>
      <c r="L8075" s="68"/>
      <c r="M8075" s="68"/>
      <c r="N8075" s="68"/>
      <c r="O8075" s="68"/>
      <c r="P8075" s="70"/>
      <c r="Q8075" s="71"/>
    </row>
    <row r="8076" spans="1:17">
      <c r="A8076" s="152"/>
      <c r="B8076" s="68"/>
      <c r="C8076" s="68"/>
      <c r="D8076" s="68"/>
      <c r="E8076" s="68"/>
      <c r="F8076" s="69"/>
      <c r="G8076" s="69"/>
      <c r="H8076" s="69"/>
      <c r="I8076" s="69"/>
      <c r="J8076" s="68"/>
      <c r="K8076" s="69"/>
      <c r="L8076" s="68"/>
      <c r="M8076" s="68"/>
      <c r="N8076" s="68"/>
      <c r="O8076" s="68"/>
      <c r="P8076" s="70"/>
      <c r="Q8076" s="71"/>
    </row>
    <row r="8077" spans="1:17">
      <c r="A8077" s="152"/>
      <c r="B8077" s="68"/>
      <c r="C8077" s="68"/>
      <c r="D8077" s="68"/>
      <c r="E8077" s="68"/>
      <c r="F8077" s="69"/>
      <c r="G8077" s="69"/>
      <c r="H8077" s="69"/>
      <c r="I8077" s="69"/>
      <c r="J8077" s="68"/>
      <c r="K8077" s="69"/>
      <c r="L8077" s="68"/>
      <c r="M8077" s="68"/>
      <c r="N8077" s="68"/>
      <c r="O8077" s="68"/>
      <c r="P8077" s="70"/>
      <c r="Q8077" s="71"/>
    </row>
    <row r="8078" spans="1:17">
      <c r="A8078" s="152"/>
      <c r="B8078" s="68"/>
      <c r="C8078" s="68"/>
      <c r="D8078" s="68"/>
      <c r="E8078" s="68"/>
      <c r="F8078" s="69"/>
      <c r="G8078" s="69"/>
      <c r="H8078" s="69"/>
      <c r="I8078" s="69"/>
      <c r="J8078" s="68"/>
      <c r="K8078" s="69"/>
      <c r="L8078" s="68"/>
      <c r="M8078" s="68"/>
      <c r="N8078" s="68"/>
      <c r="O8078" s="68"/>
      <c r="P8078" s="70"/>
      <c r="Q8078" s="71"/>
    </row>
    <row r="8079" spans="1:17">
      <c r="A8079" s="152"/>
      <c r="B8079" s="68"/>
      <c r="C8079" s="68"/>
      <c r="D8079" s="68"/>
      <c r="E8079" s="68"/>
      <c r="F8079" s="69"/>
      <c r="G8079" s="69"/>
      <c r="H8079" s="69"/>
      <c r="I8079" s="69"/>
      <c r="J8079" s="68"/>
      <c r="K8079" s="69"/>
      <c r="L8079" s="68"/>
      <c r="M8079" s="68"/>
      <c r="N8079" s="68"/>
      <c r="O8079" s="68"/>
      <c r="P8079" s="70"/>
      <c r="Q8079" s="71"/>
    </row>
    <row r="8080" spans="1:17">
      <c r="A8080" s="152"/>
      <c r="B8080" s="68"/>
      <c r="C8080" s="68"/>
      <c r="D8080" s="68"/>
      <c r="E8080" s="68"/>
      <c r="F8080" s="69"/>
      <c r="G8080" s="69"/>
      <c r="H8080" s="69"/>
      <c r="I8080" s="69"/>
      <c r="J8080" s="68"/>
      <c r="K8080" s="69"/>
      <c r="L8080" s="68"/>
      <c r="M8080" s="68"/>
      <c r="N8080" s="68"/>
      <c r="O8080" s="68"/>
      <c r="P8080" s="70"/>
      <c r="Q8080" s="71"/>
    </row>
    <row r="8081" spans="1:17">
      <c r="A8081" s="152"/>
      <c r="B8081" s="68"/>
      <c r="C8081" s="68"/>
      <c r="D8081" s="68"/>
      <c r="E8081" s="68"/>
      <c r="F8081" s="69"/>
      <c r="G8081" s="69"/>
      <c r="H8081" s="69"/>
      <c r="I8081" s="69"/>
      <c r="J8081" s="68"/>
      <c r="K8081" s="69"/>
      <c r="L8081" s="68"/>
      <c r="M8081" s="68"/>
      <c r="N8081" s="68"/>
      <c r="O8081" s="68"/>
      <c r="P8081" s="70"/>
      <c r="Q8081" s="71"/>
    </row>
    <row r="8082" spans="1:17">
      <c r="A8082" s="152"/>
      <c r="B8082" s="68"/>
      <c r="C8082" s="68"/>
      <c r="D8082" s="68"/>
      <c r="E8082" s="68"/>
      <c r="F8082" s="69"/>
      <c r="G8082" s="69"/>
      <c r="H8082" s="69"/>
      <c r="I8082" s="69"/>
      <c r="J8082" s="68"/>
      <c r="K8082" s="69"/>
      <c r="L8082" s="68"/>
      <c r="M8082" s="68"/>
      <c r="N8082" s="68"/>
      <c r="O8082" s="68"/>
      <c r="P8082" s="70"/>
      <c r="Q8082" s="71"/>
    </row>
    <row r="8083" spans="1:17">
      <c r="A8083" s="152"/>
      <c r="B8083" s="68"/>
      <c r="C8083" s="68"/>
      <c r="D8083" s="68"/>
      <c r="E8083" s="68"/>
      <c r="F8083" s="69"/>
      <c r="G8083" s="69"/>
      <c r="H8083" s="69"/>
      <c r="I8083" s="69"/>
      <c r="J8083" s="68"/>
      <c r="K8083" s="69"/>
      <c r="L8083" s="68"/>
      <c r="M8083" s="68"/>
      <c r="N8083" s="68"/>
      <c r="O8083" s="68"/>
      <c r="P8083" s="70"/>
      <c r="Q8083" s="71"/>
    </row>
    <row r="8084" spans="1:17">
      <c r="A8084" s="152"/>
      <c r="B8084" s="68"/>
      <c r="C8084" s="68"/>
      <c r="D8084" s="68"/>
      <c r="E8084" s="68"/>
      <c r="F8084" s="69"/>
      <c r="G8084" s="69"/>
      <c r="H8084" s="69"/>
      <c r="I8084" s="69"/>
      <c r="J8084" s="68"/>
      <c r="K8084" s="69"/>
      <c r="L8084" s="68"/>
      <c r="M8084" s="68"/>
      <c r="N8084" s="68"/>
      <c r="O8084" s="68"/>
      <c r="P8084" s="70"/>
      <c r="Q8084" s="71"/>
    </row>
    <row r="8085" spans="1:17">
      <c r="A8085" s="152"/>
      <c r="B8085" s="68"/>
      <c r="C8085" s="68"/>
      <c r="D8085" s="68"/>
      <c r="E8085" s="68"/>
      <c r="F8085" s="69"/>
      <c r="G8085" s="69"/>
      <c r="H8085" s="69"/>
      <c r="I8085" s="69"/>
      <c r="J8085" s="68"/>
      <c r="K8085" s="69"/>
      <c r="L8085" s="68"/>
      <c r="M8085" s="68"/>
      <c r="N8085" s="68"/>
      <c r="O8085" s="68"/>
      <c r="P8085" s="70"/>
      <c r="Q8085" s="71"/>
    </row>
    <row r="8086" spans="1:17">
      <c r="A8086" s="152"/>
      <c r="B8086" s="68"/>
      <c r="C8086" s="68"/>
      <c r="D8086" s="68"/>
      <c r="E8086" s="68"/>
      <c r="F8086" s="69"/>
      <c r="G8086" s="69"/>
      <c r="H8086" s="69"/>
      <c r="I8086" s="69"/>
      <c r="J8086" s="68"/>
      <c r="K8086" s="69"/>
      <c r="L8086" s="68"/>
      <c r="M8086" s="68"/>
      <c r="N8086" s="68"/>
      <c r="O8086" s="68"/>
      <c r="P8086" s="70"/>
      <c r="Q8086" s="71"/>
    </row>
    <row r="8087" spans="1:17">
      <c r="A8087" s="152"/>
      <c r="B8087" s="68"/>
      <c r="C8087" s="68"/>
      <c r="D8087" s="68"/>
      <c r="E8087" s="68"/>
      <c r="F8087" s="69"/>
      <c r="G8087" s="69"/>
      <c r="H8087" s="69"/>
      <c r="I8087" s="69"/>
      <c r="J8087" s="68"/>
      <c r="K8087" s="69"/>
      <c r="L8087" s="68"/>
      <c r="M8087" s="68"/>
      <c r="N8087" s="68"/>
      <c r="O8087" s="68"/>
      <c r="P8087" s="70"/>
      <c r="Q8087" s="71"/>
    </row>
    <row r="8088" spans="1:17">
      <c r="A8088" s="152"/>
      <c r="B8088" s="68"/>
      <c r="C8088" s="68"/>
      <c r="D8088" s="68"/>
      <c r="E8088" s="68"/>
      <c r="F8088" s="69"/>
      <c r="G8088" s="69"/>
      <c r="H8088" s="69"/>
      <c r="I8088" s="69"/>
      <c r="J8088" s="68"/>
      <c r="K8088" s="69"/>
      <c r="L8088" s="68"/>
      <c r="M8088" s="68"/>
      <c r="N8088" s="68"/>
      <c r="O8088" s="68"/>
      <c r="P8088" s="70"/>
      <c r="Q8088" s="71"/>
    </row>
    <row r="8089" spans="1:17">
      <c r="A8089" s="152"/>
      <c r="B8089" s="68"/>
      <c r="C8089" s="68"/>
      <c r="D8089" s="68"/>
      <c r="E8089" s="68"/>
      <c r="F8089" s="69"/>
      <c r="G8089" s="69"/>
      <c r="H8089" s="69"/>
      <c r="I8089" s="69"/>
      <c r="J8089" s="68"/>
      <c r="K8089" s="69"/>
      <c r="L8089" s="68"/>
      <c r="M8089" s="68"/>
      <c r="N8089" s="68"/>
      <c r="O8089" s="68"/>
      <c r="P8089" s="70"/>
      <c r="Q8089" s="71"/>
    </row>
    <row r="8090" spans="1:17">
      <c r="A8090" s="152"/>
      <c r="B8090" s="68"/>
      <c r="C8090" s="68"/>
      <c r="D8090" s="68"/>
      <c r="E8090" s="68"/>
      <c r="F8090" s="69"/>
      <c r="G8090" s="69"/>
      <c r="H8090" s="69"/>
      <c r="I8090" s="69"/>
      <c r="J8090" s="68"/>
      <c r="K8090" s="69"/>
      <c r="L8090" s="68"/>
      <c r="M8090" s="68"/>
      <c r="N8090" s="68"/>
      <c r="O8090" s="68"/>
      <c r="P8090" s="70"/>
      <c r="Q8090" s="71"/>
    </row>
    <row r="8091" spans="1:17">
      <c r="A8091" s="152"/>
      <c r="B8091" s="68"/>
      <c r="C8091" s="68"/>
      <c r="D8091" s="68"/>
      <c r="E8091" s="68"/>
      <c r="F8091" s="69"/>
      <c r="G8091" s="69"/>
      <c r="H8091" s="69"/>
      <c r="I8091" s="69"/>
      <c r="J8091" s="68"/>
      <c r="K8091" s="69"/>
      <c r="L8091" s="68"/>
      <c r="M8091" s="68"/>
      <c r="N8091" s="68"/>
      <c r="O8091" s="68"/>
      <c r="P8091" s="70"/>
      <c r="Q8091" s="71"/>
    </row>
    <row r="8092" spans="1:17">
      <c r="A8092" s="152"/>
      <c r="B8092" s="68"/>
      <c r="C8092" s="68"/>
      <c r="D8092" s="68"/>
      <c r="E8092" s="68"/>
      <c r="F8092" s="69"/>
      <c r="G8092" s="69"/>
      <c r="H8092" s="69"/>
      <c r="I8092" s="69"/>
      <c r="J8092" s="68"/>
      <c r="K8092" s="69"/>
      <c r="L8092" s="68"/>
      <c r="M8092" s="68"/>
      <c r="N8092" s="68"/>
      <c r="O8092" s="68"/>
      <c r="P8092" s="70"/>
      <c r="Q8092" s="71"/>
    </row>
    <row r="8093" spans="1:17">
      <c r="A8093" s="152"/>
      <c r="B8093" s="68"/>
      <c r="C8093" s="68"/>
      <c r="D8093" s="68"/>
      <c r="E8093" s="68"/>
      <c r="F8093" s="69"/>
      <c r="G8093" s="69"/>
      <c r="H8093" s="69"/>
      <c r="I8093" s="69"/>
      <c r="J8093" s="68"/>
      <c r="K8093" s="69"/>
      <c r="L8093" s="68"/>
      <c r="M8093" s="68"/>
      <c r="N8093" s="68"/>
      <c r="O8093" s="68"/>
      <c r="P8093" s="70"/>
      <c r="Q8093" s="71"/>
    </row>
    <row r="8094" spans="1:17">
      <c r="A8094" s="152"/>
      <c r="B8094" s="68"/>
      <c r="C8094" s="68"/>
      <c r="D8094" s="68"/>
      <c r="E8094" s="68"/>
      <c r="F8094" s="69"/>
      <c r="G8094" s="69"/>
      <c r="H8094" s="69"/>
      <c r="I8094" s="69"/>
      <c r="J8094" s="68"/>
      <c r="K8094" s="69"/>
      <c r="L8094" s="68"/>
      <c r="M8094" s="68"/>
      <c r="N8094" s="68"/>
      <c r="O8094" s="68"/>
      <c r="P8094" s="70"/>
      <c r="Q8094" s="71"/>
    </row>
    <row r="8095" spans="1:17">
      <c r="A8095" s="152"/>
      <c r="B8095" s="68"/>
      <c r="C8095" s="68"/>
      <c r="D8095" s="68"/>
      <c r="E8095" s="68"/>
      <c r="F8095" s="69"/>
      <c r="G8095" s="69"/>
      <c r="H8095" s="69"/>
      <c r="I8095" s="69"/>
      <c r="J8095" s="68"/>
      <c r="K8095" s="69"/>
      <c r="L8095" s="68"/>
      <c r="M8095" s="68"/>
      <c r="N8095" s="68"/>
      <c r="O8095" s="68"/>
      <c r="P8095" s="70"/>
      <c r="Q8095" s="71"/>
    </row>
    <row r="8096" spans="1:17">
      <c r="A8096" s="152"/>
      <c r="B8096" s="68"/>
      <c r="C8096" s="68"/>
      <c r="D8096" s="68"/>
      <c r="E8096" s="68"/>
      <c r="F8096" s="69"/>
      <c r="G8096" s="69"/>
      <c r="H8096" s="69"/>
      <c r="I8096" s="69"/>
      <c r="J8096" s="68"/>
      <c r="K8096" s="69"/>
      <c r="L8096" s="68"/>
      <c r="M8096" s="68"/>
      <c r="N8096" s="68"/>
      <c r="O8096" s="68"/>
      <c r="P8096" s="70"/>
      <c r="Q8096" s="71"/>
    </row>
    <row r="8097" spans="1:17">
      <c r="A8097" s="152"/>
      <c r="B8097" s="68"/>
      <c r="C8097" s="68"/>
      <c r="D8097" s="68"/>
      <c r="E8097" s="68"/>
      <c r="F8097" s="69"/>
      <c r="G8097" s="69"/>
      <c r="H8097" s="69"/>
      <c r="I8097" s="69"/>
      <c r="J8097" s="68"/>
      <c r="K8097" s="69"/>
      <c r="L8097" s="68"/>
      <c r="M8097" s="68"/>
      <c r="N8097" s="68"/>
      <c r="O8097" s="68"/>
      <c r="P8097" s="70"/>
      <c r="Q8097" s="71"/>
    </row>
    <row r="8098" spans="1:17">
      <c r="A8098" s="152"/>
      <c r="B8098" s="68"/>
      <c r="C8098" s="68"/>
      <c r="D8098" s="68"/>
      <c r="E8098" s="68"/>
      <c r="F8098" s="69"/>
      <c r="G8098" s="69"/>
      <c r="H8098" s="69"/>
      <c r="I8098" s="69"/>
      <c r="J8098" s="68"/>
      <c r="K8098" s="69"/>
      <c r="L8098" s="68"/>
      <c r="M8098" s="68"/>
      <c r="N8098" s="68"/>
      <c r="O8098" s="68"/>
      <c r="P8098" s="70"/>
      <c r="Q8098" s="71"/>
    </row>
    <row r="8099" spans="1:17">
      <c r="A8099" s="152"/>
      <c r="B8099" s="68"/>
      <c r="C8099" s="68"/>
      <c r="D8099" s="68"/>
      <c r="E8099" s="68"/>
      <c r="F8099" s="69"/>
      <c r="G8099" s="69"/>
      <c r="H8099" s="69"/>
      <c r="I8099" s="69"/>
      <c r="J8099" s="68"/>
      <c r="K8099" s="69"/>
      <c r="L8099" s="68"/>
      <c r="M8099" s="68"/>
      <c r="N8099" s="68"/>
      <c r="O8099" s="68"/>
      <c r="P8099" s="70"/>
      <c r="Q8099" s="71"/>
    </row>
    <row r="8100" spans="1:17">
      <c r="A8100" s="152"/>
      <c r="B8100" s="68"/>
      <c r="C8100" s="68"/>
      <c r="D8100" s="68"/>
      <c r="E8100" s="68"/>
      <c r="F8100" s="69"/>
      <c r="G8100" s="69"/>
      <c r="H8100" s="69"/>
      <c r="I8100" s="69"/>
      <c r="J8100" s="68"/>
      <c r="K8100" s="69"/>
      <c r="L8100" s="68"/>
      <c r="M8100" s="68"/>
      <c r="N8100" s="68"/>
      <c r="O8100" s="68"/>
      <c r="P8100" s="70"/>
      <c r="Q8100" s="71"/>
    </row>
    <row r="8101" spans="1:17">
      <c r="A8101" s="152"/>
      <c r="B8101" s="68"/>
      <c r="C8101" s="68"/>
      <c r="D8101" s="68"/>
      <c r="E8101" s="68"/>
      <c r="F8101" s="69"/>
      <c r="G8101" s="69"/>
      <c r="H8101" s="69"/>
      <c r="I8101" s="69"/>
      <c r="J8101" s="68"/>
      <c r="K8101" s="69"/>
      <c r="L8101" s="68"/>
      <c r="M8101" s="68"/>
      <c r="N8101" s="68"/>
      <c r="O8101" s="68"/>
      <c r="P8101" s="70"/>
      <c r="Q8101" s="71"/>
    </row>
    <row r="8102" spans="1:17">
      <c r="A8102" s="152"/>
      <c r="B8102" s="68"/>
      <c r="C8102" s="68"/>
      <c r="D8102" s="68"/>
      <c r="E8102" s="68"/>
      <c r="F8102" s="69"/>
      <c r="G8102" s="69"/>
      <c r="H8102" s="69"/>
      <c r="I8102" s="69"/>
      <c r="J8102" s="68"/>
      <c r="K8102" s="69"/>
      <c r="L8102" s="68"/>
      <c r="M8102" s="68"/>
      <c r="N8102" s="68"/>
      <c r="O8102" s="68"/>
      <c r="P8102" s="70"/>
      <c r="Q8102" s="71"/>
    </row>
    <row r="8103" spans="1:17">
      <c r="A8103" s="152"/>
      <c r="B8103" s="68"/>
      <c r="C8103" s="68"/>
      <c r="D8103" s="68"/>
      <c r="E8103" s="68"/>
      <c r="F8103" s="69"/>
      <c r="G8103" s="69"/>
      <c r="H8103" s="69"/>
      <c r="I8103" s="69"/>
      <c r="J8103" s="68"/>
      <c r="K8103" s="69"/>
      <c r="L8103" s="68"/>
      <c r="M8103" s="68"/>
      <c r="N8103" s="68"/>
      <c r="O8103" s="68"/>
      <c r="P8103" s="70"/>
      <c r="Q8103" s="71"/>
    </row>
    <row r="8104" spans="1:17">
      <c r="A8104" s="152"/>
      <c r="B8104" s="68"/>
      <c r="C8104" s="68"/>
      <c r="D8104" s="68"/>
      <c r="E8104" s="68"/>
      <c r="F8104" s="69"/>
      <c r="G8104" s="69"/>
      <c r="H8104" s="69"/>
      <c r="I8104" s="69"/>
      <c r="J8104" s="68"/>
      <c r="K8104" s="69"/>
      <c r="L8104" s="68"/>
      <c r="M8104" s="68"/>
      <c r="N8104" s="68"/>
      <c r="O8104" s="68"/>
      <c r="P8104" s="70"/>
      <c r="Q8104" s="71"/>
    </row>
    <row r="8105" spans="1:17">
      <c r="A8105" s="152"/>
      <c r="B8105" s="68"/>
      <c r="C8105" s="68"/>
      <c r="D8105" s="68"/>
      <c r="E8105" s="68"/>
      <c r="F8105" s="69"/>
      <c r="G8105" s="69"/>
      <c r="H8105" s="69"/>
      <c r="I8105" s="69"/>
      <c r="J8105" s="68"/>
      <c r="K8105" s="69"/>
      <c r="L8105" s="68"/>
      <c r="M8105" s="68"/>
      <c r="N8105" s="68"/>
      <c r="O8105" s="68"/>
      <c r="P8105" s="70"/>
      <c r="Q8105" s="71"/>
    </row>
    <row r="8106" spans="1:17">
      <c r="A8106" s="152"/>
      <c r="B8106" s="68"/>
      <c r="C8106" s="68"/>
      <c r="D8106" s="68"/>
      <c r="E8106" s="68"/>
      <c r="F8106" s="69"/>
      <c r="G8106" s="69"/>
      <c r="H8106" s="69"/>
      <c r="I8106" s="69"/>
      <c r="J8106" s="68"/>
      <c r="K8106" s="69"/>
      <c r="L8106" s="68"/>
      <c r="M8106" s="68"/>
      <c r="N8106" s="68"/>
      <c r="O8106" s="68"/>
      <c r="P8106" s="70"/>
      <c r="Q8106" s="71"/>
    </row>
    <row r="8107" spans="1:17">
      <c r="A8107" s="152"/>
      <c r="B8107" s="68"/>
      <c r="C8107" s="68"/>
      <c r="D8107" s="68"/>
      <c r="E8107" s="68"/>
      <c r="F8107" s="69"/>
      <c r="G8107" s="69"/>
      <c r="H8107" s="69"/>
      <c r="I8107" s="69"/>
      <c r="J8107" s="68"/>
      <c r="K8107" s="69"/>
      <c r="L8107" s="68"/>
      <c r="M8107" s="68"/>
      <c r="N8107" s="68"/>
      <c r="O8107" s="68"/>
      <c r="P8107" s="70"/>
      <c r="Q8107" s="71"/>
    </row>
    <row r="8108" spans="1:17">
      <c r="A8108" s="152"/>
      <c r="B8108" s="68"/>
      <c r="C8108" s="68"/>
      <c r="D8108" s="68"/>
      <c r="E8108" s="68"/>
      <c r="F8108" s="69"/>
      <c r="G8108" s="69"/>
      <c r="H8108" s="69"/>
      <c r="I8108" s="69"/>
      <c r="J8108" s="68"/>
      <c r="K8108" s="69"/>
      <c r="L8108" s="68"/>
      <c r="M8108" s="68"/>
      <c r="N8108" s="68"/>
      <c r="O8108" s="68"/>
      <c r="P8108" s="70"/>
      <c r="Q8108" s="71"/>
    </row>
    <row r="8109" spans="1:17">
      <c r="A8109" s="152"/>
      <c r="B8109" s="68"/>
      <c r="C8109" s="68"/>
      <c r="D8109" s="68"/>
      <c r="E8109" s="68"/>
      <c r="F8109" s="69"/>
      <c r="G8109" s="69"/>
      <c r="H8109" s="69"/>
      <c r="I8109" s="69"/>
      <c r="J8109" s="68"/>
      <c r="K8109" s="69"/>
      <c r="L8109" s="68"/>
      <c r="M8109" s="68"/>
      <c r="N8109" s="68"/>
      <c r="O8109" s="68"/>
      <c r="P8109" s="70"/>
      <c r="Q8109" s="71"/>
    </row>
    <row r="8110" spans="1:17">
      <c r="A8110" s="152"/>
      <c r="B8110" s="68"/>
      <c r="C8110" s="68"/>
      <c r="D8110" s="68"/>
      <c r="E8110" s="68"/>
      <c r="F8110" s="69"/>
      <c r="G8110" s="69"/>
      <c r="H8110" s="69"/>
      <c r="I8110" s="69"/>
      <c r="J8110" s="68"/>
      <c r="K8110" s="69"/>
      <c r="L8110" s="68"/>
      <c r="M8110" s="68"/>
      <c r="N8110" s="68"/>
      <c r="O8110" s="68"/>
      <c r="P8110" s="70"/>
      <c r="Q8110" s="71"/>
    </row>
    <row r="8111" spans="1:17">
      <c r="A8111" s="152"/>
      <c r="B8111" s="68"/>
      <c r="C8111" s="68"/>
      <c r="D8111" s="68"/>
      <c r="E8111" s="68"/>
      <c r="F8111" s="69"/>
      <c r="G8111" s="69"/>
      <c r="H8111" s="69"/>
      <c r="I8111" s="69"/>
      <c r="J8111" s="68"/>
      <c r="K8111" s="69"/>
      <c r="L8111" s="68"/>
      <c r="M8111" s="68"/>
      <c r="N8111" s="68"/>
      <c r="O8111" s="68"/>
      <c r="P8111" s="70"/>
      <c r="Q8111" s="71"/>
    </row>
    <row r="8112" spans="1:17">
      <c r="A8112" s="152"/>
      <c r="B8112" s="68"/>
      <c r="C8112" s="68"/>
      <c r="D8112" s="68"/>
      <c r="E8112" s="68"/>
      <c r="F8112" s="69"/>
      <c r="G8112" s="69"/>
      <c r="H8112" s="69"/>
      <c r="I8112" s="69"/>
      <c r="J8112" s="68"/>
      <c r="K8112" s="69"/>
      <c r="L8112" s="68"/>
      <c r="M8112" s="68"/>
      <c r="N8112" s="68"/>
      <c r="O8112" s="68"/>
      <c r="P8112" s="70"/>
      <c r="Q8112" s="71"/>
    </row>
    <row r="8113" spans="1:17">
      <c r="A8113" s="152"/>
      <c r="B8113" s="68"/>
      <c r="C8113" s="68"/>
      <c r="D8113" s="68"/>
      <c r="E8113" s="68"/>
      <c r="F8113" s="69"/>
      <c r="G8113" s="69"/>
      <c r="H8113" s="69"/>
      <c r="I8113" s="69"/>
      <c r="J8113" s="68"/>
      <c r="K8113" s="69"/>
      <c r="L8113" s="68"/>
      <c r="M8113" s="68"/>
      <c r="N8113" s="68"/>
      <c r="O8113" s="68"/>
      <c r="P8113" s="70"/>
      <c r="Q8113" s="71"/>
    </row>
    <row r="8114" spans="1:17">
      <c r="A8114" s="152"/>
      <c r="B8114" s="68"/>
      <c r="C8114" s="68"/>
      <c r="D8114" s="68"/>
      <c r="E8114" s="68"/>
      <c r="F8114" s="69"/>
      <c r="G8114" s="69"/>
      <c r="H8114" s="69"/>
      <c r="I8114" s="69"/>
      <c r="J8114" s="68"/>
      <c r="K8114" s="69"/>
      <c r="L8114" s="68"/>
      <c r="M8114" s="68"/>
      <c r="N8114" s="68"/>
      <c r="O8114" s="68"/>
      <c r="P8114" s="70"/>
      <c r="Q8114" s="71"/>
    </row>
    <row r="8115" spans="1:17">
      <c r="A8115" s="152"/>
      <c r="B8115" s="68"/>
      <c r="C8115" s="68"/>
      <c r="D8115" s="68"/>
      <c r="E8115" s="68"/>
      <c r="F8115" s="69"/>
      <c r="G8115" s="69"/>
      <c r="H8115" s="69"/>
      <c r="I8115" s="69"/>
      <c r="J8115" s="68"/>
      <c r="K8115" s="69"/>
      <c r="L8115" s="68"/>
      <c r="M8115" s="68"/>
      <c r="N8115" s="68"/>
      <c r="O8115" s="68"/>
      <c r="P8115" s="70"/>
      <c r="Q8115" s="71"/>
    </row>
    <row r="8116" spans="1:17">
      <c r="A8116" s="152"/>
      <c r="B8116" s="68"/>
      <c r="C8116" s="68"/>
      <c r="D8116" s="68"/>
      <c r="E8116" s="68"/>
      <c r="F8116" s="69"/>
      <c r="G8116" s="69"/>
      <c r="H8116" s="69"/>
      <c r="I8116" s="69"/>
      <c r="J8116" s="68"/>
      <c r="K8116" s="69"/>
      <c r="L8116" s="68"/>
      <c r="M8116" s="68"/>
      <c r="N8116" s="68"/>
      <c r="O8116" s="68"/>
      <c r="P8116" s="70"/>
      <c r="Q8116" s="71"/>
    </row>
    <row r="8117" spans="1:17">
      <c r="A8117" s="152"/>
      <c r="B8117" s="68"/>
      <c r="C8117" s="68"/>
      <c r="D8117" s="68"/>
      <c r="E8117" s="68"/>
      <c r="F8117" s="69"/>
      <c r="G8117" s="69"/>
      <c r="H8117" s="69"/>
      <c r="I8117" s="69"/>
      <c r="J8117" s="68"/>
      <c r="K8117" s="69"/>
      <c r="L8117" s="68"/>
      <c r="M8117" s="68"/>
      <c r="N8117" s="68"/>
      <c r="O8117" s="68"/>
      <c r="P8117" s="70"/>
      <c r="Q8117" s="71"/>
    </row>
    <row r="8118" spans="1:17">
      <c r="A8118" s="152"/>
      <c r="B8118" s="68"/>
      <c r="C8118" s="68"/>
      <c r="D8118" s="68"/>
      <c r="E8118" s="68"/>
      <c r="F8118" s="69"/>
      <c r="G8118" s="69"/>
      <c r="H8118" s="69"/>
      <c r="I8118" s="69"/>
      <c r="J8118" s="68"/>
      <c r="K8118" s="69"/>
      <c r="L8118" s="68"/>
      <c r="M8118" s="68"/>
      <c r="N8118" s="68"/>
      <c r="O8118" s="68"/>
      <c r="P8118" s="70"/>
      <c r="Q8118" s="71"/>
    </row>
    <row r="8119" spans="1:17">
      <c r="A8119" s="152"/>
      <c r="B8119" s="68"/>
      <c r="C8119" s="68"/>
      <c r="D8119" s="68"/>
      <c r="E8119" s="68"/>
      <c r="F8119" s="69"/>
      <c r="G8119" s="69"/>
      <c r="H8119" s="69"/>
      <c r="I8119" s="69"/>
      <c r="J8119" s="68"/>
      <c r="K8119" s="69"/>
      <c r="L8119" s="68"/>
      <c r="M8119" s="68"/>
      <c r="N8119" s="68"/>
      <c r="O8119" s="68"/>
      <c r="P8119" s="70"/>
      <c r="Q8119" s="71"/>
    </row>
    <row r="8120" spans="1:17">
      <c r="A8120" s="152"/>
      <c r="B8120" s="68"/>
      <c r="C8120" s="68"/>
      <c r="D8120" s="68"/>
      <c r="E8120" s="68"/>
      <c r="F8120" s="69"/>
      <c r="G8120" s="69"/>
      <c r="H8120" s="69"/>
      <c r="I8120" s="69"/>
      <c r="J8120" s="68"/>
      <c r="K8120" s="69"/>
      <c r="L8120" s="68"/>
      <c r="M8120" s="68"/>
      <c r="N8120" s="68"/>
      <c r="O8120" s="68"/>
      <c r="P8120" s="70"/>
      <c r="Q8120" s="71"/>
    </row>
    <row r="8121" spans="1:17">
      <c r="A8121" s="152"/>
      <c r="B8121" s="68"/>
      <c r="C8121" s="68"/>
      <c r="D8121" s="68"/>
      <c r="E8121" s="68"/>
      <c r="F8121" s="69"/>
      <c r="G8121" s="69"/>
      <c r="H8121" s="69"/>
      <c r="I8121" s="69"/>
      <c r="J8121" s="68"/>
      <c r="K8121" s="69"/>
      <c r="L8121" s="68"/>
      <c r="M8121" s="68"/>
      <c r="N8121" s="68"/>
      <c r="O8121" s="68"/>
      <c r="P8121" s="70"/>
      <c r="Q8121" s="71"/>
    </row>
    <row r="8122" spans="1:17">
      <c r="A8122" s="152"/>
      <c r="B8122" s="68"/>
      <c r="C8122" s="68"/>
      <c r="D8122" s="68"/>
      <c r="E8122" s="68"/>
      <c r="F8122" s="69"/>
      <c r="G8122" s="69"/>
      <c r="H8122" s="69"/>
      <c r="I8122" s="69"/>
      <c r="J8122" s="68"/>
      <c r="K8122" s="69"/>
      <c r="L8122" s="68"/>
      <c r="M8122" s="68"/>
      <c r="N8122" s="68"/>
      <c r="O8122" s="68"/>
      <c r="P8122" s="70"/>
      <c r="Q8122" s="71"/>
    </row>
    <row r="8123" spans="1:17">
      <c r="A8123" s="152"/>
      <c r="B8123" s="68"/>
      <c r="C8123" s="68"/>
      <c r="D8123" s="68"/>
      <c r="E8123" s="68"/>
      <c r="F8123" s="69"/>
      <c r="G8123" s="69"/>
      <c r="H8123" s="69"/>
      <c r="I8123" s="69"/>
      <c r="J8123" s="68"/>
      <c r="K8123" s="69"/>
      <c r="L8123" s="68"/>
      <c r="M8123" s="68"/>
      <c r="N8123" s="68"/>
      <c r="O8123" s="68"/>
      <c r="P8123" s="70"/>
      <c r="Q8123" s="71"/>
    </row>
    <row r="8124" spans="1:17">
      <c r="A8124" s="152"/>
      <c r="B8124" s="68"/>
      <c r="C8124" s="68"/>
      <c r="D8124" s="68"/>
      <c r="E8124" s="68"/>
      <c r="F8124" s="69"/>
      <c r="G8124" s="69"/>
      <c r="H8124" s="69"/>
      <c r="I8124" s="69"/>
      <c r="J8124" s="68"/>
      <c r="K8124" s="69"/>
      <c r="L8124" s="68"/>
      <c r="M8124" s="68"/>
      <c r="N8124" s="68"/>
      <c r="O8124" s="68"/>
      <c r="P8124" s="70"/>
      <c r="Q8124" s="71"/>
    </row>
    <row r="8125" spans="1:17">
      <c r="A8125" s="152"/>
      <c r="B8125" s="68"/>
      <c r="C8125" s="68"/>
      <c r="D8125" s="68"/>
      <c r="E8125" s="68"/>
      <c r="F8125" s="69"/>
      <c r="G8125" s="69"/>
      <c r="H8125" s="69"/>
      <c r="I8125" s="69"/>
      <c r="J8125" s="68"/>
      <c r="K8125" s="69"/>
      <c r="L8125" s="68"/>
      <c r="M8125" s="68"/>
      <c r="N8125" s="68"/>
      <c r="O8125" s="68"/>
      <c r="P8125" s="70"/>
      <c r="Q8125" s="71"/>
    </row>
    <row r="8126" spans="1:17">
      <c r="A8126" s="152"/>
      <c r="B8126" s="68"/>
      <c r="C8126" s="68"/>
      <c r="D8126" s="68"/>
      <c r="E8126" s="68"/>
      <c r="F8126" s="69"/>
      <c r="G8126" s="69"/>
      <c r="H8126" s="69"/>
      <c r="I8126" s="69"/>
      <c r="J8126" s="68"/>
      <c r="K8126" s="69"/>
      <c r="L8126" s="68"/>
      <c r="M8126" s="68"/>
      <c r="N8126" s="68"/>
      <c r="O8126" s="68"/>
      <c r="P8126" s="70"/>
      <c r="Q8126" s="71"/>
    </row>
    <row r="8127" spans="1:17">
      <c r="A8127" s="152"/>
      <c r="B8127" s="68"/>
      <c r="C8127" s="68"/>
      <c r="D8127" s="68"/>
      <c r="E8127" s="68"/>
      <c r="F8127" s="69"/>
      <c r="G8127" s="69"/>
      <c r="H8127" s="69"/>
      <c r="I8127" s="69"/>
      <c r="J8127" s="68"/>
      <c r="K8127" s="69"/>
      <c r="L8127" s="68"/>
      <c r="M8127" s="68"/>
      <c r="N8127" s="68"/>
      <c r="O8127" s="68"/>
      <c r="P8127" s="70"/>
      <c r="Q8127" s="71"/>
    </row>
    <row r="8128" spans="1:17">
      <c r="A8128" s="152"/>
      <c r="B8128" s="68"/>
      <c r="C8128" s="68"/>
      <c r="D8128" s="68"/>
      <c r="E8128" s="68"/>
      <c r="F8128" s="69"/>
      <c r="G8128" s="69"/>
      <c r="H8128" s="69"/>
      <c r="I8128" s="69"/>
      <c r="J8128" s="68"/>
      <c r="K8128" s="69"/>
      <c r="L8128" s="68"/>
      <c r="M8128" s="68"/>
      <c r="N8128" s="68"/>
      <c r="O8128" s="68"/>
      <c r="P8128" s="70"/>
      <c r="Q8128" s="71"/>
    </row>
    <row r="8129" spans="1:17">
      <c r="A8129" s="152"/>
      <c r="B8129" s="68"/>
      <c r="C8129" s="68"/>
      <c r="D8129" s="68"/>
      <c r="E8129" s="68"/>
      <c r="F8129" s="69"/>
      <c r="G8129" s="69"/>
      <c r="H8129" s="69"/>
      <c r="I8129" s="69"/>
      <c r="J8129" s="68"/>
      <c r="K8129" s="69"/>
      <c r="L8129" s="68"/>
      <c r="M8129" s="68"/>
      <c r="N8129" s="68"/>
      <c r="O8129" s="68"/>
      <c r="P8129" s="70"/>
      <c r="Q8129" s="71"/>
    </row>
    <row r="8130" spans="1:17">
      <c r="A8130" s="152"/>
      <c r="B8130" s="68"/>
      <c r="C8130" s="68"/>
      <c r="D8130" s="68"/>
      <c r="E8130" s="68"/>
      <c r="F8130" s="69"/>
      <c r="G8130" s="69"/>
      <c r="H8130" s="69"/>
      <c r="I8130" s="69"/>
      <c r="J8130" s="68"/>
      <c r="K8130" s="69"/>
      <c r="L8130" s="68"/>
      <c r="M8130" s="68"/>
      <c r="N8130" s="68"/>
      <c r="O8130" s="68"/>
      <c r="P8130" s="70"/>
      <c r="Q8130" s="71"/>
    </row>
    <row r="8131" spans="1:17">
      <c r="A8131" s="152"/>
      <c r="B8131" s="68"/>
      <c r="C8131" s="68"/>
      <c r="D8131" s="68"/>
      <c r="E8131" s="68"/>
      <c r="F8131" s="69"/>
      <c r="G8131" s="69"/>
      <c r="H8131" s="69"/>
      <c r="I8131" s="69"/>
      <c r="J8131" s="68"/>
      <c r="K8131" s="69"/>
      <c r="L8131" s="68"/>
      <c r="M8131" s="68"/>
      <c r="N8131" s="68"/>
      <c r="O8131" s="68"/>
      <c r="P8131" s="70"/>
      <c r="Q8131" s="71"/>
    </row>
    <row r="8132" spans="1:17">
      <c r="A8132" s="152"/>
      <c r="B8132" s="68"/>
      <c r="C8132" s="68"/>
      <c r="D8132" s="68"/>
      <c r="E8132" s="68"/>
      <c r="F8132" s="69"/>
      <c r="G8132" s="69"/>
      <c r="H8132" s="69"/>
      <c r="I8132" s="69"/>
      <c r="J8132" s="68"/>
      <c r="K8132" s="69"/>
      <c r="L8132" s="68"/>
      <c r="M8132" s="68"/>
      <c r="N8132" s="68"/>
      <c r="O8132" s="68"/>
      <c r="P8132" s="70"/>
      <c r="Q8132" s="71"/>
    </row>
    <row r="8133" spans="1:17">
      <c r="A8133" s="152"/>
      <c r="B8133" s="68"/>
      <c r="C8133" s="68"/>
      <c r="D8133" s="68"/>
      <c r="E8133" s="68"/>
      <c r="F8133" s="69"/>
      <c r="G8133" s="69"/>
      <c r="H8133" s="69"/>
      <c r="I8133" s="69"/>
      <c r="J8133" s="68"/>
      <c r="K8133" s="69"/>
      <c r="L8133" s="68"/>
      <c r="M8133" s="68"/>
      <c r="N8133" s="68"/>
      <c r="O8133" s="68"/>
      <c r="P8133" s="70"/>
      <c r="Q8133" s="71"/>
    </row>
    <row r="8134" spans="1:17">
      <c r="A8134" s="152"/>
      <c r="B8134" s="68"/>
      <c r="C8134" s="68"/>
      <c r="D8134" s="68"/>
      <c r="E8134" s="68"/>
      <c r="F8134" s="69"/>
      <c r="G8134" s="69"/>
      <c r="H8134" s="69"/>
      <c r="I8134" s="69"/>
      <c r="J8134" s="68"/>
      <c r="K8134" s="69"/>
      <c r="L8134" s="68"/>
      <c r="M8134" s="68"/>
      <c r="N8134" s="68"/>
      <c r="O8134" s="68"/>
      <c r="P8134" s="70"/>
      <c r="Q8134" s="71"/>
    </row>
    <row r="8135" spans="1:17">
      <c r="A8135" s="152"/>
      <c r="B8135" s="68"/>
      <c r="C8135" s="68"/>
      <c r="D8135" s="68"/>
      <c r="E8135" s="68"/>
      <c r="F8135" s="69"/>
      <c r="G8135" s="69"/>
      <c r="H8135" s="69"/>
      <c r="I8135" s="69"/>
      <c r="J8135" s="68"/>
      <c r="K8135" s="69"/>
      <c r="L8135" s="68"/>
      <c r="M8135" s="68"/>
      <c r="N8135" s="68"/>
      <c r="O8135" s="68"/>
      <c r="P8135" s="70"/>
      <c r="Q8135" s="71"/>
    </row>
    <row r="8136" spans="1:17">
      <c r="A8136" s="152"/>
      <c r="B8136" s="68"/>
      <c r="C8136" s="68"/>
      <c r="D8136" s="68"/>
      <c r="E8136" s="68"/>
      <c r="F8136" s="69"/>
      <c r="G8136" s="69"/>
      <c r="H8136" s="69"/>
      <c r="I8136" s="69"/>
      <c r="J8136" s="68"/>
      <c r="K8136" s="69"/>
      <c r="L8136" s="68"/>
      <c r="M8136" s="68"/>
      <c r="N8136" s="68"/>
      <c r="O8136" s="68"/>
      <c r="P8136" s="70"/>
      <c r="Q8136" s="71"/>
    </row>
    <row r="8137" spans="1:17">
      <c r="A8137" s="152"/>
      <c r="B8137" s="68"/>
      <c r="C8137" s="68"/>
      <c r="D8137" s="68"/>
      <c r="E8137" s="68"/>
      <c r="F8137" s="69"/>
      <c r="G8137" s="69"/>
      <c r="H8137" s="69"/>
      <c r="I8137" s="69"/>
      <c r="J8137" s="68"/>
      <c r="K8137" s="69"/>
      <c r="L8137" s="68"/>
      <c r="M8137" s="68"/>
      <c r="N8137" s="68"/>
      <c r="O8137" s="68"/>
      <c r="P8137" s="70"/>
      <c r="Q8137" s="71"/>
    </row>
    <row r="8138" spans="1:17">
      <c r="A8138" s="152"/>
      <c r="B8138" s="68"/>
      <c r="C8138" s="68"/>
      <c r="D8138" s="68"/>
      <c r="E8138" s="68"/>
      <c r="F8138" s="69"/>
      <c r="G8138" s="69"/>
      <c r="H8138" s="69"/>
      <c r="I8138" s="69"/>
      <c r="J8138" s="68"/>
      <c r="K8138" s="69"/>
      <c r="L8138" s="68"/>
      <c r="M8138" s="68"/>
      <c r="N8138" s="68"/>
      <c r="O8138" s="68"/>
      <c r="P8138" s="70"/>
      <c r="Q8138" s="71"/>
    </row>
    <row r="8139" spans="1:17">
      <c r="A8139" s="152"/>
      <c r="B8139" s="68"/>
      <c r="C8139" s="68"/>
      <c r="D8139" s="68"/>
      <c r="E8139" s="68"/>
      <c r="F8139" s="69"/>
      <c r="G8139" s="69"/>
      <c r="H8139" s="69"/>
      <c r="I8139" s="69"/>
      <c r="J8139" s="68"/>
      <c r="K8139" s="69"/>
      <c r="L8139" s="68"/>
      <c r="M8139" s="68"/>
      <c r="N8139" s="68"/>
      <c r="O8139" s="68"/>
      <c r="P8139" s="70"/>
      <c r="Q8139" s="71"/>
    </row>
    <row r="8140" spans="1:17">
      <c r="A8140" s="152"/>
      <c r="B8140" s="68"/>
      <c r="C8140" s="68"/>
      <c r="D8140" s="68"/>
      <c r="E8140" s="68"/>
      <c r="F8140" s="69"/>
      <c r="G8140" s="69"/>
      <c r="H8140" s="69"/>
      <c r="I8140" s="69"/>
      <c r="J8140" s="68"/>
      <c r="K8140" s="69"/>
      <c r="L8140" s="68"/>
      <c r="M8140" s="68"/>
      <c r="N8140" s="68"/>
      <c r="O8140" s="68"/>
      <c r="P8140" s="70"/>
      <c r="Q8140" s="71"/>
    </row>
    <row r="8141" spans="1:17">
      <c r="A8141" s="152"/>
      <c r="B8141" s="68"/>
      <c r="C8141" s="68"/>
      <c r="D8141" s="68"/>
      <c r="E8141" s="68"/>
      <c r="F8141" s="69"/>
      <c r="G8141" s="69"/>
      <c r="H8141" s="69"/>
      <c r="I8141" s="69"/>
      <c r="J8141" s="68"/>
      <c r="K8141" s="69"/>
      <c r="L8141" s="68"/>
      <c r="M8141" s="68"/>
      <c r="N8141" s="68"/>
      <c r="O8141" s="68"/>
      <c r="P8141" s="70"/>
      <c r="Q8141" s="71"/>
    </row>
    <row r="8142" spans="1:17">
      <c r="A8142" s="152"/>
      <c r="B8142" s="68"/>
      <c r="C8142" s="68"/>
      <c r="D8142" s="68"/>
      <c r="E8142" s="68"/>
      <c r="F8142" s="69"/>
      <c r="G8142" s="69"/>
      <c r="H8142" s="69"/>
      <c r="I8142" s="69"/>
      <c r="J8142" s="68"/>
      <c r="K8142" s="69"/>
      <c r="L8142" s="68"/>
      <c r="M8142" s="68"/>
      <c r="N8142" s="68"/>
      <c r="O8142" s="68"/>
      <c r="P8142" s="70"/>
      <c r="Q8142" s="71"/>
    </row>
    <row r="8143" spans="1:17">
      <c r="A8143" s="152"/>
      <c r="B8143" s="68"/>
      <c r="C8143" s="68"/>
      <c r="D8143" s="68"/>
      <c r="E8143" s="68"/>
      <c r="F8143" s="69"/>
      <c r="G8143" s="69"/>
      <c r="H8143" s="69"/>
      <c r="I8143" s="69"/>
      <c r="J8143" s="68"/>
      <c r="K8143" s="69"/>
      <c r="L8143" s="68"/>
      <c r="M8143" s="68"/>
      <c r="N8143" s="68"/>
      <c r="O8143" s="68"/>
      <c r="P8143" s="70"/>
      <c r="Q8143" s="71"/>
    </row>
    <row r="8144" spans="1:17">
      <c r="A8144" s="152"/>
      <c r="B8144" s="68"/>
      <c r="C8144" s="68"/>
      <c r="D8144" s="68"/>
      <c r="E8144" s="68"/>
      <c r="F8144" s="69"/>
      <c r="G8144" s="69"/>
      <c r="H8144" s="69"/>
      <c r="I8144" s="69"/>
      <c r="J8144" s="68"/>
      <c r="K8144" s="69"/>
      <c r="L8144" s="68"/>
      <c r="M8144" s="68"/>
      <c r="N8144" s="68"/>
      <c r="O8144" s="68"/>
      <c r="P8144" s="70"/>
      <c r="Q8144" s="71"/>
    </row>
    <row r="8145" spans="1:17">
      <c r="A8145" s="152"/>
      <c r="B8145" s="68"/>
      <c r="C8145" s="68"/>
      <c r="D8145" s="68"/>
      <c r="E8145" s="68"/>
      <c r="F8145" s="69"/>
      <c r="G8145" s="69"/>
      <c r="H8145" s="69"/>
      <c r="I8145" s="69"/>
      <c r="J8145" s="68"/>
      <c r="K8145" s="69"/>
      <c r="L8145" s="68"/>
      <c r="M8145" s="68"/>
      <c r="N8145" s="68"/>
      <c r="O8145" s="68"/>
      <c r="P8145" s="70"/>
      <c r="Q8145" s="71"/>
    </row>
    <row r="8146" spans="1:17">
      <c r="A8146" s="152"/>
      <c r="B8146" s="68"/>
      <c r="C8146" s="68"/>
      <c r="D8146" s="68"/>
      <c r="E8146" s="68"/>
      <c r="F8146" s="69"/>
      <c r="G8146" s="69"/>
      <c r="H8146" s="69"/>
      <c r="I8146" s="69"/>
      <c r="J8146" s="68"/>
      <c r="K8146" s="69"/>
      <c r="L8146" s="68"/>
      <c r="M8146" s="68"/>
      <c r="N8146" s="68"/>
      <c r="O8146" s="68"/>
      <c r="P8146" s="70"/>
      <c r="Q8146" s="71"/>
    </row>
    <row r="8147" spans="1:17">
      <c r="A8147" s="152"/>
      <c r="B8147" s="68"/>
      <c r="C8147" s="68"/>
      <c r="D8147" s="68"/>
      <c r="E8147" s="68"/>
      <c r="F8147" s="69"/>
      <c r="G8147" s="69"/>
      <c r="H8147" s="69"/>
      <c r="I8147" s="69"/>
      <c r="J8147" s="68"/>
      <c r="K8147" s="69"/>
      <c r="L8147" s="68"/>
      <c r="M8147" s="68"/>
      <c r="N8147" s="68"/>
      <c r="O8147" s="68"/>
      <c r="P8147" s="70"/>
      <c r="Q8147" s="71"/>
    </row>
    <row r="8148" spans="1:17">
      <c r="A8148" s="152"/>
      <c r="B8148" s="68"/>
      <c r="C8148" s="68"/>
      <c r="D8148" s="68"/>
      <c r="E8148" s="68"/>
      <c r="F8148" s="69"/>
      <c r="G8148" s="69"/>
      <c r="H8148" s="69"/>
      <c r="I8148" s="69"/>
      <c r="J8148" s="68"/>
      <c r="K8148" s="69"/>
      <c r="L8148" s="68"/>
      <c r="M8148" s="68"/>
      <c r="N8148" s="68"/>
      <c r="O8148" s="68"/>
      <c r="P8148" s="70"/>
      <c r="Q8148" s="71"/>
    </row>
    <row r="8149" spans="1:17">
      <c r="A8149" s="152"/>
      <c r="B8149" s="68"/>
      <c r="C8149" s="68"/>
      <c r="D8149" s="68"/>
      <c r="E8149" s="68"/>
      <c r="F8149" s="69"/>
      <c r="G8149" s="69"/>
      <c r="H8149" s="69"/>
      <c r="I8149" s="69"/>
      <c r="J8149" s="68"/>
      <c r="K8149" s="69"/>
      <c r="L8149" s="68"/>
      <c r="M8149" s="68"/>
      <c r="N8149" s="68"/>
      <c r="O8149" s="68"/>
      <c r="P8149" s="70"/>
      <c r="Q8149" s="71"/>
    </row>
    <row r="8150" spans="1:17">
      <c r="A8150" s="152"/>
      <c r="B8150" s="68"/>
      <c r="C8150" s="68"/>
      <c r="D8150" s="68"/>
      <c r="E8150" s="68"/>
      <c r="F8150" s="69"/>
      <c r="G8150" s="69"/>
      <c r="H8150" s="69"/>
      <c r="I8150" s="69"/>
      <c r="J8150" s="68"/>
      <c r="K8150" s="69"/>
      <c r="L8150" s="68"/>
      <c r="M8150" s="68"/>
      <c r="N8150" s="68"/>
      <c r="O8150" s="68"/>
      <c r="P8150" s="70"/>
      <c r="Q8150" s="71"/>
    </row>
    <row r="8151" spans="1:17">
      <c r="A8151" s="152"/>
      <c r="B8151" s="68"/>
      <c r="C8151" s="68"/>
      <c r="D8151" s="68"/>
      <c r="E8151" s="68"/>
      <c r="F8151" s="69"/>
      <c r="G8151" s="69"/>
      <c r="H8151" s="69"/>
      <c r="I8151" s="69"/>
      <c r="J8151" s="68"/>
      <c r="K8151" s="69"/>
      <c r="L8151" s="68"/>
      <c r="M8151" s="68"/>
      <c r="N8151" s="68"/>
      <c r="O8151" s="68"/>
      <c r="P8151" s="70"/>
      <c r="Q8151" s="71"/>
    </row>
    <row r="8152" spans="1:17">
      <c r="A8152" s="152"/>
      <c r="B8152" s="68"/>
      <c r="C8152" s="68"/>
      <c r="D8152" s="68"/>
      <c r="E8152" s="68"/>
      <c r="F8152" s="69"/>
      <c r="G8152" s="69"/>
      <c r="H8152" s="69"/>
      <c r="I8152" s="69"/>
      <c r="J8152" s="68"/>
      <c r="K8152" s="69"/>
      <c r="L8152" s="68"/>
      <c r="M8152" s="68"/>
      <c r="N8152" s="68"/>
      <c r="O8152" s="68"/>
      <c r="P8152" s="70"/>
      <c r="Q8152" s="71"/>
    </row>
    <row r="8153" spans="1:17">
      <c r="A8153" s="152"/>
      <c r="B8153" s="68"/>
      <c r="C8153" s="68"/>
      <c r="D8153" s="68"/>
      <c r="E8153" s="68"/>
      <c r="F8153" s="69"/>
      <c r="G8153" s="69"/>
      <c r="H8153" s="69"/>
      <c r="I8153" s="69"/>
      <c r="J8153" s="68"/>
      <c r="K8153" s="69"/>
      <c r="L8153" s="68"/>
      <c r="M8153" s="68"/>
      <c r="N8153" s="68"/>
      <c r="O8153" s="68"/>
      <c r="P8153" s="70"/>
      <c r="Q8153" s="71"/>
    </row>
    <row r="8154" spans="1:17">
      <c r="A8154" s="152"/>
      <c r="B8154" s="68"/>
      <c r="C8154" s="68"/>
      <c r="D8154" s="68"/>
      <c r="E8154" s="68"/>
      <c r="F8154" s="69"/>
      <c r="G8154" s="69"/>
      <c r="H8154" s="69"/>
      <c r="I8154" s="69"/>
      <c r="J8154" s="68"/>
      <c r="K8154" s="69"/>
      <c r="L8154" s="68"/>
      <c r="M8154" s="68"/>
      <c r="N8154" s="68"/>
      <c r="O8154" s="68"/>
      <c r="P8154" s="70"/>
      <c r="Q8154" s="71"/>
    </row>
    <row r="8155" spans="1:17">
      <c r="A8155" s="152"/>
      <c r="B8155" s="68"/>
      <c r="C8155" s="68"/>
      <c r="D8155" s="68"/>
      <c r="E8155" s="68"/>
      <c r="F8155" s="69"/>
      <c r="G8155" s="69"/>
      <c r="H8155" s="69"/>
      <c r="I8155" s="69"/>
      <c r="J8155" s="68"/>
      <c r="K8155" s="69"/>
      <c r="L8155" s="68"/>
      <c r="M8155" s="68"/>
      <c r="N8155" s="68"/>
      <c r="O8155" s="68"/>
      <c r="P8155" s="70"/>
      <c r="Q8155" s="71"/>
    </row>
    <row r="8156" spans="1:17">
      <c r="A8156" s="152"/>
      <c r="B8156" s="68"/>
      <c r="C8156" s="68"/>
      <c r="D8156" s="68"/>
      <c r="E8156" s="68"/>
      <c r="F8156" s="69"/>
      <c r="G8156" s="69"/>
      <c r="H8156" s="69"/>
      <c r="I8156" s="69"/>
      <c r="J8156" s="68"/>
      <c r="K8156" s="69"/>
      <c r="L8156" s="68"/>
      <c r="M8156" s="68"/>
      <c r="N8156" s="68"/>
      <c r="O8156" s="68"/>
      <c r="P8156" s="70"/>
      <c r="Q8156" s="71"/>
    </row>
    <row r="8157" spans="1:17">
      <c r="A8157" s="152"/>
      <c r="B8157" s="68"/>
      <c r="C8157" s="68"/>
      <c r="D8157" s="68"/>
      <c r="E8157" s="68"/>
      <c r="F8157" s="69"/>
      <c r="G8157" s="69"/>
      <c r="H8157" s="69"/>
      <c r="I8157" s="69"/>
      <c r="J8157" s="68"/>
      <c r="K8157" s="69"/>
      <c r="L8157" s="68"/>
      <c r="M8157" s="68"/>
      <c r="N8157" s="68"/>
      <c r="O8157" s="68"/>
      <c r="P8157" s="70"/>
      <c r="Q8157" s="71"/>
    </row>
    <row r="8158" spans="1:17">
      <c r="A8158" s="152"/>
      <c r="B8158" s="68"/>
      <c r="C8158" s="68"/>
      <c r="D8158" s="68"/>
      <c r="E8158" s="68"/>
      <c r="F8158" s="69"/>
      <c r="G8158" s="69"/>
      <c r="H8158" s="69"/>
      <c r="I8158" s="69"/>
      <c r="J8158" s="68"/>
      <c r="K8158" s="69"/>
      <c r="L8158" s="68"/>
      <c r="M8158" s="68"/>
      <c r="N8158" s="68"/>
      <c r="O8158" s="68"/>
      <c r="P8158" s="70"/>
      <c r="Q8158" s="71"/>
    </row>
    <row r="8159" spans="1:17">
      <c r="A8159" s="152"/>
      <c r="B8159" s="68"/>
      <c r="C8159" s="68"/>
      <c r="D8159" s="68"/>
      <c r="E8159" s="68"/>
      <c r="F8159" s="69"/>
      <c r="G8159" s="69"/>
      <c r="H8159" s="69"/>
      <c r="I8159" s="69"/>
      <c r="J8159" s="68"/>
      <c r="K8159" s="69"/>
      <c r="L8159" s="68"/>
      <c r="M8159" s="68"/>
      <c r="N8159" s="68"/>
      <c r="O8159" s="68"/>
      <c r="P8159" s="70"/>
      <c r="Q8159" s="71"/>
    </row>
    <row r="8160" spans="1:17">
      <c r="A8160" s="152"/>
      <c r="B8160" s="68"/>
      <c r="C8160" s="68"/>
      <c r="D8160" s="68"/>
      <c r="E8160" s="68"/>
      <c r="F8160" s="69"/>
      <c r="G8160" s="69"/>
      <c r="H8160" s="69"/>
      <c r="I8160" s="69"/>
      <c r="J8160" s="68"/>
      <c r="K8160" s="69"/>
      <c r="L8160" s="68"/>
      <c r="M8160" s="68"/>
      <c r="N8160" s="68"/>
      <c r="O8160" s="68"/>
      <c r="P8160" s="70"/>
      <c r="Q8160" s="71"/>
    </row>
    <row r="8161" spans="1:17">
      <c r="A8161" s="152"/>
      <c r="B8161" s="68"/>
      <c r="C8161" s="68"/>
      <c r="D8161" s="68"/>
      <c r="E8161" s="68"/>
      <c r="F8161" s="69"/>
      <c r="G8161" s="69"/>
      <c r="H8161" s="69"/>
      <c r="I8161" s="69"/>
      <c r="J8161" s="68"/>
      <c r="K8161" s="69"/>
      <c r="L8161" s="68"/>
      <c r="M8161" s="68"/>
      <c r="N8161" s="68"/>
      <c r="O8161" s="68"/>
      <c r="P8161" s="70"/>
      <c r="Q8161" s="71"/>
    </row>
    <row r="8162" spans="1:17">
      <c r="A8162" s="152"/>
      <c r="B8162" s="68"/>
      <c r="C8162" s="68"/>
      <c r="D8162" s="68"/>
      <c r="E8162" s="68"/>
      <c r="F8162" s="69"/>
      <c r="G8162" s="69"/>
      <c r="H8162" s="69"/>
      <c r="I8162" s="69"/>
      <c r="J8162" s="68"/>
      <c r="K8162" s="69"/>
      <c r="L8162" s="68"/>
      <c r="M8162" s="68"/>
      <c r="N8162" s="68"/>
      <c r="O8162" s="68"/>
      <c r="P8162" s="70"/>
      <c r="Q8162" s="71"/>
    </row>
    <row r="8163" spans="1:17">
      <c r="A8163" s="152"/>
      <c r="B8163" s="68"/>
      <c r="C8163" s="68"/>
      <c r="D8163" s="68"/>
      <c r="E8163" s="68"/>
      <c r="F8163" s="69"/>
      <c r="G8163" s="69"/>
      <c r="H8163" s="69"/>
      <c r="I8163" s="69"/>
      <c r="J8163" s="68"/>
      <c r="K8163" s="69"/>
      <c r="L8163" s="68"/>
      <c r="M8163" s="68"/>
      <c r="N8163" s="68"/>
      <c r="O8163" s="68"/>
      <c r="P8163" s="70"/>
      <c r="Q8163" s="71"/>
    </row>
    <row r="8164" spans="1:17">
      <c r="A8164" s="152"/>
      <c r="B8164" s="68"/>
      <c r="C8164" s="68"/>
      <c r="D8164" s="68"/>
      <c r="E8164" s="68"/>
      <c r="F8164" s="69"/>
      <c r="G8164" s="69"/>
      <c r="H8164" s="69"/>
      <c r="I8164" s="69"/>
      <c r="J8164" s="68"/>
      <c r="K8164" s="69"/>
      <c r="L8164" s="68"/>
      <c r="M8164" s="68"/>
      <c r="N8164" s="68"/>
      <c r="O8164" s="68"/>
      <c r="P8164" s="70"/>
      <c r="Q8164" s="71"/>
    </row>
    <row r="8165" spans="1:17">
      <c r="A8165" s="152"/>
      <c r="B8165" s="68"/>
      <c r="C8165" s="68"/>
      <c r="D8165" s="68"/>
      <c r="E8165" s="68"/>
      <c r="F8165" s="69"/>
      <c r="G8165" s="69"/>
      <c r="H8165" s="69"/>
      <c r="I8165" s="69"/>
      <c r="J8165" s="68"/>
      <c r="K8165" s="69"/>
      <c r="L8165" s="68"/>
      <c r="M8165" s="68"/>
      <c r="N8165" s="68"/>
      <c r="O8165" s="68"/>
      <c r="P8165" s="70"/>
      <c r="Q8165" s="71"/>
    </row>
    <row r="8166" spans="1:17">
      <c r="A8166" s="152"/>
      <c r="B8166" s="68"/>
      <c r="C8166" s="68"/>
      <c r="D8166" s="68"/>
      <c r="E8166" s="68"/>
      <c r="F8166" s="69"/>
      <c r="G8166" s="69"/>
      <c r="H8166" s="69"/>
      <c r="I8166" s="69"/>
      <c r="J8166" s="68"/>
      <c r="K8166" s="69"/>
      <c r="L8166" s="68"/>
      <c r="M8166" s="68"/>
      <c r="N8166" s="68"/>
      <c r="O8166" s="68"/>
      <c r="P8166" s="70"/>
      <c r="Q8166" s="71"/>
    </row>
    <row r="8167" spans="1:17">
      <c r="A8167" s="152"/>
      <c r="B8167" s="68"/>
      <c r="C8167" s="68"/>
      <c r="D8167" s="68"/>
      <c r="E8167" s="68"/>
      <c r="F8167" s="69"/>
      <c r="G8167" s="69"/>
      <c r="H8167" s="69"/>
      <c r="I8167" s="69"/>
      <c r="J8167" s="68"/>
      <c r="K8167" s="69"/>
      <c r="L8167" s="68"/>
      <c r="M8167" s="68"/>
      <c r="N8167" s="68"/>
      <c r="O8167" s="68"/>
      <c r="P8167" s="70"/>
      <c r="Q8167" s="71"/>
    </row>
    <row r="8168" spans="1:17">
      <c r="A8168" s="152"/>
      <c r="B8168" s="68"/>
      <c r="C8168" s="68"/>
      <c r="D8168" s="68"/>
      <c r="E8168" s="68"/>
      <c r="F8168" s="69"/>
      <c r="G8168" s="69"/>
      <c r="H8168" s="69"/>
      <c r="I8168" s="69"/>
      <c r="J8168" s="68"/>
      <c r="K8168" s="69"/>
      <c r="L8168" s="68"/>
      <c r="M8168" s="68"/>
      <c r="N8168" s="68"/>
      <c r="O8168" s="68"/>
      <c r="P8168" s="70"/>
      <c r="Q8168" s="71"/>
    </row>
    <row r="8169" spans="1:17">
      <c r="A8169" s="152"/>
      <c r="B8169" s="68"/>
      <c r="C8169" s="68"/>
      <c r="D8169" s="68"/>
      <c r="E8169" s="68"/>
      <c r="F8169" s="69"/>
      <c r="G8169" s="69"/>
      <c r="H8169" s="69"/>
      <c r="I8169" s="69"/>
      <c r="J8169" s="68"/>
      <c r="K8169" s="69"/>
      <c r="L8169" s="68"/>
      <c r="M8169" s="68"/>
      <c r="N8169" s="68"/>
      <c r="O8169" s="68"/>
      <c r="P8169" s="70"/>
      <c r="Q8169" s="71"/>
    </row>
    <row r="8170" spans="1:17">
      <c r="A8170" s="152"/>
      <c r="B8170" s="68"/>
      <c r="C8170" s="68"/>
      <c r="D8170" s="68"/>
      <c r="E8170" s="68"/>
      <c r="F8170" s="69"/>
      <c r="G8170" s="69"/>
      <c r="H8170" s="69"/>
      <c r="I8170" s="69"/>
      <c r="J8170" s="68"/>
      <c r="K8170" s="69"/>
      <c r="L8170" s="68"/>
      <c r="M8170" s="68"/>
      <c r="N8170" s="68"/>
      <c r="O8170" s="68"/>
      <c r="P8170" s="70"/>
      <c r="Q8170" s="71"/>
    </row>
    <row r="8171" spans="1:17">
      <c r="A8171" s="152"/>
      <c r="B8171" s="68"/>
      <c r="C8171" s="68"/>
      <c r="D8171" s="68"/>
      <c r="E8171" s="68"/>
      <c r="F8171" s="69"/>
      <c r="G8171" s="69"/>
      <c r="H8171" s="69"/>
      <c r="I8171" s="69"/>
      <c r="J8171" s="68"/>
      <c r="K8171" s="69"/>
      <c r="L8171" s="68"/>
      <c r="M8171" s="68"/>
      <c r="N8171" s="68"/>
      <c r="O8171" s="68"/>
      <c r="P8171" s="70"/>
      <c r="Q8171" s="71"/>
    </row>
    <row r="8172" spans="1:17">
      <c r="A8172" s="152"/>
      <c r="B8172" s="68"/>
      <c r="C8172" s="68"/>
      <c r="D8172" s="68"/>
      <c r="E8172" s="68"/>
      <c r="F8172" s="69"/>
      <c r="G8172" s="69"/>
      <c r="H8172" s="69"/>
      <c r="I8172" s="69"/>
      <c r="J8172" s="68"/>
      <c r="K8172" s="69"/>
      <c r="L8172" s="68"/>
      <c r="M8172" s="68"/>
      <c r="N8172" s="68"/>
      <c r="O8172" s="68"/>
      <c r="P8172" s="70"/>
      <c r="Q8172" s="71"/>
    </row>
    <row r="8173" spans="1:17">
      <c r="A8173" s="152"/>
      <c r="B8173" s="68"/>
      <c r="C8173" s="68"/>
      <c r="D8173" s="68"/>
      <c r="E8173" s="68"/>
      <c r="F8173" s="69"/>
      <c r="G8173" s="69"/>
      <c r="H8173" s="69"/>
      <c r="I8173" s="69"/>
      <c r="J8173" s="68"/>
      <c r="K8173" s="69"/>
      <c r="L8173" s="68"/>
      <c r="M8173" s="68"/>
      <c r="N8173" s="68"/>
      <c r="O8173" s="68"/>
      <c r="P8173" s="70"/>
      <c r="Q8173" s="71"/>
    </row>
    <row r="8174" spans="1:17">
      <c r="A8174" s="152"/>
      <c r="B8174" s="68"/>
      <c r="C8174" s="68"/>
      <c r="D8174" s="68"/>
      <c r="E8174" s="68"/>
      <c r="F8174" s="69"/>
      <c r="G8174" s="69"/>
      <c r="H8174" s="69"/>
      <c r="I8174" s="69"/>
      <c r="J8174" s="68"/>
      <c r="K8174" s="69"/>
      <c r="L8174" s="68"/>
      <c r="M8174" s="68"/>
      <c r="N8174" s="68"/>
      <c r="O8174" s="68"/>
      <c r="P8174" s="70"/>
      <c r="Q8174" s="71"/>
    </row>
    <row r="8175" spans="1:17">
      <c r="A8175" s="152"/>
      <c r="B8175" s="68"/>
      <c r="C8175" s="68"/>
      <c r="D8175" s="68"/>
      <c r="E8175" s="68"/>
      <c r="F8175" s="69"/>
      <c r="G8175" s="69"/>
      <c r="H8175" s="69"/>
      <c r="I8175" s="69"/>
      <c r="J8175" s="68"/>
      <c r="K8175" s="69"/>
      <c r="L8175" s="68"/>
      <c r="M8175" s="68"/>
      <c r="N8175" s="68"/>
      <c r="O8175" s="68"/>
      <c r="P8175" s="70"/>
      <c r="Q8175" s="71"/>
    </row>
    <row r="8176" spans="1:17">
      <c r="A8176" s="152"/>
      <c r="B8176" s="68"/>
      <c r="C8176" s="68"/>
      <c r="D8176" s="68"/>
      <c r="E8176" s="68"/>
      <c r="F8176" s="69"/>
      <c r="G8176" s="69"/>
      <c r="H8176" s="69"/>
      <c r="I8176" s="69"/>
      <c r="J8176" s="68"/>
      <c r="K8176" s="69"/>
      <c r="L8176" s="68"/>
      <c r="M8176" s="68"/>
      <c r="N8176" s="68"/>
      <c r="O8176" s="68"/>
      <c r="P8176" s="70"/>
      <c r="Q8176" s="71"/>
    </row>
    <row r="8177" spans="1:17">
      <c r="A8177" s="152"/>
      <c r="B8177" s="68"/>
      <c r="C8177" s="68"/>
      <c r="D8177" s="68"/>
      <c r="E8177" s="68"/>
      <c r="F8177" s="69"/>
      <c r="G8177" s="69"/>
      <c r="H8177" s="69"/>
      <c r="I8177" s="69"/>
      <c r="J8177" s="68"/>
      <c r="K8177" s="69"/>
      <c r="L8177" s="68"/>
      <c r="M8177" s="68"/>
      <c r="N8177" s="68"/>
      <c r="O8177" s="68"/>
      <c r="P8177" s="70"/>
      <c r="Q8177" s="71"/>
    </row>
    <row r="8178" spans="1:17">
      <c r="A8178" s="152"/>
      <c r="B8178" s="68"/>
      <c r="C8178" s="68"/>
      <c r="D8178" s="68"/>
      <c r="E8178" s="68"/>
      <c r="F8178" s="69"/>
      <c r="G8178" s="69"/>
      <c r="H8178" s="69"/>
      <c r="I8178" s="69"/>
      <c r="J8178" s="68"/>
      <c r="K8178" s="69"/>
      <c r="L8178" s="68"/>
      <c r="M8178" s="68"/>
      <c r="N8178" s="68"/>
      <c r="O8178" s="68"/>
      <c r="P8178" s="70"/>
      <c r="Q8178" s="71"/>
    </row>
    <row r="8179" spans="1:17">
      <c r="A8179" s="152"/>
      <c r="B8179" s="68"/>
      <c r="C8179" s="68"/>
      <c r="D8179" s="68"/>
      <c r="E8179" s="68"/>
      <c r="F8179" s="69"/>
      <c r="G8179" s="69"/>
      <c r="H8179" s="69"/>
      <c r="I8179" s="69"/>
      <c r="J8179" s="68"/>
      <c r="K8179" s="69"/>
      <c r="L8179" s="68"/>
      <c r="M8179" s="68"/>
      <c r="N8179" s="68"/>
      <c r="O8179" s="68"/>
      <c r="P8179" s="70"/>
      <c r="Q8179" s="71"/>
    </row>
    <row r="8180" spans="1:17">
      <c r="A8180" s="152"/>
      <c r="B8180" s="68"/>
      <c r="C8180" s="68"/>
      <c r="D8180" s="68"/>
      <c r="E8180" s="68"/>
      <c r="F8180" s="69"/>
      <c r="G8180" s="69"/>
      <c r="H8180" s="69"/>
      <c r="I8180" s="69"/>
      <c r="J8180" s="68"/>
      <c r="K8180" s="69"/>
      <c r="L8180" s="68"/>
      <c r="M8180" s="68"/>
      <c r="N8180" s="68"/>
      <c r="O8180" s="68"/>
      <c r="P8180" s="70"/>
      <c r="Q8180" s="71"/>
    </row>
    <row r="8181" spans="1:17">
      <c r="A8181" s="152"/>
      <c r="B8181" s="68"/>
      <c r="C8181" s="68"/>
      <c r="D8181" s="68"/>
      <c r="E8181" s="68"/>
      <c r="F8181" s="69"/>
      <c r="G8181" s="69"/>
      <c r="H8181" s="69"/>
      <c r="I8181" s="69"/>
      <c r="J8181" s="68"/>
      <c r="K8181" s="69"/>
      <c r="L8181" s="68"/>
      <c r="M8181" s="68"/>
      <c r="N8181" s="68"/>
      <c r="O8181" s="68"/>
      <c r="P8181" s="70"/>
      <c r="Q8181" s="71"/>
    </row>
    <row r="8182" spans="1:17">
      <c r="A8182" s="152"/>
      <c r="B8182" s="68"/>
      <c r="C8182" s="68"/>
      <c r="D8182" s="68"/>
      <c r="E8182" s="68"/>
      <c r="F8182" s="69"/>
      <c r="G8182" s="69"/>
      <c r="H8182" s="69"/>
      <c r="I8182" s="69"/>
      <c r="J8182" s="68"/>
      <c r="K8182" s="69"/>
      <c r="L8182" s="68"/>
      <c r="M8182" s="68"/>
      <c r="N8182" s="68"/>
      <c r="O8182" s="68"/>
      <c r="P8182" s="70"/>
      <c r="Q8182" s="71"/>
    </row>
    <row r="8183" spans="1:17">
      <c r="A8183" s="152"/>
      <c r="B8183" s="68"/>
      <c r="C8183" s="68"/>
      <c r="D8183" s="68"/>
      <c r="E8183" s="68"/>
      <c r="F8183" s="69"/>
      <c r="G8183" s="69"/>
      <c r="H8183" s="69"/>
      <c r="I8183" s="69"/>
      <c r="J8183" s="68"/>
      <c r="K8183" s="69"/>
      <c r="L8183" s="68"/>
      <c r="M8183" s="68"/>
      <c r="N8183" s="68"/>
      <c r="O8183" s="68"/>
      <c r="P8183" s="70"/>
      <c r="Q8183" s="71"/>
    </row>
    <row r="8184" spans="1:17">
      <c r="A8184" s="152"/>
      <c r="B8184" s="68"/>
      <c r="C8184" s="68"/>
      <c r="D8184" s="68"/>
      <c r="E8184" s="68"/>
      <c r="F8184" s="69"/>
      <c r="G8184" s="69"/>
      <c r="H8184" s="69"/>
      <c r="I8184" s="69"/>
      <c r="J8184" s="68"/>
      <c r="K8184" s="69"/>
      <c r="L8184" s="68"/>
      <c r="M8184" s="68"/>
      <c r="N8184" s="68"/>
      <c r="O8184" s="68"/>
      <c r="P8184" s="70"/>
      <c r="Q8184" s="71"/>
    </row>
    <row r="8185" spans="1:17">
      <c r="A8185" s="152"/>
      <c r="B8185" s="68"/>
      <c r="C8185" s="68"/>
      <c r="D8185" s="68"/>
      <c r="E8185" s="68"/>
      <c r="F8185" s="69"/>
      <c r="G8185" s="69"/>
      <c r="H8185" s="69"/>
      <c r="I8185" s="69"/>
      <c r="J8185" s="68"/>
      <c r="K8185" s="69"/>
      <c r="L8185" s="68"/>
      <c r="M8185" s="68"/>
      <c r="N8185" s="68"/>
      <c r="O8185" s="68"/>
      <c r="P8185" s="70"/>
      <c r="Q8185" s="71"/>
    </row>
    <row r="8186" spans="1:17">
      <c r="A8186" s="152"/>
      <c r="B8186" s="68"/>
      <c r="C8186" s="68"/>
      <c r="D8186" s="68"/>
      <c r="E8186" s="68"/>
      <c r="F8186" s="69"/>
      <c r="G8186" s="69"/>
      <c r="H8186" s="69"/>
      <c r="I8186" s="69"/>
      <c r="J8186" s="68"/>
      <c r="K8186" s="69"/>
      <c r="L8186" s="68"/>
      <c r="M8186" s="68"/>
      <c r="N8186" s="68"/>
      <c r="O8186" s="68"/>
      <c r="P8186" s="70"/>
      <c r="Q8186" s="71"/>
    </row>
    <row r="8187" spans="1:17">
      <c r="A8187" s="152"/>
      <c r="B8187" s="68"/>
      <c r="C8187" s="68"/>
      <c r="D8187" s="68"/>
      <c r="E8187" s="68"/>
      <c r="F8187" s="69"/>
      <c r="G8187" s="69"/>
      <c r="H8187" s="69"/>
      <c r="I8187" s="69"/>
      <c r="J8187" s="68"/>
      <c r="K8187" s="69"/>
      <c r="L8187" s="68"/>
      <c r="M8187" s="68"/>
      <c r="N8187" s="68"/>
      <c r="O8187" s="68"/>
      <c r="P8187" s="70"/>
      <c r="Q8187" s="71"/>
    </row>
    <row r="8188" spans="1:17">
      <c r="A8188" s="152"/>
      <c r="B8188" s="68"/>
      <c r="C8188" s="68"/>
      <c r="D8188" s="68"/>
      <c r="E8188" s="68"/>
      <c r="F8188" s="69"/>
      <c r="G8188" s="69"/>
      <c r="H8188" s="69"/>
      <c r="I8188" s="69"/>
      <c r="J8188" s="68"/>
      <c r="K8188" s="69"/>
      <c r="L8188" s="68"/>
      <c r="M8188" s="68"/>
      <c r="N8188" s="68"/>
      <c r="O8188" s="68"/>
      <c r="P8188" s="70"/>
      <c r="Q8188" s="71"/>
    </row>
    <row r="8189" spans="1:17">
      <c r="A8189" s="152"/>
      <c r="B8189" s="68"/>
      <c r="C8189" s="68"/>
      <c r="D8189" s="68"/>
      <c r="E8189" s="68"/>
      <c r="F8189" s="69"/>
      <c r="G8189" s="69"/>
      <c r="H8189" s="69"/>
      <c r="I8189" s="69"/>
      <c r="J8189" s="68"/>
      <c r="K8189" s="69"/>
      <c r="L8189" s="68"/>
      <c r="M8189" s="68"/>
      <c r="N8189" s="68"/>
      <c r="O8189" s="68"/>
      <c r="P8189" s="70"/>
      <c r="Q8189" s="71"/>
    </row>
    <row r="8190" spans="1:17">
      <c r="A8190" s="152"/>
      <c r="B8190" s="68"/>
      <c r="C8190" s="68"/>
      <c r="D8190" s="68"/>
      <c r="E8190" s="68"/>
      <c r="F8190" s="69"/>
      <c r="G8190" s="69"/>
      <c r="H8190" s="69"/>
      <c r="I8190" s="69"/>
      <c r="J8190" s="68"/>
      <c r="K8190" s="69"/>
      <c r="L8190" s="68"/>
      <c r="M8190" s="68"/>
      <c r="N8190" s="68"/>
      <c r="O8190" s="68"/>
      <c r="P8190" s="70"/>
      <c r="Q8190" s="71"/>
    </row>
    <row r="8191" spans="1:17">
      <c r="A8191" s="152"/>
      <c r="B8191" s="68"/>
      <c r="C8191" s="68"/>
      <c r="D8191" s="68"/>
      <c r="E8191" s="68"/>
      <c r="F8191" s="69"/>
      <c r="G8191" s="69"/>
      <c r="H8191" s="69"/>
      <c r="I8191" s="69"/>
      <c r="J8191" s="68"/>
      <c r="K8191" s="69"/>
      <c r="L8191" s="68"/>
      <c r="M8191" s="68"/>
      <c r="N8191" s="68"/>
      <c r="O8191" s="68"/>
      <c r="P8191" s="70"/>
      <c r="Q8191" s="71"/>
    </row>
    <row r="8192" spans="1:17">
      <c r="A8192" s="152"/>
      <c r="B8192" s="68"/>
      <c r="C8192" s="68"/>
      <c r="D8192" s="68"/>
      <c r="E8192" s="68"/>
      <c r="F8192" s="69"/>
      <c r="G8192" s="69"/>
      <c r="H8192" s="69"/>
      <c r="I8192" s="69"/>
      <c r="J8192" s="68"/>
      <c r="K8192" s="69"/>
      <c r="L8192" s="68"/>
      <c r="M8192" s="68"/>
      <c r="N8192" s="68"/>
      <c r="O8192" s="68"/>
      <c r="P8192" s="70"/>
      <c r="Q8192" s="71"/>
    </row>
    <row r="8193" spans="1:17">
      <c r="A8193" s="152"/>
      <c r="B8193" s="68"/>
      <c r="C8193" s="68"/>
      <c r="D8193" s="68"/>
      <c r="E8193" s="68"/>
      <c r="F8193" s="69"/>
      <c r="G8193" s="69"/>
      <c r="H8193" s="69"/>
      <c r="I8193" s="69"/>
      <c r="J8193" s="68"/>
      <c r="K8193" s="69"/>
      <c r="L8193" s="68"/>
      <c r="M8193" s="68"/>
      <c r="N8193" s="68"/>
      <c r="O8193" s="68"/>
      <c r="P8193" s="70"/>
      <c r="Q8193" s="71"/>
    </row>
    <row r="8194" spans="1:17">
      <c r="A8194" s="152"/>
      <c r="B8194" s="68"/>
      <c r="C8194" s="68"/>
      <c r="D8194" s="68"/>
      <c r="E8194" s="68"/>
      <c r="F8194" s="69"/>
      <c r="G8194" s="69"/>
      <c r="H8194" s="69"/>
      <c r="I8194" s="69"/>
      <c r="J8194" s="68"/>
      <c r="K8194" s="69"/>
      <c r="L8194" s="68"/>
      <c r="M8194" s="68"/>
      <c r="N8194" s="68"/>
      <c r="O8194" s="68"/>
      <c r="P8194" s="70"/>
      <c r="Q8194" s="71"/>
    </row>
    <row r="8195" spans="1:17">
      <c r="A8195" s="152"/>
      <c r="B8195" s="68"/>
      <c r="C8195" s="68"/>
      <c r="D8195" s="68"/>
      <c r="E8195" s="68"/>
      <c r="F8195" s="69"/>
      <c r="G8195" s="69"/>
      <c r="H8195" s="69"/>
      <c r="I8195" s="69"/>
      <c r="J8195" s="68"/>
      <c r="K8195" s="69"/>
      <c r="L8195" s="68"/>
      <c r="M8195" s="68"/>
      <c r="N8195" s="68"/>
      <c r="O8195" s="68"/>
      <c r="P8195" s="70"/>
      <c r="Q8195" s="71"/>
    </row>
    <row r="8196" spans="1:17">
      <c r="A8196" s="152"/>
      <c r="B8196" s="68"/>
      <c r="C8196" s="68"/>
      <c r="D8196" s="68"/>
      <c r="E8196" s="68"/>
      <c r="F8196" s="69"/>
      <c r="G8196" s="69"/>
      <c r="H8196" s="69"/>
      <c r="I8196" s="69"/>
      <c r="J8196" s="68"/>
      <c r="K8196" s="69"/>
      <c r="L8196" s="68"/>
      <c r="M8196" s="68"/>
      <c r="N8196" s="68"/>
      <c r="O8196" s="68"/>
      <c r="P8196" s="70"/>
      <c r="Q8196" s="71"/>
    </row>
    <row r="8197" spans="1:17">
      <c r="A8197" s="152"/>
      <c r="B8197" s="68"/>
      <c r="C8197" s="68"/>
      <c r="D8197" s="68"/>
      <c r="E8197" s="68"/>
      <c r="F8197" s="69"/>
      <c r="G8197" s="69"/>
      <c r="H8197" s="69"/>
      <c r="I8197" s="69"/>
      <c r="J8197" s="68"/>
      <c r="K8197" s="69"/>
      <c r="L8197" s="68"/>
      <c r="M8197" s="68"/>
      <c r="N8197" s="68"/>
      <c r="O8197" s="68"/>
      <c r="P8197" s="70"/>
      <c r="Q8197" s="71"/>
    </row>
    <row r="8198" spans="1:17">
      <c r="A8198" s="152"/>
      <c r="B8198" s="68"/>
      <c r="C8198" s="68"/>
      <c r="D8198" s="68"/>
      <c r="E8198" s="68"/>
      <c r="F8198" s="69"/>
      <c r="G8198" s="69"/>
      <c r="H8198" s="69"/>
      <c r="I8198" s="69"/>
      <c r="J8198" s="68"/>
      <c r="K8198" s="69"/>
      <c r="L8198" s="68"/>
      <c r="M8198" s="68"/>
      <c r="N8198" s="68"/>
      <c r="O8198" s="68"/>
      <c r="P8198" s="70"/>
      <c r="Q8198" s="71"/>
    </row>
    <row r="8199" spans="1:17">
      <c r="A8199" s="152"/>
      <c r="B8199" s="68"/>
      <c r="C8199" s="68"/>
      <c r="D8199" s="68"/>
      <c r="E8199" s="68"/>
      <c r="F8199" s="69"/>
      <c r="G8199" s="69"/>
      <c r="H8199" s="69"/>
      <c r="I8199" s="69"/>
      <c r="J8199" s="68"/>
      <c r="K8199" s="69"/>
      <c r="L8199" s="68"/>
      <c r="M8199" s="68"/>
      <c r="N8199" s="68"/>
      <c r="O8199" s="68"/>
      <c r="P8199" s="70"/>
      <c r="Q8199" s="71"/>
    </row>
    <row r="8200" spans="1:17">
      <c r="A8200" s="152"/>
      <c r="B8200" s="68"/>
      <c r="C8200" s="68"/>
      <c r="D8200" s="68"/>
      <c r="E8200" s="68"/>
      <c r="F8200" s="69"/>
      <c r="G8200" s="69"/>
      <c r="H8200" s="69"/>
      <c r="I8200" s="69"/>
      <c r="J8200" s="68"/>
      <c r="K8200" s="69"/>
      <c r="L8200" s="68"/>
      <c r="M8200" s="68"/>
      <c r="N8200" s="68"/>
      <c r="O8200" s="68"/>
      <c r="P8200" s="70"/>
      <c r="Q8200" s="71"/>
    </row>
    <row r="8201" spans="1:17">
      <c r="A8201" s="152"/>
      <c r="B8201" s="68"/>
      <c r="C8201" s="68"/>
      <c r="D8201" s="68"/>
      <c r="E8201" s="68"/>
      <c r="F8201" s="69"/>
      <c r="G8201" s="69"/>
      <c r="H8201" s="69"/>
      <c r="I8201" s="69"/>
      <c r="J8201" s="68"/>
      <c r="K8201" s="69"/>
      <c r="L8201" s="68"/>
      <c r="M8201" s="68"/>
      <c r="N8201" s="68"/>
      <c r="O8201" s="68"/>
      <c r="P8201" s="70"/>
      <c r="Q8201" s="71"/>
    </row>
    <row r="8202" spans="1:17">
      <c r="A8202" s="152"/>
      <c r="B8202" s="68"/>
      <c r="C8202" s="68"/>
      <c r="D8202" s="68"/>
      <c r="E8202" s="68"/>
      <c r="F8202" s="69"/>
      <c r="G8202" s="69"/>
      <c r="H8202" s="69"/>
      <c r="I8202" s="69"/>
      <c r="J8202" s="68"/>
      <c r="K8202" s="69"/>
      <c r="L8202" s="68"/>
      <c r="M8202" s="68"/>
      <c r="N8202" s="68"/>
      <c r="O8202" s="68"/>
      <c r="P8202" s="70"/>
      <c r="Q8202" s="71"/>
    </row>
    <row r="8203" spans="1:17">
      <c r="A8203" s="152"/>
      <c r="B8203" s="68"/>
      <c r="C8203" s="68"/>
      <c r="D8203" s="68"/>
      <c r="E8203" s="68"/>
      <c r="F8203" s="69"/>
      <c r="G8203" s="69"/>
      <c r="H8203" s="69"/>
      <c r="I8203" s="69"/>
      <c r="J8203" s="68"/>
      <c r="K8203" s="69"/>
      <c r="L8203" s="68"/>
      <c r="M8203" s="68"/>
      <c r="N8203" s="68"/>
      <c r="O8203" s="68"/>
      <c r="P8203" s="70"/>
      <c r="Q8203" s="71"/>
    </row>
    <row r="8204" spans="1:17">
      <c r="A8204" s="152"/>
      <c r="B8204" s="68"/>
      <c r="C8204" s="68"/>
      <c r="D8204" s="68"/>
      <c r="E8204" s="68"/>
      <c r="F8204" s="69"/>
      <c r="G8204" s="69"/>
      <c r="H8204" s="69"/>
      <c r="I8204" s="69"/>
      <c r="J8204" s="68"/>
      <c r="K8204" s="69"/>
      <c r="L8204" s="68"/>
      <c r="M8204" s="68"/>
      <c r="N8204" s="68"/>
      <c r="O8204" s="68"/>
      <c r="P8204" s="70"/>
      <c r="Q8204" s="71"/>
    </row>
    <row r="8205" spans="1:17">
      <c r="A8205" s="152"/>
      <c r="B8205" s="68"/>
      <c r="C8205" s="68"/>
      <c r="D8205" s="68"/>
      <c r="E8205" s="68"/>
      <c r="F8205" s="69"/>
      <c r="G8205" s="69"/>
      <c r="H8205" s="69"/>
      <c r="I8205" s="69"/>
      <c r="J8205" s="68"/>
      <c r="K8205" s="69"/>
      <c r="L8205" s="68"/>
      <c r="M8205" s="68"/>
      <c r="N8205" s="68"/>
      <c r="O8205" s="68"/>
      <c r="P8205" s="70"/>
      <c r="Q8205" s="71"/>
    </row>
    <row r="8206" spans="1:17">
      <c r="A8206" s="152"/>
      <c r="B8206" s="68"/>
      <c r="C8206" s="68"/>
      <c r="D8206" s="68"/>
      <c r="E8206" s="68"/>
      <c r="F8206" s="69"/>
      <c r="G8206" s="69"/>
      <c r="H8206" s="69"/>
      <c r="I8206" s="69"/>
      <c r="J8206" s="68"/>
      <c r="K8206" s="69"/>
      <c r="L8206" s="68"/>
      <c r="M8206" s="68"/>
      <c r="N8206" s="68"/>
      <c r="O8206" s="68"/>
      <c r="P8206" s="70"/>
      <c r="Q8206" s="71"/>
    </row>
    <row r="8207" spans="1:17">
      <c r="A8207" s="152"/>
      <c r="B8207" s="68"/>
      <c r="C8207" s="68"/>
      <c r="D8207" s="68"/>
      <c r="E8207" s="68"/>
      <c r="F8207" s="69"/>
      <c r="G8207" s="69"/>
      <c r="H8207" s="69"/>
      <c r="I8207" s="69"/>
      <c r="J8207" s="68"/>
      <c r="K8207" s="69"/>
      <c r="L8207" s="68"/>
      <c r="M8207" s="68"/>
      <c r="N8207" s="68"/>
      <c r="O8207" s="68"/>
      <c r="P8207" s="70"/>
      <c r="Q8207" s="71"/>
    </row>
    <row r="8208" spans="1:17">
      <c r="A8208" s="152"/>
      <c r="B8208" s="68"/>
      <c r="C8208" s="68"/>
      <c r="D8208" s="68"/>
      <c r="E8208" s="68"/>
      <c r="F8208" s="69"/>
      <c r="G8208" s="69"/>
      <c r="H8208" s="69"/>
      <c r="I8208" s="69"/>
      <c r="J8208" s="68"/>
      <c r="K8208" s="69"/>
      <c r="L8208" s="68"/>
      <c r="M8208" s="68"/>
      <c r="N8208" s="68"/>
      <c r="O8208" s="68"/>
      <c r="P8208" s="70"/>
      <c r="Q8208" s="71"/>
    </row>
    <row r="8209" spans="1:17">
      <c r="A8209" s="152"/>
      <c r="B8209" s="68"/>
      <c r="C8209" s="68"/>
      <c r="D8209" s="68"/>
      <c r="E8209" s="68"/>
      <c r="F8209" s="69"/>
      <c r="G8209" s="69"/>
      <c r="H8209" s="69"/>
      <c r="I8209" s="69"/>
      <c r="J8209" s="68"/>
      <c r="K8209" s="69"/>
      <c r="L8209" s="68"/>
      <c r="M8209" s="68"/>
      <c r="N8209" s="68"/>
      <c r="O8209" s="68"/>
      <c r="P8209" s="70"/>
      <c r="Q8209" s="71"/>
    </row>
    <row r="8210" spans="1:17">
      <c r="A8210" s="152"/>
      <c r="B8210" s="68"/>
      <c r="C8210" s="68"/>
      <c r="D8210" s="68"/>
      <c r="E8210" s="68"/>
      <c r="F8210" s="69"/>
      <c r="G8210" s="69"/>
      <c r="H8210" s="69"/>
      <c r="I8210" s="69"/>
      <c r="J8210" s="68"/>
      <c r="K8210" s="69"/>
      <c r="L8210" s="68"/>
      <c r="M8210" s="68"/>
      <c r="N8210" s="68"/>
      <c r="O8210" s="68"/>
      <c r="P8210" s="70"/>
      <c r="Q8210" s="71"/>
    </row>
    <row r="8211" spans="1:17">
      <c r="A8211" s="152"/>
      <c r="B8211" s="68"/>
      <c r="C8211" s="68"/>
      <c r="D8211" s="68"/>
      <c r="E8211" s="68"/>
      <c r="F8211" s="69"/>
      <c r="G8211" s="69"/>
      <c r="H8211" s="69"/>
      <c r="I8211" s="69"/>
      <c r="J8211" s="68"/>
      <c r="K8211" s="69"/>
      <c r="L8211" s="68"/>
      <c r="M8211" s="68"/>
      <c r="N8211" s="68"/>
      <c r="O8211" s="68"/>
      <c r="P8211" s="70"/>
      <c r="Q8211" s="71"/>
    </row>
    <row r="8212" spans="1:17">
      <c r="A8212" s="152"/>
      <c r="B8212" s="68"/>
      <c r="C8212" s="68"/>
      <c r="D8212" s="68"/>
      <c r="E8212" s="68"/>
      <c r="F8212" s="69"/>
      <c r="G8212" s="69"/>
      <c r="H8212" s="69"/>
      <c r="I8212" s="69"/>
      <c r="J8212" s="68"/>
      <c r="K8212" s="69"/>
      <c r="L8212" s="68"/>
      <c r="M8212" s="68"/>
      <c r="N8212" s="68"/>
      <c r="O8212" s="68"/>
      <c r="P8212" s="70"/>
      <c r="Q8212" s="71"/>
    </row>
    <row r="8213" spans="1:17">
      <c r="A8213" s="152"/>
      <c r="B8213" s="68"/>
      <c r="C8213" s="68"/>
      <c r="D8213" s="68"/>
      <c r="E8213" s="68"/>
      <c r="F8213" s="69"/>
      <c r="G8213" s="69"/>
      <c r="H8213" s="69"/>
      <c r="I8213" s="69"/>
      <c r="J8213" s="68"/>
      <c r="K8213" s="69"/>
      <c r="L8213" s="68"/>
      <c r="M8213" s="68"/>
      <c r="N8213" s="68"/>
      <c r="O8213" s="68"/>
      <c r="P8213" s="70"/>
      <c r="Q8213" s="71"/>
    </row>
    <row r="8214" spans="1:17">
      <c r="A8214" s="152"/>
      <c r="B8214" s="68"/>
      <c r="C8214" s="68"/>
      <c r="D8214" s="68"/>
      <c r="E8214" s="68"/>
      <c r="F8214" s="69"/>
      <c r="G8214" s="69"/>
      <c r="H8214" s="69"/>
      <c r="I8214" s="69"/>
      <c r="J8214" s="68"/>
      <c r="K8214" s="69"/>
      <c r="L8214" s="68"/>
      <c r="M8214" s="68"/>
      <c r="N8214" s="68"/>
      <c r="O8214" s="68"/>
      <c r="P8214" s="70"/>
      <c r="Q8214" s="71"/>
    </row>
    <row r="8215" spans="1:17">
      <c r="A8215" s="152"/>
      <c r="B8215" s="68"/>
      <c r="C8215" s="68"/>
      <c r="D8215" s="68"/>
      <c r="E8215" s="68"/>
      <c r="F8215" s="69"/>
      <c r="G8215" s="69"/>
      <c r="H8215" s="69"/>
      <c r="I8215" s="69"/>
      <c r="J8215" s="68"/>
      <c r="K8215" s="69"/>
      <c r="L8215" s="68"/>
      <c r="M8215" s="68"/>
      <c r="N8215" s="68"/>
      <c r="O8215" s="68"/>
      <c r="P8215" s="70"/>
      <c r="Q8215" s="71"/>
    </row>
    <row r="8216" spans="1:17">
      <c r="A8216" s="152"/>
      <c r="B8216" s="68"/>
      <c r="C8216" s="68"/>
      <c r="D8216" s="68"/>
      <c r="E8216" s="68"/>
      <c r="F8216" s="69"/>
      <c r="G8216" s="69"/>
      <c r="H8216" s="69"/>
      <c r="I8216" s="69"/>
      <c r="J8216" s="68"/>
      <c r="K8216" s="69"/>
      <c r="L8216" s="68"/>
      <c r="M8216" s="68"/>
      <c r="N8216" s="68"/>
      <c r="O8216" s="68"/>
      <c r="P8216" s="70"/>
      <c r="Q8216" s="71"/>
    </row>
    <row r="8217" spans="1:17">
      <c r="A8217" s="152"/>
      <c r="B8217" s="68"/>
      <c r="C8217" s="68"/>
      <c r="D8217" s="68"/>
      <c r="E8217" s="68"/>
      <c r="F8217" s="69"/>
      <c r="G8217" s="69"/>
      <c r="H8217" s="69"/>
      <c r="I8217" s="69"/>
      <c r="J8217" s="68"/>
      <c r="K8217" s="69"/>
      <c r="L8217" s="68"/>
      <c r="M8217" s="68"/>
      <c r="N8217" s="68"/>
      <c r="O8217" s="68"/>
      <c r="P8217" s="70"/>
      <c r="Q8217" s="71"/>
    </row>
    <row r="8218" spans="1:17">
      <c r="A8218" s="152"/>
      <c r="B8218" s="68"/>
      <c r="C8218" s="68"/>
      <c r="D8218" s="68"/>
      <c r="E8218" s="68"/>
      <c r="F8218" s="69"/>
      <c r="G8218" s="69"/>
      <c r="H8218" s="69"/>
      <c r="I8218" s="69"/>
      <c r="J8218" s="68"/>
      <c r="K8218" s="69"/>
      <c r="L8218" s="68"/>
      <c r="M8218" s="68"/>
      <c r="N8218" s="68"/>
      <c r="O8218" s="68"/>
      <c r="P8218" s="70"/>
      <c r="Q8218" s="71"/>
    </row>
    <row r="8219" spans="1:17">
      <c r="A8219" s="152"/>
      <c r="B8219" s="68"/>
      <c r="C8219" s="68"/>
      <c r="D8219" s="68"/>
      <c r="E8219" s="68"/>
      <c r="F8219" s="69"/>
      <c r="G8219" s="69"/>
      <c r="H8219" s="69"/>
      <c r="I8219" s="69"/>
      <c r="J8219" s="68"/>
      <c r="K8219" s="69"/>
      <c r="L8219" s="68"/>
      <c r="M8219" s="68"/>
      <c r="N8219" s="68"/>
      <c r="O8219" s="68"/>
      <c r="P8219" s="70"/>
      <c r="Q8219" s="71"/>
    </row>
    <row r="8220" spans="1:17">
      <c r="A8220" s="152"/>
      <c r="B8220" s="68"/>
      <c r="C8220" s="68"/>
      <c r="D8220" s="68"/>
      <c r="E8220" s="68"/>
      <c r="F8220" s="69"/>
      <c r="G8220" s="69"/>
      <c r="H8220" s="69"/>
      <c r="I8220" s="69"/>
      <c r="J8220" s="68"/>
      <c r="K8220" s="69"/>
      <c r="L8220" s="68"/>
      <c r="M8220" s="68"/>
      <c r="N8220" s="68"/>
      <c r="O8220" s="68"/>
      <c r="P8220" s="70"/>
      <c r="Q8220" s="71"/>
    </row>
    <row r="8221" spans="1:17">
      <c r="A8221" s="152"/>
      <c r="B8221" s="68"/>
      <c r="C8221" s="68"/>
      <c r="D8221" s="68"/>
      <c r="E8221" s="68"/>
      <c r="F8221" s="69"/>
      <c r="G8221" s="69"/>
      <c r="H8221" s="69"/>
      <c r="I8221" s="69"/>
      <c r="J8221" s="68"/>
      <c r="K8221" s="69"/>
      <c r="L8221" s="68"/>
      <c r="M8221" s="68"/>
      <c r="N8221" s="68"/>
      <c r="O8221" s="68"/>
      <c r="P8221" s="70"/>
      <c r="Q8221" s="71"/>
    </row>
    <row r="8222" spans="1:17">
      <c r="A8222" s="152"/>
      <c r="B8222" s="68"/>
      <c r="C8222" s="68"/>
      <c r="D8222" s="68"/>
      <c r="E8222" s="68"/>
      <c r="F8222" s="69"/>
      <c r="G8222" s="69"/>
      <c r="H8222" s="69"/>
      <c r="I8222" s="69"/>
      <c r="J8222" s="68"/>
      <c r="K8222" s="69"/>
      <c r="L8222" s="68"/>
      <c r="M8222" s="68"/>
      <c r="N8222" s="68"/>
      <c r="O8222" s="68"/>
      <c r="P8222" s="70"/>
      <c r="Q8222" s="71"/>
    </row>
    <row r="8223" spans="1:17">
      <c r="A8223" s="152"/>
      <c r="B8223" s="68"/>
      <c r="C8223" s="68"/>
      <c r="D8223" s="68"/>
      <c r="E8223" s="68"/>
      <c r="F8223" s="69"/>
      <c r="G8223" s="69"/>
      <c r="H8223" s="69"/>
      <c r="I8223" s="69"/>
      <c r="J8223" s="68"/>
      <c r="K8223" s="69"/>
      <c r="L8223" s="68"/>
      <c r="M8223" s="68"/>
      <c r="N8223" s="68"/>
      <c r="O8223" s="68"/>
      <c r="P8223" s="70"/>
      <c r="Q8223" s="71"/>
    </row>
    <row r="8224" spans="1:17">
      <c r="A8224" s="152"/>
      <c r="B8224" s="68"/>
      <c r="C8224" s="68"/>
      <c r="D8224" s="68"/>
      <c r="E8224" s="68"/>
      <c r="F8224" s="69"/>
      <c r="G8224" s="69"/>
      <c r="H8224" s="69"/>
      <c r="I8224" s="69"/>
      <c r="J8224" s="68"/>
      <c r="K8224" s="69"/>
      <c r="L8224" s="68"/>
      <c r="M8224" s="68"/>
      <c r="N8224" s="68"/>
      <c r="O8224" s="68"/>
      <c r="P8224" s="70"/>
      <c r="Q8224" s="71"/>
    </row>
    <row r="8225" spans="1:17">
      <c r="A8225" s="152"/>
      <c r="B8225" s="68"/>
      <c r="C8225" s="68"/>
      <c r="D8225" s="68"/>
      <c r="E8225" s="68"/>
      <c r="F8225" s="69"/>
      <c r="G8225" s="69"/>
      <c r="H8225" s="69"/>
      <c r="I8225" s="69"/>
      <c r="J8225" s="68"/>
      <c r="K8225" s="69"/>
      <c r="L8225" s="68"/>
      <c r="M8225" s="68"/>
      <c r="N8225" s="68"/>
      <c r="O8225" s="68"/>
      <c r="P8225" s="70"/>
      <c r="Q8225" s="71"/>
    </row>
    <row r="8226" spans="1:17">
      <c r="A8226" s="152"/>
      <c r="B8226" s="68"/>
      <c r="C8226" s="68"/>
      <c r="D8226" s="68"/>
      <c r="E8226" s="68"/>
      <c r="F8226" s="69"/>
      <c r="G8226" s="69"/>
      <c r="H8226" s="69"/>
      <c r="I8226" s="69"/>
      <c r="J8226" s="68"/>
      <c r="K8226" s="69"/>
      <c r="L8226" s="68"/>
      <c r="M8226" s="68"/>
      <c r="N8226" s="68"/>
      <c r="O8226" s="68"/>
      <c r="P8226" s="70"/>
      <c r="Q8226" s="71"/>
    </row>
    <row r="8227" spans="1:17">
      <c r="A8227" s="152"/>
      <c r="B8227" s="68"/>
      <c r="C8227" s="68"/>
      <c r="D8227" s="68"/>
      <c r="E8227" s="68"/>
      <c r="F8227" s="69"/>
      <c r="G8227" s="69"/>
      <c r="H8227" s="69"/>
      <c r="I8227" s="69"/>
      <c r="J8227" s="68"/>
      <c r="K8227" s="69"/>
      <c r="L8227" s="68"/>
      <c r="M8227" s="68"/>
      <c r="N8227" s="68"/>
      <c r="O8227" s="68"/>
      <c r="P8227" s="70"/>
      <c r="Q8227" s="71"/>
    </row>
    <row r="8228" spans="1:17">
      <c r="A8228" s="152"/>
      <c r="B8228" s="68"/>
      <c r="C8228" s="68"/>
      <c r="D8228" s="68"/>
      <c r="E8228" s="68"/>
      <c r="F8228" s="69"/>
      <c r="G8228" s="69"/>
      <c r="H8228" s="69"/>
      <c r="I8228" s="69"/>
      <c r="J8228" s="68"/>
      <c r="K8228" s="69"/>
      <c r="L8228" s="68"/>
      <c r="M8228" s="68"/>
      <c r="N8228" s="68"/>
      <c r="O8228" s="68"/>
      <c r="P8228" s="70"/>
      <c r="Q8228" s="71"/>
    </row>
    <row r="8229" spans="1:17">
      <c r="A8229" s="152"/>
      <c r="B8229" s="68"/>
      <c r="C8229" s="68"/>
      <c r="D8229" s="68"/>
      <c r="E8229" s="68"/>
      <c r="F8229" s="69"/>
      <c r="G8229" s="69"/>
      <c r="H8229" s="69"/>
      <c r="I8229" s="69"/>
      <c r="J8229" s="68"/>
      <c r="K8229" s="69"/>
      <c r="L8229" s="68"/>
      <c r="M8229" s="68"/>
      <c r="N8229" s="68"/>
      <c r="O8229" s="68"/>
      <c r="P8229" s="70"/>
      <c r="Q8229" s="71"/>
    </row>
    <row r="8230" spans="1:17">
      <c r="A8230" s="152"/>
      <c r="B8230" s="68"/>
      <c r="C8230" s="68"/>
      <c r="D8230" s="68"/>
      <c r="E8230" s="68"/>
      <c r="F8230" s="69"/>
      <c r="G8230" s="69"/>
      <c r="H8230" s="69"/>
      <c r="I8230" s="69"/>
      <c r="J8230" s="68"/>
      <c r="K8230" s="69"/>
      <c r="L8230" s="68"/>
      <c r="M8230" s="68"/>
      <c r="N8230" s="68"/>
      <c r="O8230" s="68"/>
      <c r="P8230" s="70"/>
      <c r="Q8230" s="71"/>
    </row>
    <row r="8231" spans="1:17">
      <c r="A8231" s="152"/>
      <c r="B8231" s="68"/>
      <c r="C8231" s="68"/>
      <c r="D8231" s="68"/>
      <c r="E8231" s="68"/>
      <c r="F8231" s="69"/>
      <c r="G8231" s="69"/>
      <c r="H8231" s="69"/>
      <c r="I8231" s="69"/>
      <c r="J8231" s="68"/>
      <c r="K8231" s="69"/>
      <c r="L8231" s="68"/>
      <c r="M8231" s="68"/>
      <c r="N8231" s="68"/>
      <c r="O8231" s="68"/>
      <c r="P8231" s="70"/>
      <c r="Q8231" s="71"/>
    </row>
    <row r="8232" spans="1:17">
      <c r="A8232" s="152"/>
      <c r="B8232" s="68"/>
      <c r="C8232" s="68"/>
      <c r="D8232" s="68"/>
      <c r="E8232" s="68"/>
      <c r="F8232" s="69"/>
      <c r="G8232" s="69"/>
      <c r="H8232" s="69"/>
      <c r="I8232" s="69"/>
      <c r="J8232" s="68"/>
      <c r="K8232" s="69"/>
      <c r="L8232" s="68"/>
      <c r="M8232" s="68"/>
      <c r="N8232" s="68"/>
      <c r="O8232" s="68"/>
      <c r="P8232" s="70"/>
      <c r="Q8232" s="71"/>
    </row>
    <row r="8233" spans="1:17">
      <c r="A8233" s="152"/>
      <c r="B8233" s="68"/>
      <c r="C8233" s="68"/>
      <c r="D8233" s="68"/>
      <c r="E8233" s="68"/>
      <c r="F8233" s="69"/>
      <c r="G8233" s="69"/>
      <c r="H8233" s="69"/>
      <c r="I8233" s="69"/>
      <c r="J8233" s="68"/>
      <c r="K8233" s="69"/>
      <c r="L8233" s="68"/>
      <c r="M8233" s="68"/>
      <c r="N8233" s="68"/>
      <c r="O8233" s="68"/>
      <c r="P8233" s="70"/>
      <c r="Q8233" s="71"/>
    </row>
    <row r="8234" spans="1:17">
      <c r="A8234" s="152"/>
      <c r="B8234" s="68"/>
      <c r="C8234" s="68"/>
      <c r="D8234" s="68"/>
      <c r="E8234" s="68"/>
      <c r="F8234" s="69"/>
      <c r="G8234" s="69"/>
      <c r="H8234" s="69"/>
      <c r="I8234" s="69"/>
      <c r="J8234" s="68"/>
      <c r="K8234" s="69"/>
      <c r="L8234" s="68"/>
      <c r="M8234" s="68"/>
      <c r="N8234" s="68"/>
      <c r="O8234" s="68"/>
      <c r="P8234" s="70"/>
      <c r="Q8234" s="71"/>
    </row>
    <row r="8235" spans="1:17">
      <c r="A8235" s="152"/>
      <c r="B8235" s="68"/>
      <c r="C8235" s="68"/>
      <c r="D8235" s="68"/>
      <c r="E8235" s="68"/>
      <c r="F8235" s="69"/>
      <c r="G8235" s="69"/>
      <c r="H8235" s="69"/>
      <c r="I8235" s="69"/>
      <c r="J8235" s="68"/>
      <c r="K8235" s="69"/>
      <c r="L8235" s="68"/>
      <c r="M8235" s="68"/>
      <c r="N8235" s="68"/>
      <c r="O8235" s="68"/>
      <c r="P8235" s="70"/>
      <c r="Q8235" s="71"/>
    </row>
    <row r="8236" spans="1:17">
      <c r="A8236" s="152"/>
      <c r="B8236" s="68"/>
      <c r="C8236" s="68"/>
      <c r="D8236" s="68"/>
      <c r="E8236" s="68"/>
      <c r="F8236" s="69"/>
      <c r="G8236" s="69"/>
      <c r="H8236" s="69"/>
      <c r="I8236" s="69"/>
      <c r="J8236" s="68"/>
      <c r="K8236" s="69"/>
      <c r="L8236" s="68"/>
      <c r="M8236" s="68"/>
      <c r="N8236" s="68"/>
      <c r="O8236" s="68"/>
      <c r="P8236" s="70"/>
      <c r="Q8236" s="71"/>
    </row>
    <row r="8237" spans="1:17">
      <c r="A8237" s="152"/>
      <c r="B8237" s="68"/>
      <c r="C8237" s="68"/>
      <c r="D8237" s="68"/>
      <c r="E8237" s="68"/>
      <c r="F8237" s="69"/>
      <c r="G8237" s="69"/>
      <c r="H8237" s="69"/>
      <c r="I8237" s="69"/>
      <c r="J8237" s="68"/>
      <c r="K8237" s="69"/>
      <c r="L8237" s="68"/>
      <c r="M8237" s="68"/>
      <c r="N8237" s="68"/>
      <c r="O8237" s="68"/>
      <c r="P8237" s="70"/>
      <c r="Q8237" s="71"/>
    </row>
    <row r="8238" spans="1:17">
      <c r="A8238" s="152"/>
      <c r="B8238" s="68"/>
      <c r="C8238" s="68"/>
      <c r="D8238" s="68"/>
      <c r="E8238" s="68"/>
      <c r="F8238" s="69"/>
      <c r="G8238" s="69"/>
      <c r="H8238" s="69"/>
      <c r="I8238" s="69"/>
      <c r="J8238" s="68"/>
      <c r="K8238" s="69"/>
      <c r="L8238" s="68"/>
      <c r="M8238" s="68"/>
      <c r="N8238" s="68"/>
      <c r="O8238" s="68"/>
      <c r="P8238" s="70"/>
      <c r="Q8238" s="71"/>
    </row>
    <row r="8239" spans="1:17">
      <c r="A8239" s="152"/>
      <c r="B8239" s="68"/>
      <c r="C8239" s="68"/>
      <c r="D8239" s="68"/>
      <c r="E8239" s="68"/>
      <c r="F8239" s="69"/>
      <c r="G8239" s="69"/>
      <c r="H8239" s="69"/>
      <c r="I8239" s="69"/>
      <c r="J8239" s="68"/>
      <c r="K8239" s="69"/>
      <c r="L8239" s="68"/>
      <c r="M8239" s="68"/>
      <c r="N8239" s="68"/>
      <c r="O8239" s="68"/>
      <c r="P8239" s="70"/>
      <c r="Q8239" s="71"/>
    </row>
    <row r="8240" spans="1:17">
      <c r="A8240" s="152"/>
      <c r="B8240" s="68"/>
      <c r="C8240" s="68"/>
      <c r="D8240" s="68"/>
      <c r="E8240" s="68"/>
      <c r="F8240" s="69"/>
      <c r="G8240" s="69"/>
      <c r="H8240" s="69"/>
      <c r="I8240" s="69"/>
      <c r="J8240" s="68"/>
      <c r="K8240" s="69"/>
      <c r="L8240" s="68"/>
      <c r="M8240" s="68"/>
      <c r="N8240" s="68"/>
      <c r="O8240" s="68"/>
      <c r="P8240" s="70"/>
      <c r="Q8240" s="71"/>
    </row>
    <row r="8241" spans="1:17">
      <c r="A8241" s="152"/>
      <c r="B8241" s="68"/>
      <c r="C8241" s="68"/>
      <c r="D8241" s="68"/>
      <c r="E8241" s="68"/>
      <c r="F8241" s="69"/>
      <c r="G8241" s="69"/>
      <c r="H8241" s="69"/>
      <c r="I8241" s="69"/>
      <c r="J8241" s="68"/>
      <c r="K8241" s="69"/>
      <c r="L8241" s="68"/>
      <c r="M8241" s="68"/>
      <c r="N8241" s="68"/>
      <c r="O8241" s="68"/>
      <c r="P8241" s="70"/>
      <c r="Q8241" s="71"/>
    </row>
    <row r="8242" spans="1:17">
      <c r="A8242" s="152"/>
      <c r="B8242" s="68"/>
      <c r="C8242" s="68"/>
      <c r="D8242" s="68"/>
      <c r="E8242" s="68"/>
      <c r="F8242" s="69"/>
      <c r="G8242" s="69"/>
      <c r="H8242" s="69"/>
      <c r="I8242" s="69"/>
      <c r="J8242" s="68"/>
      <c r="K8242" s="69"/>
      <c r="L8242" s="68"/>
      <c r="M8242" s="68"/>
      <c r="N8242" s="68"/>
      <c r="O8242" s="68"/>
      <c r="P8242" s="70"/>
      <c r="Q8242" s="71"/>
    </row>
    <row r="8243" spans="1:17">
      <c r="A8243" s="152"/>
      <c r="B8243" s="68"/>
      <c r="C8243" s="68"/>
      <c r="D8243" s="68"/>
      <c r="E8243" s="68"/>
      <c r="F8243" s="69"/>
      <c r="G8243" s="69"/>
      <c r="H8243" s="69"/>
      <c r="I8243" s="69"/>
      <c r="J8243" s="68"/>
      <c r="K8243" s="69"/>
      <c r="L8243" s="68"/>
      <c r="M8243" s="68"/>
      <c r="N8243" s="68"/>
      <c r="O8243" s="68"/>
      <c r="P8243" s="70"/>
      <c r="Q8243" s="71"/>
    </row>
    <row r="8244" spans="1:17">
      <c r="A8244" s="152"/>
      <c r="B8244" s="68"/>
      <c r="C8244" s="68"/>
      <c r="D8244" s="68"/>
      <c r="E8244" s="68"/>
      <c r="F8244" s="69"/>
      <c r="G8244" s="69"/>
      <c r="H8244" s="69"/>
      <c r="I8244" s="69"/>
      <c r="J8244" s="68"/>
      <c r="K8244" s="69"/>
      <c r="L8244" s="68"/>
      <c r="M8244" s="68"/>
      <c r="N8244" s="68"/>
      <c r="O8244" s="68"/>
      <c r="P8244" s="70"/>
      <c r="Q8244" s="71"/>
    </row>
    <row r="8245" spans="1:17">
      <c r="A8245" s="152"/>
      <c r="B8245" s="68"/>
      <c r="C8245" s="68"/>
      <c r="D8245" s="68"/>
      <c r="E8245" s="68"/>
      <c r="F8245" s="69"/>
      <c r="G8245" s="69"/>
      <c r="H8245" s="69"/>
      <c r="I8245" s="69"/>
      <c r="J8245" s="68"/>
      <c r="K8245" s="69"/>
      <c r="L8245" s="68"/>
      <c r="M8245" s="68"/>
      <c r="N8245" s="68"/>
      <c r="O8245" s="68"/>
      <c r="P8245" s="70"/>
      <c r="Q8245" s="71"/>
    </row>
    <row r="8246" spans="1:17">
      <c r="A8246" s="152"/>
      <c r="B8246" s="68"/>
      <c r="C8246" s="68"/>
      <c r="D8246" s="68"/>
      <c r="E8246" s="68"/>
      <c r="F8246" s="69"/>
      <c r="G8246" s="69"/>
      <c r="H8246" s="69"/>
      <c r="I8246" s="69"/>
      <c r="J8246" s="68"/>
      <c r="K8246" s="69"/>
      <c r="L8246" s="68"/>
      <c r="M8246" s="68"/>
      <c r="N8246" s="68"/>
      <c r="O8246" s="68"/>
      <c r="P8246" s="70"/>
      <c r="Q8246" s="71"/>
    </row>
    <row r="8247" spans="1:17">
      <c r="A8247" s="152"/>
      <c r="B8247" s="68"/>
      <c r="C8247" s="68"/>
      <c r="D8247" s="68"/>
      <c r="E8247" s="68"/>
      <c r="F8247" s="69"/>
      <c r="G8247" s="69"/>
      <c r="H8247" s="69"/>
      <c r="I8247" s="69"/>
      <c r="J8247" s="68"/>
      <c r="K8247" s="69"/>
      <c r="L8247" s="68"/>
      <c r="M8247" s="68"/>
      <c r="N8247" s="68"/>
      <c r="O8247" s="68"/>
      <c r="P8247" s="70"/>
      <c r="Q8247" s="71"/>
    </row>
    <row r="8248" spans="1:17">
      <c r="A8248" s="152"/>
      <c r="B8248" s="68"/>
      <c r="C8248" s="68"/>
      <c r="D8248" s="68"/>
      <c r="E8248" s="68"/>
      <c r="F8248" s="69"/>
      <c r="G8248" s="69"/>
      <c r="H8248" s="69"/>
      <c r="I8248" s="69"/>
      <c r="J8248" s="68"/>
      <c r="K8248" s="69"/>
      <c r="L8248" s="68"/>
      <c r="M8248" s="68"/>
      <c r="N8248" s="68"/>
      <c r="O8248" s="68"/>
      <c r="P8248" s="70"/>
      <c r="Q8248" s="71"/>
    </row>
    <row r="8249" spans="1:17">
      <c r="A8249" s="152"/>
      <c r="B8249" s="68"/>
      <c r="C8249" s="68"/>
      <c r="D8249" s="68"/>
      <c r="E8249" s="68"/>
      <c r="F8249" s="69"/>
      <c r="G8249" s="69"/>
      <c r="H8249" s="69"/>
      <c r="I8249" s="69"/>
      <c r="J8249" s="68"/>
      <c r="K8249" s="69"/>
      <c r="L8249" s="68"/>
      <c r="M8249" s="68"/>
      <c r="N8249" s="68"/>
      <c r="O8249" s="68"/>
      <c r="P8249" s="70"/>
      <c r="Q8249" s="71"/>
    </row>
    <row r="8250" spans="1:17">
      <c r="A8250" s="152"/>
      <c r="B8250" s="68"/>
      <c r="C8250" s="68"/>
      <c r="D8250" s="68"/>
      <c r="E8250" s="68"/>
      <c r="F8250" s="69"/>
      <c r="G8250" s="69"/>
      <c r="H8250" s="69"/>
      <c r="I8250" s="69"/>
      <c r="J8250" s="68"/>
      <c r="K8250" s="69"/>
      <c r="L8250" s="68"/>
      <c r="M8250" s="68"/>
      <c r="N8250" s="68"/>
      <c r="O8250" s="68"/>
      <c r="P8250" s="70"/>
      <c r="Q8250" s="71"/>
    </row>
    <row r="8251" spans="1:17">
      <c r="A8251" s="152"/>
      <c r="B8251" s="68"/>
      <c r="C8251" s="68"/>
      <c r="D8251" s="68"/>
      <c r="E8251" s="68"/>
      <c r="F8251" s="69"/>
      <c r="G8251" s="69"/>
      <c r="H8251" s="69"/>
      <c r="I8251" s="69"/>
      <c r="J8251" s="68"/>
      <c r="K8251" s="69"/>
      <c r="L8251" s="68"/>
      <c r="M8251" s="68"/>
      <c r="N8251" s="68"/>
      <c r="O8251" s="68"/>
      <c r="P8251" s="70"/>
      <c r="Q8251" s="71"/>
    </row>
    <row r="8252" spans="1:17">
      <c r="A8252" s="152"/>
      <c r="B8252" s="68"/>
      <c r="C8252" s="68"/>
      <c r="D8252" s="68"/>
      <c r="E8252" s="68"/>
      <c r="F8252" s="69"/>
      <c r="G8252" s="69"/>
      <c r="H8252" s="69"/>
      <c r="I8252" s="69"/>
      <c r="J8252" s="68"/>
      <c r="K8252" s="69"/>
      <c r="L8252" s="68"/>
      <c r="M8252" s="68"/>
      <c r="N8252" s="68"/>
      <c r="O8252" s="68"/>
      <c r="P8252" s="70"/>
      <c r="Q8252" s="71"/>
    </row>
    <row r="8253" spans="1:17">
      <c r="A8253" s="152"/>
      <c r="B8253" s="68"/>
      <c r="C8253" s="68"/>
      <c r="D8253" s="68"/>
      <c r="E8253" s="68"/>
      <c r="F8253" s="69"/>
      <c r="G8253" s="69"/>
      <c r="H8253" s="69"/>
      <c r="I8253" s="69"/>
      <c r="J8253" s="68"/>
      <c r="K8253" s="69"/>
      <c r="L8253" s="68"/>
      <c r="M8253" s="68"/>
      <c r="N8253" s="68"/>
      <c r="O8253" s="68"/>
      <c r="P8253" s="70"/>
      <c r="Q8253" s="71"/>
    </row>
    <row r="8254" spans="1:17">
      <c r="A8254" s="152"/>
      <c r="B8254" s="68"/>
      <c r="C8254" s="68"/>
      <c r="D8254" s="68"/>
      <c r="E8254" s="68"/>
      <c r="F8254" s="69"/>
      <c r="G8254" s="69"/>
      <c r="H8254" s="69"/>
      <c r="I8254" s="69"/>
      <c r="J8254" s="68"/>
      <c r="K8254" s="69"/>
      <c r="L8254" s="68"/>
      <c r="M8254" s="68"/>
      <c r="N8254" s="68"/>
      <c r="O8254" s="68"/>
      <c r="P8254" s="70"/>
      <c r="Q8254" s="71"/>
    </row>
    <row r="8255" spans="1:17">
      <c r="A8255" s="152"/>
      <c r="B8255" s="68"/>
      <c r="C8255" s="68"/>
      <c r="D8255" s="68"/>
      <c r="E8255" s="68"/>
      <c r="F8255" s="69"/>
      <c r="G8255" s="69"/>
      <c r="H8255" s="69"/>
      <c r="I8255" s="69"/>
      <c r="J8255" s="68"/>
      <c r="K8255" s="69"/>
      <c r="L8255" s="68"/>
      <c r="M8255" s="68"/>
      <c r="N8255" s="68"/>
      <c r="O8255" s="68"/>
      <c r="P8255" s="70"/>
      <c r="Q8255" s="71"/>
    </row>
    <row r="8256" spans="1:17">
      <c r="A8256" s="152"/>
      <c r="B8256" s="68"/>
      <c r="C8256" s="68"/>
      <c r="D8256" s="68"/>
      <c r="E8256" s="68"/>
      <c r="F8256" s="69"/>
      <c r="G8256" s="69"/>
      <c r="H8256" s="69"/>
      <c r="I8256" s="69"/>
      <c r="J8256" s="68"/>
      <c r="K8256" s="69"/>
      <c r="L8256" s="68"/>
      <c r="M8256" s="68"/>
      <c r="N8256" s="68"/>
      <c r="O8256" s="68"/>
      <c r="P8256" s="70"/>
      <c r="Q8256" s="71"/>
    </row>
    <row r="8257" spans="1:17">
      <c r="A8257" s="152"/>
      <c r="B8257" s="68"/>
      <c r="C8257" s="68"/>
      <c r="D8257" s="68"/>
      <c r="E8257" s="68"/>
      <c r="F8257" s="69"/>
      <c r="G8257" s="69"/>
      <c r="H8257" s="69"/>
      <c r="I8257" s="69"/>
      <c r="J8257" s="68"/>
      <c r="K8257" s="69"/>
      <c r="L8257" s="68"/>
      <c r="M8257" s="68"/>
      <c r="N8257" s="68"/>
      <c r="O8257" s="68"/>
      <c r="P8257" s="70"/>
      <c r="Q8257" s="71"/>
    </row>
    <row r="8258" spans="1:17">
      <c r="A8258" s="152"/>
      <c r="B8258" s="68"/>
      <c r="C8258" s="68"/>
      <c r="D8258" s="68"/>
      <c r="E8258" s="68"/>
      <c r="F8258" s="69"/>
      <c r="G8258" s="69"/>
      <c r="H8258" s="69"/>
      <c r="I8258" s="69"/>
      <c r="J8258" s="68"/>
      <c r="K8258" s="69"/>
      <c r="L8258" s="68"/>
      <c r="M8258" s="68"/>
      <c r="N8258" s="68"/>
      <c r="O8258" s="68"/>
      <c r="P8258" s="70"/>
      <c r="Q8258" s="71"/>
    </row>
    <row r="8259" spans="1:17">
      <c r="A8259" s="152"/>
      <c r="B8259" s="68"/>
      <c r="C8259" s="68"/>
      <c r="D8259" s="68"/>
      <c r="E8259" s="68"/>
      <c r="F8259" s="69"/>
      <c r="G8259" s="69"/>
      <c r="H8259" s="69"/>
      <c r="I8259" s="69"/>
      <c r="J8259" s="68"/>
      <c r="K8259" s="69"/>
      <c r="L8259" s="68"/>
      <c r="M8259" s="68"/>
      <c r="N8259" s="68"/>
      <c r="O8259" s="68"/>
      <c r="P8259" s="70"/>
      <c r="Q8259" s="71"/>
    </row>
    <row r="8260" spans="1:17">
      <c r="A8260" s="152"/>
      <c r="B8260" s="68"/>
      <c r="C8260" s="68"/>
      <c r="D8260" s="68"/>
      <c r="E8260" s="68"/>
      <c r="F8260" s="69"/>
      <c r="G8260" s="69"/>
      <c r="H8260" s="69"/>
      <c r="I8260" s="69"/>
      <c r="J8260" s="68"/>
      <c r="K8260" s="69"/>
      <c r="L8260" s="68"/>
      <c r="M8260" s="68"/>
      <c r="N8260" s="68"/>
      <c r="O8260" s="68"/>
      <c r="P8260" s="70"/>
      <c r="Q8260" s="71"/>
    </row>
    <row r="8261" spans="1:17">
      <c r="A8261" s="152"/>
      <c r="B8261" s="68"/>
      <c r="C8261" s="68"/>
      <c r="D8261" s="68"/>
      <c r="E8261" s="68"/>
      <c r="F8261" s="69"/>
      <c r="G8261" s="69"/>
      <c r="H8261" s="69"/>
      <c r="I8261" s="69"/>
      <c r="J8261" s="68"/>
      <c r="K8261" s="69"/>
      <c r="L8261" s="68"/>
      <c r="M8261" s="68"/>
      <c r="N8261" s="68"/>
      <c r="O8261" s="68"/>
      <c r="P8261" s="70"/>
      <c r="Q8261" s="71"/>
    </row>
    <row r="8262" spans="1:17">
      <c r="A8262" s="152"/>
      <c r="B8262" s="68"/>
      <c r="C8262" s="68"/>
      <c r="D8262" s="68"/>
      <c r="E8262" s="68"/>
      <c r="F8262" s="69"/>
      <c r="G8262" s="69"/>
      <c r="H8262" s="69"/>
      <c r="I8262" s="69"/>
      <c r="J8262" s="68"/>
      <c r="K8262" s="69"/>
      <c r="L8262" s="68"/>
      <c r="M8262" s="68"/>
      <c r="N8262" s="68"/>
      <c r="O8262" s="68"/>
      <c r="P8262" s="70"/>
      <c r="Q8262" s="71"/>
    </row>
    <row r="8263" spans="1:17">
      <c r="A8263" s="152"/>
      <c r="B8263" s="68"/>
      <c r="C8263" s="68"/>
      <c r="D8263" s="68"/>
      <c r="E8263" s="68"/>
      <c r="F8263" s="69"/>
      <c r="G8263" s="69"/>
      <c r="H8263" s="69"/>
      <c r="I8263" s="69"/>
      <c r="J8263" s="68"/>
      <c r="K8263" s="69"/>
      <c r="L8263" s="68"/>
      <c r="M8263" s="68"/>
      <c r="N8263" s="68"/>
      <c r="O8263" s="68"/>
      <c r="P8263" s="70"/>
      <c r="Q8263" s="71"/>
    </row>
    <row r="8264" spans="1:17">
      <c r="A8264" s="152"/>
      <c r="B8264" s="68"/>
      <c r="C8264" s="68"/>
      <c r="D8264" s="68"/>
      <c r="E8264" s="68"/>
      <c r="F8264" s="69"/>
      <c r="G8264" s="69"/>
      <c r="H8264" s="69"/>
      <c r="I8264" s="69"/>
      <c r="J8264" s="68"/>
      <c r="K8264" s="69"/>
      <c r="L8264" s="68"/>
      <c r="M8264" s="68"/>
      <c r="N8264" s="68"/>
      <c r="O8264" s="68"/>
      <c r="P8264" s="70"/>
      <c r="Q8264" s="71"/>
    </row>
    <row r="8265" spans="1:17">
      <c r="A8265" s="152"/>
      <c r="B8265" s="68"/>
      <c r="C8265" s="68"/>
      <c r="D8265" s="68"/>
      <c r="E8265" s="68"/>
      <c r="F8265" s="69"/>
      <c r="G8265" s="69"/>
      <c r="H8265" s="69"/>
      <c r="I8265" s="69"/>
      <c r="J8265" s="68"/>
      <c r="K8265" s="69"/>
      <c r="L8265" s="68"/>
      <c r="M8265" s="68"/>
      <c r="N8265" s="68"/>
      <c r="O8265" s="68"/>
      <c r="P8265" s="70"/>
      <c r="Q8265" s="71"/>
    </row>
    <row r="8266" spans="1:17">
      <c r="A8266" s="152"/>
      <c r="B8266" s="68"/>
      <c r="C8266" s="68"/>
      <c r="D8266" s="68"/>
      <c r="E8266" s="68"/>
      <c r="F8266" s="69"/>
      <c r="G8266" s="69"/>
      <c r="H8266" s="69"/>
      <c r="I8266" s="69"/>
      <c r="J8266" s="68"/>
      <c r="K8266" s="69"/>
      <c r="L8266" s="68"/>
      <c r="M8266" s="68"/>
      <c r="N8266" s="68"/>
      <c r="O8266" s="68"/>
      <c r="P8266" s="70"/>
      <c r="Q8266" s="71"/>
    </row>
    <row r="8267" spans="1:17">
      <c r="A8267" s="152"/>
      <c r="B8267" s="68"/>
      <c r="C8267" s="68"/>
      <c r="D8267" s="68"/>
      <c r="E8267" s="68"/>
      <c r="F8267" s="69"/>
      <c r="G8267" s="69"/>
      <c r="H8267" s="69"/>
      <c r="I8267" s="69"/>
      <c r="J8267" s="68"/>
      <c r="K8267" s="69"/>
      <c r="L8267" s="68"/>
      <c r="M8267" s="68"/>
      <c r="N8267" s="68"/>
      <c r="O8267" s="68"/>
      <c r="P8267" s="70"/>
      <c r="Q8267" s="71"/>
    </row>
    <row r="8268" spans="1:17">
      <c r="A8268" s="152"/>
      <c r="B8268" s="68"/>
      <c r="C8268" s="68"/>
      <c r="D8268" s="68"/>
      <c r="E8268" s="68"/>
      <c r="F8268" s="69"/>
      <c r="G8268" s="69"/>
      <c r="H8268" s="69"/>
      <c r="I8268" s="69"/>
      <c r="J8268" s="68"/>
      <c r="K8268" s="69"/>
      <c r="L8268" s="68"/>
      <c r="M8268" s="68"/>
      <c r="N8268" s="68"/>
      <c r="O8268" s="68"/>
      <c r="P8268" s="70"/>
      <c r="Q8268" s="71"/>
    </row>
    <row r="8269" spans="1:17">
      <c r="A8269" s="152"/>
      <c r="B8269" s="68"/>
      <c r="C8269" s="68"/>
      <c r="D8269" s="68"/>
      <c r="E8269" s="68"/>
      <c r="F8269" s="69"/>
      <c r="G8269" s="69"/>
      <c r="H8269" s="69"/>
      <c r="I8269" s="69"/>
      <c r="J8269" s="68"/>
      <c r="K8269" s="69"/>
      <c r="L8269" s="68"/>
      <c r="M8269" s="68"/>
      <c r="N8269" s="68"/>
      <c r="O8269" s="68"/>
      <c r="P8269" s="70"/>
      <c r="Q8269" s="71"/>
    </row>
    <row r="8270" spans="1:17">
      <c r="A8270" s="152"/>
      <c r="B8270" s="68"/>
      <c r="C8270" s="68"/>
      <c r="D8270" s="68"/>
      <c r="E8270" s="68"/>
      <c r="F8270" s="69"/>
      <c r="G8270" s="69"/>
      <c r="H8270" s="69"/>
      <c r="I8270" s="69"/>
      <c r="J8270" s="68"/>
      <c r="K8270" s="69"/>
      <c r="L8270" s="68"/>
      <c r="M8270" s="68"/>
      <c r="N8270" s="68"/>
      <c r="O8270" s="68"/>
      <c r="P8270" s="70"/>
      <c r="Q8270" s="71"/>
    </row>
    <row r="8271" spans="1:17">
      <c r="A8271" s="152"/>
      <c r="B8271" s="68"/>
      <c r="C8271" s="68"/>
      <c r="D8271" s="68"/>
      <c r="E8271" s="68"/>
      <c r="F8271" s="69"/>
      <c r="G8271" s="69"/>
      <c r="H8271" s="69"/>
      <c r="I8271" s="69"/>
      <c r="J8271" s="68"/>
      <c r="K8271" s="69"/>
      <c r="L8271" s="68"/>
      <c r="M8271" s="68"/>
      <c r="N8271" s="68"/>
      <c r="O8271" s="68"/>
      <c r="P8271" s="70"/>
      <c r="Q8271" s="71"/>
    </row>
    <row r="8272" spans="1:17">
      <c r="A8272" s="152"/>
      <c r="B8272" s="68"/>
      <c r="C8272" s="68"/>
      <c r="D8272" s="68"/>
      <c r="E8272" s="68"/>
      <c r="F8272" s="69"/>
      <c r="G8272" s="69"/>
      <c r="H8272" s="69"/>
      <c r="I8272" s="69"/>
      <c r="J8272" s="68"/>
      <c r="K8272" s="69"/>
      <c r="L8272" s="68"/>
      <c r="M8272" s="68"/>
      <c r="N8272" s="68"/>
      <c r="O8272" s="68"/>
      <c r="P8272" s="70"/>
      <c r="Q8272" s="71"/>
    </row>
    <row r="8273" spans="1:17">
      <c r="A8273" s="152"/>
      <c r="B8273" s="68"/>
      <c r="C8273" s="68"/>
      <c r="D8273" s="68"/>
      <c r="E8273" s="68"/>
      <c r="F8273" s="69"/>
      <c r="G8273" s="69"/>
      <c r="H8273" s="69"/>
      <c r="I8273" s="69"/>
      <c r="J8273" s="68"/>
      <c r="K8273" s="69"/>
      <c r="L8273" s="68"/>
      <c r="M8273" s="68"/>
      <c r="N8273" s="68"/>
      <c r="O8273" s="68"/>
      <c r="P8273" s="70"/>
      <c r="Q8273" s="71"/>
    </row>
    <row r="8274" spans="1:17">
      <c r="A8274" s="152"/>
      <c r="B8274" s="68"/>
      <c r="C8274" s="68"/>
      <c r="D8274" s="68"/>
      <c r="E8274" s="68"/>
      <c r="F8274" s="69"/>
      <c r="G8274" s="69"/>
      <c r="H8274" s="69"/>
      <c r="I8274" s="69"/>
      <c r="J8274" s="68"/>
      <c r="K8274" s="69"/>
      <c r="L8274" s="68"/>
      <c r="M8274" s="68"/>
      <c r="N8274" s="68"/>
      <c r="O8274" s="68"/>
      <c r="P8274" s="70"/>
      <c r="Q8274" s="71"/>
    </row>
    <row r="8275" spans="1:17">
      <c r="A8275" s="152"/>
      <c r="B8275" s="68"/>
      <c r="C8275" s="68"/>
      <c r="D8275" s="68"/>
      <c r="E8275" s="68"/>
      <c r="F8275" s="69"/>
      <c r="G8275" s="69"/>
      <c r="H8275" s="69"/>
      <c r="I8275" s="69"/>
      <c r="J8275" s="68"/>
      <c r="K8275" s="69"/>
      <c r="L8275" s="68"/>
      <c r="M8275" s="68"/>
      <c r="N8275" s="68"/>
      <c r="O8275" s="68"/>
      <c r="P8275" s="70"/>
      <c r="Q8275" s="71"/>
    </row>
    <row r="8276" spans="1:17">
      <c r="A8276" s="152"/>
      <c r="B8276" s="68"/>
      <c r="C8276" s="68"/>
      <c r="D8276" s="68"/>
      <c r="E8276" s="68"/>
      <c r="F8276" s="69"/>
      <c r="G8276" s="69"/>
      <c r="H8276" s="69"/>
      <c r="I8276" s="69"/>
      <c r="J8276" s="68"/>
      <c r="K8276" s="69"/>
      <c r="L8276" s="68"/>
      <c r="M8276" s="68"/>
      <c r="N8276" s="68"/>
      <c r="O8276" s="68"/>
      <c r="P8276" s="70"/>
      <c r="Q8276" s="71"/>
    </row>
    <row r="8277" spans="1:17">
      <c r="A8277" s="152"/>
      <c r="B8277" s="68"/>
      <c r="C8277" s="68"/>
      <c r="D8277" s="68"/>
      <c r="E8277" s="68"/>
      <c r="F8277" s="69"/>
      <c r="G8277" s="69"/>
      <c r="H8277" s="69"/>
      <c r="I8277" s="69"/>
      <c r="J8277" s="68"/>
      <c r="K8277" s="69"/>
      <c r="L8277" s="68"/>
      <c r="M8277" s="68"/>
      <c r="N8277" s="68"/>
      <c r="O8277" s="68"/>
      <c r="P8277" s="70"/>
      <c r="Q8277" s="71"/>
    </row>
    <row r="8278" spans="1:17">
      <c r="A8278" s="152"/>
      <c r="B8278" s="68"/>
      <c r="C8278" s="68"/>
      <c r="D8278" s="68"/>
      <c r="E8278" s="68"/>
      <c r="F8278" s="69"/>
      <c r="G8278" s="69"/>
      <c r="H8278" s="69"/>
      <c r="I8278" s="69"/>
      <c r="J8278" s="68"/>
      <c r="K8278" s="69"/>
      <c r="L8278" s="68"/>
      <c r="M8278" s="68"/>
      <c r="N8278" s="68"/>
      <c r="O8278" s="68"/>
      <c r="P8278" s="70"/>
      <c r="Q8278" s="71"/>
    </row>
    <row r="8279" spans="1:17">
      <c r="A8279" s="152"/>
      <c r="B8279" s="68"/>
      <c r="C8279" s="68"/>
      <c r="D8279" s="68"/>
      <c r="E8279" s="68"/>
      <c r="F8279" s="69"/>
      <c r="G8279" s="69"/>
      <c r="H8279" s="69"/>
      <c r="I8279" s="69"/>
      <c r="J8279" s="68"/>
      <c r="K8279" s="69"/>
      <c r="L8279" s="68"/>
      <c r="M8279" s="68"/>
      <c r="N8279" s="68"/>
      <c r="O8279" s="68"/>
      <c r="P8279" s="70"/>
      <c r="Q8279" s="71"/>
    </row>
    <row r="8280" spans="1:17">
      <c r="A8280" s="152"/>
      <c r="B8280" s="68"/>
      <c r="C8280" s="68"/>
      <c r="D8280" s="68"/>
      <c r="E8280" s="68"/>
      <c r="F8280" s="69"/>
      <c r="G8280" s="69"/>
      <c r="H8280" s="69"/>
      <c r="I8280" s="69"/>
      <c r="J8280" s="68"/>
      <c r="K8280" s="69"/>
      <c r="L8280" s="68"/>
      <c r="M8280" s="68"/>
      <c r="N8280" s="68"/>
      <c r="O8280" s="68"/>
      <c r="P8280" s="70"/>
      <c r="Q8280" s="71"/>
    </row>
    <row r="8281" spans="1:17">
      <c r="A8281" s="152"/>
      <c r="B8281" s="68"/>
      <c r="C8281" s="68"/>
      <c r="D8281" s="68"/>
      <c r="E8281" s="68"/>
      <c r="F8281" s="69"/>
      <c r="G8281" s="69"/>
      <c r="H8281" s="69"/>
      <c r="I8281" s="69"/>
      <c r="J8281" s="68"/>
      <c r="K8281" s="69"/>
      <c r="L8281" s="68"/>
      <c r="M8281" s="68"/>
      <c r="N8281" s="68"/>
      <c r="O8281" s="68"/>
      <c r="P8281" s="70"/>
      <c r="Q8281" s="71"/>
    </row>
    <row r="8282" spans="1:17">
      <c r="A8282" s="152"/>
      <c r="B8282" s="68"/>
      <c r="C8282" s="68"/>
      <c r="D8282" s="68"/>
      <c r="E8282" s="68"/>
      <c r="F8282" s="69"/>
      <c r="G8282" s="69"/>
      <c r="H8282" s="69"/>
      <c r="I8282" s="69"/>
      <c r="J8282" s="68"/>
      <c r="K8282" s="69"/>
      <c r="L8282" s="68"/>
      <c r="M8282" s="68"/>
      <c r="N8282" s="68"/>
      <c r="O8282" s="68"/>
      <c r="P8282" s="70"/>
      <c r="Q8282" s="71"/>
    </row>
    <row r="8283" spans="1:17">
      <c r="A8283" s="152"/>
      <c r="B8283" s="68"/>
      <c r="C8283" s="68"/>
      <c r="D8283" s="68"/>
      <c r="E8283" s="68"/>
      <c r="F8283" s="69"/>
      <c r="G8283" s="69"/>
      <c r="H8283" s="69"/>
      <c r="I8283" s="69"/>
      <c r="J8283" s="68"/>
      <c r="K8283" s="69"/>
      <c r="L8283" s="68"/>
      <c r="M8283" s="68"/>
      <c r="N8283" s="68"/>
      <c r="O8283" s="68"/>
      <c r="P8283" s="70"/>
      <c r="Q8283" s="71"/>
    </row>
    <row r="8284" spans="1:17">
      <c r="A8284" s="152"/>
      <c r="B8284" s="68"/>
      <c r="C8284" s="68"/>
      <c r="D8284" s="68"/>
      <c r="E8284" s="68"/>
      <c r="F8284" s="69"/>
      <c r="G8284" s="69"/>
      <c r="H8284" s="69"/>
      <c r="I8284" s="69"/>
      <c r="J8284" s="68"/>
      <c r="K8284" s="69"/>
      <c r="L8284" s="68"/>
      <c r="M8284" s="68"/>
      <c r="N8284" s="68"/>
      <c r="O8284" s="68"/>
      <c r="P8284" s="70"/>
      <c r="Q8284" s="71"/>
    </row>
    <row r="8285" spans="1:17">
      <c r="A8285" s="152"/>
      <c r="B8285" s="68"/>
      <c r="C8285" s="68"/>
      <c r="D8285" s="68"/>
      <c r="E8285" s="68"/>
      <c r="F8285" s="69"/>
      <c r="G8285" s="69"/>
      <c r="H8285" s="69"/>
      <c r="I8285" s="69"/>
      <c r="J8285" s="68"/>
      <c r="K8285" s="69"/>
      <c r="L8285" s="68"/>
      <c r="M8285" s="68"/>
      <c r="N8285" s="68"/>
      <c r="O8285" s="68"/>
      <c r="P8285" s="70"/>
      <c r="Q8285" s="71"/>
    </row>
    <row r="8286" spans="1:17">
      <c r="A8286" s="152"/>
      <c r="B8286" s="68"/>
      <c r="C8286" s="68"/>
      <c r="D8286" s="68"/>
      <c r="E8286" s="68"/>
      <c r="F8286" s="69"/>
      <c r="G8286" s="69"/>
      <c r="H8286" s="69"/>
      <c r="I8286" s="69"/>
      <c r="J8286" s="68"/>
      <c r="K8286" s="69"/>
      <c r="L8286" s="68"/>
      <c r="M8286" s="68"/>
      <c r="N8286" s="68"/>
      <c r="O8286" s="68"/>
      <c r="P8286" s="70"/>
      <c r="Q8286" s="71"/>
    </row>
    <row r="8287" spans="1:17">
      <c r="A8287" s="152"/>
      <c r="B8287" s="68"/>
      <c r="C8287" s="68"/>
      <c r="D8287" s="68"/>
      <c r="E8287" s="68"/>
      <c r="F8287" s="69"/>
      <c r="G8287" s="69"/>
      <c r="H8287" s="69"/>
      <c r="I8287" s="69"/>
      <c r="J8287" s="68"/>
      <c r="K8287" s="69"/>
      <c r="L8287" s="68"/>
      <c r="M8287" s="68"/>
      <c r="N8287" s="68"/>
      <c r="O8287" s="68"/>
      <c r="P8287" s="70"/>
      <c r="Q8287" s="71"/>
    </row>
    <row r="8288" spans="1:17">
      <c r="A8288" s="152"/>
      <c r="B8288" s="68"/>
      <c r="C8288" s="68"/>
      <c r="D8288" s="68"/>
      <c r="E8288" s="68"/>
      <c r="F8288" s="69"/>
      <c r="G8288" s="69"/>
      <c r="H8288" s="69"/>
      <c r="I8288" s="69"/>
      <c r="J8288" s="68"/>
      <c r="K8288" s="69"/>
      <c r="L8288" s="68"/>
      <c r="M8288" s="68"/>
      <c r="N8288" s="68"/>
      <c r="O8288" s="68"/>
      <c r="P8288" s="70"/>
      <c r="Q8288" s="71"/>
    </row>
    <row r="8289" spans="1:17">
      <c r="A8289" s="152"/>
      <c r="B8289" s="68"/>
      <c r="C8289" s="68"/>
      <c r="D8289" s="68"/>
      <c r="E8289" s="68"/>
      <c r="F8289" s="69"/>
      <c r="G8289" s="69"/>
      <c r="H8289" s="69"/>
      <c r="I8289" s="69"/>
      <c r="J8289" s="68"/>
      <c r="K8289" s="69"/>
      <c r="L8289" s="68"/>
      <c r="M8289" s="68"/>
      <c r="N8289" s="68"/>
      <c r="O8289" s="68"/>
      <c r="P8289" s="70"/>
      <c r="Q8289" s="71"/>
    </row>
    <row r="8290" spans="1:17">
      <c r="A8290" s="152"/>
      <c r="B8290" s="68"/>
      <c r="C8290" s="68"/>
      <c r="D8290" s="68"/>
      <c r="E8290" s="68"/>
      <c r="F8290" s="69"/>
      <c r="G8290" s="69"/>
      <c r="H8290" s="69"/>
      <c r="I8290" s="69"/>
      <c r="J8290" s="68"/>
      <c r="K8290" s="69"/>
      <c r="L8290" s="68"/>
      <c r="M8290" s="68"/>
      <c r="N8290" s="68"/>
      <c r="O8290" s="68"/>
      <c r="P8290" s="70"/>
      <c r="Q8290" s="71"/>
    </row>
    <row r="8291" spans="1:17">
      <c r="A8291" s="152"/>
      <c r="B8291" s="68"/>
      <c r="C8291" s="68"/>
      <c r="D8291" s="68"/>
      <c r="E8291" s="68"/>
      <c r="F8291" s="69"/>
      <c r="G8291" s="69"/>
      <c r="H8291" s="69"/>
      <c r="I8291" s="69"/>
      <c r="J8291" s="68"/>
      <c r="K8291" s="69"/>
      <c r="L8291" s="68"/>
      <c r="M8291" s="68"/>
      <c r="N8291" s="68"/>
      <c r="O8291" s="68"/>
      <c r="P8291" s="70"/>
      <c r="Q8291" s="71"/>
    </row>
    <row r="8292" spans="1:17">
      <c r="A8292" s="152"/>
      <c r="B8292" s="68"/>
      <c r="C8292" s="68"/>
      <c r="D8292" s="68"/>
      <c r="E8292" s="68"/>
      <c r="F8292" s="69"/>
      <c r="G8292" s="69"/>
      <c r="H8292" s="69"/>
      <c r="I8292" s="69"/>
      <c r="J8292" s="68"/>
      <c r="K8292" s="69"/>
      <c r="L8292" s="68"/>
      <c r="M8292" s="68"/>
      <c r="N8292" s="68"/>
      <c r="O8292" s="68"/>
      <c r="P8292" s="70"/>
      <c r="Q8292" s="71"/>
    </row>
    <row r="8293" spans="1:17">
      <c r="A8293" s="152"/>
      <c r="B8293" s="68"/>
      <c r="C8293" s="68"/>
      <c r="D8293" s="68"/>
      <c r="E8293" s="68"/>
      <c r="F8293" s="69"/>
      <c r="G8293" s="69"/>
      <c r="H8293" s="69"/>
      <c r="I8293" s="69"/>
      <c r="J8293" s="68"/>
      <c r="K8293" s="69"/>
      <c r="L8293" s="68"/>
      <c r="M8293" s="68"/>
      <c r="N8293" s="68"/>
      <c r="O8293" s="68"/>
      <c r="P8293" s="70"/>
      <c r="Q8293" s="71"/>
    </row>
    <row r="8294" spans="1:17">
      <c r="A8294" s="152"/>
      <c r="B8294" s="68"/>
      <c r="C8294" s="68"/>
      <c r="D8294" s="68"/>
      <c r="E8294" s="68"/>
      <c r="F8294" s="69"/>
      <c r="G8294" s="69"/>
      <c r="H8294" s="69"/>
      <c r="I8294" s="69"/>
      <c r="J8294" s="68"/>
      <c r="K8294" s="69"/>
      <c r="L8294" s="68"/>
      <c r="M8294" s="68"/>
      <c r="N8294" s="68"/>
      <c r="O8294" s="68"/>
      <c r="P8294" s="70"/>
      <c r="Q8294" s="71"/>
    </row>
    <row r="8295" spans="1:17">
      <c r="A8295" s="152"/>
      <c r="B8295" s="68"/>
      <c r="C8295" s="68"/>
      <c r="D8295" s="68"/>
      <c r="E8295" s="68"/>
      <c r="F8295" s="69"/>
      <c r="G8295" s="69"/>
      <c r="H8295" s="69"/>
      <c r="I8295" s="69"/>
      <c r="J8295" s="68"/>
      <c r="K8295" s="69"/>
      <c r="L8295" s="68"/>
      <c r="M8295" s="68"/>
      <c r="N8295" s="68"/>
      <c r="O8295" s="68"/>
      <c r="P8295" s="70"/>
      <c r="Q8295" s="71"/>
    </row>
    <row r="8296" spans="1:17">
      <c r="A8296" s="152"/>
      <c r="B8296" s="68"/>
      <c r="C8296" s="68"/>
      <c r="D8296" s="68"/>
      <c r="E8296" s="68"/>
      <c r="F8296" s="69"/>
      <c r="G8296" s="69"/>
      <c r="H8296" s="69"/>
      <c r="I8296" s="69"/>
      <c r="J8296" s="68"/>
      <c r="K8296" s="69"/>
      <c r="L8296" s="68"/>
      <c r="M8296" s="68"/>
      <c r="N8296" s="68"/>
      <c r="O8296" s="68"/>
      <c r="P8296" s="70"/>
      <c r="Q8296" s="71"/>
    </row>
    <row r="8297" spans="1:17">
      <c r="A8297" s="152"/>
      <c r="B8297" s="68"/>
      <c r="C8297" s="68"/>
      <c r="D8297" s="68"/>
      <c r="E8297" s="68"/>
      <c r="F8297" s="69"/>
      <c r="G8297" s="69"/>
      <c r="H8297" s="69"/>
      <c r="I8297" s="69"/>
      <c r="J8297" s="68"/>
      <c r="K8297" s="69"/>
      <c r="L8297" s="68"/>
      <c r="M8297" s="68"/>
      <c r="N8297" s="68"/>
      <c r="O8297" s="68"/>
      <c r="P8297" s="70"/>
      <c r="Q8297" s="71"/>
    </row>
    <row r="8298" spans="1:17">
      <c r="A8298" s="152"/>
      <c r="B8298" s="68"/>
      <c r="C8298" s="68"/>
      <c r="D8298" s="68"/>
      <c r="E8298" s="68"/>
      <c r="F8298" s="69"/>
      <c r="G8298" s="69"/>
      <c r="H8298" s="69"/>
      <c r="I8298" s="69"/>
      <c r="J8298" s="68"/>
      <c r="K8298" s="69"/>
      <c r="L8298" s="68"/>
      <c r="M8298" s="68"/>
      <c r="N8298" s="68"/>
      <c r="O8298" s="68"/>
      <c r="P8298" s="70"/>
      <c r="Q8298" s="71"/>
    </row>
    <row r="8299" spans="1:17">
      <c r="A8299" s="152"/>
      <c r="B8299" s="68"/>
      <c r="C8299" s="68"/>
      <c r="D8299" s="68"/>
      <c r="E8299" s="68"/>
      <c r="F8299" s="69"/>
      <c r="G8299" s="69"/>
      <c r="H8299" s="69"/>
      <c r="I8299" s="69"/>
      <c r="J8299" s="68"/>
      <c r="K8299" s="69"/>
      <c r="L8299" s="68"/>
      <c r="M8299" s="68"/>
      <c r="N8299" s="68"/>
      <c r="O8299" s="68"/>
      <c r="P8299" s="70"/>
      <c r="Q8299" s="71"/>
    </row>
    <row r="8300" spans="1:17">
      <c r="A8300" s="152"/>
      <c r="B8300" s="68"/>
      <c r="C8300" s="68"/>
      <c r="D8300" s="68"/>
      <c r="E8300" s="68"/>
      <c r="F8300" s="69"/>
      <c r="G8300" s="69"/>
      <c r="H8300" s="69"/>
      <c r="I8300" s="69"/>
      <c r="J8300" s="68"/>
      <c r="K8300" s="69"/>
      <c r="L8300" s="68"/>
      <c r="M8300" s="68"/>
      <c r="N8300" s="68"/>
      <c r="O8300" s="68"/>
      <c r="P8300" s="70"/>
      <c r="Q8300" s="71"/>
    </row>
    <row r="8301" spans="1:17">
      <c r="A8301" s="152"/>
      <c r="B8301" s="68"/>
      <c r="C8301" s="68"/>
      <c r="D8301" s="68"/>
      <c r="E8301" s="68"/>
      <c r="F8301" s="69"/>
      <c r="G8301" s="69"/>
      <c r="H8301" s="69"/>
      <c r="I8301" s="69"/>
      <c r="J8301" s="68"/>
      <c r="K8301" s="69"/>
      <c r="L8301" s="68"/>
      <c r="M8301" s="68"/>
      <c r="N8301" s="68"/>
      <c r="O8301" s="68"/>
      <c r="P8301" s="70"/>
      <c r="Q8301" s="71"/>
    </row>
    <row r="8302" spans="1:17">
      <c r="A8302" s="152"/>
      <c r="B8302" s="68"/>
      <c r="C8302" s="68"/>
      <c r="D8302" s="68"/>
      <c r="E8302" s="68"/>
      <c r="F8302" s="69"/>
      <c r="G8302" s="69"/>
      <c r="H8302" s="69"/>
      <c r="I8302" s="69"/>
      <c r="J8302" s="68"/>
      <c r="K8302" s="69"/>
      <c r="L8302" s="68"/>
      <c r="M8302" s="68"/>
      <c r="N8302" s="68"/>
      <c r="O8302" s="68"/>
      <c r="P8302" s="70"/>
      <c r="Q8302" s="71"/>
    </row>
    <row r="8303" spans="1:17">
      <c r="A8303" s="152"/>
      <c r="B8303" s="68"/>
      <c r="C8303" s="68"/>
      <c r="D8303" s="68"/>
      <c r="E8303" s="68"/>
      <c r="F8303" s="69"/>
      <c r="G8303" s="69"/>
      <c r="H8303" s="69"/>
      <c r="I8303" s="69"/>
      <c r="J8303" s="68"/>
      <c r="K8303" s="69"/>
      <c r="L8303" s="68"/>
      <c r="M8303" s="68"/>
      <c r="N8303" s="68"/>
      <c r="O8303" s="68"/>
      <c r="P8303" s="70"/>
      <c r="Q8303" s="71"/>
    </row>
    <row r="8304" spans="1:17">
      <c r="A8304" s="152"/>
      <c r="B8304" s="68"/>
      <c r="C8304" s="68"/>
      <c r="D8304" s="68"/>
      <c r="E8304" s="68"/>
      <c r="F8304" s="69"/>
      <c r="G8304" s="69"/>
      <c r="H8304" s="69"/>
      <c r="I8304" s="69"/>
      <c r="J8304" s="68"/>
      <c r="K8304" s="69"/>
      <c r="L8304" s="68"/>
      <c r="M8304" s="68"/>
      <c r="N8304" s="68"/>
      <c r="O8304" s="68"/>
      <c r="P8304" s="70"/>
      <c r="Q8304" s="71"/>
    </row>
    <row r="8305" spans="1:17">
      <c r="A8305" s="152"/>
      <c r="B8305" s="68"/>
      <c r="C8305" s="68"/>
      <c r="D8305" s="68"/>
      <c r="E8305" s="68"/>
      <c r="F8305" s="69"/>
      <c r="G8305" s="69"/>
      <c r="H8305" s="69"/>
      <c r="I8305" s="69"/>
      <c r="J8305" s="68"/>
      <c r="K8305" s="69"/>
      <c r="L8305" s="68"/>
      <c r="M8305" s="68"/>
      <c r="N8305" s="68"/>
      <c r="O8305" s="68"/>
      <c r="P8305" s="70"/>
      <c r="Q8305" s="71"/>
    </row>
    <row r="8306" spans="1:17">
      <c r="A8306" s="152"/>
      <c r="B8306" s="68"/>
      <c r="C8306" s="68"/>
      <c r="D8306" s="68"/>
      <c r="E8306" s="68"/>
      <c r="F8306" s="69"/>
      <c r="G8306" s="69"/>
      <c r="H8306" s="69"/>
      <c r="I8306" s="69"/>
      <c r="J8306" s="68"/>
      <c r="K8306" s="69"/>
      <c r="L8306" s="68"/>
      <c r="M8306" s="68"/>
      <c r="N8306" s="68"/>
      <c r="O8306" s="68"/>
      <c r="P8306" s="70"/>
      <c r="Q8306" s="71"/>
    </row>
    <row r="8307" spans="1:17">
      <c r="A8307" s="152"/>
      <c r="B8307" s="68"/>
      <c r="C8307" s="68"/>
      <c r="D8307" s="68"/>
      <c r="E8307" s="68"/>
      <c r="F8307" s="69"/>
      <c r="G8307" s="69"/>
      <c r="H8307" s="69"/>
      <c r="I8307" s="69"/>
      <c r="J8307" s="68"/>
      <c r="K8307" s="69"/>
      <c r="L8307" s="68"/>
      <c r="M8307" s="68"/>
      <c r="N8307" s="68"/>
      <c r="O8307" s="68"/>
      <c r="P8307" s="70"/>
      <c r="Q8307" s="71"/>
    </row>
    <row r="8308" spans="1:17">
      <c r="A8308" s="152"/>
      <c r="B8308" s="68"/>
      <c r="C8308" s="68"/>
      <c r="D8308" s="68"/>
      <c r="E8308" s="68"/>
      <c r="F8308" s="69"/>
      <c r="G8308" s="69"/>
      <c r="H8308" s="69"/>
      <c r="I8308" s="69"/>
      <c r="J8308" s="68"/>
      <c r="K8308" s="69"/>
      <c r="L8308" s="68"/>
      <c r="M8308" s="68"/>
      <c r="N8308" s="68"/>
      <c r="O8308" s="68"/>
      <c r="P8308" s="70"/>
      <c r="Q8308" s="71"/>
    </row>
    <row r="8309" spans="1:17">
      <c r="A8309" s="152"/>
      <c r="B8309" s="68"/>
      <c r="C8309" s="68"/>
      <c r="D8309" s="68"/>
      <c r="E8309" s="68"/>
      <c r="F8309" s="69"/>
      <c r="G8309" s="69"/>
      <c r="H8309" s="69"/>
      <c r="I8309" s="69"/>
      <c r="J8309" s="68"/>
      <c r="K8309" s="69"/>
      <c r="L8309" s="68"/>
      <c r="M8309" s="68"/>
      <c r="N8309" s="68"/>
      <c r="O8309" s="68"/>
      <c r="P8309" s="70"/>
      <c r="Q8309" s="71"/>
    </row>
    <row r="8310" spans="1:17">
      <c r="A8310" s="152"/>
      <c r="B8310" s="68"/>
      <c r="C8310" s="68"/>
      <c r="D8310" s="68"/>
      <c r="E8310" s="68"/>
      <c r="F8310" s="69"/>
      <c r="G8310" s="69"/>
      <c r="H8310" s="69"/>
      <c r="I8310" s="69"/>
      <c r="J8310" s="68"/>
      <c r="K8310" s="69"/>
      <c r="L8310" s="68"/>
      <c r="M8310" s="68"/>
      <c r="N8310" s="68"/>
      <c r="O8310" s="68"/>
      <c r="P8310" s="70"/>
      <c r="Q8310" s="71"/>
    </row>
    <row r="8311" spans="1:17">
      <c r="A8311" s="152"/>
      <c r="B8311" s="68"/>
      <c r="C8311" s="68"/>
      <c r="D8311" s="68"/>
      <c r="E8311" s="68"/>
      <c r="F8311" s="69"/>
      <c r="G8311" s="69"/>
      <c r="H8311" s="69"/>
      <c r="I8311" s="69"/>
      <c r="J8311" s="68"/>
      <c r="K8311" s="69"/>
      <c r="L8311" s="68"/>
      <c r="M8311" s="68"/>
      <c r="N8311" s="68"/>
      <c r="O8311" s="68"/>
      <c r="P8311" s="70"/>
      <c r="Q8311" s="71"/>
    </row>
    <row r="8312" spans="1:17">
      <c r="A8312" s="152"/>
      <c r="B8312" s="68"/>
      <c r="C8312" s="68"/>
      <c r="D8312" s="68"/>
      <c r="E8312" s="68"/>
      <c r="F8312" s="69"/>
      <c r="G8312" s="69"/>
      <c r="H8312" s="69"/>
      <c r="I8312" s="69"/>
      <c r="J8312" s="68"/>
      <c r="K8312" s="69"/>
      <c r="L8312" s="68"/>
      <c r="M8312" s="68"/>
      <c r="N8312" s="68"/>
      <c r="O8312" s="68"/>
      <c r="P8312" s="70"/>
      <c r="Q8312" s="71"/>
    </row>
    <row r="8313" spans="1:17">
      <c r="A8313" s="152"/>
      <c r="B8313" s="68"/>
      <c r="C8313" s="68"/>
      <c r="D8313" s="68"/>
      <c r="E8313" s="68"/>
      <c r="F8313" s="69"/>
      <c r="G8313" s="69"/>
      <c r="H8313" s="69"/>
      <c r="I8313" s="69"/>
      <c r="J8313" s="68"/>
      <c r="K8313" s="69"/>
      <c r="L8313" s="68"/>
      <c r="M8313" s="68"/>
      <c r="N8313" s="68"/>
      <c r="O8313" s="68"/>
      <c r="P8313" s="70"/>
      <c r="Q8313" s="71"/>
    </row>
    <row r="8314" spans="1:17">
      <c r="A8314" s="152"/>
      <c r="B8314" s="68"/>
      <c r="C8314" s="68"/>
      <c r="D8314" s="68"/>
      <c r="E8314" s="68"/>
      <c r="F8314" s="69"/>
      <c r="G8314" s="69"/>
      <c r="H8314" s="69"/>
      <c r="I8314" s="69"/>
      <c r="J8314" s="68"/>
      <c r="K8314" s="69"/>
      <c r="L8314" s="68"/>
      <c r="M8314" s="68"/>
      <c r="N8314" s="68"/>
      <c r="O8314" s="68"/>
      <c r="P8314" s="70"/>
      <c r="Q8314" s="71"/>
    </row>
    <row r="8315" spans="1:17">
      <c r="A8315" s="152"/>
      <c r="B8315" s="68"/>
      <c r="C8315" s="68"/>
      <c r="D8315" s="68"/>
      <c r="E8315" s="68"/>
      <c r="F8315" s="69"/>
      <c r="G8315" s="69"/>
      <c r="H8315" s="69"/>
      <c r="I8315" s="69"/>
      <c r="J8315" s="68"/>
      <c r="K8315" s="69"/>
      <c r="L8315" s="68"/>
      <c r="M8315" s="68"/>
      <c r="N8315" s="68"/>
      <c r="O8315" s="68"/>
      <c r="P8315" s="70"/>
      <c r="Q8315" s="71"/>
    </row>
    <row r="8316" spans="1:17">
      <c r="A8316" s="152"/>
      <c r="B8316" s="68"/>
      <c r="C8316" s="68"/>
      <c r="D8316" s="68"/>
      <c r="E8316" s="68"/>
      <c r="F8316" s="69"/>
      <c r="G8316" s="69"/>
      <c r="H8316" s="69"/>
      <c r="I8316" s="69"/>
      <c r="J8316" s="68"/>
      <c r="K8316" s="69"/>
      <c r="L8316" s="68"/>
      <c r="M8316" s="68"/>
      <c r="N8316" s="68"/>
      <c r="O8316" s="68"/>
      <c r="P8316" s="70"/>
      <c r="Q8316" s="71"/>
    </row>
    <row r="8317" spans="1:17">
      <c r="A8317" s="152"/>
      <c r="B8317" s="68"/>
      <c r="C8317" s="68"/>
      <c r="D8317" s="68"/>
      <c r="E8317" s="68"/>
      <c r="F8317" s="69"/>
      <c r="G8317" s="69"/>
      <c r="H8317" s="69"/>
      <c r="I8317" s="69"/>
      <c r="J8317" s="68"/>
      <c r="K8317" s="69"/>
      <c r="L8317" s="68"/>
      <c r="M8317" s="68"/>
      <c r="N8317" s="68"/>
      <c r="O8317" s="68"/>
      <c r="P8317" s="70"/>
      <c r="Q8317" s="71"/>
    </row>
    <row r="8318" spans="1:17">
      <c r="A8318" s="152"/>
      <c r="B8318" s="68"/>
      <c r="C8318" s="68"/>
      <c r="D8318" s="68"/>
      <c r="E8318" s="68"/>
      <c r="F8318" s="69"/>
      <c r="G8318" s="69"/>
      <c r="H8318" s="69"/>
      <c r="I8318" s="69"/>
      <c r="J8318" s="68"/>
      <c r="K8318" s="69"/>
      <c r="L8318" s="68"/>
      <c r="M8318" s="68"/>
      <c r="N8318" s="68"/>
      <c r="O8318" s="68"/>
      <c r="P8318" s="70"/>
      <c r="Q8318" s="71"/>
    </row>
    <row r="8319" spans="1:17">
      <c r="A8319" s="152"/>
      <c r="B8319" s="68"/>
      <c r="C8319" s="68"/>
      <c r="D8319" s="68"/>
      <c r="E8319" s="68"/>
      <c r="F8319" s="69"/>
      <c r="G8319" s="69"/>
      <c r="H8319" s="69"/>
      <c r="I8319" s="69"/>
      <c r="J8319" s="68"/>
      <c r="K8319" s="69"/>
      <c r="L8319" s="68"/>
      <c r="M8319" s="68"/>
      <c r="N8319" s="68"/>
      <c r="O8319" s="68"/>
      <c r="P8319" s="70"/>
      <c r="Q8319" s="71"/>
    </row>
    <row r="8320" spans="1:17">
      <c r="A8320" s="152"/>
      <c r="B8320" s="68"/>
      <c r="C8320" s="68"/>
      <c r="D8320" s="68"/>
      <c r="E8320" s="68"/>
      <c r="F8320" s="69"/>
      <c r="G8320" s="69"/>
      <c r="H8320" s="69"/>
      <c r="I8320" s="69"/>
      <c r="J8320" s="68"/>
      <c r="K8320" s="69"/>
      <c r="L8320" s="68"/>
      <c r="M8320" s="68"/>
      <c r="N8320" s="68"/>
      <c r="O8320" s="68"/>
      <c r="P8320" s="70"/>
      <c r="Q8320" s="71"/>
    </row>
    <row r="8321" spans="1:17">
      <c r="A8321" s="152"/>
      <c r="B8321" s="68"/>
      <c r="C8321" s="68"/>
      <c r="D8321" s="68"/>
      <c r="E8321" s="68"/>
      <c r="F8321" s="69"/>
      <c r="G8321" s="69"/>
      <c r="H8321" s="69"/>
      <c r="I8321" s="69"/>
      <c r="J8321" s="68"/>
      <c r="K8321" s="69"/>
      <c r="L8321" s="68"/>
      <c r="M8321" s="68"/>
      <c r="N8321" s="68"/>
      <c r="O8321" s="68"/>
      <c r="P8321" s="70"/>
      <c r="Q8321" s="71"/>
    </row>
    <row r="8322" spans="1:17">
      <c r="A8322" s="152"/>
      <c r="B8322" s="68"/>
      <c r="C8322" s="68"/>
      <c r="D8322" s="68"/>
      <c r="E8322" s="68"/>
      <c r="F8322" s="69"/>
      <c r="G8322" s="69"/>
      <c r="H8322" s="69"/>
      <c r="I8322" s="69"/>
      <c r="J8322" s="68"/>
      <c r="K8322" s="69"/>
      <c r="L8322" s="68"/>
      <c r="M8322" s="68"/>
      <c r="N8322" s="68"/>
      <c r="O8322" s="68"/>
      <c r="P8322" s="70"/>
      <c r="Q8322" s="71"/>
    </row>
    <row r="8323" spans="1:17">
      <c r="A8323" s="152"/>
      <c r="B8323" s="68"/>
      <c r="C8323" s="68"/>
      <c r="D8323" s="68"/>
      <c r="E8323" s="68"/>
      <c r="F8323" s="69"/>
      <c r="G8323" s="69"/>
      <c r="H8323" s="69"/>
      <c r="I8323" s="69"/>
      <c r="J8323" s="68"/>
      <c r="K8323" s="69"/>
      <c r="L8323" s="68"/>
      <c r="M8323" s="68"/>
      <c r="N8323" s="68"/>
      <c r="O8323" s="68"/>
      <c r="P8323" s="70"/>
      <c r="Q8323" s="71"/>
    </row>
    <row r="8324" spans="1:17">
      <c r="A8324" s="152"/>
      <c r="B8324" s="68"/>
      <c r="C8324" s="68"/>
      <c r="D8324" s="68"/>
      <c r="E8324" s="68"/>
      <c r="F8324" s="69"/>
      <c r="G8324" s="69"/>
      <c r="H8324" s="69"/>
      <c r="I8324" s="69"/>
      <c r="J8324" s="68"/>
      <c r="K8324" s="69"/>
      <c r="L8324" s="68"/>
      <c r="M8324" s="68"/>
      <c r="N8324" s="68"/>
      <c r="O8324" s="68"/>
      <c r="P8324" s="70"/>
      <c r="Q8324" s="71"/>
    </row>
    <row r="8325" spans="1:17">
      <c r="A8325" s="152"/>
      <c r="B8325" s="68"/>
      <c r="C8325" s="68"/>
      <c r="D8325" s="68"/>
      <c r="E8325" s="68"/>
      <c r="F8325" s="69"/>
      <c r="G8325" s="69"/>
      <c r="H8325" s="69"/>
      <c r="I8325" s="69"/>
      <c r="J8325" s="68"/>
      <c r="K8325" s="69"/>
      <c r="L8325" s="68"/>
      <c r="M8325" s="68"/>
      <c r="N8325" s="68"/>
      <c r="O8325" s="68"/>
      <c r="P8325" s="70"/>
      <c r="Q8325" s="71"/>
    </row>
    <row r="8326" spans="1:17">
      <c r="A8326" s="152"/>
      <c r="B8326" s="68"/>
      <c r="C8326" s="68"/>
      <c r="D8326" s="68"/>
      <c r="E8326" s="68"/>
      <c r="F8326" s="69"/>
      <c r="G8326" s="69"/>
      <c r="H8326" s="69"/>
      <c r="I8326" s="69"/>
      <c r="J8326" s="68"/>
      <c r="K8326" s="69"/>
      <c r="L8326" s="68"/>
      <c r="M8326" s="68"/>
      <c r="N8326" s="68"/>
      <c r="O8326" s="68"/>
      <c r="P8326" s="70"/>
      <c r="Q8326" s="71"/>
    </row>
    <row r="8327" spans="1:17">
      <c r="A8327" s="152"/>
      <c r="B8327" s="68"/>
      <c r="C8327" s="68"/>
      <c r="D8327" s="68"/>
      <c r="E8327" s="68"/>
      <c r="F8327" s="69"/>
      <c r="G8327" s="69"/>
      <c r="H8327" s="69"/>
      <c r="I8327" s="69"/>
      <c r="J8327" s="68"/>
      <c r="K8327" s="69"/>
      <c r="L8327" s="68"/>
      <c r="M8327" s="68"/>
      <c r="N8327" s="68"/>
      <c r="O8327" s="68"/>
      <c r="P8327" s="70"/>
      <c r="Q8327" s="71"/>
    </row>
    <row r="8328" spans="1:17">
      <c r="A8328" s="152"/>
      <c r="B8328" s="68"/>
      <c r="C8328" s="68"/>
      <c r="D8328" s="68"/>
      <c r="E8328" s="68"/>
      <c r="F8328" s="69"/>
      <c r="G8328" s="69"/>
      <c r="H8328" s="69"/>
      <c r="I8328" s="69"/>
      <c r="J8328" s="68"/>
      <c r="K8328" s="69"/>
      <c r="L8328" s="68"/>
      <c r="M8328" s="68"/>
      <c r="N8328" s="68"/>
      <c r="O8328" s="68"/>
      <c r="P8328" s="70"/>
      <c r="Q8328" s="71"/>
    </row>
    <row r="8329" spans="1:17">
      <c r="A8329" s="152"/>
      <c r="B8329" s="68"/>
      <c r="C8329" s="68"/>
      <c r="D8329" s="68"/>
      <c r="E8329" s="68"/>
      <c r="F8329" s="69"/>
      <c r="G8329" s="69"/>
      <c r="H8329" s="69"/>
      <c r="I8329" s="69"/>
      <c r="J8329" s="68"/>
      <c r="K8329" s="69"/>
      <c r="L8329" s="68"/>
      <c r="M8329" s="68"/>
      <c r="N8329" s="68"/>
      <c r="O8329" s="68"/>
      <c r="P8329" s="70"/>
      <c r="Q8329" s="71"/>
    </row>
    <row r="8330" spans="1:17">
      <c r="A8330" s="152"/>
      <c r="B8330" s="68"/>
      <c r="C8330" s="68"/>
      <c r="D8330" s="68"/>
      <c r="E8330" s="68"/>
      <c r="F8330" s="69"/>
      <c r="G8330" s="69"/>
      <c r="H8330" s="69"/>
      <c r="I8330" s="69"/>
      <c r="J8330" s="68"/>
      <c r="K8330" s="69"/>
      <c r="L8330" s="68"/>
      <c r="M8330" s="68"/>
      <c r="N8330" s="68"/>
      <c r="O8330" s="68"/>
      <c r="P8330" s="70"/>
      <c r="Q8330" s="71"/>
    </row>
    <row r="8331" spans="1:17">
      <c r="A8331" s="152"/>
      <c r="B8331" s="68"/>
      <c r="C8331" s="68"/>
      <c r="D8331" s="68"/>
      <c r="E8331" s="68"/>
      <c r="F8331" s="69"/>
      <c r="G8331" s="69"/>
      <c r="H8331" s="69"/>
      <c r="I8331" s="69"/>
      <c r="J8331" s="68"/>
      <c r="K8331" s="69"/>
      <c r="L8331" s="68"/>
      <c r="M8331" s="68"/>
      <c r="N8331" s="68"/>
      <c r="O8331" s="68"/>
      <c r="P8331" s="70"/>
      <c r="Q8331" s="71"/>
    </row>
    <row r="8332" spans="1:17">
      <c r="A8332" s="152"/>
      <c r="B8332" s="68"/>
      <c r="C8332" s="68"/>
      <c r="D8332" s="68"/>
      <c r="E8332" s="68"/>
      <c r="F8332" s="69"/>
      <c r="G8332" s="69"/>
      <c r="H8332" s="69"/>
      <c r="I8332" s="69"/>
      <c r="J8332" s="68"/>
      <c r="K8332" s="69"/>
      <c r="L8332" s="68"/>
      <c r="M8332" s="68"/>
      <c r="N8332" s="68"/>
      <c r="O8332" s="68"/>
      <c r="P8332" s="70"/>
      <c r="Q8332" s="71"/>
    </row>
    <row r="8333" spans="1:17">
      <c r="A8333" s="152"/>
      <c r="B8333" s="68"/>
      <c r="C8333" s="68"/>
      <c r="D8333" s="68"/>
      <c r="E8333" s="68"/>
      <c r="F8333" s="69"/>
      <c r="G8333" s="69"/>
      <c r="H8333" s="69"/>
      <c r="I8333" s="69"/>
      <c r="J8333" s="68"/>
      <c r="K8333" s="69"/>
      <c r="L8333" s="68"/>
      <c r="M8333" s="68"/>
      <c r="N8333" s="68"/>
      <c r="O8333" s="68"/>
      <c r="P8333" s="70"/>
      <c r="Q8333" s="71"/>
    </row>
    <row r="8334" spans="1:17">
      <c r="A8334" s="152"/>
      <c r="B8334" s="68"/>
      <c r="C8334" s="68"/>
      <c r="D8334" s="68"/>
      <c r="E8334" s="68"/>
      <c r="F8334" s="69"/>
      <c r="G8334" s="69"/>
      <c r="H8334" s="69"/>
      <c r="I8334" s="69"/>
      <c r="J8334" s="68"/>
      <c r="K8334" s="69"/>
      <c r="L8334" s="68"/>
      <c r="M8334" s="68"/>
      <c r="N8334" s="68"/>
      <c r="O8334" s="68"/>
      <c r="P8334" s="70"/>
      <c r="Q8334" s="71"/>
    </row>
    <row r="8335" spans="1:17">
      <c r="A8335" s="152"/>
      <c r="B8335" s="68"/>
      <c r="C8335" s="68"/>
      <c r="D8335" s="68"/>
      <c r="E8335" s="68"/>
      <c r="F8335" s="69"/>
      <c r="G8335" s="69"/>
      <c r="H8335" s="69"/>
      <c r="I8335" s="69"/>
      <c r="J8335" s="68"/>
      <c r="K8335" s="69"/>
      <c r="L8335" s="68"/>
      <c r="M8335" s="68"/>
      <c r="N8335" s="68"/>
      <c r="O8335" s="68"/>
      <c r="P8335" s="70"/>
      <c r="Q8335" s="71"/>
    </row>
    <row r="8336" spans="1:17">
      <c r="A8336" s="152"/>
      <c r="B8336" s="68"/>
      <c r="C8336" s="68"/>
      <c r="D8336" s="68"/>
      <c r="E8336" s="68"/>
      <c r="F8336" s="69"/>
      <c r="G8336" s="69"/>
      <c r="H8336" s="69"/>
      <c r="I8336" s="69"/>
      <c r="J8336" s="68"/>
      <c r="K8336" s="69"/>
      <c r="L8336" s="68"/>
      <c r="M8336" s="68"/>
      <c r="N8336" s="68"/>
      <c r="O8336" s="68"/>
      <c r="P8336" s="70"/>
      <c r="Q8336" s="71"/>
    </row>
    <row r="8337" spans="1:17">
      <c r="A8337" s="152"/>
      <c r="B8337" s="68"/>
      <c r="C8337" s="68"/>
      <c r="D8337" s="68"/>
      <c r="E8337" s="68"/>
      <c r="F8337" s="69"/>
      <c r="G8337" s="69"/>
      <c r="H8337" s="69"/>
      <c r="I8337" s="69"/>
      <c r="J8337" s="68"/>
      <c r="K8337" s="69"/>
      <c r="L8337" s="68"/>
      <c r="M8337" s="68"/>
      <c r="N8337" s="68"/>
      <c r="O8337" s="68"/>
      <c r="P8337" s="70"/>
      <c r="Q8337" s="71"/>
    </row>
    <row r="8338" spans="1:17">
      <c r="A8338" s="152"/>
      <c r="B8338" s="68"/>
      <c r="C8338" s="68"/>
      <c r="D8338" s="68"/>
      <c r="E8338" s="68"/>
      <c r="F8338" s="69"/>
      <c r="G8338" s="69"/>
      <c r="H8338" s="69"/>
      <c r="I8338" s="69"/>
      <c r="J8338" s="68"/>
      <c r="K8338" s="69"/>
      <c r="L8338" s="68"/>
      <c r="M8338" s="68"/>
      <c r="N8338" s="68"/>
      <c r="O8338" s="68"/>
      <c r="P8338" s="70"/>
      <c r="Q8338" s="71"/>
    </row>
    <row r="8339" spans="1:17">
      <c r="A8339" s="152"/>
      <c r="B8339" s="68"/>
      <c r="C8339" s="68"/>
      <c r="D8339" s="68"/>
      <c r="E8339" s="68"/>
      <c r="F8339" s="69"/>
      <c r="G8339" s="69"/>
      <c r="H8339" s="69"/>
      <c r="I8339" s="69"/>
      <c r="J8339" s="68"/>
      <c r="K8339" s="69"/>
      <c r="L8339" s="68"/>
      <c r="M8339" s="68"/>
      <c r="N8339" s="68"/>
      <c r="O8339" s="68"/>
      <c r="P8339" s="70"/>
      <c r="Q8339" s="71"/>
    </row>
    <row r="8340" spans="1:17">
      <c r="A8340" s="152"/>
      <c r="B8340" s="68"/>
      <c r="C8340" s="68"/>
      <c r="D8340" s="68"/>
      <c r="E8340" s="68"/>
      <c r="F8340" s="69"/>
      <c r="G8340" s="69"/>
      <c r="H8340" s="69"/>
      <c r="I8340" s="69"/>
      <c r="J8340" s="68"/>
      <c r="K8340" s="69"/>
      <c r="L8340" s="68"/>
      <c r="M8340" s="68"/>
      <c r="N8340" s="68"/>
      <c r="O8340" s="68"/>
      <c r="P8340" s="70"/>
      <c r="Q8340" s="71"/>
    </row>
    <row r="8341" spans="1:17">
      <c r="A8341" s="152"/>
      <c r="B8341" s="68"/>
      <c r="C8341" s="68"/>
      <c r="D8341" s="68"/>
      <c r="E8341" s="68"/>
      <c r="F8341" s="69"/>
      <c r="G8341" s="69"/>
      <c r="H8341" s="69"/>
      <c r="I8341" s="69"/>
      <c r="J8341" s="68"/>
      <c r="K8341" s="69"/>
      <c r="L8341" s="68"/>
      <c r="M8341" s="68"/>
      <c r="N8341" s="68"/>
      <c r="O8341" s="68"/>
      <c r="P8341" s="70"/>
      <c r="Q8341" s="71"/>
    </row>
    <row r="8342" spans="1:17">
      <c r="A8342" s="152"/>
      <c r="B8342" s="68"/>
      <c r="C8342" s="68"/>
      <c r="D8342" s="68"/>
      <c r="E8342" s="68"/>
      <c r="F8342" s="69"/>
      <c r="G8342" s="69"/>
      <c r="H8342" s="69"/>
      <c r="I8342" s="69"/>
      <c r="J8342" s="68"/>
      <c r="K8342" s="69"/>
      <c r="L8342" s="68"/>
      <c r="M8342" s="68"/>
      <c r="N8342" s="68"/>
      <c r="O8342" s="68"/>
      <c r="P8342" s="70"/>
      <c r="Q8342" s="71"/>
    </row>
    <row r="8343" spans="1:17">
      <c r="A8343" s="152"/>
      <c r="B8343" s="68"/>
      <c r="C8343" s="68"/>
      <c r="D8343" s="68"/>
      <c r="E8343" s="68"/>
      <c r="F8343" s="69"/>
      <c r="G8343" s="69"/>
      <c r="H8343" s="69"/>
      <c r="I8343" s="69"/>
      <c r="J8343" s="68"/>
      <c r="K8343" s="69"/>
      <c r="L8343" s="68"/>
      <c r="M8343" s="68"/>
      <c r="N8343" s="68"/>
      <c r="O8343" s="68"/>
      <c r="P8343" s="70"/>
      <c r="Q8343" s="71"/>
    </row>
    <row r="8344" spans="1:17">
      <c r="A8344" s="152"/>
      <c r="B8344" s="68"/>
      <c r="C8344" s="68"/>
      <c r="D8344" s="68"/>
      <c r="E8344" s="68"/>
      <c r="F8344" s="69"/>
      <c r="G8344" s="69"/>
      <c r="H8344" s="69"/>
      <c r="I8344" s="69"/>
      <c r="J8344" s="68"/>
      <c r="K8344" s="69"/>
      <c r="L8344" s="68"/>
      <c r="M8344" s="68"/>
      <c r="N8344" s="68"/>
      <c r="O8344" s="68"/>
      <c r="P8344" s="70"/>
      <c r="Q8344" s="71"/>
    </row>
    <row r="8345" spans="1:17">
      <c r="A8345" s="152"/>
      <c r="B8345" s="68"/>
      <c r="C8345" s="68"/>
      <c r="D8345" s="68"/>
      <c r="E8345" s="68"/>
      <c r="F8345" s="69"/>
      <c r="G8345" s="69"/>
      <c r="H8345" s="69"/>
      <c r="I8345" s="69"/>
      <c r="J8345" s="68"/>
      <c r="K8345" s="69"/>
      <c r="L8345" s="68"/>
      <c r="M8345" s="68"/>
      <c r="N8345" s="68"/>
      <c r="O8345" s="68"/>
      <c r="P8345" s="70"/>
      <c r="Q8345" s="71"/>
    </row>
    <row r="8346" spans="1:17">
      <c r="A8346" s="152"/>
      <c r="B8346" s="68"/>
      <c r="C8346" s="68"/>
      <c r="D8346" s="68"/>
      <c r="E8346" s="68"/>
      <c r="F8346" s="69"/>
      <c r="G8346" s="69"/>
      <c r="H8346" s="69"/>
      <c r="I8346" s="69"/>
      <c r="J8346" s="68"/>
      <c r="K8346" s="69"/>
      <c r="L8346" s="68"/>
      <c r="M8346" s="68"/>
      <c r="N8346" s="68"/>
      <c r="O8346" s="68"/>
      <c r="P8346" s="70"/>
      <c r="Q8346" s="71"/>
    </row>
    <row r="8347" spans="1:17">
      <c r="A8347" s="152"/>
      <c r="B8347" s="68"/>
      <c r="C8347" s="68"/>
      <c r="D8347" s="68"/>
      <c r="E8347" s="68"/>
      <c r="F8347" s="69"/>
      <c r="G8347" s="69"/>
      <c r="H8347" s="69"/>
      <c r="I8347" s="69"/>
      <c r="J8347" s="68"/>
      <c r="K8347" s="69"/>
      <c r="L8347" s="68"/>
      <c r="M8347" s="68"/>
      <c r="N8347" s="68"/>
      <c r="O8347" s="68"/>
      <c r="P8347" s="70"/>
      <c r="Q8347" s="71"/>
    </row>
    <row r="8348" spans="1:17">
      <c r="A8348" s="152"/>
      <c r="B8348" s="68"/>
      <c r="C8348" s="68"/>
      <c r="D8348" s="68"/>
      <c r="E8348" s="68"/>
      <c r="F8348" s="69"/>
      <c r="G8348" s="69"/>
      <c r="H8348" s="69"/>
      <c r="I8348" s="69"/>
      <c r="J8348" s="68"/>
      <c r="K8348" s="69"/>
      <c r="L8348" s="68"/>
      <c r="M8348" s="68"/>
      <c r="N8348" s="68"/>
      <c r="O8348" s="68"/>
      <c r="P8348" s="70"/>
      <c r="Q8348" s="71"/>
    </row>
    <row r="8349" spans="1:17">
      <c r="A8349" s="152"/>
      <c r="B8349" s="68"/>
      <c r="C8349" s="68"/>
      <c r="D8349" s="68"/>
      <c r="E8349" s="68"/>
      <c r="F8349" s="69"/>
      <c r="G8349" s="69"/>
      <c r="H8349" s="69"/>
      <c r="I8349" s="69"/>
      <c r="J8349" s="68"/>
      <c r="K8349" s="69"/>
      <c r="L8349" s="68"/>
      <c r="M8349" s="68"/>
      <c r="N8349" s="68"/>
      <c r="O8349" s="68"/>
      <c r="P8349" s="70"/>
      <c r="Q8349" s="71"/>
    </row>
    <row r="8350" spans="1:17">
      <c r="A8350" s="152"/>
      <c r="B8350" s="68"/>
      <c r="C8350" s="68"/>
      <c r="D8350" s="68"/>
      <c r="E8350" s="68"/>
      <c r="F8350" s="69"/>
      <c r="G8350" s="69"/>
      <c r="H8350" s="69"/>
      <c r="I8350" s="69"/>
      <c r="J8350" s="68"/>
      <c r="K8350" s="69"/>
      <c r="L8350" s="68"/>
      <c r="M8350" s="68"/>
      <c r="N8350" s="68"/>
      <c r="O8350" s="68"/>
      <c r="P8350" s="70"/>
      <c r="Q8350" s="71"/>
    </row>
    <row r="8351" spans="1:17">
      <c r="A8351" s="152"/>
      <c r="B8351" s="68"/>
      <c r="C8351" s="68"/>
      <c r="D8351" s="68"/>
      <c r="E8351" s="68"/>
      <c r="F8351" s="69"/>
      <c r="G8351" s="69"/>
      <c r="H8351" s="69"/>
      <c r="I8351" s="69"/>
      <c r="J8351" s="68"/>
      <c r="K8351" s="69"/>
      <c r="L8351" s="68"/>
      <c r="M8351" s="68"/>
      <c r="N8351" s="68"/>
      <c r="O8351" s="68"/>
      <c r="P8351" s="70"/>
      <c r="Q8351" s="71"/>
    </row>
    <row r="8352" spans="1:17">
      <c r="A8352" s="152"/>
      <c r="B8352" s="68"/>
      <c r="C8352" s="68"/>
      <c r="D8352" s="68"/>
      <c r="E8352" s="68"/>
      <c r="F8352" s="69"/>
      <c r="G8352" s="69"/>
      <c r="H8352" s="69"/>
      <c r="I8352" s="69"/>
      <c r="J8352" s="68"/>
      <c r="K8352" s="69"/>
      <c r="L8352" s="68"/>
      <c r="M8352" s="68"/>
      <c r="N8352" s="68"/>
      <c r="O8352" s="68"/>
      <c r="P8352" s="70"/>
      <c r="Q8352" s="71"/>
    </row>
    <row r="8353" spans="1:17">
      <c r="A8353" s="152"/>
      <c r="B8353" s="68"/>
      <c r="C8353" s="68"/>
      <c r="D8353" s="68"/>
      <c r="E8353" s="68"/>
      <c r="F8353" s="69"/>
      <c r="G8353" s="69"/>
      <c r="H8353" s="69"/>
      <c r="I8353" s="69"/>
      <c r="J8353" s="68"/>
      <c r="K8353" s="69"/>
      <c r="L8353" s="68"/>
      <c r="M8353" s="68"/>
      <c r="N8353" s="68"/>
      <c r="O8353" s="68"/>
      <c r="P8353" s="70"/>
      <c r="Q8353" s="71"/>
    </row>
    <row r="8354" spans="1:17">
      <c r="A8354" s="152"/>
      <c r="B8354" s="68"/>
      <c r="C8354" s="68"/>
      <c r="D8354" s="68"/>
      <c r="E8354" s="68"/>
      <c r="F8354" s="69"/>
      <c r="G8354" s="69"/>
      <c r="H8354" s="69"/>
      <c r="I8354" s="69"/>
      <c r="J8354" s="68"/>
      <c r="K8354" s="69"/>
      <c r="L8354" s="68"/>
      <c r="M8354" s="68"/>
      <c r="N8354" s="68"/>
      <c r="O8354" s="68"/>
      <c r="P8354" s="70"/>
      <c r="Q8354" s="71"/>
    </row>
    <row r="8355" spans="1:17">
      <c r="A8355" s="152"/>
      <c r="B8355" s="68"/>
      <c r="C8355" s="68"/>
      <c r="D8355" s="68"/>
      <c r="E8355" s="68"/>
      <c r="F8355" s="69"/>
      <c r="G8355" s="69"/>
      <c r="H8355" s="69"/>
      <c r="I8355" s="69"/>
      <c r="J8355" s="68"/>
      <c r="K8355" s="69"/>
      <c r="L8355" s="68"/>
      <c r="M8355" s="68"/>
      <c r="N8355" s="68"/>
      <c r="O8355" s="68"/>
      <c r="P8355" s="70"/>
      <c r="Q8355" s="71"/>
    </row>
    <row r="8356" spans="1:17">
      <c r="A8356" s="152"/>
      <c r="B8356" s="68"/>
      <c r="C8356" s="68"/>
      <c r="D8356" s="68"/>
      <c r="E8356" s="68"/>
      <c r="F8356" s="69"/>
      <c r="G8356" s="69"/>
      <c r="H8356" s="69"/>
      <c r="I8356" s="69"/>
      <c r="J8356" s="68"/>
      <c r="K8356" s="69"/>
      <c r="L8356" s="68"/>
      <c r="M8356" s="68"/>
      <c r="N8356" s="68"/>
      <c r="O8356" s="68"/>
      <c r="P8356" s="70"/>
      <c r="Q8356" s="71"/>
    </row>
    <row r="8357" spans="1:17">
      <c r="A8357" s="152"/>
      <c r="B8357" s="68"/>
      <c r="C8357" s="68"/>
      <c r="D8357" s="68"/>
      <c r="E8357" s="68"/>
      <c r="F8357" s="69"/>
      <c r="G8357" s="69"/>
      <c r="H8357" s="69"/>
      <c r="I8357" s="69"/>
      <c r="J8357" s="68"/>
      <c r="K8357" s="69"/>
      <c r="L8357" s="68"/>
      <c r="M8357" s="68"/>
      <c r="N8357" s="68"/>
      <c r="O8357" s="68"/>
      <c r="P8357" s="70"/>
      <c r="Q8357" s="71"/>
    </row>
    <row r="8358" spans="1:17">
      <c r="A8358" s="152"/>
      <c r="B8358" s="68"/>
      <c r="C8358" s="68"/>
      <c r="D8358" s="68"/>
      <c r="E8358" s="68"/>
      <c r="F8358" s="69"/>
      <c r="G8358" s="69"/>
      <c r="H8358" s="69"/>
      <c r="I8358" s="69"/>
      <c r="J8358" s="68"/>
      <c r="K8358" s="69"/>
      <c r="L8358" s="68"/>
      <c r="M8358" s="68"/>
      <c r="N8358" s="68"/>
      <c r="O8358" s="68"/>
      <c r="P8358" s="70"/>
      <c r="Q8358" s="71"/>
    </row>
    <row r="8359" spans="1:17">
      <c r="A8359" s="152"/>
      <c r="B8359" s="68"/>
      <c r="C8359" s="68"/>
      <c r="D8359" s="68"/>
      <c r="E8359" s="68"/>
      <c r="F8359" s="69"/>
      <c r="G8359" s="69"/>
      <c r="H8359" s="69"/>
      <c r="I8359" s="69"/>
      <c r="J8359" s="68"/>
      <c r="K8359" s="69"/>
      <c r="L8359" s="68"/>
      <c r="M8359" s="68"/>
      <c r="N8359" s="68"/>
      <c r="O8359" s="68"/>
      <c r="P8359" s="70"/>
      <c r="Q8359" s="71"/>
    </row>
    <row r="8360" spans="1:17">
      <c r="A8360" s="152"/>
      <c r="B8360" s="68"/>
      <c r="C8360" s="68"/>
      <c r="D8360" s="68"/>
      <c r="E8360" s="68"/>
      <c r="F8360" s="69"/>
      <c r="G8360" s="69"/>
      <c r="H8360" s="69"/>
      <c r="I8360" s="69"/>
      <c r="J8360" s="68"/>
      <c r="K8360" s="69"/>
      <c r="L8360" s="68"/>
      <c r="M8360" s="68"/>
      <c r="N8360" s="68"/>
      <c r="O8360" s="68"/>
      <c r="P8360" s="70"/>
      <c r="Q8360" s="71"/>
    </row>
    <row r="8361" spans="1:17">
      <c r="A8361" s="152"/>
      <c r="B8361" s="68"/>
      <c r="C8361" s="68"/>
      <c r="D8361" s="68"/>
      <c r="E8361" s="68"/>
      <c r="F8361" s="69"/>
      <c r="G8361" s="69"/>
      <c r="H8361" s="69"/>
      <c r="I8361" s="69"/>
      <c r="J8361" s="68"/>
      <c r="K8361" s="69"/>
      <c r="L8361" s="68"/>
      <c r="M8361" s="68"/>
      <c r="N8361" s="68"/>
      <c r="O8361" s="68"/>
      <c r="P8361" s="70"/>
      <c r="Q8361" s="71"/>
    </row>
    <row r="8362" spans="1:17">
      <c r="A8362" s="152"/>
      <c r="B8362" s="68"/>
      <c r="C8362" s="68"/>
      <c r="D8362" s="68"/>
      <c r="E8362" s="68"/>
      <c r="F8362" s="69"/>
      <c r="G8362" s="69"/>
      <c r="H8362" s="69"/>
      <c r="I8362" s="69"/>
      <c r="J8362" s="68"/>
      <c r="K8362" s="69"/>
      <c r="L8362" s="68"/>
      <c r="M8362" s="68"/>
      <c r="N8362" s="68"/>
      <c r="O8362" s="68"/>
      <c r="P8362" s="70"/>
      <c r="Q8362" s="71"/>
    </row>
    <row r="8363" spans="1:17">
      <c r="A8363" s="152"/>
      <c r="B8363" s="68"/>
      <c r="C8363" s="68"/>
      <c r="D8363" s="68"/>
      <c r="E8363" s="68"/>
      <c r="F8363" s="69"/>
      <c r="G8363" s="69"/>
      <c r="H8363" s="69"/>
      <c r="I8363" s="69"/>
      <c r="J8363" s="68"/>
      <c r="K8363" s="69"/>
      <c r="L8363" s="68"/>
      <c r="M8363" s="68"/>
      <c r="N8363" s="68"/>
      <c r="O8363" s="68"/>
      <c r="P8363" s="70"/>
      <c r="Q8363" s="71"/>
    </row>
    <row r="8364" spans="1:17">
      <c r="A8364" s="152"/>
      <c r="B8364" s="68"/>
      <c r="C8364" s="68"/>
      <c r="D8364" s="68"/>
      <c r="E8364" s="68"/>
      <c r="F8364" s="69"/>
      <c r="G8364" s="69"/>
      <c r="H8364" s="69"/>
      <c r="I8364" s="69"/>
      <c r="J8364" s="68"/>
      <c r="K8364" s="69"/>
      <c r="L8364" s="68"/>
      <c r="M8364" s="68"/>
      <c r="N8364" s="68"/>
      <c r="O8364" s="68"/>
      <c r="P8364" s="70"/>
      <c r="Q8364" s="71"/>
    </row>
    <row r="8365" spans="1:17">
      <c r="A8365" s="152"/>
      <c r="B8365" s="68"/>
      <c r="C8365" s="68"/>
      <c r="D8365" s="68"/>
      <c r="E8365" s="68"/>
      <c r="F8365" s="69"/>
      <c r="G8365" s="69"/>
      <c r="H8365" s="69"/>
      <c r="I8365" s="69"/>
      <c r="J8365" s="68"/>
      <c r="K8365" s="69"/>
      <c r="L8365" s="68"/>
      <c r="M8365" s="68"/>
      <c r="N8365" s="68"/>
      <c r="O8365" s="68"/>
      <c r="P8365" s="70"/>
      <c r="Q8365" s="71"/>
    </row>
    <row r="8366" spans="1:17">
      <c r="A8366" s="152"/>
      <c r="B8366" s="68"/>
      <c r="C8366" s="68"/>
      <c r="D8366" s="68"/>
      <c r="E8366" s="68"/>
      <c r="F8366" s="69"/>
      <c r="G8366" s="69"/>
      <c r="H8366" s="69"/>
      <c r="I8366" s="69"/>
      <c r="J8366" s="68"/>
      <c r="K8366" s="69"/>
      <c r="L8366" s="68"/>
      <c r="M8366" s="68"/>
      <c r="N8366" s="68"/>
      <c r="O8366" s="68"/>
      <c r="P8366" s="70"/>
      <c r="Q8366" s="71"/>
    </row>
    <row r="8367" spans="1:17">
      <c r="A8367" s="152"/>
      <c r="B8367" s="68"/>
      <c r="C8367" s="68"/>
      <c r="D8367" s="68"/>
      <c r="E8367" s="68"/>
      <c r="F8367" s="69"/>
      <c r="G8367" s="69"/>
      <c r="H8367" s="69"/>
      <c r="I8367" s="69"/>
      <c r="J8367" s="68"/>
      <c r="K8367" s="69"/>
      <c r="L8367" s="68"/>
      <c r="M8367" s="68"/>
      <c r="N8367" s="68"/>
      <c r="O8367" s="68"/>
      <c r="P8367" s="70"/>
      <c r="Q8367" s="71"/>
    </row>
    <row r="8368" spans="1:17">
      <c r="A8368" s="152"/>
      <c r="B8368" s="68"/>
      <c r="C8368" s="68"/>
      <c r="D8368" s="68"/>
      <c r="E8368" s="68"/>
      <c r="F8368" s="69"/>
      <c r="G8368" s="69"/>
      <c r="H8368" s="69"/>
      <c r="I8368" s="69"/>
      <c r="J8368" s="68"/>
      <c r="K8368" s="69"/>
      <c r="L8368" s="68"/>
      <c r="M8368" s="68"/>
      <c r="N8368" s="68"/>
      <c r="O8368" s="68"/>
      <c r="P8368" s="70"/>
      <c r="Q8368" s="71"/>
    </row>
    <row r="8369" spans="1:17">
      <c r="A8369" s="152"/>
      <c r="B8369" s="68"/>
      <c r="C8369" s="68"/>
      <c r="D8369" s="68"/>
      <c r="E8369" s="68"/>
      <c r="F8369" s="69"/>
      <c r="G8369" s="69"/>
      <c r="H8369" s="69"/>
      <c r="I8369" s="69"/>
      <c r="J8369" s="68"/>
      <c r="K8369" s="69"/>
      <c r="L8369" s="68"/>
      <c r="M8369" s="68"/>
      <c r="N8369" s="68"/>
      <c r="O8369" s="68"/>
      <c r="P8369" s="70"/>
      <c r="Q8369" s="71"/>
    </row>
    <row r="8370" spans="1:17">
      <c r="A8370" s="152"/>
      <c r="B8370" s="68"/>
      <c r="C8370" s="68"/>
      <c r="D8370" s="68"/>
      <c r="E8370" s="68"/>
      <c r="F8370" s="69"/>
      <c r="G8370" s="69"/>
      <c r="H8370" s="69"/>
      <c r="I8370" s="69"/>
      <c r="J8370" s="68"/>
      <c r="K8370" s="69"/>
      <c r="L8370" s="68"/>
      <c r="M8370" s="68"/>
      <c r="N8370" s="68"/>
      <c r="O8370" s="68"/>
      <c r="P8370" s="70"/>
      <c r="Q8370" s="71"/>
    </row>
    <row r="8371" spans="1:17">
      <c r="A8371" s="152"/>
      <c r="B8371" s="68"/>
      <c r="C8371" s="68"/>
      <c r="D8371" s="68"/>
      <c r="E8371" s="68"/>
      <c r="F8371" s="69"/>
      <c r="G8371" s="69"/>
      <c r="H8371" s="69"/>
      <c r="I8371" s="69"/>
      <c r="J8371" s="68"/>
      <c r="K8371" s="69"/>
      <c r="L8371" s="68"/>
      <c r="M8371" s="68"/>
      <c r="N8371" s="68"/>
      <c r="O8371" s="68"/>
      <c r="P8371" s="70"/>
      <c r="Q8371" s="71"/>
    </row>
    <row r="8372" spans="1:17">
      <c r="A8372" s="152"/>
      <c r="B8372" s="68"/>
      <c r="C8372" s="68"/>
      <c r="D8372" s="68"/>
      <c r="E8372" s="68"/>
      <c r="F8372" s="69"/>
      <c r="G8372" s="69"/>
      <c r="H8372" s="69"/>
      <c r="I8372" s="69"/>
      <c r="J8372" s="68"/>
      <c r="K8372" s="69"/>
      <c r="L8372" s="68"/>
      <c r="M8372" s="68"/>
      <c r="N8372" s="68"/>
      <c r="O8372" s="68"/>
      <c r="P8372" s="70"/>
      <c r="Q8372" s="71"/>
    </row>
    <row r="8373" spans="1:17">
      <c r="A8373" s="152"/>
      <c r="B8373" s="68"/>
      <c r="C8373" s="68"/>
      <c r="D8373" s="68"/>
      <c r="E8373" s="68"/>
      <c r="F8373" s="69"/>
      <c r="G8373" s="69"/>
      <c r="H8373" s="69"/>
      <c r="I8373" s="69"/>
      <c r="J8373" s="68"/>
      <c r="K8373" s="69"/>
      <c r="L8373" s="68"/>
      <c r="M8373" s="68"/>
      <c r="N8373" s="68"/>
      <c r="O8373" s="68"/>
      <c r="P8373" s="70"/>
      <c r="Q8373" s="71"/>
    </row>
    <row r="8374" spans="1:17">
      <c r="A8374" s="152"/>
      <c r="B8374" s="68"/>
      <c r="C8374" s="68"/>
      <c r="D8374" s="68"/>
      <c r="E8374" s="68"/>
      <c r="F8374" s="69"/>
      <c r="G8374" s="69"/>
      <c r="H8374" s="69"/>
      <c r="I8374" s="69"/>
      <c r="J8374" s="68"/>
      <c r="K8374" s="69"/>
      <c r="L8374" s="68"/>
      <c r="M8374" s="68"/>
      <c r="N8374" s="68"/>
      <c r="O8374" s="68"/>
      <c r="P8374" s="70"/>
      <c r="Q8374" s="71"/>
    </row>
    <row r="8375" spans="1:17">
      <c r="A8375" s="152"/>
      <c r="B8375" s="68"/>
      <c r="C8375" s="68"/>
      <c r="D8375" s="68"/>
      <c r="E8375" s="68"/>
      <c r="F8375" s="69"/>
      <c r="G8375" s="69"/>
      <c r="H8375" s="69"/>
      <c r="I8375" s="69"/>
      <c r="J8375" s="68"/>
      <c r="K8375" s="69"/>
      <c r="L8375" s="68"/>
      <c r="M8375" s="68"/>
      <c r="N8375" s="68"/>
      <c r="O8375" s="68"/>
      <c r="P8375" s="70"/>
      <c r="Q8375" s="71"/>
    </row>
    <row r="8376" spans="1:17">
      <c r="A8376" s="152"/>
      <c r="B8376" s="68"/>
      <c r="C8376" s="68"/>
      <c r="D8376" s="68"/>
      <c r="E8376" s="68"/>
      <c r="F8376" s="69"/>
      <c r="G8376" s="69"/>
      <c r="H8376" s="69"/>
      <c r="I8376" s="69"/>
      <c r="J8376" s="68"/>
      <c r="K8376" s="69"/>
      <c r="L8376" s="68"/>
      <c r="M8376" s="68"/>
      <c r="N8376" s="68"/>
      <c r="O8376" s="68"/>
      <c r="P8376" s="70"/>
      <c r="Q8376" s="71"/>
    </row>
    <row r="8377" spans="1:17">
      <c r="A8377" s="152"/>
      <c r="B8377" s="68"/>
      <c r="C8377" s="68"/>
      <c r="D8377" s="68"/>
      <c r="E8377" s="68"/>
      <c r="F8377" s="69"/>
      <c r="G8377" s="69"/>
      <c r="H8377" s="69"/>
      <c r="I8377" s="69"/>
      <c r="J8377" s="68"/>
      <c r="K8377" s="69"/>
      <c r="L8377" s="68"/>
      <c r="M8377" s="68"/>
      <c r="N8377" s="68"/>
      <c r="O8377" s="68"/>
      <c r="P8377" s="70"/>
      <c r="Q8377" s="71"/>
    </row>
    <row r="8378" spans="1:17">
      <c r="A8378" s="152"/>
      <c r="B8378" s="68"/>
      <c r="C8378" s="68"/>
      <c r="D8378" s="68"/>
      <c r="E8378" s="68"/>
      <c r="F8378" s="69"/>
      <c r="G8378" s="69"/>
      <c r="H8378" s="69"/>
      <c r="I8378" s="69"/>
      <c r="J8378" s="68"/>
      <c r="K8378" s="69"/>
      <c r="L8378" s="68"/>
      <c r="M8378" s="68"/>
      <c r="N8378" s="68"/>
      <c r="O8378" s="68"/>
      <c r="P8378" s="70"/>
      <c r="Q8378" s="71"/>
    </row>
    <row r="8379" spans="1:17">
      <c r="A8379" s="152"/>
      <c r="B8379" s="68"/>
      <c r="C8379" s="68"/>
      <c r="D8379" s="68"/>
      <c r="E8379" s="68"/>
      <c r="F8379" s="69"/>
      <c r="G8379" s="69"/>
      <c r="H8379" s="69"/>
      <c r="I8379" s="69"/>
      <c r="J8379" s="68"/>
      <c r="K8379" s="69"/>
      <c r="L8379" s="68"/>
      <c r="M8379" s="68"/>
      <c r="N8379" s="68"/>
      <c r="O8379" s="68"/>
      <c r="P8379" s="70"/>
      <c r="Q8379" s="71"/>
    </row>
    <row r="8380" spans="1:17">
      <c r="A8380" s="152"/>
      <c r="B8380" s="68"/>
      <c r="C8380" s="68"/>
      <c r="D8380" s="68"/>
      <c r="E8380" s="68"/>
      <c r="F8380" s="69"/>
      <c r="G8380" s="69"/>
      <c r="H8380" s="69"/>
      <c r="I8380" s="69"/>
      <c r="J8380" s="68"/>
      <c r="K8380" s="69"/>
      <c r="L8380" s="68"/>
      <c r="M8380" s="68"/>
      <c r="N8380" s="68"/>
      <c r="O8380" s="68"/>
      <c r="P8380" s="70"/>
      <c r="Q8380" s="71"/>
    </row>
    <row r="8381" spans="1:17">
      <c r="A8381" s="152"/>
      <c r="B8381" s="68"/>
      <c r="C8381" s="68"/>
      <c r="D8381" s="68"/>
      <c r="E8381" s="68"/>
      <c r="F8381" s="69"/>
      <c r="G8381" s="69"/>
      <c r="H8381" s="69"/>
      <c r="I8381" s="69"/>
      <c r="J8381" s="68"/>
      <c r="K8381" s="69"/>
      <c r="L8381" s="68"/>
      <c r="M8381" s="68"/>
      <c r="N8381" s="68"/>
      <c r="O8381" s="68"/>
      <c r="P8381" s="70"/>
      <c r="Q8381" s="71"/>
    </row>
    <row r="8382" spans="1:17">
      <c r="A8382" s="152"/>
      <c r="B8382" s="68"/>
      <c r="C8382" s="68"/>
      <c r="D8382" s="68"/>
      <c r="E8382" s="68"/>
      <c r="F8382" s="69"/>
      <c r="G8382" s="69"/>
      <c r="H8382" s="69"/>
      <c r="I8382" s="69"/>
      <c r="J8382" s="68"/>
      <c r="K8382" s="69"/>
      <c r="L8382" s="68"/>
      <c r="M8382" s="68"/>
      <c r="N8382" s="68"/>
      <c r="O8382" s="68"/>
      <c r="P8382" s="70"/>
      <c r="Q8382" s="71"/>
    </row>
    <row r="8383" spans="1:17">
      <c r="A8383" s="152"/>
      <c r="B8383" s="68"/>
      <c r="C8383" s="68"/>
      <c r="D8383" s="68"/>
      <c r="E8383" s="68"/>
      <c r="F8383" s="69"/>
      <c r="G8383" s="69"/>
      <c r="H8383" s="69"/>
      <c r="I8383" s="69"/>
      <c r="J8383" s="68"/>
      <c r="K8383" s="69"/>
      <c r="L8383" s="68"/>
      <c r="M8383" s="68"/>
      <c r="N8383" s="68"/>
      <c r="O8383" s="68"/>
      <c r="P8383" s="70"/>
      <c r="Q8383" s="71"/>
    </row>
    <row r="8384" spans="1:17">
      <c r="A8384" s="152"/>
      <c r="B8384" s="68"/>
      <c r="C8384" s="68"/>
      <c r="D8384" s="68"/>
      <c r="E8384" s="68"/>
      <c r="F8384" s="69"/>
      <c r="G8384" s="69"/>
      <c r="H8384" s="69"/>
      <c r="I8384" s="69"/>
      <c r="J8384" s="68"/>
      <c r="K8384" s="69"/>
      <c r="L8384" s="68"/>
      <c r="M8384" s="68"/>
      <c r="N8384" s="68"/>
      <c r="O8384" s="68"/>
      <c r="P8384" s="70"/>
      <c r="Q8384" s="71"/>
    </row>
    <row r="8385" spans="1:17">
      <c r="A8385" s="152"/>
      <c r="B8385" s="68"/>
      <c r="C8385" s="68"/>
      <c r="D8385" s="68"/>
      <c r="E8385" s="68"/>
      <c r="F8385" s="69"/>
      <c r="G8385" s="69"/>
      <c r="H8385" s="69"/>
      <c r="I8385" s="69"/>
      <c r="J8385" s="68"/>
      <c r="K8385" s="69"/>
      <c r="L8385" s="68"/>
      <c r="M8385" s="68"/>
      <c r="N8385" s="68"/>
      <c r="O8385" s="68"/>
      <c r="P8385" s="70"/>
      <c r="Q8385" s="71"/>
    </row>
    <row r="8386" spans="1:17">
      <c r="A8386" s="152"/>
      <c r="B8386" s="68"/>
      <c r="C8386" s="68"/>
      <c r="D8386" s="68"/>
      <c r="E8386" s="68"/>
      <c r="F8386" s="69"/>
      <c r="G8386" s="69"/>
      <c r="H8386" s="69"/>
      <c r="I8386" s="69"/>
      <c r="J8386" s="68"/>
      <c r="K8386" s="69"/>
      <c r="L8386" s="68"/>
      <c r="M8386" s="68"/>
      <c r="N8386" s="68"/>
      <c r="O8386" s="68"/>
      <c r="P8386" s="70"/>
      <c r="Q8386" s="71"/>
    </row>
    <row r="8387" spans="1:17">
      <c r="A8387" s="152"/>
      <c r="B8387" s="68"/>
      <c r="C8387" s="68"/>
      <c r="D8387" s="68"/>
      <c r="E8387" s="68"/>
      <c r="F8387" s="69"/>
      <c r="G8387" s="69"/>
      <c r="H8387" s="69"/>
      <c r="I8387" s="69"/>
      <c r="J8387" s="68"/>
      <c r="K8387" s="69"/>
      <c r="L8387" s="68"/>
      <c r="M8387" s="68"/>
      <c r="N8387" s="68"/>
      <c r="O8387" s="68"/>
      <c r="P8387" s="70"/>
      <c r="Q8387" s="71"/>
    </row>
    <row r="8388" spans="1:17">
      <c r="A8388" s="152"/>
      <c r="B8388" s="68"/>
      <c r="C8388" s="68"/>
      <c r="D8388" s="68"/>
      <c r="E8388" s="68"/>
      <c r="F8388" s="69"/>
      <c r="G8388" s="69"/>
      <c r="H8388" s="69"/>
      <c r="I8388" s="69"/>
      <c r="J8388" s="68"/>
      <c r="K8388" s="69"/>
      <c r="L8388" s="68"/>
      <c r="M8388" s="68"/>
      <c r="N8388" s="68"/>
      <c r="O8388" s="68"/>
      <c r="P8388" s="70"/>
      <c r="Q8388" s="71"/>
    </row>
    <row r="8389" spans="1:17">
      <c r="A8389" s="152"/>
      <c r="B8389" s="68"/>
      <c r="C8389" s="68"/>
      <c r="D8389" s="68"/>
      <c r="E8389" s="68"/>
      <c r="F8389" s="69"/>
      <c r="G8389" s="69"/>
      <c r="H8389" s="69"/>
      <c r="I8389" s="69"/>
      <c r="J8389" s="68"/>
      <c r="K8389" s="69"/>
      <c r="L8389" s="68"/>
      <c r="M8389" s="68"/>
      <c r="N8389" s="68"/>
      <c r="O8389" s="68"/>
      <c r="P8389" s="70"/>
      <c r="Q8389" s="71"/>
    </row>
    <row r="8390" spans="1:17">
      <c r="A8390" s="152"/>
      <c r="B8390" s="68"/>
      <c r="C8390" s="68"/>
      <c r="D8390" s="68"/>
      <c r="E8390" s="68"/>
      <c r="F8390" s="69"/>
      <c r="G8390" s="69"/>
      <c r="H8390" s="69"/>
      <c r="I8390" s="69"/>
      <c r="J8390" s="68"/>
      <c r="K8390" s="69"/>
      <c r="L8390" s="68"/>
      <c r="M8390" s="68"/>
      <c r="N8390" s="68"/>
      <c r="O8390" s="68"/>
      <c r="P8390" s="70"/>
      <c r="Q8390" s="71"/>
    </row>
    <row r="8391" spans="1:17">
      <c r="A8391" s="152"/>
      <c r="B8391" s="68"/>
      <c r="C8391" s="68"/>
      <c r="D8391" s="68"/>
      <c r="E8391" s="68"/>
      <c r="F8391" s="69"/>
      <c r="G8391" s="69"/>
      <c r="H8391" s="69"/>
      <c r="I8391" s="69"/>
      <c r="J8391" s="68"/>
      <c r="K8391" s="69"/>
      <c r="L8391" s="68"/>
      <c r="M8391" s="68"/>
      <c r="N8391" s="68"/>
      <c r="O8391" s="68"/>
      <c r="P8391" s="70"/>
      <c r="Q8391" s="71"/>
    </row>
    <row r="8392" spans="1:17">
      <c r="A8392" s="152"/>
      <c r="B8392" s="68"/>
      <c r="C8392" s="68"/>
      <c r="D8392" s="68"/>
      <c r="E8392" s="68"/>
      <c r="F8392" s="69"/>
      <c r="G8392" s="69"/>
      <c r="H8392" s="69"/>
      <c r="I8392" s="69"/>
      <c r="J8392" s="68"/>
      <c r="K8392" s="69"/>
      <c r="L8392" s="68"/>
      <c r="M8392" s="68"/>
      <c r="N8392" s="68"/>
      <c r="O8392" s="68"/>
      <c r="P8392" s="70"/>
      <c r="Q8392" s="71"/>
    </row>
    <row r="8393" spans="1:17">
      <c r="A8393" s="152"/>
      <c r="B8393" s="68"/>
      <c r="C8393" s="68"/>
      <c r="D8393" s="68"/>
      <c r="E8393" s="68"/>
      <c r="F8393" s="69"/>
      <c r="G8393" s="69"/>
      <c r="H8393" s="69"/>
      <c r="I8393" s="69"/>
      <c r="J8393" s="68"/>
      <c r="K8393" s="69"/>
      <c r="L8393" s="68"/>
      <c r="M8393" s="68"/>
      <c r="N8393" s="68"/>
      <c r="O8393" s="68"/>
      <c r="P8393" s="70"/>
      <c r="Q8393" s="71"/>
    </row>
    <row r="8394" spans="1:17">
      <c r="A8394" s="152"/>
      <c r="B8394" s="68"/>
      <c r="C8394" s="68"/>
      <c r="D8394" s="68"/>
      <c r="E8394" s="68"/>
      <c r="F8394" s="69"/>
      <c r="G8394" s="69"/>
      <c r="H8394" s="69"/>
      <c r="I8394" s="69"/>
      <c r="J8394" s="68"/>
      <c r="K8394" s="69"/>
      <c r="L8394" s="68"/>
      <c r="M8394" s="68"/>
      <c r="N8394" s="68"/>
      <c r="O8394" s="68"/>
      <c r="P8394" s="70"/>
      <c r="Q8394" s="71"/>
    </row>
    <row r="8395" spans="1:17">
      <c r="A8395" s="152"/>
      <c r="B8395" s="68"/>
      <c r="C8395" s="68"/>
      <c r="D8395" s="68"/>
      <c r="E8395" s="68"/>
      <c r="F8395" s="69"/>
      <c r="G8395" s="69"/>
      <c r="H8395" s="69"/>
      <c r="I8395" s="69"/>
      <c r="J8395" s="68"/>
      <c r="K8395" s="69"/>
      <c r="L8395" s="68"/>
      <c r="M8395" s="68"/>
      <c r="N8395" s="68"/>
      <c r="O8395" s="68"/>
      <c r="P8395" s="70"/>
      <c r="Q8395" s="71"/>
    </row>
    <row r="8396" spans="1:17">
      <c r="A8396" s="152"/>
      <c r="B8396" s="68"/>
      <c r="C8396" s="68"/>
      <c r="D8396" s="68"/>
      <c r="E8396" s="68"/>
      <c r="F8396" s="69"/>
      <c r="G8396" s="69"/>
      <c r="H8396" s="69"/>
      <c r="I8396" s="69"/>
      <c r="J8396" s="68"/>
      <c r="K8396" s="69"/>
      <c r="L8396" s="68"/>
      <c r="M8396" s="68"/>
      <c r="N8396" s="68"/>
      <c r="O8396" s="68"/>
      <c r="P8396" s="70"/>
      <c r="Q8396" s="71"/>
    </row>
    <row r="8397" spans="1:17">
      <c r="A8397" s="152"/>
      <c r="B8397" s="68"/>
      <c r="C8397" s="68"/>
      <c r="D8397" s="68"/>
      <c r="E8397" s="68"/>
      <c r="F8397" s="69"/>
      <c r="G8397" s="69"/>
      <c r="H8397" s="69"/>
      <c r="I8397" s="69"/>
      <c r="J8397" s="68"/>
      <c r="K8397" s="69"/>
      <c r="L8397" s="68"/>
      <c r="M8397" s="68"/>
      <c r="N8397" s="68"/>
      <c r="O8397" s="68"/>
      <c r="P8397" s="70"/>
      <c r="Q8397" s="71"/>
    </row>
    <row r="8398" spans="1:17">
      <c r="A8398" s="152"/>
      <c r="B8398" s="68"/>
      <c r="C8398" s="68"/>
      <c r="D8398" s="68"/>
      <c r="E8398" s="68"/>
      <c r="F8398" s="69"/>
      <c r="G8398" s="69"/>
      <c r="H8398" s="69"/>
      <c r="I8398" s="69"/>
      <c r="J8398" s="68"/>
      <c r="K8398" s="69"/>
      <c r="L8398" s="68"/>
      <c r="M8398" s="68"/>
      <c r="N8398" s="68"/>
      <c r="O8398" s="68"/>
      <c r="P8398" s="70"/>
      <c r="Q8398" s="71"/>
    </row>
    <row r="8399" spans="1:17">
      <c r="A8399" s="152"/>
      <c r="B8399" s="68"/>
      <c r="C8399" s="68"/>
      <c r="D8399" s="68"/>
      <c r="E8399" s="68"/>
      <c r="F8399" s="69"/>
      <c r="G8399" s="69"/>
      <c r="H8399" s="69"/>
      <c r="I8399" s="69"/>
      <c r="J8399" s="68"/>
      <c r="K8399" s="69"/>
      <c r="L8399" s="68"/>
      <c r="M8399" s="68"/>
      <c r="N8399" s="68"/>
      <c r="O8399" s="68"/>
      <c r="P8399" s="70"/>
      <c r="Q8399" s="71"/>
    </row>
    <row r="8400" spans="1:17">
      <c r="A8400" s="152"/>
      <c r="B8400" s="68"/>
      <c r="C8400" s="68"/>
      <c r="D8400" s="68"/>
      <c r="E8400" s="68"/>
      <c r="F8400" s="69"/>
      <c r="G8400" s="69"/>
      <c r="H8400" s="69"/>
      <c r="I8400" s="69"/>
      <c r="J8400" s="68"/>
      <c r="K8400" s="69"/>
      <c r="L8400" s="68"/>
      <c r="M8400" s="68"/>
      <c r="N8400" s="68"/>
      <c r="O8400" s="68"/>
      <c r="P8400" s="70"/>
      <c r="Q8400" s="71"/>
    </row>
    <row r="8401" spans="1:17">
      <c r="A8401" s="152"/>
      <c r="B8401" s="68"/>
      <c r="C8401" s="68"/>
      <c r="D8401" s="68"/>
      <c r="E8401" s="68"/>
      <c r="F8401" s="69"/>
      <c r="G8401" s="69"/>
      <c r="H8401" s="69"/>
      <c r="I8401" s="69"/>
      <c r="J8401" s="68"/>
      <c r="K8401" s="69"/>
      <c r="L8401" s="68"/>
      <c r="M8401" s="68"/>
      <c r="N8401" s="68"/>
      <c r="O8401" s="68"/>
      <c r="P8401" s="70"/>
      <c r="Q8401" s="71"/>
    </row>
    <row r="8402" spans="1:17">
      <c r="A8402" s="152"/>
      <c r="B8402" s="68"/>
      <c r="C8402" s="68"/>
      <c r="D8402" s="68"/>
      <c r="E8402" s="68"/>
      <c r="F8402" s="69"/>
      <c r="G8402" s="69"/>
      <c r="H8402" s="69"/>
      <c r="I8402" s="69"/>
      <c r="J8402" s="68"/>
      <c r="K8402" s="69"/>
      <c r="L8402" s="68"/>
      <c r="M8402" s="68"/>
      <c r="N8402" s="68"/>
      <c r="O8402" s="68"/>
      <c r="P8402" s="70"/>
      <c r="Q8402" s="71"/>
    </row>
    <row r="8403" spans="1:17">
      <c r="A8403" s="152"/>
      <c r="B8403" s="68"/>
      <c r="C8403" s="68"/>
      <c r="D8403" s="68"/>
      <c r="E8403" s="68"/>
      <c r="F8403" s="69"/>
      <c r="G8403" s="69"/>
      <c r="H8403" s="69"/>
      <c r="I8403" s="69"/>
      <c r="J8403" s="68"/>
      <c r="K8403" s="69"/>
      <c r="L8403" s="68"/>
      <c r="M8403" s="68"/>
      <c r="N8403" s="68"/>
      <c r="O8403" s="68"/>
      <c r="P8403" s="70"/>
      <c r="Q8403" s="71"/>
    </row>
    <row r="8404" spans="1:17">
      <c r="A8404" s="152"/>
      <c r="B8404" s="68"/>
      <c r="C8404" s="68"/>
      <c r="D8404" s="68"/>
      <c r="E8404" s="68"/>
      <c r="F8404" s="69"/>
      <c r="G8404" s="69"/>
      <c r="H8404" s="69"/>
      <c r="I8404" s="69"/>
      <c r="J8404" s="68"/>
      <c r="K8404" s="69"/>
      <c r="L8404" s="68"/>
      <c r="M8404" s="68"/>
      <c r="N8404" s="68"/>
      <c r="O8404" s="68"/>
      <c r="P8404" s="70"/>
      <c r="Q8404" s="71"/>
    </row>
    <row r="8405" spans="1:17">
      <c r="A8405" s="152"/>
      <c r="B8405" s="68"/>
      <c r="C8405" s="68"/>
      <c r="D8405" s="68"/>
      <c r="E8405" s="68"/>
      <c r="F8405" s="69"/>
      <c r="G8405" s="69"/>
      <c r="H8405" s="69"/>
      <c r="I8405" s="69"/>
      <c r="J8405" s="68"/>
      <c r="K8405" s="69"/>
      <c r="L8405" s="68"/>
      <c r="M8405" s="68"/>
      <c r="N8405" s="68"/>
      <c r="O8405" s="68"/>
      <c r="P8405" s="70"/>
      <c r="Q8405" s="71"/>
    </row>
    <row r="8406" spans="1:17">
      <c r="A8406" s="152"/>
      <c r="B8406" s="68"/>
      <c r="C8406" s="68"/>
      <c r="D8406" s="68"/>
      <c r="E8406" s="68"/>
      <c r="F8406" s="69"/>
      <c r="G8406" s="69"/>
      <c r="H8406" s="69"/>
      <c r="I8406" s="69"/>
      <c r="J8406" s="68"/>
      <c r="K8406" s="69"/>
      <c r="L8406" s="68"/>
      <c r="M8406" s="68"/>
      <c r="N8406" s="68"/>
      <c r="O8406" s="68"/>
      <c r="P8406" s="70"/>
      <c r="Q8406" s="71"/>
    </row>
    <row r="8407" spans="1:17">
      <c r="A8407" s="152"/>
      <c r="B8407" s="68"/>
      <c r="C8407" s="68"/>
      <c r="D8407" s="68"/>
      <c r="E8407" s="68"/>
      <c r="F8407" s="69"/>
      <c r="G8407" s="69"/>
      <c r="H8407" s="69"/>
      <c r="I8407" s="69"/>
      <c r="J8407" s="68"/>
      <c r="K8407" s="69"/>
      <c r="L8407" s="68"/>
      <c r="M8407" s="68"/>
      <c r="N8407" s="68"/>
      <c r="O8407" s="68"/>
      <c r="P8407" s="70"/>
      <c r="Q8407" s="71"/>
    </row>
    <row r="8408" spans="1:17">
      <c r="A8408" s="152"/>
      <c r="B8408" s="68"/>
      <c r="C8408" s="68"/>
      <c r="D8408" s="68"/>
      <c r="E8408" s="68"/>
      <c r="F8408" s="69"/>
      <c r="G8408" s="69"/>
      <c r="H8408" s="69"/>
      <c r="I8408" s="69"/>
      <c r="J8408" s="68"/>
      <c r="K8408" s="69"/>
      <c r="L8408" s="68"/>
      <c r="M8408" s="68"/>
      <c r="N8408" s="68"/>
      <c r="O8408" s="68"/>
      <c r="P8408" s="70"/>
      <c r="Q8408" s="71"/>
    </row>
    <row r="8409" spans="1:17">
      <c r="A8409" s="152"/>
      <c r="B8409" s="68"/>
      <c r="C8409" s="68"/>
      <c r="D8409" s="68"/>
      <c r="E8409" s="68"/>
      <c r="F8409" s="69"/>
      <c r="G8409" s="69"/>
      <c r="H8409" s="69"/>
      <c r="I8409" s="69"/>
      <c r="J8409" s="68"/>
      <c r="K8409" s="69"/>
      <c r="L8409" s="68"/>
      <c r="M8409" s="68"/>
      <c r="N8409" s="68"/>
      <c r="O8409" s="68"/>
      <c r="P8409" s="70"/>
      <c r="Q8409" s="71"/>
    </row>
    <row r="8410" spans="1:17">
      <c r="A8410" s="152"/>
      <c r="B8410" s="68"/>
      <c r="C8410" s="68"/>
      <c r="D8410" s="68"/>
      <c r="E8410" s="68"/>
      <c r="F8410" s="69"/>
      <c r="G8410" s="69"/>
      <c r="H8410" s="69"/>
      <c r="I8410" s="69"/>
      <c r="J8410" s="68"/>
      <c r="K8410" s="69"/>
      <c r="L8410" s="68"/>
      <c r="M8410" s="68"/>
      <c r="N8410" s="68"/>
      <c r="O8410" s="68"/>
      <c r="P8410" s="70"/>
      <c r="Q8410" s="71"/>
    </row>
    <row r="8411" spans="1:17">
      <c r="A8411" s="152"/>
      <c r="B8411" s="68"/>
      <c r="C8411" s="68"/>
      <c r="D8411" s="68"/>
      <c r="E8411" s="68"/>
      <c r="F8411" s="69"/>
      <c r="G8411" s="69"/>
      <c r="H8411" s="69"/>
      <c r="I8411" s="69"/>
      <c r="J8411" s="68"/>
      <c r="K8411" s="69"/>
      <c r="L8411" s="68"/>
      <c r="M8411" s="68"/>
      <c r="N8411" s="68"/>
      <c r="O8411" s="68"/>
      <c r="P8411" s="70"/>
      <c r="Q8411" s="71"/>
    </row>
    <row r="8412" spans="1:17">
      <c r="A8412" s="152"/>
      <c r="B8412" s="68"/>
      <c r="C8412" s="68"/>
      <c r="D8412" s="68"/>
      <c r="E8412" s="68"/>
      <c r="F8412" s="69"/>
      <c r="G8412" s="69"/>
      <c r="H8412" s="69"/>
      <c r="I8412" s="69"/>
      <c r="J8412" s="68"/>
      <c r="K8412" s="69"/>
      <c r="L8412" s="68"/>
      <c r="M8412" s="68"/>
      <c r="N8412" s="68"/>
      <c r="O8412" s="68"/>
      <c r="P8412" s="70"/>
      <c r="Q8412" s="71"/>
    </row>
    <row r="8413" spans="1:17">
      <c r="A8413" s="152"/>
      <c r="B8413" s="68"/>
      <c r="C8413" s="68"/>
      <c r="D8413" s="68"/>
      <c r="E8413" s="68"/>
      <c r="F8413" s="69"/>
      <c r="G8413" s="69"/>
      <c r="H8413" s="69"/>
      <c r="I8413" s="69"/>
      <c r="J8413" s="68"/>
      <c r="K8413" s="69"/>
      <c r="L8413" s="68"/>
      <c r="M8413" s="68"/>
      <c r="N8413" s="68"/>
      <c r="O8413" s="68"/>
      <c r="P8413" s="70"/>
      <c r="Q8413" s="71"/>
    </row>
    <row r="8414" spans="1:17">
      <c r="A8414" s="152"/>
      <c r="B8414" s="68"/>
      <c r="C8414" s="68"/>
      <c r="D8414" s="68"/>
      <c r="E8414" s="68"/>
      <c r="F8414" s="69"/>
      <c r="G8414" s="69"/>
      <c r="H8414" s="69"/>
      <c r="I8414" s="69"/>
      <c r="J8414" s="68"/>
      <c r="K8414" s="69"/>
      <c r="L8414" s="68"/>
      <c r="M8414" s="68"/>
      <c r="N8414" s="68"/>
      <c r="O8414" s="68"/>
      <c r="P8414" s="70"/>
      <c r="Q8414" s="71"/>
    </row>
    <row r="8415" spans="1:17">
      <c r="A8415" s="152"/>
      <c r="B8415" s="68"/>
      <c r="C8415" s="68"/>
      <c r="D8415" s="68"/>
      <c r="E8415" s="68"/>
      <c r="F8415" s="69"/>
      <c r="G8415" s="69"/>
      <c r="H8415" s="69"/>
      <c r="I8415" s="69"/>
      <c r="J8415" s="68"/>
      <c r="K8415" s="69"/>
      <c r="L8415" s="68"/>
      <c r="M8415" s="68"/>
      <c r="N8415" s="68"/>
      <c r="O8415" s="68"/>
      <c r="P8415" s="70"/>
      <c r="Q8415" s="71"/>
    </row>
    <row r="8416" spans="1:17">
      <c r="A8416" s="152"/>
      <c r="B8416" s="68"/>
      <c r="C8416" s="68"/>
      <c r="D8416" s="68"/>
      <c r="E8416" s="68"/>
      <c r="F8416" s="69"/>
      <c r="G8416" s="69"/>
      <c r="H8416" s="69"/>
      <c r="I8416" s="69"/>
      <c r="J8416" s="68"/>
      <c r="K8416" s="69"/>
      <c r="L8416" s="68"/>
      <c r="M8416" s="68"/>
      <c r="N8416" s="68"/>
      <c r="O8416" s="68"/>
      <c r="P8416" s="70"/>
      <c r="Q8416" s="71"/>
    </row>
    <row r="8417" spans="1:17">
      <c r="A8417" s="152"/>
      <c r="B8417" s="68"/>
      <c r="C8417" s="68"/>
      <c r="D8417" s="68"/>
      <c r="E8417" s="68"/>
      <c r="F8417" s="69"/>
      <c r="G8417" s="69"/>
      <c r="H8417" s="69"/>
      <c r="I8417" s="69"/>
      <c r="J8417" s="68"/>
      <c r="K8417" s="69"/>
      <c r="L8417" s="68"/>
      <c r="M8417" s="68"/>
      <c r="N8417" s="68"/>
      <c r="O8417" s="68"/>
      <c r="P8417" s="70"/>
      <c r="Q8417" s="71"/>
    </row>
    <row r="8418" spans="1:17">
      <c r="A8418" s="152"/>
      <c r="B8418" s="68"/>
      <c r="C8418" s="68"/>
      <c r="D8418" s="68"/>
      <c r="E8418" s="68"/>
      <c r="F8418" s="69"/>
      <c r="G8418" s="69"/>
      <c r="H8418" s="69"/>
      <c r="I8418" s="69"/>
      <c r="J8418" s="68"/>
      <c r="K8418" s="69"/>
      <c r="L8418" s="68"/>
      <c r="M8418" s="68"/>
      <c r="N8418" s="68"/>
      <c r="O8418" s="68"/>
      <c r="P8418" s="70"/>
      <c r="Q8418" s="71"/>
    </row>
    <row r="8419" spans="1:17">
      <c r="A8419" s="152"/>
      <c r="B8419" s="68"/>
      <c r="C8419" s="68"/>
      <c r="D8419" s="68"/>
      <c r="E8419" s="68"/>
      <c r="F8419" s="69"/>
      <c r="G8419" s="69"/>
      <c r="H8419" s="69"/>
      <c r="I8419" s="69"/>
      <c r="J8419" s="68"/>
      <c r="K8419" s="69"/>
      <c r="L8419" s="68"/>
      <c r="M8419" s="68"/>
      <c r="N8419" s="68"/>
      <c r="O8419" s="68"/>
      <c r="P8419" s="70"/>
      <c r="Q8419" s="71"/>
    </row>
    <row r="8420" spans="1:17">
      <c r="A8420" s="152"/>
      <c r="B8420" s="68"/>
      <c r="C8420" s="68"/>
      <c r="D8420" s="68"/>
      <c r="E8420" s="68"/>
      <c r="F8420" s="69"/>
      <c r="G8420" s="69"/>
      <c r="H8420" s="69"/>
      <c r="I8420" s="69"/>
      <c r="J8420" s="68"/>
      <c r="K8420" s="69"/>
      <c r="L8420" s="68"/>
      <c r="M8420" s="68"/>
      <c r="N8420" s="68"/>
      <c r="O8420" s="68"/>
      <c r="P8420" s="70"/>
      <c r="Q8420" s="71"/>
    </row>
    <row r="8421" spans="1:17">
      <c r="A8421" s="152"/>
      <c r="B8421" s="68"/>
      <c r="C8421" s="68"/>
      <c r="D8421" s="68"/>
      <c r="E8421" s="68"/>
      <c r="F8421" s="69"/>
      <c r="G8421" s="69"/>
      <c r="H8421" s="69"/>
      <c r="I8421" s="69"/>
      <c r="J8421" s="68"/>
      <c r="K8421" s="69"/>
      <c r="L8421" s="68"/>
      <c r="M8421" s="68"/>
      <c r="N8421" s="68"/>
      <c r="O8421" s="68"/>
      <c r="P8421" s="70"/>
      <c r="Q8421" s="71"/>
    </row>
    <row r="8422" spans="1:17">
      <c r="A8422" s="152"/>
      <c r="B8422" s="68"/>
      <c r="C8422" s="68"/>
      <c r="D8422" s="68"/>
      <c r="E8422" s="68"/>
      <c r="F8422" s="69"/>
      <c r="G8422" s="69"/>
      <c r="H8422" s="69"/>
      <c r="I8422" s="69"/>
      <c r="J8422" s="68"/>
      <c r="K8422" s="69"/>
      <c r="L8422" s="68"/>
      <c r="M8422" s="68"/>
      <c r="N8422" s="68"/>
      <c r="O8422" s="68"/>
      <c r="P8422" s="70"/>
      <c r="Q8422" s="71"/>
    </row>
    <row r="8423" spans="1:17">
      <c r="A8423" s="152"/>
      <c r="B8423" s="68"/>
      <c r="C8423" s="68"/>
      <c r="D8423" s="68"/>
      <c r="E8423" s="68"/>
      <c r="F8423" s="69"/>
      <c r="G8423" s="69"/>
      <c r="H8423" s="69"/>
      <c r="I8423" s="69"/>
      <c r="J8423" s="68"/>
      <c r="K8423" s="69"/>
      <c r="L8423" s="68"/>
      <c r="M8423" s="68"/>
      <c r="N8423" s="68"/>
      <c r="O8423" s="68"/>
      <c r="P8423" s="70"/>
      <c r="Q8423" s="71"/>
    </row>
    <row r="8424" spans="1:17">
      <c r="A8424" s="152"/>
      <c r="B8424" s="68"/>
      <c r="C8424" s="68"/>
      <c r="D8424" s="68"/>
      <c r="E8424" s="68"/>
      <c r="F8424" s="69"/>
      <c r="G8424" s="69"/>
      <c r="H8424" s="69"/>
      <c r="I8424" s="69"/>
      <c r="J8424" s="68"/>
      <c r="K8424" s="69"/>
      <c r="L8424" s="68"/>
      <c r="M8424" s="68"/>
      <c r="N8424" s="68"/>
      <c r="O8424" s="68"/>
      <c r="P8424" s="70"/>
      <c r="Q8424" s="71"/>
    </row>
    <row r="8425" spans="1:17">
      <c r="A8425" s="152"/>
      <c r="B8425" s="68"/>
      <c r="C8425" s="68"/>
      <c r="D8425" s="68"/>
      <c r="E8425" s="68"/>
      <c r="F8425" s="69"/>
      <c r="G8425" s="69"/>
      <c r="H8425" s="69"/>
      <c r="I8425" s="69"/>
      <c r="J8425" s="68"/>
      <c r="K8425" s="69"/>
      <c r="L8425" s="68"/>
      <c r="M8425" s="68"/>
      <c r="N8425" s="68"/>
      <c r="O8425" s="68"/>
      <c r="P8425" s="70"/>
      <c r="Q8425" s="71"/>
    </row>
    <row r="8426" spans="1:17">
      <c r="A8426" s="152"/>
      <c r="B8426" s="68"/>
      <c r="C8426" s="68"/>
      <c r="D8426" s="68"/>
      <c r="E8426" s="68"/>
      <c r="F8426" s="69"/>
      <c r="G8426" s="69"/>
      <c r="H8426" s="69"/>
      <c r="I8426" s="69"/>
      <c r="J8426" s="68"/>
      <c r="K8426" s="69"/>
      <c r="L8426" s="68"/>
      <c r="M8426" s="68"/>
      <c r="N8426" s="68"/>
      <c r="O8426" s="68"/>
      <c r="P8426" s="70"/>
      <c r="Q8426" s="71"/>
    </row>
    <row r="8427" spans="1:17">
      <c r="A8427" s="152"/>
      <c r="B8427" s="68"/>
      <c r="C8427" s="68"/>
      <c r="D8427" s="68"/>
      <c r="E8427" s="68"/>
      <c r="F8427" s="69"/>
      <c r="G8427" s="69"/>
      <c r="H8427" s="69"/>
      <c r="I8427" s="69"/>
      <c r="J8427" s="68"/>
      <c r="K8427" s="69"/>
      <c r="L8427" s="68"/>
      <c r="M8427" s="68"/>
      <c r="N8427" s="68"/>
      <c r="O8427" s="68"/>
      <c r="P8427" s="70"/>
      <c r="Q8427" s="71"/>
    </row>
    <row r="8428" spans="1:17">
      <c r="A8428" s="152"/>
      <c r="B8428" s="68"/>
      <c r="C8428" s="68"/>
      <c r="D8428" s="68"/>
      <c r="E8428" s="68"/>
      <c r="F8428" s="69"/>
      <c r="G8428" s="69"/>
      <c r="H8428" s="69"/>
      <c r="I8428" s="69"/>
      <c r="J8428" s="68"/>
      <c r="K8428" s="69"/>
      <c r="L8428" s="68"/>
      <c r="M8428" s="68"/>
      <c r="N8428" s="68"/>
      <c r="O8428" s="68"/>
      <c r="P8428" s="70"/>
      <c r="Q8428" s="71"/>
    </row>
    <row r="8429" spans="1:17">
      <c r="A8429" s="152"/>
      <c r="B8429" s="68"/>
      <c r="C8429" s="68"/>
      <c r="D8429" s="68"/>
      <c r="E8429" s="68"/>
      <c r="F8429" s="69"/>
      <c r="G8429" s="69"/>
      <c r="H8429" s="69"/>
      <c r="I8429" s="69"/>
      <c r="J8429" s="68"/>
      <c r="K8429" s="69"/>
      <c r="L8429" s="68"/>
      <c r="M8429" s="68"/>
      <c r="N8429" s="68"/>
      <c r="O8429" s="68"/>
      <c r="P8429" s="70"/>
      <c r="Q8429" s="71"/>
    </row>
    <row r="8430" spans="1:17">
      <c r="A8430" s="152"/>
      <c r="B8430" s="68"/>
      <c r="C8430" s="68"/>
      <c r="D8430" s="68"/>
      <c r="E8430" s="68"/>
      <c r="F8430" s="69"/>
      <c r="G8430" s="69"/>
      <c r="H8430" s="69"/>
      <c r="I8430" s="69"/>
      <c r="J8430" s="68"/>
      <c r="K8430" s="69"/>
      <c r="L8430" s="68"/>
      <c r="M8430" s="68"/>
      <c r="N8430" s="68"/>
      <c r="O8430" s="68"/>
      <c r="P8430" s="70"/>
      <c r="Q8430" s="71"/>
    </row>
    <row r="8431" spans="1:17">
      <c r="A8431" s="152"/>
      <c r="B8431" s="68"/>
      <c r="C8431" s="68"/>
      <c r="D8431" s="68"/>
      <c r="E8431" s="68"/>
      <c r="F8431" s="69"/>
      <c r="G8431" s="69"/>
      <c r="H8431" s="69"/>
      <c r="I8431" s="69"/>
      <c r="J8431" s="68"/>
      <c r="K8431" s="69"/>
      <c r="L8431" s="68"/>
      <c r="M8431" s="68"/>
      <c r="N8431" s="68"/>
      <c r="O8431" s="68"/>
      <c r="P8431" s="70"/>
      <c r="Q8431" s="71"/>
    </row>
    <row r="8432" spans="1:17">
      <c r="A8432" s="152"/>
      <c r="B8432" s="68"/>
      <c r="C8432" s="68"/>
      <c r="D8432" s="68"/>
      <c r="E8432" s="68"/>
      <c r="F8432" s="69"/>
      <c r="G8432" s="69"/>
      <c r="H8432" s="69"/>
      <c r="I8432" s="69"/>
      <c r="J8432" s="68"/>
      <c r="K8432" s="69"/>
      <c r="L8432" s="68"/>
      <c r="M8432" s="68"/>
      <c r="N8432" s="68"/>
      <c r="O8432" s="68"/>
      <c r="P8432" s="70"/>
      <c r="Q8432" s="71"/>
    </row>
    <row r="8433" spans="1:17">
      <c r="A8433" s="152"/>
      <c r="B8433" s="68"/>
      <c r="C8433" s="68"/>
      <c r="D8433" s="68"/>
      <c r="E8433" s="68"/>
      <c r="F8433" s="69"/>
      <c r="G8433" s="69"/>
      <c r="H8433" s="69"/>
      <c r="I8433" s="69"/>
      <c r="J8433" s="68"/>
      <c r="K8433" s="69"/>
      <c r="L8433" s="68"/>
      <c r="M8433" s="68"/>
      <c r="N8433" s="68"/>
      <c r="O8433" s="68"/>
      <c r="P8433" s="70"/>
      <c r="Q8433" s="71"/>
    </row>
    <row r="8434" spans="1:17">
      <c r="A8434" s="152"/>
      <c r="B8434" s="68"/>
      <c r="C8434" s="68"/>
      <c r="D8434" s="68"/>
      <c r="E8434" s="68"/>
      <c r="F8434" s="69"/>
      <c r="G8434" s="69"/>
      <c r="H8434" s="69"/>
      <c r="I8434" s="69"/>
      <c r="J8434" s="68"/>
      <c r="K8434" s="69"/>
      <c r="L8434" s="68"/>
      <c r="M8434" s="68"/>
      <c r="N8434" s="68"/>
      <c r="O8434" s="68"/>
      <c r="P8434" s="70"/>
      <c r="Q8434" s="71"/>
    </row>
    <row r="8435" spans="1:17">
      <c r="A8435" s="152"/>
      <c r="B8435" s="68"/>
      <c r="C8435" s="68"/>
      <c r="D8435" s="68"/>
      <c r="E8435" s="68"/>
      <c r="F8435" s="69"/>
      <c r="G8435" s="69"/>
      <c r="H8435" s="69"/>
      <c r="I8435" s="69"/>
      <c r="J8435" s="68"/>
      <c r="K8435" s="69"/>
      <c r="L8435" s="68"/>
      <c r="M8435" s="68"/>
      <c r="N8435" s="68"/>
      <c r="O8435" s="68"/>
      <c r="P8435" s="70"/>
      <c r="Q8435" s="71"/>
    </row>
    <row r="8436" spans="1:17">
      <c r="A8436" s="152"/>
      <c r="B8436" s="68"/>
      <c r="C8436" s="68"/>
      <c r="D8436" s="68"/>
      <c r="E8436" s="68"/>
      <c r="F8436" s="69"/>
      <c r="G8436" s="69"/>
      <c r="H8436" s="69"/>
      <c r="I8436" s="69"/>
      <c r="J8436" s="68"/>
      <c r="K8436" s="69"/>
      <c r="L8436" s="68"/>
      <c r="M8436" s="68"/>
      <c r="N8436" s="68"/>
      <c r="O8436" s="68"/>
      <c r="P8436" s="70"/>
      <c r="Q8436" s="71"/>
    </row>
    <row r="8437" spans="1:17">
      <c r="A8437" s="152"/>
      <c r="B8437" s="68"/>
      <c r="C8437" s="68"/>
      <c r="D8437" s="68"/>
      <c r="E8437" s="68"/>
      <c r="F8437" s="69"/>
      <c r="G8437" s="69"/>
      <c r="H8437" s="69"/>
      <c r="I8437" s="69"/>
      <c r="J8437" s="68"/>
      <c r="K8437" s="69"/>
      <c r="L8437" s="68"/>
      <c r="M8437" s="68"/>
      <c r="N8437" s="68"/>
      <c r="O8437" s="68"/>
      <c r="P8437" s="70"/>
      <c r="Q8437" s="71"/>
    </row>
    <row r="8438" spans="1:17">
      <c r="A8438" s="152"/>
      <c r="B8438" s="68"/>
      <c r="C8438" s="68"/>
      <c r="D8438" s="68"/>
      <c r="E8438" s="68"/>
      <c r="F8438" s="69"/>
      <c r="G8438" s="69"/>
      <c r="H8438" s="69"/>
      <c r="I8438" s="69"/>
      <c r="J8438" s="68"/>
      <c r="K8438" s="69"/>
      <c r="L8438" s="68"/>
      <c r="M8438" s="68"/>
      <c r="N8438" s="68"/>
      <c r="O8438" s="68"/>
      <c r="P8438" s="70"/>
      <c r="Q8438" s="71"/>
    </row>
    <row r="8439" spans="1:17">
      <c r="A8439" s="152"/>
      <c r="B8439" s="68"/>
      <c r="C8439" s="68"/>
      <c r="D8439" s="68"/>
      <c r="E8439" s="68"/>
      <c r="F8439" s="69"/>
      <c r="G8439" s="69"/>
      <c r="H8439" s="69"/>
      <c r="I8439" s="69"/>
      <c r="J8439" s="68"/>
      <c r="K8439" s="69"/>
      <c r="L8439" s="68"/>
      <c r="M8439" s="68"/>
      <c r="N8439" s="68"/>
      <c r="O8439" s="68"/>
      <c r="P8439" s="70"/>
      <c r="Q8439" s="71"/>
    </row>
    <row r="8440" spans="1:17">
      <c r="A8440" s="152"/>
      <c r="B8440" s="68"/>
      <c r="C8440" s="68"/>
      <c r="D8440" s="68"/>
      <c r="E8440" s="68"/>
      <c r="F8440" s="69"/>
      <c r="G8440" s="69"/>
      <c r="H8440" s="69"/>
      <c r="I8440" s="69"/>
      <c r="J8440" s="68"/>
      <c r="K8440" s="69"/>
      <c r="L8440" s="68"/>
      <c r="M8440" s="68"/>
      <c r="N8440" s="68"/>
      <c r="O8440" s="68"/>
      <c r="P8440" s="70"/>
      <c r="Q8440" s="71"/>
    </row>
    <row r="8441" spans="1:17">
      <c r="A8441" s="152"/>
      <c r="B8441" s="68"/>
      <c r="C8441" s="68"/>
      <c r="D8441" s="68"/>
      <c r="E8441" s="68"/>
      <c r="F8441" s="69"/>
      <c r="G8441" s="69"/>
      <c r="H8441" s="69"/>
      <c r="I8441" s="69"/>
      <c r="J8441" s="68"/>
      <c r="K8441" s="69"/>
      <c r="L8441" s="68"/>
      <c r="M8441" s="68"/>
      <c r="N8441" s="68"/>
      <c r="O8441" s="68"/>
      <c r="P8441" s="70"/>
      <c r="Q8441" s="71"/>
    </row>
    <row r="8442" spans="1:17">
      <c r="A8442" s="152"/>
      <c r="B8442" s="68"/>
      <c r="C8442" s="68"/>
      <c r="D8442" s="68"/>
      <c r="E8442" s="68"/>
      <c r="F8442" s="69"/>
      <c r="G8442" s="69"/>
      <c r="H8442" s="69"/>
      <c r="I8442" s="69"/>
      <c r="J8442" s="68"/>
      <c r="K8442" s="69"/>
      <c r="L8442" s="68"/>
      <c r="M8442" s="68"/>
      <c r="N8442" s="68"/>
      <c r="O8442" s="68"/>
      <c r="P8442" s="70"/>
      <c r="Q8442" s="71"/>
    </row>
    <row r="8443" spans="1:17">
      <c r="A8443" s="152"/>
      <c r="B8443" s="68"/>
      <c r="C8443" s="68"/>
      <c r="D8443" s="68"/>
      <c r="E8443" s="68"/>
      <c r="F8443" s="69"/>
      <c r="G8443" s="69"/>
      <c r="H8443" s="69"/>
      <c r="I8443" s="69"/>
      <c r="J8443" s="68"/>
      <c r="K8443" s="69"/>
      <c r="L8443" s="68"/>
      <c r="M8443" s="68"/>
      <c r="N8443" s="68"/>
      <c r="O8443" s="68"/>
      <c r="P8443" s="70"/>
      <c r="Q8443" s="71"/>
    </row>
    <row r="8444" spans="1:17">
      <c r="A8444" s="152"/>
      <c r="B8444" s="68"/>
      <c r="C8444" s="68"/>
      <c r="D8444" s="68"/>
      <c r="E8444" s="68"/>
      <c r="F8444" s="69"/>
      <c r="G8444" s="69"/>
      <c r="H8444" s="69"/>
      <c r="I8444" s="69"/>
      <c r="J8444" s="68"/>
      <c r="K8444" s="69"/>
      <c r="L8444" s="68"/>
      <c r="M8444" s="68"/>
      <c r="N8444" s="68"/>
      <c r="O8444" s="68"/>
      <c r="P8444" s="70"/>
      <c r="Q8444" s="71"/>
    </row>
    <row r="8445" spans="1:17">
      <c r="A8445" s="152"/>
      <c r="B8445" s="68"/>
      <c r="C8445" s="68"/>
      <c r="D8445" s="68"/>
      <c r="E8445" s="68"/>
      <c r="F8445" s="69"/>
      <c r="G8445" s="69"/>
      <c r="H8445" s="69"/>
      <c r="I8445" s="69"/>
      <c r="J8445" s="68"/>
      <c r="K8445" s="69"/>
      <c r="L8445" s="68"/>
      <c r="M8445" s="68"/>
      <c r="N8445" s="68"/>
      <c r="O8445" s="68"/>
      <c r="P8445" s="70"/>
      <c r="Q8445" s="71"/>
    </row>
    <row r="8446" spans="1:17">
      <c r="A8446" s="152"/>
      <c r="B8446" s="68"/>
      <c r="C8446" s="68"/>
      <c r="D8446" s="68"/>
      <c r="E8446" s="68"/>
      <c r="F8446" s="69"/>
      <c r="G8446" s="69"/>
      <c r="H8446" s="69"/>
      <c r="I8446" s="69"/>
      <c r="J8446" s="68"/>
      <c r="K8446" s="69"/>
      <c r="L8446" s="68"/>
      <c r="M8446" s="68"/>
      <c r="N8446" s="68"/>
      <c r="O8446" s="68"/>
      <c r="P8446" s="70"/>
      <c r="Q8446" s="71"/>
    </row>
    <row r="8447" spans="1:17">
      <c r="A8447" s="152"/>
      <c r="B8447" s="68"/>
      <c r="C8447" s="68"/>
      <c r="D8447" s="68"/>
      <c r="E8447" s="68"/>
      <c r="F8447" s="69"/>
      <c r="G8447" s="69"/>
      <c r="H8447" s="69"/>
      <c r="I8447" s="69"/>
      <c r="J8447" s="68"/>
      <c r="K8447" s="69"/>
      <c r="L8447" s="68"/>
      <c r="M8447" s="68"/>
      <c r="N8447" s="68"/>
      <c r="O8447" s="68"/>
      <c r="P8447" s="70"/>
      <c r="Q8447" s="71"/>
    </row>
    <row r="8448" spans="1:17">
      <c r="A8448" s="152"/>
      <c r="B8448" s="68"/>
      <c r="C8448" s="68"/>
      <c r="D8448" s="68"/>
      <c r="E8448" s="68"/>
      <c r="F8448" s="69"/>
      <c r="G8448" s="69"/>
      <c r="H8448" s="69"/>
      <c r="I8448" s="69"/>
      <c r="J8448" s="68"/>
      <c r="K8448" s="69"/>
      <c r="L8448" s="68"/>
      <c r="M8448" s="68"/>
      <c r="N8448" s="68"/>
      <c r="O8448" s="68"/>
      <c r="P8448" s="70"/>
      <c r="Q8448" s="71"/>
    </row>
    <row r="8449" spans="1:17">
      <c r="A8449" s="152"/>
      <c r="B8449" s="68"/>
      <c r="C8449" s="68"/>
      <c r="D8449" s="68"/>
      <c r="E8449" s="68"/>
      <c r="F8449" s="69"/>
      <c r="G8449" s="69"/>
      <c r="H8449" s="69"/>
      <c r="I8449" s="69"/>
      <c r="J8449" s="68"/>
      <c r="K8449" s="69"/>
      <c r="L8449" s="68"/>
      <c r="M8449" s="68"/>
      <c r="N8449" s="68"/>
      <c r="O8449" s="68"/>
      <c r="P8449" s="70"/>
      <c r="Q8449" s="71"/>
    </row>
    <row r="8450" spans="1:17">
      <c r="A8450" s="152"/>
      <c r="B8450" s="68"/>
      <c r="C8450" s="68"/>
      <c r="D8450" s="68"/>
      <c r="E8450" s="68"/>
      <c r="F8450" s="69"/>
      <c r="G8450" s="69"/>
      <c r="H8450" s="69"/>
      <c r="I8450" s="69"/>
      <c r="J8450" s="68"/>
      <c r="K8450" s="69"/>
      <c r="L8450" s="68"/>
      <c r="M8450" s="68"/>
      <c r="N8450" s="68"/>
      <c r="O8450" s="68"/>
      <c r="P8450" s="70"/>
      <c r="Q8450" s="71"/>
    </row>
    <row r="8451" spans="1:17">
      <c r="A8451" s="152"/>
      <c r="B8451" s="68"/>
      <c r="C8451" s="68"/>
      <c r="D8451" s="68"/>
      <c r="E8451" s="68"/>
      <c r="F8451" s="69"/>
      <c r="G8451" s="69"/>
      <c r="H8451" s="69"/>
      <c r="I8451" s="69"/>
      <c r="J8451" s="68"/>
      <c r="K8451" s="69"/>
      <c r="L8451" s="68"/>
      <c r="M8451" s="68"/>
      <c r="N8451" s="68"/>
      <c r="O8451" s="68"/>
      <c r="P8451" s="70"/>
      <c r="Q8451" s="71"/>
    </row>
    <row r="8452" spans="1:17">
      <c r="A8452" s="152"/>
      <c r="B8452" s="68"/>
      <c r="C8452" s="68"/>
      <c r="D8452" s="68"/>
      <c r="E8452" s="68"/>
      <c r="F8452" s="69"/>
      <c r="G8452" s="69"/>
      <c r="H8452" s="69"/>
      <c r="I8452" s="69"/>
      <c r="J8452" s="68"/>
      <c r="K8452" s="69"/>
      <c r="L8452" s="68"/>
      <c r="M8452" s="68"/>
      <c r="N8452" s="68"/>
      <c r="O8452" s="68"/>
      <c r="P8452" s="70"/>
      <c r="Q8452" s="71"/>
    </row>
    <row r="8453" spans="1:17">
      <c r="A8453" s="152"/>
      <c r="B8453" s="68"/>
      <c r="C8453" s="68"/>
      <c r="D8453" s="68"/>
      <c r="E8453" s="68"/>
      <c r="F8453" s="69"/>
      <c r="G8453" s="69"/>
      <c r="H8453" s="69"/>
      <c r="I8453" s="69"/>
      <c r="J8453" s="68"/>
      <c r="K8453" s="69"/>
      <c r="L8453" s="68"/>
      <c r="M8453" s="68"/>
      <c r="N8453" s="68"/>
      <c r="O8453" s="68"/>
      <c r="P8453" s="70"/>
      <c r="Q8453" s="71"/>
    </row>
    <row r="8454" spans="1:17">
      <c r="A8454" s="152"/>
      <c r="B8454" s="68"/>
      <c r="C8454" s="68"/>
      <c r="D8454" s="68"/>
      <c r="E8454" s="68"/>
      <c r="F8454" s="69"/>
      <c r="G8454" s="69"/>
      <c r="H8454" s="69"/>
      <c r="I8454" s="69"/>
      <c r="J8454" s="68"/>
      <c r="K8454" s="69"/>
      <c r="L8454" s="68"/>
      <c r="M8454" s="68"/>
      <c r="N8454" s="68"/>
      <c r="O8454" s="68"/>
      <c r="P8454" s="70"/>
      <c r="Q8454" s="71"/>
    </row>
    <row r="8455" spans="1:17">
      <c r="A8455" s="152"/>
      <c r="B8455" s="68"/>
      <c r="C8455" s="68"/>
      <c r="D8455" s="68"/>
      <c r="E8455" s="68"/>
      <c r="F8455" s="69"/>
      <c r="G8455" s="69"/>
      <c r="H8455" s="69"/>
      <c r="I8455" s="69"/>
      <c r="J8455" s="68"/>
      <c r="K8455" s="69"/>
      <c r="L8455" s="68"/>
      <c r="M8455" s="68"/>
      <c r="N8455" s="68"/>
      <c r="O8455" s="68"/>
      <c r="P8455" s="70"/>
      <c r="Q8455" s="71"/>
    </row>
    <row r="8456" spans="1:17">
      <c r="A8456" s="152"/>
      <c r="B8456" s="68"/>
      <c r="C8456" s="68"/>
      <c r="D8456" s="68"/>
      <c r="E8456" s="68"/>
      <c r="F8456" s="69"/>
      <c r="G8456" s="69"/>
      <c r="H8456" s="69"/>
      <c r="I8456" s="69"/>
      <c r="J8456" s="68"/>
      <c r="K8456" s="69"/>
      <c r="L8456" s="68"/>
      <c r="M8456" s="68"/>
      <c r="N8456" s="68"/>
      <c r="O8456" s="68"/>
      <c r="P8456" s="70"/>
      <c r="Q8456" s="71"/>
    </row>
    <row r="8457" spans="1:17">
      <c r="A8457" s="152"/>
      <c r="B8457" s="68"/>
      <c r="C8457" s="68"/>
      <c r="D8457" s="68"/>
      <c r="E8457" s="68"/>
      <c r="F8457" s="69"/>
      <c r="G8457" s="69"/>
      <c r="H8457" s="69"/>
      <c r="I8457" s="69"/>
      <c r="J8457" s="68"/>
      <c r="K8457" s="69"/>
      <c r="L8457" s="68"/>
      <c r="M8457" s="68"/>
      <c r="N8457" s="68"/>
      <c r="O8457" s="68"/>
      <c r="P8457" s="70"/>
      <c r="Q8457" s="71"/>
    </row>
    <row r="8458" spans="1:17">
      <c r="A8458" s="152"/>
      <c r="B8458" s="68"/>
      <c r="C8458" s="68"/>
      <c r="D8458" s="68"/>
      <c r="E8458" s="68"/>
      <c r="F8458" s="69"/>
      <c r="G8458" s="69"/>
      <c r="H8458" s="69"/>
      <c r="I8458" s="69"/>
      <c r="J8458" s="68"/>
      <c r="K8458" s="69"/>
      <c r="L8458" s="68"/>
      <c r="M8458" s="68"/>
      <c r="N8458" s="68"/>
      <c r="O8458" s="68"/>
      <c r="P8458" s="70"/>
      <c r="Q8458" s="71"/>
    </row>
    <row r="8459" spans="1:17">
      <c r="A8459" s="152"/>
      <c r="B8459" s="68"/>
      <c r="C8459" s="68"/>
      <c r="D8459" s="68"/>
      <c r="E8459" s="68"/>
      <c r="F8459" s="69"/>
      <c r="G8459" s="69"/>
      <c r="H8459" s="69"/>
      <c r="I8459" s="69"/>
      <c r="J8459" s="68"/>
      <c r="K8459" s="69"/>
      <c r="L8459" s="68"/>
      <c r="M8459" s="68"/>
      <c r="N8459" s="68"/>
      <c r="O8459" s="68"/>
      <c r="P8459" s="70"/>
      <c r="Q8459" s="71"/>
    </row>
    <row r="8460" spans="1:17">
      <c r="A8460" s="152"/>
      <c r="B8460" s="68"/>
      <c r="C8460" s="68"/>
      <c r="D8460" s="68"/>
      <c r="E8460" s="68"/>
      <c r="F8460" s="69"/>
      <c r="G8460" s="69"/>
      <c r="H8460" s="69"/>
      <c r="I8460" s="69"/>
      <c r="J8460" s="68"/>
      <c r="K8460" s="69"/>
      <c r="L8460" s="68"/>
      <c r="M8460" s="68"/>
      <c r="N8460" s="68"/>
      <c r="O8460" s="68"/>
      <c r="P8460" s="70"/>
      <c r="Q8460" s="71"/>
    </row>
    <row r="8461" spans="1:17">
      <c r="A8461" s="152"/>
      <c r="B8461" s="68"/>
      <c r="C8461" s="68"/>
      <c r="D8461" s="68"/>
      <c r="E8461" s="68"/>
      <c r="F8461" s="69"/>
      <c r="G8461" s="69"/>
      <c r="H8461" s="69"/>
      <c r="I8461" s="69"/>
      <c r="J8461" s="68"/>
      <c r="K8461" s="69"/>
      <c r="L8461" s="68"/>
      <c r="M8461" s="68"/>
      <c r="N8461" s="68"/>
      <c r="O8461" s="68"/>
      <c r="P8461" s="70"/>
      <c r="Q8461" s="71"/>
    </row>
    <row r="8462" spans="1:17">
      <c r="A8462" s="152"/>
      <c r="B8462" s="68"/>
      <c r="C8462" s="68"/>
      <c r="D8462" s="68"/>
      <c r="E8462" s="68"/>
      <c r="F8462" s="69"/>
      <c r="G8462" s="69"/>
      <c r="H8462" s="69"/>
      <c r="I8462" s="69"/>
      <c r="J8462" s="68"/>
      <c r="K8462" s="69"/>
      <c r="L8462" s="68"/>
      <c r="M8462" s="68"/>
      <c r="N8462" s="68"/>
      <c r="O8462" s="68"/>
      <c r="P8462" s="70"/>
      <c r="Q8462" s="71"/>
    </row>
    <row r="8463" spans="1:17">
      <c r="A8463" s="152"/>
      <c r="B8463" s="68"/>
      <c r="C8463" s="68"/>
      <c r="D8463" s="68"/>
      <c r="E8463" s="68"/>
      <c r="F8463" s="69"/>
      <c r="G8463" s="69"/>
      <c r="H8463" s="69"/>
      <c r="I8463" s="69"/>
      <c r="J8463" s="68"/>
      <c r="K8463" s="69"/>
      <c r="L8463" s="68"/>
      <c r="M8463" s="68"/>
      <c r="N8463" s="68"/>
      <c r="O8463" s="68"/>
      <c r="P8463" s="70"/>
      <c r="Q8463" s="71"/>
    </row>
    <row r="8464" spans="1:17">
      <c r="A8464" s="152"/>
      <c r="B8464" s="68"/>
      <c r="C8464" s="68"/>
      <c r="D8464" s="68"/>
      <c r="E8464" s="68"/>
      <c r="F8464" s="69"/>
      <c r="G8464" s="69"/>
      <c r="H8464" s="69"/>
      <c r="I8464" s="69"/>
      <c r="J8464" s="68"/>
      <c r="K8464" s="69"/>
      <c r="L8464" s="68"/>
      <c r="M8464" s="68"/>
      <c r="N8464" s="68"/>
      <c r="O8464" s="68"/>
      <c r="P8464" s="70"/>
      <c r="Q8464" s="71"/>
    </row>
    <row r="8465" spans="1:17">
      <c r="A8465" s="152"/>
      <c r="B8465" s="68"/>
      <c r="C8465" s="68"/>
      <c r="D8465" s="68"/>
      <c r="E8465" s="68"/>
      <c r="F8465" s="69"/>
      <c r="G8465" s="69"/>
      <c r="H8465" s="69"/>
      <c r="I8465" s="69"/>
      <c r="J8465" s="68"/>
      <c r="K8465" s="69"/>
      <c r="L8465" s="68"/>
      <c r="M8465" s="68"/>
      <c r="N8465" s="68"/>
      <c r="O8465" s="68"/>
      <c r="P8465" s="70"/>
      <c r="Q8465" s="71"/>
    </row>
    <row r="8466" spans="1:17">
      <c r="A8466" s="152"/>
      <c r="B8466" s="68"/>
      <c r="C8466" s="68"/>
      <c r="D8466" s="68"/>
      <c r="E8466" s="68"/>
      <c r="F8466" s="69"/>
      <c r="G8466" s="69"/>
      <c r="H8466" s="69"/>
      <c r="I8466" s="69"/>
      <c r="J8466" s="68"/>
      <c r="K8466" s="69"/>
      <c r="L8466" s="68"/>
      <c r="M8466" s="68"/>
      <c r="N8466" s="68"/>
      <c r="O8466" s="68"/>
      <c r="P8466" s="70"/>
      <c r="Q8466" s="71"/>
    </row>
    <row r="8467" spans="1:17">
      <c r="A8467" s="152"/>
      <c r="B8467" s="68"/>
      <c r="C8467" s="68"/>
      <c r="D8467" s="68"/>
      <c r="E8467" s="68"/>
      <c r="F8467" s="69"/>
      <c r="G8467" s="69"/>
      <c r="H8467" s="69"/>
      <c r="I8467" s="69"/>
      <c r="J8467" s="68"/>
      <c r="K8467" s="69"/>
      <c r="L8467" s="68"/>
      <c r="M8467" s="68"/>
      <c r="N8467" s="68"/>
      <c r="O8467" s="68"/>
      <c r="P8467" s="70"/>
      <c r="Q8467" s="71"/>
    </row>
    <row r="8468" spans="1:17">
      <c r="A8468" s="152"/>
      <c r="B8468" s="68"/>
      <c r="C8468" s="68"/>
      <c r="D8468" s="68"/>
      <c r="E8468" s="68"/>
      <c r="F8468" s="69"/>
      <c r="G8468" s="69"/>
      <c r="H8468" s="69"/>
      <c r="I8468" s="69"/>
      <c r="J8468" s="68"/>
      <c r="K8468" s="69"/>
      <c r="L8468" s="68"/>
      <c r="M8468" s="68"/>
      <c r="N8468" s="68"/>
      <c r="O8468" s="68"/>
      <c r="P8468" s="70"/>
      <c r="Q8468" s="71"/>
    </row>
    <row r="8469" spans="1:17">
      <c r="A8469" s="152"/>
      <c r="B8469" s="68"/>
      <c r="C8469" s="68"/>
      <c r="D8469" s="68"/>
      <c r="E8469" s="68"/>
      <c r="F8469" s="69"/>
      <c r="G8469" s="69"/>
      <c r="H8469" s="69"/>
      <c r="I8469" s="69"/>
      <c r="J8469" s="68"/>
      <c r="K8469" s="69"/>
      <c r="L8469" s="68"/>
      <c r="M8469" s="68"/>
      <c r="N8469" s="68"/>
      <c r="O8469" s="68"/>
      <c r="P8469" s="70"/>
      <c r="Q8469" s="71"/>
    </row>
    <row r="8470" spans="1:17">
      <c r="A8470" s="152"/>
      <c r="B8470" s="68"/>
      <c r="C8470" s="68"/>
      <c r="D8470" s="68"/>
      <c r="E8470" s="68"/>
      <c r="F8470" s="69"/>
      <c r="G8470" s="69"/>
      <c r="H8470" s="69"/>
      <c r="I8470" s="69"/>
      <c r="J8470" s="68"/>
      <c r="K8470" s="69"/>
      <c r="L8470" s="68"/>
      <c r="M8470" s="68"/>
      <c r="N8470" s="68"/>
      <c r="O8470" s="68"/>
      <c r="P8470" s="70"/>
      <c r="Q8470" s="71"/>
    </row>
    <row r="8471" spans="1:17">
      <c r="A8471" s="152"/>
      <c r="B8471" s="68"/>
      <c r="C8471" s="68"/>
      <c r="D8471" s="68"/>
      <c r="E8471" s="68"/>
      <c r="F8471" s="69"/>
      <c r="G8471" s="69"/>
      <c r="H8471" s="69"/>
      <c r="I8471" s="69"/>
      <c r="J8471" s="68"/>
      <c r="K8471" s="69"/>
      <c r="L8471" s="68"/>
      <c r="M8471" s="68"/>
      <c r="N8471" s="68"/>
      <c r="O8471" s="68"/>
      <c r="P8471" s="70"/>
      <c r="Q8471" s="71"/>
    </row>
    <row r="8472" spans="1:17">
      <c r="A8472" s="152"/>
      <c r="B8472" s="68"/>
      <c r="C8472" s="68"/>
      <c r="D8472" s="68"/>
      <c r="E8472" s="68"/>
      <c r="F8472" s="69"/>
      <c r="G8472" s="69"/>
      <c r="H8472" s="69"/>
      <c r="I8472" s="69"/>
      <c r="J8472" s="68"/>
      <c r="K8472" s="69"/>
      <c r="L8472" s="68"/>
      <c r="M8472" s="68"/>
      <c r="N8472" s="68"/>
      <c r="O8472" s="68"/>
      <c r="P8472" s="70"/>
      <c r="Q8472" s="71"/>
    </row>
    <row r="8473" spans="1:17">
      <c r="A8473" s="152"/>
      <c r="B8473" s="68"/>
      <c r="C8473" s="68"/>
      <c r="D8473" s="68"/>
      <c r="E8473" s="68"/>
      <c r="F8473" s="69"/>
      <c r="G8473" s="69"/>
      <c r="H8473" s="69"/>
      <c r="I8473" s="69"/>
      <c r="J8473" s="68"/>
      <c r="K8473" s="69"/>
      <c r="L8473" s="68"/>
      <c r="M8473" s="68"/>
      <c r="N8473" s="68"/>
      <c r="O8473" s="68"/>
      <c r="P8473" s="70"/>
      <c r="Q8473" s="71"/>
    </row>
    <row r="8474" spans="1:17">
      <c r="A8474" s="152"/>
      <c r="B8474" s="68"/>
      <c r="C8474" s="68"/>
      <c r="D8474" s="68"/>
      <c r="E8474" s="68"/>
      <c r="F8474" s="69"/>
      <c r="G8474" s="69"/>
      <c r="H8474" s="69"/>
      <c r="I8474" s="69"/>
      <c r="J8474" s="68"/>
      <c r="K8474" s="69"/>
      <c r="L8474" s="68"/>
      <c r="M8474" s="68"/>
      <c r="N8474" s="68"/>
      <c r="O8474" s="68"/>
      <c r="P8474" s="70"/>
      <c r="Q8474" s="71"/>
    </row>
    <row r="8475" spans="1:17">
      <c r="A8475" s="152"/>
      <c r="B8475" s="68"/>
      <c r="C8475" s="68"/>
      <c r="D8475" s="68"/>
      <c r="E8475" s="68"/>
      <c r="F8475" s="69"/>
      <c r="G8475" s="69"/>
      <c r="H8475" s="69"/>
      <c r="I8475" s="69"/>
      <c r="J8475" s="68"/>
      <c r="K8475" s="69"/>
      <c r="L8475" s="68"/>
      <c r="M8475" s="68"/>
      <c r="N8475" s="68"/>
      <c r="O8475" s="68"/>
      <c r="P8475" s="70"/>
      <c r="Q8475" s="71"/>
    </row>
    <row r="8476" spans="1:17">
      <c r="A8476" s="152"/>
      <c r="B8476" s="68"/>
      <c r="C8476" s="68"/>
      <c r="D8476" s="68"/>
      <c r="E8476" s="68"/>
      <c r="F8476" s="69"/>
      <c r="G8476" s="69"/>
      <c r="H8476" s="69"/>
      <c r="I8476" s="69"/>
      <c r="J8476" s="68"/>
      <c r="K8476" s="69"/>
      <c r="L8476" s="68"/>
      <c r="M8476" s="68"/>
      <c r="N8476" s="68"/>
      <c r="O8476" s="68"/>
      <c r="P8476" s="70"/>
      <c r="Q8476" s="71"/>
    </row>
    <row r="8477" spans="1:17">
      <c r="A8477" s="152"/>
      <c r="B8477" s="68"/>
      <c r="C8477" s="68"/>
      <c r="D8477" s="68"/>
      <c r="E8477" s="68"/>
      <c r="F8477" s="69"/>
      <c r="G8477" s="69"/>
      <c r="H8477" s="69"/>
      <c r="I8477" s="69"/>
      <c r="J8477" s="68"/>
      <c r="K8477" s="69"/>
      <c r="L8477" s="68"/>
      <c r="M8477" s="68"/>
      <c r="N8477" s="68"/>
      <c r="O8477" s="68"/>
      <c r="P8477" s="70"/>
      <c r="Q8477" s="71"/>
    </row>
    <row r="8478" spans="1:17">
      <c r="A8478" s="152"/>
      <c r="B8478" s="68"/>
      <c r="C8478" s="68"/>
      <c r="D8478" s="68"/>
      <c r="E8478" s="68"/>
      <c r="F8478" s="69"/>
      <c r="G8478" s="69"/>
      <c r="H8478" s="69"/>
      <c r="I8478" s="69"/>
      <c r="J8478" s="68"/>
      <c r="K8478" s="69"/>
      <c r="L8478" s="68"/>
      <c r="M8478" s="68"/>
      <c r="N8478" s="68"/>
      <c r="O8478" s="68"/>
      <c r="P8478" s="70"/>
      <c r="Q8478" s="71"/>
    </row>
    <row r="8479" spans="1:17">
      <c r="A8479" s="152"/>
      <c r="B8479" s="68"/>
      <c r="C8479" s="68"/>
      <c r="D8479" s="68"/>
      <c r="E8479" s="68"/>
      <c r="F8479" s="69"/>
      <c r="G8479" s="69"/>
      <c r="H8479" s="69"/>
      <c r="I8479" s="69"/>
      <c r="J8479" s="68"/>
      <c r="K8479" s="69"/>
      <c r="L8479" s="68"/>
      <c r="M8479" s="68"/>
      <c r="N8479" s="68"/>
      <c r="O8479" s="68"/>
      <c r="P8479" s="70"/>
      <c r="Q8479" s="71"/>
    </row>
    <row r="8480" spans="1:17">
      <c r="A8480" s="152"/>
      <c r="B8480" s="68"/>
      <c r="C8480" s="68"/>
      <c r="D8480" s="68"/>
      <c r="E8480" s="68"/>
      <c r="F8480" s="69"/>
      <c r="G8480" s="69"/>
      <c r="H8480" s="69"/>
      <c r="I8480" s="69"/>
      <c r="J8480" s="68"/>
      <c r="K8480" s="69"/>
      <c r="L8480" s="68"/>
      <c r="M8480" s="68"/>
      <c r="N8480" s="68"/>
      <c r="O8480" s="68"/>
      <c r="P8480" s="70"/>
      <c r="Q8480" s="71"/>
    </row>
    <row r="8481" spans="1:17">
      <c r="A8481" s="152"/>
      <c r="B8481" s="68"/>
      <c r="C8481" s="68"/>
      <c r="D8481" s="68"/>
      <c r="E8481" s="68"/>
      <c r="F8481" s="69"/>
      <c r="G8481" s="69"/>
      <c r="H8481" s="69"/>
      <c r="I8481" s="69"/>
      <c r="J8481" s="68"/>
      <c r="K8481" s="69"/>
      <c r="L8481" s="68"/>
      <c r="M8481" s="68"/>
      <c r="N8481" s="68"/>
      <c r="O8481" s="68"/>
      <c r="P8481" s="70"/>
      <c r="Q8481" s="71"/>
    </row>
    <row r="8482" spans="1:17">
      <c r="A8482" s="152"/>
      <c r="B8482" s="68"/>
      <c r="C8482" s="68"/>
      <c r="D8482" s="68"/>
      <c r="E8482" s="68"/>
      <c r="F8482" s="69"/>
      <c r="G8482" s="69"/>
      <c r="H8482" s="69"/>
      <c r="I8482" s="69"/>
      <c r="J8482" s="68"/>
      <c r="K8482" s="69"/>
      <c r="L8482" s="68"/>
      <c r="M8482" s="68"/>
      <c r="N8482" s="68"/>
      <c r="O8482" s="68"/>
      <c r="P8482" s="70"/>
      <c r="Q8482" s="71"/>
    </row>
    <row r="8483" spans="1:17">
      <c r="A8483" s="152"/>
      <c r="B8483" s="68"/>
      <c r="C8483" s="68"/>
      <c r="D8483" s="68"/>
      <c r="E8483" s="68"/>
      <c r="F8483" s="69"/>
      <c r="G8483" s="69"/>
      <c r="H8483" s="69"/>
      <c r="I8483" s="69"/>
      <c r="J8483" s="68"/>
      <c r="K8483" s="69"/>
      <c r="L8483" s="68"/>
      <c r="M8483" s="68"/>
      <c r="N8483" s="68"/>
      <c r="O8483" s="68"/>
      <c r="P8483" s="70"/>
      <c r="Q8483" s="71"/>
    </row>
    <row r="8484" spans="1:17">
      <c r="A8484" s="152"/>
      <c r="B8484" s="68"/>
      <c r="C8484" s="68"/>
      <c r="D8484" s="68"/>
      <c r="E8484" s="68"/>
      <c r="F8484" s="69"/>
      <c r="G8484" s="69"/>
      <c r="H8484" s="69"/>
      <c r="I8484" s="69"/>
      <c r="J8484" s="68"/>
      <c r="K8484" s="69"/>
      <c r="L8484" s="68"/>
      <c r="M8484" s="68"/>
      <c r="N8484" s="68"/>
      <c r="O8484" s="68"/>
      <c r="P8484" s="70"/>
      <c r="Q8484" s="71"/>
    </row>
    <row r="8485" spans="1:17">
      <c r="A8485" s="152"/>
      <c r="B8485" s="68"/>
      <c r="C8485" s="68"/>
      <c r="D8485" s="68"/>
      <c r="E8485" s="68"/>
      <c r="F8485" s="69"/>
      <c r="G8485" s="69"/>
      <c r="H8485" s="69"/>
      <c r="I8485" s="69"/>
      <c r="J8485" s="68"/>
      <c r="K8485" s="69"/>
      <c r="L8485" s="68"/>
      <c r="M8485" s="68"/>
      <c r="N8485" s="68"/>
      <c r="O8485" s="68"/>
      <c r="P8485" s="70"/>
      <c r="Q8485" s="71"/>
    </row>
    <row r="8486" spans="1:17">
      <c r="A8486" s="152"/>
      <c r="B8486" s="68"/>
      <c r="C8486" s="68"/>
      <c r="D8486" s="68"/>
      <c r="E8486" s="68"/>
      <c r="F8486" s="69"/>
      <c r="G8486" s="69"/>
      <c r="H8486" s="69"/>
      <c r="I8486" s="69"/>
      <c r="J8486" s="68"/>
      <c r="K8486" s="69"/>
      <c r="L8486" s="68"/>
      <c r="M8486" s="68"/>
      <c r="N8486" s="68"/>
      <c r="O8486" s="68"/>
      <c r="P8486" s="70"/>
      <c r="Q8486" s="71"/>
    </row>
    <row r="8487" spans="1:17">
      <c r="A8487" s="152"/>
      <c r="B8487" s="68"/>
      <c r="C8487" s="68"/>
      <c r="D8487" s="68"/>
      <c r="E8487" s="68"/>
      <c r="F8487" s="69"/>
      <c r="G8487" s="69"/>
      <c r="H8487" s="69"/>
      <c r="I8487" s="69"/>
      <c r="J8487" s="68"/>
      <c r="K8487" s="69"/>
      <c r="L8487" s="68"/>
      <c r="M8487" s="68"/>
      <c r="N8487" s="68"/>
      <c r="O8487" s="68"/>
      <c r="P8487" s="70"/>
      <c r="Q8487" s="71"/>
    </row>
    <row r="8488" spans="1:17">
      <c r="A8488" s="152"/>
      <c r="B8488" s="68"/>
      <c r="C8488" s="68"/>
      <c r="D8488" s="68"/>
      <c r="E8488" s="68"/>
      <c r="F8488" s="69"/>
      <c r="G8488" s="69"/>
      <c r="H8488" s="69"/>
      <c r="I8488" s="69"/>
      <c r="J8488" s="68"/>
      <c r="K8488" s="69"/>
      <c r="L8488" s="68"/>
      <c r="M8488" s="68"/>
      <c r="N8488" s="68"/>
      <c r="O8488" s="68"/>
      <c r="P8488" s="70"/>
      <c r="Q8488" s="71"/>
    </row>
    <row r="8489" spans="1:17">
      <c r="A8489" s="152"/>
      <c r="B8489" s="68"/>
      <c r="C8489" s="68"/>
      <c r="D8489" s="68"/>
      <c r="E8489" s="68"/>
      <c r="F8489" s="69"/>
      <c r="G8489" s="69"/>
      <c r="H8489" s="69"/>
      <c r="I8489" s="69"/>
      <c r="J8489" s="68"/>
      <c r="K8489" s="69"/>
      <c r="L8489" s="68"/>
      <c r="M8489" s="68"/>
      <c r="N8489" s="68"/>
      <c r="O8489" s="68"/>
      <c r="P8489" s="70"/>
      <c r="Q8489" s="71"/>
    </row>
    <row r="8490" spans="1:17">
      <c r="A8490" s="152"/>
      <c r="B8490" s="68"/>
      <c r="C8490" s="68"/>
      <c r="D8490" s="68"/>
      <c r="E8490" s="68"/>
      <c r="F8490" s="69"/>
      <c r="G8490" s="69"/>
      <c r="H8490" s="69"/>
      <c r="I8490" s="69"/>
      <c r="J8490" s="68"/>
      <c r="K8490" s="69"/>
      <c r="L8490" s="68"/>
      <c r="M8490" s="68"/>
      <c r="N8490" s="68"/>
      <c r="O8490" s="68"/>
      <c r="P8490" s="70"/>
      <c r="Q8490" s="71"/>
    </row>
    <row r="8491" spans="1:17">
      <c r="A8491" s="152"/>
      <c r="B8491" s="68"/>
      <c r="C8491" s="68"/>
      <c r="D8491" s="68"/>
      <c r="E8491" s="68"/>
      <c r="F8491" s="69"/>
      <c r="G8491" s="69"/>
      <c r="H8491" s="69"/>
      <c r="I8491" s="69"/>
      <c r="J8491" s="68"/>
      <c r="K8491" s="69"/>
      <c r="L8491" s="68"/>
      <c r="M8491" s="68"/>
      <c r="N8491" s="68"/>
      <c r="O8491" s="68"/>
      <c r="P8491" s="70"/>
      <c r="Q8491" s="71"/>
    </row>
    <row r="8492" spans="1:17">
      <c r="A8492" s="152"/>
      <c r="B8492" s="68"/>
      <c r="C8492" s="68"/>
      <c r="D8492" s="68"/>
      <c r="E8492" s="68"/>
      <c r="F8492" s="69"/>
      <c r="G8492" s="69"/>
      <c r="H8492" s="69"/>
      <c r="I8492" s="69"/>
      <c r="J8492" s="68"/>
      <c r="K8492" s="69"/>
      <c r="L8492" s="68"/>
      <c r="M8492" s="68"/>
      <c r="N8492" s="68"/>
      <c r="O8492" s="68"/>
      <c r="P8492" s="70"/>
      <c r="Q8492" s="71"/>
    </row>
    <row r="8493" spans="1:17">
      <c r="A8493" s="152"/>
      <c r="B8493" s="68"/>
      <c r="C8493" s="68"/>
      <c r="D8493" s="68"/>
      <c r="E8493" s="68"/>
      <c r="F8493" s="69"/>
      <c r="G8493" s="69"/>
      <c r="H8493" s="69"/>
      <c r="I8493" s="69"/>
      <c r="J8493" s="68"/>
      <c r="K8493" s="69"/>
      <c r="L8493" s="68"/>
      <c r="M8493" s="68"/>
      <c r="N8493" s="68"/>
      <c r="O8493" s="68"/>
      <c r="P8493" s="70"/>
      <c r="Q8493" s="71"/>
    </row>
    <row r="8494" spans="1:17">
      <c r="A8494" s="152"/>
      <c r="B8494" s="68"/>
      <c r="C8494" s="68"/>
      <c r="D8494" s="68"/>
      <c r="E8494" s="68"/>
      <c r="F8494" s="69"/>
      <c r="G8494" s="69"/>
      <c r="H8494" s="69"/>
      <c r="I8494" s="69"/>
      <c r="J8494" s="68"/>
      <c r="K8494" s="69"/>
      <c r="L8494" s="68"/>
      <c r="M8494" s="68"/>
      <c r="N8494" s="68"/>
      <c r="O8494" s="68"/>
      <c r="P8494" s="70"/>
      <c r="Q8494" s="71"/>
    </row>
    <row r="8495" spans="1:17">
      <c r="A8495" s="152"/>
      <c r="B8495" s="68"/>
      <c r="C8495" s="68"/>
      <c r="D8495" s="68"/>
      <c r="E8495" s="68"/>
      <c r="F8495" s="69"/>
      <c r="G8495" s="69"/>
      <c r="H8495" s="69"/>
      <c r="I8495" s="69"/>
      <c r="J8495" s="68"/>
      <c r="K8495" s="69"/>
      <c r="L8495" s="68"/>
      <c r="M8495" s="68"/>
      <c r="N8495" s="68"/>
      <c r="O8495" s="68"/>
      <c r="P8495" s="70"/>
      <c r="Q8495" s="71"/>
    </row>
    <row r="8496" spans="1:17">
      <c r="A8496" s="152"/>
      <c r="B8496" s="68"/>
      <c r="C8496" s="68"/>
      <c r="D8496" s="68"/>
      <c r="E8496" s="68"/>
      <c r="F8496" s="69"/>
      <c r="G8496" s="69"/>
      <c r="H8496" s="69"/>
      <c r="I8496" s="69"/>
      <c r="J8496" s="68"/>
      <c r="K8496" s="69"/>
      <c r="L8496" s="68"/>
      <c r="M8496" s="68"/>
      <c r="N8496" s="68"/>
      <c r="O8496" s="68"/>
      <c r="P8496" s="70"/>
      <c r="Q8496" s="71"/>
    </row>
    <row r="8497" spans="1:17">
      <c r="A8497" s="152"/>
      <c r="B8497" s="68"/>
      <c r="C8497" s="68"/>
      <c r="D8497" s="68"/>
      <c r="E8497" s="68"/>
      <c r="F8497" s="69"/>
      <c r="G8497" s="69"/>
      <c r="H8497" s="69"/>
      <c r="I8497" s="69"/>
      <c r="J8497" s="68"/>
      <c r="K8497" s="69"/>
      <c r="L8497" s="68"/>
      <c r="M8497" s="68"/>
      <c r="N8497" s="68"/>
      <c r="O8497" s="68"/>
      <c r="P8497" s="70"/>
      <c r="Q8497" s="71"/>
    </row>
    <row r="8498" spans="1:17">
      <c r="A8498" s="152"/>
      <c r="B8498" s="68"/>
      <c r="C8498" s="68"/>
      <c r="D8498" s="68"/>
      <c r="E8498" s="68"/>
      <c r="F8498" s="69"/>
      <c r="G8498" s="69"/>
      <c r="H8498" s="69"/>
      <c r="I8498" s="69"/>
      <c r="J8498" s="68"/>
      <c r="K8498" s="69"/>
      <c r="L8498" s="68"/>
      <c r="M8498" s="68"/>
      <c r="N8498" s="68"/>
      <c r="O8498" s="68"/>
      <c r="P8498" s="70"/>
      <c r="Q8498" s="71"/>
    </row>
    <row r="8499" spans="1:17">
      <c r="A8499" s="152"/>
      <c r="B8499" s="68"/>
      <c r="C8499" s="68"/>
      <c r="D8499" s="68"/>
      <c r="E8499" s="68"/>
      <c r="F8499" s="69"/>
      <c r="G8499" s="69"/>
      <c r="H8499" s="69"/>
      <c r="I8499" s="69"/>
      <c r="J8499" s="68"/>
      <c r="K8499" s="69"/>
      <c r="L8499" s="68"/>
      <c r="M8499" s="68"/>
      <c r="N8499" s="68"/>
      <c r="O8499" s="68"/>
      <c r="P8499" s="70"/>
      <c r="Q8499" s="71"/>
    </row>
    <row r="8500" spans="1:17">
      <c r="A8500" s="152"/>
      <c r="B8500" s="68"/>
      <c r="C8500" s="68"/>
      <c r="D8500" s="68"/>
      <c r="E8500" s="68"/>
      <c r="F8500" s="69"/>
      <c r="G8500" s="69"/>
      <c r="H8500" s="69"/>
      <c r="I8500" s="69"/>
      <c r="J8500" s="68"/>
      <c r="K8500" s="69"/>
      <c r="L8500" s="68"/>
      <c r="M8500" s="68"/>
      <c r="N8500" s="68"/>
      <c r="O8500" s="68"/>
      <c r="P8500" s="70"/>
      <c r="Q8500" s="71"/>
    </row>
    <row r="8501" spans="1:17">
      <c r="A8501" s="152"/>
      <c r="B8501" s="68"/>
      <c r="C8501" s="68"/>
      <c r="D8501" s="68"/>
      <c r="E8501" s="68"/>
      <c r="F8501" s="69"/>
      <c r="G8501" s="69"/>
      <c r="H8501" s="69"/>
      <c r="I8501" s="69"/>
      <c r="J8501" s="68"/>
      <c r="K8501" s="69"/>
      <c r="L8501" s="68"/>
      <c r="M8501" s="68"/>
      <c r="N8501" s="68"/>
      <c r="O8501" s="68"/>
      <c r="P8501" s="70"/>
      <c r="Q8501" s="71"/>
    </row>
    <row r="8502" spans="1:17">
      <c r="A8502" s="152"/>
      <c r="B8502" s="68"/>
      <c r="C8502" s="68"/>
      <c r="D8502" s="68"/>
      <c r="E8502" s="68"/>
      <c r="F8502" s="69"/>
      <c r="G8502" s="69"/>
      <c r="H8502" s="69"/>
      <c r="I8502" s="69"/>
      <c r="J8502" s="68"/>
      <c r="K8502" s="69"/>
      <c r="L8502" s="68"/>
      <c r="M8502" s="68"/>
      <c r="N8502" s="68"/>
      <c r="O8502" s="68"/>
      <c r="P8502" s="70"/>
      <c r="Q8502" s="71"/>
    </row>
    <row r="8503" spans="1:17">
      <c r="A8503" s="152"/>
      <c r="B8503" s="68"/>
      <c r="C8503" s="68"/>
      <c r="D8503" s="68"/>
      <c r="E8503" s="68"/>
      <c r="F8503" s="69"/>
      <c r="G8503" s="69"/>
      <c r="H8503" s="69"/>
      <c r="I8503" s="69"/>
      <c r="J8503" s="68"/>
      <c r="K8503" s="69"/>
      <c r="L8503" s="68"/>
      <c r="M8503" s="68"/>
      <c r="N8503" s="68"/>
      <c r="O8503" s="68"/>
      <c r="P8503" s="70"/>
      <c r="Q8503" s="71"/>
    </row>
    <row r="8504" spans="1:17">
      <c r="A8504" s="152"/>
      <c r="B8504" s="68"/>
      <c r="C8504" s="68"/>
      <c r="D8504" s="68"/>
      <c r="E8504" s="68"/>
      <c r="F8504" s="69"/>
      <c r="G8504" s="69"/>
      <c r="H8504" s="69"/>
      <c r="I8504" s="69"/>
      <c r="J8504" s="68"/>
      <c r="K8504" s="69"/>
      <c r="L8504" s="68"/>
      <c r="M8504" s="68"/>
      <c r="N8504" s="68"/>
      <c r="O8504" s="68"/>
      <c r="P8504" s="70"/>
      <c r="Q8504" s="71"/>
    </row>
    <row r="8505" spans="1:17">
      <c r="A8505" s="152"/>
      <c r="B8505" s="68"/>
      <c r="C8505" s="68"/>
      <c r="D8505" s="68"/>
      <c r="E8505" s="68"/>
      <c r="F8505" s="69"/>
      <c r="G8505" s="69"/>
      <c r="H8505" s="69"/>
      <c r="I8505" s="69"/>
      <c r="J8505" s="68"/>
      <c r="K8505" s="69"/>
      <c r="L8505" s="68"/>
      <c r="M8505" s="68"/>
      <c r="N8505" s="68"/>
      <c r="O8505" s="68"/>
      <c r="P8505" s="70"/>
      <c r="Q8505" s="71"/>
    </row>
    <row r="8506" spans="1:17">
      <c r="A8506" s="152"/>
      <c r="B8506" s="68"/>
      <c r="C8506" s="68"/>
      <c r="D8506" s="68"/>
      <c r="E8506" s="68"/>
      <c r="F8506" s="69"/>
      <c r="G8506" s="69"/>
      <c r="H8506" s="69"/>
      <c r="I8506" s="69"/>
      <c r="J8506" s="68"/>
      <c r="K8506" s="69"/>
      <c r="L8506" s="68"/>
      <c r="M8506" s="68"/>
      <c r="N8506" s="68"/>
      <c r="O8506" s="68"/>
      <c r="P8506" s="70"/>
      <c r="Q8506" s="71"/>
    </row>
    <row r="8507" spans="1:17">
      <c r="A8507" s="152"/>
      <c r="B8507" s="68"/>
      <c r="C8507" s="68"/>
      <c r="D8507" s="68"/>
      <c r="E8507" s="68"/>
      <c r="F8507" s="69"/>
      <c r="G8507" s="69"/>
      <c r="H8507" s="69"/>
      <c r="I8507" s="69"/>
      <c r="J8507" s="68"/>
      <c r="K8507" s="69"/>
      <c r="L8507" s="68"/>
      <c r="M8507" s="68"/>
      <c r="N8507" s="68"/>
      <c r="O8507" s="68"/>
      <c r="P8507" s="70"/>
      <c r="Q8507" s="71"/>
    </row>
    <row r="8508" spans="1:17">
      <c r="A8508" s="152"/>
      <c r="B8508" s="68"/>
      <c r="C8508" s="68"/>
      <c r="D8508" s="68"/>
      <c r="E8508" s="68"/>
      <c r="F8508" s="69"/>
      <c r="G8508" s="69"/>
      <c r="H8508" s="69"/>
      <c r="I8508" s="69"/>
      <c r="J8508" s="68"/>
      <c r="K8508" s="69"/>
      <c r="L8508" s="68"/>
      <c r="M8508" s="68"/>
      <c r="N8508" s="68"/>
      <c r="O8508" s="68"/>
      <c r="P8508" s="70"/>
      <c r="Q8508" s="71"/>
    </row>
    <row r="8509" spans="1:17">
      <c r="A8509" s="152"/>
      <c r="B8509" s="68"/>
      <c r="C8509" s="68"/>
      <c r="D8509" s="68"/>
      <c r="E8509" s="68"/>
      <c r="F8509" s="69"/>
      <c r="G8509" s="69"/>
      <c r="H8509" s="69"/>
      <c r="I8509" s="69"/>
      <c r="J8509" s="68"/>
      <c r="K8509" s="69"/>
      <c r="L8509" s="68"/>
      <c r="M8509" s="68"/>
      <c r="N8509" s="68"/>
      <c r="O8509" s="68"/>
      <c r="P8509" s="70"/>
      <c r="Q8509" s="71"/>
    </row>
    <row r="8510" spans="1:17">
      <c r="A8510" s="152"/>
      <c r="B8510" s="68"/>
      <c r="C8510" s="68"/>
      <c r="D8510" s="68"/>
      <c r="E8510" s="68"/>
      <c r="F8510" s="69"/>
      <c r="G8510" s="69"/>
      <c r="H8510" s="69"/>
      <c r="I8510" s="69"/>
      <c r="J8510" s="68"/>
      <c r="K8510" s="69"/>
      <c r="L8510" s="68"/>
      <c r="M8510" s="68"/>
      <c r="N8510" s="68"/>
      <c r="O8510" s="68"/>
      <c r="P8510" s="70"/>
      <c r="Q8510" s="71"/>
    </row>
    <row r="8511" spans="1:17">
      <c r="A8511" s="152"/>
      <c r="B8511" s="68"/>
      <c r="C8511" s="68"/>
      <c r="D8511" s="68"/>
      <c r="E8511" s="68"/>
      <c r="F8511" s="69"/>
      <c r="G8511" s="69"/>
      <c r="H8511" s="69"/>
      <c r="I8511" s="69"/>
      <c r="J8511" s="68"/>
      <c r="K8511" s="69"/>
      <c r="L8511" s="68"/>
      <c r="M8511" s="68"/>
      <c r="N8511" s="68"/>
      <c r="O8511" s="68"/>
      <c r="P8511" s="70"/>
      <c r="Q8511" s="71"/>
    </row>
    <row r="8512" spans="1:17">
      <c r="A8512" s="152"/>
      <c r="B8512" s="68"/>
      <c r="C8512" s="68"/>
      <c r="D8512" s="68"/>
      <c r="E8512" s="68"/>
      <c r="F8512" s="69"/>
      <c r="G8512" s="69"/>
      <c r="H8512" s="69"/>
      <c r="I8512" s="69"/>
      <c r="J8512" s="68"/>
      <c r="K8512" s="69"/>
      <c r="L8512" s="68"/>
      <c r="M8512" s="68"/>
      <c r="N8512" s="68"/>
      <c r="O8512" s="68"/>
      <c r="P8512" s="70"/>
      <c r="Q8512" s="71"/>
    </row>
    <row r="8513" spans="1:17">
      <c r="A8513" s="152"/>
      <c r="B8513" s="68"/>
      <c r="C8513" s="68"/>
      <c r="D8513" s="68"/>
      <c r="E8513" s="68"/>
      <c r="F8513" s="69"/>
      <c r="G8513" s="69"/>
      <c r="H8513" s="69"/>
      <c r="I8513" s="69"/>
      <c r="J8513" s="68"/>
      <c r="K8513" s="69"/>
      <c r="L8513" s="68"/>
      <c r="M8513" s="68"/>
      <c r="N8513" s="68"/>
      <c r="O8513" s="68"/>
      <c r="P8513" s="70"/>
      <c r="Q8513" s="71"/>
    </row>
    <row r="8514" spans="1:17">
      <c r="A8514" s="152"/>
      <c r="B8514" s="68"/>
      <c r="C8514" s="68"/>
      <c r="D8514" s="68"/>
      <c r="E8514" s="68"/>
      <c r="F8514" s="69"/>
      <c r="G8514" s="69"/>
      <c r="H8514" s="69"/>
      <c r="I8514" s="69"/>
      <c r="J8514" s="68"/>
      <c r="K8514" s="69"/>
      <c r="L8514" s="68"/>
      <c r="M8514" s="68"/>
      <c r="N8514" s="68"/>
      <c r="O8514" s="68"/>
      <c r="P8514" s="70"/>
      <c r="Q8514" s="71"/>
    </row>
    <row r="8515" spans="1:17">
      <c r="A8515" s="152"/>
      <c r="B8515" s="68"/>
      <c r="C8515" s="68"/>
      <c r="D8515" s="68"/>
      <c r="E8515" s="68"/>
      <c r="F8515" s="69"/>
      <c r="G8515" s="69"/>
      <c r="H8515" s="69"/>
      <c r="I8515" s="69"/>
      <c r="J8515" s="68"/>
      <c r="K8515" s="69"/>
      <c r="L8515" s="68"/>
      <c r="M8515" s="68"/>
      <c r="N8515" s="68"/>
      <c r="O8515" s="68"/>
      <c r="P8515" s="70"/>
      <c r="Q8515" s="71"/>
    </row>
    <row r="8516" spans="1:17">
      <c r="A8516" s="152"/>
      <c r="B8516" s="68"/>
      <c r="C8516" s="68"/>
      <c r="D8516" s="68"/>
      <c r="E8516" s="68"/>
      <c r="F8516" s="69"/>
      <c r="G8516" s="69"/>
      <c r="H8516" s="69"/>
      <c r="I8516" s="69"/>
      <c r="J8516" s="68"/>
      <c r="K8516" s="69"/>
      <c r="L8516" s="68"/>
      <c r="M8516" s="68"/>
      <c r="N8516" s="68"/>
      <c r="O8516" s="68"/>
      <c r="P8516" s="70"/>
      <c r="Q8516" s="71"/>
    </row>
    <row r="8517" spans="1:17">
      <c r="A8517" s="152"/>
      <c r="B8517" s="68"/>
      <c r="C8517" s="68"/>
      <c r="D8517" s="68"/>
      <c r="E8517" s="68"/>
      <c r="F8517" s="69"/>
      <c r="G8517" s="69"/>
      <c r="H8517" s="69"/>
      <c r="I8517" s="69"/>
      <c r="J8517" s="68"/>
      <c r="K8517" s="69"/>
      <c r="L8517" s="68"/>
      <c r="M8517" s="68"/>
      <c r="N8517" s="68"/>
      <c r="O8517" s="68"/>
      <c r="P8517" s="70"/>
      <c r="Q8517" s="71"/>
    </row>
    <row r="8518" spans="1:17">
      <c r="A8518" s="152"/>
      <c r="B8518" s="68"/>
      <c r="C8518" s="68"/>
      <c r="D8518" s="68"/>
      <c r="E8518" s="68"/>
      <c r="F8518" s="69"/>
      <c r="G8518" s="69"/>
      <c r="H8518" s="69"/>
      <c r="I8518" s="69"/>
      <c r="J8518" s="68"/>
      <c r="K8518" s="69"/>
      <c r="L8518" s="68"/>
      <c r="M8518" s="68"/>
      <c r="N8518" s="68"/>
      <c r="O8518" s="68"/>
      <c r="P8518" s="70"/>
      <c r="Q8518" s="71"/>
    </row>
    <row r="8519" spans="1:17">
      <c r="A8519" s="152"/>
      <c r="B8519" s="68"/>
      <c r="C8519" s="68"/>
      <c r="D8519" s="68"/>
      <c r="E8519" s="68"/>
      <c r="F8519" s="69"/>
      <c r="G8519" s="69"/>
      <c r="H8519" s="69"/>
      <c r="I8519" s="69"/>
      <c r="J8519" s="68"/>
      <c r="K8519" s="69"/>
      <c r="L8519" s="68"/>
      <c r="M8519" s="68"/>
      <c r="N8519" s="68"/>
      <c r="O8519" s="68"/>
      <c r="P8519" s="70"/>
      <c r="Q8519" s="71"/>
    </row>
    <row r="8520" spans="1:17">
      <c r="A8520" s="152"/>
      <c r="B8520" s="68"/>
      <c r="C8520" s="68"/>
      <c r="D8520" s="68"/>
      <c r="E8520" s="68"/>
      <c r="F8520" s="69"/>
      <c r="G8520" s="69"/>
      <c r="H8520" s="69"/>
      <c r="I8520" s="69"/>
      <c r="J8520" s="68"/>
      <c r="K8520" s="69"/>
      <c r="L8520" s="68"/>
      <c r="M8520" s="68"/>
      <c r="N8520" s="68"/>
      <c r="O8520" s="68"/>
      <c r="P8520" s="70"/>
      <c r="Q8520" s="71"/>
    </row>
    <row r="8521" spans="1:17">
      <c r="A8521" s="152"/>
      <c r="B8521" s="68"/>
      <c r="C8521" s="68"/>
      <c r="D8521" s="68"/>
      <c r="E8521" s="68"/>
      <c r="F8521" s="69"/>
      <c r="G8521" s="69"/>
      <c r="H8521" s="69"/>
      <c r="I8521" s="69"/>
      <c r="J8521" s="68"/>
      <c r="K8521" s="69"/>
      <c r="L8521" s="68"/>
      <c r="M8521" s="68"/>
      <c r="N8521" s="68"/>
      <c r="O8521" s="68"/>
      <c r="P8521" s="70"/>
      <c r="Q8521" s="71"/>
    </row>
    <row r="8522" spans="1:17">
      <c r="A8522" s="152"/>
      <c r="B8522" s="68"/>
      <c r="C8522" s="68"/>
      <c r="D8522" s="68"/>
      <c r="E8522" s="68"/>
      <c r="F8522" s="69"/>
      <c r="G8522" s="69"/>
      <c r="H8522" s="69"/>
      <c r="I8522" s="69"/>
      <c r="J8522" s="68"/>
      <c r="K8522" s="69"/>
      <c r="L8522" s="68"/>
      <c r="M8522" s="68"/>
      <c r="N8522" s="68"/>
      <c r="O8522" s="68"/>
      <c r="P8522" s="70"/>
      <c r="Q8522" s="71"/>
    </row>
    <row r="8523" spans="1:17">
      <c r="A8523" s="152"/>
      <c r="B8523" s="68"/>
      <c r="C8523" s="68"/>
      <c r="D8523" s="68"/>
      <c r="E8523" s="68"/>
      <c r="F8523" s="69"/>
      <c r="G8523" s="69"/>
      <c r="H8523" s="69"/>
      <c r="I8523" s="69"/>
      <c r="J8523" s="68"/>
      <c r="K8523" s="69"/>
      <c r="L8523" s="68"/>
      <c r="M8523" s="68"/>
      <c r="N8523" s="68"/>
      <c r="O8523" s="68"/>
      <c r="P8523" s="70"/>
      <c r="Q8523" s="71"/>
    </row>
    <row r="8524" spans="1:17">
      <c r="A8524" s="152"/>
      <c r="B8524" s="68"/>
      <c r="C8524" s="68"/>
      <c r="D8524" s="68"/>
      <c r="E8524" s="68"/>
      <c r="F8524" s="69"/>
      <c r="G8524" s="69"/>
      <c r="H8524" s="69"/>
      <c r="I8524" s="69"/>
      <c r="J8524" s="68"/>
      <c r="K8524" s="69"/>
      <c r="L8524" s="68"/>
      <c r="M8524" s="68"/>
      <c r="N8524" s="68"/>
      <c r="O8524" s="68"/>
      <c r="P8524" s="70"/>
      <c r="Q8524" s="71"/>
    </row>
    <row r="8525" spans="1:17">
      <c r="A8525" s="152"/>
      <c r="B8525" s="68"/>
      <c r="C8525" s="68"/>
      <c r="D8525" s="68"/>
      <c r="E8525" s="68"/>
      <c r="F8525" s="69"/>
      <c r="G8525" s="69"/>
      <c r="H8525" s="69"/>
      <c r="I8525" s="69"/>
      <c r="J8525" s="68"/>
      <c r="K8525" s="69"/>
      <c r="L8525" s="68"/>
      <c r="M8525" s="68"/>
      <c r="N8525" s="68"/>
      <c r="O8525" s="68"/>
      <c r="P8525" s="70"/>
      <c r="Q8525" s="71"/>
    </row>
    <row r="8526" spans="1:17">
      <c r="A8526" s="152"/>
      <c r="B8526" s="68"/>
      <c r="C8526" s="68"/>
      <c r="D8526" s="68"/>
      <c r="E8526" s="68"/>
      <c r="F8526" s="69"/>
      <c r="G8526" s="69"/>
      <c r="H8526" s="69"/>
      <c r="I8526" s="69"/>
      <c r="J8526" s="68"/>
      <c r="K8526" s="69"/>
      <c r="L8526" s="68"/>
      <c r="M8526" s="68"/>
      <c r="N8526" s="68"/>
      <c r="O8526" s="68"/>
      <c r="P8526" s="70"/>
      <c r="Q8526" s="71"/>
    </row>
    <row r="8527" spans="1:17">
      <c r="A8527" s="152"/>
      <c r="B8527" s="68"/>
      <c r="C8527" s="68"/>
      <c r="D8527" s="68"/>
      <c r="E8527" s="68"/>
      <c r="F8527" s="69"/>
      <c r="G8527" s="69"/>
      <c r="H8527" s="69"/>
      <c r="I8527" s="69"/>
      <c r="J8527" s="68"/>
      <c r="K8527" s="69"/>
      <c r="L8527" s="68"/>
      <c r="M8527" s="68"/>
      <c r="N8527" s="68"/>
      <c r="O8527" s="68"/>
      <c r="P8527" s="70"/>
      <c r="Q8527" s="71"/>
    </row>
    <row r="8528" spans="1:17">
      <c r="A8528" s="152"/>
      <c r="B8528" s="68"/>
      <c r="C8528" s="68"/>
      <c r="D8528" s="68"/>
      <c r="E8528" s="68"/>
      <c r="F8528" s="69"/>
      <c r="G8528" s="69"/>
      <c r="H8528" s="69"/>
      <c r="I8528" s="69"/>
      <c r="J8528" s="68"/>
      <c r="K8528" s="69"/>
      <c r="L8528" s="68"/>
      <c r="M8528" s="68"/>
      <c r="N8528" s="68"/>
      <c r="O8528" s="68"/>
      <c r="P8528" s="70"/>
      <c r="Q8528" s="71"/>
    </row>
    <row r="8529" spans="1:17">
      <c r="A8529" s="152"/>
      <c r="B8529" s="68"/>
      <c r="C8529" s="68"/>
      <c r="D8529" s="68"/>
      <c r="E8529" s="68"/>
      <c r="F8529" s="69"/>
      <c r="G8529" s="69"/>
      <c r="H8529" s="69"/>
      <c r="I8529" s="69"/>
      <c r="J8529" s="68"/>
      <c r="K8529" s="69"/>
      <c r="L8529" s="68"/>
      <c r="M8529" s="68"/>
      <c r="N8529" s="68"/>
      <c r="O8529" s="68"/>
      <c r="P8529" s="70"/>
      <c r="Q8529" s="71"/>
    </row>
    <row r="8530" spans="1:17">
      <c r="A8530" s="152"/>
      <c r="B8530" s="68"/>
      <c r="C8530" s="68"/>
      <c r="D8530" s="68"/>
      <c r="E8530" s="68"/>
      <c r="F8530" s="69"/>
      <c r="G8530" s="69"/>
      <c r="H8530" s="69"/>
      <c r="I8530" s="69"/>
      <c r="J8530" s="68"/>
      <c r="K8530" s="69"/>
      <c r="L8530" s="68"/>
      <c r="M8530" s="68"/>
      <c r="N8530" s="68"/>
      <c r="O8530" s="68"/>
      <c r="P8530" s="70"/>
      <c r="Q8530" s="71"/>
    </row>
    <row r="8531" spans="1:17">
      <c r="A8531" s="152"/>
      <c r="B8531" s="68"/>
      <c r="C8531" s="68"/>
      <c r="D8531" s="68"/>
      <c r="E8531" s="68"/>
      <c r="F8531" s="69"/>
      <c r="G8531" s="69"/>
      <c r="H8531" s="69"/>
      <c r="I8531" s="69"/>
      <c r="J8531" s="68"/>
      <c r="K8531" s="69"/>
      <c r="L8531" s="68"/>
      <c r="M8531" s="68"/>
      <c r="N8531" s="68"/>
      <c r="O8531" s="68"/>
      <c r="P8531" s="70"/>
      <c r="Q8531" s="71"/>
    </row>
    <row r="8532" spans="1:17">
      <c r="A8532" s="152"/>
      <c r="B8532" s="68"/>
      <c r="C8532" s="68"/>
      <c r="D8532" s="68"/>
      <c r="E8532" s="68"/>
      <c r="F8532" s="69"/>
      <c r="G8532" s="69"/>
      <c r="H8532" s="69"/>
      <c r="I8532" s="69"/>
      <c r="J8532" s="68"/>
      <c r="K8532" s="69"/>
      <c r="L8532" s="68"/>
      <c r="M8532" s="68"/>
      <c r="N8532" s="68"/>
      <c r="O8532" s="68"/>
      <c r="P8532" s="70"/>
      <c r="Q8532" s="71"/>
    </row>
    <row r="8533" spans="1:17">
      <c r="A8533" s="152"/>
      <c r="B8533" s="68"/>
      <c r="C8533" s="68"/>
      <c r="D8533" s="68"/>
      <c r="E8533" s="68"/>
      <c r="F8533" s="69"/>
      <c r="G8533" s="69"/>
      <c r="H8533" s="69"/>
      <c r="I8533" s="69"/>
      <c r="J8533" s="68"/>
      <c r="K8533" s="69"/>
      <c r="L8533" s="68"/>
      <c r="M8533" s="68"/>
      <c r="N8533" s="68"/>
      <c r="O8533" s="68"/>
      <c r="P8533" s="70"/>
      <c r="Q8533" s="71"/>
    </row>
    <row r="8534" spans="1:17">
      <c r="A8534" s="152"/>
      <c r="B8534" s="68"/>
      <c r="C8534" s="68"/>
      <c r="D8534" s="68"/>
      <c r="E8534" s="68"/>
      <c r="F8534" s="69"/>
      <c r="G8534" s="69"/>
      <c r="H8534" s="69"/>
      <c r="I8534" s="69"/>
      <c r="J8534" s="68"/>
      <c r="K8534" s="69"/>
      <c r="L8534" s="68"/>
      <c r="M8534" s="68"/>
      <c r="N8534" s="68"/>
      <c r="O8534" s="68"/>
      <c r="P8534" s="70"/>
      <c r="Q8534" s="71"/>
    </row>
    <row r="8535" spans="1:17">
      <c r="A8535" s="152"/>
      <c r="B8535" s="68"/>
      <c r="C8535" s="68"/>
      <c r="D8535" s="68"/>
      <c r="E8535" s="68"/>
      <c r="F8535" s="69"/>
      <c r="G8535" s="69"/>
      <c r="H8535" s="69"/>
      <c r="I8535" s="69"/>
      <c r="J8535" s="68"/>
      <c r="K8535" s="69"/>
      <c r="L8535" s="68"/>
      <c r="M8535" s="68"/>
      <c r="N8535" s="68"/>
      <c r="O8535" s="68"/>
      <c r="P8535" s="70"/>
      <c r="Q8535" s="71"/>
    </row>
    <row r="8536" spans="1:17">
      <c r="A8536" s="152"/>
      <c r="B8536" s="68"/>
      <c r="C8536" s="68"/>
      <c r="D8536" s="68"/>
      <c r="E8536" s="68"/>
      <c r="F8536" s="69"/>
      <c r="G8536" s="69"/>
      <c r="H8536" s="69"/>
      <c r="I8536" s="69"/>
      <c r="J8536" s="68"/>
      <c r="K8536" s="69"/>
      <c r="L8536" s="68"/>
      <c r="M8536" s="68"/>
      <c r="N8536" s="68"/>
      <c r="O8536" s="68"/>
      <c r="P8536" s="70"/>
      <c r="Q8536" s="71"/>
    </row>
    <row r="8537" spans="1:17">
      <c r="A8537" s="152"/>
      <c r="B8537" s="68"/>
      <c r="C8537" s="68"/>
      <c r="D8537" s="68"/>
      <c r="E8537" s="68"/>
      <c r="F8537" s="69"/>
      <c r="G8537" s="69"/>
      <c r="H8537" s="69"/>
      <c r="I8537" s="69"/>
      <c r="J8537" s="68"/>
      <c r="K8537" s="69"/>
      <c r="L8537" s="68"/>
      <c r="M8537" s="68"/>
      <c r="N8537" s="68"/>
      <c r="O8537" s="68"/>
      <c r="P8537" s="70"/>
      <c r="Q8537" s="71"/>
    </row>
    <row r="8538" spans="1:17">
      <c r="A8538" s="152"/>
      <c r="B8538" s="68"/>
      <c r="C8538" s="68"/>
      <c r="D8538" s="68"/>
      <c r="E8538" s="68"/>
      <c r="F8538" s="69"/>
      <c r="G8538" s="69"/>
      <c r="H8538" s="69"/>
      <c r="I8538" s="69"/>
      <c r="J8538" s="68"/>
      <c r="K8538" s="69"/>
      <c r="L8538" s="68"/>
      <c r="M8538" s="68"/>
      <c r="N8538" s="68"/>
      <c r="O8538" s="68"/>
      <c r="P8538" s="70"/>
      <c r="Q8538" s="71"/>
    </row>
    <row r="8539" spans="1:17">
      <c r="A8539" s="152"/>
      <c r="B8539" s="68"/>
      <c r="C8539" s="68"/>
      <c r="D8539" s="68"/>
      <c r="E8539" s="68"/>
      <c r="F8539" s="69"/>
      <c r="G8539" s="69"/>
      <c r="H8539" s="69"/>
      <c r="I8539" s="69"/>
      <c r="J8539" s="68"/>
      <c r="K8539" s="69"/>
      <c r="L8539" s="68"/>
      <c r="M8539" s="68"/>
      <c r="N8539" s="68"/>
      <c r="O8539" s="68"/>
      <c r="P8539" s="70"/>
      <c r="Q8539" s="71"/>
    </row>
    <row r="8540" spans="1:17">
      <c r="A8540" s="152"/>
      <c r="B8540" s="68"/>
      <c r="C8540" s="68"/>
      <c r="D8540" s="68"/>
      <c r="E8540" s="68"/>
      <c r="F8540" s="69"/>
      <c r="G8540" s="69"/>
      <c r="H8540" s="69"/>
      <c r="I8540" s="69"/>
      <c r="J8540" s="68"/>
      <c r="K8540" s="69"/>
      <c r="L8540" s="68"/>
      <c r="M8540" s="68"/>
      <c r="N8540" s="68"/>
      <c r="O8540" s="68"/>
      <c r="P8540" s="70"/>
      <c r="Q8540" s="71"/>
    </row>
    <row r="8541" spans="1:17">
      <c r="A8541" s="152"/>
      <c r="B8541" s="68"/>
      <c r="C8541" s="68"/>
      <c r="D8541" s="68"/>
      <c r="E8541" s="68"/>
      <c r="F8541" s="69"/>
      <c r="G8541" s="69"/>
      <c r="H8541" s="69"/>
      <c r="I8541" s="69"/>
      <c r="J8541" s="68"/>
      <c r="K8541" s="69"/>
      <c r="L8541" s="68"/>
      <c r="M8541" s="68"/>
      <c r="N8541" s="68"/>
      <c r="O8541" s="68"/>
      <c r="P8541" s="70"/>
      <c r="Q8541" s="71"/>
    </row>
    <row r="8542" spans="1:17">
      <c r="A8542" s="152"/>
      <c r="B8542" s="68"/>
      <c r="C8542" s="68"/>
      <c r="D8542" s="68"/>
      <c r="E8542" s="68"/>
      <c r="F8542" s="69"/>
      <c r="G8542" s="69"/>
      <c r="H8542" s="69"/>
      <c r="I8542" s="69"/>
      <c r="J8542" s="68"/>
      <c r="K8542" s="69"/>
      <c r="L8542" s="68"/>
      <c r="M8542" s="68"/>
      <c r="N8542" s="68"/>
      <c r="O8542" s="68"/>
      <c r="P8542" s="70"/>
      <c r="Q8542" s="71"/>
    </row>
    <row r="8543" spans="1:17">
      <c r="A8543" s="152"/>
      <c r="B8543" s="68"/>
      <c r="C8543" s="68"/>
      <c r="D8543" s="68"/>
      <c r="E8543" s="68"/>
      <c r="F8543" s="69"/>
      <c r="G8543" s="69"/>
      <c r="H8543" s="69"/>
      <c r="I8543" s="69"/>
      <c r="J8543" s="68"/>
      <c r="K8543" s="69"/>
      <c r="L8543" s="68"/>
      <c r="M8543" s="68"/>
      <c r="N8543" s="68"/>
      <c r="O8543" s="68"/>
      <c r="P8543" s="70"/>
      <c r="Q8543" s="71"/>
    </row>
    <row r="8544" spans="1:17">
      <c r="A8544" s="152"/>
      <c r="B8544" s="68"/>
      <c r="C8544" s="68"/>
      <c r="D8544" s="68"/>
      <c r="E8544" s="68"/>
      <c r="F8544" s="69"/>
      <c r="G8544" s="69"/>
      <c r="H8544" s="69"/>
      <c r="I8544" s="69"/>
      <c r="J8544" s="68"/>
      <c r="K8544" s="69"/>
      <c r="L8544" s="68"/>
      <c r="M8544" s="68"/>
      <c r="N8544" s="68"/>
      <c r="O8544" s="68"/>
      <c r="P8544" s="70"/>
      <c r="Q8544" s="71"/>
    </row>
    <row r="8545" spans="1:17">
      <c r="A8545" s="152"/>
      <c r="B8545" s="68"/>
      <c r="C8545" s="68"/>
      <c r="D8545" s="68"/>
      <c r="E8545" s="68"/>
      <c r="F8545" s="69"/>
      <c r="G8545" s="69"/>
      <c r="H8545" s="69"/>
      <c r="I8545" s="69"/>
      <c r="J8545" s="68"/>
      <c r="K8545" s="69"/>
      <c r="L8545" s="68"/>
      <c r="M8545" s="68"/>
      <c r="N8545" s="68"/>
      <c r="O8545" s="68"/>
      <c r="P8545" s="70"/>
      <c r="Q8545" s="71"/>
    </row>
    <row r="8546" spans="1:17">
      <c r="A8546" s="152"/>
      <c r="B8546" s="68"/>
      <c r="C8546" s="68"/>
      <c r="D8546" s="68"/>
      <c r="E8546" s="68"/>
      <c r="F8546" s="69"/>
      <c r="G8546" s="69"/>
      <c r="H8546" s="69"/>
      <c r="I8546" s="69"/>
      <c r="J8546" s="68"/>
      <c r="K8546" s="69"/>
      <c r="L8546" s="68"/>
      <c r="M8546" s="68"/>
      <c r="N8546" s="68"/>
      <c r="O8546" s="68"/>
      <c r="P8546" s="70"/>
      <c r="Q8546" s="71"/>
    </row>
    <row r="8547" spans="1:17">
      <c r="A8547" s="152"/>
      <c r="B8547" s="68"/>
      <c r="C8547" s="68"/>
      <c r="D8547" s="68"/>
      <c r="E8547" s="68"/>
      <c r="F8547" s="69"/>
      <c r="G8547" s="69"/>
      <c r="H8547" s="69"/>
      <c r="I8547" s="69"/>
      <c r="J8547" s="68"/>
      <c r="K8547" s="69"/>
      <c r="L8547" s="68"/>
      <c r="M8547" s="68"/>
      <c r="N8547" s="68"/>
      <c r="O8547" s="68"/>
      <c r="P8547" s="70"/>
      <c r="Q8547" s="71"/>
    </row>
    <row r="8548" spans="1:17">
      <c r="A8548" s="152"/>
      <c r="B8548" s="68"/>
      <c r="C8548" s="68"/>
      <c r="D8548" s="68"/>
      <c r="E8548" s="68"/>
      <c r="F8548" s="69"/>
      <c r="G8548" s="69"/>
      <c r="H8548" s="69"/>
      <c r="I8548" s="69"/>
      <c r="J8548" s="68"/>
      <c r="K8548" s="69"/>
      <c r="L8548" s="68"/>
      <c r="M8548" s="68"/>
      <c r="N8548" s="68"/>
      <c r="O8548" s="68"/>
      <c r="P8548" s="70"/>
      <c r="Q8548" s="71"/>
    </row>
    <row r="8549" spans="1:17">
      <c r="A8549" s="152"/>
      <c r="B8549" s="68"/>
      <c r="C8549" s="68"/>
      <c r="D8549" s="68"/>
      <c r="E8549" s="68"/>
      <c r="F8549" s="69"/>
      <c r="G8549" s="69"/>
      <c r="H8549" s="69"/>
      <c r="I8549" s="69"/>
      <c r="J8549" s="68"/>
      <c r="K8549" s="69"/>
      <c r="L8549" s="68"/>
      <c r="M8549" s="68"/>
      <c r="N8549" s="68"/>
      <c r="O8549" s="68"/>
      <c r="P8549" s="70"/>
      <c r="Q8549" s="71"/>
    </row>
    <row r="8550" spans="1:17">
      <c r="A8550" s="152"/>
      <c r="B8550" s="68"/>
      <c r="C8550" s="68"/>
      <c r="D8550" s="68"/>
      <c r="E8550" s="68"/>
      <c r="F8550" s="69"/>
      <c r="G8550" s="69"/>
      <c r="H8550" s="69"/>
      <c r="I8550" s="69"/>
      <c r="J8550" s="68"/>
      <c r="K8550" s="69"/>
      <c r="L8550" s="68"/>
      <c r="M8550" s="68"/>
      <c r="N8550" s="68"/>
      <c r="O8550" s="68"/>
      <c r="P8550" s="70"/>
      <c r="Q8550" s="71"/>
    </row>
    <row r="8551" spans="1:17">
      <c r="A8551" s="152"/>
      <c r="B8551" s="68"/>
      <c r="C8551" s="68"/>
      <c r="D8551" s="68"/>
      <c r="E8551" s="68"/>
      <c r="F8551" s="69"/>
      <c r="G8551" s="69"/>
      <c r="H8551" s="69"/>
      <c r="I8551" s="69"/>
      <c r="J8551" s="68"/>
      <c r="K8551" s="69"/>
      <c r="L8551" s="68"/>
      <c r="M8551" s="68"/>
      <c r="N8551" s="68"/>
      <c r="O8551" s="68"/>
      <c r="P8551" s="70"/>
      <c r="Q8551" s="71"/>
    </row>
    <row r="8552" spans="1:17">
      <c r="A8552" s="152"/>
      <c r="B8552" s="68"/>
      <c r="C8552" s="68"/>
      <c r="D8552" s="68"/>
      <c r="E8552" s="68"/>
      <c r="F8552" s="69"/>
      <c r="G8552" s="69"/>
      <c r="H8552" s="69"/>
      <c r="I8552" s="69"/>
      <c r="J8552" s="68"/>
      <c r="K8552" s="69"/>
      <c r="L8552" s="68"/>
      <c r="M8552" s="68"/>
      <c r="N8552" s="68"/>
      <c r="O8552" s="68"/>
      <c r="P8552" s="70"/>
      <c r="Q8552" s="71"/>
    </row>
    <row r="8553" spans="1:17">
      <c r="A8553" s="152"/>
      <c r="B8553" s="68"/>
      <c r="C8553" s="68"/>
      <c r="D8553" s="68"/>
      <c r="E8553" s="68"/>
      <c r="F8553" s="69"/>
      <c r="G8553" s="69"/>
      <c r="H8553" s="69"/>
      <c r="I8553" s="69"/>
      <c r="J8553" s="68"/>
      <c r="K8553" s="69"/>
      <c r="L8553" s="68"/>
      <c r="M8553" s="68"/>
      <c r="N8553" s="68"/>
      <c r="O8553" s="68"/>
      <c r="P8553" s="70"/>
      <c r="Q8553" s="71"/>
    </row>
    <row r="8554" spans="1:17">
      <c r="A8554" s="152"/>
      <c r="B8554" s="68"/>
      <c r="C8554" s="68"/>
      <c r="D8554" s="68"/>
      <c r="E8554" s="68"/>
      <c r="F8554" s="69"/>
      <c r="G8554" s="69"/>
      <c r="H8554" s="69"/>
      <c r="I8554" s="69"/>
      <c r="J8554" s="68"/>
      <c r="K8554" s="69"/>
      <c r="L8554" s="68"/>
      <c r="M8554" s="68"/>
      <c r="N8554" s="68"/>
      <c r="O8554" s="68"/>
      <c r="P8554" s="70"/>
      <c r="Q8554" s="71"/>
    </row>
    <row r="8555" spans="1:17">
      <c r="A8555" s="152"/>
      <c r="B8555" s="68"/>
      <c r="C8555" s="68"/>
      <c r="D8555" s="68"/>
      <c r="E8555" s="68"/>
      <c r="F8555" s="69"/>
      <c r="G8555" s="69"/>
      <c r="H8555" s="69"/>
      <c r="I8555" s="69"/>
      <c r="J8555" s="68"/>
      <c r="K8555" s="69"/>
      <c r="L8555" s="68"/>
      <c r="M8555" s="68"/>
      <c r="N8555" s="68"/>
      <c r="O8555" s="68"/>
      <c r="P8555" s="70"/>
      <c r="Q8555" s="71"/>
    </row>
    <row r="8556" spans="1:17">
      <c r="A8556" s="152"/>
      <c r="B8556" s="68"/>
      <c r="C8556" s="68"/>
      <c r="D8556" s="68"/>
      <c r="E8556" s="68"/>
      <c r="F8556" s="69"/>
      <c r="G8556" s="69"/>
      <c r="H8556" s="69"/>
      <c r="I8556" s="69"/>
      <c r="J8556" s="68"/>
      <c r="K8556" s="69"/>
      <c r="L8556" s="68"/>
      <c r="M8556" s="68"/>
      <c r="N8556" s="68"/>
      <c r="O8556" s="68"/>
      <c r="P8556" s="70"/>
      <c r="Q8556" s="71"/>
    </row>
    <row r="8557" spans="1:17">
      <c r="A8557" s="152"/>
      <c r="B8557" s="68"/>
      <c r="C8557" s="68"/>
      <c r="D8557" s="68"/>
      <c r="E8557" s="68"/>
      <c r="F8557" s="69"/>
      <c r="G8557" s="69"/>
      <c r="H8557" s="69"/>
      <c r="I8557" s="69"/>
      <c r="J8557" s="68"/>
      <c r="K8557" s="69"/>
      <c r="L8557" s="68"/>
      <c r="M8557" s="68"/>
      <c r="N8557" s="68"/>
      <c r="O8557" s="68"/>
      <c r="P8557" s="70"/>
      <c r="Q8557" s="71"/>
    </row>
    <row r="8558" spans="1:17">
      <c r="A8558" s="152"/>
      <c r="B8558" s="68"/>
      <c r="C8558" s="68"/>
      <c r="D8558" s="68"/>
      <c r="E8558" s="68"/>
      <c r="F8558" s="69"/>
      <c r="G8558" s="69"/>
      <c r="H8558" s="69"/>
      <c r="I8558" s="69"/>
      <c r="J8558" s="68"/>
      <c r="K8558" s="69"/>
      <c r="L8558" s="68"/>
      <c r="M8558" s="68"/>
      <c r="N8558" s="68"/>
      <c r="O8558" s="68"/>
      <c r="P8558" s="70"/>
      <c r="Q8558" s="71"/>
    </row>
    <row r="8559" spans="1:17">
      <c r="A8559" s="152"/>
      <c r="B8559" s="68"/>
      <c r="C8559" s="68"/>
      <c r="D8559" s="68"/>
      <c r="E8559" s="68"/>
      <c r="F8559" s="69"/>
      <c r="G8559" s="69"/>
      <c r="H8559" s="69"/>
      <c r="I8559" s="69"/>
      <c r="J8559" s="68"/>
      <c r="K8559" s="69"/>
      <c r="L8559" s="68"/>
      <c r="M8559" s="68"/>
      <c r="N8559" s="68"/>
      <c r="O8559" s="68"/>
      <c r="P8559" s="70"/>
      <c r="Q8559" s="71"/>
    </row>
    <row r="8560" spans="1:17">
      <c r="A8560" s="152"/>
      <c r="B8560" s="68"/>
      <c r="C8560" s="68"/>
      <c r="D8560" s="68"/>
      <c r="E8560" s="68"/>
      <c r="F8560" s="69"/>
      <c r="G8560" s="69"/>
      <c r="H8560" s="69"/>
      <c r="I8560" s="69"/>
      <c r="J8560" s="68"/>
      <c r="K8560" s="69"/>
      <c r="L8560" s="68"/>
      <c r="M8560" s="68"/>
      <c r="N8560" s="68"/>
      <c r="O8560" s="68"/>
      <c r="P8560" s="70"/>
      <c r="Q8560" s="71"/>
    </row>
    <row r="8561" spans="1:17">
      <c r="A8561" s="152"/>
      <c r="B8561" s="68"/>
      <c r="C8561" s="68"/>
      <c r="D8561" s="68"/>
      <c r="E8561" s="68"/>
      <c r="F8561" s="69"/>
      <c r="G8561" s="69"/>
      <c r="H8561" s="69"/>
      <c r="I8561" s="69"/>
      <c r="J8561" s="68"/>
      <c r="K8561" s="69"/>
      <c r="L8561" s="68"/>
      <c r="M8561" s="68"/>
      <c r="N8561" s="68"/>
      <c r="O8561" s="68"/>
      <c r="P8561" s="70"/>
      <c r="Q8561" s="71"/>
    </row>
    <row r="8562" spans="1:17">
      <c r="A8562" s="152"/>
      <c r="B8562" s="68"/>
      <c r="C8562" s="68"/>
      <c r="D8562" s="68"/>
      <c r="E8562" s="68"/>
      <c r="F8562" s="69"/>
      <c r="G8562" s="69"/>
      <c r="H8562" s="69"/>
      <c r="I8562" s="69"/>
      <c r="J8562" s="68"/>
      <c r="K8562" s="69"/>
      <c r="L8562" s="68"/>
      <c r="M8562" s="68"/>
      <c r="N8562" s="68"/>
      <c r="O8562" s="68"/>
      <c r="P8562" s="70"/>
      <c r="Q8562" s="71"/>
    </row>
    <row r="8563" spans="1:17">
      <c r="A8563" s="152"/>
      <c r="B8563" s="68"/>
      <c r="C8563" s="68"/>
      <c r="D8563" s="68"/>
      <c r="E8563" s="68"/>
      <c r="F8563" s="69"/>
      <c r="G8563" s="69"/>
      <c r="H8563" s="69"/>
      <c r="I8563" s="69"/>
      <c r="J8563" s="68"/>
      <c r="K8563" s="69"/>
      <c r="L8563" s="68"/>
      <c r="M8563" s="68"/>
      <c r="N8563" s="68"/>
      <c r="O8563" s="68"/>
      <c r="P8563" s="70"/>
      <c r="Q8563" s="71"/>
    </row>
    <row r="8564" spans="1:17">
      <c r="A8564" s="152"/>
      <c r="B8564" s="68"/>
      <c r="C8564" s="68"/>
      <c r="D8564" s="68"/>
      <c r="E8564" s="68"/>
      <c r="F8564" s="69"/>
      <c r="G8564" s="69"/>
      <c r="H8564" s="69"/>
      <c r="I8564" s="69"/>
      <c r="J8564" s="68"/>
      <c r="K8564" s="69"/>
      <c r="L8564" s="68"/>
      <c r="M8564" s="68"/>
      <c r="N8564" s="68"/>
      <c r="O8564" s="68"/>
      <c r="P8564" s="70"/>
      <c r="Q8564" s="71"/>
    </row>
    <row r="8565" spans="1:17">
      <c r="A8565" s="152"/>
      <c r="B8565" s="68"/>
      <c r="C8565" s="68"/>
      <c r="D8565" s="68"/>
      <c r="E8565" s="68"/>
      <c r="F8565" s="69"/>
      <c r="G8565" s="69"/>
      <c r="H8565" s="69"/>
      <c r="I8565" s="69"/>
      <c r="J8565" s="68"/>
      <c r="K8565" s="69"/>
      <c r="L8565" s="68"/>
      <c r="M8565" s="68"/>
      <c r="N8565" s="68"/>
      <c r="O8565" s="68"/>
      <c r="P8565" s="70"/>
      <c r="Q8565" s="71"/>
    </row>
    <row r="8566" spans="1:17">
      <c r="A8566" s="152"/>
      <c r="B8566" s="68"/>
      <c r="C8566" s="68"/>
      <c r="D8566" s="68"/>
      <c r="E8566" s="68"/>
      <c r="F8566" s="69"/>
      <c r="G8566" s="69"/>
      <c r="H8566" s="69"/>
      <c r="I8566" s="69"/>
      <c r="J8566" s="68"/>
      <c r="K8566" s="69"/>
      <c r="L8566" s="68"/>
      <c r="M8566" s="68"/>
      <c r="N8566" s="68"/>
      <c r="O8566" s="68"/>
      <c r="P8566" s="70"/>
      <c r="Q8566" s="71"/>
    </row>
    <row r="8567" spans="1:17">
      <c r="A8567" s="152"/>
      <c r="B8567" s="68"/>
      <c r="C8567" s="68"/>
      <c r="D8567" s="68"/>
      <c r="E8567" s="68"/>
      <c r="F8567" s="69"/>
      <c r="G8567" s="69"/>
      <c r="H8567" s="69"/>
      <c r="I8567" s="69"/>
      <c r="J8567" s="68"/>
      <c r="K8567" s="69"/>
      <c r="L8567" s="68"/>
      <c r="M8567" s="68"/>
      <c r="N8567" s="68"/>
      <c r="O8567" s="68"/>
      <c r="P8567" s="70"/>
      <c r="Q8567" s="71"/>
    </row>
    <row r="8568" spans="1:17">
      <c r="A8568" s="152"/>
      <c r="B8568" s="68"/>
      <c r="C8568" s="68"/>
      <c r="D8568" s="68"/>
      <c r="E8568" s="68"/>
      <c r="F8568" s="69"/>
      <c r="G8568" s="69"/>
      <c r="H8568" s="69"/>
      <c r="I8568" s="69"/>
      <c r="J8568" s="68"/>
      <c r="K8568" s="69"/>
      <c r="L8568" s="68"/>
      <c r="M8568" s="68"/>
      <c r="N8568" s="68"/>
      <c r="O8568" s="68"/>
      <c r="P8568" s="70"/>
      <c r="Q8568" s="71"/>
    </row>
    <row r="8569" spans="1:17">
      <c r="A8569" s="152"/>
      <c r="B8569" s="68"/>
      <c r="C8569" s="68"/>
      <c r="D8569" s="68"/>
      <c r="E8569" s="68"/>
      <c r="F8569" s="69"/>
      <c r="G8569" s="69"/>
      <c r="H8569" s="69"/>
      <c r="I8569" s="69"/>
      <c r="J8569" s="68"/>
      <c r="K8569" s="69"/>
      <c r="L8569" s="68"/>
      <c r="M8569" s="68"/>
      <c r="N8569" s="68"/>
      <c r="O8569" s="68"/>
      <c r="P8569" s="70"/>
      <c r="Q8569" s="71"/>
    </row>
    <row r="8570" spans="1:17">
      <c r="A8570" s="152"/>
      <c r="B8570" s="68"/>
      <c r="C8570" s="68"/>
      <c r="D8570" s="68"/>
      <c r="E8570" s="68"/>
      <c r="F8570" s="69"/>
      <c r="G8570" s="69"/>
      <c r="H8570" s="69"/>
      <c r="I8570" s="69"/>
      <c r="J8570" s="68"/>
      <c r="K8570" s="69"/>
      <c r="L8570" s="68"/>
      <c r="M8570" s="68"/>
      <c r="N8570" s="68"/>
      <c r="O8570" s="68"/>
      <c r="P8570" s="70"/>
      <c r="Q8570" s="71"/>
    </row>
    <row r="8571" spans="1:17">
      <c r="A8571" s="152"/>
      <c r="B8571" s="68"/>
      <c r="C8571" s="68"/>
      <c r="D8571" s="68"/>
      <c r="E8571" s="68"/>
      <c r="F8571" s="69"/>
      <c r="G8571" s="69"/>
      <c r="H8571" s="69"/>
      <c r="I8571" s="69"/>
      <c r="J8571" s="68"/>
      <c r="K8571" s="69"/>
      <c r="L8571" s="68"/>
      <c r="M8571" s="68"/>
      <c r="N8571" s="68"/>
      <c r="O8571" s="68"/>
      <c r="P8571" s="70"/>
      <c r="Q8571" s="71"/>
    </row>
    <row r="8572" spans="1:17">
      <c r="A8572" s="152"/>
      <c r="B8572" s="68"/>
      <c r="C8572" s="68"/>
      <c r="D8572" s="68"/>
      <c r="E8572" s="68"/>
      <c r="F8572" s="69"/>
      <c r="G8572" s="69"/>
      <c r="H8572" s="69"/>
      <c r="I8572" s="69"/>
      <c r="J8572" s="68"/>
      <c r="K8572" s="69"/>
      <c r="L8572" s="68"/>
      <c r="M8572" s="68"/>
      <c r="N8572" s="68"/>
      <c r="O8572" s="68"/>
      <c r="P8572" s="70"/>
      <c r="Q8572" s="71"/>
    </row>
    <row r="8573" spans="1:17">
      <c r="A8573" s="152"/>
      <c r="B8573" s="68"/>
      <c r="C8573" s="68"/>
      <c r="D8573" s="68"/>
      <c r="E8573" s="68"/>
      <c r="F8573" s="69"/>
      <c r="G8573" s="69"/>
      <c r="H8573" s="69"/>
      <c r="I8573" s="69"/>
      <c r="J8573" s="68"/>
      <c r="K8573" s="69"/>
      <c r="L8573" s="68"/>
      <c r="M8573" s="68"/>
      <c r="N8573" s="68"/>
      <c r="O8573" s="68"/>
      <c r="P8573" s="70"/>
      <c r="Q8573" s="71"/>
    </row>
    <row r="8574" spans="1:17">
      <c r="A8574" s="152"/>
      <c r="B8574" s="68"/>
      <c r="C8574" s="68"/>
      <c r="D8574" s="68"/>
      <c r="E8574" s="68"/>
      <c r="F8574" s="69"/>
      <c r="G8574" s="69"/>
      <c r="H8574" s="69"/>
      <c r="I8574" s="69"/>
      <c r="J8574" s="68"/>
      <c r="K8574" s="69"/>
      <c r="L8574" s="68"/>
      <c r="M8574" s="68"/>
      <c r="N8574" s="68"/>
      <c r="O8574" s="68"/>
      <c r="P8574" s="70"/>
      <c r="Q8574" s="71"/>
    </row>
    <row r="8575" spans="1:17">
      <c r="A8575" s="152"/>
      <c r="B8575" s="68"/>
      <c r="C8575" s="68"/>
      <c r="D8575" s="68"/>
      <c r="E8575" s="68"/>
      <c r="F8575" s="69"/>
      <c r="G8575" s="69"/>
      <c r="H8575" s="69"/>
      <c r="I8575" s="69"/>
      <c r="J8575" s="68"/>
      <c r="K8575" s="69"/>
      <c r="L8575" s="68"/>
      <c r="M8575" s="68"/>
      <c r="N8575" s="68"/>
      <c r="O8575" s="68"/>
      <c r="P8575" s="70"/>
      <c r="Q8575" s="71"/>
    </row>
    <row r="8576" spans="1:17">
      <c r="A8576" s="152"/>
      <c r="B8576" s="68"/>
      <c r="C8576" s="68"/>
      <c r="D8576" s="68"/>
      <c r="E8576" s="68"/>
      <c r="F8576" s="69"/>
      <c r="G8576" s="69"/>
      <c r="H8576" s="69"/>
      <c r="I8576" s="69"/>
      <c r="J8576" s="68"/>
      <c r="K8576" s="69"/>
      <c r="L8576" s="68"/>
      <c r="M8576" s="68"/>
      <c r="N8576" s="68"/>
      <c r="O8576" s="68"/>
      <c r="P8576" s="70"/>
      <c r="Q8576" s="71"/>
    </row>
    <row r="8577" spans="1:17">
      <c r="A8577" s="152"/>
      <c r="B8577" s="68"/>
      <c r="C8577" s="68"/>
      <c r="D8577" s="68"/>
      <c r="E8577" s="68"/>
      <c r="F8577" s="69"/>
      <c r="G8577" s="69"/>
      <c r="H8577" s="69"/>
      <c r="I8577" s="69"/>
      <c r="J8577" s="68"/>
      <c r="K8577" s="69"/>
      <c r="L8577" s="68"/>
      <c r="M8577" s="68"/>
      <c r="N8577" s="68"/>
      <c r="O8577" s="68"/>
      <c r="P8577" s="70"/>
      <c r="Q8577" s="71"/>
    </row>
    <row r="8578" spans="1:17">
      <c r="A8578" s="152"/>
      <c r="B8578" s="68"/>
      <c r="C8578" s="68"/>
      <c r="D8578" s="68"/>
      <c r="E8578" s="68"/>
      <c r="F8578" s="69"/>
      <c r="G8578" s="69"/>
      <c r="H8578" s="69"/>
      <c r="I8578" s="69"/>
      <c r="J8578" s="68"/>
      <c r="K8578" s="69"/>
      <c r="L8578" s="68"/>
      <c r="M8578" s="68"/>
      <c r="N8578" s="68"/>
      <c r="O8578" s="68"/>
      <c r="P8578" s="70"/>
      <c r="Q8578" s="71"/>
    </row>
    <row r="8579" spans="1:17">
      <c r="A8579" s="152"/>
      <c r="B8579" s="68"/>
      <c r="C8579" s="68"/>
      <c r="D8579" s="68"/>
      <c r="E8579" s="68"/>
      <c r="F8579" s="69"/>
      <c r="G8579" s="69"/>
      <c r="H8579" s="69"/>
      <c r="I8579" s="69"/>
      <c r="J8579" s="68"/>
      <c r="K8579" s="69"/>
      <c r="L8579" s="68"/>
      <c r="M8579" s="68"/>
      <c r="N8579" s="68"/>
      <c r="O8579" s="68"/>
      <c r="P8579" s="70"/>
      <c r="Q8579" s="71"/>
    </row>
    <row r="8580" spans="1:17">
      <c r="A8580" s="152"/>
      <c r="B8580" s="68"/>
      <c r="C8580" s="68"/>
      <c r="D8580" s="68"/>
      <c r="E8580" s="68"/>
      <c r="F8580" s="69"/>
      <c r="G8580" s="69"/>
      <c r="H8580" s="69"/>
      <c r="I8580" s="69"/>
      <c r="J8580" s="68"/>
      <c r="K8580" s="69"/>
      <c r="L8580" s="68"/>
      <c r="M8580" s="68"/>
      <c r="N8580" s="68"/>
      <c r="O8580" s="68"/>
      <c r="P8580" s="70"/>
      <c r="Q8580" s="71"/>
    </row>
    <row r="8581" spans="1:17">
      <c r="A8581" s="152"/>
      <c r="B8581" s="68"/>
      <c r="C8581" s="68"/>
      <c r="D8581" s="68"/>
      <c r="E8581" s="68"/>
      <c r="F8581" s="69"/>
      <c r="G8581" s="69"/>
      <c r="H8581" s="69"/>
      <c r="I8581" s="69"/>
      <c r="J8581" s="68"/>
      <c r="K8581" s="69"/>
      <c r="L8581" s="68"/>
      <c r="M8581" s="68"/>
      <c r="N8581" s="68"/>
      <c r="O8581" s="68"/>
      <c r="P8581" s="70"/>
      <c r="Q8581" s="71"/>
    </row>
    <row r="8582" spans="1:17">
      <c r="A8582" s="152"/>
      <c r="B8582" s="68"/>
      <c r="C8582" s="68"/>
      <c r="D8582" s="68"/>
      <c r="E8582" s="68"/>
      <c r="F8582" s="69"/>
      <c r="G8582" s="69"/>
      <c r="H8582" s="69"/>
      <c r="I8582" s="69"/>
      <c r="J8582" s="68"/>
      <c r="K8582" s="69"/>
      <c r="L8582" s="68"/>
      <c r="M8582" s="68"/>
      <c r="N8582" s="68"/>
      <c r="O8582" s="68"/>
      <c r="P8582" s="70"/>
      <c r="Q8582" s="71"/>
    </row>
    <row r="8583" spans="1:17">
      <c r="A8583" s="152"/>
      <c r="B8583" s="68"/>
      <c r="C8583" s="68"/>
      <c r="D8583" s="68"/>
      <c r="E8583" s="68"/>
      <c r="F8583" s="69"/>
      <c r="G8583" s="69"/>
      <c r="H8583" s="69"/>
      <c r="I8583" s="69"/>
      <c r="J8583" s="68"/>
      <c r="K8583" s="69"/>
      <c r="L8583" s="68"/>
      <c r="M8583" s="68"/>
      <c r="N8583" s="68"/>
      <c r="O8583" s="68"/>
      <c r="P8583" s="70"/>
      <c r="Q8583" s="71"/>
    </row>
    <row r="8584" spans="1:17">
      <c r="A8584" s="152"/>
      <c r="B8584" s="68"/>
      <c r="C8584" s="68"/>
      <c r="D8584" s="68"/>
      <c r="E8584" s="68"/>
      <c r="F8584" s="69"/>
      <c r="G8584" s="69"/>
      <c r="H8584" s="69"/>
      <c r="I8584" s="69"/>
      <c r="J8584" s="68"/>
      <c r="K8584" s="69"/>
      <c r="L8584" s="68"/>
      <c r="M8584" s="68"/>
      <c r="N8584" s="68"/>
      <c r="O8584" s="68"/>
      <c r="P8584" s="70"/>
      <c r="Q8584" s="71"/>
    </row>
    <row r="8585" spans="1:17">
      <c r="A8585" s="152"/>
      <c r="B8585" s="68"/>
      <c r="C8585" s="68"/>
      <c r="D8585" s="68"/>
      <c r="E8585" s="68"/>
      <c r="F8585" s="69"/>
      <c r="G8585" s="69"/>
      <c r="H8585" s="69"/>
      <c r="I8585" s="69"/>
      <c r="J8585" s="68"/>
      <c r="K8585" s="69"/>
      <c r="L8585" s="68"/>
      <c r="M8585" s="68"/>
      <c r="N8585" s="68"/>
      <c r="O8585" s="68"/>
      <c r="P8585" s="70"/>
      <c r="Q8585" s="71"/>
    </row>
    <row r="8586" spans="1:17">
      <c r="A8586" s="152"/>
      <c r="B8586" s="68"/>
      <c r="C8586" s="68"/>
      <c r="D8586" s="68"/>
      <c r="E8586" s="68"/>
      <c r="F8586" s="69"/>
      <c r="G8586" s="69"/>
      <c r="H8586" s="69"/>
      <c r="I8586" s="69"/>
      <c r="J8586" s="68"/>
      <c r="K8586" s="69"/>
      <c r="L8586" s="68"/>
      <c r="M8586" s="68"/>
      <c r="N8586" s="68"/>
      <c r="O8586" s="68"/>
      <c r="P8586" s="70"/>
      <c r="Q8586" s="71"/>
    </row>
    <row r="8587" spans="1:17">
      <c r="A8587" s="152"/>
      <c r="B8587" s="68"/>
      <c r="C8587" s="68"/>
      <c r="D8587" s="68"/>
      <c r="E8587" s="68"/>
      <c r="F8587" s="69"/>
      <c r="G8587" s="69"/>
      <c r="H8587" s="69"/>
      <c r="I8587" s="69"/>
      <c r="J8587" s="68"/>
      <c r="K8587" s="69"/>
      <c r="L8587" s="68"/>
      <c r="M8587" s="68"/>
      <c r="N8587" s="68"/>
      <c r="O8587" s="68"/>
      <c r="P8587" s="70"/>
      <c r="Q8587" s="71"/>
    </row>
    <row r="8588" spans="1:17">
      <c r="A8588" s="152"/>
      <c r="B8588" s="68"/>
      <c r="C8588" s="68"/>
      <c r="D8588" s="68"/>
      <c r="E8588" s="68"/>
      <c r="F8588" s="69"/>
      <c r="G8588" s="69"/>
      <c r="H8588" s="69"/>
      <c r="I8588" s="69"/>
      <c r="J8588" s="68"/>
      <c r="K8588" s="69"/>
      <c r="L8588" s="68"/>
      <c r="M8588" s="68"/>
      <c r="N8588" s="68"/>
      <c r="O8588" s="68"/>
      <c r="P8588" s="70"/>
      <c r="Q8588" s="71"/>
    </row>
    <row r="8589" spans="1:17">
      <c r="A8589" s="152"/>
      <c r="B8589" s="68"/>
      <c r="C8589" s="68"/>
      <c r="D8589" s="68"/>
      <c r="E8589" s="68"/>
      <c r="F8589" s="69"/>
      <c r="G8589" s="69"/>
      <c r="H8589" s="69"/>
      <c r="I8589" s="69"/>
      <c r="J8589" s="68"/>
      <c r="K8589" s="69"/>
      <c r="L8589" s="68"/>
      <c r="M8589" s="68"/>
      <c r="N8589" s="68"/>
      <c r="O8589" s="68"/>
      <c r="P8589" s="70"/>
      <c r="Q8589" s="71"/>
    </row>
    <row r="8590" spans="1:17">
      <c r="A8590" s="152"/>
      <c r="B8590" s="68"/>
      <c r="C8590" s="68"/>
      <c r="D8590" s="68"/>
      <c r="E8590" s="68"/>
      <c r="F8590" s="69"/>
      <c r="G8590" s="69"/>
      <c r="H8590" s="69"/>
      <c r="I8590" s="69"/>
      <c r="J8590" s="68"/>
      <c r="K8590" s="69"/>
      <c r="L8590" s="68"/>
      <c r="M8590" s="68"/>
      <c r="N8590" s="68"/>
      <c r="O8590" s="68"/>
      <c r="P8590" s="70"/>
      <c r="Q8590" s="71"/>
    </row>
    <row r="8591" spans="1:17">
      <c r="A8591" s="152"/>
      <c r="B8591" s="68"/>
      <c r="C8591" s="68"/>
      <c r="D8591" s="68"/>
      <c r="E8591" s="68"/>
      <c r="F8591" s="69"/>
      <c r="G8591" s="69"/>
      <c r="H8591" s="69"/>
      <c r="I8591" s="69"/>
      <c r="J8591" s="68"/>
      <c r="K8591" s="69"/>
      <c r="L8591" s="68"/>
      <c r="M8591" s="68"/>
      <c r="N8591" s="68"/>
      <c r="O8591" s="68"/>
      <c r="P8591" s="70"/>
      <c r="Q8591" s="71"/>
    </row>
    <row r="8592" spans="1:17">
      <c r="A8592" s="152"/>
      <c r="B8592" s="68"/>
      <c r="C8592" s="68"/>
      <c r="D8592" s="68"/>
      <c r="E8592" s="68"/>
      <c r="F8592" s="69"/>
      <c r="G8592" s="69"/>
      <c r="H8592" s="69"/>
      <c r="I8592" s="69"/>
      <c r="J8592" s="68"/>
      <c r="K8592" s="69"/>
      <c r="L8592" s="68"/>
      <c r="M8592" s="68"/>
      <c r="N8592" s="68"/>
      <c r="O8592" s="68"/>
      <c r="P8592" s="70"/>
      <c r="Q8592" s="71"/>
    </row>
    <row r="8593" spans="1:17">
      <c r="A8593" s="152"/>
      <c r="B8593" s="68"/>
      <c r="C8593" s="68"/>
      <c r="D8593" s="68"/>
      <c r="E8593" s="68"/>
      <c r="F8593" s="69"/>
      <c r="G8593" s="69"/>
      <c r="H8593" s="69"/>
      <c r="I8593" s="69"/>
      <c r="J8593" s="68"/>
      <c r="K8593" s="69"/>
      <c r="L8593" s="68"/>
      <c r="M8593" s="68"/>
      <c r="N8593" s="68"/>
      <c r="O8593" s="68"/>
      <c r="P8593" s="70"/>
      <c r="Q8593" s="71"/>
    </row>
    <row r="8594" spans="1:17">
      <c r="A8594" s="152"/>
      <c r="B8594" s="68"/>
      <c r="C8594" s="68"/>
      <c r="D8594" s="68"/>
      <c r="E8594" s="68"/>
      <c r="F8594" s="69"/>
      <c r="G8594" s="69"/>
      <c r="H8594" s="69"/>
      <c r="I8594" s="69"/>
      <c r="J8594" s="68"/>
      <c r="K8594" s="69"/>
      <c r="L8594" s="68"/>
      <c r="M8594" s="68"/>
      <c r="N8594" s="68"/>
      <c r="O8594" s="68"/>
      <c r="P8594" s="70"/>
      <c r="Q8594" s="71"/>
    </row>
    <row r="8595" spans="1:17">
      <c r="A8595" s="152"/>
      <c r="B8595" s="68"/>
      <c r="C8595" s="68"/>
      <c r="D8595" s="68"/>
      <c r="E8595" s="68"/>
      <c r="F8595" s="69"/>
      <c r="G8595" s="69"/>
      <c r="H8595" s="69"/>
      <c r="I8595" s="69"/>
      <c r="J8595" s="68"/>
      <c r="K8595" s="69"/>
      <c r="L8595" s="68"/>
      <c r="M8595" s="68"/>
      <c r="N8595" s="68"/>
      <c r="O8595" s="68"/>
      <c r="P8595" s="70"/>
      <c r="Q8595" s="71"/>
    </row>
    <row r="8596" spans="1:17">
      <c r="A8596" s="152"/>
      <c r="B8596" s="68"/>
      <c r="C8596" s="68"/>
      <c r="D8596" s="68"/>
      <c r="E8596" s="68"/>
      <c r="F8596" s="69"/>
      <c r="G8596" s="69"/>
      <c r="H8596" s="69"/>
      <c r="I8596" s="69"/>
      <c r="J8596" s="68"/>
      <c r="K8596" s="69"/>
      <c r="L8596" s="68"/>
      <c r="M8596" s="68"/>
      <c r="N8596" s="68"/>
      <c r="O8596" s="68"/>
      <c r="P8596" s="70"/>
      <c r="Q8596" s="71"/>
    </row>
    <row r="8597" spans="1:17">
      <c r="A8597" s="152"/>
      <c r="B8597" s="68"/>
      <c r="C8597" s="68"/>
      <c r="D8597" s="68"/>
      <c r="E8597" s="68"/>
      <c r="F8597" s="69"/>
      <c r="G8597" s="69"/>
      <c r="H8597" s="69"/>
      <c r="I8597" s="69"/>
      <c r="J8597" s="68"/>
      <c r="K8597" s="69"/>
      <c r="L8597" s="68"/>
      <c r="M8597" s="68"/>
      <c r="N8597" s="68"/>
      <c r="O8597" s="68"/>
      <c r="P8597" s="70"/>
      <c r="Q8597" s="71"/>
    </row>
    <row r="8598" spans="1:17">
      <c r="A8598" s="152"/>
      <c r="B8598" s="68"/>
      <c r="C8598" s="68"/>
      <c r="D8598" s="68"/>
      <c r="E8598" s="68"/>
      <c r="F8598" s="69"/>
      <c r="G8598" s="69"/>
      <c r="H8598" s="69"/>
      <c r="I8598" s="69"/>
      <c r="J8598" s="68"/>
      <c r="K8598" s="69"/>
      <c r="L8598" s="68"/>
      <c r="M8598" s="68"/>
      <c r="N8598" s="68"/>
      <c r="O8598" s="68"/>
      <c r="P8598" s="70"/>
      <c r="Q8598" s="71"/>
    </row>
    <row r="8599" spans="1:17">
      <c r="A8599" s="152"/>
      <c r="B8599" s="68"/>
      <c r="C8599" s="68"/>
      <c r="D8599" s="68"/>
      <c r="E8599" s="68"/>
      <c r="F8599" s="69"/>
      <c r="G8599" s="69"/>
      <c r="H8599" s="69"/>
      <c r="I8599" s="69"/>
      <c r="J8599" s="68"/>
      <c r="K8599" s="69"/>
      <c r="L8599" s="68"/>
      <c r="M8599" s="68"/>
      <c r="N8599" s="68"/>
      <c r="O8599" s="68"/>
      <c r="P8599" s="70"/>
      <c r="Q8599" s="71"/>
    </row>
    <row r="8600" spans="1:17">
      <c r="A8600" s="152"/>
      <c r="B8600" s="68"/>
      <c r="C8600" s="68"/>
      <c r="D8600" s="68"/>
      <c r="E8600" s="68"/>
      <c r="F8600" s="69"/>
      <c r="G8600" s="69"/>
      <c r="H8600" s="69"/>
      <c r="I8600" s="69"/>
      <c r="J8600" s="68"/>
      <c r="K8600" s="69"/>
      <c r="L8600" s="68"/>
      <c r="M8600" s="68"/>
      <c r="N8600" s="68"/>
      <c r="O8600" s="68"/>
      <c r="P8600" s="70"/>
      <c r="Q8600" s="71"/>
    </row>
    <row r="8601" spans="1:17">
      <c r="A8601" s="152"/>
      <c r="B8601" s="68"/>
      <c r="C8601" s="68"/>
      <c r="D8601" s="68"/>
      <c r="E8601" s="68"/>
      <c r="F8601" s="69"/>
      <c r="G8601" s="69"/>
      <c r="H8601" s="69"/>
      <c r="I8601" s="69"/>
      <c r="J8601" s="68"/>
      <c r="K8601" s="69"/>
      <c r="L8601" s="68"/>
      <c r="M8601" s="68"/>
      <c r="N8601" s="68"/>
      <c r="O8601" s="68"/>
      <c r="P8601" s="70"/>
      <c r="Q8601" s="71"/>
    </row>
    <row r="8602" spans="1:17">
      <c r="A8602" s="152"/>
      <c r="B8602" s="68"/>
      <c r="C8602" s="68"/>
      <c r="D8602" s="68"/>
      <c r="E8602" s="68"/>
      <c r="F8602" s="69"/>
      <c r="G8602" s="69"/>
      <c r="H8602" s="69"/>
      <c r="I8602" s="69"/>
      <c r="J8602" s="68"/>
      <c r="K8602" s="69"/>
      <c r="L8602" s="68"/>
      <c r="M8602" s="68"/>
      <c r="N8602" s="68"/>
      <c r="O8602" s="68"/>
      <c r="P8602" s="70"/>
      <c r="Q8602" s="71"/>
    </row>
    <row r="8603" spans="1:17">
      <c r="A8603" s="152"/>
      <c r="B8603" s="68"/>
      <c r="C8603" s="68"/>
      <c r="D8603" s="68"/>
      <c r="E8603" s="68"/>
      <c r="F8603" s="69"/>
      <c r="G8603" s="69"/>
      <c r="H8603" s="69"/>
      <c r="I8603" s="69"/>
      <c r="J8603" s="68"/>
      <c r="K8603" s="69"/>
      <c r="L8603" s="68"/>
      <c r="M8603" s="68"/>
      <c r="N8603" s="68"/>
      <c r="O8603" s="68"/>
      <c r="P8603" s="70"/>
      <c r="Q8603" s="71"/>
    </row>
    <row r="8604" spans="1:17">
      <c r="A8604" s="152"/>
      <c r="B8604" s="68"/>
      <c r="C8604" s="68"/>
      <c r="D8604" s="68"/>
      <c r="E8604" s="68"/>
      <c r="F8604" s="69"/>
      <c r="G8604" s="69"/>
      <c r="H8604" s="69"/>
      <c r="I8604" s="69"/>
      <c r="J8604" s="68"/>
      <c r="K8604" s="69"/>
      <c r="L8604" s="68"/>
      <c r="M8604" s="68"/>
      <c r="N8604" s="68"/>
      <c r="O8604" s="68"/>
      <c r="P8604" s="70"/>
      <c r="Q8604" s="71"/>
    </row>
    <row r="8605" spans="1:17">
      <c r="A8605" s="152"/>
      <c r="B8605" s="68"/>
      <c r="C8605" s="68"/>
      <c r="D8605" s="68"/>
      <c r="E8605" s="68"/>
      <c r="F8605" s="69"/>
      <c r="G8605" s="69"/>
      <c r="H8605" s="69"/>
      <c r="I8605" s="69"/>
      <c r="J8605" s="68"/>
      <c r="K8605" s="69"/>
      <c r="L8605" s="68"/>
      <c r="M8605" s="68"/>
      <c r="N8605" s="68"/>
      <c r="O8605" s="68"/>
      <c r="P8605" s="70"/>
      <c r="Q8605" s="71"/>
    </row>
    <row r="8606" spans="1:17">
      <c r="A8606" s="152"/>
      <c r="B8606" s="68"/>
      <c r="C8606" s="68"/>
      <c r="D8606" s="68"/>
      <c r="E8606" s="68"/>
      <c r="F8606" s="69"/>
      <c r="G8606" s="69"/>
      <c r="H8606" s="69"/>
      <c r="I8606" s="69"/>
      <c r="J8606" s="68"/>
      <c r="K8606" s="69"/>
      <c r="L8606" s="68"/>
      <c r="M8606" s="68"/>
      <c r="N8606" s="68"/>
      <c r="O8606" s="68"/>
      <c r="P8606" s="70"/>
      <c r="Q8606" s="71"/>
    </row>
    <row r="8607" spans="1:17">
      <c r="A8607" s="152"/>
      <c r="B8607" s="68"/>
      <c r="C8607" s="68"/>
      <c r="D8607" s="68"/>
      <c r="E8607" s="68"/>
      <c r="F8607" s="69"/>
      <c r="G8607" s="69"/>
      <c r="H8607" s="69"/>
      <c r="I8607" s="69"/>
      <c r="J8607" s="68"/>
      <c r="K8607" s="69"/>
      <c r="L8607" s="68"/>
      <c r="M8607" s="68"/>
      <c r="N8607" s="68"/>
      <c r="O8607" s="68"/>
      <c r="P8607" s="70"/>
      <c r="Q8607" s="71"/>
    </row>
    <row r="8608" spans="1:17">
      <c r="A8608" s="152"/>
      <c r="B8608" s="68"/>
      <c r="C8608" s="68"/>
      <c r="D8608" s="68"/>
      <c r="E8608" s="68"/>
      <c r="F8608" s="69"/>
      <c r="G8608" s="69"/>
      <c r="H8608" s="69"/>
      <c r="I8608" s="69"/>
      <c r="J8608" s="68"/>
      <c r="K8608" s="69"/>
      <c r="L8608" s="68"/>
      <c r="M8608" s="68"/>
      <c r="N8608" s="68"/>
      <c r="O8608" s="68"/>
      <c r="P8608" s="70"/>
      <c r="Q8608" s="71"/>
    </row>
    <row r="8609" spans="1:17">
      <c r="A8609" s="152"/>
      <c r="B8609" s="68"/>
      <c r="C8609" s="68"/>
      <c r="D8609" s="68"/>
      <c r="E8609" s="68"/>
      <c r="F8609" s="69"/>
      <c r="G8609" s="69"/>
      <c r="H8609" s="69"/>
      <c r="I8609" s="69"/>
      <c r="J8609" s="68"/>
      <c r="K8609" s="69"/>
      <c r="L8609" s="68"/>
      <c r="M8609" s="68"/>
      <c r="N8609" s="68"/>
      <c r="O8609" s="68"/>
      <c r="P8609" s="70"/>
      <c r="Q8609" s="71"/>
    </row>
    <row r="8610" spans="1:17">
      <c r="A8610" s="152"/>
      <c r="B8610" s="68"/>
      <c r="C8610" s="68"/>
      <c r="D8610" s="68"/>
      <c r="E8610" s="68"/>
      <c r="F8610" s="69"/>
      <c r="G8610" s="69"/>
      <c r="H8610" s="69"/>
      <c r="I8610" s="69"/>
      <c r="J8610" s="68"/>
      <c r="K8610" s="69"/>
      <c r="L8610" s="68"/>
      <c r="M8610" s="68"/>
      <c r="N8610" s="68"/>
      <c r="O8610" s="68"/>
      <c r="P8610" s="70"/>
      <c r="Q8610" s="71"/>
    </row>
    <row r="8611" spans="1:17">
      <c r="A8611" s="152"/>
      <c r="B8611" s="68"/>
      <c r="C8611" s="68"/>
      <c r="D8611" s="68"/>
      <c r="E8611" s="68"/>
      <c r="F8611" s="69"/>
      <c r="G8611" s="69"/>
      <c r="H8611" s="69"/>
      <c r="I8611" s="69"/>
      <c r="J8611" s="68"/>
      <c r="K8611" s="69"/>
      <c r="L8611" s="68"/>
      <c r="M8611" s="68"/>
      <c r="N8611" s="68"/>
      <c r="O8611" s="68"/>
      <c r="P8611" s="70"/>
      <c r="Q8611" s="71"/>
    </row>
    <row r="8612" spans="1:17">
      <c r="A8612" s="152"/>
      <c r="B8612" s="68"/>
      <c r="C8612" s="68"/>
      <c r="D8612" s="68"/>
      <c r="E8612" s="68"/>
      <c r="F8612" s="69"/>
      <c r="G8612" s="69"/>
      <c r="H8612" s="69"/>
      <c r="I8612" s="69"/>
      <c r="J8612" s="68"/>
      <c r="K8612" s="69"/>
      <c r="L8612" s="68"/>
      <c r="M8612" s="68"/>
      <c r="N8612" s="68"/>
      <c r="O8612" s="68"/>
      <c r="P8612" s="70"/>
      <c r="Q8612" s="71"/>
    </row>
    <row r="8613" spans="1:17">
      <c r="A8613" s="152"/>
      <c r="B8613" s="68"/>
      <c r="C8613" s="68"/>
      <c r="D8613" s="68"/>
      <c r="E8613" s="68"/>
      <c r="F8613" s="69"/>
      <c r="G8613" s="69"/>
      <c r="H8613" s="69"/>
      <c r="I8613" s="69"/>
      <c r="J8613" s="68"/>
      <c r="K8613" s="69"/>
      <c r="L8613" s="68"/>
      <c r="M8613" s="68"/>
      <c r="N8613" s="68"/>
      <c r="O8613" s="68"/>
      <c r="P8613" s="70"/>
      <c r="Q8613" s="71"/>
    </row>
    <row r="8614" spans="1:17">
      <c r="A8614" s="152"/>
      <c r="B8614" s="68"/>
      <c r="C8614" s="68"/>
      <c r="D8614" s="68"/>
      <c r="E8614" s="68"/>
      <c r="F8614" s="69"/>
      <c r="G8614" s="69"/>
      <c r="H8614" s="69"/>
      <c r="I8614" s="69"/>
      <c r="J8614" s="68"/>
      <c r="K8614" s="69"/>
      <c r="L8614" s="68"/>
      <c r="M8614" s="68"/>
      <c r="N8614" s="68"/>
      <c r="O8614" s="68"/>
      <c r="P8614" s="70"/>
      <c r="Q8614" s="71"/>
    </row>
    <row r="8615" spans="1:17">
      <c r="A8615" s="152"/>
      <c r="B8615" s="68"/>
      <c r="C8615" s="68"/>
      <c r="D8615" s="68"/>
      <c r="E8615" s="68"/>
      <c r="F8615" s="69"/>
      <c r="G8615" s="69"/>
      <c r="H8615" s="69"/>
      <c r="I8615" s="69"/>
      <c r="J8615" s="68"/>
      <c r="K8615" s="69"/>
      <c r="L8615" s="68"/>
      <c r="M8615" s="68"/>
      <c r="N8615" s="68"/>
      <c r="O8615" s="68"/>
      <c r="P8615" s="70"/>
      <c r="Q8615" s="71"/>
    </row>
    <row r="8616" spans="1:17">
      <c r="A8616" s="152"/>
      <c r="B8616" s="68"/>
      <c r="C8616" s="68"/>
      <c r="D8616" s="68"/>
      <c r="E8616" s="68"/>
      <c r="F8616" s="69"/>
      <c r="G8616" s="69"/>
      <c r="H8616" s="69"/>
      <c r="I8616" s="69"/>
      <c r="J8616" s="68"/>
      <c r="K8616" s="69"/>
      <c r="L8616" s="68"/>
      <c r="M8616" s="68"/>
      <c r="N8616" s="68"/>
      <c r="O8616" s="68"/>
      <c r="P8616" s="70"/>
      <c r="Q8616" s="71"/>
    </row>
    <row r="8617" spans="1:17">
      <c r="A8617" s="152"/>
      <c r="B8617" s="68"/>
      <c r="C8617" s="68"/>
      <c r="D8617" s="68"/>
      <c r="E8617" s="68"/>
      <c r="F8617" s="69"/>
      <c r="G8617" s="69"/>
      <c r="H8617" s="69"/>
      <c r="I8617" s="69"/>
      <c r="J8617" s="68"/>
      <c r="K8617" s="69"/>
      <c r="L8617" s="68"/>
      <c r="M8617" s="68"/>
      <c r="N8617" s="68"/>
      <c r="O8617" s="68"/>
      <c r="P8617" s="70"/>
      <c r="Q8617" s="71"/>
    </row>
    <row r="8618" spans="1:17">
      <c r="A8618" s="152"/>
      <c r="B8618" s="68"/>
      <c r="C8618" s="68"/>
      <c r="D8618" s="68"/>
      <c r="E8618" s="68"/>
      <c r="F8618" s="69"/>
      <c r="G8618" s="69"/>
      <c r="H8618" s="69"/>
      <c r="I8618" s="69"/>
      <c r="J8618" s="68"/>
      <c r="K8618" s="69"/>
      <c r="L8618" s="68"/>
      <c r="M8618" s="68"/>
      <c r="N8618" s="68"/>
      <c r="O8618" s="68"/>
      <c r="P8618" s="70"/>
      <c r="Q8618" s="71"/>
    </row>
    <row r="8619" spans="1:17">
      <c r="A8619" s="152"/>
      <c r="B8619" s="68"/>
      <c r="C8619" s="68"/>
      <c r="D8619" s="68"/>
      <c r="E8619" s="68"/>
      <c r="F8619" s="69"/>
      <c r="G8619" s="69"/>
      <c r="H8619" s="69"/>
      <c r="I8619" s="69"/>
      <c r="J8619" s="68"/>
      <c r="K8619" s="69"/>
      <c r="L8619" s="68"/>
      <c r="M8619" s="68"/>
      <c r="N8619" s="68"/>
      <c r="O8619" s="68"/>
      <c r="P8619" s="70"/>
      <c r="Q8619" s="71"/>
    </row>
    <row r="8620" spans="1:17">
      <c r="A8620" s="152"/>
      <c r="B8620" s="68"/>
      <c r="C8620" s="68"/>
      <c r="D8620" s="68"/>
      <c r="E8620" s="68"/>
      <c r="F8620" s="69"/>
      <c r="G8620" s="69"/>
      <c r="H8620" s="69"/>
      <c r="I8620" s="69"/>
      <c r="J8620" s="68"/>
      <c r="K8620" s="69"/>
      <c r="L8620" s="68"/>
      <c r="M8620" s="68"/>
      <c r="N8620" s="68"/>
      <c r="O8620" s="68"/>
      <c r="P8620" s="70"/>
      <c r="Q8620" s="71"/>
    </row>
    <row r="8621" spans="1:17">
      <c r="A8621" s="152"/>
      <c r="B8621" s="68"/>
      <c r="C8621" s="68"/>
      <c r="D8621" s="68"/>
      <c r="E8621" s="68"/>
      <c r="F8621" s="69"/>
      <c r="G8621" s="69"/>
      <c r="H8621" s="69"/>
      <c r="I8621" s="69"/>
      <c r="J8621" s="68"/>
      <c r="K8621" s="69"/>
      <c r="L8621" s="68"/>
      <c r="M8621" s="68"/>
      <c r="N8621" s="68"/>
      <c r="O8621" s="68"/>
      <c r="P8621" s="70"/>
      <c r="Q8621" s="71"/>
    </row>
    <row r="8622" spans="1:17">
      <c r="A8622" s="152"/>
      <c r="B8622" s="68"/>
      <c r="C8622" s="68"/>
      <c r="D8622" s="68"/>
      <c r="E8622" s="68"/>
      <c r="F8622" s="69"/>
      <c r="G8622" s="69"/>
      <c r="H8622" s="69"/>
      <c r="I8622" s="69"/>
      <c r="J8622" s="68"/>
      <c r="K8622" s="69"/>
      <c r="L8622" s="68"/>
      <c r="M8622" s="68"/>
      <c r="N8622" s="68"/>
      <c r="O8622" s="68"/>
      <c r="P8622" s="70"/>
      <c r="Q8622" s="71"/>
    </row>
    <row r="8623" spans="1:17">
      <c r="A8623" s="152"/>
      <c r="B8623" s="68"/>
      <c r="C8623" s="68"/>
      <c r="D8623" s="68"/>
      <c r="E8623" s="68"/>
      <c r="F8623" s="69"/>
      <c r="G8623" s="69"/>
      <c r="H8623" s="69"/>
      <c r="I8623" s="69"/>
      <c r="J8623" s="68"/>
      <c r="K8623" s="69"/>
      <c r="L8623" s="68"/>
      <c r="M8623" s="68"/>
      <c r="N8623" s="68"/>
      <c r="O8623" s="68"/>
      <c r="P8623" s="70"/>
      <c r="Q8623" s="71"/>
    </row>
    <row r="8624" spans="1:17">
      <c r="A8624" s="152"/>
      <c r="B8624" s="68"/>
      <c r="C8624" s="68"/>
      <c r="D8624" s="68"/>
      <c r="E8624" s="68"/>
      <c r="F8624" s="69"/>
      <c r="G8624" s="69"/>
      <c r="H8624" s="69"/>
      <c r="I8624" s="69"/>
      <c r="J8624" s="68"/>
      <c r="K8624" s="69"/>
      <c r="L8624" s="68"/>
      <c r="M8624" s="68"/>
      <c r="N8624" s="68"/>
      <c r="O8624" s="68"/>
      <c r="P8624" s="70"/>
      <c r="Q8624" s="71"/>
    </row>
    <row r="8625" spans="1:17">
      <c r="A8625" s="152"/>
      <c r="B8625" s="68"/>
      <c r="C8625" s="68"/>
      <c r="D8625" s="68"/>
      <c r="E8625" s="68"/>
      <c r="F8625" s="69"/>
      <c r="G8625" s="69"/>
      <c r="H8625" s="69"/>
      <c r="I8625" s="69"/>
      <c r="J8625" s="68"/>
      <c r="K8625" s="69"/>
      <c r="L8625" s="68"/>
      <c r="M8625" s="68"/>
      <c r="N8625" s="68"/>
      <c r="O8625" s="68"/>
      <c r="P8625" s="70"/>
      <c r="Q8625" s="71"/>
    </row>
    <row r="8626" spans="1:17">
      <c r="A8626" s="152"/>
      <c r="B8626" s="68"/>
      <c r="C8626" s="68"/>
      <c r="D8626" s="68"/>
      <c r="E8626" s="68"/>
      <c r="F8626" s="69"/>
      <c r="G8626" s="69"/>
      <c r="H8626" s="69"/>
      <c r="I8626" s="69"/>
      <c r="J8626" s="68"/>
      <c r="K8626" s="69"/>
      <c r="L8626" s="68"/>
      <c r="M8626" s="68"/>
      <c r="N8626" s="68"/>
      <c r="O8626" s="68"/>
      <c r="P8626" s="70"/>
      <c r="Q8626" s="71"/>
    </row>
    <row r="8627" spans="1:17">
      <c r="A8627" s="152"/>
      <c r="B8627" s="68"/>
      <c r="C8627" s="68"/>
      <c r="D8627" s="68"/>
      <c r="E8627" s="68"/>
      <c r="F8627" s="69"/>
      <c r="G8627" s="69"/>
      <c r="H8627" s="69"/>
      <c r="I8627" s="69"/>
      <c r="J8627" s="68"/>
      <c r="K8627" s="69"/>
      <c r="L8627" s="68"/>
      <c r="M8627" s="68"/>
      <c r="N8627" s="68"/>
      <c r="O8627" s="68"/>
      <c r="P8627" s="70"/>
      <c r="Q8627" s="71"/>
    </row>
    <row r="8628" spans="1:17">
      <c r="A8628" s="152"/>
      <c r="B8628" s="68"/>
      <c r="C8628" s="68"/>
      <c r="D8628" s="68"/>
      <c r="E8628" s="68"/>
      <c r="F8628" s="69"/>
      <c r="G8628" s="69"/>
      <c r="H8628" s="69"/>
      <c r="I8628" s="69"/>
      <c r="J8628" s="68"/>
      <c r="K8628" s="69"/>
      <c r="L8628" s="68"/>
      <c r="M8628" s="68"/>
      <c r="N8628" s="68"/>
      <c r="O8628" s="68"/>
      <c r="P8628" s="70"/>
      <c r="Q8628" s="71"/>
    </row>
    <row r="8629" spans="1:17">
      <c r="A8629" s="152"/>
      <c r="B8629" s="68"/>
      <c r="C8629" s="68"/>
      <c r="D8629" s="68"/>
      <c r="E8629" s="68"/>
      <c r="F8629" s="69"/>
      <c r="G8629" s="69"/>
      <c r="H8629" s="69"/>
      <c r="I8629" s="69"/>
      <c r="J8629" s="68"/>
      <c r="K8629" s="69"/>
      <c r="L8629" s="68"/>
      <c r="M8629" s="68"/>
      <c r="N8629" s="68"/>
      <c r="O8629" s="68"/>
      <c r="P8629" s="70"/>
      <c r="Q8629" s="71"/>
    </row>
    <row r="8630" spans="1:17">
      <c r="A8630" s="152"/>
      <c r="B8630" s="68"/>
      <c r="C8630" s="68"/>
      <c r="D8630" s="68"/>
      <c r="E8630" s="68"/>
      <c r="F8630" s="69"/>
      <c r="G8630" s="69"/>
      <c r="H8630" s="69"/>
      <c r="I8630" s="69"/>
      <c r="J8630" s="68"/>
      <c r="K8630" s="69"/>
      <c r="L8630" s="68"/>
      <c r="M8630" s="68"/>
      <c r="N8630" s="68"/>
      <c r="O8630" s="68"/>
      <c r="P8630" s="70"/>
      <c r="Q8630" s="71"/>
    </row>
    <row r="8631" spans="1:17">
      <c r="A8631" s="152"/>
      <c r="B8631" s="68"/>
      <c r="C8631" s="68"/>
      <c r="D8631" s="68"/>
      <c r="E8631" s="68"/>
      <c r="F8631" s="69"/>
      <c r="G8631" s="69"/>
      <c r="H8631" s="69"/>
      <c r="I8631" s="69"/>
      <c r="J8631" s="68"/>
      <c r="K8631" s="69"/>
      <c r="L8631" s="68"/>
      <c r="M8631" s="68"/>
      <c r="N8631" s="68"/>
      <c r="O8631" s="68"/>
      <c r="P8631" s="70"/>
      <c r="Q8631" s="71"/>
    </row>
    <row r="8632" spans="1:17">
      <c r="A8632" s="152"/>
      <c r="B8632" s="68"/>
      <c r="C8632" s="68"/>
      <c r="D8632" s="68"/>
      <c r="E8632" s="68"/>
      <c r="F8632" s="69"/>
      <c r="G8632" s="69"/>
      <c r="H8632" s="69"/>
      <c r="I8632" s="69"/>
      <c r="J8632" s="68"/>
      <c r="K8632" s="69"/>
      <c r="L8632" s="68"/>
      <c r="M8632" s="68"/>
      <c r="N8632" s="68"/>
      <c r="O8632" s="68"/>
      <c r="P8632" s="70"/>
      <c r="Q8632" s="71"/>
    </row>
    <row r="8633" spans="1:17">
      <c r="A8633" s="152"/>
      <c r="B8633" s="68"/>
      <c r="C8633" s="68"/>
      <c r="D8633" s="68"/>
      <c r="E8633" s="68"/>
      <c r="F8633" s="69"/>
      <c r="G8633" s="69"/>
      <c r="H8633" s="69"/>
      <c r="I8633" s="69"/>
      <c r="J8633" s="68"/>
      <c r="K8633" s="69"/>
      <c r="L8633" s="68"/>
      <c r="M8633" s="68"/>
      <c r="N8633" s="68"/>
      <c r="O8633" s="68"/>
      <c r="P8633" s="70"/>
      <c r="Q8633" s="71"/>
    </row>
    <row r="8634" spans="1:17">
      <c r="A8634" s="152"/>
      <c r="B8634" s="68"/>
      <c r="C8634" s="68"/>
      <c r="D8634" s="68"/>
      <c r="E8634" s="68"/>
      <c r="F8634" s="69"/>
      <c r="G8634" s="69"/>
      <c r="H8634" s="69"/>
      <c r="I8634" s="69"/>
      <c r="J8634" s="68"/>
      <c r="K8634" s="69"/>
      <c r="L8634" s="68"/>
      <c r="M8634" s="68"/>
      <c r="N8634" s="68"/>
      <c r="O8634" s="68"/>
      <c r="P8634" s="70"/>
      <c r="Q8634" s="71"/>
    </row>
    <row r="8635" spans="1:17">
      <c r="A8635" s="152"/>
      <c r="B8635" s="68"/>
      <c r="C8635" s="68"/>
      <c r="D8635" s="68"/>
      <c r="E8635" s="68"/>
      <c r="F8635" s="69"/>
      <c r="G8635" s="69"/>
      <c r="H8635" s="69"/>
      <c r="I8635" s="69"/>
      <c r="J8635" s="68"/>
      <c r="K8635" s="69"/>
      <c r="L8635" s="68"/>
      <c r="M8635" s="68"/>
      <c r="N8635" s="68"/>
      <c r="O8635" s="68"/>
      <c r="P8635" s="70"/>
      <c r="Q8635" s="71"/>
    </row>
    <row r="8636" spans="1:17">
      <c r="A8636" s="152"/>
      <c r="B8636" s="68"/>
      <c r="C8636" s="68"/>
      <c r="D8636" s="68"/>
      <c r="E8636" s="68"/>
      <c r="F8636" s="69"/>
      <c r="G8636" s="69"/>
      <c r="H8636" s="69"/>
      <c r="I8636" s="69"/>
      <c r="J8636" s="68"/>
      <c r="K8636" s="69"/>
      <c r="L8636" s="68"/>
      <c r="M8636" s="68"/>
      <c r="N8636" s="68"/>
      <c r="O8636" s="68"/>
      <c r="P8636" s="70"/>
      <c r="Q8636" s="71"/>
    </row>
    <row r="8637" spans="1:17">
      <c r="A8637" s="152"/>
      <c r="B8637" s="68"/>
      <c r="C8637" s="68"/>
      <c r="D8637" s="68"/>
      <c r="E8637" s="68"/>
      <c r="F8637" s="69"/>
      <c r="G8637" s="69"/>
      <c r="H8637" s="69"/>
      <c r="I8637" s="69"/>
      <c r="J8637" s="68"/>
      <c r="K8637" s="69"/>
      <c r="L8637" s="68"/>
      <c r="M8637" s="68"/>
      <c r="N8637" s="68"/>
      <c r="O8637" s="68"/>
      <c r="P8637" s="70"/>
      <c r="Q8637" s="71"/>
    </row>
    <row r="8638" spans="1:17">
      <c r="A8638" s="152"/>
      <c r="B8638" s="68"/>
      <c r="C8638" s="68"/>
      <c r="D8638" s="68"/>
      <c r="E8638" s="68"/>
      <c r="F8638" s="69"/>
      <c r="G8638" s="69"/>
      <c r="H8638" s="69"/>
      <c r="I8638" s="69"/>
      <c r="J8638" s="68"/>
      <c r="K8638" s="69"/>
      <c r="L8638" s="68"/>
      <c r="M8638" s="68"/>
      <c r="N8638" s="68"/>
      <c r="O8638" s="68"/>
      <c r="P8638" s="70"/>
      <c r="Q8638" s="71"/>
    </row>
    <row r="8639" spans="1:17">
      <c r="A8639" s="152"/>
      <c r="B8639" s="68"/>
      <c r="C8639" s="68"/>
      <c r="D8639" s="68"/>
      <c r="E8639" s="68"/>
      <c r="F8639" s="69"/>
      <c r="G8639" s="69"/>
      <c r="H8639" s="69"/>
      <c r="I8639" s="69"/>
      <c r="J8639" s="68"/>
      <c r="K8639" s="69"/>
      <c r="L8639" s="68"/>
      <c r="M8639" s="68"/>
      <c r="N8639" s="68"/>
      <c r="O8639" s="68"/>
      <c r="P8639" s="70"/>
      <c r="Q8639" s="71"/>
    </row>
    <row r="8640" spans="1:17">
      <c r="A8640" s="152"/>
      <c r="B8640" s="68"/>
      <c r="C8640" s="68"/>
      <c r="D8640" s="68"/>
      <c r="E8640" s="68"/>
      <c r="F8640" s="69"/>
      <c r="G8640" s="69"/>
      <c r="H8640" s="69"/>
      <c r="I8640" s="69"/>
      <c r="J8640" s="68"/>
      <c r="K8640" s="69"/>
      <c r="L8640" s="68"/>
      <c r="M8640" s="68"/>
      <c r="N8640" s="68"/>
      <c r="O8640" s="68"/>
      <c r="P8640" s="70"/>
      <c r="Q8640" s="71"/>
    </row>
    <row r="8641" spans="1:17">
      <c r="A8641" s="152"/>
      <c r="B8641" s="68"/>
      <c r="C8641" s="68"/>
      <c r="D8641" s="68"/>
      <c r="E8641" s="68"/>
      <c r="F8641" s="69"/>
      <c r="G8641" s="69"/>
      <c r="H8641" s="69"/>
      <c r="I8641" s="69"/>
      <c r="J8641" s="68"/>
      <c r="K8641" s="69"/>
      <c r="L8641" s="68"/>
      <c r="M8641" s="68"/>
      <c r="N8641" s="68"/>
      <c r="O8641" s="68"/>
      <c r="P8641" s="70"/>
      <c r="Q8641" s="71"/>
    </row>
    <row r="8642" spans="1:17">
      <c r="A8642" s="152"/>
      <c r="B8642" s="68"/>
      <c r="C8642" s="68"/>
      <c r="D8642" s="68"/>
      <c r="E8642" s="68"/>
      <c r="F8642" s="69"/>
      <c r="G8642" s="69"/>
      <c r="H8642" s="69"/>
      <c r="I8642" s="69"/>
      <c r="J8642" s="68"/>
      <c r="K8642" s="69"/>
      <c r="L8642" s="68"/>
      <c r="M8642" s="68"/>
      <c r="N8642" s="68"/>
      <c r="O8642" s="68"/>
      <c r="P8642" s="70"/>
      <c r="Q8642" s="71"/>
    </row>
    <row r="8643" spans="1:17">
      <c r="A8643" s="152"/>
      <c r="B8643" s="68"/>
      <c r="C8643" s="68"/>
      <c r="D8643" s="68"/>
      <c r="E8643" s="68"/>
      <c r="F8643" s="69"/>
      <c r="G8643" s="69"/>
      <c r="H8643" s="69"/>
      <c r="I8643" s="69"/>
      <c r="J8643" s="68"/>
      <c r="K8643" s="69"/>
      <c r="L8643" s="68"/>
      <c r="M8643" s="68"/>
      <c r="N8643" s="68"/>
      <c r="O8643" s="68"/>
      <c r="P8643" s="70"/>
      <c r="Q8643" s="71"/>
    </row>
    <row r="8644" spans="1:17">
      <c r="A8644" s="152"/>
      <c r="B8644" s="68"/>
      <c r="C8644" s="68"/>
      <c r="D8644" s="68"/>
      <c r="E8644" s="68"/>
      <c r="F8644" s="69"/>
      <c r="G8644" s="69"/>
      <c r="H8644" s="69"/>
      <c r="I8644" s="69"/>
      <c r="J8644" s="68"/>
      <c r="K8644" s="69"/>
      <c r="L8644" s="68"/>
      <c r="M8644" s="68"/>
      <c r="N8644" s="68"/>
      <c r="O8644" s="68"/>
      <c r="P8644" s="70"/>
      <c r="Q8644" s="71"/>
    </row>
    <row r="8645" spans="1:17">
      <c r="A8645" s="152"/>
      <c r="B8645" s="68"/>
      <c r="C8645" s="68"/>
      <c r="D8645" s="68"/>
      <c r="E8645" s="68"/>
      <c r="F8645" s="69"/>
      <c r="G8645" s="69"/>
      <c r="H8645" s="69"/>
      <c r="I8645" s="69"/>
      <c r="J8645" s="68"/>
      <c r="K8645" s="69"/>
      <c r="L8645" s="68"/>
      <c r="M8645" s="68"/>
      <c r="N8645" s="68"/>
      <c r="O8645" s="68"/>
      <c r="P8645" s="70"/>
      <c r="Q8645" s="71"/>
    </row>
    <row r="8646" spans="1:17">
      <c r="A8646" s="152"/>
      <c r="B8646" s="68"/>
      <c r="C8646" s="68"/>
      <c r="D8646" s="68"/>
      <c r="E8646" s="68"/>
      <c r="F8646" s="69"/>
      <c r="G8646" s="69"/>
      <c r="H8646" s="69"/>
      <c r="I8646" s="69"/>
      <c r="J8646" s="68"/>
      <c r="K8646" s="69"/>
      <c r="L8646" s="68"/>
      <c r="M8646" s="68"/>
      <c r="N8646" s="68"/>
      <c r="O8646" s="68"/>
      <c r="P8646" s="70"/>
      <c r="Q8646" s="71"/>
    </row>
    <row r="8647" spans="1:17">
      <c r="A8647" s="152"/>
      <c r="B8647" s="68"/>
      <c r="C8647" s="68"/>
      <c r="D8647" s="68"/>
      <c r="E8647" s="68"/>
      <c r="F8647" s="69"/>
      <c r="G8647" s="69"/>
      <c r="H8647" s="69"/>
      <c r="I8647" s="69"/>
      <c r="J8647" s="68"/>
      <c r="K8647" s="69"/>
      <c r="L8647" s="68"/>
      <c r="M8647" s="68"/>
      <c r="N8647" s="68"/>
      <c r="O8647" s="68"/>
      <c r="P8647" s="70"/>
      <c r="Q8647" s="71"/>
    </row>
    <row r="8648" spans="1:17">
      <c r="A8648" s="152"/>
      <c r="B8648" s="68"/>
      <c r="C8648" s="68"/>
      <c r="D8648" s="68"/>
      <c r="E8648" s="68"/>
      <c r="F8648" s="69"/>
      <c r="G8648" s="69"/>
      <c r="H8648" s="69"/>
      <c r="I8648" s="69"/>
      <c r="J8648" s="68"/>
      <c r="K8648" s="69"/>
      <c r="L8648" s="68"/>
      <c r="M8648" s="68"/>
      <c r="N8648" s="68"/>
      <c r="O8648" s="68"/>
      <c r="P8648" s="70"/>
      <c r="Q8648" s="71"/>
    </row>
    <row r="8649" spans="1:17">
      <c r="A8649" s="152"/>
      <c r="B8649" s="68"/>
      <c r="C8649" s="68"/>
      <c r="D8649" s="68"/>
      <c r="E8649" s="68"/>
      <c r="F8649" s="69"/>
      <c r="G8649" s="69"/>
      <c r="H8649" s="69"/>
      <c r="I8649" s="69"/>
      <c r="J8649" s="68"/>
      <c r="K8649" s="69"/>
      <c r="L8649" s="68"/>
      <c r="M8649" s="68"/>
      <c r="N8649" s="68"/>
      <c r="O8649" s="68"/>
      <c r="P8649" s="70"/>
      <c r="Q8649" s="71"/>
    </row>
    <row r="8650" spans="1:17">
      <c r="A8650" s="152"/>
      <c r="B8650" s="68"/>
      <c r="C8650" s="68"/>
      <c r="D8650" s="68"/>
      <c r="E8650" s="68"/>
      <c r="F8650" s="69"/>
      <c r="G8650" s="69"/>
      <c r="H8650" s="69"/>
      <c r="I8650" s="69"/>
      <c r="J8650" s="68"/>
      <c r="K8650" s="69"/>
      <c r="L8650" s="68"/>
      <c r="M8650" s="68"/>
      <c r="N8650" s="68"/>
      <c r="O8650" s="68"/>
      <c r="P8650" s="70"/>
      <c r="Q8650" s="71"/>
    </row>
    <row r="8651" spans="1:17">
      <c r="A8651" s="152"/>
      <c r="B8651" s="68"/>
      <c r="C8651" s="68"/>
      <c r="D8651" s="68"/>
      <c r="E8651" s="68"/>
      <c r="F8651" s="69"/>
      <c r="G8651" s="69"/>
      <c r="H8651" s="69"/>
      <c r="I8651" s="69"/>
      <c r="J8651" s="68"/>
      <c r="K8651" s="69"/>
      <c r="L8651" s="68"/>
      <c r="M8651" s="68"/>
      <c r="N8651" s="68"/>
      <c r="O8651" s="68"/>
      <c r="P8651" s="70"/>
      <c r="Q8651" s="71"/>
    </row>
    <row r="8652" spans="1:17">
      <c r="A8652" s="152"/>
      <c r="B8652" s="68"/>
      <c r="C8652" s="68"/>
      <c r="D8652" s="68"/>
      <c r="E8652" s="68"/>
      <c r="F8652" s="69"/>
      <c r="G8652" s="69"/>
      <c r="H8652" s="69"/>
      <c r="I8652" s="69"/>
      <c r="J8652" s="68"/>
      <c r="K8652" s="69"/>
      <c r="L8652" s="68"/>
      <c r="M8652" s="68"/>
      <c r="N8652" s="68"/>
      <c r="O8652" s="68"/>
      <c r="P8652" s="70"/>
      <c r="Q8652" s="71"/>
    </row>
    <row r="8653" spans="1:17">
      <c r="A8653" s="152"/>
      <c r="B8653" s="68"/>
      <c r="C8653" s="68"/>
      <c r="D8653" s="68"/>
      <c r="E8653" s="68"/>
      <c r="F8653" s="69"/>
      <c r="G8653" s="69"/>
      <c r="H8653" s="69"/>
      <c r="I8653" s="69"/>
      <c r="J8653" s="68"/>
      <c r="K8653" s="69"/>
      <c r="L8653" s="68"/>
      <c r="M8653" s="68"/>
      <c r="N8653" s="68"/>
      <c r="O8653" s="68"/>
      <c r="P8653" s="70"/>
      <c r="Q8653" s="71"/>
    </row>
    <row r="8654" spans="1:17">
      <c r="A8654" s="152"/>
      <c r="B8654" s="68"/>
      <c r="C8654" s="68"/>
      <c r="D8654" s="68"/>
      <c r="E8654" s="68"/>
      <c r="F8654" s="69"/>
      <c r="G8654" s="69"/>
      <c r="H8654" s="69"/>
      <c r="I8654" s="69"/>
      <c r="J8654" s="68"/>
      <c r="K8654" s="69"/>
      <c r="L8654" s="68"/>
      <c r="M8654" s="68"/>
      <c r="N8654" s="68"/>
      <c r="O8654" s="68"/>
      <c r="P8654" s="70"/>
      <c r="Q8654" s="71"/>
    </row>
    <row r="8655" spans="1:17">
      <c r="A8655" s="152"/>
      <c r="B8655" s="68"/>
      <c r="C8655" s="68"/>
      <c r="D8655" s="68"/>
      <c r="E8655" s="68"/>
      <c r="F8655" s="69"/>
      <c r="G8655" s="69"/>
      <c r="H8655" s="69"/>
      <c r="I8655" s="69"/>
      <c r="J8655" s="68"/>
      <c r="K8655" s="69"/>
      <c r="L8655" s="68"/>
      <c r="M8655" s="68"/>
      <c r="N8655" s="68"/>
      <c r="O8655" s="68"/>
      <c r="P8655" s="70"/>
      <c r="Q8655" s="71"/>
    </row>
    <row r="8656" spans="1:17">
      <c r="A8656" s="152"/>
      <c r="B8656" s="68"/>
      <c r="C8656" s="68"/>
      <c r="D8656" s="68"/>
      <c r="E8656" s="68"/>
      <c r="F8656" s="69"/>
      <c r="G8656" s="69"/>
      <c r="H8656" s="69"/>
      <c r="I8656" s="69"/>
      <c r="J8656" s="68"/>
      <c r="K8656" s="69"/>
      <c r="L8656" s="68"/>
      <c r="M8656" s="68"/>
      <c r="N8656" s="68"/>
      <c r="O8656" s="68"/>
      <c r="P8656" s="70"/>
      <c r="Q8656" s="71"/>
    </row>
    <row r="8657" spans="1:17">
      <c r="A8657" s="152"/>
      <c r="B8657" s="68"/>
      <c r="C8657" s="68"/>
      <c r="D8657" s="68"/>
      <c r="E8657" s="68"/>
      <c r="F8657" s="69"/>
      <c r="G8657" s="69"/>
      <c r="H8657" s="69"/>
      <c r="I8657" s="69"/>
      <c r="J8657" s="68"/>
      <c r="K8657" s="69"/>
      <c r="L8657" s="68"/>
      <c r="M8657" s="68"/>
      <c r="N8657" s="68"/>
      <c r="O8657" s="68"/>
      <c r="P8657" s="70"/>
      <c r="Q8657" s="71"/>
    </row>
    <row r="8658" spans="1:17">
      <c r="A8658" s="152"/>
      <c r="B8658" s="68"/>
      <c r="C8658" s="68"/>
      <c r="D8658" s="68"/>
      <c r="E8658" s="68"/>
      <c r="F8658" s="69"/>
      <c r="G8658" s="69"/>
      <c r="H8658" s="69"/>
      <c r="I8658" s="69"/>
      <c r="J8658" s="68"/>
      <c r="K8658" s="69"/>
      <c r="L8658" s="68"/>
      <c r="M8658" s="68"/>
      <c r="N8658" s="68"/>
      <c r="O8658" s="68"/>
      <c r="P8658" s="70"/>
      <c r="Q8658" s="71"/>
    </row>
    <row r="8659" spans="1:17">
      <c r="A8659" s="152"/>
      <c r="B8659" s="68"/>
      <c r="C8659" s="68"/>
      <c r="D8659" s="68"/>
      <c r="E8659" s="68"/>
      <c r="F8659" s="69"/>
      <c r="G8659" s="69"/>
      <c r="H8659" s="69"/>
      <c r="I8659" s="69"/>
      <c r="J8659" s="68"/>
      <c r="K8659" s="69"/>
      <c r="L8659" s="68"/>
      <c r="M8659" s="68"/>
      <c r="N8659" s="68"/>
      <c r="O8659" s="68"/>
      <c r="P8659" s="70"/>
      <c r="Q8659" s="71"/>
    </row>
    <row r="8660" spans="1:17">
      <c r="A8660" s="152"/>
      <c r="B8660" s="68"/>
      <c r="C8660" s="68"/>
      <c r="D8660" s="68"/>
      <c r="E8660" s="68"/>
      <c r="F8660" s="69"/>
      <c r="G8660" s="69"/>
      <c r="H8660" s="69"/>
      <c r="I8660" s="69"/>
      <c r="J8660" s="68"/>
      <c r="K8660" s="69"/>
      <c r="L8660" s="68"/>
      <c r="M8660" s="68"/>
      <c r="N8660" s="68"/>
      <c r="O8660" s="68"/>
      <c r="P8660" s="70"/>
      <c r="Q8660" s="71"/>
    </row>
    <row r="8661" spans="1:17">
      <c r="A8661" s="152"/>
      <c r="B8661" s="68"/>
      <c r="C8661" s="68"/>
      <c r="D8661" s="68"/>
      <c r="E8661" s="68"/>
      <c r="F8661" s="69"/>
      <c r="G8661" s="69"/>
      <c r="H8661" s="69"/>
      <c r="I8661" s="69"/>
      <c r="J8661" s="68"/>
      <c r="K8661" s="69"/>
      <c r="L8661" s="68"/>
      <c r="M8661" s="68"/>
      <c r="N8661" s="68"/>
      <c r="O8661" s="68"/>
      <c r="P8661" s="70"/>
      <c r="Q8661" s="71"/>
    </row>
    <row r="8662" spans="1:17">
      <c r="A8662" s="152"/>
      <c r="B8662" s="68"/>
      <c r="C8662" s="68"/>
      <c r="D8662" s="68"/>
      <c r="E8662" s="68"/>
      <c r="F8662" s="69"/>
      <c r="G8662" s="69"/>
      <c r="H8662" s="69"/>
      <c r="I8662" s="69"/>
      <c r="J8662" s="68"/>
      <c r="K8662" s="69"/>
      <c r="L8662" s="68"/>
      <c r="M8662" s="68"/>
      <c r="N8662" s="68"/>
      <c r="O8662" s="68"/>
      <c r="P8662" s="70"/>
      <c r="Q8662" s="71"/>
    </row>
    <row r="8663" spans="1:17">
      <c r="A8663" s="152"/>
      <c r="B8663" s="68"/>
      <c r="C8663" s="68"/>
      <c r="D8663" s="68"/>
      <c r="E8663" s="68"/>
      <c r="F8663" s="69"/>
      <c r="G8663" s="69"/>
      <c r="H8663" s="69"/>
      <c r="I8663" s="69"/>
      <c r="J8663" s="68"/>
      <c r="K8663" s="69"/>
      <c r="L8663" s="68"/>
      <c r="M8663" s="68"/>
      <c r="N8663" s="68"/>
      <c r="O8663" s="68"/>
      <c r="P8663" s="70"/>
      <c r="Q8663" s="71"/>
    </row>
    <row r="8664" spans="1:17">
      <c r="A8664" s="152"/>
      <c r="B8664" s="68"/>
      <c r="C8664" s="68"/>
      <c r="D8664" s="68"/>
      <c r="E8664" s="68"/>
      <c r="F8664" s="69"/>
      <c r="G8664" s="69"/>
      <c r="H8664" s="69"/>
      <c r="I8664" s="69"/>
      <c r="J8664" s="68"/>
      <c r="K8664" s="69"/>
      <c r="L8664" s="68"/>
      <c r="M8664" s="68"/>
      <c r="N8664" s="68"/>
      <c r="O8664" s="68"/>
      <c r="P8664" s="70"/>
      <c r="Q8664" s="71"/>
    </row>
    <row r="8665" spans="1:17">
      <c r="A8665" s="152"/>
      <c r="B8665" s="68"/>
      <c r="C8665" s="68"/>
      <c r="D8665" s="68"/>
      <c r="E8665" s="68"/>
      <c r="F8665" s="69"/>
      <c r="G8665" s="69"/>
      <c r="H8665" s="69"/>
      <c r="I8665" s="69"/>
      <c r="J8665" s="68"/>
      <c r="K8665" s="69"/>
      <c r="L8665" s="68"/>
      <c r="M8665" s="68"/>
      <c r="N8665" s="68"/>
      <c r="O8665" s="68"/>
      <c r="P8665" s="70"/>
      <c r="Q8665" s="71"/>
    </row>
    <row r="8666" spans="1:17">
      <c r="A8666" s="152"/>
      <c r="B8666" s="68"/>
      <c r="C8666" s="68"/>
      <c r="D8666" s="68"/>
      <c r="E8666" s="68"/>
      <c r="F8666" s="69"/>
      <c r="G8666" s="69"/>
      <c r="H8666" s="69"/>
      <c r="I8666" s="69"/>
      <c r="J8666" s="68"/>
      <c r="K8666" s="69"/>
      <c r="L8666" s="68"/>
      <c r="M8666" s="68"/>
      <c r="N8666" s="68"/>
      <c r="O8666" s="68"/>
      <c r="P8666" s="70"/>
      <c r="Q8666" s="71"/>
    </row>
    <row r="8667" spans="1:17">
      <c r="A8667" s="152"/>
      <c r="B8667" s="68"/>
      <c r="C8667" s="68"/>
      <c r="D8667" s="68"/>
      <c r="E8667" s="68"/>
      <c r="F8667" s="69"/>
      <c r="G8667" s="69"/>
      <c r="H8667" s="69"/>
      <c r="I8667" s="69"/>
      <c r="J8667" s="68"/>
      <c r="K8667" s="69"/>
      <c r="L8667" s="68"/>
      <c r="M8667" s="68"/>
      <c r="N8667" s="68"/>
      <c r="O8667" s="68"/>
      <c r="P8667" s="70"/>
      <c r="Q8667" s="71"/>
    </row>
    <row r="8668" spans="1:17">
      <c r="A8668" s="152"/>
      <c r="B8668" s="68"/>
      <c r="C8668" s="68"/>
      <c r="D8668" s="68"/>
      <c r="E8668" s="68"/>
      <c r="F8668" s="69"/>
      <c r="G8668" s="69"/>
      <c r="H8668" s="69"/>
      <c r="I8668" s="69"/>
      <c r="J8668" s="68"/>
      <c r="K8668" s="69"/>
      <c r="L8668" s="68"/>
      <c r="M8668" s="68"/>
      <c r="N8668" s="68"/>
      <c r="O8668" s="68"/>
      <c r="P8668" s="70"/>
      <c r="Q8668" s="71"/>
    </row>
    <row r="8669" spans="1:17">
      <c r="A8669" s="152"/>
      <c r="B8669" s="68"/>
      <c r="C8669" s="68"/>
      <c r="D8669" s="68"/>
      <c r="E8669" s="68"/>
      <c r="F8669" s="69"/>
      <c r="G8669" s="69"/>
      <c r="H8669" s="69"/>
      <c r="I8669" s="69"/>
      <c r="J8669" s="68"/>
      <c r="K8669" s="69"/>
      <c r="L8669" s="68"/>
      <c r="M8669" s="68"/>
      <c r="N8669" s="68"/>
      <c r="O8669" s="68"/>
      <c r="P8669" s="70"/>
      <c r="Q8669" s="71"/>
    </row>
    <row r="8670" spans="1:17">
      <c r="A8670" s="152"/>
      <c r="B8670" s="68"/>
      <c r="C8670" s="68"/>
      <c r="D8670" s="68"/>
      <c r="E8670" s="68"/>
      <c r="F8670" s="69"/>
      <c r="G8670" s="69"/>
      <c r="H8670" s="69"/>
      <c r="I8670" s="69"/>
      <c r="J8670" s="68"/>
      <c r="K8670" s="69"/>
      <c r="L8670" s="68"/>
      <c r="M8670" s="68"/>
      <c r="N8670" s="68"/>
      <c r="O8670" s="68"/>
      <c r="P8670" s="70"/>
      <c r="Q8670" s="71"/>
    </row>
    <row r="8671" spans="1:17">
      <c r="A8671" s="152"/>
      <c r="B8671" s="68"/>
      <c r="C8671" s="68"/>
      <c r="D8671" s="68"/>
      <c r="E8671" s="68"/>
      <c r="F8671" s="69"/>
      <c r="G8671" s="69"/>
      <c r="H8671" s="69"/>
      <c r="I8671" s="69"/>
      <c r="J8671" s="68"/>
      <c r="K8671" s="69"/>
      <c r="L8671" s="68"/>
      <c r="M8671" s="68"/>
      <c r="N8671" s="68"/>
      <c r="O8671" s="68"/>
      <c r="P8671" s="70"/>
      <c r="Q8671" s="71"/>
    </row>
    <row r="8672" spans="1:17">
      <c r="A8672" s="152"/>
      <c r="B8672" s="68"/>
      <c r="C8672" s="68"/>
      <c r="D8672" s="68"/>
      <c r="E8672" s="68"/>
      <c r="F8672" s="69"/>
      <c r="G8672" s="69"/>
      <c r="H8672" s="69"/>
      <c r="I8672" s="69"/>
      <c r="J8672" s="68"/>
      <c r="K8672" s="69"/>
      <c r="L8672" s="68"/>
      <c r="M8672" s="68"/>
      <c r="N8672" s="68"/>
      <c r="O8672" s="68"/>
      <c r="P8672" s="70"/>
      <c r="Q8672" s="71"/>
    </row>
    <row r="8673" spans="1:17">
      <c r="A8673" s="152"/>
      <c r="B8673" s="68"/>
      <c r="C8673" s="68"/>
      <c r="D8673" s="68"/>
      <c r="E8673" s="68"/>
      <c r="F8673" s="69"/>
      <c r="G8673" s="69"/>
      <c r="H8673" s="69"/>
      <c r="I8673" s="69"/>
      <c r="J8673" s="68"/>
      <c r="K8673" s="69"/>
      <c r="L8673" s="68"/>
      <c r="M8673" s="68"/>
      <c r="N8673" s="68"/>
      <c r="O8673" s="68"/>
      <c r="P8673" s="70"/>
      <c r="Q8673" s="71"/>
    </row>
    <row r="8674" spans="1:17">
      <c r="A8674" s="152"/>
      <c r="B8674" s="68"/>
      <c r="C8674" s="68"/>
      <c r="D8674" s="68"/>
      <c r="E8674" s="68"/>
      <c r="F8674" s="69"/>
      <c r="G8674" s="69"/>
      <c r="H8674" s="69"/>
      <c r="I8674" s="69"/>
      <c r="J8674" s="68"/>
      <c r="K8674" s="69"/>
      <c r="L8674" s="68"/>
      <c r="M8674" s="68"/>
      <c r="N8674" s="68"/>
      <c r="O8674" s="68"/>
      <c r="P8674" s="70"/>
      <c r="Q8674" s="71"/>
    </row>
    <row r="8675" spans="1:17">
      <c r="A8675" s="152"/>
      <c r="B8675" s="68"/>
      <c r="C8675" s="68"/>
      <c r="D8675" s="68"/>
      <c r="E8675" s="68"/>
      <c r="F8675" s="69"/>
      <c r="G8675" s="69"/>
      <c r="H8675" s="69"/>
      <c r="I8675" s="69"/>
      <c r="J8675" s="68"/>
      <c r="K8675" s="69"/>
      <c r="L8675" s="68"/>
      <c r="M8675" s="68"/>
      <c r="N8675" s="68"/>
      <c r="O8675" s="68"/>
      <c r="P8675" s="70"/>
      <c r="Q8675" s="71"/>
    </row>
    <row r="8676" spans="1:17">
      <c r="A8676" s="152"/>
      <c r="B8676" s="68"/>
      <c r="C8676" s="68"/>
      <c r="D8676" s="68"/>
      <c r="E8676" s="68"/>
      <c r="F8676" s="69"/>
      <c r="G8676" s="69"/>
      <c r="H8676" s="69"/>
      <c r="I8676" s="69"/>
      <c r="J8676" s="68"/>
      <c r="K8676" s="69"/>
      <c r="L8676" s="68"/>
      <c r="M8676" s="68"/>
      <c r="N8676" s="68"/>
      <c r="O8676" s="68"/>
      <c r="P8676" s="70"/>
      <c r="Q8676" s="71"/>
    </row>
    <row r="8677" spans="1:17">
      <c r="A8677" s="152"/>
      <c r="B8677" s="68"/>
      <c r="C8677" s="68"/>
      <c r="D8677" s="68"/>
      <c r="E8677" s="68"/>
      <c r="F8677" s="69"/>
      <c r="G8677" s="69"/>
      <c r="H8677" s="69"/>
      <c r="I8677" s="69"/>
      <c r="J8677" s="68"/>
      <c r="K8677" s="69"/>
      <c r="L8677" s="68"/>
      <c r="M8677" s="68"/>
      <c r="N8677" s="68"/>
      <c r="O8677" s="68"/>
      <c r="P8677" s="70"/>
      <c r="Q8677" s="71"/>
    </row>
    <row r="8678" spans="1:17">
      <c r="A8678" s="152"/>
      <c r="B8678" s="68"/>
      <c r="C8678" s="68"/>
      <c r="D8678" s="68"/>
      <c r="E8678" s="68"/>
      <c r="F8678" s="69"/>
      <c r="G8678" s="69"/>
      <c r="H8678" s="69"/>
      <c r="I8678" s="69"/>
      <c r="J8678" s="68"/>
      <c r="K8678" s="69"/>
      <c r="L8678" s="68"/>
      <c r="M8678" s="68"/>
      <c r="N8678" s="68"/>
      <c r="O8678" s="68"/>
      <c r="P8678" s="70"/>
      <c r="Q8678" s="71"/>
    </row>
    <row r="8679" spans="1:17">
      <c r="A8679" s="152"/>
      <c r="B8679" s="68"/>
      <c r="C8679" s="68"/>
      <c r="D8679" s="68"/>
      <c r="E8679" s="68"/>
      <c r="F8679" s="69"/>
      <c r="G8679" s="69"/>
      <c r="H8679" s="69"/>
      <c r="I8679" s="69"/>
      <c r="J8679" s="68"/>
      <c r="K8679" s="69"/>
      <c r="L8679" s="68"/>
      <c r="M8679" s="68"/>
      <c r="N8679" s="68"/>
      <c r="O8679" s="68"/>
      <c r="P8679" s="70"/>
      <c r="Q8679" s="71"/>
    </row>
    <row r="8680" spans="1:17">
      <c r="A8680" s="152"/>
      <c r="B8680" s="68"/>
      <c r="C8680" s="68"/>
      <c r="D8680" s="68"/>
      <c r="E8680" s="68"/>
      <c r="F8680" s="69"/>
      <c r="G8680" s="69"/>
      <c r="H8680" s="69"/>
      <c r="I8680" s="69"/>
      <c r="J8680" s="68"/>
      <c r="K8680" s="69"/>
      <c r="L8680" s="68"/>
      <c r="M8680" s="68"/>
      <c r="N8680" s="68"/>
      <c r="O8680" s="68"/>
      <c r="P8680" s="70"/>
      <c r="Q8680" s="71"/>
    </row>
    <row r="8681" spans="1:17">
      <c r="A8681" s="152"/>
      <c r="B8681" s="68"/>
      <c r="C8681" s="68"/>
      <c r="D8681" s="68"/>
      <c r="E8681" s="68"/>
      <c r="F8681" s="69"/>
      <c r="G8681" s="69"/>
      <c r="H8681" s="69"/>
      <c r="I8681" s="69"/>
      <c r="J8681" s="68"/>
      <c r="K8681" s="69"/>
      <c r="L8681" s="68"/>
      <c r="M8681" s="68"/>
      <c r="N8681" s="68"/>
      <c r="O8681" s="68"/>
      <c r="P8681" s="70"/>
      <c r="Q8681" s="71"/>
    </row>
    <row r="8682" spans="1:17">
      <c r="A8682" s="152"/>
      <c r="B8682" s="68"/>
      <c r="C8682" s="68"/>
      <c r="D8682" s="68"/>
      <c r="E8682" s="68"/>
      <c r="F8682" s="69"/>
      <c r="G8682" s="69"/>
      <c r="H8682" s="69"/>
      <c r="I8682" s="69"/>
      <c r="J8682" s="68"/>
      <c r="K8682" s="69"/>
      <c r="L8682" s="68"/>
      <c r="M8682" s="68"/>
      <c r="N8682" s="68"/>
      <c r="O8682" s="68"/>
      <c r="P8682" s="70"/>
      <c r="Q8682" s="71"/>
    </row>
    <row r="8683" spans="1:17">
      <c r="A8683" s="152"/>
      <c r="B8683" s="68"/>
      <c r="C8683" s="68"/>
      <c r="D8683" s="68"/>
      <c r="E8683" s="68"/>
      <c r="F8683" s="69"/>
      <c r="G8683" s="69"/>
      <c r="H8683" s="69"/>
      <c r="I8683" s="69"/>
      <c r="J8683" s="68"/>
      <c r="K8683" s="69"/>
      <c r="L8683" s="68"/>
      <c r="M8683" s="68"/>
      <c r="N8683" s="68"/>
      <c r="O8683" s="68"/>
      <c r="P8683" s="70"/>
      <c r="Q8683" s="71"/>
    </row>
    <row r="8684" spans="1:17">
      <c r="A8684" s="152"/>
      <c r="B8684" s="68"/>
      <c r="C8684" s="68"/>
      <c r="D8684" s="68"/>
      <c r="E8684" s="68"/>
      <c r="F8684" s="69"/>
      <c r="G8684" s="69"/>
      <c r="H8684" s="69"/>
      <c r="I8684" s="69"/>
      <c r="J8684" s="68"/>
      <c r="K8684" s="69"/>
      <c r="L8684" s="68"/>
      <c r="M8684" s="68"/>
      <c r="N8684" s="68"/>
      <c r="O8684" s="68"/>
      <c r="P8684" s="70"/>
      <c r="Q8684" s="71"/>
    </row>
    <row r="8685" spans="1:17">
      <c r="A8685" s="152"/>
      <c r="B8685" s="68"/>
      <c r="C8685" s="68"/>
      <c r="D8685" s="68"/>
      <c r="E8685" s="68"/>
      <c r="F8685" s="69"/>
      <c r="G8685" s="69"/>
      <c r="H8685" s="69"/>
      <c r="I8685" s="69"/>
      <c r="J8685" s="68"/>
      <c r="K8685" s="69"/>
      <c r="L8685" s="68"/>
      <c r="M8685" s="68"/>
      <c r="N8685" s="68"/>
      <c r="O8685" s="68"/>
      <c r="P8685" s="70"/>
      <c r="Q8685" s="71"/>
    </row>
    <row r="8686" spans="1:17">
      <c r="A8686" s="152"/>
      <c r="B8686" s="68"/>
      <c r="C8686" s="68"/>
      <c r="D8686" s="68"/>
      <c r="E8686" s="68"/>
      <c r="F8686" s="69"/>
      <c r="G8686" s="69"/>
      <c r="H8686" s="69"/>
      <c r="I8686" s="69"/>
      <c r="J8686" s="68"/>
      <c r="K8686" s="69"/>
      <c r="L8686" s="68"/>
      <c r="M8686" s="68"/>
      <c r="N8686" s="68"/>
      <c r="O8686" s="68"/>
      <c r="P8686" s="70"/>
      <c r="Q8686" s="71"/>
    </row>
    <row r="8687" spans="1:17">
      <c r="A8687" s="152"/>
      <c r="B8687" s="68"/>
      <c r="C8687" s="68"/>
      <c r="D8687" s="68"/>
      <c r="E8687" s="68"/>
      <c r="F8687" s="69"/>
      <c r="G8687" s="69"/>
      <c r="H8687" s="69"/>
      <c r="I8687" s="69"/>
      <c r="J8687" s="68"/>
      <c r="K8687" s="69"/>
      <c r="L8687" s="68"/>
      <c r="M8687" s="68"/>
      <c r="N8687" s="68"/>
      <c r="O8687" s="68"/>
      <c r="P8687" s="70"/>
      <c r="Q8687" s="71"/>
    </row>
    <row r="8688" spans="1:17">
      <c r="A8688" s="152"/>
      <c r="B8688" s="68"/>
      <c r="C8688" s="68"/>
      <c r="D8688" s="68"/>
      <c r="E8688" s="68"/>
      <c r="F8688" s="69"/>
      <c r="G8688" s="69"/>
      <c r="H8688" s="69"/>
      <c r="I8688" s="69"/>
      <c r="J8688" s="68"/>
      <c r="K8688" s="69"/>
      <c r="L8688" s="68"/>
      <c r="M8688" s="68"/>
      <c r="N8688" s="68"/>
      <c r="O8688" s="68"/>
      <c r="P8688" s="70"/>
      <c r="Q8688" s="71"/>
    </row>
    <row r="8689" spans="1:17">
      <c r="A8689" s="152"/>
      <c r="B8689" s="68"/>
      <c r="C8689" s="68"/>
      <c r="D8689" s="68"/>
      <c r="E8689" s="68"/>
      <c r="F8689" s="69"/>
      <c r="G8689" s="69"/>
      <c r="H8689" s="69"/>
      <c r="I8689" s="69"/>
      <c r="J8689" s="68"/>
      <c r="K8689" s="69"/>
      <c r="L8689" s="68"/>
      <c r="M8689" s="68"/>
      <c r="N8689" s="68"/>
      <c r="O8689" s="68"/>
      <c r="P8689" s="70"/>
      <c r="Q8689" s="71"/>
    </row>
    <row r="8690" spans="1:17">
      <c r="A8690" s="152"/>
      <c r="B8690" s="68"/>
      <c r="C8690" s="68"/>
      <c r="D8690" s="68"/>
      <c r="E8690" s="68"/>
      <c r="F8690" s="69"/>
      <c r="G8690" s="69"/>
      <c r="H8690" s="69"/>
      <c r="I8690" s="69"/>
      <c r="J8690" s="68"/>
      <c r="K8690" s="69"/>
      <c r="L8690" s="68"/>
      <c r="M8690" s="68"/>
      <c r="N8690" s="68"/>
      <c r="O8690" s="68"/>
      <c r="P8690" s="70"/>
      <c r="Q8690" s="71"/>
    </row>
    <row r="8691" spans="1:17">
      <c r="A8691" s="152"/>
      <c r="B8691" s="68"/>
      <c r="C8691" s="68"/>
      <c r="D8691" s="68"/>
      <c r="E8691" s="68"/>
      <c r="F8691" s="69"/>
      <c r="G8691" s="69"/>
      <c r="H8691" s="69"/>
      <c r="I8691" s="69"/>
      <c r="J8691" s="68"/>
      <c r="K8691" s="69"/>
      <c r="L8691" s="68"/>
      <c r="M8691" s="68"/>
      <c r="N8691" s="68"/>
      <c r="O8691" s="68"/>
      <c r="P8691" s="70"/>
      <c r="Q8691" s="71"/>
    </row>
    <row r="8692" spans="1:17">
      <c r="A8692" s="152"/>
      <c r="B8692" s="68"/>
      <c r="C8692" s="68"/>
      <c r="D8692" s="68"/>
      <c r="E8692" s="68"/>
      <c r="F8692" s="69"/>
      <c r="G8692" s="69"/>
      <c r="H8692" s="69"/>
      <c r="I8692" s="69"/>
      <c r="J8692" s="68"/>
      <c r="K8692" s="69"/>
      <c r="L8692" s="68"/>
      <c r="M8692" s="68"/>
      <c r="N8692" s="68"/>
      <c r="O8692" s="68"/>
      <c r="P8692" s="70"/>
      <c r="Q8692" s="71"/>
    </row>
    <row r="8693" spans="1:17">
      <c r="A8693" s="152"/>
      <c r="B8693" s="68"/>
      <c r="C8693" s="68"/>
      <c r="D8693" s="68"/>
      <c r="E8693" s="68"/>
      <c r="F8693" s="69"/>
      <c r="G8693" s="69"/>
      <c r="H8693" s="69"/>
      <c r="I8693" s="69"/>
      <c r="J8693" s="68"/>
      <c r="K8693" s="69"/>
      <c r="L8693" s="68"/>
      <c r="M8693" s="68"/>
      <c r="N8693" s="68"/>
      <c r="O8693" s="68"/>
      <c r="P8693" s="70"/>
      <c r="Q8693" s="71"/>
    </row>
    <row r="8694" spans="1:17">
      <c r="A8694" s="152"/>
      <c r="B8694" s="68"/>
      <c r="C8694" s="68"/>
      <c r="D8694" s="68"/>
      <c r="E8694" s="68"/>
      <c r="F8694" s="69"/>
      <c r="G8694" s="69"/>
      <c r="H8694" s="69"/>
      <c r="I8694" s="69"/>
      <c r="J8694" s="68"/>
      <c r="K8694" s="69"/>
      <c r="L8694" s="68"/>
      <c r="M8694" s="68"/>
      <c r="N8694" s="68"/>
      <c r="O8694" s="68"/>
      <c r="P8694" s="70"/>
      <c r="Q8694" s="71"/>
    </row>
    <row r="8695" spans="1:17">
      <c r="A8695" s="152"/>
      <c r="B8695" s="68"/>
      <c r="C8695" s="68"/>
      <c r="D8695" s="68"/>
      <c r="E8695" s="68"/>
      <c r="F8695" s="69"/>
      <c r="G8695" s="69"/>
      <c r="H8695" s="69"/>
      <c r="I8695" s="69"/>
      <c r="J8695" s="68"/>
      <c r="K8695" s="69"/>
      <c r="L8695" s="68"/>
      <c r="M8695" s="68"/>
      <c r="N8695" s="68"/>
      <c r="O8695" s="68"/>
      <c r="P8695" s="70"/>
      <c r="Q8695" s="71"/>
    </row>
    <row r="8696" spans="1:17">
      <c r="A8696" s="152"/>
      <c r="B8696" s="68"/>
      <c r="C8696" s="68"/>
      <c r="D8696" s="68"/>
      <c r="E8696" s="68"/>
      <c r="F8696" s="69"/>
      <c r="G8696" s="69"/>
      <c r="H8696" s="69"/>
      <c r="I8696" s="69"/>
      <c r="J8696" s="68"/>
      <c r="K8696" s="69"/>
      <c r="L8696" s="68"/>
      <c r="M8696" s="68"/>
      <c r="N8696" s="68"/>
      <c r="O8696" s="68"/>
      <c r="P8696" s="70"/>
      <c r="Q8696" s="71"/>
    </row>
    <row r="8697" spans="1:17">
      <c r="A8697" s="152"/>
      <c r="B8697" s="68"/>
      <c r="C8697" s="68"/>
      <c r="D8697" s="68"/>
      <c r="E8697" s="68"/>
      <c r="F8697" s="69"/>
      <c r="G8697" s="69"/>
      <c r="H8697" s="69"/>
      <c r="I8697" s="69"/>
      <c r="J8697" s="68"/>
      <c r="K8697" s="69"/>
      <c r="L8697" s="68"/>
      <c r="M8697" s="68"/>
      <c r="N8697" s="68"/>
      <c r="O8697" s="68"/>
      <c r="P8697" s="70"/>
      <c r="Q8697" s="71"/>
    </row>
    <row r="8698" spans="1:17">
      <c r="A8698" s="152"/>
      <c r="B8698" s="68"/>
      <c r="C8698" s="68"/>
      <c r="D8698" s="68"/>
      <c r="E8698" s="68"/>
      <c r="F8698" s="69"/>
      <c r="G8698" s="69"/>
      <c r="H8698" s="69"/>
      <c r="I8698" s="69"/>
      <c r="J8698" s="68"/>
      <c r="K8698" s="69"/>
      <c r="L8698" s="68"/>
      <c r="M8698" s="68"/>
      <c r="N8698" s="68"/>
      <c r="O8698" s="68"/>
      <c r="P8698" s="70"/>
      <c r="Q8698" s="71"/>
    </row>
    <row r="8699" spans="1:17">
      <c r="A8699" s="152"/>
      <c r="B8699" s="68"/>
      <c r="C8699" s="68"/>
      <c r="D8699" s="68"/>
      <c r="E8699" s="68"/>
      <c r="F8699" s="69"/>
      <c r="G8699" s="69"/>
      <c r="H8699" s="69"/>
      <c r="I8699" s="69"/>
      <c r="J8699" s="68"/>
      <c r="K8699" s="69"/>
      <c r="L8699" s="68"/>
      <c r="M8699" s="68"/>
      <c r="N8699" s="68"/>
      <c r="O8699" s="68"/>
      <c r="P8699" s="70"/>
      <c r="Q8699" s="71"/>
    </row>
    <row r="8700" spans="1:17">
      <c r="A8700" s="152"/>
      <c r="B8700" s="68"/>
      <c r="C8700" s="68"/>
      <c r="D8700" s="68"/>
      <c r="E8700" s="68"/>
      <c r="F8700" s="69"/>
      <c r="G8700" s="69"/>
      <c r="H8700" s="69"/>
      <c r="I8700" s="69"/>
      <c r="J8700" s="68"/>
      <c r="K8700" s="69"/>
      <c r="L8700" s="68"/>
      <c r="M8700" s="68"/>
      <c r="N8700" s="68"/>
      <c r="O8700" s="68"/>
      <c r="P8700" s="70"/>
      <c r="Q8700" s="71"/>
    </row>
    <row r="8701" spans="1:17">
      <c r="A8701" s="152"/>
      <c r="B8701" s="68"/>
      <c r="C8701" s="68"/>
      <c r="D8701" s="68"/>
      <c r="E8701" s="68"/>
      <c r="F8701" s="69"/>
      <c r="G8701" s="69"/>
      <c r="H8701" s="69"/>
      <c r="I8701" s="69"/>
      <c r="J8701" s="68"/>
      <c r="K8701" s="69"/>
      <c r="L8701" s="68"/>
      <c r="M8701" s="68"/>
      <c r="N8701" s="68"/>
      <c r="O8701" s="68"/>
      <c r="P8701" s="70"/>
      <c r="Q8701" s="71"/>
    </row>
    <row r="8702" spans="1:17">
      <c r="A8702" s="152"/>
      <c r="B8702" s="68"/>
      <c r="C8702" s="68"/>
      <c r="D8702" s="68"/>
      <c r="E8702" s="68"/>
      <c r="F8702" s="69"/>
      <c r="G8702" s="69"/>
      <c r="H8702" s="69"/>
      <c r="I8702" s="69"/>
      <c r="J8702" s="68"/>
      <c r="K8702" s="69"/>
      <c r="L8702" s="68"/>
      <c r="M8702" s="68"/>
      <c r="N8702" s="68"/>
      <c r="O8702" s="68"/>
      <c r="P8702" s="70"/>
      <c r="Q8702" s="71"/>
    </row>
    <row r="8703" spans="1:17">
      <c r="A8703" s="152"/>
      <c r="B8703" s="68"/>
      <c r="C8703" s="68"/>
      <c r="D8703" s="68"/>
      <c r="E8703" s="68"/>
      <c r="F8703" s="69"/>
      <c r="G8703" s="69"/>
      <c r="H8703" s="69"/>
      <c r="I8703" s="69"/>
      <c r="J8703" s="68"/>
      <c r="K8703" s="69"/>
      <c r="L8703" s="68"/>
      <c r="M8703" s="68"/>
      <c r="N8703" s="68"/>
      <c r="O8703" s="68"/>
      <c r="P8703" s="70"/>
      <c r="Q8703" s="71"/>
    </row>
    <row r="8704" spans="1:17">
      <c r="A8704" s="152"/>
      <c r="B8704" s="68"/>
      <c r="C8704" s="68"/>
      <c r="D8704" s="68"/>
      <c r="E8704" s="68"/>
      <c r="F8704" s="69"/>
      <c r="G8704" s="69"/>
      <c r="H8704" s="69"/>
      <c r="I8704" s="69"/>
      <c r="J8704" s="68"/>
      <c r="K8704" s="69"/>
      <c r="L8704" s="68"/>
      <c r="M8704" s="68"/>
      <c r="N8704" s="68"/>
      <c r="O8704" s="68"/>
      <c r="P8704" s="70"/>
      <c r="Q8704" s="71"/>
    </row>
    <row r="8705" spans="1:17">
      <c r="A8705" s="152"/>
      <c r="B8705" s="68"/>
      <c r="C8705" s="68"/>
      <c r="D8705" s="68"/>
      <c r="E8705" s="68"/>
      <c r="F8705" s="69"/>
      <c r="G8705" s="69"/>
      <c r="H8705" s="69"/>
      <c r="I8705" s="69"/>
      <c r="J8705" s="68"/>
      <c r="K8705" s="69"/>
      <c r="L8705" s="68"/>
      <c r="M8705" s="68"/>
      <c r="N8705" s="68"/>
      <c r="O8705" s="68"/>
      <c r="P8705" s="70"/>
      <c r="Q8705" s="71"/>
    </row>
    <row r="8706" spans="1:17">
      <c r="A8706" s="152"/>
      <c r="B8706" s="68"/>
      <c r="C8706" s="68"/>
      <c r="D8706" s="68"/>
      <c r="E8706" s="68"/>
      <c r="F8706" s="69"/>
      <c r="G8706" s="69"/>
      <c r="H8706" s="69"/>
      <c r="I8706" s="69"/>
      <c r="J8706" s="68"/>
      <c r="K8706" s="69"/>
      <c r="L8706" s="68"/>
      <c r="M8706" s="68"/>
      <c r="N8706" s="68"/>
      <c r="O8706" s="68"/>
      <c r="P8706" s="70"/>
      <c r="Q8706" s="71"/>
    </row>
    <row r="8707" spans="1:17">
      <c r="A8707" s="152"/>
      <c r="B8707" s="68"/>
      <c r="C8707" s="68"/>
      <c r="D8707" s="68"/>
      <c r="E8707" s="68"/>
      <c r="F8707" s="69"/>
      <c r="G8707" s="69"/>
      <c r="H8707" s="69"/>
      <c r="I8707" s="69"/>
      <c r="J8707" s="68"/>
      <c r="K8707" s="69"/>
      <c r="L8707" s="68"/>
      <c r="M8707" s="68"/>
      <c r="N8707" s="68"/>
      <c r="O8707" s="68"/>
      <c r="P8707" s="70"/>
      <c r="Q8707" s="71"/>
    </row>
    <row r="8708" spans="1:17">
      <c r="A8708" s="152"/>
      <c r="B8708" s="68"/>
      <c r="C8708" s="68"/>
      <c r="D8708" s="68"/>
      <c r="E8708" s="68"/>
      <c r="F8708" s="69"/>
      <c r="G8708" s="69"/>
      <c r="H8708" s="69"/>
      <c r="I8708" s="69"/>
      <c r="J8708" s="68"/>
      <c r="K8708" s="69"/>
      <c r="L8708" s="68"/>
      <c r="M8708" s="68"/>
      <c r="N8708" s="68"/>
      <c r="O8708" s="68"/>
      <c r="P8708" s="70"/>
      <c r="Q8708" s="71"/>
    </row>
    <row r="8709" spans="1:17">
      <c r="A8709" s="152"/>
      <c r="B8709" s="68"/>
      <c r="C8709" s="68"/>
      <c r="D8709" s="68"/>
      <c r="E8709" s="68"/>
      <c r="F8709" s="69"/>
      <c r="G8709" s="69"/>
      <c r="H8709" s="69"/>
      <c r="I8709" s="69"/>
      <c r="J8709" s="68"/>
      <c r="K8709" s="69"/>
      <c r="L8709" s="68"/>
      <c r="M8709" s="68"/>
      <c r="N8709" s="68"/>
      <c r="O8709" s="68"/>
      <c r="P8709" s="70"/>
      <c r="Q8709" s="71"/>
    </row>
    <row r="8710" spans="1:17">
      <c r="A8710" s="152"/>
      <c r="B8710" s="68"/>
      <c r="C8710" s="68"/>
      <c r="D8710" s="68"/>
      <c r="E8710" s="68"/>
      <c r="F8710" s="69"/>
      <c r="G8710" s="69"/>
      <c r="H8710" s="69"/>
      <c r="I8710" s="69"/>
      <c r="J8710" s="68"/>
      <c r="K8710" s="69"/>
      <c r="L8710" s="68"/>
      <c r="M8710" s="68"/>
      <c r="N8710" s="68"/>
      <c r="O8710" s="68"/>
      <c r="P8710" s="70"/>
      <c r="Q8710" s="71"/>
    </row>
    <row r="8711" spans="1:17">
      <c r="A8711" s="152"/>
      <c r="B8711" s="68"/>
      <c r="C8711" s="68"/>
      <c r="D8711" s="68"/>
      <c r="E8711" s="68"/>
      <c r="F8711" s="69"/>
      <c r="G8711" s="69"/>
      <c r="H8711" s="69"/>
      <c r="I8711" s="69"/>
      <c r="J8711" s="68"/>
      <c r="K8711" s="69"/>
      <c r="L8711" s="68"/>
      <c r="M8711" s="68"/>
      <c r="N8711" s="68"/>
      <c r="O8711" s="68"/>
      <c r="P8711" s="70"/>
      <c r="Q8711" s="71"/>
    </row>
    <row r="8712" spans="1:17">
      <c r="A8712" s="152"/>
      <c r="B8712" s="68"/>
      <c r="C8712" s="68"/>
      <c r="D8712" s="68"/>
      <c r="E8712" s="68"/>
      <c r="F8712" s="69"/>
      <c r="G8712" s="69"/>
      <c r="H8712" s="69"/>
      <c r="I8712" s="69"/>
      <c r="J8712" s="68"/>
      <c r="K8712" s="69"/>
      <c r="L8712" s="68"/>
      <c r="M8712" s="68"/>
      <c r="N8712" s="68"/>
      <c r="O8712" s="68"/>
      <c r="P8712" s="70"/>
      <c r="Q8712" s="71"/>
    </row>
    <row r="8713" spans="1:17">
      <c r="A8713" s="152"/>
      <c r="B8713" s="68"/>
      <c r="C8713" s="68"/>
      <c r="D8713" s="68"/>
      <c r="E8713" s="68"/>
      <c r="F8713" s="69"/>
      <c r="G8713" s="69"/>
      <c r="H8713" s="69"/>
      <c r="I8713" s="69"/>
      <c r="J8713" s="68"/>
      <c r="K8713" s="69"/>
      <c r="L8713" s="68"/>
      <c r="M8713" s="68"/>
      <c r="N8713" s="68"/>
      <c r="O8713" s="68"/>
      <c r="P8713" s="70"/>
      <c r="Q8713" s="71"/>
    </row>
    <row r="8714" spans="1:17">
      <c r="A8714" s="152"/>
      <c r="B8714" s="68"/>
      <c r="C8714" s="68"/>
      <c r="D8714" s="68"/>
      <c r="E8714" s="68"/>
      <c r="F8714" s="69"/>
      <c r="G8714" s="69"/>
      <c r="H8714" s="69"/>
      <c r="I8714" s="69"/>
      <c r="J8714" s="68"/>
      <c r="K8714" s="69"/>
      <c r="L8714" s="68"/>
      <c r="M8714" s="68"/>
      <c r="N8714" s="68"/>
      <c r="O8714" s="68"/>
      <c r="P8714" s="70"/>
      <c r="Q8714" s="71"/>
    </row>
    <row r="8715" spans="1:17">
      <c r="A8715" s="152"/>
      <c r="B8715" s="68"/>
      <c r="C8715" s="68"/>
      <c r="D8715" s="68"/>
      <c r="E8715" s="68"/>
      <c r="F8715" s="69"/>
      <c r="G8715" s="69"/>
      <c r="H8715" s="69"/>
      <c r="I8715" s="69"/>
      <c r="J8715" s="68"/>
      <c r="K8715" s="69"/>
      <c r="L8715" s="68"/>
      <c r="M8715" s="68"/>
      <c r="N8715" s="68"/>
      <c r="O8715" s="68"/>
      <c r="P8715" s="70"/>
      <c r="Q8715" s="71"/>
    </row>
    <row r="8716" spans="1:17">
      <c r="A8716" s="152"/>
      <c r="B8716" s="68"/>
      <c r="C8716" s="68"/>
      <c r="D8716" s="68"/>
      <c r="E8716" s="68"/>
      <c r="F8716" s="69"/>
      <c r="G8716" s="69"/>
      <c r="H8716" s="69"/>
      <c r="I8716" s="69"/>
      <c r="J8716" s="68"/>
      <c r="K8716" s="69"/>
      <c r="L8716" s="68"/>
      <c r="M8716" s="68"/>
      <c r="N8716" s="68"/>
      <c r="O8716" s="68"/>
      <c r="P8716" s="70"/>
      <c r="Q8716" s="71"/>
    </row>
    <row r="8717" spans="1:17">
      <c r="A8717" s="152"/>
      <c r="B8717" s="68"/>
      <c r="C8717" s="68"/>
      <c r="D8717" s="68"/>
      <c r="E8717" s="68"/>
      <c r="F8717" s="69"/>
      <c r="G8717" s="69"/>
      <c r="H8717" s="69"/>
      <c r="I8717" s="69"/>
      <c r="J8717" s="68"/>
      <c r="K8717" s="69"/>
      <c r="L8717" s="68"/>
      <c r="M8717" s="68"/>
      <c r="N8717" s="68"/>
      <c r="O8717" s="68"/>
      <c r="P8717" s="70"/>
      <c r="Q8717" s="71"/>
    </row>
    <row r="8718" spans="1:17">
      <c r="A8718" s="152"/>
      <c r="B8718" s="68"/>
      <c r="C8718" s="68"/>
      <c r="D8718" s="68"/>
      <c r="E8718" s="68"/>
      <c r="F8718" s="69"/>
      <c r="G8718" s="69"/>
      <c r="H8718" s="69"/>
      <c r="I8718" s="69"/>
      <c r="J8718" s="68"/>
      <c r="K8718" s="69"/>
      <c r="L8718" s="68"/>
      <c r="M8718" s="68"/>
      <c r="N8718" s="68"/>
      <c r="O8718" s="68"/>
      <c r="P8718" s="70"/>
      <c r="Q8718" s="71"/>
    </row>
    <row r="8719" spans="1:17">
      <c r="A8719" s="152"/>
      <c r="B8719" s="68"/>
      <c r="C8719" s="68"/>
      <c r="D8719" s="68"/>
      <c r="E8719" s="68"/>
      <c r="F8719" s="69"/>
      <c r="G8719" s="69"/>
      <c r="H8719" s="69"/>
      <c r="I8719" s="69"/>
      <c r="J8719" s="68"/>
      <c r="K8719" s="69"/>
      <c r="L8719" s="68"/>
      <c r="M8719" s="68"/>
      <c r="N8719" s="68"/>
      <c r="O8719" s="68"/>
      <c r="P8719" s="70"/>
      <c r="Q8719" s="71"/>
    </row>
    <row r="8720" spans="1:17">
      <c r="A8720" s="152"/>
      <c r="B8720" s="68"/>
      <c r="C8720" s="68"/>
      <c r="D8720" s="68"/>
      <c r="E8720" s="68"/>
      <c r="F8720" s="69"/>
      <c r="G8720" s="69"/>
      <c r="H8720" s="69"/>
      <c r="I8720" s="69"/>
      <c r="J8720" s="68"/>
      <c r="K8720" s="69"/>
      <c r="L8720" s="68"/>
      <c r="M8720" s="68"/>
      <c r="N8720" s="68"/>
      <c r="O8720" s="68"/>
      <c r="P8720" s="70"/>
      <c r="Q8720" s="71"/>
    </row>
    <row r="8721" spans="1:17">
      <c r="A8721" s="152"/>
      <c r="B8721" s="68"/>
      <c r="C8721" s="68"/>
      <c r="D8721" s="68"/>
      <c r="E8721" s="68"/>
      <c r="F8721" s="69"/>
      <c r="G8721" s="69"/>
      <c r="H8721" s="69"/>
      <c r="I8721" s="69"/>
      <c r="J8721" s="68"/>
      <c r="K8721" s="69"/>
      <c r="L8721" s="68"/>
      <c r="M8721" s="68"/>
      <c r="N8721" s="68"/>
      <c r="O8721" s="68"/>
      <c r="P8721" s="70"/>
      <c r="Q8721" s="71"/>
    </row>
    <row r="8722" spans="1:17">
      <c r="A8722" s="152"/>
      <c r="B8722" s="68"/>
      <c r="C8722" s="68"/>
      <c r="D8722" s="68"/>
      <c r="E8722" s="68"/>
      <c r="F8722" s="69"/>
      <c r="G8722" s="69"/>
      <c r="H8722" s="69"/>
      <c r="I8722" s="69"/>
      <c r="J8722" s="68"/>
      <c r="K8722" s="69"/>
      <c r="L8722" s="68"/>
      <c r="M8722" s="68"/>
      <c r="N8722" s="68"/>
      <c r="O8722" s="68"/>
      <c r="P8722" s="70"/>
      <c r="Q8722" s="71"/>
    </row>
    <row r="8723" spans="1:17">
      <c r="A8723" s="152"/>
      <c r="B8723" s="68"/>
      <c r="C8723" s="68"/>
      <c r="D8723" s="68"/>
      <c r="E8723" s="68"/>
      <c r="F8723" s="69"/>
      <c r="G8723" s="69"/>
      <c r="H8723" s="69"/>
      <c r="I8723" s="69"/>
      <c r="J8723" s="68"/>
      <c r="K8723" s="69"/>
      <c r="L8723" s="68"/>
      <c r="M8723" s="68"/>
      <c r="N8723" s="68"/>
      <c r="O8723" s="68"/>
      <c r="P8723" s="70"/>
      <c r="Q8723" s="71"/>
    </row>
    <row r="8724" spans="1:17">
      <c r="A8724" s="152"/>
      <c r="B8724" s="68"/>
      <c r="C8724" s="68"/>
      <c r="D8724" s="68"/>
      <c r="E8724" s="68"/>
      <c r="F8724" s="69"/>
      <c r="G8724" s="69"/>
      <c r="H8724" s="69"/>
      <c r="I8724" s="69"/>
      <c r="J8724" s="68"/>
      <c r="K8724" s="69"/>
      <c r="L8724" s="68"/>
      <c r="M8724" s="68"/>
      <c r="N8724" s="68"/>
      <c r="O8724" s="68"/>
      <c r="P8724" s="70"/>
      <c r="Q8724" s="71"/>
    </row>
    <row r="8725" spans="1:17">
      <c r="A8725" s="152"/>
      <c r="B8725" s="68"/>
      <c r="C8725" s="68"/>
      <c r="D8725" s="68"/>
      <c r="E8725" s="68"/>
      <c r="F8725" s="69"/>
      <c r="G8725" s="69"/>
      <c r="H8725" s="69"/>
      <c r="I8725" s="69"/>
      <c r="J8725" s="68"/>
      <c r="K8725" s="69"/>
      <c r="L8725" s="68"/>
      <c r="M8725" s="68"/>
      <c r="N8725" s="68"/>
      <c r="O8725" s="68"/>
      <c r="P8725" s="70"/>
      <c r="Q8725" s="71"/>
    </row>
    <row r="8726" spans="1:17">
      <c r="A8726" s="152"/>
      <c r="B8726" s="68"/>
      <c r="C8726" s="68"/>
      <c r="D8726" s="68"/>
      <c r="E8726" s="68"/>
      <c r="F8726" s="69"/>
      <c r="G8726" s="69"/>
      <c r="H8726" s="69"/>
      <c r="I8726" s="69"/>
      <c r="J8726" s="68"/>
      <c r="K8726" s="69"/>
      <c r="L8726" s="68"/>
      <c r="M8726" s="68"/>
      <c r="N8726" s="68"/>
      <c r="O8726" s="68"/>
      <c r="P8726" s="70"/>
      <c r="Q8726" s="71"/>
    </row>
    <row r="8727" spans="1:17">
      <c r="A8727" s="152"/>
      <c r="B8727" s="68"/>
      <c r="C8727" s="68"/>
      <c r="D8727" s="68"/>
      <c r="E8727" s="68"/>
      <c r="F8727" s="69"/>
      <c r="G8727" s="69"/>
      <c r="H8727" s="69"/>
      <c r="I8727" s="69"/>
      <c r="J8727" s="68"/>
      <c r="K8727" s="69"/>
      <c r="L8727" s="68"/>
      <c r="M8727" s="68"/>
      <c r="N8727" s="68"/>
      <c r="O8727" s="68"/>
      <c r="P8727" s="70"/>
      <c r="Q8727" s="71"/>
    </row>
    <row r="8728" spans="1:17">
      <c r="A8728" s="152"/>
      <c r="B8728" s="68"/>
      <c r="C8728" s="68"/>
      <c r="D8728" s="68"/>
      <c r="E8728" s="68"/>
      <c r="F8728" s="69"/>
      <c r="G8728" s="69"/>
      <c r="H8728" s="69"/>
      <c r="I8728" s="69"/>
      <c r="J8728" s="68"/>
      <c r="K8728" s="69"/>
      <c r="L8728" s="68"/>
      <c r="M8728" s="68"/>
      <c r="N8728" s="68"/>
      <c r="O8728" s="68"/>
      <c r="P8728" s="70"/>
      <c r="Q8728" s="71"/>
    </row>
    <row r="8729" spans="1:17">
      <c r="A8729" s="152"/>
      <c r="B8729" s="68"/>
      <c r="C8729" s="68"/>
      <c r="D8729" s="68"/>
      <c r="E8729" s="68"/>
      <c r="F8729" s="69"/>
      <c r="G8729" s="69"/>
      <c r="H8729" s="69"/>
      <c r="I8729" s="69"/>
      <c r="J8729" s="68"/>
      <c r="K8729" s="69"/>
      <c r="L8729" s="68"/>
      <c r="M8729" s="68"/>
      <c r="N8729" s="68"/>
      <c r="O8729" s="68"/>
      <c r="P8729" s="70"/>
      <c r="Q8729" s="71"/>
    </row>
    <row r="8730" spans="1:17">
      <c r="A8730" s="152"/>
      <c r="B8730" s="68"/>
      <c r="C8730" s="68"/>
      <c r="D8730" s="68"/>
      <c r="E8730" s="68"/>
      <c r="F8730" s="69"/>
      <c r="G8730" s="69"/>
      <c r="H8730" s="69"/>
      <c r="I8730" s="69"/>
      <c r="J8730" s="68"/>
      <c r="K8730" s="69"/>
      <c r="L8730" s="68"/>
      <c r="M8730" s="68"/>
      <c r="N8730" s="68"/>
      <c r="O8730" s="68"/>
      <c r="P8730" s="70"/>
      <c r="Q8730" s="71"/>
    </row>
    <row r="8731" spans="1:17">
      <c r="A8731" s="152"/>
      <c r="B8731" s="68"/>
      <c r="C8731" s="68"/>
      <c r="D8731" s="68"/>
      <c r="E8731" s="68"/>
      <c r="F8731" s="69"/>
      <c r="G8731" s="69"/>
      <c r="H8731" s="69"/>
      <c r="I8731" s="69"/>
      <c r="J8731" s="68"/>
      <c r="K8731" s="69"/>
      <c r="L8731" s="68"/>
      <c r="M8731" s="68"/>
      <c r="N8731" s="68"/>
      <c r="O8731" s="68"/>
      <c r="P8731" s="70"/>
      <c r="Q8731" s="71"/>
    </row>
    <row r="8732" spans="1:17">
      <c r="A8732" s="152"/>
      <c r="B8732" s="68"/>
      <c r="C8732" s="68"/>
      <c r="D8732" s="68"/>
      <c r="E8732" s="68"/>
      <c r="F8732" s="69"/>
      <c r="G8732" s="69"/>
      <c r="H8732" s="69"/>
      <c r="I8732" s="69"/>
      <c r="J8732" s="68"/>
      <c r="K8732" s="69"/>
      <c r="L8732" s="68"/>
      <c r="M8732" s="68"/>
      <c r="N8732" s="68"/>
      <c r="O8732" s="68"/>
      <c r="P8732" s="70"/>
      <c r="Q8732" s="71"/>
    </row>
    <row r="8733" spans="1:17">
      <c r="A8733" s="152"/>
      <c r="B8733" s="68"/>
      <c r="C8733" s="68"/>
      <c r="D8733" s="68"/>
      <c r="E8733" s="68"/>
      <c r="F8733" s="69"/>
      <c r="G8733" s="69"/>
      <c r="H8733" s="69"/>
      <c r="I8733" s="69"/>
      <c r="J8733" s="68"/>
      <c r="K8733" s="69"/>
      <c r="L8733" s="68"/>
      <c r="M8733" s="68"/>
      <c r="N8733" s="68"/>
      <c r="O8733" s="68"/>
      <c r="P8733" s="70"/>
      <c r="Q8733" s="71"/>
    </row>
    <row r="8734" spans="1:17">
      <c r="A8734" s="152"/>
      <c r="B8734" s="68"/>
      <c r="C8734" s="68"/>
      <c r="D8734" s="68"/>
      <c r="E8734" s="68"/>
      <c r="F8734" s="69"/>
      <c r="G8734" s="69"/>
      <c r="H8734" s="69"/>
      <c r="I8734" s="69"/>
      <c r="J8734" s="68"/>
      <c r="K8734" s="69"/>
      <c r="L8734" s="68"/>
      <c r="M8734" s="68"/>
      <c r="N8734" s="68"/>
      <c r="O8734" s="68"/>
      <c r="P8734" s="70"/>
      <c r="Q8734" s="71"/>
    </row>
    <row r="8735" spans="1:17">
      <c r="A8735" s="152"/>
      <c r="B8735" s="68"/>
      <c r="C8735" s="68"/>
      <c r="D8735" s="68"/>
      <c r="E8735" s="68"/>
      <c r="F8735" s="69"/>
      <c r="G8735" s="69"/>
      <c r="H8735" s="69"/>
      <c r="I8735" s="69"/>
      <c r="J8735" s="68"/>
      <c r="K8735" s="69"/>
      <c r="L8735" s="68"/>
      <c r="M8735" s="68"/>
      <c r="N8735" s="68"/>
      <c r="O8735" s="68"/>
      <c r="P8735" s="70"/>
      <c r="Q8735" s="71"/>
    </row>
    <row r="8736" spans="1:17">
      <c r="A8736" s="152"/>
      <c r="B8736" s="68"/>
      <c r="C8736" s="68"/>
      <c r="D8736" s="68"/>
      <c r="E8736" s="68"/>
      <c r="F8736" s="69"/>
      <c r="G8736" s="69"/>
      <c r="H8736" s="69"/>
      <c r="I8736" s="69"/>
      <c r="J8736" s="68"/>
      <c r="K8736" s="69"/>
      <c r="L8736" s="68"/>
      <c r="M8736" s="68"/>
      <c r="N8736" s="68"/>
      <c r="O8736" s="68"/>
      <c r="P8736" s="70"/>
      <c r="Q8736" s="71"/>
    </row>
    <row r="8737" spans="1:17">
      <c r="A8737" s="152"/>
      <c r="B8737" s="68"/>
      <c r="C8737" s="68"/>
      <c r="D8737" s="68"/>
      <c r="E8737" s="68"/>
      <c r="F8737" s="69"/>
      <c r="G8737" s="69"/>
      <c r="H8737" s="69"/>
      <c r="I8737" s="69"/>
      <c r="J8737" s="68"/>
      <c r="K8737" s="69"/>
      <c r="L8737" s="68"/>
      <c r="M8737" s="68"/>
      <c r="N8737" s="68"/>
      <c r="O8737" s="68"/>
      <c r="P8737" s="70"/>
      <c r="Q8737" s="71"/>
    </row>
    <row r="8738" spans="1:17">
      <c r="A8738" s="152"/>
      <c r="B8738" s="68"/>
      <c r="C8738" s="68"/>
      <c r="D8738" s="68"/>
      <c r="E8738" s="68"/>
      <c r="F8738" s="69"/>
      <c r="G8738" s="69"/>
      <c r="H8738" s="69"/>
      <c r="I8738" s="69"/>
      <c r="J8738" s="68"/>
      <c r="K8738" s="69"/>
      <c r="L8738" s="68"/>
      <c r="M8738" s="68"/>
      <c r="N8738" s="68"/>
      <c r="O8738" s="68"/>
      <c r="P8738" s="70"/>
      <c r="Q8738" s="71"/>
    </row>
    <row r="8739" spans="1:17">
      <c r="A8739" s="152"/>
      <c r="B8739" s="68"/>
      <c r="C8739" s="68"/>
      <c r="D8739" s="68"/>
      <c r="E8739" s="68"/>
      <c r="F8739" s="69"/>
      <c r="G8739" s="69"/>
      <c r="H8739" s="69"/>
      <c r="I8739" s="69"/>
      <c r="J8739" s="68"/>
      <c r="K8739" s="69"/>
      <c r="L8739" s="68"/>
      <c r="M8739" s="68"/>
      <c r="N8739" s="68"/>
      <c r="O8739" s="68"/>
      <c r="P8739" s="70"/>
      <c r="Q8739" s="71"/>
    </row>
    <row r="8740" spans="1:17">
      <c r="A8740" s="152"/>
      <c r="B8740" s="68"/>
      <c r="C8740" s="68"/>
      <c r="D8740" s="68"/>
      <c r="E8740" s="68"/>
      <c r="F8740" s="69"/>
      <c r="G8740" s="69"/>
      <c r="H8740" s="69"/>
      <c r="I8740" s="69"/>
      <c r="J8740" s="68"/>
      <c r="K8740" s="69"/>
      <c r="L8740" s="68"/>
      <c r="M8740" s="68"/>
      <c r="N8740" s="68"/>
      <c r="O8740" s="68"/>
      <c r="P8740" s="70"/>
      <c r="Q8740" s="71"/>
    </row>
    <row r="8741" spans="1:17">
      <c r="A8741" s="152"/>
      <c r="B8741" s="68"/>
      <c r="C8741" s="68"/>
      <c r="D8741" s="68"/>
      <c r="E8741" s="68"/>
      <c r="F8741" s="69"/>
      <c r="G8741" s="69"/>
      <c r="H8741" s="69"/>
      <c r="I8741" s="69"/>
      <c r="J8741" s="68"/>
      <c r="K8741" s="69"/>
      <c r="L8741" s="68"/>
      <c r="M8741" s="68"/>
      <c r="N8741" s="68"/>
      <c r="O8741" s="68"/>
      <c r="P8741" s="70"/>
      <c r="Q8741" s="71"/>
    </row>
    <row r="8742" spans="1:17">
      <c r="A8742" s="152"/>
      <c r="B8742" s="68"/>
      <c r="C8742" s="68"/>
      <c r="D8742" s="68"/>
      <c r="E8742" s="68"/>
      <c r="F8742" s="69"/>
      <c r="G8742" s="69"/>
      <c r="H8742" s="69"/>
      <c r="I8742" s="69"/>
      <c r="J8742" s="68"/>
      <c r="K8742" s="69"/>
      <c r="L8742" s="68"/>
      <c r="M8742" s="68"/>
      <c r="N8742" s="68"/>
      <c r="O8742" s="68"/>
      <c r="P8742" s="70"/>
      <c r="Q8742" s="71"/>
    </row>
    <row r="8743" spans="1:17">
      <c r="A8743" s="152"/>
      <c r="B8743" s="68"/>
      <c r="C8743" s="68"/>
      <c r="D8743" s="68"/>
      <c r="E8743" s="68"/>
      <c r="F8743" s="69"/>
      <c r="G8743" s="69"/>
      <c r="H8743" s="69"/>
      <c r="I8743" s="69"/>
      <c r="J8743" s="68"/>
      <c r="K8743" s="69"/>
      <c r="L8743" s="68"/>
      <c r="M8743" s="68"/>
      <c r="N8743" s="68"/>
      <c r="O8743" s="68"/>
      <c r="P8743" s="70"/>
      <c r="Q8743" s="71"/>
    </row>
    <row r="8744" spans="1:17">
      <c r="A8744" s="152"/>
      <c r="B8744" s="68"/>
      <c r="C8744" s="68"/>
      <c r="D8744" s="68"/>
      <c r="E8744" s="68"/>
      <c r="F8744" s="69"/>
      <c r="G8744" s="69"/>
      <c r="H8744" s="69"/>
      <c r="I8744" s="69"/>
      <c r="J8744" s="68"/>
      <c r="K8744" s="69"/>
      <c r="L8744" s="68"/>
      <c r="M8744" s="68"/>
      <c r="N8744" s="68"/>
      <c r="O8744" s="68"/>
      <c r="P8744" s="70"/>
      <c r="Q8744" s="71"/>
    </row>
    <row r="8745" spans="1:17">
      <c r="A8745" s="152"/>
      <c r="B8745" s="68"/>
      <c r="C8745" s="68"/>
      <c r="D8745" s="68"/>
      <c r="E8745" s="68"/>
      <c r="F8745" s="69"/>
      <c r="G8745" s="69"/>
      <c r="H8745" s="69"/>
      <c r="I8745" s="69"/>
      <c r="J8745" s="68"/>
      <c r="K8745" s="69"/>
      <c r="L8745" s="68"/>
      <c r="M8745" s="68"/>
      <c r="N8745" s="68"/>
      <c r="O8745" s="68"/>
      <c r="P8745" s="70"/>
      <c r="Q8745" s="71"/>
    </row>
    <row r="8746" spans="1:17">
      <c r="A8746" s="152"/>
      <c r="B8746" s="68"/>
      <c r="C8746" s="68"/>
      <c r="D8746" s="68"/>
      <c r="E8746" s="68"/>
      <c r="F8746" s="69"/>
      <c r="G8746" s="69"/>
      <c r="H8746" s="69"/>
      <c r="I8746" s="69"/>
      <c r="J8746" s="68"/>
      <c r="K8746" s="69"/>
      <c r="L8746" s="68"/>
      <c r="M8746" s="68"/>
      <c r="N8746" s="68"/>
      <c r="O8746" s="68"/>
      <c r="P8746" s="70"/>
      <c r="Q8746" s="71"/>
    </row>
    <row r="8747" spans="1:17">
      <c r="A8747" s="152"/>
      <c r="B8747" s="68"/>
      <c r="C8747" s="68"/>
      <c r="D8747" s="68"/>
      <c r="E8747" s="68"/>
      <c r="F8747" s="69"/>
      <c r="G8747" s="69"/>
      <c r="H8747" s="69"/>
      <c r="I8747" s="69"/>
      <c r="J8747" s="68"/>
      <c r="K8747" s="69"/>
      <c r="L8747" s="68"/>
      <c r="M8747" s="68"/>
      <c r="N8747" s="68"/>
      <c r="O8747" s="68"/>
      <c r="P8747" s="70"/>
      <c r="Q8747" s="71"/>
    </row>
    <row r="8748" spans="1:17">
      <c r="A8748" s="152"/>
      <c r="B8748" s="68"/>
      <c r="C8748" s="68"/>
      <c r="D8748" s="68"/>
      <c r="E8748" s="68"/>
      <c r="F8748" s="69"/>
      <c r="G8748" s="69"/>
      <c r="H8748" s="69"/>
      <c r="I8748" s="69"/>
      <c r="J8748" s="68"/>
      <c r="K8748" s="69"/>
      <c r="L8748" s="68"/>
      <c r="M8748" s="68"/>
      <c r="N8748" s="68"/>
      <c r="O8748" s="68"/>
      <c r="P8748" s="70"/>
      <c r="Q8748" s="71"/>
    </row>
    <row r="8749" spans="1:17">
      <c r="A8749" s="152"/>
      <c r="B8749" s="68"/>
      <c r="C8749" s="68"/>
      <c r="D8749" s="68"/>
      <c r="E8749" s="68"/>
      <c r="F8749" s="69"/>
      <c r="G8749" s="69"/>
      <c r="H8749" s="69"/>
      <c r="I8749" s="69"/>
      <c r="J8749" s="68"/>
      <c r="K8749" s="69"/>
      <c r="L8749" s="68"/>
      <c r="M8749" s="68"/>
      <c r="N8749" s="68"/>
      <c r="O8749" s="68"/>
      <c r="P8749" s="70"/>
      <c r="Q8749" s="71"/>
    </row>
    <row r="8750" spans="1:17">
      <c r="A8750" s="152"/>
      <c r="B8750" s="68"/>
      <c r="C8750" s="68"/>
      <c r="D8750" s="68"/>
      <c r="E8750" s="68"/>
      <c r="F8750" s="69"/>
      <c r="G8750" s="69"/>
      <c r="H8750" s="69"/>
      <c r="I8750" s="69"/>
      <c r="J8750" s="68"/>
      <c r="K8750" s="69"/>
      <c r="L8750" s="68"/>
      <c r="M8750" s="68"/>
      <c r="N8750" s="68"/>
      <c r="O8750" s="68"/>
      <c r="P8750" s="70"/>
      <c r="Q8750" s="71"/>
    </row>
    <row r="8751" spans="1:17">
      <c r="A8751" s="152"/>
      <c r="B8751" s="68"/>
      <c r="C8751" s="68"/>
      <c r="D8751" s="68"/>
      <c r="E8751" s="68"/>
      <c r="F8751" s="69"/>
      <c r="G8751" s="69"/>
      <c r="H8751" s="69"/>
      <c r="I8751" s="69"/>
      <c r="J8751" s="68"/>
      <c r="K8751" s="69"/>
      <c r="L8751" s="68"/>
      <c r="M8751" s="68"/>
      <c r="N8751" s="68"/>
      <c r="O8751" s="68"/>
      <c r="P8751" s="70"/>
      <c r="Q8751" s="71"/>
    </row>
    <row r="8752" spans="1:17">
      <c r="A8752" s="152"/>
      <c r="B8752" s="68"/>
      <c r="C8752" s="68"/>
      <c r="D8752" s="68"/>
      <c r="E8752" s="68"/>
      <c r="F8752" s="69"/>
      <c r="G8752" s="69"/>
      <c r="H8752" s="69"/>
      <c r="I8752" s="69"/>
      <c r="J8752" s="68"/>
      <c r="K8752" s="69"/>
      <c r="L8752" s="68"/>
      <c r="M8752" s="68"/>
      <c r="N8752" s="68"/>
      <c r="O8752" s="68"/>
      <c r="P8752" s="70"/>
      <c r="Q8752" s="71"/>
    </row>
    <row r="8753" spans="1:17">
      <c r="A8753" s="152"/>
      <c r="B8753" s="68"/>
      <c r="C8753" s="68"/>
      <c r="D8753" s="68"/>
      <c r="E8753" s="68"/>
      <c r="F8753" s="69"/>
      <c r="G8753" s="69"/>
      <c r="H8753" s="69"/>
      <c r="I8753" s="69"/>
      <c r="J8753" s="68"/>
      <c r="K8753" s="69"/>
      <c r="L8753" s="68"/>
      <c r="M8753" s="68"/>
      <c r="N8753" s="68"/>
      <c r="O8753" s="68"/>
      <c r="P8753" s="70"/>
      <c r="Q8753" s="71"/>
    </row>
    <row r="8754" spans="1:17">
      <c r="A8754" s="152"/>
      <c r="B8754" s="68"/>
      <c r="C8754" s="68"/>
      <c r="D8754" s="68"/>
      <c r="E8754" s="68"/>
      <c r="F8754" s="69"/>
      <c r="G8754" s="69"/>
      <c r="H8754" s="69"/>
      <c r="I8754" s="69"/>
      <c r="J8754" s="68"/>
      <c r="K8754" s="69"/>
      <c r="L8754" s="68"/>
      <c r="M8754" s="68"/>
      <c r="N8754" s="68"/>
      <c r="O8754" s="68"/>
      <c r="P8754" s="70"/>
      <c r="Q8754" s="71"/>
    </row>
    <row r="8755" spans="1:17">
      <c r="A8755" s="152"/>
      <c r="B8755" s="68"/>
      <c r="C8755" s="68"/>
      <c r="D8755" s="68"/>
      <c r="E8755" s="68"/>
      <c r="F8755" s="69"/>
      <c r="G8755" s="69"/>
      <c r="H8755" s="69"/>
      <c r="I8755" s="69"/>
      <c r="J8755" s="68"/>
      <c r="K8755" s="69"/>
      <c r="L8755" s="68"/>
      <c r="M8755" s="68"/>
      <c r="N8755" s="68"/>
      <c r="O8755" s="68"/>
      <c r="P8755" s="70"/>
      <c r="Q8755" s="71"/>
    </row>
    <row r="8756" spans="1:17">
      <c r="A8756" s="152"/>
      <c r="B8756" s="68"/>
      <c r="C8756" s="68"/>
      <c r="D8756" s="68"/>
      <c r="E8756" s="68"/>
      <c r="F8756" s="69"/>
      <c r="G8756" s="69"/>
      <c r="H8756" s="69"/>
      <c r="I8756" s="69"/>
      <c r="J8756" s="68"/>
      <c r="K8756" s="69"/>
      <c r="L8756" s="68"/>
      <c r="M8756" s="68"/>
      <c r="N8756" s="68"/>
      <c r="O8756" s="68"/>
      <c r="P8756" s="70"/>
      <c r="Q8756" s="71"/>
    </row>
    <row r="8757" spans="1:17">
      <c r="A8757" s="152"/>
      <c r="B8757" s="68"/>
      <c r="C8757" s="68"/>
      <c r="D8757" s="68"/>
      <c r="E8757" s="68"/>
      <c r="F8757" s="69"/>
      <c r="G8757" s="69"/>
      <c r="H8757" s="69"/>
      <c r="I8757" s="69"/>
      <c r="J8757" s="68"/>
      <c r="K8757" s="69"/>
      <c r="L8757" s="68"/>
      <c r="M8757" s="68"/>
      <c r="N8757" s="68"/>
      <c r="O8757" s="68"/>
      <c r="P8757" s="70"/>
      <c r="Q8757" s="71"/>
    </row>
    <row r="8758" spans="1:17">
      <c r="A8758" s="152"/>
      <c r="B8758" s="68"/>
      <c r="C8758" s="68"/>
      <c r="D8758" s="68"/>
      <c r="E8758" s="68"/>
      <c r="F8758" s="69"/>
      <c r="G8758" s="69"/>
      <c r="H8758" s="69"/>
      <c r="I8758" s="69"/>
      <c r="J8758" s="68"/>
      <c r="K8758" s="69"/>
      <c r="L8758" s="68"/>
      <c r="M8758" s="68"/>
      <c r="N8758" s="68"/>
      <c r="O8758" s="68"/>
      <c r="P8758" s="70"/>
      <c r="Q8758" s="71"/>
    </row>
    <row r="8759" spans="1:17">
      <c r="A8759" s="152"/>
      <c r="B8759" s="68"/>
      <c r="C8759" s="68"/>
      <c r="D8759" s="68"/>
      <c r="E8759" s="68"/>
      <c r="F8759" s="69"/>
      <c r="G8759" s="69"/>
      <c r="H8759" s="69"/>
      <c r="I8759" s="69"/>
      <c r="J8759" s="68"/>
      <c r="K8759" s="69"/>
      <c r="L8759" s="68"/>
      <c r="M8759" s="68"/>
      <c r="N8759" s="68"/>
      <c r="O8759" s="68"/>
      <c r="P8759" s="70"/>
      <c r="Q8759" s="71"/>
    </row>
    <row r="8760" spans="1:17">
      <c r="A8760" s="152"/>
      <c r="B8760" s="68"/>
      <c r="C8760" s="68"/>
      <c r="D8760" s="68"/>
      <c r="E8760" s="68"/>
      <c r="F8760" s="69"/>
      <c r="G8760" s="69"/>
      <c r="H8760" s="69"/>
      <c r="I8760" s="69"/>
      <c r="J8760" s="68"/>
      <c r="K8760" s="69"/>
      <c r="L8760" s="68"/>
      <c r="M8760" s="68"/>
      <c r="N8760" s="68"/>
      <c r="O8760" s="68"/>
      <c r="P8760" s="70"/>
      <c r="Q8760" s="71"/>
    </row>
    <row r="8761" spans="1:17">
      <c r="A8761" s="152"/>
      <c r="B8761" s="68"/>
      <c r="C8761" s="68"/>
      <c r="D8761" s="68"/>
      <c r="E8761" s="68"/>
      <c r="F8761" s="69"/>
      <c r="G8761" s="69"/>
      <c r="H8761" s="69"/>
      <c r="I8761" s="69"/>
      <c r="J8761" s="68"/>
      <c r="K8761" s="69"/>
      <c r="L8761" s="68"/>
      <c r="M8761" s="68"/>
      <c r="N8761" s="68"/>
      <c r="O8761" s="68"/>
      <c r="P8761" s="70"/>
      <c r="Q8761" s="71"/>
    </row>
    <row r="8762" spans="1:17">
      <c r="A8762" s="152"/>
      <c r="B8762" s="68"/>
      <c r="C8762" s="68"/>
      <c r="D8762" s="68"/>
      <c r="E8762" s="68"/>
      <c r="F8762" s="69"/>
      <c r="G8762" s="69"/>
      <c r="H8762" s="69"/>
      <c r="I8762" s="69"/>
      <c r="J8762" s="68"/>
      <c r="K8762" s="69"/>
      <c r="L8762" s="68"/>
      <c r="M8762" s="68"/>
      <c r="N8762" s="68"/>
      <c r="O8762" s="68"/>
      <c r="P8762" s="70"/>
      <c r="Q8762" s="71"/>
    </row>
    <row r="8763" spans="1:17">
      <c r="A8763" s="152"/>
      <c r="B8763" s="68"/>
      <c r="C8763" s="68"/>
      <c r="D8763" s="68"/>
      <c r="E8763" s="68"/>
      <c r="F8763" s="69"/>
      <c r="G8763" s="69"/>
      <c r="H8763" s="69"/>
      <c r="I8763" s="69"/>
      <c r="J8763" s="68"/>
      <c r="K8763" s="69"/>
      <c r="L8763" s="68"/>
      <c r="M8763" s="68"/>
      <c r="N8763" s="68"/>
      <c r="O8763" s="68"/>
      <c r="P8763" s="70"/>
      <c r="Q8763" s="71"/>
    </row>
    <row r="8764" spans="1:17">
      <c r="A8764" s="152"/>
      <c r="B8764" s="68"/>
      <c r="C8764" s="68"/>
      <c r="D8764" s="68"/>
      <c r="E8764" s="68"/>
      <c r="F8764" s="69"/>
      <c r="G8764" s="69"/>
      <c r="H8764" s="69"/>
      <c r="I8764" s="69"/>
      <c r="J8764" s="68"/>
      <c r="K8764" s="69"/>
      <c r="L8764" s="68"/>
      <c r="M8764" s="68"/>
      <c r="N8764" s="68"/>
      <c r="O8764" s="68"/>
      <c r="P8764" s="70"/>
      <c r="Q8764" s="71"/>
    </row>
    <row r="8765" spans="1:17">
      <c r="A8765" s="152"/>
      <c r="B8765" s="68"/>
      <c r="C8765" s="68"/>
      <c r="D8765" s="68"/>
      <c r="E8765" s="68"/>
      <c r="F8765" s="69"/>
      <c r="G8765" s="69"/>
      <c r="H8765" s="69"/>
      <c r="I8765" s="69"/>
      <c r="J8765" s="68"/>
      <c r="K8765" s="69"/>
      <c r="L8765" s="68"/>
      <c r="M8765" s="68"/>
      <c r="N8765" s="68"/>
      <c r="O8765" s="68"/>
      <c r="P8765" s="70"/>
      <c r="Q8765" s="71"/>
    </row>
    <row r="8766" spans="1:17">
      <c r="A8766" s="152"/>
      <c r="B8766" s="68"/>
      <c r="C8766" s="68"/>
      <c r="D8766" s="68"/>
      <c r="E8766" s="68"/>
      <c r="F8766" s="69"/>
      <c r="G8766" s="69"/>
      <c r="H8766" s="69"/>
      <c r="I8766" s="69"/>
      <c r="J8766" s="68"/>
      <c r="K8766" s="69"/>
      <c r="L8766" s="68"/>
      <c r="M8766" s="68"/>
      <c r="N8766" s="68"/>
      <c r="O8766" s="68"/>
      <c r="P8766" s="70"/>
      <c r="Q8766" s="71"/>
    </row>
    <row r="8767" spans="1:17">
      <c r="A8767" s="152"/>
      <c r="B8767" s="68"/>
      <c r="C8767" s="68"/>
      <c r="D8767" s="68"/>
      <c r="E8767" s="68"/>
      <c r="F8767" s="69"/>
      <c r="G8767" s="69"/>
      <c r="H8767" s="69"/>
      <c r="I8767" s="69"/>
      <c r="J8767" s="68"/>
      <c r="K8767" s="69"/>
      <c r="L8767" s="68"/>
      <c r="M8767" s="68"/>
      <c r="N8767" s="68"/>
      <c r="O8767" s="68"/>
      <c r="P8767" s="70"/>
      <c r="Q8767" s="71"/>
    </row>
    <row r="8768" spans="1:17">
      <c r="A8768" s="152"/>
      <c r="B8768" s="68"/>
      <c r="C8768" s="68"/>
      <c r="D8768" s="68"/>
      <c r="E8768" s="68"/>
      <c r="F8768" s="69"/>
      <c r="G8768" s="69"/>
      <c r="H8768" s="69"/>
      <c r="I8768" s="69"/>
      <c r="J8768" s="68"/>
      <c r="K8768" s="69"/>
      <c r="L8768" s="68"/>
      <c r="M8768" s="68"/>
      <c r="N8768" s="68"/>
      <c r="O8768" s="68"/>
      <c r="P8768" s="70"/>
      <c r="Q8768" s="71"/>
    </row>
    <row r="8769" spans="1:17">
      <c r="A8769" s="152"/>
      <c r="B8769" s="68"/>
      <c r="C8769" s="68"/>
      <c r="D8769" s="68"/>
      <c r="E8769" s="68"/>
      <c r="F8769" s="69"/>
      <c r="G8769" s="69"/>
      <c r="H8769" s="69"/>
      <c r="I8769" s="69"/>
      <c r="J8769" s="68"/>
      <c r="K8769" s="69"/>
      <c r="L8769" s="68"/>
      <c r="M8769" s="68"/>
      <c r="N8769" s="68"/>
      <c r="O8769" s="68"/>
      <c r="P8769" s="70"/>
      <c r="Q8769" s="71"/>
    </row>
    <row r="8770" spans="1:17">
      <c r="A8770" s="152"/>
      <c r="B8770" s="68"/>
      <c r="C8770" s="68"/>
      <c r="D8770" s="68"/>
      <c r="E8770" s="68"/>
      <c r="F8770" s="69"/>
      <c r="G8770" s="69"/>
      <c r="H8770" s="69"/>
      <c r="I8770" s="69"/>
      <c r="J8770" s="68"/>
      <c r="K8770" s="69"/>
      <c r="L8770" s="68"/>
      <c r="M8770" s="68"/>
      <c r="N8770" s="68"/>
      <c r="O8770" s="68"/>
      <c r="P8770" s="70"/>
      <c r="Q8770" s="71"/>
    </row>
    <row r="8771" spans="1:17">
      <c r="A8771" s="152"/>
      <c r="B8771" s="68"/>
      <c r="C8771" s="68"/>
      <c r="D8771" s="68"/>
      <c r="E8771" s="68"/>
      <c r="F8771" s="69"/>
      <c r="G8771" s="69"/>
      <c r="H8771" s="69"/>
      <c r="I8771" s="69"/>
      <c r="J8771" s="68"/>
      <c r="K8771" s="69"/>
      <c r="L8771" s="68"/>
      <c r="M8771" s="68"/>
      <c r="N8771" s="68"/>
      <c r="O8771" s="68"/>
      <c r="P8771" s="70"/>
      <c r="Q8771" s="71"/>
    </row>
    <row r="8772" spans="1:17">
      <c r="A8772" s="152"/>
      <c r="B8772" s="68"/>
      <c r="C8772" s="68"/>
      <c r="D8772" s="68"/>
      <c r="E8772" s="68"/>
      <c r="F8772" s="69"/>
      <c r="G8772" s="69"/>
      <c r="H8772" s="69"/>
      <c r="I8772" s="69"/>
      <c r="J8772" s="68"/>
      <c r="K8772" s="69"/>
      <c r="L8772" s="68"/>
      <c r="M8772" s="68"/>
      <c r="N8772" s="68"/>
      <c r="O8772" s="68"/>
      <c r="P8772" s="70"/>
      <c r="Q8772" s="71"/>
    </row>
    <row r="8773" spans="1:17">
      <c r="A8773" s="152"/>
      <c r="B8773" s="68"/>
      <c r="C8773" s="68"/>
      <c r="D8773" s="68"/>
      <c r="E8773" s="68"/>
      <c r="F8773" s="69"/>
      <c r="G8773" s="69"/>
      <c r="H8773" s="69"/>
      <c r="I8773" s="69"/>
      <c r="J8773" s="68"/>
      <c r="K8773" s="69"/>
      <c r="L8773" s="68"/>
      <c r="M8773" s="68"/>
      <c r="N8773" s="68"/>
      <c r="O8773" s="68"/>
      <c r="P8773" s="70"/>
      <c r="Q8773" s="71"/>
    </row>
    <row r="8774" spans="1:17">
      <c r="A8774" s="152"/>
      <c r="B8774" s="68"/>
      <c r="C8774" s="68"/>
      <c r="D8774" s="68"/>
      <c r="E8774" s="68"/>
      <c r="F8774" s="69"/>
      <c r="G8774" s="69"/>
      <c r="H8774" s="69"/>
      <c r="I8774" s="69"/>
      <c r="J8774" s="68"/>
      <c r="K8774" s="69"/>
      <c r="L8774" s="68"/>
      <c r="M8774" s="68"/>
      <c r="N8774" s="68"/>
      <c r="O8774" s="68"/>
      <c r="P8774" s="70"/>
      <c r="Q8774" s="71"/>
    </row>
    <row r="8775" spans="1:17">
      <c r="A8775" s="152"/>
      <c r="B8775" s="68"/>
      <c r="C8775" s="68"/>
      <c r="D8775" s="68"/>
      <c r="E8775" s="68"/>
      <c r="F8775" s="69"/>
      <c r="G8775" s="69"/>
      <c r="H8775" s="69"/>
      <c r="I8775" s="69"/>
      <c r="J8775" s="68"/>
      <c r="K8775" s="69"/>
      <c r="L8775" s="68"/>
      <c r="M8775" s="68"/>
      <c r="N8775" s="68"/>
      <c r="O8775" s="68"/>
      <c r="P8775" s="70"/>
      <c r="Q8775" s="71"/>
    </row>
    <row r="8776" spans="1:17">
      <c r="A8776" s="152"/>
      <c r="B8776" s="68"/>
      <c r="C8776" s="68"/>
      <c r="D8776" s="68"/>
      <c r="E8776" s="68"/>
      <c r="F8776" s="69"/>
      <c r="G8776" s="69"/>
      <c r="H8776" s="69"/>
      <c r="I8776" s="69"/>
      <c r="J8776" s="68"/>
      <c r="K8776" s="69"/>
      <c r="L8776" s="68"/>
      <c r="M8776" s="68"/>
      <c r="N8776" s="68"/>
      <c r="O8776" s="68"/>
      <c r="P8776" s="70"/>
      <c r="Q8776" s="71"/>
    </row>
    <row r="8777" spans="1:17">
      <c r="A8777" s="152"/>
      <c r="B8777" s="68"/>
      <c r="C8777" s="68"/>
      <c r="D8777" s="68"/>
      <c r="E8777" s="68"/>
      <c r="F8777" s="69"/>
      <c r="G8777" s="69"/>
      <c r="H8777" s="69"/>
      <c r="I8777" s="69"/>
      <c r="J8777" s="68"/>
      <c r="K8777" s="69"/>
      <c r="L8777" s="68"/>
      <c r="M8777" s="68"/>
      <c r="N8777" s="68"/>
      <c r="O8777" s="68"/>
      <c r="P8777" s="70"/>
      <c r="Q8777" s="71"/>
    </row>
    <row r="8778" spans="1:17">
      <c r="A8778" s="152"/>
      <c r="B8778" s="68"/>
      <c r="C8778" s="68"/>
      <c r="D8778" s="68"/>
      <c r="E8778" s="68"/>
      <c r="F8778" s="69"/>
      <c r="G8778" s="69"/>
      <c r="H8778" s="69"/>
      <c r="I8778" s="69"/>
      <c r="J8778" s="68"/>
      <c r="K8778" s="69"/>
      <c r="L8778" s="68"/>
      <c r="M8778" s="68"/>
      <c r="N8778" s="68"/>
      <c r="O8778" s="68"/>
      <c r="P8778" s="70"/>
      <c r="Q8778" s="71"/>
    </row>
    <row r="8779" spans="1:17">
      <c r="A8779" s="152"/>
      <c r="B8779" s="68"/>
      <c r="C8779" s="68"/>
      <c r="D8779" s="68"/>
      <c r="E8779" s="68"/>
      <c r="F8779" s="69"/>
      <c r="G8779" s="69"/>
      <c r="H8779" s="69"/>
      <c r="I8779" s="69"/>
      <c r="J8779" s="68"/>
      <c r="K8779" s="69"/>
      <c r="L8779" s="68"/>
      <c r="M8779" s="68"/>
      <c r="N8779" s="68"/>
      <c r="O8779" s="68"/>
      <c r="P8779" s="70"/>
      <c r="Q8779" s="71"/>
    </row>
    <row r="8780" spans="1:17">
      <c r="A8780" s="152"/>
      <c r="B8780" s="68"/>
      <c r="C8780" s="68"/>
      <c r="D8780" s="68"/>
      <c r="E8780" s="68"/>
      <c r="F8780" s="69"/>
      <c r="G8780" s="69"/>
      <c r="H8780" s="69"/>
      <c r="I8780" s="69"/>
      <c r="J8780" s="68"/>
      <c r="K8780" s="69"/>
      <c r="L8780" s="68"/>
      <c r="M8780" s="68"/>
      <c r="N8780" s="68"/>
      <c r="O8780" s="68"/>
      <c r="P8780" s="70"/>
      <c r="Q8780" s="71"/>
    </row>
    <row r="8781" spans="1:17">
      <c r="A8781" s="152"/>
      <c r="B8781" s="68"/>
      <c r="C8781" s="68"/>
      <c r="D8781" s="68"/>
      <c r="E8781" s="68"/>
      <c r="F8781" s="69"/>
      <c r="G8781" s="69"/>
      <c r="H8781" s="69"/>
      <c r="I8781" s="69"/>
      <c r="J8781" s="68"/>
      <c r="K8781" s="69"/>
      <c r="L8781" s="68"/>
      <c r="M8781" s="68"/>
      <c r="N8781" s="68"/>
      <c r="O8781" s="68"/>
      <c r="P8781" s="70"/>
      <c r="Q8781" s="71"/>
    </row>
    <row r="8782" spans="1:17">
      <c r="A8782" s="152"/>
      <c r="B8782" s="68"/>
      <c r="C8782" s="68"/>
      <c r="D8782" s="68"/>
      <c r="E8782" s="68"/>
      <c r="F8782" s="69"/>
      <c r="G8782" s="69"/>
      <c r="H8782" s="69"/>
      <c r="I8782" s="69"/>
      <c r="J8782" s="68"/>
      <c r="K8782" s="69"/>
      <c r="L8782" s="68"/>
      <c r="M8782" s="68"/>
      <c r="N8782" s="68"/>
      <c r="O8782" s="68"/>
      <c r="P8782" s="70"/>
      <c r="Q8782" s="71"/>
    </row>
    <row r="8783" spans="1:17">
      <c r="A8783" s="152"/>
      <c r="B8783" s="68"/>
      <c r="C8783" s="68"/>
      <c r="D8783" s="68"/>
      <c r="E8783" s="68"/>
      <c r="F8783" s="69"/>
      <c r="G8783" s="69"/>
      <c r="H8783" s="69"/>
      <c r="I8783" s="69"/>
      <c r="J8783" s="68"/>
      <c r="K8783" s="69"/>
      <c r="L8783" s="68"/>
      <c r="M8783" s="68"/>
      <c r="N8783" s="68"/>
      <c r="O8783" s="68"/>
      <c r="P8783" s="70"/>
      <c r="Q8783" s="71"/>
    </row>
    <row r="8784" spans="1:17">
      <c r="A8784" s="152"/>
      <c r="B8784" s="68"/>
      <c r="C8784" s="68"/>
      <c r="D8784" s="68"/>
      <c r="E8784" s="68"/>
      <c r="F8784" s="69"/>
      <c r="G8784" s="69"/>
      <c r="H8784" s="69"/>
      <c r="I8784" s="69"/>
      <c r="J8784" s="68"/>
      <c r="K8784" s="69"/>
      <c r="L8784" s="68"/>
      <c r="M8784" s="68"/>
      <c r="N8784" s="68"/>
      <c r="O8784" s="68"/>
      <c r="P8784" s="70"/>
      <c r="Q8784" s="71"/>
    </row>
    <row r="8785" spans="1:17">
      <c r="A8785" s="152"/>
      <c r="B8785" s="68"/>
      <c r="C8785" s="68"/>
      <c r="D8785" s="68"/>
      <c r="E8785" s="68"/>
      <c r="F8785" s="69"/>
      <c r="G8785" s="69"/>
      <c r="H8785" s="69"/>
      <c r="I8785" s="69"/>
      <c r="J8785" s="68"/>
      <c r="K8785" s="69"/>
      <c r="L8785" s="68"/>
      <c r="M8785" s="68"/>
      <c r="N8785" s="68"/>
      <c r="O8785" s="68"/>
      <c r="P8785" s="70"/>
      <c r="Q8785" s="71"/>
    </row>
    <row r="8786" spans="1:17">
      <c r="A8786" s="152"/>
      <c r="B8786" s="68"/>
      <c r="C8786" s="68"/>
      <c r="D8786" s="68"/>
      <c r="E8786" s="68"/>
      <c r="F8786" s="69"/>
      <c r="G8786" s="69"/>
      <c r="H8786" s="69"/>
      <c r="I8786" s="69"/>
      <c r="J8786" s="68"/>
      <c r="K8786" s="69"/>
      <c r="L8786" s="68"/>
      <c r="M8786" s="68"/>
      <c r="N8786" s="68"/>
      <c r="O8786" s="68"/>
      <c r="P8786" s="70"/>
      <c r="Q8786" s="71"/>
    </row>
    <row r="8787" spans="1:17">
      <c r="A8787" s="152"/>
      <c r="B8787" s="68"/>
      <c r="C8787" s="68"/>
      <c r="D8787" s="68"/>
      <c r="E8787" s="68"/>
      <c r="F8787" s="69"/>
      <c r="G8787" s="69"/>
      <c r="H8787" s="69"/>
      <c r="I8787" s="69"/>
      <c r="J8787" s="68"/>
      <c r="K8787" s="69"/>
      <c r="L8787" s="68"/>
      <c r="M8787" s="68"/>
      <c r="N8787" s="68"/>
      <c r="O8787" s="68"/>
      <c r="P8787" s="70"/>
      <c r="Q8787" s="71"/>
    </row>
    <row r="8788" spans="1:17">
      <c r="A8788" s="152"/>
      <c r="B8788" s="68"/>
      <c r="C8788" s="68"/>
      <c r="D8788" s="68"/>
      <c r="E8788" s="68"/>
      <c r="F8788" s="69"/>
      <c r="G8788" s="69"/>
      <c r="H8788" s="69"/>
      <c r="I8788" s="69"/>
      <c r="J8788" s="68"/>
      <c r="K8788" s="69"/>
      <c r="L8788" s="68"/>
      <c r="M8788" s="68"/>
      <c r="N8788" s="68"/>
      <c r="O8788" s="68"/>
      <c r="P8788" s="70"/>
      <c r="Q8788" s="71"/>
    </row>
    <row r="8789" spans="1:17">
      <c r="A8789" s="152"/>
      <c r="B8789" s="68"/>
      <c r="C8789" s="68"/>
      <c r="D8789" s="68"/>
      <c r="E8789" s="68"/>
      <c r="F8789" s="69"/>
      <c r="G8789" s="69"/>
      <c r="H8789" s="69"/>
      <c r="I8789" s="69"/>
      <c r="J8789" s="68"/>
      <c r="K8789" s="69"/>
      <c r="L8789" s="68"/>
      <c r="M8789" s="68"/>
      <c r="N8789" s="68"/>
      <c r="O8789" s="68"/>
      <c r="P8789" s="70"/>
      <c r="Q8789" s="71"/>
    </row>
    <row r="8790" spans="1:17">
      <c r="A8790" s="152"/>
      <c r="B8790" s="68"/>
      <c r="C8790" s="68"/>
      <c r="D8790" s="68"/>
      <c r="E8790" s="68"/>
      <c r="F8790" s="69"/>
      <c r="G8790" s="69"/>
      <c r="H8790" s="69"/>
      <c r="I8790" s="69"/>
      <c r="J8790" s="68"/>
      <c r="K8790" s="69"/>
      <c r="L8790" s="68"/>
      <c r="M8790" s="68"/>
      <c r="N8790" s="68"/>
      <c r="O8790" s="68"/>
      <c r="P8790" s="70"/>
      <c r="Q8790" s="71"/>
    </row>
    <row r="8791" spans="1:17">
      <c r="A8791" s="152"/>
      <c r="B8791" s="68"/>
      <c r="C8791" s="68"/>
      <c r="D8791" s="68"/>
      <c r="E8791" s="68"/>
      <c r="F8791" s="69"/>
      <c r="G8791" s="69"/>
      <c r="H8791" s="69"/>
      <c r="I8791" s="69"/>
      <c r="J8791" s="68"/>
      <c r="K8791" s="69"/>
      <c r="L8791" s="68"/>
      <c r="M8791" s="68"/>
      <c r="N8791" s="68"/>
      <c r="O8791" s="68"/>
      <c r="P8791" s="70"/>
      <c r="Q8791" s="71"/>
    </row>
    <row r="8792" spans="1:17">
      <c r="A8792" s="152"/>
      <c r="B8792" s="68"/>
      <c r="C8792" s="68"/>
      <c r="D8792" s="68"/>
      <c r="E8792" s="68"/>
      <c r="F8792" s="69"/>
      <c r="G8792" s="69"/>
      <c r="H8792" s="69"/>
      <c r="I8792" s="69"/>
      <c r="J8792" s="68"/>
      <c r="K8792" s="69"/>
      <c r="L8792" s="68"/>
      <c r="M8792" s="68"/>
      <c r="N8792" s="68"/>
      <c r="O8792" s="68"/>
      <c r="P8792" s="70"/>
      <c r="Q8792" s="71"/>
    </row>
    <row r="8793" spans="1:17">
      <c r="A8793" s="152"/>
      <c r="B8793" s="68"/>
      <c r="C8793" s="68"/>
      <c r="D8793" s="68"/>
      <c r="E8793" s="68"/>
      <c r="F8793" s="69"/>
      <c r="G8793" s="69"/>
      <c r="H8793" s="69"/>
      <c r="I8793" s="69"/>
      <c r="J8793" s="68"/>
      <c r="K8793" s="69"/>
      <c r="L8793" s="68"/>
      <c r="M8793" s="68"/>
      <c r="N8793" s="68"/>
      <c r="O8793" s="68"/>
      <c r="P8793" s="70"/>
      <c r="Q8793" s="71"/>
    </row>
    <row r="8794" spans="1:17">
      <c r="A8794" s="152"/>
      <c r="B8794" s="68"/>
      <c r="C8794" s="68"/>
      <c r="D8794" s="68"/>
      <c r="E8794" s="68"/>
      <c r="F8794" s="69"/>
      <c r="G8794" s="69"/>
      <c r="H8794" s="69"/>
      <c r="I8794" s="69"/>
      <c r="J8794" s="68"/>
      <c r="K8794" s="69"/>
      <c r="L8794" s="68"/>
      <c r="M8794" s="68"/>
      <c r="N8794" s="68"/>
      <c r="O8794" s="68"/>
      <c r="P8794" s="70"/>
      <c r="Q8794" s="71"/>
    </row>
    <row r="8795" spans="1:17">
      <c r="A8795" s="152"/>
      <c r="B8795" s="68"/>
      <c r="C8795" s="68"/>
      <c r="D8795" s="68"/>
      <c r="E8795" s="68"/>
      <c r="F8795" s="69"/>
      <c r="G8795" s="69"/>
      <c r="H8795" s="69"/>
      <c r="I8795" s="69"/>
      <c r="J8795" s="68"/>
      <c r="K8795" s="69"/>
      <c r="L8795" s="68"/>
      <c r="M8795" s="68"/>
      <c r="N8795" s="68"/>
      <c r="O8795" s="68"/>
      <c r="P8795" s="70"/>
      <c r="Q8795" s="71"/>
    </row>
    <row r="8796" spans="1:17">
      <c r="A8796" s="152"/>
      <c r="B8796" s="68"/>
      <c r="C8796" s="68"/>
      <c r="D8796" s="68"/>
      <c r="E8796" s="68"/>
      <c r="F8796" s="69"/>
      <c r="G8796" s="69"/>
      <c r="H8796" s="69"/>
      <c r="I8796" s="69"/>
      <c r="J8796" s="68"/>
      <c r="K8796" s="69"/>
      <c r="L8796" s="68"/>
      <c r="M8796" s="68"/>
      <c r="N8796" s="68"/>
      <c r="O8796" s="68"/>
      <c r="P8796" s="70"/>
      <c r="Q8796" s="71"/>
    </row>
    <row r="8797" spans="1:17">
      <c r="A8797" s="152"/>
      <c r="B8797" s="68"/>
      <c r="C8797" s="68"/>
      <c r="D8797" s="68"/>
      <c r="E8797" s="68"/>
      <c r="F8797" s="69"/>
      <c r="G8797" s="69"/>
      <c r="H8797" s="69"/>
      <c r="I8797" s="69"/>
      <c r="J8797" s="68"/>
      <c r="K8797" s="69"/>
      <c r="L8797" s="68"/>
      <c r="M8797" s="68"/>
      <c r="N8797" s="68"/>
      <c r="O8797" s="68"/>
      <c r="P8797" s="70"/>
      <c r="Q8797" s="71"/>
    </row>
    <row r="8798" spans="1:17">
      <c r="A8798" s="152"/>
      <c r="B8798" s="68"/>
      <c r="C8798" s="68"/>
      <c r="D8798" s="68"/>
      <c r="E8798" s="68"/>
      <c r="F8798" s="69"/>
      <c r="G8798" s="69"/>
      <c r="H8798" s="69"/>
      <c r="I8798" s="69"/>
      <c r="J8798" s="68"/>
      <c r="K8798" s="69"/>
      <c r="L8798" s="68"/>
      <c r="M8798" s="68"/>
      <c r="N8798" s="68"/>
      <c r="O8798" s="68"/>
      <c r="P8798" s="70"/>
      <c r="Q8798" s="71"/>
    </row>
    <row r="8799" spans="1:17">
      <c r="A8799" s="152"/>
      <c r="B8799" s="68"/>
      <c r="C8799" s="68"/>
      <c r="D8799" s="68"/>
      <c r="E8799" s="68"/>
      <c r="F8799" s="69"/>
      <c r="G8799" s="69"/>
      <c r="H8799" s="69"/>
      <c r="I8799" s="69"/>
      <c r="J8799" s="68"/>
      <c r="K8799" s="69"/>
      <c r="L8799" s="68"/>
      <c r="M8799" s="68"/>
      <c r="N8799" s="68"/>
      <c r="O8799" s="68"/>
      <c r="P8799" s="70"/>
      <c r="Q8799" s="71"/>
    </row>
    <row r="8800" spans="1:17">
      <c r="A8800" s="152"/>
      <c r="B8800" s="68"/>
      <c r="C8800" s="68"/>
      <c r="D8800" s="68"/>
      <c r="E8800" s="68"/>
      <c r="F8800" s="69"/>
      <c r="G8800" s="69"/>
      <c r="H8800" s="69"/>
      <c r="I8800" s="69"/>
      <c r="J8800" s="68"/>
      <c r="K8800" s="69"/>
      <c r="L8800" s="68"/>
      <c r="M8800" s="68"/>
      <c r="N8800" s="68"/>
      <c r="O8800" s="68"/>
      <c r="P8800" s="70"/>
      <c r="Q8800" s="71"/>
    </row>
    <row r="8801" spans="1:17">
      <c r="A8801" s="152"/>
      <c r="B8801" s="68"/>
      <c r="C8801" s="68"/>
      <c r="D8801" s="68"/>
      <c r="E8801" s="68"/>
      <c r="F8801" s="69"/>
      <c r="G8801" s="69"/>
      <c r="H8801" s="69"/>
      <c r="I8801" s="69"/>
      <c r="J8801" s="68"/>
      <c r="K8801" s="69"/>
      <c r="L8801" s="68"/>
      <c r="M8801" s="68"/>
      <c r="N8801" s="68"/>
      <c r="O8801" s="68"/>
      <c r="P8801" s="70"/>
      <c r="Q8801" s="71"/>
    </row>
    <row r="8802" spans="1:17">
      <c r="A8802" s="152"/>
      <c r="B8802" s="68"/>
      <c r="C8802" s="68"/>
      <c r="D8802" s="68"/>
      <c r="E8802" s="68"/>
      <c r="F8802" s="69"/>
      <c r="G8802" s="69"/>
      <c r="H8802" s="69"/>
      <c r="I8802" s="69"/>
      <c r="J8802" s="68"/>
      <c r="K8802" s="69"/>
      <c r="L8802" s="68"/>
      <c r="M8802" s="68"/>
      <c r="N8802" s="68"/>
      <c r="O8802" s="68"/>
      <c r="P8802" s="70"/>
      <c r="Q8802" s="71"/>
    </row>
    <row r="8803" spans="1:17">
      <c r="A8803" s="152"/>
      <c r="B8803" s="68"/>
      <c r="C8803" s="68"/>
      <c r="D8803" s="68"/>
      <c r="E8803" s="68"/>
      <c r="F8803" s="69"/>
      <c r="G8803" s="69"/>
      <c r="H8803" s="69"/>
      <c r="I8803" s="69"/>
      <c r="J8803" s="68"/>
      <c r="K8803" s="69"/>
      <c r="L8803" s="68"/>
      <c r="M8803" s="68"/>
      <c r="N8803" s="68"/>
      <c r="O8803" s="68"/>
      <c r="P8803" s="70"/>
      <c r="Q8803" s="71"/>
    </row>
    <row r="8804" spans="1:17">
      <c r="A8804" s="152"/>
      <c r="B8804" s="68"/>
      <c r="C8804" s="68"/>
      <c r="D8804" s="68"/>
      <c r="E8804" s="68"/>
      <c r="F8804" s="69"/>
      <c r="G8804" s="69"/>
      <c r="H8804" s="69"/>
      <c r="I8804" s="69"/>
      <c r="J8804" s="68"/>
      <c r="K8804" s="69"/>
      <c r="L8804" s="68"/>
      <c r="M8804" s="68"/>
      <c r="N8804" s="68"/>
      <c r="O8804" s="68"/>
      <c r="P8804" s="70"/>
      <c r="Q8804" s="71"/>
    </row>
    <row r="8805" spans="1:17">
      <c r="A8805" s="152"/>
      <c r="B8805" s="68"/>
      <c r="C8805" s="68"/>
      <c r="D8805" s="68"/>
      <c r="E8805" s="68"/>
      <c r="F8805" s="69"/>
      <c r="G8805" s="69"/>
      <c r="H8805" s="69"/>
      <c r="I8805" s="69"/>
      <c r="J8805" s="68"/>
      <c r="K8805" s="69"/>
      <c r="L8805" s="68"/>
      <c r="M8805" s="68"/>
      <c r="N8805" s="68"/>
      <c r="O8805" s="68"/>
      <c r="P8805" s="70"/>
      <c r="Q8805" s="71"/>
    </row>
    <row r="8806" spans="1:17">
      <c r="A8806" s="152"/>
      <c r="B8806" s="68"/>
      <c r="C8806" s="68"/>
      <c r="D8806" s="68"/>
      <c r="E8806" s="68"/>
      <c r="F8806" s="69"/>
      <c r="G8806" s="69"/>
      <c r="H8806" s="69"/>
      <c r="I8806" s="69"/>
      <c r="J8806" s="68"/>
      <c r="K8806" s="69"/>
      <c r="L8806" s="68"/>
      <c r="M8806" s="68"/>
      <c r="N8806" s="68"/>
      <c r="O8806" s="68"/>
      <c r="P8806" s="70"/>
      <c r="Q8806" s="71"/>
    </row>
    <row r="8807" spans="1:17">
      <c r="A8807" s="152"/>
      <c r="B8807" s="68"/>
      <c r="C8807" s="68"/>
      <c r="D8807" s="68"/>
      <c r="E8807" s="68"/>
      <c r="F8807" s="69"/>
      <c r="G8807" s="69"/>
      <c r="H8807" s="69"/>
      <c r="I8807" s="69"/>
      <c r="J8807" s="68"/>
      <c r="K8807" s="69"/>
      <c r="L8807" s="68"/>
      <c r="M8807" s="68"/>
      <c r="N8807" s="68"/>
      <c r="O8807" s="68"/>
      <c r="P8807" s="70"/>
      <c r="Q8807" s="71"/>
    </row>
    <row r="8808" spans="1:17">
      <c r="A8808" s="152"/>
      <c r="B8808" s="68"/>
      <c r="C8808" s="68"/>
      <c r="D8808" s="68"/>
      <c r="E8808" s="68"/>
      <c r="F8808" s="69"/>
      <c r="G8808" s="69"/>
      <c r="H8808" s="69"/>
      <c r="I8808" s="69"/>
      <c r="J8808" s="68"/>
      <c r="K8808" s="69"/>
      <c r="L8808" s="68"/>
      <c r="M8808" s="68"/>
      <c r="N8808" s="68"/>
      <c r="O8808" s="68"/>
      <c r="P8808" s="70"/>
      <c r="Q8808" s="71"/>
    </row>
    <row r="8809" spans="1:17">
      <c r="A8809" s="152"/>
      <c r="B8809" s="68"/>
      <c r="C8809" s="68"/>
      <c r="D8809" s="68"/>
      <c r="E8809" s="68"/>
      <c r="F8809" s="69"/>
      <c r="G8809" s="69"/>
      <c r="H8809" s="69"/>
      <c r="I8809" s="69"/>
      <c r="J8809" s="68"/>
      <c r="K8809" s="69"/>
      <c r="L8809" s="68"/>
      <c r="M8809" s="68"/>
      <c r="N8809" s="68"/>
      <c r="O8809" s="68"/>
      <c r="P8809" s="70"/>
      <c r="Q8809" s="71"/>
    </row>
    <row r="8810" spans="1:17">
      <c r="A8810" s="152"/>
      <c r="B8810" s="68"/>
      <c r="C8810" s="68"/>
      <c r="D8810" s="68"/>
      <c r="E8810" s="68"/>
      <c r="F8810" s="69"/>
      <c r="G8810" s="69"/>
      <c r="H8810" s="69"/>
      <c r="I8810" s="69"/>
      <c r="J8810" s="68"/>
      <c r="K8810" s="69"/>
      <c r="L8810" s="68"/>
      <c r="M8810" s="68"/>
      <c r="N8810" s="68"/>
      <c r="O8810" s="68"/>
      <c r="P8810" s="70"/>
      <c r="Q8810" s="71"/>
    </row>
    <row r="8811" spans="1:17">
      <c r="A8811" s="152"/>
      <c r="B8811" s="68"/>
      <c r="C8811" s="68"/>
      <c r="D8811" s="68"/>
      <c r="E8811" s="68"/>
      <c r="F8811" s="69"/>
      <c r="G8811" s="69"/>
      <c r="H8811" s="69"/>
      <c r="I8811" s="69"/>
      <c r="J8811" s="68"/>
      <c r="K8811" s="69"/>
      <c r="L8811" s="68"/>
      <c r="M8811" s="68"/>
      <c r="N8811" s="68"/>
      <c r="O8811" s="68"/>
      <c r="P8811" s="70"/>
      <c r="Q8811" s="71"/>
    </row>
    <row r="8812" spans="1:17">
      <c r="A8812" s="152"/>
      <c r="B8812" s="68"/>
      <c r="C8812" s="68"/>
      <c r="D8812" s="68"/>
      <c r="E8812" s="68"/>
      <c r="F8812" s="69"/>
      <c r="G8812" s="69"/>
      <c r="H8812" s="69"/>
      <c r="I8812" s="69"/>
      <c r="J8812" s="68"/>
      <c r="K8812" s="69"/>
      <c r="L8812" s="68"/>
      <c r="M8812" s="68"/>
      <c r="N8812" s="68"/>
      <c r="O8812" s="68"/>
      <c r="P8812" s="70"/>
      <c r="Q8812" s="71"/>
    </row>
    <row r="8813" spans="1:17">
      <c r="A8813" s="152"/>
      <c r="B8813" s="68"/>
      <c r="C8813" s="68"/>
      <c r="D8813" s="68"/>
      <c r="E8813" s="68"/>
      <c r="F8813" s="69"/>
      <c r="G8813" s="69"/>
      <c r="H8813" s="69"/>
      <c r="I8813" s="69"/>
      <c r="J8813" s="68"/>
      <c r="K8813" s="69"/>
      <c r="L8813" s="68"/>
      <c r="M8813" s="68"/>
      <c r="N8813" s="68"/>
      <c r="O8813" s="68"/>
      <c r="P8813" s="70"/>
      <c r="Q8813" s="71"/>
    </row>
    <row r="8814" spans="1:17">
      <c r="A8814" s="152"/>
      <c r="B8814" s="68"/>
      <c r="C8814" s="68"/>
      <c r="D8814" s="68"/>
      <c r="E8814" s="68"/>
      <c r="F8814" s="69"/>
      <c r="G8814" s="69"/>
      <c r="H8814" s="69"/>
      <c r="I8814" s="69"/>
      <c r="J8814" s="68"/>
      <c r="K8814" s="69"/>
      <c r="L8814" s="68"/>
      <c r="M8814" s="68"/>
      <c r="N8814" s="68"/>
      <c r="O8814" s="68"/>
      <c r="P8814" s="70"/>
      <c r="Q8814" s="71"/>
    </row>
    <row r="8815" spans="1:17">
      <c r="A8815" s="152"/>
      <c r="B8815" s="68"/>
      <c r="C8815" s="68"/>
      <c r="D8815" s="68"/>
      <c r="E8815" s="68"/>
      <c r="F8815" s="69"/>
      <c r="G8815" s="69"/>
      <c r="H8815" s="69"/>
      <c r="I8815" s="69"/>
      <c r="J8815" s="68"/>
      <c r="K8815" s="69"/>
      <c r="L8815" s="68"/>
      <c r="M8815" s="68"/>
      <c r="N8815" s="68"/>
      <c r="O8815" s="68"/>
      <c r="P8815" s="70"/>
      <c r="Q8815" s="71"/>
    </row>
    <row r="8816" spans="1:17">
      <c r="A8816" s="152"/>
      <c r="B8816" s="68"/>
      <c r="C8816" s="68"/>
      <c r="D8816" s="68"/>
      <c r="E8816" s="68"/>
      <c r="F8816" s="69"/>
      <c r="G8816" s="69"/>
      <c r="H8816" s="69"/>
      <c r="I8816" s="69"/>
      <c r="J8816" s="68"/>
      <c r="K8816" s="69"/>
      <c r="L8816" s="68"/>
      <c r="M8816" s="68"/>
      <c r="N8816" s="68"/>
      <c r="O8816" s="68"/>
      <c r="P8816" s="70"/>
      <c r="Q8816" s="71"/>
    </row>
    <row r="8817" spans="1:17">
      <c r="A8817" s="152"/>
      <c r="B8817" s="68"/>
      <c r="C8817" s="68"/>
      <c r="D8817" s="68"/>
      <c r="E8817" s="68"/>
      <c r="F8817" s="69"/>
      <c r="G8817" s="69"/>
      <c r="H8817" s="69"/>
      <c r="I8817" s="69"/>
      <c r="J8817" s="68"/>
      <c r="K8817" s="69"/>
      <c r="L8817" s="68"/>
      <c r="M8817" s="68"/>
      <c r="N8817" s="68"/>
      <c r="O8817" s="68"/>
      <c r="P8817" s="70"/>
      <c r="Q8817" s="71"/>
    </row>
    <row r="8818" spans="1:17">
      <c r="A8818" s="152"/>
      <c r="B8818" s="68"/>
      <c r="C8818" s="68"/>
      <c r="D8818" s="68"/>
      <c r="E8818" s="68"/>
      <c r="F8818" s="69"/>
      <c r="G8818" s="69"/>
      <c r="H8818" s="69"/>
      <c r="I8818" s="69"/>
      <c r="J8818" s="68"/>
      <c r="K8818" s="69"/>
      <c r="L8818" s="68"/>
      <c r="M8818" s="68"/>
      <c r="N8818" s="68"/>
      <c r="O8818" s="68"/>
      <c r="P8818" s="70"/>
      <c r="Q8818" s="71"/>
    </row>
    <row r="8819" spans="1:17">
      <c r="A8819" s="152"/>
      <c r="B8819" s="68"/>
      <c r="C8819" s="68"/>
      <c r="D8819" s="68"/>
      <c r="E8819" s="68"/>
      <c r="F8819" s="69"/>
      <c r="G8819" s="69"/>
      <c r="H8819" s="69"/>
      <c r="I8819" s="69"/>
      <c r="J8819" s="68"/>
      <c r="K8819" s="69"/>
      <c r="L8819" s="68"/>
      <c r="M8819" s="68"/>
      <c r="N8819" s="68"/>
      <c r="O8819" s="68"/>
      <c r="P8819" s="70"/>
      <c r="Q8819" s="71"/>
    </row>
    <row r="8820" spans="1:17">
      <c r="A8820" s="152"/>
      <c r="B8820" s="68"/>
      <c r="C8820" s="68"/>
      <c r="D8820" s="68"/>
      <c r="E8820" s="68"/>
      <c r="F8820" s="69"/>
      <c r="G8820" s="69"/>
      <c r="H8820" s="69"/>
      <c r="I8820" s="69"/>
      <c r="J8820" s="68"/>
      <c r="K8820" s="69"/>
      <c r="L8820" s="68"/>
      <c r="M8820" s="68"/>
      <c r="N8820" s="68"/>
      <c r="O8820" s="68"/>
      <c r="P8820" s="70"/>
      <c r="Q8820" s="71"/>
    </row>
    <row r="8821" spans="1:17">
      <c r="A8821" s="152"/>
      <c r="B8821" s="68"/>
      <c r="C8821" s="68"/>
      <c r="D8821" s="68"/>
      <c r="E8821" s="68"/>
      <c r="F8821" s="69"/>
      <c r="G8821" s="69"/>
      <c r="H8821" s="69"/>
      <c r="I8821" s="69"/>
      <c r="J8821" s="68"/>
      <c r="K8821" s="69"/>
      <c r="L8821" s="68"/>
      <c r="M8821" s="68"/>
      <c r="N8821" s="68"/>
      <c r="O8821" s="68"/>
      <c r="P8821" s="70"/>
      <c r="Q8821" s="71"/>
    </row>
    <row r="8822" spans="1:17">
      <c r="A8822" s="152"/>
      <c r="B8822" s="68"/>
      <c r="C8822" s="68"/>
      <c r="D8822" s="68"/>
      <c r="E8822" s="68"/>
      <c r="F8822" s="69"/>
      <c r="G8822" s="69"/>
      <c r="H8822" s="69"/>
      <c r="I8822" s="69"/>
      <c r="J8822" s="68"/>
      <c r="K8822" s="69"/>
      <c r="L8822" s="68"/>
      <c r="M8822" s="68"/>
      <c r="N8822" s="68"/>
      <c r="O8822" s="68"/>
      <c r="P8822" s="70"/>
      <c r="Q8822" s="71"/>
    </row>
    <row r="8823" spans="1:17">
      <c r="A8823" s="152"/>
      <c r="B8823" s="68"/>
      <c r="C8823" s="68"/>
      <c r="D8823" s="68"/>
      <c r="E8823" s="68"/>
      <c r="F8823" s="69"/>
      <c r="G8823" s="69"/>
      <c r="H8823" s="69"/>
      <c r="I8823" s="69"/>
      <c r="J8823" s="68"/>
      <c r="K8823" s="69"/>
      <c r="L8823" s="68"/>
      <c r="M8823" s="68"/>
      <c r="N8823" s="68"/>
      <c r="O8823" s="68"/>
      <c r="P8823" s="70"/>
      <c r="Q8823" s="71"/>
    </row>
    <row r="8824" spans="1:17">
      <c r="A8824" s="152"/>
      <c r="B8824" s="68"/>
      <c r="C8824" s="68"/>
      <c r="D8824" s="68"/>
      <c r="E8824" s="68"/>
      <c r="F8824" s="69"/>
      <c r="G8824" s="69"/>
      <c r="H8824" s="69"/>
      <c r="I8824" s="69"/>
      <c r="J8824" s="68"/>
      <c r="K8824" s="69"/>
      <c r="L8824" s="68"/>
      <c r="M8824" s="68"/>
      <c r="N8824" s="68"/>
      <c r="O8824" s="68"/>
      <c r="P8824" s="70"/>
      <c r="Q8824" s="71"/>
    </row>
    <row r="8825" spans="1:17">
      <c r="A8825" s="152"/>
      <c r="B8825" s="68"/>
      <c r="C8825" s="68"/>
      <c r="D8825" s="68"/>
      <c r="E8825" s="68"/>
      <c r="F8825" s="69"/>
      <c r="G8825" s="69"/>
      <c r="H8825" s="69"/>
      <c r="I8825" s="69"/>
      <c r="J8825" s="68"/>
      <c r="K8825" s="69"/>
      <c r="L8825" s="68"/>
      <c r="M8825" s="68"/>
      <c r="N8825" s="68"/>
      <c r="O8825" s="68"/>
      <c r="P8825" s="70"/>
      <c r="Q8825" s="71"/>
    </row>
    <row r="8826" spans="1:17">
      <c r="A8826" s="152"/>
      <c r="B8826" s="68"/>
      <c r="C8826" s="68"/>
      <c r="D8826" s="68"/>
      <c r="E8826" s="68"/>
      <c r="F8826" s="69"/>
      <c r="G8826" s="69"/>
      <c r="H8826" s="69"/>
      <c r="I8826" s="69"/>
      <c r="J8826" s="68"/>
      <c r="K8826" s="69"/>
      <c r="L8826" s="68"/>
      <c r="M8826" s="68"/>
      <c r="N8826" s="68"/>
      <c r="O8826" s="68"/>
      <c r="P8826" s="70"/>
      <c r="Q8826" s="71"/>
    </row>
    <row r="8827" spans="1:17">
      <c r="A8827" s="152"/>
      <c r="B8827" s="68"/>
      <c r="C8827" s="68"/>
      <c r="D8827" s="68"/>
      <c r="E8827" s="68"/>
      <c r="F8827" s="69"/>
      <c r="G8827" s="69"/>
      <c r="H8827" s="69"/>
      <c r="I8827" s="69"/>
      <c r="J8827" s="68"/>
      <c r="K8827" s="69"/>
      <c r="L8827" s="68"/>
      <c r="M8827" s="68"/>
      <c r="N8827" s="68"/>
      <c r="O8827" s="68"/>
      <c r="P8827" s="70"/>
      <c r="Q8827" s="71"/>
    </row>
    <row r="8828" spans="1:17">
      <c r="A8828" s="152"/>
      <c r="B8828" s="68"/>
      <c r="C8828" s="68"/>
      <c r="D8828" s="68"/>
      <c r="E8828" s="68"/>
      <c r="F8828" s="69"/>
      <c r="G8828" s="69"/>
      <c r="H8828" s="69"/>
      <c r="I8828" s="69"/>
      <c r="J8828" s="68"/>
      <c r="K8828" s="69"/>
      <c r="L8828" s="68"/>
      <c r="M8828" s="68"/>
      <c r="N8828" s="68"/>
      <c r="O8828" s="68"/>
      <c r="P8828" s="70"/>
      <c r="Q8828" s="71"/>
    </row>
    <row r="8829" spans="1:17">
      <c r="A8829" s="152"/>
      <c r="B8829" s="68"/>
      <c r="C8829" s="68"/>
      <c r="D8829" s="68"/>
      <c r="E8829" s="68"/>
      <c r="F8829" s="69"/>
      <c r="G8829" s="69"/>
      <c r="H8829" s="69"/>
      <c r="I8829" s="69"/>
      <c r="J8829" s="68"/>
      <c r="K8829" s="69"/>
      <c r="L8829" s="68"/>
      <c r="M8829" s="68"/>
      <c r="N8829" s="68"/>
      <c r="O8829" s="68"/>
      <c r="P8829" s="70"/>
      <c r="Q8829" s="71"/>
    </row>
    <row r="8830" spans="1:17">
      <c r="A8830" s="152"/>
      <c r="B8830" s="68"/>
      <c r="C8830" s="68"/>
      <c r="D8830" s="68"/>
      <c r="E8830" s="68"/>
      <c r="F8830" s="69"/>
      <c r="G8830" s="69"/>
      <c r="H8830" s="69"/>
      <c r="I8830" s="69"/>
      <c r="J8830" s="68"/>
      <c r="K8830" s="69"/>
      <c r="L8830" s="68"/>
      <c r="M8830" s="68"/>
      <c r="N8830" s="68"/>
      <c r="O8830" s="68"/>
      <c r="P8830" s="70"/>
      <c r="Q8830" s="71"/>
    </row>
    <row r="8831" spans="1:17">
      <c r="A8831" s="152"/>
      <c r="B8831" s="68"/>
      <c r="C8831" s="68"/>
      <c r="D8831" s="68"/>
      <c r="E8831" s="68"/>
      <c r="F8831" s="69"/>
      <c r="G8831" s="69"/>
      <c r="H8831" s="69"/>
      <c r="I8831" s="69"/>
      <c r="J8831" s="68"/>
      <c r="K8831" s="69"/>
      <c r="L8831" s="68"/>
      <c r="M8831" s="68"/>
      <c r="N8831" s="68"/>
      <c r="O8831" s="68"/>
      <c r="P8831" s="70"/>
      <c r="Q8831" s="71"/>
    </row>
    <row r="8832" spans="1:17">
      <c r="A8832" s="152"/>
      <c r="B8832" s="68"/>
      <c r="C8832" s="68"/>
      <c r="D8832" s="68"/>
      <c r="E8832" s="68"/>
      <c r="F8832" s="69"/>
      <c r="G8832" s="69"/>
      <c r="H8832" s="69"/>
      <c r="I8832" s="69"/>
      <c r="J8832" s="68"/>
      <c r="K8832" s="69"/>
      <c r="L8832" s="68"/>
      <c r="M8832" s="68"/>
      <c r="N8832" s="68"/>
      <c r="O8832" s="68"/>
      <c r="P8832" s="70"/>
      <c r="Q8832" s="71"/>
    </row>
    <row r="8833" spans="1:17">
      <c r="A8833" s="152"/>
      <c r="B8833" s="68"/>
      <c r="C8833" s="68"/>
      <c r="D8833" s="68"/>
      <c r="E8833" s="68"/>
      <c r="F8833" s="69"/>
      <c r="G8833" s="69"/>
      <c r="H8833" s="69"/>
      <c r="I8833" s="69"/>
      <c r="J8833" s="68"/>
      <c r="K8833" s="69"/>
      <c r="L8833" s="68"/>
      <c r="M8833" s="68"/>
      <c r="N8833" s="68"/>
      <c r="O8833" s="68"/>
      <c r="P8833" s="70"/>
      <c r="Q8833" s="71"/>
    </row>
    <row r="8834" spans="1:17">
      <c r="A8834" s="152"/>
      <c r="B8834" s="68"/>
      <c r="C8834" s="68"/>
      <c r="D8834" s="68"/>
      <c r="E8834" s="68"/>
      <c r="F8834" s="69"/>
      <c r="G8834" s="69"/>
      <c r="H8834" s="69"/>
      <c r="I8834" s="69"/>
      <c r="J8834" s="68"/>
      <c r="K8834" s="69"/>
      <c r="L8834" s="68"/>
      <c r="M8834" s="68"/>
      <c r="N8834" s="68"/>
      <c r="O8834" s="68"/>
      <c r="P8834" s="70"/>
      <c r="Q8834" s="71"/>
    </row>
    <row r="8835" spans="1:17">
      <c r="A8835" s="152"/>
      <c r="B8835" s="68"/>
      <c r="C8835" s="68"/>
      <c r="D8835" s="68"/>
      <c r="E8835" s="68"/>
      <c r="F8835" s="69"/>
      <c r="G8835" s="69"/>
      <c r="H8835" s="69"/>
      <c r="I8835" s="69"/>
      <c r="J8835" s="68"/>
      <c r="K8835" s="69"/>
      <c r="L8835" s="68"/>
      <c r="M8835" s="68"/>
      <c r="N8835" s="68"/>
      <c r="O8835" s="68"/>
      <c r="P8835" s="70"/>
      <c r="Q8835" s="71"/>
    </row>
    <row r="8836" spans="1:17">
      <c r="A8836" s="152"/>
      <c r="B8836" s="68"/>
      <c r="C8836" s="68"/>
      <c r="D8836" s="68"/>
      <c r="E8836" s="68"/>
      <c r="F8836" s="69"/>
      <c r="G8836" s="69"/>
      <c r="H8836" s="69"/>
      <c r="I8836" s="69"/>
      <c r="J8836" s="68"/>
      <c r="K8836" s="69"/>
      <c r="L8836" s="68"/>
      <c r="M8836" s="68"/>
      <c r="N8836" s="68"/>
      <c r="O8836" s="68"/>
      <c r="P8836" s="70"/>
      <c r="Q8836" s="71"/>
    </row>
    <row r="8837" spans="1:17">
      <c r="A8837" s="152"/>
      <c r="B8837" s="68"/>
      <c r="C8837" s="68"/>
      <c r="D8837" s="68"/>
      <c r="E8837" s="68"/>
      <c r="F8837" s="69"/>
      <c r="G8837" s="69"/>
      <c r="H8837" s="69"/>
      <c r="I8837" s="69"/>
      <c r="J8837" s="68"/>
      <c r="K8837" s="69"/>
      <c r="L8837" s="68"/>
      <c r="M8837" s="68"/>
      <c r="N8837" s="68"/>
      <c r="O8837" s="68"/>
      <c r="P8837" s="70"/>
      <c r="Q8837" s="71"/>
    </row>
    <row r="8838" spans="1:17">
      <c r="A8838" s="152"/>
      <c r="B8838" s="68"/>
      <c r="C8838" s="68"/>
      <c r="D8838" s="68"/>
      <c r="E8838" s="68"/>
      <c r="F8838" s="69"/>
      <c r="G8838" s="69"/>
      <c r="H8838" s="69"/>
      <c r="I8838" s="69"/>
      <c r="J8838" s="68"/>
      <c r="K8838" s="69"/>
      <c r="L8838" s="68"/>
      <c r="M8838" s="68"/>
      <c r="N8838" s="68"/>
      <c r="O8838" s="68"/>
      <c r="P8838" s="70"/>
      <c r="Q8838" s="71"/>
    </row>
    <row r="8839" spans="1:17">
      <c r="A8839" s="152"/>
      <c r="B8839" s="68"/>
      <c r="C8839" s="68"/>
      <c r="D8839" s="68"/>
      <c r="E8839" s="68"/>
      <c r="F8839" s="69"/>
      <c r="G8839" s="69"/>
      <c r="H8839" s="69"/>
      <c r="I8839" s="69"/>
      <c r="J8839" s="68"/>
      <c r="K8839" s="69"/>
      <c r="L8839" s="68"/>
      <c r="M8839" s="68"/>
      <c r="N8839" s="68"/>
      <c r="O8839" s="68"/>
      <c r="P8839" s="70"/>
      <c r="Q8839" s="71"/>
    </row>
    <row r="8840" spans="1:17">
      <c r="A8840" s="152"/>
      <c r="B8840" s="68"/>
      <c r="C8840" s="68"/>
      <c r="D8840" s="68"/>
      <c r="E8840" s="68"/>
      <c r="F8840" s="69"/>
      <c r="G8840" s="69"/>
      <c r="H8840" s="69"/>
      <c r="I8840" s="69"/>
      <c r="J8840" s="68"/>
      <c r="K8840" s="69"/>
      <c r="L8840" s="68"/>
      <c r="M8840" s="68"/>
      <c r="N8840" s="68"/>
      <c r="O8840" s="68"/>
      <c r="P8840" s="70"/>
      <c r="Q8840" s="71"/>
    </row>
    <row r="8841" spans="1:17">
      <c r="A8841" s="152"/>
      <c r="B8841" s="68"/>
      <c r="C8841" s="68"/>
      <c r="D8841" s="68"/>
      <c r="E8841" s="68"/>
      <c r="F8841" s="69"/>
      <c r="G8841" s="69"/>
      <c r="H8841" s="69"/>
      <c r="I8841" s="69"/>
      <c r="J8841" s="68"/>
      <c r="K8841" s="69"/>
      <c r="L8841" s="68"/>
      <c r="M8841" s="68"/>
      <c r="N8841" s="68"/>
      <c r="O8841" s="68"/>
      <c r="P8841" s="70"/>
      <c r="Q8841" s="71"/>
    </row>
    <row r="8842" spans="1:17">
      <c r="A8842" s="152"/>
      <c r="B8842" s="68"/>
      <c r="C8842" s="68"/>
      <c r="D8842" s="68"/>
      <c r="E8842" s="68"/>
      <c r="F8842" s="69"/>
      <c r="G8842" s="69"/>
      <c r="H8842" s="69"/>
      <c r="I8842" s="69"/>
      <c r="J8842" s="68"/>
      <c r="K8842" s="69"/>
      <c r="L8842" s="68"/>
      <c r="M8842" s="68"/>
      <c r="N8842" s="68"/>
      <c r="O8842" s="68"/>
      <c r="P8842" s="70"/>
      <c r="Q8842" s="71"/>
    </row>
    <row r="8843" spans="1:17">
      <c r="A8843" s="152"/>
      <c r="B8843" s="68"/>
      <c r="C8843" s="68"/>
      <c r="D8843" s="68"/>
      <c r="E8843" s="68"/>
      <c r="F8843" s="69"/>
      <c r="G8843" s="69"/>
      <c r="H8843" s="69"/>
      <c r="I8843" s="69"/>
      <c r="J8843" s="68"/>
      <c r="K8843" s="69"/>
      <c r="L8843" s="68"/>
      <c r="M8843" s="68"/>
      <c r="N8843" s="68"/>
      <c r="O8843" s="68"/>
      <c r="P8843" s="70"/>
      <c r="Q8843" s="71"/>
    </row>
    <row r="8844" spans="1:17">
      <c r="A8844" s="152"/>
      <c r="B8844" s="68"/>
      <c r="C8844" s="68"/>
      <c r="D8844" s="68"/>
      <c r="E8844" s="68"/>
      <c r="F8844" s="69"/>
      <c r="G8844" s="69"/>
      <c r="H8844" s="69"/>
      <c r="I8844" s="69"/>
      <c r="J8844" s="68"/>
      <c r="K8844" s="69"/>
      <c r="L8844" s="68"/>
      <c r="M8844" s="68"/>
      <c r="N8844" s="68"/>
      <c r="O8844" s="68"/>
      <c r="P8844" s="70"/>
      <c r="Q8844" s="71"/>
    </row>
    <row r="8845" spans="1:17">
      <c r="A8845" s="152"/>
      <c r="B8845" s="68"/>
      <c r="C8845" s="68"/>
      <c r="D8845" s="68"/>
      <c r="E8845" s="68"/>
      <c r="F8845" s="69"/>
      <c r="G8845" s="69"/>
      <c r="H8845" s="69"/>
      <c r="I8845" s="69"/>
      <c r="J8845" s="68"/>
      <c r="K8845" s="69"/>
      <c r="L8845" s="68"/>
      <c r="M8845" s="68"/>
      <c r="N8845" s="68"/>
      <c r="O8845" s="68"/>
      <c r="P8845" s="70"/>
      <c r="Q8845" s="71"/>
    </row>
    <row r="8846" spans="1:17">
      <c r="A8846" s="152"/>
      <c r="B8846" s="68"/>
      <c r="C8846" s="68"/>
      <c r="D8846" s="68"/>
      <c r="E8846" s="68"/>
      <c r="F8846" s="69"/>
      <c r="G8846" s="69"/>
      <c r="H8846" s="69"/>
      <c r="I8846" s="69"/>
      <c r="J8846" s="68"/>
      <c r="K8846" s="69"/>
      <c r="L8846" s="68"/>
      <c r="M8846" s="68"/>
      <c r="N8846" s="68"/>
      <c r="O8846" s="68"/>
      <c r="P8846" s="70"/>
      <c r="Q8846" s="71"/>
    </row>
    <row r="8847" spans="1:17">
      <c r="A8847" s="152"/>
      <c r="B8847" s="68"/>
      <c r="C8847" s="68"/>
      <c r="D8847" s="68"/>
      <c r="E8847" s="68"/>
      <c r="F8847" s="69"/>
      <c r="G8847" s="69"/>
      <c r="H8847" s="69"/>
      <c r="I8847" s="69"/>
      <c r="J8847" s="68"/>
      <c r="K8847" s="69"/>
      <c r="L8847" s="68"/>
      <c r="M8847" s="68"/>
      <c r="N8847" s="68"/>
      <c r="O8847" s="68"/>
      <c r="P8847" s="70"/>
      <c r="Q8847" s="71"/>
    </row>
    <row r="8848" spans="1:17">
      <c r="A8848" s="152"/>
      <c r="B8848" s="68"/>
      <c r="C8848" s="68"/>
      <c r="D8848" s="68"/>
      <c r="E8848" s="68"/>
      <c r="F8848" s="69"/>
      <c r="G8848" s="69"/>
      <c r="H8848" s="69"/>
      <c r="I8848" s="69"/>
      <c r="J8848" s="68"/>
      <c r="K8848" s="69"/>
      <c r="L8848" s="68"/>
      <c r="M8848" s="68"/>
      <c r="N8848" s="68"/>
      <c r="O8848" s="68"/>
      <c r="P8848" s="70"/>
      <c r="Q8848" s="71"/>
    </row>
    <row r="8849" spans="1:17">
      <c r="A8849" s="152"/>
      <c r="B8849" s="68"/>
      <c r="C8849" s="68"/>
      <c r="D8849" s="68"/>
      <c r="E8849" s="68"/>
      <c r="F8849" s="69"/>
      <c r="G8849" s="69"/>
      <c r="H8849" s="69"/>
      <c r="I8849" s="69"/>
      <c r="J8849" s="68"/>
      <c r="K8849" s="69"/>
      <c r="L8849" s="68"/>
      <c r="M8849" s="68"/>
      <c r="N8849" s="68"/>
      <c r="O8849" s="68"/>
      <c r="P8849" s="70"/>
      <c r="Q8849" s="71"/>
    </row>
    <row r="8850" spans="1:17">
      <c r="A8850" s="152"/>
      <c r="B8850" s="68"/>
      <c r="C8850" s="68"/>
      <c r="D8850" s="68"/>
      <c r="E8850" s="68"/>
      <c r="F8850" s="69"/>
      <c r="G8850" s="69"/>
      <c r="H8850" s="69"/>
      <c r="I8850" s="69"/>
      <c r="J8850" s="68"/>
      <c r="K8850" s="69"/>
      <c r="L8850" s="68"/>
      <c r="M8850" s="68"/>
      <c r="N8850" s="68"/>
      <c r="O8850" s="68"/>
      <c r="P8850" s="70"/>
      <c r="Q8850" s="71"/>
    </row>
    <row r="8851" spans="1:17">
      <c r="A8851" s="152"/>
      <c r="B8851" s="68"/>
      <c r="C8851" s="68"/>
      <c r="D8851" s="68"/>
      <c r="E8851" s="68"/>
      <c r="F8851" s="69"/>
      <c r="G8851" s="69"/>
      <c r="H8851" s="69"/>
      <c r="I8851" s="69"/>
      <c r="J8851" s="68"/>
      <c r="K8851" s="69"/>
      <c r="L8851" s="68"/>
      <c r="M8851" s="68"/>
      <c r="N8851" s="68"/>
      <c r="O8851" s="68"/>
      <c r="P8851" s="70"/>
      <c r="Q8851" s="71"/>
    </row>
    <row r="8852" spans="1:17">
      <c r="A8852" s="152"/>
      <c r="B8852" s="68"/>
      <c r="C8852" s="68"/>
      <c r="D8852" s="68"/>
      <c r="E8852" s="68"/>
      <c r="F8852" s="69"/>
      <c r="G8852" s="69"/>
      <c r="H8852" s="69"/>
      <c r="I8852" s="69"/>
      <c r="J8852" s="68"/>
      <c r="K8852" s="69"/>
      <c r="L8852" s="68"/>
      <c r="M8852" s="68"/>
      <c r="N8852" s="68"/>
      <c r="O8852" s="68"/>
      <c r="P8852" s="70"/>
      <c r="Q8852" s="71"/>
    </row>
    <row r="8853" spans="1:17">
      <c r="A8853" s="152"/>
      <c r="B8853" s="68"/>
      <c r="C8853" s="68"/>
      <c r="D8853" s="68"/>
      <c r="E8853" s="68"/>
      <c r="F8853" s="69"/>
      <c r="G8853" s="69"/>
      <c r="H8853" s="69"/>
      <c r="I8853" s="69"/>
      <c r="J8853" s="68"/>
      <c r="K8853" s="69"/>
      <c r="L8853" s="68"/>
      <c r="M8853" s="68"/>
      <c r="N8853" s="68"/>
      <c r="O8853" s="68"/>
      <c r="P8853" s="70"/>
      <c r="Q8853" s="71"/>
    </row>
    <row r="8854" spans="1:17">
      <c r="A8854" s="152"/>
      <c r="B8854" s="68"/>
      <c r="C8854" s="68"/>
      <c r="D8854" s="68"/>
      <c r="E8854" s="68"/>
      <c r="F8854" s="69"/>
      <c r="G8854" s="69"/>
      <c r="H8854" s="69"/>
      <c r="I8854" s="69"/>
      <c r="J8854" s="68"/>
      <c r="K8854" s="69"/>
      <c r="L8854" s="68"/>
      <c r="M8854" s="68"/>
      <c r="N8854" s="68"/>
      <c r="O8854" s="68"/>
      <c r="P8854" s="70"/>
      <c r="Q8854" s="71"/>
    </row>
    <row r="8855" spans="1:17">
      <c r="A8855" s="152"/>
      <c r="B8855" s="68"/>
      <c r="C8855" s="68"/>
      <c r="D8855" s="68"/>
      <c r="E8855" s="68"/>
      <c r="F8855" s="69"/>
      <c r="G8855" s="69"/>
      <c r="H8855" s="69"/>
      <c r="I8855" s="69"/>
      <c r="J8855" s="68"/>
      <c r="K8855" s="69"/>
      <c r="L8855" s="68"/>
      <c r="M8855" s="68"/>
      <c r="N8855" s="68"/>
      <c r="O8855" s="68"/>
      <c r="P8855" s="70"/>
      <c r="Q8855" s="71"/>
    </row>
    <row r="8856" spans="1:17">
      <c r="A8856" s="152"/>
      <c r="B8856" s="68"/>
      <c r="C8856" s="68"/>
      <c r="D8856" s="68"/>
      <c r="E8856" s="68"/>
      <c r="F8856" s="69"/>
      <c r="G8856" s="69"/>
      <c r="H8856" s="69"/>
      <c r="I8856" s="69"/>
      <c r="J8856" s="68"/>
      <c r="K8856" s="69"/>
      <c r="L8856" s="68"/>
      <c r="M8856" s="68"/>
      <c r="N8856" s="68"/>
      <c r="O8856" s="68"/>
      <c r="P8856" s="70"/>
      <c r="Q8856" s="71"/>
    </row>
    <row r="8857" spans="1:17">
      <c r="A8857" s="152"/>
      <c r="B8857" s="68"/>
      <c r="C8857" s="68"/>
      <c r="D8857" s="68"/>
      <c r="E8857" s="68"/>
      <c r="F8857" s="69"/>
      <c r="G8857" s="69"/>
      <c r="H8857" s="69"/>
      <c r="I8857" s="69"/>
      <c r="J8857" s="68"/>
      <c r="K8857" s="69"/>
      <c r="L8857" s="68"/>
      <c r="M8857" s="68"/>
      <c r="N8857" s="68"/>
      <c r="O8857" s="68"/>
      <c r="P8857" s="70"/>
      <c r="Q8857" s="71"/>
    </row>
    <row r="8858" spans="1:17">
      <c r="A8858" s="152"/>
      <c r="B8858" s="68"/>
      <c r="C8858" s="68"/>
      <c r="D8858" s="68"/>
      <c r="E8858" s="68"/>
      <c r="F8858" s="69"/>
      <c r="G8858" s="69"/>
      <c r="H8858" s="69"/>
      <c r="I8858" s="69"/>
      <c r="J8858" s="68"/>
      <c r="K8858" s="69"/>
      <c r="L8858" s="68"/>
      <c r="M8858" s="68"/>
      <c r="N8858" s="68"/>
      <c r="O8858" s="68"/>
      <c r="P8858" s="70"/>
      <c r="Q8858" s="71"/>
    </row>
    <row r="8859" spans="1:17">
      <c r="A8859" s="152"/>
      <c r="B8859" s="68"/>
      <c r="C8859" s="68"/>
      <c r="D8859" s="68"/>
      <c r="E8859" s="68"/>
      <c r="F8859" s="69"/>
      <c r="G8859" s="69"/>
      <c r="H8859" s="69"/>
      <c r="I8859" s="69"/>
      <c r="J8859" s="68"/>
      <c r="K8859" s="69"/>
      <c r="L8859" s="68"/>
      <c r="M8859" s="68"/>
      <c r="N8859" s="68"/>
      <c r="O8859" s="68"/>
      <c r="P8859" s="70"/>
      <c r="Q8859" s="71"/>
    </row>
    <row r="8860" spans="1:17">
      <c r="A8860" s="152"/>
      <c r="B8860" s="68"/>
      <c r="C8860" s="68"/>
      <c r="D8860" s="68"/>
      <c r="E8860" s="68"/>
      <c r="F8860" s="69"/>
      <c r="G8860" s="69"/>
      <c r="H8860" s="69"/>
      <c r="I8860" s="69"/>
      <c r="J8860" s="68"/>
      <c r="K8860" s="69"/>
      <c r="L8860" s="68"/>
      <c r="M8860" s="68"/>
      <c r="N8860" s="68"/>
      <c r="O8860" s="68"/>
      <c r="P8860" s="70"/>
      <c r="Q8860" s="71"/>
    </row>
    <row r="8861" spans="1:17">
      <c r="A8861" s="152"/>
      <c r="B8861" s="68"/>
      <c r="C8861" s="68"/>
      <c r="D8861" s="68"/>
      <c r="E8861" s="68"/>
      <c r="F8861" s="69"/>
      <c r="G8861" s="69"/>
      <c r="H8861" s="69"/>
      <c r="I8861" s="69"/>
      <c r="J8861" s="68"/>
      <c r="K8861" s="69"/>
      <c r="L8861" s="68"/>
      <c r="M8861" s="68"/>
      <c r="N8861" s="68"/>
      <c r="O8861" s="68"/>
      <c r="P8861" s="70"/>
      <c r="Q8861" s="71"/>
    </row>
    <row r="8862" spans="1:17">
      <c r="A8862" s="152"/>
      <c r="B8862" s="68"/>
      <c r="C8862" s="68"/>
      <c r="D8862" s="68"/>
      <c r="E8862" s="68"/>
      <c r="F8862" s="69"/>
      <c r="G8862" s="69"/>
      <c r="H8862" s="69"/>
      <c r="I8862" s="69"/>
      <c r="J8862" s="68"/>
      <c r="K8862" s="69"/>
      <c r="L8862" s="68"/>
      <c r="M8862" s="68"/>
      <c r="N8862" s="68"/>
      <c r="O8862" s="68"/>
      <c r="P8862" s="70"/>
      <c r="Q8862" s="71"/>
    </row>
    <row r="8863" spans="1:17">
      <c r="A8863" s="152"/>
      <c r="B8863" s="68"/>
      <c r="C8863" s="68"/>
      <c r="D8863" s="68"/>
      <c r="E8863" s="68"/>
      <c r="F8863" s="69"/>
      <c r="G8863" s="69"/>
      <c r="H8863" s="69"/>
      <c r="I8863" s="69"/>
      <c r="J8863" s="68"/>
      <c r="K8863" s="69"/>
      <c r="L8863" s="68"/>
      <c r="M8863" s="68"/>
      <c r="N8863" s="68"/>
      <c r="O8863" s="68"/>
      <c r="P8863" s="70"/>
      <c r="Q8863" s="71"/>
    </row>
    <row r="8864" spans="1:17">
      <c r="A8864" s="152"/>
      <c r="B8864" s="68"/>
      <c r="C8864" s="68"/>
      <c r="D8864" s="68"/>
      <c r="E8864" s="68"/>
      <c r="F8864" s="69"/>
      <c r="G8864" s="69"/>
      <c r="H8864" s="69"/>
      <c r="I8864" s="69"/>
      <c r="J8864" s="68"/>
      <c r="K8864" s="69"/>
      <c r="L8864" s="68"/>
      <c r="M8864" s="68"/>
      <c r="N8864" s="68"/>
      <c r="O8864" s="68"/>
      <c r="P8864" s="70"/>
      <c r="Q8864" s="71"/>
    </row>
    <row r="8865" spans="1:17">
      <c r="A8865" s="152"/>
      <c r="B8865" s="68"/>
      <c r="C8865" s="68"/>
      <c r="D8865" s="68"/>
      <c r="E8865" s="68"/>
      <c r="F8865" s="69"/>
      <c r="G8865" s="69"/>
      <c r="H8865" s="69"/>
      <c r="I8865" s="69"/>
      <c r="J8865" s="68"/>
      <c r="K8865" s="69"/>
      <c r="L8865" s="68"/>
      <c r="M8865" s="68"/>
      <c r="N8865" s="68"/>
      <c r="O8865" s="68"/>
      <c r="P8865" s="70"/>
      <c r="Q8865" s="71"/>
    </row>
    <row r="8866" spans="1:17">
      <c r="A8866" s="152"/>
      <c r="B8866" s="68"/>
      <c r="C8866" s="68"/>
      <c r="D8866" s="68"/>
      <c r="E8866" s="68"/>
      <c r="F8866" s="69"/>
      <c r="G8866" s="69"/>
      <c r="H8866" s="69"/>
      <c r="I8866" s="69"/>
      <c r="J8866" s="68"/>
      <c r="K8866" s="69"/>
      <c r="L8866" s="68"/>
      <c r="M8866" s="68"/>
      <c r="N8866" s="68"/>
      <c r="O8866" s="68"/>
      <c r="P8866" s="70"/>
      <c r="Q8866" s="71"/>
    </row>
    <row r="8867" spans="1:17">
      <c r="A8867" s="152"/>
      <c r="B8867" s="68"/>
      <c r="C8867" s="68"/>
      <c r="D8867" s="68"/>
      <c r="E8867" s="68"/>
      <c r="F8867" s="69"/>
      <c r="G8867" s="69"/>
      <c r="H8867" s="69"/>
      <c r="I8867" s="69"/>
      <c r="J8867" s="68"/>
      <c r="K8867" s="69"/>
      <c r="L8867" s="68"/>
      <c r="M8867" s="68"/>
      <c r="N8867" s="68"/>
      <c r="O8867" s="68"/>
      <c r="P8867" s="70"/>
      <c r="Q8867" s="71"/>
    </row>
    <row r="8868" spans="1:17">
      <c r="A8868" s="152"/>
      <c r="B8868" s="68"/>
      <c r="C8868" s="68"/>
      <c r="D8868" s="68"/>
      <c r="E8868" s="68"/>
      <c r="F8868" s="69"/>
      <c r="G8868" s="69"/>
      <c r="H8868" s="69"/>
      <c r="I8868" s="69"/>
      <c r="J8868" s="68"/>
      <c r="K8868" s="69"/>
      <c r="L8868" s="68"/>
      <c r="M8868" s="68"/>
      <c r="N8868" s="68"/>
      <c r="O8868" s="68"/>
      <c r="P8868" s="70"/>
      <c r="Q8868" s="71"/>
    </row>
    <row r="8869" spans="1:17">
      <c r="A8869" s="152"/>
      <c r="B8869" s="68"/>
      <c r="C8869" s="68"/>
      <c r="D8869" s="68"/>
      <c r="E8869" s="68"/>
      <c r="F8869" s="69"/>
      <c r="G8869" s="69"/>
      <c r="H8869" s="69"/>
      <c r="I8869" s="69"/>
      <c r="J8869" s="68"/>
      <c r="K8869" s="69"/>
      <c r="L8869" s="68"/>
      <c r="M8869" s="68"/>
      <c r="N8869" s="68"/>
      <c r="O8869" s="68"/>
      <c r="P8869" s="70"/>
      <c r="Q8869" s="71"/>
    </row>
    <row r="8870" spans="1:17">
      <c r="A8870" s="152"/>
      <c r="B8870" s="68"/>
      <c r="C8870" s="68"/>
      <c r="D8870" s="68"/>
      <c r="E8870" s="68"/>
      <c r="F8870" s="69"/>
      <c r="G8870" s="69"/>
      <c r="H8870" s="69"/>
      <c r="I8870" s="69"/>
      <c r="J8870" s="68"/>
      <c r="K8870" s="69"/>
      <c r="L8870" s="68"/>
      <c r="M8870" s="68"/>
      <c r="N8870" s="68"/>
      <c r="O8870" s="68"/>
      <c r="P8870" s="70"/>
      <c r="Q8870" s="71"/>
    </row>
    <row r="8871" spans="1:17">
      <c r="A8871" s="152"/>
      <c r="B8871" s="68"/>
      <c r="C8871" s="68"/>
      <c r="D8871" s="68"/>
      <c r="E8871" s="68"/>
      <c r="F8871" s="69"/>
      <c r="G8871" s="69"/>
      <c r="H8871" s="69"/>
      <c r="I8871" s="69"/>
      <c r="J8871" s="68"/>
      <c r="K8871" s="69"/>
      <c r="L8871" s="68"/>
      <c r="M8871" s="68"/>
      <c r="N8871" s="68"/>
      <c r="O8871" s="68"/>
      <c r="P8871" s="70"/>
      <c r="Q8871" s="71"/>
    </row>
    <row r="8872" spans="1:17">
      <c r="A8872" s="152"/>
      <c r="B8872" s="68"/>
      <c r="C8872" s="68"/>
      <c r="D8872" s="68"/>
      <c r="E8872" s="68"/>
      <c r="F8872" s="69"/>
      <c r="G8872" s="69"/>
      <c r="H8872" s="69"/>
      <c r="I8872" s="69"/>
      <c r="J8872" s="68"/>
      <c r="K8872" s="69"/>
      <c r="L8872" s="68"/>
      <c r="M8872" s="68"/>
      <c r="N8872" s="68"/>
      <c r="O8872" s="68"/>
      <c r="P8872" s="70"/>
      <c r="Q8872" s="71"/>
    </row>
    <row r="8873" spans="1:17">
      <c r="A8873" s="152"/>
      <c r="B8873" s="68"/>
      <c r="C8873" s="68"/>
      <c r="D8873" s="68"/>
      <c r="E8873" s="68"/>
      <c r="F8873" s="69"/>
      <c r="G8873" s="69"/>
      <c r="H8873" s="69"/>
      <c r="I8873" s="69"/>
      <c r="J8873" s="68"/>
      <c r="K8873" s="69"/>
      <c r="L8873" s="68"/>
      <c r="M8873" s="68"/>
      <c r="N8873" s="68"/>
      <c r="O8873" s="68"/>
      <c r="P8873" s="70"/>
      <c r="Q8873" s="71"/>
    </row>
    <row r="8874" spans="1:17">
      <c r="A8874" s="152"/>
      <c r="B8874" s="68"/>
      <c r="C8874" s="68"/>
      <c r="D8874" s="68"/>
      <c r="E8874" s="68"/>
      <c r="F8874" s="69"/>
      <c r="G8874" s="69"/>
      <c r="H8874" s="69"/>
      <c r="I8874" s="69"/>
      <c r="J8874" s="68"/>
      <c r="K8874" s="69"/>
      <c r="L8874" s="68"/>
      <c r="M8874" s="68"/>
      <c r="N8874" s="68"/>
      <c r="O8874" s="68"/>
      <c r="P8874" s="70"/>
      <c r="Q8874" s="71"/>
    </row>
    <row r="8875" spans="1:17">
      <c r="A8875" s="152"/>
      <c r="B8875" s="68"/>
      <c r="C8875" s="68"/>
      <c r="D8875" s="68"/>
      <c r="E8875" s="68"/>
      <c r="F8875" s="69"/>
      <c r="G8875" s="69"/>
      <c r="H8875" s="69"/>
      <c r="I8875" s="69"/>
      <c r="J8875" s="68"/>
      <c r="K8875" s="69"/>
      <c r="L8875" s="68"/>
      <c r="M8875" s="68"/>
      <c r="N8875" s="68"/>
      <c r="O8875" s="68"/>
      <c r="P8875" s="70"/>
      <c r="Q8875" s="71"/>
    </row>
    <row r="8876" spans="1:17">
      <c r="A8876" s="152"/>
      <c r="B8876" s="68"/>
      <c r="C8876" s="68"/>
      <c r="D8876" s="68"/>
      <c r="E8876" s="68"/>
      <c r="F8876" s="69"/>
      <c r="G8876" s="69"/>
      <c r="H8876" s="69"/>
      <c r="I8876" s="69"/>
      <c r="J8876" s="68"/>
      <c r="K8876" s="69"/>
      <c r="L8876" s="68"/>
      <c r="M8876" s="68"/>
      <c r="N8876" s="68"/>
      <c r="O8876" s="68"/>
      <c r="P8876" s="70"/>
      <c r="Q8876" s="71"/>
    </row>
    <row r="8877" spans="1:17">
      <c r="A8877" s="152"/>
      <c r="B8877" s="68"/>
      <c r="C8877" s="68"/>
      <c r="D8877" s="68"/>
      <c r="E8877" s="68"/>
      <c r="F8877" s="69"/>
      <c r="G8877" s="69"/>
      <c r="H8877" s="69"/>
      <c r="I8877" s="69"/>
      <c r="J8877" s="68"/>
      <c r="K8877" s="69"/>
      <c r="L8877" s="68"/>
      <c r="M8877" s="68"/>
      <c r="N8877" s="68"/>
      <c r="O8877" s="68"/>
      <c r="P8877" s="70"/>
      <c r="Q8877" s="71"/>
    </row>
    <row r="8878" spans="1:17">
      <c r="A8878" s="152"/>
      <c r="B8878" s="68"/>
      <c r="C8878" s="68"/>
      <c r="D8878" s="68"/>
      <c r="E8878" s="68"/>
      <c r="F8878" s="69"/>
      <c r="G8878" s="69"/>
      <c r="H8878" s="69"/>
      <c r="I8878" s="69"/>
      <c r="J8878" s="68"/>
      <c r="K8878" s="69"/>
      <c r="L8878" s="68"/>
      <c r="M8878" s="68"/>
      <c r="N8878" s="68"/>
      <c r="O8878" s="68"/>
      <c r="P8878" s="70"/>
      <c r="Q8878" s="71"/>
    </row>
    <row r="8879" spans="1:17">
      <c r="A8879" s="152"/>
      <c r="B8879" s="68"/>
      <c r="C8879" s="68"/>
      <c r="D8879" s="68"/>
      <c r="E8879" s="68"/>
      <c r="F8879" s="69"/>
      <c r="G8879" s="69"/>
      <c r="H8879" s="69"/>
      <c r="I8879" s="69"/>
      <c r="J8879" s="68"/>
      <c r="K8879" s="69"/>
      <c r="L8879" s="68"/>
      <c r="M8879" s="68"/>
      <c r="N8879" s="68"/>
      <c r="O8879" s="68"/>
      <c r="P8879" s="70"/>
      <c r="Q8879" s="71"/>
    </row>
    <row r="8880" spans="1:17">
      <c r="A8880" s="152"/>
      <c r="B8880" s="68"/>
      <c r="C8880" s="68"/>
      <c r="D8880" s="68"/>
      <c r="E8880" s="68"/>
      <c r="F8880" s="69"/>
      <c r="G8880" s="69"/>
      <c r="H8880" s="69"/>
      <c r="I8880" s="69"/>
      <c r="J8880" s="68"/>
      <c r="K8880" s="69"/>
      <c r="L8880" s="68"/>
      <c r="M8880" s="68"/>
      <c r="N8880" s="68"/>
      <c r="O8880" s="68"/>
      <c r="P8880" s="70"/>
      <c r="Q8880" s="71"/>
    </row>
    <row r="8881" spans="1:17">
      <c r="A8881" s="152"/>
      <c r="B8881" s="68"/>
      <c r="C8881" s="68"/>
      <c r="D8881" s="68"/>
      <c r="E8881" s="68"/>
      <c r="F8881" s="69"/>
      <c r="G8881" s="69"/>
      <c r="H8881" s="69"/>
      <c r="I8881" s="69"/>
      <c r="J8881" s="68"/>
      <c r="K8881" s="69"/>
      <c r="L8881" s="68"/>
      <c r="M8881" s="68"/>
      <c r="N8881" s="68"/>
      <c r="O8881" s="68"/>
      <c r="P8881" s="70"/>
      <c r="Q8881" s="71"/>
    </row>
    <row r="8882" spans="1:17">
      <c r="A8882" s="152"/>
      <c r="B8882" s="68"/>
      <c r="C8882" s="68"/>
      <c r="D8882" s="68"/>
      <c r="E8882" s="68"/>
      <c r="F8882" s="69"/>
      <c r="G8882" s="69"/>
      <c r="H8882" s="69"/>
      <c r="I8882" s="69"/>
      <c r="J8882" s="68"/>
      <c r="K8882" s="69"/>
      <c r="L8882" s="68"/>
      <c r="M8882" s="68"/>
      <c r="N8882" s="68"/>
      <c r="O8882" s="68"/>
      <c r="P8882" s="70"/>
      <c r="Q8882" s="71"/>
    </row>
    <row r="8883" spans="1:17">
      <c r="A8883" s="152"/>
      <c r="B8883" s="68"/>
      <c r="C8883" s="68"/>
      <c r="D8883" s="68"/>
      <c r="E8883" s="68"/>
      <c r="F8883" s="69"/>
      <c r="G8883" s="69"/>
      <c r="H8883" s="69"/>
      <c r="I8883" s="69"/>
      <c r="J8883" s="68"/>
      <c r="K8883" s="69"/>
      <c r="L8883" s="68"/>
      <c r="M8883" s="68"/>
      <c r="N8883" s="68"/>
      <c r="O8883" s="68"/>
      <c r="P8883" s="70"/>
      <c r="Q8883" s="71"/>
    </row>
    <row r="8884" spans="1:17">
      <c r="A8884" s="152"/>
      <c r="B8884" s="68"/>
      <c r="C8884" s="68"/>
      <c r="D8884" s="68"/>
      <c r="E8884" s="68"/>
      <c r="F8884" s="69"/>
      <c r="G8884" s="69"/>
      <c r="H8884" s="69"/>
      <c r="I8884" s="69"/>
      <c r="J8884" s="68"/>
      <c r="K8884" s="69"/>
      <c r="L8884" s="68"/>
      <c r="M8884" s="68"/>
      <c r="N8884" s="68"/>
      <c r="O8884" s="68"/>
      <c r="P8884" s="70"/>
      <c r="Q8884" s="71"/>
    </row>
    <row r="8885" spans="1:17">
      <c r="A8885" s="152"/>
      <c r="B8885" s="68"/>
      <c r="C8885" s="68"/>
      <c r="D8885" s="68"/>
      <c r="E8885" s="68"/>
      <c r="F8885" s="69"/>
      <c r="G8885" s="69"/>
      <c r="H8885" s="69"/>
      <c r="I8885" s="69"/>
      <c r="J8885" s="68"/>
      <c r="K8885" s="69"/>
      <c r="L8885" s="68"/>
      <c r="M8885" s="68"/>
      <c r="N8885" s="68"/>
      <c r="O8885" s="68"/>
      <c r="P8885" s="70"/>
      <c r="Q8885" s="71"/>
    </row>
    <row r="8886" spans="1:17">
      <c r="A8886" s="152"/>
      <c r="B8886" s="68"/>
      <c r="C8886" s="68"/>
      <c r="D8886" s="68"/>
      <c r="E8886" s="68"/>
      <c r="F8886" s="69"/>
      <c r="G8886" s="69"/>
      <c r="H8886" s="69"/>
      <c r="I8886" s="69"/>
      <c r="J8886" s="68"/>
      <c r="K8886" s="69"/>
      <c r="L8886" s="68"/>
      <c r="M8886" s="68"/>
      <c r="N8886" s="68"/>
      <c r="O8886" s="68"/>
      <c r="P8886" s="70"/>
      <c r="Q8886" s="71"/>
    </row>
    <row r="8887" spans="1:17">
      <c r="A8887" s="152"/>
      <c r="B8887" s="68"/>
      <c r="C8887" s="68"/>
      <c r="D8887" s="68"/>
      <c r="E8887" s="68"/>
      <c r="F8887" s="69"/>
      <c r="G8887" s="69"/>
      <c r="H8887" s="69"/>
      <c r="I8887" s="69"/>
      <c r="J8887" s="68"/>
      <c r="K8887" s="69"/>
      <c r="L8887" s="68"/>
      <c r="M8887" s="68"/>
      <c r="N8887" s="68"/>
      <c r="O8887" s="68"/>
      <c r="P8887" s="70"/>
      <c r="Q8887" s="71"/>
    </row>
    <row r="8888" spans="1:17">
      <c r="A8888" s="152"/>
      <c r="B8888" s="68"/>
      <c r="C8888" s="68"/>
      <c r="D8888" s="68"/>
      <c r="E8888" s="68"/>
      <c r="F8888" s="69"/>
      <c r="G8888" s="69"/>
      <c r="H8888" s="69"/>
      <c r="I8888" s="69"/>
      <c r="J8888" s="68"/>
      <c r="K8888" s="69"/>
      <c r="L8888" s="68"/>
      <c r="M8888" s="68"/>
      <c r="N8888" s="68"/>
      <c r="O8888" s="68"/>
      <c r="P8888" s="70"/>
      <c r="Q8888" s="71"/>
    </row>
    <row r="8889" spans="1:17">
      <c r="A8889" s="152"/>
      <c r="B8889" s="68"/>
      <c r="C8889" s="68"/>
      <c r="D8889" s="68"/>
      <c r="E8889" s="68"/>
      <c r="F8889" s="69"/>
      <c r="G8889" s="69"/>
      <c r="H8889" s="69"/>
      <c r="I8889" s="69"/>
      <c r="J8889" s="68"/>
      <c r="K8889" s="69"/>
      <c r="L8889" s="68"/>
      <c r="M8889" s="68"/>
      <c r="N8889" s="68"/>
      <c r="O8889" s="68"/>
      <c r="P8889" s="70"/>
      <c r="Q8889" s="71"/>
    </row>
    <row r="8890" spans="1:17">
      <c r="A8890" s="152"/>
      <c r="B8890" s="68"/>
      <c r="C8890" s="68"/>
      <c r="D8890" s="68"/>
      <c r="E8890" s="68"/>
      <c r="F8890" s="69"/>
      <c r="G8890" s="69"/>
      <c r="H8890" s="69"/>
      <c r="I8890" s="69"/>
      <c r="J8890" s="68"/>
      <c r="K8890" s="69"/>
      <c r="L8890" s="68"/>
      <c r="M8890" s="68"/>
      <c r="N8890" s="68"/>
      <c r="O8890" s="68"/>
      <c r="P8890" s="70"/>
      <c r="Q8890" s="71"/>
    </row>
    <row r="8891" spans="1:17">
      <c r="A8891" s="152"/>
      <c r="B8891" s="68"/>
      <c r="C8891" s="68"/>
      <c r="D8891" s="68"/>
      <c r="E8891" s="68"/>
      <c r="F8891" s="69"/>
      <c r="G8891" s="69"/>
      <c r="H8891" s="69"/>
      <c r="I8891" s="69"/>
      <c r="J8891" s="68"/>
      <c r="K8891" s="69"/>
      <c r="L8891" s="68"/>
      <c r="M8891" s="68"/>
      <c r="N8891" s="68"/>
      <c r="O8891" s="68"/>
      <c r="P8891" s="70"/>
      <c r="Q8891" s="71"/>
    </row>
    <row r="8892" spans="1:17">
      <c r="A8892" s="152"/>
      <c r="B8892" s="68"/>
      <c r="C8892" s="68"/>
      <c r="D8892" s="68"/>
      <c r="E8892" s="68"/>
      <c r="F8892" s="69"/>
      <c r="G8892" s="69"/>
      <c r="H8892" s="69"/>
      <c r="I8892" s="69"/>
      <c r="J8892" s="68"/>
      <c r="K8892" s="69"/>
      <c r="L8892" s="68"/>
      <c r="M8892" s="68"/>
      <c r="N8892" s="68"/>
      <c r="O8892" s="68"/>
      <c r="P8892" s="70"/>
      <c r="Q8892" s="71"/>
    </row>
    <row r="8893" spans="1:17">
      <c r="A8893" s="152"/>
      <c r="B8893" s="68"/>
      <c r="C8893" s="68"/>
      <c r="D8893" s="68"/>
      <c r="E8893" s="68"/>
      <c r="F8893" s="69"/>
      <c r="G8893" s="69"/>
      <c r="H8893" s="69"/>
      <c r="I8893" s="69"/>
      <c r="J8893" s="68"/>
      <c r="K8893" s="69"/>
      <c r="L8893" s="68"/>
      <c r="M8893" s="68"/>
      <c r="N8893" s="68"/>
      <c r="O8893" s="68"/>
      <c r="P8893" s="70"/>
      <c r="Q8893" s="71"/>
    </row>
    <row r="8894" spans="1:17">
      <c r="A8894" s="152"/>
      <c r="B8894" s="68"/>
      <c r="C8894" s="68"/>
      <c r="D8894" s="68"/>
      <c r="E8894" s="68"/>
      <c r="F8894" s="69"/>
      <c r="G8894" s="69"/>
      <c r="H8894" s="69"/>
      <c r="I8894" s="69"/>
      <c r="J8894" s="68"/>
      <c r="K8894" s="69"/>
      <c r="L8894" s="68"/>
      <c r="M8894" s="68"/>
      <c r="N8894" s="68"/>
      <c r="O8894" s="68"/>
      <c r="P8894" s="70"/>
      <c r="Q8894" s="71"/>
    </row>
    <row r="8895" spans="1:17">
      <c r="A8895" s="152"/>
      <c r="B8895" s="68"/>
      <c r="C8895" s="68"/>
      <c r="D8895" s="68"/>
      <c r="E8895" s="68"/>
      <c r="F8895" s="69"/>
      <c r="G8895" s="69"/>
      <c r="H8895" s="69"/>
      <c r="I8895" s="69"/>
      <c r="J8895" s="68"/>
      <c r="K8895" s="69"/>
      <c r="L8895" s="68"/>
      <c r="M8895" s="68"/>
      <c r="N8895" s="68"/>
      <c r="O8895" s="68"/>
      <c r="P8895" s="70"/>
      <c r="Q8895" s="71"/>
    </row>
    <row r="8896" spans="1:17">
      <c r="A8896" s="152"/>
      <c r="B8896" s="68"/>
      <c r="C8896" s="68"/>
      <c r="D8896" s="68"/>
      <c r="E8896" s="68"/>
      <c r="F8896" s="69"/>
      <c r="G8896" s="69"/>
      <c r="H8896" s="69"/>
      <c r="I8896" s="69"/>
      <c r="J8896" s="68"/>
      <c r="K8896" s="69"/>
      <c r="L8896" s="68"/>
      <c r="M8896" s="68"/>
      <c r="N8896" s="68"/>
      <c r="O8896" s="68"/>
      <c r="P8896" s="70"/>
      <c r="Q8896" s="71"/>
    </row>
    <row r="8897" spans="1:17">
      <c r="A8897" s="152"/>
      <c r="B8897" s="68"/>
      <c r="C8897" s="68"/>
      <c r="D8897" s="68"/>
      <c r="E8897" s="68"/>
      <c r="F8897" s="69"/>
      <c r="G8897" s="69"/>
      <c r="H8897" s="69"/>
      <c r="I8897" s="69"/>
      <c r="J8897" s="68"/>
      <c r="K8897" s="69"/>
      <c r="L8897" s="68"/>
      <c r="M8897" s="68"/>
      <c r="N8897" s="68"/>
      <c r="O8897" s="68"/>
      <c r="P8897" s="70"/>
      <c r="Q8897" s="71"/>
    </row>
    <row r="8898" spans="1:17">
      <c r="A8898" s="152"/>
      <c r="B8898" s="68"/>
      <c r="C8898" s="68"/>
      <c r="D8898" s="68"/>
      <c r="E8898" s="68"/>
      <c r="F8898" s="69"/>
      <c r="G8898" s="69"/>
      <c r="H8898" s="69"/>
      <c r="I8898" s="69"/>
      <c r="J8898" s="68"/>
      <c r="K8898" s="69"/>
      <c r="L8898" s="68"/>
      <c r="M8898" s="68"/>
      <c r="N8898" s="68"/>
      <c r="O8898" s="68"/>
      <c r="P8898" s="70"/>
      <c r="Q8898" s="71"/>
    </row>
    <row r="8899" spans="1:17">
      <c r="A8899" s="152"/>
      <c r="B8899" s="68"/>
      <c r="C8899" s="68"/>
      <c r="D8899" s="68"/>
      <c r="E8899" s="68"/>
      <c r="F8899" s="69"/>
      <c r="G8899" s="69"/>
      <c r="H8899" s="69"/>
      <c r="I8899" s="69"/>
      <c r="J8899" s="68"/>
      <c r="K8899" s="69"/>
      <c r="L8899" s="68"/>
      <c r="M8899" s="68"/>
      <c r="N8899" s="68"/>
      <c r="O8899" s="68"/>
      <c r="P8899" s="70"/>
      <c r="Q8899" s="71"/>
    </row>
    <row r="8900" spans="1:17">
      <c r="A8900" s="152"/>
      <c r="B8900" s="68"/>
      <c r="C8900" s="68"/>
      <c r="D8900" s="68"/>
      <c r="E8900" s="68"/>
      <c r="F8900" s="69"/>
      <c r="G8900" s="69"/>
      <c r="H8900" s="69"/>
      <c r="I8900" s="69"/>
      <c r="J8900" s="68"/>
      <c r="K8900" s="69"/>
      <c r="L8900" s="68"/>
      <c r="M8900" s="68"/>
      <c r="N8900" s="68"/>
      <c r="O8900" s="68"/>
      <c r="P8900" s="70"/>
      <c r="Q8900" s="71"/>
    </row>
    <row r="8901" spans="1:17">
      <c r="A8901" s="152"/>
      <c r="B8901" s="68"/>
      <c r="C8901" s="68"/>
      <c r="D8901" s="68"/>
      <c r="E8901" s="68"/>
      <c r="F8901" s="69"/>
      <c r="G8901" s="69"/>
      <c r="H8901" s="69"/>
      <c r="I8901" s="69"/>
      <c r="J8901" s="68"/>
      <c r="K8901" s="69"/>
      <c r="L8901" s="68"/>
      <c r="M8901" s="68"/>
      <c r="N8901" s="68"/>
      <c r="O8901" s="68"/>
      <c r="P8901" s="70"/>
      <c r="Q8901" s="71"/>
    </row>
    <row r="8902" spans="1:17">
      <c r="A8902" s="152"/>
      <c r="B8902" s="68"/>
      <c r="C8902" s="68"/>
      <c r="D8902" s="68"/>
      <c r="E8902" s="68"/>
      <c r="F8902" s="69"/>
      <c r="G8902" s="69"/>
      <c r="H8902" s="69"/>
      <c r="I8902" s="69"/>
      <c r="J8902" s="68"/>
      <c r="K8902" s="69"/>
      <c r="L8902" s="68"/>
      <c r="M8902" s="68"/>
      <c r="N8902" s="68"/>
      <c r="O8902" s="68"/>
      <c r="P8902" s="70"/>
      <c r="Q8902" s="71"/>
    </row>
    <row r="8903" spans="1:17">
      <c r="A8903" s="152"/>
      <c r="B8903" s="68"/>
      <c r="C8903" s="68"/>
      <c r="D8903" s="68"/>
      <c r="E8903" s="68"/>
      <c r="F8903" s="69"/>
      <c r="G8903" s="69"/>
      <c r="H8903" s="69"/>
      <c r="I8903" s="69"/>
      <c r="J8903" s="68"/>
      <c r="K8903" s="69"/>
      <c r="L8903" s="68"/>
      <c r="M8903" s="68"/>
      <c r="N8903" s="68"/>
      <c r="O8903" s="68"/>
      <c r="P8903" s="70"/>
      <c r="Q8903" s="71"/>
    </row>
    <row r="8904" spans="1:17">
      <c r="A8904" s="152"/>
      <c r="B8904" s="68"/>
      <c r="C8904" s="68"/>
      <c r="D8904" s="68"/>
      <c r="E8904" s="68"/>
      <c r="F8904" s="69"/>
      <c r="G8904" s="69"/>
      <c r="H8904" s="69"/>
      <c r="I8904" s="69"/>
      <c r="J8904" s="68"/>
      <c r="K8904" s="69"/>
      <c r="L8904" s="68"/>
      <c r="M8904" s="68"/>
      <c r="N8904" s="68"/>
      <c r="O8904" s="68"/>
      <c r="P8904" s="70"/>
      <c r="Q8904" s="71"/>
    </row>
    <row r="8905" spans="1:17">
      <c r="A8905" s="152"/>
      <c r="B8905" s="68"/>
      <c r="C8905" s="68"/>
      <c r="D8905" s="68"/>
      <c r="E8905" s="68"/>
      <c r="F8905" s="69"/>
      <c r="G8905" s="69"/>
      <c r="H8905" s="69"/>
      <c r="I8905" s="69"/>
      <c r="J8905" s="68"/>
      <c r="K8905" s="69"/>
      <c r="L8905" s="68"/>
      <c r="M8905" s="68"/>
      <c r="N8905" s="68"/>
      <c r="O8905" s="68"/>
      <c r="P8905" s="70"/>
      <c r="Q8905" s="71"/>
    </row>
    <row r="8906" spans="1:17">
      <c r="A8906" s="152"/>
      <c r="B8906" s="68"/>
      <c r="C8906" s="68"/>
      <c r="D8906" s="68"/>
      <c r="E8906" s="68"/>
      <c r="F8906" s="69"/>
      <c r="G8906" s="69"/>
      <c r="H8906" s="69"/>
      <c r="I8906" s="69"/>
      <c r="J8906" s="68"/>
      <c r="K8906" s="69"/>
      <c r="L8906" s="68"/>
      <c r="M8906" s="68"/>
      <c r="N8906" s="68"/>
      <c r="O8906" s="68"/>
      <c r="P8906" s="70"/>
      <c r="Q8906" s="71"/>
    </row>
    <row r="8907" spans="1:17">
      <c r="A8907" s="152"/>
      <c r="B8907" s="68"/>
      <c r="C8907" s="68"/>
      <c r="D8907" s="68"/>
      <c r="E8907" s="68"/>
      <c r="F8907" s="69"/>
      <c r="G8907" s="69"/>
      <c r="H8907" s="69"/>
      <c r="I8907" s="69"/>
      <c r="J8907" s="68"/>
      <c r="K8907" s="69"/>
      <c r="L8907" s="68"/>
      <c r="M8907" s="68"/>
      <c r="N8907" s="68"/>
      <c r="O8907" s="68"/>
      <c r="P8907" s="70"/>
      <c r="Q8907" s="71"/>
    </row>
    <row r="8908" spans="1:17">
      <c r="A8908" s="152"/>
      <c r="B8908" s="68"/>
      <c r="C8908" s="68"/>
      <c r="D8908" s="68"/>
      <c r="E8908" s="68"/>
      <c r="F8908" s="69"/>
      <c r="G8908" s="69"/>
      <c r="H8908" s="69"/>
      <c r="I8908" s="69"/>
      <c r="J8908" s="68"/>
      <c r="K8908" s="69"/>
      <c r="L8908" s="68"/>
      <c r="M8908" s="68"/>
      <c r="N8908" s="68"/>
      <c r="O8908" s="68"/>
      <c r="P8908" s="70"/>
      <c r="Q8908" s="71"/>
    </row>
    <row r="8909" spans="1:17">
      <c r="A8909" s="152"/>
      <c r="B8909" s="68"/>
      <c r="C8909" s="68"/>
      <c r="D8909" s="68"/>
      <c r="E8909" s="68"/>
      <c r="F8909" s="69"/>
      <c r="G8909" s="69"/>
      <c r="H8909" s="69"/>
      <c r="I8909" s="69"/>
      <c r="J8909" s="68"/>
      <c r="K8909" s="69"/>
      <c r="L8909" s="68"/>
      <c r="M8909" s="68"/>
      <c r="N8909" s="68"/>
      <c r="O8909" s="68"/>
      <c r="P8909" s="70"/>
      <c r="Q8909" s="71"/>
    </row>
    <row r="8910" spans="1:17">
      <c r="A8910" s="152"/>
      <c r="B8910" s="68"/>
      <c r="C8910" s="68"/>
      <c r="D8910" s="68"/>
      <c r="E8910" s="68"/>
      <c r="F8910" s="69"/>
      <c r="G8910" s="69"/>
      <c r="H8910" s="69"/>
      <c r="I8910" s="69"/>
      <c r="J8910" s="68"/>
      <c r="K8910" s="69"/>
      <c r="L8910" s="68"/>
      <c r="M8910" s="68"/>
      <c r="N8910" s="68"/>
      <c r="O8910" s="68"/>
      <c r="P8910" s="70"/>
      <c r="Q8910" s="71"/>
    </row>
    <row r="8911" spans="1:17">
      <c r="A8911" s="152"/>
      <c r="B8911" s="68"/>
      <c r="C8911" s="68"/>
      <c r="D8911" s="68"/>
      <c r="E8911" s="68"/>
      <c r="F8911" s="69"/>
      <c r="G8911" s="69"/>
      <c r="H8911" s="69"/>
      <c r="I8911" s="69"/>
      <c r="J8911" s="68"/>
      <c r="K8911" s="69"/>
      <c r="L8911" s="68"/>
      <c r="M8911" s="68"/>
      <c r="N8911" s="68"/>
      <c r="O8911" s="68"/>
      <c r="P8911" s="70"/>
      <c r="Q8911" s="71"/>
    </row>
    <row r="8912" spans="1:17">
      <c r="A8912" s="152"/>
      <c r="B8912" s="68"/>
      <c r="C8912" s="68"/>
      <c r="D8912" s="68"/>
      <c r="E8912" s="68"/>
      <c r="F8912" s="69"/>
      <c r="G8912" s="69"/>
      <c r="H8912" s="69"/>
      <c r="I8912" s="69"/>
      <c r="J8912" s="68"/>
      <c r="K8912" s="69"/>
      <c r="L8912" s="68"/>
      <c r="M8912" s="68"/>
      <c r="N8912" s="68"/>
      <c r="O8912" s="68"/>
      <c r="P8912" s="70"/>
      <c r="Q8912" s="71"/>
    </row>
    <row r="8913" spans="1:17">
      <c r="A8913" s="152"/>
      <c r="B8913" s="68"/>
      <c r="C8913" s="68"/>
      <c r="D8913" s="68"/>
      <c r="E8913" s="68"/>
      <c r="F8913" s="69"/>
      <c r="G8913" s="69"/>
      <c r="H8913" s="69"/>
      <c r="I8913" s="69"/>
      <c r="J8913" s="68"/>
      <c r="K8913" s="69"/>
      <c r="L8913" s="68"/>
      <c r="M8913" s="68"/>
      <c r="N8913" s="68"/>
      <c r="O8913" s="68"/>
      <c r="P8913" s="70"/>
      <c r="Q8913" s="71"/>
    </row>
    <row r="8914" spans="1:17">
      <c r="A8914" s="152"/>
      <c r="B8914" s="68"/>
      <c r="C8914" s="68"/>
      <c r="D8914" s="68"/>
      <c r="E8914" s="68"/>
      <c r="F8914" s="69"/>
      <c r="G8914" s="69"/>
      <c r="H8914" s="69"/>
      <c r="I8914" s="69"/>
      <c r="J8914" s="68"/>
      <c r="K8914" s="69"/>
      <c r="L8914" s="68"/>
      <c r="M8914" s="68"/>
      <c r="N8914" s="68"/>
      <c r="O8914" s="68"/>
      <c r="P8914" s="70"/>
      <c r="Q8914" s="71"/>
    </row>
    <row r="8915" spans="1:17">
      <c r="A8915" s="152"/>
      <c r="B8915" s="68"/>
      <c r="C8915" s="68"/>
      <c r="D8915" s="68"/>
      <c r="E8915" s="68"/>
      <c r="F8915" s="69"/>
      <c r="G8915" s="69"/>
      <c r="H8915" s="69"/>
      <c r="I8915" s="69"/>
      <c r="J8915" s="68"/>
      <c r="K8915" s="69"/>
      <c r="L8915" s="68"/>
      <c r="M8915" s="68"/>
      <c r="N8915" s="68"/>
      <c r="O8915" s="68"/>
      <c r="P8915" s="70"/>
      <c r="Q8915" s="71"/>
    </row>
    <row r="8916" spans="1:17">
      <c r="A8916" s="152"/>
      <c r="B8916" s="68"/>
      <c r="C8916" s="68"/>
      <c r="D8916" s="68"/>
      <c r="E8916" s="68"/>
      <c r="F8916" s="69"/>
      <c r="G8916" s="69"/>
      <c r="H8916" s="69"/>
      <c r="I8916" s="69"/>
      <c r="J8916" s="68"/>
      <c r="K8916" s="69"/>
      <c r="L8916" s="68"/>
      <c r="M8916" s="68"/>
      <c r="N8916" s="68"/>
      <c r="O8916" s="68"/>
      <c r="P8916" s="70"/>
      <c r="Q8916" s="71"/>
    </row>
    <row r="8917" spans="1:17">
      <c r="A8917" s="152"/>
      <c r="B8917" s="68"/>
      <c r="C8917" s="68"/>
      <c r="D8917" s="68"/>
      <c r="E8917" s="68"/>
      <c r="F8917" s="69"/>
      <c r="G8917" s="69"/>
      <c r="H8917" s="69"/>
      <c r="I8917" s="69"/>
      <c r="J8917" s="68"/>
      <c r="K8917" s="69"/>
      <c r="L8917" s="68"/>
      <c r="M8917" s="68"/>
      <c r="N8917" s="68"/>
      <c r="O8917" s="68"/>
      <c r="P8917" s="70"/>
      <c r="Q8917" s="71"/>
    </row>
    <row r="8918" spans="1:17">
      <c r="A8918" s="152"/>
      <c r="B8918" s="68"/>
      <c r="C8918" s="68"/>
      <c r="D8918" s="68"/>
      <c r="E8918" s="68"/>
      <c r="F8918" s="69"/>
      <c r="G8918" s="69"/>
      <c r="H8918" s="69"/>
      <c r="I8918" s="69"/>
      <c r="J8918" s="68"/>
      <c r="K8918" s="69"/>
      <c r="L8918" s="68"/>
      <c r="M8918" s="68"/>
      <c r="N8918" s="68"/>
      <c r="O8918" s="68"/>
      <c r="P8918" s="70"/>
      <c r="Q8918" s="71"/>
    </row>
    <row r="8919" spans="1:17">
      <c r="A8919" s="152"/>
      <c r="B8919" s="68"/>
      <c r="C8919" s="68"/>
      <c r="D8919" s="68"/>
      <c r="E8919" s="68"/>
      <c r="F8919" s="69"/>
      <c r="G8919" s="69"/>
      <c r="H8919" s="69"/>
      <c r="I8919" s="69"/>
      <c r="J8919" s="68"/>
      <c r="K8919" s="69"/>
      <c r="L8919" s="68"/>
      <c r="M8919" s="68"/>
      <c r="N8919" s="68"/>
      <c r="O8919" s="68"/>
      <c r="P8919" s="70"/>
      <c r="Q8919" s="71"/>
    </row>
    <row r="8920" spans="1:17">
      <c r="A8920" s="152"/>
      <c r="B8920" s="68"/>
      <c r="C8920" s="68"/>
      <c r="D8920" s="68"/>
      <c r="E8920" s="68"/>
      <c r="F8920" s="69"/>
      <c r="G8920" s="69"/>
      <c r="H8920" s="69"/>
      <c r="I8920" s="69"/>
      <c r="J8920" s="68"/>
      <c r="K8920" s="69"/>
      <c r="L8920" s="68"/>
      <c r="M8920" s="68"/>
      <c r="N8920" s="68"/>
      <c r="O8920" s="68"/>
      <c r="P8920" s="70"/>
      <c r="Q8920" s="71"/>
    </row>
    <row r="8921" spans="1:17">
      <c r="A8921" s="152"/>
      <c r="B8921" s="68"/>
      <c r="C8921" s="68"/>
      <c r="D8921" s="68"/>
      <c r="E8921" s="68"/>
      <c r="F8921" s="69"/>
      <c r="G8921" s="69"/>
      <c r="H8921" s="69"/>
      <c r="I8921" s="69"/>
      <c r="J8921" s="68"/>
      <c r="K8921" s="69"/>
      <c r="L8921" s="68"/>
      <c r="M8921" s="68"/>
      <c r="N8921" s="68"/>
      <c r="O8921" s="68"/>
      <c r="P8921" s="70"/>
      <c r="Q8921" s="71"/>
    </row>
    <row r="8922" spans="1:17">
      <c r="A8922" s="152"/>
      <c r="B8922" s="68"/>
      <c r="C8922" s="68"/>
      <c r="D8922" s="68"/>
      <c r="E8922" s="68"/>
      <c r="F8922" s="69"/>
      <c r="G8922" s="69"/>
      <c r="H8922" s="69"/>
      <c r="I8922" s="69"/>
      <c r="J8922" s="68"/>
      <c r="K8922" s="69"/>
      <c r="L8922" s="68"/>
      <c r="M8922" s="68"/>
      <c r="N8922" s="68"/>
      <c r="O8922" s="68"/>
      <c r="P8922" s="70"/>
      <c r="Q8922" s="71"/>
    </row>
    <row r="8923" spans="1:17">
      <c r="A8923" s="152"/>
      <c r="B8923" s="68"/>
      <c r="C8923" s="68"/>
      <c r="D8923" s="68"/>
      <c r="E8923" s="68"/>
      <c r="F8923" s="69"/>
      <c r="G8923" s="69"/>
      <c r="H8923" s="69"/>
      <c r="I8923" s="69"/>
      <c r="J8923" s="68"/>
      <c r="K8923" s="69"/>
      <c r="L8923" s="68"/>
      <c r="M8923" s="68"/>
      <c r="N8923" s="68"/>
      <c r="O8923" s="68"/>
      <c r="P8923" s="70"/>
      <c r="Q8923" s="71"/>
    </row>
    <row r="8924" spans="1:17">
      <c r="A8924" s="152"/>
      <c r="B8924" s="68"/>
      <c r="C8924" s="68"/>
      <c r="D8924" s="68"/>
      <c r="E8924" s="68"/>
      <c r="F8924" s="69"/>
      <c r="G8924" s="69"/>
      <c r="H8924" s="69"/>
      <c r="I8924" s="69"/>
      <c r="J8924" s="68"/>
      <c r="K8924" s="69"/>
      <c r="L8924" s="68"/>
      <c r="M8924" s="68"/>
      <c r="N8924" s="68"/>
      <c r="O8924" s="68"/>
      <c r="P8924" s="70"/>
      <c r="Q8924" s="71"/>
    </row>
    <row r="8925" spans="1:17">
      <c r="A8925" s="152"/>
      <c r="B8925" s="68"/>
      <c r="C8925" s="68"/>
      <c r="D8925" s="68"/>
      <c r="E8925" s="68"/>
      <c r="F8925" s="69"/>
      <c r="G8925" s="69"/>
      <c r="H8925" s="69"/>
      <c r="I8925" s="69"/>
      <c r="J8925" s="68"/>
      <c r="K8925" s="69"/>
      <c r="L8925" s="68"/>
      <c r="M8925" s="68"/>
      <c r="N8925" s="68"/>
      <c r="O8925" s="68"/>
      <c r="P8925" s="70"/>
      <c r="Q8925" s="71"/>
    </row>
    <row r="8926" spans="1:17">
      <c r="A8926" s="152"/>
      <c r="B8926" s="68"/>
      <c r="C8926" s="68"/>
      <c r="D8926" s="68"/>
      <c r="E8926" s="68"/>
      <c r="F8926" s="69"/>
      <c r="G8926" s="69"/>
      <c r="H8926" s="69"/>
      <c r="I8926" s="69"/>
      <c r="J8926" s="68"/>
      <c r="K8926" s="69"/>
      <c r="L8926" s="68"/>
      <c r="M8926" s="68"/>
      <c r="N8926" s="68"/>
      <c r="O8926" s="68"/>
      <c r="P8926" s="70"/>
      <c r="Q8926" s="71"/>
    </row>
    <row r="8927" spans="1:17">
      <c r="A8927" s="152"/>
      <c r="B8927" s="68"/>
      <c r="C8927" s="68"/>
      <c r="D8927" s="68"/>
      <c r="E8927" s="68"/>
      <c r="F8927" s="69"/>
      <c r="G8927" s="69"/>
      <c r="H8927" s="69"/>
      <c r="I8927" s="69"/>
      <c r="J8927" s="68"/>
      <c r="K8927" s="69"/>
      <c r="L8927" s="68"/>
      <c r="M8927" s="68"/>
      <c r="N8927" s="68"/>
      <c r="O8927" s="68"/>
      <c r="P8927" s="70"/>
      <c r="Q8927" s="71"/>
    </row>
    <row r="8928" spans="1:17">
      <c r="A8928" s="152"/>
      <c r="B8928" s="68"/>
      <c r="C8928" s="68"/>
      <c r="D8928" s="68"/>
      <c r="E8928" s="68"/>
      <c r="F8928" s="69"/>
      <c r="G8928" s="69"/>
      <c r="H8928" s="69"/>
      <c r="I8928" s="69"/>
      <c r="J8928" s="68"/>
      <c r="K8928" s="69"/>
      <c r="L8928" s="68"/>
      <c r="M8928" s="68"/>
      <c r="N8928" s="68"/>
      <c r="O8928" s="68"/>
      <c r="P8928" s="70"/>
      <c r="Q8928" s="71"/>
    </row>
    <row r="8929" spans="1:17">
      <c r="A8929" s="152"/>
      <c r="B8929" s="68"/>
      <c r="C8929" s="68"/>
      <c r="D8929" s="68"/>
      <c r="E8929" s="68"/>
      <c r="F8929" s="69"/>
      <c r="G8929" s="69"/>
      <c r="H8929" s="69"/>
      <c r="I8929" s="69"/>
      <c r="J8929" s="68"/>
      <c r="K8929" s="69"/>
      <c r="L8929" s="68"/>
      <c r="M8929" s="68"/>
      <c r="N8929" s="68"/>
      <c r="O8929" s="68"/>
      <c r="P8929" s="70"/>
      <c r="Q8929" s="71"/>
    </row>
    <row r="8930" spans="1:17">
      <c r="A8930" s="152"/>
      <c r="B8930" s="68"/>
      <c r="C8930" s="68"/>
      <c r="D8930" s="68"/>
      <c r="E8930" s="68"/>
      <c r="F8930" s="69"/>
      <c r="G8930" s="69"/>
      <c r="H8930" s="69"/>
      <c r="I8930" s="69"/>
      <c r="J8930" s="68"/>
      <c r="K8930" s="69"/>
      <c r="L8930" s="68"/>
      <c r="M8930" s="68"/>
      <c r="N8930" s="68"/>
      <c r="O8930" s="68"/>
      <c r="P8930" s="70"/>
      <c r="Q8930" s="71"/>
    </row>
    <row r="8931" spans="1:17">
      <c r="A8931" s="152"/>
      <c r="B8931" s="68"/>
      <c r="C8931" s="68"/>
      <c r="D8931" s="68"/>
      <c r="E8931" s="68"/>
      <c r="F8931" s="69"/>
      <c r="G8931" s="69"/>
      <c r="H8931" s="69"/>
      <c r="I8931" s="69"/>
      <c r="J8931" s="68"/>
      <c r="K8931" s="69"/>
      <c r="L8931" s="68"/>
      <c r="M8931" s="68"/>
      <c r="N8931" s="68"/>
      <c r="O8931" s="68"/>
      <c r="P8931" s="70"/>
      <c r="Q8931" s="71"/>
    </row>
    <row r="8932" spans="1:17">
      <c r="A8932" s="152"/>
      <c r="B8932" s="68"/>
      <c r="C8932" s="68"/>
      <c r="D8932" s="68"/>
      <c r="E8932" s="68"/>
      <c r="F8932" s="69"/>
      <c r="G8932" s="69"/>
      <c r="H8932" s="69"/>
      <c r="I8932" s="69"/>
      <c r="J8932" s="68"/>
      <c r="K8932" s="69"/>
      <c r="L8932" s="68"/>
      <c r="M8932" s="68"/>
      <c r="N8932" s="68"/>
      <c r="O8932" s="68"/>
      <c r="P8932" s="70"/>
      <c r="Q8932" s="71"/>
    </row>
    <row r="8933" spans="1:17">
      <c r="A8933" s="152"/>
      <c r="B8933" s="68"/>
      <c r="C8933" s="68"/>
      <c r="D8933" s="68"/>
      <c r="E8933" s="68"/>
      <c r="F8933" s="69"/>
      <c r="G8933" s="69"/>
      <c r="H8933" s="69"/>
      <c r="I8933" s="69"/>
      <c r="J8933" s="68"/>
      <c r="K8933" s="69"/>
      <c r="L8933" s="68"/>
      <c r="M8933" s="68"/>
      <c r="N8933" s="68"/>
      <c r="O8933" s="68"/>
      <c r="P8933" s="70"/>
      <c r="Q8933" s="71"/>
    </row>
    <row r="8934" spans="1:17">
      <c r="A8934" s="152"/>
      <c r="B8934" s="68"/>
      <c r="C8934" s="68"/>
      <c r="D8934" s="68"/>
      <c r="E8934" s="68"/>
      <c r="F8934" s="69"/>
      <c r="G8934" s="69"/>
      <c r="H8934" s="69"/>
      <c r="I8934" s="69"/>
      <c r="J8934" s="68"/>
      <c r="K8934" s="69"/>
      <c r="L8934" s="68"/>
      <c r="M8934" s="68"/>
      <c r="N8934" s="68"/>
      <c r="O8934" s="68"/>
      <c r="P8934" s="70"/>
      <c r="Q8934" s="71"/>
    </row>
    <row r="8935" spans="1:17">
      <c r="A8935" s="152"/>
      <c r="B8935" s="68"/>
      <c r="C8935" s="68"/>
      <c r="D8935" s="68"/>
      <c r="E8935" s="68"/>
      <c r="F8935" s="69"/>
      <c r="G8935" s="69"/>
      <c r="H8935" s="69"/>
      <c r="I8935" s="69"/>
      <c r="J8935" s="68"/>
      <c r="K8935" s="69"/>
      <c r="L8935" s="68"/>
      <c r="M8935" s="68"/>
      <c r="N8935" s="68"/>
      <c r="O8935" s="68"/>
      <c r="P8935" s="70"/>
      <c r="Q8935" s="71"/>
    </row>
    <row r="8936" spans="1:17">
      <c r="A8936" s="152"/>
      <c r="B8936" s="68"/>
      <c r="C8936" s="68"/>
      <c r="D8936" s="68"/>
      <c r="E8936" s="68"/>
      <c r="F8936" s="69"/>
      <c r="G8936" s="69"/>
      <c r="H8936" s="69"/>
      <c r="I8936" s="69"/>
      <c r="J8936" s="68"/>
      <c r="K8936" s="69"/>
      <c r="L8936" s="68"/>
      <c r="M8936" s="68"/>
      <c r="N8936" s="68"/>
      <c r="O8936" s="68"/>
      <c r="P8936" s="70"/>
      <c r="Q8936" s="71"/>
    </row>
    <row r="8937" spans="1:17">
      <c r="A8937" s="152"/>
      <c r="B8937" s="68"/>
      <c r="C8937" s="68"/>
      <c r="D8937" s="68"/>
      <c r="E8937" s="68"/>
      <c r="F8937" s="69"/>
      <c r="G8937" s="69"/>
      <c r="H8937" s="69"/>
      <c r="I8937" s="69"/>
      <c r="J8937" s="68"/>
      <c r="K8937" s="69"/>
      <c r="L8937" s="68"/>
      <c r="M8937" s="68"/>
      <c r="N8937" s="68"/>
      <c r="O8937" s="68"/>
      <c r="P8937" s="70"/>
      <c r="Q8937" s="71"/>
    </row>
    <row r="8938" spans="1:17">
      <c r="A8938" s="152"/>
      <c r="B8938" s="68"/>
      <c r="C8938" s="68"/>
      <c r="D8938" s="68"/>
      <c r="E8938" s="68"/>
      <c r="F8938" s="69"/>
      <c r="G8938" s="69"/>
      <c r="H8938" s="69"/>
      <c r="I8938" s="69"/>
      <c r="J8938" s="68"/>
      <c r="K8938" s="69"/>
      <c r="L8938" s="68"/>
      <c r="M8938" s="68"/>
      <c r="N8938" s="68"/>
      <c r="O8938" s="68"/>
      <c r="P8938" s="70"/>
      <c r="Q8938" s="71"/>
    </row>
    <row r="8939" spans="1:17">
      <c r="A8939" s="152"/>
      <c r="B8939" s="68"/>
      <c r="C8939" s="68"/>
      <c r="D8939" s="68"/>
      <c r="E8939" s="68"/>
      <c r="F8939" s="69"/>
      <c r="G8939" s="69"/>
      <c r="H8939" s="69"/>
      <c r="I8939" s="69"/>
      <c r="J8939" s="68"/>
      <c r="K8939" s="69"/>
      <c r="L8939" s="68"/>
      <c r="M8939" s="68"/>
      <c r="N8939" s="68"/>
      <c r="O8939" s="68"/>
      <c r="P8939" s="70"/>
      <c r="Q8939" s="71"/>
    </row>
    <row r="8940" spans="1:17">
      <c r="A8940" s="152"/>
      <c r="B8940" s="68"/>
      <c r="C8940" s="68"/>
      <c r="D8940" s="68"/>
      <c r="E8940" s="68"/>
      <c r="F8940" s="69"/>
      <c r="G8940" s="69"/>
      <c r="H8940" s="69"/>
      <c r="I8940" s="69"/>
      <c r="J8940" s="68"/>
      <c r="K8940" s="69"/>
      <c r="L8940" s="68"/>
      <c r="M8940" s="68"/>
      <c r="N8940" s="68"/>
      <c r="O8940" s="68"/>
      <c r="P8940" s="70"/>
      <c r="Q8940" s="71"/>
    </row>
    <row r="8941" spans="1:17">
      <c r="A8941" s="152"/>
      <c r="B8941" s="68"/>
      <c r="C8941" s="68"/>
      <c r="D8941" s="68"/>
      <c r="E8941" s="68"/>
      <c r="F8941" s="69"/>
      <c r="G8941" s="69"/>
      <c r="H8941" s="69"/>
      <c r="I8941" s="69"/>
      <c r="J8941" s="68"/>
      <c r="K8941" s="69"/>
      <c r="L8941" s="68"/>
      <c r="M8941" s="68"/>
      <c r="N8941" s="68"/>
      <c r="O8941" s="68"/>
      <c r="P8941" s="70"/>
      <c r="Q8941" s="71"/>
    </row>
    <row r="8942" spans="1:17">
      <c r="A8942" s="152"/>
      <c r="B8942" s="68"/>
      <c r="C8942" s="68"/>
      <c r="D8942" s="68"/>
      <c r="E8942" s="68"/>
      <c r="F8942" s="69"/>
      <c r="G8942" s="69"/>
      <c r="H8942" s="69"/>
      <c r="I8942" s="69"/>
      <c r="J8942" s="68"/>
      <c r="K8942" s="69"/>
      <c r="L8942" s="68"/>
      <c r="M8942" s="68"/>
      <c r="N8942" s="68"/>
      <c r="O8942" s="68"/>
      <c r="P8942" s="70"/>
      <c r="Q8942" s="71"/>
    </row>
    <row r="8943" spans="1:17">
      <c r="A8943" s="152"/>
      <c r="B8943" s="68"/>
      <c r="C8943" s="68"/>
      <c r="D8943" s="68"/>
      <c r="E8943" s="68"/>
      <c r="F8943" s="69"/>
      <c r="G8943" s="69"/>
      <c r="H8943" s="69"/>
      <c r="I8943" s="69"/>
      <c r="J8943" s="68"/>
      <c r="K8943" s="69"/>
      <c r="L8943" s="68"/>
      <c r="M8943" s="68"/>
      <c r="N8943" s="68"/>
      <c r="O8943" s="68"/>
      <c r="P8943" s="70"/>
      <c r="Q8943" s="71"/>
    </row>
    <row r="8944" spans="1:17">
      <c r="A8944" s="152"/>
      <c r="B8944" s="68"/>
      <c r="C8944" s="68"/>
      <c r="D8944" s="68"/>
      <c r="E8944" s="68"/>
      <c r="F8944" s="69"/>
      <c r="G8944" s="69"/>
      <c r="H8944" s="69"/>
      <c r="I8944" s="69"/>
      <c r="J8944" s="68"/>
      <c r="K8944" s="69"/>
      <c r="L8944" s="68"/>
      <c r="M8944" s="68"/>
      <c r="N8944" s="68"/>
      <c r="O8944" s="68"/>
      <c r="P8944" s="70"/>
      <c r="Q8944" s="71"/>
    </row>
    <row r="8945" spans="1:17">
      <c r="A8945" s="152"/>
      <c r="B8945" s="68"/>
      <c r="C8945" s="68"/>
      <c r="D8945" s="68"/>
      <c r="E8945" s="68"/>
      <c r="F8945" s="69"/>
      <c r="G8945" s="69"/>
      <c r="H8945" s="69"/>
      <c r="I8945" s="69"/>
      <c r="J8945" s="68"/>
      <c r="K8945" s="69"/>
      <c r="L8945" s="68"/>
      <c r="M8945" s="68"/>
      <c r="N8945" s="68"/>
      <c r="O8945" s="68"/>
      <c r="P8945" s="70"/>
      <c r="Q8945" s="71"/>
    </row>
    <row r="8946" spans="1:17">
      <c r="A8946" s="152"/>
      <c r="B8946" s="68"/>
      <c r="C8946" s="68"/>
      <c r="D8946" s="68"/>
      <c r="E8946" s="68"/>
      <c r="F8946" s="69"/>
      <c r="G8946" s="69"/>
      <c r="H8946" s="69"/>
      <c r="I8946" s="69"/>
      <c r="J8946" s="68"/>
      <c r="K8946" s="69"/>
      <c r="L8946" s="68"/>
      <c r="M8946" s="68"/>
      <c r="N8946" s="68"/>
      <c r="O8946" s="68"/>
      <c r="P8946" s="70"/>
      <c r="Q8946" s="71"/>
    </row>
    <row r="8947" spans="1:17">
      <c r="A8947" s="152"/>
      <c r="B8947" s="68"/>
      <c r="C8947" s="68"/>
      <c r="D8947" s="68"/>
      <c r="E8947" s="68"/>
      <c r="F8947" s="69"/>
      <c r="G8947" s="69"/>
      <c r="H8947" s="69"/>
      <c r="I8947" s="69"/>
      <c r="J8947" s="68"/>
      <c r="K8947" s="69"/>
      <c r="L8947" s="68"/>
      <c r="M8947" s="68"/>
      <c r="N8947" s="68"/>
      <c r="O8947" s="68"/>
      <c r="P8947" s="70"/>
      <c r="Q8947" s="71"/>
    </row>
    <row r="8948" spans="1:17">
      <c r="A8948" s="152"/>
      <c r="B8948" s="68"/>
      <c r="C8948" s="68"/>
      <c r="D8948" s="68"/>
      <c r="E8948" s="68"/>
      <c r="F8948" s="69"/>
      <c r="G8948" s="69"/>
      <c r="H8948" s="69"/>
      <c r="I8948" s="69"/>
      <c r="J8948" s="68"/>
      <c r="K8948" s="69"/>
      <c r="L8948" s="68"/>
      <c r="M8948" s="68"/>
      <c r="N8948" s="68"/>
      <c r="O8948" s="68"/>
      <c r="P8948" s="70"/>
      <c r="Q8948" s="71"/>
    </row>
    <row r="8949" spans="1:17">
      <c r="A8949" s="152"/>
      <c r="B8949" s="68"/>
      <c r="C8949" s="68"/>
      <c r="D8949" s="68"/>
      <c r="E8949" s="68"/>
      <c r="F8949" s="69"/>
      <c r="G8949" s="69"/>
      <c r="H8949" s="69"/>
      <c r="I8949" s="69"/>
      <c r="J8949" s="68"/>
      <c r="K8949" s="69"/>
      <c r="L8949" s="68"/>
      <c r="M8949" s="68"/>
      <c r="N8949" s="68"/>
      <c r="O8949" s="68"/>
      <c r="P8949" s="70"/>
      <c r="Q8949" s="71"/>
    </row>
    <row r="8950" spans="1:17">
      <c r="A8950" s="152"/>
      <c r="B8950" s="68"/>
      <c r="C8950" s="68"/>
      <c r="D8950" s="68"/>
      <c r="E8950" s="68"/>
      <c r="F8950" s="69"/>
      <c r="G8950" s="69"/>
      <c r="H8950" s="69"/>
      <c r="I8950" s="69"/>
      <c r="J8950" s="68"/>
      <c r="K8950" s="69"/>
      <c r="L8950" s="68"/>
      <c r="M8950" s="68"/>
      <c r="N8950" s="68"/>
      <c r="O8950" s="68"/>
      <c r="P8950" s="70"/>
      <c r="Q8950" s="71"/>
    </row>
    <row r="8951" spans="1:17">
      <c r="A8951" s="152"/>
      <c r="B8951" s="68"/>
      <c r="C8951" s="68"/>
      <c r="D8951" s="68"/>
      <c r="E8951" s="68"/>
      <c r="F8951" s="69"/>
      <c r="G8951" s="69"/>
      <c r="H8951" s="69"/>
      <c r="I8951" s="69"/>
      <c r="J8951" s="68"/>
      <c r="K8951" s="69"/>
      <c r="L8951" s="68"/>
      <c r="M8951" s="68"/>
      <c r="N8951" s="68"/>
      <c r="O8951" s="68"/>
      <c r="P8951" s="70"/>
      <c r="Q8951" s="71"/>
    </row>
    <row r="8952" spans="1:17">
      <c r="A8952" s="152"/>
      <c r="B8952" s="68"/>
      <c r="C8952" s="68"/>
      <c r="D8952" s="68"/>
      <c r="E8952" s="68"/>
      <c r="F8952" s="69"/>
      <c r="G8952" s="69"/>
      <c r="H8952" s="69"/>
      <c r="I8952" s="69"/>
      <c r="J8952" s="68"/>
      <c r="K8952" s="69"/>
      <c r="L8952" s="68"/>
      <c r="M8952" s="68"/>
      <c r="N8952" s="68"/>
      <c r="O8952" s="68"/>
      <c r="P8952" s="70"/>
      <c r="Q8952" s="71"/>
    </row>
    <row r="8953" spans="1:17">
      <c r="A8953" s="152"/>
      <c r="B8953" s="68"/>
      <c r="C8953" s="68"/>
      <c r="D8953" s="68"/>
      <c r="E8953" s="68"/>
      <c r="F8953" s="69"/>
      <c r="G8953" s="69"/>
      <c r="H8953" s="69"/>
      <c r="I8953" s="69"/>
      <c r="J8953" s="68"/>
      <c r="K8953" s="69"/>
      <c r="L8953" s="68"/>
      <c r="M8953" s="68"/>
      <c r="N8953" s="68"/>
      <c r="O8953" s="68"/>
      <c r="P8953" s="70"/>
      <c r="Q8953" s="71"/>
    </row>
    <row r="8954" spans="1:17">
      <c r="A8954" s="152"/>
      <c r="B8954" s="68"/>
      <c r="C8954" s="68"/>
      <c r="D8954" s="68"/>
      <c r="E8954" s="68"/>
      <c r="F8954" s="69"/>
      <c r="G8954" s="69"/>
      <c r="H8954" s="69"/>
      <c r="I8954" s="69"/>
      <c r="J8954" s="68"/>
      <c r="K8954" s="69"/>
      <c r="L8954" s="68"/>
      <c r="M8954" s="68"/>
      <c r="N8954" s="68"/>
      <c r="O8954" s="68"/>
      <c r="P8954" s="70"/>
      <c r="Q8954" s="71"/>
    </row>
    <row r="8955" spans="1:17">
      <c r="A8955" s="152"/>
      <c r="B8955" s="68"/>
      <c r="C8955" s="68"/>
      <c r="D8955" s="68"/>
      <c r="E8955" s="68"/>
      <c r="F8955" s="69"/>
      <c r="G8955" s="69"/>
      <c r="H8955" s="69"/>
      <c r="I8955" s="69"/>
      <c r="J8955" s="68"/>
      <c r="K8955" s="69"/>
      <c r="L8955" s="68"/>
      <c r="M8955" s="68"/>
      <c r="N8955" s="68"/>
      <c r="O8955" s="68"/>
      <c r="P8955" s="70"/>
      <c r="Q8955" s="71"/>
    </row>
    <row r="8956" spans="1:17">
      <c r="A8956" s="152"/>
      <c r="B8956" s="68"/>
      <c r="C8956" s="68"/>
      <c r="D8956" s="68"/>
      <c r="E8956" s="68"/>
      <c r="F8956" s="69"/>
      <c r="G8956" s="69"/>
      <c r="H8956" s="69"/>
      <c r="I8956" s="69"/>
      <c r="J8956" s="68"/>
      <c r="K8956" s="69"/>
      <c r="L8956" s="68"/>
      <c r="M8956" s="68"/>
      <c r="N8956" s="68"/>
      <c r="O8956" s="68"/>
      <c r="P8956" s="70"/>
      <c r="Q8956" s="71"/>
    </row>
    <row r="8957" spans="1:17">
      <c r="A8957" s="152"/>
      <c r="B8957" s="68"/>
      <c r="C8957" s="68"/>
      <c r="D8957" s="68"/>
      <c r="E8957" s="68"/>
      <c r="F8957" s="69"/>
      <c r="G8957" s="69"/>
      <c r="H8957" s="69"/>
      <c r="I8957" s="69"/>
      <c r="J8957" s="68"/>
      <c r="K8957" s="69"/>
      <c r="L8957" s="68"/>
      <c r="M8957" s="68"/>
      <c r="N8957" s="68"/>
      <c r="O8957" s="68"/>
      <c r="P8957" s="70"/>
      <c r="Q8957" s="71"/>
    </row>
    <row r="8958" spans="1:17">
      <c r="A8958" s="152"/>
      <c r="B8958" s="68"/>
      <c r="C8958" s="68"/>
      <c r="D8958" s="68"/>
      <c r="E8958" s="68"/>
      <c r="F8958" s="69"/>
      <c r="G8958" s="69"/>
      <c r="H8958" s="69"/>
      <c r="I8958" s="69"/>
      <c r="J8958" s="68"/>
      <c r="K8958" s="69"/>
      <c r="L8958" s="68"/>
      <c r="M8958" s="68"/>
      <c r="N8958" s="68"/>
      <c r="O8958" s="68"/>
      <c r="P8958" s="70"/>
      <c r="Q8958" s="71"/>
    </row>
    <row r="8959" spans="1:17">
      <c r="A8959" s="152"/>
      <c r="B8959" s="68"/>
      <c r="C8959" s="68"/>
      <c r="D8959" s="68"/>
      <c r="E8959" s="68"/>
      <c r="F8959" s="69"/>
      <c r="G8959" s="69"/>
      <c r="H8959" s="69"/>
      <c r="I8959" s="69"/>
      <c r="J8959" s="68"/>
      <c r="K8959" s="69"/>
      <c r="L8959" s="68"/>
      <c r="M8959" s="68"/>
      <c r="N8959" s="68"/>
      <c r="O8959" s="68"/>
      <c r="P8959" s="70"/>
      <c r="Q8959" s="71"/>
    </row>
    <row r="8960" spans="1:17">
      <c r="A8960" s="152"/>
      <c r="B8960" s="68"/>
      <c r="C8960" s="68"/>
      <c r="D8960" s="68"/>
      <c r="E8960" s="68"/>
      <c r="F8960" s="69"/>
      <c r="G8960" s="69"/>
      <c r="H8960" s="69"/>
      <c r="I8960" s="69"/>
      <c r="J8960" s="68"/>
      <c r="K8960" s="69"/>
      <c r="L8960" s="68"/>
      <c r="M8960" s="68"/>
      <c r="N8960" s="68"/>
      <c r="O8960" s="68"/>
      <c r="P8960" s="70"/>
      <c r="Q8960" s="71"/>
    </row>
    <row r="8961" spans="1:17">
      <c r="A8961" s="152"/>
      <c r="B8961" s="68"/>
      <c r="C8961" s="68"/>
      <c r="D8961" s="68"/>
      <c r="E8961" s="68"/>
      <c r="F8961" s="69"/>
      <c r="G8961" s="69"/>
      <c r="H8961" s="69"/>
      <c r="I8961" s="69"/>
      <c r="J8961" s="68"/>
      <c r="K8961" s="69"/>
      <c r="L8961" s="68"/>
      <c r="M8961" s="68"/>
      <c r="N8961" s="68"/>
      <c r="O8961" s="68"/>
      <c r="P8961" s="70"/>
      <c r="Q8961" s="71"/>
    </row>
    <row r="8962" spans="1:17">
      <c r="A8962" s="152"/>
      <c r="B8962" s="68"/>
      <c r="C8962" s="68"/>
      <c r="D8962" s="68"/>
      <c r="E8962" s="68"/>
      <c r="F8962" s="69"/>
      <c r="G8962" s="69"/>
      <c r="H8962" s="69"/>
      <c r="I8962" s="69"/>
      <c r="J8962" s="68"/>
      <c r="K8962" s="69"/>
      <c r="L8962" s="68"/>
      <c r="M8962" s="68"/>
      <c r="N8962" s="68"/>
      <c r="O8962" s="68"/>
      <c r="P8962" s="70"/>
      <c r="Q8962" s="71"/>
    </row>
    <row r="8963" spans="1:17">
      <c r="A8963" s="152"/>
      <c r="B8963" s="68"/>
      <c r="C8963" s="68"/>
      <c r="D8963" s="68"/>
      <c r="E8963" s="68"/>
      <c r="F8963" s="69"/>
      <c r="G8963" s="69"/>
      <c r="H8963" s="69"/>
      <c r="I8963" s="69"/>
      <c r="J8963" s="68"/>
      <c r="K8963" s="69"/>
      <c r="L8963" s="68"/>
      <c r="M8963" s="68"/>
      <c r="N8963" s="68"/>
      <c r="O8963" s="68"/>
      <c r="P8963" s="70"/>
      <c r="Q8963" s="71"/>
    </row>
    <row r="8964" spans="1:17">
      <c r="A8964" s="152"/>
      <c r="B8964" s="68"/>
      <c r="C8964" s="68"/>
      <c r="D8964" s="68"/>
      <c r="E8964" s="68"/>
      <c r="F8964" s="69"/>
      <c r="G8964" s="69"/>
      <c r="H8964" s="69"/>
      <c r="I8964" s="69"/>
      <c r="J8964" s="68"/>
      <c r="K8964" s="69"/>
      <c r="L8964" s="68"/>
      <c r="M8964" s="68"/>
      <c r="N8964" s="68"/>
      <c r="O8964" s="68"/>
      <c r="P8964" s="70"/>
      <c r="Q8964" s="71"/>
    </row>
    <row r="8965" spans="1:17">
      <c r="A8965" s="152"/>
      <c r="B8965" s="68"/>
      <c r="C8965" s="68"/>
      <c r="D8965" s="68"/>
      <c r="E8965" s="68"/>
      <c r="F8965" s="69"/>
      <c r="G8965" s="69"/>
      <c r="H8965" s="69"/>
      <c r="I8965" s="69"/>
      <c r="J8965" s="68"/>
      <c r="K8965" s="69"/>
      <c r="L8965" s="68"/>
      <c r="M8965" s="68"/>
      <c r="N8965" s="68"/>
      <c r="O8965" s="68"/>
      <c r="P8965" s="70"/>
      <c r="Q8965" s="71"/>
    </row>
    <row r="8966" spans="1:17">
      <c r="A8966" s="152"/>
      <c r="B8966" s="68"/>
      <c r="C8966" s="68"/>
      <c r="D8966" s="68"/>
      <c r="E8966" s="68"/>
      <c r="F8966" s="69"/>
      <c r="G8966" s="69"/>
      <c r="H8966" s="69"/>
      <c r="I8966" s="69"/>
      <c r="J8966" s="68"/>
      <c r="K8966" s="69"/>
      <c r="L8966" s="68"/>
      <c r="M8966" s="68"/>
      <c r="N8966" s="68"/>
      <c r="O8966" s="68"/>
      <c r="P8966" s="70"/>
      <c r="Q8966" s="71"/>
    </row>
    <row r="8967" spans="1:17">
      <c r="A8967" s="152"/>
      <c r="B8967" s="68"/>
      <c r="C8967" s="68"/>
      <c r="D8967" s="68"/>
      <c r="E8967" s="68"/>
      <c r="F8967" s="69"/>
      <c r="G8967" s="69"/>
      <c r="H8967" s="69"/>
      <c r="I8967" s="69"/>
      <c r="J8967" s="68"/>
      <c r="K8967" s="69"/>
      <c r="L8967" s="68"/>
      <c r="M8967" s="68"/>
      <c r="N8967" s="68"/>
      <c r="O8967" s="68"/>
      <c r="P8967" s="70"/>
      <c r="Q8967" s="71"/>
    </row>
    <row r="8968" spans="1:17">
      <c r="A8968" s="152"/>
      <c r="B8968" s="68"/>
      <c r="C8968" s="68"/>
      <c r="D8968" s="68"/>
      <c r="E8968" s="68"/>
      <c r="F8968" s="69"/>
      <c r="G8968" s="69"/>
      <c r="H8968" s="69"/>
      <c r="I8968" s="69"/>
      <c r="J8968" s="68"/>
      <c r="K8968" s="69"/>
      <c r="L8968" s="68"/>
      <c r="M8968" s="68"/>
      <c r="N8968" s="68"/>
      <c r="O8968" s="68"/>
      <c r="P8968" s="70"/>
      <c r="Q8968" s="71"/>
    </row>
    <row r="8969" spans="1:17">
      <c r="A8969" s="152"/>
      <c r="B8969" s="68"/>
      <c r="C8969" s="68"/>
      <c r="D8969" s="68"/>
      <c r="E8969" s="68"/>
      <c r="F8969" s="69"/>
      <c r="G8969" s="69"/>
      <c r="H8969" s="69"/>
      <c r="I8969" s="69"/>
      <c r="J8969" s="68"/>
      <c r="K8969" s="69"/>
      <c r="L8969" s="68"/>
      <c r="M8969" s="68"/>
      <c r="N8969" s="68"/>
      <c r="O8969" s="68"/>
      <c r="P8969" s="70"/>
      <c r="Q8969" s="71"/>
    </row>
    <row r="8970" spans="1:17">
      <c r="A8970" s="152"/>
      <c r="B8970" s="68"/>
      <c r="C8970" s="68"/>
      <c r="D8970" s="68"/>
      <c r="E8970" s="68"/>
      <c r="F8970" s="69"/>
      <c r="G8970" s="69"/>
      <c r="H8970" s="69"/>
      <c r="I8970" s="69"/>
      <c r="J8970" s="68"/>
      <c r="K8970" s="69"/>
      <c r="L8970" s="68"/>
      <c r="M8970" s="68"/>
      <c r="N8970" s="68"/>
      <c r="O8970" s="68"/>
      <c r="P8970" s="70"/>
      <c r="Q8970" s="71"/>
    </row>
    <row r="8971" spans="1:17">
      <c r="A8971" s="152"/>
      <c r="B8971" s="68"/>
      <c r="C8971" s="68"/>
      <c r="D8971" s="68"/>
      <c r="E8971" s="68"/>
      <c r="F8971" s="69"/>
      <c r="G8971" s="69"/>
      <c r="H8971" s="69"/>
      <c r="I8971" s="69"/>
      <c r="J8971" s="68"/>
      <c r="K8971" s="69"/>
      <c r="L8971" s="68"/>
      <c r="M8971" s="68"/>
      <c r="N8971" s="68"/>
      <c r="O8971" s="68"/>
      <c r="P8971" s="70"/>
      <c r="Q8971" s="71"/>
    </row>
    <row r="8972" spans="1:17">
      <c r="A8972" s="152"/>
      <c r="B8972" s="68"/>
      <c r="C8972" s="68"/>
      <c r="D8972" s="68"/>
      <c r="E8972" s="68"/>
      <c r="F8972" s="69"/>
      <c r="G8972" s="69"/>
      <c r="H8972" s="69"/>
      <c r="I8972" s="69"/>
      <c r="J8972" s="68"/>
      <c r="K8972" s="69"/>
      <c r="L8972" s="68"/>
      <c r="M8972" s="68"/>
      <c r="N8972" s="68"/>
      <c r="O8972" s="68"/>
      <c r="P8972" s="70"/>
      <c r="Q8972" s="71"/>
    </row>
    <row r="8973" spans="1:17">
      <c r="A8973" s="152"/>
      <c r="B8973" s="68"/>
      <c r="C8973" s="68"/>
      <c r="D8973" s="68"/>
      <c r="E8973" s="68"/>
      <c r="F8973" s="69"/>
      <c r="G8973" s="69"/>
      <c r="H8973" s="69"/>
      <c r="I8973" s="69"/>
      <c r="J8973" s="68"/>
      <c r="K8973" s="69"/>
      <c r="L8973" s="68"/>
      <c r="M8973" s="68"/>
      <c r="N8973" s="68"/>
      <c r="O8973" s="68"/>
      <c r="P8973" s="70"/>
      <c r="Q8973" s="71"/>
    </row>
    <row r="8974" spans="1:17">
      <c r="A8974" s="152"/>
      <c r="B8974" s="68"/>
      <c r="C8974" s="68"/>
      <c r="D8974" s="68"/>
      <c r="E8974" s="68"/>
      <c r="F8974" s="69"/>
      <c r="G8974" s="69"/>
      <c r="H8974" s="69"/>
      <c r="I8974" s="69"/>
      <c r="J8974" s="68"/>
      <c r="K8974" s="69"/>
      <c r="L8974" s="68"/>
      <c r="M8974" s="68"/>
      <c r="N8974" s="68"/>
      <c r="O8974" s="68"/>
      <c r="P8974" s="70"/>
      <c r="Q8974" s="71"/>
    </row>
    <row r="8975" spans="1:17">
      <c r="A8975" s="152"/>
      <c r="B8975" s="68"/>
      <c r="C8975" s="68"/>
      <c r="D8975" s="68"/>
      <c r="E8975" s="68"/>
      <c r="F8975" s="69"/>
      <c r="G8975" s="69"/>
      <c r="H8975" s="69"/>
      <c r="I8975" s="69"/>
      <c r="J8975" s="68"/>
      <c r="K8975" s="69"/>
      <c r="L8975" s="68"/>
      <c r="M8975" s="68"/>
      <c r="N8975" s="68"/>
      <c r="O8975" s="68"/>
      <c r="P8975" s="70"/>
      <c r="Q8975" s="71"/>
    </row>
    <row r="8976" spans="1:17">
      <c r="A8976" s="152"/>
      <c r="B8976" s="68"/>
      <c r="C8976" s="68"/>
      <c r="D8976" s="68"/>
      <c r="E8976" s="68"/>
      <c r="F8976" s="69"/>
      <c r="G8976" s="69"/>
      <c r="H8976" s="69"/>
      <c r="I8976" s="69"/>
      <c r="J8976" s="68"/>
      <c r="K8976" s="69"/>
      <c r="L8976" s="68"/>
      <c r="M8976" s="68"/>
      <c r="N8976" s="68"/>
      <c r="O8976" s="68"/>
      <c r="P8976" s="70"/>
      <c r="Q8976" s="71"/>
    </row>
    <row r="8977" spans="1:17">
      <c r="A8977" s="152"/>
      <c r="B8977" s="68"/>
      <c r="C8977" s="68"/>
      <c r="D8977" s="68"/>
      <c r="E8977" s="68"/>
      <c r="F8977" s="69"/>
      <c r="G8977" s="69"/>
      <c r="H8977" s="69"/>
      <c r="I8977" s="69"/>
      <c r="J8977" s="68"/>
      <c r="K8977" s="69"/>
      <c r="L8977" s="68"/>
      <c r="M8977" s="68"/>
      <c r="N8977" s="68"/>
      <c r="O8977" s="68"/>
      <c r="P8977" s="70"/>
      <c r="Q8977" s="71"/>
    </row>
    <row r="8978" spans="1:17">
      <c r="A8978" s="152"/>
      <c r="B8978" s="68"/>
      <c r="C8978" s="68"/>
      <c r="D8978" s="68"/>
      <c r="E8978" s="68"/>
      <c r="F8978" s="69"/>
      <c r="G8978" s="69"/>
      <c r="H8978" s="69"/>
      <c r="I8978" s="69"/>
      <c r="J8978" s="68"/>
      <c r="K8978" s="69"/>
      <c r="L8978" s="68"/>
      <c r="M8978" s="68"/>
      <c r="N8978" s="68"/>
      <c r="O8978" s="68"/>
      <c r="P8978" s="70"/>
      <c r="Q8978" s="71"/>
    </row>
    <row r="8979" spans="1:17">
      <c r="A8979" s="152"/>
      <c r="B8979" s="68"/>
      <c r="C8979" s="68"/>
      <c r="D8979" s="68"/>
      <c r="E8979" s="68"/>
      <c r="F8979" s="69"/>
      <c r="G8979" s="69"/>
      <c r="H8979" s="69"/>
      <c r="I8979" s="69"/>
      <c r="J8979" s="68"/>
      <c r="K8979" s="69"/>
      <c r="L8979" s="68"/>
      <c r="M8979" s="68"/>
      <c r="N8979" s="68"/>
      <c r="O8979" s="68"/>
      <c r="P8979" s="70"/>
      <c r="Q8979" s="71"/>
    </row>
    <row r="8980" spans="1:17">
      <c r="A8980" s="152"/>
      <c r="B8980" s="68"/>
      <c r="C8980" s="68"/>
      <c r="D8980" s="68"/>
      <c r="E8980" s="68"/>
      <c r="F8980" s="69"/>
      <c r="G8980" s="69"/>
      <c r="H8980" s="69"/>
      <c r="I8980" s="69"/>
      <c r="J8980" s="68"/>
      <c r="K8980" s="69"/>
      <c r="L8980" s="68"/>
      <c r="M8980" s="68"/>
      <c r="N8980" s="68"/>
      <c r="O8980" s="68"/>
      <c r="P8980" s="70"/>
      <c r="Q8980" s="71"/>
    </row>
    <row r="8981" spans="1:17">
      <c r="A8981" s="152"/>
      <c r="B8981" s="68"/>
      <c r="C8981" s="68"/>
      <c r="D8981" s="68"/>
      <c r="E8981" s="68"/>
      <c r="F8981" s="69"/>
      <c r="G8981" s="69"/>
      <c r="H8981" s="69"/>
      <c r="I8981" s="69"/>
      <c r="J8981" s="68"/>
      <c r="K8981" s="69"/>
      <c r="L8981" s="68"/>
      <c r="M8981" s="68"/>
      <c r="N8981" s="68"/>
      <c r="O8981" s="68"/>
      <c r="P8981" s="70"/>
      <c r="Q8981" s="71"/>
    </row>
    <row r="8982" spans="1:17">
      <c r="A8982" s="152"/>
      <c r="B8982" s="68"/>
      <c r="C8982" s="68"/>
      <c r="D8982" s="68"/>
      <c r="E8982" s="68"/>
      <c r="F8982" s="69"/>
      <c r="G8982" s="69"/>
      <c r="H8982" s="69"/>
      <c r="I8982" s="69"/>
      <c r="J8982" s="68"/>
      <c r="K8982" s="69"/>
      <c r="L8982" s="68"/>
      <c r="M8982" s="68"/>
      <c r="N8982" s="68"/>
      <c r="O8982" s="68"/>
      <c r="P8982" s="70"/>
      <c r="Q8982" s="71"/>
    </row>
    <row r="8983" spans="1:17">
      <c r="A8983" s="152"/>
      <c r="B8983" s="68"/>
      <c r="C8983" s="68"/>
      <c r="D8983" s="68"/>
      <c r="E8983" s="68"/>
      <c r="F8983" s="69"/>
      <c r="G8983" s="69"/>
      <c r="H8983" s="69"/>
      <c r="I8983" s="69"/>
      <c r="J8983" s="68"/>
      <c r="K8983" s="69"/>
      <c r="L8983" s="68"/>
      <c r="M8983" s="68"/>
      <c r="N8983" s="68"/>
      <c r="O8983" s="68"/>
      <c r="P8983" s="70"/>
      <c r="Q8983" s="71"/>
    </row>
    <row r="8984" spans="1:17">
      <c r="A8984" s="152"/>
      <c r="B8984" s="68"/>
      <c r="C8984" s="68"/>
      <c r="D8984" s="68"/>
      <c r="E8984" s="68"/>
      <c r="F8984" s="69"/>
      <c r="G8984" s="69"/>
      <c r="H8984" s="69"/>
      <c r="I8984" s="69"/>
      <c r="J8984" s="68"/>
      <c r="K8984" s="69"/>
      <c r="L8984" s="68"/>
      <c r="M8984" s="68"/>
      <c r="N8984" s="68"/>
      <c r="O8984" s="68"/>
      <c r="P8984" s="70"/>
      <c r="Q8984" s="71"/>
    </row>
    <row r="8985" spans="1:17">
      <c r="A8985" s="152"/>
      <c r="B8985" s="68"/>
      <c r="C8985" s="68"/>
      <c r="D8985" s="68"/>
      <c r="E8985" s="68"/>
      <c r="F8985" s="69"/>
      <c r="G8985" s="69"/>
      <c r="H8985" s="69"/>
      <c r="I8985" s="69"/>
      <c r="J8985" s="68"/>
      <c r="K8985" s="69"/>
      <c r="L8985" s="68"/>
      <c r="M8985" s="68"/>
      <c r="N8985" s="68"/>
      <c r="O8985" s="68"/>
      <c r="P8985" s="70"/>
      <c r="Q8985" s="71"/>
    </row>
    <row r="8986" spans="1:17">
      <c r="A8986" s="152"/>
      <c r="B8986" s="68"/>
      <c r="C8986" s="68"/>
      <c r="D8986" s="68"/>
      <c r="E8986" s="68"/>
      <c r="F8986" s="69"/>
      <c r="G8986" s="69"/>
      <c r="H8986" s="69"/>
      <c r="I8986" s="69"/>
      <c r="J8986" s="68"/>
      <c r="K8986" s="69"/>
      <c r="L8986" s="68"/>
      <c r="M8986" s="68"/>
      <c r="N8986" s="68"/>
      <c r="O8986" s="68"/>
      <c r="P8986" s="70"/>
      <c r="Q8986" s="71"/>
    </row>
    <row r="8987" spans="1:17">
      <c r="A8987" s="152"/>
      <c r="B8987" s="68"/>
      <c r="C8987" s="68"/>
      <c r="D8987" s="68"/>
      <c r="E8987" s="68"/>
      <c r="F8987" s="69"/>
      <c r="G8987" s="69"/>
      <c r="H8987" s="69"/>
      <c r="I8987" s="69"/>
      <c r="J8987" s="68"/>
      <c r="K8987" s="69"/>
      <c r="L8987" s="68"/>
      <c r="M8987" s="68"/>
      <c r="N8987" s="68"/>
      <c r="O8987" s="68"/>
      <c r="P8987" s="70"/>
      <c r="Q8987" s="71"/>
    </row>
    <row r="8988" spans="1:17">
      <c r="A8988" s="152"/>
      <c r="B8988" s="68"/>
      <c r="C8988" s="68"/>
      <c r="D8988" s="68"/>
      <c r="E8988" s="68"/>
      <c r="F8988" s="69"/>
      <c r="G8988" s="69"/>
      <c r="H8988" s="69"/>
      <c r="I8988" s="69"/>
      <c r="J8988" s="68"/>
      <c r="K8988" s="69"/>
      <c r="L8988" s="68"/>
      <c r="M8988" s="68"/>
      <c r="N8988" s="68"/>
      <c r="O8988" s="68"/>
      <c r="P8988" s="70"/>
      <c r="Q8988" s="71"/>
    </row>
    <row r="8989" spans="1:17">
      <c r="A8989" s="152"/>
      <c r="B8989" s="68"/>
      <c r="C8989" s="68"/>
      <c r="D8989" s="68"/>
      <c r="E8989" s="68"/>
      <c r="F8989" s="69"/>
      <c r="G8989" s="69"/>
      <c r="H8989" s="69"/>
      <c r="I8989" s="69"/>
      <c r="J8989" s="68"/>
      <c r="K8989" s="69"/>
      <c r="L8989" s="68"/>
      <c r="M8989" s="68"/>
      <c r="N8989" s="68"/>
      <c r="O8989" s="68"/>
      <c r="P8989" s="70"/>
      <c r="Q8989" s="71"/>
    </row>
    <row r="8990" spans="1:17">
      <c r="A8990" s="152"/>
      <c r="B8990" s="68"/>
      <c r="C8990" s="68"/>
      <c r="D8990" s="68"/>
      <c r="E8990" s="68"/>
      <c r="F8990" s="69"/>
      <c r="G8990" s="69"/>
      <c r="H8990" s="69"/>
      <c r="I8990" s="69"/>
      <c r="J8990" s="68"/>
      <c r="K8990" s="69"/>
      <c r="L8990" s="68"/>
      <c r="M8990" s="68"/>
      <c r="N8990" s="68"/>
      <c r="O8990" s="68"/>
      <c r="P8990" s="70"/>
      <c r="Q8990" s="71"/>
    </row>
    <row r="8991" spans="1:17">
      <c r="A8991" s="152"/>
      <c r="B8991" s="68"/>
      <c r="C8991" s="68"/>
      <c r="D8991" s="68"/>
      <c r="E8991" s="68"/>
      <c r="F8991" s="69"/>
      <c r="G8991" s="69"/>
      <c r="H8991" s="69"/>
      <c r="I8991" s="69"/>
      <c r="J8991" s="68"/>
      <c r="K8991" s="69"/>
      <c r="L8991" s="68"/>
      <c r="M8991" s="68"/>
      <c r="N8991" s="68"/>
      <c r="O8991" s="68"/>
      <c r="P8991" s="70"/>
      <c r="Q8991" s="71"/>
    </row>
    <row r="8992" spans="1:17">
      <c r="A8992" s="152"/>
      <c r="B8992" s="68"/>
      <c r="C8992" s="68"/>
      <c r="D8992" s="68"/>
      <c r="E8992" s="68"/>
      <c r="F8992" s="69"/>
      <c r="G8992" s="69"/>
      <c r="H8992" s="69"/>
      <c r="I8992" s="69"/>
      <c r="J8992" s="68"/>
      <c r="K8992" s="69"/>
      <c r="L8992" s="68"/>
      <c r="M8992" s="68"/>
      <c r="N8992" s="68"/>
      <c r="O8992" s="68"/>
      <c r="P8992" s="70"/>
      <c r="Q8992" s="71"/>
    </row>
    <row r="8993" spans="1:17">
      <c r="A8993" s="152"/>
      <c r="B8993" s="68"/>
      <c r="C8993" s="68"/>
      <c r="D8993" s="68"/>
      <c r="E8993" s="68"/>
      <c r="F8993" s="69"/>
      <c r="G8993" s="69"/>
      <c r="H8993" s="69"/>
      <c r="I8993" s="69"/>
      <c r="J8993" s="68"/>
      <c r="K8993" s="69"/>
      <c r="L8993" s="68"/>
      <c r="M8993" s="68"/>
      <c r="N8993" s="68"/>
      <c r="O8993" s="68"/>
      <c r="P8993" s="70"/>
      <c r="Q8993" s="71"/>
    </row>
    <row r="8994" spans="1:17">
      <c r="A8994" s="152"/>
      <c r="B8994" s="68"/>
      <c r="C8994" s="68"/>
      <c r="D8994" s="68"/>
      <c r="E8994" s="68"/>
      <c r="F8994" s="69"/>
      <c r="G8994" s="69"/>
      <c r="H8994" s="69"/>
      <c r="I8994" s="69"/>
      <c r="J8994" s="68"/>
      <c r="K8994" s="69"/>
      <c r="L8994" s="68"/>
      <c r="M8994" s="68"/>
      <c r="N8994" s="68"/>
      <c r="O8994" s="68"/>
      <c r="P8994" s="70"/>
      <c r="Q8994" s="71"/>
    </row>
    <row r="8995" spans="1:17">
      <c r="A8995" s="152"/>
      <c r="B8995" s="68"/>
      <c r="C8995" s="68"/>
      <c r="D8995" s="68"/>
      <c r="E8995" s="68"/>
      <c r="F8995" s="69"/>
      <c r="G8995" s="69"/>
      <c r="H8995" s="69"/>
      <c r="I8995" s="69"/>
      <c r="J8995" s="68"/>
      <c r="K8995" s="69"/>
      <c r="L8995" s="68"/>
      <c r="M8995" s="68"/>
      <c r="N8995" s="68"/>
      <c r="O8995" s="68"/>
      <c r="P8995" s="70"/>
      <c r="Q8995" s="71"/>
    </row>
    <row r="8996" spans="1:17">
      <c r="A8996" s="152"/>
      <c r="B8996" s="68"/>
      <c r="C8996" s="68"/>
      <c r="D8996" s="68"/>
      <c r="E8996" s="68"/>
      <c r="F8996" s="69"/>
      <c r="G8996" s="69"/>
      <c r="H8996" s="69"/>
      <c r="I8996" s="69"/>
      <c r="J8996" s="68"/>
      <c r="K8996" s="69"/>
      <c r="L8996" s="68"/>
      <c r="M8996" s="68"/>
      <c r="N8996" s="68"/>
      <c r="O8996" s="68"/>
      <c r="P8996" s="70"/>
      <c r="Q8996" s="71"/>
    </row>
    <row r="8997" spans="1:17">
      <c r="A8997" s="152"/>
      <c r="B8997" s="68"/>
      <c r="C8997" s="68"/>
      <c r="D8997" s="68"/>
      <c r="E8997" s="68"/>
      <c r="F8997" s="69"/>
      <c r="G8997" s="69"/>
      <c r="H8997" s="69"/>
      <c r="I8997" s="69"/>
      <c r="J8997" s="68"/>
      <c r="K8997" s="69"/>
      <c r="L8997" s="68"/>
      <c r="M8997" s="68"/>
      <c r="N8997" s="68"/>
      <c r="O8997" s="68"/>
      <c r="P8997" s="70"/>
      <c r="Q8997" s="71"/>
    </row>
    <row r="8998" spans="1:17">
      <c r="A8998" s="152"/>
      <c r="B8998" s="68"/>
      <c r="C8998" s="68"/>
      <c r="D8998" s="68"/>
      <c r="E8998" s="68"/>
      <c r="F8998" s="69"/>
      <c r="G8998" s="69"/>
      <c r="H8998" s="69"/>
      <c r="I8998" s="69"/>
      <c r="J8998" s="68"/>
      <c r="K8998" s="69"/>
      <c r="L8998" s="68"/>
      <c r="M8998" s="68"/>
      <c r="N8998" s="68"/>
      <c r="O8998" s="68"/>
      <c r="P8998" s="70"/>
      <c r="Q8998" s="71"/>
    </row>
    <row r="8999" spans="1:17">
      <c r="A8999" s="152"/>
      <c r="B8999" s="68"/>
      <c r="C8999" s="68"/>
      <c r="D8999" s="68"/>
      <c r="E8999" s="68"/>
      <c r="F8999" s="69"/>
      <c r="G8999" s="69"/>
      <c r="H8999" s="69"/>
      <c r="I8999" s="69"/>
      <c r="J8999" s="68"/>
      <c r="K8999" s="69"/>
      <c r="L8999" s="68"/>
      <c r="M8999" s="68"/>
      <c r="N8999" s="68"/>
      <c r="O8999" s="68"/>
      <c r="P8999" s="70"/>
      <c r="Q8999" s="71"/>
    </row>
    <row r="9000" spans="1:17">
      <c r="A9000" s="152"/>
      <c r="B9000" s="68"/>
      <c r="C9000" s="68"/>
      <c r="D9000" s="68"/>
      <c r="E9000" s="68"/>
      <c r="F9000" s="69"/>
      <c r="G9000" s="69"/>
      <c r="H9000" s="69"/>
      <c r="I9000" s="69"/>
      <c r="J9000" s="68"/>
      <c r="K9000" s="69"/>
      <c r="L9000" s="68"/>
      <c r="M9000" s="68"/>
      <c r="N9000" s="68"/>
      <c r="O9000" s="68"/>
      <c r="P9000" s="70"/>
      <c r="Q9000" s="71"/>
    </row>
    <row r="9001" spans="1:17">
      <c r="A9001" s="152"/>
      <c r="B9001" s="68"/>
      <c r="C9001" s="68"/>
      <c r="D9001" s="68"/>
      <c r="E9001" s="68"/>
      <c r="F9001" s="69"/>
      <c r="G9001" s="69"/>
      <c r="H9001" s="69"/>
      <c r="I9001" s="69"/>
      <c r="J9001" s="68"/>
      <c r="K9001" s="69"/>
      <c r="L9001" s="68"/>
      <c r="M9001" s="68"/>
      <c r="N9001" s="68"/>
      <c r="O9001" s="68"/>
      <c r="P9001" s="70"/>
      <c r="Q9001" s="71"/>
    </row>
    <row r="9002" spans="1:17">
      <c r="A9002" s="152"/>
      <c r="B9002" s="68"/>
      <c r="C9002" s="68"/>
      <c r="D9002" s="68"/>
      <c r="E9002" s="68"/>
      <c r="F9002" s="69"/>
      <c r="G9002" s="69"/>
      <c r="H9002" s="69"/>
      <c r="I9002" s="69"/>
      <c r="J9002" s="68"/>
      <c r="K9002" s="69"/>
      <c r="L9002" s="68"/>
      <c r="M9002" s="68"/>
      <c r="N9002" s="68"/>
      <c r="O9002" s="68"/>
      <c r="P9002" s="70"/>
      <c r="Q9002" s="71"/>
    </row>
    <row r="9003" spans="1:17">
      <c r="A9003" s="152"/>
      <c r="B9003" s="68"/>
      <c r="C9003" s="68"/>
      <c r="D9003" s="68"/>
      <c r="E9003" s="68"/>
      <c r="F9003" s="69"/>
      <c r="G9003" s="69"/>
      <c r="H9003" s="69"/>
      <c r="I9003" s="69"/>
      <c r="J9003" s="68"/>
      <c r="K9003" s="69"/>
      <c r="L9003" s="68"/>
      <c r="M9003" s="68"/>
      <c r="N9003" s="68"/>
      <c r="O9003" s="68"/>
      <c r="P9003" s="70"/>
      <c r="Q9003" s="71"/>
    </row>
    <row r="9004" spans="1:17">
      <c r="A9004" s="152"/>
      <c r="B9004" s="68"/>
      <c r="C9004" s="68"/>
      <c r="D9004" s="68"/>
      <c r="E9004" s="68"/>
      <c r="F9004" s="69"/>
      <c r="G9004" s="69"/>
      <c r="H9004" s="69"/>
      <c r="I9004" s="69"/>
      <c r="J9004" s="68"/>
      <c r="K9004" s="69"/>
      <c r="L9004" s="68"/>
      <c r="M9004" s="68"/>
      <c r="N9004" s="68"/>
      <c r="O9004" s="68"/>
      <c r="P9004" s="70"/>
      <c r="Q9004" s="71"/>
    </row>
    <row r="9005" spans="1:17">
      <c r="A9005" s="152"/>
      <c r="B9005" s="68"/>
      <c r="C9005" s="68"/>
      <c r="D9005" s="68"/>
      <c r="E9005" s="68"/>
      <c r="F9005" s="69"/>
      <c r="G9005" s="69"/>
      <c r="H9005" s="69"/>
      <c r="I9005" s="69"/>
      <c r="J9005" s="68"/>
      <c r="K9005" s="69"/>
      <c r="L9005" s="68"/>
      <c r="M9005" s="68"/>
      <c r="N9005" s="68"/>
      <c r="O9005" s="68"/>
      <c r="P9005" s="70"/>
      <c r="Q9005" s="71"/>
    </row>
    <row r="9006" spans="1:17">
      <c r="A9006" s="152"/>
      <c r="B9006" s="68"/>
      <c r="C9006" s="68"/>
      <c r="D9006" s="68"/>
      <c r="E9006" s="68"/>
      <c r="F9006" s="69"/>
      <c r="G9006" s="69"/>
      <c r="H9006" s="69"/>
      <c r="I9006" s="69"/>
      <c r="J9006" s="68"/>
      <c r="K9006" s="69"/>
      <c r="L9006" s="68"/>
      <c r="M9006" s="68"/>
      <c r="N9006" s="68"/>
      <c r="O9006" s="68"/>
      <c r="P9006" s="70"/>
      <c r="Q9006" s="71"/>
    </row>
    <row r="9007" spans="1:17">
      <c r="A9007" s="152"/>
      <c r="B9007" s="68"/>
      <c r="C9007" s="68"/>
      <c r="D9007" s="68"/>
      <c r="E9007" s="68"/>
      <c r="F9007" s="69"/>
      <c r="G9007" s="69"/>
      <c r="H9007" s="69"/>
      <c r="I9007" s="69"/>
      <c r="J9007" s="68"/>
      <c r="K9007" s="69"/>
      <c r="L9007" s="68"/>
      <c r="M9007" s="68"/>
      <c r="N9007" s="68"/>
      <c r="O9007" s="68"/>
      <c r="P9007" s="70"/>
      <c r="Q9007" s="71"/>
    </row>
    <row r="9008" spans="1:17">
      <c r="A9008" s="152"/>
      <c r="B9008" s="68"/>
      <c r="C9008" s="68"/>
      <c r="D9008" s="68"/>
      <c r="E9008" s="68"/>
      <c r="F9008" s="69"/>
      <c r="G9008" s="69"/>
      <c r="H9008" s="69"/>
      <c r="I9008" s="69"/>
      <c r="J9008" s="68"/>
      <c r="K9008" s="69"/>
      <c r="L9008" s="68"/>
      <c r="M9008" s="68"/>
      <c r="N9008" s="68"/>
      <c r="O9008" s="68"/>
      <c r="P9008" s="70"/>
      <c r="Q9008" s="71"/>
    </row>
    <row r="9009" spans="1:17">
      <c r="A9009" s="152"/>
      <c r="B9009" s="68"/>
      <c r="C9009" s="68"/>
      <c r="D9009" s="68"/>
      <c r="E9009" s="68"/>
      <c r="F9009" s="69"/>
      <c r="G9009" s="69"/>
      <c r="H9009" s="69"/>
      <c r="I9009" s="69"/>
      <c r="J9009" s="68"/>
      <c r="K9009" s="69"/>
      <c r="L9009" s="68"/>
      <c r="M9009" s="68"/>
      <c r="N9009" s="68"/>
      <c r="O9009" s="68"/>
      <c r="P9009" s="70"/>
      <c r="Q9009" s="71"/>
    </row>
    <row r="9010" spans="1:17">
      <c r="A9010" s="152"/>
      <c r="B9010" s="68"/>
      <c r="C9010" s="68"/>
      <c r="D9010" s="68"/>
      <c r="E9010" s="68"/>
      <c r="F9010" s="69"/>
      <c r="G9010" s="69"/>
      <c r="H9010" s="69"/>
      <c r="I9010" s="69"/>
      <c r="J9010" s="68"/>
      <c r="K9010" s="69"/>
      <c r="L9010" s="68"/>
      <c r="M9010" s="68"/>
      <c r="N9010" s="68"/>
      <c r="O9010" s="68"/>
      <c r="P9010" s="70"/>
      <c r="Q9010" s="71"/>
    </row>
    <row r="9011" spans="1:17">
      <c r="A9011" s="152"/>
      <c r="B9011" s="68"/>
      <c r="C9011" s="68"/>
      <c r="D9011" s="68"/>
      <c r="E9011" s="68"/>
      <c r="F9011" s="69"/>
      <c r="G9011" s="69"/>
      <c r="H9011" s="69"/>
      <c r="I9011" s="69"/>
      <c r="J9011" s="68"/>
      <c r="K9011" s="69"/>
      <c r="L9011" s="68"/>
      <c r="M9011" s="68"/>
      <c r="N9011" s="68"/>
      <c r="O9011" s="68"/>
      <c r="P9011" s="70"/>
      <c r="Q9011" s="71"/>
    </row>
    <row r="9012" spans="1:17">
      <c r="A9012" s="152"/>
      <c r="B9012" s="68"/>
      <c r="C9012" s="68"/>
      <c r="D9012" s="68"/>
      <c r="E9012" s="68"/>
      <c r="F9012" s="69"/>
      <c r="G9012" s="69"/>
      <c r="H9012" s="69"/>
      <c r="I9012" s="69"/>
      <c r="J9012" s="68"/>
      <c r="K9012" s="69"/>
      <c r="L9012" s="68"/>
      <c r="M9012" s="68"/>
      <c r="N9012" s="68"/>
      <c r="O9012" s="68"/>
      <c r="P9012" s="70"/>
      <c r="Q9012" s="71"/>
    </row>
    <row r="9013" spans="1:17">
      <c r="A9013" s="152"/>
      <c r="B9013" s="68"/>
      <c r="C9013" s="68"/>
      <c r="D9013" s="68"/>
      <c r="E9013" s="68"/>
      <c r="F9013" s="69"/>
      <c r="G9013" s="69"/>
      <c r="H9013" s="69"/>
      <c r="I9013" s="69"/>
      <c r="J9013" s="68"/>
      <c r="K9013" s="69"/>
      <c r="L9013" s="68"/>
      <c r="M9013" s="68"/>
      <c r="N9013" s="68"/>
      <c r="O9013" s="68"/>
      <c r="P9013" s="70"/>
      <c r="Q9013" s="71"/>
    </row>
    <row r="9014" spans="1:17">
      <c r="A9014" s="152"/>
      <c r="B9014" s="68"/>
      <c r="C9014" s="68"/>
      <c r="D9014" s="68"/>
      <c r="E9014" s="68"/>
      <c r="F9014" s="69"/>
      <c r="G9014" s="69"/>
      <c r="H9014" s="69"/>
      <c r="I9014" s="69"/>
      <c r="J9014" s="68"/>
      <c r="K9014" s="69"/>
      <c r="L9014" s="68"/>
      <c r="M9014" s="68"/>
      <c r="N9014" s="68"/>
      <c r="O9014" s="68"/>
      <c r="P9014" s="70"/>
      <c r="Q9014" s="71"/>
    </row>
    <row r="9015" spans="1:17">
      <c r="A9015" s="152"/>
      <c r="B9015" s="68"/>
      <c r="C9015" s="68"/>
      <c r="D9015" s="68"/>
      <c r="E9015" s="68"/>
      <c r="F9015" s="69"/>
      <c r="G9015" s="69"/>
      <c r="H9015" s="69"/>
      <c r="I9015" s="69"/>
      <c r="J9015" s="68"/>
      <c r="K9015" s="69"/>
      <c r="L9015" s="68"/>
      <c r="M9015" s="68"/>
      <c r="N9015" s="68"/>
      <c r="O9015" s="68"/>
      <c r="P9015" s="70"/>
      <c r="Q9015" s="71"/>
    </row>
    <row r="9016" spans="1:17">
      <c r="A9016" s="152"/>
      <c r="B9016" s="68"/>
      <c r="C9016" s="68"/>
      <c r="D9016" s="68"/>
      <c r="E9016" s="68"/>
      <c r="F9016" s="69"/>
      <c r="G9016" s="69"/>
      <c r="H9016" s="69"/>
      <c r="I9016" s="69"/>
      <c r="J9016" s="68"/>
      <c r="K9016" s="69"/>
      <c r="L9016" s="68"/>
      <c r="M9016" s="68"/>
      <c r="N9016" s="68"/>
      <c r="O9016" s="68"/>
      <c r="P9016" s="70"/>
      <c r="Q9016" s="71"/>
    </row>
    <row r="9017" spans="1:17">
      <c r="A9017" s="152"/>
      <c r="B9017" s="68"/>
      <c r="C9017" s="68"/>
      <c r="D9017" s="68"/>
      <c r="E9017" s="68"/>
      <c r="F9017" s="69"/>
      <c r="G9017" s="69"/>
      <c r="H9017" s="69"/>
      <c r="I9017" s="69"/>
      <c r="J9017" s="68"/>
      <c r="K9017" s="69"/>
      <c r="L9017" s="68"/>
      <c r="M9017" s="68"/>
      <c r="N9017" s="68"/>
      <c r="O9017" s="68"/>
      <c r="P9017" s="70"/>
      <c r="Q9017" s="71"/>
    </row>
    <row r="9018" spans="1:17">
      <c r="A9018" s="152"/>
      <c r="B9018" s="68"/>
      <c r="C9018" s="68"/>
      <c r="D9018" s="68"/>
      <c r="E9018" s="68"/>
      <c r="F9018" s="69"/>
      <c r="G9018" s="69"/>
      <c r="H9018" s="69"/>
      <c r="I9018" s="69"/>
      <c r="J9018" s="68"/>
      <c r="K9018" s="69"/>
      <c r="L9018" s="68"/>
      <c r="M9018" s="68"/>
      <c r="N9018" s="68"/>
      <c r="O9018" s="68"/>
      <c r="P9018" s="70"/>
      <c r="Q9018" s="71"/>
    </row>
    <row r="9019" spans="1:17">
      <c r="A9019" s="152"/>
      <c r="B9019" s="68"/>
      <c r="C9019" s="68"/>
      <c r="D9019" s="68"/>
      <c r="E9019" s="68"/>
      <c r="F9019" s="69"/>
      <c r="G9019" s="69"/>
      <c r="H9019" s="69"/>
      <c r="I9019" s="69"/>
      <c r="J9019" s="68"/>
      <c r="K9019" s="69"/>
      <c r="L9019" s="68"/>
      <c r="M9019" s="68"/>
      <c r="N9019" s="68"/>
      <c r="O9019" s="68"/>
      <c r="P9019" s="70"/>
      <c r="Q9019" s="71"/>
    </row>
    <row r="9020" spans="1:17">
      <c r="A9020" s="152"/>
      <c r="B9020" s="68"/>
      <c r="C9020" s="68"/>
      <c r="D9020" s="68"/>
      <c r="E9020" s="68"/>
      <c r="F9020" s="69"/>
      <c r="G9020" s="69"/>
      <c r="H9020" s="69"/>
      <c r="I9020" s="69"/>
      <c r="J9020" s="68"/>
      <c r="K9020" s="69"/>
      <c r="L9020" s="68"/>
      <c r="M9020" s="68"/>
      <c r="N9020" s="68"/>
      <c r="O9020" s="68"/>
      <c r="P9020" s="70"/>
      <c r="Q9020" s="71"/>
    </row>
    <row r="9021" spans="1:17">
      <c r="A9021" s="152"/>
      <c r="B9021" s="68"/>
      <c r="C9021" s="68"/>
      <c r="D9021" s="68"/>
      <c r="E9021" s="68"/>
      <c r="F9021" s="69"/>
      <c r="G9021" s="69"/>
      <c r="H9021" s="69"/>
      <c r="I9021" s="69"/>
      <c r="J9021" s="68"/>
      <c r="K9021" s="69"/>
      <c r="L9021" s="68"/>
      <c r="M9021" s="68"/>
      <c r="N9021" s="68"/>
      <c r="O9021" s="68"/>
      <c r="P9021" s="70"/>
      <c r="Q9021" s="71"/>
    </row>
    <row r="9022" spans="1:17">
      <c r="A9022" s="152"/>
      <c r="B9022" s="68"/>
      <c r="C9022" s="68"/>
      <c r="D9022" s="68"/>
      <c r="E9022" s="68"/>
      <c r="F9022" s="69"/>
      <c r="G9022" s="69"/>
      <c r="H9022" s="69"/>
      <c r="I9022" s="69"/>
      <c r="J9022" s="68"/>
      <c r="K9022" s="69"/>
      <c r="L9022" s="68"/>
      <c r="M9022" s="68"/>
      <c r="N9022" s="68"/>
      <c r="O9022" s="68"/>
      <c r="P9022" s="70"/>
      <c r="Q9022" s="71"/>
    </row>
    <row r="9023" spans="1:17">
      <c r="A9023" s="152"/>
      <c r="B9023" s="68"/>
      <c r="C9023" s="68"/>
      <c r="D9023" s="68"/>
      <c r="E9023" s="68"/>
      <c r="F9023" s="69"/>
      <c r="G9023" s="69"/>
      <c r="H9023" s="69"/>
      <c r="I9023" s="69"/>
      <c r="J9023" s="68"/>
      <c r="K9023" s="69"/>
      <c r="L9023" s="68"/>
      <c r="M9023" s="68"/>
      <c r="N9023" s="68"/>
      <c r="O9023" s="68"/>
      <c r="P9023" s="70"/>
      <c r="Q9023" s="71"/>
    </row>
    <row r="9024" spans="1:17">
      <c r="A9024" s="152"/>
      <c r="B9024" s="68"/>
      <c r="C9024" s="68"/>
      <c r="D9024" s="68"/>
      <c r="E9024" s="68"/>
      <c r="F9024" s="69"/>
      <c r="G9024" s="69"/>
      <c r="H9024" s="69"/>
      <c r="I9024" s="69"/>
      <c r="J9024" s="68"/>
      <c r="K9024" s="69"/>
      <c r="L9024" s="68"/>
      <c r="M9024" s="68"/>
      <c r="N9024" s="68"/>
      <c r="O9024" s="68"/>
      <c r="P9024" s="70"/>
      <c r="Q9024" s="71"/>
    </row>
    <row r="9025" spans="1:17">
      <c r="A9025" s="152"/>
      <c r="B9025" s="68"/>
      <c r="C9025" s="68"/>
      <c r="D9025" s="68"/>
      <c r="E9025" s="68"/>
      <c r="F9025" s="69"/>
      <c r="G9025" s="69"/>
      <c r="H9025" s="69"/>
      <c r="I9025" s="69"/>
      <c r="J9025" s="68"/>
      <c r="K9025" s="69"/>
      <c r="L9025" s="68"/>
      <c r="M9025" s="68"/>
      <c r="N9025" s="68"/>
      <c r="O9025" s="68"/>
      <c r="P9025" s="70"/>
      <c r="Q9025" s="71"/>
    </row>
    <row r="9026" spans="1:17">
      <c r="A9026" s="152"/>
      <c r="B9026" s="68"/>
      <c r="C9026" s="68"/>
      <c r="D9026" s="68"/>
      <c r="E9026" s="68"/>
      <c r="F9026" s="69"/>
      <c r="G9026" s="69"/>
      <c r="H9026" s="69"/>
      <c r="I9026" s="69"/>
      <c r="J9026" s="68"/>
      <c r="K9026" s="69"/>
      <c r="L9026" s="68"/>
      <c r="M9026" s="68"/>
      <c r="N9026" s="68"/>
      <c r="O9026" s="68"/>
      <c r="P9026" s="70"/>
      <c r="Q9026" s="71"/>
    </row>
    <row r="9027" spans="1:17">
      <c r="A9027" s="152"/>
      <c r="B9027" s="68"/>
      <c r="C9027" s="68"/>
      <c r="D9027" s="68"/>
      <c r="E9027" s="68"/>
      <c r="F9027" s="69"/>
      <c r="G9027" s="69"/>
      <c r="H9027" s="69"/>
      <c r="I9027" s="69"/>
      <c r="J9027" s="68"/>
      <c r="K9027" s="69"/>
      <c r="L9027" s="68"/>
      <c r="M9027" s="68"/>
      <c r="N9027" s="68"/>
      <c r="O9027" s="68"/>
      <c r="P9027" s="70"/>
      <c r="Q9027" s="71"/>
    </row>
    <row r="9028" spans="1:17">
      <c r="A9028" s="152"/>
      <c r="B9028" s="68"/>
      <c r="C9028" s="68"/>
      <c r="D9028" s="68"/>
      <c r="E9028" s="68"/>
      <c r="F9028" s="69"/>
      <c r="G9028" s="69"/>
      <c r="H9028" s="69"/>
      <c r="I9028" s="69"/>
      <c r="J9028" s="68"/>
      <c r="K9028" s="69"/>
      <c r="L9028" s="68"/>
      <c r="M9028" s="68"/>
      <c r="N9028" s="68"/>
      <c r="O9028" s="68"/>
      <c r="P9028" s="70"/>
      <c r="Q9028" s="71"/>
    </row>
    <row r="9029" spans="1:17">
      <c r="A9029" s="152"/>
      <c r="B9029" s="68"/>
      <c r="C9029" s="68"/>
      <c r="D9029" s="68"/>
      <c r="E9029" s="68"/>
      <c r="F9029" s="69"/>
      <c r="G9029" s="69"/>
      <c r="H9029" s="69"/>
      <c r="I9029" s="69"/>
      <c r="J9029" s="68"/>
      <c r="K9029" s="69"/>
      <c r="L9029" s="68"/>
      <c r="M9029" s="68"/>
      <c r="N9029" s="68"/>
      <c r="O9029" s="68"/>
      <c r="P9029" s="70"/>
      <c r="Q9029" s="71"/>
    </row>
    <row r="9030" spans="1:17">
      <c r="A9030" s="152"/>
      <c r="B9030" s="68"/>
      <c r="C9030" s="68"/>
      <c r="D9030" s="68"/>
      <c r="E9030" s="68"/>
      <c r="F9030" s="69"/>
      <c r="G9030" s="69"/>
      <c r="H9030" s="69"/>
      <c r="I9030" s="69"/>
      <c r="J9030" s="68"/>
      <c r="K9030" s="69"/>
      <c r="L9030" s="68"/>
      <c r="M9030" s="68"/>
      <c r="N9030" s="68"/>
      <c r="O9030" s="68"/>
      <c r="P9030" s="70"/>
      <c r="Q9030" s="71"/>
    </row>
    <row r="9031" spans="1:17">
      <c r="A9031" s="152"/>
      <c r="B9031" s="68"/>
      <c r="C9031" s="68"/>
      <c r="D9031" s="68"/>
      <c r="E9031" s="68"/>
      <c r="F9031" s="69"/>
      <c r="G9031" s="69"/>
      <c r="H9031" s="69"/>
      <c r="I9031" s="69"/>
      <c r="J9031" s="68"/>
      <c r="K9031" s="69"/>
      <c r="L9031" s="68"/>
      <c r="M9031" s="68"/>
      <c r="N9031" s="68"/>
      <c r="O9031" s="68"/>
      <c r="P9031" s="70"/>
      <c r="Q9031" s="71"/>
    </row>
    <row r="9032" spans="1:17">
      <c r="A9032" s="152"/>
      <c r="B9032" s="68"/>
      <c r="C9032" s="68"/>
      <c r="D9032" s="68"/>
      <c r="E9032" s="68"/>
      <c r="F9032" s="69"/>
      <c r="G9032" s="69"/>
      <c r="H9032" s="69"/>
      <c r="I9032" s="69"/>
      <c r="J9032" s="68"/>
      <c r="K9032" s="69"/>
      <c r="L9032" s="68"/>
      <c r="M9032" s="68"/>
      <c r="N9032" s="68"/>
      <c r="O9032" s="68"/>
      <c r="P9032" s="70"/>
      <c r="Q9032" s="71"/>
    </row>
    <row r="9033" spans="1:17">
      <c r="A9033" s="152"/>
      <c r="B9033" s="68"/>
      <c r="C9033" s="68"/>
      <c r="D9033" s="68"/>
      <c r="E9033" s="68"/>
      <c r="F9033" s="69"/>
      <c r="G9033" s="69"/>
      <c r="H9033" s="69"/>
      <c r="I9033" s="69"/>
      <c r="J9033" s="68"/>
      <c r="K9033" s="69"/>
      <c r="L9033" s="68"/>
      <c r="M9033" s="68"/>
      <c r="N9033" s="68"/>
      <c r="O9033" s="68"/>
      <c r="P9033" s="70"/>
      <c r="Q9033" s="71"/>
    </row>
    <row r="9034" spans="1:17">
      <c r="A9034" s="152"/>
      <c r="B9034" s="68"/>
      <c r="C9034" s="68"/>
      <c r="D9034" s="68"/>
      <c r="E9034" s="68"/>
      <c r="F9034" s="69"/>
      <c r="G9034" s="69"/>
      <c r="H9034" s="69"/>
      <c r="I9034" s="69"/>
      <c r="J9034" s="68"/>
      <c r="K9034" s="69"/>
      <c r="L9034" s="68"/>
      <c r="M9034" s="68"/>
      <c r="N9034" s="68"/>
      <c r="O9034" s="68"/>
      <c r="P9034" s="70"/>
      <c r="Q9034" s="71"/>
    </row>
    <row r="9035" spans="1:17">
      <c r="A9035" s="152"/>
      <c r="B9035" s="68"/>
      <c r="C9035" s="68"/>
      <c r="D9035" s="68"/>
      <c r="E9035" s="68"/>
      <c r="F9035" s="69"/>
      <c r="G9035" s="69"/>
      <c r="H9035" s="69"/>
      <c r="I9035" s="69"/>
      <c r="J9035" s="68"/>
      <c r="K9035" s="69"/>
      <c r="L9035" s="68"/>
      <c r="M9035" s="68"/>
      <c r="N9035" s="68"/>
      <c r="O9035" s="68"/>
      <c r="P9035" s="70"/>
      <c r="Q9035" s="71"/>
    </row>
    <row r="9036" spans="1:17">
      <c r="A9036" s="152"/>
      <c r="B9036" s="68"/>
      <c r="C9036" s="68"/>
      <c r="D9036" s="68"/>
      <c r="E9036" s="68"/>
      <c r="F9036" s="69"/>
      <c r="G9036" s="69"/>
      <c r="H9036" s="69"/>
      <c r="I9036" s="69"/>
      <c r="J9036" s="68"/>
      <c r="K9036" s="69"/>
      <c r="L9036" s="68"/>
      <c r="M9036" s="68"/>
      <c r="N9036" s="68"/>
      <c r="O9036" s="68"/>
      <c r="P9036" s="70"/>
      <c r="Q9036" s="71"/>
    </row>
    <row r="9037" spans="1:17">
      <c r="A9037" s="152"/>
      <c r="B9037" s="68"/>
      <c r="C9037" s="68"/>
      <c r="D9037" s="68"/>
      <c r="E9037" s="68"/>
      <c r="F9037" s="69"/>
      <c r="G9037" s="69"/>
      <c r="H9037" s="69"/>
      <c r="I9037" s="69"/>
      <c r="J9037" s="68"/>
      <c r="K9037" s="69"/>
      <c r="L9037" s="68"/>
      <c r="M9037" s="68"/>
      <c r="N9037" s="68"/>
      <c r="O9037" s="68"/>
      <c r="P9037" s="70"/>
      <c r="Q9037" s="71"/>
    </row>
    <row r="9038" spans="1:17">
      <c r="A9038" s="152"/>
      <c r="B9038" s="68"/>
      <c r="C9038" s="68"/>
      <c r="D9038" s="68"/>
      <c r="E9038" s="68"/>
      <c r="F9038" s="69"/>
      <c r="G9038" s="69"/>
      <c r="H9038" s="69"/>
      <c r="I9038" s="69"/>
      <c r="J9038" s="68"/>
      <c r="K9038" s="69"/>
      <c r="L9038" s="68"/>
      <c r="M9038" s="68"/>
      <c r="N9038" s="68"/>
      <c r="O9038" s="68"/>
      <c r="P9038" s="70"/>
      <c r="Q9038" s="71"/>
    </row>
    <row r="9039" spans="1:17">
      <c r="A9039" s="152"/>
      <c r="B9039" s="68"/>
      <c r="C9039" s="68"/>
      <c r="D9039" s="68"/>
      <c r="E9039" s="68"/>
      <c r="F9039" s="69"/>
      <c r="G9039" s="69"/>
      <c r="H9039" s="69"/>
      <c r="I9039" s="69"/>
      <c r="J9039" s="68"/>
      <c r="K9039" s="69"/>
      <c r="L9039" s="68"/>
      <c r="M9039" s="68"/>
      <c r="N9039" s="68"/>
      <c r="O9039" s="68"/>
      <c r="P9039" s="70"/>
      <c r="Q9039" s="71"/>
    </row>
    <row r="9040" spans="1:17">
      <c r="A9040" s="152"/>
      <c r="B9040" s="68"/>
      <c r="C9040" s="68"/>
      <c r="D9040" s="68"/>
      <c r="E9040" s="68"/>
      <c r="F9040" s="69"/>
      <c r="G9040" s="69"/>
      <c r="H9040" s="69"/>
      <c r="I9040" s="69"/>
      <c r="J9040" s="68"/>
      <c r="K9040" s="69"/>
      <c r="L9040" s="68"/>
      <c r="M9040" s="68"/>
      <c r="N9040" s="68"/>
      <c r="O9040" s="68"/>
      <c r="P9040" s="70"/>
      <c r="Q9040" s="71"/>
    </row>
    <row r="9041" spans="1:17">
      <c r="A9041" s="152"/>
      <c r="B9041" s="68"/>
      <c r="C9041" s="68"/>
      <c r="D9041" s="68"/>
      <c r="E9041" s="68"/>
      <c r="F9041" s="69"/>
      <c r="G9041" s="69"/>
      <c r="H9041" s="69"/>
      <c r="I9041" s="69"/>
      <c r="J9041" s="68"/>
      <c r="K9041" s="69"/>
      <c r="L9041" s="68"/>
      <c r="M9041" s="68"/>
      <c r="N9041" s="68"/>
      <c r="O9041" s="68"/>
      <c r="P9041" s="70"/>
      <c r="Q9041" s="71"/>
    </row>
    <row r="9042" spans="1:17">
      <c r="A9042" s="152"/>
      <c r="B9042" s="68"/>
      <c r="C9042" s="68"/>
      <c r="D9042" s="68"/>
      <c r="E9042" s="68"/>
      <c r="F9042" s="69"/>
      <c r="G9042" s="69"/>
      <c r="H9042" s="69"/>
      <c r="I9042" s="69"/>
      <c r="J9042" s="68"/>
      <c r="K9042" s="69"/>
      <c r="L9042" s="68"/>
      <c r="M9042" s="68"/>
      <c r="N9042" s="68"/>
      <c r="O9042" s="68"/>
      <c r="P9042" s="70"/>
      <c r="Q9042" s="71"/>
    </row>
    <row r="9043" spans="1:17">
      <c r="A9043" s="152"/>
      <c r="B9043" s="68"/>
      <c r="C9043" s="68"/>
      <c r="D9043" s="68"/>
      <c r="E9043" s="68"/>
      <c r="F9043" s="69"/>
      <c r="G9043" s="69"/>
      <c r="H9043" s="69"/>
      <c r="I9043" s="69"/>
      <c r="J9043" s="68"/>
      <c r="K9043" s="69"/>
      <c r="L9043" s="68"/>
      <c r="M9043" s="68"/>
      <c r="N9043" s="68"/>
      <c r="O9043" s="68"/>
      <c r="P9043" s="70"/>
      <c r="Q9043" s="71"/>
    </row>
    <row r="9044" spans="1:17">
      <c r="A9044" s="152"/>
      <c r="B9044" s="68"/>
      <c r="C9044" s="68"/>
      <c r="D9044" s="68"/>
      <c r="E9044" s="68"/>
      <c r="F9044" s="69"/>
      <c r="G9044" s="69"/>
      <c r="H9044" s="69"/>
      <c r="I9044" s="69"/>
      <c r="J9044" s="68"/>
      <c r="K9044" s="69"/>
      <c r="L9044" s="68"/>
      <c r="M9044" s="68"/>
      <c r="N9044" s="68"/>
      <c r="O9044" s="68"/>
      <c r="P9044" s="70"/>
      <c r="Q9044" s="71"/>
    </row>
    <row r="9045" spans="1:17">
      <c r="A9045" s="152"/>
      <c r="B9045" s="68"/>
      <c r="C9045" s="68"/>
      <c r="D9045" s="68"/>
      <c r="E9045" s="68"/>
      <c r="F9045" s="69"/>
      <c r="G9045" s="69"/>
      <c r="H9045" s="69"/>
      <c r="I9045" s="69"/>
      <c r="J9045" s="68"/>
      <c r="K9045" s="69"/>
      <c r="L9045" s="68"/>
      <c r="M9045" s="68"/>
      <c r="N9045" s="68"/>
      <c r="O9045" s="68"/>
      <c r="P9045" s="70"/>
      <c r="Q9045" s="71"/>
    </row>
    <row r="9046" spans="1:17">
      <c r="A9046" s="152"/>
      <c r="B9046" s="68"/>
      <c r="C9046" s="68"/>
      <c r="D9046" s="68"/>
      <c r="E9046" s="68"/>
      <c r="F9046" s="69"/>
      <c r="G9046" s="69"/>
      <c r="H9046" s="69"/>
      <c r="I9046" s="69"/>
      <c r="J9046" s="68"/>
      <c r="K9046" s="69"/>
      <c r="L9046" s="68"/>
      <c r="M9046" s="68"/>
      <c r="N9046" s="68"/>
      <c r="O9046" s="68"/>
      <c r="P9046" s="70"/>
      <c r="Q9046" s="71"/>
    </row>
    <row r="9047" spans="1:17">
      <c r="A9047" s="152"/>
      <c r="B9047" s="68"/>
      <c r="C9047" s="68"/>
      <c r="D9047" s="68"/>
      <c r="E9047" s="68"/>
      <c r="F9047" s="69"/>
      <c r="G9047" s="69"/>
      <c r="H9047" s="69"/>
      <c r="I9047" s="69"/>
      <c r="J9047" s="68"/>
      <c r="K9047" s="69"/>
      <c r="L9047" s="68"/>
      <c r="M9047" s="68"/>
      <c r="N9047" s="68"/>
      <c r="O9047" s="68"/>
      <c r="P9047" s="70"/>
      <c r="Q9047" s="71"/>
    </row>
    <row r="9048" spans="1:17">
      <c r="A9048" s="152"/>
      <c r="B9048" s="68"/>
      <c r="C9048" s="68"/>
      <c r="D9048" s="68"/>
      <c r="E9048" s="68"/>
      <c r="F9048" s="69"/>
      <c r="G9048" s="69"/>
      <c r="H9048" s="69"/>
      <c r="I9048" s="69"/>
      <c r="J9048" s="68"/>
      <c r="K9048" s="69"/>
      <c r="L9048" s="68"/>
      <c r="M9048" s="68"/>
      <c r="N9048" s="68"/>
      <c r="O9048" s="68"/>
      <c r="P9048" s="70"/>
      <c r="Q9048" s="71"/>
    </row>
    <row r="9049" spans="1:17">
      <c r="A9049" s="152"/>
      <c r="B9049" s="68"/>
      <c r="C9049" s="68"/>
      <c r="D9049" s="68"/>
      <c r="E9049" s="68"/>
      <c r="F9049" s="69"/>
      <c r="G9049" s="69"/>
      <c r="H9049" s="69"/>
      <c r="I9049" s="69"/>
      <c r="J9049" s="68"/>
      <c r="K9049" s="69"/>
      <c r="L9049" s="68"/>
      <c r="M9049" s="68"/>
      <c r="N9049" s="68"/>
      <c r="O9049" s="68"/>
      <c r="P9049" s="70"/>
      <c r="Q9049" s="71"/>
    </row>
    <row r="9050" spans="1:17">
      <c r="A9050" s="152"/>
      <c r="B9050" s="68"/>
      <c r="C9050" s="68"/>
      <c r="D9050" s="68"/>
      <c r="E9050" s="68"/>
      <c r="F9050" s="69"/>
      <c r="G9050" s="69"/>
      <c r="H9050" s="69"/>
      <c r="I9050" s="69"/>
      <c r="J9050" s="68"/>
      <c r="K9050" s="69"/>
      <c r="L9050" s="68"/>
      <c r="M9050" s="68"/>
      <c r="N9050" s="68"/>
      <c r="O9050" s="68"/>
      <c r="P9050" s="70"/>
      <c r="Q9050" s="71"/>
    </row>
    <row r="9051" spans="1:17">
      <c r="A9051" s="152"/>
      <c r="B9051" s="68"/>
      <c r="C9051" s="68"/>
      <c r="D9051" s="68"/>
      <c r="E9051" s="68"/>
      <c r="F9051" s="69"/>
      <c r="G9051" s="69"/>
      <c r="H9051" s="69"/>
      <c r="I9051" s="69"/>
      <c r="J9051" s="68"/>
      <c r="K9051" s="69"/>
      <c r="L9051" s="68"/>
      <c r="M9051" s="68"/>
      <c r="N9051" s="68"/>
      <c r="O9051" s="68"/>
      <c r="P9051" s="70"/>
      <c r="Q9051" s="71"/>
    </row>
    <row r="9052" spans="1:17">
      <c r="A9052" s="152"/>
      <c r="B9052" s="68"/>
      <c r="C9052" s="68"/>
      <c r="D9052" s="68"/>
      <c r="E9052" s="68"/>
      <c r="F9052" s="69"/>
      <c r="G9052" s="69"/>
      <c r="H9052" s="69"/>
      <c r="I9052" s="69"/>
      <c r="J9052" s="68"/>
      <c r="K9052" s="69"/>
      <c r="L9052" s="68"/>
      <c r="M9052" s="68"/>
      <c r="N9052" s="68"/>
      <c r="O9052" s="68"/>
      <c r="P9052" s="70"/>
      <c r="Q9052" s="71"/>
    </row>
    <row r="9053" spans="1:17">
      <c r="A9053" s="152"/>
      <c r="B9053" s="68"/>
      <c r="C9053" s="68"/>
      <c r="D9053" s="68"/>
      <c r="E9053" s="68"/>
      <c r="F9053" s="69"/>
      <c r="G9053" s="69"/>
      <c r="H9053" s="69"/>
      <c r="I9053" s="69"/>
      <c r="J9053" s="68"/>
      <c r="K9053" s="69"/>
      <c r="L9053" s="68"/>
      <c r="M9053" s="68"/>
      <c r="N9053" s="68"/>
      <c r="O9053" s="68"/>
      <c r="P9053" s="70"/>
      <c r="Q9053" s="71"/>
    </row>
    <row r="9054" spans="1:17">
      <c r="A9054" s="152"/>
      <c r="B9054" s="68"/>
      <c r="C9054" s="68"/>
      <c r="D9054" s="68"/>
      <c r="E9054" s="68"/>
      <c r="F9054" s="69"/>
      <c r="G9054" s="69"/>
      <c r="H9054" s="69"/>
      <c r="I9054" s="69"/>
      <c r="J9054" s="68"/>
      <c r="K9054" s="69"/>
      <c r="L9054" s="68"/>
      <c r="M9054" s="68"/>
      <c r="N9054" s="68"/>
      <c r="O9054" s="68"/>
      <c r="P9054" s="70"/>
      <c r="Q9054" s="71"/>
    </row>
    <row r="9055" spans="1:17">
      <c r="A9055" s="152"/>
      <c r="B9055" s="68"/>
      <c r="C9055" s="68"/>
      <c r="D9055" s="68"/>
      <c r="E9055" s="68"/>
      <c r="F9055" s="69"/>
      <c r="G9055" s="69"/>
      <c r="H9055" s="69"/>
      <c r="I9055" s="69"/>
      <c r="J9055" s="68"/>
      <c r="K9055" s="69"/>
      <c r="L9055" s="68"/>
      <c r="M9055" s="68"/>
      <c r="N9055" s="68"/>
      <c r="O9055" s="68"/>
      <c r="P9055" s="70"/>
      <c r="Q9055" s="71"/>
    </row>
    <row r="9056" spans="1:17">
      <c r="A9056" s="152"/>
      <c r="B9056" s="68"/>
      <c r="C9056" s="68"/>
      <c r="D9056" s="68"/>
      <c r="E9056" s="68"/>
      <c r="F9056" s="69"/>
      <c r="G9056" s="69"/>
      <c r="H9056" s="69"/>
      <c r="I9056" s="69"/>
      <c r="J9056" s="68"/>
      <c r="K9056" s="69"/>
      <c r="L9056" s="68"/>
      <c r="M9056" s="68"/>
      <c r="N9056" s="68"/>
      <c r="O9056" s="68"/>
      <c r="P9056" s="70"/>
      <c r="Q9056" s="71"/>
    </row>
    <row r="9057" spans="1:17">
      <c r="A9057" s="152"/>
      <c r="B9057" s="68"/>
      <c r="C9057" s="68"/>
      <c r="D9057" s="68"/>
      <c r="E9057" s="68"/>
      <c r="F9057" s="69"/>
      <c r="G9057" s="69"/>
      <c r="H9057" s="69"/>
      <c r="I9057" s="69"/>
      <c r="J9057" s="68"/>
      <c r="K9057" s="69"/>
      <c r="L9057" s="68"/>
      <c r="M9057" s="68"/>
      <c r="N9057" s="68"/>
      <c r="O9057" s="68"/>
      <c r="P9057" s="70"/>
      <c r="Q9057" s="71"/>
    </row>
    <row r="9058" spans="1:17">
      <c r="A9058" s="152"/>
      <c r="B9058" s="68"/>
      <c r="C9058" s="68"/>
      <c r="D9058" s="68"/>
      <c r="E9058" s="68"/>
      <c r="F9058" s="69"/>
      <c r="G9058" s="69"/>
      <c r="H9058" s="69"/>
      <c r="I9058" s="69"/>
      <c r="J9058" s="68"/>
      <c r="K9058" s="69"/>
      <c r="L9058" s="68"/>
      <c r="M9058" s="68"/>
      <c r="N9058" s="68"/>
      <c r="O9058" s="68"/>
      <c r="P9058" s="70"/>
      <c r="Q9058" s="71"/>
    </row>
    <row r="9059" spans="1:17">
      <c r="A9059" s="152"/>
      <c r="B9059" s="68"/>
      <c r="C9059" s="68"/>
      <c r="D9059" s="68"/>
      <c r="E9059" s="68"/>
      <c r="F9059" s="69"/>
      <c r="G9059" s="69"/>
      <c r="H9059" s="69"/>
      <c r="I9059" s="69"/>
      <c r="J9059" s="68"/>
      <c r="K9059" s="69"/>
      <c r="L9059" s="68"/>
      <c r="M9059" s="68"/>
      <c r="N9059" s="68"/>
      <c r="O9059" s="68"/>
      <c r="P9059" s="70"/>
      <c r="Q9059" s="71"/>
    </row>
    <row r="9060" spans="1:17">
      <c r="A9060" s="152"/>
      <c r="B9060" s="68"/>
      <c r="C9060" s="68"/>
      <c r="D9060" s="68"/>
      <c r="E9060" s="68"/>
      <c r="F9060" s="69"/>
      <c r="G9060" s="69"/>
      <c r="H9060" s="69"/>
      <c r="I9060" s="69"/>
      <c r="J9060" s="68"/>
      <c r="K9060" s="69"/>
      <c r="L9060" s="68"/>
      <c r="M9060" s="68"/>
      <c r="N9060" s="68"/>
      <c r="O9060" s="68"/>
      <c r="P9060" s="70"/>
      <c r="Q9060" s="71"/>
    </row>
    <row r="9061" spans="1:17">
      <c r="A9061" s="152"/>
      <c r="B9061" s="68"/>
      <c r="C9061" s="68"/>
      <c r="D9061" s="68"/>
      <c r="E9061" s="68"/>
      <c r="F9061" s="69"/>
      <c r="G9061" s="69"/>
      <c r="H9061" s="69"/>
      <c r="I9061" s="69"/>
      <c r="J9061" s="68"/>
      <c r="K9061" s="69"/>
      <c r="L9061" s="68"/>
      <c r="M9061" s="68"/>
      <c r="N9061" s="68"/>
      <c r="O9061" s="68"/>
      <c r="P9061" s="70"/>
      <c r="Q9061" s="71"/>
    </row>
    <row r="9062" spans="1:17">
      <c r="A9062" s="152"/>
      <c r="B9062" s="68"/>
      <c r="C9062" s="68"/>
      <c r="D9062" s="68"/>
      <c r="E9062" s="68"/>
      <c r="F9062" s="69"/>
      <c r="G9062" s="69"/>
      <c r="H9062" s="69"/>
      <c r="I9062" s="69"/>
      <c r="J9062" s="68"/>
      <c r="K9062" s="69"/>
      <c r="L9062" s="68"/>
      <c r="M9062" s="68"/>
      <c r="N9062" s="68"/>
      <c r="O9062" s="68"/>
      <c r="P9062" s="70"/>
      <c r="Q9062" s="71"/>
    </row>
    <row r="9063" spans="1:17">
      <c r="A9063" s="152"/>
      <c r="B9063" s="68"/>
      <c r="C9063" s="68"/>
      <c r="D9063" s="68"/>
      <c r="E9063" s="68"/>
      <c r="F9063" s="69"/>
      <c r="G9063" s="69"/>
      <c r="H9063" s="69"/>
      <c r="I9063" s="69"/>
      <c r="J9063" s="68"/>
      <c r="K9063" s="69"/>
      <c r="L9063" s="68"/>
      <c r="M9063" s="68"/>
      <c r="N9063" s="68"/>
      <c r="O9063" s="68"/>
      <c r="P9063" s="70"/>
      <c r="Q9063" s="71"/>
    </row>
    <row r="9064" spans="1:17">
      <c r="A9064" s="152"/>
      <c r="B9064" s="68"/>
      <c r="C9064" s="68"/>
      <c r="D9064" s="68"/>
      <c r="E9064" s="68"/>
      <c r="F9064" s="69"/>
      <c r="G9064" s="69"/>
      <c r="H9064" s="69"/>
      <c r="I9064" s="69"/>
      <c r="J9064" s="68"/>
      <c r="K9064" s="69"/>
      <c r="L9064" s="68"/>
      <c r="M9064" s="68"/>
      <c r="N9064" s="68"/>
      <c r="O9064" s="68"/>
      <c r="P9064" s="70"/>
      <c r="Q9064" s="71"/>
    </row>
    <row r="9065" spans="1:17">
      <c r="A9065" s="152"/>
      <c r="B9065" s="68"/>
      <c r="C9065" s="68"/>
      <c r="D9065" s="68"/>
      <c r="E9065" s="68"/>
      <c r="F9065" s="69"/>
      <c r="G9065" s="69"/>
      <c r="H9065" s="69"/>
      <c r="I9065" s="69"/>
      <c r="J9065" s="68"/>
      <c r="K9065" s="69"/>
      <c r="L9065" s="68"/>
      <c r="M9065" s="68"/>
      <c r="N9065" s="68"/>
      <c r="O9065" s="68"/>
      <c r="P9065" s="70"/>
      <c r="Q9065" s="71"/>
    </row>
    <row r="9066" spans="1:17">
      <c r="A9066" s="152"/>
      <c r="B9066" s="68"/>
      <c r="C9066" s="68"/>
      <c r="D9066" s="68"/>
      <c r="E9066" s="68"/>
      <c r="F9066" s="69"/>
      <c r="G9066" s="69"/>
      <c r="H9066" s="69"/>
      <c r="I9066" s="69"/>
      <c r="J9066" s="68"/>
      <c r="K9066" s="69"/>
      <c r="L9066" s="68"/>
      <c r="M9066" s="68"/>
      <c r="N9066" s="68"/>
      <c r="O9066" s="68"/>
      <c r="P9066" s="70"/>
      <c r="Q9066" s="71"/>
    </row>
    <row r="9067" spans="1:17">
      <c r="A9067" s="152"/>
      <c r="B9067" s="68"/>
      <c r="C9067" s="68"/>
      <c r="D9067" s="68"/>
      <c r="E9067" s="68"/>
      <c r="F9067" s="69"/>
      <c r="G9067" s="69"/>
      <c r="H9067" s="69"/>
      <c r="I9067" s="69"/>
      <c r="J9067" s="68"/>
      <c r="K9067" s="69"/>
      <c r="L9067" s="68"/>
      <c r="M9067" s="68"/>
      <c r="N9067" s="68"/>
      <c r="O9067" s="68"/>
      <c r="P9067" s="70"/>
      <c r="Q9067" s="71"/>
    </row>
    <row r="9068" spans="1:17">
      <c r="A9068" s="152"/>
      <c r="B9068" s="68"/>
      <c r="C9068" s="68"/>
      <c r="D9068" s="68"/>
      <c r="E9068" s="68"/>
      <c r="F9068" s="69"/>
      <c r="G9068" s="69"/>
      <c r="H9068" s="69"/>
      <c r="I9068" s="69"/>
      <c r="J9068" s="68"/>
      <c r="K9068" s="69"/>
      <c r="L9068" s="68"/>
      <c r="M9068" s="68"/>
      <c r="N9068" s="68"/>
      <c r="O9068" s="68"/>
      <c r="P9068" s="70"/>
      <c r="Q9068" s="71"/>
    </row>
    <row r="9069" spans="1:17">
      <c r="A9069" s="152"/>
      <c r="B9069" s="68"/>
      <c r="C9069" s="68"/>
      <c r="D9069" s="68"/>
      <c r="E9069" s="68"/>
      <c r="F9069" s="69"/>
      <c r="G9069" s="69"/>
      <c r="H9069" s="69"/>
      <c r="I9069" s="69"/>
      <c r="J9069" s="68"/>
      <c r="K9069" s="69"/>
      <c r="L9069" s="68"/>
      <c r="M9069" s="68"/>
      <c r="N9069" s="68"/>
      <c r="O9069" s="68"/>
      <c r="P9069" s="70"/>
      <c r="Q9069" s="71"/>
    </row>
    <row r="9070" spans="1:17">
      <c r="A9070" s="152"/>
      <c r="B9070" s="68"/>
      <c r="C9070" s="68"/>
      <c r="D9070" s="68"/>
      <c r="E9070" s="68"/>
      <c r="F9070" s="69"/>
      <c r="G9070" s="69"/>
      <c r="H9070" s="69"/>
      <c r="I9070" s="69"/>
      <c r="J9070" s="68"/>
      <c r="K9070" s="69"/>
      <c r="L9070" s="68"/>
      <c r="M9070" s="68"/>
      <c r="N9070" s="68"/>
      <c r="O9070" s="68"/>
      <c r="P9070" s="70"/>
      <c r="Q9070" s="71"/>
    </row>
    <row r="9071" spans="1:17">
      <c r="A9071" s="152"/>
      <c r="B9071" s="68"/>
      <c r="C9071" s="68"/>
      <c r="D9071" s="68"/>
      <c r="E9071" s="68"/>
      <c r="F9071" s="69"/>
      <c r="G9071" s="69"/>
      <c r="H9071" s="69"/>
      <c r="I9071" s="69"/>
      <c r="J9071" s="68"/>
      <c r="K9071" s="69"/>
      <c r="L9071" s="68"/>
      <c r="M9071" s="68"/>
      <c r="N9071" s="68"/>
      <c r="O9071" s="68"/>
      <c r="P9071" s="70"/>
      <c r="Q9071" s="71"/>
    </row>
    <row r="9072" spans="1:17">
      <c r="A9072" s="152"/>
      <c r="B9072" s="68"/>
      <c r="C9072" s="68"/>
      <c r="D9072" s="68"/>
      <c r="E9072" s="68"/>
      <c r="F9072" s="69"/>
      <c r="G9072" s="69"/>
      <c r="H9072" s="69"/>
      <c r="I9072" s="69"/>
      <c r="J9072" s="68"/>
      <c r="K9072" s="69"/>
      <c r="L9072" s="68"/>
      <c r="M9072" s="68"/>
      <c r="N9072" s="68"/>
      <c r="O9072" s="68"/>
      <c r="P9072" s="70"/>
      <c r="Q9072" s="71"/>
    </row>
    <row r="9073" spans="1:17">
      <c r="A9073" s="152"/>
      <c r="B9073" s="68"/>
      <c r="C9073" s="68"/>
      <c r="D9073" s="68"/>
      <c r="E9073" s="68"/>
      <c r="F9073" s="69"/>
      <c r="G9073" s="69"/>
      <c r="H9073" s="69"/>
      <c r="I9073" s="69"/>
      <c r="J9073" s="68"/>
      <c r="K9073" s="69"/>
      <c r="L9073" s="68"/>
      <c r="M9073" s="68"/>
      <c r="N9073" s="68"/>
      <c r="O9073" s="68"/>
      <c r="P9073" s="70"/>
      <c r="Q9073" s="71"/>
    </row>
    <row r="9074" spans="1:17">
      <c r="A9074" s="152"/>
      <c r="B9074" s="68"/>
      <c r="C9074" s="68"/>
      <c r="D9074" s="68"/>
      <c r="E9074" s="68"/>
      <c r="F9074" s="69"/>
      <c r="G9074" s="69"/>
      <c r="H9074" s="69"/>
      <c r="I9074" s="69"/>
      <c r="J9074" s="68"/>
      <c r="K9074" s="69"/>
      <c r="L9074" s="68"/>
      <c r="M9074" s="68"/>
      <c r="N9074" s="68"/>
      <c r="O9074" s="68"/>
      <c r="P9074" s="70"/>
      <c r="Q9074" s="71"/>
    </row>
    <row r="9075" spans="1:17">
      <c r="A9075" s="152"/>
      <c r="B9075" s="68"/>
      <c r="C9075" s="68"/>
      <c r="D9075" s="68"/>
      <c r="E9075" s="68"/>
      <c r="F9075" s="69"/>
      <c r="G9075" s="69"/>
      <c r="H9075" s="69"/>
      <c r="I9075" s="69"/>
      <c r="J9075" s="68"/>
      <c r="K9075" s="69"/>
      <c r="L9075" s="68"/>
      <c r="M9075" s="68"/>
      <c r="N9075" s="68"/>
      <c r="O9075" s="68"/>
      <c r="P9075" s="70"/>
      <c r="Q9075" s="71"/>
    </row>
    <row r="9076" spans="1:17">
      <c r="A9076" s="152"/>
      <c r="B9076" s="68"/>
      <c r="C9076" s="68"/>
      <c r="D9076" s="68"/>
      <c r="E9076" s="68"/>
      <c r="F9076" s="69"/>
      <c r="G9076" s="69"/>
      <c r="H9076" s="69"/>
      <c r="I9076" s="69"/>
      <c r="J9076" s="68"/>
      <c r="K9076" s="69"/>
      <c r="L9076" s="68"/>
      <c r="M9076" s="68"/>
      <c r="N9076" s="68"/>
      <c r="O9076" s="68"/>
      <c r="P9076" s="70"/>
      <c r="Q9076" s="71"/>
    </row>
    <row r="9077" spans="1:17">
      <c r="A9077" s="152"/>
      <c r="B9077" s="68"/>
      <c r="C9077" s="68"/>
      <c r="D9077" s="68"/>
      <c r="E9077" s="68"/>
      <c r="F9077" s="69"/>
      <c r="G9077" s="69"/>
      <c r="H9077" s="69"/>
      <c r="I9077" s="69"/>
      <c r="J9077" s="68"/>
      <c r="K9077" s="69"/>
      <c r="L9077" s="68"/>
      <c r="M9077" s="68"/>
      <c r="N9077" s="68"/>
      <c r="O9077" s="68"/>
      <c r="P9077" s="70"/>
      <c r="Q9077" s="71"/>
    </row>
    <row r="9078" spans="1:17">
      <c r="A9078" s="152"/>
      <c r="B9078" s="68"/>
      <c r="C9078" s="68"/>
      <c r="D9078" s="68"/>
      <c r="E9078" s="68"/>
      <c r="F9078" s="69"/>
      <c r="G9078" s="69"/>
      <c r="H9078" s="69"/>
      <c r="I9078" s="69"/>
      <c r="J9078" s="68"/>
      <c r="K9078" s="69"/>
      <c r="L9078" s="68"/>
      <c r="M9078" s="68"/>
      <c r="N9078" s="68"/>
      <c r="O9078" s="68"/>
      <c r="P9078" s="70"/>
      <c r="Q9078" s="71"/>
    </row>
    <row r="9079" spans="1:17">
      <c r="A9079" s="152"/>
      <c r="B9079" s="68"/>
      <c r="C9079" s="68"/>
      <c r="D9079" s="68"/>
      <c r="E9079" s="68"/>
      <c r="F9079" s="69"/>
      <c r="G9079" s="69"/>
      <c r="H9079" s="69"/>
      <c r="I9079" s="69"/>
      <c r="J9079" s="68"/>
      <c r="K9079" s="69"/>
      <c r="L9079" s="68"/>
      <c r="M9079" s="68"/>
      <c r="N9079" s="68"/>
      <c r="O9079" s="68"/>
      <c r="P9079" s="70"/>
      <c r="Q9079" s="71"/>
    </row>
    <row r="9080" spans="1:17">
      <c r="A9080" s="152"/>
      <c r="B9080" s="68"/>
      <c r="C9080" s="68"/>
      <c r="D9080" s="68"/>
      <c r="E9080" s="68"/>
      <c r="F9080" s="69"/>
      <c r="G9080" s="69"/>
      <c r="H9080" s="69"/>
      <c r="I9080" s="69"/>
      <c r="J9080" s="68"/>
      <c r="K9080" s="69"/>
      <c r="L9080" s="68"/>
      <c r="M9080" s="68"/>
      <c r="N9080" s="68"/>
      <c r="O9080" s="68"/>
      <c r="P9080" s="70"/>
      <c r="Q9080" s="71"/>
    </row>
    <row r="9081" spans="1:17">
      <c r="A9081" s="152"/>
      <c r="B9081" s="68"/>
      <c r="C9081" s="68"/>
      <c r="D9081" s="68"/>
      <c r="E9081" s="68"/>
      <c r="F9081" s="69"/>
      <c r="G9081" s="69"/>
      <c r="H9081" s="69"/>
      <c r="I9081" s="69"/>
      <c r="J9081" s="68"/>
      <c r="K9081" s="69"/>
      <c r="L9081" s="68"/>
      <c r="M9081" s="68"/>
      <c r="N9081" s="68"/>
      <c r="O9081" s="68"/>
      <c r="P9081" s="70"/>
      <c r="Q9081" s="71"/>
    </row>
    <row r="9082" spans="1:17">
      <c r="A9082" s="152"/>
      <c r="B9082" s="68"/>
      <c r="C9082" s="68"/>
      <c r="D9082" s="68"/>
      <c r="E9082" s="68"/>
      <c r="F9082" s="69"/>
      <c r="G9082" s="69"/>
      <c r="H9082" s="69"/>
      <c r="I9082" s="69"/>
      <c r="J9082" s="68"/>
      <c r="K9082" s="69"/>
      <c r="L9082" s="68"/>
      <c r="M9082" s="68"/>
      <c r="N9082" s="68"/>
      <c r="O9082" s="68"/>
      <c r="P9082" s="70"/>
      <c r="Q9082" s="71"/>
    </row>
    <row r="9083" spans="1:17">
      <c r="A9083" s="152"/>
      <c r="B9083" s="68"/>
      <c r="C9083" s="68"/>
      <c r="D9083" s="68"/>
      <c r="E9083" s="68"/>
      <c r="F9083" s="69"/>
      <c r="G9083" s="69"/>
      <c r="H9083" s="69"/>
      <c r="I9083" s="69"/>
      <c r="J9083" s="68"/>
      <c r="K9083" s="69"/>
      <c r="L9083" s="68"/>
      <c r="M9083" s="68"/>
      <c r="N9083" s="68"/>
      <c r="O9083" s="68"/>
      <c r="P9083" s="70"/>
      <c r="Q9083" s="71"/>
    </row>
    <row r="9084" spans="1:17">
      <c r="A9084" s="152"/>
      <c r="B9084" s="68"/>
      <c r="C9084" s="68"/>
      <c r="D9084" s="68"/>
      <c r="E9084" s="68"/>
      <c r="F9084" s="69"/>
      <c r="G9084" s="69"/>
      <c r="H9084" s="69"/>
      <c r="I9084" s="69"/>
      <c r="J9084" s="68"/>
      <c r="K9084" s="69"/>
      <c r="L9084" s="68"/>
      <c r="M9084" s="68"/>
      <c r="N9084" s="68"/>
      <c r="O9084" s="68"/>
      <c r="P9084" s="70"/>
      <c r="Q9084" s="71"/>
    </row>
    <row r="9085" spans="1:17">
      <c r="A9085" s="152"/>
      <c r="B9085" s="68"/>
      <c r="C9085" s="68"/>
      <c r="D9085" s="68"/>
      <c r="E9085" s="68"/>
      <c r="F9085" s="69"/>
      <c r="G9085" s="69"/>
      <c r="H9085" s="69"/>
      <c r="I9085" s="69"/>
      <c r="J9085" s="68"/>
      <c r="K9085" s="69"/>
      <c r="L9085" s="68"/>
      <c r="M9085" s="68"/>
      <c r="N9085" s="68"/>
      <c r="O9085" s="68"/>
      <c r="P9085" s="70"/>
      <c r="Q9085" s="71"/>
    </row>
    <row r="9086" spans="1:17">
      <c r="A9086" s="152"/>
      <c r="B9086" s="68"/>
      <c r="C9086" s="68"/>
      <c r="D9086" s="68"/>
      <c r="E9086" s="68"/>
      <c r="F9086" s="69"/>
      <c r="G9086" s="69"/>
      <c r="H9086" s="69"/>
      <c r="I9086" s="69"/>
      <c r="J9086" s="68"/>
      <c r="K9086" s="69"/>
      <c r="L9086" s="68"/>
      <c r="M9086" s="68"/>
      <c r="N9086" s="68"/>
      <c r="O9086" s="68"/>
      <c r="P9086" s="70"/>
      <c r="Q9086" s="71"/>
    </row>
    <row r="9087" spans="1:17">
      <c r="A9087" s="152"/>
      <c r="B9087" s="68"/>
      <c r="C9087" s="68"/>
      <c r="D9087" s="68"/>
      <c r="E9087" s="68"/>
      <c r="F9087" s="69"/>
      <c r="G9087" s="69"/>
      <c r="H9087" s="69"/>
      <c r="I9087" s="69"/>
      <c r="J9087" s="68"/>
      <c r="K9087" s="69"/>
      <c r="L9087" s="68"/>
      <c r="M9087" s="68"/>
      <c r="N9087" s="68"/>
      <c r="O9087" s="68"/>
      <c r="P9087" s="70"/>
      <c r="Q9087" s="71"/>
    </row>
    <row r="9088" spans="1:17">
      <c r="A9088" s="152"/>
      <c r="B9088" s="68"/>
      <c r="C9088" s="68"/>
      <c r="D9088" s="68"/>
      <c r="E9088" s="68"/>
      <c r="F9088" s="69"/>
      <c r="G9088" s="69"/>
      <c r="H9088" s="69"/>
      <c r="I9088" s="69"/>
      <c r="J9088" s="68"/>
      <c r="K9088" s="69"/>
      <c r="L9088" s="68"/>
      <c r="M9088" s="68"/>
      <c r="N9088" s="68"/>
      <c r="O9088" s="68"/>
      <c r="P9088" s="70"/>
      <c r="Q9088" s="71"/>
    </row>
    <row r="9089" spans="1:17">
      <c r="A9089" s="152"/>
      <c r="B9089" s="68"/>
      <c r="C9089" s="68"/>
      <c r="D9089" s="68"/>
      <c r="E9089" s="68"/>
      <c r="F9089" s="69"/>
      <c r="G9089" s="69"/>
      <c r="H9089" s="69"/>
      <c r="I9089" s="69"/>
      <c r="J9089" s="68"/>
      <c r="K9089" s="69"/>
      <c r="L9089" s="68"/>
      <c r="M9089" s="68"/>
      <c r="N9089" s="68"/>
      <c r="O9089" s="68"/>
      <c r="P9089" s="70"/>
      <c r="Q9089" s="71"/>
    </row>
    <row r="9090" spans="1:17">
      <c r="A9090" s="152"/>
      <c r="B9090" s="68"/>
      <c r="C9090" s="68"/>
      <c r="D9090" s="68"/>
      <c r="E9090" s="68"/>
      <c r="F9090" s="69"/>
      <c r="G9090" s="69"/>
      <c r="H9090" s="69"/>
      <c r="I9090" s="69"/>
      <c r="J9090" s="68"/>
      <c r="K9090" s="69"/>
      <c r="L9090" s="68"/>
      <c r="M9090" s="68"/>
      <c r="N9090" s="68"/>
      <c r="O9090" s="68"/>
      <c r="P9090" s="70"/>
      <c r="Q9090" s="71"/>
    </row>
    <row r="9091" spans="1:17">
      <c r="A9091" s="152"/>
      <c r="B9091" s="68"/>
      <c r="C9091" s="68"/>
      <c r="D9091" s="68"/>
      <c r="E9091" s="68"/>
      <c r="F9091" s="69"/>
      <c r="G9091" s="69"/>
      <c r="H9091" s="69"/>
      <c r="I9091" s="69"/>
      <c r="J9091" s="68"/>
      <c r="K9091" s="69"/>
      <c r="L9091" s="68"/>
      <c r="M9091" s="68"/>
      <c r="N9091" s="68"/>
      <c r="O9091" s="68"/>
      <c r="P9091" s="70"/>
      <c r="Q9091" s="71"/>
    </row>
    <row r="9092" spans="1:17">
      <c r="A9092" s="152"/>
      <c r="B9092" s="68"/>
      <c r="C9092" s="68"/>
      <c r="D9092" s="68"/>
      <c r="E9092" s="68"/>
      <c r="F9092" s="69"/>
      <c r="G9092" s="69"/>
      <c r="H9092" s="69"/>
      <c r="I9092" s="69"/>
      <c r="J9092" s="68"/>
      <c r="K9092" s="69"/>
      <c r="L9092" s="68"/>
      <c r="M9092" s="68"/>
      <c r="N9092" s="68"/>
      <c r="O9092" s="68"/>
      <c r="P9092" s="70"/>
      <c r="Q9092" s="71"/>
    </row>
    <row r="9093" spans="1:17">
      <c r="A9093" s="152"/>
      <c r="B9093" s="68"/>
      <c r="C9093" s="68"/>
      <c r="D9093" s="68"/>
      <c r="E9093" s="68"/>
      <c r="F9093" s="69"/>
      <c r="G9093" s="69"/>
      <c r="H9093" s="69"/>
      <c r="I9093" s="69"/>
      <c r="J9093" s="68"/>
      <c r="K9093" s="69"/>
      <c r="L9093" s="68"/>
      <c r="M9093" s="68"/>
      <c r="N9093" s="68"/>
      <c r="O9093" s="68"/>
      <c r="P9093" s="70"/>
      <c r="Q9093" s="71"/>
    </row>
    <row r="9094" spans="1:17">
      <c r="A9094" s="152"/>
      <c r="B9094" s="68"/>
      <c r="C9094" s="68"/>
      <c r="D9094" s="68"/>
      <c r="E9094" s="68"/>
      <c r="F9094" s="69"/>
      <c r="G9094" s="69"/>
      <c r="H9094" s="69"/>
      <c r="I9094" s="69"/>
      <c r="J9094" s="68"/>
      <c r="K9094" s="69"/>
      <c r="L9094" s="68"/>
      <c r="M9094" s="68"/>
      <c r="N9094" s="68"/>
      <c r="O9094" s="68"/>
      <c r="P9094" s="70"/>
      <c r="Q9094" s="71"/>
    </row>
    <row r="9095" spans="1:17">
      <c r="A9095" s="152"/>
      <c r="B9095" s="68"/>
      <c r="C9095" s="68"/>
      <c r="D9095" s="68"/>
      <c r="E9095" s="68"/>
      <c r="F9095" s="69"/>
      <c r="G9095" s="69"/>
      <c r="H9095" s="69"/>
      <c r="I9095" s="69"/>
      <c r="J9095" s="68"/>
      <c r="K9095" s="69"/>
      <c r="L9095" s="68"/>
      <c r="M9095" s="68"/>
      <c r="N9095" s="68"/>
      <c r="O9095" s="68"/>
      <c r="P9095" s="70"/>
      <c r="Q9095" s="71"/>
    </row>
    <row r="9096" spans="1:17">
      <c r="A9096" s="152"/>
      <c r="B9096" s="68"/>
      <c r="C9096" s="68"/>
      <c r="D9096" s="68"/>
      <c r="E9096" s="68"/>
      <c r="F9096" s="69"/>
      <c r="G9096" s="69"/>
      <c r="H9096" s="69"/>
      <c r="I9096" s="69"/>
      <c r="J9096" s="68"/>
      <c r="K9096" s="69"/>
      <c r="L9096" s="68"/>
      <c r="M9096" s="68"/>
      <c r="N9096" s="68"/>
      <c r="O9096" s="68"/>
      <c r="P9096" s="70"/>
      <c r="Q9096" s="71"/>
    </row>
    <row r="9097" spans="1:17">
      <c r="A9097" s="152"/>
      <c r="B9097" s="68"/>
      <c r="C9097" s="68"/>
      <c r="D9097" s="68"/>
      <c r="E9097" s="68"/>
      <c r="F9097" s="69"/>
      <c r="G9097" s="69"/>
      <c r="H9097" s="69"/>
      <c r="I9097" s="69"/>
      <c r="J9097" s="68"/>
      <c r="K9097" s="69"/>
      <c r="L9097" s="68"/>
      <c r="M9097" s="68"/>
      <c r="N9097" s="68"/>
      <c r="O9097" s="68"/>
      <c r="P9097" s="70"/>
      <c r="Q9097" s="71"/>
    </row>
    <row r="9098" spans="1:17">
      <c r="A9098" s="152"/>
      <c r="B9098" s="68"/>
      <c r="C9098" s="68"/>
      <c r="D9098" s="68"/>
      <c r="E9098" s="68"/>
      <c r="F9098" s="69"/>
      <c r="G9098" s="69"/>
      <c r="H9098" s="69"/>
      <c r="I9098" s="69"/>
      <c r="J9098" s="68"/>
      <c r="K9098" s="69"/>
      <c r="L9098" s="68"/>
      <c r="M9098" s="68"/>
      <c r="N9098" s="68"/>
      <c r="O9098" s="68"/>
      <c r="P9098" s="70"/>
      <c r="Q9098" s="71"/>
    </row>
    <row r="9099" spans="1:17">
      <c r="A9099" s="152"/>
      <c r="B9099" s="68"/>
      <c r="C9099" s="68"/>
      <c r="D9099" s="68"/>
      <c r="E9099" s="68"/>
      <c r="F9099" s="69"/>
      <c r="G9099" s="69"/>
      <c r="H9099" s="69"/>
      <c r="I9099" s="69"/>
      <c r="J9099" s="68"/>
      <c r="K9099" s="69"/>
      <c r="L9099" s="68"/>
      <c r="M9099" s="68"/>
      <c r="N9099" s="68"/>
      <c r="O9099" s="68"/>
      <c r="P9099" s="70"/>
      <c r="Q9099" s="71"/>
    </row>
    <row r="9100" spans="1:17">
      <c r="A9100" s="152"/>
      <c r="B9100" s="68"/>
      <c r="C9100" s="68"/>
      <c r="D9100" s="68"/>
      <c r="E9100" s="68"/>
      <c r="F9100" s="69"/>
      <c r="G9100" s="69"/>
      <c r="H9100" s="69"/>
      <c r="I9100" s="69"/>
      <c r="J9100" s="68"/>
      <c r="K9100" s="69"/>
      <c r="L9100" s="68"/>
      <c r="M9100" s="68"/>
      <c r="N9100" s="68"/>
      <c r="O9100" s="68"/>
      <c r="P9100" s="70"/>
      <c r="Q9100" s="71"/>
    </row>
    <row r="9101" spans="1:17">
      <c r="A9101" s="152"/>
      <c r="B9101" s="68"/>
      <c r="C9101" s="68"/>
      <c r="D9101" s="68"/>
      <c r="E9101" s="68"/>
      <c r="F9101" s="69"/>
      <c r="G9101" s="69"/>
      <c r="H9101" s="69"/>
      <c r="I9101" s="69"/>
      <c r="J9101" s="68"/>
      <c r="K9101" s="69"/>
      <c r="L9101" s="68"/>
      <c r="M9101" s="68"/>
      <c r="N9101" s="68"/>
      <c r="O9101" s="68"/>
      <c r="P9101" s="70"/>
      <c r="Q9101" s="71"/>
    </row>
    <row r="9102" spans="1:17">
      <c r="A9102" s="152"/>
      <c r="B9102" s="68"/>
      <c r="C9102" s="68"/>
      <c r="D9102" s="68"/>
      <c r="E9102" s="68"/>
      <c r="F9102" s="69"/>
      <c r="G9102" s="69"/>
      <c r="H9102" s="69"/>
      <c r="I9102" s="69"/>
      <c r="J9102" s="68"/>
      <c r="K9102" s="69"/>
      <c r="L9102" s="68"/>
      <c r="M9102" s="68"/>
      <c r="N9102" s="68"/>
      <c r="O9102" s="68"/>
      <c r="P9102" s="70"/>
      <c r="Q9102" s="71"/>
    </row>
    <row r="9103" spans="1:17">
      <c r="A9103" s="152"/>
      <c r="B9103" s="68"/>
      <c r="C9103" s="68"/>
      <c r="D9103" s="68"/>
      <c r="E9103" s="68"/>
      <c r="F9103" s="69"/>
      <c r="G9103" s="69"/>
      <c r="H9103" s="69"/>
      <c r="I9103" s="69"/>
      <c r="J9103" s="68"/>
      <c r="K9103" s="69"/>
      <c r="L9103" s="68"/>
      <c r="M9103" s="68"/>
      <c r="N9103" s="68"/>
      <c r="O9103" s="68"/>
      <c r="P9103" s="70"/>
      <c r="Q9103" s="71"/>
    </row>
    <row r="9104" spans="1:17">
      <c r="A9104" s="152"/>
      <c r="B9104" s="68"/>
      <c r="C9104" s="68"/>
      <c r="D9104" s="68"/>
      <c r="E9104" s="68"/>
      <c r="F9104" s="69"/>
      <c r="G9104" s="69"/>
      <c r="H9104" s="69"/>
      <c r="I9104" s="69"/>
      <c r="J9104" s="68"/>
      <c r="K9104" s="69"/>
      <c r="L9104" s="68"/>
      <c r="M9104" s="68"/>
      <c r="N9104" s="68"/>
      <c r="O9104" s="68"/>
      <c r="P9104" s="70"/>
      <c r="Q9104" s="71"/>
    </row>
    <row r="9105" spans="1:17">
      <c r="A9105" s="152"/>
      <c r="B9105" s="68"/>
      <c r="C9105" s="68"/>
      <c r="D9105" s="68"/>
      <c r="E9105" s="68"/>
      <c r="F9105" s="69"/>
      <c r="G9105" s="69"/>
      <c r="H9105" s="69"/>
      <c r="I9105" s="69"/>
      <c r="J9105" s="68"/>
      <c r="K9105" s="69"/>
      <c r="L9105" s="68"/>
      <c r="M9105" s="68"/>
      <c r="N9105" s="68"/>
      <c r="O9105" s="68"/>
      <c r="P9105" s="70"/>
      <c r="Q9105" s="71"/>
    </row>
    <row r="9106" spans="1:17">
      <c r="A9106" s="152"/>
      <c r="B9106" s="68"/>
      <c r="C9106" s="68"/>
      <c r="D9106" s="68"/>
      <c r="E9106" s="68"/>
      <c r="F9106" s="69"/>
      <c r="G9106" s="69"/>
      <c r="H9106" s="69"/>
      <c r="I9106" s="69"/>
      <c r="J9106" s="68"/>
      <c r="K9106" s="69"/>
      <c r="L9106" s="68"/>
      <c r="M9106" s="68"/>
      <c r="N9106" s="68"/>
      <c r="O9106" s="68"/>
      <c r="P9106" s="70"/>
      <c r="Q9106" s="71"/>
    </row>
    <row r="9107" spans="1:17">
      <c r="A9107" s="152"/>
      <c r="B9107" s="68"/>
      <c r="C9107" s="68"/>
      <c r="D9107" s="68"/>
      <c r="E9107" s="68"/>
      <c r="F9107" s="69"/>
      <c r="G9107" s="69"/>
      <c r="H9107" s="69"/>
      <c r="I9107" s="69"/>
      <c r="J9107" s="68"/>
      <c r="K9107" s="69"/>
      <c r="L9107" s="68"/>
      <c r="M9107" s="68"/>
      <c r="N9107" s="68"/>
      <c r="O9107" s="68"/>
      <c r="P9107" s="70"/>
      <c r="Q9107" s="71"/>
    </row>
    <row r="9108" spans="1:17">
      <c r="A9108" s="152"/>
      <c r="B9108" s="68"/>
      <c r="C9108" s="68"/>
      <c r="D9108" s="68"/>
      <c r="E9108" s="68"/>
      <c r="F9108" s="69"/>
      <c r="G9108" s="69"/>
      <c r="H9108" s="69"/>
      <c r="I9108" s="69"/>
      <c r="J9108" s="68"/>
      <c r="K9108" s="69"/>
      <c r="L9108" s="68"/>
      <c r="M9108" s="68"/>
      <c r="N9108" s="68"/>
      <c r="O9108" s="68"/>
      <c r="P9108" s="70"/>
      <c r="Q9108" s="71"/>
    </row>
    <row r="9109" spans="1:17">
      <c r="A9109" s="152"/>
      <c r="B9109" s="68"/>
      <c r="C9109" s="68"/>
      <c r="D9109" s="68"/>
      <c r="E9109" s="68"/>
      <c r="F9109" s="69"/>
      <c r="G9109" s="69"/>
      <c r="H9109" s="69"/>
      <c r="I9109" s="69"/>
      <c r="J9109" s="68"/>
      <c r="K9109" s="69"/>
      <c r="L9109" s="68"/>
      <c r="M9109" s="68"/>
      <c r="N9109" s="68"/>
      <c r="O9109" s="68"/>
      <c r="P9109" s="70"/>
      <c r="Q9109" s="71"/>
    </row>
    <row r="9110" spans="1:17">
      <c r="A9110" s="152"/>
      <c r="B9110" s="68"/>
      <c r="C9110" s="68"/>
      <c r="D9110" s="68"/>
      <c r="E9110" s="68"/>
      <c r="F9110" s="69"/>
      <c r="G9110" s="69"/>
      <c r="H9110" s="69"/>
      <c r="I9110" s="69"/>
      <c r="J9110" s="68"/>
      <c r="K9110" s="69"/>
      <c r="L9110" s="68"/>
      <c r="M9110" s="68"/>
      <c r="N9110" s="68"/>
      <c r="O9110" s="68"/>
      <c r="P9110" s="70"/>
      <c r="Q9110" s="71"/>
    </row>
    <row r="9111" spans="1:17">
      <c r="A9111" s="152"/>
      <c r="B9111" s="68"/>
      <c r="C9111" s="68"/>
      <c r="D9111" s="68"/>
      <c r="E9111" s="68"/>
      <c r="F9111" s="69"/>
      <c r="G9111" s="69"/>
      <c r="H9111" s="69"/>
      <c r="I9111" s="69"/>
      <c r="J9111" s="68"/>
      <c r="K9111" s="69"/>
      <c r="L9111" s="68"/>
      <c r="M9111" s="68"/>
      <c r="N9111" s="68"/>
      <c r="O9111" s="68"/>
      <c r="P9111" s="70"/>
      <c r="Q9111" s="71"/>
    </row>
    <row r="9112" spans="1:17">
      <c r="A9112" s="152"/>
      <c r="B9112" s="68"/>
      <c r="C9112" s="68"/>
      <c r="D9112" s="68"/>
      <c r="E9112" s="68"/>
      <c r="F9112" s="69"/>
      <c r="G9112" s="69"/>
      <c r="H9112" s="69"/>
      <c r="I9112" s="69"/>
      <c r="J9112" s="68"/>
      <c r="K9112" s="69"/>
      <c r="L9112" s="68"/>
      <c r="M9112" s="68"/>
      <c r="N9112" s="68"/>
      <c r="O9112" s="68"/>
      <c r="P9112" s="70"/>
      <c r="Q9112" s="71"/>
    </row>
    <row r="9113" spans="1:17">
      <c r="A9113" s="152"/>
      <c r="B9113" s="68"/>
      <c r="C9113" s="68"/>
      <c r="D9113" s="68"/>
      <c r="E9113" s="68"/>
      <c r="F9113" s="69"/>
      <c r="G9113" s="69"/>
      <c r="H9113" s="69"/>
      <c r="I9113" s="69"/>
      <c r="J9113" s="68"/>
      <c r="K9113" s="69"/>
      <c r="L9113" s="68"/>
      <c r="M9113" s="68"/>
      <c r="N9113" s="68"/>
      <c r="O9113" s="68"/>
      <c r="P9113" s="70"/>
      <c r="Q9113" s="71"/>
    </row>
    <row r="9114" spans="1:17">
      <c r="A9114" s="152"/>
      <c r="B9114" s="68"/>
      <c r="C9114" s="68"/>
      <c r="D9114" s="68"/>
      <c r="E9114" s="68"/>
      <c r="F9114" s="69"/>
      <c r="G9114" s="69"/>
      <c r="H9114" s="69"/>
      <c r="I9114" s="69"/>
      <c r="J9114" s="68"/>
      <c r="K9114" s="69"/>
      <c r="L9114" s="68"/>
      <c r="M9114" s="68"/>
      <c r="N9114" s="68"/>
      <c r="O9114" s="68"/>
      <c r="P9114" s="70"/>
      <c r="Q9114" s="71"/>
    </row>
    <row r="9115" spans="1:17">
      <c r="A9115" s="152"/>
      <c r="B9115" s="68"/>
      <c r="C9115" s="68"/>
      <c r="D9115" s="68"/>
      <c r="E9115" s="68"/>
      <c r="F9115" s="69"/>
      <c r="G9115" s="69"/>
      <c r="H9115" s="69"/>
      <c r="I9115" s="69"/>
      <c r="J9115" s="68"/>
      <c r="K9115" s="69"/>
      <c r="L9115" s="68"/>
      <c r="M9115" s="68"/>
      <c r="N9115" s="68"/>
      <c r="O9115" s="68"/>
      <c r="P9115" s="70"/>
      <c r="Q9115" s="71"/>
    </row>
    <row r="9116" spans="1:17">
      <c r="A9116" s="152"/>
      <c r="B9116" s="68"/>
      <c r="C9116" s="68"/>
      <c r="D9116" s="68"/>
      <c r="E9116" s="68"/>
      <c r="F9116" s="69"/>
      <c r="G9116" s="69"/>
      <c r="H9116" s="69"/>
      <c r="I9116" s="69"/>
      <c r="J9116" s="68"/>
      <c r="K9116" s="69"/>
      <c r="L9116" s="68"/>
      <c r="M9116" s="68"/>
      <c r="N9116" s="68"/>
      <c r="O9116" s="68"/>
      <c r="P9116" s="70"/>
      <c r="Q9116" s="71"/>
    </row>
    <row r="9117" spans="1:17">
      <c r="A9117" s="152"/>
      <c r="B9117" s="68"/>
      <c r="C9117" s="68"/>
      <c r="D9117" s="68"/>
      <c r="E9117" s="68"/>
      <c r="F9117" s="69"/>
      <c r="G9117" s="69"/>
      <c r="H9117" s="69"/>
      <c r="I9117" s="69"/>
      <c r="J9117" s="68"/>
      <c r="K9117" s="69"/>
      <c r="L9117" s="68"/>
      <c r="M9117" s="68"/>
      <c r="N9117" s="68"/>
      <c r="O9117" s="68"/>
      <c r="P9117" s="70"/>
      <c r="Q9117" s="71"/>
    </row>
    <row r="9118" spans="1:17">
      <c r="A9118" s="152"/>
      <c r="B9118" s="68"/>
      <c r="C9118" s="68"/>
      <c r="D9118" s="68"/>
      <c r="E9118" s="68"/>
      <c r="F9118" s="69"/>
      <c r="G9118" s="69"/>
      <c r="H9118" s="69"/>
      <c r="I9118" s="69"/>
      <c r="J9118" s="68"/>
      <c r="K9118" s="69"/>
      <c r="L9118" s="68"/>
      <c r="M9118" s="68"/>
      <c r="N9118" s="68"/>
      <c r="O9118" s="68"/>
      <c r="P9118" s="70"/>
      <c r="Q9118" s="71"/>
    </row>
    <row r="9119" spans="1:17">
      <c r="A9119" s="152"/>
      <c r="B9119" s="68"/>
      <c r="C9119" s="68"/>
      <c r="D9119" s="68"/>
      <c r="E9119" s="68"/>
      <c r="F9119" s="69"/>
      <c r="G9119" s="69"/>
      <c r="H9119" s="69"/>
      <c r="I9119" s="69"/>
      <c r="J9119" s="68"/>
      <c r="K9119" s="69"/>
      <c r="L9119" s="68"/>
      <c r="M9119" s="68"/>
      <c r="N9119" s="68"/>
      <c r="O9119" s="68"/>
      <c r="P9119" s="70"/>
      <c r="Q9119" s="71"/>
    </row>
    <row r="9120" spans="1:17">
      <c r="A9120" s="152"/>
      <c r="B9120" s="68"/>
      <c r="C9120" s="68"/>
      <c r="D9120" s="68"/>
      <c r="E9120" s="68"/>
      <c r="F9120" s="69"/>
      <c r="G9120" s="69"/>
      <c r="H9120" s="69"/>
      <c r="I9120" s="69"/>
      <c r="J9120" s="68"/>
      <c r="K9120" s="69"/>
      <c r="L9120" s="68"/>
      <c r="M9120" s="68"/>
      <c r="N9120" s="68"/>
      <c r="O9120" s="68"/>
      <c r="P9120" s="70"/>
      <c r="Q9120" s="71"/>
    </row>
    <row r="9121" spans="1:17">
      <c r="A9121" s="152"/>
      <c r="B9121" s="68"/>
      <c r="C9121" s="68"/>
      <c r="D9121" s="68"/>
      <c r="E9121" s="68"/>
      <c r="F9121" s="69"/>
      <c r="G9121" s="69"/>
      <c r="H9121" s="69"/>
      <c r="I9121" s="69"/>
      <c r="J9121" s="68"/>
      <c r="K9121" s="69"/>
      <c r="L9121" s="68"/>
      <c r="M9121" s="68"/>
      <c r="N9121" s="68"/>
      <c r="O9121" s="68"/>
      <c r="P9121" s="70"/>
      <c r="Q9121" s="71"/>
    </row>
    <row r="9122" spans="1:17">
      <c r="A9122" s="152"/>
      <c r="B9122" s="68"/>
      <c r="C9122" s="68"/>
      <c r="D9122" s="68"/>
      <c r="E9122" s="68"/>
      <c r="F9122" s="69"/>
      <c r="G9122" s="69"/>
      <c r="H9122" s="69"/>
      <c r="I9122" s="69"/>
      <c r="J9122" s="68"/>
      <c r="K9122" s="69"/>
      <c r="L9122" s="68"/>
      <c r="M9122" s="68"/>
      <c r="N9122" s="68"/>
      <c r="O9122" s="68"/>
      <c r="P9122" s="70"/>
      <c r="Q9122" s="71"/>
    </row>
    <row r="9123" spans="1:17">
      <c r="A9123" s="152"/>
      <c r="B9123" s="68"/>
      <c r="C9123" s="68"/>
      <c r="D9123" s="68"/>
      <c r="E9123" s="68"/>
      <c r="F9123" s="69"/>
      <c r="G9123" s="69"/>
      <c r="H9123" s="69"/>
      <c r="I9123" s="69"/>
      <c r="J9123" s="68"/>
      <c r="K9123" s="69"/>
      <c r="L9123" s="68"/>
      <c r="M9123" s="68"/>
      <c r="N9123" s="68"/>
      <c r="O9123" s="68"/>
      <c r="P9123" s="70"/>
      <c r="Q9123" s="71"/>
    </row>
    <row r="9124" spans="1:17">
      <c r="A9124" s="152"/>
      <c r="B9124" s="68"/>
      <c r="C9124" s="68"/>
      <c r="D9124" s="68"/>
      <c r="E9124" s="68"/>
      <c r="F9124" s="69"/>
      <c r="G9124" s="69"/>
      <c r="H9124" s="69"/>
      <c r="I9124" s="69"/>
      <c r="J9124" s="68"/>
      <c r="K9124" s="69"/>
      <c r="L9124" s="68"/>
      <c r="M9124" s="68"/>
      <c r="N9124" s="68"/>
      <c r="O9124" s="68"/>
      <c r="P9124" s="70"/>
      <c r="Q9124" s="71"/>
    </row>
    <row r="9125" spans="1:17">
      <c r="A9125" s="152"/>
      <c r="B9125" s="68"/>
      <c r="C9125" s="68"/>
      <c r="D9125" s="68"/>
      <c r="E9125" s="68"/>
      <c r="F9125" s="69"/>
      <c r="G9125" s="69"/>
      <c r="H9125" s="69"/>
      <c r="I9125" s="69"/>
      <c r="J9125" s="68"/>
      <c r="K9125" s="69"/>
      <c r="L9125" s="68"/>
      <c r="M9125" s="68"/>
      <c r="N9125" s="68"/>
      <c r="O9125" s="68"/>
      <c r="P9125" s="70"/>
      <c r="Q9125" s="71"/>
    </row>
    <row r="9126" spans="1:17">
      <c r="A9126" s="152"/>
      <c r="B9126" s="68"/>
      <c r="C9126" s="68"/>
      <c r="D9126" s="68"/>
      <c r="E9126" s="68"/>
      <c r="F9126" s="69"/>
      <c r="G9126" s="69"/>
      <c r="H9126" s="69"/>
      <c r="I9126" s="69"/>
      <c r="J9126" s="68"/>
      <c r="K9126" s="69"/>
      <c r="L9126" s="68"/>
      <c r="M9126" s="68"/>
      <c r="N9126" s="68"/>
      <c r="O9126" s="68"/>
      <c r="P9126" s="70"/>
      <c r="Q9126" s="71"/>
    </row>
    <row r="9127" spans="1:17">
      <c r="A9127" s="152"/>
      <c r="B9127" s="68"/>
      <c r="C9127" s="68"/>
      <c r="D9127" s="68"/>
      <c r="E9127" s="68"/>
      <c r="F9127" s="69"/>
      <c r="G9127" s="69"/>
      <c r="H9127" s="69"/>
      <c r="I9127" s="69"/>
      <c r="J9127" s="68"/>
      <c r="K9127" s="69"/>
      <c r="L9127" s="68"/>
      <c r="M9127" s="68"/>
      <c r="N9127" s="68"/>
      <c r="O9127" s="68"/>
      <c r="P9127" s="70"/>
      <c r="Q9127" s="71"/>
    </row>
    <row r="9128" spans="1:17">
      <c r="A9128" s="152"/>
      <c r="B9128" s="68"/>
      <c r="C9128" s="68"/>
      <c r="D9128" s="68"/>
      <c r="E9128" s="68"/>
      <c r="F9128" s="69"/>
      <c r="G9128" s="69"/>
      <c r="H9128" s="69"/>
      <c r="I9128" s="69"/>
      <c r="J9128" s="68"/>
      <c r="K9128" s="69"/>
      <c r="L9128" s="68"/>
      <c r="M9128" s="68"/>
      <c r="N9128" s="68"/>
      <c r="O9128" s="68"/>
      <c r="P9128" s="70"/>
      <c r="Q9128" s="71"/>
    </row>
    <row r="9129" spans="1:17">
      <c r="A9129" s="152"/>
      <c r="B9129" s="68"/>
      <c r="C9129" s="68"/>
      <c r="D9129" s="68"/>
      <c r="E9129" s="68"/>
      <c r="F9129" s="69"/>
      <c r="G9129" s="69"/>
      <c r="H9129" s="69"/>
      <c r="I9129" s="69"/>
      <c r="J9129" s="68"/>
      <c r="K9129" s="69"/>
      <c r="L9129" s="68"/>
      <c r="M9129" s="68"/>
      <c r="N9129" s="68"/>
      <c r="O9129" s="68"/>
      <c r="P9129" s="70"/>
      <c r="Q9129" s="71"/>
    </row>
    <row r="9130" spans="1:17">
      <c r="A9130" s="152"/>
      <c r="B9130" s="68"/>
      <c r="C9130" s="68"/>
      <c r="D9130" s="68"/>
      <c r="E9130" s="68"/>
      <c r="F9130" s="69"/>
      <c r="G9130" s="69"/>
      <c r="H9130" s="69"/>
      <c r="I9130" s="69"/>
      <c r="J9130" s="68"/>
      <c r="K9130" s="69"/>
      <c r="L9130" s="68"/>
      <c r="M9130" s="68"/>
      <c r="N9130" s="68"/>
      <c r="O9130" s="68"/>
      <c r="P9130" s="70"/>
      <c r="Q9130" s="71"/>
    </row>
    <row r="9131" spans="1:17">
      <c r="A9131" s="152"/>
      <c r="B9131" s="68"/>
      <c r="C9131" s="68"/>
      <c r="D9131" s="68"/>
      <c r="E9131" s="68"/>
      <c r="F9131" s="69"/>
      <c r="G9131" s="69"/>
      <c r="H9131" s="69"/>
      <c r="I9131" s="69"/>
      <c r="J9131" s="68"/>
      <c r="K9131" s="69"/>
      <c r="L9131" s="68"/>
      <c r="M9131" s="68"/>
      <c r="N9131" s="68"/>
      <c r="O9131" s="68"/>
      <c r="P9131" s="70"/>
      <c r="Q9131" s="71"/>
    </row>
    <row r="9132" spans="1:17">
      <c r="A9132" s="152"/>
      <c r="B9132" s="68"/>
      <c r="C9132" s="68"/>
      <c r="D9132" s="68"/>
      <c r="E9132" s="68"/>
      <c r="F9132" s="69"/>
      <c r="G9132" s="69"/>
      <c r="H9132" s="69"/>
      <c r="I9132" s="69"/>
      <c r="J9132" s="68"/>
      <c r="K9132" s="69"/>
      <c r="L9132" s="68"/>
      <c r="M9132" s="68"/>
      <c r="N9132" s="68"/>
      <c r="O9132" s="68"/>
      <c r="P9132" s="70"/>
      <c r="Q9132" s="71"/>
    </row>
    <row r="9133" spans="1:17">
      <c r="A9133" s="152"/>
      <c r="B9133" s="68"/>
      <c r="C9133" s="68"/>
      <c r="D9133" s="68"/>
      <c r="E9133" s="68"/>
      <c r="F9133" s="69"/>
      <c r="G9133" s="69"/>
      <c r="H9133" s="69"/>
      <c r="I9133" s="69"/>
      <c r="J9133" s="68"/>
      <c r="K9133" s="69"/>
      <c r="L9133" s="68"/>
      <c r="M9133" s="68"/>
      <c r="N9133" s="68"/>
      <c r="O9133" s="68"/>
      <c r="P9133" s="70"/>
      <c r="Q9133" s="71"/>
    </row>
    <row r="9134" spans="1:17">
      <c r="A9134" s="152"/>
      <c r="B9134" s="68"/>
      <c r="C9134" s="68"/>
      <c r="D9134" s="68"/>
      <c r="E9134" s="68"/>
      <c r="F9134" s="69"/>
      <c r="G9134" s="69"/>
      <c r="H9134" s="69"/>
      <c r="I9134" s="69"/>
      <c r="J9134" s="68"/>
      <c r="K9134" s="69"/>
      <c r="L9134" s="68"/>
      <c r="M9134" s="68"/>
      <c r="N9134" s="68"/>
      <c r="O9134" s="68"/>
      <c r="P9134" s="70"/>
      <c r="Q9134" s="71"/>
    </row>
    <row r="9135" spans="1:17">
      <c r="A9135" s="152"/>
      <c r="B9135" s="68"/>
      <c r="C9135" s="68"/>
      <c r="D9135" s="68"/>
      <c r="E9135" s="68"/>
      <c r="F9135" s="69"/>
      <c r="G9135" s="69"/>
      <c r="H9135" s="69"/>
      <c r="I9135" s="69"/>
      <c r="J9135" s="68"/>
      <c r="K9135" s="69"/>
      <c r="L9135" s="68"/>
      <c r="M9135" s="68"/>
      <c r="N9135" s="68"/>
      <c r="O9135" s="68"/>
      <c r="P9135" s="70"/>
      <c r="Q9135" s="71"/>
    </row>
    <row r="9136" spans="1:17">
      <c r="A9136" s="152"/>
      <c r="B9136" s="68"/>
      <c r="C9136" s="68"/>
      <c r="D9136" s="68"/>
      <c r="E9136" s="68"/>
      <c r="F9136" s="69"/>
      <c r="G9136" s="69"/>
      <c r="H9136" s="69"/>
      <c r="I9136" s="69"/>
      <c r="J9136" s="68"/>
      <c r="K9136" s="69"/>
      <c r="L9136" s="68"/>
      <c r="M9136" s="68"/>
      <c r="N9136" s="68"/>
      <c r="O9136" s="68"/>
      <c r="P9136" s="70"/>
      <c r="Q9136" s="71"/>
    </row>
    <row r="9137" spans="1:17">
      <c r="A9137" s="152"/>
      <c r="B9137" s="68"/>
      <c r="C9137" s="68"/>
      <c r="D9137" s="68"/>
      <c r="E9137" s="68"/>
      <c r="F9137" s="69"/>
      <c r="G9137" s="69"/>
      <c r="H9137" s="69"/>
      <c r="I9137" s="69"/>
      <c r="J9137" s="68"/>
      <c r="K9137" s="69"/>
      <c r="L9137" s="68"/>
      <c r="M9137" s="68"/>
      <c r="N9137" s="68"/>
      <c r="O9137" s="68"/>
      <c r="P9137" s="70"/>
      <c r="Q9137" s="71"/>
    </row>
    <row r="9138" spans="1:17">
      <c r="A9138" s="152"/>
      <c r="B9138" s="68"/>
      <c r="C9138" s="68"/>
      <c r="D9138" s="68"/>
      <c r="E9138" s="68"/>
      <c r="F9138" s="69"/>
      <c r="G9138" s="69"/>
      <c r="H9138" s="69"/>
      <c r="I9138" s="69"/>
      <c r="J9138" s="68"/>
      <c r="K9138" s="69"/>
      <c r="L9138" s="68"/>
      <c r="M9138" s="68"/>
      <c r="N9138" s="68"/>
      <c r="O9138" s="68"/>
      <c r="P9138" s="70"/>
      <c r="Q9138" s="71"/>
    </row>
    <row r="9139" spans="1:17">
      <c r="A9139" s="152"/>
      <c r="B9139" s="68"/>
      <c r="C9139" s="68"/>
      <c r="D9139" s="68"/>
      <c r="E9139" s="68"/>
      <c r="F9139" s="69"/>
      <c r="G9139" s="69"/>
      <c r="H9139" s="69"/>
      <c r="I9139" s="69"/>
      <c r="J9139" s="68"/>
      <c r="K9139" s="69"/>
      <c r="L9139" s="68"/>
      <c r="M9139" s="68"/>
      <c r="N9139" s="68"/>
      <c r="O9139" s="68"/>
      <c r="P9139" s="70"/>
      <c r="Q9139" s="71"/>
    </row>
    <row r="9140" spans="1:17">
      <c r="A9140" s="152"/>
      <c r="B9140" s="68"/>
      <c r="C9140" s="68"/>
      <c r="D9140" s="68"/>
      <c r="E9140" s="68"/>
      <c r="F9140" s="69"/>
      <c r="G9140" s="69"/>
      <c r="H9140" s="69"/>
      <c r="I9140" s="69"/>
      <c r="J9140" s="68"/>
      <c r="K9140" s="69"/>
      <c r="L9140" s="68"/>
      <c r="M9140" s="68"/>
      <c r="N9140" s="68"/>
      <c r="O9140" s="68"/>
      <c r="P9140" s="70"/>
      <c r="Q9140" s="71"/>
    </row>
    <row r="9141" spans="1:17">
      <c r="A9141" s="152"/>
      <c r="B9141" s="68"/>
      <c r="C9141" s="68"/>
      <c r="D9141" s="68"/>
      <c r="E9141" s="68"/>
      <c r="F9141" s="69"/>
      <c r="G9141" s="69"/>
      <c r="H9141" s="69"/>
      <c r="I9141" s="69"/>
      <c r="J9141" s="68"/>
      <c r="K9141" s="69"/>
      <c r="L9141" s="68"/>
      <c r="M9141" s="68"/>
      <c r="N9141" s="68"/>
      <c r="O9141" s="68"/>
      <c r="P9141" s="70"/>
      <c r="Q9141" s="71"/>
    </row>
    <row r="9142" spans="1:17">
      <c r="A9142" s="152"/>
      <c r="B9142" s="68"/>
      <c r="C9142" s="68"/>
      <c r="D9142" s="68"/>
      <c r="E9142" s="68"/>
      <c r="F9142" s="69"/>
      <c r="G9142" s="69"/>
      <c r="H9142" s="69"/>
      <c r="I9142" s="69"/>
      <c r="J9142" s="68"/>
      <c r="K9142" s="69"/>
      <c r="L9142" s="68"/>
      <c r="M9142" s="68"/>
      <c r="N9142" s="68"/>
      <c r="O9142" s="68"/>
      <c r="P9142" s="70"/>
      <c r="Q9142" s="71"/>
    </row>
    <row r="9143" spans="1:17">
      <c r="A9143" s="152"/>
      <c r="B9143" s="68"/>
      <c r="C9143" s="68"/>
      <c r="D9143" s="68"/>
      <c r="E9143" s="68"/>
      <c r="F9143" s="69"/>
      <c r="G9143" s="69"/>
      <c r="H9143" s="69"/>
      <c r="I9143" s="69"/>
      <c r="J9143" s="68"/>
      <c r="K9143" s="69"/>
      <c r="L9143" s="68"/>
      <c r="M9143" s="68"/>
      <c r="N9143" s="68"/>
      <c r="O9143" s="68"/>
      <c r="P9143" s="70"/>
      <c r="Q9143" s="71"/>
    </row>
    <row r="9144" spans="1:17">
      <c r="A9144" s="152"/>
      <c r="B9144" s="68"/>
      <c r="C9144" s="68"/>
      <c r="D9144" s="68"/>
      <c r="E9144" s="68"/>
      <c r="F9144" s="69"/>
      <c r="G9144" s="69"/>
      <c r="H9144" s="69"/>
      <c r="I9144" s="69"/>
      <c r="J9144" s="68"/>
      <c r="K9144" s="69"/>
      <c r="L9144" s="68"/>
      <c r="M9144" s="68"/>
      <c r="N9144" s="68"/>
      <c r="O9144" s="68"/>
      <c r="P9144" s="70"/>
      <c r="Q9144" s="71"/>
    </row>
    <row r="9145" spans="1:17">
      <c r="A9145" s="152"/>
      <c r="B9145" s="68"/>
      <c r="C9145" s="68"/>
      <c r="D9145" s="68"/>
      <c r="E9145" s="68"/>
      <c r="F9145" s="69"/>
      <c r="G9145" s="69"/>
      <c r="H9145" s="69"/>
      <c r="I9145" s="69"/>
      <c r="J9145" s="68"/>
      <c r="K9145" s="69"/>
      <c r="L9145" s="68"/>
      <c r="M9145" s="68"/>
      <c r="N9145" s="68"/>
      <c r="O9145" s="68"/>
      <c r="P9145" s="70"/>
      <c r="Q9145" s="71"/>
    </row>
    <row r="9146" spans="1:17">
      <c r="A9146" s="152"/>
      <c r="B9146" s="68"/>
      <c r="C9146" s="68"/>
      <c r="D9146" s="68"/>
      <c r="E9146" s="68"/>
      <c r="F9146" s="69"/>
      <c r="G9146" s="69"/>
      <c r="H9146" s="69"/>
      <c r="I9146" s="69"/>
      <c r="J9146" s="68"/>
      <c r="K9146" s="69"/>
      <c r="L9146" s="68"/>
      <c r="M9146" s="68"/>
      <c r="N9146" s="68"/>
      <c r="O9146" s="68"/>
      <c r="P9146" s="70"/>
      <c r="Q9146" s="71"/>
    </row>
    <row r="9147" spans="1:17">
      <c r="A9147" s="152"/>
      <c r="B9147" s="68"/>
      <c r="C9147" s="68"/>
      <c r="D9147" s="68"/>
      <c r="E9147" s="68"/>
      <c r="F9147" s="69"/>
      <c r="G9147" s="69"/>
      <c r="H9147" s="69"/>
      <c r="I9147" s="69"/>
      <c r="J9147" s="68"/>
      <c r="K9147" s="69"/>
      <c r="L9147" s="68"/>
      <c r="M9147" s="68"/>
      <c r="N9147" s="68"/>
      <c r="O9147" s="68"/>
      <c r="P9147" s="70"/>
      <c r="Q9147" s="71"/>
    </row>
    <row r="9148" spans="1:17">
      <c r="A9148" s="152"/>
      <c r="B9148" s="68"/>
      <c r="C9148" s="68"/>
      <c r="D9148" s="68"/>
      <c r="E9148" s="68"/>
      <c r="F9148" s="69"/>
      <c r="G9148" s="69"/>
      <c r="H9148" s="69"/>
      <c r="I9148" s="69"/>
      <c r="J9148" s="68"/>
      <c r="K9148" s="69"/>
      <c r="L9148" s="68"/>
      <c r="M9148" s="68"/>
      <c r="N9148" s="68"/>
      <c r="O9148" s="68"/>
      <c r="P9148" s="70"/>
      <c r="Q9148" s="71"/>
    </row>
    <row r="9149" spans="1:17">
      <c r="A9149" s="152"/>
      <c r="B9149" s="68"/>
      <c r="C9149" s="68"/>
      <c r="D9149" s="68"/>
      <c r="E9149" s="68"/>
      <c r="F9149" s="69"/>
      <c r="G9149" s="69"/>
      <c r="H9149" s="69"/>
      <c r="I9149" s="69"/>
      <c r="J9149" s="68"/>
      <c r="K9149" s="69"/>
      <c r="L9149" s="68"/>
      <c r="M9149" s="68"/>
      <c r="N9149" s="68"/>
      <c r="O9149" s="68"/>
      <c r="P9149" s="70"/>
      <c r="Q9149" s="71"/>
    </row>
    <row r="9150" spans="1:17">
      <c r="A9150" s="152"/>
      <c r="B9150" s="68"/>
      <c r="C9150" s="68"/>
      <c r="D9150" s="68"/>
      <c r="E9150" s="68"/>
      <c r="F9150" s="69"/>
      <c r="G9150" s="69"/>
      <c r="H9150" s="69"/>
      <c r="I9150" s="69"/>
      <c r="J9150" s="68"/>
      <c r="K9150" s="69"/>
      <c r="L9150" s="68"/>
      <c r="M9150" s="68"/>
      <c r="N9150" s="68"/>
      <c r="O9150" s="68"/>
      <c r="P9150" s="70"/>
      <c r="Q9150" s="71"/>
    </row>
    <row r="9151" spans="1:17">
      <c r="A9151" s="152"/>
      <c r="B9151" s="68"/>
      <c r="C9151" s="68"/>
      <c r="D9151" s="68"/>
      <c r="E9151" s="68"/>
      <c r="F9151" s="69"/>
      <c r="G9151" s="69"/>
      <c r="H9151" s="69"/>
      <c r="I9151" s="69"/>
      <c r="J9151" s="68"/>
      <c r="K9151" s="69"/>
      <c r="L9151" s="68"/>
      <c r="M9151" s="68"/>
      <c r="N9151" s="68"/>
      <c r="O9151" s="68"/>
      <c r="P9151" s="70"/>
      <c r="Q9151" s="71"/>
    </row>
    <row r="9152" spans="1:17">
      <c r="A9152" s="152"/>
      <c r="B9152" s="68"/>
      <c r="C9152" s="68"/>
      <c r="D9152" s="68"/>
      <c r="E9152" s="68"/>
      <c r="F9152" s="69"/>
      <c r="G9152" s="69"/>
      <c r="H9152" s="69"/>
      <c r="I9152" s="69"/>
      <c r="J9152" s="68"/>
      <c r="K9152" s="69"/>
      <c r="L9152" s="68"/>
      <c r="M9152" s="68"/>
      <c r="N9152" s="68"/>
      <c r="O9152" s="68"/>
      <c r="P9152" s="70"/>
      <c r="Q9152" s="71"/>
    </row>
    <row r="9153" spans="1:17">
      <c r="A9153" s="152"/>
      <c r="B9153" s="68"/>
      <c r="C9153" s="68"/>
      <c r="D9153" s="68"/>
      <c r="E9153" s="68"/>
      <c r="F9153" s="69"/>
      <c r="G9153" s="69"/>
      <c r="H9153" s="69"/>
      <c r="I9153" s="69"/>
      <c r="J9153" s="68"/>
      <c r="K9153" s="69"/>
      <c r="L9153" s="68"/>
      <c r="M9153" s="68"/>
      <c r="N9153" s="68"/>
      <c r="O9153" s="68"/>
      <c r="P9153" s="70"/>
      <c r="Q9153" s="71"/>
    </row>
    <row r="9154" spans="1:17">
      <c r="A9154" s="152"/>
      <c r="B9154" s="68"/>
      <c r="C9154" s="68"/>
      <c r="D9154" s="68"/>
      <c r="E9154" s="68"/>
      <c r="F9154" s="69"/>
      <c r="G9154" s="69"/>
      <c r="H9154" s="69"/>
      <c r="I9154" s="69"/>
      <c r="J9154" s="68"/>
      <c r="K9154" s="69"/>
      <c r="L9154" s="68"/>
      <c r="M9154" s="68"/>
      <c r="N9154" s="68"/>
      <c r="O9154" s="68"/>
      <c r="P9154" s="70"/>
      <c r="Q9154" s="71"/>
    </row>
    <row r="9155" spans="1:17">
      <c r="A9155" s="152"/>
      <c r="B9155" s="68"/>
      <c r="C9155" s="68"/>
      <c r="D9155" s="68"/>
      <c r="E9155" s="68"/>
      <c r="F9155" s="69"/>
      <c r="G9155" s="69"/>
      <c r="H9155" s="69"/>
      <c r="I9155" s="69"/>
      <c r="J9155" s="68"/>
      <c r="K9155" s="69"/>
      <c r="L9155" s="68"/>
      <c r="M9155" s="68"/>
      <c r="N9155" s="68"/>
      <c r="O9155" s="68"/>
      <c r="P9155" s="70"/>
      <c r="Q9155" s="71"/>
    </row>
    <row r="9156" spans="1:17">
      <c r="A9156" s="152"/>
      <c r="B9156" s="68"/>
      <c r="C9156" s="68"/>
      <c r="D9156" s="68"/>
      <c r="E9156" s="68"/>
      <c r="F9156" s="69"/>
      <c r="G9156" s="69"/>
      <c r="H9156" s="69"/>
      <c r="I9156" s="69"/>
      <c r="J9156" s="68"/>
      <c r="K9156" s="69"/>
      <c r="L9156" s="68"/>
      <c r="M9156" s="68"/>
      <c r="N9156" s="68"/>
      <c r="O9156" s="68"/>
      <c r="P9156" s="70"/>
      <c r="Q9156" s="71"/>
    </row>
    <row r="9157" spans="1:17">
      <c r="A9157" s="152"/>
      <c r="B9157" s="68"/>
      <c r="C9157" s="68"/>
      <c r="D9157" s="68"/>
      <c r="E9157" s="68"/>
      <c r="F9157" s="69"/>
      <c r="G9157" s="69"/>
      <c r="H9157" s="69"/>
      <c r="I9157" s="69"/>
      <c r="J9157" s="68"/>
      <c r="K9157" s="69"/>
      <c r="L9157" s="68"/>
      <c r="M9157" s="68"/>
      <c r="N9157" s="68"/>
      <c r="O9157" s="68"/>
      <c r="P9157" s="70"/>
      <c r="Q9157" s="71"/>
    </row>
    <row r="9158" spans="1:17">
      <c r="A9158" s="152"/>
      <c r="B9158" s="68"/>
      <c r="C9158" s="68"/>
      <c r="D9158" s="68"/>
      <c r="E9158" s="68"/>
      <c r="F9158" s="69"/>
      <c r="G9158" s="69"/>
      <c r="H9158" s="69"/>
      <c r="I9158" s="69"/>
      <c r="J9158" s="68"/>
      <c r="K9158" s="69"/>
      <c r="L9158" s="68"/>
      <c r="M9158" s="68"/>
      <c r="N9158" s="68"/>
      <c r="O9158" s="68"/>
      <c r="P9158" s="70"/>
      <c r="Q9158" s="71"/>
    </row>
    <row r="9159" spans="1:17">
      <c r="A9159" s="152"/>
      <c r="B9159" s="68"/>
      <c r="C9159" s="68"/>
      <c r="D9159" s="68"/>
      <c r="E9159" s="68"/>
      <c r="F9159" s="69"/>
      <c r="G9159" s="69"/>
      <c r="H9159" s="69"/>
      <c r="I9159" s="69"/>
      <c r="J9159" s="68"/>
      <c r="K9159" s="69"/>
      <c r="L9159" s="68"/>
      <c r="M9159" s="68"/>
      <c r="N9159" s="68"/>
      <c r="O9159" s="68"/>
      <c r="P9159" s="70"/>
      <c r="Q9159" s="71"/>
    </row>
    <row r="9160" spans="1:17">
      <c r="A9160" s="152"/>
      <c r="B9160" s="68"/>
      <c r="C9160" s="68"/>
      <c r="D9160" s="68"/>
      <c r="E9160" s="68"/>
      <c r="F9160" s="69"/>
      <c r="G9160" s="69"/>
      <c r="H9160" s="69"/>
      <c r="I9160" s="69"/>
      <c r="J9160" s="68"/>
      <c r="K9160" s="69"/>
      <c r="L9160" s="68"/>
      <c r="M9160" s="68"/>
      <c r="N9160" s="68"/>
      <c r="O9160" s="68"/>
      <c r="P9160" s="70"/>
      <c r="Q9160" s="71"/>
    </row>
    <row r="9161" spans="1:17">
      <c r="A9161" s="152"/>
      <c r="B9161" s="68"/>
      <c r="C9161" s="68"/>
      <c r="D9161" s="68"/>
      <c r="E9161" s="68"/>
      <c r="F9161" s="69"/>
      <c r="G9161" s="69"/>
      <c r="H9161" s="69"/>
      <c r="I9161" s="69"/>
      <c r="J9161" s="68"/>
      <c r="K9161" s="69"/>
      <c r="L9161" s="68"/>
      <c r="M9161" s="68"/>
      <c r="N9161" s="68"/>
      <c r="O9161" s="68"/>
      <c r="P9161" s="70"/>
      <c r="Q9161" s="71"/>
    </row>
    <row r="9162" spans="1:17">
      <c r="A9162" s="152"/>
      <c r="B9162" s="68"/>
      <c r="C9162" s="68"/>
      <c r="D9162" s="68"/>
      <c r="E9162" s="68"/>
      <c r="F9162" s="69"/>
      <c r="G9162" s="69"/>
      <c r="H9162" s="69"/>
      <c r="I9162" s="69"/>
      <c r="J9162" s="68"/>
      <c r="K9162" s="69"/>
      <c r="L9162" s="68"/>
      <c r="M9162" s="68"/>
      <c r="N9162" s="68"/>
      <c r="O9162" s="68"/>
      <c r="P9162" s="70"/>
      <c r="Q9162" s="71"/>
    </row>
    <row r="9163" spans="1:17">
      <c r="A9163" s="152"/>
      <c r="B9163" s="68"/>
      <c r="C9163" s="68"/>
      <c r="D9163" s="68"/>
      <c r="E9163" s="68"/>
      <c r="F9163" s="69"/>
      <c r="G9163" s="69"/>
      <c r="H9163" s="69"/>
      <c r="I9163" s="69"/>
      <c r="J9163" s="68"/>
      <c r="K9163" s="69"/>
      <c r="L9163" s="68"/>
      <c r="M9163" s="68"/>
      <c r="N9163" s="68"/>
      <c r="O9163" s="68"/>
      <c r="P9163" s="70"/>
      <c r="Q9163" s="71"/>
    </row>
    <row r="9164" spans="1:17">
      <c r="A9164" s="152"/>
      <c r="B9164" s="68"/>
      <c r="C9164" s="68"/>
      <c r="D9164" s="68"/>
      <c r="E9164" s="68"/>
      <c r="F9164" s="69"/>
      <c r="G9164" s="69"/>
      <c r="H9164" s="69"/>
      <c r="I9164" s="69"/>
      <c r="J9164" s="68"/>
      <c r="K9164" s="69"/>
      <c r="L9164" s="68"/>
      <c r="M9164" s="68"/>
      <c r="N9164" s="68"/>
      <c r="O9164" s="68"/>
      <c r="P9164" s="70"/>
      <c r="Q9164" s="71"/>
    </row>
    <row r="9165" spans="1:17">
      <c r="A9165" s="152"/>
      <c r="B9165" s="68"/>
      <c r="C9165" s="68"/>
      <c r="D9165" s="68"/>
      <c r="E9165" s="68"/>
      <c r="F9165" s="69"/>
      <c r="G9165" s="69"/>
      <c r="H9165" s="69"/>
      <c r="I9165" s="69"/>
      <c r="J9165" s="68"/>
      <c r="K9165" s="69"/>
      <c r="L9165" s="68"/>
      <c r="M9165" s="68"/>
      <c r="N9165" s="68"/>
      <c r="O9165" s="68"/>
      <c r="P9165" s="70"/>
      <c r="Q9165" s="71"/>
    </row>
    <row r="9166" spans="1:17">
      <c r="A9166" s="152"/>
      <c r="B9166" s="68"/>
      <c r="C9166" s="68"/>
      <c r="D9166" s="68"/>
      <c r="E9166" s="68"/>
      <c r="F9166" s="69"/>
      <c r="G9166" s="69"/>
      <c r="H9166" s="69"/>
      <c r="I9166" s="69"/>
      <c r="J9166" s="68"/>
      <c r="K9166" s="69"/>
      <c r="L9166" s="68"/>
      <c r="M9166" s="68"/>
      <c r="N9166" s="68"/>
      <c r="O9166" s="68"/>
      <c r="P9166" s="70"/>
      <c r="Q9166" s="71"/>
    </row>
    <row r="9167" spans="1:17">
      <c r="A9167" s="152"/>
      <c r="B9167" s="68"/>
      <c r="C9167" s="68"/>
      <c r="D9167" s="68"/>
      <c r="E9167" s="68"/>
      <c r="F9167" s="69"/>
      <c r="G9167" s="69"/>
      <c r="H9167" s="69"/>
      <c r="I9167" s="69"/>
      <c r="J9167" s="68"/>
      <c r="K9167" s="69"/>
      <c r="L9167" s="68"/>
      <c r="M9167" s="68"/>
      <c r="N9167" s="68"/>
      <c r="O9167" s="68"/>
      <c r="P9167" s="70"/>
      <c r="Q9167" s="71"/>
    </row>
    <row r="9168" spans="1:17">
      <c r="A9168" s="152"/>
      <c r="B9168" s="68"/>
      <c r="C9168" s="68"/>
      <c r="D9168" s="68"/>
      <c r="E9168" s="68"/>
      <c r="F9168" s="69"/>
      <c r="G9168" s="69"/>
      <c r="H9168" s="69"/>
      <c r="I9168" s="69"/>
      <c r="J9168" s="68"/>
      <c r="K9168" s="69"/>
      <c r="L9168" s="68"/>
      <c r="M9168" s="68"/>
      <c r="N9168" s="68"/>
      <c r="O9168" s="68"/>
      <c r="P9168" s="70"/>
      <c r="Q9168" s="71"/>
    </row>
    <row r="9169" spans="1:17">
      <c r="A9169" s="152"/>
      <c r="B9169" s="68"/>
      <c r="C9169" s="68"/>
      <c r="D9169" s="68"/>
      <c r="E9169" s="68"/>
      <c r="F9169" s="69"/>
      <c r="G9169" s="69"/>
      <c r="H9169" s="69"/>
      <c r="I9169" s="69"/>
      <c r="J9169" s="68"/>
      <c r="K9169" s="69"/>
      <c r="L9169" s="68"/>
      <c r="M9169" s="68"/>
      <c r="N9169" s="68"/>
      <c r="O9169" s="68"/>
      <c r="P9169" s="70"/>
      <c r="Q9169" s="71"/>
    </row>
    <row r="9170" spans="1:17">
      <c r="A9170" s="152"/>
      <c r="B9170" s="68"/>
      <c r="C9170" s="68"/>
      <c r="D9170" s="68"/>
      <c r="E9170" s="68"/>
      <c r="F9170" s="69"/>
      <c r="G9170" s="69"/>
      <c r="H9170" s="69"/>
      <c r="I9170" s="69"/>
      <c r="J9170" s="68"/>
      <c r="K9170" s="69"/>
      <c r="L9170" s="68"/>
      <c r="M9170" s="68"/>
      <c r="N9170" s="68"/>
      <c r="O9170" s="68"/>
      <c r="P9170" s="70"/>
      <c r="Q9170" s="71"/>
    </row>
    <row r="9171" spans="1:17">
      <c r="A9171" s="152"/>
      <c r="B9171" s="68"/>
      <c r="C9171" s="68"/>
      <c r="D9171" s="68"/>
      <c r="E9171" s="68"/>
      <c r="F9171" s="69"/>
      <c r="G9171" s="69"/>
      <c r="H9171" s="69"/>
      <c r="I9171" s="69"/>
      <c r="J9171" s="68"/>
      <c r="K9171" s="69"/>
      <c r="L9171" s="68"/>
      <c r="M9171" s="68"/>
      <c r="N9171" s="68"/>
      <c r="O9171" s="68"/>
      <c r="P9171" s="70"/>
      <c r="Q9171" s="71"/>
    </row>
    <row r="9172" spans="1:17">
      <c r="A9172" s="152"/>
      <c r="B9172" s="68"/>
      <c r="C9172" s="68"/>
      <c r="D9172" s="68"/>
      <c r="E9172" s="68"/>
      <c r="F9172" s="69"/>
      <c r="G9172" s="69"/>
      <c r="H9172" s="69"/>
      <c r="I9172" s="69"/>
      <c r="J9172" s="68"/>
      <c r="K9172" s="69"/>
      <c r="L9172" s="68"/>
      <c r="M9172" s="68"/>
      <c r="N9172" s="68"/>
      <c r="O9172" s="68"/>
      <c r="P9172" s="70"/>
      <c r="Q9172" s="71"/>
    </row>
    <row r="9173" spans="1:17">
      <c r="A9173" s="152"/>
      <c r="B9173" s="68"/>
      <c r="C9173" s="68"/>
      <c r="D9173" s="68"/>
      <c r="E9173" s="68"/>
      <c r="F9173" s="69"/>
      <c r="G9173" s="69"/>
      <c r="H9173" s="69"/>
      <c r="I9173" s="69"/>
      <c r="J9173" s="68"/>
      <c r="K9173" s="69"/>
      <c r="L9173" s="68"/>
      <c r="M9173" s="68"/>
      <c r="N9173" s="68"/>
      <c r="O9173" s="68"/>
      <c r="P9173" s="70"/>
      <c r="Q9173" s="71"/>
    </row>
    <row r="9174" spans="1:17">
      <c r="A9174" s="152"/>
      <c r="B9174" s="68"/>
      <c r="C9174" s="68"/>
      <c r="D9174" s="68"/>
      <c r="E9174" s="68"/>
      <c r="F9174" s="69"/>
      <c r="G9174" s="69"/>
      <c r="H9174" s="69"/>
      <c r="I9174" s="69"/>
      <c r="J9174" s="68"/>
      <c r="K9174" s="69"/>
      <c r="L9174" s="68"/>
      <c r="M9174" s="68"/>
      <c r="N9174" s="68"/>
      <c r="O9174" s="68"/>
      <c r="P9174" s="70"/>
      <c r="Q9174" s="71"/>
    </row>
    <row r="9175" spans="1:17">
      <c r="A9175" s="152"/>
      <c r="B9175" s="68"/>
      <c r="C9175" s="68"/>
      <c r="D9175" s="68"/>
      <c r="E9175" s="68"/>
      <c r="F9175" s="69"/>
      <c r="G9175" s="69"/>
      <c r="H9175" s="69"/>
      <c r="I9175" s="69"/>
      <c r="J9175" s="68"/>
      <c r="K9175" s="69"/>
      <c r="L9175" s="68"/>
      <c r="M9175" s="68"/>
      <c r="N9175" s="68"/>
      <c r="O9175" s="68"/>
      <c r="P9175" s="70"/>
      <c r="Q9175" s="71"/>
    </row>
    <row r="9176" spans="1:17">
      <c r="A9176" s="152"/>
      <c r="B9176" s="68"/>
      <c r="C9176" s="68"/>
      <c r="D9176" s="68"/>
      <c r="E9176" s="68"/>
      <c r="F9176" s="69"/>
      <c r="G9176" s="69"/>
      <c r="H9176" s="69"/>
      <c r="I9176" s="69"/>
      <c r="J9176" s="68"/>
      <c r="K9176" s="69"/>
      <c r="L9176" s="68"/>
      <c r="M9176" s="68"/>
      <c r="N9176" s="68"/>
      <c r="O9176" s="68"/>
      <c r="P9176" s="70"/>
      <c r="Q9176" s="71"/>
    </row>
    <row r="9177" spans="1:17">
      <c r="A9177" s="152"/>
      <c r="B9177" s="68"/>
      <c r="C9177" s="68"/>
      <c r="D9177" s="68"/>
      <c r="E9177" s="68"/>
      <c r="F9177" s="69"/>
      <c r="G9177" s="69"/>
      <c r="H9177" s="69"/>
      <c r="I9177" s="69"/>
      <c r="J9177" s="68"/>
      <c r="K9177" s="69"/>
      <c r="L9177" s="68"/>
      <c r="M9177" s="68"/>
      <c r="N9177" s="68"/>
      <c r="O9177" s="68"/>
      <c r="P9177" s="70"/>
      <c r="Q9177" s="71"/>
    </row>
    <row r="9178" spans="1:17">
      <c r="A9178" s="152"/>
      <c r="B9178" s="68"/>
      <c r="C9178" s="68"/>
      <c r="D9178" s="68"/>
      <c r="E9178" s="68"/>
      <c r="F9178" s="69"/>
      <c r="G9178" s="69"/>
      <c r="H9178" s="69"/>
      <c r="I9178" s="69"/>
      <c r="J9178" s="68"/>
      <c r="K9178" s="69"/>
      <c r="L9178" s="68"/>
      <c r="M9178" s="68"/>
      <c r="N9178" s="68"/>
      <c r="O9178" s="68"/>
      <c r="P9178" s="70"/>
      <c r="Q9178" s="71"/>
    </row>
    <row r="9179" spans="1:17">
      <c r="A9179" s="152"/>
      <c r="B9179" s="68"/>
      <c r="C9179" s="68"/>
      <c r="D9179" s="68"/>
      <c r="E9179" s="68"/>
      <c r="F9179" s="69"/>
      <c r="G9179" s="69"/>
      <c r="H9179" s="69"/>
      <c r="I9179" s="69"/>
      <c r="J9179" s="68"/>
      <c r="K9179" s="69"/>
      <c r="L9179" s="68"/>
      <c r="M9179" s="68"/>
      <c r="N9179" s="68"/>
      <c r="O9179" s="68"/>
      <c r="P9179" s="70"/>
      <c r="Q9179" s="71"/>
    </row>
    <row r="9180" spans="1:17">
      <c r="A9180" s="152"/>
      <c r="B9180" s="68"/>
      <c r="C9180" s="68"/>
      <c r="D9180" s="68"/>
      <c r="E9180" s="68"/>
      <c r="F9180" s="69"/>
      <c r="G9180" s="69"/>
      <c r="H9180" s="69"/>
      <c r="I9180" s="69"/>
      <c r="J9180" s="68"/>
      <c r="K9180" s="69"/>
      <c r="L9180" s="68"/>
      <c r="M9180" s="68"/>
      <c r="N9180" s="68"/>
      <c r="O9180" s="68"/>
      <c r="P9180" s="70"/>
      <c r="Q9180" s="71"/>
    </row>
    <row r="9181" spans="1:17">
      <c r="A9181" s="152"/>
      <c r="B9181" s="68"/>
      <c r="C9181" s="68"/>
      <c r="D9181" s="68"/>
      <c r="E9181" s="68"/>
      <c r="F9181" s="69"/>
      <c r="G9181" s="69"/>
      <c r="H9181" s="69"/>
      <c r="I9181" s="69"/>
      <c r="J9181" s="68"/>
      <c r="K9181" s="69"/>
      <c r="L9181" s="68"/>
      <c r="M9181" s="68"/>
      <c r="N9181" s="68"/>
      <c r="O9181" s="68"/>
      <c r="P9181" s="70"/>
      <c r="Q9181" s="71"/>
    </row>
    <row r="9182" spans="1:17">
      <c r="A9182" s="152"/>
      <c r="B9182" s="68"/>
      <c r="C9182" s="68"/>
      <c r="D9182" s="68"/>
      <c r="E9182" s="68"/>
      <c r="F9182" s="69"/>
      <c r="G9182" s="69"/>
      <c r="H9182" s="69"/>
      <c r="I9182" s="69"/>
      <c r="J9182" s="68"/>
      <c r="K9182" s="69"/>
      <c r="L9182" s="68"/>
      <c r="M9182" s="68"/>
      <c r="N9182" s="68"/>
      <c r="O9182" s="68"/>
      <c r="P9182" s="70"/>
      <c r="Q9182" s="71"/>
    </row>
    <row r="9183" spans="1:17">
      <c r="A9183" s="152"/>
      <c r="B9183" s="68"/>
      <c r="C9183" s="68"/>
      <c r="D9183" s="68"/>
      <c r="E9183" s="68"/>
      <c r="F9183" s="69"/>
      <c r="G9183" s="69"/>
      <c r="H9183" s="69"/>
      <c r="I9183" s="69"/>
      <c r="J9183" s="68"/>
      <c r="K9183" s="69"/>
      <c r="L9183" s="68"/>
      <c r="M9183" s="68"/>
      <c r="N9183" s="68"/>
      <c r="O9183" s="68"/>
      <c r="P9183" s="70"/>
      <c r="Q9183" s="71"/>
    </row>
    <row r="9184" spans="1:17">
      <c r="A9184" s="152"/>
      <c r="B9184" s="68"/>
      <c r="C9184" s="68"/>
      <c r="D9184" s="68"/>
      <c r="E9184" s="68"/>
      <c r="F9184" s="69"/>
      <c r="G9184" s="69"/>
      <c r="H9184" s="69"/>
      <c r="I9184" s="69"/>
      <c r="J9184" s="68"/>
      <c r="K9184" s="69"/>
      <c r="L9184" s="68"/>
      <c r="M9184" s="68"/>
      <c r="N9184" s="68"/>
      <c r="O9184" s="68"/>
      <c r="P9184" s="70"/>
      <c r="Q9184" s="71"/>
    </row>
    <row r="9185" spans="1:17">
      <c r="A9185" s="152"/>
      <c r="B9185" s="68"/>
      <c r="C9185" s="68"/>
      <c r="D9185" s="68"/>
      <c r="E9185" s="68"/>
      <c r="F9185" s="69"/>
      <c r="G9185" s="69"/>
      <c r="H9185" s="69"/>
      <c r="I9185" s="69"/>
      <c r="J9185" s="68"/>
      <c r="K9185" s="69"/>
      <c r="L9185" s="68"/>
      <c r="M9185" s="68"/>
      <c r="N9185" s="68"/>
      <c r="O9185" s="68"/>
      <c r="P9185" s="70"/>
      <c r="Q9185" s="71"/>
    </row>
    <row r="9186" spans="1:17">
      <c r="A9186" s="152"/>
      <c r="B9186" s="68"/>
      <c r="C9186" s="68"/>
      <c r="D9186" s="68"/>
      <c r="E9186" s="68"/>
      <c r="F9186" s="69"/>
      <c r="G9186" s="69"/>
      <c r="H9186" s="69"/>
      <c r="I9186" s="69"/>
      <c r="J9186" s="68"/>
      <c r="K9186" s="69"/>
      <c r="L9186" s="68"/>
      <c r="M9186" s="68"/>
      <c r="N9186" s="68"/>
      <c r="O9186" s="68"/>
      <c r="P9186" s="70"/>
      <c r="Q9186" s="71"/>
    </row>
    <row r="9187" spans="1:17">
      <c r="A9187" s="152"/>
      <c r="B9187" s="68"/>
      <c r="C9187" s="68"/>
      <c r="D9187" s="68"/>
      <c r="E9187" s="68"/>
      <c r="F9187" s="69"/>
      <c r="G9187" s="69"/>
      <c r="H9187" s="69"/>
      <c r="I9187" s="69"/>
      <c r="J9187" s="68"/>
      <c r="K9187" s="69"/>
      <c r="L9187" s="68"/>
      <c r="M9187" s="68"/>
      <c r="N9187" s="68"/>
      <c r="O9187" s="68"/>
      <c r="P9187" s="70"/>
      <c r="Q9187" s="71"/>
    </row>
    <row r="9188" spans="1:17">
      <c r="A9188" s="152"/>
      <c r="B9188" s="68"/>
      <c r="C9188" s="68"/>
      <c r="D9188" s="68"/>
      <c r="E9188" s="68"/>
      <c r="F9188" s="69"/>
      <c r="G9188" s="69"/>
      <c r="H9188" s="69"/>
      <c r="I9188" s="69"/>
      <c r="J9188" s="68"/>
      <c r="K9188" s="69"/>
      <c r="L9188" s="68"/>
      <c r="M9188" s="68"/>
      <c r="N9188" s="68"/>
      <c r="O9188" s="68"/>
      <c r="P9188" s="70"/>
      <c r="Q9188" s="71"/>
    </row>
    <row r="9189" spans="1:17">
      <c r="A9189" s="152"/>
      <c r="B9189" s="68"/>
      <c r="C9189" s="68"/>
      <c r="D9189" s="68"/>
      <c r="E9189" s="68"/>
      <c r="F9189" s="69"/>
      <c r="G9189" s="69"/>
      <c r="H9189" s="69"/>
      <c r="I9189" s="69"/>
      <c r="J9189" s="68"/>
      <c r="K9189" s="69"/>
      <c r="L9189" s="68"/>
      <c r="M9189" s="68"/>
      <c r="N9189" s="68"/>
      <c r="O9189" s="68"/>
      <c r="P9189" s="70"/>
      <c r="Q9189" s="71"/>
    </row>
    <row r="9190" spans="1:17">
      <c r="A9190" s="152"/>
      <c r="B9190" s="68"/>
      <c r="C9190" s="68"/>
      <c r="D9190" s="68"/>
      <c r="E9190" s="68"/>
      <c r="F9190" s="69"/>
      <c r="G9190" s="69"/>
      <c r="H9190" s="69"/>
      <c r="I9190" s="69"/>
      <c r="J9190" s="68"/>
      <c r="K9190" s="69"/>
      <c r="L9190" s="68"/>
      <c r="M9190" s="68"/>
      <c r="N9190" s="68"/>
      <c r="O9190" s="68"/>
      <c r="P9190" s="70"/>
      <c r="Q9190" s="71"/>
    </row>
    <row r="9191" spans="1:17">
      <c r="A9191" s="152"/>
      <c r="B9191" s="68"/>
      <c r="C9191" s="68"/>
      <c r="D9191" s="68"/>
      <c r="E9191" s="68"/>
      <c r="F9191" s="69"/>
      <c r="G9191" s="69"/>
      <c r="H9191" s="69"/>
      <c r="I9191" s="69"/>
      <c r="J9191" s="68"/>
      <c r="K9191" s="69"/>
      <c r="L9191" s="68"/>
      <c r="M9191" s="68"/>
      <c r="N9191" s="68"/>
      <c r="O9191" s="68"/>
      <c r="P9191" s="70"/>
      <c r="Q9191" s="71"/>
    </row>
    <row r="9192" spans="1:17">
      <c r="A9192" s="152"/>
      <c r="B9192" s="68"/>
      <c r="C9192" s="68"/>
      <c r="D9192" s="68"/>
      <c r="E9192" s="68"/>
      <c r="F9192" s="69"/>
      <c r="G9192" s="69"/>
      <c r="H9192" s="69"/>
      <c r="I9192" s="69"/>
      <c r="J9192" s="68"/>
      <c r="K9192" s="69"/>
      <c r="L9192" s="68"/>
      <c r="M9192" s="68"/>
      <c r="N9192" s="68"/>
      <c r="O9192" s="68"/>
      <c r="P9192" s="70"/>
      <c r="Q9192" s="71"/>
    </row>
    <row r="9193" spans="1:17">
      <c r="A9193" s="152"/>
      <c r="B9193" s="68"/>
      <c r="C9193" s="68"/>
      <c r="D9193" s="68"/>
      <c r="E9193" s="68"/>
      <c r="F9193" s="69"/>
      <c r="G9193" s="69"/>
      <c r="H9193" s="69"/>
      <c r="I9193" s="69"/>
      <c r="J9193" s="68"/>
      <c r="K9193" s="69"/>
      <c r="L9193" s="68"/>
      <c r="M9193" s="68"/>
      <c r="N9193" s="68"/>
      <c r="O9193" s="68"/>
      <c r="P9193" s="70"/>
      <c r="Q9193" s="71"/>
    </row>
    <row r="9194" spans="1:17">
      <c r="A9194" s="152"/>
      <c r="B9194" s="68"/>
      <c r="C9194" s="68"/>
      <c r="D9194" s="68"/>
      <c r="E9194" s="68"/>
      <c r="F9194" s="69"/>
      <c r="G9194" s="69"/>
      <c r="H9194" s="69"/>
      <c r="I9194" s="69"/>
      <c r="J9194" s="68"/>
      <c r="K9194" s="69"/>
      <c r="L9194" s="68"/>
      <c r="M9194" s="68"/>
      <c r="N9194" s="68"/>
      <c r="O9194" s="68"/>
      <c r="P9194" s="70"/>
      <c r="Q9194" s="71"/>
    </row>
    <row r="9195" spans="1:17">
      <c r="A9195" s="152"/>
      <c r="B9195" s="68"/>
      <c r="C9195" s="68"/>
      <c r="D9195" s="68"/>
      <c r="E9195" s="68"/>
      <c r="F9195" s="69"/>
      <c r="G9195" s="69"/>
      <c r="H9195" s="69"/>
      <c r="I9195" s="69"/>
      <c r="J9195" s="68"/>
      <c r="K9195" s="69"/>
      <c r="L9195" s="68"/>
      <c r="M9195" s="68"/>
      <c r="N9195" s="68"/>
      <c r="O9195" s="68"/>
      <c r="P9195" s="70"/>
      <c r="Q9195" s="71"/>
    </row>
    <row r="9196" spans="1:17">
      <c r="A9196" s="152"/>
      <c r="B9196" s="68"/>
      <c r="C9196" s="68"/>
      <c r="D9196" s="68"/>
      <c r="E9196" s="68"/>
      <c r="F9196" s="69"/>
      <c r="G9196" s="69"/>
      <c r="H9196" s="69"/>
      <c r="I9196" s="69"/>
      <c r="J9196" s="68"/>
      <c r="K9196" s="69"/>
      <c r="L9196" s="68"/>
      <c r="M9196" s="68"/>
      <c r="N9196" s="68"/>
      <c r="O9196" s="68"/>
      <c r="P9196" s="70"/>
      <c r="Q9196" s="71"/>
    </row>
    <row r="9197" spans="1:17">
      <c r="A9197" s="152"/>
      <c r="B9197" s="68"/>
      <c r="C9197" s="68"/>
      <c r="D9197" s="68"/>
      <c r="E9197" s="68"/>
      <c r="F9197" s="69"/>
      <c r="G9197" s="69"/>
      <c r="H9197" s="69"/>
      <c r="I9197" s="69"/>
      <c r="J9197" s="68"/>
      <c r="K9197" s="69"/>
      <c r="L9197" s="68"/>
      <c r="M9197" s="68"/>
      <c r="N9197" s="68"/>
      <c r="O9197" s="68"/>
      <c r="P9197" s="70"/>
      <c r="Q9197" s="71"/>
    </row>
    <row r="9198" spans="1:17">
      <c r="A9198" s="152"/>
      <c r="B9198" s="68"/>
      <c r="C9198" s="68"/>
      <c r="D9198" s="68"/>
      <c r="E9198" s="68"/>
      <c r="F9198" s="69"/>
      <c r="G9198" s="69"/>
      <c r="H9198" s="69"/>
      <c r="I9198" s="69"/>
      <c r="J9198" s="68"/>
      <c r="K9198" s="69"/>
      <c r="L9198" s="68"/>
      <c r="M9198" s="68"/>
      <c r="N9198" s="68"/>
      <c r="O9198" s="68"/>
      <c r="P9198" s="70"/>
      <c r="Q9198" s="71"/>
    </row>
    <row r="9199" spans="1:17">
      <c r="A9199" s="152"/>
      <c r="B9199" s="68"/>
      <c r="C9199" s="68"/>
      <c r="D9199" s="68"/>
      <c r="E9199" s="68"/>
      <c r="F9199" s="69"/>
      <c r="G9199" s="69"/>
      <c r="H9199" s="69"/>
      <c r="I9199" s="69"/>
      <c r="J9199" s="68"/>
      <c r="K9199" s="69"/>
      <c r="L9199" s="68"/>
      <c r="M9199" s="68"/>
      <c r="N9199" s="68"/>
      <c r="O9199" s="68"/>
      <c r="P9199" s="70"/>
      <c r="Q9199" s="71"/>
    </row>
    <row r="9200" spans="1:17">
      <c r="A9200" s="152"/>
      <c r="B9200" s="68"/>
      <c r="C9200" s="68"/>
      <c r="D9200" s="68"/>
      <c r="E9200" s="68"/>
      <c r="F9200" s="69"/>
      <c r="G9200" s="69"/>
      <c r="H9200" s="69"/>
      <c r="I9200" s="69"/>
      <c r="J9200" s="68"/>
      <c r="K9200" s="69"/>
      <c r="L9200" s="68"/>
      <c r="M9200" s="68"/>
      <c r="N9200" s="68"/>
      <c r="O9200" s="68"/>
      <c r="P9200" s="70"/>
      <c r="Q9200" s="71"/>
    </row>
    <row r="9201" spans="1:17">
      <c r="A9201" s="152"/>
      <c r="B9201" s="68"/>
      <c r="C9201" s="68"/>
      <c r="D9201" s="68"/>
      <c r="E9201" s="68"/>
      <c r="F9201" s="69"/>
      <c r="G9201" s="69"/>
      <c r="H9201" s="69"/>
      <c r="I9201" s="69"/>
      <c r="J9201" s="68"/>
      <c r="K9201" s="69"/>
      <c r="L9201" s="68"/>
      <c r="M9201" s="68"/>
      <c r="N9201" s="68"/>
      <c r="O9201" s="68"/>
      <c r="P9201" s="70"/>
      <c r="Q9201" s="71"/>
    </row>
    <row r="9202" spans="1:17">
      <c r="A9202" s="152"/>
      <c r="B9202" s="68"/>
      <c r="C9202" s="68"/>
      <c r="D9202" s="68"/>
      <c r="E9202" s="68"/>
      <c r="F9202" s="69"/>
      <c r="G9202" s="69"/>
      <c r="H9202" s="69"/>
      <c r="I9202" s="69"/>
      <c r="J9202" s="68"/>
      <c r="K9202" s="69"/>
      <c r="L9202" s="68"/>
      <c r="M9202" s="68"/>
      <c r="N9202" s="68"/>
      <c r="O9202" s="68"/>
      <c r="P9202" s="70"/>
      <c r="Q9202" s="71"/>
    </row>
    <row r="9203" spans="1:17">
      <c r="A9203" s="152"/>
      <c r="B9203" s="68"/>
      <c r="C9203" s="68"/>
      <c r="D9203" s="68"/>
      <c r="E9203" s="68"/>
      <c r="F9203" s="69"/>
      <c r="G9203" s="69"/>
      <c r="H9203" s="69"/>
      <c r="I9203" s="69"/>
      <c r="J9203" s="68"/>
      <c r="K9203" s="69"/>
      <c r="L9203" s="68"/>
      <c r="M9203" s="68"/>
      <c r="N9203" s="68"/>
      <c r="O9203" s="68"/>
      <c r="P9203" s="70"/>
      <c r="Q9203" s="71"/>
    </row>
    <row r="9204" spans="1:17">
      <c r="A9204" s="152"/>
      <c r="B9204" s="68"/>
      <c r="C9204" s="68"/>
      <c r="D9204" s="68"/>
      <c r="E9204" s="68"/>
      <c r="F9204" s="69"/>
      <c r="G9204" s="69"/>
      <c r="H9204" s="69"/>
      <c r="I9204" s="69"/>
      <c r="J9204" s="68"/>
      <c r="K9204" s="69"/>
      <c r="L9204" s="68"/>
      <c r="M9204" s="68"/>
      <c r="N9204" s="68"/>
      <c r="O9204" s="68"/>
      <c r="P9204" s="70"/>
      <c r="Q9204" s="71"/>
    </row>
    <row r="9205" spans="1:17">
      <c r="A9205" s="152"/>
      <c r="B9205" s="68"/>
      <c r="C9205" s="68"/>
      <c r="D9205" s="68"/>
      <c r="E9205" s="68"/>
      <c r="F9205" s="69"/>
      <c r="G9205" s="69"/>
      <c r="H9205" s="69"/>
      <c r="I9205" s="69"/>
      <c r="J9205" s="68"/>
      <c r="K9205" s="69"/>
      <c r="L9205" s="68"/>
      <c r="M9205" s="68"/>
      <c r="N9205" s="68"/>
      <c r="O9205" s="68"/>
      <c r="P9205" s="70"/>
      <c r="Q9205" s="71"/>
    </row>
    <row r="9206" spans="1:17">
      <c r="A9206" s="152"/>
      <c r="B9206" s="68"/>
      <c r="C9206" s="68"/>
      <c r="D9206" s="68"/>
      <c r="E9206" s="68"/>
      <c r="F9206" s="69"/>
      <c r="G9206" s="69"/>
      <c r="H9206" s="69"/>
      <c r="I9206" s="69"/>
      <c r="J9206" s="68"/>
      <c r="K9206" s="69"/>
      <c r="L9206" s="68"/>
      <c r="M9206" s="68"/>
      <c r="N9206" s="68"/>
      <c r="O9206" s="68"/>
      <c r="P9206" s="70"/>
      <c r="Q9206" s="71"/>
    </row>
    <row r="9207" spans="1:17">
      <c r="A9207" s="152"/>
      <c r="B9207" s="68"/>
      <c r="C9207" s="68"/>
      <c r="D9207" s="68"/>
      <c r="E9207" s="68"/>
      <c r="F9207" s="69"/>
      <c r="G9207" s="69"/>
      <c r="H9207" s="69"/>
      <c r="I9207" s="69"/>
      <c r="J9207" s="68"/>
      <c r="K9207" s="69"/>
      <c r="L9207" s="68"/>
      <c r="M9207" s="68"/>
      <c r="N9207" s="68"/>
      <c r="O9207" s="68"/>
      <c r="P9207" s="70"/>
      <c r="Q9207" s="71"/>
    </row>
    <row r="9208" spans="1:17">
      <c r="A9208" s="152"/>
      <c r="B9208" s="68"/>
      <c r="C9208" s="68"/>
      <c r="D9208" s="68"/>
      <c r="E9208" s="68"/>
      <c r="F9208" s="69"/>
      <c r="G9208" s="69"/>
      <c r="H9208" s="69"/>
      <c r="I9208" s="69"/>
      <c r="J9208" s="68"/>
      <c r="K9208" s="69"/>
      <c r="L9208" s="68"/>
      <c r="M9208" s="68"/>
      <c r="N9208" s="68"/>
      <c r="O9208" s="68"/>
      <c r="P9208" s="70"/>
      <c r="Q9208" s="71"/>
    </row>
    <row r="9209" spans="1:17">
      <c r="A9209" s="152"/>
      <c r="B9209" s="68"/>
      <c r="C9209" s="68"/>
      <c r="D9209" s="68"/>
      <c r="E9209" s="68"/>
      <c r="F9209" s="69"/>
      <c r="G9209" s="69"/>
      <c r="H9209" s="69"/>
      <c r="I9209" s="69"/>
      <c r="J9209" s="68"/>
      <c r="K9209" s="69"/>
      <c r="L9209" s="68"/>
      <c r="M9209" s="68"/>
      <c r="N9209" s="68"/>
      <c r="O9209" s="68"/>
      <c r="P9209" s="70"/>
      <c r="Q9209" s="71"/>
    </row>
    <row r="9210" spans="1:17">
      <c r="A9210" s="152"/>
      <c r="B9210" s="68"/>
      <c r="C9210" s="68"/>
      <c r="D9210" s="68"/>
      <c r="E9210" s="68"/>
      <c r="F9210" s="69"/>
      <c r="G9210" s="69"/>
      <c r="H9210" s="69"/>
      <c r="I9210" s="69"/>
      <c r="J9210" s="68"/>
      <c r="K9210" s="69"/>
      <c r="L9210" s="68"/>
      <c r="M9210" s="68"/>
      <c r="N9210" s="68"/>
      <c r="O9210" s="68"/>
      <c r="P9210" s="70"/>
      <c r="Q9210" s="71"/>
    </row>
    <row r="9211" spans="1:17">
      <c r="A9211" s="152"/>
      <c r="B9211" s="68"/>
      <c r="C9211" s="68"/>
      <c r="D9211" s="68"/>
      <c r="E9211" s="68"/>
      <c r="F9211" s="69"/>
      <c r="G9211" s="69"/>
      <c r="H9211" s="69"/>
      <c r="I9211" s="69"/>
      <c r="J9211" s="68"/>
      <c r="K9211" s="69"/>
      <c r="L9211" s="68"/>
      <c r="M9211" s="68"/>
      <c r="N9211" s="68"/>
      <c r="O9211" s="68"/>
      <c r="P9211" s="70"/>
      <c r="Q9211" s="71"/>
    </row>
    <row r="9212" spans="1:17">
      <c r="A9212" s="152"/>
      <c r="B9212" s="68"/>
      <c r="C9212" s="68"/>
      <c r="D9212" s="68"/>
      <c r="E9212" s="68"/>
      <c r="F9212" s="69"/>
      <c r="G9212" s="69"/>
      <c r="H9212" s="69"/>
      <c r="I9212" s="69"/>
      <c r="J9212" s="68"/>
      <c r="K9212" s="69"/>
      <c r="L9212" s="68"/>
      <c r="M9212" s="68"/>
      <c r="N9212" s="68"/>
      <c r="O9212" s="68"/>
      <c r="P9212" s="70"/>
      <c r="Q9212" s="71"/>
    </row>
    <row r="9213" spans="1:17">
      <c r="A9213" s="152"/>
      <c r="B9213" s="68"/>
      <c r="C9213" s="68"/>
      <c r="D9213" s="68"/>
      <c r="E9213" s="68"/>
      <c r="F9213" s="69"/>
      <c r="G9213" s="69"/>
      <c r="H9213" s="69"/>
      <c r="I9213" s="69"/>
      <c r="J9213" s="68"/>
      <c r="K9213" s="69"/>
      <c r="L9213" s="68"/>
      <c r="M9213" s="68"/>
      <c r="N9213" s="68"/>
      <c r="O9213" s="68"/>
      <c r="P9213" s="70"/>
      <c r="Q9213" s="71"/>
    </row>
    <row r="9214" spans="1:17">
      <c r="A9214" s="152"/>
      <c r="B9214" s="68"/>
      <c r="C9214" s="68"/>
      <c r="D9214" s="68"/>
      <c r="E9214" s="68"/>
      <c r="F9214" s="69"/>
      <c r="G9214" s="69"/>
      <c r="H9214" s="69"/>
      <c r="I9214" s="69"/>
      <c r="J9214" s="68"/>
      <c r="K9214" s="69"/>
      <c r="L9214" s="68"/>
      <c r="M9214" s="68"/>
      <c r="N9214" s="68"/>
      <c r="O9214" s="68"/>
      <c r="P9214" s="70"/>
      <c r="Q9214" s="71"/>
    </row>
    <row r="9215" spans="1:17">
      <c r="A9215" s="152"/>
      <c r="B9215" s="68"/>
      <c r="C9215" s="68"/>
      <c r="D9215" s="68"/>
      <c r="E9215" s="68"/>
      <c r="F9215" s="69"/>
      <c r="G9215" s="69"/>
      <c r="H9215" s="69"/>
      <c r="I9215" s="69"/>
      <c r="J9215" s="68"/>
      <c r="K9215" s="69"/>
      <c r="L9215" s="68"/>
      <c r="M9215" s="68"/>
      <c r="N9215" s="68"/>
      <c r="O9215" s="68"/>
      <c r="P9215" s="70"/>
      <c r="Q9215" s="71"/>
    </row>
    <row r="9216" spans="1:17">
      <c r="A9216" s="152"/>
      <c r="B9216" s="68"/>
      <c r="C9216" s="68"/>
      <c r="D9216" s="68"/>
      <c r="E9216" s="68"/>
      <c r="F9216" s="69"/>
      <c r="G9216" s="69"/>
      <c r="H9216" s="69"/>
      <c r="I9216" s="69"/>
      <c r="J9216" s="68"/>
      <c r="K9216" s="69"/>
      <c r="L9216" s="68"/>
      <c r="M9216" s="68"/>
      <c r="N9216" s="68"/>
      <c r="O9216" s="68"/>
      <c r="P9216" s="70"/>
      <c r="Q9216" s="71"/>
    </row>
    <row r="9217" spans="1:17">
      <c r="A9217" s="152"/>
      <c r="B9217" s="68"/>
      <c r="C9217" s="68"/>
      <c r="D9217" s="68"/>
      <c r="E9217" s="68"/>
      <c r="F9217" s="69"/>
      <c r="G9217" s="69"/>
      <c r="H9217" s="69"/>
      <c r="I9217" s="69"/>
      <c r="J9217" s="68"/>
      <c r="K9217" s="69"/>
      <c r="L9217" s="68"/>
      <c r="M9217" s="68"/>
      <c r="N9217" s="68"/>
      <c r="O9217" s="68"/>
      <c r="P9217" s="70"/>
      <c r="Q9217" s="71"/>
    </row>
    <row r="9218" spans="1:17">
      <c r="A9218" s="152"/>
      <c r="B9218" s="68"/>
      <c r="C9218" s="68"/>
      <c r="D9218" s="68"/>
      <c r="E9218" s="68"/>
      <c r="F9218" s="69"/>
      <c r="G9218" s="69"/>
      <c r="H9218" s="69"/>
      <c r="I9218" s="69"/>
      <c r="J9218" s="68"/>
      <c r="K9218" s="69"/>
      <c r="L9218" s="68"/>
      <c r="M9218" s="68"/>
      <c r="N9218" s="68"/>
      <c r="O9218" s="68"/>
      <c r="P9218" s="70"/>
      <c r="Q9218" s="71"/>
    </row>
    <row r="9219" spans="1:17">
      <c r="A9219" s="152"/>
      <c r="B9219" s="68"/>
      <c r="C9219" s="68"/>
      <c r="D9219" s="68"/>
      <c r="E9219" s="68"/>
      <c r="F9219" s="69"/>
      <c r="G9219" s="69"/>
      <c r="H9219" s="69"/>
      <c r="I9219" s="69"/>
      <c r="J9219" s="68"/>
      <c r="K9219" s="69"/>
      <c r="L9219" s="68"/>
      <c r="M9219" s="68"/>
      <c r="N9219" s="68"/>
      <c r="O9219" s="68"/>
      <c r="P9219" s="70"/>
      <c r="Q9219" s="71"/>
    </row>
    <row r="9220" spans="1:17">
      <c r="A9220" s="152"/>
      <c r="B9220" s="68"/>
      <c r="C9220" s="68"/>
      <c r="D9220" s="68"/>
      <c r="E9220" s="68"/>
      <c r="F9220" s="69"/>
      <c r="G9220" s="69"/>
      <c r="H9220" s="69"/>
      <c r="I9220" s="69"/>
      <c r="J9220" s="68"/>
      <c r="K9220" s="69"/>
      <c r="L9220" s="68"/>
      <c r="M9220" s="68"/>
      <c r="N9220" s="68"/>
      <c r="O9220" s="68"/>
      <c r="P9220" s="70"/>
      <c r="Q9220" s="71"/>
    </row>
    <row r="9221" spans="1:17">
      <c r="A9221" s="152"/>
      <c r="B9221" s="68"/>
      <c r="C9221" s="68"/>
      <c r="D9221" s="68"/>
      <c r="E9221" s="68"/>
      <c r="F9221" s="69"/>
      <c r="G9221" s="69"/>
      <c r="H9221" s="69"/>
      <c r="I9221" s="69"/>
      <c r="J9221" s="68"/>
      <c r="K9221" s="69"/>
      <c r="L9221" s="68"/>
      <c r="M9221" s="68"/>
      <c r="N9221" s="68"/>
      <c r="O9221" s="68"/>
      <c r="P9221" s="70"/>
      <c r="Q9221" s="71"/>
    </row>
    <row r="9222" spans="1:17">
      <c r="A9222" s="152"/>
      <c r="B9222" s="68"/>
      <c r="C9222" s="68"/>
      <c r="D9222" s="68"/>
      <c r="E9222" s="68"/>
      <c r="F9222" s="69"/>
      <c r="G9222" s="69"/>
      <c r="H9222" s="69"/>
      <c r="I9222" s="69"/>
      <c r="J9222" s="68"/>
      <c r="K9222" s="69"/>
      <c r="L9222" s="68"/>
      <c r="M9222" s="68"/>
      <c r="N9222" s="68"/>
      <c r="O9222" s="68"/>
      <c r="P9222" s="70"/>
      <c r="Q9222" s="71"/>
    </row>
    <row r="9223" spans="1:17">
      <c r="A9223" s="152"/>
      <c r="B9223" s="68"/>
      <c r="C9223" s="68"/>
      <c r="D9223" s="68"/>
      <c r="E9223" s="68"/>
      <c r="F9223" s="69"/>
      <c r="G9223" s="69"/>
      <c r="H9223" s="69"/>
      <c r="I9223" s="69"/>
      <c r="J9223" s="68"/>
      <c r="K9223" s="69"/>
      <c r="L9223" s="68"/>
      <c r="M9223" s="68"/>
      <c r="N9223" s="68"/>
      <c r="O9223" s="68"/>
      <c r="P9223" s="70"/>
      <c r="Q9223" s="71"/>
    </row>
    <row r="9224" spans="1:17">
      <c r="A9224" s="152"/>
      <c r="B9224" s="68"/>
      <c r="C9224" s="68"/>
      <c r="D9224" s="68"/>
      <c r="E9224" s="68"/>
      <c r="F9224" s="69"/>
      <c r="G9224" s="69"/>
      <c r="H9224" s="69"/>
      <c r="I9224" s="69"/>
      <c r="J9224" s="68"/>
      <c r="K9224" s="69"/>
      <c r="L9224" s="68"/>
      <c r="M9224" s="68"/>
      <c r="N9224" s="68"/>
      <c r="O9224" s="68"/>
      <c r="P9224" s="70"/>
      <c r="Q9224" s="71"/>
    </row>
    <row r="9225" spans="1:17">
      <c r="A9225" s="152"/>
      <c r="B9225" s="68"/>
      <c r="C9225" s="68"/>
      <c r="D9225" s="68"/>
      <c r="E9225" s="68"/>
      <c r="F9225" s="69"/>
      <c r="G9225" s="69"/>
      <c r="H9225" s="69"/>
      <c r="I9225" s="69"/>
      <c r="J9225" s="68"/>
      <c r="K9225" s="69"/>
      <c r="L9225" s="68"/>
      <c r="M9225" s="68"/>
      <c r="N9225" s="68"/>
      <c r="O9225" s="68"/>
      <c r="P9225" s="70"/>
      <c r="Q9225" s="71"/>
    </row>
    <row r="9226" spans="1:17">
      <c r="A9226" s="152"/>
      <c r="B9226" s="68"/>
      <c r="C9226" s="68"/>
      <c r="D9226" s="68"/>
      <c r="E9226" s="68"/>
      <c r="F9226" s="69"/>
      <c r="G9226" s="69"/>
      <c r="H9226" s="69"/>
      <c r="I9226" s="69"/>
      <c r="J9226" s="68"/>
      <c r="K9226" s="69"/>
      <c r="L9226" s="68"/>
      <c r="M9226" s="68"/>
      <c r="N9226" s="68"/>
      <c r="O9226" s="68"/>
      <c r="P9226" s="70"/>
      <c r="Q9226" s="71"/>
    </row>
    <row r="9227" spans="1:17">
      <c r="A9227" s="152"/>
      <c r="B9227" s="68"/>
      <c r="C9227" s="68"/>
      <c r="D9227" s="68"/>
      <c r="E9227" s="68"/>
      <c r="F9227" s="69"/>
      <c r="G9227" s="69"/>
      <c r="H9227" s="69"/>
      <c r="I9227" s="69"/>
      <c r="J9227" s="68"/>
      <c r="K9227" s="69"/>
      <c r="L9227" s="68"/>
      <c r="M9227" s="68"/>
      <c r="N9227" s="68"/>
      <c r="O9227" s="68"/>
      <c r="P9227" s="70"/>
      <c r="Q9227" s="71"/>
    </row>
    <row r="9228" spans="1:17">
      <c r="A9228" s="152"/>
      <c r="B9228" s="68"/>
      <c r="C9228" s="68"/>
      <c r="D9228" s="68"/>
      <c r="E9228" s="68"/>
      <c r="F9228" s="69"/>
      <c r="G9228" s="69"/>
      <c r="H9228" s="69"/>
      <c r="I9228" s="69"/>
      <c r="J9228" s="68"/>
      <c r="K9228" s="69"/>
      <c r="L9228" s="68"/>
      <c r="M9228" s="68"/>
      <c r="N9228" s="68"/>
      <c r="O9228" s="68"/>
      <c r="P9228" s="70"/>
      <c r="Q9228" s="71"/>
    </row>
    <row r="9229" spans="1:17">
      <c r="A9229" s="152"/>
      <c r="B9229" s="68"/>
      <c r="C9229" s="68"/>
      <c r="D9229" s="68"/>
      <c r="E9229" s="68"/>
      <c r="F9229" s="69"/>
      <c r="G9229" s="69"/>
      <c r="H9229" s="69"/>
      <c r="I9229" s="69"/>
      <c r="J9229" s="68"/>
      <c r="K9229" s="69"/>
      <c r="L9229" s="68"/>
      <c r="M9229" s="68"/>
      <c r="N9229" s="68"/>
      <c r="O9229" s="68"/>
      <c r="P9229" s="70"/>
      <c r="Q9229" s="71"/>
    </row>
    <row r="9230" spans="1:17">
      <c r="A9230" s="152"/>
      <c r="B9230" s="68"/>
      <c r="C9230" s="68"/>
      <c r="D9230" s="68"/>
      <c r="E9230" s="68"/>
      <c r="F9230" s="69"/>
      <c r="G9230" s="69"/>
      <c r="H9230" s="69"/>
      <c r="I9230" s="69"/>
      <c r="J9230" s="68"/>
      <c r="K9230" s="69"/>
      <c r="L9230" s="68"/>
      <c r="M9230" s="68"/>
      <c r="N9230" s="68"/>
      <c r="O9230" s="68"/>
      <c r="P9230" s="70"/>
      <c r="Q9230" s="71"/>
    </row>
    <row r="9231" spans="1:17">
      <c r="A9231" s="152"/>
      <c r="B9231" s="68"/>
      <c r="C9231" s="68"/>
      <c r="D9231" s="68"/>
      <c r="E9231" s="68"/>
      <c r="F9231" s="69"/>
      <c r="G9231" s="69"/>
      <c r="H9231" s="69"/>
      <c r="I9231" s="69"/>
      <c r="J9231" s="68"/>
      <c r="K9231" s="69"/>
      <c r="L9231" s="68"/>
      <c r="M9231" s="68"/>
      <c r="N9231" s="68"/>
      <c r="O9231" s="68"/>
      <c r="P9231" s="70"/>
      <c r="Q9231" s="71"/>
    </row>
    <row r="9232" spans="1:17">
      <c r="A9232" s="152"/>
      <c r="B9232" s="68"/>
      <c r="C9232" s="68"/>
      <c r="D9232" s="68"/>
      <c r="E9232" s="68"/>
      <c r="F9232" s="69"/>
      <c r="G9232" s="69"/>
      <c r="H9232" s="69"/>
      <c r="I9232" s="69"/>
      <c r="J9232" s="68"/>
      <c r="K9232" s="69"/>
      <c r="L9232" s="68"/>
      <c r="M9232" s="68"/>
      <c r="N9232" s="68"/>
      <c r="O9232" s="68"/>
      <c r="P9232" s="70"/>
      <c r="Q9232" s="71"/>
    </row>
    <row r="9233" spans="1:17">
      <c r="A9233" s="152"/>
      <c r="B9233" s="68"/>
      <c r="C9233" s="68"/>
      <c r="D9233" s="68"/>
      <c r="E9233" s="68"/>
      <c r="F9233" s="69"/>
      <c r="G9233" s="69"/>
      <c r="H9233" s="69"/>
      <c r="I9233" s="69"/>
      <c r="J9233" s="68"/>
      <c r="K9233" s="69"/>
      <c r="L9233" s="68"/>
      <c r="M9233" s="68"/>
      <c r="N9233" s="68"/>
      <c r="O9233" s="68"/>
      <c r="P9233" s="70"/>
      <c r="Q9233" s="71"/>
    </row>
    <row r="9234" spans="1:17">
      <c r="A9234" s="152"/>
      <c r="B9234" s="68"/>
      <c r="C9234" s="68"/>
      <c r="D9234" s="68"/>
      <c r="E9234" s="68"/>
      <c r="F9234" s="69"/>
      <c r="G9234" s="69"/>
      <c r="H9234" s="69"/>
      <c r="I9234" s="69"/>
      <c r="J9234" s="68"/>
      <c r="K9234" s="69"/>
      <c r="L9234" s="68"/>
      <c r="M9234" s="68"/>
      <c r="N9234" s="68"/>
      <c r="O9234" s="68"/>
      <c r="P9234" s="70"/>
      <c r="Q9234" s="71"/>
    </row>
    <row r="9235" spans="1:17">
      <c r="A9235" s="152"/>
      <c r="B9235" s="68"/>
      <c r="C9235" s="68"/>
      <c r="D9235" s="68"/>
      <c r="E9235" s="68"/>
      <c r="F9235" s="69"/>
      <c r="G9235" s="69"/>
      <c r="H9235" s="69"/>
      <c r="I9235" s="69"/>
      <c r="J9235" s="68"/>
      <c r="K9235" s="69"/>
      <c r="L9235" s="68"/>
      <c r="M9235" s="68"/>
      <c r="N9235" s="68"/>
      <c r="O9235" s="68"/>
      <c r="P9235" s="70"/>
      <c r="Q9235" s="71"/>
    </row>
    <row r="9236" spans="1:17">
      <c r="A9236" s="152"/>
      <c r="B9236" s="68"/>
      <c r="C9236" s="68"/>
      <c r="D9236" s="68"/>
      <c r="E9236" s="68"/>
      <c r="F9236" s="69"/>
      <c r="G9236" s="69"/>
      <c r="H9236" s="69"/>
      <c r="I9236" s="69"/>
      <c r="J9236" s="68"/>
      <c r="K9236" s="69"/>
      <c r="L9236" s="68"/>
      <c r="M9236" s="68"/>
      <c r="N9236" s="68"/>
      <c r="O9236" s="68"/>
      <c r="P9236" s="70"/>
      <c r="Q9236" s="71"/>
    </row>
    <row r="9237" spans="1:17">
      <c r="A9237" s="152"/>
      <c r="B9237" s="68"/>
      <c r="C9237" s="68"/>
      <c r="D9237" s="68"/>
      <c r="E9237" s="68"/>
      <c r="F9237" s="69"/>
      <c r="G9237" s="69"/>
      <c r="H9237" s="69"/>
      <c r="I9237" s="69"/>
      <c r="J9237" s="68"/>
      <c r="K9237" s="69"/>
      <c r="L9237" s="68"/>
      <c r="M9237" s="68"/>
      <c r="N9237" s="68"/>
      <c r="O9237" s="68"/>
      <c r="P9237" s="70"/>
      <c r="Q9237" s="71"/>
    </row>
    <row r="9238" spans="1:17">
      <c r="A9238" s="152"/>
      <c r="B9238" s="68"/>
      <c r="C9238" s="68"/>
      <c r="D9238" s="68"/>
      <c r="E9238" s="68"/>
      <c r="F9238" s="69"/>
      <c r="G9238" s="69"/>
      <c r="H9238" s="69"/>
      <c r="I9238" s="69"/>
      <c r="J9238" s="68"/>
      <c r="K9238" s="69"/>
      <c r="L9238" s="68"/>
      <c r="M9238" s="68"/>
      <c r="N9238" s="68"/>
      <c r="O9238" s="68"/>
      <c r="P9238" s="70"/>
      <c r="Q9238" s="71"/>
    </row>
    <row r="9239" spans="1:17">
      <c r="A9239" s="152"/>
      <c r="B9239" s="68"/>
      <c r="C9239" s="68"/>
      <c r="D9239" s="68"/>
      <c r="E9239" s="68"/>
      <c r="F9239" s="69"/>
      <c r="G9239" s="69"/>
      <c r="H9239" s="69"/>
      <c r="I9239" s="69"/>
      <c r="J9239" s="68"/>
      <c r="K9239" s="69"/>
      <c r="L9239" s="68"/>
      <c r="M9239" s="68"/>
      <c r="N9239" s="68"/>
      <c r="O9239" s="68"/>
      <c r="P9239" s="70"/>
      <c r="Q9239" s="71"/>
    </row>
    <row r="9240" spans="1:17">
      <c r="A9240" s="152"/>
      <c r="B9240" s="68"/>
      <c r="C9240" s="68"/>
      <c r="D9240" s="68"/>
      <c r="E9240" s="68"/>
      <c r="F9240" s="69"/>
      <c r="G9240" s="69"/>
      <c r="H9240" s="69"/>
      <c r="I9240" s="69"/>
      <c r="J9240" s="68"/>
      <c r="K9240" s="69"/>
      <c r="L9240" s="68"/>
      <c r="M9240" s="68"/>
      <c r="N9240" s="68"/>
      <c r="O9240" s="68"/>
      <c r="P9240" s="70"/>
      <c r="Q9240" s="71"/>
    </row>
    <row r="9241" spans="1:17">
      <c r="A9241" s="152"/>
      <c r="B9241" s="68"/>
      <c r="C9241" s="68"/>
      <c r="D9241" s="68"/>
      <c r="E9241" s="68"/>
      <c r="F9241" s="69"/>
      <c r="G9241" s="69"/>
      <c r="H9241" s="69"/>
      <c r="I9241" s="69"/>
      <c r="J9241" s="68"/>
      <c r="K9241" s="69"/>
      <c r="L9241" s="68"/>
      <c r="M9241" s="68"/>
      <c r="N9241" s="68"/>
      <c r="O9241" s="68"/>
      <c r="P9241" s="70"/>
      <c r="Q9241" s="71"/>
    </row>
    <row r="9242" spans="1:17">
      <c r="A9242" s="152"/>
      <c r="B9242" s="68"/>
      <c r="C9242" s="68"/>
      <c r="D9242" s="68"/>
      <c r="E9242" s="68"/>
      <c r="F9242" s="69"/>
      <c r="G9242" s="69"/>
      <c r="H9242" s="69"/>
      <c r="I9242" s="69"/>
      <c r="J9242" s="68"/>
      <c r="K9242" s="69"/>
      <c r="L9242" s="68"/>
      <c r="M9242" s="68"/>
      <c r="N9242" s="68"/>
      <c r="O9242" s="68"/>
      <c r="P9242" s="70"/>
      <c r="Q9242" s="71"/>
    </row>
    <row r="9243" spans="1:17">
      <c r="A9243" s="152"/>
      <c r="B9243" s="68"/>
      <c r="C9243" s="68"/>
      <c r="D9243" s="68"/>
      <c r="E9243" s="68"/>
      <c r="F9243" s="69"/>
      <c r="G9243" s="69"/>
      <c r="H9243" s="69"/>
      <c r="I9243" s="69"/>
      <c r="J9243" s="68"/>
      <c r="K9243" s="69"/>
      <c r="L9243" s="68"/>
      <c r="M9243" s="68"/>
      <c r="N9243" s="68"/>
      <c r="O9243" s="68"/>
      <c r="P9243" s="70"/>
      <c r="Q9243" s="71"/>
    </row>
    <row r="9244" spans="1:17">
      <c r="A9244" s="152"/>
      <c r="B9244" s="68"/>
      <c r="C9244" s="68"/>
      <c r="D9244" s="68"/>
      <c r="E9244" s="68"/>
      <c r="F9244" s="69"/>
      <c r="G9244" s="69"/>
      <c r="H9244" s="69"/>
      <c r="I9244" s="69"/>
      <c r="J9244" s="68"/>
      <c r="K9244" s="69"/>
      <c r="L9244" s="68"/>
      <c r="M9244" s="68"/>
      <c r="N9244" s="68"/>
      <c r="O9244" s="68"/>
      <c r="P9244" s="70"/>
      <c r="Q9244" s="71"/>
    </row>
    <row r="9245" spans="1:17">
      <c r="A9245" s="152"/>
      <c r="B9245" s="68"/>
      <c r="C9245" s="68"/>
      <c r="D9245" s="68"/>
      <c r="E9245" s="68"/>
      <c r="F9245" s="69"/>
      <c r="G9245" s="69"/>
      <c r="H9245" s="69"/>
      <c r="I9245" s="69"/>
      <c r="J9245" s="68"/>
      <c r="K9245" s="69"/>
      <c r="L9245" s="68"/>
      <c r="M9245" s="68"/>
      <c r="N9245" s="68"/>
      <c r="O9245" s="68"/>
      <c r="P9245" s="70"/>
      <c r="Q9245" s="71"/>
    </row>
    <row r="9246" spans="1:17">
      <c r="A9246" s="152"/>
      <c r="B9246" s="68"/>
      <c r="C9246" s="68"/>
      <c r="D9246" s="68"/>
      <c r="E9246" s="68"/>
      <c r="F9246" s="69"/>
      <c r="G9246" s="69"/>
      <c r="H9246" s="69"/>
      <c r="I9246" s="69"/>
      <c r="J9246" s="68"/>
      <c r="K9246" s="69"/>
      <c r="L9246" s="68"/>
      <c r="M9246" s="68"/>
      <c r="N9246" s="68"/>
      <c r="O9246" s="68"/>
      <c r="P9246" s="70"/>
      <c r="Q9246" s="71"/>
    </row>
    <row r="9247" spans="1:17">
      <c r="A9247" s="152"/>
      <c r="B9247" s="68"/>
      <c r="C9247" s="68"/>
      <c r="D9247" s="68"/>
      <c r="E9247" s="68"/>
      <c r="F9247" s="69"/>
      <c r="G9247" s="69"/>
      <c r="H9247" s="69"/>
      <c r="I9247" s="69"/>
      <c r="J9247" s="68"/>
      <c r="K9247" s="69"/>
      <c r="L9247" s="68"/>
      <c r="M9247" s="68"/>
      <c r="N9247" s="68"/>
      <c r="O9247" s="68"/>
      <c r="P9247" s="70"/>
      <c r="Q9247" s="71"/>
    </row>
    <row r="9248" spans="1:17">
      <c r="A9248" s="152"/>
      <c r="B9248" s="68"/>
      <c r="C9248" s="68"/>
      <c r="D9248" s="68"/>
      <c r="E9248" s="68"/>
      <c r="F9248" s="69"/>
      <c r="G9248" s="69"/>
      <c r="H9248" s="69"/>
      <c r="I9248" s="69"/>
      <c r="J9248" s="68"/>
      <c r="K9248" s="69"/>
      <c r="L9248" s="68"/>
      <c r="M9248" s="68"/>
      <c r="N9248" s="68"/>
      <c r="O9248" s="68"/>
      <c r="P9248" s="70"/>
      <c r="Q9248" s="71"/>
    </row>
    <row r="9249" spans="1:17">
      <c r="A9249" s="152"/>
      <c r="B9249" s="68"/>
      <c r="C9249" s="68"/>
      <c r="D9249" s="68"/>
      <c r="E9249" s="68"/>
      <c r="F9249" s="69"/>
      <c r="G9249" s="69"/>
      <c r="H9249" s="69"/>
      <c r="I9249" s="69"/>
      <c r="J9249" s="68"/>
      <c r="K9249" s="69"/>
      <c r="L9249" s="68"/>
      <c r="M9249" s="68"/>
      <c r="N9249" s="68"/>
      <c r="O9249" s="68"/>
      <c r="P9249" s="70"/>
      <c r="Q9249" s="71"/>
    </row>
    <row r="9250" spans="1:17">
      <c r="A9250" s="152"/>
      <c r="B9250" s="68"/>
      <c r="C9250" s="68"/>
      <c r="D9250" s="68"/>
      <c r="E9250" s="68"/>
      <c r="F9250" s="69"/>
      <c r="G9250" s="69"/>
      <c r="H9250" s="69"/>
      <c r="I9250" s="69"/>
      <c r="J9250" s="68"/>
      <c r="K9250" s="69"/>
      <c r="L9250" s="68"/>
      <c r="M9250" s="68"/>
      <c r="N9250" s="68"/>
      <c r="O9250" s="68"/>
      <c r="P9250" s="70"/>
      <c r="Q9250" s="71"/>
    </row>
    <row r="9251" spans="1:17">
      <c r="A9251" s="152"/>
      <c r="B9251" s="68"/>
      <c r="C9251" s="68"/>
      <c r="D9251" s="68"/>
      <c r="E9251" s="68"/>
      <c r="F9251" s="69"/>
      <c r="G9251" s="69"/>
      <c r="H9251" s="69"/>
      <c r="I9251" s="69"/>
      <c r="J9251" s="68"/>
      <c r="K9251" s="69"/>
      <c r="L9251" s="68"/>
      <c r="M9251" s="68"/>
      <c r="N9251" s="68"/>
      <c r="O9251" s="68"/>
      <c r="P9251" s="70"/>
      <c r="Q9251" s="71"/>
    </row>
    <row r="9252" spans="1:17">
      <c r="A9252" s="152"/>
      <c r="B9252" s="68"/>
      <c r="C9252" s="68"/>
      <c r="D9252" s="68"/>
      <c r="E9252" s="68"/>
      <c r="F9252" s="69"/>
      <c r="G9252" s="69"/>
      <c r="H9252" s="69"/>
      <c r="I9252" s="69"/>
      <c r="J9252" s="68"/>
      <c r="K9252" s="69"/>
      <c r="L9252" s="68"/>
      <c r="M9252" s="68"/>
      <c r="N9252" s="68"/>
      <c r="O9252" s="68"/>
      <c r="P9252" s="70"/>
      <c r="Q9252" s="71"/>
    </row>
    <row r="9253" spans="1:17">
      <c r="A9253" s="152"/>
      <c r="B9253" s="68"/>
      <c r="C9253" s="68"/>
      <c r="D9253" s="68"/>
      <c r="E9253" s="68"/>
      <c r="F9253" s="69"/>
      <c r="G9253" s="69"/>
      <c r="H9253" s="69"/>
      <c r="I9253" s="69"/>
      <c r="J9253" s="68"/>
      <c r="K9253" s="69"/>
      <c r="L9253" s="68"/>
      <c r="M9253" s="68"/>
      <c r="N9253" s="68"/>
      <c r="O9253" s="68"/>
      <c r="P9253" s="70"/>
      <c r="Q9253" s="71"/>
    </row>
    <row r="9254" spans="1:17">
      <c r="A9254" s="152"/>
      <c r="B9254" s="68"/>
      <c r="C9254" s="68"/>
      <c r="D9254" s="68"/>
      <c r="E9254" s="68"/>
      <c r="F9254" s="69"/>
      <c r="G9254" s="69"/>
      <c r="H9254" s="69"/>
      <c r="I9254" s="69"/>
      <c r="J9254" s="68"/>
      <c r="K9254" s="69"/>
      <c r="L9254" s="68"/>
      <c r="M9254" s="68"/>
      <c r="N9254" s="68"/>
      <c r="O9254" s="68"/>
      <c r="P9254" s="70"/>
      <c r="Q9254" s="71"/>
    </row>
    <row r="9255" spans="1:17">
      <c r="A9255" s="152"/>
      <c r="B9255" s="68"/>
      <c r="C9255" s="68"/>
      <c r="D9255" s="68"/>
      <c r="E9255" s="68"/>
      <c r="F9255" s="69"/>
      <c r="G9255" s="69"/>
      <c r="H9255" s="69"/>
      <c r="I9255" s="69"/>
      <c r="J9255" s="68"/>
      <c r="K9255" s="69"/>
      <c r="L9255" s="68"/>
      <c r="M9255" s="68"/>
      <c r="N9255" s="68"/>
      <c r="O9255" s="68"/>
      <c r="P9255" s="70"/>
      <c r="Q9255" s="71"/>
    </row>
    <row r="9256" spans="1:17">
      <c r="A9256" s="152"/>
      <c r="B9256" s="68"/>
      <c r="C9256" s="68"/>
      <c r="D9256" s="68"/>
      <c r="E9256" s="68"/>
      <c r="F9256" s="69"/>
      <c r="G9256" s="69"/>
      <c r="H9256" s="69"/>
      <c r="I9256" s="69"/>
      <c r="J9256" s="68"/>
      <c r="K9256" s="69"/>
      <c r="L9256" s="68"/>
      <c r="M9256" s="68"/>
      <c r="N9256" s="68"/>
      <c r="O9256" s="68"/>
      <c r="P9256" s="70"/>
      <c r="Q9256" s="71"/>
    </row>
    <row r="9257" spans="1:17">
      <c r="A9257" s="152"/>
      <c r="B9257" s="68"/>
      <c r="C9257" s="68"/>
      <c r="D9257" s="68"/>
      <c r="E9257" s="68"/>
      <c r="F9257" s="69"/>
      <c r="G9257" s="69"/>
      <c r="H9257" s="69"/>
      <c r="I9257" s="69"/>
      <c r="J9257" s="68"/>
      <c r="K9257" s="69"/>
      <c r="L9257" s="68"/>
      <c r="M9257" s="68"/>
      <c r="N9257" s="68"/>
      <c r="O9257" s="68"/>
      <c r="P9257" s="70"/>
      <c r="Q9257" s="71"/>
    </row>
    <row r="9258" spans="1:17">
      <c r="A9258" s="152"/>
      <c r="B9258" s="68"/>
      <c r="C9258" s="68"/>
      <c r="D9258" s="68"/>
      <c r="E9258" s="68"/>
      <c r="F9258" s="69"/>
      <c r="G9258" s="69"/>
      <c r="H9258" s="69"/>
      <c r="I9258" s="69"/>
      <c r="J9258" s="68"/>
      <c r="K9258" s="69"/>
      <c r="L9258" s="68"/>
      <c r="M9258" s="68"/>
      <c r="N9258" s="68"/>
      <c r="O9258" s="68"/>
      <c r="P9258" s="70"/>
      <c r="Q9258" s="71"/>
    </row>
    <row r="9259" spans="1:17">
      <c r="A9259" s="152"/>
      <c r="B9259" s="68"/>
      <c r="C9259" s="68"/>
      <c r="D9259" s="68"/>
      <c r="E9259" s="68"/>
      <c r="F9259" s="69"/>
      <c r="G9259" s="69"/>
      <c r="H9259" s="69"/>
      <c r="I9259" s="69"/>
      <c r="J9259" s="68"/>
      <c r="K9259" s="69"/>
      <c r="L9259" s="68"/>
      <c r="M9259" s="68"/>
      <c r="N9259" s="68"/>
      <c r="O9259" s="68"/>
      <c r="P9259" s="70"/>
      <c r="Q9259" s="71"/>
    </row>
    <row r="9260" spans="1:17">
      <c r="A9260" s="152"/>
      <c r="B9260" s="68"/>
      <c r="C9260" s="68"/>
      <c r="D9260" s="68"/>
      <c r="E9260" s="68"/>
      <c r="F9260" s="69"/>
      <c r="G9260" s="69"/>
      <c r="H9260" s="69"/>
      <c r="I9260" s="69"/>
      <c r="J9260" s="68"/>
      <c r="K9260" s="69"/>
      <c r="L9260" s="68"/>
      <c r="M9260" s="68"/>
      <c r="N9260" s="68"/>
      <c r="O9260" s="68"/>
      <c r="P9260" s="70"/>
      <c r="Q9260" s="71"/>
    </row>
    <row r="9261" spans="1:17">
      <c r="A9261" s="152"/>
      <c r="B9261" s="68"/>
      <c r="C9261" s="68"/>
      <c r="D9261" s="68"/>
      <c r="E9261" s="68"/>
      <c r="F9261" s="69"/>
      <c r="G9261" s="69"/>
      <c r="H9261" s="69"/>
      <c r="I9261" s="69"/>
      <c r="J9261" s="68"/>
      <c r="K9261" s="69"/>
      <c r="L9261" s="68"/>
      <c r="M9261" s="68"/>
      <c r="N9261" s="68"/>
      <c r="O9261" s="68"/>
      <c r="P9261" s="70"/>
      <c r="Q9261" s="71"/>
    </row>
    <row r="9262" spans="1:17">
      <c r="A9262" s="152"/>
      <c r="B9262" s="68"/>
      <c r="C9262" s="68"/>
      <c r="D9262" s="68"/>
      <c r="E9262" s="68"/>
      <c r="F9262" s="69"/>
      <c r="G9262" s="69"/>
      <c r="H9262" s="69"/>
      <c r="I9262" s="69"/>
      <c r="J9262" s="68"/>
      <c r="K9262" s="69"/>
      <c r="L9262" s="68"/>
      <c r="M9262" s="68"/>
      <c r="N9262" s="68"/>
      <c r="O9262" s="68"/>
      <c r="P9262" s="70"/>
      <c r="Q9262" s="71"/>
    </row>
    <row r="9263" spans="1:17">
      <c r="A9263" s="152"/>
      <c r="B9263" s="68"/>
      <c r="C9263" s="68"/>
      <c r="D9263" s="68"/>
      <c r="E9263" s="68"/>
      <c r="F9263" s="69"/>
      <c r="G9263" s="69"/>
      <c r="H9263" s="69"/>
      <c r="I9263" s="69"/>
      <c r="J9263" s="68"/>
      <c r="K9263" s="69"/>
      <c r="L9263" s="68"/>
      <c r="M9263" s="68"/>
      <c r="N9263" s="68"/>
      <c r="O9263" s="68"/>
      <c r="P9263" s="70"/>
      <c r="Q9263" s="71"/>
    </row>
    <row r="9264" spans="1:17">
      <c r="A9264" s="152"/>
      <c r="B9264" s="68"/>
      <c r="C9264" s="68"/>
      <c r="D9264" s="68"/>
      <c r="E9264" s="68"/>
      <c r="F9264" s="69"/>
      <c r="G9264" s="69"/>
      <c r="H9264" s="69"/>
      <c r="I9264" s="69"/>
      <c r="J9264" s="68"/>
      <c r="K9264" s="69"/>
      <c r="L9264" s="68"/>
      <c r="M9264" s="68"/>
      <c r="N9264" s="68"/>
      <c r="O9264" s="68"/>
      <c r="P9264" s="70"/>
      <c r="Q9264" s="71"/>
    </row>
    <row r="9265" spans="1:17">
      <c r="A9265" s="152"/>
      <c r="B9265" s="68"/>
      <c r="C9265" s="68"/>
      <c r="D9265" s="68"/>
      <c r="E9265" s="68"/>
      <c r="F9265" s="69"/>
      <c r="G9265" s="69"/>
      <c r="H9265" s="69"/>
      <c r="I9265" s="69"/>
      <c r="J9265" s="68"/>
      <c r="K9265" s="69"/>
      <c r="L9265" s="68"/>
      <c r="M9265" s="68"/>
      <c r="N9265" s="68"/>
      <c r="O9265" s="68"/>
      <c r="P9265" s="70"/>
      <c r="Q9265" s="71"/>
    </row>
    <row r="9266" spans="1:17">
      <c r="A9266" s="152"/>
      <c r="B9266" s="68"/>
      <c r="C9266" s="68"/>
      <c r="D9266" s="68"/>
      <c r="E9266" s="68"/>
      <c r="F9266" s="69"/>
      <c r="G9266" s="69"/>
      <c r="H9266" s="69"/>
      <c r="I9266" s="69"/>
      <c r="J9266" s="68"/>
      <c r="K9266" s="69"/>
      <c r="L9266" s="68"/>
      <c r="M9266" s="68"/>
      <c r="N9266" s="68"/>
      <c r="O9266" s="68"/>
      <c r="P9266" s="70"/>
      <c r="Q9266" s="71"/>
    </row>
    <row r="9267" spans="1:17">
      <c r="A9267" s="152"/>
      <c r="B9267" s="68"/>
      <c r="C9267" s="68"/>
      <c r="D9267" s="68"/>
      <c r="E9267" s="68"/>
      <c r="F9267" s="69"/>
      <c r="G9267" s="69"/>
      <c r="H9267" s="69"/>
      <c r="I9267" s="69"/>
      <c r="J9267" s="68"/>
      <c r="K9267" s="69"/>
      <c r="L9267" s="68"/>
      <c r="M9267" s="68"/>
      <c r="N9267" s="68"/>
      <c r="O9267" s="68"/>
      <c r="P9267" s="70"/>
      <c r="Q9267" s="71"/>
    </row>
    <row r="9268" spans="1:17">
      <c r="A9268" s="152"/>
      <c r="B9268" s="68"/>
      <c r="C9268" s="68"/>
      <c r="D9268" s="68"/>
      <c r="E9268" s="68"/>
      <c r="F9268" s="69"/>
      <c r="G9268" s="69"/>
      <c r="H9268" s="69"/>
      <c r="I9268" s="69"/>
      <c r="J9268" s="68"/>
      <c r="K9268" s="69"/>
      <c r="L9268" s="68"/>
      <c r="M9268" s="68"/>
      <c r="N9268" s="68"/>
      <c r="O9268" s="68"/>
      <c r="P9268" s="70"/>
      <c r="Q9268" s="71"/>
    </row>
    <row r="9269" spans="1:17">
      <c r="A9269" s="152"/>
      <c r="B9269" s="68"/>
      <c r="C9269" s="68"/>
      <c r="D9269" s="68"/>
      <c r="E9269" s="68"/>
      <c r="F9269" s="69"/>
      <c r="G9269" s="69"/>
      <c r="H9269" s="69"/>
      <c r="I9269" s="69"/>
      <c r="J9269" s="68"/>
      <c r="K9269" s="69"/>
      <c r="L9269" s="68"/>
      <c r="M9269" s="68"/>
      <c r="N9269" s="68"/>
      <c r="O9269" s="68"/>
      <c r="P9269" s="70"/>
      <c r="Q9269" s="71"/>
    </row>
    <row r="9270" spans="1:17">
      <c r="A9270" s="152"/>
      <c r="B9270" s="68"/>
      <c r="C9270" s="68"/>
      <c r="D9270" s="68"/>
      <c r="E9270" s="68"/>
      <c r="F9270" s="69"/>
      <c r="G9270" s="69"/>
      <c r="H9270" s="69"/>
      <c r="I9270" s="69"/>
      <c r="J9270" s="68"/>
      <c r="K9270" s="69"/>
      <c r="L9270" s="68"/>
      <c r="M9270" s="68"/>
      <c r="N9270" s="68"/>
      <c r="O9270" s="68"/>
      <c r="P9270" s="70"/>
      <c r="Q9270" s="71"/>
    </row>
    <row r="9271" spans="1:17">
      <c r="A9271" s="152"/>
      <c r="B9271" s="68"/>
      <c r="C9271" s="68"/>
      <c r="D9271" s="68"/>
      <c r="E9271" s="68"/>
      <c r="F9271" s="69"/>
      <c r="G9271" s="69"/>
      <c r="H9271" s="69"/>
      <c r="I9271" s="69"/>
      <c r="J9271" s="68"/>
      <c r="K9271" s="69"/>
      <c r="L9271" s="68"/>
      <c r="M9271" s="68"/>
      <c r="N9271" s="68"/>
      <c r="O9271" s="68"/>
      <c r="P9271" s="70"/>
      <c r="Q9271" s="71"/>
    </row>
    <row r="9272" spans="1:17">
      <c r="A9272" s="152"/>
      <c r="B9272" s="68"/>
      <c r="C9272" s="68"/>
      <c r="D9272" s="68"/>
      <c r="E9272" s="68"/>
      <c r="F9272" s="69"/>
      <c r="G9272" s="69"/>
      <c r="H9272" s="69"/>
      <c r="I9272" s="69"/>
      <c r="J9272" s="68"/>
      <c r="K9272" s="69"/>
      <c r="L9272" s="68"/>
      <c r="M9272" s="68"/>
      <c r="N9272" s="68"/>
      <c r="O9272" s="68"/>
      <c r="P9272" s="70"/>
      <c r="Q9272" s="71"/>
    </row>
    <row r="9273" spans="1:17">
      <c r="A9273" s="152"/>
      <c r="B9273" s="68"/>
      <c r="C9273" s="68"/>
      <c r="D9273" s="68"/>
      <c r="E9273" s="68"/>
      <c r="F9273" s="69"/>
      <c r="G9273" s="69"/>
      <c r="H9273" s="69"/>
      <c r="I9273" s="69"/>
      <c r="J9273" s="68"/>
      <c r="K9273" s="69"/>
      <c r="L9273" s="68"/>
      <c r="M9273" s="68"/>
      <c r="N9273" s="68"/>
      <c r="O9273" s="68"/>
      <c r="P9273" s="70"/>
      <c r="Q9273" s="71"/>
    </row>
    <row r="9274" spans="1:17">
      <c r="A9274" s="152"/>
      <c r="B9274" s="68"/>
      <c r="C9274" s="68"/>
      <c r="D9274" s="68"/>
      <c r="E9274" s="68"/>
      <c r="F9274" s="69"/>
      <c r="G9274" s="69"/>
      <c r="H9274" s="69"/>
      <c r="I9274" s="69"/>
      <c r="J9274" s="68"/>
      <c r="K9274" s="69"/>
      <c r="L9274" s="68"/>
      <c r="M9274" s="68"/>
      <c r="N9274" s="68"/>
      <c r="O9274" s="68"/>
      <c r="P9274" s="70"/>
      <c r="Q9274" s="71"/>
    </row>
    <row r="9275" spans="1:17">
      <c r="A9275" s="152"/>
      <c r="B9275" s="68"/>
      <c r="C9275" s="68"/>
      <c r="D9275" s="68"/>
      <c r="E9275" s="68"/>
      <c r="F9275" s="69"/>
      <c r="G9275" s="69"/>
      <c r="H9275" s="69"/>
      <c r="I9275" s="69"/>
      <c r="J9275" s="68"/>
      <c r="K9275" s="69"/>
      <c r="L9275" s="68"/>
      <c r="M9275" s="68"/>
      <c r="N9275" s="68"/>
      <c r="O9275" s="68"/>
      <c r="P9275" s="70"/>
      <c r="Q9275" s="71"/>
    </row>
    <row r="9276" spans="1:17">
      <c r="A9276" s="152"/>
      <c r="B9276" s="68"/>
      <c r="C9276" s="68"/>
      <c r="D9276" s="68"/>
      <c r="E9276" s="68"/>
      <c r="F9276" s="69"/>
      <c r="G9276" s="69"/>
      <c r="H9276" s="69"/>
      <c r="I9276" s="69"/>
      <c r="J9276" s="68"/>
      <c r="K9276" s="69"/>
      <c r="L9276" s="68"/>
      <c r="M9276" s="68"/>
      <c r="N9276" s="68"/>
      <c r="O9276" s="68"/>
      <c r="P9276" s="70"/>
      <c r="Q9276" s="71"/>
    </row>
    <row r="9277" spans="1:17">
      <c r="A9277" s="152"/>
      <c r="B9277" s="68"/>
      <c r="C9277" s="68"/>
      <c r="D9277" s="68"/>
      <c r="E9277" s="68"/>
      <c r="F9277" s="69"/>
      <c r="G9277" s="69"/>
      <c r="H9277" s="69"/>
      <c r="I9277" s="69"/>
      <c r="J9277" s="68"/>
      <c r="K9277" s="69"/>
      <c r="L9277" s="68"/>
      <c r="M9277" s="68"/>
      <c r="N9277" s="68"/>
      <c r="O9277" s="68"/>
      <c r="P9277" s="70"/>
      <c r="Q9277" s="71"/>
    </row>
    <row r="9278" spans="1:17">
      <c r="A9278" s="152"/>
      <c r="B9278" s="68"/>
      <c r="C9278" s="68"/>
      <c r="D9278" s="68"/>
      <c r="E9278" s="68"/>
      <c r="F9278" s="69"/>
      <c r="G9278" s="69"/>
      <c r="H9278" s="69"/>
      <c r="I9278" s="69"/>
      <c r="J9278" s="68"/>
      <c r="K9278" s="69"/>
      <c r="L9278" s="68"/>
      <c r="M9278" s="68"/>
      <c r="N9278" s="68"/>
      <c r="O9278" s="68"/>
      <c r="P9278" s="70"/>
      <c r="Q9278" s="71"/>
    </row>
    <row r="9279" spans="1:17">
      <c r="A9279" s="152"/>
      <c r="B9279" s="68"/>
      <c r="C9279" s="68"/>
      <c r="D9279" s="68"/>
      <c r="E9279" s="68"/>
      <c r="F9279" s="69"/>
      <c r="G9279" s="69"/>
      <c r="H9279" s="69"/>
      <c r="I9279" s="69"/>
      <c r="J9279" s="68"/>
      <c r="K9279" s="69"/>
      <c r="L9279" s="68"/>
      <c r="M9279" s="68"/>
      <c r="N9279" s="68"/>
      <c r="O9279" s="68"/>
      <c r="P9279" s="70"/>
      <c r="Q9279" s="71"/>
    </row>
    <row r="9280" spans="1:17">
      <c r="A9280" s="152"/>
      <c r="B9280" s="68"/>
      <c r="C9280" s="68"/>
      <c r="D9280" s="68"/>
      <c r="E9280" s="68"/>
      <c r="F9280" s="69"/>
      <c r="G9280" s="69"/>
      <c r="H9280" s="69"/>
      <c r="I9280" s="69"/>
      <c r="J9280" s="68"/>
      <c r="K9280" s="69"/>
      <c r="L9280" s="68"/>
      <c r="M9280" s="68"/>
      <c r="N9280" s="68"/>
      <c r="O9280" s="68"/>
      <c r="P9280" s="70"/>
      <c r="Q9280" s="71"/>
    </row>
    <row r="9281" spans="1:17">
      <c r="A9281" s="152"/>
      <c r="B9281" s="68"/>
      <c r="C9281" s="68"/>
      <c r="D9281" s="68"/>
      <c r="E9281" s="68"/>
      <c r="F9281" s="69"/>
      <c r="G9281" s="69"/>
      <c r="H9281" s="69"/>
      <c r="I9281" s="69"/>
      <c r="J9281" s="68"/>
      <c r="K9281" s="69"/>
      <c r="L9281" s="68"/>
      <c r="M9281" s="68"/>
      <c r="N9281" s="68"/>
      <c r="O9281" s="68"/>
      <c r="P9281" s="70"/>
      <c r="Q9281" s="71"/>
    </row>
    <row r="9282" spans="1:17">
      <c r="A9282" s="152"/>
      <c r="B9282" s="68"/>
      <c r="C9282" s="68"/>
      <c r="D9282" s="68"/>
      <c r="E9282" s="68"/>
      <c r="F9282" s="69"/>
      <c r="G9282" s="69"/>
      <c r="H9282" s="69"/>
      <c r="I9282" s="69"/>
      <c r="J9282" s="68"/>
      <c r="K9282" s="69"/>
      <c r="L9282" s="68"/>
      <c r="M9282" s="68"/>
      <c r="N9282" s="68"/>
      <c r="O9282" s="68"/>
      <c r="P9282" s="70"/>
      <c r="Q9282" s="71"/>
    </row>
    <row r="9283" spans="1:17">
      <c r="A9283" s="152"/>
      <c r="B9283" s="68"/>
      <c r="C9283" s="68"/>
      <c r="D9283" s="68"/>
      <c r="E9283" s="68"/>
      <c r="F9283" s="69"/>
      <c r="G9283" s="69"/>
      <c r="H9283" s="69"/>
      <c r="I9283" s="69"/>
      <c r="J9283" s="68"/>
      <c r="K9283" s="69"/>
      <c r="L9283" s="68"/>
      <c r="M9283" s="68"/>
      <c r="N9283" s="68"/>
      <c r="O9283" s="68"/>
      <c r="P9283" s="70"/>
      <c r="Q9283" s="71"/>
    </row>
    <row r="9284" spans="1:17">
      <c r="A9284" s="152"/>
      <c r="B9284" s="68"/>
      <c r="C9284" s="68"/>
      <c r="D9284" s="68"/>
      <c r="E9284" s="68"/>
      <c r="F9284" s="69"/>
      <c r="G9284" s="69"/>
      <c r="H9284" s="69"/>
      <c r="I9284" s="69"/>
      <c r="J9284" s="68"/>
      <c r="K9284" s="69"/>
      <c r="L9284" s="68"/>
      <c r="M9284" s="68"/>
      <c r="N9284" s="68"/>
      <c r="O9284" s="68"/>
      <c r="P9284" s="70"/>
      <c r="Q9284" s="71"/>
    </row>
    <row r="9285" spans="1:17">
      <c r="A9285" s="152"/>
      <c r="B9285" s="68"/>
      <c r="C9285" s="68"/>
      <c r="D9285" s="68"/>
      <c r="E9285" s="68"/>
      <c r="F9285" s="69"/>
      <c r="G9285" s="69"/>
      <c r="H9285" s="69"/>
      <c r="I9285" s="69"/>
      <c r="J9285" s="68"/>
      <c r="K9285" s="69"/>
      <c r="L9285" s="68"/>
      <c r="M9285" s="68"/>
      <c r="N9285" s="68"/>
      <c r="O9285" s="68"/>
      <c r="P9285" s="70"/>
      <c r="Q9285" s="71"/>
    </row>
    <row r="9286" spans="1:17">
      <c r="A9286" s="152"/>
      <c r="B9286" s="68"/>
      <c r="C9286" s="68"/>
      <c r="D9286" s="68"/>
      <c r="E9286" s="68"/>
      <c r="F9286" s="69"/>
      <c r="G9286" s="69"/>
      <c r="H9286" s="69"/>
      <c r="I9286" s="69"/>
      <c r="J9286" s="68"/>
      <c r="K9286" s="69"/>
      <c r="L9286" s="68"/>
      <c r="M9286" s="68"/>
      <c r="N9286" s="68"/>
      <c r="O9286" s="68"/>
      <c r="P9286" s="70"/>
      <c r="Q9286" s="71"/>
    </row>
    <row r="9287" spans="1:17">
      <c r="A9287" s="152"/>
      <c r="B9287" s="68"/>
      <c r="C9287" s="68"/>
      <c r="D9287" s="68"/>
      <c r="E9287" s="68"/>
      <c r="F9287" s="69"/>
      <c r="G9287" s="69"/>
      <c r="H9287" s="69"/>
      <c r="I9287" s="69"/>
      <c r="J9287" s="68"/>
      <c r="K9287" s="69"/>
      <c r="L9287" s="68"/>
      <c r="M9287" s="68"/>
      <c r="N9287" s="68"/>
      <c r="O9287" s="68"/>
      <c r="P9287" s="70"/>
      <c r="Q9287" s="71"/>
    </row>
    <row r="9288" spans="1:17">
      <c r="A9288" s="152"/>
      <c r="B9288" s="68"/>
      <c r="C9288" s="68"/>
      <c r="D9288" s="68"/>
      <c r="E9288" s="68"/>
      <c r="F9288" s="69"/>
      <c r="G9288" s="69"/>
      <c r="H9288" s="69"/>
      <c r="I9288" s="69"/>
      <c r="J9288" s="68"/>
      <c r="K9288" s="69"/>
      <c r="L9288" s="68"/>
      <c r="M9288" s="68"/>
      <c r="N9288" s="68"/>
      <c r="O9288" s="68"/>
      <c r="P9288" s="70"/>
      <c r="Q9288" s="71"/>
    </row>
    <row r="9289" spans="1:17">
      <c r="A9289" s="152"/>
      <c r="B9289" s="68"/>
      <c r="C9289" s="68"/>
      <c r="D9289" s="68"/>
      <c r="E9289" s="68"/>
      <c r="F9289" s="69"/>
      <c r="G9289" s="69"/>
      <c r="H9289" s="69"/>
      <c r="I9289" s="69"/>
      <c r="J9289" s="68"/>
      <c r="K9289" s="69"/>
      <c r="L9289" s="68"/>
      <c r="M9289" s="68"/>
      <c r="N9289" s="68"/>
      <c r="O9289" s="68"/>
      <c r="P9289" s="70"/>
      <c r="Q9289" s="71"/>
    </row>
    <row r="9290" spans="1:17">
      <c r="A9290" s="152"/>
      <c r="B9290" s="68"/>
      <c r="C9290" s="68"/>
      <c r="D9290" s="68"/>
      <c r="E9290" s="68"/>
      <c r="F9290" s="69"/>
      <c r="G9290" s="69"/>
      <c r="H9290" s="69"/>
      <c r="I9290" s="69"/>
      <c r="J9290" s="68"/>
      <c r="K9290" s="69"/>
      <c r="L9290" s="68"/>
      <c r="M9290" s="68"/>
      <c r="N9290" s="68"/>
      <c r="O9290" s="68"/>
      <c r="P9290" s="70"/>
      <c r="Q9290" s="71"/>
    </row>
    <row r="9291" spans="1:17">
      <c r="A9291" s="152"/>
      <c r="B9291" s="68"/>
      <c r="C9291" s="68"/>
      <c r="D9291" s="68"/>
      <c r="E9291" s="68"/>
      <c r="F9291" s="69"/>
      <c r="G9291" s="69"/>
      <c r="H9291" s="69"/>
      <c r="I9291" s="69"/>
      <c r="J9291" s="68"/>
      <c r="K9291" s="69"/>
      <c r="L9291" s="68"/>
      <c r="M9291" s="68"/>
      <c r="N9291" s="68"/>
      <c r="O9291" s="68"/>
      <c r="P9291" s="70"/>
      <c r="Q9291" s="71"/>
    </row>
    <row r="9292" spans="1:17">
      <c r="A9292" s="152"/>
      <c r="B9292" s="68"/>
      <c r="C9292" s="68"/>
      <c r="D9292" s="68"/>
      <c r="E9292" s="68"/>
      <c r="F9292" s="69"/>
      <c r="G9292" s="69"/>
      <c r="H9292" s="69"/>
      <c r="I9292" s="69"/>
      <c r="J9292" s="68"/>
      <c r="K9292" s="69"/>
      <c r="L9292" s="68"/>
      <c r="M9292" s="68"/>
      <c r="N9292" s="68"/>
      <c r="O9292" s="68"/>
      <c r="P9292" s="70"/>
      <c r="Q9292" s="71"/>
    </row>
    <row r="9293" spans="1:17">
      <c r="A9293" s="152"/>
      <c r="B9293" s="68"/>
      <c r="C9293" s="68"/>
      <c r="D9293" s="68"/>
      <c r="E9293" s="68"/>
      <c r="F9293" s="69"/>
      <c r="G9293" s="69"/>
      <c r="H9293" s="69"/>
      <c r="I9293" s="69"/>
      <c r="J9293" s="68"/>
      <c r="K9293" s="69"/>
      <c r="L9293" s="68"/>
      <c r="M9293" s="68"/>
      <c r="N9293" s="68"/>
      <c r="O9293" s="68"/>
      <c r="P9293" s="70"/>
      <c r="Q9293" s="71"/>
    </row>
    <row r="9294" spans="1:17">
      <c r="A9294" s="152"/>
      <c r="B9294" s="68"/>
      <c r="C9294" s="68"/>
      <c r="D9294" s="68"/>
      <c r="E9294" s="68"/>
      <c r="F9294" s="69"/>
      <c r="G9294" s="69"/>
      <c r="H9294" s="69"/>
      <c r="I9294" s="69"/>
      <c r="J9294" s="68"/>
      <c r="K9294" s="69"/>
      <c r="L9294" s="68"/>
      <c r="M9294" s="68"/>
      <c r="N9294" s="68"/>
      <c r="O9294" s="68"/>
      <c r="P9294" s="70"/>
      <c r="Q9294" s="71"/>
    </row>
    <row r="9295" spans="1:17">
      <c r="A9295" s="152"/>
      <c r="B9295" s="68"/>
      <c r="C9295" s="68"/>
      <c r="D9295" s="68"/>
      <c r="E9295" s="68"/>
      <c r="F9295" s="69"/>
      <c r="G9295" s="69"/>
      <c r="H9295" s="69"/>
      <c r="I9295" s="69"/>
      <c r="J9295" s="68"/>
      <c r="K9295" s="69"/>
      <c r="L9295" s="68"/>
      <c r="M9295" s="68"/>
      <c r="N9295" s="68"/>
      <c r="O9295" s="68"/>
      <c r="P9295" s="70"/>
      <c r="Q9295" s="71"/>
    </row>
    <row r="9296" spans="1:17">
      <c r="A9296" s="152"/>
      <c r="B9296" s="68"/>
      <c r="C9296" s="68"/>
      <c r="D9296" s="68"/>
      <c r="E9296" s="68"/>
      <c r="F9296" s="69"/>
      <c r="G9296" s="69"/>
      <c r="H9296" s="69"/>
      <c r="I9296" s="69"/>
      <c r="J9296" s="68"/>
      <c r="K9296" s="69"/>
      <c r="L9296" s="68"/>
      <c r="M9296" s="68"/>
      <c r="N9296" s="68"/>
      <c r="O9296" s="68"/>
      <c r="P9296" s="70"/>
      <c r="Q9296" s="71"/>
    </row>
    <row r="9297" spans="1:17">
      <c r="A9297" s="152"/>
      <c r="B9297" s="68"/>
      <c r="C9297" s="68"/>
      <c r="D9297" s="68"/>
      <c r="E9297" s="68"/>
      <c r="F9297" s="69"/>
      <c r="G9297" s="69"/>
      <c r="H9297" s="69"/>
      <c r="I9297" s="69"/>
      <c r="J9297" s="68"/>
      <c r="K9297" s="69"/>
      <c r="L9297" s="68"/>
      <c r="M9297" s="68"/>
      <c r="N9297" s="68"/>
      <c r="O9297" s="68"/>
      <c r="P9297" s="70"/>
      <c r="Q9297" s="71"/>
    </row>
    <row r="9298" spans="1:17">
      <c r="A9298" s="152"/>
      <c r="B9298" s="68"/>
      <c r="C9298" s="68"/>
      <c r="D9298" s="68"/>
      <c r="E9298" s="68"/>
      <c r="F9298" s="69"/>
      <c r="G9298" s="69"/>
      <c r="H9298" s="69"/>
      <c r="I9298" s="69"/>
      <c r="J9298" s="68"/>
      <c r="K9298" s="69"/>
      <c r="L9298" s="68"/>
      <c r="M9298" s="68"/>
      <c r="N9298" s="68"/>
      <c r="O9298" s="68"/>
      <c r="P9298" s="70"/>
      <c r="Q9298" s="71"/>
    </row>
    <row r="9299" spans="1:17">
      <c r="A9299" s="152"/>
      <c r="B9299" s="68"/>
      <c r="C9299" s="68"/>
      <c r="D9299" s="68"/>
      <c r="E9299" s="68"/>
      <c r="F9299" s="69"/>
      <c r="G9299" s="69"/>
      <c r="H9299" s="69"/>
      <c r="I9299" s="69"/>
      <c r="J9299" s="68"/>
      <c r="K9299" s="69"/>
      <c r="L9299" s="68"/>
      <c r="M9299" s="68"/>
      <c r="N9299" s="68"/>
      <c r="O9299" s="68"/>
      <c r="P9299" s="70"/>
      <c r="Q9299" s="71"/>
    </row>
    <row r="9300" spans="1:17">
      <c r="A9300" s="152"/>
      <c r="B9300" s="68"/>
      <c r="C9300" s="68"/>
      <c r="D9300" s="68"/>
      <c r="E9300" s="68"/>
      <c r="F9300" s="69"/>
      <c r="G9300" s="69"/>
      <c r="H9300" s="69"/>
      <c r="I9300" s="69"/>
      <c r="J9300" s="68"/>
      <c r="K9300" s="69"/>
      <c r="L9300" s="68"/>
      <c r="M9300" s="68"/>
      <c r="N9300" s="68"/>
      <c r="O9300" s="68"/>
      <c r="P9300" s="70"/>
      <c r="Q9300" s="71"/>
    </row>
    <row r="9301" spans="1:17">
      <c r="A9301" s="152"/>
      <c r="B9301" s="68"/>
      <c r="C9301" s="68"/>
      <c r="D9301" s="68"/>
      <c r="E9301" s="68"/>
      <c r="F9301" s="69"/>
      <c r="G9301" s="69"/>
      <c r="H9301" s="69"/>
      <c r="I9301" s="69"/>
      <c r="J9301" s="68"/>
      <c r="K9301" s="69"/>
      <c r="L9301" s="68"/>
      <c r="M9301" s="68"/>
      <c r="N9301" s="68"/>
      <c r="O9301" s="68"/>
      <c r="P9301" s="70"/>
      <c r="Q9301" s="71"/>
    </row>
    <row r="9302" spans="1:17">
      <c r="A9302" s="152"/>
      <c r="B9302" s="68"/>
      <c r="C9302" s="68"/>
      <c r="D9302" s="68"/>
      <c r="E9302" s="68"/>
      <c r="F9302" s="69"/>
      <c r="G9302" s="69"/>
      <c r="H9302" s="69"/>
      <c r="I9302" s="69"/>
      <c r="J9302" s="68"/>
      <c r="K9302" s="69"/>
      <c r="L9302" s="68"/>
      <c r="M9302" s="68"/>
      <c r="N9302" s="68"/>
      <c r="O9302" s="68"/>
      <c r="P9302" s="70"/>
      <c r="Q9302" s="71"/>
    </row>
    <row r="9303" spans="1:17">
      <c r="A9303" s="152"/>
      <c r="B9303" s="68"/>
      <c r="C9303" s="68"/>
      <c r="D9303" s="68"/>
      <c r="E9303" s="68"/>
      <c r="F9303" s="69"/>
      <c r="G9303" s="69"/>
      <c r="H9303" s="69"/>
      <c r="I9303" s="69"/>
      <c r="J9303" s="68"/>
      <c r="K9303" s="69"/>
      <c r="L9303" s="68"/>
      <c r="M9303" s="68"/>
      <c r="N9303" s="68"/>
      <c r="O9303" s="68"/>
      <c r="P9303" s="70"/>
      <c r="Q9303" s="71"/>
    </row>
    <row r="9304" spans="1:17">
      <c r="A9304" s="152"/>
      <c r="B9304" s="68"/>
      <c r="C9304" s="68"/>
      <c r="D9304" s="68"/>
      <c r="E9304" s="68"/>
      <c r="F9304" s="69"/>
      <c r="G9304" s="69"/>
      <c r="H9304" s="69"/>
      <c r="I9304" s="69"/>
      <c r="J9304" s="68"/>
      <c r="K9304" s="69"/>
      <c r="L9304" s="68"/>
      <c r="M9304" s="68"/>
      <c r="N9304" s="68"/>
      <c r="O9304" s="68"/>
      <c r="P9304" s="70"/>
      <c r="Q9304" s="71"/>
    </row>
    <row r="9305" spans="1:17">
      <c r="A9305" s="152"/>
      <c r="B9305" s="68"/>
      <c r="C9305" s="68"/>
      <c r="D9305" s="68"/>
      <c r="E9305" s="68"/>
      <c r="F9305" s="69"/>
      <c r="G9305" s="69"/>
      <c r="H9305" s="69"/>
      <c r="I9305" s="69"/>
      <c r="J9305" s="68"/>
      <c r="K9305" s="69"/>
      <c r="L9305" s="68"/>
      <c r="M9305" s="68"/>
      <c r="N9305" s="68"/>
      <c r="O9305" s="68"/>
      <c r="P9305" s="70"/>
      <c r="Q9305" s="71"/>
    </row>
    <row r="9306" spans="1:17">
      <c r="A9306" s="152"/>
      <c r="B9306" s="68"/>
      <c r="C9306" s="68"/>
      <c r="D9306" s="68"/>
      <c r="E9306" s="68"/>
      <c r="F9306" s="69"/>
      <c r="G9306" s="69"/>
      <c r="H9306" s="69"/>
      <c r="I9306" s="69"/>
      <c r="J9306" s="68"/>
      <c r="K9306" s="69"/>
      <c r="L9306" s="68"/>
      <c r="M9306" s="68"/>
      <c r="N9306" s="68"/>
      <c r="O9306" s="68"/>
      <c r="P9306" s="70"/>
      <c r="Q9306" s="71"/>
    </row>
    <row r="9307" spans="1:17">
      <c r="A9307" s="152"/>
      <c r="B9307" s="68"/>
      <c r="C9307" s="68"/>
      <c r="D9307" s="68"/>
      <c r="E9307" s="68"/>
      <c r="F9307" s="69"/>
      <c r="G9307" s="69"/>
      <c r="H9307" s="69"/>
      <c r="I9307" s="69"/>
      <c r="J9307" s="68"/>
      <c r="K9307" s="69"/>
      <c r="L9307" s="68"/>
      <c r="M9307" s="68"/>
      <c r="N9307" s="68"/>
      <c r="O9307" s="68"/>
      <c r="P9307" s="70"/>
      <c r="Q9307" s="71"/>
    </row>
    <row r="9308" spans="1:17">
      <c r="A9308" s="152"/>
      <c r="B9308" s="68"/>
      <c r="C9308" s="68"/>
      <c r="D9308" s="68"/>
      <c r="E9308" s="68"/>
      <c r="F9308" s="69"/>
      <c r="G9308" s="69"/>
      <c r="H9308" s="69"/>
      <c r="I9308" s="69"/>
      <c r="J9308" s="68"/>
      <c r="K9308" s="69"/>
      <c r="L9308" s="68"/>
      <c r="M9308" s="68"/>
      <c r="N9308" s="68"/>
      <c r="O9308" s="68"/>
      <c r="P9308" s="70"/>
      <c r="Q9308" s="71"/>
    </row>
    <row r="9309" spans="1:17">
      <c r="A9309" s="152"/>
      <c r="B9309" s="68"/>
      <c r="C9309" s="68"/>
      <c r="D9309" s="68"/>
      <c r="E9309" s="68"/>
      <c r="F9309" s="69"/>
      <c r="G9309" s="69"/>
      <c r="H9309" s="69"/>
      <c r="I9309" s="69"/>
      <c r="J9309" s="68"/>
      <c r="K9309" s="69"/>
      <c r="L9309" s="68"/>
      <c r="M9309" s="68"/>
      <c r="N9309" s="68"/>
      <c r="O9309" s="68"/>
      <c r="P9309" s="70"/>
      <c r="Q9309" s="71"/>
    </row>
    <row r="9310" spans="1:17">
      <c r="A9310" s="152"/>
      <c r="B9310" s="68"/>
      <c r="C9310" s="68"/>
      <c r="D9310" s="68"/>
      <c r="E9310" s="68"/>
      <c r="F9310" s="69"/>
      <c r="G9310" s="69"/>
      <c r="H9310" s="69"/>
      <c r="I9310" s="69"/>
      <c r="J9310" s="68"/>
      <c r="K9310" s="69"/>
      <c r="L9310" s="68"/>
      <c r="M9310" s="68"/>
      <c r="N9310" s="68"/>
      <c r="O9310" s="68"/>
      <c r="P9310" s="70"/>
      <c r="Q9310" s="71"/>
    </row>
    <row r="9311" spans="1:17">
      <c r="A9311" s="152"/>
      <c r="B9311" s="68"/>
      <c r="C9311" s="68"/>
      <c r="D9311" s="68"/>
      <c r="E9311" s="68"/>
      <c r="F9311" s="69"/>
      <c r="G9311" s="69"/>
      <c r="H9311" s="69"/>
      <c r="I9311" s="69"/>
      <c r="J9311" s="68"/>
      <c r="K9311" s="69"/>
      <c r="L9311" s="68"/>
      <c r="M9311" s="68"/>
      <c r="N9311" s="68"/>
      <c r="O9311" s="68"/>
      <c r="P9311" s="70"/>
      <c r="Q9311" s="71"/>
    </row>
    <row r="9312" spans="1:17">
      <c r="A9312" s="152"/>
      <c r="B9312" s="68"/>
      <c r="C9312" s="68"/>
      <c r="D9312" s="68"/>
      <c r="E9312" s="68"/>
      <c r="F9312" s="69"/>
      <c r="G9312" s="69"/>
      <c r="H9312" s="69"/>
      <c r="I9312" s="69"/>
      <c r="J9312" s="68"/>
      <c r="K9312" s="69"/>
      <c r="L9312" s="68"/>
      <c r="M9312" s="68"/>
      <c r="N9312" s="68"/>
      <c r="O9312" s="68"/>
      <c r="P9312" s="70"/>
      <c r="Q9312" s="71"/>
    </row>
    <row r="9313" spans="1:17">
      <c r="A9313" s="152"/>
      <c r="B9313" s="68"/>
      <c r="C9313" s="68"/>
      <c r="D9313" s="68"/>
      <c r="E9313" s="68"/>
      <c r="F9313" s="69"/>
      <c r="G9313" s="69"/>
      <c r="H9313" s="69"/>
      <c r="I9313" s="69"/>
      <c r="J9313" s="68"/>
      <c r="K9313" s="69"/>
      <c r="L9313" s="68"/>
      <c r="M9313" s="68"/>
      <c r="N9313" s="68"/>
      <c r="O9313" s="68"/>
      <c r="P9313" s="70"/>
      <c r="Q9313" s="71"/>
    </row>
    <row r="9314" spans="1:17">
      <c r="A9314" s="152"/>
      <c r="B9314" s="68"/>
      <c r="C9314" s="68"/>
      <c r="D9314" s="68"/>
      <c r="E9314" s="68"/>
      <c r="F9314" s="69"/>
      <c r="G9314" s="69"/>
      <c r="H9314" s="69"/>
      <c r="I9314" s="69"/>
      <c r="J9314" s="68"/>
      <c r="K9314" s="69"/>
      <c r="L9314" s="68"/>
      <c r="M9314" s="68"/>
      <c r="N9314" s="68"/>
      <c r="O9314" s="68"/>
      <c r="P9314" s="70"/>
      <c r="Q9314" s="71"/>
    </row>
    <row r="9315" spans="1:17">
      <c r="A9315" s="152"/>
      <c r="B9315" s="68"/>
      <c r="C9315" s="68"/>
      <c r="D9315" s="68"/>
      <c r="E9315" s="68"/>
      <c r="F9315" s="69"/>
      <c r="G9315" s="69"/>
      <c r="H9315" s="69"/>
      <c r="I9315" s="69"/>
      <c r="J9315" s="68"/>
      <c r="K9315" s="69"/>
      <c r="L9315" s="68"/>
      <c r="M9315" s="68"/>
      <c r="N9315" s="68"/>
      <c r="O9315" s="68"/>
      <c r="P9315" s="70"/>
      <c r="Q9315" s="71"/>
    </row>
    <row r="9316" spans="1:17">
      <c r="A9316" s="152"/>
      <c r="B9316" s="68"/>
      <c r="C9316" s="68"/>
      <c r="D9316" s="68"/>
      <c r="E9316" s="68"/>
      <c r="F9316" s="69"/>
      <c r="G9316" s="69"/>
      <c r="H9316" s="69"/>
      <c r="I9316" s="69"/>
      <c r="J9316" s="68"/>
      <c r="K9316" s="69"/>
      <c r="L9316" s="68"/>
      <c r="M9316" s="68"/>
      <c r="N9316" s="68"/>
      <c r="O9316" s="68"/>
      <c r="P9316" s="70"/>
      <c r="Q9316" s="71"/>
    </row>
    <row r="9317" spans="1:17">
      <c r="A9317" s="152"/>
      <c r="B9317" s="68"/>
      <c r="C9317" s="68"/>
      <c r="D9317" s="68"/>
      <c r="E9317" s="68"/>
      <c r="F9317" s="69"/>
      <c r="G9317" s="69"/>
      <c r="H9317" s="69"/>
      <c r="I9317" s="69"/>
      <c r="J9317" s="68"/>
      <c r="K9317" s="69"/>
      <c r="L9317" s="68"/>
      <c r="M9317" s="68"/>
      <c r="N9317" s="68"/>
      <c r="O9317" s="68"/>
      <c r="P9317" s="70"/>
      <c r="Q9317" s="71"/>
    </row>
    <row r="9318" spans="1:17">
      <c r="A9318" s="152"/>
      <c r="B9318" s="68"/>
      <c r="C9318" s="68"/>
      <c r="D9318" s="68"/>
      <c r="E9318" s="68"/>
      <c r="F9318" s="69"/>
      <c r="G9318" s="69"/>
      <c r="H9318" s="69"/>
      <c r="I9318" s="69"/>
      <c r="J9318" s="68"/>
      <c r="K9318" s="69"/>
      <c r="L9318" s="68"/>
      <c r="M9318" s="68"/>
      <c r="N9318" s="68"/>
      <c r="O9318" s="68"/>
      <c r="P9318" s="70"/>
      <c r="Q9318" s="71"/>
    </row>
    <row r="9319" spans="1:17">
      <c r="A9319" s="152"/>
      <c r="B9319" s="68"/>
      <c r="C9319" s="68"/>
      <c r="D9319" s="68"/>
      <c r="E9319" s="68"/>
      <c r="F9319" s="69"/>
      <c r="G9319" s="69"/>
      <c r="H9319" s="69"/>
      <c r="I9319" s="69"/>
      <c r="J9319" s="68"/>
      <c r="K9319" s="69"/>
      <c r="L9319" s="68"/>
      <c r="M9319" s="68"/>
      <c r="N9319" s="68"/>
      <c r="O9319" s="68"/>
      <c r="P9319" s="70"/>
      <c r="Q9319" s="71"/>
    </row>
    <row r="9320" spans="1:17">
      <c r="A9320" s="152"/>
      <c r="B9320" s="68"/>
      <c r="C9320" s="68"/>
      <c r="D9320" s="68"/>
      <c r="E9320" s="68"/>
      <c r="F9320" s="69"/>
      <c r="G9320" s="69"/>
      <c r="H9320" s="69"/>
      <c r="I9320" s="69"/>
      <c r="J9320" s="68"/>
      <c r="K9320" s="69"/>
      <c r="L9320" s="68"/>
      <c r="M9320" s="68"/>
      <c r="N9320" s="68"/>
      <c r="O9320" s="68"/>
      <c r="P9320" s="70"/>
      <c r="Q9320" s="71"/>
    </row>
    <row r="9321" spans="1:17">
      <c r="A9321" s="152"/>
      <c r="B9321" s="68"/>
      <c r="C9321" s="68"/>
      <c r="D9321" s="68"/>
      <c r="E9321" s="68"/>
      <c r="F9321" s="69"/>
      <c r="G9321" s="69"/>
      <c r="H9321" s="69"/>
      <c r="I9321" s="69"/>
      <c r="J9321" s="68"/>
      <c r="K9321" s="69"/>
      <c r="L9321" s="68"/>
      <c r="M9321" s="68"/>
      <c r="N9321" s="68"/>
      <c r="O9321" s="68"/>
      <c r="P9321" s="70"/>
      <c r="Q9321" s="71"/>
    </row>
    <row r="9322" spans="1:17">
      <c r="A9322" s="152"/>
      <c r="B9322" s="68"/>
      <c r="C9322" s="68"/>
      <c r="D9322" s="68"/>
      <c r="E9322" s="68"/>
      <c r="F9322" s="69"/>
      <c r="G9322" s="69"/>
      <c r="H9322" s="69"/>
      <c r="I9322" s="69"/>
      <c r="J9322" s="68"/>
      <c r="K9322" s="69"/>
      <c r="L9322" s="68"/>
      <c r="M9322" s="68"/>
      <c r="N9322" s="68"/>
      <c r="O9322" s="68"/>
      <c r="P9322" s="70"/>
      <c r="Q9322" s="71"/>
    </row>
    <row r="9323" spans="1:17">
      <c r="A9323" s="152"/>
      <c r="B9323" s="68"/>
      <c r="C9323" s="68"/>
      <c r="D9323" s="68"/>
      <c r="E9323" s="68"/>
      <c r="F9323" s="69"/>
      <c r="G9323" s="69"/>
      <c r="H9323" s="69"/>
      <c r="I9323" s="69"/>
      <c r="J9323" s="68"/>
      <c r="K9323" s="69"/>
      <c r="L9323" s="68"/>
      <c r="M9323" s="68"/>
      <c r="N9323" s="68"/>
      <c r="O9323" s="68"/>
      <c r="P9323" s="70"/>
      <c r="Q9323" s="71"/>
    </row>
    <row r="9324" spans="1:17">
      <c r="A9324" s="152"/>
      <c r="B9324" s="68"/>
      <c r="C9324" s="68"/>
      <c r="D9324" s="68"/>
      <c r="E9324" s="68"/>
      <c r="F9324" s="69"/>
      <c r="G9324" s="69"/>
      <c r="H9324" s="69"/>
      <c r="I9324" s="69"/>
      <c r="J9324" s="68"/>
      <c r="K9324" s="69"/>
      <c r="L9324" s="68"/>
      <c r="M9324" s="68"/>
      <c r="N9324" s="68"/>
      <c r="O9324" s="68"/>
      <c r="P9324" s="70"/>
      <c r="Q9324" s="71"/>
    </row>
    <row r="9325" spans="1:17">
      <c r="A9325" s="152"/>
      <c r="B9325" s="68"/>
      <c r="C9325" s="68"/>
      <c r="D9325" s="68"/>
      <c r="E9325" s="68"/>
      <c r="F9325" s="69"/>
      <c r="G9325" s="69"/>
      <c r="H9325" s="69"/>
      <c r="I9325" s="69"/>
      <c r="J9325" s="68"/>
      <c r="K9325" s="69"/>
      <c r="L9325" s="68"/>
      <c r="M9325" s="68"/>
      <c r="N9325" s="68"/>
      <c r="O9325" s="68"/>
      <c r="P9325" s="70"/>
      <c r="Q9325" s="71"/>
    </row>
    <row r="9326" spans="1:17">
      <c r="A9326" s="152"/>
      <c r="B9326" s="68"/>
      <c r="C9326" s="68"/>
      <c r="D9326" s="68"/>
      <c r="E9326" s="68"/>
      <c r="F9326" s="69"/>
      <c r="G9326" s="69"/>
      <c r="H9326" s="69"/>
      <c r="I9326" s="69"/>
      <c r="J9326" s="68"/>
      <c r="K9326" s="69"/>
      <c r="L9326" s="68"/>
      <c r="M9326" s="68"/>
      <c r="N9326" s="68"/>
      <c r="O9326" s="68"/>
      <c r="P9326" s="70"/>
      <c r="Q9326" s="71"/>
    </row>
    <row r="9327" spans="1:17">
      <c r="A9327" s="152"/>
      <c r="B9327" s="68"/>
      <c r="C9327" s="68"/>
      <c r="D9327" s="68"/>
      <c r="E9327" s="68"/>
      <c r="F9327" s="69"/>
      <c r="G9327" s="69"/>
      <c r="H9327" s="69"/>
      <c r="I9327" s="69"/>
      <c r="J9327" s="68"/>
      <c r="K9327" s="69"/>
      <c r="L9327" s="68"/>
      <c r="M9327" s="68"/>
      <c r="N9327" s="68"/>
      <c r="O9327" s="68"/>
      <c r="P9327" s="70"/>
      <c r="Q9327" s="71"/>
    </row>
    <row r="9328" spans="1:17">
      <c r="A9328" s="152"/>
      <c r="B9328" s="68"/>
      <c r="C9328" s="68"/>
      <c r="D9328" s="68"/>
      <c r="E9328" s="68"/>
      <c r="F9328" s="69"/>
      <c r="G9328" s="69"/>
      <c r="H9328" s="69"/>
      <c r="I9328" s="69"/>
      <c r="J9328" s="68"/>
      <c r="K9328" s="69"/>
      <c r="L9328" s="68"/>
      <c r="M9328" s="68"/>
      <c r="N9328" s="68"/>
      <c r="O9328" s="68"/>
      <c r="P9328" s="70"/>
      <c r="Q9328" s="71"/>
    </row>
    <row r="9329" spans="1:17">
      <c r="A9329" s="152"/>
      <c r="B9329" s="68"/>
      <c r="C9329" s="68"/>
      <c r="D9329" s="68"/>
      <c r="E9329" s="68"/>
      <c r="F9329" s="69"/>
      <c r="G9329" s="69"/>
      <c r="H9329" s="69"/>
      <c r="I9329" s="69"/>
      <c r="J9329" s="68"/>
      <c r="K9329" s="69"/>
      <c r="L9329" s="68"/>
      <c r="M9329" s="68"/>
      <c r="N9329" s="68"/>
      <c r="O9329" s="68"/>
      <c r="P9329" s="70"/>
      <c r="Q9329" s="71"/>
    </row>
    <row r="9330" spans="1:17">
      <c r="A9330" s="152"/>
      <c r="B9330" s="68"/>
      <c r="C9330" s="68"/>
      <c r="D9330" s="68"/>
      <c r="E9330" s="68"/>
      <c r="F9330" s="69"/>
      <c r="G9330" s="69"/>
      <c r="H9330" s="69"/>
      <c r="I9330" s="69"/>
      <c r="J9330" s="68"/>
      <c r="K9330" s="69"/>
      <c r="L9330" s="68"/>
      <c r="M9330" s="68"/>
      <c r="N9330" s="68"/>
      <c r="O9330" s="68"/>
      <c r="P9330" s="70"/>
      <c r="Q9330" s="71"/>
    </row>
    <row r="9331" spans="1:17">
      <c r="A9331" s="152"/>
      <c r="B9331" s="68"/>
      <c r="C9331" s="68"/>
      <c r="D9331" s="68"/>
      <c r="E9331" s="68"/>
      <c r="F9331" s="69"/>
      <c r="G9331" s="69"/>
      <c r="H9331" s="69"/>
      <c r="I9331" s="69"/>
      <c r="J9331" s="68"/>
      <c r="K9331" s="69"/>
      <c r="L9331" s="68"/>
      <c r="M9331" s="68"/>
      <c r="N9331" s="68"/>
      <c r="O9331" s="68"/>
      <c r="P9331" s="70"/>
      <c r="Q9331" s="71"/>
    </row>
    <row r="9332" spans="1:17">
      <c r="A9332" s="152"/>
      <c r="B9332" s="68"/>
      <c r="C9332" s="68"/>
      <c r="D9332" s="68"/>
      <c r="E9332" s="68"/>
      <c r="F9332" s="69"/>
      <c r="G9332" s="69"/>
      <c r="H9332" s="69"/>
      <c r="I9332" s="69"/>
      <c r="J9332" s="68"/>
      <c r="K9332" s="69"/>
      <c r="L9332" s="68"/>
      <c r="M9332" s="68"/>
      <c r="N9332" s="68"/>
      <c r="O9332" s="68"/>
      <c r="P9332" s="70"/>
      <c r="Q9332" s="71"/>
    </row>
    <row r="9333" spans="1:17">
      <c r="A9333" s="152"/>
      <c r="B9333" s="68"/>
      <c r="C9333" s="68"/>
      <c r="D9333" s="68"/>
      <c r="E9333" s="68"/>
      <c r="F9333" s="69"/>
      <c r="G9333" s="69"/>
      <c r="H9333" s="69"/>
      <c r="I9333" s="69"/>
      <c r="J9333" s="68"/>
      <c r="K9333" s="69"/>
      <c r="L9333" s="68"/>
      <c r="M9333" s="68"/>
      <c r="N9333" s="68"/>
      <c r="O9333" s="68"/>
      <c r="P9333" s="70"/>
      <c r="Q9333" s="71"/>
    </row>
    <row r="9334" spans="1:17">
      <c r="A9334" s="152"/>
      <c r="B9334" s="68"/>
      <c r="C9334" s="68"/>
      <c r="D9334" s="68"/>
      <c r="E9334" s="68"/>
      <c r="F9334" s="69"/>
      <c r="G9334" s="69"/>
      <c r="H9334" s="69"/>
      <c r="I9334" s="69"/>
      <c r="J9334" s="68"/>
      <c r="K9334" s="69"/>
      <c r="L9334" s="68"/>
      <c r="M9334" s="68"/>
      <c r="N9334" s="68"/>
      <c r="O9334" s="68"/>
      <c r="P9334" s="70"/>
      <c r="Q9334" s="71"/>
    </row>
    <row r="9335" spans="1:17">
      <c r="A9335" s="152"/>
      <c r="B9335" s="68"/>
      <c r="C9335" s="68"/>
      <c r="D9335" s="68"/>
      <c r="E9335" s="68"/>
      <c r="F9335" s="69"/>
      <c r="G9335" s="69"/>
      <c r="H9335" s="69"/>
      <c r="I9335" s="69"/>
      <c r="J9335" s="68"/>
      <c r="K9335" s="69"/>
      <c r="L9335" s="68"/>
      <c r="M9335" s="68"/>
      <c r="N9335" s="68"/>
      <c r="O9335" s="68"/>
      <c r="P9335" s="70"/>
      <c r="Q9335" s="71"/>
    </row>
    <row r="9336" spans="1:17">
      <c r="A9336" s="152"/>
      <c r="B9336" s="68"/>
      <c r="C9336" s="68"/>
      <c r="D9336" s="68"/>
      <c r="E9336" s="68"/>
      <c r="F9336" s="69"/>
      <c r="G9336" s="69"/>
      <c r="H9336" s="69"/>
      <c r="I9336" s="69"/>
      <c r="J9336" s="68"/>
      <c r="K9336" s="69"/>
      <c r="L9336" s="68"/>
      <c r="M9336" s="68"/>
      <c r="N9336" s="68"/>
      <c r="O9336" s="68"/>
      <c r="P9336" s="70"/>
      <c r="Q9336" s="71"/>
    </row>
    <row r="9337" spans="1:17">
      <c r="A9337" s="152"/>
      <c r="B9337" s="68"/>
      <c r="C9337" s="68"/>
      <c r="D9337" s="68"/>
      <c r="E9337" s="68"/>
      <c r="F9337" s="69"/>
      <c r="G9337" s="69"/>
      <c r="H9337" s="69"/>
      <c r="I9337" s="69"/>
      <c r="J9337" s="68"/>
      <c r="K9337" s="69"/>
      <c r="L9337" s="68"/>
      <c r="M9337" s="68"/>
      <c r="N9337" s="68"/>
      <c r="O9337" s="68"/>
      <c r="P9337" s="70"/>
      <c r="Q9337" s="71"/>
    </row>
    <row r="9338" spans="1:17">
      <c r="A9338" s="152"/>
      <c r="B9338" s="68"/>
      <c r="C9338" s="68"/>
      <c r="D9338" s="68"/>
      <c r="E9338" s="68"/>
      <c r="F9338" s="69"/>
      <c r="G9338" s="69"/>
      <c r="H9338" s="69"/>
      <c r="I9338" s="69"/>
      <c r="J9338" s="68"/>
      <c r="K9338" s="69"/>
      <c r="L9338" s="68"/>
      <c r="M9338" s="68"/>
      <c r="N9338" s="68"/>
      <c r="O9338" s="68"/>
      <c r="P9338" s="70"/>
      <c r="Q9338" s="71"/>
    </row>
    <row r="9339" spans="1:17">
      <c r="A9339" s="152"/>
      <c r="B9339" s="68"/>
      <c r="C9339" s="68"/>
      <c r="D9339" s="68"/>
      <c r="E9339" s="68"/>
      <c r="F9339" s="69"/>
      <c r="G9339" s="69"/>
      <c r="H9339" s="69"/>
      <c r="I9339" s="69"/>
      <c r="J9339" s="68"/>
      <c r="K9339" s="69"/>
      <c r="L9339" s="68"/>
      <c r="M9339" s="68"/>
      <c r="N9339" s="68"/>
      <c r="O9339" s="68"/>
      <c r="P9339" s="70"/>
      <c r="Q9339" s="71"/>
    </row>
    <row r="9340" spans="1:17">
      <c r="A9340" s="152"/>
      <c r="B9340" s="68"/>
      <c r="C9340" s="68"/>
      <c r="D9340" s="68"/>
      <c r="E9340" s="68"/>
      <c r="F9340" s="69"/>
      <c r="G9340" s="69"/>
      <c r="H9340" s="69"/>
      <c r="I9340" s="69"/>
      <c r="J9340" s="68"/>
      <c r="K9340" s="69"/>
      <c r="L9340" s="68"/>
      <c r="M9340" s="68"/>
      <c r="N9340" s="68"/>
      <c r="O9340" s="68"/>
      <c r="P9340" s="70"/>
      <c r="Q9340" s="71"/>
    </row>
    <row r="9341" spans="1:17">
      <c r="A9341" s="152"/>
      <c r="B9341" s="68"/>
      <c r="C9341" s="68"/>
      <c r="D9341" s="68"/>
      <c r="E9341" s="68"/>
      <c r="F9341" s="69"/>
      <c r="G9341" s="69"/>
      <c r="H9341" s="69"/>
      <c r="I9341" s="69"/>
      <c r="J9341" s="68"/>
      <c r="K9341" s="69"/>
      <c r="L9341" s="68"/>
      <c r="M9341" s="68"/>
      <c r="N9341" s="68"/>
      <c r="O9341" s="68"/>
      <c r="P9341" s="70"/>
      <c r="Q9341" s="71"/>
    </row>
    <row r="9342" spans="1:17">
      <c r="A9342" s="152"/>
      <c r="B9342" s="68"/>
      <c r="C9342" s="68"/>
      <c r="D9342" s="68"/>
      <c r="E9342" s="68"/>
      <c r="F9342" s="69"/>
      <c r="G9342" s="69"/>
      <c r="H9342" s="69"/>
      <c r="I9342" s="69"/>
      <c r="J9342" s="68"/>
      <c r="K9342" s="69"/>
      <c r="L9342" s="68"/>
      <c r="M9342" s="68"/>
      <c r="N9342" s="68"/>
      <c r="O9342" s="68"/>
      <c r="P9342" s="70"/>
      <c r="Q9342" s="71"/>
    </row>
    <row r="9343" spans="1:17">
      <c r="A9343" s="152"/>
      <c r="B9343" s="68"/>
      <c r="C9343" s="68"/>
      <c r="D9343" s="68"/>
      <c r="E9343" s="68"/>
      <c r="F9343" s="69"/>
      <c r="G9343" s="69"/>
      <c r="H9343" s="69"/>
      <c r="I9343" s="69"/>
      <c r="J9343" s="68"/>
      <c r="K9343" s="69"/>
      <c r="L9343" s="68"/>
      <c r="M9343" s="68"/>
      <c r="N9343" s="68"/>
      <c r="O9343" s="68"/>
      <c r="P9343" s="70"/>
      <c r="Q9343" s="71"/>
    </row>
    <row r="9344" spans="1:17">
      <c r="A9344" s="152"/>
      <c r="B9344" s="68"/>
      <c r="C9344" s="68"/>
      <c r="D9344" s="68"/>
      <c r="E9344" s="68"/>
      <c r="F9344" s="69"/>
      <c r="G9344" s="69"/>
      <c r="H9344" s="69"/>
      <c r="I9344" s="69"/>
      <c r="J9344" s="68"/>
      <c r="K9344" s="69"/>
      <c r="L9344" s="68"/>
      <c r="M9344" s="68"/>
      <c r="N9344" s="68"/>
      <c r="O9344" s="68"/>
      <c r="P9344" s="70"/>
      <c r="Q9344" s="71"/>
    </row>
    <row r="9345" spans="1:17">
      <c r="A9345" s="152"/>
      <c r="B9345" s="68"/>
      <c r="C9345" s="68"/>
      <c r="D9345" s="68"/>
      <c r="E9345" s="68"/>
      <c r="F9345" s="69"/>
      <c r="G9345" s="69"/>
      <c r="H9345" s="69"/>
      <c r="I9345" s="69"/>
      <c r="J9345" s="68"/>
      <c r="K9345" s="69"/>
      <c r="L9345" s="68"/>
      <c r="M9345" s="68"/>
      <c r="N9345" s="68"/>
      <c r="O9345" s="68"/>
      <c r="P9345" s="70"/>
      <c r="Q9345" s="71"/>
    </row>
    <row r="9346" spans="1:17">
      <c r="A9346" s="152"/>
      <c r="B9346" s="68"/>
      <c r="C9346" s="68"/>
      <c r="D9346" s="68"/>
      <c r="E9346" s="68"/>
      <c r="F9346" s="69"/>
      <c r="G9346" s="69"/>
      <c r="H9346" s="69"/>
      <c r="I9346" s="69"/>
      <c r="J9346" s="68"/>
      <c r="K9346" s="69"/>
      <c r="L9346" s="68"/>
      <c r="M9346" s="68"/>
      <c r="N9346" s="68"/>
      <c r="O9346" s="68"/>
      <c r="P9346" s="70"/>
      <c r="Q9346" s="71"/>
    </row>
    <row r="9347" spans="1:17">
      <c r="A9347" s="152"/>
      <c r="B9347" s="68"/>
      <c r="C9347" s="68"/>
      <c r="D9347" s="68"/>
      <c r="E9347" s="68"/>
      <c r="F9347" s="69"/>
      <c r="G9347" s="69"/>
      <c r="H9347" s="69"/>
      <c r="I9347" s="69"/>
      <c r="J9347" s="68"/>
      <c r="K9347" s="69"/>
      <c r="L9347" s="68"/>
      <c r="M9347" s="68"/>
      <c r="N9347" s="68"/>
      <c r="O9347" s="68"/>
      <c r="P9347" s="70"/>
      <c r="Q9347" s="71"/>
    </row>
    <row r="9348" spans="1:17">
      <c r="A9348" s="152"/>
      <c r="B9348" s="68"/>
      <c r="C9348" s="68"/>
      <c r="D9348" s="68"/>
      <c r="E9348" s="68"/>
      <c r="F9348" s="69"/>
      <c r="G9348" s="69"/>
      <c r="H9348" s="69"/>
      <c r="I9348" s="69"/>
      <c r="J9348" s="68"/>
      <c r="K9348" s="69"/>
      <c r="L9348" s="68"/>
      <c r="M9348" s="68"/>
      <c r="N9348" s="68"/>
      <c r="O9348" s="68"/>
      <c r="P9348" s="70"/>
      <c r="Q9348" s="71"/>
    </row>
    <row r="9349" spans="1:17">
      <c r="A9349" s="152"/>
      <c r="B9349" s="68"/>
      <c r="C9349" s="68"/>
      <c r="D9349" s="68"/>
      <c r="E9349" s="68"/>
      <c r="F9349" s="69"/>
      <c r="G9349" s="69"/>
      <c r="H9349" s="69"/>
      <c r="I9349" s="69"/>
      <c r="J9349" s="68"/>
      <c r="K9349" s="69"/>
      <c r="L9349" s="68"/>
      <c r="M9349" s="68"/>
      <c r="N9349" s="68"/>
      <c r="O9349" s="68"/>
      <c r="P9349" s="70"/>
      <c r="Q9349" s="71"/>
    </row>
    <row r="9350" spans="1:17">
      <c r="A9350" s="152"/>
      <c r="B9350" s="68"/>
      <c r="C9350" s="68"/>
      <c r="D9350" s="68"/>
      <c r="E9350" s="68"/>
      <c r="F9350" s="69"/>
      <c r="G9350" s="69"/>
      <c r="H9350" s="69"/>
      <c r="I9350" s="69"/>
      <c r="J9350" s="68"/>
      <c r="K9350" s="69"/>
      <c r="L9350" s="68"/>
      <c r="M9350" s="68"/>
      <c r="N9350" s="68"/>
      <c r="O9350" s="68"/>
      <c r="P9350" s="70"/>
      <c r="Q9350" s="71"/>
    </row>
    <row r="9351" spans="1:17">
      <c r="A9351" s="152"/>
      <c r="B9351" s="68"/>
      <c r="C9351" s="68"/>
      <c r="D9351" s="68"/>
      <c r="E9351" s="68"/>
      <c r="F9351" s="69"/>
      <c r="G9351" s="69"/>
      <c r="H9351" s="69"/>
      <c r="I9351" s="69"/>
      <c r="J9351" s="68"/>
      <c r="K9351" s="69"/>
      <c r="L9351" s="68"/>
      <c r="M9351" s="68"/>
      <c r="N9351" s="68"/>
      <c r="O9351" s="68"/>
      <c r="P9351" s="70"/>
      <c r="Q9351" s="71"/>
    </row>
    <row r="9352" spans="1:17">
      <c r="A9352" s="152"/>
      <c r="B9352" s="68"/>
      <c r="C9352" s="68"/>
      <c r="D9352" s="68"/>
      <c r="E9352" s="68"/>
      <c r="F9352" s="69"/>
      <c r="G9352" s="69"/>
      <c r="H9352" s="69"/>
      <c r="I9352" s="69"/>
      <c r="J9352" s="68"/>
      <c r="K9352" s="69"/>
      <c r="L9352" s="68"/>
      <c r="M9352" s="68"/>
      <c r="N9352" s="68"/>
      <c r="O9352" s="68"/>
      <c r="P9352" s="70"/>
      <c r="Q9352" s="71"/>
    </row>
    <row r="9353" spans="1:17">
      <c r="A9353" s="152"/>
      <c r="B9353" s="68"/>
      <c r="C9353" s="68"/>
      <c r="D9353" s="68"/>
      <c r="E9353" s="68"/>
      <c r="F9353" s="69"/>
      <c r="G9353" s="69"/>
      <c r="H9353" s="69"/>
      <c r="I9353" s="69"/>
      <c r="J9353" s="68"/>
      <c r="K9353" s="69"/>
      <c r="L9353" s="68"/>
      <c r="M9353" s="68"/>
      <c r="N9353" s="68"/>
      <c r="O9353" s="68"/>
      <c r="P9353" s="70"/>
      <c r="Q9353" s="71"/>
    </row>
    <row r="9354" spans="1:17">
      <c r="A9354" s="152"/>
      <c r="B9354" s="68"/>
      <c r="C9354" s="68"/>
      <c r="D9354" s="68"/>
      <c r="E9354" s="68"/>
      <c r="F9354" s="69"/>
      <c r="G9354" s="69"/>
      <c r="H9354" s="69"/>
      <c r="I9354" s="69"/>
      <c r="J9354" s="68"/>
      <c r="K9354" s="69"/>
      <c r="L9354" s="68"/>
      <c r="M9354" s="68"/>
      <c r="N9354" s="68"/>
      <c r="O9354" s="68"/>
      <c r="P9354" s="70"/>
      <c r="Q9354" s="71"/>
    </row>
    <row r="9355" spans="1:17">
      <c r="A9355" s="152"/>
      <c r="B9355" s="68"/>
      <c r="C9355" s="68"/>
      <c r="D9355" s="68"/>
      <c r="E9355" s="68"/>
      <c r="F9355" s="69"/>
      <c r="G9355" s="69"/>
      <c r="H9355" s="69"/>
      <c r="I9355" s="69"/>
      <c r="J9355" s="68"/>
      <c r="K9355" s="69"/>
      <c r="L9355" s="68"/>
      <c r="M9355" s="68"/>
      <c r="N9355" s="68"/>
      <c r="O9355" s="68"/>
      <c r="P9355" s="70"/>
      <c r="Q9355" s="71"/>
    </row>
    <row r="9356" spans="1:17">
      <c r="A9356" s="152"/>
      <c r="B9356" s="68"/>
      <c r="C9356" s="68"/>
      <c r="D9356" s="68"/>
      <c r="E9356" s="68"/>
      <c r="F9356" s="69"/>
      <c r="G9356" s="69"/>
      <c r="H9356" s="69"/>
      <c r="I9356" s="69"/>
      <c r="J9356" s="68"/>
      <c r="K9356" s="69"/>
      <c r="L9356" s="68"/>
      <c r="M9356" s="68"/>
      <c r="N9356" s="68"/>
      <c r="O9356" s="68"/>
      <c r="P9356" s="70"/>
      <c r="Q9356" s="71"/>
    </row>
    <row r="9357" spans="1:17">
      <c r="A9357" s="152"/>
      <c r="B9357" s="68"/>
      <c r="C9357" s="68"/>
      <c r="D9357" s="68"/>
      <c r="E9357" s="68"/>
      <c r="F9357" s="69"/>
      <c r="G9357" s="69"/>
      <c r="H9357" s="69"/>
      <c r="I9357" s="69"/>
      <c r="J9357" s="68"/>
      <c r="K9357" s="69"/>
      <c r="L9357" s="68"/>
      <c r="M9357" s="68"/>
      <c r="N9357" s="68"/>
      <c r="O9357" s="68"/>
      <c r="P9357" s="70"/>
      <c r="Q9357" s="71"/>
    </row>
    <row r="9358" spans="1:17">
      <c r="A9358" s="152"/>
      <c r="B9358" s="68"/>
      <c r="C9358" s="68"/>
      <c r="D9358" s="68"/>
      <c r="E9358" s="68"/>
      <c r="F9358" s="69"/>
      <c r="G9358" s="69"/>
      <c r="H9358" s="69"/>
      <c r="I9358" s="69"/>
      <c r="J9358" s="68"/>
      <c r="K9358" s="69"/>
      <c r="L9358" s="68"/>
      <c r="M9358" s="68"/>
      <c r="N9358" s="68"/>
      <c r="O9358" s="68"/>
      <c r="P9358" s="70"/>
      <c r="Q9358" s="71"/>
    </row>
    <row r="9359" spans="1:17">
      <c r="A9359" s="152"/>
      <c r="B9359" s="68"/>
      <c r="C9359" s="68"/>
      <c r="D9359" s="68"/>
      <c r="E9359" s="68"/>
      <c r="F9359" s="69"/>
      <c r="G9359" s="69"/>
      <c r="H9359" s="69"/>
      <c r="I9359" s="69"/>
      <c r="J9359" s="68"/>
      <c r="K9359" s="69"/>
      <c r="L9359" s="68"/>
      <c r="M9359" s="68"/>
      <c r="N9359" s="68"/>
      <c r="O9359" s="68"/>
      <c r="P9359" s="70"/>
      <c r="Q9359" s="71"/>
    </row>
    <row r="9360" spans="1:17">
      <c r="A9360" s="152"/>
      <c r="B9360" s="68"/>
      <c r="C9360" s="68"/>
      <c r="D9360" s="68"/>
      <c r="E9360" s="68"/>
      <c r="F9360" s="69"/>
      <c r="G9360" s="69"/>
      <c r="H9360" s="69"/>
      <c r="I9360" s="69"/>
      <c r="J9360" s="68"/>
      <c r="K9360" s="69"/>
      <c r="L9360" s="68"/>
      <c r="M9360" s="68"/>
      <c r="N9360" s="68"/>
      <c r="O9360" s="68"/>
      <c r="P9360" s="70"/>
      <c r="Q9360" s="71"/>
    </row>
    <row r="9361" spans="1:17">
      <c r="A9361" s="152"/>
      <c r="B9361" s="68"/>
      <c r="C9361" s="68"/>
      <c r="D9361" s="68"/>
      <c r="E9361" s="68"/>
      <c r="F9361" s="69"/>
      <c r="G9361" s="69"/>
      <c r="H9361" s="69"/>
      <c r="I9361" s="69"/>
      <c r="J9361" s="68"/>
      <c r="K9361" s="69"/>
      <c r="L9361" s="68"/>
      <c r="M9361" s="68"/>
      <c r="N9361" s="68"/>
      <c r="O9361" s="68"/>
      <c r="P9361" s="70"/>
      <c r="Q9361" s="71"/>
    </row>
    <row r="9362" spans="1:17">
      <c r="A9362" s="152"/>
      <c r="B9362" s="68"/>
      <c r="C9362" s="68"/>
      <c r="D9362" s="68"/>
      <c r="E9362" s="68"/>
      <c r="F9362" s="69"/>
      <c r="G9362" s="69"/>
      <c r="H9362" s="69"/>
      <c r="I9362" s="69"/>
      <c r="J9362" s="68"/>
      <c r="K9362" s="69"/>
      <c r="L9362" s="68"/>
      <c r="M9362" s="68"/>
      <c r="N9362" s="68"/>
      <c r="O9362" s="68"/>
      <c r="P9362" s="70"/>
      <c r="Q9362" s="71"/>
    </row>
    <row r="9363" spans="1:17">
      <c r="A9363" s="152"/>
      <c r="B9363" s="68"/>
      <c r="C9363" s="68"/>
      <c r="D9363" s="68"/>
      <c r="E9363" s="68"/>
      <c r="F9363" s="69"/>
      <c r="G9363" s="69"/>
      <c r="H9363" s="69"/>
      <c r="I9363" s="69"/>
      <c r="J9363" s="68"/>
      <c r="K9363" s="69"/>
      <c r="L9363" s="68"/>
      <c r="M9363" s="68"/>
      <c r="N9363" s="68"/>
      <c r="O9363" s="68"/>
      <c r="P9363" s="70"/>
      <c r="Q9363" s="71"/>
    </row>
    <row r="9364" spans="1:17">
      <c r="A9364" s="152"/>
      <c r="B9364" s="68"/>
      <c r="C9364" s="68"/>
      <c r="D9364" s="68"/>
      <c r="E9364" s="68"/>
      <c r="F9364" s="69"/>
      <c r="G9364" s="69"/>
      <c r="H9364" s="69"/>
      <c r="I9364" s="69"/>
      <c r="J9364" s="68"/>
      <c r="K9364" s="69"/>
      <c r="L9364" s="68"/>
      <c r="M9364" s="68"/>
      <c r="N9364" s="68"/>
      <c r="O9364" s="68"/>
      <c r="P9364" s="70"/>
      <c r="Q9364" s="71"/>
    </row>
    <row r="9365" spans="1:17">
      <c r="A9365" s="152"/>
      <c r="B9365" s="68"/>
      <c r="C9365" s="68"/>
      <c r="D9365" s="68"/>
      <c r="E9365" s="68"/>
      <c r="F9365" s="69"/>
      <c r="G9365" s="69"/>
      <c r="H9365" s="69"/>
      <c r="I9365" s="69"/>
      <c r="J9365" s="68"/>
      <c r="K9365" s="69"/>
      <c r="L9365" s="68"/>
      <c r="M9365" s="68"/>
      <c r="N9365" s="68"/>
      <c r="O9365" s="68"/>
      <c r="P9365" s="70"/>
      <c r="Q9365" s="71"/>
    </row>
    <row r="9366" spans="1:17">
      <c r="A9366" s="152"/>
      <c r="B9366" s="68"/>
      <c r="C9366" s="68"/>
      <c r="D9366" s="68"/>
      <c r="E9366" s="68"/>
      <c r="F9366" s="69"/>
      <c r="G9366" s="69"/>
      <c r="H9366" s="69"/>
      <c r="I9366" s="69"/>
      <c r="J9366" s="68"/>
      <c r="K9366" s="69"/>
      <c r="L9366" s="68"/>
      <c r="M9366" s="68"/>
      <c r="N9366" s="68"/>
      <c r="O9366" s="68"/>
      <c r="P9366" s="70"/>
      <c r="Q9366" s="71"/>
    </row>
    <row r="9367" spans="1:17">
      <c r="A9367" s="152"/>
      <c r="B9367" s="68"/>
      <c r="C9367" s="68"/>
      <c r="D9367" s="68"/>
      <c r="E9367" s="68"/>
      <c r="F9367" s="69"/>
      <c r="G9367" s="69"/>
      <c r="H9367" s="69"/>
      <c r="I9367" s="69"/>
      <c r="J9367" s="68"/>
      <c r="K9367" s="69"/>
      <c r="L9367" s="68"/>
      <c r="M9367" s="68"/>
      <c r="N9367" s="68"/>
      <c r="O9367" s="68"/>
      <c r="P9367" s="70"/>
      <c r="Q9367" s="71"/>
    </row>
    <row r="9368" spans="1:17">
      <c r="A9368" s="152"/>
      <c r="B9368" s="68"/>
      <c r="C9368" s="68"/>
      <c r="D9368" s="68"/>
      <c r="E9368" s="68"/>
      <c r="F9368" s="69"/>
      <c r="G9368" s="69"/>
      <c r="H9368" s="69"/>
      <c r="I9368" s="69"/>
      <c r="J9368" s="68"/>
      <c r="K9368" s="69"/>
      <c r="L9368" s="68"/>
      <c r="M9368" s="68"/>
      <c r="N9368" s="68"/>
      <c r="O9368" s="68"/>
      <c r="P9368" s="70"/>
      <c r="Q9368" s="71"/>
    </row>
    <row r="9369" spans="1:17">
      <c r="A9369" s="152"/>
      <c r="B9369" s="68"/>
      <c r="C9369" s="68"/>
      <c r="D9369" s="68"/>
      <c r="E9369" s="68"/>
      <c r="F9369" s="69"/>
      <c r="G9369" s="69"/>
      <c r="H9369" s="69"/>
      <c r="I9369" s="69"/>
      <c r="J9369" s="68"/>
      <c r="K9369" s="69"/>
      <c r="L9369" s="68"/>
      <c r="M9369" s="68"/>
      <c r="N9369" s="68"/>
      <c r="O9369" s="68"/>
      <c r="P9369" s="70"/>
      <c r="Q9369" s="71"/>
    </row>
    <row r="9370" spans="1:17">
      <c r="A9370" s="152"/>
      <c r="B9370" s="68"/>
      <c r="C9370" s="68"/>
      <c r="D9370" s="68"/>
      <c r="E9370" s="68"/>
      <c r="F9370" s="69"/>
      <c r="G9370" s="69"/>
      <c r="H9370" s="69"/>
      <c r="I9370" s="69"/>
      <c r="J9370" s="68"/>
      <c r="K9370" s="69"/>
      <c r="L9370" s="68"/>
      <c r="M9370" s="68"/>
      <c r="N9370" s="68"/>
      <c r="O9370" s="68"/>
      <c r="P9370" s="70"/>
      <c r="Q9370" s="71"/>
    </row>
    <row r="9371" spans="1:17">
      <c r="A9371" s="152"/>
      <c r="B9371" s="68"/>
      <c r="C9371" s="68"/>
      <c r="D9371" s="68"/>
      <c r="E9371" s="68"/>
      <c r="F9371" s="69"/>
      <c r="G9371" s="69"/>
      <c r="H9371" s="69"/>
      <c r="I9371" s="69"/>
      <c r="J9371" s="68"/>
      <c r="K9371" s="69"/>
      <c r="L9371" s="68"/>
      <c r="M9371" s="68"/>
      <c r="N9371" s="68"/>
      <c r="O9371" s="68"/>
      <c r="P9371" s="70"/>
      <c r="Q9371" s="71"/>
    </row>
    <row r="9372" spans="1:17">
      <c r="A9372" s="152"/>
      <c r="B9372" s="68"/>
      <c r="C9372" s="68"/>
      <c r="D9372" s="68"/>
      <c r="E9372" s="68"/>
      <c r="F9372" s="69"/>
      <c r="G9372" s="69"/>
      <c r="H9372" s="69"/>
      <c r="I9372" s="69"/>
      <c r="J9372" s="68"/>
      <c r="K9372" s="69"/>
      <c r="L9372" s="68"/>
      <c r="M9372" s="68"/>
      <c r="N9372" s="68"/>
      <c r="O9372" s="68"/>
      <c r="P9372" s="70"/>
      <c r="Q9372" s="71"/>
    </row>
    <row r="9373" spans="1:17">
      <c r="A9373" s="152"/>
      <c r="B9373" s="68"/>
      <c r="C9373" s="68"/>
      <c r="D9373" s="68"/>
      <c r="E9373" s="68"/>
      <c r="F9373" s="69"/>
      <c r="G9373" s="69"/>
      <c r="H9373" s="69"/>
      <c r="I9373" s="69"/>
      <c r="J9373" s="68"/>
      <c r="K9373" s="69"/>
      <c r="L9373" s="68"/>
      <c r="M9373" s="68"/>
      <c r="N9373" s="68"/>
      <c r="O9373" s="68"/>
      <c r="P9373" s="70"/>
      <c r="Q9373" s="71"/>
    </row>
    <row r="9374" spans="1:17">
      <c r="A9374" s="152"/>
      <c r="B9374" s="68"/>
      <c r="C9374" s="68"/>
      <c r="D9374" s="68"/>
      <c r="E9374" s="68"/>
      <c r="F9374" s="69"/>
      <c r="G9374" s="69"/>
      <c r="H9374" s="69"/>
      <c r="I9374" s="69"/>
      <c r="J9374" s="68"/>
      <c r="K9374" s="69"/>
      <c r="L9374" s="68"/>
      <c r="M9374" s="68"/>
      <c r="N9374" s="68"/>
      <c r="O9374" s="68"/>
      <c r="P9374" s="70"/>
      <c r="Q9374" s="71"/>
    </row>
    <row r="9375" spans="1:17">
      <c r="A9375" s="152"/>
      <c r="B9375" s="68"/>
      <c r="C9375" s="68"/>
      <c r="D9375" s="68"/>
      <c r="E9375" s="68"/>
      <c r="F9375" s="69"/>
      <c r="G9375" s="69"/>
      <c r="H9375" s="69"/>
      <c r="I9375" s="69"/>
      <c r="J9375" s="68"/>
      <c r="K9375" s="69"/>
      <c r="L9375" s="68"/>
      <c r="M9375" s="68"/>
      <c r="N9375" s="68"/>
      <c r="O9375" s="68"/>
      <c r="P9375" s="70"/>
      <c r="Q9375" s="71"/>
    </row>
    <row r="9376" spans="1:17">
      <c r="A9376" s="152"/>
      <c r="B9376" s="68"/>
      <c r="C9376" s="68"/>
      <c r="D9376" s="68"/>
      <c r="E9376" s="68"/>
      <c r="F9376" s="69"/>
      <c r="G9376" s="69"/>
      <c r="H9376" s="69"/>
      <c r="I9376" s="69"/>
      <c r="J9376" s="68"/>
      <c r="K9376" s="69"/>
      <c r="L9376" s="68"/>
      <c r="M9376" s="68"/>
      <c r="N9376" s="68"/>
      <c r="O9376" s="68"/>
      <c r="P9376" s="70"/>
      <c r="Q9376" s="71"/>
    </row>
    <row r="9377" spans="1:17">
      <c r="A9377" s="152"/>
      <c r="B9377" s="68"/>
      <c r="C9377" s="68"/>
      <c r="D9377" s="68"/>
      <c r="E9377" s="68"/>
      <c r="F9377" s="69"/>
      <c r="G9377" s="69"/>
      <c r="H9377" s="69"/>
      <c r="I9377" s="69"/>
      <c r="J9377" s="68"/>
      <c r="K9377" s="69"/>
      <c r="L9377" s="68"/>
      <c r="M9377" s="68"/>
      <c r="N9377" s="68"/>
      <c r="O9377" s="68"/>
      <c r="P9377" s="70"/>
      <c r="Q9377" s="71"/>
    </row>
    <row r="9378" spans="1:17">
      <c r="A9378" s="152"/>
      <c r="B9378" s="68"/>
      <c r="C9378" s="68"/>
      <c r="D9378" s="68"/>
      <c r="E9378" s="68"/>
      <c r="F9378" s="69"/>
      <c r="G9378" s="69"/>
      <c r="H9378" s="69"/>
      <c r="I9378" s="69"/>
      <c r="J9378" s="68"/>
      <c r="K9378" s="69"/>
      <c r="L9378" s="68"/>
      <c r="M9378" s="68"/>
      <c r="N9378" s="68"/>
      <c r="O9378" s="68"/>
      <c r="P9378" s="70"/>
      <c r="Q9378" s="71"/>
    </row>
    <row r="9379" spans="1:17">
      <c r="A9379" s="152"/>
      <c r="B9379" s="68"/>
      <c r="C9379" s="68"/>
      <c r="D9379" s="68"/>
      <c r="E9379" s="68"/>
      <c r="F9379" s="69"/>
      <c r="G9379" s="69"/>
      <c r="H9379" s="69"/>
      <c r="I9379" s="69"/>
      <c r="J9379" s="68"/>
      <c r="K9379" s="69"/>
      <c r="L9379" s="68"/>
      <c r="M9379" s="68"/>
      <c r="N9379" s="68"/>
      <c r="O9379" s="68"/>
      <c r="P9379" s="70"/>
      <c r="Q9379" s="71"/>
    </row>
    <row r="9380" spans="1:17">
      <c r="A9380" s="152"/>
      <c r="B9380" s="68"/>
      <c r="C9380" s="68"/>
      <c r="D9380" s="68"/>
      <c r="E9380" s="68"/>
      <c r="F9380" s="69"/>
      <c r="G9380" s="69"/>
      <c r="H9380" s="69"/>
      <c r="I9380" s="69"/>
      <c r="J9380" s="68"/>
      <c r="K9380" s="69"/>
      <c r="L9380" s="68"/>
      <c r="M9380" s="68"/>
      <c r="N9380" s="68"/>
      <c r="O9380" s="68"/>
      <c r="P9380" s="70"/>
      <c r="Q9380" s="71"/>
    </row>
    <row r="9381" spans="1:17">
      <c r="A9381" s="152"/>
      <c r="B9381" s="68"/>
      <c r="C9381" s="68"/>
      <c r="D9381" s="68"/>
      <c r="E9381" s="68"/>
      <c r="F9381" s="69"/>
      <c r="G9381" s="69"/>
      <c r="H9381" s="69"/>
      <c r="I9381" s="69"/>
      <c r="J9381" s="68"/>
      <c r="K9381" s="69"/>
      <c r="L9381" s="68"/>
      <c r="M9381" s="68"/>
      <c r="N9381" s="68"/>
      <c r="O9381" s="68"/>
      <c r="P9381" s="70"/>
      <c r="Q9381" s="71"/>
    </row>
    <row r="9382" spans="1:17">
      <c r="A9382" s="152"/>
      <c r="B9382" s="68"/>
      <c r="C9382" s="68"/>
      <c r="D9382" s="68"/>
      <c r="E9382" s="68"/>
      <c r="F9382" s="69"/>
      <c r="G9382" s="69"/>
      <c r="H9382" s="69"/>
      <c r="I9382" s="69"/>
      <c r="J9382" s="68"/>
      <c r="K9382" s="69"/>
      <c r="L9382" s="68"/>
      <c r="M9382" s="68"/>
      <c r="N9382" s="68"/>
      <c r="O9382" s="68"/>
      <c r="P9382" s="70"/>
      <c r="Q9382" s="71"/>
    </row>
    <row r="9383" spans="1:17">
      <c r="A9383" s="152"/>
      <c r="B9383" s="68"/>
      <c r="C9383" s="68"/>
      <c r="D9383" s="68"/>
      <c r="E9383" s="68"/>
      <c r="F9383" s="69"/>
      <c r="G9383" s="69"/>
      <c r="H9383" s="69"/>
      <c r="I9383" s="69"/>
      <c r="J9383" s="68"/>
      <c r="K9383" s="69"/>
      <c r="L9383" s="68"/>
      <c r="M9383" s="68"/>
      <c r="N9383" s="68"/>
      <c r="O9383" s="68"/>
      <c r="P9383" s="70"/>
      <c r="Q9383" s="71"/>
    </row>
    <row r="9384" spans="1:17">
      <c r="A9384" s="152"/>
      <c r="B9384" s="68"/>
      <c r="C9384" s="68"/>
      <c r="D9384" s="68"/>
      <c r="E9384" s="68"/>
      <c r="F9384" s="69"/>
      <c r="G9384" s="69"/>
      <c r="H9384" s="69"/>
      <c r="I9384" s="69"/>
      <c r="J9384" s="68"/>
      <c r="K9384" s="69"/>
      <c r="L9384" s="68"/>
      <c r="M9384" s="68"/>
      <c r="N9384" s="68"/>
      <c r="O9384" s="68"/>
      <c r="P9384" s="70"/>
      <c r="Q9384" s="71"/>
    </row>
    <row r="9385" spans="1:17">
      <c r="A9385" s="152"/>
      <c r="B9385" s="68"/>
      <c r="C9385" s="68"/>
      <c r="D9385" s="68"/>
      <c r="E9385" s="68"/>
      <c r="F9385" s="69"/>
      <c r="G9385" s="69"/>
      <c r="H9385" s="69"/>
      <c r="I9385" s="69"/>
      <c r="J9385" s="68"/>
      <c r="K9385" s="69"/>
      <c r="L9385" s="68"/>
      <c r="M9385" s="68"/>
      <c r="N9385" s="68"/>
      <c r="O9385" s="68"/>
      <c r="P9385" s="70"/>
      <c r="Q9385" s="71"/>
    </row>
    <row r="9386" spans="1:17">
      <c r="A9386" s="152"/>
      <c r="B9386" s="68"/>
      <c r="C9386" s="68"/>
      <c r="D9386" s="68"/>
      <c r="E9386" s="68"/>
      <c r="F9386" s="69"/>
      <c r="G9386" s="69"/>
      <c r="H9386" s="69"/>
      <c r="I9386" s="69"/>
      <c r="J9386" s="68"/>
      <c r="K9386" s="69"/>
      <c r="L9386" s="68"/>
      <c r="M9386" s="68"/>
      <c r="N9386" s="68"/>
      <c r="O9386" s="68"/>
      <c r="P9386" s="70"/>
      <c r="Q9386" s="71"/>
    </row>
    <row r="9387" spans="1:17">
      <c r="A9387" s="152"/>
      <c r="B9387" s="68"/>
      <c r="C9387" s="68"/>
      <c r="D9387" s="68"/>
      <c r="E9387" s="68"/>
      <c r="F9387" s="69"/>
      <c r="G9387" s="69"/>
      <c r="H9387" s="69"/>
      <c r="I9387" s="69"/>
      <c r="J9387" s="68"/>
      <c r="K9387" s="69"/>
      <c r="L9387" s="68"/>
      <c r="M9387" s="68"/>
      <c r="N9387" s="68"/>
      <c r="O9387" s="68"/>
      <c r="P9387" s="70"/>
      <c r="Q9387" s="71"/>
    </row>
    <row r="9388" spans="1:17">
      <c r="A9388" s="152"/>
      <c r="B9388" s="68"/>
      <c r="C9388" s="68"/>
      <c r="D9388" s="68"/>
      <c r="E9388" s="68"/>
      <c r="F9388" s="69"/>
      <c r="G9388" s="69"/>
      <c r="H9388" s="69"/>
      <c r="I9388" s="69"/>
      <c r="J9388" s="68"/>
      <c r="K9388" s="69"/>
      <c r="L9388" s="68"/>
      <c r="M9388" s="68"/>
      <c r="N9388" s="68"/>
      <c r="O9388" s="68"/>
      <c r="P9388" s="70"/>
      <c r="Q9388" s="71"/>
    </row>
    <row r="9389" spans="1:17">
      <c r="A9389" s="152"/>
      <c r="B9389" s="68"/>
      <c r="C9389" s="68"/>
      <c r="D9389" s="68"/>
      <c r="E9389" s="68"/>
      <c r="F9389" s="69"/>
      <c r="G9389" s="69"/>
      <c r="H9389" s="69"/>
      <c r="I9389" s="69"/>
      <c r="J9389" s="68"/>
      <c r="K9389" s="69"/>
      <c r="L9389" s="68"/>
      <c r="M9389" s="68"/>
      <c r="N9389" s="68"/>
      <c r="O9389" s="68"/>
      <c r="P9389" s="70"/>
      <c r="Q9389" s="71"/>
    </row>
    <row r="9390" spans="1:17">
      <c r="A9390" s="152"/>
      <c r="B9390" s="68"/>
      <c r="C9390" s="68"/>
      <c r="D9390" s="68"/>
      <c r="E9390" s="68"/>
      <c r="F9390" s="69"/>
      <c r="G9390" s="69"/>
      <c r="H9390" s="69"/>
      <c r="I9390" s="69"/>
      <c r="J9390" s="68"/>
      <c r="K9390" s="69"/>
      <c r="L9390" s="68"/>
      <c r="M9390" s="68"/>
      <c r="N9390" s="68"/>
      <c r="O9390" s="68"/>
      <c r="P9390" s="70"/>
      <c r="Q9390" s="71"/>
    </row>
    <row r="9391" spans="1:17">
      <c r="A9391" s="152"/>
      <c r="B9391" s="68"/>
      <c r="C9391" s="68"/>
      <c r="D9391" s="68"/>
      <c r="E9391" s="68"/>
      <c r="F9391" s="69"/>
      <c r="G9391" s="69"/>
      <c r="H9391" s="69"/>
      <c r="I9391" s="69"/>
      <c r="J9391" s="68"/>
      <c r="K9391" s="69"/>
      <c r="L9391" s="68"/>
      <c r="M9391" s="68"/>
      <c r="N9391" s="68"/>
      <c r="O9391" s="68"/>
      <c r="P9391" s="70"/>
      <c r="Q9391" s="71"/>
    </row>
    <row r="9392" spans="1:17">
      <c r="A9392" s="152"/>
      <c r="B9392" s="68"/>
      <c r="C9392" s="68"/>
      <c r="D9392" s="68"/>
      <c r="E9392" s="68"/>
      <c r="F9392" s="69"/>
      <c r="G9392" s="69"/>
      <c r="H9392" s="69"/>
      <c r="I9392" s="69"/>
      <c r="J9392" s="68"/>
      <c r="K9392" s="69"/>
      <c r="L9392" s="68"/>
      <c r="M9392" s="68"/>
      <c r="N9392" s="68"/>
      <c r="O9392" s="68"/>
      <c r="P9392" s="70"/>
      <c r="Q9392" s="71"/>
    </row>
    <row r="9393" spans="1:17">
      <c r="A9393" s="152"/>
      <c r="B9393" s="68"/>
      <c r="C9393" s="68"/>
      <c r="D9393" s="68"/>
      <c r="E9393" s="68"/>
      <c r="F9393" s="69"/>
      <c r="G9393" s="69"/>
      <c r="H9393" s="69"/>
      <c r="I9393" s="69"/>
      <c r="J9393" s="68"/>
      <c r="K9393" s="69"/>
      <c r="L9393" s="68"/>
      <c r="M9393" s="68"/>
      <c r="N9393" s="68"/>
      <c r="O9393" s="68"/>
      <c r="P9393" s="70"/>
      <c r="Q9393" s="71"/>
    </row>
    <row r="9394" spans="1:17">
      <c r="A9394" s="152"/>
      <c r="B9394" s="68"/>
      <c r="C9394" s="68"/>
      <c r="D9394" s="68"/>
      <c r="E9394" s="68"/>
      <c r="F9394" s="69"/>
      <c r="G9394" s="69"/>
      <c r="H9394" s="69"/>
      <c r="I9394" s="69"/>
      <c r="J9394" s="68"/>
      <c r="K9394" s="69"/>
      <c r="L9394" s="68"/>
      <c r="M9394" s="68"/>
      <c r="N9394" s="68"/>
      <c r="O9394" s="68"/>
      <c r="P9394" s="70"/>
      <c r="Q9394" s="71"/>
    </row>
    <row r="9395" spans="1:17">
      <c r="A9395" s="152"/>
      <c r="B9395" s="68"/>
      <c r="C9395" s="68"/>
      <c r="D9395" s="68"/>
      <c r="E9395" s="68"/>
      <c r="F9395" s="69"/>
      <c r="G9395" s="69"/>
      <c r="H9395" s="69"/>
      <c r="I9395" s="69"/>
      <c r="J9395" s="68"/>
      <c r="K9395" s="69"/>
      <c r="L9395" s="68"/>
      <c r="M9395" s="68"/>
      <c r="N9395" s="68"/>
      <c r="O9395" s="68"/>
      <c r="P9395" s="70"/>
      <c r="Q9395" s="71"/>
    </row>
    <row r="9396" spans="1:17">
      <c r="A9396" s="152"/>
      <c r="B9396" s="68"/>
      <c r="C9396" s="68"/>
      <c r="D9396" s="68"/>
      <c r="E9396" s="68"/>
      <c r="F9396" s="69"/>
      <c r="G9396" s="69"/>
      <c r="H9396" s="69"/>
      <c r="I9396" s="69"/>
      <c r="J9396" s="68"/>
      <c r="K9396" s="69"/>
      <c r="L9396" s="68"/>
      <c r="M9396" s="68"/>
      <c r="N9396" s="68"/>
      <c r="O9396" s="68"/>
      <c r="P9396" s="70"/>
      <c r="Q9396" s="71"/>
    </row>
    <row r="9397" spans="1:17">
      <c r="A9397" s="152"/>
      <c r="B9397" s="68"/>
      <c r="C9397" s="68"/>
      <c r="D9397" s="68"/>
      <c r="E9397" s="68"/>
      <c r="F9397" s="69"/>
      <c r="G9397" s="69"/>
      <c r="H9397" s="69"/>
      <c r="I9397" s="69"/>
      <c r="J9397" s="68"/>
      <c r="K9397" s="69"/>
      <c r="L9397" s="68"/>
      <c r="M9397" s="68"/>
      <c r="N9397" s="68"/>
      <c r="O9397" s="68"/>
      <c r="P9397" s="70"/>
      <c r="Q9397" s="71"/>
    </row>
    <row r="9398" spans="1:17">
      <c r="A9398" s="152"/>
      <c r="B9398" s="68"/>
      <c r="C9398" s="68"/>
      <c r="D9398" s="68"/>
      <c r="E9398" s="68"/>
      <c r="F9398" s="69"/>
      <c r="G9398" s="69"/>
      <c r="H9398" s="69"/>
      <c r="I9398" s="69"/>
      <c r="J9398" s="68"/>
      <c r="K9398" s="69"/>
      <c r="L9398" s="68"/>
      <c r="M9398" s="68"/>
      <c r="N9398" s="68"/>
      <c r="O9398" s="68"/>
      <c r="P9398" s="70"/>
      <c r="Q9398" s="71"/>
    </row>
    <row r="9399" spans="1:17">
      <c r="A9399" s="152"/>
      <c r="B9399" s="68"/>
      <c r="C9399" s="68"/>
      <c r="D9399" s="68"/>
      <c r="E9399" s="68"/>
      <c r="F9399" s="69"/>
      <c r="G9399" s="69"/>
      <c r="H9399" s="69"/>
      <c r="I9399" s="69"/>
      <c r="J9399" s="68"/>
      <c r="K9399" s="69"/>
      <c r="L9399" s="68"/>
      <c r="M9399" s="68"/>
      <c r="N9399" s="68"/>
      <c r="O9399" s="68"/>
      <c r="P9399" s="70"/>
      <c r="Q9399" s="71"/>
    </row>
    <row r="9400" spans="1:17">
      <c r="A9400" s="152"/>
      <c r="B9400" s="68"/>
      <c r="C9400" s="68"/>
      <c r="D9400" s="68"/>
      <c r="E9400" s="68"/>
      <c r="F9400" s="69"/>
      <c r="G9400" s="69"/>
      <c r="H9400" s="69"/>
      <c r="I9400" s="69"/>
      <c r="J9400" s="68"/>
      <c r="K9400" s="69"/>
      <c r="L9400" s="68"/>
      <c r="M9400" s="68"/>
      <c r="N9400" s="68"/>
      <c r="O9400" s="68"/>
      <c r="P9400" s="70"/>
      <c r="Q9400" s="71"/>
    </row>
    <row r="9401" spans="1:17">
      <c r="A9401" s="152"/>
      <c r="B9401" s="68"/>
      <c r="C9401" s="68"/>
      <c r="D9401" s="68"/>
      <c r="E9401" s="68"/>
      <c r="F9401" s="69"/>
      <c r="G9401" s="69"/>
      <c r="H9401" s="69"/>
      <c r="I9401" s="69"/>
      <c r="J9401" s="68"/>
      <c r="K9401" s="69"/>
      <c r="L9401" s="68"/>
      <c r="M9401" s="68"/>
      <c r="N9401" s="68"/>
      <c r="O9401" s="68"/>
      <c r="P9401" s="70"/>
      <c r="Q9401" s="71"/>
    </row>
    <row r="9402" spans="1:17">
      <c r="A9402" s="152"/>
      <c r="B9402" s="68"/>
      <c r="C9402" s="68"/>
      <c r="D9402" s="68"/>
      <c r="E9402" s="68"/>
      <c r="F9402" s="69"/>
      <c r="G9402" s="69"/>
      <c r="H9402" s="69"/>
      <c r="I9402" s="69"/>
      <c r="J9402" s="68"/>
      <c r="K9402" s="69"/>
      <c r="L9402" s="68"/>
      <c r="M9402" s="68"/>
      <c r="N9402" s="68"/>
      <c r="O9402" s="68"/>
      <c r="P9402" s="70"/>
      <c r="Q9402" s="71"/>
    </row>
    <row r="9403" spans="1:17">
      <c r="A9403" s="152"/>
      <c r="B9403" s="68"/>
      <c r="C9403" s="68"/>
      <c r="D9403" s="68"/>
      <c r="E9403" s="68"/>
      <c r="F9403" s="69"/>
      <c r="G9403" s="69"/>
      <c r="H9403" s="69"/>
      <c r="I9403" s="69"/>
      <c r="J9403" s="68"/>
      <c r="K9403" s="69"/>
      <c r="L9403" s="68"/>
      <c r="M9403" s="68"/>
      <c r="N9403" s="68"/>
      <c r="O9403" s="68"/>
      <c r="P9403" s="70"/>
      <c r="Q9403" s="71"/>
    </row>
    <row r="9404" spans="1:17">
      <c r="A9404" s="152"/>
      <c r="B9404" s="68"/>
      <c r="C9404" s="68"/>
      <c r="D9404" s="68"/>
      <c r="E9404" s="68"/>
      <c r="F9404" s="69"/>
      <c r="G9404" s="69"/>
      <c r="H9404" s="69"/>
      <c r="I9404" s="69"/>
      <c r="J9404" s="68"/>
      <c r="K9404" s="69"/>
      <c r="L9404" s="68"/>
      <c r="M9404" s="68"/>
      <c r="N9404" s="68"/>
      <c r="O9404" s="68"/>
      <c r="P9404" s="70"/>
      <c r="Q9404" s="71"/>
    </row>
    <row r="9405" spans="1:17">
      <c r="A9405" s="152"/>
      <c r="B9405" s="68"/>
      <c r="C9405" s="68"/>
      <c r="D9405" s="68"/>
      <c r="E9405" s="68"/>
      <c r="F9405" s="69"/>
      <c r="G9405" s="69"/>
      <c r="H9405" s="69"/>
      <c r="I9405" s="69"/>
      <c r="J9405" s="68"/>
      <c r="K9405" s="69"/>
      <c r="L9405" s="68"/>
      <c r="M9405" s="68"/>
      <c r="N9405" s="68"/>
      <c r="O9405" s="68"/>
      <c r="P9405" s="70"/>
      <c r="Q9405" s="71"/>
    </row>
    <row r="9406" spans="1:17">
      <c r="A9406" s="152"/>
      <c r="B9406" s="68"/>
      <c r="C9406" s="68"/>
      <c r="D9406" s="68"/>
      <c r="E9406" s="68"/>
      <c r="F9406" s="69"/>
      <c r="G9406" s="69"/>
      <c r="H9406" s="69"/>
      <c r="I9406" s="69"/>
      <c r="J9406" s="68"/>
      <c r="K9406" s="69"/>
      <c r="L9406" s="68"/>
      <c r="M9406" s="68"/>
      <c r="N9406" s="68"/>
      <c r="O9406" s="68"/>
      <c r="P9406" s="70"/>
      <c r="Q9406" s="71"/>
    </row>
    <row r="9407" spans="1:17">
      <c r="A9407" s="152"/>
      <c r="B9407" s="68"/>
      <c r="C9407" s="68"/>
      <c r="D9407" s="68"/>
      <c r="E9407" s="68"/>
      <c r="F9407" s="69"/>
      <c r="G9407" s="69"/>
      <c r="H9407" s="69"/>
      <c r="I9407" s="69"/>
      <c r="J9407" s="68"/>
      <c r="K9407" s="69"/>
      <c r="L9407" s="68"/>
      <c r="M9407" s="68"/>
      <c r="N9407" s="68"/>
      <c r="O9407" s="68"/>
      <c r="P9407" s="70"/>
      <c r="Q9407" s="71"/>
    </row>
    <row r="9408" spans="1:17">
      <c r="A9408" s="152"/>
      <c r="B9408" s="68"/>
      <c r="C9408" s="68"/>
      <c r="D9408" s="68"/>
      <c r="E9408" s="68"/>
      <c r="F9408" s="69"/>
      <c r="G9408" s="69"/>
      <c r="H9408" s="69"/>
      <c r="I9408" s="69"/>
      <c r="J9408" s="68"/>
      <c r="K9408" s="69"/>
      <c r="L9408" s="68"/>
      <c r="M9408" s="68"/>
      <c r="N9408" s="68"/>
      <c r="O9408" s="68"/>
      <c r="P9408" s="70"/>
      <c r="Q9408" s="71"/>
    </row>
    <row r="9409" spans="1:17">
      <c r="A9409" s="152"/>
      <c r="B9409" s="68"/>
      <c r="C9409" s="68"/>
      <c r="D9409" s="68"/>
      <c r="E9409" s="68"/>
      <c r="F9409" s="69"/>
      <c r="G9409" s="69"/>
      <c r="H9409" s="69"/>
      <c r="I9409" s="69"/>
      <c r="J9409" s="68"/>
      <c r="K9409" s="69"/>
      <c r="L9409" s="68"/>
      <c r="M9409" s="68"/>
      <c r="N9409" s="68"/>
      <c r="O9409" s="68"/>
      <c r="P9409" s="70"/>
      <c r="Q9409" s="71"/>
    </row>
    <row r="9410" spans="1:17">
      <c r="A9410" s="152"/>
      <c r="B9410" s="68"/>
      <c r="C9410" s="68"/>
      <c r="D9410" s="68"/>
      <c r="E9410" s="68"/>
      <c r="F9410" s="69"/>
      <c r="G9410" s="69"/>
      <c r="H9410" s="69"/>
      <c r="I9410" s="69"/>
      <c r="J9410" s="68"/>
      <c r="K9410" s="69"/>
      <c r="L9410" s="68"/>
      <c r="M9410" s="68"/>
      <c r="N9410" s="68"/>
      <c r="O9410" s="68"/>
      <c r="P9410" s="70"/>
      <c r="Q9410" s="71"/>
    </row>
    <row r="9411" spans="1:17">
      <c r="A9411" s="152"/>
      <c r="B9411" s="68"/>
      <c r="C9411" s="68"/>
      <c r="D9411" s="68"/>
      <c r="E9411" s="68"/>
      <c r="F9411" s="69"/>
      <c r="G9411" s="69"/>
      <c r="H9411" s="69"/>
      <c r="I9411" s="69"/>
      <c r="J9411" s="68"/>
      <c r="K9411" s="69"/>
      <c r="L9411" s="68"/>
      <c r="M9411" s="68"/>
      <c r="N9411" s="68"/>
      <c r="O9411" s="68"/>
      <c r="P9411" s="70"/>
      <c r="Q9411" s="71"/>
    </row>
    <row r="9412" spans="1:17">
      <c r="A9412" s="152"/>
      <c r="B9412" s="68"/>
      <c r="C9412" s="68"/>
      <c r="D9412" s="68"/>
      <c r="E9412" s="68"/>
      <c r="F9412" s="69"/>
      <c r="G9412" s="69"/>
      <c r="H9412" s="69"/>
      <c r="I9412" s="69"/>
      <c r="J9412" s="68"/>
      <c r="K9412" s="69"/>
      <c r="L9412" s="68"/>
      <c r="M9412" s="68"/>
      <c r="N9412" s="68"/>
      <c r="O9412" s="68"/>
      <c r="P9412" s="70"/>
      <c r="Q9412" s="71"/>
    </row>
    <row r="9413" spans="1:17">
      <c r="A9413" s="152"/>
      <c r="B9413" s="68"/>
      <c r="C9413" s="68"/>
      <c r="D9413" s="68"/>
      <c r="E9413" s="68"/>
      <c r="F9413" s="69"/>
      <c r="G9413" s="69"/>
      <c r="H9413" s="69"/>
      <c r="I9413" s="69"/>
      <c r="J9413" s="68"/>
      <c r="K9413" s="69"/>
      <c r="L9413" s="68"/>
      <c r="M9413" s="68"/>
      <c r="N9413" s="68"/>
      <c r="O9413" s="68"/>
      <c r="P9413" s="70"/>
      <c r="Q9413" s="71"/>
    </row>
    <row r="9414" spans="1:17">
      <c r="A9414" s="152"/>
      <c r="B9414" s="68"/>
      <c r="C9414" s="68"/>
      <c r="D9414" s="68"/>
      <c r="E9414" s="68"/>
      <c r="F9414" s="69"/>
      <c r="G9414" s="69"/>
      <c r="H9414" s="69"/>
      <c r="I9414" s="69"/>
      <c r="J9414" s="68"/>
      <c r="K9414" s="69"/>
      <c r="L9414" s="68"/>
      <c r="M9414" s="68"/>
      <c r="N9414" s="68"/>
      <c r="O9414" s="68"/>
      <c r="P9414" s="70"/>
      <c r="Q9414" s="71"/>
    </row>
    <row r="9415" spans="1:17">
      <c r="A9415" s="152"/>
      <c r="B9415" s="68"/>
      <c r="C9415" s="68"/>
      <c r="D9415" s="68"/>
      <c r="E9415" s="68"/>
      <c r="F9415" s="69"/>
      <c r="G9415" s="69"/>
      <c r="H9415" s="69"/>
      <c r="I9415" s="69"/>
      <c r="J9415" s="68"/>
      <c r="K9415" s="69"/>
      <c r="L9415" s="68"/>
      <c r="M9415" s="68"/>
      <c r="N9415" s="68"/>
      <c r="O9415" s="68"/>
      <c r="P9415" s="70"/>
      <c r="Q9415" s="71"/>
    </row>
    <row r="9416" spans="1:17">
      <c r="A9416" s="152"/>
      <c r="B9416" s="68"/>
      <c r="C9416" s="68"/>
      <c r="D9416" s="68"/>
      <c r="E9416" s="68"/>
      <c r="F9416" s="69"/>
      <c r="G9416" s="69"/>
      <c r="H9416" s="69"/>
      <c r="I9416" s="69"/>
      <c r="J9416" s="68"/>
      <c r="K9416" s="69"/>
      <c r="L9416" s="68"/>
      <c r="M9416" s="68"/>
      <c r="N9416" s="68"/>
      <c r="O9416" s="68"/>
      <c r="P9416" s="70"/>
      <c r="Q9416" s="71"/>
    </row>
    <row r="9417" spans="1:17">
      <c r="A9417" s="152"/>
      <c r="B9417" s="68"/>
      <c r="C9417" s="68"/>
      <c r="D9417" s="68"/>
      <c r="E9417" s="68"/>
      <c r="F9417" s="69"/>
      <c r="G9417" s="69"/>
      <c r="H9417" s="69"/>
      <c r="I9417" s="69"/>
      <c r="J9417" s="68"/>
      <c r="K9417" s="69"/>
      <c r="L9417" s="68"/>
      <c r="M9417" s="68"/>
      <c r="N9417" s="68"/>
      <c r="O9417" s="68"/>
      <c r="P9417" s="70"/>
      <c r="Q9417" s="71"/>
    </row>
    <row r="9418" spans="1:17">
      <c r="A9418" s="152"/>
      <c r="B9418" s="68"/>
      <c r="C9418" s="68"/>
      <c r="D9418" s="68"/>
      <c r="E9418" s="68"/>
      <c r="F9418" s="69"/>
      <c r="G9418" s="69"/>
      <c r="H9418" s="69"/>
      <c r="I9418" s="69"/>
      <c r="J9418" s="68"/>
      <c r="K9418" s="69"/>
      <c r="L9418" s="68"/>
      <c r="M9418" s="68"/>
      <c r="N9418" s="68"/>
      <c r="O9418" s="68"/>
      <c r="P9418" s="70"/>
      <c r="Q9418" s="71"/>
    </row>
    <row r="9419" spans="1:17">
      <c r="A9419" s="152"/>
      <c r="B9419" s="68"/>
      <c r="C9419" s="68"/>
      <c r="D9419" s="68"/>
      <c r="E9419" s="68"/>
      <c r="F9419" s="69"/>
      <c r="G9419" s="69"/>
      <c r="H9419" s="69"/>
      <c r="I9419" s="69"/>
      <c r="J9419" s="68"/>
      <c r="K9419" s="69"/>
      <c r="L9419" s="68"/>
      <c r="M9419" s="68"/>
      <c r="N9419" s="68"/>
      <c r="O9419" s="68"/>
      <c r="P9419" s="70"/>
      <c r="Q9419" s="71"/>
    </row>
    <row r="9420" spans="1:17">
      <c r="A9420" s="152"/>
      <c r="B9420" s="68"/>
      <c r="C9420" s="68"/>
      <c r="D9420" s="68"/>
      <c r="E9420" s="68"/>
      <c r="F9420" s="69"/>
      <c r="G9420" s="69"/>
      <c r="H9420" s="69"/>
      <c r="I9420" s="69"/>
      <c r="J9420" s="68"/>
      <c r="K9420" s="69"/>
      <c r="L9420" s="68"/>
      <c r="M9420" s="68"/>
      <c r="N9420" s="68"/>
      <c r="O9420" s="68"/>
      <c r="P9420" s="70"/>
      <c r="Q9420" s="71"/>
    </row>
    <row r="9421" spans="1:17">
      <c r="A9421" s="152"/>
      <c r="B9421" s="68"/>
      <c r="C9421" s="68"/>
      <c r="D9421" s="68"/>
      <c r="E9421" s="68"/>
      <c r="F9421" s="69"/>
      <c r="G9421" s="69"/>
      <c r="H9421" s="69"/>
      <c r="I9421" s="69"/>
      <c r="J9421" s="68"/>
      <c r="K9421" s="69"/>
      <c r="L9421" s="68"/>
      <c r="M9421" s="68"/>
      <c r="N9421" s="68"/>
      <c r="O9421" s="68"/>
      <c r="P9421" s="70"/>
      <c r="Q9421" s="71"/>
    </row>
    <row r="9422" spans="1:17">
      <c r="A9422" s="152"/>
      <c r="B9422" s="68"/>
      <c r="C9422" s="68"/>
      <c r="D9422" s="68"/>
      <c r="E9422" s="68"/>
      <c r="F9422" s="69"/>
      <c r="G9422" s="69"/>
      <c r="H9422" s="69"/>
      <c r="I9422" s="69"/>
      <c r="J9422" s="68"/>
      <c r="K9422" s="69"/>
      <c r="L9422" s="68"/>
      <c r="M9422" s="68"/>
      <c r="N9422" s="68"/>
      <c r="O9422" s="68"/>
      <c r="P9422" s="70"/>
      <c r="Q9422" s="71"/>
    </row>
    <row r="9423" spans="1:17">
      <c r="A9423" s="152"/>
      <c r="B9423" s="68"/>
      <c r="C9423" s="68"/>
      <c r="D9423" s="68"/>
      <c r="E9423" s="68"/>
      <c r="F9423" s="69"/>
      <c r="G9423" s="69"/>
      <c r="H9423" s="69"/>
      <c r="I9423" s="69"/>
      <c r="J9423" s="68"/>
      <c r="K9423" s="69"/>
      <c r="L9423" s="68"/>
      <c r="M9423" s="68"/>
      <c r="N9423" s="68"/>
      <c r="O9423" s="68"/>
      <c r="P9423" s="70"/>
      <c r="Q9423" s="71"/>
    </row>
    <row r="9424" spans="1:17">
      <c r="A9424" s="152"/>
      <c r="B9424" s="68"/>
      <c r="C9424" s="68"/>
      <c r="D9424" s="68"/>
      <c r="E9424" s="68"/>
      <c r="F9424" s="69"/>
      <c r="G9424" s="69"/>
      <c r="H9424" s="69"/>
      <c r="I9424" s="69"/>
      <c r="J9424" s="68"/>
      <c r="K9424" s="69"/>
      <c r="L9424" s="68"/>
      <c r="M9424" s="68"/>
      <c r="N9424" s="68"/>
      <c r="O9424" s="68"/>
      <c r="P9424" s="70"/>
      <c r="Q9424" s="71"/>
    </row>
    <row r="9425" spans="1:17">
      <c r="A9425" s="152"/>
      <c r="B9425" s="68"/>
      <c r="C9425" s="68"/>
      <c r="D9425" s="68"/>
      <c r="E9425" s="68"/>
      <c r="F9425" s="69"/>
      <c r="G9425" s="69"/>
      <c r="H9425" s="69"/>
      <c r="I9425" s="69"/>
      <c r="J9425" s="68"/>
      <c r="K9425" s="69"/>
      <c r="L9425" s="68"/>
      <c r="M9425" s="68"/>
      <c r="N9425" s="68"/>
      <c r="O9425" s="68"/>
      <c r="P9425" s="70"/>
      <c r="Q9425" s="71"/>
    </row>
    <row r="9426" spans="1:17">
      <c r="A9426" s="152"/>
      <c r="B9426" s="68"/>
      <c r="C9426" s="68"/>
      <c r="D9426" s="68"/>
      <c r="E9426" s="68"/>
      <c r="F9426" s="69"/>
      <c r="G9426" s="69"/>
      <c r="H9426" s="69"/>
      <c r="I9426" s="69"/>
      <c r="J9426" s="68"/>
      <c r="K9426" s="69"/>
      <c r="L9426" s="68"/>
      <c r="M9426" s="68"/>
      <c r="N9426" s="68"/>
      <c r="O9426" s="68"/>
      <c r="P9426" s="70"/>
      <c r="Q9426" s="71"/>
    </row>
    <row r="9427" spans="1:17">
      <c r="A9427" s="152"/>
      <c r="B9427" s="68"/>
      <c r="C9427" s="68"/>
      <c r="D9427" s="68"/>
      <c r="E9427" s="68"/>
      <c r="F9427" s="69"/>
      <c r="G9427" s="69"/>
      <c r="H9427" s="69"/>
      <c r="I9427" s="69"/>
      <c r="J9427" s="68"/>
      <c r="K9427" s="69"/>
      <c r="L9427" s="68"/>
      <c r="M9427" s="68"/>
      <c r="N9427" s="68"/>
      <c r="O9427" s="68"/>
      <c r="P9427" s="70"/>
      <c r="Q9427" s="71"/>
    </row>
    <row r="9428" spans="1:17">
      <c r="A9428" s="152"/>
      <c r="B9428" s="68"/>
      <c r="C9428" s="68"/>
      <c r="D9428" s="68"/>
      <c r="E9428" s="68"/>
      <c r="F9428" s="69"/>
      <c r="G9428" s="69"/>
      <c r="H9428" s="69"/>
      <c r="I9428" s="69"/>
      <c r="J9428" s="68"/>
      <c r="K9428" s="69"/>
      <c r="L9428" s="68"/>
      <c r="M9428" s="68"/>
      <c r="N9428" s="68"/>
      <c r="O9428" s="68"/>
      <c r="P9428" s="70"/>
      <c r="Q9428" s="71"/>
    </row>
    <row r="9429" spans="1:17">
      <c r="A9429" s="152"/>
      <c r="B9429" s="68"/>
      <c r="C9429" s="68"/>
      <c r="D9429" s="68"/>
      <c r="E9429" s="68"/>
      <c r="F9429" s="69"/>
      <c r="G9429" s="69"/>
      <c r="H9429" s="69"/>
      <c r="I9429" s="69"/>
      <c r="J9429" s="68"/>
      <c r="K9429" s="69"/>
      <c r="L9429" s="68"/>
      <c r="M9429" s="68"/>
      <c r="N9429" s="68"/>
      <c r="O9429" s="68"/>
      <c r="P9429" s="70"/>
      <c r="Q9429" s="71"/>
    </row>
    <row r="9430" spans="1:17">
      <c r="A9430" s="152"/>
      <c r="B9430" s="68"/>
      <c r="C9430" s="68"/>
      <c r="D9430" s="68"/>
      <c r="E9430" s="68"/>
      <c r="F9430" s="69"/>
      <c r="G9430" s="69"/>
      <c r="H9430" s="69"/>
      <c r="I9430" s="69"/>
      <c r="J9430" s="68"/>
      <c r="K9430" s="69"/>
      <c r="L9430" s="68"/>
      <c r="M9430" s="68"/>
      <c r="N9430" s="68"/>
      <c r="O9430" s="68"/>
      <c r="P9430" s="70"/>
      <c r="Q9430" s="71"/>
    </row>
    <row r="9431" spans="1:17">
      <c r="A9431" s="152"/>
      <c r="B9431" s="68"/>
      <c r="C9431" s="68"/>
      <c r="D9431" s="68"/>
      <c r="E9431" s="68"/>
      <c r="F9431" s="69"/>
      <c r="G9431" s="69"/>
      <c r="H9431" s="69"/>
      <c r="I9431" s="69"/>
      <c r="J9431" s="68"/>
      <c r="K9431" s="69"/>
      <c r="L9431" s="68"/>
      <c r="M9431" s="68"/>
      <c r="N9431" s="68"/>
      <c r="O9431" s="68"/>
      <c r="P9431" s="70"/>
      <c r="Q9431" s="71"/>
    </row>
    <row r="9432" spans="1:17">
      <c r="A9432" s="152"/>
      <c r="B9432" s="68"/>
      <c r="C9432" s="68"/>
      <c r="D9432" s="68"/>
      <c r="E9432" s="68"/>
      <c r="F9432" s="69"/>
      <c r="G9432" s="69"/>
      <c r="H9432" s="69"/>
      <c r="I9432" s="69"/>
      <c r="J9432" s="68"/>
      <c r="K9432" s="69"/>
      <c r="L9432" s="68"/>
      <c r="M9432" s="68"/>
      <c r="N9432" s="68"/>
      <c r="O9432" s="68"/>
      <c r="P9432" s="70"/>
      <c r="Q9432" s="71"/>
    </row>
    <row r="9433" spans="1:17">
      <c r="A9433" s="152"/>
      <c r="B9433" s="68"/>
      <c r="C9433" s="68"/>
      <c r="D9433" s="68"/>
      <c r="E9433" s="68"/>
      <c r="F9433" s="69"/>
      <c r="G9433" s="69"/>
      <c r="H9433" s="69"/>
      <c r="I9433" s="69"/>
      <c r="J9433" s="68"/>
      <c r="K9433" s="69"/>
      <c r="L9433" s="68"/>
      <c r="M9433" s="68"/>
      <c r="N9433" s="68"/>
      <c r="O9433" s="68"/>
      <c r="P9433" s="70"/>
      <c r="Q9433" s="71"/>
    </row>
    <row r="9434" spans="1:17">
      <c r="A9434" s="152"/>
      <c r="B9434" s="68"/>
      <c r="C9434" s="68"/>
      <c r="D9434" s="68"/>
      <c r="E9434" s="68"/>
      <c r="F9434" s="69"/>
      <c r="G9434" s="69"/>
      <c r="H9434" s="69"/>
      <c r="I9434" s="69"/>
      <c r="J9434" s="68"/>
      <c r="K9434" s="69"/>
      <c r="L9434" s="68"/>
      <c r="M9434" s="68"/>
      <c r="N9434" s="68"/>
      <c r="O9434" s="68"/>
      <c r="P9434" s="70"/>
      <c r="Q9434" s="71"/>
    </row>
    <row r="9435" spans="1:17">
      <c r="A9435" s="152"/>
      <c r="B9435" s="68"/>
      <c r="C9435" s="68"/>
      <c r="D9435" s="68"/>
      <c r="E9435" s="68"/>
      <c r="F9435" s="69"/>
      <c r="G9435" s="69"/>
      <c r="H9435" s="69"/>
      <c r="I9435" s="69"/>
      <c r="J9435" s="68"/>
      <c r="K9435" s="69"/>
      <c r="L9435" s="68"/>
      <c r="M9435" s="68"/>
      <c r="N9435" s="68"/>
      <c r="O9435" s="68"/>
      <c r="P9435" s="70"/>
      <c r="Q9435" s="71"/>
    </row>
    <row r="9436" spans="1:17">
      <c r="A9436" s="152"/>
      <c r="B9436" s="68"/>
      <c r="C9436" s="68"/>
      <c r="D9436" s="68"/>
      <c r="E9436" s="68"/>
      <c r="F9436" s="69"/>
      <c r="G9436" s="69"/>
      <c r="H9436" s="69"/>
      <c r="I9436" s="69"/>
      <c r="J9436" s="68"/>
      <c r="K9436" s="69"/>
      <c r="L9436" s="68"/>
      <c r="M9436" s="68"/>
      <c r="N9436" s="68"/>
      <c r="O9436" s="68"/>
      <c r="P9436" s="70"/>
      <c r="Q9436" s="71"/>
    </row>
    <row r="9437" spans="1:17">
      <c r="A9437" s="152"/>
      <c r="B9437" s="68"/>
      <c r="C9437" s="68"/>
      <c r="D9437" s="68"/>
      <c r="E9437" s="68"/>
      <c r="F9437" s="69"/>
      <c r="G9437" s="69"/>
      <c r="H9437" s="69"/>
      <c r="I9437" s="69"/>
      <c r="J9437" s="68"/>
      <c r="K9437" s="69"/>
      <c r="L9437" s="68"/>
      <c r="M9437" s="68"/>
      <c r="N9437" s="68"/>
      <c r="O9437" s="68"/>
      <c r="P9437" s="70"/>
      <c r="Q9437" s="71"/>
    </row>
    <row r="9438" spans="1:17">
      <c r="A9438" s="152"/>
      <c r="B9438" s="68"/>
      <c r="C9438" s="68"/>
      <c r="D9438" s="68"/>
      <c r="E9438" s="68"/>
      <c r="F9438" s="69"/>
      <c r="G9438" s="69"/>
      <c r="H9438" s="69"/>
      <c r="I9438" s="69"/>
      <c r="J9438" s="68"/>
      <c r="K9438" s="69"/>
      <c r="L9438" s="68"/>
      <c r="M9438" s="68"/>
      <c r="N9438" s="68"/>
      <c r="O9438" s="68"/>
      <c r="P9438" s="70"/>
      <c r="Q9438" s="71"/>
    </row>
    <row r="9439" spans="1:17">
      <c r="A9439" s="152"/>
      <c r="B9439" s="68"/>
      <c r="C9439" s="68"/>
      <c r="D9439" s="68"/>
      <c r="E9439" s="68"/>
      <c r="F9439" s="69"/>
      <c r="G9439" s="69"/>
      <c r="H9439" s="69"/>
      <c r="I9439" s="69"/>
      <c r="J9439" s="68"/>
      <c r="K9439" s="69"/>
      <c r="L9439" s="68"/>
      <c r="M9439" s="68"/>
      <c r="N9439" s="68"/>
      <c r="O9439" s="68"/>
      <c r="P9439" s="70"/>
      <c r="Q9439" s="71"/>
    </row>
    <row r="9440" spans="1:17">
      <c r="A9440" s="152"/>
      <c r="B9440" s="68"/>
      <c r="C9440" s="68"/>
      <c r="D9440" s="68"/>
      <c r="E9440" s="68"/>
      <c r="F9440" s="69"/>
      <c r="G9440" s="69"/>
      <c r="H9440" s="69"/>
      <c r="I9440" s="69"/>
      <c r="J9440" s="68"/>
      <c r="K9440" s="69"/>
      <c r="L9440" s="68"/>
      <c r="M9440" s="68"/>
      <c r="N9440" s="68"/>
      <c r="O9440" s="68"/>
      <c r="P9440" s="70"/>
      <c r="Q9440" s="71"/>
    </row>
    <row r="9441" spans="1:17">
      <c r="A9441" s="152"/>
      <c r="B9441" s="68"/>
      <c r="C9441" s="68"/>
      <c r="D9441" s="68"/>
      <c r="E9441" s="68"/>
      <c r="F9441" s="69"/>
      <c r="G9441" s="69"/>
      <c r="H9441" s="69"/>
      <c r="I9441" s="69"/>
      <c r="J9441" s="68"/>
      <c r="K9441" s="69"/>
      <c r="L9441" s="68"/>
      <c r="M9441" s="68"/>
      <c r="N9441" s="68"/>
      <c r="O9441" s="68"/>
      <c r="P9441" s="70"/>
      <c r="Q9441" s="71"/>
    </row>
    <row r="9442" spans="1:17">
      <c r="A9442" s="152"/>
      <c r="B9442" s="68"/>
      <c r="C9442" s="68"/>
      <c r="D9442" s="68"/>
      <c r="E9442" s="68"/>
      <c r="F9442" s="69"/>
      <c r="G9442" s="69"/>
      <c r="H9442" s="69"/>
      <c r="I9442" s="69"/>
      <c r="J9442" s="68"/>
      <c r="K9442" s="69"/>
      <c r="L9442" s="68"/>
      <c r="M9442" s="68"/>
      <c r="N9442" s="68"/>
      <c r="O9442" s="68"/>
      <c r="P9442" s="70"/>
      <c r="Q9442" s="71"/>
    </row>
    <row r="9443" spans="1:17">
      <c r="A9443" s="152"/>
      <c r="B9443" s="68"/>
      <c r="C9443" s="68"/>
      <c r="D9443" s="68"/>
      <c r="E9443" s="68"/>
      <c r="F9443" s="69"/>
      <c r="G9443" s="69"/>
      <c r="H9443" s="69"/>
      <c r="I9443" s="69"/>
      <c r="J9443" s="68"/>
      <c r="K9443" s="69"/>
      <c r="L9443" s="68"/>
      <c r="M9443" s="68"/>
      <c r="N9443" s="68"/>
      <c r="O9443" s="68"/>
      <c r="P9443" s="70"/>
      <c r="Q9443" s="71"/>
    </row>
    <row r="9444" spans="1:17">
      <c r="A9444" s="152"/>
      <c r="B9444" s="68"/>
      <c r="C9444" s="68"/>
      <c r="D9444" s="68"/>
      <c r="E9444" s="68"/>
      <c r="F9444" s="69"/>
      <c r="G9444" s="69"/>
      <c r="H9444" s="69"/>
      <c r="I9444" s="69"/>
      <c r="J9444" s="68"/>
      <c r="K9444" s="69"/>
      <c r="L9444" s="68"/>
      <c r="M9444" s="68"/>
      <c r="N9444" s="68"/>
      <c r="O9444" s="68"/>
      <c r="P9444" s="70"/>
      <c r="Q9444" s="71"/>
    </row>
    <row r="9445" spans="1:17">
      <c r="A9445" s="152"/>
      <c r="B9445" s="68"/>
      <c r="C9445" s="68"/>
      <c r="D9445" s="68"/>
      <c r="E9445" s="68"/>
      <c r="F9445" s="69"/>
      <c r="G9445" s="69"/>
      <c r="H9445" s="69"/>
      <c r="I9445" s="69"/>
      <c r="J9445" s="68"/>
      <c r="K9445" s="69"/>
      <c r="L9445" s="68"/>
      <c r="M9445" s="68"/>
      <c r="N9445" s="68"/>
      <c r="O9445" s="68"/>
      <c r="P9445" s="70"/>
      <c r="Q9445" s="71"/>
    </row>
    <row r="9446" spans="1:17">
      <c r="A9446" s="152"/>
      <c r="B9446" s="68"/>
      <c r="C9446" s="68"/>
      <c r="D9446" s="68"/>
      <c r="E9446" s="68"/>
      <c r="F9446" s="69"/>
      <c r="G9446" s="69"/>
      <c r="H9446" s="69"/>
      <c r="I9446" s="69"/>
      <c r="J9446" s="68"/>
      <c r="K9446" s="69"/>
      <c r="L9446" s="68"/>
      <c r="M9446" s="68"/>
      <c r="N9446" s="68"/>
      <c r="O9446" s="68"/>
      <c r="P9446" s="70"/>
      <c r="Q9446" s="71"/>
    </row>
    <row r="9447" spans="1:17">
      <c r="A9447" s="152"/>
      <c r="B9447" s="68"/>
      <c r="C9447" s="68"/>
      <c r="D9447" s="68"/>
      <c r="E9447" s="68"/>
      <c r="F9447" s="69"/>
      <c r="G9447" s="69"/>
      <c r="H9447" s="69"/>
      <c r="I9447" s="69"/>
      <c r="J9447" s="68"/>
      <c r="K9447" s="69"/>
      <c r="L9447" s="68"/>
      <c r="M9447" s="68"/>
      <c r="N9447" s="68"/>
      <c r="O9447" s="68"/>
      <c r="P9447" s="70"/>
      <c r="Q9447" s="71"/>
    </row>
    <row r="9448" spans="1:17">
      <c r="A9448" s="152"/>
      <c r="B9448" s="68"/>
      <c r="C9448" s="68"/>
      <c r="D9448" s="68"/>
      <c r="E9448" s="68"/>
      <c r="F9448" s="69"/>
      <c r="G9448" s="69"/>
      <c r="H9448" s="69"/>
      <c r="I9448" s="69"/>
      <c r="J9448" s="68"/>
      <c r="K9448" s="69"/>
      <c r="L9448" s="68"/>
      <c r="M9448" s="68"/>
      <c r="N9448" s="68"/>
      <c r="O9448" s="68"/>
      <c r="P9448" s="70"/>
      <c r="Q9448" s="71"/>
    </row>
    <row r="9449" spans="1:17">
      <c r="A9449" s="152"/>
      <c r="B9449" s="68"/>
      <c r="C9449" s="68"/>
      <c r="D9449" s="68"/>
      <c r="E9449" s="68"/>
      <c r="F9449" s="69"/>
      <c r="G9449" s="69"/>
      <c r="H9449" s="69"/>
      <c r="I9449" s="69"/>
      <c r="J9449" s="68"/>
      <c r="K9449" s="69"/>
      <c r="L9449" s="68"/>
      <c r="M9449" s="68"/>
      <c r="N9449" s="68"/>
      <c r="O9449" s="68"/>
      <c r="P9449" s="70"/>
      <c r="Q9449" s="71"/>
    </row>
    <row r="9450" spans="1:17">
      <c r="A9450" s="152"/>
      <c r="B9450" s="68"/>
      <c r="C9450" s="68"/>
      <c r="D9450" s="68"/>
      <c r="E9450" s="68"/>
      <c r="F9450" s="69"/>
      <c r="G9450" s="69"/>
      <c r="H9450" s="69"/>
      <c r="I9450" s="69"/>
      <c r="J9450" s="68"/>
      <c r="K9450" s="69"/>
      <c r="L9450" s="68"/>
      <c r="M9450" s="68"/>
      <c r="N9450" s="68"/>
      <c r="O9450" s="68"/>
      <c r="P9450" s="70"/>
      <c r="Q9450" s="71"/>
    </row>
    <row r="9451" spans="1:17">
      <c r="A9451" s="152"/>
      <c r="B9451" s="68"/>
      <c r="C9451" s="68"/>
      <c r="D9451" s="68"/>
      <c r="E9451" s="68"/>
      <c r="F9451" s="69"/>
      <c r="G9451" s="69"/>
      <c r="H9451" s="69"/>
      <c r="I9451" s="69"/>
      <c r="J9451" s="68"/>
      <c r="K9451" s="69"/>
      <c r="L9451" s="68"/>
      <c r="M9451" s="68"/>
      <c r="N9451" s="68"/>
      <c r="O9451" s="68"/>
      <c r="P9451" s="70"/>
      <c r="Q9451" s="71"/>
    </row>
    <row r="9452" spans="1:17">
      <c r="A9452" s="152"/>
      <c r="B9452" s="68"/>
      <c r="C9452" s="68"/>
      <c r="D9452" s="68"/>
      <c r="E9452" s="68"/>
      <c r="F9452" s="69"/>
      <c r="G9452" s="69"/>
      <c r="H9452" s="69"/>
      <c r="I9452" s="69"/>
      <c r="J9452" s="68"/>
      <c r="K9452" s="69"/>
      <c r="L9452" s="68"/>
      <c r="M9452" s="68"/>
      <c r="N9452" s="68"/>
      <c r="O9452" s="68"/>
      <c r="P9452" s="70"/>
      <c r="Q9452" s="71"/>
    </row>
    <row r="9453" spans="1:17">
      <c r="A9453" s="152"/>
      <c r="B9453" s="68"/>
      <c r="C9453" s="68"/>
      <c r="D9453" s="68"/>
      <c r="E9453" s="68"/>
      <c r="F9453" s="69"/>
      <c r="G9453" s="69"/>
      <c r="H9453" s="69"/>
      <c r="I9453" s="69"/>
      <c r="J9453" s="68"/>
      <c r="K9453" s="69"/>
      <c r="L9453" s="68"/>
      <c r="M9453" s="68"/>
      <c r="N9453" s="68"/>
      <c r="O9453" s="68"/>
      <c r="P9453" s="70"/>
      <c r="Q9453" s="71"/>
    </row>
    <row r="9454" spans="1:17">
      <c r="A9454" s="152"/>
      <c r="B9454" s="68"/>
      <c r="C9454" s="68"/>
      <c r="D9454" s="68"/>
      <c r="E9454" s="68"/>
      <c r="F9454" s="69"/>
      <c r="G9454" s="69"/>
      <c r="H9454" s="69"/>
      <c r="I9454" s="69"/>
      <c r="J9454" s="68"/>
      <c r="K9454" s="69"/>
      <c r="L9454" s="68"/>
      <c r="M9454" s="68"/>
      <c r="N9454" s="68"/>
      <c r="O9454" s="68"/>
      <c r="P9454" s="70"/>
      <c r="Q9454" s="71"/>
    </row>
    <row r="9455" spans="1:17">
      <c r="A9455" s="152"/>
      <c r="B9455" s="68"/>
      <c r="C9455" s="68"/>
      <c r="D9455" s="68"/>
      <c r="E9455" s="68"/>
      <c r="F9455" s="69"/>
      <c r="G9455" s="69"/>
      <c r="H9455" s="69"/>
      <c r="I9455" s="69"/>
      <c r="J9455" s="68"/>
      <c r="K9455" s="69"/>
      <c r="L9455" s="68"/>
      <c r="M9455" s="68"/>
      <c r="N9455" s="68"/>
      <c r="O9455" s="68"/>
      <c r="P9455" s="70"/>
      <c r="Q9455" s="71"/>
    </row>
    <row r="9456" spans="1:17">
      <c r="A9456" s="152"/>
      <c r="B9456" s="68"/>
      <c r="C9456" s="68"/>
      <c r="D9456" s="68"/>
      <c r="E9456" s="68"/>
      <c r="F9456" s="69"/>
      <c r="G9456" s="69"/>
      <c r="H9456" s="69"/>
      <c r="I9456" s="69"/>
      <c r="J9456" s="68"/>
      <c r="K9456" s="69"/>
      <c r="L9456" s="68"/>
      <c r="M9456" s="68"/>
      <c r="N9456" s="68"/>
      <c r="O9456" s="68"/>
      <c r="P9456" s="70"/>
      <c r="Q9456" s="71"/>
    </row>
    <row r="9457" spans="1:17">
      <c r="A9457" s="152"/>
      <c r="B9457" s="68"/>
      <c r="C9457" s="68"/>
      <c r="D9457" s="68"/>
      <c r="E9457" s="68"/>
      <c r="F9457" s="69"/>
      <c r="G9457" s="69"/>
      <c r="H9457" s="69"/>
      <c r="I9457" s="69"/>
      <c r="J9457" s="68"/>
      <c r="K9457" s="69"/>
      <c r="L9457" s="68"/>
      <c r="M9457" s="68"/>
      <c r="N9457" s="68"/>
      <c r="O9457" s="68"/>
      <c r="P9457" s="70"/>
      <c r="Q9457" s="71"/>
    </row>
    <row r="9458" spans="1:17">
      <c r="A9458" s="152"/>
      <c r="B9458" s="68"/>
      <c r="C9458" s="68"/>
      <c r="D9458" s="68"/>
      <c r="E9458" s="68"/>
      <c r="F9458" s="69"/>
      <c r="G9458" s="69"/>
      <c r="H9458" s="69"/>
      <c r="I9458" s="69"/>
      <c r="J9458" s="68"/>
      <c r="K9458" s="69"/>
      <c r="L9458" s="68"/>
      <c r="M9458" s="68"/>
      <c r="N9458" s="68"/>
      <c r="O9458" s="68"/>
      <c r="P9458" s="70"/>
      <c r="Q9458" s="71"/>
    </row>
    <row r="9459" spans="1:17">
      <c r="A9459" s="152"/>
      <c r="B9459" s="68"/>
      <c r="C9459" s="68"/>
      <c r="D9459" s="68"/>
      <c r="E9459" s="68"/>
      <c r="F9459" s="69"/>
      <c r="G9459" s="69"/>
      <c r="H9459" s="69"/>
      <c r="I9459" s="69"/>
      <c r="J9459" s="68"/>
      <c r="K9459" s="69"/>
      <c r="L9459" s="68"/>
      <c r="M9459" s="68"/>
      <c r="N9459" s="68"/>
      <c r="O9459" s="68"/>
      <c r="P9459" s="70"/>
      <c r="Q9459" s="71"/>
    </row>
    <row r="9460" spans="1:17">
      <c r="A9460" s="152"/>
      <c r="B9460" s="68"/>
      <c r="C9460" s="68"/>
      <c r="D9460" s="68"/>
      <c r="E9460" s="68"/>
      <c r="F9460" s="69"/>
      <c r="G9460" s="69"/>
      <c r="H9460" s="69"/>
      <c r="I9460" s="69"/>
      <c r="J9460" s="68"/>
      <c r="K9460" s="69"/>
      <c r="L9460" s="68"/>
      <c r="M9460" s="68"/>
      <c r="N9460" s="68"/>
      <c r="O9460" s="68"/>
      <c r="P9460" s="70"/>
      <c r="Q9460" s="71"/>
    </row>
    <row r="9461" spans="1:17">
      <c r="A9461" s="152"/>
      <c r="B9461" s="68"/>
      <c r="C9461" s="68"/>
      <c r="D9461" s="68"/>
      <c r="E9461" s="68"/>
      <c r="F9461" s="69"/>
      <c r="G9461" s="69"/>
      <c r="H9461" s="69"/>
      <c r="I9461" s="69"/>
      <c r="J9461" s="68"/>
      <c r="K9461" s="69"/>
      <c r="L9461" s="68"/>
      <c r="M9461" s="68"/>
      <c r="N9461" s="68"/>
      <c r="O9461" s="68"/>
      <c r="P9461" s="70"/>
      <c r="Q9461" s="71"/>
    </row>
    <row r="9462" spans="1:17">
      <c r="A9462" s="152"/>
      <c r="B9462" s="68"/>
      <c r="C9462" s="68"/>
      <c r="D9462" s="68"/>
      <c r="E9462" s="68"/>
      <c r="F9462" s="69"/>
      <c r="G9462" s="69"/>
      <c r="H9462" s="69"/>
      <c r="I9462" s="69"/>
      <c r="J9462" s="68"/>
      <c r="K9462" s="69"/>
      <c r="L9462" s="68"/>
      <c r="M9462" s="68"/>
      <c r="N9462" s="68"/>
      <c r="O9462" s="68"/>
      <c r="P9462" s="70"/>
      <c r="Q9462" s="71"/>
    </row>
    <row r="9463" spans="1:17">
      <c r="A9463" s="152"/>
      <c r="B9463" s="68"/>
      <c r="C9463" s="68"/>
      <c r="D9463" s="68"/>
      <c r="E9463" s="68"/>
      <c r="F9463" s="69"/>
      <c r="G9463" s="69"/>
      <c r="H9463" s="69"/>
      <c r="I9463" s="69"/>
      <c r="J9463" s="68"/>
      <c r="K9463" s="69"/>
      <c r="L9463" s="68"/>
      <c r="M9463" s="68"/>
      <c r="N9463" s="68"/>
      <c r="O9463" s="68"/>
      <c r="P9463" s="70"/>
      <c r="Q9463" s="71"/>
    </row>
    <row r="9464" spans="1:17">
      <c r="A9464" s="152"/>
      <c r="B9464" s="68"/>
      <c r="C9464" s="68"/>
      <c r="D9464" s="68"/>
      <c r="E9464" s="68"/>
      <c r="F9464" s="69"/>
      <c r="G9464" s="69"/>
      <c r="H9464" s="69"/>
      <c r="I9464" s="69"/>
      <c r="J9464" s="68"/>
      <c r="K9464" s="69"/>
      <c r="L9464" s="68"/>
      <c r="M9464" s="68"/>
      <c r="N9464" s="68"/>
      <c r="O9464" s="68"/>
      <c r="P9464" s="70"/>
      <c r="Q9464" s="71"/>
    </row>
    <row r="9465" spans="1:17">
      <c r="A9465" s="152"/>
      <c r="B9465" s="68"/>
      <c r="C9465" s="68"/>
      <c r="D9465" s="68"/>
      <c r="E9465" s="68"/>
      <c r="F9465" s="69"/>
      <c r="G9465" s="69"/>
      <c r="H9465" s="69"/>
      <c r="I9465" s="69"/>
      <c r="J9465" s="68"/>
      <c r="K9465" s="69"/>
      <c r="L9465" s="68"/>
      <c r="M9465" s="68"/>
      <c r="N9465" s="68"/>
      <c r="O9465" s="68"/>
      <c r="P9465" s="70"/>
      <c r="Q9465" s="71"/>
    </row>
    <row r="9466" spans="1:17">
      <c r="A9466" s="152"/>
      <c r="B9466" s="68"/>
      <c r="C9466" s="68"/>
      <c r="D9466" s="68"/>
      <c r="E9466" s="68"/>
      <c r="F9466" s="69"/>
      <c r="G9466" s="69"/>
      <c r="H9466" s="69"/>
      <c r="I9466" s="69"/>
      <c r="J9466" s="68"/>
      <c r="K9466" s="69"/>
      <c r="L9466" s="68"/>
      <c r="M9466" s="68"/>
      <c r="N9466" s="68"/>
      <c r="O9466" s="68"/>
      <c r="P9466" s="70"/>
      <c r="Q9466" s="71"/>
    </row>
    <row r="9467" spans="1:17">
      <c r="A9467" s="152"/>
      <c r="B9467" s="68"/>
      <c r="C9467" s="68"/>
      <c r="D9467" s="68"/>
      <c r="E9467" s="68"/>
      <c r="F9467" s="69"/>
      <c r="G9467" s="69"/>
      <c r="H9467" s="69"/>
      <c r="I9467" s="69"/>
      <c r="J9467" s="68"/>
      <c r="K9467" s="69"/>
      <c r="L9467" s="68"/>
      <c r="M9467" s="68"/>
      <c r="N9467" s="68"/>
      <c r="O9467" s="68"/>
      <c r="P9467" s="70"/>
      <c r="Q9467" s="71"/>
    </row>
    <row r="9468" spans="1:17">
      <c r="A9468" s="152"/>
      <c r="B9468" s="68"/>
      <c r="C9468" s="68"/>
      <c r="D9468" s="68"/>
      <c r="E9468" s="68"/>
      <c r="F9468" s="69"/>
      <c r="G9468" s="69"/>
      <c r="H9468" s="69"/>
      <c r="I9468" s="69"/>
      <c r="J9468" s="68"/>
      <c r="K9468" s="69"/>
      <c r="L9468" s="68"/>
      <c r="M9468" s="68"/>
      <c r="N9468" s="68"/>
      <c r="O9468" s="68"/>
      <c r="P9468" s="70"/>
      <c r="Q9468" s="71"/>
    </row>
    <row r="9469" spans="1:17">
      <c r="A9469" s="152"/>
      <c r="B9469" s="68"/>
      <c r="C9469" s="68"/>
      <c r="D9469" s="68"/>
      <c r="E9469" s="68"/>
      <c r="F9469" s="69"/>
      <c r="G9469" s="69"/>
      <c r="H9469" s="69"/>
      <c r="I9469" s="69"/>
      <c r="J9469" s="68"/>
      <c r="K9469" s="69"/>
      <c r="L9469" s="68"/>
      <c r="M9469" s="68"/>
      <c r="N9469" s="68"/>
      <c r="O9469" s="68"/>
      <c r="P9469" s="70"/>
      <c r="Q9469" s="71"/>
    </row>
    <row r="9470" spans="1:17">
      <c r="A9470" s="152"/>
      <c r="B9470" s="68"/>
      <c r="C9470" s="68"/>
      <c r="D9470" s="68"/>
      <c r="E9470" s="68"/>
      <c r="F9470" s="69"/>
      <c r="G9470" s="69"/>
      <c r="H9470" s="69"/>
      <c r="I9470" s="69"/>
      <c r="J9470" s="68"/>
      <c r="K9470" s="69"/>
      <c r="L9470" s="68"/>
      <c r="M9470" s="68"/>
      <c r="N9470" s="68"/>
      <c r="O9470" s="68"/>
      <c r="P9470" s="70"/>
      <c r="Q9470" s="71"/>
    </row>
    <row r="9471" spans="1:17">
      <c r="A9471" s="152"/>
      <c r="B9471" s="68"/>
      <c r="C9471" s="68"/>
      <c r="D9471" s="68"/>
      <c r="E9471" s="68"/>
      <c r="F9471" s="69"/>
      <c r="G9471" s="69"/>
      <c r="H9471" s="69"/>
      <c r="I9471" s="69"/>
      <c r="J9471" s="68"/>
      <c r="K9471" s="69"/>
      <c r="L9471" s="68"/>
      <c r="M9471" s="68"/>
      <c r="N9471" s="68"/>
      <c r="O9471" s="68"/>
      <c r="P9471" s="70"/>
      <c r="Q9471" s="71"/>
    </row>
    <row r="9472" spans="1:17">
      <c r="A9472" s="152"/>
      <c r="B9472" s="68"/>
      <c r="C9472" s="68"/>
      <c r="D9472" s="68"/>
      <c r="E9472" s="68"/>
      <c r="F9472" s="69"/>
      <c r="G9472" s="69"/>
      <c r="H9472" s="69"/>
      <c r="I9472" s="69"/>
      <c r="J9472" s="68"/>
      <c r="K9472" s="69"/>
      <c r="L9472" s="68"/>
      <c r="M9472" s="68"/>
      <c r="N9472" s="68"/>
      <c r="O9472" s="68"/>
      <c r="P9472" s="70"/>
      <c r="Q9472" s="71"/>
    </row>
    <row r="9473" spans="1:17">
      <c r="A9473" s="152"/>
      <c r="B9473" s="68"/>
      <c r="C9473" s="68"/>
      <c r="D9473" s="68"/>
      <c r="E9473" s="68"/>
      <c r="F9473" s="69"/>
      <c r="G9473" s="69"/>
      <c r="H9473" s="69"/>
      <c r="I9473" s="69"/>
      <c r="J9473" s="68"/>
      <c r="K9473" s="69"/>
      <c r="L9473" s="68"/>
      <c r="M9473" s="68"/>
      <c r="N9473" s="68"/>
      <c r="O9473" s="68"/>
      <c r="P9473" s="70"/>
      <c r="Q9473" s="71"/>
    </row>
    <row r="9474" spans="1:17">
      <c r="A9474" s="152"/>
      <c r="B9474" s="68"/>
      <c r="C9474" s="68"/>
      <c r="D9474" s="68"/>
      <c r="E9474" s="68"/>
      <c r="F9474" s="69"/>
      <c r="G9474" s="69"/>
      <c r="H9474" s="69"/>
      <c r="I9474" s="69"/>
      <c r="J9474" s="68"/>
      <c r="K9474" s="69"/>
      <c r="L9474" s="68"/>
      <c r="M9474" s="68"/>
      <c r="N9474" s="68"/>
      <c r="O9474" s="68"/>
      <c r="P9474" s="70"/>
      <c r="Q9474" s="71"/>
    </row>
    <row r="9475" spans="1:17">
      <c r="A9475" s="152"/>
      <c r="B9475" s="68"/>
      <c r="C9475" s="68"/>
      <c r="D9475" s="68"/>
      <c r="E9475" s="68"/>
      <c r="F9475" s="69"/>
      <c r="G9475" s="69"/>
      <c r="H9475" s="69"/>
      <c r="I9475" s="69"/>
      <c r="J9475" s="68"/>
      <c r="K9475" s="69"/>
      <c r="L9475" s="68"/>
      <c r="M9475" s="68"/>
      <c r="N9475" s="68"/>
      <c r="O9475" s="68"/>
      <c r="P9475" s="70"/>
      <c r="Q9475" s="71"/>
    </row>
    <row r="9476" spans="1:17">
      <c r="A9476" s="152"/>
      <c r="B9476" s="68"/>
      <c r="C9476" s="68"/>
      <c r="D9476" s="68"/>
      <c r="E9476" s="68"/>
      <c r="F9476" s="69"/>
      <c r="G9476" s="69"/>
      <c r="H9476" s="69"/>
      <c r="I9476" s="69"/>
      <c r="J9476" s="68"/>
      <c r="K9476" s="69"/>
      <c r="L9476" s="68"/>
      <c r="M9476" s="68"/>
      <c r="N9476" s="68"/>
      <c r="O9476" s="68"/>
      <c r="P9476" s="70"/>
      <c r="Q9476" s="71"/>
    </row>
    <row r="9477" spans="1:17">
      <c r="A9477" s="152"/>
      <c r="B9477" s="68"/>
      <c r="C9477" s="68"/>
      <c r="D9477" s="68"/>
      <c r="E9477" s="68"/>
      <c r="F9477" s="69"/>
      <c r="G9477" s="69"/>
      <c r="H9477" s="69"/>
      <c r="I9477" s="69"/>
      <c r="J9477" s="68"/>
      <c r="K9477" s="69"/>
      <c r="L9477" s="68"/>
      <c r="M9477" s="68"/>
      <c r="N9477" s="68"/>
      <c r="O9477" s="68"/>
      <c r="P9477" s="70"/>
      <c r="Q9477" s="71"/>
    </row>
    <row r="9478" spans="1:17">
      <c r="A9478" s="152"/>
      <c r="B9478" s="68"/>
      <c r="C9478" s="68"/>
      <c r="D9478" s="68"/>
      <c r="E9478" s="68"/>
      <c r="F9478" s="69"/>
      <c r="G9478" s="69"/>
      <c r="H9478" s="69"/>
      <c r="I9478" s="69"/>
      <c r="J9478" s="68"/>
      <c r="K9478" s="69"/>
      <c r="L9478" s="68"/>
      <c r="M9478" s="68"/>
      <c r="N9478" s="68"/>
      <c r="O9478" s="68"/>
      <c r="P9478" s="70"/>
      <c r="Q9478" s="71"/>
    </row>
    <row r="9479" spans="1:17">
      <c r="A9479" s="152"/>
      <c r="B9479" s="68"/>
      <c r="C9479" s="68"/>
      <c r="D9479" s="68"/>
      <c r="E9479" s="68"/>
      <c r="F9479" s="69"/>
      <c r="G9479" s="69"/>
      <c r="H9479" s="69"/>
      <c r="I9479" s="69"/>
      <c r="J9479" s="68"/>
      <c r="K9479" s="69"/>
      <c r="L9479" s="68"/>
      <c r="M9479" s="68"/>
      <c r="N9479" s="68"/>
      <c r="O9479" s="68"/>
      <c r="P9479" s="70"/>
      <c r="Q9479" s="71"/>
    </row>
    <row r="9480" spans="1:17">
      <c r="A9480" s="152"/>
      <c r="B9480" s="68"/>
      <c r="C9480" s="68"/>
      <c r="D9480" s="68"/>
      <c r="E9480" s="68"/>
      <c r="F9480" s="69"/>
      <c r="G9480" s="69"/>
      <c r="H9480" s="69"/>
      <c r="I9480" s="69"/>
      <c r="J9480" s="68"/>
      <c r="K9480" s="69"/>
      <c r="L9480" s="68"/>
      <c r="M9480" s="68"/>
      <c r="N9480" s="68"/>
      <c r="O9480" s="68"/>
      <c r="P9480" s="70"/>
      <c r="Q9480" s="71"/>
    </row>
    <row r="9481" spans="1:17">
      <c r="A9481" s="152"/>
      <c r="B9481" s="68"/>
      <c r="C9481" s="68"/>
      <c r="D9481" s="68"/>
      <c r="E9481" s="68"/>
      <c r="F9481" s="69"/>
      <c r="G9481" s="69"/>
      <c r="H9481" s="69"/>
      <c r="I9481" s="69"/>
      <c r="J9481" s="68"/>
      <c r="K9481" s="69"/>
      <c r="L9481" s="68"/>
      <c r="M9481" s="68"/>
      <c r="N9481" s="68"/>
      <c r="O9481" s="68"/>
      <c r="P9481" s="70"/>
      <c r="Q9481" s="71"/>
    </row>
    <row r="9482" spans="1:17">
      <c r="A9482" s="152"/>
      <c r="B9482" s="68"/>
      <c r="C9482" s="68"/>
      <c r="D9482" s="68"/>
      <c r="E9482" s="68"/>
      <c r="F9482" s="69"/>
      <c r="G9482" s="69"/>
      <c r="H9482" s="69"/>
      <c r="I9482" s="69"/>
      <c r="J9482" s="68"/>
      <c r="K9482" s="69"/>
      <c r="L9482" s="68"/>
      <c r="M9482" s="68"/>
      <c r="N9482" s="68"/>
      <c r="O9482" s="68"/>
      <c r="P9482" s="70"/>
      <c r="Q9482" s="71"/>
    </row>
    <row r="9483" spans="1:17">
      <c r="A9483" s="152"/>
      <c r="B9483" s="68"/>
      <c r="C9483" s="68"/>
      <c r="D9483" s="68"/>
      <c r="E9483" s="68"/>
      <c r="F9483" s="69"/>
      <c r="G9483" s="69"/>
      <c r="H9483" s="69"/>
      <c r="I9483" s="69"/>
      <c r="J9483" s="68"/>
      <c r="K9483" s="69"/>
      <c r="L9483" s="68"/>
      <c r="M9483" s="68"/>
      <c r="N9483" s="68"/>
      <c r="O9483" s="68"/>
      <c r="P9483" s="70"/>
      <c r="Q9483" s="71"/>
    </row>
    <row r="9484" spans="1:17">
      <c r="A9484" s="152"/>
      <c r="B9484" s="68"/>
      <c r="C9484" s="68"/>
      <c r="D9484" s="68"/>
      <c r="E9484" s="68"/>
      <c r="F9484" s="69"/>
      <c r="G9484" s="69"/>
      <c r="H9484" s="69"/>
      <c r="I9484" s="69"/>
      <c r="J9484" s="68"/>
      <c r="K9484" s="69"/>
      <c r="L9484" s="68"/>
      <c r="M9484" s="68"/>
      <c r="N9484" s="68"/>
      <c r="O9484" s="68"/>
      <c r="P9484" s="70"/>
      <c r="Q9484" s="71"/>
    </row>
    <row r="9485" spans="1:17">
      <c r="A9485" s="152"/>
      <c r="B9485" s="68"/>
      <c r="C9485" s="68"/>
      <c r="D9485" s="68"/>
      <c r="E9485" s="68"/>
      <c r="F9485" s="69"/>
      <c r="G9485" s="69"/>
      <c r="H9485" s="69"/>
      <c r="I9485" s="69"/>
      <c r="J9485" s="68"/>
      <c r="K9485" s="69"/>
      <c r="L9485" s="68"/>
      <c r="M9485" s="68"/>
      <c r="N9485" s="68"/>
      <c r="O9485" s="68"/>
      <c r="P9485" s="70"/>
      <c r="Q9485" s="71"/>
    </row>
    <row r="9486" spans="1:17">
      <c r="A9486" s="152"/>
      <c r="B9486" s="68"/>
      <c r="C9486" s="68"/>
      <c r="D9486" s="68"/>
      <c r="E9486" s="68"/>
      <c r="F9486" s="69"/>
      <c r="G9486" s="69"/>
      <c r="H9486" s="69"/>
      <c r="I9486" s="69"/>
      <c r="J9486" s="68"/>
      <c r="K9486" s="69"/>
      <c r="L9486" s="68"/>
      <c r="M9486" s="68"/>
      <c r="N9486" s="68"/>
      <c r="O9486" s="68"/>
      <c r="P9486" s="70"/>
      <c r="Q9486" s="71"/>
    </row>
    <row r="9487" spans="1:17">
      <c r="A9487" s="152"/>
      <c r="B9487" s="68"/>
      <c r="C9487" s="68"/>
      <c r="D9487" s="68"/>
      <c r="E9487" s="68"/>
      <c r="F9487" s="69"/>
      <c r="G9487" s="69"/>
      <c r="H9487" s="69"/>
      <c r="I9487" s="69"/>
      <c r="J9487" s="68"/>
      <c r="K9487" s="69"/>
      <c r="L9487" s="68"/>
      <c r="M9487" s="68"/>
      <c r="N9487" s="68"/>
      <c r="O9487" s="68"/>
      <c r="P9487" s="70"/>
      <c r="Q9487" s="71"/>
    </row>
    <row r="9488" spans="1:17">
      <c r="A9488" s="152"/>
      <c r="B9488" s="68"/>
      <c r="C9488" s="68"/>
      <c r="D9488" s="68"/>
      <c r="E9488" s="68"/>
      <c r="F9488" s="69"/>
      <c r="G9488" s="69"/>
      <c r="H9488" s="69"/>
      <c r="I9488" s="69"/>
      <c r="J9488" s="68"/>
      <c r="K9488" s="69"/>
      <c r="L9488" s="68"/>
      <c r="M9488" s="68"/>
      <c r="N9488" s="68"/>
      <c r="O9488" s="68"/>
      <c r="P9488" s="70"/>
      <c r="Q9488" s="71"/>
    </row>
    <row r="9489" spans="1:17">
      <c r="A9489" s="152"/>
      <c r="B9489" s="68"/>
      <c r="C9489" s="68"/>
      <c r="D9489" s="68"/>
      <c r="E9489" s="68"/>
      <c r="F9489" s="69"/>
      <c r="G9489" s="69"/>
      <c r="H9489" s="69"/>
      <c r="I9489" s="69"/>
      <c r="J9489" s="68"/>
      <c r="K9489" s="69"/>
      <c r="L9489" s="68"/>
      <c r="M9489" s="68"/>
      <c r="N9489" s="68"/>
      <c r="O9489" s="68"/>
      <c r="P9489" s="70"/>
      <c r="Q9489" s="71"/>
    </row>
    <row r="9490" spans="1:17">
      <c r="A9490" s="152"/>
      <c r="B9490" s="68"/>
      <c r="C9490" s="68"/>
      <c r="D9490" s="68"/>
      <c r="E9490" s="68"/>
      <c r="F9490" s="69"/>
      <c r="G9490" s="69"/>
      <c r="H9490" s="69"/>
      <c r="I9490" s="69"/>
      <c r="J9490" s="68"/>
      <c r="K9490" s="69"/>
      <c r="L9490" s="68"/>
      <c r="M9490" s="68"/>
      <c r="N9490" s="68"/>
      <c r="O9490" s="68"/>
      <c r="P9490" s="70"/>
      <c r="Q9490" s="71"/>
    </row>
    <row r="9491" spans="1:17">
      <c r="A9491" s="152"/>
      <c r="B9491" s="68"/>
      <c r="C9491" s="68"/>
      <c r="D9491" s="68"/>
      <c r="E9491" s="68"/>
      <c r="F9491" s="69"/>
      <c r="G9491" s="69"/>
      <c r="H9491" s="69"/>
      <c r="I9491" s="69"/>
      <c r="J9491" s="68"/>
      <c r="K9491" s="69"/>
      <c r="L9491" s="68"/>
      <c r="M9491" s="68"/>
      <c r="N9491" s="68"/>
      <c r="O9491" s="68"/>
      <c r="P9491" s="70"/>
      <c r="Q9491" s="71"/>
    </row>
    <row r="9492" spans="1:17">
      <c r="A9492" s="152"/>
      <c r="B9492" s="68"/>
      <c r="C9492" s="68"/>
      <c r="D9492" s="68"/>
      <c r="E9492" s="68"/>
      <c r="F9492" s="69"/>
      <c r="G9492" s="69"/>
      <c r="H9492" s="69"/>
      <c r="I9492" s="69"/>
      <c r="J9492" s="68"/>
      <c r="K9492" s="69"/>
      <c r="L9492" s="68"/>
      <c r="M9492" s="68"/>
      <c r="N9492" s="68"/>
      <c r="O9492" s="68"/>
      <c r="P9492" s="70"/>
      <c r="Q9492" s="71"/>
    </row>
    <row r="9493" spans="1:17">
      <c r="A9493" s="152"/>
      <c r="B9493" s="68"/>
      <c r="C9493" s="68"/>
      <c r="D9493" s="68"/>
      <c r="E9493" s="68"/>
      <c r="F9493" s="69"/>
      <c r="G9493" s="69"/>
      <c r="H9493" s="69"/>
      <c r="I9493" s="69"/>
      <c r="J9493" s="68"/>
      <c r="K9493" s="69"/>
      <c r="L9493" s="68"/>
      <c r="M9493" s="68"/>
      <c r="N9493" s="68"/>
      <c r="O9493" s="68"/>
      <c r="P9493" s="70"/>
      <c r="Q9493" s="71"/>
    </row>
    <row r="9494" spans="1:17">
      <c r="A9494" s="152"/>
      <c r="B9494" s="68"/>
      <c r="C9494" s="68"/>
      <c r="D9494" s="68"/>
      <c r="E9494" s="68"/>
      <c r="F9494" s="69"/>
      <c r="G9494" s="69"/>
      <c r="H9494" s="69"/>
      <c r="I9494" s="69"/>
      <c r="J9494" s="68"/>
      <c r="K9494" s="69"/>
      <c r="L9494" s="68"/>
      <c r="M9494" s="68"/>
      <c r="N9494" s="68"/>
      <c r="O9494" s="68"/>
      <c r="P9494" s="70"/>
      <c r="Q9494" s="71"/>
    </row>
    <row r="9495" spans="1:17">
      <c r="A9495" s="152"/>
      <c r="B9495" s="68"/>
      <c r="C9495" s="68"/>
      <c r="D9495" s="68"/>
      <c r="E9495" s="68"/>
      <c r="F9495" s="69"/>
      <c r="G9495" s="69"/>
      <c r="H9495" s="69"/>
      <c r="I9495" s="69"/>
      <c r="J9495" s="68"/>
      <c r="K9495" s="69"/>
      <c r="L9495" s="68"/>
      <c r="M9495" s="68"/>
      <c r="N9495" s="68"/>
      <c r="O9495" s="68"/>
      <c r="P9495" s="70"/>
      <c r="Q9495" s="71"/>
    </row>
    <row r="9496" spans="1:17">
      <c r="A9496" s="152"/>
      <c r="B9496" s="68"/>
      <c r="C9496" s="68"/>
      <c r="D9496" s="68"/>
      <c r="E9496" s="68"/>
      <c r="F9496" s="69"/>
      <c r="G9496" s="69"/>
      <c r="H9496" s="69"/>
      <c r="I9496" s="69"/>
      <c r="J9496" s="68"/>
      <c r="K9496" s="69"/>
      <c r="L9496" s="68"/>
      <c r="M9496" s="68"/>
      <c r="N9496" s="68"/>
      <c r="O9496" s="68"/>
      <c r="P9496" s="70"/>
      <c r="Q9496" s="71"/>
    </row>
    <row r="9497" spans="1:17">
      <c r="A9497" s="152"/>
      <c r="B9497" s="68"/>
      <c r="C9497" s="68"/>
      <c r="D9497" s="68"/>
      <c r="E9497" s="68"/>
      <c r="F9497" s="69"/>
      <c r="G9497" s="69"/>
      <c r="H9497" s="69"/>
      <c r="I9497" s="69"/>
      <c r="J9497" s="68"/>
      <c r="K9497" s="69"/>
      <c r="L9497" s="68"/>
      <c r="M9497" s="68"/>
      <c r="N9497" s="68"/>
      <c r="O9497" s="68"/>
      <c r="P9497" s="70"/>
      <c r="Q9497" s="71"/>
    </row>
    <row r="9498" spans="1:17">
      <c r="A9498" s="152"/>
      <c r="B9498" s="68"/>
      <c r="C9498" s="68"/>
      <c r="D9498" s="68"/>
      <c r="E9498" s="68"/>
      <c r="F9498" s="69"/>
      <c r="G9498" s="69"/>
      <c r="H9498" s="69"/>
      <c r="I9498" s="69"/>
      <c r="J9498" s="68"/>
      <c r="K9498" s="69"/>
      <c r="L9498" s="68"/>
      <c r="M9498" s="68"/>
      <c r="N9498" s="68"/>
      <c r="O9498" s="68"/>
      <c r="P9498" s="70"/>
      <c r="Q9498" s="71"/>
    </row>
    <row r="9499" spans="1:17">
      <c r="A9499" s="152"/>
      <c r="B9499" s="68"/>
      <c r="C9499" s="68"/>
      <c r="D9499" s="68"/>
      <c r="E9499" s="68"/>
      <c r="F9499" s="69"/>
      <c r="G9499" s="69"/>
      <c r="H9499" s="69"/>
      <c r="I9499" s="69"/>
      <c r="J9499" s="68"/>
      <c r="K9499" s="69"/>
      <c r="L9499" s="68"/>
      <c r="M9499" s="68"/>
      <c r="N9499" s="68"/>
      <c r="O9499" s="68"/>
      <c r="P9499" s="70"/>
      <c r="Q9499" s="71"/>
    </row>
    <row r="9500" spans="1:17">
      <c r="A9500" s="152"/>
      <c r="B9500" s="68"/>
      <c r="C9500" s="68"/>
      <c r="D9500" s="68"/>
      <c r="E9500" s="68"/>
      <c r="F9500" s="69"/>
      <c r="G9500" s="69"/>
      <c r="H9500" s="69"/>
      <c r="I9500" s="69"/>
      <c r="J9500" s="68"/>
      <c r="K9500" s="69"/>
      <c r="L9500" s="68"/>
      <c r="M9500" s="68"/>
      <c r="N9500" s="68"/>
      <c r="O9500" s="68"/>
      <c r="P9500" s="70"/>
      <c r="Q9500" s="71"/>
    </row>
    <row r="9501" spans="1:17">
      <c r="A9501" s="152"/>
      <c r="B9501" s="68"/>
      <c r="C9501" s="68"/>
      <c r="D9501" s="68"/>
      <c r="E9501" s="68"/>
      <c r="F9501" s="69"/>
      <c r="G9501" s="69"/>
      <c r="H9501" s="69"/>
      <c r="I9501" s="69"/>
      <c r="J9501" s="68"/>
      <c r="K9501" s="69"/>
      <c r="L9501" s="68"/>
      <c r="M9501" s="68"/>
      <c r="N9501" s="68"/>
      <c r="O9501" s="68"/>
      <c r="P9501" s="70"/>
      <c r="Q9501" s="71"/>
    </row>
    <row r="9502" spans="1:17">
      <c r="A9502" s="152"/>
      <c r="B9502" s="68"/>
      <c r="C9502" s="68"/>
      <c r="D9502" s="68"/>
      <c r="E9502" s="68"/>
      <c r="F9502" s="69"/>
      <c r="G9502" s="69"/>
      <c r="H9502" s="69"/>
      <c r="I9502" s="69"/>
      <c r="J9502" s="68"/>
      <c r="K9502" s="69"/>
      <c r="L9502" s="68"/>
      <c r="M9502" s="68"/>
      <c r="N9502" s="68"/>
      <c r="O9502" s="68"/>
      <c r="P9502" s="70"/>
      <c r="Q9502" s="71"/>
    </row>
    <row r="9503" spans="1:17">
      <c r="A9503" s="152"/>
      <c r="B9503" s="68"/>
      <c r="C9503" s="68"/>
      <c r="D9503" s="68"/>
      <c r="E9503" s="68"/>
      <c r="F9503" s="69"/>
      <c r="G9503" s="69"/>
      <c r="H9503" s="69"/>
      <c r="I9503" s="69"/>
      <c r="J9503" s="68"/>
      <c r="K9503" s="69"/>
      <c r="L9503" s="68"/>
      <c r="M9503" s="68"/>
      <c r="N9503" s="68"/>
      <c r="O9503" s="68"/>
      <c r="P9503" s="70"/>
      <c r="Q9503" s="71"/>
    </row>
    <row r="9504" spans="1:17">
      <c r="A9504" s="152"/>
      <c r="B9504" s="68"/>
      <c r="C9504" s="68"/>
      <c r="D9504" s="68"/>
      <c r="E9504" s="68"/>
      <c r="F9504" s="69"/>
      <c r="G9504" s="69"/>
      <c r="H9504" s="69"/>
      <c r="I9504" s="69"/>
      <c r="J9504" s="68"/>
      <c r="K9504" s="69"/>
      <c r="L9504" s="68"/>
      <c r="M9504" s="68"/>
      <c r="N9504" s="68"/>
      <c r="O9504" s="68"/>
      <c r="P9504" s="70"/>
      <c r="Q9504" s="71"/>
    </row>
    <row r="9505" spans="1:17">
      <c r="A9505" s="152"/>
      <c r="B9505" s="68"/>
      <c r="C9505" s="68"/>
      <c r="D9505" s="68"/>
      <c r="E9505" s="68"/>
      <c r="F9505" s="69"/>
      <c r="G9505" s="69"/>
      <c r="H9505" s="69"/>
      <c r="I9505" s="69"/>
      <c r="J9505" s="68"/>
      <c r="K9505" s="69"/>
      <c r="L9505" s="68"/>
      <c r="M9505" s="68"/>
      <c r="N9505" s="68"/>
      <c r="O9505" s="68"/>
      <c r="P9505" s="70"/>
      <c r="Q9505" s="71"/>
    </row>
    <row r="9506" spans="1:17">
      <c r="A9506" s="152"/>
      <c r="B9506" s="68"/>
      <c r="C9506" s="68"/>
      <c r="D9506" s="68"/>
      <c r="E9506" s="68"/>
      <c r="F9506" s="69"/>
      <c r="G9506" s="69"/>
      <c r="H9506" s="69"/>
      <c r="I9506" s="69"/>
      <c r="J9506" s="68"/>
      <c r="K9506" s="69"/>
      <c r="L9506" s="68"/>
      <c r="M9506" s="68"/>
      <c r="N9506" s="68"/>
      <c r="O9506" s="68"/>
      <c r="P9506" s="70"/>
      <c r="Q9506" s="71"/>
    </row>
    <row r="9507" spans="1:17">
      <c r="A9507" s="152"/>
      <c r="B9507" s="68"/>
      <c r="C9507" s="68"/>
      <c r="D9507" s="68"/>
      <c r="E9507" s="68"/>
      <c r="F9507" s="69"/>
      <c r="G9507" s="69"/>
      <c r="H9507" s="69"/>
      <c r="I9507" s="69"/>
      <c r="J9507" s="68"/>
      <c r="K9507" s="69"/>
      <c r="L9507" s="68"/>
      <c r="M9507" s="68"/>
      <c r="N9507" s="68"/>
      <c r="O9507" s="68"/>
      <c r="P9507" s="70"/>
      <c r="Q9507" s="71"/>
    </row>
    <row r="9508" spans="1:17">
      <c r="A9508" s="152"/>
      <c r="B9508" s="68"/>
      <c r="C9508" s="68"/>
      <c r="D9508" s="68"/>
      <c r="E9508" s="68"/>
      <c r="F9508" s="69"/>
      <c r="G9508" s="69"/>
      <c r="H9508" s="69"/>
      <c r="I9508" s="69"/>
      <c r="J9508" s="68"/>
      <c r="K9508" s="69"/>
      <c r="L9508" s="68"/>
      <c r="M9508" s="68"/>
      <c r="N9508" s="68"/>
      <c r="O9508" s="68"/>
      <c r="P9508" s="70"/>
      <c r="Q9508" s="71"/>
    </row>
    <row r="9509" spans="1:17">
      <c r="A9509" s="152"/>
      <c r="B9509" s="68"/>
      <c r="C9509" s="68"/>
      <c r="D9509" s="68"/>
      <c r="E9509" s="68"/>
      <c r="F9509" s="69"/>
      <c r="G9509" s="69"/>
      <c r="H9509" s="69"/>
      <c r="I9509" s="69"/>
      <c r="J9509" s="68"/>
      <c r="K9509" s="69"/>
      <c r="L9509" s="68"/>
      <c r="M9509" s="68"/>
      <c r="N9509" s="68"/>
      <c r="O9509" s="68"/>
      <c r="P9509" s="70"/>
      <c r="Q9509" s="71"/>
    </row>
    <row r="9510" spans="1:17">
      <c r="A9510" s="152"/>
      <c r="B9510" s="68"/>
      <c r="C9510" s="68"/>
      <c r="D9510" s="68"/>
      <c r="E9510" s="68"/>
      <c r="F9510" s="69"/>
      <c r="G9510" s="69"/>
      <c r="H9510" s="69"/>
      <c r="I9510" s="69"/>
      <c r="J9510" s="68"/>
      <c r="K9510" s="69"/>
      <c r="L9510" s="68"/>
      <c r="M9510" s="68"/>
      <c r="N9510" s="68"/>
      <c r="O9510" s="68"/>
      <c r="P9510" s="70"/>
      <c r="Q9510" s="71"/>
    </row>
    <row r="9511" spans="1:17">
      <c r="A9511" s="152"/>
      <c r="B9511" s="68"/>
      <c r="C9511" s="68"/>
      <c r="D9511" s="68"/>
      <c r="E9511" s="68"/>
      <c r="F9511" s="69"/>
      <c r="G9511" s="69"/>
      <c r="H9511" s="69"/>
      <c r="I9511" s="69"/>
      <c r="J9511" s="68"/>
      <c r="K9511" s="69"/>
      <c r="L9511" s="68"/>
      <c r="M9511" s="68"/>
      <c r="N9511" s="68"/>
      <c r="O9511" s="68"/>
      <c r="P9511" s="70"/>
      <c r="Q9511" s="71"/>
    </row>
    <row r="9512" spans="1:17">
      <c r="A9512" s="152"/>
      <c r="B9512" s="68"/>
      <c r="C9512" s="68"/>
      <c r="D9512" s="68"/>
      <c r="E9512" s="68"/>
      <c r="F9512" s="69"/>
      <c r="G9512" s="69"/>
      <c r="H9512" s="69"/>
      <c r="I9512" s="69"/>
      <c r="J9512" s="68"/>
      <c r="K9512" s="69"/>
      <c r="L9512" s="68"/>
      <c r="M9512" s="68"/>
      <c r="N9512" s="68"/>
      <c r="O9512" s="68"/>
      <c r="P9512" s="70"/>
      <c r="Q9512" s="71"/>
    </row>
    <row r="9513" spans="1:17">
      <c r="A9513" s="152"/>
      <c r="B9513" s="68"/>
      <c r="C9513" s="68"/>
      <c r="D9513" s="68"/>
      <c r="E9513" s="68"/>
      <c r="F9513" s="69"/>
      <c r="G9513" s="69"/>
      <c r="H9513" s="69"/>
      <c r="I9513" s="69"/>
      <c r="J9513" s="68"/>
      <c r="K9513" s="69"/>
      <c r="L9513" s="68"/>
      <c r="M9513" s="68"/>
      <c r="N9513" s="68"/>
      <c r="O9513" s="68"/>
      <c r="P9513" s="70"/>
      <c r="Q9513" s="71"/>
    </row>
    <row r="9514" spans="1:17">
      <c r="A9514" s="152"/>
      <c r="B9514" s="68"/>
      <c r="C9514" s="68"/>
      <c r="D9514" s="68"/>
      <c r="E9514" s="68"/>
      <c r="F9514" s="69"/>
      <c r="G9514" s="69"/>
      <c r="H9514" s="69"/>
      <c r="I9514" s="69"/>
      <c r="J9514" s="68"/>
      <c r="K9514" s="69"/>
      <c r="L9514" s="68"/>
      <c r="M9514" s="68"/>
      <c r="N9514" s="68"/>
      <c r="O9514" s="68"/>
      <c r="P9514" s="70"/>
      <c r="Q9514" s="71"/>
    </row>
    <row r="9515" spans="1:17">
      <c r="A9515" s="152"/>
      <c r="B9515" s="68"/>
      <c r="C9515" s="68"/>
      <c r="D9515" s="68"/>
      <c r="E9515" s="68"/>
      <c r="F9515" s="69"/>
      <c r="G9515" s="69"/>
      <c r="H9515" s="69"/>
      <c r="I9515" s="69"/>
      <c r="J9515" s="68"/>
      <c r="K9515" s="69"/>
      <c r="L9515" s="68"/>
      <c r="M9515" s="68"/>
      <c r="N9515" s="68"/>
      <c r="O9515" s="68"/>
      <c r="P9515" s="70"/>
      <c r="Q9515" s="71"/>
    </row>
    <row r="9516" spans="1:17">
      <c r="A9516" s="152"/>
      <c r="B9516" s="68"/>
      <c r="C9516" s="68"/>
      <c r="D9516" s="68"/>
      <c r="E9516" s="68"/>
      <c r="F9516" s="69"/>
      <c r="G9516" s="69"/>
      <c r="H9516" s="69"/>
      <c r="I9516" s="69"/>
      <c r="J9516" s="68"/>
      <c r="K9516" s="69"/>
      <c r="L9516" s="68"/>
      <c r="M9516" s="68"/>
      <c r="N9516" s="68"/>
      <c r="O9516" s="68"/>
      <c r="P9516" s="70"/>
      <c r="Q9516" s="71"/>
    </row>
    <row r="9517" spans="1:17">
      <c r="A9517" s="152"/>
      <c r="B9517" s="68"/>
      <c r="C9517" s="68"/>
      <c r="D9517" s="68"/>
      <c r="E9517" s="68"/>
      <c r="F9517" s="69"/>
      <c r="G9517" s="69"/>
      <c r="H9517" s="69"/>
      <c r="I9517" s="69"/>
      <c r="J9517" s="68"/>
      <c r="K9517" s="69"/>
      <c r="L9517" s="68"/>
      <c r="M9517" s="68"/>
      <c r="N9517" s="68"/>
      <c r="O9517" s="68"/>
      <c r="P9517" s="70"/>
      <c r="Q9517" s="71"/>
    </row>
    <row r="9518" spans="1:17">
      <c r="A9518" s="152"/>
      <c r="B9518" s="68"/>
      <c r="C9518" s="68"/>
      <c r="D9518" s="68"/>
      <c r="E9518" s="68"/>
      <c r="F9518" s="69"/>
      <c r="G9518" s="69"/>
      <c r="H9518" s="69"/>
      <c r="I9518" s="69"/>
      <c r="J9518" s="68"/>
      <c r="K9518" s="69"/>
      <c r="L9518" s="68"/>
      <c r="M9518" s="68"/>
      <c r="N9518" s="68"/>
      <c r="O9518" s="68"/>
      <c r="P9518" s="70"/>
      <c r="Q9518" s="71"/>
    </row>
    <row r="9519" spans="1:17">
      <c r="A9519" s="152"/>
      <c r="B9519" s="68"/>
      <c r="C9519" s="68"/>
      <c r="D9519" s="68"/>
      <c r="E9519" s="68"/>
      <c r="F9519" s="69"/>
      <c r="G9519" s="69"/>
      <c r="H9519" s="69"/>
      <c r="I9519" s="69"/>
      <c r="J9519" s="68"/>
      <c r="K9519" s="69"/>
      <c r="L9519" s="68"/>
      <c r="M9519" s="68"/>
      <c r="N9519" s="68"/>
      <c r="O9519" s="68"/>
      <c r="P9519" s="70"/>
      <c r="Q9519" s="71"/>
    </row>
    <row r="9520" spans="1:17">
      <c r="A9520" s="152"/>
      <c r="B9520" s="68"/>
      <c r="C9520" s="68"/>
      <c r="D9520" s="68"/>
      <c r="E9520" s="68"/>
      <c r="F9520" s="69"/>
      <c r="G9520" s="69"/>
      <c r="H9520" s="69"/>
      <c r="I9520" s="69"/>
      <c r="J9520" s="68"/>
      <c r="K9520" s="69"/>
      <c r="L9520" s="68"/>
      <c r="M9520" s="68"/>
      <c r="N9520" s="68"/>
      <c r="O9520" s="68"/>
      <c r="P9520" s="70"/>
      <c r="Q9520" s="71"/>
    </row>
    <row r="9521" spans="1:17">
      <c r="A9521" s="152"/>
      <c r="B9521" s="68"/>
      <c r="C9521" s="68"/>
      <c r="D9521" s="68"/>
      <c r="E9521" s="68"/>
      <c r="F9521" s="69"/>
      <c r="G9521" s="69"/>
      <c r="H9521" s="69"/>
      <c r="I9521" s="69"/>
      <c r="J9521" s="68"/>
      <c r="K9521" s="69"/>
      <c r="L9521" s="68"/>
      <c r="M9521" s="68"/>
      <c r="N9521" s="68"/>
      <c r="O9521" s="68"/>
      <c r="P9521" s="70"/>
      <c r="Q9521" s="71"/>
    </row>
    <row r="9522" spans="1:17">
      <c r="A9522" s="152"/>
      <c r="B9522" s="68"/>
      <c r="C9522" s="68"/>
      <c r="D9522" s="68"/>
      <c r="E9522" s="68"/>
      <c r="F9522" s="69"/>
      <c r="G9522" s="69"/>
      <c r="H9522" s="69"/>
      <c r="I9522" s="69"/>
      <c r="J9522" s="68"/>
      <c r="K9522" s="69"/>
      <c r="L9522" s="68"/>
      <c r="M9522" s="68"/>
      <c r="N9522" s="68"/>
      <c r="O9522" s="68"/>
      <c r="P9522" s="70"/>
      <c r="Q9522" s="71"/>
    </row>
    <row r="9523" spans="1:17">
      <c r="A9523" s="152"/>
      <c r="B9523" s="68"/>
      <c r="C9523" s="68"/>
      <c r="D9523" s="68"/>
      <c r="E9523" s="68"/>
      <c r="F9523" s="69"/>
      <c r="G9523" s="69"/>
      <c r="H9523" s="69"/>
      <c r="I9523" s="69"/>
      <c r="J9523" s="68"/>
      <c r="K9523" s="69"/>
      <c r="L9523" s="68"/>
      <c r="M9523" s="68"/>
      <c r="N9523" s="68"/>
      <c r="O9523" s="68"/>
      <c r="P9523" s="70"/>
      <c r="Q9523" s="71"/>
    </row>
    <row r="9524" spans="1:17">
      <c r="A9524" s="152"/>
      <c r="B9524" s="68"/>
      <c r="C9524" s="68"/>
      <c r="D9524" s="68"/>
      <c r="E9524" s="68"/>
      <c r="F9524" s="69"/>
      <c r="G9524" s="69"/>
      <c r="H9524" s="69"/>
      <c r="I9524" s="69"/>
      <c r="J9524" s="68"/>
      <c r="K9524" s="69"/>
      <c r="L9524" s="68"/>
      <c r="M9524" s="68"/>
      <c r="N9524" s="68"/>
      <c r="O9524" s="68"/>
      <c r="P9524" s="70"/>
      <c r="Q9524" s="71"/>
    </row>
    <row r="9525" spans="1:17">
      <c r="A9525" s="152"/>
      <c r="B9525" s="68"/>
      <c r="C9525" s="68"/>
      <c r="D9525" s="68"/>
      <c r="E9525" s="68"/>
      <c r="F9525" s="69"/>
      <c r="G9525" s="69"/>
      <c r="H9525" s="69"/>
      <c r="I9525" s="69"/>
      <c r="J9525" s="68"/>
      <c r="K9525" s="69"/>
      <c r="L9525" s="68"/>
      <c r="M9525" s="68"/>
      <c r="N9525" s="68"/>
      <c r="O9525" s="68"/>
      <c r="P9525" s="70"/>
      <c r="Q9525" s="71"/>
    </row>
    <row r="9526" spans="1:17">
      <c r="A9526" s="152"/>
      <c r="B9526" s="68"/>
      <c r="C9526" s="68"/>
      <c r="D9526" s="68"/>
      <c r="E9526" s="68"/>
      <c r="F9526" s="69"/>
      <c r="G9526" s="69"/>
      <c r="H9526" s="69"/>
      <c r="I9526" s="69"/>
      <c r="J9526" s="68"/>
      <c r="K9526" s="69"/>
      <c r="L9526" s="68"/>
      <c r="M9526" s="68"/>
      <c r="N9526" s="68"/>
      <c r="O9526" s="68"/>
      <c r="P9526" s="70"/>
      <c r="Q9526" s="71"/>
    </row>
    <row r="9527" spans="1:17">
      <c r="A9527" s="152"/>
      <c r="B9527" s="68"/>
      <c r="C9527" s="68"/>
      <c r="D9527" s="68"/>
      <c r="E9527" s="68"/>
      <c r="F9527" s="69"/>
      <c r="G9527" s="69"/>
      <c r="H9527" s="69"/>
      <c r="I9527" s="69"/>
      <c r="J9527" s="68"/>
      <c r="K9527" s="69"/>
      <c r="L9527" s="68"/>
      <c r="M9527" s="68"/>
      <c r="N9527" s="68"/>
      <c r="O9527" s="68"/>
      <c r="P9527" s="70"/>
      <c r="Q9527" s="71"/>
    </row>
    <row r="9528" spans="1:17">
      <c r="A9528" s="152"/>
      <c r="B9528" s="68"/>
      <c r="C9528" s="68"/>
      <c r="D9528" s="68"/>
      <c r="E9528" s="68"/>
      <c r="F9528" s="69"/>
      <c r="G9528" s="69"/>
      <c r="H9528" s="69"/>
      <c r="I9528" s="69"/>
      <c r="J9528" s="68"/>
      <c r="K9528" s="69"/>
      <c r="L9528" s="68"/>
      <c r="M9528" s="68"/>
      <c r="N9528" s="68"/>
      <c r="O9528" s="68"/>
      <c r="P9528" s="70"/>
      <c r="Q9528" s="71"/>
    </row>
    <row r="9529" spans="1:17">
      <c r="A9529" s="152"/>
      <c r="B9529" s="68"/>
      <c r="C9529" s="68"/>
      <c r="D9529" s="68"/>
      <c r="E9529" s="68"/>
      <c r="F9529" s="69"/>
      <c r="G9529" s="69"/>
      <c r="H9529" s="69"/>
      <c r="I9529" s="69"/>
      <c r="J9529" s="68"/>
      <c r="K9529" s="69"/>
      <c r="L9529" s="68"/>
      <c r="M9529" s="68"/>
      <c r="N9529" s="68"/>
      <c r="O9529" s="68"/>
      <c r="P9529" s="70"/>
      <c r="Q9529" s="71"/>
    </row>
    <row r="9530" spans="1:17">
      <c r="A9530" s="152"/>
      <c r="B9530" s="68"/>
      <c r="C9530" s="68"/>
      <c r="D9530" s="68"/>
      <c r="E9530" s="68"/>
      <c r="F9530" s="69"/>
      <c r="G9530" s="69"/>
      <c r="H9530" s="69"/>
      <c r="I9530" s="69"/>
      <c r="J9530" s="68"/>
      <c r="K9530" s="69"/>
      <c r="L9530" s="68"/>
      <c r="M9530" s="68"/>
      <c r="N9530" s="68"/>
      <c r="O9530" s="68"/>
      <c r="P9530" s="70"/>
      <c r="Q9530" s="71"/>
    </row>
    <row r="9531" spans="1:17">
      <c r="A9531" s="152"/>
      <c r="B9531" s="68"/>
      <c r="C9531" s="68"/>
      <c r="D9531" s="68"/>
      <c r="E9531" s="68"/>
      <c r="F9531" s="69"/>
      <c r="G9531" s="69"/>
      <c r="H9531" s="69"/>
      <c r="I9531" s="69"/>
      <c r="J9531" s="68"/>
      <c r="K9531" s="69"/>
      <c r="L9531" s="68"/>
      <c r="M9531" s="68"/>
      <c r="N9531" s="68"/>
      <c r="O9531" s="68"/>
      <c r="P9531" s="70"/>
      <c r="Q9531" s="71"/>
    </row>
    <row r="9532" spans="1:17">
      <c r="A9532" s="152"/>
      <c r="B9532" s="68"/>
      <c r="C9532" s="68"/>
      <c r="D9532" s="68"/>
      <c r="E9532" s="68"/>
      <c r="F9532" s="69"/>
      <c r="G9532" s="69"/>
      <c r="H9532" s="69"/>
      <c r="I9532" s="69"/>
      <c r="J9532" s="68"/>
      <c r="K9532" s="69"/>
      <c r="L9532" s="68"/>
      <c r="M9532" s="68"/>
      <c r="N9532" s="68"/>
      <c r="O9532" s="68"/>
      <c r="P9532" s="70"/>
      <c r="Q9532" s="71"/>
    </row>
    <row r="9533" spans="1:17">
      <c r="A9533" s="152"/>
      <c r="B9533" s="68"/>
      <c r="C9533" s="68"/>
      <c r="D9533" s="68"/>
      <c r="E9533" s="68"/>
      <c r="F9533" s="69"/>
      <c r="G9533" s="69"/>
      <c r="H9533" s="69"/>
      <c r="I9533" s="69"/>
      <c r="J9533" s="68"/>
      <c r="K9533" s="69"/>
      <c r="L9533" s="68"/>
      <c r="M9533" s="68"/>
      <c r="N9533" s="68"/>
      <c r="O9533" s="68"/>
      <c r="P9533" s="70"/>
      <c r="Q9533" s="71"/>
    </row>
    <row r="9534" spans="1:17">
      <c r="A9534" s="152"/>
      <c r="B9534" s="68"/>
      <c r="C9534" s="68"/>
      <c r="D9534" s="68"/>
      <c r="E9534" s="68"/>
      <c r="F9534" s="69"/>
      <c r="G9534" s="69"/>
      <c r="H9534" s="69"/>
      <c r="I9534" s="69"/>
      <c r="J9534" s="68"/>
      <c r="K9534" s="69"/>
      <c r="L9534" s="68"/>
      <c r="M9534" s="68"/>
      <c r="N9534" s="68"/>
      <c r="O9534" s="68"/>
      <c r="P9534" s="70"/>
      <c r="Q9534" s="71"/>
    </row>
    <row r="9535" spans="1:17">
      <c r="A9535" s="152"/>
      <c r="B9535" s="68"/>
      <c r="C9535" s="68"/>
      <c r="D9535" s="68"/>
      <c r="E9535" s="68"/>
      <c r="F9535" s="69"/>
      <c r="G9535" s="69"/>
      <c r="H9535" s="69"/>
      <c r="I9535" s="69"/>
      <c r="J9535" s="68"/>
      <c r="K9535" s="69"/>
      <c r="L9535" s="68"/>
      <c r="M9535" s="68"/>
      <c r="N9535" s="68"/>
      <c r="O9535" s="68"/>
      <c r="P9535" s="70"/>
      <c r="Q9535" s="71"/>
    </row>
    <row r="9536" spans="1:17">
      <c r="A9536" s="152"/>
      <c r="B9536" s="68"/>
      <c r="C9536" s="68"/>
      <c r="D9536" s="68"/>
      <c r="E9536" s="68"/>
      <c r="F9536" s="69"/>
      <c r="G9536" s="69"/>
      <c r="H9536" s="69"/>
      <c r="I9536" s="69"/>
      <c r="J9536" s="68"/>
      <c r="K9536" s="69"/>
      <c r="L9536" s="68"/>
      <c r="M9536" s="68"/>
      <c r="N9536" s="68"/>
      <c r="O9536" s="68"/>
      <c r="P9536" s="70"/>
      <c r="Q9536" s="71"/>
    </row>
    <row r="9537" spans="1:17">
      <c r="A9537" s="152"/>
      <c r="B9537" s="68"/>
      <c r="C9537" s="68"/>
      <c r="D9537" s="68"/>
      <c r="E9537" s="68"/>
      <c r="F9537" s="69"/>
      <c r="G9537" s="69"/>
      <c r="H9537" s="69"/>
      <c r="I9537" s="69"/>
      <c r="J9537" s="68"/>
      <c r="K9537" s="69"/>
      <c r="L9537" s="68"/>
      <c r="M9537" s="68"/>
      <c r="N9537" s="68"/>
      <c r="O9537" s="68"/>
      <c r="P9537" s="70"/>
      <c r="Q9537" s="71"/>
    </row>
    <row r="9538" spans="1:17">
      <c r="A9538" s="152"/>
      <c r="B9538" s="68"/>
      <c r="C9538" s="68"/>
      <c r="D9538" s="68"/>
      <c r="E9538" s="68"/>
      <c r="F9538" s="69"/>
      <c r="G9538" s="69"/>
      <c r="H9538" s="69"/>
      <c r="I9538" s="69"/>
      <c r="J9538" s="68"/>
      <c r="K9538" s="69"/>
      <c r="L9538" s="68"/>
      <c r="M9538" s="68"/>
      <c r="N9538" s="68"/>
      <c r="O9538" s="68"/>
      <c r="P9538" s="70"/>
      <c r="Q9538" s="71"/>
    </row>
    <row r="9539" spans="1:17">
      <c r="A9539" s="152"/>
      <c r="B9539" s="68"/>
      <c r="C9539" s="68"/>
      <c r="D9539" s="68"/>
      <c r="E9539" s="68"/>
      <c r="F9539" s="69"/>
      <c r="G9539" s="69"/>
      <c r="H9539" s="69"/>
      <c r="I9539" s="69"/>
      <c r="J9539" s="68"/>
      <c r="K9539" s="69"/>
      <c r="L9539" s="68"/>
      <c r="M9539" s="68"/>
      <c r="N9539" s="68"/>
      <c r="O9539" s="68"/>
      <c r="P9539" s="70"/>
      <c r="Q9539" s="71"/>
    </row>
    <row r="9540" spans="1:17">
      <c r="A9540" s="152"/>
      <c r="B9540" s="68"/>
      <c r="C9540" s="68"/>
      <c r="D9540" s="68"/>
      <c r="E9540" s="68"/>
      <c r="F9540" s="69"/>
      <c r="G9540" s="69"/>
      <c r="H9540" s="69"/>
      <c r="I9540" s="69"/>
      <c r="J9540" s="68"/>
      <c r="K9540" s="69"/>
      <c r="L9540" s="68"/>
      <c r="M9540" s="68"/>
      <c r="N9540" s="68"/>
      <c r="O9540" s="68"/>
      <c r="P9540" s="70"/>
      <c r="Q9540" s="71"/>
    </row>
    <row r="9541" spans="1:17">
      <c r="A9541" s="152"/>
      <c r="B9541" s="68"/>
      <c r="C9541" s="68"/>
      <c r="D9541" s="68"/>
      <c r="E9541" s="68"/>
      <c r="F9541" s="69"/>
      <c r="G9541" s="69"/>
      <c r="H9541" s="69"/>
      <c r="I9541" s="69"/>
      <c r="J9541" s="68"/>
      <c r="K9541" s="69"/>
      <c r="L9541" s="68"/>
      <c r="M9541" s="68"/>
      <c r="N9541" s="68"/>
      <c r="O9541" s="68"/>
      <c r="P9541" s="70"/>
      <c r="Q9541" s="71"/>
    </row>
    <row r="9542" spans="1:17">
      <c r="A9542" s="152"/>
      <c r="B9542" s="68"/>
      <c r="C9542" s="68"/>
      <c r="D9542" s="68"/>
      <c r="E9542" s="68"/>
      <c r="F9542" s="69"/>
      <c r="G9542" s="69"/>
      <c r="H9542" s="69"/>
      <c r="I9542" s="69"/>
      <c r="J9542" s="68"/>
      <c r="K9542" s="69"/>
      <c r="L9542" s="68"/>
      <c r="M9542" s="68"/>
      <c r="N9542" s="68"/>
      <c r="O9542" s="68"/>
      <c r="P9542" s="70"/>
      <c r="Q9542" s="71"/>
    </row>
    <row r="9543" spans="1:17">
      <c r="A9543" s="152"/>
      <c r="B9543" s="68"/>
      <c r="C9543" s="68"/>
      <c r="D9543" s="68"/>
      <c r="E9543" s="68"/>
      <c r="F9543" s="69"/>
      <c r="G9543" s="69"/>
      <c r="H9543" s="69"/>
      <c r="I9543" s="69"/>
      <c r="J9543" s="68"/>
      <c r="K9543" s="69"/>
      <c r="L9543" s="68"/>
      <c r="M9543" s="68"/>
      <c r="N9543" s="68"/>
      <c r="O9543" s="68"/>
      <c r="P9543" s="70"/>
      <c r="Q9543" s="71"/>
    </row>
    <row r="9544" spans="1:17">
      <c r="A9544" s="152"/>
      <c r="B9544" s="68"/>
      <c r="C9544" s="68"/>
      <c r="D9544" s="68"/>
      <c r="E9544" s="68"/>
      <c r="F9544" s="69"/>
      <c r="G9544" s="69"/>
      <c r="H9544" s="69"/>
      <c r="I9544" s="69"/>
      <c r="J9544" s="68"/>
      <c r="K9544" s="69"/>
      <c r="L9544" s="68"/>
      <c r="M9544" s="68"/>
      <c r="N9544" s="68"/>
      <c r="O9544" s="68"/>
      <c r="P9544" s="70"/>
      <c r="Q9544" s="71"/>
    </row>
    <row r="9545" spans="1:17">
      <c r="A9545" s="152"/>
      <c r="B9545" s="68"/>
      <c r="C9545" s="68"/>
      <c r="D9545" s="68"/>
      <c r="E9545" s="68"/>
      <c r="F9545" s="69"/>
      <c r="G9545" s="69"/>
      <c r="H9545" s="69"/>
      <c r="I9545" s="69"/>
      <c r="J9545" s="68"/>
      <c r="K9545" s="69"/>
      <c r="L9545" s="68"/>
      <c r="M9545" s="68"/>
      <c r="N9545" s="68"/>
      <c r="O9545" s="68"/>
      <c r="P9545" s="70"/>
      <c r="Q9545" s="71"/>
    </row>
    <row r="9546" spans="1:17">
      <c r="A9546" s="152"/>
      <c r="B9546" s="68"/>
      <c r="C9546" s="68"/>
      <c r="D9546" s="68"/>
      <c r="E9546" s="68"/>
      <c r="F9546" s="69"/>
      <c r="G9546" s="69"/>
      <c r="H9546" s="69"/>
      <c r="I9546" s="69"/>
      <c r="J9546" s="68"/>
      <c r="K9546" s="69"/>
      <c r="L9546" s="68"/>
      <c r="M9546" s="68"/>
      <c r="N9546" s="68"/>
      <c r="O9546" s="68"/>
      <c r="P9546" s="70"/>
      <c r="Q9546" s="71"/>
    </row>
    <row r="9547" spans="1:17">
      <c r="A9547" s="152"/>
      <c r="B9547" s="68"/>
      <c r="C9547" s="68"/>
      <c r="D9547" s="68"/>
      <c r="E9547" s="68"/>
      <c r="F9547" s="69"/>
      <c r="G9547" s="69"/>
      <c r="H9547" s="69"/>
      <c r="I9547" s="69"/>
      <c r="J9547" s="68"/>
      <c r="K9547" s="69"/>
      <c r="L9547" s="68"/>
      <c r="M9547" s="68"/>
      <c r="N9547" s="68"/>
      <c r="O9547" s="68"/>
      <c r="P9547" s="70"/>
      <c r="Q9547" s="71"/>
    </row>
    <row r="9548" spans="1:17">
      <c r="A9548" s="152"/>
      <c r="B9548" s="68"/>
      <c r="C9548" s="68"/>
      <c r="D9548" s="68"/>
      <c r="E9548" s="68"/>
      <c r="F9548" s="69"/>
      <c r="G9548" s="69"/>
      <c r="H9548" s="69"/>
      <c r="I9548" s="69"/>
      <c r="J9548" s="68"/>
      <c r="K9548" s="69"/>
      <c r="L9548" s="68"/>
      <c r="M9548" s="68"/>
      <c r="N9548" s="68"/>
      <c r="O9548" s="68"/>
      <c r="P9548" s="70"/>
      <c r="Q9548" s="71"/>
    </row>
    <row r="9549" spans="1:17">
      <c r="A9549" s="152"/>
      <c r="B9549" s="68"/>
      <c r="C9549" s="68"/>
      <c r="D9549" s="68"/>
      <c r="E9549" s="68"/>
      <c r="F9549" s="69"/>
      <c r="G9549" s="69"/>
      <c r="H9549" s="69"/>
      <c r="I9549" s="69"/>
      <c r="J9549" s="68"/>
      <c r="K9549" s="69"/>
      <c r="L9549" s="68"/>
      <c r="M9549" s="68"/>
      <c r="N9549" s="68"/>
      <c r="O9549" s="68"/>
      <c r="P9549" s="70"/>
      <c r="Q9549" s="71"/>
    </row>
    <row r="9550" spans="1:17">
      <c r="A9550" s="152"/>
      <c r="B9550" s="68"/>
      <c r="C9550" s="68"/>
      <c r="D9550" s="68"/>
      <c r="E9550" s="68"/>
      <c r="F9550" s="69"/>
      <c r="G9550" s="69"/>
      <c r="H9550" s="69"/>
      <c r="I9550" s="69"/>
      <c r="J9550" s="68"/>
      <c r="K9550" s="69"/>
      <c r="L9550" s="68"/>
      <c r="M9550" s="68"/>
      <c r="N9550" s="68"/>
      <c r="O9550" s="68"/>
      <c r="P9550" s="70"/>
      <c r="Q9550" s="71"/>
    </row>
    <row r="9551" spans="1:17">
      <c r="A9551" s="152"/>
      <c r="B9551" s="68"/>
      <c r="C9551" s="68"/>
      <c r="D9551" s="68"/>
      <c r="E9551" s="68"/>
      <c r="F9551" s="69"/>
      <c r="G9551" s="69"/>
      <c r="H9551" s="69"/>
      <c r="I9551" s="69"/>
      <c r="J9551" s="68"/>
      <c r="K9551" s="69"/>
      <c r="L9551" s="68"/>
      <c r="M9551" s="68"/>
      <c r="N9551" s="68"/>
      <c r="O9551" s="68"/>
      <c r="P9551" s="70"/>
      <c r="Q9551" s="71"/>
    </row>
    <row r="9552" spans="1:17">
      <c r="A9552" s="152"/>
      <c r="B9552" s="68"/>
      <c r="C9552" s="68"/>
      <c r="D9552" s="68"/>
      <c r="E9552" s="68"/>
      <c r="F9552" s="69"/>
      <c r="G9552" s="69"/>
      <c r="H9552" s="69"/>
      <c r="I9552" s="69"/>
      <c r="J9552" s="68"/>
      <c r="K9552" s="69"/>
      <c r="L9552" s="68"/>
      <c r="M9552" s="68"/>
      <c r="N9552" s="68"/>
      <c r="O9552" s="68"/>
      <c r="P9552" s="70"/>
      <c r="Q9552" s="71"/>
    </row>
    <row r="9553" spans="1:17">
      <c r="A9553" s="152"/>
      <c r="B9553" s="68"/>
      <c r="C9553" s="68"/>
      <c r="D9553" s="68"/>
      <c r="E9553" s="68"/>
      <c r="F9553" s="69"/>
      <c r="G9553" s="69"/>
      <c r="H9553" s="69"/>
      <c r="I9553" s="69"/>
      <c r="J9553" s="68"/>
      <c r="K9553" s="69"/>
      <c r="L9553" s="68"/>
      <c r="M9553" s="68"/>
      <c r="N9553" s="68"/>
      <c r="O9553" s="68"/>
      <c r="P9553" s="70"/>
      <c r="Q9553" s="71"/>
    </row>
    <row r="9554" spans="1:17">
      <c r="A9554" s="152"/>
      <c r="B9554" s="68"/>
      <c r="C9554" s="68"/>
      <c r="D9554" s="68"/>
      <c r="E9554" s="68"/>
      <c r="F9554" s="69"/>
      <c r="G9554" s="69"/>
      <c r="H9554" s="69"/>
      <c r="I9554" s="69"/>
      <c r="J9554" s="68"/>
      <c r="K9554" s="69"/>
      <c r="L9554" s="68"/>
      <c r="M9554" s="68"/>
      <c r="N9554" s="68"/>
      <c r="O9554" s="68"/>
      <c r="P9554" s="70"/>
      <c r="Q9554" s="71"/>
    </row>
    <row r="9555" spans="1:17">
      <c r="A9555" s="152"/>
      <c r="B9555" s="68"/>
      <c r="C9555" s="68"/>
      <c r="D9555" s="68"/>
      <c r="E9555" s="68"/>
      <c r="F9555" s="69"/>
      <c r="G9555" s="69"/>
      <c r="H9555" s="69"/>
      <c r="I9555" s="69"/>
      <c r="J9555" s="68"/>
      <c r="K9555" s="69"/>
      <c r="L9555" s="68"/>
      <c r="M9555" s="68"/>
      <c r="N9555" s="68"/>
      <c r="O9555" s="68"/>
      <c r="P9555" s="70"/>
      <c r="Q9555" s="71"/>
    </row>
    <row r="9556" spans="1:17">
      <c r="A9556" s="152"/>
      <c r="B9556" s="68"/>
      <c r="C9556" s="68"/>
      <c r="D9556" s="68"/>
      <c r="E9556" s="68"/>
      <c r="F9556" s="69"/>
      <c r="G9556" s="69"/>
      <c r="H9556" s="69"/>
      <c r="I9556" s="69"/>
      <c r="J9556" s="68"/>
      <c r="K9556" s="69"/>
      <c r="L9556" s="68"/>
      <c r="M9556" s="68"/>
      <c r="N9556" s="68"/>
      <c r="O9556" s="68"/>
      <c r="P9556" s="70"/>
      <c r="Q9556" s="71"/>
    </row>
    <row r="9557" spans="1:17">
      <c r="A9557" s="152"/>
      <c r="B9557" s="68"/>
      <c r="C9557" s="68"/>
      <c r="D9557" s="68"/>
      <c r="E9557" s="68"/>
      <c r="F9557" s="69"/>
      <c r="G9557" s="69"/>
      <c r="H9557" s="69"/>
      <c r="I9557" s="69"/>
      <c r="J9557" s="68"/>
      <c r="K9557" s="69"/>
      <c r="L9557" s="68"/>
      <c r="M9557" s="68"/>
      <c r="N9557" s="68"/>
      <c r="O9557" s="68"/>
      <c r="P9557" s="70"/>
      <c r="Q9557" s="71"/>
    </row>
    <row r="9558" spans="1:17">
      <c r="A9558" s="152"/>
      <c r="B9558" s="68"/>
      <c r="C9558" s="68"/>
      <c r="D9558" s="68"/>
      <c r="E9558" s="68"/>
      <c r="F9558" s="69"/>
      <c r="G9558" s="69"/>
      <c r="H9558" s="69"/>
      <c r="I9558" s="69"/>
      <c r="J9558" s="68"/>
      <c r="K9558" s="69"/>
      <c r="L9558" s="68"/>
      <c r="M9558" s="68"/>
      <c r="N9558" s="68"/>
      <c r="O9558" s="68"/>
      <c r="P9558" s="70"/>
      <c r="Q9558" s="71"/>
    </row>
    <row r="9559" spans="1:17">
      <c r="A9559" s="152"/>
      <c r="B9559" s="68"/>
      <c r="C9559" s="68"/>
      <c r="D9559" s="68"/>
      <c r="E9559" s="68"/>
      <c r="F9559" s="69"/>
      <c r="G9559" s="69"/>
      <c r="H9559" s="69"/>
      <c r="I9559" s="69"/>
      <c r="J9559" s="68"/>
      <c r="K9559" s="69"/>
      <c r="L9559" s="68"/>
      <c r="M9559" s="68"/>
      <c r="N9559" s="68"/>
      <c r="O9559" s="68"/>
      <c r="P9559" s="70"/>
      <c r="Q9559" s="71"/>
    </row>
    <row r="9560" spans="1:17">
      <c r="A9560" s="152"/>
      <c r="B9560" s="68"/>
      <c r="C9560" s="68"/>
      <c r="D9560" s="68"/>
      <c r="E9560" s="68"/>
      <c r="F9560" s="69"/>
      <c r="G9560" s="69"/>
      <c r="H9560" s="69"/>
      <c r="I9560" s="69"/>
      <c r="J9560" s="68"/>
      <c r="K9560" s="69"/>
      <c r="L9560" s="68"/>
      <c r="M9560" s="68"/>
      <c r="N9560" s="68"/>
      <c r="O9560" s="68"/>
      <c r="P9560" s="70"/>
      <c r="Q9560" s="71"/>
    </row>
    <row r="9561" spans="1:17">
      <c r="A9561" s="152"/>
      <c r="B9561" s="68"/>
      <c r="C9561" s="68"/>
      <c r="D9561" s="68"/>
      <c r="E9561" s="68"/>
      <c r="F9561" s="69"/>
      <c r="G9561" s="69"/>
      <c r="H9561" s="69"/>
      <c r="I9561" s="69"/>
      <c r="J9561" s="68"/>
      <c r="K9561" s="69"/>
      <c r="L9561" s="68"/>
      <c r="M9561" s="68"/>
      <c r="N9561" s="68"/>
      <c r="O9561" s="68"/>
      <c r="P9561" s="70"/>
      <c r="Q9561" s="71"/>
    </row>
    <row r="9562" spans="1:17">
      <c r="A9562" s="152"/>
      <c r="B9562" s="68"/>
      <c r="C9562" s="68"/>
      <c r="D9562" s="68"/>
      <c r="E9562" s="68"/>
      <c r="F9562" s="69"/>
      <c r="G9562" s="69"/>
      <c r="H9562" s="69"/>
      <c r="I9562" s="69"/>
      <c r="J9562" s="68"/>
      <c r="K9562" s="69"/>
      <c r="L9562" s="68"/>
      <c r="M9562" s="68"/>
      <c r="N9562" s="68"/>
      <c r="O9562" s="68"/>
      <c r="P9562" s="70"/>
      <c r="Q9562" s="71"/>
    </row>
    <row r="9563" spans="1:17">
      <c r="A9563" s="152"/>
      <c r="B9563" s="68"/>
      <c r="C9563" s="68"/>
      <c r="D9563" s="68"/>
      <c r="E9563" s="68"/>
      <c r="F9563" s="69"/>
      <c r="G9563" s="69"/>
      <c r="H9563" s="69"/>
      <c r="I9563" s="69"/>
      <c r="J9563" s="68"/>
      <c r="K9563" s="69"/>
      <c r="L9563" s="68"/>
      <c r="M9563" s="68"/>
      <c r="N9563" s="68"/>
      <c r="O9563" s="68"/>
      <c r="P9563" s="70"/>
      <c r="Q9563" s="71"/>
    </row>
    <row r="9564" spans="1:17">
      <c r="A9564" s="152"/>
      <c r="B9564" s="68"/>
      <c r="C9564" s="68"/>
      <c r="D9564" s="68"/>
      <c r="E9564" s="68"/>
      <c r="F9564" s="69"/>
      <c r="G9564" s="69"/>
      <c r="H9564" s="69"/>
      <c r="I9564" s="69"/>
      <c r="J9564" s="68"/>
      <c r="K9564" s="69"/>
      <c r="L9564" s="68"/>
      <c r="M9564" s="68"/>
      <c r="N9564" s="68"/>
      <c r="O9564" s="68"/>
      <c r="P9564" s="70"/>
      <c r="Q9564" s="71"/>
    </row>
    <row r="9565" spans="1:17">
      <c r="A9565" s="152"/>
      <c r="B9565" s="68"/>
      <c r="C9565" s="68"/>
      <c r="D9565" s="68"/>
      <c r="E9565" s="68"/>
      <c r="F9565" s="69"/>
      <c r="G9565" s="69"/>
      <c r="H9565" s="69"/>
      <c r="I9565" s="69"/>
      <c r="J9565" s="68"/>
      <c r="K9565" s="69"/>
      <c r="L9565" s="68"/>
      <c r="M9565" s="68"/>
      <c r="N9565" s="68"/>
      <c r="O9565" s="68"/>
      <c r="P9565" s="70"/>
      <c r="Q9565" s="71"/>
    </row>
    <row r="9566" spans="1:17">
      <c r="A9566" s="152"/>
      <c r="B9566" s="68"/>
      <c r="C9566" s="68"/>
      <c r="D9566" s="68"/>
      <c r="E9566" s="68"/>
      <c r="F9566" s="69"/>
      <c r="G9566" s="69"/>
      <c r="H9566" s="69"/>
      <c r="I9566" s="69"/>
      <c r="J9566" s="68"/>
      <c r="K9566" s="69"/>
      <c r="L9566" s="68"/>
      <c r="M9566" s="68"/>
      <c r="N9566" s="68"/>
      <c r="O9566" s="68"/>
      <c r="P9566" s="70"/>
      <c r="Q9566" s="71"/>
    </row>
    <row r="9567" spans="1:17">
      <c r="A9567" s="152"/>
      <c r="B9567" s="68"/>
      <c r="C9567" s="68"/>
      <c r="D9567" s="68"/>
      <c r="E9567" s="68"/>
      <c r="F9567" s="69"/>
      <c r="G9567" s="69"/>
      <c r="H9567" s="69"/>
      <c r="I9567" s="69"/>
      <c r="J9567" s="68"/>
      <c r="K9567" s="69"/>
      <c r="L9567" s="68"/>
      <c r="M9567" s="68"/>
      <c r="N9567" s="68"/>
      <c r="O9567" s="68"/>
      <c r="P9567" s="70"/>
      <c r="Q9567" s="71"/>
    </row>
    <row r="9568" spans="1:17">
      <c r="A9568" s="152"/>
      <c r="B9568" s="68"/>
      <c r="C9568" s="68"/>
      <c r="D9568" s="68"/>
      <c r="E9568" s="68"/>
      <c r="F9568" s="69"/>
      <c r="G9568" s="69"/>
      <c r="H9568" s="69"/>
      <c r="I9568" s="69"/>
      <c r="J9568" s="68"/>
      <c r="K9568" s="69"/>
      <c r="L9568" s="68"/>
      <c r="M9568" s="68"/>
      <c r="N9568" s="68"/>
      <c r="O9568" s="68"/>
      <c r="P9568" s="70"/>
      <c r="Q9568" s="71"/>
    </row>
    <row r="9569" spans="1:17">
      <c r="A9569" s="152"/>
      <c r="B9569" s="68"/>
      <c r="C9569" s="68"/>
      <c r="D9569" s="68"/>
      <c r="E9569" s="68"/>
      <c r="F9569" s="69"/>
      <c r="G9569" s="69"/>
      <c r="H9569" s="69"/>
      <c r="I9569" s="69"/>
      <c r="J9569" s="68"/>
      <c r="K9569" s="69"/>
      <c r="L9569" s="68"/>
      <c r="M9569" s="68"/>
      <c r="N9569" s="68"/>
      <c r="O9569" s="68"/>
      <c r="P9569" s="70"/>
      <c r="Q9569" s="71"/>
    </row>
    <row r="9570" spans="1:17">
      <c r="A9570" s="152"/>
      <c r="B9570" s="68"/>
      <c r="C9570" s="68"/>
      <c r="D9570" s="68"/>
      <c r="E9570" s="68"/>
      <c r="F9570" s="69"/>
      <c r="G9570" s="69"/>
      <c r="H9570" s="69"/>
      <c r="I9570" s="69"/>
      <c r="J9570" s="68"/>
      <c r="K9570" s="69"/>
      <c r="L9570" s="68"/>
      <c r="M9570" s="68"/>
      <c r="N9570" s="68"/>
      <c r="O9570" s="68"/>
      <c r="P9570" s="70"/>
      <c r="Q9570" s="71"/>
    </row>
    <row r="9571" spans="1:17">
      <c r="A9571" s="152"/>
      <c r="B9571" s="68"/>
      <c r="C9571" s="68"/>
      <c r="D9571" s="68"/>
      <c r="E9571" s="68"/>
      <c r="F9571" s="69"/>
      <c r="G9571" s="69"/>
      <c r="H9571" s="69"/>
      <c r="I9571" s="69"/>
      <c r="J9571" s="68"/>
      <c r="K9571" s="69"/>
      <c r="L9571" s="68"/>
      <c r="M9571" s="68"/>
      <c r="N9571" s="68"/>
      <c r="O9571" s="68"/>
      <c r="P9571" s="70"/>
      <c r="Q9571" s="71"/>
    </row>
    <row r="9572" spans="1:17">
      <c r="A9572" s="152"/>
      <c r="B9572" s="68"/>
      <c r="C9572" s="68"/>
      <c r="D9572" s="68"/>
      <c r="E9572" s="68"/>
      <c r="F9572" s="69"/>
      <c r="G9572" s="69"/>
      <c r="H9572" s="69"/>
      <c r="I9572" s="69"/>
      <c r="J9572" s="68"/>
      <c r="K9572" s="69"/>
      <c r="L9572" s="68"/>
      <c r="M9572" s="68"/>
      <c r="N9572" s="68"/>
      <c r="O9572" s="68"/>
      <c r="P9572" s="70"/>
      <c r="Q9572" s="71"/>
    </row>
    <row r="9573" spans="1:17">
      <c r="A9573" s="152"/>
      <c r="B9573" s="68"/>
      <c r="C9573" s="68"/>
      <c r="D9573" s="68"/>
      <c r="E9573" s="68"/>
      <c r="F9573" s="69"/>
      <c r="G9573" s="69"/>
      <c r="H9573" s="69"/>
      <c r="I9573" s="69"/>
      <c r="J9573" s="68"/>
      <c r="K9573" s="69"/>
      <c r="L9573" s="68"/>
      <c r="M9573" s="68"/>
      <c r="N9573" s="68"/>
      <c r="O9573" s="68"/>
      <c r="P9573" s="70"/>
      <c r="Q9573" s="71"/>
    </row>
    <row r="9574" spans="1:17">
      <c r="A9574" s="152"/>
      <c r="B9574" s="68"/>
      <c r="C9574" s="68"/>
      <c r="D9574" s="68"/>
      <c r="E9574" s="68"/>
      <c r="F9574" s="69"/>
      <c r="G9574" s="69"/>
      <c r="H9574" s="69"/>
      <c r="I9574" s="69"/>
      <c r="J9574" s="68"/>
      <c r="K9574" s="69"/>
      <c r="L9574" s="68"/>
      <c r="M9574" s="68"/>
      <c r="N9574" s="68"/>
      <c r="O9574" s="68"/>
      <c r="P9574" s="70"/>
      <c r="Q9574" s="71"/>
    </row>
    <row r="9575" spans="1:17">
      <c r="A9575" s="152"/>
      <c r="B9575" s="68"/>
      <c r="C9575" s="68"/>
      <c r="D9575" s="68"/>
      <c r="E9575" s="68"/>
      <c r="F9575" s="69"/>
      <c r="G9575" s="69"/>
      <c r="H9575" s="69"/>
      <c r="I9575" s="69"/>
      <c r="J9575" s="68"/>
      <c r="K9575" s="69"/>
      <c r="L9575" s="68"/>
      <c r="M9575" s="68"/>
      <c r="N9575" s="68"/>
      <c r="O9575" s="68"/>
      <c r="P9575" s="70"/>
      <c r="Q9575" s="71"/>
    </row>
    <row r="9576" spans="1:17">
      <c r="A9576" s="152"/>
      <c r="B9576" s="68"/>
      <c r="C9576" s="68"/>
      <c r="D9576" s="68"/>
      <c r="E9576" s="68"/>
      <c r="F9576" s="69"/>
      <c r="G9576" s="69"/>
      <c r="H9576" s="69"/>
      <c r="I9576" s="69"/>
      <c r="J9576" s="68"/>
      <c r="K9576" s="69"/>
      <c r="L9576" s="68"/>
      <c r="M9576" s="68"/>
      <c r="N9576" s="68"/>
      <c r="O9576" s="68"/>
      <c r="P9576" s="70"/>
      <c r="Q9576" s="71"/>
    </row>
    <row r="9577" spans="1:17">
      <c r="A9577" s="152"/>
      <c r="B9577" s="68"/>
      <c r="C9577" s="68"/>
      <c r="D9577" s="68"/>
      <c r="E9577" s="68"/>
      <c r="F9577" s="69"/>
      <c r="G9577" s="69"/>
      <c r="H9577" s="69"/>
      <c r="I9577" s="69"/>
      <c r="J9577" s="68"/>
      <c r="K9577" s="69"/>
      <c r="L9577" s="68"/>
      <c r="M9577" s="68"/>
      <c r="N9577" s="68"/>
      <c r="O9577" s="68"/>
      <c r="P9577" s="70"/>
      <c r="Q9577" s="71"/>
    </row>
    <row r="9578" spans="1:17">
      <c r="A9578" s="152"/>
      <c r="B9578" s="68"/>
      <c r="C9578" s="68"/>
      <c r="D9578" s="68"/>
      <c r="E9578" s="68"/>
      <c r="F9578" s="69"/>
      <c r="G9578" s="69"/>
      <c r="H9578" s="69"/>
      <c r="I9578" s="69"/>
      <c r="J9578" s="68"/>
      <c r="K9578" s="69"/>
      <c r="L9578" s="68"/>
      <c r="M9578" s="68"/>
      <c r="N9578" s="68"/>
      <c r="O9578" s="68"/>
      <c r="P9578" s="70"/>
      <c r="Q9578" s="71"/>
    </row>
    <row r="9579" spans="1:17">
      <c r="A9579" s="152"/>
      <c r="B9579" s="68"/>
      <c r="C9579" s="68"/>
      <c r="D9579" s="68"/>
      <c r="E9579" s="68"/>
      <c r="F9579" s="69"/>
      <c r="G9579" s="69"/>
      <c r="H9579" s="69"/>
      <c r="I9579" s="69"/>
      <c r="J9579" s="68"/>
      <c r="K9579" s="69"/>
      <c r="L9579" s="68"/>
      <c r="M9579" s="68"/>
      <c r="N9579" s="68"/>
      <c r="O9579" s="68"/>
      <c r="P9579" s="70"/>
      <c r="Q9579" s="71"/>
    </row>
    <row r="9580" spans="1:17">
      <c r="A9580" s="152"/>
      <c r="B9580" s="68"/>
      <c r="C9580" s="68"/>
      <c r="D9580" s="68"/>
      <c r="E9580" s="68"/>
      <c r="F9580" s="69"/>
      <c r="G9580" s="69"/>
      <c r="H9580" s="69"/>
      <c r="I9580" s="69"/>
      <c r="J9580" s="68"/>
      <c r="K9580" s="69"/>
      <c r="L9580" s="68"/>
      <c r="M9580" s="68"/>
      <c r="N9580" s="68"/>
      <c r="O9580" s="68"/>
      <c r="P9580" s="70"/>
      <c r="Q9580" s="71"/>
    </row>
    <row r="9581" spans="1:17">
      <c r="A9581" s="152"/>
      <c r="B9581" s="68"/>
      <c r="C9581" s="68"/>
      <c r="D9581" s="68"/>
      <c r="E9581" s="68"/>
      <c r="F9581" s="69"/>
      <c r="G9581" s="69"/>
      <c r="H9581" s="69"/>
      <c r="I9581" s="69"/>
      <c r="J9581" s="68"/>
      <c r="K9581" s="69"/>
      <c r="L9581" s="68"/>
      <c r="M9581" s="68"/>
      <c r="N9581" s="68"/>
      <c r="O9581" s="68"/>
      <c r="P9581" s="70"/>
      <c r="Q9581" s="71"/>
    </row>
    <row r="9582" spans="1:17">
      <c r="A9582" s="152"/>
      <c r="B9582" s="68"/>
      <c r="C9582" s="68"/>
      <c r="D9582" s="68"/>
      <c r="E9582" s="68"/>
      <c r="F9582" s="69"/>
      <c r="G9582" s="69"/>
      <c r="H9582" s="69"/>
      <c r="I9582" s="69"/>
      <c r="J9582" s="68"/>
      <c r="K9582" s="69"/>
      <c r="L9582" s="68"/>
      <c r="M9582" s="68"/>
      <c r="N9582" s="68"/>
      <c r="O9582" s="68"/>
      <c r="P9582" s="70"/>
      <c r="Q9582" s="71"/>
    </row>
    <row r="9583" spans="1:17">
      <c r="A9583" s="152"/>
      <c r="B9583" s="68"/>
      <c r="C9583" s="68"/>
      <c r="D9583" s="68"/>
      <c r="E9583" s="68"/>
      <c r="F9583" s="69"/>
      <c r="G9583" s="69"/>
      <c r="H9583" s="69"/>
      <c r="I9583" s="69"/>
      <c r="J9583" s="68"/>
      <c r="K9583" s="69"/>
      <c r="L9583" s="68"/>
      <c r="M9583" s="68"/>
      <c r="N9583" s="68"/>
      <c r="O9583" s="68"/>
      <c r="P9583" s="70"/>
      <c r="Q9583" s="71"/>
    </row>
    <row r="9584" spans="1:17">
      <c r="A9584" s="152"/>
      <c r="B9584" s="68"/>
      <c r="C9584" s="68"/>
      <c r="D9584" s="68"/>
      <c r="E9584" s="68"/>
      <c r="F9584" s="69"/>
      <c r="G9584" s="69"/>
      <c r="H9584" s="69"/>
      <c r="I9584" s="69"/>
      <c r="J9584" s="68"/>
      <c r="K9584" s="69"/>
      <c r="L9584" s="68"/>
      <c r="M9584" s="68"/>
      <c r="N9584" s="68"/>
      <c r="O9584" s="68"/>
      <c r="P9584" s="70"/>
      <c r="Q9584" s="71"/>
    </row>
    <row r="9585" spans="1:17">
      <c r="A9585" s="152"/>
      <c r="B9585" s="68"/>
      <c r="C9585" s="68"/>
      <c r="D9585" s="68"/>
      <c r="E9585" s="68"/>
      <c r="F9585" s="69"/>
      <c r="G9585" s="69"/>
      <c r="H9585" s="69"/>
      <c r="I9585" s="69"/>
      <c r="J9585" s="68"/>
      <c r="K9585" s="69"/>
      <c r="L9585" s="68"/>
      <c r="M9585" s="68"/>
      <c r="N9585" s="68"/>
      <c r="O9585" s="68"/>
      <c r="P9585" s="70"/>
      <c r="Q9585" s="71"/>
    </row>
    <row r="9586" spans="1:17">
      <c r="A9586" s="152"/>
      <c r="B9586" s="68"/>
      <c r="C9586" s="68"/>
      <c r="D9586" s="68"/>
      <c r="E9586" s="68"/>
      <c r="F9586" s="69"/>
      <c r="G9586" s="69"/>
      <c r="H9586" s="69"/>
      <c r="I9586" s="69"/>
      <c r="J9586" s="68"/>
      <c r="K9586" s="69"/>
      <c r="L9586" s="68"/>
      <c r="M9586" s="68"/>
      <c r="N9586" s="68"/>
      <c r="O9586" s="68"/>
      <c r="P9586" s="70"/>
      <c r="Q9586" s="71"/>
    </row>
    <row r="9587" spans="1:17">
      <c r="A9587" s="152"/>
      <c r="B9587" s="68"/>
      <c r="C9587" s="68"/>
      <c r="D9587" s="68"/>
      <c r="E9587" s="68"/>
      <c r="F9587" s="69"/>
      <c r="G9587" s="69"/>
      <c r="H9587" s="69"/>
      <c r="I9587" s="69"/>
      <c r="J9587" s="68"/>
      <c r="K9587" s="69"/>
      <c r="L9587" s="68"/>
      <c r="M9587" s="68"/>
      <c r="N9587" s="68"/>
      <c r="O9587" s="68"/>
      <c r="P9587" s="70"/>
      <c r="Q9587" s="71"/>
    </row>
    <row r="9588" spans="1:17">
      <c r="A9588" s="152"/>
      <c r="B9588" s="68"/>
      <c r="C9588" s="68"/>
      <c r="D9588" s="68"/>
      <c r="E9588" s="68"/>
      <c r="F9588" s="69"/>
      <c r="G9588" s="69"/>
      <c r="H9588" s="69"/>
      <c r="I9588" s="69"/>
      <c r="J9588" s="68"/>
      <c r="K9588" s="69"/>
      <c r="L9588" s="68"/>
      <c r="M9588" s="68"/>
      <c r="N9588" s="68"/>
      <c r="O9588" s="68"/>
      <c r="P9588" s="70"/>
      <c r="Q9588" s="71"/>
    </row>
    <row r="9589" spans="1:17">
      <c r="A9589" s="152"/>
      <c r="B9589" s="68"/>
      <c r="C9589" s="68"/>
      <c r="D9589" s="68"/>
      <c r="E9589" s="68"/>
      <c r="F9589" s="69"/>
      <c r="G9589" s="69"/>
      <c r="H9589" s="69"/>
      <c r="I9589" s="69"/>
      <c r="J9589" s="68"/>
      <c r="K9589" s="69"/>
      <c r="L9589" s="68"/>
      <c r="M9589" s="68"/>
      <c r="N9589" s="68"/>
      <c r="O9589" s="68"/>
      <c r="P9589" s="70"/>
      <c r="Q9589" s="71"/>
    </row>
    <row r="9590" spans="1:17">
      <c r="A9590" s="152"/>
      <c r="B9590" s="68"/>
      <c r="C9590" s="68"/>
      <c r="D9590" s="68"/>
      <c r="E9590" s="68"/>
      <c r="F9590" s="69"/>
      <c r="G9590" s="69"/>
      <c r="H9590" s="69"/>
      <c r="I9590" s="69"/>
      <c r="J9590" s="68"/>
      <c r="K9590" s="69"/>
      <c r="L9590" s="68"/>
      <c r="M9590" s="68"/>
      <c r="N9590" s="68"/>
      <c r="O9590" s="68"/>
      <c r="P9590" s="70"/>
      <c r="Q9590" s="71"/>
    </row>
    <row r="9591" spans="1:17">
      <c r="A9591" s="152"/>
      <c r="B9591" s="68"/>
      <c r="C9591" s="68"/>
      <c r="D9591" s="68"/>
      <c r="E9591" s="68"/>
      <c r="F9591" s="69"/>
      <c r="G9591" s="69"/>
      <c r="H9591" s="69"/>
      <c r="I9591" s="69"/>
      <c r="J9591" s="68"/>
      <c r="K9591" s="69"/>
      <c r="L9591" s="68"/>
      <c r="M9591" s="68"/>
      <c r="N9591" s="68"/>
      <c r="O9591" s="68"/>
      <c r="P9591" s="70"/>
      <c r="Q9591" s="71"/>
    </row>
    <row r="9592" spans="1:17">
      <c r="A9592" s="152"/>
      <c r="B9592" s="68"/>
      <c r="C9592" s="68"/>
      <c r="D9592" s="68"/>
      <c r="E9592" s="68"/>
      <c r="F9592" s="69"/>
      <c r="G9592" s="69"/>
      <c r="H9592" s="69"/>
      <c r="I9592" s="69"/>
      <c r="J9592" s="68"/>
      <c r="K9592" s="69"/>
      <c r="L9592" s="68"/>
      <c r="M9592" s="68"/>
      <c r="N9592" s="68"/>
      <c r="O9592" s="68"/>
      <c r="P9592" s="70"/>
      <c r="Q9592" s="71"/>
    </row>
    <row r="9593" spans="1:17">
      <c r="A9593" s="152"/>
      <c r="B9593" s="68"/>
      <c r="C9593" s="68"/>
      <c r="D9593" s="68"/>
      <c r="E9593" s="68"/>
      <c r="F9593" s="69"/>
      <c r="G9593" s="69"/>
      <c r="H9593" s="69"/>
      <c r="I9593" s="69"/>
      <c r="J9593" s="68"/>
      <c r="K9593" s="69"/>
      <c r="L9593" s="68"/>
      <c r="M9593" s="68"/>
      <c r="N9593" s="68"/>
      <c r="O9593" s="68"/>
      <c r="P9593" s="70"/>
      <c r="Q9593" s="71"/>
    </row>
    <row r="9594" spans="1:17">
      <c r="A9594" s="152"/>
      <c r="B9594" s="68"/>
      <c r="C9594" s="68"/>
      <c r="D9594" s="68"/>
      <c r="E9594" s="68"/>
      <c r="F9594" s="69"/>
      <c r="G9594" s="69"/>
      <c r="H9594" s="69"/>
      <c r="I9594" s="69"/>
      <c r="J9594" s="68"/>
      <c r="K9594" s="69"/>
      <c r="L9594" s="68"/>
      <c r="M9594" s="68"/>
      <c r="N9594" s="68"/>
      <c r="O9594" s="68"/>
      <c r="P9594" s="70"/>
      <c r="Q9594" s="71"/>
    </row>
    <row r="9595" spans="1:17">
      <c r="A9595" s="152"/>
      <c r="B9595" s="68"/>
      <c r="C9595" s="68"/>
      <c r="D9595" s="68"/>
      <c r="E9595" s="68"/>
      <c r="F9595" s="69"/>
      <c r="G9595" s="69"/>
      <c r="H9595" s="69"/>
      <c r="I9595" s="69"/>
      <c r="J9595" s="68"/>
      <c r="K9595" s="69"/>
      <c r="L9595" s="68"/>
      <c r="M9595" s="68"/>
      <c r="N9595" s="68"/>
      <c r="O9595" s="68"/>
      <c r="P9595" s="70"/>
      <c r="Q9595" s="71"/>
    </row>
    <row r="9596" spans="1:17">
      <c r="A9596" s="152"/>
      <c r="B9596" s="68"/>
      <c r="C9596" s="68"/>
      <c r="D9596" s="68"/>
      <c r="E9596" s="68"/>
      <c r="F9596" s="69"/>
      <c r="G9596" s="69"/>
      <c r="H9596" s="69"/>
      <c r="I9596" s="69"/>
      <c r="J9596" s="68"/>
      <c r="K9596" s="69"/>
      <c r="L9596" s="68"/>
      <c r="M9596" s="68"/>
      <c r="N9596" s="68"/>
      <c r="O9596" s="68"/>
      <c r="P9596" s="70"/>
      <c r="Q9596" s="71"/>
    </row>
    <row r="9597" spans="1:17">
      <c r="A9597" s="152"/>
      <c r="B9597" s="68"/>
      <c r="C9597" s="68"/>
      <c r="D9597" s="68"/>
      <c r="E9597" s="68"/>
      <c r="F9597" s="69"/>
      <c r="G9597" s="69"/>
      <c r="H9597" s="69"/>
      <c r="I9597" s="69"/>
      <c r="J9597" s="68"/>
      <c r="K9597" s="69"/>
      <c r="L9597" s="68"/>
      <c r="M9597" s="68"/>
      <c r="N9597" s="68"/>
      <c r="O9597" s="68"/>
      <c r="P9597" s="70"/>
      <c r="Q9597" s="71"/>
    </row>
    <row r="9598" spans="1:17">
      <c r="A9598" s="152"/>
      <c r="B9598" s="68"/>
      <c r="C9598" s="68"/>
      <c r="D9598" s="68"/>
      <c r="E9598" s="68"/>
      <c r="F9598" s="69"/>
      <c r="G9598" s="69"/>
      <c r="H9598" s="69"/>
      <c r="I9598" s="69"/>
      <c r="J9598" s="68"/>
      <c r="K9598" s="69"/>
      <c r="L9598" s="68"/>
      <c r="M9598" s="68"/>
      <c r="N9598" s="68"/>
      <c r="O9598" s="68"/>
      <c r="P9598" s="70"/>
      <c r="Q9598" s="71"/>
    </row>
    <row r="9599" spans="1:17">
      <c r="A9599" s="152"/>
      <c r="B9599" s="68"/>
      <c r="C9599" s="68"/>
      <c r="D9599" s="68"/>
      <c r="E9599" s="68"/>
      <c r="F9599" s="69"/>
      <c r="G9599" s="69"/>
      <c r="H9599" s="69"/>
      <c r="I9599" s="69"/>
      <c r="J9599" s="68"/>
      <c r="K9599" s="69"/>
      <c r="L9599" s="68"/>
      <c r="M9599" s="68"/>
      <c r="N9599" s="68"/>
      <c r="O9599" s="68"/>
      <c r="P9599" s="70"/>
      <c r="Q9599" s="71"/>
    </row>
    <row r="9600" spans="1:17">
      <c r="A9600" s="152"/>
      <c r="B9600" s="68"/>
      <c r="C9600" s="68"/>
      <c r="D9600" s="68"/>
      <c r="E9600" s="68"/>
      <c r="F9600" s="69"/>
      <c r="G9600" s="69"/>
      <c r="H9600" s="69"/>
      <c r="I9600" s="69"/>
      <c r="J9600" s="68"/>
      <c r="K9600" s="69"/>
      <c r="L9600" s="68"/>
      <c r="M9600" s="68"/>
      <c r="N9600" s="68"/>
      <c r="O9600" s="68"/>
      <c r="P9600" s="70"/>
      <c r="Q9600" s="71"/>
    </row>
    <row r="9601" spans="1:17">
      <c r="A9601" s="152"/>
      <c r="B9601" s="68"/>
      <c r="C9601" s="68"/>
      <c r="D9601" s="68"/>
      <c r="E9601" s="68"/>
      <c r="F9601" s="69"/>
      <c r="G9601" s="69"/>
      <c r="H9601" s="69"/>
      <c r="I9601" s="69"/>
      <c r="J9601" s="68"/>
      <c r="K9601" s="69"/>
      <c r="L9601" s="68"/>
      <c r="M9601" s="68"/>
      <c r="N9601" s="68"/>
      <c r="O9601" s="68"/>
      <c r="P9601" s="70"/>
      <c r="Q9601" s="71"/>
    </row>
    <row r="9602" spans="1:17">
      <c r="A9602" s="152"/>
      <c r="B9602" s="68"/>
      <c r="C9602" s="68"/>
      <c r="D9602" s="68"/>
      <c r="E9602" s="68"/>
      <c r="F9602" s="69"/>
      <c r="G9602" s="69"/>
      <c r="H9602" s="69"/>
      <c r="I9602" s="69"/>
      <c r="J9602" s="68"/>
      <c r="K9602" s="69"/>
      <c r="L9602" s="68"/>
      <c r="M9602" s="68"/>
      <c r="N9602" s="68"/>
      <c r="O9602" s="68"/>
      <c r="P9602" s="70"/>
      <c r="Q9602" s="71"/>
    </row>
    <row r="9603" spans="1:17">
      <c r="A9603" s="152"/>
      <c r="B9603" s="68"/>
      <c r="C9603" s="68"/>
      <c r="D9603" s="68"/>
      <c r="E9603" s="68"/>
      <c r="F9603" s="69"/>
      <c r="G9603" s="69"/>
      <c r="H9603" s="69"/>
      <c r="I9603" s="69"/>
      <c r="J9603" s="68"/>
      <c r="K9603" s="69"/>
      <c r="L9603" s="68"/>
      <c r="M9603" s="68"/>
      <c r="N9603" s="68"/>
      <c r="O9603" s="68"/>
      <c r="P9603" s="70"/>
      <c r="Q9603" s="71"/>
    </row>
    <row r="9604" spans="1:17">
      <c r="A9604" s="152"/>
      <c r="B9604" s="68"/>
      <c r="C9604" s="68"/>
      <c r="D9604" s="68"/>
      <c r="E9604" s="68"/>
      <c r="F9604" s="69"/>
      <c r="G9604" s="69"/>
      <c r="H9604" s="69"/>
      <c r="I9604" s="69"/>
      <c r="J9604" s="68"/>
      <c r="K9604" s="69"/>
      <c r="L9604" s="68"/>
      <c r="M9604" s="68"/>
      <c r="N9604" s="68"/>
      <c r="O9604" s="68"/>
      <c r="P9604" s="70"/>
      <c r="Q9604" s="71"/>
    </row>
    <row r="9605" spans="1:17">
      <c r="A9605" s="152"/>
      <c r="B9605" s="68"/>
      <c r="C9605" s="68"/>
      <c r="D9605" s="68"/>
      <c r="E9605" s="68"/>
      <c r="F9605" s="69"/>
      <c r="G9605" s="69"/>
      <c r="H9605" s="69"/>
      <c r="I9605" s="69"/>
      <c r="J9605" s="68"/>
      <c r="K9605" s="69"/>
      <c r="L9605" s="68"/>
      <c r="M9605" s="68"/>
      <c r="N9605" s="68"/>
      <c r="O9605" s="68"/>
      <c r="P9605" s="70"/>
      <c r="Q9605" s="71"/>
    </row>
    <row r="9606" spans="1:17">
      <c r="A9606" s="152"/>
      <c r="B9606" s="68"/>
      <c r="C9606" s="68"/>
      <c r="D9606" s="68"/>
      <c r="E9606" s="68"/>
      <c r="F9606" s="69"/>
      <c r="G9606" s="69"/>
      <c r="H9606" s="69"/>
      <c r="I9606" s="69"/>
      <c r="J9606" s="68"/>
      <c r="K9606" s="69"/>
      <c r="L9606" s="68"/>
      <c r="M9606" s="68"/>
      <c r="N9606" s="68"/>
      <c r="O9606" s="68"/>
      <c r="P9606" s="70"/>
      <c r="Q9606" s="71"/>
    </row>
    <row r="9607" spans="1:17">
      <c r="A9607" s="152"/>
      <c r="B9607" s="68"/>
      <c r="C9607" s="68"/>
      <c r="D9607" s="68"/>
      <c r="E9607" s="68"/>
      <c r="F9607" s="69"/>
      <c r="G9607" s="69"/>
      <c r="H9607" s="69"/>
      <c r="I9607" s="69"/>
      <c r="J9607" s="68"/>
      <c r="K9607" s="69"/>
      <c r="L9607" s="68"/>
      <c r="M9607" s="68"/>
      <c r="N9607" s="68"/>
      <c r="O9607" s="68"/>
      <c r="P9607" s="70"/>
      <c r="Q9607" s="71"/>
    </row>
    <row r="9608" spans="1:17">
      <c r="A9608" s="152"/>
      <c r="B9608" s="68"/>
      <c r="C9608" s="68"/>
      <c r="D9608" s="68"/>
      <c r="E9608" s="68"/>
      <c r="F9608" s="69"/>
      <c r="G9608" s="69"/>
      <c r="H9608" s="69"/>
      <c r="I9608" s="69"/>
      <c r="J9608" s="68"/>
      <c r="K9608" s="69"/>
      <c r="L9608" s="68"/>
      <c r="M9608" s="68"/>
      <c r="N9608" s="68"/>
      <c r="O9608" s="68"/>
      <c r="P9608" s="70"/>
      <c r="Q9608" s="71"/>
    </row>
    <row r="9609" spans="1:17">
      <c r="A9609" s="152"/>
      <c r="B9609" s="68"/>
      <c r="C9609" s="68"/>
      <c r="D9609" s="68"/>
      <c r="E9609" s="68"/>
      <c r="F9609" s="69"/>
      <c r="G9609" s="69"/>
      <c r="H9609" s="69"/>
      <c r="I9609" s="69"/>
      <c r="J9609" s="68"/>
      <c r="K9609" s="69"/>
      <c r="L9609" s="68"/>
      <c r="M9609" s="68"/>
      <c r="N9609" s="68"/>
      <c r="O9609" s="68"/>
      <c r="P9609" s="70"/>
      <c r="Q9609" s="71"/>
    </row>
    <row r="9610" spans="1:17">
      <c r="A9610" s="152"/>
      <c r="B9610" s="68"/>
      <c r="C9610" s="68"/>
      <c r="D9610" s="68"/>
      <c r="E9610" s="68"/>
      <c r="F9610" s="69"/>
      <c r="G9610" s="69"/>
      <c r="H9610" s="69"/>
      <c r="I9610" s="69"/>
      <c r="J9610" s="68"/>
      <c r="K9610" s="69"/>
      <c r="L9610" s="68"/>
      <c r="M9610" s="68"/>
      <c r="N9610" s="68"/>
      <c r="O9610" s="68"/>
      <c r="P9610" s="70"/>
      <c r="Q9610" s="71"/>
    </row>
    <row r="9611" spans="1:17">
      <c r="A9611" s="152"/>
      <c r="B9611" s="68"/>
      <c r="C9611" s="68"/>
      <c r="D9611" s="68"/>
      <c r="E9611" s="68"/>
      <c r="F9611" s="69"/>
      <c r="G9611" s="69"/>
      <c r="H9611" s="69"/>
      <c r="I9611" s="69"/>
      <c r="J9611" s="68"/>
      <c r="K9611" s="69"/>
      <c r="L9611" s="68"/>
      <c r="M9611" s="68"/>
      <c r="N9611" s="68"/>
      <c r="O9611" s="68"/>
      <c r="P9611" s="70"/>
      <c r="Q9611" s="71"/>
    </row>
    <row r="9612" spans="1:17">
      <c r="A9612" s="152"/>
      <c r="B9612" s="68"/>
      <c r="C9612" s="68"/>
      <c r="D9612" s="68"/>
      <c r="E9612" s="68"/>
      <c r="F9612" s="69"/>
      <c r="G9612" s="69"/>
      <c r="H9612" s="69"/>
      <c r="I9612" s="69"/>
      <c r="J9612" s="68"/>
      <c r="K9612" s="69"/>
      <c r="L9612" s="68"/>
      <c r="M9612" s="68"/>
      <c r="N9612" s="68"/>
      <c r="O9612" s="68"/>
      <c r="P9612" s="70"/>
      <c r="Q9612" s="71"/>
    </row>
    <row r="9613" spans="1:17">
      <c r="A9613" s="152"/>
      <c r="B9613" s="68"/>
      <c r="C9613" s="68"/>
      <c r="D9613" s="68"/>
      <c r="E9613" s="68"/>
      <c r="F9613" s="69"/>
      <c r="G9613" s="69"/>
      <c r="H9613" s="69"/>
      <c r="I9613" s="69"/>
      <c r="J9613" s="68"/>
      <c r="K9613" s="69"/>
      <c r="L9613" s="68"/>
      <c r="M9613" s="68"/>
      <c r="N9613" s="68"/>
      <c r="O9613" s="68"/>
      <c r="P9613" s="70"/>
      <c r="Q9613" s="71"/>
    </row>
    <row r="9614" spans="1:17">
      <c r="A9614" s="152"/>
      <c r="B9614" s="68"/>
      <c r="C9614" s="68"/>
      <c r="D9614" s="68"/>
      <c r="E9614" s="68"/>
      <c r="F9614" s="69"/>
      <c r="G9614" s="69"/>
      <c r="H9614" s="69"/>
      <c r="I9614" s="69"/>
      <c r="J9614" s="68"/>
      <c r="K9614" s="69"/>
      <c r="L9614" s="68"/>
      <c r="M9614" s="68"/>
      <c r="N9614" s="68"/>
      <c r="O9614" s="68"/>
      <c r="P9614" s="70"/>
      <c r="Q9614" s="71"/>
    </row>
    <row r="9615" spans="1:17">
      <c r="A9615" s="152"/>
      <c r="B9615" s="68"/>
      <c r="C9615" s="68"/>
      <c r="D9615" s="68"/>
      <c r="E9615" s="68"/>
      <c r="F9615" s="69"/>
      <c r="G9615" s="69"/>
      <c r="H9615" s="69"/>
      <c r="I9615" s="69"/>
      <c r="J9615" s="68"/>
      <c r="K9615" s="69"/>
      <c r="L9615" s="68"/>
      <c r="M9615" s="68"/>
      <c r="N9615" s="68"/>
      <c r="O9615" s="68"/>
      <c r="P9615" s="70"/>
      <c r="Q9615" s="71"/>
    </row>
    <row r="9616" spans="1:17">
      <c r="A9616" s="152"/>
      <c r="B9616" s="68"/>
      <c r="C9616" s="68"/>
      <c r="D9616" s="68"/>
      <c r="E9616" s="68"/>
      <c r="F9616" s="69"/>
      <c r="G9616" s="69"/>
      <c r="H9616" s="69"/>
      <c r="I9616" s="69"/>
      <c r="J9616" s="68"/>
      <c r="K9616" s="69"/>
      <c r="L9616" s="68"/>
      <c r="M9616" s="68"/>
      <c r="N9616" s="68"/>
      <c r="O9616" s="68"/>
      <c r="P9616" s="70"/>
      <c r="Q9616" s="71"/>
    </row>
    <row r="9617" spans="1:17">
      <c r="A9617" s="152"/>
      <c r="B9617" s="68"/>
      <c r="C9617" s="68"/>
      <c r="D9617" s="68"/>
      <c r="E9617" s="68"/>
      <c r="F9617" s="69"/>
      <c r="G9617" s="69"/>
      <c r="H9617" s="69"/>
      <c r="I9617" s="69"/>
      <c r="J9617" s="68"/>
      <c r="K9617" s="69"/>
      <c r="L9617" s="68"/>
      <c r="M9617" s="68"/>
      <c r="N9617" s="68"/>
      <c r="O9617" s="68"/>
      <c r="P9617" s="70"/>
      <c r="Q9617" s="71"/>
    </row>
    <row r="9618" spans="1:17">
      <c r="A9618" s="152"/>
      <c r="B9618" s="68"/>
      <c r="C9618" s="68"/>
      <c r="D9618" s="68"/>
      <c r="E9618" s="68"/>
      <c r="F9618" s="69"/>
      <c r="G9618" s="69"/>
      <c r="H9618" s="69"/>
      <c r="I9618" s="69"/>
      <c r="J9618" s="68"/>
      <c r="K9618" s="69"/>
      <c r="L9618" s="68"/>
      <c r="M9618" s="68"/>
      <c r="N9618" s="68"/>
      <c r="O9618" s="68"/>
      <c r="P9618" s="70"/>
      <c r="Q9618" s="71"/>
    </row>
    <row r="9619" spans="1:17">
      <c r="A9619" s="152"/>
      <c r="B9619" s="68"/>
      <c r="C9619" s="68"/>
      <c r="D9619" s="68"/>
      <c r="E9619" s="68"/>
      <c r="F9619" s="69"/>
      <c r="G9619" s="69"/>
      <c r="H9619" s="69"/>
      <c r="I9619" s="69"/>
      <c r="J9619" s="68"/>
      <c r="K9619" s="69"/>
      <c r="L9619" s="68"/>
      <c r="M9619" s="68"/>
      <c r="N9619" s="68"/>
      <c r="O9619" s="68"/>
      <c r="P9619" s="70"/>
      <c r="Q9619" s="71"/>
    </row>
    <row r="9620" spans="1:17">
      <c r="A9620" s="152"/>
      <c r="B9620" s="68"/>
      <c r="C9620" s="68"/>
      <c r="D9620" s="68"/>
      <c r="E9620" s="68"/>
      <c r="F9620" s="69"/>
      <c r="G9620" s="69"/>
      <c r="H9620" s="69"/>
      <c r="I9620" s="69"/>
      <c r="J9620" s="68"/>
      <c r="K9620" s="69"/>
      <c r="L9620" s="68"/>
      <c r="M9620" s="68"/>
      <c r="N9620" s="68"/>
      <c r="O9620" s="68"/>
      <c r="P9620" s="70"/>
      <c r="Q9620" s="71"/>
    </row>
    <row r="9621" spans="1:17">
      <c r="A9621" s="152"/>
      <c r="B9621" s="68"/>
      <c r="C9621" s="68"/>
      <c r="D9621" s="68"/>
      <c r="E9621" s="68"/>
      <c r="F9621" s="69"/>
      <c r="G9621" s="69"/>
      <c r="H9621" s="69"/>
      <c r="I9621" s="69"/>
      <c r="J9621" s="68"/>
      <c r="K9621" s="69"/>
      <c r="L9621" s="68"/>
      <c r="M9621" s="68"/>
      <c r="N9621" s="68"/>
      <c r="O9621" s="68"/>
      <c r="P9621" s="70"/>
      <c r="Q9621" s="71"/>
    </row>
    <row r="9622" spans="1:17">
      <c r="A9622" s="152"/>
      <c r="B9622" s="68"/>
      <c r="C9622" s="68"/>
      <c r="D9622" s="68"/>
      <c r="E9622" s="68"/>
      <c r="F9622" s="69"/>
      <c r="G9622" s="69"/>
      <c r="H9622" s="69"/>
      <c r="I9622" s="69"/>
      <c r="J9622" s="68"/>
      <c r="K9622" s="69"/>
      <c r="L9622" s="68"/>
      <c r="M9622" s="68"/>
      <c r="N9622" s="68"/>
      <c r="O9622" s="68"/>
      <c r="P9622" s="70"/>
      <c r="Q9622" s="71"/>
    </row>
    <row r="9623" spans="1:17">
      <c r="A9623" s="152"/>
      <c r="B9623" s="68"/>
      <c r="C9623" s="68"/>
      <c r="D9623" s="68"/>
      <c r="E9623" s="68"/>
      <c r="F9623" s="69"/>
      <c r="G9623" s="69"/>
      <c r="H9623" s="69"/>
      <c r="I9623" s="69"/>
      <c r="J9623" s="68"/>
      <c r="K9623" s="69"/>
      <c r="L9623" s="68"/>
      <c r="M9623" s="68"/>
      <c r="N9623" s="68"/>
      <c r="O9623" s="68"/>
      <c r="P9623" s="70"/>
      <c r="Q9623" s="71"/>
    </row>
    <row r="9624" spans="1:17">
      <c r="A9624" s="152"/>
      <c r="B9624" s="68"/>
      <c r="C9624" s="68"/>
      <c r="D9624" s="68"/>
      <c r="E9624" s="68"/>
      <c r="F9624" s="69"/>
      <c r="G9624" s="69"/>
      <c r="H9624" s="69"/>
      <c r="I9624" s="69"/>
      <c r="J9624" s="68"/>
      <c r="K9624" s="69"/>
      <c r="L9624" s="68"/>
      <c r="M9624" s="68"/>
      <c r="N9624" s="68"/>
      <c r="O9624" s="68"/>
      <c r="P9624" s="70"/>
      <c r="Q9624" s="71"/>
    </row>
    <row r="9625" spans="1:17">
      <c r="A9625" s="152"/>
      <c r="B9625" s="68"/>
      <c r="C9625" s="68"/>
      <c r="D9625" s="68"/>
      <c r="E9625" s="68"/>
      <c r="F9625" s="69"/>
      <c r="G9625" s="69"/>
      <c r="H9625" s="69"/>
      <c r="I9625" s="69"/>
      <c r="J9625" s="68"/>
      <c r="K9625" s="69"/>
      <c r="L9625" s="68"/>
      <c r="M9625" s="68"/>
      <c r="N9625" s="68"/>
      <c r="O9625" s="68"/>
      <c r="P9625" s="70"/>
      <c r="Q9625" s="71"/>
    </row>
    <row r="9626" spans="1:17">
      <c r="A9626" s="152"/>
      <c r="B9626" s="68"/>
      <c r="C9626" s="68"/>
      <c r="D9626" s="68"/>
      <c r="E9626" s="68"/>
      <c r="F9626" s="69"/>
      <c r="G9626" s="69"/>
      <c r="H9626" s="69"/>
      <c r="I9626" s="69"/>
      <c r="J9626" s="68"/>
      <c r="K9626" s="69"/>
      <c r="L9626" s="68"/>
      <c r="M9626" s="68"/>
      <c r="N9626" s="68"/>
      <c r="O9626" s="68"/>
      <c r="P9626" s="70"/>
      <c r="Q9626" s="71"/>
    </row>
    <row r="9627" spans="1:17">
      <c r="A9627" s="152"/>
      <c r="B9627" s="68"/>
      <c r="C9627" s="68"/>
      <c r="D9627" s="68"/>
      <c r="E9627" s="68"/>
      <c r="F9627" s="69"/>
      <c r="G9627" s="69"/>
      <c r="H9627" s="69"/>
      <c r="I9627" s="69"/>
      <c r="J9627" s="68"/>
      <c r="K9627" s="69"/>
      <c r="L9627" s="68"/>
      <c r="M9627" s="68"/>
      <c r="N9627" s="68"/>
      <c r="O9627" s="68"/>
      <c r="P9627" s="70"/>
      <c r="Q9627" s="71"/>
    </row>
    <row r="9628" spans="1:17">
      <c r="A9628" s="152"/>
      <c r="B9628" s="68"/>
      <c r="C9628" s="68"/>
      <c r="D9628" s="68"/>
      <c r="E9628" s="68"/>
      <c r="F9628" s="69"/>
      <c r="G9628" s="69"/>
      <c r="H9628" s="69"/>
      <c r="I9628" s="69"/>
      <c r="J9628" s="68"/>
      <c r="K9628" s="69"/>
      <c r="L9628" s="68"/>
      <c r="M9628" s="68"/>
      <c r="N9628" s="68"/>
      <c r="O9628" s="68"/>
      <c r="P9628" s="70"/>
      <c r="Q9628" s="71"/>
    </row>
    <row r="9629" spans="1:17">
      <c r="A9629" s="152"/>
      <c r="B9629" s="68"/>
      <c r="C9629" s="68"/>
      <c r="D9629" s="68"/>
      <c r="E9629" s="68"/>
      <c r="F9629" s="69"/>
      <c r="G9629" s="69"/>
      <c r="H9629" s="69"/>
      <c r="I9629" s="69"/>
      <c r="J9629" s="68"/>
      <c r="K9629" s="69"/>
      <c r="L9629" s="68"/>
      <c r="M9629" s="68"/>
      <c r="N9629" s="68"/>
      <c r="O9629" s="68"/>
      <c r="P9629" s="70"/>
      <c r="Q9629" s="71"/>
    </row>
    <row r="9630" spans="1:17">
      <c r="A9630" s="152"/>
      <c r="B9630" s="68"/>
      <c r="C9630" s="68"/>
      <c r="D9630" s="68"/>
      <c r="E9630" s="68"/>
      <c r="F9630" s="69"/>
      <c r="G9630" s="69"/>
      <c r="H9630" s="69"/>
      <c r="I9630" s="69"/>
      <c r="J9630" s="68"/>
      <c r="K9630" s="69"/>
      <c r="L9630" s="68"/>
      <c r="M9630" s="68"/>
      <c r="N9630" s="68"/>
      <c r="O9630" s="68"/>
      <c r="P9630" s="70"/>
      <c r="Q9630" s="71"/>
    </row>
    <row r="9631" spans="1:17">
      <c r="A9631" s="152"/>
      <c r="B9631" s="68"/>
      <c r="C9631" s="68"/>
      <c r="D9631" s="68"/>
      <c r="E9631" s="68"/>
      <c r="F9631" s="69"/>
      <c r="G9631" s="69"/>
      <c r="H9631" s="69"/>
      <c r="I9631" s="69"/>
      <c r="J9631" s="68"/>
      <c r="K9631" s="69"/>
      <c r="L9631" s="68"/>
      <c r="M9631" s="68"/>
      <c r="N9631" s="68"/>
      <c r="O9631" s="68"/>
      <c r="P9631" s="70"/>
      <c r="Q9631" s="71"/>
    </row>
    <row r="9632" spans="1:17">
      <c r="A9632" s="152"/>
      <c r="B9632" s="68"/>
      <c r="C9632" s="68"/>
      <c r="D9632" s="68"/>
      <c r="E9632" s="68"/>
      <c r="F9632" s="69"/>
      <c r="G9632" s="69"/>
      <c r="H9632" s="69"/>
      <c r="I9632" s="69"/>
      <c r="J9632" s="68"/>
      <c r="K9632" s="69"/>
      <c r="L9632" s="68"/>
      <c r="M9632" s="68"/>
      <c r="N9632" s="68"/>
      <c r="O9632" s="68"/>
      <c r="P9632" s="70"/>
      <c r="Q9632" s="71"/>
    </row>
    <row r="9633" spans="1:17">
      <c r="A9633" s="152"/>
      <c r="B9633" s="68"/>
      <c r="C9633" s="68"/>
      <c r="D9633" s="68"/>
      <c r="E9633" s="68"/>
      <c r="F9633" s="69"/>
      <c r="G9633" s="69"/>
      <c r="H9633" s="69"/>
      <c r="I9633" s="69"/>
      <c r="J9633" s="68"/>
      <c r="K9633" s="69"/>
      <c r="L9633" s="68"/>
      <c r="M9633" s="68"/>
      <c r="N9633" s="68"/>
      <c r="O9633" s="68"/>
      <c r="P9633" s="70"/>
      <c r="Q9633" s="71"/>
    </row>
    <row r="9634" spans="1:17">
      <c r="A9634" s="152"/>
      <c r="B9634" s="68"/>
      <c r="C9634" s="68"/>
      <c r="D9634" s="68"/>
      <c r="E9634" s="68"/>
      <c r="F9634" s="69"/>
      <c r="G9634" s="69"/>
      <c r="H9634" s="69"/>
      <c r="I9634" s="69"/>
      <c r="J9634" s="68"/>
      <c r="K9634" s="69"/>
      <c r="L9634" s="68"/>
      <c r="M9634" s="68"/>
      <c r="N9634" s="68"/>
      <c r="O9634" s="68"/>
      <c r="P9634" s="70"/>
      <c r="Q9634" s="71"/>
    </row>
    <row r="9635" spans="1:17">
      <c r="A9635" s="152"/>
      <c r="B9635" s="68"/>
      <c r="C9635" s="68"/>
      <c r="D9635" s="68"/>
      <c r="E9635" s="68"/>
      <c r="F9635" s="69"/>
      <c r="G9635" s="69"/>
      <c r="H9635" s="69"/>
      <c r="I9635" s="69"/>
      <c r="J9635" s="68"/>
      <c r="K9635" s="69"/>
      <c r="L9635" s="68"/>
      <c r="M9635" s="68"/>
      <c r="N9635" s="68"/>
      <c r="O9635" s="68"/>
      <c r="P9635" s="70"/>
      <c r="Q9635" s="71"/>
    </row>
    <row r="9636" spans="1:17">
      <c r="A9636" s="152"/>
      <c r="B9636" s="68"/>
      <c r="C9636" s="68"/>
      <c r="D9636" s="68"/>
      <c r="E9636" s="68"/>
      <c r="F9636" s="69"/>
      <c r="G9636" s="69"/>
      <c r="H9636" s="69"/>
      <c r="I9636" s="69"/>
      <c r="J9636" s="68"/>
      <c r="K9636" s="69"/>
      <c r="L9636" s="68"/>
      <c r="M9636" s="68"/>
      <c r="N9636" s="68"/>
      <c r="O9636" s="68"/>
      <c r="P9636" s="70"/>
      <c r="Q9636" s="71"/>
    </row>
    <row r="9637" spans="1:17">
      <c r="A9637" s="152"/>
      <c r="B9637" s="68"/>
      <c r="C9637" s="68"/>
      <c r="D9637" s="68"/>
      <c r="E9637" s="68"/>
      <c r="F9637" s="69"/>
      <c r="G9637" s="69"/>
      <c r="H9637" s="69"/>
      <c r="I9637" s="69"/>
      <c r="J9637" s="68"/>
      <c r="K9637" s="69"/>
      <c r="L9637" s="68"/>
      <c r="M9637" s="68"/>
      <c r="N9637" s="68"/>
      <c r="O9637" s="68"/>
      <c r="P9637" s="70"/>
      <c r="Q9637" s="71"/>
    </row>
    <row r="9638" spans="1:17">
      <c r="A9638" s="152"/>
      <c r="B9638" s="68"/>
      <c r="C9638" s="68"/>
      <c r="D9638" s="68"/>
      <c r="E9638" s="68"/>
      <c r="F9638" s="69"/>
      <c r="G9638" s="69"/>
      <c r="H9638" s="69"/>
      <c r="I9638" s="69"/>
      <c r="J9638" s="68"/>
      <c r="K9638" s="69"/>
      <c r="L9638" s="68"/>
      <c r="M9638" s="68"/>
      <c r="N9638" s="68"/>
      <c r="O9638" s="68"/>
      <c r="P9638" s="70"/>
      <c r="Q9638" s="71"/>
    </row>
    <row r="9639" spans="1:17">
      <c r="A9639" s="152"/>
      <c r="B9639" s="68"/>
      <c r="C9639" s="68"/>
      <c r="D9639" s="68"/>
      <c r="E9639" s="68"/>
      <c r="F9639" s="69"/>
      <c r="G9639" s="69"/>
      <c r="H9639" s="69"/>
      <c r="I9639" s="69"/>
      <c r="J9639" s="68"/>
      <c r="K9639" s="69"/>
      <c r="L9639" s="68"/>
      <c r="M9639" s="68"/>
      <c r="N9639" s="68"/>
      <c r="O9639" s="68"/>
      <c r="P9639" s="70"/>
      <c r="Q9639" s="71"/>
    </row>
    <row r="9640" spans="1:17">
      <c r="A9640" s="152"/>
      <c r="B9640" s="68"/>
      <c r="C9640" s="68"/>
      <c r="D9640" s="68"/>
      <c r="E9640" s="68"/>
      <c r="F9640" s="69"/>
      <c r="G9640" s="69"/>
      <c r="H9640" s="69"/>
      <c r="I9640" s="69"/>
      <c r="J9640" s="68"/>
      <c r="K9640" s="69"/>
      <c r="L9640" s="68"/>
      <c r="M9640" s="68"/>
      <c r="N9640" s="68"/>
      <c r="O9640" s="68"/>
      <c r="P9640" s="70"/>
      <c r="Q9640" s="71"/>
    </row>
    <row r="9641" spans="1:17">
      <c r="A9641" s="152"/>
      <c r="B9641" s="68"/>
      <c r="C9641" s="68"/>
      <c r="D9641" s="68"/>
      <c r="E9641" s="68"/>
      <c r="F9641" s="69"/>
      <c r="G9641" s="69"/>
      <c r="H9641" s="69"/>
      <c r="I9641" s="69"/>
      <c r="J9641" s="68"/>
      <c r="K9641" s="69"/>
      <c r="L9641" s="68"/>
      <c r="M9641" s="68"/>
      <c r="N9641" s="68"/>
      <c r="O9641" s="68"/>
      <c r="P9641" s="70"/>
      <c r="Q9641" s="71"/>
    </row>
    <row r="9642" spans="1:17">
      <c r="A9642" s="152"/>
      <c r="B9642" s="68"/>
      <c r="C9642" s="68"/>
      <c r="D9642" s="68"/>
      <c r="E9642" s="68"/>
      <c r="F9642" s="69"/>
      <c r="G9642" s="69"/>
      <c r="H9642" s="69"/>
      <c r="I9642" s="69"/>
      <c r="J9642" s="68"/>
      <c r="K9642" s="69"/>
      <c r="L9642" s="68"/>
      <c r="M9642" s="68"/>
      <c r="N9642" s="68"/>
      <c r="O9642" s="68"/>
      <c r="P9642" s="70"/>
      <c r="Q9642" s="71"/>
    </row>
    <row r="9643" spans="1:17">
      <c r="A9643" s="152"/>
      <c r="B9643" s="68"/>
      <c r="C9643" s="68"/>
      <c r="D9643" s="68"/>
      <c r="E9643" s="68"/>
      <c r="F9643" s="69"/>
      <c r="G9643" s="69"/>
      <c r="H9643" s="69"/>
      <c r="I9643" s="69"/>
      <c r="J9643" s="68"/>
      <c r="K9643" s="69"/>
      <c r="L9643" s="68"/>
      <c r="M9643" s="68"/>
      <c r="N9643" s="68"/>
      <c r="O9643" s="68"/>
      <c r="P9643" s="70"/>
      <c r="Q9643" s="71"/>
    </row>
    <row r="9644" spans="1:17">
      <c r="A9644" s="152"/>
      <c r="B9644" s="68"/>
      <c r="C9644" s="68"/>
      <c r="D9644" s="68"/>
      <c r="E9644" s="68"/>
      <c r="F9644" s="69"/>
      <c r="G9644" s="69"/>
      <c r="H9644" s="69"/>
      <c r="I9644" s="69"/>
      <c r="J9644" s="68"/>
      <c r="K9644" s="69"/>
      <c r="L9644" s="68"/>
      <c r="M9644" s="68"/>
      <c r="N9644" s="68"/>
      <c r="O9644" s="68"/>
      <c r="P9644" s="70"/>
      <c r="Q9644" s="71"/>
    </row>
    <row r="9645" spans="1:17">
      <c r="A9645" s="152"/>
      <c r="B9645" s="68"/>
      <c r="C9645" s="68"/>
      <c r="D9645" s="68"/>
      <c r="E9645" s="68"/>
      <c r="F9645" s="69"/>
      <c r="G9645" s="69"/>
      <c r="H9645" s="69"/>
      <c r="I9645" s="69"/>
      <c r="J9645" s="68"/>
      <c r="K9645" s="69"/>
      <c r="L9645" s="68"/>
      <c r="M9645" s="68"/>
      <c r="N9645" s="68"/>
      <c r="O9645" s="68"/>
      <c r="P9645" s="70"/>
      <c r="Q9645" s="71"/>
    </row>
    <row r="9646" spans="1:17">
      <c r="A9646" s="152"/>
      <c r="B9646" s="68"/>
      <c r="C9646" s="68"/>
      <c r="D9646" s="68"/>
      <c r="E9646" s="68"/>
      <c r="F9646" s="69"/>
      <c r="G9646" s="69"/>
      <c r="H9646" s="69"/>
      <c r="I9646" s="69"/>
      <c r="J9646" s="68"/>
      <c r="K9646" s="69"/>
      <c r="L9646" s="68"/>
      <c r="M9646" s="68"/>
      <c r="N9646" s="68"/>
      <c r="O9646" s="68"/>
      <c r="P9646" s="70"/>
      <c r="Q9646" s="71"/>
    </row>
    <row r="9647" spans="1:17">
      <c r="A9647" s="152"/>
      <c r="B9647" s="68"/>
      <c r="C9647" s="68"/>
      <c r="D9647" s="68"/>
      <c r="E9647" s="68"/>
      <c r="F9647" s="69"/>
      <c r="G9647" s="69"/>
      <c r="H9647" s="69"/>
      <c r="I9647" s="69"/>
      <c r="J9647" s="68"/>
      <c r="K9647" s="69"/>
      <c r="L9647" s="68"/>
      <c r="M9647" s="68"/>
      <c r="N9647" s="68"/>
      <c r="O9647" s="68"/>
      <c r="P9647" s="70"/>
      <c r="Q9647" s="71"/>
    </row>
    <row r="9648" spans="1:17">
      <c r="A9648" s="152"/>
      <c r="B9648" s="68"/>
      <c r="C9648" s="68"/>
      <c r="D9648" s="68"/>
      <c r="E9648" s="68"/>
      <c r="F9648" s="69"/>
      <c r="G9648" s="69"/>
      <c r="H9648" s="69"/>
      <c r="I9648" s="69"/>
      <c r="J9648" s="68"/>
      <c r="K9648" s="69"/>
      <c r="L9648" s="68"/>
      <c r="M9648" s="68"/>
      <c r="N9648" s="68"/>
      <c r="O9648" s="68"/>
      <c r="P9648" s="70"/>
      <c r="Q9648" s="71"/>
    </row>
    <row r="9649" spans="1:17">
      <c r="A9649" s="152"/>
      <c r="B9649" s="68"/>
      <c r="C9649" s="68"/>
      <c r="D9649" s="68"/>
      <c r="E9649" s="68"/>
      <c r="F9649" s="69"/>
      <c r="G9649" s="69"/>
      <c r="H9649" s="69"/>
      <c r="I9649" s="69"/>
      <c r="J9649" s="68"/>
      <c r="K9649" s="69"/>
      <c r="L9649" s="68"/>
      <c r="M9649" s="68"/>
      <c r="N9649" s="68"/>
      <c r="O9649" s="68"/>
      <c r="P9649" s="70"/>
      <c r="Q9649" s="71"/>
    </row>
    <row r="9650" spans="1:17">
      <c r="A9650" s="152"/>
      <c r="B9650" s="68"/>
      <c r="C9650" s="68"/>
      <c r="D9650" s="68"/>
      <c r="E9650" s="68"/>
      <c r="F9650" s="69"/>
      <c r="G9650" s="69"/>
      <c r="H9650" s="69"/>
      <c r="I9650" s="69"/>
      <c r="J9650" s="68"/>
      <c r="K9650" s="69"/>
      <c r="L9650" s="68"/>
      <c r="M9650" s="68"/>
      <c r="N9650" s="68"/>
      <c r="O9650" s="68"/>
      <c r="P9650" s="70"/>
      <c r="Q9650" s="71"/>
    </row>
    <row r="9651" spans="1:17">
      <c r="A9651" s="152"/>
      <c r="B9651" s="68"/>
      <c r="C9651" s="68"/>
      <c r="D9651" s="68"/>
      <c r="E9651" s="68"/>
      <c r="F9651" s="69"/>
      <c r="G9651" s="69"/>
      <c r="H9651" s="69"/>
      <c r="I9651" s="69"/>
      <c r="J9651" s="68"/>
      <c r="K9651" s="69"/>
      <c r="L9651" s="68"/>
      <c r="M9651" s="68"/>
      <c r="N9651" s="68"/>
      <c r="O9651" s="68"/>
      <c r="P9651" s="70"/>
      <c r="Q9651" s="71"/>
    </row>
    <row r="9652" spans="1:17">
      <c r="A9652" s="152"/>
      <c r="B9652" s="68"/>
      <c r="C9652" s="68"/>
      <c r="D9652" s="68"/>
      <c r="E9652" s="68"/>
      <c r="F9652" s="69"/>
      <c r="G9652" s="69"/>
      <c r="H9652" s="69"/>
      <c r="I9652" s="69"/>
      <c r="J9652" s="68"/>
      <c r="K9652" s="69"/>
      <c r="L9652" s="68"/>
      <c r="M9652" s="68"/>
      <c r="N9652" s="68"/>
      <c r="O9652" s="68"/>
      <c r="P9652" s="70"/>
      <c r="Q9652" s="71"/>
    </row>
    <row r="9653" spans="1:17">
      <c r="A9653" s="152"/>
      <c r="B9653" s="68"/>
      <c r="C9653" s="68"/>
      <c r="D9653" s="68"/>
      <c r="E9653" s="68"/>
      <c r="F9653" s="69"/>
      <c r="G9653" s="69"/>
      <c r="H9653" s="69"/>
      <c r="I9653" s="69"/>
      <c r="J9653" s="68"/>
      <c r="K9653" s="69"/>
      <c r="L9653" s="68"/>
      <c r="M9653" s="68"/>
      <c r="N9653" s="68"/>
      <c r="O9653" s="68"/>
      <c r="P9653" s="70"/>
      <c r="Q9653" s="71"/>
    </row>
    <row r="9654" spans="1:17">
      <c r="A9654" s="152"/>
      <c r="B9654" s="68"/>
      <c r="C9654" s="68"/>
      <c r="D9654" s="68"/>
      <c r="E9654" s="68"/>
      <c r="F9654" s="69"/>
      <c r="G9654" s="69"/>
      <c r="H9654" s="69"/>
      <c r="I9654" s="69"/>
      <c r="J9654" s="68"/>
      <c r="K9654" s="69"/>
      <c r="L9654" s="68"/>
      <c r="M9654" s="68"/>
      <c r="N9654" s="68"/>
      <c r="O9654" s="68"/>
      <c r="P9654" s="70"/>
      <c r="Q9654" s="71"/>
    </row>
    <row r="9655" spans="1:17">
      <c r="A9655" s="152"/>
      <c r="B9655" s="68"/>
      <c r="C9655" s="68"/>
      <c r="D9655" s="68"/>
      <c r="E9655" s="68"/>
      <c r="F9655" s="69"/>
      <c r="G9655" s="69"/>
      <c r="H9655" s="69"/>
      <c r="I9655" s="69"/>
      <c r="J9655" s="68"/>
      <c r="K9655" s="69"/>
      <c r="L9655" s="68"/>
      <c r="M9655" s="68"/>
      <c r="N9655" s="68"/>
      <c r="O9655" s="68"/>
      <c r="P9655" s="70"/>
      <c r="Q9655" s="71"/>
    </row>
    <row r="9656" spans="1:17">
      <c r="A9656" s="152"/>
      <c r="B9656" s="68"/>
      <c r="C9656" s="68"/>
      <c r="D9656" s="68"/>
      <c r="E9656" s="68"/>
      <c r="F9656" s="69"/>
      <c r="G9656" s="69"/>
      <c r="H9656" s="69"/>
      <c r="I9656" s="69"/>
      <c r="J9656" s="68"/>
      <c r="K9656" s="69"/>
      <c r="L9656" s="68"/>
      <c r="M9656" s="68"/>
      <c r="N9656" s="68"/>
      <c r="O9656" s="68"/>
      <c r="P9656" s="70"/>
      <c r="Q9656" s="71"/>
    </row>
    <row r="9657" spans="1:17">
      <c r="A9657" s="152"/>
      <c r="B9657" s="68"/>
      <c r="C9657" s="68"/>
      <c r="D9657" s="68"/>
      <c r="E9657" s="68"/>
      <c r="F9657" s="69"/>
      <c r="G9657" s="69"/>
      <c r="H9657" s="69"/>
      <c r="I9657" s="69"/>
      <c r="J9657" s="68"/>
      <c r="K9657" s="69"/>
      <c r="L9657" s="68"/>
      <c r="M9657" s="68"/>
      <c r="N9657" s="68"/>
      <c r="O9657" s="68"/>
      <c r="P9657" s="70"/>
      <c r="Q9657" s="71"/>
    </row>
    <row r="9658" spans="1:17">
      <c r="A9658" s="152"/>
      <c r="B9658" s="68"/>
      <c r="C9658" s="68"/>
      <c r="D9658" s="68"/>
      <c r="E9658" s="68"/>
      <c r="F9658" s="69"/>
      <c r="G9658" s="69"/>
      <c r="H9658" s="69"/>
      <c r="I9658" s="69"/>
      <c r="J9658" s="68"/>
      <c r="K9658" s="69"/>
      <c r="L9658" s="68"/>
      <c r="M9658" s="68"/>
      <c r="N9658" s="68"/>
      <c r="O9658" s="68"/>
      <c r="P9658" s="70"/>
      <c r="Q9658" s="71"/>
    </row>
    <row r="9659" spans="1:17">
      <c r="A9659" s="152"/>
      <c r="B9659" s="68"/>
      <c r="C9659" s="68"/>
      <c r="D9659" s="68"/>
      <c r="E9659" s="68"/>
      <c r="F9659" s="69"/>
      <c r="G9659" s="69"/>
      <c r="H9659" s="69"/>
      <c r="I9659" s="69"/>
      <c r="J9659" s="68"/>
      <c r="K9659" s="69"/>
      <c r="L9659" s="68"/>
      <c r="M9659" s="68"/>
      <c r="N9659" s="68"/>
      <c r="O9659" s="68"/>
      <c r="P9659" s="70"/>
      <c r="Q9659" s="71"/>
    </row>
    <row r="9660" spans="1:17">
      <c r="A9660" s="152"/>
      <c r="B9660" s="68"/>
      <c r="C9660" s="68"/>
      <c r="D9660" s="68"/>
      <c r="E9660" s="68"/>
      <c r="F9660" s="69"/>
      <c r="G9660" s="69"/>
      <c r="H9660" s="69"/>
      <c r="I9660" s="69"/>
      <c r="J9660" s="68"/>
      <c r="K9660" s="69"/>
      <c r="L9660" s="68"/>
      <c r="M9660" s="68"/>
      <c r="N9660" s="68"/>
      <c r="O9660" s="68"/>
      <c r="P9660" s="70"/>
      <c r="Q9660" s="71"/>
    </row>
    <row r="9661" spans="1:17">
      <c r="A9661" s="152"/>
      <c r="B9661" s="68"/>
      <c r="C9661" s="68"/>
      <c r="D9661" s="68"/>
      <c r="E9661" s="68"/>
      <c r="F9661" s="69"/>
      <c r="G9661" s="69"/>
      <c r="H9661" s="69"/>
      <c r="I9661" s="69"/>
      <c r="J9661" s="68"/>
      <c r="K9661" s="69"/>
      <c r="L9661" s="68"/>
      <c r="M9661" s="68"/>
      <c r="N9661" s="68"/>
      <c r="O9661" s="68"/>
      <c r="P9661" s="70"/>
      <c r="Q9661" s="71"/>
    </row>
    <row r="9662" spans="1:17">
      <c r="A9662" s="152"/>
      <c r="B9662" s="68"/>
      <c r="C9662" s="68"/>
      <c r="D9662" s="68"/>
      <c r="E9662" s="68"/>
      <c r="F9662" s="69"/>
      <c r="G9662" s="69"/>
      <c r="H9662" s="69"/>
      <c r="I9662" s="69"/>
      <c r="J9662" s="68"/>
      <c r="K9662" s="69"/>
      <c r="L9662" s="68"/>
      <c r="M9662" s="68"/>
      <c r="N9662" s="68"/>
      <c r="O9662" s="68"/>
      <c r="P9662" s="70"/>
      <c r="Q9662" s="71"/>
    </row>
    <row r="9663" spans="1:17">
      <c r="A9663" s="152"/>
      <c r="B9663" s="68"/>
      <c r="C9663" s="68"/>
      <c r="D9663" s="68"/>
      <c r="E9663" s="68"/>
      <c r="F9663" s="69"/>
      <c r="G9663" s="69"/>
      <c r="H9663" s="69"/>
      <c r="I9663" s="69"/>
      <c r="J9663" s="68"/>
      <c r="K9663" s="69"/>
      <c r="L9663" s="68"/>
      <c r="M9663" s="68"/>
      <c r="N9663" s="68"/>
      <c r="O9663" s="68"/>
      <c r="P9663" s="70"/>
      <c r="Q9663" s="71"/>
    </row>
    <row r="9664" spans="1:17">
      <c r="A9664" s="152"/>
      <c r="B9664" s="68"/>
      <c r="C9664" s="68"/>
      <c r="D9664" s="68"/>
      <c r="E9664" s="68"/>
      <c r="F9664" s="69"/>
      <c r="G9664" s="69"/>
      <c r="H9664" s="69"/>
      <c r="I9664" s="69"/>
      <c r="J9664" s="68"/>
      <c r="K9664" s="69"/>
      <c r="L9664" s="68"/>
      <c r="M9664" s="68"/>
      <c r="N9664" s="68"/>
      <c r="O9664" s="68"/>
      <c r="P9664" s="70"/>
      <c r="Q9664" s="71"/>
    </row>
    <row r="9665" spans="1:17">
      <c r="A9665" s="152"/>
      <c r="B9665" s="68"/>
      <c r="C9665" s="68"/>
      <c r="D9665" s="68"/>
      <c r="E9665" s="68"/>
      <c r="F9665" s="69"/>
      <c r="G9665" s="69"/>
      <c r="H9665" s="69"/>
      <c r="I9665" s="69"/>
      <c r="J9665" s="68"/>
      <c r="K9665" s="69"/>
      <c r="L9665" s="68"/>
      <c r="M9665" s="68"/>
      <c r="N9665" s="68"/>
      <c r="O9665" s="68"/>
      <c r="P9665" s="70"/>
      <c r="Q9665" s="71"/>
    </row>
    <row r="9666" spans="1:17">
      <c r="A9666" s="152"/>
      <c r="B9666" s="68"/>
      <c r="C9666" s="68"/>
      <c r="D9666" s="68"/>
      <c r="E9666" s="68"/>
      <c r="F9666" s="69"/>
      <c r="G9666" s="69"/>
      <c r="H9666" s="69"/>
      <c r="I9666" s="69"/>
      <c r="J9666" s="68"/>
      <c r="K9666" s="69"/>
      <c r="L9666" s="68"/>
      <c r="M9666" s="68"/>
      <c r="N9666" s="68"/>
      <c r="O9666" s="68"/>
      <c r="P9666" s="70"/>
      <c r="Q9666" s="71"/>
    </row>
    <row r="9667" spans="1:17">
      <c r="A9667" s="152"/>
      <c r="B9667" s="68"/>
      <c r="C9667" s="68"/>
      <c r="D9667" s="68"/>
      <c r="E9667" s="68"/>
      <c r="F9667" s="69"/>
      <c r="G9667" s="69"/>
      <c r="H9667" s="69"/>
      <c r="I9667" s="69"/>
      <c r="J9667" s="68"/>
      <c r="K9667" s="69"/>
      <c r="L9667" s="68"/>
      <c r="M9667" s="68"/>
      <c r="N9667" s="68"/>
      <c r="O9667" s="68"/>
      <c r="P9667" s="70"/>
      <c r="Q9667" s="71"/>
    </row>
    <row r="9668" spans="1:17">
      <c r="A9668" s="152"/>
      <c r="B9668" s="68"/>
      <c r="C9668" s="68"/>
      <c r="D9668" s="68"/>
      <c r="E9668" s="68"/>
      <c r="F9668" s="69"/>
      <c r="G9668" s="69"/>
      <c r="H9668" s="69"/>
      <c r="I9668" s="69"/>
      <c r="J9668" s="68"/>
      <c r="K9668" s="69"/>
      <c r="L9668" s="68"/>
      <c r="M9668" s="68"/>
      <c r="N9668" s="68"/>
      <c r="O9668" s="68"/>
      <c r="P9668" s="70"/>
      <c r="Q9668" s="71"/>
    </row>
    <row r="9669" spans="1:17">
      <c r="A9669" s="152"/>
      <c r="B9669" s="68"/>
      <c r="C9669" s="68"/>
      <c r="D9669" s="68"/>
      <c r="E9669" s="68"/>
      <c r="F9669" s="69"/>
      <c r="G9669" s="69"/>
      <c r="H9669" s="69"/>
      <c r="I9669" s="69"/>
      <c r="J9669" s="68"/>
      <c r="K9669" s="69"/>
      <c r="L9669" s="68"/>
      <c r="M9669" s="68"/>
      <c r="N9669" s="68"/>
      <c r="O9669" s="68"/>
      <c r="P9669" s="70"/>
      <c r="Q9669" s="71"/>
    </row>
    <row r="9670" spans="1:17">
      <c r="A9670" s="152"/>
      <c r="B9670" s="68"/>
      <c r="C9670" s="68"/>
      <c r="D9670" s="68"/>
      <c r="E9670" s="68"/>
      <c r="F9670" s="69"/>
      <c r="G9670" s="69"/>
      <c r="H9670" s="69"/>
      <c r="I9670" s="69"/>
      <c r="J9670" s="68"/>
      <c r="K9670" s="69"/>
      <c r="L9670" s="68"/>
      <c r="M9670" s="68"/>
      <c r="N9670" s="68"/>
      <c r="O9670" s="68"/>
      <c r="P9670" s="70"/>
      <c r="Q9670" s="71"/>
    </row>
    <row r="9671" spans="1:17">
      <c r="A9671" s="152"/>
      <c r="B9671" s="68"/>
      <c r="C9671" s="68"/>
      <c r="D9671" s="68"/>
      <c r="E9671" s="68"/>
      <c r="F9671" s="69"/>
      <c r="G9671" s="69"/>
      <c r="H9671" s="69"/>
      <c r="I9671" s="69"/>
      <c r="J9671" s="68"/>
      <c r="K9671" s="69"/>
      <c r="L9671" s="68"/>
      <c r="M9671" s="68"/>
      <c r="N9671" s="68"/>
      <c r="O9671" s="68"/>
      <c r="P9671" s="70"/>
      <c r="Q9671" s="71"/>
    </row>
    <row r="9672" spans="1:17">
      <c r="A9672" s="152"/>
      <c r="B9672" s="68"/>
      <c r="C9672" s="68"/>
      <c r="D9672" s="68"/>
      <c r="E9672" s="68"/>
      <c r="F9672" s="69"/>
      <c r="G9672" s="69"/>
      <c r="H9672" s="69"/>
      <c r="I9672" s="69"/>
      <c r="J9672" s="68"/>
      <c r="K9672" s="69"/>
      <c r="L9672" s="68"/>
      <c r="M9672" s="68"/>
      <c r="N9672" s="68"/>
      <c r="O9672" s="68"/>
      <c r="P9672" s="70"/>
      <c r="Q9672" s="71"/>
    </row>
    <row r="9673" spans="1:17">
      <c r="A9673" s="152"/>
      <c r="B9673" s="68"/>
      <c r="C9673" s="68"/>
      <c r="D9673" s="68"/>
      <c r="E9673" s="68"/>
      <c r="F9673" s="69"/>
      <c r="G9673" s="69"/>
      <c r="H9673" s="69"/>
      <c r="I9673" s="69"/>
      <c r="J9673" s="68"/>
      <c r="K9673" s="69"/>
      <c r="L9673" s="68"/>
      <c r="M9673" s="68"/>
      <c r="N9673" s="68"/>
      <c r="O9673" s="68"/>
      <c r="P9673" s="70"/>
      <c r="Q9673" s="71"/>
    </row>
    <row r="9674" spans="1:17">
      <c r="A9674" s="152"/>
      <c r="B9674" s="68"/>
      <c r="C9674" s="68"/>
      <c r="D9674" s="68"/>
      <c r="E9674" s="68"/>
      <c r="F9674" s="69"/>
      <c r="G9674" s="69"/>
      <c r="H9674" s="69"/>
      <c r="I9674" s="69"/>
      <c r="J9674" s="68"/>
      <c r="K9674" s="69"/>
      <c r="L9674" s="68"/>
      <c r="M9674" s="68"/>
      <c r="N9674" s="68"/>
      <c r="O9674" s="68"/>
      <c r="P9674" s="70"/>
      <c r="Q9674" s="71"/>
    </row>
    <row r="9675" spans="1:17">
      <c r="A9675" s="152"/>
      <c r="B9675" s="68"/>
      <c r="C9675" s="68"/>
      <c r="D9675" s="68"/>
      <c r="E9675" s="68"/>
      <c r="F9675" s="69"/>
      <c r="G9675" s="69"/>
      <c r="H9675" s="69"/>
      <c r="I9675" s="69"/>
      <c r="J9675" s="68"/>
      <c r="K9675" s="69"/>
      <c r="L9675" s="68"/>
      <c r="M9675" s="68"/>
      <c r="N9675" s="68"/>
      <c r="O9675" s="68"/>
      <c r="P9675" s="70"/>
      <c r="Q9675" s="71"/>
    </row>
    <row r="9676" spans="1:17">
      <c r="A9676" s="152"/>
      <c r="B9676" s="68"/>
      <c r="C9676" s="68"/>
      <c r="D9676" s="68"/>
      <c r="E9676" s="68"/>
      <c r="F9676" s="69"/>
      <c r="G9676" s="69"/>
      <c r="H9676" s="69"/>
      <c r="I9676" s="69"/>
      <c r="J9676" s="68"/>
      <c r="K9676" s="69"/>
      <c r="L9676" s="68"/>
      <c r="M9676" s="68"/>
      <c r="N9676" s="68"/>
      <c r="O9676" s="68"/>
      <c r="P9676" s="70"/>
      <c r="Q9676" s="71"/>
    </row>
    <row r="9677" spans="1:17">
      <c r="A9677" s="152"/>
      <c r="B9677" s="68"/>
      <c r="C9677" s="68"/>
      <c r="D9677" s="68"/>
      <c r="E9677" s="68"/>
      <c r="F9677" s="69"/>
      <c r="G9677" s="69"/>
      <c r="H9677" s="69"/>
      <c r="I9677" s="69"/>
      <c r="J9677" s="68"/>
      <c r="K9677" s="69"/>
      <c r="L9677" s="68"/>
      <c r="M9677" s="68"/>
      <c r="N9677" s="68"/>
      <c r="O9677" s="68"/>
      <c r="P9677" s="70"/>
      <c r="Q9677" s="71"/>
    </row>
    <row r="9678" spans="1:17">
      <c r="A9678" s="152"/>
      <c r="B9678" s="68"/>
      <c r="C9678" s="68"/>
      <c r="D9678" s="68"/>
      <c r="E9678" s="68"/>
      <c r="F9678" s="69"/>
      <c r="G9678" s="69"/>
      <c r="H9678" s="69"/>
      <c r="I9678" s="69"/>
      <c r="J9678" s="68"/>
      <c r="K9678" s="69"/>
      <c r="L9678" s="68"/>
      <c r="M9678" s="68"/>
      <c r="N9678" s="68"/>
      <c r="O9678" s="68"/>
      <c r="P9678" s="70"/>
      <c r="Q9678" s="71"/>
    </row>
    <row r="9679" spans="1:17">
      <c r="A9679" s="152"/>
      <c r="B9679" s="68"/>
      <c r="C9679" s="68"/>
      <c r="D9679" s="68"/>
      <c r="E9679" s="68"/>
      <c r="F9679" s="69"/>
      <c r="G9679" s="69"/>
      <c r="H9679" s="69"/>
      <c r="I9679" s="69"/>
      <c r="J9679" s="68"/>
      <c r="K9679" s="69"/>
      <c r="L9679" s="68"/>
      <c r="M9679" s="68"/>
      <c r="N9679" s="68"/>
      <c r="O9679" s="68"/>
      <c r="P9679" s="70"/>
      <c r="Q9679" s="71"/>
    </row>
    <row r="9680" spans="1:17">
      <c r="A9680" s="152"/>
      <c r="B9680" s="68"/>
      <c r="C9680" s="68"/>
      <c r="D9680" s="68"/>
      <c r="E9680" s="68"/>
      <c r="F9680" s="69"/>
      <c r="G9680" s="69"/>
      <c r="H9680" s="69"/>
      <c r="I9680" s="69"/>
      <c r="J9680" s="68"/>
      <c r="K9680" s="69"/>
      <c r="L9680" s="68"/>
      <c r="M9680" s="68"/>
      <c r="N9680" s="68"/>
      <c r="O9680" s="68"/>
      <c r="P9680" s="70"/>
      <c r="Q9680" s="71"/>
    </row>
    <row r="9681" spans="1:17">
      <c r="A9681" s="152"/>
      <c r="B9681" s="68"/>
      <c r="C9681" s="68"/>
      <c r="D9681" s="68"/>
      <c r="E9681" s="68"/>
      <c r="F9681" s="69"/>
      <c r="G9681" s="69"/>
      <c r="H9681" s="69"/>
      <c r="I9681" s="69"/>
      <c r="J9681" s="68"/>
      <c r="K9681" s="69"/>
      <c r="L9681" s="68"/>
      <c r="M9681" s="68"/>
      <c r="N9681" s="68"/>
      <c r="O9681" s="68"/>
      <c r="P9681" s="70"/>
      <c r="Q9681" s="71"/>
    </row>
    <row r="9682" spans="1:17">
      <c r="A9682" s="152"/>
      <c r="B9682" s="68"/>
      <c r="C9682" s="68"/>
      <c r="D9682" s="68"/>
      <c r="E9682" s="68"/>
      <c r="F9682" s="69"/>
      <c r="G9682" s="69"/>
      <c r="H9682" s="69"/>
      <c r="I9682" s="69"/>
      <c r="J9682" s="68"/>
      <c r="K9682" s="69"/>
      <c r="L9682" s="68"/>
      <c r="M9682" s="68"/>
      <c r="N9682" s="68"/>
      <c r="O9682" s="68"/>
      <c r="P9682" s="70"/>
      <c r="Q9682" s="71"/>
    </row>
    <row r="9683" spans="1:17">
      <c r="A9683" s="152"/>
      <c r="B9683" s="68"/>
      <c r="C9683" s="68"/>
      <c r="D9683" s="68"/>
      <c r="E9683" s="68"/>
      <c r="F9683" s="69"/>
      <c r="G9683" s="69"/>
      <c r="H9683" s="69"/>
      <c r="I9683" s="69"/>
      <c r="J9683" s="68"/>
      <c r="K9683" s="69"/>
      <c r="L9683" s="68"/>
      <c r="M9683" s="68"/>
      <c r="N9683" s="68"/>
      <c r="O9683" s="68"/>
      <c r="P9683" s="70"/>
      <c r="Q9683" s="71"/>
    </row>
    <row r="9684" spans="1:17">
      <c r="A9684" s="152"/>
      <c r="B9684" s="68"/>
      <c r="C9684" s="68"/>
      <c r="D9684" s="68"/>
      <c r="E9684" s="68"/>
      <c r="F9684" s="69"/>
      <c r="G9684" s="69"/>
      <c r="H9684" s="69"/>
      <c r="I9684" s="69"/>
      <c r="J9684" s="68"/>
      <c r="K9684" s="69"/>
      <c r="L9684" s="68"/>
      <c r="M9684" s="68"/>
      <c r="N9684" s="68"/>
      <c r="O9684" s="68"/>
      <c r="P9684" s="70"/>
      <c r="Q9684" s="71"/>
    </row>
    <row r="9685" spans="1:17">
      <c r="A9685" s="152"/>
      <c r="B9685" s="68"/>
      <c r="C9685" s="68"/>
      <c r="D9685" s="68"/>
      <c r="E9685" s="68"/>
      <c r="F9685" s="69"/>
      <c r="G9685" s="69"/>
      <c r="H9685" s="69"/>
      <c r="I9685" s="69"/>
      <c r="J9685" s="68"/>
      <c r="K9685" s="69"/>
      <c r="L9685" s="68"/>
      <c r="M9685" s="68"/>
      <c r="N9685" s="68"/>
      <c r="O9685" s="68"/>
      <c r="P9685" s="70"/>
      <c r="Q9685" s="71"/>
    </row>
    <row r="9686" spans="1:17">
      <c r="A9686" s="152"/>
      <c r="B9686" s="68"/>
      <c r="C9686" s="68"/>
      <c r="D9686" s="68"/>
      <c r="E9686" s="68"/>
      <c r="F9686" s="69"/>
      <c r="G9686" s="69"/>
      <c r="H9686" s="69"/>
      <c r="I9686" s="69"/>
      <c r="J9686" s="68"/>
      <c r="K9686" s="69"/>
      <c r="L9686" s="68"/>
      <c r="M9686" s="68"/>
      <c r="N9686" s="68"/>
      <c r="O9686" s="68"/>
      <c r="P9686" s="70"/>
      <c r="Q9686" s="71"/>
    </row>
    <row r="9687" spans="1:17">
      <c r="A9687" s="152"/>
      <c r="B9687" s="68"/>
      <c r="C9687" s="68"/>
      <c r="D9687" s="68"/>
      <c r="E9687" s="68"/>
      <c r="F9687" s="69"/>
      <c r="G9687" s="69"/>
      <c r="H9687" s="69"/>
      <c r="I9687" s="69"/>
      <c r="J9687" s="68"/>
      <c r="K9687" s="69"/>
      <c r="L9687" s="68"/>
      <c r="M9687" s="68"/>
      <c r="N9687" s="68"/>
      <c r="O9687" s="68"/>
      <c r="P9687" s="70"/>
      <c r="Q9687" s="71"/>
    </row>
    <row r="9688" spans="1:17">
      <c r="A9688" s="152"/>
      <c r="B9688" s="68"/>
      <c r="C9688" s="68"/>
      <c r="D9688" s="68"/>
      <c r="E9688" s="68"/>
      <c r="F9688" s="69"/>
      <c r="G9688" s="69"/>
      <c r="H9688" s="69"/>
      <c r="I9688" s="69"/>
      <c r="J9688" s="68"/>
      <c r="K9688" s="69"/>
      <c r="L9688" s="68"/>
      <c r="M9688" s="68"/>
      <c r="N9688" s="68"/>
      <c r="O9688" s="68"/>
      <c r="P9688" s="70"/>
      <c r="Q9688" s="71"/>
    </row>
    <row r="9689" spans="1:17">
      <c r="A9689" s="152"/>
      <c r="B9689" s="68"/>
      <c r="C9689" s="68"/>
      <c r="D9689" s="68"/>
      <c r="E9689" s="68"/>
      <c r="F9689" s="69"/>
      <c r="G9689" s="69"/>
      <c r="H9689" s="69"/>
      <c r="I9689" s="69"/>
      <c r="J9689" s="68"/>
      <c r="K9689" s="69"/>
      <c r="L9689" s="68"/>
      <c r="M9689" s="68"/>
      <c r="N9689" s="68"/>
      <c r="O9689" s="68"/>
      <c r="P9689" s="70"/>
      <c r="Q9689" s="71"/>
    </row>
    <row r="9690" spans="1:17">
      <c r="A9690" s="152"/>
      <c r="B9690" s="68"/>
      <c r="C9690" s="68"/>
      <c r="D9690" s="68"/>
      <c r="E9690" s="68"/>
      <c r="F9690" s="69"/>
      <c r="G9690" s="69"/>
      <c r="H9690" s="69"/>
      <c r="I9690" s="69"/>
      <c r="J9690" s="68"/>
      <c r="K9690" s="69"/>
      <c r="L9690" s="68"/>
      <c r="M9690" s="68"/>
      <c r="N9690" s="68"/>
      <c r="O9690" s="68"/>
      <c r="P9690" s="70"/>
      <c r="Q9690" s="71"/>
    </row>
    <row r="9691" spans="1:17">
      <c r="A9691" s="152"/>
      <c r="B9691" s="68"/>
      <c r="C9691" s="68"/>
      <c r="D9691" s="68"/>
      <c r="E9691" s="68"/>
      <c r="F9691" s="69"/>
      <c r="G9691" s="69"/>
      <c r="H9691" s="69"/>
      <c r="I9691" s="69"/>
      <c r="J9691" s="68"/>
      <c r="K9691" s="69"/>
      <c r="L9691" s="68"/>
      <c r="M9691" s="68"/>
      <c r="N9691" s="68"/>
      <c r="O9691" s="68"/>
      <c r="P9691" s="70"/>
      <c r="Q9691" s="71"/>
    </row>
    <row r="9692" spans="1:17">
      <c r="A9692" s="152"/>
      <c r="B9692" s="68"/>
      <c r="C9692" s="68"/>
      <c r="D9692" s="68"/>
      <c r="E9692" s="68"/>
      <c r="F9692" s="69"/>
      <c r="G9692" s="69"/>
      <c r="H9692" s="69"/>
      <c r="I9692" s="69"/>
      <c r="J9692" s="68"/>
      <c r="K9692" s="69"/>
      <c r="L9692" s="68"/>
      <c r="M9692" s="68"/>
      <c r="N9692" s="68"/>
      <c r="O9692" s="68"/>
      <c r="P9692" s="70"/>
      <c r="Q9692" s="71"/>
    </row>
    <row r="9693" spans="1:17">
      <c r="A9693" s="152"/>
      <c r="B9693" s="68"/>
      <c r="C9693" s="68"/>
      <c r="D9693" s="68"/>
      <c r="E9693" s="68"/>
      <c r="F9693" s="69"/>
      <c r="G9693" s="69"/>
      <c r="H9693" s="69"/>
      <c r="I9693" s="69"/>
      <c r="J9693" s="68"/>
      <c r="K9693" s="69"/>
      <c r="L9693" s="68"/>
      <c r="M9693" s="68"/>
      <c r="N9693" s="68"/>
      <c r="O9693" s="68"/>
      <c r="P9693" s="70"/>
      <c r="Q9693" s="71"/>
    </row>
    <row r="9694" spans="1:17">
      <c r="A9694" s="152"/>
      <c r="B9694" s="68"/>
      <c r="C9694" s="68"/>
      <c r="D9694" s="68"/>
      <c r="E9694" s="68"/>
      <c r="F9694" s="69"/>
      <c r="G9694" s="69"/>
      <c r="H9694" s="69"/>
      <c r="I9694" s="69"/>
      <c r="J9694" s="68"/>
      <c r="K9694" s="69"/>
      <c r="L9694" s="68"/>
      <c r="M9694" s="68"/>
      <c r="N9694" s="68"/>
      <c r="O9694" s="68"/>
      <c r="P9694" s="70"/>
      <c r="Q9694" s="71"/>
    </row>
    <row r="9695" spans="1:17">
      <c r="A9695" s="152"/>
      <c r="B9695" s="68"/>
      <c r="C9695" s="68"/>
      <c r="D9695" s="68"/>
      <c r="E9695" s="68"/>
      <c r="F9695" s="69"/>
      <c r="G9695" s="69"/>
      <c r="H9695" s="69"/>
      <c r="I9695" s="69"/>
      <c r="J9695" s="68"/>
      <c r="K9695" s="69"/>
      <c r="L9695" s="68"/>
      <c r="M9695" s="68"/>
      <c r="N9695" s="68"/>
      <c r="O9695" s="68"/>
      <c r="P9695" s="70"/>
      <c r="Q9695" s="71"/>
    </row>
    <row r="9696" spans="1:17">
      <c r="A9696" s="152"/>
      <c r="B9696" s="68"/>
      <c r="C9696" s="68"/>
      <c r="D9696" s="68"/>
      <c r="E9696" s="68"/>
      <c r="F9696" s="69"/>
      <c r="G9696" s="69"/>
      <c r="H9696" s="69"/>
      <c r="I9696" s="69"/>
      <c r="J9696" s="68"/>
      <c r="K9696" s="69"/>
      <c r="L9696" s="68"/>
      <c r="M9696" s="68"/>
      <c r="N9696" s="68"/>
      <c r="O9696" s="68"/>
      <c r="P9696" s="70"/>
      <c r="Q9696" s="71"/>
    </row>
    <row r="9697" spans="1:17">
      <c r="A9697" s="152"/>
      <c r="B9697" s="68"/>
      <c r="C9697" s="68"/>
      <c r="D9697" s="68"/>
      <c r="E9697" s="68"/>
      <c r="F9697" s="69"/>
      <c r="G9697" s="69"/>
      <c r="H9697" s="69"/>
      <c r="I9697" s="69"/>
      <c r="J9697" s="68"/>
      <c r="K9697" s="69"/>
      <c r="L9697" s="68"/>
      <c r="M9697" s="68"/>
      <c r="N9697" s="68"/>
      <c r="O9697" s="68"/>
      <c r="P9697" s="70"/>
      <c r="Q9697" s="71"/>
    </row>
    <row r="9698" spans="1:17">
      <c r="A9698" s="152"/>
      <c r="B9698" s="68"/>
      <c r="C9698" s="68"/>
      <c r="D9698" s="68"/>
      <c r="E9698" s="68"/>
      <c r="F9698" s="69"/>
      <c r="G9698" s="69"/>
      <c r="H9698" s="69"/>
      <c r="I9698" s="69"/>
      <c r="J9698" s="68"/>
      <c r="K9698" s="69"/>
      <c r="L9698" s="68"/>
      <c r="M9698" s="68"/>
      <c r="N9698" s="68"/>
      <c r="O9698" s="68"/>
      <c r="P9698" s="70"/>
      <c r="Q9698" s="71"/>
    </row>
    <row r="9699" spans="1:17">
      <c r="A9699" s="152"/>
      <c r="B9699" s="68"/>
      <c r="C9699" s="68"/>
      <c r="D9699" s="68"/>
      <c r="E9699" s="68"/>
      <c r="F9699" s="69"/>
      <c r="G9699" s="69"/>
      <c r="H9699" s="69"/>
      <c r="I9699" s="69"/>
      <c r="J9699" s="68"/>
      <c r="K9699" s="69"/>
      <c r="L9699" s="68"/>
      <c r="M9699" s="68"/>
      <c r="N9699" s="68"/>
      <c r="O9699" s="68"/>
      <c r="P9699" s="70"/>
      <c r="Q9699" s="71"/>
    </row>
    <row r="9700" spans="1:17">
      <c r="A9700" s="152"/>
      <c r="B9700" s="68"/>
      <c r="C9700" s="68"/>
      <c r="D9700" s="68"/>
      <c r="E9700" s="68"/>
      <c r="F9700" s="69"/>
      <c r="G9700" s="69"/>
      <c r="H9700" s="69"/>
      <c r="I9700" s="69"/>
      <c r="J9700" s="68"/>
      <c r="K9700" s="69"/>
      <c r="L9700" s="68"/>
      <c r="M9700" s="68"/>
      <c r="N9700" s="68"/>
      <c r="O9700" s="68"/>
      <c r="P9700" s="70"/>
      <c r="Q9700" s="71"/>
    </row>
    <row r="9701" spans="1:17">
      <c r="A9701" s="152"/>
      <c r="B9701" s="68"/>
      <c r="C9701" s="68"/>
      <c r="D9701" s="68"/>
      <c r="E9701" s="68"/>
      <c r="F9701" s="69"/>
      <c r="G9701" s="69"/>
      <c r="H9701" s="69"/>
      <c r="I9701" s="69"/>
      <c r="J9701" s="68"/>
      <c r="K9701" s="69"/>
      <c r="L9701" s="68"/>
      <c r="M9701" s="68"/>
      <c r="N9701" s="68"/>
      <c r="O9701" s="68"/>
      <c r="P9701" s="70"/>
      <c r="Q9701" s="71"/>
    </row>
    <row r="9702" spans="1:17">
      <c r="A9702" s="152"/>
      <c r="B9702" s="68"/>
      <c r="C9702" s="68"/>
      <c r="D9702" s="68"/>
      <c r="E9702" s="68"/>
      <c r="F9702" s="69"/>
      <c r="G9702" s="69"/>
      <c r="H9702" s="69"/>
      <c r="I9702" s="69"/>
      <c r="J9702" s="68"/>
      <c r="K9702" s="69"/>
      <c r="L9702" s="68"/>
      <c r="M9702" s="68"/>
      <c r="N9702" s="68"/>
      <c r="O9702" s="68"/>
      <c r="P9702" s="70"/>
      <c r="Q9702" s="71"/>
    </row>
    <row r="9703" spans="1:17">
      <c r="A9703" s="152"/>
      <c r="B9703" s="68"/>
      <c r="C9703" s="68"/>
      <c r="D9703" s="68"/>
      <c r="E9703" s="68"/>
      <c r="F9703" s="69"/>
      <c r="G9703" s="69"/>
      <c r="H9703" s="69"/>
      <c r="I9703" s="69"/>
      <c r="J9703" s="68"/>
      <c r="K9703" s="69"/>
      <c r="L9703" s="68"/>
      <c r="M9703" s="68"/>
      <c r="N9703" s="68"/>
      <c r="O9703" s="68"/>
      <c r="P9703" s="70"/>
      <c r="Q9703" s="71"/>
    </row>
    <row r="9704" spans="1:17">
      <c r="A9704" s="152"/>
      <c r="B9704" s="68"/>
      <c r="C9704" s="68"/>
      <c r="D9704" s="68"/>
      <c r="E9704" s="68"/>
      <c r="F9704" s="69"/>
      <c r="G9704" s="69"/>
      <c r="H9704" s="69"/>
      <c r="I9704" s="69"/>
      <c r="J9704" s="68"/>
      <c r="K9704" s="69"/>
      <c r="L9704" s="68"/>
      <c r="M9704" s="68"/>
      <c r="N9704" s="68"/>
      <c r="O9704" s="68"/>
      <c r="P9704" s="70"/>
      <c r="Q9704" s="71"/>
    </row>
    <row r="9705" spans="1:17">
      <c r="A9705" s="152"/>
      <c r="B9705" s="68"/>
      <c r="C9705" s="68"/>
      <c r="D9705" s="68"/>
      <c r="E9705" s="68"/>
      <c r="F9705" s="69"/>
      <c r="G9705" s="69"/>
      <c r="H9705" s="69"/>
      <c r="I9705" s="69"/>
      <c r="J9705" s="68"/>
      <c r="K9705" s="69"/>
      <c r="L9705" s="68"/>
      <c r="M9705" s="68"/>
      <c r="N9705" s="68"/>
      <c r="O9705" s="68"/>
      <c r="P9705" s="70"/>
      <c r="Q9705" s="71"/>
    </row>
    <row r="9706" spans="1:17">
      <c r="A9706" s="152"/>
      <c r="B9706" s="68"/>
      <c r="C9706" s="68"/>
      <c r="D9706" s="68"/>
      <c r="E9706" s="68"/>
      <c r="F9706" s="69"/>
      <c r="G9706" s="69"/>
      <c r="H9706" s="69"/>
      <c r="I9706" s="69"/>
      <c r="J9706" s="68"/>
      <c r="K9706" s="69"/>
      <c r="L9706" s="68"/>
      <c r="M9706" s="68"/>
      <c r="N9706" s="68"/>
      <c r="O9706" s="68"/>
      <c r="P9706" s="70"/>
      <c r="Q9706" s="71"/>
    </row>
    <row r="9707" spans="1:17">
      <c r="A9707" s="152"/>
      <c r="B9707" s="68"/>
      <c r="C9707" s="68"/>
      <c r="D9707" s="68"/>
      <c r="E9707" s="68"/>
      <c r="F9707" s="69"/>
      <c r="G9707" s="69"/>
      <c r="H9707" s="69"/>
      <c r="I9707" s="69"/>
      <c r="J9707" s="68"/>
      <c r="K9707" s="69"/>
      <c r="L9707" s="68"/>
      <c r="M9707" s="68"/>
      <c r="N9707" s="68"/>
      <c r="O9707" s="68"/>
      <c r="P9707" s="70"/>
      <c r="Q9707" s="71"/>
    </row>
    <row r="9708" spans="1:17">
      <c r="A9708" s="152"/>
      <c r="B9708" s="68"/>
      <c r="C9708" s="68"/>
      <c r="D9708" s="68"/>
      <c r="E9708" s="68"/>
      <c r="F9708" s="69"/>
      <c r="G9708" s="69"/>
      <c r="H9708" s="69"/>
      <c r="I9708" s="69"/>
      <c r="J9708" s="68"/>
      <c r="K9708" s="69"/>
      <c r="L9708" s="68"/>
      <c r="M9708" s="68"/>
      <c r="N9708" s="68"/>
      <c r="O9708" s="68"/>
      <c r="P9708" s="70"/>
      <c r="Q9708" s="71"/>
    </row>
    <row r="9709" spans="1:17">
      <c r="A9709" s="152"/>
      <c r="B9709" s="68"/>
      <c r="C9709" s="68"/>
      <c r="D9709" s="68"/>
      <c r="E9709" s="68"/>
      <c r="F9709" s="69"/>
      <c r="G9709" s="69"/>
      <c r="H9709" s="69"/>
      <c r="I9709" s="69"/>
      <c r="J9709" s="68"/>
      <c r="K9709" s="69"/>
      <c r="L9709" s="68"/>
      <c r="M9709" s="68"/>
      <c r="N9709" s="68"/>
      <c r="O9709" s="68"/>
      <c r="P9709" s="70"/>
      <c r="Q9709" s="71"/>
    </row>
    <row r="9710" spans="1:17">
      <c r="A9710" s="152"/>
      <c r="B9710" s="68"/>
      <c r="C9710" s="68"/>
      <c r="D9710" s="68"/>
      <c r="E9710" s="68"/>
      <c r="F9710" s="69"/>
      <c r="G9710" s="69"/>
      <c r="H9710" s="69"/>
      <c r="I9710" s="69"/>
      <c r="J9710" s="68"/>
      <c r="K9710" s="69"/>
      <c r="L9710" s="68"/>
      <c r="M9710" s="68"/>
      <c r="N9710" s="68"/>
      <c r="O9710" s="68"/>
      <c r="P9710" s="70"/>
      <c r="Q9710" s="71"/>
    </row>
    <row r="9711" spans="1:17">
      <c r="A9711" s="152"/>
      <c r="B9711" s="68"/>
      <c r="C9711" s="68"/>
      <c r="D9711" s="68"/>
      <c r="E9711" s="68"/>
      <c r="F9711" s="69"/>
      <c r="G9711" s="69"/>
      <c r="H9711" s="69"/>
      <c r="I9711" s="69"/>
      <c r="J9711" s="68"/>
      <c r="K9711" s="69"/>
      <c r="L9711" s="68"/>
      <c r="M9711" s="68"/>
      <c r="N9711" s="68"/>
      <c r="O9711" s="68"/>
      <c r="P9711" s="70"/>
      <c r="Q9711" s="71"/>
    </row>
    <row r="9712" spans="1:17">
      <c r="A9712" s="152"/>
      <c r="B9712" s="68"/>
      <c r="C9712" s="68"/>
      <c r="D9712" s="68"/>
      <c r="E9712" s="68"/>
      <c r="F9712" s="69"/>
      <c r="G9712" s="69"/>
      <c r="H9712" s="69"/>
      <c r="I9712" s="69"/>
      <c r="J9712" s="68"/>
      <c r="K9712" s="69"/>
      <c r="L9712" s="68"/>
      <c r="M9712" s="68"/>
      <c r="N9712" s="68"/>
      <c r="O9712" s="68"/>
      <c r="P9712" s="70"/>
      <c r="Q9712" s="71"/>
    </row>
    <row r="9713" spans="1:17">
      <c r="A9713" s="152"/>
      <c r="B9713" s="68"/>
      <c r="C9713" s="68"/>
      <c r="D9713" s="68"/>
      <c r="E9713" s="68"/>
      <c r="F9713" s="69"/>
      <c r="G9713" s="69"/>
      <c r="H9713" s="69"/>
      <c r="I9713" s="69"/>
      <c r="J9713" s="68"/>
      <c r="K9713" s="69"/>
      <c r="L9713" s="68"/>
      <c r="M9713" s="68"/>
      <c r="N9713" s="68"/>
      <c r="O9713" s="68"/>
      <c r="P9713" s="70"/>
      <c r="Q9713" s="71"/>
    </row>
    <row r="9714" spans="1:17">
      <c r="A9714" s="152"/>
      <c r="B9714" s="68"/>
      <c r="C9714" s="68"/>
      <c r="D9714" s="68"/>
      <c r="E9714" s="68"/>
      <c r="F9714" s="69"/>
      <c r="G9714" s="69"/>
      <c r="H9714" s="69"/>
      <c r="I9714" s="69"/>
      <c r="J9714" s="68"/>
      <c r="K9714" s="69"/>
      <c r="L9714" s="68"/>
      <c r="M9714" s="68"/>
      <c r="N9714" s="68"/>
      <c r="O9714" s="68"/>
      <c r="P9714" s="70"/>
      <c r="Q9714" s="71"/>
    </row>
    <row r="9715" spans="1:17">
      <c r="A9715" s="152"/>
      <c r="B9715" s="68"/>
      <c r="C9715" s="68"/>
      <c r="D9715" s="68"/>
      <c r="E9715" s="68"/>
      <c r="F9715" s="69"/>
      <c r="G9715" s="69"/>
      <c r="H9715" s="69"/>
      <c r="I9715" s="69"/>
      <c r="J9715" s="68"/>
      <c r="K9715" s="69"/>
      <c r="L9715" s="68"/>
      <c r="M9715" s="68"/>
      <c r="N9715" s="68"/>
      <c r="O9715" s="68"/>
      <c r="P9715" s="70"/>
      <c r="Q9715" s="71"/>
    </row>
    <row r="9716" spans="1:17">
      <c r="A9716" s="152"/>
      <c r="B9716" s="68"/>
      <c r="C9716" s="68"/>
      <c r="D9716" s="68"/>
      <c r="E9716" s="68"/>
      <c r="F9716" s="69"/>
      <c r="G9716" s="69"/>
      <c r="H9716" s="69"/>
      <c r="I9716" s="69"/>
      <c r="J9716" s="68"/>
      <c r="K9716" s="69"/>
      <c r="L9716" s="68"/>
      <c r="M9716" s="68"/>
      <c r="N9716" s="68"/>
      <c r="O9716" s="68"/>
      <c r="P9716" s="70"/>
      <c r="Q9716" s="71"/>
    </row>
    <row r="9717" spans="1:17">
      <c r="A9717" s="152"/>
      <c r="B9717" s="68"/>
      <c r="C9717" s="68"/>
      <c r="D9717" s="68"/>
      <c r="E9717" s="68"/>
      <c r="F9717" s="69"/>
      <c r="G9717" s="69"/>
      <c r="H9717" s="69"/>
      <c r="I9717" s="69"/>
      <c r="J9717" s="68"/>
      <c r="K9717" s="69"/>
      <c r="L9717" s="68"/>
      <c r="M9717" s="68"/>
      <c r="N9717" s="68"/>
      <c r="O9717" s="68"/>
      <c r="P9717" s="70"/>
      <c r="Q9717" s="71"/>
    </row>
    <row r="9718" spans="1:17">
      <c r="A9718" s="152"/>
      <c r="B9718" s="68"/>
      <c r="C9718" s="68"/>
      <c r="D9718" s="68"/>
      <c r="E9718" s="68"/>
      <c r="F9718" s="69"/>
      <c r="G9718" s="69"/>
      <c r="H9718" s="69"/>
      <c r="I9718" s="69"/>
      <c r="J9718" s="68"/>
      <c r="K9718" s="69"/>
      <c r="L9718" s="68"/>
      <c r="M9718" s="68"/>
      <c r="N9718" s="68"/>
      <c r="O9718" s="68"/>
      <c r="P9718" s="70"/>
      <c r="Q9718" s="71"/>
    </row>
    <row r="9719" spans="1:17">
      <c r="A9719" s="152"/>
      <c r="B9719" s="68"/>
      <c r="C9719" s="68"/>
      <c r="D9719" s="68"/>
      <c r="E9719" s="68"/>
      <c r="F9719" s="69"/>
      <c r="G9719" s="69"/>
      <c r="H9719" s="69"/>
      <c r="I9719" s="69"/>
      <c r="J9719" s="68"/>
      <c r="K9719" s="69"/>
      <c r="L9719" s="68"/>
      <c r="M9719" s="68"/>
      <c r="N9719" s="68"/>
      <c r="O9719" s="68"/>
      <c r="P9719" s="70"/>
      <c r="Q9719" s="71"/>
    </row>
    <row r="9720" spans="1:17">
      <c r="A9720" s="152"/>
      <c r="B9720" s="68"/>
      <c r="C9720" s="68"/>
      <c r="D9720" s="68"/>
      <c r="E9720" s="68"/>
      <c r="F9720" s="69"/>
      <c r="G9720" s="69"/>
      <c r="H9720" s="69"/>
      <c r="I9720" s="69"/>
      <c r="J9720" s="68"/>
      <c r="K9720" s="69"/>
      <c r="L9720" s="68"/>
      <c r="M9720" s="68"/>
      <c r="N9720" s="68"/>
      <c r="O9720" s="68"/>
      <c r="P9720" s="70"/>
      <c r="Q9720" s="71"/>
    </row>
    <row r="9721" spans="1:17">
      <c r="A9721" s="152"/>
      <c r="B9721" s="68"/>
      <c r="C9721" s="68"/>
      <c r="D9721" s="68"/>
      <c r="E9721" s="68"/>
      <c r="F9721" s="69"/>
      <c r="G9721" s="69"/>
      <c r="H9721" s="69"/>
      <c r="I9721" s="69"/>
      <c r="J9721" s="68"/>
      <c r="K9721" s="69"/>
      <c r="L9721" s="68"/>
      <c r="M9721" s="68"/>
      <c r="N9721" s="68"/>
      <c r="O9721" s="68"/>
      <c r="P9721" s="70"/>
      <c r="Q9721" s="71"/>
    </row>
    <row r="9722" spans="1:17">
      <c r="A9722" s="152"/>
      <c r="B9722" s="68"/>
      <c r="C9722" s="68"/>
      <c r="D9722" s="68"/>
      <c r="E9722" s="68"/>
      <c r="F9722" s="69"/>
      <c r="G9722" s="69"/>
      <c r="H9722" s="69"/>
      <c r="I9722" s="69"/>
      <c r="J9722" s="68"/>
      <c r="K9722" s="69"/>
      <c r="L9722" s="68"/>
      <c r="M9722" s="68"/>
      <c r="N9722" s="68"/>
      <c r="O9722" s="68"/>
      <c r="P9722" s="70"/>
      <c r="Q9722" s="71"/>
    </row>
    <row r="9723" spans="1:17">
      <c r="A9723" s="152"/>
      <c r="B9723" s="68"/>
      <c r="C9723" s="68"/>
      <c r="D9723" s="68"/>
      <c r="E9723" s="68"/>
      <c r="F9723" s="69"/>
      <c r="G9723" s="69"/>
      <c r="H9723" s="69"/>
      <c r="I9723" s="69"/>
      <c r="J9723" s="68"/>
      <c r="K9723" s="69"/>
      <c r="L9723" s="68"/>
      <c r="M9723" s="68"/>
      <c r="N9723" s="68"/>
      <c r="O9723" s="68"/>
      <c r="P9723" s="70"/>
      <c r="Q9723" s="71"/>
    </row>
    <row r="9724" spans="1:17">
      <c r="A9724" s="152"/>
      <c r="B9724" s="68"/>
      <c r="C9724" s="68"/>
      <c r="D9724" s="68"/>
      <c r="E9724" s="68"/>
      <c r="F9724" s="69"/>
      <c r="G9724" s="69"/>
      <c r="H9724" s="69"/>
      <c r="I9724" s="69"/>
      <c r="J9724" s="68"/>
      <c r="K9724" s="69"/>
      <c r="L9724" s="68"/>
      <c r="M9724" s="68"/>
      <c r="N9724" s="68"/>
      <c r="O9724" s="68"/>
      <c r="P9724" s="70"/>
      <c r="Q9724" s="71"/>
    </row>
    <row r="9725" spans="1:17">
      <c r="A9725" s="152"/>
      <c r="B9725" s="68"/>
      <c r="C9725" s="68"/>
      <c r="D9725" s="68"/>
      <c r="E9725" s="68"/>
      <c r="F9725" s="69"/>
      <c r="G9725" s="69"/>
      <c r="H9725" s="69"/>
      <c r="I9725" s="69"/>
      <c r="J9725" s="68"/>
      <c r="K9725" s="69"/>
      <c r="L9725" s="68"/>
      <c r="M9725" s="68"/>
      <c r="N9725" s="68"/>
      <c r="O9725" s="68"/>
      <c r="P9725" s="70"/>
      <c r="Q9725" s="71"/>
    </row>
    <row r="9726" spans="1:17">
      <c r="A9726" s="152"/>
      <c r="B9726" s="68"/>
      <c r="C9726" s="68"/>
      <c r="D9726" s="68"/>
      <c r="E9726" s="68"/>
      <c r="F9726" s="69"/>
      <c r="G9726" s="69"/>
      <c r="H9726" s="69"/>
      <c r="I9726" s="69"/>
      <c r="J9726" s="68"/>
      <c r="K9726" s="69"/>
      <c r="L9726" s="68"/>
      <c r="M9726" s="68"/>
      <c r="N9726" s="68"/>
      <c r="O9726" s="68"/>
      <c r="P9726" s="70"/>
      <c r="Q9726" s="71"/>
    </row>
    <row r="9727" spans="1:17">
      <c r="A9727" s="152"/>
      <c r="B9727" s="68"/>
      <c r="C9727" s="68"/>
      <c r="D9727" s="68"/>
      <c r="E9727" s="68"/>
      <c r="F9727" s="69"/>
      <c r="G9727" s="69"/>
      <c r="H9727" s="69"/>
      <c r="I9727" s="69"/>
      <c r="J9727" s="68"/>
      <c r="K9727" s="69"/>
      <c r="L9727" s="68"/>
      <c r="M9727" s="68"/>
      <c r="N9727" s="68"/>
      <c r="O9727" s="68"/>
      <c r="P9727" s="70"/>
      <c r="Q9727" s="71"/>
    </row>
    <row r="9728" spans="1:17">
      <c r="A9728" s="152"/>
      <c r="B9728" s="68"/>
      <c r="C9728" s="68"/>
      <c r="D9728" s="68"/>
      <c r="E9728" s="68"/>
      <c r="F9728" s="69"/>
      <c r="G9728" s="69"/>
      <c r="H9728" s="69"/>
      <c r="I9728" s="69"/>
      <c r="J9728" s="68"/>
      <c r="K9728" s="69"/>
      <c r="L9728" s="68"/>
      <c r="M9728" s="68"/>
      <c r="N9728" s="68"/>
      <c r="O9728" s="68"/>
      <c r="P9728" s="70"/>
      <c r="Q9728" s="71"/>
    </row>
    <row r="9729" spans="1:17">
      <c r="A9729" s="152"/>
      <c r="B9729" s="68"/>
      <c r="C9729" s="68"/>
      <c r="D9729" s="68"/>
      <c r="E9729" s="68"/>
      <c r="F9729" s="69"/>
      <c r="G9729" s="69"/>
      <c r="H9729" s="69"/>
      <c r="I9729" s="69"/>
      <c r="J9729" s="68"/>
      <c r="K9729" s="69"/>
      <c r="L9729" s="68"/>
      <c r="M9729" s="68"/>
      <c r="N9729" s="68"/>
      <c r="O9729" s="68"/>
      <c r="P9729" s="70"/>
      <c r="Q9729" s="71"/>
    </row>
    <row r="9730" spans="1:17">
      <c r="A9730" s="152"/>
      <c r="B9730" s="68"/>
      <c r="C9730" s="68"/>
      <c r="D9730" s="68"/>
      <c r="E9730" s="68"/>
      <c r="F9730" s="69"/>
      <c r="G9730" s="69"/>
      <c r="H9730" s="69"/>
      <c r="I9730" s="69"/>
      <c r="J9730" s="68"/>
      <c r="K9730" s="69"/>
      <c r="L9730" s="68"/>
      <c r="M9730" s="68"/>
      <c r="N9730" s="68"/>
      <c r="O9730" s="68"/>
      <c r="P9730" s="70"/>
      <c r="Q9730" s="71"/>
    </row>
    <row r="9731" spans="1:17">
      <c r="A9731" s="152"/>
      <c r="B9731" s="68"/>
      <c r="C9731" s="68"/>
      <c r="D9731" s="68"/>
      <c r="E9731" s="68"/>
      <c r="F9731" s="69"/>
      <c r="G9731" s="69"/>
      <c r="H9731" s="69"/>
      <c r="I9731" s="69"/>
      <c r="J9731" s="68"/>
      <c r="K9731" s="69"/>
      <c r="L9731" s="68"/>
      <c r="M9731" s="68"/>
      <c r="N9731" s="68"/>
      <c r="O9731" s="68"/>
      <c r="P9731" s="70"/>
      <c r="Q9731" s="71"/>
    </row>
    <row r="9732" spans="1:17">
      <c r="A9732" s="152"/>
      <c r="B9732" s="68"/>
      <c r="C9732" s="68"/>
      <c r="D9732" s="68"/>
      <c r="E9732" s="68"/>
      <c r="F9732" s="69"/>
      <c r="G9732" s="69"/>
      <c r="H9732" s="69"/>
      <c r="I9732" s="69"/>
      <c r="J9732" s="68"/>
      <c r="K9732" s="69"/>
      <c r="L9732" s="68"/>
      <c r="M9732" s="68"/>
      <c r="N9732" s="68"/>
      <c r="O9732" s="68"/>
      <c r="P9732" s="70"/>
      <c r="Q9732" s="71"/>
    </row>
    <row r="9733" spans="1:17">
      <c r="A9733" s="152"/>
      <c r="B9733" s="68"/>
      <c r="C9733" s="68"/>
      <c r="D9733" s="68"/>
      <c r="E9733" s="68"/>
      <c r="F9733" s="69"/>
      <c r="G9733" s="69"/>
      <c r="H9733" s="69"/>
      <c r="I9733" s="69"/>
      <c r="J9733" s="68"/>
      <c r="K9733" s="69"/>
      <c r="L9733" s="68"/>
      <c r="M9733" s="68"/>
      <c r="N9733" s="68"/>
      <c r="O9733" s="68"/>
      <c r="P9733" s="70"/>
      <c r="Q9733" s="71"/>
    </row>
    <row r="9734" spans="1:17">
      <c r="A9734" s="152"/>
      <c r="B9734" s="68"/>
      <c r="C9734" s="68"/>
      <c r="D9734" s="68"/>
      <c r="E9734" s="68"/>
      <c r="F9734" s="69"/>
      <c r="G9734" s="69"/>
      <c r="H9734" s="69"/>
      <c r="I9734" s="69"/>
      <c r="J9734" s="68"/>
      <c r="K9734" s="69"/>
      <c r="L9734" s="68"/>
      <c r="M9734" s="68"/>
      <c r="N9734" s="68"/>
      <c r="O9734" s="68"/>
      <c r="P9734" s="70"/>
      <c r="Q9734" s="71"/>
    </row>
    <row r="9735" spans="1:17">
      <c r="A9735" s="152"/>
      <c r="B9735" s="68"/>
      <c r="C9735" s="68"/>
      <c r="D9735" s="68"/>
      <c r="E9735" s="68"/>
      <c r="F9735" s="69"/>
      <c r="G9735" s="69"/>
      <c r="H9735" s="69"/>
      <c r="I9735" s="69"/>
      <c r="J9735" s="68"/>
      <c r="K9735" s="69"/>
      <c r="L9735" s="68"/>
      <c r="M9735" s="68"/>
      <c r="N9735" s="68"/>
      <c r="O9735" s="68"/>
      <c r="P9735" s="70"/>
      <c r="Q9735" s="71"/>
    </row>
    <row r="9736" spans="1:17">
      <c r="A9736" s="152"/>
      <c r="B9736" s="68"/>
      <c r="C9736" s="68"/>
      <c r="D9736" s="68"/>
      <c r="E9736" s="68"/>
      <c r="F9736" s="69"/>
      <c r="G9736" s="69"/>
      <c r="H9736" s="69"/>
      <c r="I9736" s="69"/>
      <c r="J9736" s="68"/>
      <c r="K9736" s="69"/>
      <c r="L9736" s="68"/>
      <c r="M9736" s="68"/>
      <c r="N9736" s="68"/>
      <c r="O9736" s="68"/>
      <c r="P9736" s="70"/>
      <c r="Q9736" s="71"/>
    </row>
    <row r="9737" spans="1:17">
      <c r="A9737" s="152"/>
      <c r="B9737" s="68"/>
      <c r="C9737" s="68"/>
      <c r="D9737" s="68"/>
      <c r="E9737" s="68"/>
      <c r="F9737" s="69"/>
      <c r="G9737" s="69"/>
      <c r="H9737" s="69"/>
      <c r="I9737" s="69"/>
      <c r="J9737" s="68"/>
      <c r="K9737" s="69"/>
      <c r="L9737" s="68"/>
      <c r="M9737" s="68"/>
      <c r="N9737" s="68"/>
      <c r="O9737" s="68"/>
      <c r="P9737" s="70"/>
      <c r="Q9737" s="71"/>
    </row>
    <row r="9738" spans="1:17">
      <c r="A9738" s="152"/>
      <c r="B9738" s="68"/>
      <c r="C9738" s="68"/>
      <c r="D9738" s="68"/>
      <c r="E9738" s="68"/>
      <c r="F9738" s="69"/>
      <c r="G9738" s="69"/>
      <c r="H9738" s="69"/>
      <c r="I9738" s="69"/>
      <c r="J9738" s="68"/>
      <c r="K9738" s="69"/>
      <c r="L9738" s="68"/>
      <c r="M9738" s="68"/>
      <c r="N9738" s="68"/>
      <c r="O9738" s="68"/>
      <c r="P9738" s="70"/>
      <c r="Q9738" s="71"/>
    </row>
    <row r="9739" spans="1:17">
      <c r="A9739" s="152"/>
      <c r="B9739" s="68"/>
      <c r="C9739" s="68"/>
      <c r="D9739" s="68"/>
      <c r="E9739" s="68"/>
      <c r="F9739" s="69"/>
      <c r="G9739" s="69"/>
      <c r="H9739" s="69"/>
      <c r="I9739" s="69"/>
      <c r="J9739" s="68"/>
      <c r="K9739" s="69"/>
      <c r="L9739" s="68"/>
      <c r="M9739" s="68"/>
      <c r="N9739" s="68"/>
      <c r="O9739" s="68"/>
      <c r="P9739" s="70"/>
      <c r="Q9739" s="71"/>
    </row>
    <row r="9740" spans="1:17">
      <c r="A9740" s="152"/>
      <c r="B9740" s="68"/>
      <c r="C9740" s="68"/>
      <c r="D9740" s="68"/>
      <c r="E9740" s="68"/>
      <c r="F9740" s="69"/>
      <c r="G9740" s="69"/>
      <c r="H9740" s="69"/>
      <c r="I9740" s="69"/>
      <c r="J9740" s="68"/>
      <c r="K9740" s="69"/>
      <c r="L9740" s="68"/>
      <c r="M9740" s="68"/>
      <c r="N9740" s="68"/>
      <c r="O9740" s="68"/>
      <c r="P9740" s="70"/>
      <c r="Q9740" s="71"/>
    </row>
    <row r="9741" spans="1:17">
      <c r="A9741" s="152"/>
      <c r="B9741" s="68"/>
      <c r="C9741" s="68"/>
      <c r="D9741" s="68"/>
      <c r="E9741" s="68"/>
      <c r="F9741" s="69"/>
      <c r="G9741" s="69"/>
      <c r="H9741" s="69"/>
      <c r="I9741" s="69"/>
      <c r="J9741" s="68"/>
      <c r="K9741" s="69"/>
      <c r="L9741" s="68"/>
      <c r="M9741" s="68"/>
      <c r="N9741" s="68"/>
      <c r="O9741" s="68"/>
      <c r="P9741" s="70"/>
      <c r="Q9741" s="71"/>
    </row>
    <row r="9742" spans="1:17">
      <c r="A9742" s="152"/>
      <c r="B9742" s="68"/>
      <c r="C9742" s="68"/>
      <c r="D9742" s="68"/>
      <c r="E9742" s="68"/>
      <c r="F9742" s="69"/>
      <c r="G9742" s="69"/>
      <c r="H9742" s="69"/>
      <c r="I9742" s="69"/>
      <c r="J9742" s="68"/>
      <c r="K9742" s="69"/>
      <c r="L9742" s="68"/>
      <c r="M9742" s="68"/>
      <c r="N9742" s="68"/>
      <c r="O9742" s="68"/>
      <c r="P9742" s="70"/>
      <c r="Q9742" s="71"/>
    </row>
    <row r="9743" spans="1:17">
      <c r="A9743" s="152"/>
      <c r="B9743" s="68"/>
      <c r="C9743" s="68"/>
      <c r="D9743" s="68"/>
      <c r="E9743" s="68"/>
      <c r="F9743" s="69"/>
      <c r="G9743" s="69"/>
      <c r="H9743" s="69"/>
      <c r="I9743" s="69"/>
      <c r="J9743" s="68"/>
      <c r="K9743" s="69"/>
      <c r="L9743" s="68"/>
      <c r="M9743" s="68"/>
      <c r="N9743" s="68"/>
      <c r="O9743" s="68"/>
      <c r="P9743" s="70"/>
      <c r="Q9743" s="71"/>
    </row>
    <row r="9744" spans="1:17">
      <c r="A9744" s="152"/>
      <c r="B9744" s="68"/>
      <c r="C9744" s="68"/>
      <c r="D9744" s="68"/>
      <c r="E9744" s="68"/>
      <c r="F9744" s="69"/>
      <c r="G9744" s="69"/>
      <c r="H9744" s="69"/>
      <c r="I9744" s="69"/>
      <c r="J9744" s="68"/>
      <c r="K9744" s="69"/>
      <c r="L9744" s="68"/>
      <c r="M9744" s="68"/>
      <c r="N9744" s="68"/>
      <c r="O9744" s="68"/>
      <c r="P9744" s="70"/>
      <c r="Q9744" s="71"/>
    </row>
    <row r="9745" spans="1:17">
      <c r="A9745" s="152"/>
      <c r="B9745" s="68"/>
      <c r="C9745" s="68"/>
      <c r="D9745" s="68"/>
      <c r="E9745" s="68"/>
      <c r="F9745" s="69"/>
      <c r="G9745" s="69"/>
      <c r="H9745" s="69"/>
      <c r="I9745" s="69"/>
      <c r="J9745" s="68"/>
      <c r="K9745" s="69"/>
      <c r="L9745" s="68"/>
      <c r="M9745" s="68"/>
      <c r="N9745" s="68"/>
      <c r="O9745" s="68"/>
      <c r="P9745" s="70"/>
      <c r="Q9745" s="71"/>
    </row>
    <row r="9746" spans="1:17">
      <c r="A9746" s="152"/>
      <c r="B9746" s="68"/>
      <c r="C9746" s="68"/>
      <c r="D9746" s="68"/>
      <c r="E9746" s="68"/>
      <c r="F9746" s="69"/>
      <c r="G9746" s="69"/>
      <c r="H9746" s="69"/>
      <c r="I9746" s="69"/>
      <c r="J9746" s="68"/>
      <c r="K9746" s="69"/>
      <c r="L9746" s="68"/>
      <c r="M9746" s="68"/>
      <c r="N9746" s="68"/>
      <c r="O9746" s="68"/>
      <c r="P9746" s="70"/>
      <c r="Q9746" s="71"/>
    </row>
    <row r="9747" spans="1:17">
      <c r="A9747" s="152"/>
      <c r="B9747" s="68"/>
      <c r="C9747" s="68"/>
      <c r="D9747" s="68"/>
      <c r="E9747" s="68"/>
      <c r="F9747" s="69"/>
      <c r="G9747" s="69"/>
      <c r="H9747" s="69"/>
      <c r="I9747" s="69"/>
      <c r="J9747" s="68"/>
      <c r="K9747" s="69"/>
      <c r="L9747" s="68"/>
      <c r="M9747" s="68"/>
      <c r="N9747" s="68"/>
      <c r="O9747" s="68"/>
      <c r="P9747" s="70"/>
      <c r="Q9747" s="71"/>
    </row>
    <row r="9748" spans="1:17">
      <c r="A9748" s="152"/>
      <c r="B9748" s="68"/>
      <c r="C9748" s="68"/>
      <c r="D9748" s="68"/>
      <c r="E9748" s="68"/>
      <c r="F9748" s="69"/>
      <c r="G9748" s="69"/>
      <c r="H9748" s="69"/>
      <c r="I9748" s="69"/>
      <c r="J9748" s="68"/>
      <c r="K9748" s="69"/>
      <c r="L9748" s="68"/>
      <c r="M9748" s="68"/>
      <c r="N9748" s="68"/>
      <c r="O9748" s="68"/>
      <c r="P9748" s="70"/>
      <c r="Q9748" s="71"/>
    </row>
    <row r="9749" spans="1:17">
      <c r="A9749" s="152"/>
      <c r="B9749" s="68"/>
      <c r="C9749" s="68"/>
      <c r="D9749" s="68"/>
      <c r="E9749" s="68"/>
      <c r="F9749" s="69"/>
      <c r="G9749" s="69"/>
      <c r="H9749" s="69"/>
      <c r="I9749" s="69"/>
      <c r="J9749" s="68"/>
      <c r="K9749" s="69"/>
      <c r="L9749" s="68"/>
      <c r="M9749" s="68"/>
      <c r="N9749" s="68"/>
      <c r="O9749" s="68"/>
      <c r="P9749" s="70"/>
      <c r="Q9749" s="71"/>
    </row>
    <row r="9750" spans="1:17">
      <c r="A9750" s="152"/>
      <c r="B9750" s="68"/>
      <c r="C9750" s="68"/>
      <c r="D9750" s="68"/>
      <c r="E9750" s="68"/>
      <c r="F9750" s="69"/>
      <c r="G9750" s="69"/>
      <c r="H9750" s="69"/>
      <c r="I9750" s="69"/>
      <c r="J9750" s="68"/>
      <c r="K9750" s="69"/>
      <c r="L9750" s="68"/>
      <c r="M9750" s="68"/>
      <c r="N9750" s="68"/>
      <c r="O9750" s="68"/>
      <c r="P9750" s="70"/>
      <c r="Q9750" s="71"/>
    </row>
    <row r="9751" spans="1:17">
      <c r="A9751" s="152"/>
      <c r="B9751" s="68"/>
      <c r="C9751" s="68"/>
      <c r="D9751" s="68"/>
      <c r="E9751" s="68"/>
      <c r="F9751" s="69"/>
      <c r="G9751" s="69"/>
      <c r="H9751" s="69"/>
      <c r="I9751" s="69"/>
      <c r="J9751" s="68"/>
      <c r="K9751" s="69"/>
      <c r="L9751" s="68"/>
      <c r="M9751" s="68"/>
      <c r="N9751" s="68"/>
      <c r="O9751" s="68"/>
      <c r="P9751" s="70"/>
      <c r="Q9751" s="71"/>
    </row>
    <row r="9752" spans="1:17">
      <c r="A9752" s="152"/>
      <c r="B9752" s="68"/>
      <c r="C9752" s="68"/>
      <c r="D9752" s="68"/>
      <c r="E9752" s="68"/>
      <c r="F9752" s="69"/>
      <c r="G9752" s="69"/>
      <c r="H9752" s="69"/>
      <c r="I9752" s="69"/>
      <c r="J9752" s="68"/>
      <c r="K9752" s="69"/>
      <c r="L9752" s="68"/>
      <c r="M9752" s="68"/>
      <c r="N9752" s="68"/>
      <c r="O9752" s="68"/>
      <c r="P9752" s="70"/>
      <c r="Q9752" s="71"/>
    </row>
    <row r="9753" spans="1:17">
      <c r="A9753" s="152"/>
      <c r="B9753" s="68"/>
      <c r="C9753" s="68"/>
      <c r="D9753" s="68"/>
      <c r="E9753" s="68"/>
      <c r="F9753" s="69"/>
      <c r="G9753" s="69"/>
      <c r="H9753" s="69"/>
      <c r="I9753" s="69"/>
      <c r="J9753" s="68"/>
      <c r="K9753" s="69"/>
      <c r="L9753" s="68"/>
      <c r="M9753" s="68"/>
      <c r="N9753" s="68"/>
      <c r="O9753" s="68"/>
      <c r="P9753" s="70"/>
      <c r="Q9753" s="71"/>
    </row>
    <row r="9754" spans="1:17">
      <c r="A9754" s="152"/>
      <c r="B9754" s="68"/>
      <c r="C9754" s="68"/>
      <c r="D9754" s="68"/>
      <c r="E9754" s="68"/>
      <c r="F9754" s="69"/>
      <c r="G9754" s="69"/>
      <c r="H9754" s="69"/>
      <c r="I9754" s="69"/>
      <c r="J9754" s="68"/>
      <c r="K9754" s="69"/>
      <c r="L9754" s="68"/>
      <c r="M9754" s="68"/>
      <c r="N9754" s="68"/>
      <c r="O9754" s="68"/>
      <c r="P9754" s="70"/>
      <c r="Q9754" s="71"/>
    </row>
    <row r="9755" spans="1:17">
      <c r="A9755" s="152"/>
      <c r="B9755" s="68"/>
      <c r="C9755" s="68"/>
      <c r="D9755" s="68"/>
      <c r="E9755" s="68"/>
      <c r="F9755" s="69"/>
      <c r="G9755" s="69"/>
      <c r="H9755" s="69"/>
      <c r="I9755" s="69"/>
      <c r="J9755" s="68"/>
      <c r="K9755" s="69"/>
      <c r="L9755" s="68"/>
      <c r="M9755" s="68"/>
      <c r="N9755" s="68"/>
      <c r="O9755" s="68"/>
      <c r="P9755" s="70"/>
      <c r="Q9755" s="71"/>
    </row>
    <row r="9756" spans="1:17">
      <c r="A9756" s="152"/>
      <c r="B9756" s="68"/>
      <c r="C9756" s="68"/>
      <c r="D9756" s="68"/>
      <c r="E9756" s="68"/>
      <c r="F9756" s="69"/>
      <c r="G9756" s="69"/>
      <c r="H9756" s="69"/>
      <c r="I9756" s="69"/>
      <c r="J9756" s="68"/>
      <c r="K9756" s="69"/>
      <c r="L9756" s="68"/>
      <c r="M9756" s="68"/>
      <c r="N9756" s="68"/>
      <c r="O9756" s="68"/>
      <c r="P9756" s="70"/>
      <c r="Q9756" s="71"/>
    </row>
    <row r="9757" spans="1:17">
      <c r="A9757" s="152"/>
      <c r="B9757" s="68"/>
      <c r="C9757" s="68"/>
      <c r="D9757" s="68"/>
      <c r="E9757" s="68"/>
      <c r="F9757" s="69"/>
      <c r="G9757" s="69"/>
      <c r="H9757" s="69"/>
      <c r="I9757" s="69"/>
      <c r="J9757" s="68"/>
      <c r="K9757" s="69"/>
      <c r="L9757" s="68"/>
      <c r="M9757" s="68"/>
      <c r="N9757" s="68"/>
      <c r="O9757" s="68"/>
      <c r="P9757" s="70"/>
      <c r="Q9757" s="71"/>
    </row>
    <row r="9758" spans="1:17">
      <c r="A9758" s="152"/>
      <c r="B9758" s="68"/>
      <c r="C9758" s="68"/>
      <c r="D9758" s="68"/>
      <c r="E9758" s="68"/>
      <c r="F9758" s="69"/>
      <c r="G9758" s="69"/>
      <c r="H9758" s="69"/>
      <c r="I9758" s="69"/>
      <c r="J9758" s="68"/>
      <c r="K9758" s="69"/>
      <c r="L9758" s="68"/>
      <c r="M9758" s="68"/>
      <c r="N9758" s="68"/>
      <c r="O9758" s="68"/>
      <c r="P9758" s="70"/>
      <c r="Q9758" s="71"/>
    </row>
    <row r="9759" spans="1:17">
      <c r="A9759" s="152"/>
      <c r="B9759" s="68"/>
      <c r="C9759" s="68"/>
      <c r="D9759" s="68"/>
      <c r="E9759" s="68"/>
      <c r="F9759" s="69"/>
      <c r="G9759" s="69"/>
      <c r="H9759" s="69"/>
      <c r="I9759" s="69"/>
      <c r="J9759" s="68"/>
      <c r="K9759" s="69"/>
      <c r="L9759" s="68"/>
      <c r="M9759" s="68"/>
      <c r="N9759" s="68"/>
      <c r="O9759" s="68"/>
      <c r="P9759" s="70"/>
      <c r="Q9759" s="71"/>
    </row>
    <row r="9760" spans="1:17">
      <c r="A9760" s="152"/>
      <c r="B9760" s="68"/>
      <c r="C9760" s="68"/>
      <c r="D9760" s="68"/>
      <c r="E9760" s="68"/>
      <c r="F9760" s="69"/>
      <c r="G9760" s="69"/>
      <c r="H9760" s="69"/>
      <c r="I9760" s="69"/>
      <c r="J9760" s="68"/>
      <c r="K9760" s="69"/>
      <c r="L9760" s="68"/>
      <c r="M9760" s="68"/>
      <c r="N9760" s="68"/>
      <c r="O9760" s="68"/>
      <c r="P9760" s="70"/>
      <c r="Q9760" s="71"/>
    </row>
    <row r="9761" spans="1:17">
      <c r="A9761" s="152"/>
      <c r="B9761" s="68"/>
      <c r="C9761" s="68"/>
      <c r="D9761" s="68"/>
      <c r="E9761" s="68"/>
      <c r="F9761" s="69"/>
      <c r="G9761" s="69"/>
      <c r="H9761" s="69"/>
      <c r="I9761" s="69"/>
      <c r="J9761" s="68"/>
      <c r="K9761" s="69"/>
      <c r="L9761" s="68"/>
      <c r="M9761" s="68"/>
      <c r="N9761" s="68"/>
      <c r="O9761" s="68"/>
      <c r="P9761" s="70"/>
      <c r="Q9761" s="71"/>
    </row>
    <row r="9762" spans="1:17">
      <c r="A9762" s="152"/>
      <c r="B9762" s="68"/>
      <c r="C9762" s="68"/>
      <c r="D9762" s="68"/>
      <c r="E9762" s="68"/>
      <c r="F9762" s="69"/>
      <c r="G9762" s="69"/>
      <c r="H9762" s="69"/>
      <c r="I9762" s="69"/>
      <c r="J9762" s="68"/>
      <c r="K9762" s="69"/>
      <c r="L9762" s="68"/>
      <c r="M9762" s="68"/>
      <c r="N9762" s="68"/>
      <c r="O9762" s="68"/>
      <c r="P9762" s="70"/>
      <c r="Q9762" s="71"/>
    </row>
    <row r="9763" spans="1:17">
      <c r="A9763" s="152"/>
      <c r="B9763" s="68"/>
      <c r="C9763" s="68"/>
      <c r="D9763" s="68"/>
      <c r="E9763" s="68"/>
      <c r="F9763" s="69"/>
      <c r="G9763" s="69"/>
      <c r="H9763" s="69"/>
      <c r="I9763" s="69"/>
      <c r="J9763" s="68"/>
      <c r="K9763" s="69"/>
      <c r="L9763" s="68"/>
      <c r="M9763" s="68"/>
      <c r="N9763" s="68"/>
      <c r="O9763" s="68"/>
      <c r="P9763" s="70"/>
      <c r="Q9763" s="71"/>
    </row>
    <row r="9764" spans="1:17">
      <c r="A9764" s="152"/>
      <c r="B9764" s="68"/>
      <c r="C9764" s="68"/>
      <c r="D9764" s="68"/>
      <c r="E9764" s="68"/>
      <c r="F9764" s="69"/>
      <c r="G9764" s="69"/>
      <c r="H9764" s="69"/>
      <c r="I9764" s="69"/>
      <c r="J9764" s="68"/>
      <c r="K9764" s="69"/>
      <c r="L9764" s="68"/>
      <c r="M9764" s="68"/>
      <c r="N9764" s="68"/>
      <c r="O9764" s="68"/>
      <c r="P9764" s="70"/>
      <c r="Q9764" s="71"/>
    </row>
    <row r="9765" spans="1:17">
      <c r="A9765" s="152"/>
      <c r="B9765" s="68"/>
      <c r="C9765" s="68"/>
      <c r="D9765" s="68"/>
      <c r="E9765" s="68"/>
      <c r="F9765" s="69"/>
      <c r="G9765" s="69"/>
      <c r="H9765" s="69"/>
      <c r="I9765" s="69"/>
      <c r="J9765" s="68"/>
      <c r="K9765" s="69"/>
      <c r="L9765" s="68"/>
      <c r="M9765" s="68"/>
      <c r="N9765" s="68"/>
      <c r="O9765" s="68"/>
      <c r="P9765" s="70"/>
      <c r="Q9765" s="71"/>
    </row>
    <row r="9766" spans="1:17">
      <c r="A9766" s="152"/>
      <c r="B9766" s="68"/>
      <c r="C9766" s="68"/>
      <c r="D9766" s="68"/>
      <c r="E9766" s="68"/>
      <c r="F9766" s="69"/>
      <c r="G9766" s="69"/>
      <c r="H9766" s="69"/>
      <c r="I9766" s="69"/>
      <c r="J9766" s="68"/>
      <c r="K9766" s="69"/>
      <c r="L9766" s="68"/>
      <c r="M9766" s="68"/>
      <c r="N9766" s="68"/>
      <c r="O9766" s="68"/>
      <c r="P9766" s="70"/>
      <c r="Q9766" s="71"/>
    </row>
    <row r="9767" spans="1:17">
      <c r="A9767" s="152"/>
      <c r="B9767" s="68"/>
      <c r="C9767" s="68"/>
      <c r="D9767" s="68"/>
      <c r="E9767" s="68"/>
      <c r="F9767" s="69"/>
      <c r="G9767" s="69"/>
      <c r="H9767" s="69"/>
      <c r="I9767" s="69"/>
      <c r="J9767" s="68"/>
      <c r="K9767" s="69"/>
      <c r="L9767" s="68"/>
      <c r="M9767" s="68"/>
      <c r="N9767" s="68"/>
      <c r="O9767" s="68"/>
      <c r="P9767" s="70"/>
      <c r="Q9767" s="71"/>
    </row>
    <row r="9768" spans="1:17">
      <c r="A9768" s="152"/>
      <c r="B9768" s="68"/>
      <c r="C9768" s="68"/>
      <c r="D9768" s="68"/>
      <c r="E9768" s="68"/>
      <c r="F9768" s="69"/>
      <c r="G9768" s="69"/>
      <c r="H9768" s="69"/>
      <c r="I9768" s="69"/>
      <c r="J9768" s="68"/>
      <c r="K9768" s="69"/>
      <c r="L9768" s="68"/>
      <c r="M9768" s="68"/>
      <c r="N9768" s="68"/>
      <c r="O9768" s="68"/>
      <c r="P9768" s="70"/>
      <c r="Q9768" s="71"/>
    </row>
    <row r="9769" spans="1:17">
      <c r="A9769" s="152"/>
      <c r="B9769" s="68"/>
      <c r="C9769" s="68"/>
      <c r="D9769" s="68"/>
      <c r="E9769" s="68"/>
      <c r="F9769" s="69"/>
      <c r="G9769" s="69"/>
      <c r="H9769" s="69"/>
      <c r="I9769" s="69"/>
      <c r="J9769" s="68"/>
      <c r="K9769" s="69"/>
      <c r="L9769" s="68"/>
      <c r="M9769" s="68"/>
      <c r="N9769" s="68"/>
      <c r="O9769" s="68"/>
      <c r="P9769" s="70"/>
      <c r="Q9769" s="71"/>
    </row>
    <row r="9770" spans="1:17">
      <c r="A9770" s="152"/>
      <c r="B9770" s="68"/>
      <c r="C9770" s="68"/>
      <c r="D9770" s="68"/>
      <c r="E9770" s="68"/>
      <c r="F9770" s="69"/>
      <c r="G9770" s="69"/>
      <c r="H9770" s="69"/>
      <c r="I9770" s="69"/>
      <c r="J9770" s="68"/>
      <c r="K9770" s="69"/>
      <c r="L9770" s="68"/>
      <c r="M9770" s="68"/>
      <c r="N9770" s="68"/>
      <c r="O9770" s="68"/>
      <c r="P9770" s="70"/>
      <c r="Q9770" s="71"/>
    </row>
    <row r="9771" spans="1:17">
      <c r="A9771" s="152"/>
      <c r="B9771" s="68"/>
      <c r="C9771" s="68"/>
      <c r="D9771" s="68"/>
      <c r="E9771" s="68"/>
      <c r="F9771" s="69"/>
      <c r="G9771" s="69"/>
      <c r="H9771" s="69"/>
      <c r="I9771" s="69"/>
      <c r="J9771" s="68"/>
      <c r="K9771" s="69"/>
      <c r="L9771" s="68"/>
      <c r="M9771" s="68"/>
      <c r="N9771" s="68"/>
      <c r="O9771" s="68"/>
      <c r="P9771" s="70"/>
      <c r="Q9771" s="71"/>
    </row>
    <row r="9772" spans="1:17">
      <c r="A9772" s="152"/>
      <c r="B9772" s="68"/>
      <c r="C9772" s="68"/>
      <c r="D9772" s="68"/>
      <c r="E9772" s="68"/>
      <c r="F9772" s="69"/>
      <c r="G9772" s="69"/>
      <c r="H9772" s="69"/>
      <c r="I9772" s="69"/>
      <c r="J9772" s="68"/>
      <c r="K9772" s="69"/>
      <c r="L9772" s="68"/>
      <c r="M9772" s="68"/>
      <c r="N9772" s="68"/>
      <c r="O9772" s="68"/>
      <c r="P9772" s="70"/>
      <c r="Q9772" s="71"/>
    </row>
    <row r="9773" spans="1:17">
      <c r="A9773" s="152"/>
      <c r="B9773" s="68"/>
      <c r="C9773" s="68"/>
      <c r="D9773" s="68"/>
      <c r="E9773" s="68"/>
      <c r="F9773" s="69"/>
      <c r="G9773" s="69"/>
      <c r="H9773" s="69"/>
      <c r="I9773" s="69"/>
      <c r="J9773" s="68"/>
      <c r="K9773" s="69"/>
      <c r="L9773" s="68"/>
      <c r="M9773" s="68"/>
      <c r="N9773" s="68"/>
      <c r="O9773" s="68"/>
      <c r="P9773" s="70"/>
      <c r="Q9773" s="71"/>
    </row>
    <row r="9774" spans="1:17">
      <c r="A9774" s="152"/>
      <c r="B9774" s="68"/>
      <c r="C9774" s="68"/>
      <c r="D9774" s="68"/>
      <c r="E9774" s="68"/>
      <c r="F9774" s="69"/>
      <c r="G9774" s="69"/>
      <c r="H9774" s="69"/>
      <c r="I9774" s="69"/>
      <c r="J9774" s="68"/>
      <c r="K9774" s="69"/>
      <c r="L9774" s="68"/>
      <c r="M9774" s="68"/>
      <c r="N9774" s="68"/>
      <c r="O9774" s="68"/>
      <c r="P9774" s="70"/>
      <c r="Q9774" s="71"/>
    </row>
    <row r="9775" spans="1:17">
      <c r="A9775" s="152"/>
      <c r="B9775" s="68"/>
      <c r="C9775" s="68"/>
      <c r="D9775" s="68"/>
      <c r="E9775" s="68"/>
      <c r="F9775" s="69"/>
      <c r="G9775" s="69"/>
      <c r="H9775" s="69"/>
      <c r="I9775" s="69"/>
      <c r="J9775" s="68"/>
      <c r="K9775" s="69"/>
      <c r="L9775" s="68"/>
      <c r="M9775" s="68"/>
      <c r="N9775" s="68"/>
      <c r="O9775" s="68"/>
      <c r="P9775" s="70"/>
      <c r="Q9775" s="71"/>
    </row>
    <row r="9776" spans="1:17">
      <c r="A9776" s="152"/>
      <c r="B9776" s="68"/>
      <c r="C9776" s="68"/>
      <c r="D9776" s="68"/>
      <c r="E9776" s="68"/>
      <c r="F9776" s="69"/>
      <c r="G9776" s="69"/>
      <c r="H9776" s="69"/>
      <c r="I9776" s="69"/>
      <c r="J9776" s="68"/>
      <c r="K9776" s="69"/>
      <c r="L9776" s="68"/>
      <c r="M9776" s="68"/>
      <c r="N9776" s="68"/>
      <c r="O9776" s="68"/>
      <c r="P9776" s="70"/>
      <c r="Q9776" s="71"/>
    </row>
    <row r="9777" spans="1:17">
      <c r="A9777" s="152"/>
      <c r="B9777" s="68"/>
      <c r="C9777" s="68"/>
      <c r="D9777" s="68"/>
      <c r="E9777" s="68"/>
      <c r="F9777" s="69"/>
      <c r="G9777" s="69"/>
      <c r="H9777" s="69"/>
      <c r="I9777" s="69"/>
      <c r="J9777" s="68"/>
      <c r="K9777" s="69"/>
      <c r="L9777" s="68"/>
      <c r="M9777" s="68"/>
      <c r="N9777" s="68"/>
      <c r="O9777" s="68"/>
      <c r="P9777" s="70"/>
      <c r="Q9777" s="71"/>
    </row>
    <row r="9778" spans="1:17">
      <c r="A9778" s="152"/>
      <c r="B9778" s="68"/>
      <c r="C9778" s="68"/>
      <c r="D9778" s="68"/>
      <c r="E9778" s="68"/>
      <c r="F9778" s="69"/>
      <c r="G9778" s="69"/>
      <c r="H9778" s="69"/>
      <c r="I9778" s="69"/>
      <c r="J9778" s="68"/>
      <c r="K9778" s="69"/>
      <c r="L9778" s="68"/>
      <c r="M9778" s="68"/>
      <c r="N9778" s="68"/>
      <c r="O9778" s="68"/>
      <c r="P9778" s="70"/>
      <c r="Q9778" s="71"/>
    </row>
    <row r="9779" spans="1:17">
      <c r="A9779" s="152"/>
      <c r="B9779" s="68"/>
      <c r="C9779" s="68"/>
      <c r="D9779" s="68"/>
      <c r="E9779" s="68"/>
      <c r="F9779" s="69"/>
      <c r="G9779" s="69"/>
      <c r="H9779" s="69"/>
      <c r="I9779" s="69"/>
      <c r="J9779" s="68"/>
      <c r="K9779" s="69"/>
      <c r="L9779" s="68"/>
      <c r="M9779" s="68"/>
      <c r="N9779" s="68"/>
      <c r="O9779" s="68"/>
      <c r="P9779" s="70"/>
      <c r="Q9779" s="71"/>
    </row>
    <row r="9780" spans="1:17">
      <c r="A9780" s="152"/>
      <c r="B9780" s="68"/>
      <c r="C9780" s="68"/>
      <c r="D9780" s="68"/>
      <c r="E9780" s="68"/>
      <c r="F9780" s="69"/>
      <c r="G9780" s="69"/>
      <c r="H9780" s="69"/>
      <c r="I9780" s="69"/>
      <c r="J9780" s="68"/>
      <c r="K9780" s="69"/>
      <c r="L9780" s="68"/>
      <c r="M9780" s="68"/>
      <c r="N9780" s="68"/>
      <c r="O9780" s="68"/>
      <c r="P9780" s="70"/>
      <c r="Q9780" s="71"/>
    </row>
    <row r="9781" spans="1:17">
      <c r="A9781" s="152"/>
      <c r="B9781" s="68"/>
      <c r="C9781" s="68"/>
      <c r="D9781" s="68"/>
      <c r="E9781" s="68"/>
      <c r="F9781" s="69"/>
      <c r="G9781" s="69"/>
      <c r="H9781" s="69"/>
      <c r="I9781" s="69"/>
      <c r="J9781" s="68"/>
      <c r="K9781" s="69"/>
      <c r="L9781" s="68"/>
      <c r="M9781" s="68"/>
      <c r="N9781" s="68"/>
      <c r="O9781" s="68"/>
      <c r="P9781" s="70"/>
      <c r="Q9781" s="71"/>
    </row>
    <row r="9782" spans="1:17">
      <c r="A9782" s="152"/>
      <c r="B9782" s="68"/>
      <c r="C9782" s="68"/>
      <c r="D9782" s="68"/>
      <c r="E9782" s="68"/>
      <c r="F9782" s="69"/>
      <c r="G9782" s="69"/>
      <c r="H9782" s="69"/>
      <c r="I9782" s="69"/>
      <c r="J9782" s="68"/>
      <c r="K9782" s="69"/>
      <c r="L9782" s="68"/>
      <c r="M9782" s="68"/>
      <c r="N9782" s="68"/>
      <c r="O9782" s="68"/>
      <c r="P9782" s="70"/>
      <c r="Q9782" s="71"/>
    </row>
    <row r="9783" spans="1:17">
      <c r="A9783" s="152"/>
      <c r="B9783" s="68"/>
      <c r="C9783" s="68"/>
      <c r="D9783" s="68"/>
      <c r="E9783" s="68"/>
      <c r="F9783" s="69"/>
      <c r="G9783" s="69"/>
      <c r="H9783" s="69"/>
      <c r="I9783" s="69"/>
      <c r="J9783" s="68"/>
      <c r="K9783" s="69"/>
      <c r="L9783" s="68"/>
      <c r="M9783" s="68"/>
      <c r="N9783" s="68"/>
      <c r="O9783" s="68"/>
      <c r="P9783" s="70"/>
      <c r="Q9783" s="71"/>
    </row>
    <row r="9784" spans="1:17">
      <c r="A9784" s="152"/>
      <c r="B9784" s="68"/>
      <c r="C9784" s="68"/>
      <c r="D9784" s="68"/>
      <c r="E9784" s="68"/>
      <c r="F9784" s="69"/>
      <c r="G9784" s="69"/>
      <c r="H9784" s="69"/>
      <c r="I9784" s="69"/>
      <c r="J9784" s="68"/>
      <c r="K9784" s="69"/>
      <c r="L9784" s="68"/>
      <c r="M9784" s="68"/>
      <c r="N9784" s="68"/>
      <c r="O9784" s="68"/>
      <c r="P9784" s="70"/>
      <c r="Q9784" s="71"/>
    </row>
    <row r="9785" spans="1:17">
      <c r="A9785" s="152"/>
      <c r="B9785" s="68"/>
      <c r="C9785" s="68"/>
      <c r="D9785" s="68"/>
      <c r="E9785" s="68"/>
      <c r="F9785" s="69"/>
      <c r="G9785" s="69"/>
      <c r="H9785" s="69"/>
      <c r="I9785" s="69"/>
      <c r="J9785" s="68"/>
      <c r="K9785" s="69"/>
      <c r="L9785" s="68"/>
      <c r="M9785" s="68"/>
      <c r="N9785" s="68"/>
      <c r="O9785" s="68"/>
      <c r="P9785" s="70"/>
      <c r="Q9785" s="71"/>
    </row>
    <row r="9786" spans="1:17">
      <c r="A9786" s="152"/>
      <c r="B9786" s="68"/>
      <c r="C9786" s="68"/>
      <c r="D9786" s="68"/>
      <c r="E9786" s="68"/>
      <c r="F9786" s="69"/>
      <c r="G9786" s="69"/>
      <c r="H9786" s="69"/>
      <c r="I9786" s="69"/>
      <c r="J9786" s="68"/>
      <c r="K9786" s="69"/>
      <c r="L9786" s="68"/>
      <c r="M9786" s="68"/>
      <c r="N9786" s="68"/>
      <c r="O9786" s="68"/>
      <c r="P9786" s="70"/>
      <c r="Q9786" s="71"/>
    </row>
    <row r="9787" spans="1:17">
      <c r="A9787" s="152"/>
      <c r="B9787" s="68"/>
      <c r="C9787" s="68"/>
      <c r="D9787" s="68"/>
      <c r="E9787" s="68"/>
      <c r="F9787" s="69"/>
      <c r="G9787" s="69"/>
      <c r="H9787" s="69"/>
      <c r="I9787" s="69"/>
      <c r="J9787" s="68"/>
      <c r="K9787" s="69"/>
      <c r="L9787" s="68"/>
      <c r="M9787" s="68"/>
      <c r="N9787" s="68"/>
      <c r="O9787" s="68"/>
      <c r="P9787" s="70"/>
      <c r="Q9787" s="71"/>
    </row>
    <row r="9788" spans="1:17">
      <c r="A9788" s="152"/>
      <c r="B9788" s="68"/>
      <c r="C9788" s="68"/>
      <c r="D9788" s="68"/>
      <c r="E9788" s="68"/>
      <c r="F9788" s="69"/>
      <c r="G9788" s="69"/>
      <c r="H9788" s="69"/>
      <c r="I9788" s="69"/>
      <c r="J9788" s="68"/>
      <c r="K9788" s="69"/>
      <c r="L9788" s="68"/>
      <c r="M9788" s="68"/>
      <c r="N9788" s="68"/>
      <c r="O9788" s="68"/>
      <c r="P9788" s="70"/>
      <c r="Q9788" s="71"/>
    </row>
    <row r="9789" spans="1:17">
      <c r="A9789" s="152"/>
      <c r="B9789" s="68"/>
      <c r="C9789" s="68"/>
      <c r="D9789" s="68"/>
      <c r="E9789" s="68"/>
      <c r="F9789" s="69"/>
      <c r="G9789" s="69"/>
      <c r="H9789" s="69"/>
      <c r="I9789" s="69"/>
      <c r="J9789" s="68"/>
      <c r="K9789" s="69"/>
      <c r="L9789" s="68"/>
      <c r="M9789" s="68"/>
      <c r="N9789" s="68"/>
      <c r="O9789" s="68"/>
      <c r="P9789" s="70"/>
      <c r="Q9789" s="71"/>
    </row>
    <row r="9790" spans="1:17">
      <c r="A9790" s="152"/>
      <c r="B9790" s="68"/>
      <c r="C9790" s="68"/>
      <c r="D9790" s="68"/>
      <c r="E9790" s="68"/>
      <c r="F9790" s="69"/>
      <c r="G9790" s="69"/>
      <c r="H9790" s="69"/>
      <c r="I9790" s="69"/>
      <c r="J9790" s="68"/>
      <c r="K9790" s="69"/>
      <c r="L9790" s="68"/>
      <c r="M9790" s="68"/>
      <c r="N9790" s="68"/>
      <c r="O9790" s="68"/>
      <c r="P9790" s="70"/>
      <c r="Q9790" s="71"/>
    </row>
    <row r="9791" spans="1:17">
      <c r="A9791" s="152"/>
      <c r="B9791" s="68"/>
      <c r="C9791" s="68"/>
      <c r="D9791" s="68"/>
      <c r="E9791" s="68"/>
      <c r="F9791" s="69"/>
      <c r="G9791" s="69"/>
      <c r="H9791" s="69"/>
      <c r="I9791" s="69"/>
      <c r="J9791" s="68"/>
      <c r="K9791" s="69"/>
      <c r="L9791" s="68"/>
      <c r="M9791" s="68"/>
      <c r="N9791" s="68"/>
      <c r="O9791" s="68"/>
      <c r="P9791" s="70"/>
      <c r="Q9791" s="71"/>
    </row>
    <row r="9792" spans="1:17">
      <c r="A9792" s="152"/>
      <c r="B9792" s="68"/>
      <c r="C9792" s="68"/>
      <c r="D9792" s="68"/>
      <c r="E9792" s="68"/>
      <c r="F9792" s="69"/>
      <c r="G9792" s="69"/>
      <c r="H9792" s="69"/>
      <c r="I9792" s="69"/>
      <c r="J9792" s="68"/>
      <c r="K9792" s="69"/>
      <c r="L9792" s="68"/>
      <c r="M9792" s="68"/>
      <c r="N9792" s="68"/>
      <c r="O9792" s="68"/>
      <c r="P9792" s="70"/>
      <c r="Q9792" s="71"/>
    </row>
    <row r="9793" spans="1:17">
      <c r="A9793" s="152"/>
      <c r="B9793" s="68"/>
      <c r="C9793" s="68"/>
      <c r="D9793" s="68"/>
      <c r="E9793" s="68"/>
      <c r="F9793" s="69"/>
      <c r="G9793" s="69"/>
      <c r="H9793" s="69"/>
      <c r="I9793" s="69"/>
      <c r="J9793" s="68"/>
      <c r="K9793" s="69"/>
      <c r="L9793" s="68"/>
      <c r="M9793" s="68"/>
      <c r="N9793" s="68"/>
      <c r="O9793" s="68"/>
      <c r="P9793" s="70"/>
      <c r="Q9793" s="71"/>
    </row>
    <row r="9794" spans="1:17">
      <c r="A9794" s="152"/>
      <c r="B9794" s="68"/>
      <c r="C9794" s="68"/>
      <c r="D9794" s="68"/>
      <c r="E9794" s="68"/>
      <c r="F9794" s="69"/>
      <c r="G9794" s="69"/>
      <c r="H9794" s="69"/>
      <c r="I9794" s="69"/>
      <c r="J9794" s="68"/>
      <c r="K9794" s="69"/>
      <c r="L9794" s="68"/>
      <c r="M9794" s="68"/>
      <c r="N9794" s="68"/>
      <c r="O9794" s="68"/>
      <c r="P9794" s="70"/>
      <c r="Q9794" s="71"/>
    </row>
    <row r="9795" spans="1:17">
      <c r="A9795" s="152"/>
      <c r="B9795" s="68"/>
      <c r="C9795" s="68"/>
      <c r="D9795" s="68"/>
      <c r="E9795" s="68"/>
      <c r="F9795" s="69"/>
      <c r="G9795" s="69"/>
      <c r="H9795" s="69"/>
      <c r="I9795" s="69"/>
      <c r="J9795" s="68"/>
      <c r="K9795" s="69"/>
      <c r="L9795" s="68"/>
      <c r="M9795" s="68"/>
      <c r="N9795" s="68"/>
      <c r="O9795" s="68"/>
      <c r="P9795" s="70"/>
      <c r="Q9795" s="71"/>
    </row>
    <row r="9796" spans="1:17">
      <c r="A9796" s="152"/>
      <c r="B9796" s="68"/>
      <c r="C9796" s="68"/>
      <c r="D9796" s="68"/>
      <c r="E9796" s="68"/>
      <c r="F9796" s="69"/>
      <c r="G9796" s="69"/>
      <c r="H9796" s="69"/>
      <c r="I9796" s="69"/>
      <c r="J9796" s="68"/>
      <c r="K9796" s="69"/>
      <c r="L9796" s="68"/>
      <c r="M9796" s="68"/>
      <c r="N9796" s="68"/>
      <c r="O9796" s="68"/>
      <c r="P9796" s="70"/>
      <c r="Q9796" s="71"/>
    </row>
    <row r="9797" spans="1:17">
      <c r="A9797" s="152"/>
      <c r="B9797" s="68"/>
      <c r="C9797" s="68"/>
      <c r="D9797" s="68"/>
      <c r="E9797" s="68"/>
      <c r="F9797" s="69"/>
      <c r="G9797" s="69"/>
      <c r="H9797" s="69"/>
      <c r="I9797" s="69"/>
      <c r="J9797" s="68"/>
      <c r="K9797" s="69"/>
      <c r="L9797" s="68"/>
      <c r="M9797" s="68"/>
      <c r="N9797" s="68"/>
      <c r="O9797" s="68"/>
      <c r="P9797" s="70"/>
      <c r="Q9797" s="71"/>
    </row>
    <row r="9798" spans="1:17">
      <c r="A9798" s="152"/>
      <c r="B9798" s="68"/>
      <c r="C9798" s="68"/>
      <c r="D9798" s="68"/>
      <c r="E9798" s="68"/>
      <c r="F9798" s="69"/>
      <c r="G9798" s="69"/>
      <c r="H9798" s="69"/>
      <c r="I9798" s="69"/>
      <c r="J9798" s="68"/>
      <c r="K9798" s="69"/>
      <c r="L9798" s="68"/>
      <c r="M9798" s="68"/>
      <c r="N9798" s="68"/>
      <c r="O9798" s="68"/>
      <c r="P9798" s="70"/>
      <c r="Q9798" s="71"/>
    </row>
    <row r="9799" spans="1:17">
      <c r="A9799" s="152"/>
      <c r="B9799" s="68"/>
      <c r="C9799" s="68"/>
      <c r="D9799" s="68"/>
      <c r="E9799" s="68"/>
      <c r="F9799" s="69"/>
      <c r="G9799" s="69"/>
      <c r="H9799" s="69"/>
      <c r="I9799" s="69"/>
      <c r="J9799" s="68"/>
      <c r="K9799" s="69"/>
      <c r="L9799" s="68"/>
      <c r="M9799" s="68"/>
      <c r="N9799" s="68"/>
      <c r="O9799" s="68"/>
      <c r="P9799" s="70"/>
      <c r="Q9799" s="71"/>
    </row>
    <row r="9800" spans="1:17">
      <c r="A9800" s="152"/>
      <c r="B9800" s="68"/>
      <c r="C9800" s="68"/>
      <c r="D9800" s="68"/>
      <c r="E9800" s="68"/>
      <c r="F9800" s="69"/>
      <c r="G9800" s="69"/>
      <c r="H9800" s="69"/>
      <c r="I9800" s="69"/>
      <c r="J9800" s="68"/>
      <c r="K9800" s="69"/>
      <c r="L9800" s="68"/>
      <c r="M9800" s="68"/>
      <c r="N9800" s="68"/>
      <c r="O9800" s="68"/>
      <c r="P9800" s="70"/>
      <c r="Q9800" s="71"/>
    </row>
    <row r="9801" spans="1:17">
      <c r="A9801" s="152"/>
      <c r="B9801" s="68"/>
      <c r="C9801" s="68"/>
      <c r="D9801" s="68"/>
      <c r="E9801" s="68"/>
      <c r="F9801" s="69"/>
      <c r="G9801" s="69"/>
      <c r="H9801" s="69"/>
      <c r="I9801" s="69"/>
      <c r="J9801" s="68"/>
      <c r="K9801" s="69"/>
      <c r="L9801" s="68"/>
      <c r="M9801" s="68"/>
      <c r="N9801" s="68"/>
      <c r="O9801" s="68"/>
      <c r="P9801" s="70"/>
      <c r="Q9801" s="71"/>
    </row>
    <row r="9802" spans="1:17">
      <c r="A9802" s="152"/>
      <c r="B9802" s="68"/>
      <c r="C9802" s="68"/>
      <c r="D9802" s="68"/>
      <c r="E9802" s="68"/>
      <c r="F9802" s="69"/>
      <c r="G9802" s="69"/>
      <c r="H9802" s="69"/>
      <c r="I9802" s="69"/>
      <c r="J9802" s="68"/>
      <c r="K9802" s="69"/>
      <c r="L9802" s="68"/>
      <c r="M9802" s="68"/>
      <c r="N9802" s="68"/>
      <c r="O9802" s="68"/>
      <c r="P9802" s="70"/>
      <c r="Q9802" s="71"/>
    </row>
    <row r="9803" spans="1:17">
      <c r="A9803" s="152"/>
      <c r="B9803" s="68"/>
      <c r="C9803" s="68"/>
      <c r="D9803" s="68"/>
      <c r="E9803" s="68"/>
      <c r="F9803" s="69"/>
      <c r="G9803" s="69"/>
      <c r="H9803" s="69"/>
      <c r="I9803" s="69"/>
      <c r="J9803" s="68"/>
      <c r="K9803" s="69"/>
      <c r="L9803" s="68"/>
      <c r="M9803" s="68"/>
      <c r="N9803" s="68"/>
      <c r="O9803" s="68"/>
      <c r="P9803" s="70"/>
      <c r="Q9803" s="71"/>
    </row>
    <row r="9804" spans="1:17">
      <c r="A9804" s="152"/>
      <c r="B9804" s="68"/>
      <c r="C9804" s="68"/>
      <c r="D9804" s="68"/>
      <c r="E9804" s="68"/>
      <c r="F9804" s="69"/>
      <c r="G9804" s="69"/>
      <c r="H9804" s="69"/>
      <c r="I9804" s="69"/>
      <c r="J9804" s="68"/>
      <c r="K9804" s="69"/>
      <c r="L9804" s="68"/>
      <c r="M9804" s="68"/>
      <c r="N9804" s="68"/>
      <c r="O9804" s="68"/>
      <c r="P9804" s="70"/>
      <c r="Q9804" s="71"/>
    </row>
    <row r="9805" spans="1:17">
      <c r="A9805" s="152"/>
      <c r="B9805" s="68"/>
      <c r="C9805" s="68"/>
      <c r="D9805" s="68"/>
      <c r="E9805" s="68"/>
      <c r="F9805" s="69"/>
      <c r="G9805" s="69"/>
      <c r="H9805" s="69"/>
      <c r="I9805" s="69"/>
      <c r="J9805" s="68"/>
      <c r="K9805" s="69"/>
      <c r="L9805" s="68"/>
      <c r="M9805" s="68"/>
      <c r="N9805" s="68"/>
      <c r="O9805" s="68"/>
      <c r="P9805" s="70"/>
      <c r="Q9805" s="71"/>
    </row>
    <row r="9806" spans="1:17">
      <c r="A9806" s="152"/>
      <c r="B9806" s="68"/>
      <c r="C9806" s="68"/>
      <c r="D9806" s="68"/>
      <c r="E9806" s="68"/>
      <c r="F9806" s="69"/>
      <c r="G9806" s="69"/>
      <c r="H9806" s="69"/>
      <c r="I9806" s="69"/>
      <c r="J9806" s="68"/>
      <c r="K9806" s="69"/>
      <c r="L9806" s="68"/>
      <c r="M9806" s="68"/>
      <c r="N9806" s="68"/>
      <c r="O9806" s="68"/>
      <c r="P9806" s="70"/>
      <c r="Q9806" s="71"/>
    </row>
    <row r="9807" spans="1:17">
      <c r="A9807" s="152"/>
      <c r="B9807" s="68"/>
      <c r="C9807" s="68"/>
      <c r="D9807" s="68"/>
      <c r="E9807" s="68"/>
      <c r="F9807" s="69"/>
      <c r="G9807" s="69"/>
      <c r="H9807" s="69"/>
      <c r="I9807" s="69"/>
      <c r="J9807" s="68"/>
      <c r="K9807" s="69"/>
      <c r="L9807" s="68"/>
      <c r="M9807" s="68"/>
      <c r="N9807" s="68"/>
      <c r="O9807" s="68"/>
      <c r="P9807" s="70"/>
      <c r="Q9807" s="71"/>
    </row>
    <row r="9808" spans="1:17">
      <c r="A9808" s="152"/>
      <c r="B9808" s="68"/>
      <c r="C9808" s="68"/>
      <c r="D9808" s="68"/>
      <c r="E9808" s="68"/>
      <c r="F9808" s="69"/>
      <c r="G9808" s="69"/>
      <c r="H9808" s="69"/>
      <c r="I9808" s="69"/>
      <c r="J9808" s="68"/>
      <c r="K9808" s="69"/>
      <c r="L9808" s="68"/>
      <c r="M9808" s="68"/>
      <c r="N9808" s="68"/>
      <c r="O9808" s="68"/>
      <c r="P9808" s="70"/>
      <c r="Q9808" s="71"/>
    </row>
    <row r="9809" spans="1:17">
      <c r="A9809" s="152"/>
      <c r="B9809" s="68"/>
      <c r="C9809" s="68"/>
      <c r="D9809" s="68"/>
      <c r="E9809" s="68"/>
      <c r="F9809" s="69"/>
      <c r="G9809" s="69"/>
      <c r="H9809" s="69"/>
      <c r="I9809" s="69"/>
      <c r="J9809" s="68"/>
      <c r="K9809" s="69"/>
      <c r="L9809" s="68"/>
      <c r="M9809" s="68"/>
      <c r="N9809" s="68"/>
      <c r="O9809" s="68"/>
      <c r="P9809" s="70"/>
      <c r="Q9809" s="71"/>
    </row>
    <row r="9810" spans="1:17">
      <c r="A9810" s="152"/>
      <c r="B9810" s="68"/>
      <c r="C9810" s="68"/>
      <c r="D9810" s="68"/>
      <c r="E9810" s="68"/>
      <c r="F9810" s="69"/>
      <c r="G9810" s="69"/>
      <c r="H9810" s="69"/>
      <c r="I9810" s="69"/>
      <c r="J9810" s="68"/>
      <c r="K9810" s="69"/>
      <c r="L9810" s="68"/>
      <c r="M9810" s="68"/>
      <c r="N9810" s="68"/>
      <c r="O9810" s="68"/>
      <c r="P9810" s="70"/>
      <c r="Q9810" s="71"/>
    </row>
    <row r="9811" spans="1:17">
      <c r="A9811" s="152"/>
      <c r="B9811" s="68"/>
      <c r="C9811" s="68"/>
      <c r="D9811" s="68"/>
      <c r="E9811" s="68"/>
      <c r="F9811" s="69"/>
      <c r="G9811" s="69"/>
      <c r="H9811" s="69"/>
      <c r="I9811" s="69"/>
      <c r="J9811" s="68"/>
      <c r="K9811" s="69"/>
      <c r="L9811" s="68"/>
      <c r="M9811" s="68"/>
      <c r="N9811" s="68"/>
      <c r="O9811" s="68"/>
      <c r="P9811" s="70"/>
      <c r="Q9811" s="71"/>
    </row>
    <row r="9812" spans="1:17">
      <c r="A9812" s="152"/>
      <c r="B9812" s="68"/>
      <c r="C9812" s="68"/>
      <c r="D9812" s="68"/>
      <c r="E9812" s="68"/>
      <c r="F9812" s="69"/>
      <c r="G9812" s="69"/>
      <c r="H9812" s="69"/>
      <c r="I9812" s="69"/>
      <c r="J9812" s="68"/>
      <c r="K9812" s="69"/>
      <c r="L9812" s="68"/>
      <c r="M9812" s="68"/>
      <c r="N9812" s="68"/>
      <c r="O9812" s="68"/>
      <c r="P9812" s="70"/>
      <c r="Q9812" s="71"/>
    </row>
    <row r="9813" spans="1:17">
      <c r="A9813" s="152"/>
      <c r="B9813" s="68"/>
      <c r="C9813" s="68"/>
      <c r="D9813" s="68"/>
      <c r="E9813" s="68"/>
      <c r="F9813" s="69"/>
      <c r="G9813" s="69"/>
      <c r="H9813" s="69"/>
      <c r="I9813" s="69"/>
      <c r="J9813" s="68"/>
      <c r="K9813" s="69"/>
      <c r="L9813" s="68"/>
      <c r="M9813" s="68"/>
      <c r="N9813" s="68"/>
      <c r="O9813" s="68"/>
      <c r="P9813" s="70"/>
      <c r="Q9813" s="71"/>
    </row>
    <row r="9814" spans="1:17">
      <c r="A9814" s="152"/>
      <c r="B9814" s="68"/>
      <c r="C9814" s="68"/>
      <c r="D9814" s="68"/>
      <c r="E9814" s="68"/>
      <c r="F9814" s="69"/>
      <c r="G9814" s="69"/>
      <c r="H9814" s="69"/>
      <c r="I9814" s="69"/>
      <c r="J9814" s="68"/>
      <c r="K9814" s="69"/>
      <c r="L9814" s="68"/>
      <c r="M9814" s="68"/>
      <c r="N9814" s="68"/>
      <c r="O9814" s="68"/>
      <c r="P9814" s="70"/>
      <c r="Q9814" s="71"/>
    </row>
    <row r="9815" spans="1:17">
      <c r="A9815" s="152"/>
      <c r="B9815" s="68"/>
      <c r="C9815" s="68"/>
      <c r="D9815" s="68"/>
      <c r="E9815" s="68"/>
      <c r="F9815" s="69"/>
      <c r="G9815" s="69"/>
      <c r="H9815" s="69"/>
      <c r="I9815" s="69"/>
      <c r="J9815" s="68"/>
      <c r="K9815" s="69"/>
      <c r="L9815" s="68"/>
      <c r="M9815" s="68"/>
      <c r="N9815" s="68"/>
      <c r="O9815" s="68"/>
      <c r="P9815" s="70"/>
      <c r="Q9815" s="71"/>
    </row>
    <row r="9816" spans="1:17">
      <c r="A9816" s="152"/>
      <c r="B9816" s="68"/>
      <c r="C9816" s="68"/>
      <c r="D9816" s="68"/>
      <c r="E9816" s="68"/>
      <c r="F9816" s="69"/>
      <c r="G9816" s="69"/>
      <c r="H9816" s="69"/>
      <c r="I9816" s="69"/>
      <c r="J9816" s="68"/>
      <c r="K9816" s="69"/>
      <c r="L9816" s="68"/>
      <c r="M9816" s="68"/>
      <c r="N9816" s="68"/>
      <c r="O9816" s="68"/>
      <c r="P9816" s="70"/>
      <c r="Q9816" s="71"/>
    </row>
    <row r="9817" spans="1:17">
      <c r="A9817" s="152"/>
      <c r="B9817" s="68"/>
      <c r="C9817" s="68"/>
      <c r="D9817" s="68"/>
      <c r="E9817" s="68"/>
      <c r="F9817" s="69"/>
      <c r="G9817" s="69"/>
      <c r="H9817" s="69"/>
      <c r="I9817" s="69"/>
      <c r="J9817" s="68"/>
      <c r="K9817" s="69"/>
      <c r="L9817" s="68"/>
      <c r="M9817" s="68"/>
      <c r="N9817" s="68"/>
      <c r="O9817" s="68"/>
      <c r="P9817" s="70"/>
      <c r="Q9817" s="71"/>
    </row>
    <row r="9818" spans="1:17">
      <c r="A9818" s="152"/>
      <c r="B9818" s="68"/>
      <c r="C9818" s="68"/>
      <c r="D9818" s="68"/>
      <c r="E9818" s="68"/>
      <c r="F9818" s="69"/>
      <c r="G9818" s="69"/>
      <c r="H9818" s="69"/>
      <c r="I9818" s="69"/>
      <c r="J9818" s="68"/>
      <c r="K9818" s="69"/>
      <c r="L9818" s="68"/>
      <c r="M9818" s="68"/>
      <c r="N9818" s="68"/>
      <c r="O9818" s="68"/>
      <c r="P9818" s="70"/>
      <c r="Q9818" s="71"/>
    </row>
    <row r="9819" spans="1:17">
      <c r="A9819" s="152"/>
      <c r="B9819" s="68"/>
      <c r="C9819" s="68"/>
      <c r="D9819" s="68"/>
      <c r="E9819" s="68"/>
      <c r="F9819" s="69"/>
      <c r="G9819" s="69"/>
      <c r="H9819" s="69"/>
      <c r="I9819" s="69"/>
      <c r="J9819" s="68"/>
      <c r="K9819" s="69"/>
      <c r="L9819" s="68"/>
      <c r="M9819" s="68"/>
      <c r="N9819" s="68"/>
      <c r="O9819" s="68"/>
      <c r="P9819" s="70"/>
      <c r="Q9819" s="71"/>
    </row>
    <row r="9820" spans="1:17">
      <c r="A9820" s="152"/>
      <c r="B9820" s="68"/>
      <c r="C9820" s="68"/>
      <c r="D9820" s="68"/>
      <c r="E9820" s="68"/>
      <c r="F9820" s="69"/>
      <c r="G9820" s="69"/>
      <c r="H9820" s="69"/>
      <c r="I9820" s="69"/>
      <c r="J9820" s="68"/>
      <c r="K9820" s="69"/>
      <c r="L9820" s="68"/>
      <c r="M9820" s="68"/>
      <c r="N9820" s="68"/>
      <c r="O9820" s="68"/>
      <c r="P9820" s="70"/>
      <c r="Q9820" s="71"/>
    </row>
    <row r="9821" spans="1:17">
      <c r="A9821" s="152"/>
      <c r="B9821" s="68"/>
      <c r="C9821" s="68"/>
      <c r="D9821" s="68"/>
      <c r="E9821" s="68"/>
      <c r="F9821" s="69"/>
      <c r="G9821" s="69"/>
      <c r="H9821" s="69"/>
      <c r="I9821" s="69"/>
      <c r="J9821" s="68"/>
      <c r="K9821" s="69"/>
      <c r="L9821" s="68"/>
      <c r="M9821" s="68"/>
      <c r="N9821" s="68"/>
      <c r="O9821" s="68"/>
      <c r="P9821" s="70"/>
      <c r="Q9821" s="71"/>
    </row>
    <row r="9822" spans="1:17">
      <c r="A9822" s="152"/>
      <c r="B9822" s="68"/>
      <c r="C9822" s="68"/>
      <c r="D9822" s="68"/>
      <c r="E9822" s="68"/>
      <c r="F9822" s="69"/>
      <c r="G9822" s="69"/>
      <c r="H9822" s="69"/>
      <c r="I9822" s="69"/>
      <c r="J9822" s="68"/>
      <c r="K9822" s="69"/>
      <c r="L9822" s="68"/>
      <c r="M9822" s="68"/>
      <c r="N9822" s="68"/>
      <c r="O9822" s="68"/>
      <c r="P9822" s="70"/>
      <c r="Q9822" s="71"/>
    </row>
    <row r="9823" spans="1:17">
      <c r="A9823" s="152"/>
      <c r="B9823" s="68"/>
      <c r="C9823" s="68"/>
      <c r="D9823" s="68"/>
      <c r="E9823" s="68"/>
      <c r="F9823" s="69"/>
      <c r="G9823" s="69"/>
      <c r="H9823" s="69"/>
      <c r="I9823" s="69"/>
      <c r="J9823" s="68"/>
      <c r="K9823" s="69"/>
      <c r="L9823" s="68"/>
      <c r="M9823" s="68"/>
      <c r="N9823" s="68"/>
      <c r="O9823" s="68"/>
      <c r="P9823" s="70"/>
      <c r="Q9823" s="71"/>
    </row>
    <row r="9824" spans="1:17">
      <c r="A9824" s="152"/>
      <c r="B9824" s="68"/>
      <c r="C9824" s="68"/>
      <c r="D9824" s="68"/>
      <c r="E9824" s="68"/>
      <c r="F9824" s="69"/>
      <c r="G9824" s="69"/>
      <c r="H9824" s="69"/>
      <c r="I9824" s="69"/>
      <c r="J9824" s="68"/>
      <c r="K9824" s="69"/>
      <c r="L9824" s="68"/>
      <c r="M9824" s="68"/>
      <c r="N9824" s="68"/>
      <c r="O9824" s="68"/>
      <c r="P9824" s="70"/>
      <c r="Q9824" s="71"/>
    </row>
    <row r="9825" spans="1:17">
      <c r="A9825" s="152"/>
      <c r="B9825" s="68"/>
      <c r="C9825" s="68"/>
      <c r="D9825" s="68"/>
      <c r="E9825" s="68"/>
      <c r="F9825" s="69"/>
      <c r="G9825" s="69"/>
      <c r="H9825" s="69"/>
      <c r="I9825" s="69"/>
      <c r="J9825" s="68"/>
      <c r="K9825" s="69"/>
      <c r="L9825" s="68"/>
      <c r="M9825" s="68"/>
      <c r="N9825" s="68"/>
      <c r="O9825" s="68"/>
      <c r="P9825" s="70"/>
      <c r="Q9825" s="71"/>
    </row>
    <row r="9826" spans="1:17">
      <c r="A9826" s="152"/>
      <c r="B9826" s="68"/>
      <c r="C9826" s="68"/>
      <c r="D9826" s="68"/>
      <c r="E9826" s="68"/>
      <c r="F9826" s="69"/>
      <c r="G9826" s="69"/>
      <c r="H9826" s="69"/>
      <c r="I9826" s="69"/>
      <c r="J9826" s="68"/>
      <c r="K9826" s="69"/>
      <c r="L9826" s="68"/>
      <c r="M9826" s="68"/>
      <c r="N9826" s="68"/>
      <c r="O9826" s="68"/>
      <c r="P9826" s="70"/>
      <c r="Q9826" s="71"/>
    </row>
    <row r="9827" spans="1:17">
      <c r="A9827" s="152"/>
      <c r="B9827" s="68"/>
      <c r="C9827" s="68"/>
      <c r="D9827" s="68"/>
      <c r="E9827" s="68"/>
      <c r="F9827" s="69"/>
      <c r="G9827" s="69"/>
      <c r="H9827" s="69"/>
      <c r="I9827" s="69"/>
      <c r="J9827" s="68"/>
      <c r="K9827" s="69"/>
      <c r="L9827" s="68"/>
      <c r="M9827" s="68"/>
      <c r="N9827" s="68"/>
      <c r="O9827" s="68"/>
      <c r="P9827" s="70"/>
      <c r="Q9827" s="71"/>
    </row>
    <row r="9828" spans="1:17">
      <c r="A9828" s="152"/>
      <c r="B9828" s="68"/>
      <c r="C9828" s="68"/>
      <c r="D9828" s="68"/>
      <c r="E9828" s="68"/>
      <c r="F9828" s="69"/>
      <c r="G9828" s="69"/>
      <c r="H9828" s="69"/>
      <c r="I9828" s="69"/>
      <c r="J9828" s="68"/>
      <c r="K9828" s="69"/>
      <c r="L9828" s="68"/>
      <c r="M9828" s="68"/>
      <c r="N9828" s="68"/>
      <c r="O9828" s="68"/>
      <c r="P9828" s="70"/>
      <c r="Q9828" s="71"/>
    </row>
    <row r="9829" spans="1:17">
      <c r="A9829" s="152"/>
      <c r="B9829" s="68"/>
      <c r="C9829" s="68"/>
      <c r="D9829" s="68"/>
      <c r="E9829" s="68"/>
      <c r="F9829" s="69"/>
      <c r="G9829" s="69"/>
      <c r="H9829" s="69"/>
      <c r="I9829" s="69"/>
      <c r="J9829" s="68"/>
      <c r="K9829" s="69"/>
      <c r="L9829" s="68"/>
      <c r="M9829" s="68"/>
      <c r="N9829" s="68"/>
      <c r="O9829" s="68"/>
      <c r="P9829" s="70"/>
      <c r="Q9829" s="71"/>
    </row>
    <row r="9830" spans="1:17">
      <c r="A9830" s="152"/>
      <c r="B9830" s="68"/>
      <c r="C9830" s="68"/>
      <c r="D9830" s="68"/>
      <c r="E9830" s="68"/>
      <c r="F9830" s="69"/>
      <c r="G9830" s="69"/>
      <c r="H9830" s="69"/>
      <c r="I9830" s="69"/>
      <c r="J9830" s="68"/>
      <c r="K9830" s="69"/>
      <c r="L9830" s="68"/>
      <c r="M9830" s="68"/>
      <c r="N9830" s="68"/>
      <c r="O9830" s="68"/>
      <c r="P9830" s="70"/>
      <c r="Q9830" s="71"/>
    </row>
    <row r="9831" spans="1:17">
      <c r="A9831" s="152"/>
      <c r="B9831" s="68"/>
      <c r="C9831" s="68"/>
      <c r="D9831" s="68"/>
      <c r="E9831" s="68"/>
      <c r="F9831" s="69"/>
      <c r="G9831" s="69"/>
      <c r="H9831" s="69"/>
      <c r="I9831" s="69"/>
      <c r="J9831" s="68"/>
      <c r="K9831" s="69"/>
      <c r="L9831" s="68"/>
      <c r="M9831" s="68"/>
      <c r="N9831" s="68"/>
      <c r="O9831" s="68"/>
      <c r="P9831" s="70"/>
      <c r="Q9831" s="71"/>
    </row>
    <row r="9832" spans="1:17">
      <c r="A9832" s="152"/>
      <c r="B9832" s="68"/>
      <c r="C9832" s="68"/>
      <c r="D9832" s="68"/>
      <c r="E9832" s="68"/>
      <c r="F9832" s="69"/>
      <c r="G9832" s="69"/>
      <c r="H9832" s="69"/>
      <c r="I9832" s="69"/>
      <c r="J9832" s="68"/>
      <c r="K9832" s="69"/>
      <c r="L9832" s="68"/>
      <c r="M9832" s="68"/>
      <c r="N9832" s="68"/>
      <c r="O9832" s="68"/>
      <c r="P9832" s="70"/>
      <c r="Q9832" s="71"/>
    </row>
    <row r="9833" spans="1:17">
      <c r="A9833" s="152"/>
      <c r="B9833" s="68"/>
      <c r="C9833" s="68"/>
      <c r="D9833" s="68"/>
      <c r="E9833" s="68"/>
      <c r="F9833" s="69"/>
      <c r="G9833" s="69"/>
      <c r="H9833" s="69"/>
      <c r="I9833" s="69"/>
      <c r="J9833" s="68"/>
      <c r="K9833" s="69"/>
      <c r="L9833" s="68"/>
      <c r="M9833" s="68"/>
      <c r="N9833" s="68"/>
      <c r="O9833" s="68"/>
      <c r="P9833" s="70"/>
      <c r="Q9833" s="71"/>
    </row>
    <row r="9834" spans="1:17">
      <c r="A9834" s="152"/>
      <c r="B9834" s="68"/>
      <c r="C9834" s="68"/>
      <c r="D9834" s="68"/>
      <c r="E9834" s="68"/>
      <c r="F9834" s="69"/>
      <c r="G9834" s="69"/>
      <c r="H9834" s="69"/>
      <c r="I9834" s="69"/>
      <c r="J9834" s="68"/>
      <c r="K9834" s="69"/>
      <c r="L9834" s="68"/>
      <c r="M9834" s="68"/>
      <c r="N9834" s="68"/>
      <c r="O9834" s="68"/>
      <c r="P9834" s="70"/>
      <c r="Q9834" s="71"/>
    </row>
    <row r="9835" spans="1:17">
      <c r="A9835" s="152"/>
      <c r="B9835" s="68"/>
      <c r="C9835" s="68"/>
      <c r="D9835" s="68"/>
      <c r="E9835" s="68"/>
      <c r="F9835" s="69"/>
      <c r="G9835" s="69"/>
      <c r="H9835" s="69"/>
      <c r="I9835" s="69"/>
      <c r="J9835" s="68"/>
      <c r="K9835" s="69"/>
      <c r="L9835" s="68"/>
      <c r="M9835" s="68"/>
      <c r="N9835" s="68"/>
      <c r="O9835" s="68"/>
      <c r="P9835" s="70"/>
      <c r="Q9835" s="71"/>
    </row>
    <row r="9836" spans="1:17">
      <c r="A9836" s="152"/>
      <c r="B9836" s="68"/>
      <c r="C9836" s="68"/>
      <c r="D9836" s="68"/>
      <c r="E9836" s="68"/>
      <c r="F9836" s="69"/>
      <c r="G9836" s="69"/>
      <c r="H9836" s="69"/>
      <c r="I9836" s="69"/>
      <c r="J9836" s="68"/>
      <c r="K9836" s="69"/>
      <c r="L9836" s="68"/>
      <c r="M9836" s="68"/>
      <c r="N9836" s="68"/>
      <c r="O9836" s="68"/>
      <c r="P9836" s="70"/>
      <c r="Q9836" s="71"/>
    </row>
    <row r="9837" spans="1:17">
      <c r="A9837" s="152"/>
      <c r="B9837" s="68"/>
      <c r="C9837" s="68"/>
      <c r="D9837" s="68"/>
      <c r="E9837" s="68"/>
      <c r="F9837" s="69"/>
      <c r="G9837" s="69"/>
      <c r="H9837" s="69"/>
      <c r="I9837" s="69"/>
      <c r="J9837" s="68"/>
      <c r="K9837" s="69"/>
      <c r="L9837" s="68"/>
      <c r="M9837" s="68"/>
      <c r="N9837" s="68"/>
      <c r="O9837" s="68"/>
      <c r="P9837" s="70"/>
      <c r="Q9837" s="71"/>
    </row>
    <row r="9838" spans="1:17">
      <c r="A9838" s="152"/>
      <c r="B9838" s="68"/>
      <c r="C9838" s="68"/>
      <c r="D9838" s="68"/>
      <c r="E9838" s="68"/>
      <c r="F9838" s="69"/>
      <c r="G9838" s="69"/>
      <c r="H9838" s="69"/>
      <c r="I9838" s="69"/>
      <c r="J9838" s="68"/>
      <c r="K9838" s="69"/>
      <c r="L9838" s="68"/>
      <c r="M9838" s="68"/>
      <c r="N9838" s="68"/>
      <c r="O9838" s="68"/>
      <c r="P9838" s="70"/>
      <c r="Q9838" s="71"/>
    </row>
    <row r="9839" spans="1:17">
      <c r="A9839" s="152"/>
      <c r="B9839" s="68"/>
      <c r="C9839" s="68"/>
      <c r="D9839" s="68"/>
      <c r="E9839" s="68"/>
      <c r="F9839" s="69"/>
      <c r="G9839" s="69"/>
      <c r="H9839" s="69"/>
      <c r="I9839" s="69"/>
      <c r="J9839" s="68"/>
      <c r="K9839" s="69"/>
      <c r="L9839" s="68"/>
      <c r="M9839" s="68"/>
      <c r="N9839" s="68"/>
      <c r="O9839" s="68"/>
      <c r="P9839" s="70"/>
      <c r="Q9839" s="71"/>
    </row>
    <row r="9840" spans="1:17">
      <c r="A9840" s="152"/>
      <c r="B9840" s="68"/>
      <c r="C9840" s="68"/>
      <c r="D9840" s="68"/>
      <c r="E9840" s="68"/>
      <c r="F9840" s="69"/>
      <c r="G9840" s="69"/>
      <c r="H9840" s="69"/>
      <c r="I9840" s="69"/>
      <c r="J9840" s="68"/>
      <c r="K9840" s="69"/>
      <c r="L9840" s="68"/>
      <c r="M9840" s="68"/>
      <c r="N9840" s="68"/>
      <c r="O9840" s="68"/>
      <c r="P9840" s="70"/>
      <c r="Q9840" s="71"/>
    </row>
    <row r="9841" spans="1:17">
      <c r="A9841" s="152"/>
      <c r="B9841" s="68"/>
      <c r="C9841" s="68"/>
      <c r="D9841" s="68"/>
      <c r="E9841" s="68"/>
      <c r="F9841" s="69"/>
      <c r="G9841" s="69"/>
      <c r="H9841" s="69"/>
      <c r="I9841" s="69"/>
      <c r="J9841" s="68"/>
      <c r="K9841" s="69"/>
      <c r="L9841" s="68"/>
      <c r="M9841" s="68"/>
      <c r="N9841" s="68"/>
      <c r="O9841" s="68"/>
      <c r="P9841" s="70"/>
      <c r="Q9841" s="71"/>
    </row>
    <row r="9842" spans="1:17">
      <c r="A9842" s="152"/>
      <c r="B9842" s="68"/>
      <c r="C9842" s="68"/>
      <c r="D9842" s="68"/>
      <c r="E9842" s="68"/>
      <c r="F9842" s="69"/>
      <c r="G9842" s="69"/>
      <c r="H9842" s="69"/>
      <c r="I9842" s="69"/>
      <c r="J9842" s="68"/>
      <c r="K9842" s="69"/>
      <c r="L9842" s="68"/>
      <c r="M9842" s="68"/>
      <c r="N9842" s="68"/>
      <c r="O9842" s="68"/>
      <c r="P9842" s="70"/>
      <c r="Q9842" s="71"/>
    </row>
    <row r="9843" spans="1:17">
      <c r="A9843" s="152"/>
      <c r="B9843" s="68"/>
      <c r="C9843" s="68"/>
      <c r="D9843" s="68"/>
      <c r="E9843" s="68"/>
      <c r="F9843" s="69"/>
      <c r="G9843" s="69"/>
      <c r="H9843" s="69"/>
      <c r="I9843" s="69"/>
      <c r="J9843" s="68"/>
      <c r="K9843" s="69"/>
      <c r="L9843" s="68"/>
      <c r="M9843" s="68"/>
      <c r="N9843" s="68"/>
      <c r="O9843" s="68"/>
      <c r="P9843" s="70"/>
      <c r="Q9843" s="71"/>
    </row>
    <row r="9844" spans="1:17">
      <c r="A9844" s="152"/>
      <c r="B9844" s="68"/>
      <c r="C9844" s="68"/>
      <c r="D9844" s="68"/>
      <c r="E9844" s="68"/>
      <c r="F9844" s="69"/>
      <c r="G9844" s="69"/>
      <c r="H9844" s="69"/>
      <c r="I9844" s="69"/>
      <c r="J9844" s="68"/>
      <c r="K9844" s="69"/>
      <c r="L9844" s="68"/>
      <c r="M9844" s="68"/>
      <c r="N9844" s="68"/>
      <c r="O9844" s="68"/>
      <c r="P9844" s="70"/>
      <c r="Q9844" s="71"/>
    </row>
    <row r="9845" spans="1:17">
      <c r="A9845" s="152"/>
      <c r="B9845" s="68"/>
      <c r="C9845" s="68"/>
      <c r="D9845" s="68"/>
      <c r="E9845" s="68"/>
      <c r="F9845" s="69"/>
      <c r="G9845" s="69"/>
      <c r="H9845" s="69"/>
      <c r="I9845" s="69"/>
      <c r="J9845" s="68"/>
      <c r="K9845" s="69"/>
      <c r="L9845" s="68"/>
      <c r="M9845" s="68"/>
      <c r="N9845" s="68"/>
      <c r="O9845" s="68"/>
      <c r="P9845" s="70"/>
      <c r="Q9845" s="71"/>
    </row>
    <row r="9846" spans="1:17">
      <c r="A9846" s="152"/>
      <c r="B9846" s="68"/>
      <c r="C9846" s="68"/>
      <c r="D9846" s="68"/>
      <c r="E9846" s="68"/>
      <c r="F9846" s="69"/>
      <c r="G9846" s="69"/>
      <c r="H9846" s="69"/>
      <c r="I9846" s="69"/>
      <c r="J9846" s="68"/>
      <c r="K9846" s="69"/>
      <c r="L9846" s="68"/>
      <c r="M9846" s="68"/>
      <c r="N9846" s="68"/>
      <c r="O9846" s="68"/>
      <c r="P9846" s="70"/>
      <c r="Q9846" s="71"/>
    </row>
    <row r="9847" spans="1:17">
      <c r="A9847" s="152"/>
      <c r="B9847" s="68"/>
      <c r="C9847" s="68"/>
      <c r="D9847" s="68"/>
      <c r="E9847" s="68"/>
      <c r="F9847" s="69"/>
      <c r="G9847" s="69"/>
      <c r="H9847" s="69"/>
      <c r="I9847" s="69"/>
      <c r="J9847" s="68"/>
      <c r="K9847" s="69"/>
      <c r="L9847" s="68"/>
      <c r="M9847" s="68"/>
      <c r="N9847" s="68"/>
      <c r="O9847" s="68"/>
      <c r="P9847" s="70"/>
      <c r="Q9847" s="71"/>
    </row>
    <row r="9848" spans="1:17">
      <c r="A9848" s="152"/>
      <c r="B9848" s="68"/>
      <c r="C9848" s="68"/>
      <c r="D9848" s="68"/>
      <c r="E9848" s="68"/>
      <c r="F9848" s="69"/>
      <c r="G9848" s="69"/>
      <c r="H9848" s="69"/>
      <c r="I9848" s="69"/>
      <c r="J9848" s="68"/>
      <c r="K9848" s="69"/>
      <c r="L9848" s="68"/>
      <c r="M9848" s="68"/>
      <c r="N9848" s="68"/>
      <c r="O9848" s="68"/>
      <c r="P9848" s="70"/>
      <c r="Q9848" s="71"/>
    </row>
    <row r="9849" spans="1:17">
      <c r="A9849" s="152"/>
      <c r="B9849" s="68"/>
      <c r="C9849" s="68"/>
      <c r="D9849" s="68"/>
      <c r="E9849" s="68"/>
      <c r="F9849" s="69"/>
      <c r="G9849" s="69"/>
      <c r="H9849" s="69"/>
      <c r="I9849" s="69"/>
      <c r="J9849" s="68"/>
      <c r="K9849" s="69"/>
      <c r="L9849" s="68"/>
      <c r="M9849" s="68"/>
      <c r="N9849" s="68"/>
      <c r="O9849" s="68"/>
      <c r="P9849" s="70"/>
      <c r="Q9849" s="71"/>
    </row>
    <row r="9850" spans="1:17">
      <c r="A9850" s="152"/>
      <c r="B9850" s="68"/>
      <c r="C9850" s="68"/>
      <c r="D9850" s="68"/>
      <c r="E9850" s="68"/>
      <c r="F9850" s="69"/>
      <c r="G9850" s="69"/>
      <c r="H9850" s="69"/>
      <c r="I9850" s="69"/>
      <c r="J9850" s="68"/>
      <c r="K9850" s="69"/>
      <c r="L9850" s="68"/>
      <c r="M9850" s="68"/>
      <c r="N9850" s="68"/>
      <c r="O9850" s="68"/>
      <c r="P9850" s="70"/>
      <c r="Q9850" s="71"/>
    </row>
    <row r="9851" spans="1:17">
      <c r="A9851" s="152"/>
      <c r="B9851" s="68"/>
      <c r="C9851" s="68"/>
      <c r="D9851" s="68"/>
      <c r="E9851" s="68"/>
      <c r="F9851" s="69"/>
      <c r="G9851" s="69"/>
      <c r="H9851" s="69"/>
      <c r="I9851" s="69"/>
      <c r="J9851" s="68"/>
      <c r="K9851" s="69"/>
      <c r="L9851" s="68"/>
      <c r="M9851" s="68"/>
      <c r="N9851" s="68"/>
      <c r="O9851" s="68"/>
      <c r="P9851" s="70"/>
      <c r="Q9851" s="71"/>
    </row>
    <row r="9852" spans="1:17">
      <c r="A9852" s="152"/>
      <c r="B9852" s="68"/>
      <c r="C9852" s="68"/>
      <c r="D9852" s="68"/>
      <c r="E9852" s="68"/>
      <c r="F9852" s="69"/>
      <c r="G9852" s="69"/>
      <c r="H9852" s="69"/>
      <c r="I9852" s="69"/>
      <c r="J9852" s="68"/>
      <c r="K9852" s="69"/>
      <c r="L9852" s="68"/>
      <c r="M9852" s="68"/>
      <c r="N9852" s="68"/>
      <c r="O9852" s="68"/>
      <c r="P9852" s="70"/>
      <c r="Q9852" s="71"/>
    </row>
    <row r="9853" spans="1:17">
      <c r="A9853" s="152"/>
      <c r="B9853" s="68"/>
      <c r="C9853" s="68"/>
      <c r="D9853" s="68"/>
      <c r="E9853" s="68"/>
      <c r="F9853" s="69"/>
      <c r="G9853" s="69"/>
      <c r="H9853" s="69"/>
      <c r="I9853" s="69"/>
      <c r="J9853" s="68"/>
      <c r="K9853" s="69"/>
      <c r="L9853" s="68"/>
      <c r="M9853" s="68"/>
      <c r="N9853" s="68"/>
      <c r="O9853" s="68"/>
      <c r="P9853" s="70"/>
      <c r="Q9853" s="71"/>
    </row>
    <row r="9854" spans="1:17">
      <c r="A9854" s="152"/>
      <c r="B9854" s="68"/>
      <c r="C9854" s="68"/>
      <c r="D9854" s="68"/>
      <c r="E9854" s="68"/>
      <c r="F9854" s="69"/>
      <c r="G9854" s="69"/>
      <c r="H9854" s="69"/>
      <c r="I9854" s="69"/>
      <c r="J9854" s="68"/>
      <c r="K9854" s="69"/>
      <c r="L9854" s="68"/>
      <c r="M9854" s="68"/>
      <c r="N9854" s="68"/>
      <c r="O9854" s="68"/>
      <c r="P9854" s="70"/>
      <c r="Q9854" s="71"/>
    </row>
    <row r="9855" spans="1:17">
      <c r="A9855" s="152"/>
      <c r="B9855" s="68"/>
      <c r="C9855" s="68"/>
      <c r="D9855" s="68"/>
      <c r="E9855" s="68"/>
      <c r="F9855" s="69"/>
      <c r="G9855" s="69"/>
      <c r="H9855" s="69"/>
      <c r="I9855" s="69"/>
      <c r="J9855" s="68"/>
      <c r="K9855" s="69"/>
      <c r="L9855" s="68"/>
      <c r="M9855" s="68"/>
      <c r="N9855" s="68"/>
      <c r="O9855" s="68"/>
      <c r="P9855" s="70"/>
      <c r="Q9855" s="71"/>
    </row>
    <row r="9856" spans="1:17">
      <c r="A9856" s="152"/>
      <c r="B9856" s="68"/>
      <c r="C9856" s="68"/>
      <c r="D9856" s="68"/>
      <c r="E9856" s="68"/>
      <c r="F9856" s="69"/>
      <c r="G9856" s="69"/>
      <c r="H9856" s="69"/>
      <c r="I9856" s="69"/>
      <c r="J9856" s="68"/>
      <c r="K9856" s="69"/>
      <c r="L9856" s="68"/>
      <c r="M9856" s="68"/>
      <c r="N9856" s="68"/>
      <c r="O9856" s="68"/>
      <c r="P9856" s="70"/>
      <c r="Q9856" s="71"/>
    </row>
    <row r="9857" spans="1:17">
      <c r="A9857" s="152"/>
      <c r="B9857" s="68"/>
      <c r="C9857" s="68"/>
      <c r="D9857" s="68"/>
      <c r="E9857" s="68"/>
      <c r="F9857" s="69"/>
      <c r="G9857" s="69"/>
      <c r="H9857" s="69"/>
      <c r="I9857" s="69"/>
      <c r="J9857" s="68"/>
      <c r="K9857" s="69"/>
      <c r="L9857" s="68"/>
      <c r="M9857" s="68"/>
      <c r="N9857" s="68"/>
      <c r="O9857" s="68"/>
      <c r="P9857" s="70"/>
      <c r="Q9857" s="71"/>
    </row>
    <row r="9858" spans="1:17">
      <c r="A9858" s="152"/>
      <c r="B9858" s="68"/>
      <c r="C9858" s="68"/>
      <c r="D9858" s="68"/>
      <c r="E9858" s="68"/>
      <c r="F9858" s="69"/>
      <c r="G9858" s="69"/>
      <c r="H9858" s="69"/>
      <c r="I9858" s="69"/>
      <c r="J9858" s="68"/>
      <c r="K9858" s="69"/>
      <c r="L9858" s="68"/>
      <c r="M9858" s="68"/>
      <c r="N9858" s="68"/>
      <c r="O9858" s="68"/>
      <c r="P9858" s="70"/>
      <c r="Q9858" s="71"/>
    </row>
    <row r="9859" spans="1:17">
      <c r="A9859" s="152"/>
      <c r="B9859" s="68"/>
      <c r="C9859" s="68"/>
      <c r="D9859" s="68"/>
      <c r="E9859" s="68"/>
      <c r="F9859" s="69"/>
      <c r="G9859" s="69"/>
      <c r="H9859" s="69"/>
      <c r="I9859" s="69"/>
      <c r="J9859" s="68"/>
      <c r="K9859" s="69"/>
      <c r="L9859" s="68"/>
      <c r="M9859" s="68"/>
      <c r="N9859" s="68"/>
      <c r="O9859" s="68"/>
      <c r="P9859" s="70"/>
      <c r="Q9859" s="71"/>
    </row>
    <row r="9860" spans="1:17">
      <c r="A9860" s="152"/>
      <c r="B9860" s="68"/>
      <c r="C9860" s="68"/>
      <c r="D9860" s="68"/>
      <c r="E9860" s="68"/>
      <c r="F9860" s="69"/>
      <c r="G9860" s="69"/>
      <c r="H9860" s="69"/>
      <c r="I9860" s="69"/>
      <c r="J9860" s="68"/>
      <c r="K9860" s="69"/>
      <c r="L9860" s="68"/>
      <c r="M9860" s="68"/>
      <c r="N9860" s="68"/>
      <c r="O9860" s="68"/>
      <c r="P9860" s="70"/>
      <c r="Q9860" s="71"/>
    </row>
    <row r="9861" spans="1:17">
      <c r="A9861" s="152"/>
      <c r="B9861" s="68"/>
      <c r="C9861" s="68"/>
      <c r="D9861" s="68"/>
      <c r="E9861" s="68"/>
      <c r="F9861" s="69"/>
      <c r="G9861" s="69"/>
      <c r="H9861" s="69"/>
      <c r="I9861" s="69"/>
      <c r="J9861" s="68"/>
      <c r="K9861" s="69"/>
      <c r="L9861" s="68"/>
      <c r="M9861" s="68"/>
      <c r="N9861" s="68"/>
      <c r="O9861" s="68"/>
      <c r="P9861" s="70"/>
      <c r="Q9861" s="71"/>
    </row>
    <row r="9862" spans="1:17">
      <c r="A9862" s="152"/>
      <c r="B9862" s="68"/>
      <c r="C9862" s="68"/>
      <c r="D9862" s="68"/>
      <c r="E9862" s="68"/>
      <c r="F9862" s="69"/>
      <c r="G9862" s="69"/>
      <c r="H9862" s="69"/>
      <c r="I9862" s="69"/>
      <c r="J9862" s="68"/>
      <c r="K9862" s="69"/>
      <c r="L9862" s="68"/>
      <c r="M9862" s="68"/>
      <c r="N9862" s="68"/>
      <c r="O9862" s="68"/>
      <c r="P9862" s="70"/>
      <c r="Q9862" s="71"/>
    </row>
    <row r="9863" spans="1:17">
      <c r="A9863" s="152"/>
      <c r="B9863" s="68"/>
      <c r="C9863" s="68"/>
      <c r="D9863" s="68"/>
      <c r="E9863" s="68"/>
      <c r="F9863" s="69"/>
      <c r="G9863" s="69"/>
      <c r="H9863" s="69"/>
      <c r="I9863" s="69"/>
      <c r="J9863" s="68"/>
      <c r="K9863" s="69"/>
      <c r="L9863" s="68"/>
      <c r="M9863" s="68"/>
      <c r="N9863" s="68"/>
      <c r="O9863" s="68"/>
      <c r="P9863" s="70"/>
      <c r="Q9863" s="71"/>
    </row>
    <row r="9864" spans="1:17">
      <c r="A9864" s="152"/>
      <c r="B9864" s="68"/>
      <c r="C9864" s="68"/>
      <c r="D9864" s="68"/>
      <c r="E9864" s="68"/>
      <c r="F9864" s="69"/>
      <c r="G9864" s="69"/>
      <c r="H9864" s="69"/>
      <c r="I9864" s="69"/>
      <c r="J9864" s="68"/>
      <c r="K9864" s="69"/>
      <c r="L9864" s="68"/>
      <c r="M9864" s="68"/>
      <c r="N9864" s="68"/>
      <c r="O9864" s="68"/>
      <c r="P9864" s="70"/>
      <c r="Q9864" s="71"/>
    </row>
    <row r="9865" spans="1:17">
      <c r="A9865" s="152"/>
      <c r="B9865" s="68"/>
      <c r="C9865" s="68"/>
      <c r="D9865" s="68"/>
      <c r="E9865" s="68"/>
      <c r="F9865" s="69"/>
      <c r="G9865" s="69"/>
      <c r="H9865" s="69"/>
      <c r="I9865" s="69"/>
      <c r="J9865" s="68"/>
      <c r="K9865" s="69"/>
      <c r="L9865" s="68"/>
      <c r="M9865" s="68"/>
      <c r="N9865" s="68"/>
      <c r="O9865" s="68"/>
      <c r="P9865" s="70"/>
      <c r="Q9865" s="71"/>
    </row>
    <row r="9866" spans="1:17">
      <c r="A9866" s="152"/>
      <c r="B9866" s="68"/>
      <c r="C9866" s="68"/>
      <c r="D9866" s="68"/>
      <c r="E9866" s="68"/>
      <c r="F9866" s="69"/>
      <c r="G9866" s="69"/>
      <c r="H9866" s="69"/>
      <c r="I9866" s="69"/>
      <c r="J9866" s="68"/>
      <c r="K9866" s="69"/>
      <c r="L9866" s="68"/>
      <c r="M9866" s="68"/>
      <c r="N9866" s="68"/>
      <c r="O9866" s="68"/>
      <c r="P9866" s="70"/>
      <c r="Q9866" s="71"/>
    </row>
    <row r="9867" spans="1:17">
      <c r="A9867" s="152"/>
      <c r="B9867" s="68"/>
      <c r="C9867" s="68"/>
      <c r="D9867" s="68"/>
      <c r="E9867" s="68"/>
      <c r="F9867" s="69"/>
      <c r="G9867" s="69"/>
      <c r="H9867" s="69"/>
      <c r="I9867" s="69"/>
      <c r="J9867" s="68"/>
      <c r="K9867" s="69"/>
      <c r="L9867" s="68"/>
      <c r="M9867" s="68"/>
      <c r="N9867" s="68"/>
      <c r="O9867" s="68"/>
      <c r="P9867" s="70"/>
      <c r="Q9867" s="71"/>
    </row>
    <row r="9868" spans="1:17">
      <c r="A9868" s="152"/>
      <c r="B9868" s="68"/>
      <c r="C9868" s="68"/>
      <c r="D9868" s="68"/>
      <c r="E9868" s="68"/>
      <c r="F9868" s="69"/>
      <c r="G9868" s="69"/>
      <c r="H9868" s="69"/>
      <c r="I9868" s="69"/>
      <c r="J9868" s="68"/>
      <c r="K9868" s="69"/>
      <c r="L9868" s="68"/>
      <c r="M9868" s="68"/>
      <c r="N9868" s="68"/>
      <c r="O9868" s="68"/>
      <c r="P9868" s="70"/>
      <c r="Q9868" s="71"/>
    </row>
    <row r="9869" spans="1:17">
      <c r="A9869" s="152"/>
      <c r="B9869" s="68"/>
      <c r="C9869" s="68"/>
      <c r="D9869" s="68"/>
      <c r="E9869" s="68"/>
      <c r="F9869" s="69"/>
      <c r="G9869" s="69"/>
      <c r="H9869" s="69"/>
      <c r="I9869" s="69"/>
      <c r="J9869" s="68"/>
      <c r="K9869" s="69"/>
      <c r="L9869" s="68"/>
      <c r="M9869" s="68"/>
      <c r="N9869" s="68"/>
      <c r="O9869" s="68"/>
      <c r="P9869" s="70"/>
      <c r="Q9869" s="71"/>
    </row>
    <row r="9870" spans="1:17">
      <c r="A9870" s="152"/>
      <c r="B9870" s="68"/>
      <c r="C9870" s="68"/>
      <c r="D9870" s="68"/>
      <c r="E9870" s="68"/>
      <c r="F9870" s="69"/>
      <c r="G9870" s="69"/>
      <c r="H9870" s="69"/>
      <c r="I9870" s="69"/>
      <c r="J9870" s="68"/>
      <c r="K9870" s="69"/>
      <c r="L9870" s="68"/>
      <c r="M9870" s="68"/>
      <c r="N9870" s="68"/>
      <c r="O9870" s="68"/>
      <c r="P9870" s="70"/>
      <c r="Q9870" s="71"/>
    </row>
    <row r="9871" spans="1:17">
      <c r="A9871" s="152"/>
      <c r="B9871" s="68"/>
      <c r="C9871" s="68"/>
      <c r="D9871" s="68"/>
      <c r="E9871" s="68"/>
      <c r="F9871" s="69"/>
      <c r="G9871" s="69"/>
      <c r="H9871" s="69"/>
      <c r="I9871" s="69"/>
      <c r="J9871" s="68"/>
      <c r="K9871" s="69"/>
      <c r="L9871" s="68"/>
      <c r="M9871" s="68"/>
      <c r="N9871" s="68"/>
      <c r="O9871" s="68"/>
      <c r="P9871" s="70"/>
      <c r="Q9871" s="71"/>
    </row>
    <row r="9872" spans="1:17">
      <c r="A9872" s="152"/>
      <c r="B9872" s="68"/>
      <c r="C9872" s="68"/>
      <c r="D9872" s="68"/>
      <c r="E9872" s="68"/>
      <c r="F9872" s="69"/>
      <c r="G9872" s="69"/>
      <c r="H9872" s="69"/>
      <c r="I9872" s="69"/>
      <c r="J9872" s="68"/>
      <c r="K9872" s="69"/>
      <c r="L9872" s="68"/>
      <c r="M9872" s="68"/>
      <c r="N9872" s="68"/>
      <c r="O9872" s="68"/>
      <c r="P9872" s="70"/>
      <c r="Q9872" s="71"/>
    </row>
    <row r="9873" spans="1:17">
      <c r="A9873" s="152"/>
      <c r="B9873" s="68"/>
      <c r="C9873" s="68"/>
      <c r="D9873" s="68"/>
      <c r="E9873" s="68"/>
      <c r="F9873" s="69"/>
      <c r="G9873" s="69"/>
      <c r="H9873" s="69"/>
      <c r="I9873" s="69"/>
      <c r="J9873" s="68"/>
      <c r="K9873" s="69"/>
      <c r="L9873" s="68"/>
      <c r="M9873" s="68"/>
      <c r="N9873" s="68"/>
      <c r="O9873" s="68"/>
      <c r="P9873" s="70"/>
      <c r="Q9873" s="71"/>
    </row>
    <row r="9874" spans="1:17">
      <c r="A9874" s="152"/>
      <c r="B9874" s="68"/>
      <c r="C9874" s="68"/>
      <c r="D9874" s="68"/>
      <c r="E9874" s="68"/>
      <c r="F9874" s="69"/>
      <c r="G9874" s="69"/>
      <c r="H9874" s="69"/>
      <c r="I9874" s="69"/>
      <c r="J9874" s="68"/>
      <c r="K9874" s="69"/>
      <c r="L9874" s="68"/>
      <c r="M9874" s="68"/>
      <c r="N9874" s="68"/>
      <c r="O9874" s="68"/>
      <c r="P9874" s="70"/>
      <c r="Q9874" s="71"/>
    </row>
    <row r="9875" spans="1:17">
      <c r="A9875" s="152"/>
      <c r="B9875" s="68"/>
      <c r="C9875" s="68"/>
      <c r="D9875" s="68"/>
      <c r="E9875" s="68"/>
      <c r="F9875" s="69"/>
      <c r="G9875" s="69"/>
      <c r="H9875" s="69"/>
      <c r="I9875" s="69"/>
      <c r="J9875" s="68"/>
      <c r="K9875" s="69"/>
      <c r="L9875" s="68"/>
      <c r="M9875" s="68"/>
      <c r="N9875" s="68"/>
      <c r="O9875" s="68"/>
      <c r="P9875" s="70"/>
      <c r="Q9875" s="71"/>
    </row>
    <row r="9876" spans="1:17">
      <c r="A9876" s="152"/>
      <c r="B9876" s="68"/>
      <c r="C9876" s="68"/>
      <c r="D9876" s="68"/>
      <c r="E9876" s="68"/>
      <c r="F9876" s="69"/>
      <c r="G9876" s="69"/>
      <c r="H9876" s="69"/>
      <c r="I9876" s="69"/>
      <c r="J9876" s="68"/>
      <c r="K9876" s="69"/>
      <c r="L9876" s="68"/>
      <c r="M9876" s="68"/>
      <c r="N9876" s="68"/>
      <c r="O9876" s="68"/>
      <c r="P9876" s="70"/>
      <c r="Q9876" s="71"/>
    </row>
    <row r="9877" spans="1:17">
      <c r="A9877" s="152"/>
      <c r="B9877" s="68"/>
      <c r="C9877" s="68"/>
      <c r="D9877" s="68"/>
      <c r="E9877" s="68"/>
      <c r="F9877" s="69"/>
      <c r="G9877" s="69"/>
      <c r="H9877" s="69"/>
      <c r="I9877" s="69"/>
      <c r="J9877" s="68"/>
      <c r="K9877" s="69"/>
      <c r="L9877" s="68"/>
      <c r="M9877" s="68"/>
      <c r="N9877" s="68"/>
      <c r="O9877" s="68"/>
      <c r="P9877" s="70"/>
      <c r="Q9877" s="71"/>
    </row>
    <row r="9878" spans="1:17">
      <c r="A9878" s="152"/>
      <c r="B9878" s="68"/>
      <c r="C9878" s="68"/>
      <c r="D9878" s="68"/>
      <c r="E9878" s="68"/>
      <c r="F9878" s="69"/>
      <c r="G9878" s="69"/>
      <c r="H9878" s="69"/>
      <c r="I9878" s="69"/>
      <c r="J9878" s="68"/>
      <c r="K9878" s="69"/>
      <c r="L9878" s="68"/>
      <c r="M9878" s="68"/>
      <c r="N9878" s="68"/>
      <c r="O9878" s="68"/>
      <c r="P9878" s="70"/>
      <c r="Q9878" s="71"/>
    </row>
    <row r="9879" spans="1:17">
      <c r="A9879" s="152"/>
      <c r="B9879" s="68"/>
      <c r="C9879" s="68"/>
      <c r="D9879" s="68"/>
      <c r="E9879" s="68"/>
      <c r="F9879" s="69"/>
      <c r="G9879" s="69"/>
      <c r="H9879" s="69"/>
      <c r="I9879" s="69"/>
      <c r="J9879" s="68"/>
      <c r="K9879" s="69"/>
      <c r="L9879" s="68"/>
      <c r="M9879" s="68"/>
      <c r="N9879" s="68"/>
      <c r="O9879" s="68"/>
      <c r="P9879" s="70"/>
      <c r="Q9879" s="71"/>
    </row>
    <row r="9880" spans="1:17">
      <c r="A9880" s="152"/>
      <c r="B9880" s="68"/>
      <c r="C9880" s="68"/>
      <c r="D9880" s="68"/>
      <c r="E9880" s="68"/>
      <c r="F9880" s="69"/>
      <c r="G9880" s="69"/>
      <c r="H9880" s="69"/>
      <c r="I9880" s="69"/>
      <c r="J9880" s="68"/>
      <c r="K9880" s="69"/>
      <c r="L9880" s="68"/>
      <c r="M9880" s="68"/>
      <c r="N9880" s="68"/>
      <c r="O9880" s="68"/>
      <c r="P9880" s="70"/>
      <c r="Q9880" s="71"/>
    </row>
    <row r="9881" spans="1:17">
      <c r="A9881" s="152"/>
      <c r="B9881" s="68"/>
      <c r="C9881" s="68"/>
      <c r="D9881" s="68"/>
      <c r="E9881" s="68"/>
      <c r="F9881" s="69"/>
      <c r="G9881" s="69"/>
      <c r="H9881" s="69"/>
      <c r="I9881" s="69"/>
      <c r="J9881" s="68"/>
      <c r="K9881" s="69"/>
      <c r="L9881" s="68"/>
      <c r="M9881" s="68"/>
      <c r="N9881" s="68"/>
      <c r="O9881" s="68"/>
      <c r="P9881" s="70"/>
      <c r="Q9881" s="71"/>
    </row>
    <row r="9882" spans="1:17">
      <c r="A9882" s="152"/>
      <c r="B9882" s="68"/>
      <c r="C9882" s="68"/>
      <c r="D9882" s="68"/>
      <c r="E9882" s="68"/>
      <c r="F9882" s="69"/>
      <c r="G9882" s="69"/>
      <c r="H9882" s="69"/>
      <c r="I9882" s="69"/>
      <c r="J9882" s="68"/>
      <c r="K9882" s="69"/>
      <c r="L9882" s="68"/>
      <c r="M9882" s="68"/>
      <c r="N9882" s="68"/>
      <c r="O9882" s="68"/>
      <c r="P9882" s="70"/>
      <c r="Q9882" s="71"/>
    </row>
    <row r="9883" spans="1:17">
      <c r="A9883" s="152"/>
      <c r="B9883" s="68"/>
      <c r="C9883" s="68"/>
      <c r="D9883" s="68"/>
      <c r="E9883" s="68"/>
      <c r="F9883" s="69"/>
      <c r="G9883" s="69"/>
      <c r="H9883" s="69"/>
      <c r="I9883" s="69"/>
      <c r="J9883" s="68"/>
      <c r="K9883" s="69"/>
      <c r="L9883" s="68"/>
      <c r="M9883" s="68"/>
      <c r="N9883" s="68"/>
      <c r="O9883" s="68"/>
      <c r="P9883" s="70"/>
      <c r="Q9883" s="71"/>
    </row>
    <row r="9884" spans="1:17">
      <c r="A9884" s="152"/>
      <c r="B9884" s="68"/>
      <c r="C9884" s="68"/>
      <c r="D9884" s="68"/>
      <c r="E9884" s="68"/>
      <c r="F9884" s="69"/>
      <c r="G9884" s="69"/>
      <c r="H9884" s="69"/>
      <c r="I9884" s="69"/>
      <c r="J9884" s="68"/>
      <c r="K9884" s="69"/>
      <c r="L9884" s="68"/>
      <c r="M9884" s="68"/>
      <c r="N9884" s="68"/>
      <c r="O9884" s="68"/>
      <c r="P9884" s="70"/>
      <c r="Q9884" s="71"/>
    </row>
    <row r="9885" spans="1:17">
      <c r="A9885" s="152"/>
      <c r="B9885" s="68"/>
      <c r="C9885" s="68"/>
      <c r="D9885" s="68"/>
      <c r="E9885" s="68"/>
      <c r="F9885" s="69"/>
      <c r="G9885" s="69"/>
      <c r="H9885" s="69"/>
      <c r="I9885" s="69"/>
      <c r="J9885" s="68"/>
      <c r="K9885" s="69"/>
      <c r="L9885" s="68"/>
      <c r="M9885" s="68"/>
      <c r="N9885" s="68"/>
      <c r="O9885" s="68"/>
      <c r="P9885" s="70"/>
      <c r="Q9885" s="71"/>
    </row>
    <row r="9886" spans="1:17">
      <c r="A9886" s="152"/>
      <c r="B9886" s="68"/>
      <c r="C9886" s="68"/>
      <c r="D9886" s="68"/>
      <c r="E9886" s="68"/>
      <c r="F9886" s="69"/>
      <c r="G9886" s="69"/>
      <c r="H9886" s="69"/>
      <c r="I9886" s="69"/>
      <c r="J9886" s="68"/>
      <c r="K9886" s="69"/>
      <c r="L9886" s="68"/>
      <c r="M9886" s="68"/>
      <c r="N9886" s="68"/>
      <c r="O9886" s="68"/>
      <c r="P9886" s="70"/>
      <c r="Q9886" s="71"/>
    </row>
    <row r="9887" spans="1:17">
      <c r="A9887" s="152"/>
      <c r="B9887" s="68"/>
      <c r="C9887" s="68"/>
      <c r="D9887" s="68"/>
      <c r="E9887" s="68"/>
      <c r="F9887" s="69"/>
      <c r="G9887" s="69"/>
      <c r="H9887" s="69"/>
      <c r="I9887" s="69"/>
      <c r="J9887" s="68"/>
      <c r="K9887" s="69"/>
      <c r="L9887" s="68"/>
      <c r="M9887" s="68"/>
      <c r="N9887" s="68"/>
      <c r="O9887" s="68"/>
      <c r="P9887" s="70"/>
      <c r="Q9887" s="71"/>
    </row>
    <row r="9888" spans="1:17">
      <c r="A9888" s="152"/>
      <c r="B9888" s="68"/>
      <c r="C9888" s="68"/>
      <c r="D9888" s="68"/>
      <c r="E9888" s="68"/>
      <c r="F9888" s="69"/>
      <c r="G9888" s="69"/>
      <c r="H9888" s="69"/>
      <c r="I9888" s="69"/>
      <c r="J9888" s="68"/>
      <c r="K9888" s="69"/>
      <c r="L9888" s="68"/>
      <c r="M9888" s="68"/>
      <c r="N9888" s="68"/>
      <c r="O9888" s="68"/>
      <c r="P9888" s="70"/>
      <c r="Q9888" s="71"/>
    </row>
    <row r="9889" spans="1:17">
      <c r="A9889" s="152"/>
      <c r="B9889" s="68"/>
      <c r="C9889" s="68"/>
      <c r="D9889" s="68"/>
      <c r="E9889" s="68"/>
      <c r="F9889" s="69"/>
      <c r="G9889" s="69"/>
      <c r="H9889" s="69"/>
      <c r="I9889" s="69"/>
      <c r="J9889" s="68"/>
      <c r="K9889" s="69"/>
      <c r="L9889" s="68"/>
      <c r="M9889" s="68"/>
      <c r="N9889" s="68"/>
      <c r="O9889" s="68"/>
      <c r="P9889" s="70"/>
      <c r="Q9889" s="71"/>
    </row>
    <row r="9890" spans="1:17">
      <c r="A9890" s="152"/>
      <c r="B9890" s="68"/>
      <c r="C9890" s="68"/>
      <c r="D9890" s="68"/>
      <c r="E9890" s="68"/>
      <c r="F9890" s="69"/>
      <c r="G9890" s="69"/>
      <c r="H9890" s="69"/>
      <c r="I9890" s="69"/>
      <c r="J9890" s="68"/>
      <c r="K9890" s="69"/>
      <c r="L9890" s="68"/>
      <c r="M9890" s="68"/>
      <c r="N9890" s="68"/>
      <c r="O9890" s="68"/>
      <c r="P9890" s="70"/>
      <c r="Q9890" s="71"/>
    </row>
    <row r="9891" spans="1:17">
      <c r="A9891" s="152"/>
      <c r="B9891" s="68"/>
      <c r="C9891" s="68"/>
      <c r="D9891" s="68"/>
      <c r="E9891" s="68"/>
      <c r="F9891" s="69"/>
      <c r="G9891" s="69"/>
      <c r="H9891" s="69"/>
      <c r="I9891" s="69"/>
      <c r="J9891" s="68"/>
      <c r="K9891" s="69"/>
      <c r="L9891" s="68"/>
      <c r="M9891" s="68"/>
      <c r="N9891" s="68"/>
      <c r="O9891" s="68"/>
      <c r="P9891" s="70"/>
      <c r="Q9891" s="71"/>
    </row>
    <row r="9892" spans="1:17">
      <c r="A9892" s="152"/>
      <c r="B9892" s="68"/>
      <c r="C9892" s="68"/>
      <c r="D9892" s="68"/>
      <c r="E9892" s="68"/>
      <c r="F9892" s="69"/>
      <c r="G9892" s="69"/>
      <c r="H9892" s="69"/>
      <c r="I9892" s="69"/>
      <c r="J9892" s="68"/>
      <c r="K9892" s="69"/>
      <c r="L9892" s="68"/>
      <c r="M9892" s="68"/>
      <c r="N9892" s="68"/>
      <c r="O9892" s="68"/>
      <c r="P9892" s="70"/>
      <c r="Q9892" s="71"/>
    </row>
    <row r="9893" spans="1:17">
      <c r="A9893" s="152"/>
      <c r="B9893" s="68"/>
      <c r="C9893" s="68"/>
      <c r="D9893" s="68"/>
      <c r="E9893" s="68"/>
      <c r="F9893" s="69"/>
      <c r="G9893" s="69"/>
      <c r="H9893" s="69"/>
      <c r="I9893" s="69"/>
      <c r="J9893" s="68"/>
      <c r="K9893" s="69"/>
      <c r="L9893" s="68"/>
      <c r="M9893" s="68"/>
      <c r="N9893" s="68"/>
      <c r="O9893" s="68"/>
      <c r="P9893" s="70"/>
      <c r="Q9893" s="71"/>
    </row>
    <row r="9894" spans="1:17">
      <c r="A9894" s="152"/>
      <c r="B9894" s="68"/>
      <c r="C9894" s="68"/>
      <c r="D9894" s="68"/>
      <c r="E9894" s="68"/>
      <c r="F9894" s="69"/>
      <c r="G9894" s="69"/>
      <c r="H9894" s="69"/>
      <c r="I9894" s="69"/>
      <c r="J9894" s="68"/>
      <c r="K9894" s="69"/>
      <c r="L9894" s="68"/>
      <c r="M9894" s="68"/>
      <c r="N9894" s="68"/>
      <c r="O9894" s="68"/>
      <c r="P9894" s="70"/>
      <c r="Q9894" s="71"/>
    </row>
    <row r="9895" spans="1:17">
      <c r="A9895" s="152"/>
      <c r="B9895" s="68"/>
      <c r="C9895" s="68"/>
      <c r="D9895" s="68"/>
      <c r="E9895" s="68"/>
      <c r="F9895" s="69"/>
      <c r="G9895" s="69"/>
      <c r="H9895" s="69"/>
      <c r="I9895" s="69"/>
      <c r="J9895" s="68"/>
      <c r="K9895" s="69"/>
      <c r="L9895" s="68"/>
      <c r="M9895" s="68"/>
      <c r="N9895" s="68"/>
      <c r="O9895" s="68"/>
      <c r="P9895" s="70"/>
      <c r="Q9895" s="71"/>
    </row>
    <row r="9896" spans="1:17">
      <c r="A9896" s="152"/>
      <c r="B9896" s="68"/>
      <c r="C9896" s="68"/>
      <c r="D9896" s="68"/>
      <c r="E9896" s="68"/>
      <c r="F9896" s="69"/>
      <c r="G9896" s="69"/>
      <c r="H9896" s="69"/>
      <c r="I9896" s="69"/>
      <c r="J9896" s="68"/>
      <c r="K9896" s="69"/>
      <c r="L9896" s="68"/>
      <c r="M9896" s="68"/>
      <c r="N9896" s="68"/>
      <c r="O9896" s="68"/>
      <c r="P9896" s="70"/>
      <c r="Q9896" s="71"/>
    </row>
    <row r="9897" spans="1:17">
      <c r="A9897" s="152"/>
      <c r="B9897" s="68"/>
      <c r="C9897" s="68"/>
      <c r="D9897" s="68"/>
      <c r="E9897" s="68"/>
      <c r="F9897" s="69"/>
      <c r="G9897" s="69"/>
      <c r="H9897" s="69"/>
      <c r="I9897" s="69"/>
      <c r="J9897" s="68"/>
      <c r="K9897" s="69"/>
      <c r="L9897" s="68"/>
      <c r="M9897" s="68"/>
      <c r="N9897" s="68"/>
      <c r="O9897" s="68"/>
      <c r="P9897" s="70"/>
      <c r="Q9897" s="71"/>
    </row>
    <row r="9898" spans="1:17">
      <c r="A9898" s="152"/>
      <c r="B9898" s="68"/>
      <c r="C9898" s="68"/>
      <c r="D9898" s="68"/>
      <c r="E9898" s="68"/>
      <c r="F9898" s="69"/>
      <c r="G9898" s="69"/>
      <c r="H9898" s="69"/>
      <c r="I9898" s="69"/>
      <c r="J9898" s="68"/>
      <c r="K9898" s="69"/>
      <c r="L9898" s="68"/>
      <c r="M9898" s="68"/>
      <c r="N9898" s="68"/>
      <c r="O9898" s="68"/>
      <c r="P9898" s="70"/>
      <c r="Q9898" s="71"/>
    </row>
    <row r="9899" spans="1:17">
      <c r="A9899" s="152"/>
      <c r="B9899" s="68"/>
      <c r="C9899" s="68"/>
      <c r="D9899" s="68"/>
      <c r="E9899" s="68"/>
      <c r="F9899" s="69"/>
      <c r="G9899" s="69"/>
      <c r="H9899" s="69"/>
      <c r="I9899" s="69"/>
      <c r="J9899" s="68"/>
      <c r="K9899" s="69"/>
      <c r="L9899" s="68"/>
      <c r="M9899" s="68"/>
      <c r="N9899" s="68"/>
      <c r="O9899" s="68"/>
      <c r="P9899" s="70"/>
      <c r="Q9899" s="71"/>
    </row>
    <row r="9900" spans="1:17">
      <c r="A9900" s="152"/>
      <c r="B9900" s="68"/>
      <c r="C9900" s="68"/>
      <c r="D9900" s="68"/>
      <c r="E9900" s="68"/>
      <c r="F9900" s="69"/>
      <c r="G9900" s="69"/>
      <c r="H9900" s="69"/>
      <c r="I9900" s="69"/>
      <c r="J9900" s="68"/>
      <c r="K9900" s="69"/>
      <c r="L9900" s="68"/>
      <c r="M9900" s="68"/>
      <c r="N9900" s="68"/>
      <c r="O9900" s="68"/>
      <c r="P9900" s="70"/>
      <c r="Q9900" s="71"/>
    </row>
    <row r="9901" spans="1:17">
      <c r="A9901" s="152"/>
      <c r="B9901" s="68"/>
      <c r="C9901" s="68"/>
      <c r="D9901" s="68"/>
      <c r="E9901" s="68"/>
      <c r="F9901" s="69"/>
      <c r="G9901" s="69"/>
      <c r="H9901" s="69"/>
      <c r="I9901" s="69"/>
      <c r="J9901" s="68"/>
      <c r="K9901" s="69"/>
      <c r="L9901" s="68"/>
      <c r="M9901" s="68"/>
      <c r="N9901" s="68"/>
      <c r="O9901" s="68"/>
      <c r="P9901" s="70"/>
      <c r="Q9901" s="71"/>
    </row>
    <row r="9902" spans="1:17">
      <c r="A9902" s="152"/>
      <c r="B9902" s="68"/>
      <c r="C9902" s="68"/>
      <c r="D9902" s="68"/>
      <c r="E9902" s="68"/>
      <c r="F9902" s="69"/>
      <c r="G9902" s="69"/>
      <c r="H9902" s="69"/>
      <c r="I9902" s="69"/>
      <c r="J9902" s="68"/>
      <c r="K9902" s="69"/>
      <c r="L9902" s="68"/>
      <c r="M9902" s="68"/>
      <c r="N9902" s="68"/>
      <c r="O9902" s="68"/>
      <c r="P9902" s="70"/>
      <c r="Q9902" s="71"/>
    </row>
    <row r="9903" spans="1:17">
      <c r="A9903" s="152"/>
      <c r="B9903" s="68"/>
      <c r="C9903" s="68"/>
      <c r="D9903" s="68"/>
      <c r="E9903" s="68"/>
      <c r="F9903" s="69"/>
      <c r="G9903" s="69"/>
      <c r="H9903" s="69"/>
      <c r="I9903" s="69"/>
      <c r="J9903" s="68"/>
      <c r="K9903" s="69"/>
      <c r="L9903" s="68"/>
      <c r="M9903" s="68"/>
      <c r="N9903" s="68"/>
      <c r="O9903" s="68"/>
      <c r="P9903" s="70"/>
      <c r="Q9903" s="71"/>
    </row>
    <row r="9904" spans="1:17">
      <c r="A9904" s="152"/>
      <c r="B9904" s="68"/>
      <c r="C9904" s="68"/>
      <c r="D9904" s="68"/>
      <c r="E9904" s="68"/>
      <c r="F9904" s="69"/>
      <c r="G9904" s="69"/>
      <c r="H9904" s="69"/>
      <c r="I9904" s="69"/>
      <c r="J9904" s="68"/>
      <c r="K9904" s="69"/>
      <c r="L9904" s="68"/>
      <c r="M9904" s="68"/>
      <c r="N9904" s="68"/>
      <c r="O9904" s="68"/>
      <c r="P9904" s="70"/>
      <c r="Q9904" s="71"/>
    </row>
    <row r="9905" spans="1:17">
      <c r="A9905" s="152"/>
      <c r="B9905" s="68"/>
      <c r="C9905" s="68"/>
      <c r="D9905" s="68"/>
      <c r="E9905" s="68"/>
      <c r="F9905" s="69"/>
      <c r="G9905" s="69"/>
      <c r="H9905" s="69"/>
      <c r="I9905" s="69"/>
      <c r="J9905" s="68"/>
      <c r="K9905" s="69"/>
      <c r="L9905" s="68"/>
      <c r="M9905" s="68"/>
      <c r="N9905" s="68"/>
      <c r="O9905" s="68"/>
      <c r="P9905" s="70"/>
      <c r="Q9905" s="71"/>
    </row>
    <row r="9906" spans="1:17">
      <c r="A9906" s="152"/>
      <c r="B9906" s="68"/>
      <c r="C9906" s="68"/>
      <c r="D9906" s="68"/>
      <c r="E9906" s="68"/>
      <c r="F9906" s="69"/>
      <c r="G9906" s="69"/>
      <c r="H9906" s="69"/>
      <c r="I9906" s="69"/>
      <c r="J9906" s="68"/>
      <c r="K9906" s="69"/>
      <c r="L9906" s="68"/>
      <c r="M9906" s="68"/>
      <c r="N9906" s="68"/>
      <c r="O9906" s="68"/>
      <c r="P9906" s="70"/>
      <c r="Q9906" s="71"/>
    </row>
    <row r="9907" spans="1:17">
      <c r="A9907" s="152"/>
      <c r="B9907" s="68"/>
      <c r="C9907" s="68"/>
      <c r="D9907" s="68"/>
      <c r="E9907" s="68"/>
      <c r="F9907" s="69"/>
      <c r="G9907" s="69"/>
      <c r="H9907" s="69"/>
      <c r="I9907" s="69"/>
      <c r="J9907" s="68"/>
      <c r="K9907" s="69"/>
      <c r="L9907" s="68"/>
      <c r="M9907" s="68"/>
      <c r="N9907" s="68"/>
      <c r="O9907" s="68"/>
      <c r="P9907" s="70"/>
      <c r="Q9907" s="71"/>
    </row>
    <row r="9908" spans="1:17">
      <c r="A9908" s="152"/>
      <c r="B9908" s="68"/>
      <c r="C9908" s="68"/>
      <c r="D9908" s="68"/>
      <c r="E9908" s="68"/>
      <c r="F9908" s="69"/>
      <c r="G9908" s="69"/>
      <c r="H9908" s="69"/>
      <c r="I9908" s="69"/>
      <c r="J9908" s="68"/>
      <c r="K9908" s="69"/>
      <c r="L9908" s="68"/>
      <c r="M9908" s="68"/>
      <c r="N9908" s="68"/>
      <c r="O9908" s="68"/>
      <c r="P9908" s="70"/>
      <c r="Q9908" s="71"/>
    </row>
    <row r="9909" spans="1:17">
      <c r="A9909" s="152"/>
      <c r="B9909" s="68"/>
      <c r="C9909" s="68"/>
      <c r="D9909" s="68"/>
      <c r="E9909" s="68"/>
      <c r="F9909" s="69"/>
      <c r="G9909" s="69"/>
      <c r="H9909" s="69"/>
      <c r="I9909" s="69"/>
      <c r="J9909" s="68"/>
      <c r="K9909" s="69"/>
      <c r="L9909" s="68"/>
      <c r="M9909" s="68"/>
      <c r="N9909" s="68"/>
      <c r="O9909" s="68"/>
      <c r="P9909" s="70"/>
      <c r="Q9909" s="71"/>
    </row>
    <row r="9910" spans="1:17">
      <c r="A9910" s="152"/>
      <c r="B9910" s="68"/>
      <c r="C9910" s="68"/>
      <c r="D9910" s="68"/>
      <c r="E9910" s="68"/>
      <c r="F9910" s="69"/>
      <c r="G9910" s="69"/>
      <c r="H9910" s="69"/>
      <c r="I9910" s="69"/>
      <c r="J9910" s="68"/>
      <c r="K9910" s="69"/>
      <c r="L9910" s="68"/>
      <c r="M9910" s="68"/>
      <c r="N9910" s="68"/>
      <c r="O9910" s="68"/>
      <c r="P9910" s="70"/>
      <c r="Q9910" s="71"/>
    </row>
    <row r="9911" spans="1:17">
      <c r="A9911" s="152"/>
      <c r="B9911" s="68"/>
      <c r="C9911" s="68"/>
      <c r="D9911" s="68"/>
      <c r="E9911" s="68"/>
      <c r="F9911" s="69"/>
      <c r="G9911" s="69"/>
      <c r="H9911" s="69"/>
      <c r="I9911" s="69"/>
      <c r="J9911" s="68"/>
      <c r="K9911" s="69"/>
      <c r="L9911" s="68"/>
      <c r="M9911" s="68"/>
      <c r="N9911" s="68"/>
      <c r="O9911" s="68"/>
      <c r="P9911" s="70"/>
      <c r="Q9911" s="71"/>
    </row>
    <row r="9912" spans="1:17">
      <c r="A9912" s="152"/>
      <c r="B9912" s="68"/>
      <c r="C9912" s="68"/>
      <c r="D9912" s="68"/>
      <c r="E9912" s="68"/>
      <c r="F9912" s="69"/>
      <c r="G9912" s="69"/>
      <c r="H9912" s="69"/>
      <c r="I9912" s="69"/>
      <c r="J9912" s="68"/>
      <c r="K9912" s="69"/>
      <c r="L9912" s="68"/>
      <c r="M9912" s="68"/>
      <c r="N9912" s="68"/>
      <c r="O9912" s="68"/>
      <c r="P9912" s="70"/>
      <c r="Q9912" s="71"/>
    </row>
    <row r="9913" spans="1:17">
      <c r="A9913" s="152"/>
      <c r="B9913" s="68"/>
      <c r="C9913" s="68"/>
      <c r="D9913" s="68"/>
      <c r="E9913" s="68"/>
      <c r="F9913" s="69"/>
      <c r="G9913" s="69"/>
      <c r="H9913" s="69"/>
      <c r="I9913" s="69"/>
      <c r="J9913" s="68"/>
      <c r="K9913" s="69"/>
      <c r="L9913" s="68"/>
      <c r="M9913" s="68"/>
      <c r="N9913" s="68"/>
      <c r="O9913" s="68"/>
      <c r="P9913" s="70"/>
      <c r="Q9913" s="71"/>
    </row>
    <row r="9914" spans="1:17">
      <c r="A9914" s="152"/>
      <c r="B9914" s="68"/>
      <c r="C9914" s="68"/>
      <c r="D9914" s="68"/>
      <c r="E9914" s="68"/>
      <c r="F9914" s="69"/>
      <c r="G9914" s="69"/>
      <c r="H9914" s="69"/>
      <c r="I9914" s="69"/>
      <c r="J9914" s="68"/>
      <c r="K9914" s="69"/>
      <c r="L9914" s="68"/>
      <c r="M9914" s="68"/>
      <c r="N9914" s="68"/>
      <c r="O9914" s="68"/>
      <c r="P9914" s="70"/>
      <c r="Q9914" s="71"/>
    </row>
    <row r="9915" spans="1:17">
      <c r="A9915" s="152"/>
      <c r="B9915" s="68"/>
      <c r="C9915" s="68"/>
      <c r="D9915" s="68"/>
      <c r="E9915" s="68"/>
      <c r="F9915" s="69"/>
      <c r="G9915" s="69"/>
      <c r="H9915" s="69"/>
      <c r="I9915" s="69"/>
      <c r="J9915" s="68"/>
      <c r="K9915" s="69"/>
      <c r="L9915" s="68"/>
      <c r="M9915" s="68"/>
      <c r="N9915" s="68"/>
      <c r="O9915" s="68"/>
      <c r="P9915" s="70"/>
      <c r="Q9915" s="71"/>
    </row>
    <row r="9916" spans="1:17">
      <c r="A9916" s="152"/>
      <c r="B9916" s="68"/>
      <c r="C9916" s="68"/>
      <c r="D9916" s="68"/>
      <c r="E9916" s="68"/>
      <c r="F9916" s="69"/>
      <c r="G9916" s="69"/>
      <c r="H9916" s="69"/>
      <c r="I9916" s="69"/>
      <c r="J9916" s="68"/>
      <c r="K9916" s="69"/>
      <c r="L9916" s="68"/>
      <c r="M9916" s="68"/>
      <c r="N9916" s="68"/>
      <c r="O9916" s="68"/>
      <c r="P9916" s="70"/>
      <c r="Q9916" s="71"/>
    </row>
    <row r="9917" spans="1:17">
      <c r="A9917" s="152"/>
      <c r="B9917" s="68"/>
      <c r="C9917" s="68"/>
      <c r="D9917" s="68"/>
      <c r="E9917" s="68"/>
      <c r="F9917" s="69"/>
      <c r="G9917" s="69"/>
      <c r="H9917" s="69"/>
      <c r="I9917" s="69"/>
      <c r="J9917" s="68"/>
      <c r="K9917" s="69"/>
      <c r="L9917" s="68"/>
      <c r="M9917" s="68"/>
      <c r="N9917" s="68"/>
      <c r="O9917" s="68"/>
      <c r="P9917" s="70"/>
      <c r="Q9917" s="71"/>
    </row>
    <row r="9918" spans="1:17">
      <c r="A9918" s="152"/>
      <c r="B9918" s="68"/>
      <c r="C9918" s="68"/>
      <c r="D9918" s="68"/>
      <c r="E9918" s="68"/>
      <c r="F9918" s="69"/>
      <c r="G9918" s="69"/>
      <c r="H9918" s="69"/>
      <c r="I9918" s="69"/>
      <c r="J9918" s="68"/>
      <c r="K9918" s="69"/>
      <c r="L9918" s="68"/>
      <c r="M9918" s="68"/>
      <c r="N9918" s="68"/>
      <c r="O9918" s="68"/>
      <c r="P9918" s="70"/>
      <c r="Q9918" s="71"/>
    </row>
    <row r="9919" spans="1:17">
      <c r="A9919" s="152"/>
      <c r="B9919" s="68"/>
      <c r="C9919" s="68"/>
      <c r="D9919" s="68"/>
      <c r="E9919" s="68"/>
      <c r="F9919" s="69"/>
      <c r="G9919" s="69"/>
      <c r="H9919" s="69"/>
      <c r="I9919" s="69"/>
      <c r="J9919" s="68"/>
      <c r="K9919" s="69"/>
      <c r="L9919" s="68"/>
      <c r="M9919" s="68"/>
      <c r="N9919" s="68"/>
      <c r="O9919" s="68"/>
      <c r="P9919" s="70"/>
      <c r="Q9919" s="71"/>
    </row>
    <row r="9920" spans="1:17">
      <c r="A9920" s="152"/>
      <c r="B9920" s="68"/>
      <c r="C9920" s="68"/>
      <c r="D9920" s="68"/>
      <c r="E9920" s="68"/>
      <c r="F9920" s="69"/>
      <c r="G9920" s="69"/>
      <c r="H9920" s="69"/>
      <c r="I9920" s="69"/>
      <c r="J9920" s="68"/>
      <c r="K9920" s="69"/>
      <c r="L9920" s="68"/>
      <c r="M9920" s="68"/>
      <c r="N9920" s="68"/>
      <c r="O9920" s="68"/>
      <c r="P9920" s="70"/>
      <c r="Q9920" s="71"/>
    </row>
    <row r="9921" spans="1:17">
      <c r="A9921" s="152"/>
      <c r="B9921" s="68"/>
      <c r="C9921" s="68"/>
      <c r="D9921" s="68"/>
      <c r="E9921" s="68"/>
      <c r="F9921" s="69"/>
      <c r="G9921" s="69"/>
      <c r="H9921" s="69"/>
      <c r="I9921" s="69"/>
      <c r="J9921" s="68"/>
      <c r="K9921" s="69"/>
      <c r="L9921" s="68"/>
      <c r="M9921" s="68"/>
      <c r="N9921" s="68"/>
      <c r="O9921" s="68"/>
      <c r="P9921" s="70"/>
      <c r="Q9921" s="71"/>
    </row>
    <row r="9922" spans="1:17">
      <c r="A9922" s="152"/>
      <c r="B9922" s="68"/>
      <c r="C9922" s="68"/>
      <c r="D9922" s="68"/>
      <c r="E9922" s="68"/>
      <c r="F9922" s="69"/>
      <c r="G9922" s="69"/>
      <c r="H9922" s="69"/>
      <c r="I9922" s="69"/>
      <c r="J9922" s="68"/>
      <c r="K9922" s="69"/>
      <c r="L9922" s="68"/>
      <c r="M9922" s="68"/>
      <c r="N9922" s="68"/>
      <c r="O9922" s="68"/>
      <c r="P9922" s="70"/>
      <c r="Q9922" s="71"/>
    </row>
    <row r="9923" spans="1:17">
      <c r="A9923" s="152"/>
      <c r="B9923" s="68"/>
      <c r="C9923" s="68"/>
      <c r="D9923" s="68"/>
      <c r="E9923" s="68"/>
      <c r="F9923" s="69"/>
      <c r="G9923" s="69"/>
      <c r="H9923" s="69"/>
      <c r="I9923" s="69"/>
      <c r="J9923" s="68"/>
      <c r="K9923" s="69"/>
      <c r="L9923" s="68"/>
      <c r="M9923" s="68"/>
      <c r="N9923" s="68"/>
      <c r="O9923" s="68"/>
      <c r="P9923" s="70"/>
      <c r="Q9923" s="71"/>
    </row>
    <row r="9924" spans="1:17">
      <c r="A9924" s="152"/>
      <c r="B9924" s="68"/>
      <c r="C9924" s="68"/>
      <c r="D9924" s="68"/>
      <c r="E9924" s="68"/>
      <c r="F9924" s="69"/>
      <c r="G9924" s="69"/>
      <c r="H9924" s="69"/>
      <c r="I9924" s="69"/>
      <c r="J9924" s="68"/>
      <c r="K9924" s="69"/>
      <c r="L9924" s="68"/>
      <c r="M9924" s="68"/>
      <c r="N9924" s="68"/>
      <c r="O9924" s="68"/>
      <c r="P9924" s="70"/>
      <c r="Q9924" s="71"/>
    </row>
    <row r="9925" spans="1:17">
      <c r="A9925" s="152"/>
      <c r="B9925" s="68"/>
      <c r="C9925" s="68"/>
      <c r="D9925" s="68"/>
      <c r="E9925" s="68"/>
      <c r="F9925" s="69"/>
      <c r="G9925" s="69"/>
      <c r="H9925" s="69"/>
      <c r="I9925" s="69"/>
      <c r="J9925" s="68"/>
      <c r="K9925" s="69"/>
      <c r="L9925" s="68"/>
      <c r="M9925" s="68"/>
      <c r="N9925" s="68"/>
      <c r="O9925" s="68"/>
      <c r="P9925" s="70"/>
      <c r="Q9925" s="71"/>
    </row>
    <row r="9926" spans="1:17">
      <c r="A9926" s="152"/>
      <c r="B9926" s="68"/>
      <c r="C9926" s="68"/>
      <c r="D9926" s="68"/>
      <c r="E9926" s="68"/>
      <c r="F9926" s="69"/>
      <c r="G9926" s="69"/>
      <c r="H9926" s="69"/>
      <c r="I9926" s="69"/>
      <c r="J9926" s="68"/>
      <c r="K9926" s="69"/>
      <c r="L9926" s="68"/>
      <c r="M9926" s="68"/>
      <c r="N9926" s="68"/>
      <c r="O9926" s="68"/>
      <c r="P9926" s="70"/>
      <c r="Q9926" s="71"/>
    </row>
    <row r="9927" spans="1:17">
      <c r="A9927" s="152"/>
      <c r="B9927" s="68"/>
      <c r="C9927" s="68"/>
      <c r="D9927" s="68"/>
      <c r="E9927" s="68"/>
      <c r="F9927" s="69"/>
      <c r="G9927" s="69"/>
      <c r="H9927" s="69"/>
      <c r="I9927" s="69"/>
      <c r="J9927" s="68"/>
      <c r="K9927" s="69"/>
      <c r="L9927" s="68"/>
      <c r="M9927" s="68"/>
      <c r="N9927" s="68"/>
      <c r="O9927" s="68"/>
      <c r="P9927" s="70"/>
      <c r="Q9927" s="71"/>
    </row>
    <row r="9928" spans="1:17">
      <c r="A9928" s="152"/>
      <c r="B9928" s="68"/>
      <c r="C9928" s="68"/>
      <c r="D9928" s="68"/>
      <c r="E9928" s="68"/>
      <c r="F9928" s="69"/>
      <c r="G9928" s="69"/>
      <c r="H9928" s="69"/>
      <c r="I9928" s="69"/>
      <c r="J9928" s="68"/>
      <c r="K9928" s="69"/>
      <c r="L9928" s="68"/>
      <c r="M9928" s="68"/>
      <c r="N9928" s="68"/>
      <c r="O9928" s="68"/>
      <c r="P9928" s="70"/>
      <c r="Q9928" s="71"/>
    </row>
    <row r="9929" spans="1:17">
      <c r="A9929" s="152"/>
      <c r="B9929" s="68"/>
      <c r="C9929" s="68"/>
      <c r="D9929" s="68"/>
      <c r="E9929" s="68"/>
      <c r="F9929" s="69"/>
      <c r="G9929" s="69"/>
      <c r="H9929" s="69"/>
      <c r="I9929" s="69"/>
      <c r="J9929" s="68"/>
      <c r="K9929" s="69"/>
      <c r="L9929" s="68"/>
      <c r="M9929" s="68"/>
      <c r="N9929" s="68"/>
      <c r="O9929" s="68"/>
      <c r="P9929" s="70"/>
      <c r="Q9929" s="71"/>
    </row>
    <row r="9930" spans="1:17">
      <c r="A9930" s="152"/>
      <c r="B9930" s="68"/>
      <c r="C9930" s="68"/>
      <c r="D9930" s="68"/>
      <c r="E9930" s="68"/>
      <c r="F9930" s="69"/>
      <c r="G9930" s="69"/>
      <c r="H9930" s="69"/>
      <c r="I9930" s="69"/>
      <c r="J9930" s="68"/>
      <c r="K9930" s="69"/>
      <c r="L9930" s="68"/>
      <c r="M9930" s="68"/>
      <c r="N9930" s="68"/>
      <c r="O9930" s="68"/>
      <c r="P9930" s="70"/>
      <c r="Q9930" s="71"/>
    </row>
    <row r="9931" spans="1:17">
      <c r="A9931" s="152"/>
      <c r="B9931" s="68"/>
      <c r="C9931" s="68"/>
      <c r="D9931" s="68"/>
      <c r="E9931" s="68"/>
      <c r="F9931" s="69"/>
      <c r="G9931" s="69"/>
      <c r="H9931" s="69"/>
      <c r="I9931" s="69"/>
      <c r="J9931" s="68"/>
      <c r="K9931" s="69"/>
      <c r="L9931" s="68"/>
      <c r="M9931" s="68"/>
      <c r="N9931" s="68"/>
      <c r="O9931" s="68"/>
      <c r="P9931" s="70"/>
      <c r="Q9931" s="71"/>
    </row>
    <row r="9932" spans="1:17">
      <c r="A9932" s="152"/>
      <c r="B9932" s="68"/>
      <c r="C9932" s="68"/>
      <c r="D9932" s="68"/>
      <c r="E9932" s="68"/>
      <c r="F9932" s="69"/>
      <c r="G9932" s="69"/>
      <c r="H9932" s="69"/>
      <c r="I9932" s="69"/>
      <c r="J9932" s="68"/>
      <c r="K9932" s="69"/>
      <c r="L9932" s="68"/>
      <c r="M9932" s="68"/>
      <c r="N9932" s="68"/>
      <c r="O9932" s="68"/>
      <c r="P9932" s="70"/>
      <c r="Q9932" s="71"/>
    </row>
    <row r="9933" spans="1:17">
      <c r="A9933" s="152"/>
      <c r="B9933" s="68"/>
      <c r="C9933" s="68"/>
      <c r="D9933" s="68"/>
      <c r="E9933" s="68"/>
      <c r="F9933" s="69"/>
      <c r="G9933" s="69"/>
      <c r="H9933" s="69"/>
      <c r="I9933" s="69"/>
      <c r="J9933" s="68"/>
      <c r="K9933" s="69"/>
      <c r="L9933" s="68"/>
      <c r="M9933" s="68"/>
      <c r="N9933" s="68"/>
      <c r="O9933" s="68"/>
      <c r="P9933" s="70"/>
      <c r="Q9933" s="71"/>
    </row>
    <row r="9934" spans="1:17">
      <c r="A9934" s="152"/>
      <c r="B9934" s="68"/>
      <c r="C9934" s="68"/>
      <c r="D9934" s="68"/>
      <c r="E9934" s="68"/>
      <c r="F9934" s="69"/>
      <c r="G9934" s="69"/>
      <c r="H9934" s="69"/>
      <c r="I9934" s="69"/>
      <c r="J9934" s="68"/>
      <c r="K9934" s="69"/>
      <c r="L9934" s="68"/>
      <c r="M9934" s="68"/>
      <c r="N9934" s="68"/>
      <c r="O9934" s="68"/>
      <c r="P9934" s="70"/>
      <c r="Q9934" s="71"/>
    </row>
    <row r="9935" spans="1:17">
      <c r="A9935" s="152"/>
      <c r="B9935" s="68"/>
      <c r="C9935" s="68"/>
      <c r="D9935" s="68"/>
      <c r="E9935" s="68"/>
      <c r="F9935" s="69"/>
      <c r="G9935" s="69"/>
      <c r="H9935" s="69"/>
      <c r="I9935" s="69"/>
      <c r="J9935" s="68"/>
      <c r="K9935" s="69"/>
      <c r="L9935" s="68"/>
      <c r="M9935" s="68"/>
      <c r="N9935" s="68"/>
      <c r="O9935" s="68"/>
      <c r="P9935" s="70"/>
      <c r="Q9935" s="71"/>
    </row>
    <row r="9936" spans="1:17">
      <c r="A9936" s="152"/>
      <c r="B9936" s="68"/>
      <c r="C9936" s="68"/>
      <c r="D9936" s="68"/>
      <c r="E9936" s="68"/>
      <c r="F9936" s="69"/>
      <c r="G9936" s="69"/>
      <c r="H9936" s="69"/>
      <c r="I9936" s="69"/>
      <c r="J9936" s="68"/>
      <c r="K9936" s="69"/>
      <c r="L9936" s="68"/>
      <c r="M9936" s="68"/>
      <c r="N9936" s="68"/>
      <c r="O9936" s="68"/>
      <c r="P9936" s="70"/>
      <c r="Q9936" s="71"/>
    </row>
    <row r="9937" spans="1:17">
      <c r="A9937" s="152"/>
      <c r="B9937" s="68"/>
      <c r="C9937" s="68"/>
      <c r="D9937" s="68"/>
      <c r="E9937" s="68"/>
      <c r="F9937" s="69"/>
      <c r="G9937" s="69"/>
      <c r="H9937" s="69"/>
      <c r="I9937" s="69"/>
      <c r="J9937" s="68"/>
      <c r="K9937" s="69"/>
      <c r="L9937" s="68"/>
      <c r="M9937" s="68"/>
      <c r="N9937" s="68"/>
      <c r="O9937" s="68"/>
      <c r="P9937" s="70"/>
      <c r="Q9937" s="71"/>
    </row>
    <row r="9938" spans="1:17">
      <c r="A9938" s="152"/>
      <c r="B9938" s="68"/>
      <c r="C9938" s="68"/>
      <c r="D9938" s="68"/>
      <c r="E9938" s="68"/>
      <c r="F9938" s="69"/>
      <c r="G9938" s="69"/>
      <c r="H9938" s="69"/>
      <c r="I9938" s="69"/>
      <c r="J9938" s="68"/>
      <c r="K9938" s="69"/>
      <c r="L9938" s="68"/>
      <c r="M9938" s="68"/>
      <c r="N9938" s="68"/>
      <c r="O9938" s="68"/>
      <c r="P9938" s="70"/>
      <c r="Q9938" s="71"/>
    </row>
    <row r="9939" spans="1:17">
      <c r="A9939" s="152"/>
      <c r="B9939" s="68"/>
      <c r="C9939" s="68"/>
      <c r="D9939" s="68"/>
      <c r="E9939" s="68"/>
      <c r="F9939" s="69"/>
      <c r="G9939" s="69"/>
      <c r="H9939" s="69"/>
      <c r="I9939" s="69"/>
      <c r="J9939" s="68"/>
      <c r="K9939" s="69"/>
      <c r="L9939" s="68"/>
      <c r="M9939" s="68"/>
      <c r="N9939" s="68"/>
      <c r="O9939" s="68"/>
      <c r="P9939" s="70"/>
      <c r="Q9939" s="71"/>
    </row>
    <row r="9940" spans="1:17">
      <c r="A9940" s="152"/>
      <c r="B9940" s="68"/>
      <c r="C9940" s="68"/>
      <c r="D9940" s="68"/>
      <c r="E9940" s="68"/>
      <c r="F9940" s="69"/>
      <c r="G9940" s="69"/>
      <c r="H9940" s="69"/>
      <c r="I9940" s="69"/>
      <c r="J9940" s="68"/>
      <c r="K9940" s="69"/>
      <c r="L9940" s="68"/>
      <c r="M9940" s="68"/>
      <c r="N9940" s="68"/>
      <c r="O9940" s="68"/>
      <c r="P9940" s="70"/>
      <c r="Q9940" s="71"/>
    </row>
    <row r="9941" spans="1:17">
      <c r="A9941" s="152"/>
      <c r="B9941" s="68"/>
      <c r="C9941" s="68"/>
      <c r="D9941" s="68"/>
      <c r="E9941" s="68"/>
      <c r="F9941" s="69"/>
      <c r="G9941" s="69"/>
      <c r="H9941" s="69"/>
      <c r="I9941" s="69"/>
      <c r="J9941" s="68"/>
      <c r="K9941" s="69"/>
      <c r="L9941" s="68"/>
      <c r="M9941" s="68"/>
      <c r="N9941" s="68"/>
      <c r="O9941" s="68"/>
      <c r="P9941" s="70"/>
      <c r="Q9941" s="71"/>
    </row>
    <row r="9942" spans="1:17">
      <c r="A9942" s="152"/>
      <c r="B9942" s="68"/>
      <c r="C9942" s="68"/>
      <c r="D9942" s="68"/>
      <c r="E9942" s="68"/>
      <c r="F9942" s="69"/>
      <c r="G9942" s="69"/>
      <c r="H9942" s="69"/>
      <c r="I9942" s="69"/>
      <c r="J9942" s="68"/>
      <c r="K9942" s="69"/>
      <c r="L9942" s="68"/>
      <c r="M9942" s="68"/>
      <c r="N9942" s="68"/>
      <c r="O9942" s="68"/>
      <c r="P9942" s="70"/>
      <c r="Q9942" s="71"/>
    </row>
    <row r="9943" spans="1:17">
      <c r="A9943" s="152"/>
      <c r="B9943" s="68"/>
      <c r="C9943" s="68"/>
      <c r="D9943" s="68"/>
      <c r="E9943" s="68"/>
      <c r="F9943" s="69"/>
      <c r="G9943" s="69"/>
      <c r="H9943" s="69"/>
      <c r="I9943" s="69"/>
      <c r="J9943" s="68"/>
      <c r="K9943" s="69"/>
      <c r="L9943" s="68"/>
      <c r="M9943" s="68"/>
      <c r="N9943" s="68"/>
      <c r="O9943" s="68"/>
      <c r="P9943" s="70"/>
      <c r="Q9943" s="71"/>
    </row>
    <row r="9944" spans="1:17">
      <c r="A9944" s="152"/>
      <c r="B9944" s="68"/>
      <c r="C9944" s="68"/>
      <c r="D9944" s="68"/>
      <c r="E9944" s="68"/>
      <c r="F9944" s="69"/>
      <c r="G9944" s="69"/>
      <c r="H9944" s="69"/>
      <c r="I9944" s="69"/>
      <c r="J9944" s="68"/>
      <c r="K9944" s="69"/>
      <c r="L9944" s="68"/>
      <c r="M9944" s="68"/>
      <c r="N9944" s="68"/>
      <c r="O9944" s="68"/>
      <c r="P9944" s="70"/>
      <c r="Q9944" s="71"/>
    </row>
    <row r="9945" spans="1:17">
      <c r="A9945" s="152"/>
      <c r="B9945" s="68"/>
      <c r="C9945" s="68"/>
      <c r="D9945" s="68"/>
      <c r="E9945" s="68"/>
      <c r="F9945" s="69"/>
      <c r="G9945" s="69"/>
      <c r="H9945" s="69"/>
      <c r="I9945" s="69"/>
      <c r="J9945" s="68"/>
      <c r="K9945" s="69"/>
      <c r="L9945" s="68"/>
      <c r="M9945" s="68"/>
      <c r="N9945" s="68"/>
      <c r="O9945" s="68"/>
      <c r="P9945" s="70"/>
      <c r="Q9945" s="71"/>
    </row>
    <row r="9946" spans="1:17">
      <c r="A9946" s="152"/>
      <c r="B9946" s="68"/>
      <c r="C9946" s="68"/>
      <c r="D9946" s="68"/>
      <c r="E9946" s="68"/>
      <c r="F9946" s="69"/>
      <c r="G9946" s="69"/>
      <c r="H9946" s="69"/>
      <c r="I9946" s="69"/>
      <c r="J9946" s="68"/>
      <c r="K9946" s="69"/>
      <c r="L9946" s="68"/>
      <c r="M9946" s="68"/>
      <c r="N9946" s="68"/>
      <c r="O9946" s="68"/>
      <c r="P9946" s="70"/>
      <c r="Q9946" s="71"/>
    </row>
    <row r="9947" spans="1:17">
      <c r="A9947" s="152"/>
      <c r="B9947" s="68"/>
      <c r="C9947" s="68"/>
      <c r="D9947" s="68"/>
      <c r="E9947" s="68"/>
      <c r="F9947" s="69"/>
      <c r="G9947" s="69"/>
      <c r="H9947" s="69"/>
      <c r="I9947" s="69"/>
      <c r="J9947" s="68"/>
      <c r="K9947" s="69"/>
      <c r="L9947" s="68"/>
      <c r="M9947" s="68"/>
      <c r="N9947" s="68"/>
      <c r="O9947" s="68"/>
      <c r="P9947" s="70"/>
      <c r="Q9947" s="71"/>
    </row>
    <row r="9948" spans="1:17">
      <c r="A9948" s="152"/>
      <c r="B9948" s="68"/>
      <c r="C9948" s="68"/>
      <c r="D9948" s="68"/>
      <c r="E9948" s="68"/>
      <c r="F9948" s="69"/>
      <c r="G9948" s="69"/>
      <c r="H9948" s="69"/>
      <c r="I9948" s="69"/>
      <c r="J9948" s="68"/>
      <c r="K9948" s="69"/>
      <c r="L9948" s="68"/>
      <c r="M9948" s="68"/>
      <c r="N9948" s="68"/>
      <c r="O9948" s="68"/>
      <c r="P9948" s="70"/>
      <c r="Q9948" s="71"/>
    </row>
    <row r="9949" spans="1:17">
      <c r="A9949" s="152"/>
      <c r="B9949" s="68"/>
      <c r="C9949" s="68"/>
      <c r="D9949" s="68"/>
      <c r="E9949" s="68"/>
      <c r="F9949" s="69"/>
      <c r="G9949" s="69"/>
      <c r="H9949" s="69"/>
      <c r="I9949" s="69"/>
      <c r="J9949" s="68"/>
      <c r="K9949" s="69"/>
      <c r="L9949" s="68"/>
      <c r="M9949" s="68"/>
      <c r="N9949" s="68"/>
      <c r="O9949" s="68"/>
      <c r="P9949" s="70"/>
      <c r="Q9949" s="71"/>
    </row>
    <row r="9950" spans="1:17">
      <c r="A9950" s="152"/>
      <c r="B9950" s="68"/>
      <c r="C9950" s="68"/>
      <c r="D9950" s="68"/>
      <c r="E9950" s="68"/>
      <c r="F9950" s="69"/>
      <c r="G9950" s="69"/>
      <c r="H9950" s="69"/>
      <c r="I9950" s="69"/>
      <c r="J9950" s="68"/>
      <c r="K9950" s="69"/>
      <c r="L9950" s="68"/>
      <c r="M9950" s="68"/>
      <c r="N9950" s="68"/>
      <c r="O9950" s="68"/>
      <c r="P9950" s="70"/>
      <c r="Q9950" s="71"/>
    </row>
    <row r="9951" spans="1:17">
      <c r="A9951" s="152"/>
      <c r="B9951" s="68"/>
      <c r="C9951" s="68"/>
      <c r="D9951" s="68"/>
      <c r="E9951" s="68"/>
      <c r="F9951" s="69"/>
      <c r="G9951" s="69"/>
      <c r="H9951" s="69"/>
      <c r="I9951" s="69"/>
      <c r="J9951" s="68"/>
      <c r="K9951" s="69"/>
      <c r="L9951" s="68"/>
      <c r="M9951" s="68"/>
      <c r="N9951" s="68"/>
      <c r="O9951" s="68"/>
      <c r="P9951" s="70"/>
      <c r="Q9951" s="71"/>
    </row>
    <row r="9952" spans="1:17">
      <c r="A9952" s="152"/>
      <c r="B9952" s="68"/>
      <c r="C9952" s="68"/>
      <c r="D9952" s="68"/>
      <c r="E9952" s="68"/>
      <c r="F9952" s="69"/>
      <c r="G9952" s="69"/>
      <c r="H9952" s="69"/>
      <c r="I9952" s="69"/>
      <c r="J9952" s="68"/>
      <c r="K9952" s="69"/>
      <c r="L9952" s="68"/>
      <c r="M9952" s="68"/>
      <c r="N9952" s="68"/>
      <c r="O9952" s="68"/>
      <c r="P9952" s="70"/>
      <c r="Q9952" s="71"/>
    </row>
    <row r="9953" spans="1:17">
      <c r="A9953" s="152"/>
      <c r="B9953" s="68"/>
      <c r="C9953" s="68"/>
      <c r="D9953" s="68"/>
      <c r="E9953" s="68"/>
      <c r="F9953" s="69"/>
      <c r="G9953" s="69"/>
      <c r="H9953" s="69"/>
      <c r="I9953" s="69"/>
      <c r="J9953" s="68"/>
      <c r="K9953" s="69"/>
      <c r="L9953" s="68"/>
      <c r="M9953" s="68"/>
      <c r="N9953" s="68"/>
      <c r="O9953" s="68"/>
      <c r="P9953" s="70"/>
      <c r="Q9953" s="71"/>
    </row>
    <row r="9954" spans="1:17">
      <c r="A9954" s="152"/>
      <c r="B9954" s="68"/>
      <c r="C9954" s="68"/>
      <c r="D9954" s="68"/>
      <c r="E9954" s="68"/>
      <c r="F9954" s="69"/>
      <c r="G9954" s="69"/>
      <c r="H9954" s="69"/>
      <c r="I9954" s="69"/>
      <c r="J9954" s="68"/>
      <c r="K9954" s="69"/>
      <c r="L9954" s="68"/>
      <c r="M9954" s="68"/>
      <c r="N9954" s="68"/>
      <c r="O9954" s="68"/>
      <c r="P9954" s="70"/>
      <c r="Q9954" s="71"/>
    </row>
    <row r="9955" spans="1:17">
      <c r="A9955" s="152"/>
      <c r="B9955" s="68"/>
      <c r="C9955" s="68"/>
      <c r="D9955" s="68"/>
      <c r="E9955" s="68"/>
      <c r="F9955" s="69"/>
      <c r="G9955" s="69"/>
      <c r="H9955" s="69"/>
      <c r="I9955" s="69"/>
      <c r="J9955" s="68"/>
      <c r="K9955" s="69"/>
      <c r="L9955" s="68"/>
      <c r="M9955" s="68"/>
      <c r="N9955" s="68"/>
      <c r="O9955" s="68"/>
      <c r="P9955" s="70"/>
      <c r="Q9955" s="71"/>
    </row>
    <row r="9956" spans="1:17">
      <c r="A9956" s="152"/>
      <c r="B9956" s="68"/>
      <c r="C9956" s="68"/>
      <c r="D9956" s="68"/>
      <c r="E9956" s="68"/>
      <c r="F9956" s="69"/>
      <c r="G9956" s="69"/>
      <c r="H9956" s="69"/>
      <c r="I9956" s="69"/>
      <c r="J9956" s="68"/>
      <c r="K9956" s="69"/>
      <c r="L9956" s="68"/>
      <c r="M9956" s="68"/>
      <c r="N9956" s="68"/>
      <c r="O9956" s="68"/>
      <c r="P9956" s="70"/>
      <c r="Q9956" s="71"/>
    </row>
    <row r="9957" spans="1:17">
      <c r="A9957" s="152"/>
      <c r="B9957" s="68"/>
      <c r="C9957" s="68"/>
      <c r="D9957" s="68"/>
      <c r="E9957" s="68"/>
      <c r="F9957" s="69"/>
      <c r="G9957" s="69"/>
      <c r="H9957" s="69"/>
      <c r="I9957" s="69"/>
      <c r="J9957" s="68"/>
      <c r="K9957" s="69"/>
      <c r="L9957" s="68"/>
      <c r="M9957" s="68"/>
      <c r="N9957" s="68"/>
      <c r="O9957" s="68"/>
      <c r="P9957" s="70"/>
      <c r="Q9957" s="71"/>
    </row>
    <row r="9958" spans="1:17">
      <c r="A9958" s="152"/>
      <c r="B9958" s="68"/>
      <c r="C9958" s="68"/>
      <c r="D9958" s="68"/>
      <c r="E9958" s="68"/>
      <c r="F9958" s="69"/>
      <c r="G9958" s="69"/>
      <c r="H9958" s="69"/>
      <c r="I9958" s="69"/>
      <c r="J9958" s="68"/>
      <c r="K9958" s="69"/>
      <c r="L9958" s="68"/>
      <c r="M9958" s="68"/>
      <c r="N9958" s="68"/>
      <c r="O9958" s="68"/>
      <c r="P9958" s="70"/>
      <c r="Q9958" s="71"/>
    </row>
    <row r="9959" spans="1:17">
      <c r="A9959" s="152"/>
      <c r="B9959" s="68"/>
      <c r="C9959" s="68"/>
      <c r="D9959" s="68"/>
      <c r="E9959" s="68"/>
      <c r="F9959" s="69"/>
      <c r="G9959" s="69"/>
      <c r="H9959" s="69"/>
      <c r="I9959" s="69"/>
      <c r="J9959" s="68"/>
      <c r="K9959" s="69"/>
      <c r="L9959" s="68"/>
      <c r="M9959" s="68"/>
      <c r="N9959" s="68"/>
      <c r="O9959" s="68"/>
      <c r="P9959" s="70"/>
      <c r="Q9959" s="71"/>
    </row>
    <row r="9960" spans="1:17">
      <c r="A9960" s="152"/>
      <c r="B9960" s="68"/>
      <c r="C9960" s="68"/>
      <c r="D9960" s="68"/>
      <c r="E9960" s="68"/>
      <c r="F9960" s="69"/>
      <c r="G9960" s="69"/>
      <c r="H9960" s="69"/>
      <c r="I9960" s="69"/>
      <c r="J9960" s="68"/>
      <c r="K9960" s="69"/>
      <c r="L9960" s="68"/>
      <c r="M9960" s="68"/>
      <c r="N9960" s="68"/>
      <c r="O9960" s="68"/>
      <c r="P9960" s="70"/>
      <c r="Q9960" s="71"/>
    </row>
    <row r="9961" spans="1:17">
      <c r="A9961" s="152"/>
      <c r="B9961" s="68"/>
      <c r="C9961" s="68"/>
      <c r="D9961" s="68"/>
      <c r="E9961" s="68"/>
      <c r="F9961" s="69"/>
      <c r="G9961" s="69"/>
      <c r="H9961" s="69"/>
      <c r="I9961" s="69"/>
      <c r="J9961" s="68"/>
      <c r="K9961" s="69"/>
      <c r="L9961" s="68"/>
      <c r="M9961" s="68"/>
      <c r="N9961" s="68"/>
      <c r="O9961" s="68"/>
      <c r="P9961" s="70"/>
      <c r="Q9961" s="71"/>
    </row>
    <row r="9962" spans="1:17">
      <c r="A9962" s="152"/>
      <c r="B9962" s="68"/>
      <c r="C9962" s="68"/>
      <c r="D9962" s="68"/>
      <c r="E9962" s="68"/>
      <c r="F9962" s="69"/>
      <c r="G9962" s="69"/>
      <c r="H9962" s="69"/>
      <c r="I9962" s="69"/>
      <c r="J9962" s="68"/>
      <c r="K9962" s="69"/>
      <c r="L9962" s="68"/>
      <c r="M9962" s="68"/>
      <c r="N9962" s="68"/>
      <c r="O9962" s="68"/>
      <c r="P9962" s="70"/>
      <c r="Q9962" s="71"/>
    </row>
    <row r="9963" spans="1:17">
      <c r="A9963" s="152"/>
      <c r="B9963" s="68"/>
      <c r="C9963" s="68"/>
      <c r="D9963" s="68"/>
      <c r="E9963" s="68"/>
      <c r="F9963" s="69"/>
      <c r="G9963" s="69"/>
      <c r="H9963" s="69"/>
      <c r="I9963" s="69"/>
      <c r="J9963" s="68"/>
      <c r="K9963" s="69"/>
      <c r="L9963" s="68"/>
      <c r="M9963" s="68"/>
      <c r="N9963" s="68"/>
      <c r="O9963" s="68"/>
      <c r="P9963" s="70"/>
      <c r="Q9963" s="71"/>
    </row>
    <row r="9964" spans="1:17">
      <c r="A9964" s="152"/>
      <c r="B9964" s="68"/>
      <c r="C9964" s="68"/>
      <c r="D9964" s="68"/>
      <c r="E9964" s="68"/>
      <c r="F9964" s="69"/>
      <c r="G9964" s="69"/>
      <c r="H9964" s="69"/>
      <c r="I9964" s="69"/>
      <c r="J9964" s="68"/>
      <c r="K9964" s="69"/>
      <c r="L9964" s="68"/>
      <c r="M9964" s="68"/>
      <c r="N9964" s="68"/>
      <c r="O9964" s="68"/>
      <c r="P9964" s="70"/>
      <c r="Q9964" s="71"/>
    </row>
    <row r="9965" spans="1:17">
      <c r="A9965" s="152"/>
      <c r="B9965" s="68"/>
      <c r="C9965" s="68"/>
      <c r="D9965" s="68"/>
      <c r="E9965" s="68"/>
      <c r="F9965" s="69"/>
      <c r="G9965" s="69"/>
      <c r="H9965" s="69"/>
      <c r="I9965" s="69"/>
      <c r="J9965" s="68"/>
      <c r="K9965" s="69"/>
      <c r="L9965" s="68"/>
      <c r="M9965" s="68"/>
      <c r="N9965" s="68"/>
      <c r="O9965" s="68"/>
      <c r="P9965" s="70"/>
      <c r="Q9965" s="71"/>
    </row>
    <row r="9966" spans="1:17">
      <c r="A9966" s="152"/>
      <c r="B9966" s="68"/>
      <c r="C9966" s="68"/>
      <c r="D9966" s="68"/>
      <c r="E9966" s="68"/>
      <c r="F9966" s="69"/>
      <c r="G9966" s="69"/>
      <c r="H9966" s="69"/>
      <c r="I9966" s="69"/>
      <c r="J9966" s="68"/>
      <c r="K9966" s="69"/>
      <c r="L9966" s="68"/>
      <c r="M9966" s="68"/>
      <c r="N9966" s="68"/>
      <c r="O9966" s="68"/>
      <c r="P9966" s="70"/>
      <c r="Q9966" s="71"/>
    </row>
    <row r="9967" spans="1:17">
      <c r="A9967" s="152"/>
      <c r="B9967" s="68"/>
      <c r="C9967" s="68"/>
      <c r="D9967" s="68"/>
      <c r="E9967" s="68"/>
      <c r="F9967" s="69"/>
      <c r="G9967" s="69"/>
      <c r="H9967" s="69"/>
      <c r="I9967" s="69"/>
      <c r="J9967" s="68"/>
      <c r="K9967" s="69"/>
      <c r="L9967" s="68"/>
      <c r="M9967" s="68"/>
      <c r="N9967" s="68"/>
      <c r="O9967" s="68"/>
      <c r="P9967" s="70"/>
      <c r="Q9967" s="71"/>
    </row>
    <row r="9968" spans="1:17">
      <c r="A9968" s="152"/>
      <c r="B9968" s="68"/>
      <c r="C9968" s="68"/>
      <c r="D9968" s="68"/>
      <c r="E9968" s="68"/>
      <c r="F9968" s="69"/>
      <c r="G9968" s="69"/>
      <c r="H9968" s="69"/>
      <c r="I9968" s="69"/>
      <c r="J9968" s="68"/>
      <c r="K9968" s="69"/>
      <c r="L9968" s="68"/>
      <c r="M9968" s="68"/>
      <c r="N9968" s="68"/>
      <c r="O9968" s="68"/>
      <c r="P9968" s="70"/>
      <c r="Q9968" s="71"/>
    </row>
    <row r="9969" spans="1:17">
      <c r="A9969" s="152"/>
      <c r="B9969" s="68"/>
      <c r="C9969" s="68"/>
      <c r="D9969" s="68"/>
      <c r="E9969" s="68"/>
      <c r="F9969" s="69"/>
      <c r="G9969" s="69"/>
      <c r="H9969" s="69"/>
      <c r="I9969" s="69"/>
      <c r="J9969" s="68"/>
      <c r="K9969" s="69"/>
      <c r="L9969" s="68"/>
      <c r="M9969" s="68"/>
      <c r="N9969" s="68"/>
      <c r="O9969" s="68"/>
      <c r="P9969" s="70"/>
      <c r="Q9969" s="71"/>
    </row>
    <row r="9970" spans="1:17">
      <c r="A9970" s="152"/>
      <c r="B9970" s="68"/>
      <c r="C9970" s="68"/>
      <c r="D9970" s="68"/>
      <c r="E9970" s="68"/>
      <c r="F9970" s="69"/>
      <c r="G9970" s="69"/>
      <c r="H9970" s="69"/>
      <c r="I9970" s="69"/>
      <c r="J9970" s="68"/>
      <c r="K9970" s="69"/>
      <c r="L9970" s="68"/>
      <c r="M9970" s="68"/>
      <c r="N9970" s="68"/>
      <c r="O9970" s="68"/>
      <c r="P9970" s="70"/>
      <c r="Q9970" s="71"/>
    </row>
    <row r="9971" spans="1:17">
      <c r="A9971" s="152"/>
      <c r="B9971" s="68"/>
      <c r="C9971" s="68"/>
      <c r="D9971" s="68"/>
      <c r="E9971" s="68"/>
      <c r="F9971" s="69"/>
      <c r="G9971" s="69"/>
      <c r="H9971" s="69"/>
      <c r="I9971" s="69"/>
      <c r="J9971" s="68"/>
      <c r="K9971" s="69"/>
      <c r="L9971" s="68"/>
      <c r="M9971" s="68"/>
      <c r="N9971" s="68"/>
      <c r="O9971" s="68"/>
      <c r="P9971" s="70"/>
      <c r="Q9971" s="71"/>
    </row>
    <row r="9972" spans="1:17">
      <c r="A9972" s="152"/>
      <c r="B9972" s="68"/>
      <c r="C9972" s="68"/>
      <c r="D9972" s="68"/>
      <c r="E9972" s="68"/>
      <c r="F9972" s="69"/>
      <c r="G9972" s="69"/>
      <c r="H9972" s="69"/>
      <c r="I9972" s="69"/>
      <c r="J9972" s="68"/>
      <c r="K9972" s="69"/>
      <c r="L9972" s="68"/>
      <c r="M9972" s="68"/>
      <c r="N9972" s="68"/>
      <c r="O9972" s="68"/>
      <c r="P9972" s="70"/>
      <c r="Q9972" s="71"/>
    </row>
    <row r="9973" spans="1:17">
      <c r="A9973" s="152"/>
      <c r="B9973" s="68"/>
      <c r="C9973" s="68"/>
      <c r="D9973" s="68"/>
      <c r="E9973" s="68"/>
      <c r="F9973" s="69"/>
      <c r="G9973" s="69"/>
      <c r="H9973" s="69"/>
      <c r="I9973" s="69"/>
      <c r="J9973" s="68"/>
      <c r="K9973" s="69"/>
      <c r="L9973" s="68"/>
      <c r="M9973" s="68"/>
      <c r="N9973" s="68"/>
      <c r="O9973" s="68"/>
      <c r="P9973" s="70"/>
      <c r="Q9973" s="71"/>
    </row>
    <row r="9974" spans="1:17">
      <c r="A9974" s="152"/>
      <c r="B9974" s="68"/>
      <c r="C9974" s="68"/>
      <c r="D9974" s="68"/>
      <c r="E9974" s="68"/>
      <c r="F9974" s="69"/>
      <c r="G9974" s="69"/>
      <c r="H9974" s="69"/>
      <c r="I9974" s="69"/>
      <c r="J9974" s="68"/>
      <c r="K9974" s="69"/>
      <c r="L9974" s="68"/>
      <c r="M9974" s="68"/>
      <c r="N9974" s="68"/>
      <c r="O9974" s="68"/>
      <c r="P9974" s="70"/>
      <c r="Q9974" s="71"/>
    </row>
    <row r="9975" spans="1:17">
      <c r="A9975" s="152"/>
      <c r="B9975" s="68"/>
      <c r="C9975" s="68"/>
      <c r="D9975" s="68"/>
      <c r="E9975" s="68"/>
      <c r="F9975" s="69"/>
      <c r="G9975" s="69"/>
      <c r="H9975" s="69"/>
      <c r="I9975" s="69"/>
      <c r="J9975" s="68"/>
      <c r="K9975" s="69"/>
      <c r="L9975" s="68"/>
      <c r="M9975" s="68"/>
      <c r="N9975" s="68"/>
      <c r="O9975" s="68"/>
      <c r="P9975" s="70"/>
      <c r="Q9975" s="71"/>
    </row>
    <row r="9976" spans="1:17">
      <c r="A9976" s="152"/>
      <c r="B9976" s="68"/>
      <c r="C9976" s="68"/>
      <c r="D9976" s="68"/>
      <c r="E9976" s="68"/>
      <c r="F9976" s="69"/>
      <c r="G9976" s="69"/>
      <c r="H9976" s="69"/>
      <c r="I9976" s="69"/>
      <c r="J9976" s="68"/>
      <c r="K9976" s="69"/>
      <c r="L9976" s="68"/>
      <c r="M9976" s="68"/>
      <c r="N9976" s="68"/>
      <c r="O9976" s="68"/>
      <c r="P9976" s="70"/>
      <c r="Q9976" s="71"/>
    </row>
    <row r="9977" spans="1:17">
      <c r="A9977" s="152"/>
      <c r="B9977" s="68"/>
      <c r="C9977" s="68"/>
      <c r="D9977" s="68"/>
      <c r="E9977" s="68"/>
      <c r="F9977" s="69"/>
      <c r="G9977" s="69"/>
      <c r="H9977" s="69"/>
      <c r="I9977" s="69"/>
      <c r="J9977" s="68"/>
      <c r="K9977" s="69"/>
      <c r="L9977" s="68"/>
      <c r="M9977" s="68"/>
      <c r="N9977" s="68"/>
      <c r="O9977" s="68"/>
      <c r="P9977" s="70"/>
      <c r="Q9977" s="71"/>
    </row>
    <row r="9978" spans="1:17">
      <c r="A9978" s="152"/>
      <c r="B9978" s="68"/>
      <c r="C9978" s="68"/>
      <c r="D9978" s="68"/>
      <c r="E9978" s="68"/>
      <c r="F9978" s="69"/>
      <c r="G9978" s="69"/>
      <c r="H9978" s="69"/>
      <c r="I9978" s="69"/>
      <c r="J9978" s="68"/>
      <c r="K9978" s="69"/>
      <c r="L9978" s="68"/>
      <c r="M9978" s="68"/>
      <c r="N9978" s="68"/>
      <c r="O9978" s="68"/>
      <c r="P9978" s="70"/>
      <c r="Q9978" s="71"/>
    </row>
    <row r="9979" spans="1:17">
      <c r="A9979" s="152"/>
      <c r="B9979" s="68"/>
      <c r="C9979" s="68"/>
      <c r="D9979" s="68"/>
      <c r="E9979" s="68"/>
      <c r="F9979" s="69"/>
      <c r="G9979" s="69"/>
      <c r="H9979" s="69"/>
      <c r="I9979" s="69"/>
      <c r="J9979" s="68"/>
      <c r="K9979" s="69"/>
      <c r="L9979" s="68"/>
      <c r="M9979" s="68"/>
      <c r="N9979" s="68"/>
      <c r="O9979" s="68"/>
      <c r="P9979" s="70"/>
      <c r="Q9979" s="71"/>
    </row>
    <row r="9980" spans="1:17">
      <c r="A9980" s="152"/>
      <c r="B9980" s="68"/>
      <c r="C9980" s="68"/>
      <c r="D9980" s="68"/>
      <c r="E9980" s="68"/>
      <c r="F9980" s="69"/>
      <c r="G9980" s="69"/>
      <c r="H9980" s="69"/>
      <c r="I9980" s="69"/>
      <c r="J9980" s="68"/>
      <c r="K9980" s="69"/>
      <c r="L9980" s="68"/>
      <c r="M9980" s="68"/>
      <c r="N9980" s="68"/>
      <c r="O9980" s="68"/>
      <c r="P9980" s="70"/>
      <c r="Q9980" s="71"/>
    </row>
    <row r="9981" spans="1:17">
      <c r="A9981" s="152"/>
      <c r="B9981" s="68"/>
      <c r="C9981" s="68"/>
      <c r="D9981" s="68"/>
      <c r="E9981" s="68"/>
      <c r="F9981" s="69"/>
      <c r="G9981" s="69"/>
      <c r="H9981" s="69"/>
      <c r="I9981" s="69"/>
      <c r="J9981" s="68"/>
      <c r="K9981" s="69"/>
      <c r="L9981" s="68"/>
      <c r="M9981" s="68"/>
      <c r="N9981" s="68"/>
      <c r="O9981" s="68"/>
      <c r="P9981" s="70"/>
      <c r="Q9981" s="71"/>
    </row>
    <row r="9982" spans="1:17">
      <c r="A9982" s="152"/>
      <c r="B9982" s="68"/>
      <c r="C9982" s="68"/>
      <c r="D9982" s="68"/>
      <c r="E9982" s="68"/>
      <c r="F9982" s="69"/>
      <c r="G9982" s="69"/>
      <c r="H9982" s="69"/>
      <c r="I9982" s="69"/>
      <c r="J9982" s="68"/>
      <c r="K9982" s="69"/>
      <c r="L9982" s="68"/>
      <c r="M9982" s="68"/>
      <c r="N9982" s="68"/>
      <c r="O9982" s="68"/>
      <c r="P9982" s="70"/>
      <c r="Q9982" s="71"/>
    </row>
    <row r="9983" spans="1:17">
      <c r="A9983" s="152"/>
      <c r="B9983" s="68"/>
      <c r="C9983" s="68"/>
      <c r="D9983" s="68"/>
      <c r="E9983" s="68"/>
      <c r="F9983" s="69"/>
      <c r="G9983" s="69"/>
      <c r="H9983" s="69"/>
      <c r="I9983" s="69"/>
      <c r="J9983" s="68"/>
      <c r="K9983" s="69"/>
      <c r="L9983" s="68"/>
      <c r="M9983" s="68"/>
      <c r="N9983" s="68"/>
      <c r="O9983" s="68"/>
      <c r="P9983" s="70"/>
      <c r="Q9983" s="71"/>
    </row>
    <row r="9984" spans="1:17">
      <c r="A9984" s="152"/>
      <c r="B9984" s="68"/>
      <c r="C9984" s="68"/>
      <c r="D9984" s="68"/>
      <c r="E9984" s="68"/>
      <c r="F9984" s="69"/>
      <c r="G9984" s="69"/>
      <c r="H9984" s="69"/>
      <c r="I9984" s="69"/>
      <c r="J9984" s="68"/>
      <c r="K9984" s="69"/>
      <c r="L9984" s="68"/>
      <c r="M9984" s="68"/>
      <c r="N9984" s="68"/>
      <c r="O9984" s="68"/>
      <c r="P9984" s="70"/>
      <c r="Q9984" s="71"/>
    </row>
    <row r="9985" spans="1:17">
      <c r="A9985" s="152"/>
      <c r="B9985" s="68"/>
      <c r="C9985" s="68"/>
      <c r="D9985" s="68"/>
      <c r="E9985" s="68"/>
      <c r="F9985" s="69"/>
      <c r="G9985" s="69"/>
      <c r="H9985" s="69"/>
      <c r="I9985" s="69"/>
      <c r="J9985" s="68"/>
      <c r="K9985" s="69"/>
      <c r="L9985" s="68"/>
      <c r="M9985" s="68"/>
      <c r="N9985" s="68"/>
      <c r="O9985" s="68"/>
      <c r="P9985" s="70"/>
      <c r="Q9985" s="71"/>
    </row>
    <row r="9986" spans="1:17">
      <c r="A9986" s="152"/>
      <c r="B9986" s="68"/>
      <c r="C9986" s="68"/>
      <c r="D9986" s="68"/>
      <c r="E9986" s="68"/>
      <c r="F9986" s="69"/>
      <c r="G9986" s="69"/>
      <c r="H9986" s="69"/>
      <c r="I9986" s="69"/>
      <c r="J9986" s="68"/>
      <c r="K9986" s="69"/>
      <c r="L9986" s="68"/>
      <c r="M9986" s="68"/>
      <c r="N9986" s="68"/>
      <c r="O9986" s="68"/>
      <c r="P9986" s="70"/>
      <c r="Q9986" s="71"/>
    </row>
    <row r="9987" spans="1:17">
      <c r="A9987" s="152"/>
      <c r="B9987" s="68"/>
      <c r="C9987" s="68"/>
      <c r="D9987" s="68"/>
      <c r="E9987" s="68"/>
      <c r="F9987" s="69"/>
      <c r="G9987" s="69"/>
      <c r="H9987" s="69"/>
      <c r="I9987" s="69"/>
      <c r="J9987" s="68"/>
      <c r="K9987" s="69"/>
      <c r="L9987" s="68"/>
      <c r="M9987" s="68"/>
      <c r="N9987" s="68"/>
      <c r="O9987" s="68"/>
      <c r="P9987" s="70"/>
      <c r="Q9987" s="71"/>
    </row>
    <row r="9988" spans="1:17">
      <c r="A9988" s="152"/>
      <c r="B9988" s="68"/>
      <c r="C9988" s="68"/>
      <c r="D9988" s="68"/>
      <c r="E9988" s="68"/>
      <c r="F9988" s="69"/>
      <c r="G9988" s="69"/>
      <c r="H9988" s="69"/>
      <c r="I9988" s="69"/>
      <c r="J9988" s="68"/>
      <c r="K9988" s="69"/>
      <c r="L9988" s="68"/>
      <c r="M9988" s="68"/>
      <c r="N9988" s="68"/>
      <c r="O9988" s="68"/>
      <c r="P9988" s="70"/>
      <c r="Q9988" s="71"/>
    </row>
    <row r="9989" spans="1:17">
      <c r="A9989" s="152"/>
      <c r="B9989" s="68"/>
      <c r="C9989" s="68"/>
      <c r="D9989" s="68"/>
      <c r="E9989" s="68"/>
      <c r="F9989" s="69"/>
      <c r="G9989" s="69"/>
      <c r="H9989" s="69"/>
      <c r="I9989" s="69"/>
      <c r="J9989" s="68"/>
      <c r="K9989" s="69"/>
      <c r="L9989" s="68"/>
      <c r="M9989" s="68"/>
      <c r="N9989" s="68"/>
      <c r="O9989" s="68"/>
      <c r="P9989" s="70"/>
      <c r="Q9989" s="71"/>
    </row>
    <row r="9990" spans="1:17">
      <c r="A9990" s="152"/>
      <c r="B9990" s="68"/>
      <c r="C9990" s="68"/>
      <c r="D9990" s="68"/>
      <c r="E9990" s="68"/>
      <c r="F9990" s="69"/>
      <c r="G9990" s="69"/>
      <c r="H9990" s="69"/>
      <c r="I9990" s="69"/>
      <c r="J9990" s="68"/>
      <c r="K9990" s="69"/>
      <c r="L9990" s="68"/>
      <c r="M9990" s="68"/>
      <c r="N9990" s="68"/>
      <c r="O9990" s="68"/>
      <c r="P9990" s="70"/>
      <c r="Q9990" s="71"/>
    </row>
    <row r="9991" spans="1:17">
      <c r="A9991" s="152"/>
      <c r="B9991" s="68"/>
      <c r="C9991" s="68"/>
      <c r="D9991" s="68"/>
      <c r="E9991" s="68"/>
      <c r="F9991" s="69"/>
      <c r="G9991" s="69"/>
      <c r="H9991" s="69"/>
      <c r="I9991" s="69"/>
      <c r="J9991" s="68"/>
      <c r="K9991" s="69"/>
      <c r="L9991" s="68"/>
      <c r="M9991" s="68"/>
      <c r="N9991" s="68"/>
      <c r="O9991" s="68"/>
      <c r="P9991" s="70"/>
      <c r="Q9991" s="71"/>
    </row>
    <row r="9992" spans="1:17">
      <c r="A9992" s="152"/>
      <c r="B9992" s="68"/>
      <c r="C9992" s="68"/>
      <c r="D9992" s="68"/>
      <c r="E9992" s="68"/>
      <c r="F9992" s="69"/>
      <c r="G9992" s="69"/>
      <c r="H9992" s="69"/>
      <c r="I9992" s="69"/>
      <c r="J9992" s="68"/>
      <c r="K9992" s="69"/>
      <c r="L9992" s="68"/>
      <c r="M9992" s="68"/>
      <c r="N9992" s="68"/>
      <c r="O9992" s="68"/>
      <c r="P9992" s="70"/>
      <c r="Q9992" s="71"/>
    </row>
    <row r="9993" spans="1:17">
      <c r="A9993" s="152"/>
      <c r="B9993" s="68"/>
      <c r="C9993" s="68"/>
      <c r="D9993" s="68"/>
      <c r="E9993" s="68"/>
      <c r="F9993" s="69"/>
      <c r="G9993" s="69"/>
      <c r="H9993" s="69"/>
      <c r="I9993" s="69"/>
      <c r="J9993" s="68"/>
      <c r="K9993" s="69"/>
      <c r="L9993" s="68"/>
      <c r="M9993" s="68"/>
      <c r="N9993" s="68"/>
      <c r="O9993" s="68"/>
      <c r="P9993" s="70"/>
      <c r="Q9993" s="71"/>
    </row>
    <row r="9994" spans="1:17">
      <c r="A9994" s="152"/>
      <c r="B9994" s="68"/>
      <c r="C9994" s="68"/>
      <c r="D9994" s="68"/>
      <c r="E9994" s="68"/>
      <c r="F9994" s="69"/>
      <c r="G9994" s="69"/>
      <c r="H9994" s="69"/>
      <c r="I9994" s="69"/>
      <c r="J9994" s="68"/>
      <c r="K9994" s="69"/>
      <c r="L9994" s="68"/>
      <c r="M9994" s="68"/>
      <c r="N9994" s="68"/>
      <c r="O9994" s="68"/>
      <c r="P9994" s="70"/>
      <c r="Q9994" s="71"/>
    </row>
    <row r="9995" spans="1:17">
      <c r="A9995" s="152"/>
      <c r="B9995" s="68"/>
      <c r="C9995" s="68"/>
      <c r="D9995" s="68"/>
      <c r="E9995" s="68"/>
      <c r="F9995" s="69"/>
      <c r="G9995" s="69"/>
      <c r="H9995" s="69"/>
      <c r="I9995" s="69"/>
      <c r="J9995" s="68"/>
      <c r="K9995" s="69"/>
      <c r="L9995" s="68"/>
      <c r="M9995" s="68"/>
      <c r="N9995" s="68"/>
      <c r="O9995" s="68"/>
      <c r="P9995" s="70"/>
      <c r="Q9995" s="71"/>
    </row>
    <row r="9996" spans="1:17">
      <c r="A9996" s="152"/>
      <c r="B9996" s="68"/>
      <c r="C9996" s="68"/>
      <c r="D9996" s="68"/>
      <c r="E9996" s="68"/>
      <c r="F9996" s="69"/>
      <c r="G9996" s="69"/>
      <c r="H9996" s="69"/>
      <c r="I9996" s="69"/>
      <c r="J9996" s="68"/>
      <c r="K9996" s="69"/>
      <c r="L9996" s="68"/>
      <c r="M9996" s="68"/>
      <c r="N9996" s="68"/>
      <c r="O9996" s="68"/>
      <c r="P9996" s="70"/>
      <c r="Q9996" s="71"/>
    </row>
    <row r="9997" spans="1:17">
      <c r="A9997" s="152"/>
      <c r="B9997" s="68"/>
      <c r="C9997" s="68"/>
      <c r="D9997" s="68"/>
      <c r="E9997" s="68"/>
      <c r="F9997" s="69"/>
      <c r="G9997" s="69"/>
      <c r="H9997" s="69"/>
      <c r="I9997" s="69"/>
      <c r="J9997" s="68"/>
      <c r="K9997" s="69"/>
      <c r="L9997" s="68"/>
      <c r="M9997" s="68"/>
      <c r="N9997" s="68"/>
      <c r="O9997" s="68"/>
      <c r="P9997" s="70"/>
      <c r="Q9997" s="71"/>
    </row>
    <row r="9998" spans="1:17">
      <c r="A9998" s="152"/>
      <c r="B9998" s="68"/>
      <c r="C9998" s="68"/>
      <c r="D9998" s="68"/>
      <c r="E9998" s="68"/>
      <c r="F9998" s="69"/>
      <c r="G9998" s="69"/>
      <c r="H9998" s="69"/>
      <c r="I9998" s="69"/>
      <c r="J9998" s="68"/>
      <c r="K9998" s="69"/>
      <c r="L9998" s="68"/>
      <c r="M9998" s="68"/>
      <c r="N9998" s="68"/>
      <c r="O9998" s="68"/>
      <c r="P9998" s="70"/>
      <c r="Q9998" s="71"/>
    </row>
    <row r="9999" spans="1:17">
      <c r="A9999" s="152"/>
      <c r="B9999" s="68"/>
      <c r="C9999" s="68"/>
      <c r="D9999" s="68"/>
      <c r="E9999" s="68"/>
      <c r="F9999" s="69"/>
      <c r="G9999" s="69"/>
      <c r="H9999" s="69"/>
      <c r="I9999" s="69"/>
      <c r="J9999" s="68"/>
      <c r="K9999" s="69"/>
      <c r="L9999" s="68"/>
      <c r="M9999" s="68"/>
      <c r="N9999" s="68"/>
      <c r="O9999" s="68"/>
      <c r="P9999" s="70"/>
      <c r="Q9999" s="71"/>
    </row>
    <row r="10000" spans="1:17">
      <c r="A10000" s="152"/>
      <c r="B10000" s="68"/>
      <c r="C10000" s="68"/>
      <c r="D10000" s="68"/>
      <c r="E10000" s="68"/>
      <c r="F10000" s="69"/>
      <c r="G10000" s="69"/>
      <c r="H10000" s="69"/>
      <c r="I10000" s="69"/>
      <c r="J10000" s="68"/>
      <c r="K10000" s="69"/>
      <c r="L10000" s="68"/>
      <c r="M10000" s="68"/>
      <c r="N10000" s="68"/>
      <c r="O10000" s="68"/>
      <c r="P10000" s="70"/>
      <c r="Q10000" s="71"/>
    </row>
    <row r="10001" spans="1:17">
      <c r="A10001" s="152"/>
      <c r="B10001" s="68"/>
      <c r="C10001" s="68"/>
      <c r="D10001" s="68"/>
      <c r="E10001" s="68"/>
      <c r="F10001" s="69"/>
      <c r="G10001" s="69"/>
      <c r="H10001" s="69"/>
      <c r="I10001" s="69"/>
      <c r="J10001" s="68"/>
      <c r="K10001" s="69"/>
      <c r="L10001" s="68"/>
      <c r="M10001" s="68"/>
      <c r="N10001" s="68"/>
      <c r="O10001" s="68"/>
      <c r="P10001" s="70"/>
      <c r="Q10001" s="71"/>
    </row>
    <row r="10002" spans="1:17">
      <c r="A10002" s="152"/>
      <c r="B10002" s="68"/>
      <c r="C10002" s="68"/>
      <c r="D10002" s="68"/>
      <c r="E10002" s="68"/>
      <c r="F10002" s="69"/>
      <c r="G10002" s="69"/>
      <c r="H10002" s="69"/>
      <c r="I10002" s="69"/>
      <c r="J10002" s="68"/>
      <c r="K10002" s="69"/>
      <c r="L10002" s="68"/>
      <c r="M10002" s="68"/>
      <c r="N10002" s="68"/>
      <c r="O10002" s="68"/>
      <c r="P10002" s="70"/>
      <c r="Q10002" s="71"/>
    </row>
    <row r="10003" spans="1:17">
      <c r="A10003" s="152"/>
      <c r="B10003" s="68"/>
      <c r="C10003" s="68"/>
      <c r="D10003" s="68"/>
      <c r="E10003" s="68"/>
      <c r="F10003" s="69"/>
      <c r="G10003" s="69"/>
      <c r="H10003" s="69"/>
      <c r="I10003" s="69"/>
      <c r="J10003" s="68"/>
      <c r="K10003" s="69"/>
      <c r="L10003" s="68"/>
      <c r="M10003" s="68"/>
      <c r="N10003" s="68"/>
      <c r="O10003" s="68"/>
      <c r="P10003" s="70"/>
      <c r="Q10003" s="71"/>
    </row>
    <row r="10004" spans="1:17">
      <c r="A10004" s="152"/>
      <c r="B10004" s="68"/>
      <c r="C10004" s="68"/>
      <c r="D10004" s="68"/>
      <c r="E10004" s="68"/>
      <c r="F10004" s="69"/>
      <c r="G10004" s="69"/>
      <c r="H10004" s="69"/>
      <c r="I10004" s="69"/>
      <c r="J10004" s="68"/>
      <c r="K10004" s="69"/>
      <c r="L10004" s="68"/>
      <c r="M10004" s="68"/>
      <c r="N10004" s="68"/>
      <c r="O10004" s="68"/>
      <c r="P10004" s="70"/>
      <c r="Q10004" s="71"/>
    </row>
    <row r="10005" spans="1:17">
      <c r="A10005" s="152"/>
      <c r="B10005" s="68"/>
      <c r="C10005" s="68"/>
      <c r="D10005" s="68"/>
      <c r="E10005" s="68"/>
      <c r="F10005" s="69"/>
      <c r="G10005" s="69"/>
      <c r="H10005" s="69"/>
      <c r="I10005" s="69"/>
      <c r="J10005" s="68"/>
      <c r="K10005" s="69"/>
      <c r="L10005" s="68"/>
      <c r="M10005" s="68"/>
      <c r="N10005" s="68"/>
      <c r="O10005" s="68"/>
      <c r="P10005" s="70"/>
      <c r="Q10005" s="71"/>
    </row>
    <row r="10006" spans="1:17">
      <c r="A10006" s="152"/>
      <c r="B10006" s="68"/>
      <c r="C10006" s="68"/>
      <c r="D10006" s="68"/>
      <c r="E10006" s="68"/>
      <c r="F10006" s="69"/>
      <c r="G10006" s="69"/>
      <c r="H10006" s="69"/>
      <c r="I10006" s="69"/>
      <c r="J10006" s="68"/>
      <c r="K10006" s="69"/>
      <c r="L10006" s="68"/>
      <c r="M10006" s="68"/>
      <c r="N10006" s="68"/>
      <c r="O10006" s="68"/>
      <c r="P10006" s="70"/>
      <c r="Q10006" s="71"/>
    </row>
    <row r="10007" spans="1:17">
      <c r="A10007" s="152"/>
      <c r="B10007" s="68"/>
      <c r="C10007" s="68"/>
      <c r="D10007" s="68"/>
      <c r="E10007" s="68"/>
      <c r="F10007" s="69"/>
      <c r="G10007" s="69"/>
      <c r="H10007" s="69"/>
      <c r="I10007" s="69"/>
      <c r="J10007" s="68"/>
      <c r="K10007" s="69"/>
      <c r="L10007" s="68"/>
      <c r="M10007" s="68"/>
      <c r="N10007" s="68"/>
      <c r="O10007" s="68"/>
      <c r="P10007" s="70"/>
      <c r="Q10007" s="71"/>
    </row>
    <row r="10008" spans="1:17">
      <c r="A10008" s="152"/>
      <c r="B10008" s="68"/>
      <c r="C10008" s="68"/>
      <c r="D10008" s="68"/>
      <c r="E10008" s="68"/>
      <c r="F10008" s="69"/>
      <c r="G10008" s="69"/>
      <c r="H10008" s="69"/>
      <c r="I10008" s="69"/>
      <c r="J10008" s="68"/>
      <c r="K10008" s="69"/>
      <c r="L10008" s="68"/>
      <c r="M10008" s="68"/>
      <c r="N10008" s="68"/>
      <c r="O10008" s="68"/>
      <c r="P10008" s="70"/>
      <c r="Q10008" s="71"/>
    </row>
    <row r="10009" spans="1:17">
      <c r="A10009" s="152"/>
      <c r="B10009" s="68"/>
      <c r="C10009" s="68"/>
      <c r="D10009" s="68"/>
      <c r="E10009" s="68"/>
      <c r="F10009" s="69"/>
      <c r="G10009" s="69"/>
      <c r="H10009" s="69"/>
      <c r="I10009" s="69"/>
      <c r="J10009" s="68"/>
      <c r="K10009" s="69"/>
      <c r="L10009" s="68"/>
      <c r="M10009" s="68"/>
      <c r="N10009" s="68"/>
      <c r="O10009" s="68"/>
      <c r="P10009" s="70"/>
      <c r="Q10009" s="71"/>
    </row>
    <row r="10010" spans="1:17">
      <c r="A10010" s="152"/>
      <c r="B10010" s="68"/>
      <c r="C10010" s="68"/>
      <c r="D10010" s="68"/>
      <c r="E10010" s="68"/>
      <c r="F10010" s="69"/>
      <c r="G10010" s="69"/>
      <c r="H10010" s="69"/>
      <c r="I10010" s="69"/>
      <c r="J10010" s="68"/>
      <c r="K10010" s="69"/>
      <c r="L10010" s="68"/>
      <c r="M10010" s="68"/>
      <c r="N10010" s="68"/>
      <c r="O10010" s="68"/>
      <c r="P10010" s="70"/>
      <c r="Q10010" s="71"/>
    </row>
    <row r="10011" spans="1:17">
      <c r="A10011" s="152"/>
      <c r="B10011" s="68"/>
      <c r="C10011" s="68"/>
      <c r="D10011" s="68"/>
      <c r="E10011" s="68"/>
      <c r="F10011" s="69"/>
      <c r="G10011" s="69"/>
      <c r="H10011" s="69"/>
      <c r="I10011" s="69"/>
      <c r="J10011" s="68"/>
      <c r="K10011" s="69"/>
      <c r="L10011" s="68"/>
      <c r="M10011" s="68"/>
      <c r="N10011" s="68"/>
      <c r="O10011" s="68"/>
      <c r="P10011" s="70"/>
      <c r="Q10011" s="71"/>
    </row>
    <row r="10012" spans="1:17">
      <c r="A10012" s="152"/>
      <c r="B10012" s="68"/>
      <c r="C10012" s="68"/>
      <c r="D10012" s="68"/>
      <c r="E10012" s="68"/>
      <c r="F10012" s="69"/>
      <c r="G10012" s="69"/>
      <c r="H10012" s="69"/>
      <c r="I10012" s="69"/>
      <c r="J10012" s="68"/>
      <c r="K10012" s="69"/>
      <c r="L10012" s="68"/>
      <c r="M10012" s="68"/>
      <c r="N10012" s="68"/>
      <c r="O10012" s="68"/>
      <c r="P10012" s="70"/>
      <c r="Q10012" s="71"/>
    </row>
    <row r="10013" spans="1:17">
      <c r="A10013" s="152"/>
      <c r="B10013" s="68"/>
      <c r="C10013" s="68"/>
      <c r="D10013" s="68"/>
      <c r="E10013" s="68"/>
      <c r="F10013" s="69"/>
      <c r="G10013" s="69"/>
      <c r="H10013" s="69"/>
      <c r="I10013" s="69"/>
      <c r="J10013" s="68"/>
      <c r="K10013" s="69"/>
      <c r="L10013" s="68"/>
      <c r="M10013" s="68"/>
      <c r="N10013" s="68"/>
      <c r="O10013" s="68"/>
      <c r="P10013" s="70"/>
      <c r="Q10013" s="71"/>
    </row>
    <row r="10014" spans="1:17">
      <c r="A10014" s="152"/>
      <c r="B10014" s="68"/>
      <c r="C10014" s="68"/>
      <c r="D10014" s="68"/>
      <c r="E10014" s="68"/>
      <c r="F10014" s="69"/>
      <c r="G10014" s="69"/>
      <c r="H10014" s="69"/>
      <c r="I10014" s="69"/>
      <c r="J10014" s="68"/>
      <c r="K10014" s="69"/>
      <c r="L10014" s="68"/>
      <c r="M10014" s="68"/>
      <c r="N10014" s="68"/>
      <c r="O10014" s="68"/>
      <c r="P10014" s="70"/>
      <c r="Q10014" s="71"/>
    </row>
    <row r="10015" spans="1:17">
      <c r="A10015" s="152"/>
      <c r="B10015" s="68"/>
      <c r="C10015" s="68"/>
      <c r="D10015" s="68"/>
      <c r="E10015" s="68"/>
      <c r="F10015" s="69"/>
      <c r="G10015" s="69"/>
      <c r="H10015" s="69"/>
      <c r="I10015" s="69"/>
      <c r="J10015" s="68"/>
      <c r="K10015" s="69"/>
      <c r="L10015" s="68"/>
      <c r="M10015" s="68"/>
      <c r="N10015" s="68"/>
      <c r="O10015" s="68"/>
      <c r="P10015" s="70"/>
      <c r="Q10015" s="71"/>
    </row>
    <row r="10016" spans="1:17">
      <c r="A10016" s="152"/>
      <c r="B10016" s="68"/>
      <c r="C10016" s="68"/>
      <c r="D10016" s="68"/>
      <c r="E10016" s="68"/>
      <c r="F10016" s="69"/>
      <c r="G10016" s="69"/>
      <c r="H10016" s="69"/>
      <c r="I10016" s="69"/>
      <c r="J10016" s="68"/>
      <c r="K10016" s="69"/>
      <c r="L10016" s="68"/>
      <c r="M10016" s="68"/>
      <c r="N10016" s="68"/>
      <c r="O10016" s="68"/>
      <c r="P10016" s="70"/>
      <c r="Q10016" s="71"/>
    </row>
    <row r="10017" spans="1:17">
      <c r="A10017" s="152"/>
      <c r="B10017" s="68"/>
      <c r="C10017" s="68"/>
      <c r="D10017" s="68"/>
      <c r="E10017" s="68"/>
      <c r="F10017" s="69"/>
      <c r="G10017" s="69"/>
      <c r="H10017" s="69"/>
      <c r="I10017" s="69"/>
      <c r="J10017" s="68"/>
      <c r="K10017" s="69"/>
      <c r="L10017" s="68"/>
      <c r="M10017" s="68"/>
      <c r="N10017" s="68"/>
      <c r="O10017" s="68"/>
      <c r="P10017" s="70"/>
      <c r="Q10017" s="71"/>
    </row>
    <row r="10018" spans="1:17">
      <c r="A10018" s="152"/>
      <c r="B10018" s="68"/>
      <c r="C10018" s="68"/>
      <c r="D10018" s="68"/>
      <c r="E10018" s="68"/>
      <c r="F10018" s="69"/>
      <c r="G10018" s="69"/>
      <c r="H10018" s="69"/>
      <c r="I10018" s="69"/>
      <c r="J10018" s="68"/>
      <c r="K10018" s="69"/>
      <c r="L10018" s="68"/>
      <c r="M10018" s="68"/>
      <c r="N10018" s="68"/>
      <c r="O10018" s="68"/>
      <c r="P10018" s="70"/>
      <c r="Q10018" s="71"/>
    </row>
    <row r="10019" spans="1:17">
      <c r="A10019" s="152"/>
      <c r="B10019" s="68"/>
      <c r="C10019" s="68"/>
      <c r="D10019" s="68"/>
      <c r="E10019" s="68"/>
      <c r="F10019" s="69"/>
      <c r="G10019" s="69"/>
      <c r="H10019" s="69"/>
      <c r="I10019" s="69"/>
      <c r="J10019" s="68"/>
      <c r="K10019" s="69"/>
      <c r="L10019" s="68"/>
      <c r="M10019" s="68"/>
      <c r="N10019" s="68"/>
      <c r="O10019" s="68"/>
      <c r="P10019" s="70"/>
      <c r="Q10019" s="71"/>
    </row>
    <row r="10020" spans="1:17">
      <c r="A10020" s="152"/>
      <c r="B10020" s="68"/>
      <c r="C10020" s="68"/>
      <c r="D10020" s="68"/>
      <c r="E10020" s="68"/>
      <c r="F10020" s="69"/>
      <c r="G10020" s="69"/>
      <c r="H10020" s="69"/>
      <c r="I10020" s="69"/>
      <c r="J10020" s="68"/>
      <c r="K10020" s="69"/>
      <c r="L10020" s="68"/>
      <c r="M10020" s="68"/>
      <c r="N10020" s="68"/>
      <c r="O10020" s="68"/>
      <c r="P10020" s="70"/>
      <c r="Q10020" s="71"/>
    </row>
    <row r="10021" spans="1:17">
      <c r="A10021" s="152"/>
      <c r="B10021" s="68"/>
      <c r="C10021" s="68"/>
      <c r="D10021" s="68"/>
      <c r="E10021" s="68"/>
      <c r="F10021" s="69"/>
      <c r="G10021" s="69"/>
      <c r="H10021" s="69"/>
      <c r="I10021" s="69"/>
      <c r="J10021" s="68"/>
      <c r="K10021" s="69"/>
      <c r="L10021" s="68"/>
      <c r="M10021" s="68"/>
      <c r="N10021" s="68"/>
      <c r="O10021" s="68"/>
      <c r="P10021" s="70"/>
      <c r="Q10021" s="71"/>
    </row>
    <row r="10022" spans="1:17">
      <c r="A10022" s="152"/>
      <c r="B10022" s="68"/>
      <c r="C10022" s="68"/>
      <c r="D10022" s="68"/>
      <c r="E10022" s="68"/>
      <c r="F10022" s="69"/>
      <c r="G10022" s="69"/>
      <c r="H10022" s="69"/>
      <c r="I10022" s="69"/>
      <c r="J10022" s="68"/>
      <c r="K10022" s="69"/>
      <c r="L10022" s="68"/>
      <c r="M10022" s="68"/>
      <c r="N10022" s="68"/>
      <c r="O10022" s="68"/>
      <c r="P10022" s="70"/>
      <c r="Q10022" s="71"/>
    </row>
    <row r="10023" spans="1:17">
      <c r="A10023" s="152"/>
      <c r="B10023" s="68"/>
      <c r="C10023" s="68"/>
      <c r="D10023" s="68"/>
      <c r="E10023" s="68"/>
      <c r="F10023" s="69"/>
      <c r="G10023" s="69"/>
      <c r="H10023" s="69"/>
      <c r="I10023" s="69"/>
      <c r="J10023" s="68"/>
      <c r="K10023" s="69"/>
      <c r="L10023" s="68"/>
      <c r="M10023" s="68"/>
      <c r="N10023" s="68"/>
      <c r="O10023" s="68"/>
      <c r="P10023" s="70"/>
      <c r="Q10023" s="71"/>
    </row>
    <row r="10024" spans="1:17">
      <c r="A10024" s="152"/>
      <c r="B10024" s="68"/>
      <c r="C10024" s="68"/>
      <c r="D10024" s="68"/>
      <c r="E10024" s="68"/>
      <c r="F10024" s="69"/>
      <c r="G10024" s="69"/>
      <c r="H10024" s="69"/>
      <c r="I10024" s="69"/>
      <c r="J10024" s="68"/>
      <c r="K10024" s="69"/>
      <c r="L10024" s="68"/>
      <c r="M10024" s="68"/>
      <c r="N10024" s="68"/>
      <c r="O10024" s="68"/>
      <c r="P10024" s="70"/>
      <c r="Q10024" s="71"/>
    </row>
    <row r="10025" spans="1:17">
      <c r="A10025" s="152"/>
      <c r="B10025" s="68"/>
      <c r="C10025" s="68"/>
      <c r="D10025" s="68"/>
      <c r="E10025" s="68"/>
      <c r="F10025" s="69"/>
      <c r="G10025" s="69"/>
      <c r="H10025" s="69"/>
      <c r="I10025" s="69"/>
      <c r="J10025" s="68"/>
      <c r="K10025" s="69"/>
      <c r="L10025" s="68"/>
      <c r="M10025" s="68"/>
      <c r="N10025" s="68"/>
      <c r="O10025" s="68"/>
      <c r="P10025" s="70"/>
      <c r="Q10025" s="71"/>
    </row>
    <row r="10026" spans="1:17">
      <c r="A10026" s="152"/>
      <c r="B10026" s="68"/>
      <c r="C10026" s="68"/>
      <c r="D10026" s="68"/>
      <c r="E10026" s="68"/>
      <c r="F10026" s="69"/>
      <c r="G10026" s="69"/>
      <c r="H10026" s="69"/>
      <c r="I10026" s="69"/>
      <c r="J10026" s="68"/>
      <c r="K10026" s="69"/>
      <c r="L10026" s="68"/>
      <c r="M10026" s="68"/>
      <c r="N10026" s="68"/>
      <c r="O10026" s="68"/>
      <c r="P10026" s="70"/>
      <c r="Q10026" s="71"/>
    </row>
    <row r="10027" spans="1:17">
      <c r="A10027" s="152"/>
      <c r="B10027" s="68"/>
      <c r="C10027" s="68"/>
      <c r="D10027" s="68"/>
      <c r="E10027" s="68"/>
      <c r="F10027" s="69"/>
      <c r="G10027" s="69"/>
      <c r="H10027" s="69"/>
      <c r="I10027" s="69"/>
      <c r="J10027" s="68"/>
      <c r="K10027" s="69"/>
      <c r="L10027" s="68"/>
      <c r="M10027" s="68"/>
      <c r="N10027" s="68"/>
      <c r="O10027" s="68"/>
      <c r="P10027" s="70"/>
      <c r="Q10027" s="71"/>
    </row>
    <row r="10028" spans="1:17">
      <c r="A10028" s="152"/>
      <c r="B10028" s="68"/>
      <c r="C10028" s="68"/>
      <c r="D10028" s="68"/>
      <c r="E10028" s="68"/>
      <c r="F10028" s="69"/>
      <c r="G10028" s="69"/>
      <c r="H10028" s="69"/>
      <c r="I10028" s="69"/>
      <c r="J10028" s="68"/>
      <c r="K10028" s="69"/>
      <c r="L10028" s="68"/>
      <c r="M10028" s="68"/>
      <c r="N10028" s="68"/>
      <c r="O10028" s="68"/>
      <c r="P10028" s="70"/>
      <c r="Q10028" s="71"/>
    </row>
    <row r="10029" spans="1:17">
      <c r="A10029" s="152"/>
      <c r="B10029" s="68"/>
      <c r="C10029" s="68"/>
      <c r="D10029" s="68"/>
      <c r="E10029" s="68"/>
      <c r="F10029" s="69"/>
      <c r="G10029" s="69"/>
      <c r="H10029" s="69"/>
      <c r="I10029" s="69"/>
      <c r="J10029" s="68"/>
      <c r="K10029" s="69"/>
      <c r="L10029" s="68"/>
      <c r="M10029" s="68"/>
      <c r="N10029" s="68"/>
      <c r="O10029" s="68"/>
      <c r="P10029" s="70"/>
      <c r="Q10029" s="71"/>
    </row>
    <row r="10030" spans="1:17">
      <c r="A10030" s="152"/>
      <c r="B10030" s="68"/>
      <c r="C10030" s="68"/>
      <c r="D10030" s="68"/>
      <c r="E10030" s="68"/>
      <c r="F10030" s="69"/>
      <c r="G10030" s="69"/>
      <c r="H10030" s="69"/>
      <c r="I10030" s="69"/>
      <c r="J10030" s="68"/>
      <c r="K10030" s="69"/>
      <c r="L10030" s="68"/>
      <c r="M10030" s="68"/>
      <c r="N10030" s="68"/>
      <c r="O10030" s="68"/>
      <c r="P10030" s="70"/>
      <c r="Q10030" s="71"/>
    </row>
    <row r="10031" spans="1:17">
      <c r="A10031" s="152"/>
      <c r="B10031" s="68"/>
      <c r="C10031" s="68"/>
      <c r="D10031" s="68"/>
      <c r="E10031" s="68"/>
      <c r="F10031" s="69"/>
      <c r="G10031" s="69"/>
      <c r="H10031" s="69"/>
      <c r="I10031" s="69"/>
      <c r="J10031" s="68"/>
      <c r="K10031" s="69"/>
      <c r="L10031" s="68"/>
      <c r="M10031" s="68"/>
      <c r="N10031" s="68"/>
      <c r="O10031" s="68"/>
      <c r="P10031" s="70"/>
      <c r="Q10031" s="71"/>
    </row>
    <row r="10032" spans="1:17">
      <c r="A10032" s="152"/>
      <c r="B10032" s="68"/>
      <c r="C10032" s="68"/>
      <c r="D10032" s="68"/>
      <c r="E10032" s="68"/>
      <c r="F10032" s="69"/>
      <c r="G10032" s="69"/>
      <c r="H10032" s="69"/>
      <c r="I10032" s="69"/>
      <c r="J10032" s="68"/>
      <c r="K10032" s="69"/>
      <c r="L10032" s="68"/>
      <c r="M10032" s="68"/>
      <c r="N10032" s="68"/>
      <c r="O10032" s="68"/>
      <c r="P10032" s="70"/>
      <c r="Q10032" s="71"/>
    </row>
    <row r="10033" spans="1:17">
      <c r="A10033" s="152"/>
      <c r="B10033" s="68"/>
      <c r="C10033" s="68"/>
      <c r="D10033" s="68"/>
      <c r="E10033" s="68"/>
      <c r="F10033" s="69"/>
      <c r="G10033" s="69"/>
      <c r="H10033" s="69"/>
      <c r="I10033" s="69"/>
      <c r="J10033" s="68"/>
      <c r="K10033" s="69"/>
      <c r="L10033" s="68"/>
      <c r="M10033" s="68"/>
      <c r="N10033" s="68"/>
      <c r="O10033" s="68"/>
      <c r="P10033" s="70"/>
      <c r="Q10033" s="71"/>
    </row>
    <row r="10034" spans="1:17">
      <c r="A10034" s="152"/>
      <c r="B10034" s="68"/>
      <c r="C10034" s="68"/>
      <c r="D10034" s="68"/>
      <c r="E10034" s="68"/>
      <c r="F10034" s="69"/>
      <c r="G10034" s="69"/>
      <c r="H10034" s="69"/>
      <c r="I10034" s="69"/>
      <c r="J10034" s="68"/>
      <c r="K10034" s="69"/>
      <c r="L10034" s="68"/>
      <c r="M10034" s="68"/>
      <c r="N10034" s="68"/>
      <c r="O10034" s="68"/>
      <c r="P10034" s="70"/>
      <c r="Q10034" s="71"/>
    </row>
    <row r="10035" spans="1:17">
      <c r="A10035" s="152"/>
      <c r="B10035" s="68"/>
      <c r="C10035" s="68"/>
      <c r="D10035" s="68"/>
      <c r="E10035" s="68"/>
      <c r="F10035" s="69"/>
      <c r="G10035" s="69"/>
      <c r="H10035" s="69"/>
      <c r="I10035" s="69"/>
      <c r="J10035" s="68"/>
      <c r="K10035" s="69"/>
      <c r="L10035" s="68"/>
      <c r="M10035" s="68"/>
      <c r="N10035" s="68"/>
      <c r="O10035" s="68"/>
      <c r="P10035" s="70"/>
      <c r="Q10035" s="71"/>
    </row>
    <row r="10036" spans="1:17">
      <c r="A10036" s="152"/>
      <c r="B10036" s="68"/>
      <c r="C10036" s="68"/>
      <c r="D10036" s="68"/>
      <c r="E10036" s="68"/>
      <c r="F10036" s="69"/>
      <c r="G10036" s="69"/>
      <c r="H10036" s="69"/>
      <c r="I10036" s="69"/>
      <c r="J10036" s="68"/>
      <c r="K10036" s="69"/>
      <c r="L10036" s="68"/>
      <c r="M10036" s="68"/>
      <c r="N10036" s="68"/>
      <c r="O10036" s="68"/>
      <c r="P10036" s="70"/>
      <c r="Q10036" s="71"/>
    </row>
    <row r="10037" spans="1:17">
      <c r="A10037" s="152"/>
      <c r="B10037" s="68"/>
      <c r="C10037" s="68"/>
      <c r="D10037" s="68"/>
      <c r="E10037" s="68"/>
      <c r="F10037" s="69"/>
      <c r="G10037" s="69"/>
      <c r="H10037" s="69"/>
      <c r="I10037" s="69"/>
      <c r="J10037" s="68"/>
      <c r="K10037" s="69"/>
      <c r="L10037" s="68"/>
      <c r="M10037" s="68"/>
      <c r="N10037" s="68"/>
      <c r="O10037" s="68"/>
      <c r="P10037" s="70"/>
      <c r="Q10037" s="71"/>
    </row>
    <row r="10038" spans="1:17">
      <c r="A10038" s="152"/>
      <c r="B10038" s="68"/>
      <c r="C10038" s="68"/>
      <c r="D10038" s="68"/>
      <c r="E10038" s="68"/>
      <c r="F10038" s="69"/>
      <c r="G10038" s="69"/>
      <c r="H10038" s="69"/>
      <c r="I10038" s="69"/>
      <c r="J10038" s="68"/>
      <c r="K10038" s="69"/>
      <c r="L10038" s="68"/>
      <c r="M10038" s="68"/>
      <c r="N10038" s="68"/>
      <c r="O10038" s="68"/>
      <c r="P10038" s="70"/>
      <c r="Q10038" s="71"/>
    </row>
    <row r="10039" spans="1:17">
      <c r="A10039" s="152"/>
      <c r="B10039" s="68"/>
      <c r="C10039" s="68"/>
      <c r="D10039" s="68"/>
      <c r="E10039" s="68"/>
      <c r="F10039" s="69"/>
      <c r="G10039" s="69"/>
      <c r="H10039" s="69"/>
      <c r="I10039" s="69"/>
      <c r="J10039" s="68"/>
      <c r="K10039" s="69"/>
      <c r="L10039" s="68"/>
      <c r="M10039" s="68"/>
      <c r="N10039" s="68"/>
      <c r="O10039" s="68"/>
      <c r="P10039" s="70"/>
      <c r="Q10039" s="71"/>
    </row>
    <row r="10040" spans="1:17">
      <c r="A10040" s="152"/>
      <c r="B10040" s="68"/>
      <c r="C10040" s="68"/>
      <c r="D10040" s="68"/>
      <c r="E10040" s="68"/>
      <c r="F10040" s="69"/>
      <c r="G10040" s="69"/>
      <c r="H10040" s="69"/>
      <c r="I10040" s="69"/>
      <c r="J10040" s="68"/>
      <c r="K10040" s="69"/>
      <c r="L10040" s="68"/>
      <c r="M10040" s="68"/>
      <c r="N10040" s="68"/>
      <c r="O10040" s="68"/>
      <c r="P10040" s="70"/>
      <c r="Q10040" s="71"/>
    </row>
    <row r="10041" spans="1:17">
      <c r="A10041" s="152"/>
      <c r="B10041" s="68"/>
      <c r="C10041" s="68"/>
      <c r="D10041" s="68"/>
      <c r="E10041" s="68"/>
      <c r="F10041" s="69"/>
      <c r="G10041" s="69"/>
      <c r="H10041" s="69"/>
      <c r="I10041" s="69"/>
      <c r="J10041" s="68"/>
      <c r="K10041" s="69"/>
      <c r="L10041" s="68"/>
      <c r="M10041" s="68"/>
      <c r="N10041" s="68"/>
      <c r="O10041" s="68"/>
      <c r="P10041" s="70"/>
      <c r="Q10041" s="71"/>
    </row>
    <row r="10042" spans="1:17">
      <c r="A10042" s="152"/>
      <c r="B10042" s="68"/>
      <c r="C10042" s="68"/>
      <c r="D10042" s="68"/>
      <c r="E10042" s="68"/>
      <c r="F10042" s="69"/>
      <c r="G10042" s="69"/>
      <c r="H10042" s="69"/>
      <c r="I10042" s="69"/>
      <c r="J10042" s="68"/>
      <c r="K10042" s="69"/>
      <c r="L10042" s="68"/>
      <c r="M10042" s="68"/>
      <c r="N10042" s="68"/>
      <c r="O10042" s="68"/>
      <c r="P10042" s="70"/>
      <c r="Q10042" s="71"/>
    </row>
    <row r="10043" spans="1:17">
      <c r="A10043" s="152"/>
      <c r="B10043" s="68"/>
      <c r="C10043" s="68"/>
      <c r="D10043" s="68"/>
      <c r="E10043" s="68"/>
      <c r="F10043" s="69"/>
      <c r="G10043" s="69"/>
      <c r="H10043" s="69"/>
      <c r="I10043" s="69"/>
      <c r="J10043" s="68"/>
      <c r="K10043" s="69"/>
      <c r="L10043" s="68"/>
      <c r="M10043" s="68"/>
      <c r="N10043" s="68"/>
      <c r="O10043" s="68"/>
      <c r="P10043" s="70"/>
      <c r="Q10043" s="71"/>
    </row>
    <row r="10044" spans="1:17">
      <c r="A10044" s="152"/>
      <c r="B10044" s="68"/>
      <c r="C10044" s="68"/>
      <c r="D10044" s="68"/>
      <c r="E10044" s="68"/>
      <c r="F10044" s="69"/>
      <c r="G10044" s="69"/>
      <c r="H10044" s="69"/>
      <c r="I10044" s="69"/>
      <c r="J10044" s="68"/>
      <c r="K10044" s="69"/>
      <c r="L10044" s="68"/>
      <c r="M10044" s="68"/>
      <c r="N10044" s="68"/>
      <c r="O10044" s="68"/>
      <c r="P10044" s="70"/>
      <c r="Q10044" s="71"/>
    </row>
    <row r="10045" spans="1:17">
      <c r="A10045" s="152"/>
      <c r="B10045" s="68"/>
      <c r="C10045" s="68"/>
      <c r="D10045" s="68"/>
      <c r="E10045" s="68"/>
      <c r="F10045" s="69"/>
      <c r="G10045" s="69"/>
      <c r="H10045" s="69"/>
      <c r="I10045" s="69"/>
      <c r="J10045" s="68"/>
      <c r="K10045" s="69"/>
      <c r="L10045" s="68"/>
      <c r="M10045" s="68"/>
      <c r="N10045" s="68"/>
      <c r="O10045" s="68"/>
      <c r="P10045" s="70"/>
      <c r="Q10045" s="71"/>
    </row>
    <row r="10046" spans="1:17">
      <c r="A10046" s="152"/>
      <c r="B10046" s="68"/>
      <c r="C10046" s="68"/>
      <c r="D10046" s="68"/>
      <c r="E10046" s="68"/>
      <c r="F10046" s="69"/>
      <c r="G10046" s="69"/>
      <c r="H10046" s="69"/>
      <c r="I10046" s="69"/>
      <c r="J10046" s="68"/>
      <c r="K10046" s="69"/>
      <c r="L10046" s="68"/>
      <c r="M10046" s="68"/>
      <c r="N10046" s="68"/>
      <c r="O10046" s="68"/>
      <c r="P10046" s="70"/>
      <c r="Q10046" s="71"/>
    </row>
    <row r="10047" spans="1:17">
      <c r="A10047" s="152"/>
      <c r="B10047" s="68"/>
      <c r="C10047" s="68"/>
      <c r="D10047" s="68"/>
      <c r="E10047" s="68"/>
      <c r="F10047" s="69"/>
      <c r="G10047" s="69"/>
      <c r="H10047" s="69"/>
      <c r="I10047" s="69"/>
      <c r="J10047" s="68"/>
      <c r="K10047" s="69"/>
      <c r="L10047" s="68"/>
      <c r="M10047" s="68"/>
      <c r="N10047" s="68"/>
      <c r="O10047" s="68"/>
      <c r="P10047" s="70"/>
      <c r="Q10047" s="71"/>
    </row>
    <row r="10048" spans="1:17">
      <c r="A10048" s="152"/>
      <c r="B10048" s="68"/>
      <c r="C10048" s="68"/>
      <c r="D10048" s="68"/>
      <c r="E10048" s="68"/>
      <c r="F10048" s="69"/>
      <c r="G10048" s="69"/>
      <c r="H10048" s="69"/>
      <c r="I10048" s="69"/>
      <c r="J10048" s="68"/>
      <c r="K10048" s="69"/>
      <c r="L10048" s="68"/>
      <c r="M10048" s="68"/>
      <c r="N10048" s="68"/>
      <c r="O10048" s="68"/>
      <c r="P10048" s="70"/>
      <c r="Q10048" s="71"/>
    </row>
    <row r="10049" spans="1:17">
      <c r="A10049" s="152"/>
      <c r="B10049" s="68"/>
      <c r="C10049" s="68"/>
      <c r="D10049" s="68"/>
      <c r="E10049" s="68"/>
      <c r="F10049" s="69"/>
      <c r="G10049" s="69"/>
      <c r="H10049" s="69"/>
      <c r="I10049" s="69"/>
      <c r="J10049" s="68"/>
      <c r="K10049" s="69"/>
      <c r="L10049" s="68"/>
      <c r="M10049" s="68"/>
      <c r="N10049" s="68"/>
      <c r="O10049" s="68"/>
      <c r="P10049" s="70"/>
      <c r="Q10049" s="71"/>
    </row>
    <row r="10050" spans="1:17">
      <c r="A10050" s="152"/>
      <c r="B10050" s="68"/>
      <c r="C10050" s="68"/>
      <c r="D10050" s="68"/>
      <c r="E10050" s="68"/>
      <c r="F10050" s="69"/>
      <c r="G10050" s="69"/>
      <c r="H10050" s="69"/>
      <c r="I10050" s="69"/>
      <c r="J10050" s="68"/>
      <c r="K10050" s="69"/>
      <c r="L10050" s="68"/>
      <c r="M10050" s="68"/>
      <c r="N10050" s="68"/>
      <c r="O10050" s="68"/>
      <c r="P10050" s="70"/>
      <c r="Q10050" s="71"/>
    </row>
    <row r="10051" spans="1:17">
      <c r="A10051" s="152"/>
      <c r="B10051" s="68"/>
      <c r="C10051" s="68"/>
      <c r="D10051" s="68"/>
      <c r="E10051" s="68"/>
      <c r="F10051" s="69"/>
      <c r="G10051" s="69"/>
      <c r="H10051" s="69"/>
      <c r="I10051" s="69"/>
      <c r="J10051" s="68"/>
      <c r="K10051" s="69"/>
      <c r="L10051" s="68"/>
      <c r="M10051" s="68"/>
      <c r="N10051" s="68"/>
      <c r="O10051" s="68"/>
      <c r="P10051" s="70"/>
      <c r="Q10051" s="71"/>
    </row>
    <row r="10052" spans="1:17">
      <c r="A10052" s="152"/>
      <c r="B10052" s="68"/>
      <c r="C10052" s="68"/>
      <c r="D10052" s="68"/>
      <c r="E10052" s="68"/>
      <c r="F10052" s="69"/>
      <c r="G10052" s="69"/>
      <c r="H10052" s="69"/>
      <c r="I10052" s="69"/>
      <c r="J10052" s="68"/>
      <c r="K10052" s="69"/>
      <c r="L10052" s="68"/>
      <c r="M10052" s="68"/>
      <c r="N10052" s="68"/>
      <c r="O10052" s="68"/>
      <c r="P10052" s="70"/>
      <c r="Q10052" s="71"/>
    </row>
    <row r="10053" spans="1:17">
      <c r="A10053" s="152"/>
      <c r="B10053" s="68"/>
      <c r="C10053" s="68"/>
      <c r="D10053" s="68"/>
      <c r="E10053" s="68"/>
      <c r="F10053" s="69"/>
      <c r="G10053" s="69"/>
      <c r="H10053" s="69"/>
      <c r="I10053" s="69"/>
      <c r="J10053" s="68"/>
      <c r="K10053" s="69"/>
      <c r="L10053" s="68"/>
      <c r="M10053" s="68"/>
      <c r="N10053" s="68"/>
      <c r="O10053" s="68"/>
      <c r="P10053" s="70"/>
      <c r="Q10053" s="71"/>
    </row>
    <row r="10054" spans="1:17">
      <c r="A10054" s="152"/>
      <c r="B10054" s="68"/>
      <c r="C10054" s="68"/>
      <c r="D10054" s="68"/>
      <c r="E10054" s="68"/>
      <c r="F10054" s="69"/>
      <c r="G10054" s="69"/>
      <c r="H10054" s="69"/>
      <c r="I10054" s="69"/>
      <c r="J10054" s="68"/>
      <c r="K10054" s="69"/>
      <c r="L10054" s="68"/>
      <c r="M10054" s="68"/>
      <c r="N10054" s="68"/>
      <c r="O10054" s="68"/>
      <c r="P10054" s="70"/>
      <c r="Q10054" s="71"/>
    </row>
    <row r="10055" spans="1:17">
      <c r="A10055" s="152"/>
      <c r="B10055" s="68"/>
      <c r="C10055" s="68"/>
      <c r="D10055" s="68"/>
      <c r="E10055" s="68"/>
      <c r="F10055" s="69"/>
      <c r="G10055" s="69"/>
      <c r="H10055" s="69"/>
      <c r="I10055" s="69"/>
      <c r="J10055" s="68"/>
      <c r="K10055" s="69"/>
      <c r="L10055" s="68"/>
      <c r="M10055" s="68"/>
      <c r="N10055" s="68"/>
      <c r="O10055" s="68"/>
      <c r="P10055" s="70"/>
      <c r="Q10055" s="71"/>
    </row>
    <row r="10056" spans="1:17">
      <c r="A10056" s="152"/>
      <c r="B10056" s="68"/>
      <c r="C10056" s="68"/>
      <c r="D10056" s="68"/>
      <c r="E10056" s="68"/>
      <c r="F10056" s="69"/>
      <c r="G10056" s="69"/>
      <c r="H10056" s="69"/>
      <c r="I10056" s="69"/>
      <c r="J10056" s="68"/>
      <c r="K10056" s="69"/>
      <c r="L10056" s="68"/>
      <c r="M10056" s="68"/>
      <c r="N10056" s="68"/>
      <c r="O10056" s="68"/>
      <c r="P10056" s="70"/>
      <c r="Q10056" s="71"/>
    </row>
    <row r="10057" spans="1:17">
      <c r="A10057" s="152"/>
      <c r="B10057" s="68"/>
      <c r="C10057" s="68"/>
      <c r="D10057" s="68"/>
      <c r="E10057" s="68"/>
      <c r="F10057" s="69"/>
      <c r="G10057" s="69"/>
      <c r="H10057" s="69"/>
      <c r="I10057" s="69"/>
      <c r="J10057" s="68"/>
      <c r="K10057" s="69"/>
      <c r="L10057" s="68"/>
      <c r="M10057" s="68"/>
      <c r="N10057" s="68"/>
      <c r="O10057" s="68"/>
      <c r="P10057" s="70"/>
      <c r="Q10057" s="71"/>
    </row>
    <row r="10058" spans="1:17">
      <c r="A10058" s="152"/>
      <c r="B10058" s="68"/>
      <c r="C10058" s="68"/>
      <c r="D10058" s="68"/>
      <c r="E10058" s="68"/>
      <c r="F10058" s="69"/>
      <c r="G10058" s="69"/>
      <c r="H10058" s="69"/>
      <c r="I10058" s="69"/>
      <c r="J10058" s="68"/>
      <c r="K10058" s="69"/>
      <c r="L10058" s="68"/>
      <c r="M10058" s="68"/>
      <c r="N10058" s="68"/>
      <c r="O10058" s="68"/>
      <c r="P10058" s="70"/>
      <c r="Q10058" s="71"/>
    </row>
    <row r="10059" spans="1:17">
      <c r="A10059" s="152"/>
      <c r="B10059" s="68"/>
      <c r="C10059" s="68"/>
      <c r="D10059" s="68"/>
      <c r="E10059" s="68"/>
      <c r="F10059" s="69"/>
      <c r="G10059" s="69"/>
      <c r="H10059" s="69"/>
      <c r="I10059" s="69"/>
      <c r="J10059" s="68"/>
      <c r="K10059" s="69"/>
      <c r="L10059" s="68"/>
      <c r="M10059" s="68"/>
      <c r="N10059" s="68"/>
      <c r="O10059" s="68"/>
      <c r="P10059" s="70"/>
      <c r="Q10059" s="71"/>
    </row>
    <row r="10060" spans="1:17">
      <c r="A10060" s="152"/>
      <c r="B10060" s="68"/>
      <c r="C10060" s="68"/>
      <c r="D10060" s="68"/>
      <c r="E10060" s="68"/>
      <c r="F10060" s="69"/>
      <c r="G10060" s="69"/>
      <c r="H10060" s="69"/>
      <c r="I10060" s="69"/>
      <c r="J10060" s="68"/>
      <c r="K10060" s="69"/>
      <c r="L10060" s="68"/>
      <c r="M10060" s="68"/>
      <c r="N10060" s="68"/>
      <c r="O10060" s="68"/>
      <c r="P10060" s="70"/>
      <c r="Q10060" s="71"/>
    </row>
    <row r="10061" spans="1:17">
      <c r="A10061" s="152"/>
      <c r="B10061" s="68"/>
      <c r="C10061" s="68"/>
      <c r="D10061" s="68"/>
      <c r="E10061" s="68"/>
      <c r="F10061" s="69"/>
      <c r="G10061" s="69"/>
      <c r="H10061" s="69"/>
      <c r="I10061" s="69"/>
      <c r="J10061" s="68"/>
      <c r="K10061" s="69"/>
      <c r="L10061" s="68"/>
      <c r="M10061" s="68"/>
      <c r="N10061" s="68"/>
      <c r="O10061" s="68"/>
      <c r="P10061" s="70"/>
      <c r="Q10061" s="71"/>
    </row>
    <row r="10062" spans="1:17">
      <c r="A10062" s="152"/>
      <c r="B10062" s="68"/>
      <c r="C10062" s="68"/>
      <c r="D10062" s="68"/>
      <c r="E10062" s="68"/>
      <c r="F10062" s="69"/>
      <c r="G10062" s="69"/>
      <c r="H10062" s="69"/>
      <c r="I10062" s="69"/>
      <c r="J10062" s="68"/>
      <c r="K10062" s="69"/>
      <c r="L10062" s="68"/>
      <c r="M10062" s="68"/>
      <c r="N10062" s="68"/>
      <c r="O10062" s="68"/>
      <c r="P10062" s="70"/>
      <c r="Q10062" s="71"/>
    </row>
    <row r="10063" spans="1:17">
      <c r="A10063" s="152"/>
      <c r="B10063" s="68"/>
      <c r="C10063" s="68"/>
      <c r="D10063" s="68"/>
      <c r="E10063" s="68"/>
      <c r="F10063" s="69"/>
      <c r="G10063" s="69"/>
      <c r="H10063" s="69"/>
      <c r="I10063" s="69"/>
      <c r="J10063" s="68"/>
      <c r="K10063" s="69"/>
      <c r="L10063" s="68"/>
      <c r="M10063" s="68"/>
      <c r="N10063" s="68"/>
      <c r="O10063" s="68"/>
      <c r="P10063" s="70"/>
      <c r="Q10063" s="71"/>
    </row>
    <row r="10064" spans="1:17">
      <c r="A10064" s="152"/>
      <c r="B10064" s="68"/>
      <c r="C10064" s="68"/>
      <c r="D10064" s="68"/>
      <c r="E10064" s="68"/>
      <c r="F10064" s="69"/>
      <c r="G10064" s="69"/>
      <c r="H10064" s="69"/>
      <c r="I10064" s="69"/>
      <c r="J10064" s="68"/>
      <c r="K10064" s="69"/>
      <c r="L10064" s="68"/>
      <c r="M10064" s="68"/>
      <c r="N10064" s="68"/>
      <c r="O10064" s="68"/>
      <c r="P10064" s="70"/>
      <c r="Q10064" s="71"/>
    </row>
    <row r="10065" spans="1:17">
      <c r="A10065" s="152"/>
      <c r="B10065" s="68"/>
      <c r="C10065" s="68"/>
      <c r="D10065" s="68"/>
      <c r="E10065" s="68"/>
      <c r="F10065" s="69"/>
      <c r="G10065" s="69"/>
      <c r="H10065" s="69"/>
      <c r="I10065" s="69"/>
      <c r="J10065" s="68"/>
      <c r="K10065" s="69"/>
      <c r="L10065" s="68"/>
      <c r="M10065" s="68"/>
      <c r="N10065" s="68"/>
      <c r="O10065" s="68"/>
      <c r="P10065" s="70"/>
      <c r="Q10065" s="71"/>
    </row>
    <row r="10066" spans="1:17">
      <c r="A10066" s="152"/>
      <c r="B10066" s="68"/>
      <c r="C10066" s="68"/>
      <c r="D10066" s="68"/>
      <c r="E10066" s="68"/>
      <c r="F10066" s="69"/>
      <c r="G10066" s="69"/>
      <c r="H10066" s="69"/>
      <c r="I10066" s="69"/>
      <c r="J10066" s="68"/>
      <c r="K10066" s="69"/>
      <c r="L10066" s="68"/>
      <c r="M10066" s="68"/>
      <c r="N10066" s="68"/>
      <c r="O10066" s="68"/>
      <c r="P10066" s="70"/>
      <c r="Q10066" s="71"/>
    </row>
    <row r="10067" spans="1:17">
      <c r="A10067" s="152"/>
      <c r="B10067" s="68"/>
      <c r="C10067" s="68"/>
      <c r="D10067" s="68"/>
      <c r="E10067" s="68"/>
      <c r="F10067" s="69"/>
      <c r="G10067" s="69"/>
      <c r="H10067" s="69"/>
      <c r="I10067" s="69"/>
      <c r="J10067" s="68"/>
      <c r="K10067" s="69"/>
      <c r="L10067" s="68"/>
      <c r="M10067" s="68"/>
      <c r="N10067" s="68"/>
      <c r="O10067" s="68"/>
      <c r="P10067" s="70"/>
      <c r="Q10067" s="71"/>
    </row>
    <row r="10068" spans="1:17">
      <c r="A10068" s="152"/>
      <c r="B10068" s="68"/>
      <c r="C10068" s="68"/>
      <c r="D10068" s="68"/>
      <c r="E10068" s="68"/>
      <c r="F10068" s="69"/>
      <c r="G10068" s="69"/>
      <c r="H10068" s="69"/>
      <c r="I10068" s="69"/>
      <c r="J10068" s="68"/>
      <c r="K10068" s="69"/>
      <c r="L10068" s="68"/>
      <c r="M10068" s="68"/>
      <c r="N10068" s="68"/>
      <c r="O10068" s="68"/>
      <c r="P10068" s="70"/>
      <c r="Q10068" s="71"/>
    </row>
    <row r="10069" spans="1:17">
      <c r="A10069" s="152"/>
      <c r="B10069" s="68"/>
      <c r="C10069" s="68"/>
      <c r="D10069" s="68"/>
      <c r="E10069" s="68"/>
      <c r="F10069" s="69"/>
      <c r="G10069" s="69"/>
      <c r="H10069" s="69"/>
      <c r="I10069" s="69"/>
      <c r="J10069" s="68"/>
      <c r="K10069" s="69"/>
      <c r="L10069" s="68"/>
      <c r="M10069" s="68"/>
      <c r="N10069" s="68"/>
      <c r="O10069" s="68"/>
      <c r="P10069" s="70"/>
      <c r="Q10069" s="71"/>
    </row>
    <row r="10070" spans="1:17">
      <c r="A10070" s="152"/>
      <c r="B10070" s="68"/>
      <c r="C10070" s="68"/>
      <c r="D10070" s="68"/>
      <c r="E10070" s="68"/>
      <c r="F10070" s="69"/>
      <c r="G10070" s="69"/>
      <c r="H10070" s="69"/>
      <c r="I10070" s="69"/>
      <c r="J10070" s="68"/>
      <c r="K10070" s="69"/>
      <c r="L10070" s="68"/>
      <c r="M10070" s="68"/>
      <c r="N10070" s="68"/>
      <c r="O10070" s="68"/>
      <c r="P10070" s="70"/>
      <c r="Q10070" s="71"/>
    </row>
    <row r="10071" spans="1:17">
      <c r="A10071" s="152"/>
      <c r="B10071" s="68"/>
      <c r="C10071" s="68"/>
      <c r="D10071" s="68"/>
      <c r="E10071" s="68"/>
      <c r="F10071" s="69"/>
      <c r="G10071" s="69"/>
      <c r="H10071" s="69"/>
      <c r="I10071" s="69"/>
      <c r="J10071" s="68"/>
      <c r="K10071" s="69"/>
      <c r="L10071" s="68"/>
      <c r="M10071" s="68"/>
      <c r="N10071" s="68"/>
      <c r="O10071" s="68"/>
      <c r="P10071" s="70"/>
      <c r="Q10071" s="71"/>
    </row>
    <row r="10072" spans="1:17">
      <c r="A10072" s="152"/>
      <c r="B10072" s="68"/>
      <c r="C10072" s="68"/>
      <c r="D10072" s="68"/>
      <c r="E10072" s="68"/>
      <c r="F10072" s="69"/>
      <c r="G10072" s="69"/>
      <c r="H10072" s="69"/>
      <c r="I10072" s="69"/>
      <c r="J10072" s="68"/>
      <c r="K10072" s="69"/>
      <c r="L10072" s="68"/>
      <c r="M10072" s="68"/>
      <c r="N10072" s="68"/>
      <c r="O10072" s="68"/>
      <c r="P10072" s="70"/>
      <c r="Q10072" s="71"/>
    </row>
    <row r="10073" spans="1:17">
      <c r="A10073" s="152"/>
      <c r="B10073" s="68"/>
      <c r="C10073" s="68"/>
      <c r="D10073" s="68"/>
      <c r="E10073" s="68"/>
      <c r="F10073" s="69"/>
      <c r="G10073" s="69"/>
      <c r="H10073" s="69"/>
      <c r="I10073" s="69"/>
      <c r="J10073" s="68"/>
      <c r="K10073" s="69"/>
      <c r="L10073" s="68"/>
      <c r="M10073" s="68"/>
      <c r="N10073" s="68"/>
      <c r="O10073" s="68"/>
      <c r="P10073" s="70"/>
      <c r="Q10073" s="71"/>
    </row>
    <row r="10074" spans="1:17">
      <c r="A10074" s="152"/>
      <c r="B10074" s="68"/>
      <c r="C10074" s="68"/>
      <c r="D10074" s="68"/>
      <c r="E10074" s="68"/>
      <c r="F10074" s="69"/>
      <c r="G10074" s="69"/>
      <c r="H10074" s="69"/>
      <c r="I10074" s="69"/>
      <c r="J10074" s="68"/>
      <c r="K10074" s="69"/>
      <c r="L10074" s="68"/>
      <c r="M10074" s="68"/>
      <c r="N10074" s="68"/>
      <c r="O10074" s="68"/>
      <c r="P10074" s="70"/>
      <c r="Q10074" s="71"/>
    </row>
    <row r="10075" spans="1:17">
      <c r="A10075" s="152"/>
      <c r="B10075" s="68"/>
      <c r="C10075" s="68"/>
      <c r="D10075" s="68"/>
      <c r="E10075" s="68"/>
      <c r="F10075" s="69"/>
      <c r="G10075" s="69"/>
      <c r="H10075" s="69"/>
      <c r="I10075" s="69"/>
      <c r="J10075" s="68"/>
      <c r="K10075" s="69"/>
      <c r="L10075" s="68"/>
      <c r="M10075" s="68"/>
      <c r="N10075" s="68"/>
      <c r="O10075" s="68"/>
      <c r="P10075" s="70"/>
      <c r="Q10075" s="71"/>
    </row>
    <row r="10076" spans="1:17">
      <c r="A10076" s="152"/>
      <c r="B10076" s="68"/>
      <c r="C10076" s="68"/>
      <c r="D10076" s="68"/>
      <c r="E10076" s="68"/>
      <c r="F10076" s="69"/>
      <c r="G10076" s="69"/>
      <c r="H10076" s="69"/>
      <c r="I10076" s="69"/>
      <c r="J10076" s="68"/>
      <c r="K10076" s="69"/>
      <c r="L10076" s="68"/>
      <c r="M10076" s="68"/>
      <c r="N10076" s="68"/>
      <c r="O10076" s="68"/>
      <c r="P10076" s="70"/>
      <c r="Q10076" s="71"/>
    </row>
    <row r="10077" spans="1:17">
      <c r="A10077" s="152"/>
      <c r="B10077" s="68"/>
      <c r="C10077" s="68"/>
      <c r="D10077" s="68"/>
      <c r="E10077" s="68"/>
      <c r="F10077" s="69"/>
      <c r="G10077" s="69"/>
      <c r="H10077" s="69"/>
      <c r="I10077" s="69"/>
      <c r="J10077" s="68"/>
      <c r="K10077" s="69"/>
      <c r="L10077" s="68"/>
      <c r="M10077" s="68"/>
      <c r="N10077" s="68"/>
      <c r="O10077" s="68"/>
      <c r="P10077" s="70"/>
      <c r="Q10077" s="71"/>
    </row>
    <row r="10078" spans="1:17">
      <c r="A10078" s="152"/>
      <c r="B10078" s="68"/>
      <c r="C10078" s="68"/>
      <c r="D10078" s="68"/>
      <c r="E10078" s="68"/>
      <c r="F10078" s="69"/>
      <c r="G10078" s="69"/>
      <c r="H10078" s="69"/>
      <c r="I10078" s="69"/>
      <c r="J10078" s="68"/>
      <c r="K10078" s="69"/>
      <c r="L10078" s="68"/>
      <c r="M10078" s="68"/>
      <c r="N10078" s="68"/>
      <c r="O10078" s="68"/>
      <c r="P10078" s="70"/>
      <c r="Q10078" s="71"/>
    </row>
    <row r="10079" spans="1:17">
      <c r="A10079" s="152"/>
      <c r="B10079" s="68"/>
      <c r="C10079" s="68"/>
      <c r="D10079" s="68"/>
      <c r="E10079" s="68"/>
      <c r="F10079" s="69"/>
      <c r="G10079" s="69"/>
      <c r="H10079" s="69"/>
      <c r="I10079" s="69"/>
      <c r="J10079" s="68"/>
      <c r="K10079" s="69"/>
      <c r="L10079" s="68"/>
      <c r="M10079" s="68"/>
      <c r="N10079" s="68"/>
      <c r="O10079" s="68"/>
      <c r="P10079" s="70"/>
      <c r="Q10079" s="71"/>
    </row>
    <row r="10080" spans="1:17">
      <c r="A10080" s="152"/>
      <c r="B10080" s="68"/>
      <c r="C10080" s="68"/>
      <c r="D10080" s="68"/>
      <c r="E10080" s="68"/>
      <c r="F10080" s="69"/>
      <c r="G10080" s="69"/>
      <c r="H10080" s="69"/>
      <c r="I10080" s="69"/>
      <c r="J10080" s="68"/>
      <c r="K10080" s="69"/>
      <c r="L10080" s="68"/>
      <c r="M10080" s="68"/>
      <c r="N10080" s="68"/>
      <c r="O10080" s="68"/>
      <c r="P10080" s="70"/>
      <c r="Q10080" s="71"/>
    </row>
    <row r="10081" spans="1:17">
      <c r="A10081" s="152"/>
      <c r="B10081" s="68"/>
      <c r="C10081" s="68"/>
      <c r="D10081" s="68"/>
      <c r="E10081" s="68"/>
      <c r="F10081" s="69"/>
      <c r="G10081" s="69"/>
      <c r="H10081" s="69"/>
      <c r="I10081" s="69"/>
      <c r="J10081" s="68"/>
      <c r="K10081" s="69"/>
      <c r="L10081" s="68"/>
      <c r="M10081" s="68"/>
      <c r="N10081" s="68"/>
      <c r="O10081" s="68"/>
      <c r="P10081" s="70"/>
      <c r="Q10081" s="71"/>
    </row>
    <row r="10082" spans="1:17">
      <c r="A10082" s="152"/>
      <c r="B10082" s="68"/>
      <c r="C10082" s="68"/>
      <c r="D10082" s="68"/>
      <c r="E10082" s="68"/>
      <c r="F10082" s="69"/>
      <c r="G10082" s="69"/>
      <c r="H10082" s="69"/>
      <c r="I10082" s="69"/>
      <c r="J10082" s="68"/>
      <c r="K10082" s="69"/>
      <c r="L10082" s="68"/>
      <c r="M10082" s="68"/>
      <c r="N10082" s="68"/>
      <c r="O10082" s="68"/>
      <c r="P10082" s="70"/>
      <c r="Q10082" s="71"/>
    </row>
    <row r="10083" spans="1:17">
      <c r="A10083" s="152"/>
      <c r="B10083" s="68"/>
      <c r="C10083" s="68"/>
      <c r="D10083" s="68"/>
      <c r="E10083" s="68"/>
      <c r="F10083" s="69"/>
      <c r="G10083" s="69"/>
      <c r="H10083" s="69"/>
      <c r="I10083" s="69"/>
      <c r="J10083" s="68"/>
      <c r="K10083" s="69"/>
      <c r="L10083" s="68"/>
      <c r="M10083" s="68"/>
      <c r="N10083" s="68"/>
      <c r="O10083" s="68"/>
      <c r="P10083" s="70"/>
      <c r="Q10083" s="71"/>
    </row>
    <row r="10084" spans="1:17">
      <c r="A10084" s="152"/>
      <c r="B10084" s="68"/>
      <c r="C10084" s="68"/>
      <c r="D10084" s="68"/>
      <c r="E10084" s="68"/>
      <c r="F10084" s="69"/>
      <c r="G10084" s="69"/>
      <c r="H10084" s="69"/>
      <c r="I10084" s="69"/>
      <c r="J10084" s="68"/>
      <c r="K10084" s="69"/>
      <c r="L10084" s="68"/>
      <c r="M10084" s="68"/>
      <c r="N10084" s="68"/>
      <c r="O10084" s="68"/>
      <c r="P10084" s="70"/>
      <c r="Q10084" s="71"/>
    </row>
    <row r="10085" spans="1:17">
      <c r="A10085" s="152"/>
      <c r="B10085" s="68"/>
      <c r="C10085" s="68"/>
      <c r="D10085" s="68"/>
      <c r="E10085" s="68"/>
      <c r="F10085" s="69"/>
      <c r="G10085" s="69"/>
      <c r="H10085" s="69"/>
      <c r="I10085" s="69"/>
      <c r="J10085" s="68"/>
      <c r="K10085" s="69"/>
      <c r="L10085" s="68"/>
      <c r="M10085" s="68"/>
      <c r="N10085" s="68"/>
      <c r="O10085" s="68"/>
      <c r="P10085" s="70"/>
      <c r="Q10085" s="71"/>
    </row>
    <row r="10086" spans="1:17">
      <c r="A10086" s="152"/>
      <c r="B10086" s="68"/>
      <c r="C10086" s="68"/>
      <c r="D10086" s="68"/>
      <c r="E10086" s="68"/>
      <c r="F10086" s="69"/>
      <c r="G10086" s="69"/>
      <c r="H10086" s="69"/>
      <c r="I10086" s="69"/>
      <c r="J10086" s="68"/>
      <c r="K10086" s="69"/>
      <c r="L10086" s="68"/>
      <c r="M10086" s="68"/>
      <c r="N10086" s="68"/>
      <c r="O10086" s="68"/>
      <c r="P10086" s="70"/>
      <c r="Q10086" s="71"/>
    </row>
    <row r="10087" spans="1:17">
      <c r="A10087" s="152"/>
      <c r="B10087" s="68"/>
      <c r="C10087" s="68"/>
      <c r="D10087" s="68"/>
      <c r="E10087" s="68"/>
      <c r="F10087" s="69"/>
      <c r="G10087" s="69"/>
      <c r="H10087" s="69"/>
      <c r="I10087" s="69"/>
      <c r="J10087" s="68"/>
      <c r="K10087" s="69"/>
      <c r="L10087" s="68"/>
      <c r="M10087" s="68"/>
      <c r="N10087" s="68"/>
      <c r="O10087" s="68"/>
      <c r="P10087" s="70"/>
      <c r="Q10087" s="71"/>
    </row>
    <row r="10088" spans="1:17">
      <c r="A10088" s="152"/>
      <c r="B10088" s="68"/>
      <c r="C10088" s="68"/>
      <c r="D10088" s="68"/>
      <c r="E10088" s="68"/>
      <c r="F10088" s="69"/>
      <c r="G10088" s="69"/>
      <c r="H10088" s="69"/>
      <c r="I10088" s="69"/>
      <c r="J10088" s="68"/>
      <c r="K10088" s="69"/>
      <c r="L10088" s="68"/>
      <c r="M10088" s="68"/>
      <c r="N10088" s="68"/>
      <c r="O10088" s="68"/>
      <c r="P10088" s="70"/>
      <c r="Q10088" s="71"/>
    </row>
    <row r="10089" spans="1:17">
      <c r="A10089" s="152"/>
      <c r="B10089" s="68"/>
      <c r="C10089" s="68"/>
      <c r="D10089" s="68"/>
      <c r="E10089" s="68"/>
      <c r="F10089" s="69"/>
      <c r="G10089" s="69"/>
      <c r="H10089" s="69"/>
      <c r="I10089" s="69"/>
      <c r="J10089" s="68"/>
      <c r="K10089" s="69"/>
      <c r="L10089" s="68"/>
      <c r="M10089" s="68"/>
      <c r="N10089" s="68"/>
      <c r="O10089" s="68"/>
      <c r="P10089" s="70"/>
      <c r="Q10089" s="71"/>
    </row>
    <row r="10090" spans="1:17">
      <c r="A10090" s="152"/>
      <c r="B10090" s="68"/>
      <c r="C10090" s="68"/>
      <c r="D10090" s="68"/>
      <c r="E10090" s="68"/>
      <c r="F10090" s="69"/>
      <c r="G10090" s="69"/>
      <c r="H10090" s="69"/>
      <c r="I10090" s="69"/>
      <c r="J10090" s="68"/>
      <c r="K10090" s="69"/>
      <c r="L10090" s="68"/>
      <c r="M10090" s="68"/>
      <c r="N10090" s="68"/>
      <c r="O10090" s="68"/>
      <c r="P10090" s="70"/>
      <c r="Q10090" s="71"/>
    </row>
    <row r="10091" spans="1:17">
      <c r="A10091" s="152"/>
      <c r="B10091" s="68"/>
      <c r="C10091" s="68"/>
      <c r="D10091" s="68"/>
      <c r="E10091" s="68"/>
      <c r="F10091" s="69"/>
      <c r="G10091" s="69"/>
      <c r="H10091" s="69"/>
      <c r="I10091" s="69"/>
      <c r="J10091" s="68"/>
      <c r="K10091" s="69"/>
      <c r="L10091" s="68"/>
      <c r="M10091" s="68"/>
      <c r="N10091" s="68"/>
      <c r="O10091" s="68"/>
      <c r="P10091" s="70"/>
      <c r="Q10091" s="71"/>
    </row>
    <row r="10092" spans="1:17">
      <c r="A10092" s="152"/>
      <c r="B10092" s="68"/>
      <c r="C10092" s="68"/>
      <c r="D10092" s="68"/>
      <c r="E10092" s="68"/>
      <c r="F10092" s="69"/>
      <c r="G10092" s="69"/>
      <c r="H10092" s="69"/>
      <c r="I10092" s="69"/>
      <c r="J10092" s="68"/>
      <c r="K10092" s="69"/>
      <c r="L10092" s="68"/>
      <c r="M10092" s="68"/>
      <c r="N10092" s="68"/>
      <c r="O10092" s="68"/>
      <c r="P10092" s="70"/>
      <c r="Q10092" s="71"/>
    </row>
    <row r="10093" spans="1:17">
      <c r="A10093" s="152"/>
      <c r="B10093" s="68"/>
      <c r="C10093" s="68"/>
      <c r="D10093" s="68"/>
      <c r="E10093" s="68"/>
      <c r="F10093" s="69"/>
      <c r="G10093" s="69"/>
      <c r="H10093" s="69"/>
      <c r="I10093" s="69"/>
      <c r="J10093" s="68"/>
      <c r="K10093" s="69"/>
      <c r="L10093" s="68"/>
      <c r="M10093" s="68"/>
      <c r="N10093" s="68"/>
      <c r="O10093" s="68"/>
      <c r="P10093" s="70"/>
      <c r="Q10093" s="71"/>
    </row>
    <row r="10094" spans="1:17">
      <c r="A10094" s="152"/>
      <c r="B10094" s="68"/>
      <c r="C10094" s="68"/>
      <c r="D10094" s="68"/>
      <c r="E10094" s="68"/>
      <c r="F10094" s="69"/>
      <c r="G10094" s="69"/>
      <c r="H10094" s="69"/>
      <c r="I10094" s="69"/>
      <c r="J10094" s="68"/>
      <c r="K10094" s="69"/>
      <c r="L10094" s="68"/>
      <c r="M10094" s="68"/>
      <c r="N10094" s="68"/>
      <c r="O10094" s="68"/>
      <c r="P10094" s="70"/>
      <c r="Q10094" s="71"/>
    </row>
    <row r="10095" spans="1:17">
      <c r="A10095" s="152"/>
      <c r="B10095" s="68"/>
      <c r="C10095" s="68"/>
      <c r="D10095" s="68"/>
      <c r="E10095" s="68"/>
      <c r="F10095" s="69"/>
      <c r="G10095" s="69"/>
      <c r="H10095" s="69"/>
      <c r="I10095" s="69"/>
      <c r="J10095" s="68"/>
      <c r="K10095" s="69"/>
      <c r="L10095" s="68"/>
      <c r="M10095" s="68"/>
      <c r="N10095" s="68"/>
      <c r="O10095" s="68"/>
      <c r="P10095" s="70"/>
      <c r="Q10095" s="71"/>
    </row>
    <row r="10096" spans="1:17">
      <c r="A10096" s="152"/>
      <c r="B10096" s="68"/>
      <c r="C10096" s="68"/>
      <c r="D10096" s="68"/>
      <c r="E10096" s="68"/>
      <c r="F10096" s="69"/>
      <c r="G10096" s="69"/>
      <c r="H10096" s="69"/>
      <c r="I10096" s="69"/>
      <c r="J10096" s="68"/>
      <c r="K10096" s="69"/>
      <c r="L10096" s="68"/>
      <c r="M10096" s="68"/>
      <c r="N10096" s="68"/>
      <c r="O10096" s="68"/>
      <c r="P10096" s="70"/>
      <c r="Q10096" s="71"/>
    </row>
    <row r="10097" spans="1:17">
      <c r="A10097" s="152"/>
      <c r="B10097" s="68"/>
      <c r="C10097" s="68"/>
      <c r="D10097" s="68"/>
      <c r="E10097" s="68"/>
      <c r="F10097" s="69"/>
      <c r="G10097" s="69"/>
      <c r="H10097" s="69"/>
      <c r="I10097" s="69"/>
      <c r="J10097" s="68"/>
      <c r="K10097" s="69"/>
      <c r="L10097" s="68"/>
      <c r="M10097" s="68"/>
      <c r="N10097" s="68"/>
      <c r="O10097" s="68"/>
      <c r="P10097" s="70"/>
      <c r="Q10097" s="71"/>
    </row>
    <row r="10098" spans="1:17">
      <c r="A10098" s="152"/>
      <c r="B10098" s="68"/>
      <c r="C10098" s="68"/>
      <c r="D10098" s="68"/>
      <c r="E10098" s="68"/>
      <c r="F10098" s="69"/>
      <c r="G10098" s="69"/>
      <c r="H10098" s="69"/>
      <c r="I10098" s="69"/>
      <c r="J10098" s="68"/>
      <c r="K10098" s="69"/>
      <c r="L10098" s="68"/>
      <c r="M10098" s="68"/>
      <c r="N10098" s="68"/>
      <c r="O10098" s="68"/>
      <c r="P10098" s="70"/>
      <c r="Q10098" s="71"/>
    </row>
    <row r="10099" spans="1:17">
      <c r="A10099" s="152"/>
      <c r="B10099" s="68"/>
      <c r="C10099" s="68"/>
      <c r="D10099" s="68"/>
      <c r="E10099" s="68"/>
      <c r="F10099" s="69"/>
      <c r="G10099" s="69"/>
      <c r="H10099" s="69"/>
      <c r="I10099" s="69"/>
      <c r="J10099" s="68"/>
      <c r="K10099" s="69"/>
      <c r="L10099" s="68"/>
      <c r="M10099" s="68"/>
      <c r="N10099" s="68"/>
      <c r="O10099" s="68"/>
      <c r="P10099" s="70"/>
      <c r="Q10099" s="71"/>
    </row>
    <row r="10100" spans="1:17">
      <c r="A10100" s="152"/>
      <c r="B10100" s="68"/>
      <c r="C10100" s="68"/>
      <c r="D10100" s="68"/>
      <c r="E10100" s="68"/>
      <c r="F10100" s="69"/>
      <c r="G10100" s="69"/>
      <c r="H10100" s="69"/>
      <c r="I10100" s="69"/>
      <c r="J10100" s="68"/>
      <c r="K10100" s="69"/>
      <c r="L10100" s="68"/>
      <c r="M10100" s="68"/>
      <c r="N10100" s="68"/>
      <c r="O10100" s="68"/>
      <c r="P10100" s="70"/>
      <c r="Q10100" s="71"/>
    </row>
    <row r="10101" spans="1:17">
      <c r="A10101" s="152"/>
      <c r="B10101" s="68"/>
      <c r="C10101" s="68"/>
      <c r="D10101" s="68"/>
      <c r="E10101" s="68"/>
      <c r="F10101" s="69"/>
      <c r="G10101" s="69"/>
      <c r="H10101" s="69"/>
      <c r="I10101" s="69"/>
      <c r="J10101" s="68"/>
      <c r="K10101" s="69"/>
      <c r="L10101" s="68"/>
      <c r="M10101" s="68"/>
      <c r="N10101" s="68"/>
      <c r="O10101" s="68"/>
      <c r="P10101" s="70"/>
      <c r="Q10101" s="71"/>
    </row>
    <row r="10102" spans="1:17">
      <c r="A10102" s="152"/>
      <c r="B10102" s="68"/>
      <c r="C10102" s="68"/>
      <c r="D10102" s="68"/>
      <c r="E10102" s="68"/>
      <c r="F10102" s="69"/>
      <c r="G10102" s="69"/>
      <c r="H10102" s="69"/>
      <c r="I10102" s="69"/>
      <c r="J10102" s="68"/>
      <c r="K10102" s="69"/>
      <c r="L10102" s="68"/>
      <c r="M10102" s="68"/>
      <c r="N10102" s="68"/>
      <c r="O10102" s="68"/>
      <c r="P10102" s="70"/>
      <c r="Q10102" s="71"/>
    </row>
    <row r="10103" spans="1:17">
      <c r="A10103" s="152"/>
      <c r="B10103" s="68"/>
      <c r="C10103" s="68"/>
      <c r="D10103" s="68"/>
      <c r="E10103" s="68"/>
      <c r="F10103" s="69"/>
      <c r="G10103" s="69"/>
      <c r="H10103" s="69"/>
      <c r="I10103" s="69"/>
      <c r="J10103" s="68"/>
      <c r="K10103" s="69"/>
      <c r="L10103" s="68"/>
      <c r="M10103" s="68"/>
      <c r="N10103" s="68"/>
      <c r="O10103" s="68"/>
      <c r="P10103" s="70"/>
      <c r="Q10103" s="71"/>
    </row>
    <row r="10104" spans="1:17">
      <c r="A10104" s="152"/>
      <c r="B10104" s="68"/>
      <c r="C10104" s="68"/>
      <c r="D10104" s="68"/>
      <c r="E10104" s="68"/>
      <c r="F10104" s="69"/>
      <c r="G10104" s="69"/>
      <c r="H10104" s="69"/>
      <c r="I10104" s="69"/>
      <c r="J10104" s="68"/>
      <c r="K10104" s="69"/>
      <c r="L10104" s="68"/>
      <c r="M10104" s="68"/>
      <c r="N10104" s="68"/>
      <c r="O10104" s="68"/>
      <c r="P10104" s="70"/>
      <c r="Q10104" s="71"/>
    </row>
    <row r="10105" spans="1:17">
      <c r="A10105" s="152"/>
      <c r="B10105" s="68"/>
      <c r="C10105" s="68"/>
      <c r="D10105" s="68"/>
      <c r="E10105" s="68"/>
      <c r="F10105" s="69"/>
      <c r="G10105" s="69"/>
      <c r="H10105" s="69"/>
      <c r="I10105" s="69"/>
      <c r="J10105" s="68"/>
      <c r="K10105" s="69"/>
      <c r="L10105" s="68"/>
      <c r="M10105" s="68"/>
      <c r="N10105" s="68"/>
      <c r="O10105" s="68"/>
      <c r="P10105" s="70"/>
      <c r="Q10105" s="71"/>
    </row>
    <row r="10106" spans="1:17">
      <c r="A10106" s="152"/>
      <c r="B10106" s="68"/>
      <c r="C10106" s="68"/>
      <c r="D10106" s="68"/>
      <c r="E10106" s="68"/>
      <c r="F10106" s="69"/>
      <c r="G10106" s="69"/>
      <c r="H10106" s="69"/>
      <c r="I10106" s="69"/>
      <c r="J10106" s="68"/>
      <c r="K10106" s="69"/>
      <c r="L10106" s="68"/>
      <c r="M10106" s="68"/>
      <c r="N10106" s="68"/>
      <c r="O10106" s="68"/>
      <c r="P10106" s="70"/>
      <c r="Q10106" s="71"/>
    </row>
    <row r="10107" spans="1:17">
      <c r="A10107" s="152"/>
      <c r="B10107" s="68"/>
      <c r="C10107" s="68"/>
      <c r="D10107" s="68"/>
      <c r="E10107" s="68"/>
      <c r="F10107" s="69"/>
      <c r="G10107" s="69"/>
      <c r="H10107" s="69"/>
      <c r="I10107" s="69"/>
      <c r="J10107" s="68"/>
      <c r="K10107" s="69"/>
      <c r="L10107" s="68"/>
      <c r="M10107" s="68"/>
      <c r="N10107" s="68"/>
      <c r="O10107" s="68"/>
      <c r="P10107" s="70"/>
      <c r="Q10107" s="71"/>
    </row>
    <row r="10108" spans="1:17">
      <c r="A10108" s="152"/>
      <c r="B10108" s="68"/>
      <c r="C10108" s="68"/>
      <c r="D10108" s="68"/>
      <c r="E10108" s="68"/>
      <c r="F10108" s="69"/>
      <c r="G10108" s="69"/>
      <c r="H10108" s="69"/>
      <c r="I10108" s="69"/>
      <c r="J10108" s="68"/>
      <c r="K10108" s="69"/>
      <c r="L10108" s="68"/>
      <c r="M10108" s="68"/>
      <c r="N10108" s="68"/>
      <c r="O10108" s="68"/>
      <c r="P10108" s="70"/>
      <c r="Q10108" s="71"/>
    </row>
    <row r="10109" spans="1:17">
      <c r="A10109" s="152"/>
      <c r="B10109" s="68"/>
      <c r="C10109" s="68"/>
      <c r="D10109" s="68"/>
      <c r="E10109" s="68"/>
      <c r="F10109" s="69"/>
      <c r="G10109" s="69"/>
      <c r="H10109" s="69"/>
      <c r="I10109" s="69"/>
      <c r="J10109" s="68"/>
      <c r="K10109" s="69"/>
      <c r="L10109" s="68"/>
      <c r="M10109" s="68"/>
      <c r="N10109" s="68"/>
      <c r="O10109" s="68"/>
      <c r="P10109" s="70"/>
      <c r="Q10109" s="71"/>
    </row>
    <row r="10110" spans="1:17">
      <c r="A10110" s="152"/>
      <c r="B10110" s="68"/>
      <c r="C10110" s="68"/>
      <c r="D10110" s="68"/>
      <c r="E10110" s="68"/>
      <c r="F10110" s="69"/>
      <c r="G10110" s="69"/>
      <c r="H10110" s="69"/>
      <c r="I10110" s="69"/>
      <c r="J10110" s="68"/>
      <c r="K10110" s="69"/>
      <c r="L10110" s="68"/>
      <c r="M10110" s="68"/>
      <c r="N10110" s="68"/>
      <c r="O10110" s="68"/>
      <c r="P10110" s="70"/>
      <c r="Q10110" s="71"/>
    </row>
    <row r="10111" spans="1:17">
      <c r="A10111" s="152"/>
      <c r="B10111" s="68"/>
      <c r="C10111" s="68"/>
      <c r="D10111" s="68"/>
      <c r="E10111" s="68"/>
      <c r="F10111" s="69"/>
      <c r="G10111" s="69"/>
      <c r="H10111" s="69"/>
      <c r="I10111" s="69"/>
      <c r="J10111" s="68"/>
      <c r="K10111" s="69"/>
      <c r="L10111" s="68"/>
      <c r="M10111" s="68"/>
      <c r="N10111" s="68"/>
      <c r="O10111" s="68"/>
      <c r="P10111" s="70"/>
      <c r="Q10111" s="71"/>
    </row>
    <row r="10112" spans="1:17">
      <c r="A10112" s="152"/>
      <c r="B10112" s="68"/>
      <c r="C10112" s="68"/>
      <c r="D10112" s="68"/>
      <c r="E10112" s="68"/>
      <c r="F10112" s="69"/>
      <c r="G10112" s="69"/>
      <c r="H10112" s="69"/>
      <c r="I10112" s="69"/>
      <c r="J10112" s="68"/>
      <c r="K10112" s="69"/>
      <c r="L10112" s="68"/>
      <c r="M10112" s="68"/>
      <c r="N10112" s="68"/>
      <c r="O10112" s="68"/>
      <c r="P10112" s="70"/>
      <c r="Q10112" s="71"/>
    </row>
    <row r="10113" spans="1:17">
      <c r="A10113" s="152"/>
      <c r="B10113" s="68"/>
      <c r="C10113" s="68"/>
      <c r="D10113" s="68"/>
      <c r="E10113" s="68"/>
      <c r="F10113" s="69"/>
      <c r="G10113" s="69"/>
      <c r="H10113" s="69"/>
      <c r="I10113" s="69"/>
      <c r="J10113" s="68"/>
      <c r="K10113" s="69"/>
      <c r="L10113" s="68"/>
      <c r="M10113" s="68"/>
      <c r="N10113" s="68"/>
      <c r="O10113" s="68"/>
      <c r="P10113" s="70"/>
      <c r="Q10113" s="71"/>
    </row>
    <row r="10114" spans="1:17">
      <c r="A10114" s="152"/>
      <c r="B10114" s="68"/>
      <c r="C10114" s="68"/>
      <c r="D10114" s="68"/>
      <c r="E10114" s="68"/>
      <c r="F10114" s="69"/>
      <c r="G10114" s="69"/>
      <c r="H10114" s="69"/>
      <c r="I10114" s="69"/>
      <c r="J10114" s="68"/>
      <c r="K10114" s="69"/>
      <c r="L10114" s="68"/>
      <c r="M10114" s="68"/>
      <c r="N10114" s="68"/>
      <c r="O10114" s="68"/>
      <c r="P10114" s="70"/>
      <c r="Q10114" s="71"/>
    </row>
    <row r="10115" spans="1:17">
      <c r="A10115" s="152"/>
      <c r="B10115" s="68"/>
      <c r="C10115" s="68"/>
      <c r="D10115" s="68"/>
      <c r="E10115" s="68"/>
      <c r="F10115" s="69"/>
      <c r="G10115" s="69"/>
      <c r="H10115" s="69"/>
      <c r="I10115" s="69"/>
      <c r="J10115" s="68"/>
      <c r="K10115" s="69"/>
      <c r="L10115" s="68"/>
      <c r="M10115" s="68"/>
      <c r="N10115" s="68"/>
      <c r="O10115" s="68"/>
      <c r="P10115" s="70"/>
      <c r="Q10115" s="71"/>
    </row>
    <row r="10116" spans="1:17">
      <c r="A10116" s="152"/>
      <c r="B10116" s="68"/>
      <c r="C10116" s="68"/>
      <c r="D10116" s="68"/>
      <c r="E10116" s="68"/>
      <c r="F10116" s="69"/>
      <c r="G10116" s="69"/>
      <c r="H10116" s="69"/>
      <c r="I10116" s="69"/>
      <c r="J10116" s="68"/>
      <c r="K10116" s="69"/>
      <c r="L10116" s="68"/>
      <c r="M10116" s="68"/>
      <c r="N10116" s="68"/>
      <c r="O10116" s="68"/>
      <c r="P10116" s="70"/>
      <c r="Q10116" s="71"/>
    </row>
    <row r="10117" spans="1:17">
      <c r="A10117" s="152"/>
      <c r="B10117" s="68"/>
      <c r="C10117" s="68"/>
      <c r="D10117" s="68"/>
      <c r="E10117" s="68"/>
      <c r="F10117" s="69"/>
      <c r="G10117" s="69"/>
      <c r="H10117" s="69"/>
      <c r="I10117" s="69"/>
      <c r="J10117" s="68"/>
      <c r="K10117" s="69"/>
      <c r="L10117" s="68"/>
      <c r="M10117" s="68"/>
      <c r="N10117" s="68"/>
      <c r="O10117" s="68"/>
      <c r="P10117" s="70"/>
      <c r="Q10117" s="71"/>
    </row>
    <row r="10118" spans="1:17">
      <c r="A10118" s="152"/>
      <c r="B10118" s="68"/>
      <c r="C10118" s="68"/>
      <c r="D10118" s="68"/>
      <c r="E10118" s="68"/>
      <c r="F10118" s="69"/>
      <c r="G10118" s="69"/>
      <c r="H10118" s="69"/>
      <c r="I10118" s="69"/>
      <c r="J10118" s="68"/>
      <c r="K10118" s="69"/>
      <c r="L10118" s="68"/>
      <c r="M10118" s="68"/>
      <c r="N10118" s="68"/>
      <c r="O10118" s="68"/>
      <c r="P10118" s="70"/>
      <c r="Q10118" s="71"/>
    </row>
    <row r="10119" spans="1:17">
      <c r="A10119" s="152"/>
      <c r="B10119" s="68"/>
      <c r="C10119" s="68"/>
      <c r="D10119" s="68"/>
      <c r="E10119" s="68"/>
      <c r="F10119" s="69"/>
      <c r="G10119" s="69"/>
      <c r="H10119" s="69"/>
      <c r="I10119" s="69"/>
      <c r="J10119" s="68"/>
      <c r="K10119" s="69"/>
      <c r="L10119" s="68"/>
      <c r="M10119" s="68"/>
      <c r="N10119" s="68"/>
      <c r="O10119" s="68"/>
      <c r="P10119" s="70"/>
      <c r="Q10119" s="71"/>
    </row>
    <row r="10120" spans="1:17">
      <c r="A10120" s="152"/>
      <c r="B10120" s="68"/>
      <c r="C10120" s="68"/>
      <c r="D10120" s="68"/>
      <c r="E10120" s="68"/>
      <c r="F10120" s="69"/>
      <c r="G10120" s="69"/>
      <c r="H10120" s="69"/>
      <c r="I10120" s="69"/>
      <c r="J10120" s="68"/>
      <c r="K10120" s="69"/>
      <c r="L10120" s="68"/>
      <c r="M10120" s="68"/>
      <c r="N10120" s="68"/>
      <c r="O10120" s="68"/>
      <c r="P10120" s="70"/>
      <c r="Q10120" s="71"/>
    </row>
    <row r="10121" spans="1:17">
      <c r="A10121" s="152"/>
      <c r="B10121" s="68"/>
      <c r="C10121" s="68"/>
      <c r="D10121" s="68"/>
      <c r="E10121" s="68"/>
      <c r="F10121" s="69"/>
      <c r="G10121" s="69"/>
      <c r="H10121" s="69"/>
      <c r="I10121" s="69"/>
      <c r="J10121" s="68"/>
      <c r="K10121" s="69"/>
      <c r="L10121" s="68"/>
      <c r="M10121" s="68"/>
      <c r="N10121" s="68"/>
      <c r="O10121" s="68"/>
      <c r="P10121" s="70"/>
      <c r="Q10121" s="71"/>
    </row>
    <row r="10122" spans="1:17">
      <c r="A10122" s="152"/>
      <c r="B10122" s="68"/>
      <c r="C10122" s="68"/>
      <c r="D10122" s="68"/>
      <c r="E10122" s="68"/>
      <c r="F10122" s="69"/>
      <c r="G10122" s="69"/>
      <c r="H10122" s="69"/>
      <c r="I10122" s="69"/>
      <c r="J10122" s="68"/>
      <c r="K10122" s="69"/>
      <c r="L10122" s="68"/>
      <c r="M10122" s="68"/>
      <c r="N10122" s="68"/>
      <c r="O10122" s="68"/>
      <c r="P10122" s="70"/>
      <c r="Q10122" s="71"/>
    </row>
    <row r="10123" spans="1:17">
      <c r="A10123" s="152"/>
      <c r="B10123" s="68"/>
      <c r="C10123" s="68"/>
      <c r="D10123" s="68"/>
      <c r="E10123" s="68"/>
      <c r="F10123" s="69"/>
      <c r="G10123" s="69"/>
      <c r="H10123" s="69"/>
      <c r="I10123" s="69"/>
      <c r="J10123" s="68"/>
      <c r="K10123" s="69"/>
      <c r="L10123" s="68"/>
      <c r="M10123" s="68"/>
      <c r="N10123" s="68"/>
      <c r="O10123" s="68"/>
      <c r="P10123" s="70"/>
      <c r="Q10123" s="71"/>
    </row>
    <row r="10124" spans="1:17">
      <c r="A10124" s="152"/>
      <c r="B10124" s="68"/>
      <c r="C10124" s="68"/>
      <c r="D10124" s="68"/>
      <c r="E10124" s="68"/>
      <c r="F10124" s="69"/>
      <c r="G10124" s="69"/>
      <c r="H10124" s="69"/>
      <c r="I10124" s="69"/>
      <c r="J10124" s="68"/>
      <c r="K10124" s="69"/>
      <c r="L10124" s="68"/>
      <c r="M10124" s="68"/>
      <c r="N10124" s="68"/>
      <c r="O10124" s="68"/>
      <c r="P10124" s="70"/>
      <c r="Q10124" s="71"/>
    </row>
    <row r="10125" spans="1:17">
      <c r="A10125" s="152"/>
      <c r="B10125" s="68"/>
      <c r="C10125" s="68"/>
      <c r="D10125" s="68"/>
      <c r="E10125" s="68"/>
      <c r="F10125" s="69"/>
      <c r="G10125" s="69"/>
      <c r="H10125" s="69"/>
      <c r="I10125" s="69"/>
      <c r="J10125" s="68"/>
      <c r="K10125" s="69"/>
      <c r="L10125" s="68"/>
      <c r="M10125" s="68"/>
      <c r="N10125" s="68"/>
      <c r="O10125" s="68"/>
      <c r="P10125" s="70"/>
      <c r="Q10125" s="71"/>
    </row>
    <row r="10126" spans="1:17">
      <c r="A10126" s="152"/>
      <c r="B10126" s="68"/>
      <c r="C10126" s="68"/>
      <c r="D10126" s="68"/>
      <c r="E10126" s="68"/>
      <c r="F10126" s="69"/>
      <c r="G10126" s="69"/>
      <c r="H10126" s="69"/>
      <c r="I10126" s="69"/>
      <c r="J10126" s="68"/>
      <c r="K10126" s="69"/>
      <c r="L10126" s="68"/>
      <c r="M10126" s="68"/>
      <c r="N10126" s="68"/>
      <c r="O10126" s="68"/>
      <c r="P10126" s="70"/>
      <c r="Q10126" s="71"/>
    </row>
    <row r="10127" spans="1:17">
      <c r="A10127" s="152"/>
      <c r="B10127" s="68"/>
      <c r="C10127" s="68"/>
      <c r="D10127" s="68"/>
      <c r="E10127" s="68"/>
      <c r="F10127" s="69"/>
      <c r="G10127" s="69"/>
      <c r="H10127" s="69"/>
      <c r="I10127" s="69"/>
      <c r="J10127" s="68"/>
      <c r="K10127" s="69"/>
      <c r="L10127" s="68"/>
      <c r="M10127" s="68"/>
      <c r="N10127" s="68"/>
      <c r="O10127" s="68"/>
      <c r="P10127" s="70"/>
      <c r="Q10127" s="71"/>
    </row>
    <row r="10128" spans="1:17">
      <c r="A10128" s="152"/>
      <c r="B10128" s="68"/>
      <c r="C10128" s="68"/>
      <c r="D10128" s="68"/>
      <c r="E10128" s="68"/>
      <c r="F10128" s="69"/>
      <c r="G10128" s="69"/>
      <c r="H10128" s="69"/>
      <c r="I10128" s="69"/>
      <c r="J10128" s="68"/>
      <c r="K10128" s="69"/>
      <c r="L10128" s="68"/>
      <c r="M10128" s="68"/>
      <c r="N10128" s="68"/>
      <c r="O10128" s="68"/>
      <c r="P10128" s="70"/>
      <c r="Q10128" s="71"/>
    </row>
    <row r="10129" spans="1:17">
      <c r="A10129" s="152"/>
      <c r="B10129" s="68"/>
      <c r="C10129" s="68"/>
      <c r="D10129" s="68"/>
      <c r="E10129" s="68"/>
      <c r="F10129" s="69"/>
      <c r="G10129" s="69"/>
      <c r="H10129" s="69"/>
      <c r="I10129" s="69"/>
      <c r="J10129" s="68"/>
      <c r="K10129" s="69"/>
      <c r="L10129" s="68"/>
      <c r="M10129" s="68"/>
      <c r="N10129" s="68"/>
      <c r="O10129" s="68"/>
      <c r="P10129" s="70"/>
      <c r="Q10129" s="71"/>
    </row>
    <row r="10130" spans="1:17">
      <c r="A10130" s="152"/>
      <c r="B10130" s="68"/>
      <c r="C10130" s="68"/>
      <c r="D10130" s="68"/>
      <c r="E10130" s="68"/>
      <c r="F10130" s="69"/>
      <c r="G10130" s="69"/>
      <c r="H10130" s="69"/>
      <c r="I10130" s="69"/>
      <c r="J10130" s="68"/>
      <c r="K10130" s="69"/>
      <c r="L10130" s="68"/>
      <c r="M10130" s="68"/>
      <c r="N10130" s="68"/>
      <c r="O10130" s="68"/>
      <c r="P10130" s="70"/>
      <c r="Q10130" s="71"/>
    </row>
    <row r="10131" spans="1:17">
      <c r="A10131" s="152"/>
      <c r="B10131" s="68"/>
      <c r="C10131" s="68"/>
      <c r="D10131" s="68"/>
      <c r="E10131" s="68"/>
      <c r="F10131" s="69"/>
      <c r="G10131" s="69"/>
      <c r="H10131" s="69"/>
      <c r="I10131" s="69"/>
      <c r="J10131" s="68"/>
      <c r="K10131" s="69"/>
      <c r="L10131" s="68"/>
      <c r="M10131" s="68"/>
      <c r="N10131" s="68"/>
      <c r="O10131" s="68"/>
      <c r="P10131" s="70"/>
      <c r="Q10131" s="71"/>
    </row>
    <row r="10132" spans="1:17">
      <c r="A10132" s="152"/>
      <c r="B10132" s="68"/>
      <c r="C10132" s="68"/>
      <c r="D10132" s="68"/>
      <c r="E10132" s="68"/>
      <c r="F10132" s="69"/>
      <c r="G10132" s="69"/>
      <c r="H10132" s="69"/>
      <c r="I10132" s="69"/>
      <c r="J10132" s="68"/>
      <c r="K10132" s="69"/>
      <c r="L10132" s="68"/>
      <c r="M10132" s="68"/>
      <c r="N10132" s="68"/>
      <c r="O10132" s="68"/>
      <c r="P10132" s="70"/>
      <c r="Q10132" s="71"/>
    </row>
    <row r="10133" spans="1:17">
      <c r="A10133" s="152"/>
      <c r="B10133" s="68"/>
      <c r="C10133" s="68"/>
      <c r="D10133" s="68"/>
      <c r="E10133" s="68"/>
      <c r="F10133" s="69"/>
      <c r="G10133" s="69"/>
      <c r="H10133" s="69"/>
      <c r="I10133" s="69"/>
      <c r="J10133" s="68"/>
      <c r="K10133" s="69"/>
      <c r="L10133" s="68"/>
      <c r="M10133" s="68"/>
      <c r="N10133" s="68"/>
      <c r="O10133" s="68"/>
      <c r="P10133" s="70"/>
      <c r="Q10133" s="71"/>
    </row>
    <row r="10134" spans="1:17">
      <c r="A10134" s="152"/>
      <c r="B10134" s="68"/>
      <c r="C10134" s="68"/>
      <c r="D10134" s="68"/>
      <c r="E10134" s="68"/>
      <c r="F10134" s="69"/>
      <c r="G10134" s="69"/>
      <c r="H10134" s="69"/>
      <c r="I10134" s="69"/>
      <c r="J10134" s="68"/>
      <c r="K10134" s="69"/>
      <c r="L10134" s="68"/>
      <c r="M10134" s="68"/>
      <c r="N10134" s="68"/>
      <c r="O10134" s="68"/>
      <c r="P10134" s="70"/>
      <c r="Q10134" s="71"/>
    </row>
    <row r="10135" spans="1:17">
      <c r="A10135" s="152"/>
      <c r="B10135" s="68"/>
      <c r="C10135" s="68"/>
      <c r="D10135" s="68"/>
      <c r="E10135" s="68"/>
      <c r="F10135" s="69"/>
      <c r="G10135" s="69"/>
      <c r="H10135" s="69"/>
      <c r="I10135" s="69"/>
      <c r="J10135" s="68"/>
      <c r="K10135" s="69"/>
      <c r="L10135" s="68"/>
      <c r="M10135" s="68"/>
      <c r="N10135" s="68"/>
      <c r="O10135" s="68"/>
      <c r="P10135" s="70"/>
      <c r="Q10135" s="71"/>
    </row>
    <row r="10136" spans="1:17">
      <c r="A10136" s="152"/>
      <c r="B10136" s="68"/>
      <c r="C10136" s="68"/>
      <c r="D10136" s="68"/>
      <c r="E10136" s="68"/>
      <c r="F10136" s="69"/>
      <c r="G10136" s="69"/>
      <c r="H10136" s="69"/>
      <c r="I10136" s="69"/>
      <c r="J10136" s="68"/>
      <c r="K10136" s="69"/>
      <c r="L10136" s="68"/>
      <c r="M10136" s="68"/>
      <c r="N10136" s="68"/>
      <c r="O10136" s="68"/>
      <c r="P10136" s="70"/>
      <c r="Q10136" s="71"/>
    </row>
    <row r="10137" spans="1:17">
      <c r="A10137" s="152"/>
      <c r="B10137" s="68"/>
      <c r="C10137" s="68"/>
      <c r="D10137" s="68"/>
      <c r="E10137" s="68"/>
      <c r="F10137" s="69"/>
      <c r="G10137" s="69"/>
      <c r="H10137" s="69"/>
      <c r="I10137" s="69"/>
      <c r="J10137" s="68"/>
      <c r="K10137" s="69"/>
      <c r="L10137" s="68"/>
      <c r="M10137" s="68"/>
      <c r="N10137" s="68"/>
      <c r="O10137" s="68"/>
      <c r="P10137" s="70"/>
      <c r="Q10137" s="71"/>
    </row>
    <row r="10138" spans="1:17">
      <c r="A10138" s="152"/>
      <c r="B10138" s="68"/>
      <c r="C10138" s="68"/>
      <c r="D10138" s="68"/>
      <c r="E10138" s="68"/>
      <c r="F10138" s="69"/>
      <c r="G10138" s="69"/>
      <c r="H10138" s="69"/>
      <c r="I10138" s="69"/>
      <c r="J10138" s="68"/>
      <c r="K10138" s="69"/>
      <c r="L10138" s="68"/>
      <c r="M10138" s="68"/>
      <c r="N10138" s="68"/>
      <c r="O10138" s="68"/>
      <c r="P10138" s="70"/>
      <c r="Q10138" s="71"/>
    </row>
    <row r="10139" spans="1:17">
      <c r="A10139" s="152"/>
      <c r="B10139" s="68"/>
      <c r="C10139" s="68"/>
      <c r="D10139" s="68"/>
      <c r="E10139" s="68"/>
      <c r="F10139" s="69"/>
      <c r="G10139" s="69"/>
      <c r="H10139" s="69"/>
      <c r="I10139" s="69"/>
      <c r="J10139" s="68"/>
      <c r="K10139" s="69"/>
      <c r="L10139" s="68"/>
      <c r="M10139" s="68"/>
      <c r="N10139" s="68"/>
      <c r="O10139" s="68"/>
      <c r="P10139" s="70"/>
      <c r="Q10139" s="71"/>
    </row>
    <row r="10140" spans="1:17">
      <c r="A10140" s="152"/>
      <c r="B10140" s="68"/>
      <c r="C10140" s="68"/>
      <c r="D10140" s="68"/>
      <c r="E10140" s="68"/>
      <c r="F10140" s="69"/>
      <c r="G10140" s="69"/>
      <c r="H10140" s="69"/>
      <c r="I10140" s="69"/>
      <c r="J10140" s="68"/>
      <c r="K10140" s="69"/>
      <c r="L10140" s="68"/>
      <c r="M10140" s="68"/>
      <c r="N10140" s="68"/>
      <c r="O10140" s="68"/>
      <c r="P10140" s="70"/>
      <c r="Q10140" s="71"/>
    </row>
    <row r="10141" spans="1:17">
      <c r="A10141" s="152"/>
      <c r="B10141" s="68"/>
      <c r="C10141" s="68"/>
      <c r="D10141" s="68"/>
      <c r="E10141" s="68"/>
      <c r="F10141" s="69"/>
      <c r="G10141" s="69"/>
      <c r="H10141" s="69"/>
      <c r="I10141" s="69"/>
      <c r="J10141" s="68"/>
      <c r="K10141" s="69"/>
      <c r="L10141" s="68"/>
      <c r="M10141" s="68"/>
      <c r="N10141" s="68"/>
      <c r="O10141" s="68"/>
      <c r="P10141" s="70"/>
      <c r="Q10141" s="71"/>
    </row>
    <row r="10142" spans="1:17">
      <c r="A10142" s="152"/>
      <c r="B10142" s="68"/>
      <c r="C10142" s="68"/>
      <c r="D10142" s="68"/>
      <c r="E10142" s="68"/>
      <c r="F10142" s="69"/>
      <c r="G10142" s="69"/>
      <c r="H10142" s="69"/>
      <c r="I10142" s="69"/>
      <c r="J10142" s="68"/>
      <c r="K10142" s="69"/>
      <c r="L10142" s="68"/>
      <c r="M10142" s="68"/>
      <c r="N10142" s="68"/>
      <c r="O10142" s="68"/>
      <c r="P10142" s="70"/>
      <c r="Q10142" s="71"/>
    </row>
    <row r="10143" spans="1:17">
      <c r="A10143" s="152"/>
      <c r="B10143" s="68"/>
      <c r="C10143" s="68"/>
      <c r="D10143" s="68"/>
      <c r="E10143" s="68"/>
      <c r="F10143" s="69"/>
      <c r="G10143" s="69"/>
      <c r="H10143" s="69"/>
      <c r="I10143" s="69"/>
      <c r="J10143" s="68"/>
      <c r="K10143" s="69"/>
      <c r="L10143" s="68"/>
      <c r="M10143" s="68"/>
      <c r="N10143" s="68"/>
      <c r="O10143" s="68"/>
      <c r="P10143" s="70"/>
      <c r="Q10143" s="71"/>
    </row>
    <row r="10144" spans="1:17">
      <c r="A10144" s="152"/>
      <c r="B10144" s="68"/>
      <c r="C10144" s="68"/>
      <c r="D10144" s="68"/>
      <c r="E10144" s="68"/>
      <c r="F10144" s="69"/>
      <c r="G10144" s="69"/>
      <c r="H10144" s="69"/>
      <c r="I10144" s="69"/>
      <c r="J10144" s="68"/>
      <c r="K10144" s="69"/>
      <c r="L10144" s="68"/>
      <c r="M10144" s="68"/>
      <c r="N10144" s="68"/>
      <c r="O10144" s="68"/>
      <c r="P10144" s="70"/>
      <c r="Q10144" s="71"/>
    </row>
    <row r="10145" spans="1:17">
      <c r="A10145" s="152"/>
      <c r="B10145" s="68"/>
      <c r="C10145" s="68"/>
      <c r="D10145" s="68"/>
      <c r="E10145" s="68"/>
      <c r="F10145" s="69"/>
      <c r="G10145" s="69"/>
      <c r="H10145" s="69"/>
      <c r="I10145" s="69"/>
      <c r="J10145" s="68"/>
      <c r="K10145" s="69"/>
      <c r="L10145" s="68"/>
      <c r="M10145" s="68"/>
      <c r="N10145" s="68"/>
      <c r="O10145" s="68"/>
      <c r="P10145" s="70"/>
      <c r="Q10145" s="71"/>
    </row>
    <row r="10146" spans="1:17">
      <c r="A10146" s="152"/>
      <c r="B10146" s="68"/>
      <c r="C10146" s="68"/>
      <c r="D10146" s="68"/>
      <c r="E10146" s="68"/>
      <c r="F10146" s="69"/>
      <c r="G10146" s="69"/>
      <c r="H10146" s="69"/>
      <c r="I10146" s="69"/>
      <c r="J10146" s="68"/>
      <c r="K10146" s="69"/>
      <c r="L10146" s="68"/>
      <c r="M10146" s="68"/>
      <c r="N10146" s="68"/>
      <c r="O10146" s="68"/>
      <c r="P10146" s="70"/>
      <c r="Q10146" s="71"/>
    </row>
    <row r="10147" spans="1:17">
      <c r="A10147" s="152"/>
      <c r="B10147" s="68"/>
      <c r="C10147" s="68"/>
      <c r="D10147" s="68"/>
      <c r="E10147" s="68"/>
      <c r="F10147" s="69"/>
      <c r="G10147" s="69"/>
      <c r="H10147" s="69"/>
      <c r="I10147" s="69"/>
      <c r="J10147" s="68"/>
      <c r="K10147" s="69"/>
      <c r="L10147" s="68"/>
      <c r="M10147" s="68"/>
      <c r="N10147" s="68"/>
      <c r="O10147" s="68"/>
      <c r="P10147" s="70"/>
      <c r="Q10147" s="71"/>
    </row>
    <row r="10148" spans="1:17">
      <c r="A10148" s="152"/>
      <c r="B10148" s="68"/>
      <c r="C10148" s="68"/>
      <c r="D10148" s="68"/>
      <c r="E10148" s="68"/>
      <c r="F10148" s="69"/>
      <c r="G10148" s="69"/>
      <c r="H10148" s="69"/>
      <c r="I10148" s="69"/>
      <c r="J10148" s="68"/>
      <c r="K10148" s="69"/>
      <c r="L10148" s="68"/>
      <c r="M10148" s="68"/>
      <c r="N10148" s="68"/>
      <c r="O10148" s="68"/>
      <c r="P10148" s="70"/>
      <c r="Q10148" s="71"/>
    </row>
    <row r="10149" spans="1:17">
      <c r="A10149" s="152"/>
      <c r="B10149" s="68"/>
      <c r="C10149" s="68"/>
      <c r="D10149" s="68"/>
      <c r="E10149" s="68"/>
      <c r="F10149" s="69"/>
      <c r="G10149" s="69"/>
      <c r="H10149" s="69"/>
      <c r="I10149" s="69"/>
      <c r="J10149" s="68"/>
      <c r="K10149" s="69"/>
      <c r="L10149" s="68"/>
      <c r="M10149" s="68"/>
      <c r="N10149" s="68"/>
      <c r="O10149" s="68"/>
      <c r="P10149" s="70"/>
      <c r="Q10149" s="71"/>
    </row>
    <row r="10150" spans="1:17">
      <c r="A10150" s="152"/>
      <c r="B10150" s="68"/>
      <c r="C10150" s="68"/>
      <c r="D10150" s="68"/>
      <c r="E10150" s="68"/>
      <c r="F10150" s="69"/>
      <c r="G10150" s="69"/>
      <c r="H10150" s="69"/>
      <c r="I10150" s="69"/>
      <c r="J10150" s="68"/>
      <c r="K10150" s="69"/>
      <c r="L10150" s="68"/>
      <c r="M10150" s="68"/>
      <c r="N10150" s="68"/>
      <c r="O10150" s="68"/>
      <c r="P10150" s="70"/>
      <c r="Q10150" s="71"/>
    </row>
    <row r="10151" spans="1:17">
      <c r="A10151" s="152"/>
      <c r="B10151" s="68"/>
      <c r="C10151" s="68"/>
      <c r="D10151" s="68"/>
      <c r="E10151" s="68"/>
      <c r="F10151" s="69"/>
      <c r="G10151" s="69"/>
      <c r="H10151" s="69"/>
      <c r="I10151" s="69"/>
      <c r="J10151" s="68"/>
      <c r="K10151" s="69"/>
      <c r="L10151" s="68"/>
      <c r="M10151" s="68"/>
      <c r="N10151" s="68"/>
      <c r="O10151" s="68"/>
      <c r="P10151" s="70"/>
      <c r="Q10151" s="71"/>
    </row>
    <row r="10152" spans="1:17">
      <c r="A10152" s="152"/>
      <c r="B10152" s="68"/>
      <c r="C10152" s="68"/>
      <c r="D10152" s="68"/>
      <c r="E10152" s="68"/>
      <c r="F10152" s="69"/>
      <c r="G10152" s="69"/>
      <c r="H10152" s="69"/>
      <c r="I10152" s="69"/>
      <c r="J10152" s="68"/>
      <c r="K10152" s="69"/>
      <c r="L10152" s="68"/>
      <c r="M10152" s="68"/>
      <c r="N10152" s="68"/>
      <c r="O10152" s="68"/>
      <c r="P10152" s="70"/>
      <c r="Q10152" s="71"/>
    </row>
    <row r="10153" spans="1:17">
      <c r="A10153" s="152"/>
      <c r="B10153" s="68"/>
      <c r="C10153" s="68"/>
      <c r="D10153" s="68"/>
      <c r="E10153" s="68"/>
      <c r="F10153" s="69"/>
      <c r="G10153" s="69"/>
      <c r="H10153" s="69"/>
      <c r="I10153" s="69"/>
      <c r="J10153" s="68"/>
      <c r="K10153" s="69"/>
      <c r="L10153" s="68"/>
      <c r="M10153" s="68"/>
      <c r="N10153" s="68"/>
      <c r="O10153" s="68"/>
      <c r="P10153" s="70"/>
      <c r="Q10153" s="71"/>
    </row>
    <row r="10154" spans="1:17">
      <c r="A10154" s="152"/>
      <c r="B10154" s="68"/>
      <c r="C10154" s="68"/>
      <c r="D10154" s="68"/>
      <c r="E10154" s="68"/>
      <c r="F10154" s="69"/>
      <c r="G10154" s="69"/>
      <c r="H10154" s="69"/>
      <c r="I10154" s="69"/>
      <c r="J10154" s="68"/>
      <c r="K10154" s="69"/>
      <c r="L10154" s="68"/>
      <c r="M10154" s="68"/>
      <c r="N10154" s="68"/>
      <c r="O10154" s="68"/>
      <c r="P10154" s="70"/>
      <c r="Q10154" s="71"/>
    </row>
    <row r="10155" spans="1:17">
      <c r="A10155" s="152"/>
      <c r="B10155" s="68"/>
      <c r="C10155" s="68"/>
      <c r="D10155" s="68"/>
      <c r="E10155" s="68"/>
      <c r="F10155" s="69"/>
      <c r="G10155" s="69"/>
      <c r="H10155" s="69"/>
      <c r="I10155" s="69"/>
      <c r="J10155" s="68"/>
      <c r="K10155" s="69"/>
      <c r="L10155" s="68"/>
      <c r="M10155" s="68"/>
      <c r="N10155" s="68"/>
      <c r="O10155" s="68"/>
      <c r="P10155" s="70"/>
      <c r="Q10155" s="71"/>
    </row>
    <row r="10156" spans="1:17">
      <c r="A10156" s="152"/>
      <c r="B10156" s="68"/>
      <c r="C10156" s="68"/>
      <c r="D10156" s="68"/>
      <c r="E10156" s="68"/>
      <c r="F10156" s="69"/>
      <c r="G10156" s="69"/>
      <c r="H10156" s="69"/>
      <c r="I10156" s="69"/>
      <c r="J10156" s="68"/>
      <c r="K10156" s="69"/>
      <c r="L10156" s="68"/>
      <c r="M10156" s="68"/>
      <c r="N10156" s="68"/>
      <c r="O10156" s="68"/>
      <c r="P10156" s="70"/>
      <c r="Q10156" s="71"/>
    </row>
    <row r="10157" spans="1:17">
      <c r="A10157" s="152"/>
      <c r="B10157" s="68"/>
      <c r="C10157" s="68"/>
      <c r="D10157" s="68"/>
      <c r="E10157" s="68"/>
      <c r="F10157" s="69"/>
      <c r="G10157" s="69"/>
      <c r="H10157" s="69"/>
      <c r="I10157" s="69"/>
      <c r="J10157" s="68"/>
      <c r="K10157" s="69"/>
      <c r="L10157" s="68"/>
      <c r="M10157" s="68"/>
      <c r="N10157" s="68"/>
      <c r="O10157" s="68"/>
      <c r="P10157" s="70"/>
      <c r="Q10157" s="71"/>
    </row>
    <row r="10158" spans="1:17">
      <c r="A10158" s="152"/>
      <c r="B10158" s="68"/>
      <c r="C10158" s="68"/>
      <c r="D10158" s="68"/>
      <c r="E10158" s="68"/>
      <c r="F10158" s="69"/>
      <c r="G10158" s="69"/>
      <c r="H10158" s="69"/>
      <c r="I10158" s="69"/>
      <c r="J10158" s="68"/>
      <c r="K10158" s="69"/>
      <c r="L10158" s="68"/>
      <c r="M10158" s="68"/>
      <c r="N10158" s="68"/>
      <c r="O10158" s="68"/>
      <c r="P10158" s="70"/>
      <c r="Q10158" s="71"/>
    </row>
    <row r="10159" spans="1:17">
      <c r="A10159" s="152"/>
      <c r="B10159" s="68"/>
      <c r="C10159" s="68"/>
      <c r="D10159" s="68"/>
      <c r="E10159" s="68"/>
      <c r="F10159" s="69"/>
      <c r="G10159" s="69"/>
      <c r="H10159" s="69"/>
      <c r="I10159" s="69"/>
      <c r="J10159" s="68"/>
      <c r="K10159" s="69"/>
      <c r="L10159" s="68"/>
      <c r="M10159" s="68"/>
      <c r="N10159" s="68"/>
      <c r="O10159" s="68"/>
      <c r="P10159" s="70"/>
      <c r="Q10159" s="71"/>
    </row>
    <row r="10160" spans="1:17">
      <c r="A10160" s="152"/>
      <c r="B10160" s="68"/>
      <c r="C10160" s="68"/>
      <c r="D10160" s="68"/>
      <c r="E10160" s="68"/>
      <c r="F10160" s="69"/>
      <c r="G10160" s="69"/>
      <c r="H10160" s="69"/>
      <c r="I10160" s="69"/>
      <c r="J10160" s="68"/>
      <c r="K10160" s="69"/>
      <c r="L10160" s="68"/>
      <c r="M10160" s="68"/>
      <c r="N10160" s="68"/>
      <c r="O10160" s="68"/>
      <c r="P10160" s="70"/>
      <c r="Q10160" s="71"/>
    </row>
    <row r="10161" spans="1:17">
      <c r="A10161" s="152"/>
      <c r="B10161" s="68"/>
      <c r="C10161" s="68"/>
      <c r="D10161" s="68"/>
      <c r="E10161" s="68"/>
      <c r="F10161" s="69"/>
      <c r="G10161" s="69"/>
      <c r="H10161" s="69"/>
      <c r="I10161" s="69"/>
      <c r="J10161" s="68"/>
      <c r="K10161" s="69"/>
      <c r="L10161" s="68"/>
      <c r="M10161" s="68"/>
      <c r="N10161" s="68"/>
      <c r="O10161" s="68"/>
      <c r="P10161" s="70"/>
      <c r="Q10161" s="71"/>
    </row>
    <row r="10162" spans="1:17">
      <c r="A10162" s="152"/>
      <c r="B10162" s="68"/>
      <c r="C10162" s="68"/>
      <c r="D10162" s="68"/>
      <c r="E10162" s="68"/>
      <c r="F10162" s="69"/>
      <c r="G10162" s="69"/>
      <c r="H10162" s="69"/>
      <c r="I10162" s="69"/>
      <c r="J10162" s="68"/>
      <c r="K10162" s="69"/>
      <c r="L10162" s="68"/>
      <c r="M10162" s="68"/>
      <c r="N10162" s="68"/>
      <c r="O10162" s="68"/>
      <c r="P10162" s="70"/>
      <c r="Q10162" s="71"/>
    </row>
    <row r="10163" spans="1:17">
      <c r="A10163" s="152"/>
      <c r="B10163" s="68"/>
      <c r="C10163" s="68"/>
      <c r="D10163" s="68"/>
      <c r="E10163" s="68"/>
      <c r="F10163" s="69"/>
      <c r="G10163" s="69"/>
      <c r="H10163" s="69"/>
      <c r="I10163" s="69"/>
      <c r="J10163" s="68"/>
      <c r="K10163" s="69"/>
      <c r="L10163" s="68"/>
      <c r="M10163" s="68"/>
      <c r="N10163" s="68"/>
      <c r="O10163" s="68"/>
      <c r="P10163" s="70"/>
      <c r="Q10163" s="71"/>
    </row>
    <row r="10164" spans="1:17">
      <c r="A10164" s="152"/>
      <c r="B10164" s="68"/>
      <c r="C10164" s="68"/>
      <c r="D10164" s="68"/>
      <c r="E10164" s="68"/>
      <c r="F10164" s="69"/>
      <c r="G10164" s="69"/>
      <c r="H10164" s="69"/>
      <c r="I10164" s="69"/>
      <c r="J10164" s="68"/>
      <c r="K10164" s="69"/>
      <c r="L10164" s="68"/>
      <c r="M10164" s="68"/>
      <c r="N10164" s="68"/>
      <c r="O10164" s="68"/>
      <c r="P10164" s="70"/>
      <c r="Q10164" s="71"/>
    </row>
    <row r="10165" spans="1:17">
      <c r="A10165" s="152"/>
      <c r="B10165" s="68"/>
      <c r="C10165" s="68"/>
      <c r="D10165" s="68"/>
      <c r="E10165" s="68"/>
      <c r="F10165" s="69"/>
      <c r="G10165" s="69"/>
      <c r="H10165" s="69"/>
      <c r="I10165" s="69"/>
      <c r="J10165" s="68"/>
      <c r="K10165" s="69"/>
      <c r="L10165" s="68"/>
      <c r="M10165" s="68"/>
      <c r="N10165" s="68"/>
      <c r="O10165" s="68"/>
      <c r="P10165" s="70"/>
      <c r="Q10165" s="71"/>
    </row>
    <row r="10166" spans="1:17">
      <c r="A10166" s="152"/>
      <c r="B10166" s="68"/>
      <c r="C10166" s="68"/>
      <c r="D10166" s="68"/>
      <c r="E10166" s="68"/>
      <c r="F10166" s="69"/>
      <c r="G10166" s="69"/>
      <c r="H10166" s="69"/>
      <c r="I10166" s="69"/>
      <c r="J10166" s="68"/>
      <c r="K10166" s="69"/>
      <c r="L10166" s="68"/>
      <c r="M10166" s="68"/>
      <c r="N10166" s="68"/>
      <c r="O10166" s="68"/>
      <c r="P10166" s="70"/>
      <c r="Q10166" s="71"/>
    </row>
    <row r="10167" spans="1:17">
      <c r="A10167" s="152"/>
      <c r="B10167" s="68"/>
      <c r="C10167" s="68"/>
      <c r="D10167" s="68"/>
      <c r="E10167" s="68"/>
      <c r="F10167" s="69"/>
      <c r="G10167" s="69"/>
      <c r="H10167" s="69"/>
      <c r="I10167" s="69"/>
      <c r="J10167" s="68"/>
      <c r="K10167" s="69"/>
      <c r="L10167" s="68"/>
      <c r="M10167" s="68"/>
      <c r="N10167" s="68"/>
      <c r="O10167" s="68"/>
      <c r="P10167" s="70"/>
      <c r="Q10167" s="71"/>
    </row>
    <row r="10168" spans="1:17">
      <c r="A10168" s="152"/>
      <c r="B10168" s="68"/>
      <c r="C10168" s="68"/>
      <c r="D10168" s="68"/>
      <c r="E10168" s="68"/>
      <c r="F10168" s="69"/>
      <c r="G10168" s="69"/>
      <c r="H10168" s="69"/>
      <c r="I10168" s="69"/>
      <c r="J10168" s="68"/>
      <c r="K10168" s="69"/>
      <c r="L10168" s="68"/>
      <c r="M10168" s="68"/>
      <c r="N10168" s="68"/>
      <c r="O10168" s="68"/>
      <c r="P10168" s="70"/>
      <c r="Q10168" s="71"/>
    </row>
    <row r="10169" spans="1:17">
      <c r="A10169" s="152"/>
      <c r="B10169" s="68"/>
      <c r="C10169" s="68"/>
      <c r="D10169" s="68"/>
      <c r="E10169" s="68"/>
      <c r="F10169" s="69"/>
      <c r="G10169" s="69"/>
      <c r="H10169" s="69"/>
      <c r="I10169" s="69"/>
      <c r="J10169" s="68"/>
      <c r="K10169" s="69"/>
      <c r="L10169" s="68"/>
      <c r="M10169" s="68"/>
      <c r="N10169" s="68"/>
      <c r="O10169" s="68"/>
      <c r="P10169" s="70"/>
      <c r="Q10169" s="71"/>
    </row>
    <row r="10170" spans="1:17">
      <c r="A10170" s="152"/>
      <c r="B10170" s="68"/>
      <c r="C10170" s="68"/>
      <c r="D10170" s="68"/>
      <c r="E10170" s="68"/>
      <c r="F10170" s="69"/>
      <c r="G10170" s="69"/>
      <c r="H10170" s="69"/>
      <c r="I10170" s="69"/>
      <c r="J10170" s="68"/>
      <c r="K10170" s="69"/>
      <c r="L10170" s="68"/>
      <c r="M10170" s="68"/>
      <c r="N10170" s="68"/>
      <c r="O10170" s="68"/>
      <c r="P10170" s="70"/>
      <c r="Q10170" s="71"/>
    </row>
    <row r="10171" spans="1:17">
      <c r="A10171" s="152"/>
      <c r="B10171" s="68"/>
      <c r="C10171" s="68"/>
      <c r="D10171" s="68"/>
      <c r="E10171" s="68"/>
      <c r="F10171" s="69"/>
      <c r="G10171" s="69"/>
      <c r="H10171" s="69"/>
      <c r="I10171" s="69"/>
      <c r="J10171" s="68"/>
      <c r="K10171" s="69"/>
      <c r="L10171" s="68"/>
      <c r="M10171" s="68"/>
      <c r="N10171" s="68"/>
      <c r="O10171" s="68"/>
      <c r="P10171" s="70"/>
      <c r="Q10171" s="71"/>
    </row>
    <row r="10172" spans="1:17">
      <c r="A10172" s="152"/>
      <c r="B10172" s="68"/>
      <c r="C10172" s="68"/>
      <c r="D10172" s="68"/>
      <c r="E10172" s="68"/>
      <c r="F10172" s="69"/>
      <c r="G10172" s="69"/>
      <c r="H10172" s="69"/>
      <c r="I10172" s="69"/>
      <c r="J10172" s="68"/>
      <c r="K10172" s="69"/>
      <c r="L10172" s="68"/>
      <c r="M10172" s="68"/>
      <c r="N10172" s="68"/>
      <c r="O10172" s="68"/>
      <c r="P10172" s="70"/>
      <c r="Q10172" s="71"/>
    </row>
    <row r="10173" spans="1:17">
      <c r="A10173" s="152"/>
      <c r="B10173" s="68"/>
      <c r="C10173" s="68"/>
      <c r="D10173" s="68"/>
      <c r="E10173" s="68"/>
      <c r="F10173" s="69"/>
      <c r="G10173" s="69"/>
      <c r="H10173" s="69"/>
      <c r="I10173" s="69"/>
      <c r="J10173" s="68"/>
      <c r="K10173" s="69"/>
      <c r="L10173" s="68"/>
      <c r="M10173" s="68"/>
      <c r="N10173" s="68"/>
      <c r="O10173" s="68"/>
      <c r="P10173" s="70"/>
      <c r="Q10173" s="71"/>
    </row>
    <row r="10174" spans="1:17">
      <c r="A10174" s="152"/>
      <c r="B10174" s="68"/>
      <c r="C10174" s="68"/>
      <c r="D10174" s="68"/>
      <c r="E10174" s="68"/>
      <c r="F10174" s="69"/>
      <c r="G10174" s="69"/>
      <c r="H10174" s="69"/>
      <c r="I10174" s="69"/>
      <c r="J10174" s="68"/>
      <c r="K10174" s="69"/>
      <c r="L10174" s="68"/>
      <c r="M10174" s="68"/>
      <c r="N10174" s="68"/>
      <c r="O10174" s="68"/>
      <c r="P10174" s="70"/>
      <c r="Q10174" s="71"/>
    </row>
    <row r="10175" spans="1:17">
      <c r="A10175" s="152"/>
      <c r="B10175" s="68"/>
      <c r="C10175" s="68"/>
      <c r="D10175" s="68"/>
      <c r="E10175" s="68"/>
      <c r="F10175" s="69"/>
      <c r="G10175" s="69"/>
      <c r="H10175" s="69"/>
      <c r="I10175" s="69"/>
      <c r="J10175" s="68"/>
      <c r="K10175" s="69"/>
      <c r="L10175" s="68"/>
      <c r="M10175" s="68"/>
      <c r="N10175" s="68"/>
      <c r="O10175" s="68"/>
      <c r="P10175" s="70"/>
      <c r="Q10175" s="71"/>
    </row>
    <row r="10176" spans="1:17">
      <c r="A10176" s="152"/>
      <c r="B10176" s="68"/>
      <c r="C10176" s="68"/>
      <c r="D10176" s="68"/>
      <c r="E10176" s="68"/>
      <c r="F10176" s="69"/>
      <c r="G10176" s="69"/>
      <c r="H10176" s="69"/>
      <c r="I10176" s="69"/>
      <c r="J10176" s="68"/>
      <c r="K10176" s="69"/>
      <c r="L10176" s="68"/>
      <c r="M10176" s="68"/>
      <c r="N10176" s="68"/>
      <c r="O10176" s="68"/>
      <c r="P10176" s="70"/>
      <c r="Q10176" s="71"/>
    </row>
    <row r="10177" spans="1:17">
      <c r="A10177" s="152"/>
      <c r="B10177" s="68"/>
      <c r="C10177" s="68"/>
      <c r="D10177" s="68"/>
      <c r="E10177" s="68"/>
      <c r="F10177" s="69"/>
      <c r="G10177" s="69"/>
      <c r="H10177" s="69"/>
      <c r="I10177" s="69"/>
      <c r="J10177" s="68"/>
      <c r="K10177" s="69"/>
      <c r="L10177" s="68"/>
      <c r="M10177" s="68"/>
      <c r="N10177" s="68"/>
      <c r="O10177" s="68"/>
      <c r="P10177" s="70"/>
      <c r="Q10177" s="71"/>
    </row>
    <row r="10178" spans="1:17">
      <c r="A10178" s="152"/>
      <c r="B10178" s="68"/>
      <c r="C10178" s="68"/>
      <c r="D10178" s="68"/>
      <c r="E10178" s="68"/>
      <c r="F10178" s="69"/>
      <c r="G10178" s="69"/>
      <c r="H10178" s="69"/>
      <c r="I10178" s="69"/>
      <c r="J10178" s="68"/>
      <c r="K10178" s="69"/>
      <c r="L10178" s="68"/>
      <c r="M10178" s="68"/>
      <c r="N10178" s="68"/>
      <c r="O10178" s="68"/>
      <c r="P10178" s="70"/>
      <c r="Q10178" s="71"/>
    </row>
    <row r="10179" spans="1:17">
      <c r="A10179" s="152"/>
      <c r="B10179" s="68"/>
      <c r="C10179" s="68"/>
      <c r="D10179" s="68"/>
      <c r="E10179" s="68"/>
      <c r="F10179" s="69"/>
      <c r="G10179" s="69"/>
      <c r="H10179" s="69"/>
      <c r="I10179" s="69"/>
      <c r="J10179" s="68"/>
      <c r="K10179" s="69"/>
      <c r="L10179" s="68"/>
      <c r="M10179" s="68"/>
      <c r="N10179" s="68"/>
      <c r="O10179" s="68"/>
      <c r="P10179" s="70"/>
      <c r="Q10179" s="71"/>
    </row>
    <row r="10180" spans="1:17">
      <c r="A10180" s="152"/>
      <c r="B10180" s="68"/>
      <c r="C10180" s="68"/>
      <c r="D10180" s="68"/>
      <c r="E10180" s="68"/>
      <c r="F10180" s="69"/>
      <c r="G10180" s="69"/>
      <c r="H10180" s="69"/>
      <c r="I10180" s="69"/>
      <c r="J10180" s="68"/>
      <c r="K10180" s="69"/>
      <c r="L10180" s="68"/>
      <c r="M10180" s="68"/>
      <c r="N10180" s="68"/>
      <c r="O10180" s="68"/>
      <c r="P10180" s="70"/>
      <c r="Q10180" s="71"/>
    </row>
    <row r="10181" spans="1:17">
      <c r="A10181" s="152"/>
      <c r="B10181" s="68"/>
      <c r="C10181" s="68"/>
      <c r="D10181" s="68"/>
      <c r="E10181" s="68"/>
      <c r="F10181" s="69"/>
      <c r="G10181" s="69"/>
      <c r="H10181" s="69"/>
      <c r="I10181" s="69"/>
      <c r="J10181" s="68"/>
      <c r="K10181" s="69"/>
      <c r="L10181" s="68"/>
      <c r="M10181" s="68"/>
      <c r="N10181" s="68"/>
      <c r="O10181" s="68"/>
      <c r="P10181" s="70"/>
      <c r="Q10181" s="71"/>
    </row>
    <row r="10182" spans="1:17">
      <c r="A10182" s="152"/>
      <c r="B10182" s="68"/>
      <c r="C10182" s="68"/>
      <c r="D10182" s="68"/>
      <c r="E10182" s="68"/>
      <c r="F10182" s="69"/>
      <c r="G10182" s="69"/>
      <c r="H10182" s="69"/>
      <c r="I10182" s="69"/>
      <c r="J10182" s="68"/>
      <c r="K10182" s="69"/>
      <c r="L10182" s="68"/>
      <c r="M10182" s="68"/>
      <c r="N10182" s="68"/>
      <c r="O10182" s="68"/>
      <c r="P10182" s="70"/>
      <c r="Q10182" s="71"/>
    </row>
    <row r="10183" spans="1:17">
      <c r="A10183" s="152"/>
      <c r="B10183" s="68"/>
      <c r="C10183" s="68"/>
      <c r="D10183" s="68"/>
      <c r="E10183" s="68"/>
      <c r="F10183" s="69"/>
      <c r="G10183" s="69"/>
      <c r="H10183" s="69"/>
      <c r="I10183" s="69"/>
      <c r="J10183" s="68"/>
      <c r="K10183" s="69"/>
      <c r="L10183" s="68"/>
      <c r="M10183" s="68"/>
      <c r="N10183" s="68"/>
      <c r="O10183" s="68"/>
      <c r="P10183" s="70"/>
      <c r="Q10183" s="71"/>
    </row>
    <row r="10184" spans="1:17">
      <c r="A10184" s="152"/>
      <c r="B10184" s="68"/>
      <c r="C10184" s="68"/>
      <c r="D10184" s="68"/>
      <c r="E10184" s="68"/>
      <c r="F10184" s="69"/>
      <c r="G10184" s="69"/>
      <c r="H10184" s="69"/>
      <c r="I10184" s="69"/>
      <c r="J10184" s="68"/>
      <c r="K10184" s="69"/>
      <c r="L10184" s="68"/>
      <c r="M10184" s="68"/>
      <c r="N10184" s="68"/>
      <c r="O10184" s="68"/>
      <c r="P10184" s="70"/>
      <c r="Q10184" s="71"/>
    </row>
    <row r="10185" spans="1:17">
      <c r="A10185" s="152"/>
      <c r="B10185" s="68"/>
      <c r="C10185" s="68"/>
      <c r="D10185" s="68"/>
      <c r="E10185" s="68"/>
      <c r="F10185" s="69"/>
      <c r="G10185" s="69"/>
      <c r="H10185" s="69"/>
      <c r="I10185" s="69"/>
      <c r="J10185" s="68"/>
      <c r="K10185" s="69"/>
      <c r="L10185" s="68"/>
      <c r="M10185" s="68"/>
      <c r="N10185" s="68"/>
      <c r="O10185" s="68"/>
      <c r="P10185" s="70"/>
      <c r="Q10185" s="71"/>
    </row>
    <row r="10186" spans="1:17">
      <c r="A10186" s="152"/>
      <c r="B10186" s="68"/>
      <c r="C10186" s="68"/>
      <c r="D10186" s="68"/>
      <c r="E10186" s="68"/>
      <c r="F10186" s="69"/>
      <c r="G10186" s="69"/>
      <c r="H10186" s="69"/>
      <c r="I10186" s="69"/>
      <c r="J10186" s="68"/>
      <c r="K10186" s="69"/>
      <c r="L10186" s="68"/>
      <c r="M10186" s="68"/>
      <c r="N10186" s="68"/>
      <c r="O10186" s="68"/>
      <c r="P10186" s="70"/>
      <c r="Q10186" s="71"/>
    </row>
    <row r="10187" spans="1:17">
      <c r="A10187" s="152"/>
      <c r="B10187" s="68"/>
      <c r="C10187" s="68"/>
      <c r="D10187" s="68"/>
      <c r="E10187" s="68"/>
      <c r="F10187" s="69"/>
      <c r="G10187" s="69"/>
      <c r="H10187" s="69"/>
      <c r="I10187" s="69"/>
      <c r="J10187" s="68"/>
      <c r="K10187" s="69"/>
      <c r="L10187" s="68"/>
      <c r="M10187" s="68"/>
      <c r="N10187" s="68"/>
      <c r="O10187" s="68"/>
      <c r="P10187" s="70"/>
      <c r="Q10187" s="71"/>
    </row>
    <row r="10188" spans="1:17">
      <c r="A10188" s="152"/>
      <c r="B10188" s="68"/>
      <c r="C10188" s="68"/>
      <c r="D10188" s="68"/>
      <c r="E10188" s="68"/>
      <c r="F10188" s="69"/>
      <c r="G10188" s="69"/>
      <c r="H10188" s="69"/>
      <c r="I10188" s="69"/>
      <c r="J10188" s="68"/>
      <c r="K10188" s="69"/>
      <c r="L10188" s="68"/>
      <c r="M10188" s="68"/>
      <c r="N10188" s="68"/>
      <c r="O10188" s="68"/>
      <c r="P10188" s="70"/>
      <c r="Q10188" s="71"/>
    </row>
    <row r="10189" spans="1:17">
      <c r="A10189" s="152"/>
      <c r="B10189" s="68"/>
      <c r="C10189" s="68"/>
      <c r="D10189" s="68"/>
      <c r="E10189" s="68"/>
      <c r="F10189" s="69"/>
      <c r="G10189" s="69"/>
      <c r="H10189" s="69"/>
      <c r="I10189" s="69"/>
      <c r="J10189" s="68"/>
      <c r="K10189" s="69"/>
      <c r="L10189" s="68"/>
      <c r="M10189" s="68"/>
      <c r="N10189" s="68"/>
      <c r="O10189" s="68"/>
      <c r="P10189" s="70"/>
      <c r="Q10189" s="71"/>
    </row>
    <row r="10190" spans="1:17">
      <c r="A10190" s="152"/>
      <c r="B10190" s="68"/>
      <c r="C10190" s="68"/>
      <c r="D10190" s="68"/>
      <c r="E10190" s="68"/>
      <c r="F10190" s="69"/>
      <c r="G10190" s="69"/>
      <c r="H10190" s="69"/>
      <c r="I10190" s="69"/>
      <c r="J10190" s="68"/>
      <c r="K10190" s="69"/>
      <c r="L10190" s="68"/>
      <c r="M10190" s="68"/>
      <c r="N10190" s="68"/>
      <c r="O10190" s="68"/>
      <c r="P10190" s="70"/>
      <c r="Q10190" s="71"/>
    </row>
    <row r="10191" spans="1:17">
      <c r="A10191" s="152"/>
      <c r="B10191" s="68"/>
      <c r="C10191" s="68"/>
      <c r="D10191" s="68"/>
      <c r="E10191" s="68"/>
      <c r="F10191" s="69"/>
      <c r="G10191" s="69"/>
      <c r="H10191" s="69"/>
      <c r="I10191" s="69"/>
      <c r="J10191" s="68"/>
      <c r="K10191" s="69"/>
      <c r="L10191" s="68"/>
      <c r="M10191" s="68"/>
      <c r="N10191" s="68"/>
      <c r="O10191" s="68"/>
      <c r="P10191" s="70"/>
      <c r="Q10191" s="71"/>
    </row>
    <row r="10192" spans="1:17">
      <c r="A10192" s="152"/>
      <c r="B10192" s="68"/>
      <c r="C10192" s="68"/>
      <c r="D10192" s="68"/>
      <c r="E10192" s="68"/>
      <c r="F10192" s="69"/>
      <c r="G10192" s="69"/>
      <c r="H10192" s="69"/>
      <c r="I10192" s="69"/>
      <c r="J10192" s="68"/>
      <c r="K10192" s="69"/>
      <c r="L10192" s="68"/>
      <c r="M10192" s="68"/>
      <c r="N10192" s="68"/>
      <c r="O10192" s="68"/>
      <c r="P10192" s="70"/>
      <c r="Q10192" s="71"/>
    </row>
    <row r="10193" spans="1:17">
      <c r="A10193" s="152"/>
      <c r="B10193" s="68"/>
      <c r="C10193" s="68"/>
      <c r="D10193" s="68"/>
      <c r="E10193" s="68"/>
      <c r="F10193" s="69"/>
      <c r="G10193" s="69"/>
      <c r="H10193" s="69"/>
      <c r="I10193" s="69"/>
      <c r="J10193" s="68"/>
      <c r="K10193" s="69"/>
      <c r="L10193" s="68"/>
      <c r="M10193" s="68"/>
      <c r="N10193" s="68"/>
      <c r="O10193" s="68"/>
      <c r="P10193" s="70"/>
      <c r="Q10193" s="71"/>
    </row>
    <row r="10194" spans="1:17">
      <c r="A10194" s="152"/>
      <c r="B10194" s="68"/>
      <c r="C10194" s="68"/>
      <c r="D10194" s="68"/>
      <c r="E10194" s="68"/>
      <c r="F10194" s="69"/>
      <c r="G10194" s="69"/>
      <c r="H10194" s="69"/>
      <c r="I10194" s="69"/>
      <c r="J10194" s="68"/>
      <c r="K10194" s="69"/>
      <c r="L10194" s="68"/>
      <c r="M10194" s="68"/>
      <c r="N10194" s="68"/>
      <c r="O10194" s="68"/>
      <c r="P10194" s="70"/>
      <c r="Q10194" s="71"/>
    </row>
    <row r="10195" spans="1:17">
      <c r="A10195" s="152"/>
      <c r="B10195" s="68"/>
      <c r="C10195" s="68"/>
      <c r="D10195" s="68"/>
      <c r="E10195" s="68"/>
      <c r="F10195" s="69"/>
      <c r="G10195" s="69"/>
      <c r="H10195" s="69"/>
      <c r="I10195" s="69"/>
      <c r="J10195" s="68"/>
      <c r="K10195" s="69"/>
      <c r="L10195" s="68"/>
      <c r="M10195" s="68"/>
      <c r="N10195" s="68"/>
      <c r="O10195" s="68"/>
      <c r="P10195" s="70"/>
      <c r="Q10195" s="71"/>
    </row>
    <row r="10196" spans="1:17">
      <c r="A10196" s="152"/>
      <c r="B10196" s="68"/>
      <c r="C10196" s="68"/>
      <c r="D10196" s="68"/>
      <c r="E10196" s="68"/>
      <c r="F10196" s="69"/>
      <c r="G10196" s="69"/>
      <c r="H10196" s="69"/>
      <c r="I10196" s="69"/>
      <c r="J10196" s="68"/>
      <c r="K10196" s="69"/>
      <c r="L10196" s="68"/>
      <c r="M10196" s="68"/>
      <c r="N10196" s="68"/>
      <c r="O10196" s="68"/>
      <c r="P10196" s="70"/>
      <c r="Q10196" s="71"/>
    </row>
    <row r="10197" spans="1:17">
      <c r="A10197" s="152"/>
      <c r="B10197" s="68"/>
      <c r="C10197" s="68"/>
      <c r="D10197" s="68"/>
      <c r="E10197" s="68"/>
      <c r="F10197" s="69"/>
      <c r="G10197" s="69"/>
      <c r="H10197" s="69"/>
      <c r="I10197" s="69"/>
      <c r="J10197" s="68"/>
      <c r="K10197" s="69"/>
      <c r="L10197" s="68"/>
      <c r="M10197" s="68"/>
      <c r="N10197" s="68"/>
      <c r="O10197" s="68"/>
      <c r="P10197" s="70"/>
      <c r="Q10197" s="71"/>
    </row>
    <row r="10198" spans="1:17">
      <c r="A10198" s="152"/>
      <c r="B10198" s="68"/>
      <c r="C10198" s="68"/>
      <c r="D10198" s="68"/>
      <c r="E10198" s="68"/>
      <c r="F10198" s="69"/>
      <c r="G10198" s="69"/>
      <c r="H10198" s="69"/>
      <c r="I10198" s="69"/>
      <c r="J10198" s="68"/>
      <c r="K10198" s="69"/>
      <c r="L10198" s="68"/>
      <c r="M10198" s="68"/>
      <c r="N10198" s="68"/>
      <c r="O10198" s="68"/>
      <c r="P10198" s="70"/>
      <c r="Q10198" s="71"/>
    </row>
    <row r="10199" spans="1:17">
      <c r="A10199" s="152"/>
      <c r="B10199" s="68"/>
      <c r="C10199" s="68"/>
      <c r="D10199" s="68"/>
      <c r="E10199" s="68"/>
      <c r="F10199" s="69"/>
      <c r="G10199" s="69"/>
      <c r="H10199" s="69"/>
      <c r="I10199" s="69"/>
      <c r="J10199" s="68"/>
      <c r="K10199" s="69"/>
      <c r="L10199" s="68"/>
      <c r="M10199" s="68"/>
      <c r="N10199" s="68"/>
      <c r="O10199" s="68"/>
      <c r="P10199" s="70"/>
      <c r="Q10199" s="71"/>
    </row>
    <row r="10200" spans="1:17">
      <c r="A10200" s="152"/>
      <c r="B10200" s="68"/>
      <c r="C10200" s="68"/>
      <c r="D10200" s="68"/>
      <c r="E10200" s="68"/>
      <c r="F10200" s="69"/>
      <c r="G10200" s="69"/>
      <c r="H10200" s="69"/>
      <c r="I10200" s="69"/>
      <c r="J10200" s="68"/>
      <c r="K10200" s="69"/>
      <c r="L10200" s="68"/>
      <c r="M10200" s="68"/>
      <c r="N10200" s="68"/>
      <c r="O10200" s="68"/>
      <c r="P10200" s="70"/>
      <c r="Q10200" s="71"/>
    </row>
    <row r="10201" spans="1:17">
      <c r="A10201" s="152"/>
      <c r="B10201" s="68"/>
      <c r="C10201" s="68"/>
      <c r="D10201" s="68"/>
      <c r="E10201" s="68"/>
      <c r="F10201" s="69"/>
      <c r="G10201" s="69"/>
      <c r="H10201" s="69"/>
      <c r="I10201" s="69"/>
      <c r="J10201" s="68"/>
      <c r="K10201" s="69"/>
      <c r="L10201" s="68"/>
      <c r="M10201" s="68"/>
      <c r="N10201" s="68"/>
      <c r="O10201" s="68"/>
      <c r="P10201" s="70"/>
      <c r="Q10201" s="71"/>
    </row>
    <row r="10202" spans="1:17">
      <c r="A10202" s="152"/>
      <c r="B10202" s="68"/>
      <c r="C10202" s="68"/>
      <c r="D10202" s="68"/>
      <c r="E10202" s="68"/>
      <c r="F10202" s="69"/>
      <c r="G10202" s="69"/>
      <c r="H10202" s="69"/>
      <c r="I10202" s="69"/>
      <c r="J10202" s="68"/>
      <c r="K10202" s="69"/>
      <c r="L10202" s="68"/>
      <c r="M10202" s="68"/>
      <c r="N10202" s="68"/>
      <c r="O10202" s="68"/>
      <c r="P10202" s="70"/>
      <c r="Q10202" s="71"/>
    </row>
    <row r="10203" spans="1:17">
      <c r="A10203" s="152"/>
      <c r="B10203" s="68"/>
      <c r="C10203" s="68"/>
      <c r="D10203" s="68"/>
      <c r="E10203" s="68"/>
      <c r="F10203" s="69"/>
      <c r="G10203" s="69"/>
      <c r="H10203" s="69"/>
      <c r="I10203" s="69"/>
      <c r="J10203" s="68"/>
      <c r="K10203" s="69"/>
      <c r="L10203" s="68"/>
      <c r="M10203" s="68"/>
      <c r="N10203" s="68"/>
      <c r="O10203" s="68"/>
      <c r="P10203" s="70"/>
      <c r="Q10203" s="71"/>
    </row>
    <row r="10204" spans="1:17">
      <c r="A10204" s="152"/>
      <c r="B10204" s="68"/>
      <c r="C10204" s="68"/>
      <c r="D10204" s="68"/>
      <c r="E10204" s="68"/>
      <c r="F10204" s="69"/>
      <c r="G10204" s="69"/>
      <c r="H10204" s="69"/>
      <c r="I10204" s="69"/>
      <c r="J10204" s="68"/>
      <c r="K10204" s="69"/>
      <c r="L10204" s="68"/>
      <c r="M10204" s="68"/>
      <c r="N10204" s="68"/>
      <c r="O10204" s="68"/>
      <c r="P10204" s="70"/>
      <c r="Q10204" s="71"/>
    </row>
    <row r="10205" spans="1:17">
      <c r="A10205" s="152"/>
      <c r="B10205" s="68"/>
      <c r="C10205" s="68"/>
      <c r="D10205" s="68"/>
      <c r="E10205" s="68"/>
      <c r="F10205" s="69"/>
      <c r="G10205" s="69"/>
      <c r="H10205" s="69"/>
      <c r="I10205" s="69"/>
      <c r="J10205" s="68"/>
      <c r="K10205" s="69"/>
      <c r="L10205" s="68"/>
      <c r="M10205" s="68"/>
      <c r="N10205" s="68"/>
      <c r="O10205" s="68"/>
      <c r="P10205" s="70"/>
      <c r="Q10205" s="71"/>
    </row>
    <row r="10206" spans="1:17">
      <c r="A10206" s="152"/>
      <c r="B10206" s="68"/>
      <c r="C10206" s="68"/>
      <c r="D10206" s="68"/>
      <c r="E10206" s="68"/>
      <c r="F10206" s="69"/>
      <c r="G10206" s="69"/>
      <c r="H10206" s="69"/>
      <c r="I10206" s="69"/>
      <c r="J10206" s="68"/>
      <c r="K10206" s="69"/>
      <c r="L10206" s="68"/>
      <c r="M10206" s="68"/>
      <c r="N10206" s="68"/>
      <c r="O10206" s="68"/>
      <c r="P10206" s="70"/>
      <c r="Q10206" s="71"/>
    </row>
    <row r="10207" spans="1:17">
      <c r="A10207" s="152"/>
      <c r="B10207" s="68"/>
      <c r="C10207" s="68"/>
      <c r="D10207" s="68"/>
      <c r="E10207" s="68"/>
      <c r="F10207" s="69"/>
      <c r="G10207" s="69"/>
      <c r="H10207" s="69"/>
      <c r="I10207" s="69"/>
      <c r="J10207" s="68"/>
      <c r="K10207" s="69"/>
      <c r="L10207" s="68"/>
      <c r="M10207" s="68"/>
      <c r="N10207" s="68"/>
      <c r="O10207" s="68"/>
      <c r="P10207" s="70"/>
      <c r="Q10207" s="71"/>
    </row>
    <row r="10208" spans="1:17">
      <c r="A10208" s="152"/>
      <c r="B10208" s="68"/>
      <c r="C10208" s="68"/>
      <c r="D10208" s="68"/>
      <c r="E10208" s="68"/>
      <c r="F10208" s="69"/>
      <c r="G10208" s="69"/>
      <c r="H10208" s="69"/>
      <c r="I10208" s="69"/>
      <c r="J10208" s="68"/>
      <c r="K10208" s="69"/>
      <c r="L10208" s="68"/>
      <c r="M10208" s="68"/>
      <c r="N10208" s="68"/>
      <c r="O10208" s="68"/>
      <c r="P10208" s="70"/>
      <c r="Q10208" s="71"/>
    </row>
    <row r="10209" spans="1:17">
      <c r="A10209" s="152"/>
      <c r="B10209" s="68"/>
      <c r="C10209" s="68"/>
      <c r="D10209" s="68"/>
      <c r="E10209" s="68"/>
      <c r="F10209" s="69"/>
      <c r="G10209" s="69"/>
      <c r="H10209" s="69"/>
      <c r="I10209" s="69"/>
      <c r="J10209" s="68"/>
      <c r="K10209" s="69"/>
      <c r="L10209" s="68"/>
      <c r="M10209" s="68"/>
      <c r="N10209" s="68"/>
      <c r="O10209" s="68"/>
      <c r="P10209" s="70"/>
      <c r="Q10209" s="71"/>
    </row>
    <row r="10210" spans="1:17">
      <c r="A10210" s="152"/>
      <c r="B10210" s="68"/>
      <c r="C10210" s="68"/>
      <c r="D10210" s="68"/>
      <c r="E10210" s="68"/>
      <c r="F10210" s="69"/>
      <c r="G10210" s="69"/>
      <c r="H10210" s="69"/>
      <c r="I10210" s="69"/>
      <c r="J10210" s="68"/>
      <c r="K10210" s="69"/>
      <c r="L10210" s="68"/>
      <c r="M10210" s="68"/>
      <c r="N10210" s="68"/>
      <c r="O10210" s="68"/>
      <c r="P10210" s="70"/>
      <c r="Q10210" s="71"/>
    </row>
    <row r="10211" spans="1:17">
      <c r="A10211" s="152"/>
      <c r="B10211" s="68"/>
      <c r="C10211" s="68"/>
      <c r="D10211" s="68"/>
      <c r="E10211" s="68"/>
      <c r="F10211" s="69"/>
      <c r="G10211" s="69"/>
      <c r="H10211" s="69"/>
      <c r="I10211" s="69"/>
      <c r="J10211" s="68"/>
      <c r="K10211" s="69"/>
      <c r="L10211" s="68"/>
      <c r="M10211" s="68"/>
      <c r="N10211" s="68"/>
      <c r="O10211" s="68"/>
      <c r="P10211" s="70"/>
      <c r="Q10211" s="71"/>
    </row>
    <row r="10212" spans="1:17">
      <c r="A10212" s="152"/>
      <c r="B10212" s="68"/>
      <c r="C10212" s="68"/>
      <c r="D10212" s="68"/>
      <c r="E10212" s="68"/>
      <c r="F10212" s="69"/>
      <c r="G10212" s="69"/>
      <c r="H10212" s="69"/>
      <c r="I10212" s="69"/>
      <c r="J10212" s="68"/>
      <c r="K10212" s="69"/>
      <c r="L10212" s="68"/>
      <c r="M10212" s="68"/>
      <c r="N10212" s="68"/>
      <c r="O10212" s="68"/>
      <c r="P10212" s="70"/>
      <c r="Q10212" s="71"/>
    </row>
    <row r="10213" spans="1:17">
      <c r="A10213" s="152"/>
      <c r="B10213" s="68"/>
      <c r="C10213" s="68"/>
      <c r="D10213" s="68"/>
      <c r="E10213" s="68"/>
      <c r="F10213" s="69"/>
      <c r="G10213" s="69"/>
      <c r="H10213" s="69"/>
      <c r="I10213" s="69"/>
      <c r="J10213" s="68"/>
      <c r="K10213" s="69"/>
      <c r="L10213" s="68"/>
      <c r="M10213" s="68"/>
      <c r="N10213" s="68"/>
      <c r="O10213" s="68"/>
      <c r="P10213" s="70"/>
      <c r="Q10213" s="71"/>
    </row>
    <row r="10214" spans="1:17">
      <c r="A10214" s="152"/>
      <c r="B10214" s="68"/>
      <c r="C10214" s="68"/>
      <c r="D10214" s="68"/>
      <c r="E10214" s="68"/>
      <c r="F10214" s="69"/>
      <c r="G10214" s="69"/>
      <c r="H10214" s="69"/>
      <c r="I10214" s="69"/>
      <c r="J10214" s="68"/>
      <c r="K10214" s="69"/>
      <c r="L10214" s="68"/>
      <c r="M10214" s="68"/>
      <c r="N10214" s="68"/>
      <c r="O10214" s="68"/>
      <c r="P10214" s="70"/>
      <c r="Q10214" s="71"/>
    </row>
    <row r="10215" spans="1:17">
      <c r="A10215" s="152"/>
      <c r="B10215" s="68"/>
      <c r="C10215" s="68"/>
      <c r="D10215" s="68"/>
      <c r="E10215" s="68"/>
      <c r="F10215" s="69"/>
      <c r="G10215" s="69"/>
      <c r="H10215" s="69"/>
      <c r="I10215" s="69"/>
      <c r="J10215" s="68"/>
      <c r="K10215" s="69"/>
      <c r="L10215" s="68"/>
      <c r="M10215" s="68"/>
      <c r="N10215" s="68"/>
      <c r="O10215" s="68"/>
      <c r="P10215" s="70"/>
      <c r="Q10215" s="71"/>
    </row>
    <row r="10216" spans="1:17">
      <c r="A10216" s="152"/>
      <c r="B10216" s="68"/>
      <c r="C10216" s="68"/>
      <c r="D10216" s="68"/>
      <c r="E10216" s="68"/>
      <c r="F10216" s="69"/>
      <c r="G10216" s="69"/>
      <c r="H10216" s="69"/>
      <c r="I10216" s="69"/>
      <c r="J10216" s="68"/>
      <c r="K10216" s="69"/>
      <c r="L10216" s="68"/>
      <c r="M10216" s="68"/>
      <c r="N10216" s="68"/>
      <c r="O10216" s="68"/>
      <c r="P10216" s="70"/>
      <c r="Q10216" s="71"/>
    </row>
    <row r="10217" spans="1:17">
      <c r="A10217" s="152"/>
      <c r="B10217" s="68"/>
      <c r="C10217" s="68"/>
      <c r="D10217" s="68"/>
      <c r="E10217" s="68"/>
      <c r="F10217" s="69"/>
      <c r="G10217" s="69"/>
      <c r="H10217" s="69"/>
      <c r="I10217" s="69"/>
      <c r="J10217" s="68"/>
      <c r="K10217" s="69"/>
      <c r="L10217" s="68"/>
      <c r="M10217" s="68"/>
      <c r="N10217" s="68"/>
      <c r="O10217" s="68"/>
      <c r="P10217" s="70"/>
      <c r="Q10217" s="71"/>
    </row>
    <row r="10218" spans="1:17">
      <c r="A10218" s="152"/>
      <c r="B10218" s="68"/>
      <c r="C10218" s="68"/>
      <c r="D10218" s="68"/>
      <c r="E10218" s="68"/>
      <c r="F10218" s="69"/>
      <c r="G10218" s="69"/>
      <c r="H10218" s="69"/>
      <c r="I10218" s="69"/>
      <c r="J10218" s="68"/>
      <c r="K10218" s="69"/>
      <c r="L10218" s="68"/>
      <c r="M10218" s="68"/>
      <c r="N10218" s="68"/>
      <c r="O10218" s="68"/>
      <c r="P10218" s="70"/>
      <c r="Q10218" s="71"/>
    </row>
    <row r="10219" spans="1:17">
      <c r="A10219" s="152"/>
      <c r="B10219" s="68"/>
      <c r="C10219" s="68"/>
      <c r="D10219" s="68"/>
      <c r="E10219" s="68"/>
      <c r="F10219" s="69"/>
      <c r="G10219" s="69"/>
      <c r="H10219" s="69"/>
      <c r="I10219" s="69"/>
      <c r="J10219" s="68"/>
      <c r="K10219" s="69"/>
      <c r="L10219" s="68"/>
      <c r="M10219" s="68"/>
      <c r="N10219" s="68"/>
      <c r="O10219" s="68"/>
      <c r="P10219" s="70"/>
      <c r="Q10219" s="71"/>
    </row>
    <row r="10220" spans="1:17">
      <c r="A10220" s="152"/>
      <c r="B10220" s="68"/>
      <c r="C10220" s="68"/>
      <c r="D10220" s="68"/>
      <c r="E10220" s="68"/>
      <c r="F10220" s="69"/>
      <c r="G10220" s="69"/>
      <c r="H10220" s="69"/>
      <c r="I10220" s="69"/>
      <c r="J10220" s="68"/>
      <c r="K10220" s="69"/>
      <c r="L10220" s="68"/>
      <c r="M10220" s="68"/>
      <c r="N10220" s="68"/>
      <c r="O10220" s="68"/>
      <c r="P10220" s="70"/>
      <c r="Q10220" s="71"/>
    </row>
    <row r="10221" spans="1:17">
      <c r="A10221" s="152"/>
      <c r="B10221" s="68"/>
      <c r="C10221" s="68"/>
      <c r="D10221" s="68"/>
      <c r="E10221" s="68"/>
      <c r="F10221" s="69"/>
      <c r="G10221" s="69"/>
      <c r="H10221" s="69"/>
      <c r="I10221" s="69"/>
      <c r="J10221" s="68"/>
      <c r="K10221" s="69"/>
      <c r="L10221" s="68"/>
      <c r="M10221" s="68"/>
      <c r="N10221" s="68"/>
      <c r="O10221" s="68"/>
      <c r="P10221" s="70"/>
      <c r="Q10221" s="71"/>
    </row>
    <row r="10222" spans="1:17">
      <c r="A10222" s="152"/>
      <c r="B10222" s="68"/>
      <c r="C10222" s="68"/>
      <c r="D10222" s="68"/>
      <c r="E10222" s="68"/>
      <c r="F10222" s="69"/>
      <c r="G10222" s="69"/>
      <c r="H10222" s="69"/>
      <c r="I10222" s="69"/>
      <c r="J10222" s="68"/>
      <c r="K10222" s="69"/>
      <c r="L10222" s="68"/>
      <c r="M10222" s="68"/>
      <c r="N10222" s="68"/>
      <c r="O10222" s="68"/>
      <c r="P10222" s="70"/>
      <c r="Q10222" s="71"/>
    </row>
    <row r="10223" spans="1:17">
      <c r="A10223" s="152"/>
      <c r="B10223" s="68"/>
      <c r="C10223" s="68"/>
      <c r="D10223" s="68"/>
      <c r="E10223" s="68"/>
      <c r="F10223" s="69"/>
      <c r="G10223" s="69"/>
      <c r="H10223" s="69"/>
      <c r="I10223" s="69"/>
      <c r="J10223" s="68"/>
      <c r="K10223" s="69"/>
      <c r="L10223" s="68"/>
      <c r="M10223" s="68"/>
      <c r="N10223" s="68"/>
      <c r="O10223" s="68"/>
      <c r="P10223" s="70"/>
      <c r="Q10223" s="71"/>
    </row>
    <row r="10224" spans="1:17">
      <c r="A10224" s="152"/>
      <c r="B10224" s="68"/>
      <c r="C10224" s="68"/>
      <c r="D10224" s="68"/>
      <c r="E10224" s="68"/>
      <c r="F10224" s="69"/>
      <c r="G10224" s="69"/>
      <c r="H10224" s="69"/>
      <c r="I10224" s="69"/>
      <c r="J10224" s="68"/>
      <c r="K10224" s="69"/>
      <c r="L10224" s="68"/>
      <c r="M10224" s="68"/>
      <c r="N10224" s="68"/>
      <c r="O10224" s="68"/>
      <c r="P10224" s="70"/>
      <c r="Q10224" s="71"/>
    </row>
    <row r="10225" spans="1:17">
      <c r="A10225" s="152"/>
      <c r="B10225" s="68"/>
      <c r="C10225" s="68"/>
      <c r="D10225" s="68"/>
      <c r="E10225" s="68"/>
      <c r="F10225" s="69"/>
      <c r="G10225" s="69"/>
      <c r="H10225" s="69"/>
      <c r="I10225" s="69"/>
      <c r="J10225" s="68"/>
      <c r="K10225" s="69"/>
      <c r="L10225" s="68"/>
      <c r="M10225" s="68"/>
      <c r="N10225" s="68"/>
      <c r="O10225" s="68"/>
      <c r="P10225" s="70"/>
      <c r="Q10225" s="71"/>
    </row>
    <row r="10226" spans="1:17">
      <c r="A10226" s="152"/>
      <c r="B10226" s="68"/>
      <c r="C10226" s="68"/>
      <c r="D10226" s="68"/>
      <c r="E10226" s="68"/>
      <c r="F10226" s="69"/>
      <c r="G10226" s="69"/>
      <c r="H10226" s="69"/>
      <c r="I10226" s="69"/>
      <c r="J10226" s="68"/>
      <c r="K10226" s="69"/>
      <c r="L10226" s="68"/>
      <c r="M10226" s="68"/>
      <c r="N10226" s="68"/>
      <c r="O10226" s="68"/>
      <c r="P10226" s="70"/>
      <c r="Q10226" s="71"/>
    </row>
    <row r="10227" spans="1:17">
      <c r="A10227" s="152"/>
      <c r="B10227" s="68"/>
      <c r="C10227" s="68"/>
      <c r="D10227" s="68"/>
      <c r="E10227" s="68"/>
      <c r="F10227" s="69"/>
      <c r="G10227" s="69"/>
      <c r="H10227" s="69"/>
      <c r="I10227" s="69"/>
      <c r="J10227" s="68"/>
      <c r="K10227" s="69"/>
      <c r="L10227" s="68"/>
      <c r="M10227" s="68"/>
      <c r="N10227" s="68"/>
      <c r="O10227" s="68"/>
      <c r="P10227" s="70"/>
      <c r="Q10227" s="71"/>
    </row>
    <row r="10228" spans="1:17">
      <c r="A10228" s="152"/>
      <c r="B10228" s="68"/>
      <c r="C10228" s="68"/>
      <c r="D10228" s="68"/>
      <c r="E10228" s="68"/>
      <c r="F10228" s="69"/>
      <c r="G10228" s="69"/>
      <c r="H10228" s="69"/>
      <c r="I10228" s="69"/>
      <c r="J10228" s="68"/>
      <c r="K10228" s="69"/>
      <c r="L10228" s="68"/>
      <c r="M10228" s="68"/>
      <c r="N10228" s="68"/>
      <c r="O10228" s="68"/>
      <c r="P10228" s="70"/>
      <c r="Q10228" s="71"/>
    </row>
    <row r="10229" spans="1:17">
      <c r="A10229" s="152"/>
      <c r="B10229" s="68"/>
      <c r="C10229" s="68"/>
      <c r="D10229" s="68"/>
      <c r="E10229" s="68"/>
      <c r="F10229" s="69"/>
      <c r="G10229" s="69"/>
      <c r="H10229" s="69"/>
      <c r="I10229" s="69"/>
      <c r="J10229" s="68"/>
      <c r="K10229" s="69"/>
      <c r="L10229" s="68"/>
      <c r="M10229" s="68"/>
      <c r="N10229" s="68"/>
      <c r="O10229" s="68"/>
      <c r="P10229" s="70"/>
      <c r="Q10229" s="71"/>
    </row>
    <row r="10230" spans="1:17">
      <c r="A10230" s="152"/>
      <c r="B10230" s="68"/>
      <c r="C10230" s="68"/>
      <c r="D10230" s="68"/>
      <c r="E10230" s="68"/>
      <c r="F10230" s="69"/>
      <c r="G10230" s="69"/>
      <c r="H10230" s="69"/>
      <c r="I10230" s="69"/>
      <c r="J10230" s="68"/>
      <c r="K10230" s="69"/>
      <c r="L10230" s="68"/>
      <c r="M10230" s="68"/>
      <c r="N10230" s="68"/>
      <c r="O10230" s="68"/>
      <c r="P10230" s="70"/>
      <c r="Q10230" s="71"/>
    </row>
    <row r="10231" spans="1:17">
      <c r="A10231" s="152"/>
      <c r="B10231" s="68"/>
      <c r="C10231" s="68"/>
      <c r="D10231" s="68"/>
      <c r="E10231" s="68"/>
      <c r="F10231" s="69"/>
      <c r="G10231" s="69"/>
      <c r="H10231" s="69"/>
      <c r="I10231" s="69"/>
      <c r="J10231" s="68"/>
      <c r="K10231" s="69"/>
      <c r="L10231" s="68"/>
      <c r="M10231" s="68"/>
      <c r="N10231" s="68"/>
      <c r="O10231" s="68"/>
      <c r="P10231" s="70"/>
      <c r="Q10231" s="71"/>
    </row>
    <row r="10232" spans="1:17">
      <c r="A10232" s="152"/>
      <c r="B10232" s="68"/>
      <c r="C10232" s="68"/>
      <c r="D10232" s="68"/>
      <c r="E10232" s="68"/>
      <c r="F10232" s="69"/>
      <c r="G10232" s="69"/>
      <c r="H10232" s="69"/>
      <c r="I10232" s="69"/>
      <c r="J10232" s="68"/>
      <c r="K10232" s="69"/>
      <c r="L10232" s="68"/>
      <c r="M10232" s="68"/>
      <c r="N10232" s="68"/>
      <c r="O10232" s="68"/>
      <c r="P10232" s="70"/>
      <c r="Q10232" s="71"/>
    </row>
    <row r="10233" spans="1:17">
      <c r="A10233" s="152"/>
      <c r="B10233" s="68"/>
      <c r="C10233" s="68"/>
      <c r="D10233" s="68"/>
      <c r="E10233" s="68"/>
      <c r="F10233" s="69"/>
      <c r="G10233" s="69"/>
      <c r="H10233" s="69"/>
      <c r="I10233" s="69"/>
      <c r="J10233" s="68"/>
      <c r="K10233" s="69"/>
      <c r="L10233" s="68"/>
      <c r="M10233" s="68"/>
      <c r="N10233" s="68"/>
      <c r="O10233" s="68"/>
      <c r="P10233" s="70"/>
      <c r="Q10233" s="71"/>
    </row>
    <row r="10234" spans="1:17">
      <c r="A10234" s="152"/>
      <c r="B10234" s="68"/>
      <c r="C10234" s="68"/>
      <c r="D10234" s="68"/>
      <c r="E10234" s="68"/>
      <c r="F10234" s="69"/>
      <c r="G10234" s="69"/>
      <c r="H10234" s="69"/>
      <c r="I10234" s="69"/>
      <c r="J10234" s="68"/>
      <c r="K10234" s="69"/>
      <c r="L10234" s="68"/>
      <c r="M10234" s="68"/>
      <c r="N10234" s="68"/>
      <c r="O10234" s="68"/>
      <c r="P10234" s="70"/>
      <c r="Q10234" s="71"/>
    </row>
    <row r="10235" spans="1:17">
      <c r="A10235" s="152"/>
      <c r="B10235" s="68"/>
      <c r="C10235" s="68"/>
      <c r="D10235" s="68"/>
      <c r="E10235" s="68"/>
      <c r="F10235" s="69"/>
      <c r="G10235" s="69"/>
      <c r="H10235" s="69"/>
      <c r="I10235" s="69"/>
      <c r="J10235" s="68"/>
      <c r="K10235" s="69"/>
      <c r="L10235" s="68"/>
      <c r="M10235" s="68"/>
      <c r="N10235" s="68"/>
      <c r="O10235" s="68"/>
      <c r="P10235" s="70"/>
      <c r="Q10235" s="71"/>
    </row>
    <row r="10236" spans="1:17">
      <c r="A10236" s="152"/>
      <c r="B10236" s="68"/>
      <c r="C10236" s="68"/>
      <c r="D10236" s="68"/>
      <c r="E10236" s="68"/>
      <c r="F10236" s="69"/>
      <c r="G10236" s="69"/>
      <c r="H10236" s="69"/>
      <c r="I10236" s="69"/>
      <c r="J10236" s="68"/>
      <c r="K10236" s="69"/>
      <c r="L10236" s="68"/>
      <c r="M10236" s="68"/>
      <c r="N10236" s="68"/>
      <c r="O10236" s="68"/>
      <c r="P10236" s="70"/>
      <c r="Q10236" s="71"/>
    </row>
    <row r="10237" spans="1:17">
      <c r="A10237" s="152"/>
      <c r="B10237" s="68"/>
      <c r="C10237" s="68"/>
      <c r="D10237" s="68"/>
      <c r="E10237" s="68"/>
      <c r="F10237" s="69"/>
      <c r="G10237" s="69"/>
      <c r="H10237" s="69"/>
      <c r="I10237" s="69"/>
      <c r="J10237" s="68"/>
      <c r="K10237" s="69"/>
      <c r="L10237" s="68"/>
      <c r="M10237" s="68"/>
      <c r="N10237" s="68"/>
      <c r="O10237" s="68"/>
      <c r="P10237" s="70"/>
      <c r="Q10237" s="71"/>
    </row>
    <row r="10238" spans="1:17">
      <c r="A10238" s="152"/>
      <c r="B10238" s="68"/>
      <c r="C10238" s="68"/>
      <c r="D10238" s="68"/>
      <c r="E10238" s="68"/>
      <c r="F10238" s="69"/>
      <c r="G10238" s="69"/>
      <c r="H10238" s="69"/>
      <c r="I10238" s="69"/>
      <c r="J10238" s="68"/>
      <c r="K10238" s="69"/>
      <c r="L10238" s="68"/>
      <c r="M10238" s="68"/>
      <c r="N10238" s="68"/>
      <c r="O10238" s="68"/>
      <c r="P10238" s="70"/>
      <c r="Q10238" s="71"/>
    </row>
    <row r="10239" spans="1:17">
      <c r="A10239" s="152"/>
      <c r="B10239" s="68"/>
      <c r="C10239" s="68"/>
      <c r="D10239" s="68"/>
      <c r="E10239" s="68"/>
      <c r="F10239" s="69"/>
      <c r="G10239" s="69"/>
      <c r="H10239" s="69"/>
      <c r="I10239" s="69"/>
      <c r="J10239" s="68"/>
      <c r="K10239" s="69"/>
      <c r="L10239" s="68"/>
      <c r="M10239" s="68"/>
      <c r="N10239" s="68"/>
      <c r="O10239" s="68"/>
      <c r="P10239" s="70"/>
      <c r="Q10239" s="71"/>
    </row>
    <row r="10240" spans="1:17">
      <c r="A10240" s="152"/>
      <c r="B10240" s="68"/>
      <c r="C10240" s="68"/>
      <c r="D10240" s="68"/>
      <c r="E10240" s="68"/>
      <c r="F10240" s="69"/>
      <c r="G10240" s="69"/>
      <c r="H10240" s="69"/>
      <c r="I10240" s="69"/>
      <c r="J10240" s="68"/>
      <c r="K10240" s="69"/>
      <c r="L10240" s="68"/>
      <c r="M10240" s="68"/>
      <c r="N10240" s="68"/>
      <c r="O10240" s="68"/>
      <c r="P10240" s="70"/>
      <c r="Q10240" s="71"/>
    </row>
    <row r="10241" spans="1:17">
      <c r="A10241" s="152"/>
      <c r="B10241" s="68"/>
      <c r="C10241" s="68"/>
      <c r="D10241" s="68"/>
      <c r="E10241" s="68"/>
      <c r="F10241" s="69"/>
      <c r="G10241" s="69"/>
      <c r="H10241" s="69"/>
      <c r="I10241" s="69"/>
      <c r="J10241" s="68"/>
      <c r="K10241" s="69"/>
      <c r="L10241" s="68"/>
      <c r="M10241" s="68"/>
      <c r="N10241" s="68"/>
      <c r="O10241" s="68"/>
      <c r="P10241" s="70"/>
      <c r="Q10241" s="71"/>
    </row>
    <row r="10242" spans="1:17">
      <c r="A10242" s="152"/>
      <c r="B10242" s="68"/>
      <c r="C10242" s="68"/>
      <c r="D10242" s="68"/>
      <c r="E10242" s="68"/>
      <c r="F10242" s="69"/>
      <c r="G10242" s="69"/>
      <c r="H10242" s="69"/>
      <c r="I10242" s="69"/>
      <c r="J10242" s="68"/>
      <c r="K10242" s="69"/>
      <c r="L10242" s="68"/>
      <c r="M10242" s="68"/>
      <c r="N10242" s="68"/>
      <c r="O10242" s="68"/>
      <c r="P10242" s="70"/>
      <c r="Q10242" s="71"/>
    </row>
    <row r="10243" spans="1:17">
      <c r="A10243" s="152"/>
      <c r="B10243" s="68"/>
      <c r="C10243" s="68"/>
      <c r="D10243" s="68"/>
      <c r="E10243" s="68"/>
      <c r="F10243" s="69"/>
      <c r="G10243" s="69"/>
      <c r="H10243" s="69"/>
      <c r="I10243" s="69"/>
      <c r="J10243" s="68"/>
      <c r="K10243" s="69"/>
      <c r="L10243" s="68"/>
      <c r="M10243" s="68"/>
      <c r="N10243" s="68"/>
      <c r="O10243" s="68"/>
      <c r="P10243" s="70"/>
      <c r="Q10243" s="71"/>
    </row>
    <row r="10244" spans="1:17">
      <c r="A10244" s="152"/>
      <c r="B10244" s="68"/>
      <c r="C10244" s="68"/>
      <c r="D10244" s="68"/>
      <c r="E10244" s="68"/>
      <c r="F10244" s="69"/>
      <c r="G10244" s="69"/>
      <c r="H10244" s="69"/>
      <c r="I10244" s="69"/>
      <c r="J10244" s="68"/>
      <c r="K10244" s="69"/>
      <c r="L10244" s="68"/>
      <c r="M10244" s="68"/>
      <c r="N10244" s="68"/>
      <c r="O10244" s="68"/>
      <c r="P10244" s="70"/>
      <c r="Q10244" s="71"/>
    </row>
    <row r="10245" spans="1:17">
      <c r="A10245" s="152"/>
      <c r="B10245" s="68"/>
      <c r="C10245" s="68"/>
      <c r="D10245" s="68"/>
      <c r="E10245" s="68"/>
      <c r="F10245" s="69"/>
      <c r="G10245" s="69"/>
      <c r="H10245" s="69"/>
      <c r="I10245" s="69"/>
      <c r="J10245" s="68"/>
      <c r="K10245" s="69"/>
      <c r="L10245" s="68"/>
      <c r="M10245" s="68"/>
      <c r="N10245" s="68"/>
      <c r="O10245" s="68"/>
      <c r="P10245" s="70"/>
      <c r="Q10245" s="71"/>
    </row>
    <row r="10246" spans="1:17">
      <c r="A10246" s="152"/>
      <c r="B10246" s="68"/>
      <c r="C10246" s="68"/>
      <c r="D10246" s="68"/>
      <c r="E10246" s="68"/>
      <c r="F10246" s="69"/>
      <c r="G10246" s="69"/>
      <c r="H10246" s="69"/>
      <c r="I10246" s="69"/>
      <c r="J10246" s="68"/>
      <c r="K10246" s="69"/>
      <c r="L10246" s="68"/>
      <c r="M10246" s="68"/>
      <c r="N10246" s="68"/>
      <c r="O10246" s="68"/>
      <c r="P10246" s="70"/>
      <c r="Q10246" s="71"/>
    </row>
    <row r="10247" spans="1:17">
      <c r="A10247" s="152"/>
      <c r="B10247" s="68"/>
      <c r="C10247" s="68"/>
      <c r="D10247" s="68"/>
      <c r="E10247" s="68"/>
      <c r="F10247" s="69"/>
      <c r="G10247" s="69"/>
      <c r="H10247" s="69"/>
      <c r="I10247" s="69"/>
      <c r="J10247" s="68"/>
      <c r="K10247" s="69"/>
      <c r="L10247" s="68"/>
      <c r="M10247" s="68"/>
      <c r="N10247" s="68"/>
      <c r="O10247" s="68"/>
      <c r="P10247" s="70"/>
      <c r="Q10247" s="71"/>
    </row>
    <row r="10248" spans="1:17">
      <c r="A10248" s="152"/>
      <c r="B10248" s="68"/>
      <c r="C10248" s="68"/>
      <c r="D10248" s="68"/>
      <c r="E10248" s="68"/>
      <c r="F10248" s="69"/>
      <c r="G10248" s="69"/>
      <c r="H10248" s="69"/>
      <c r="I10248" s="69"/>
      <c r="J10248" s="68"/>
      <c r="K10248" s="69"/>
      <c r="L10248" s="68"/>
      <c r="M10248" s="68"/>
      <c r="N10248" s="68"/>
      <c r="O10248" s="68"/>
      <c r="P10248" s="70"/>
      <c r="Q10248" s="71"/>
    </row>
    <row r="10249" spans="1:17">
      <c r="A10249" s="152"/>
      <c r="B10249" s="68"/>
      <c r="C10249" s="68"/>
      <c r="D10249" s="68"/>
      <c r="E10249" s="68"/>
      <c r="F10249" s="69"/>
      <c r="G10249" s="69"/>
      <c r="H10249" s="69"/>
      <c r="I10249" s="69"/>
      <c r="J10249" s="68"/>
      <c r="K10249" s="69"/>
      <c r="L10249" s="68"/>
      <c r="M10249" s="68"/>
      <c r="N10249" s="68"/>
      <c r="O10249" s="68"/>
      <c r="P10249" s="70"/>
      <c r="Q10249" s="71"/>
    </row>
    <row r="10250" spans="1:17">
      <c r="A10250" s="152"/>
      <c r="B10250" s="68"/>
      <c r="C10250" s="68"/>
      <c r="D10250" s="68"/>
      <c r="E10250" s="68"/>
      <c r="F10250" s="69"/>
      <c r="G10250" s="69"/>
      <c r="H10250" s="69"/>
      <c r="I10250" s="69"/>
      <c r="J10250" s="68"/>
      <c r="K10250" s="69"/>
      <c r="L10250" s="68"/>
      <c r="M10250" s="68"/>
      <c r="N10250" s="68"/>
      <c r="O10250" s="68"/>
      <c r="P10250" s="70"/>
      <c r="Q10250" s="71"/>
    </row>
    <row r="10251" spans="1:17">
      <c r="A10251" s="152"/>
      <c r="B10251" s="68"/>
      <c r="C10251" s="68"/>
      <c r="D10251" s="68"/>
      <c r="E10251" s="68"/>
      <c r="F10251" s="69"/>
      <c r="G10251" s="69"/>
      <c r="H10251" s="69"/>
      <c r="I10251" s="69"/>
      <c r="J10251" s="68"/>
      <c r="K10251" s="69"/>
      <c r="L10251" s="68"/>
      <c r="M10251" s="68"/>
      <c r="N10251" s="68"/>
      <c r="O10251" s="68"/>
      <c r="P10251" s="70"/>
      <c r="Q10251" s="71"/>
    </row>
    <row r="10252" spans="1:17">
      <c r="A10252" s="152"/>
      <c r="B10252" s="68"/>
      <c r="C10252" s="68"/>
      <c r="D10252" s="68"/>
      <c r="E10252" s="68"/>
      <c r="F10252" s="69"/>
      <c r="G10252" s="69"/>
      <c r="H10252" s="69"/>
      <c r="I10252" s="69"/>
      <c r="J10252" s="68"/>
      <c r="K10252" s="69"/>
      <c r="L10252" s="68"/>
      <c r="M10252" s="68"/>
      <c r="N10252" s="68"/>
      <c r="O10252" s="68"/>
      <c r="P10252" s="70"/>
      <c r="Q10252" s="71"/>
    </row>
    <row r="10253" spans="1:17">
      <c r="A10253" s="152"/>
      <c r="B10253" s="68"/>
      <c r="C10253" s="68"/>
      <c r="D10253" s="68"/>
      <c r="E10253" s="68"/>
      <c r="F10253" s="69"/>
      <c r="G10253" s="69"/>
      <c r="H10253" s="69"/>
      <c r="I10253" s="69"/>
      <c r="J10253" s="68"/>
      <c r="K10253" s="69"/>
      <c r="L10253" s="68"/>
      <c r="M10253" s="68"/>
      <c r="N10253" s="68"/>
      <c r="O10253" s="68"/>
      <c r="P10253" s="70"/>
      <c r="Q10253" s="71"/>
    </row>
    <row r="10254" spans="1:17">
      <c r="A10254" s="152"/>
      <c r="B10254" s="68"/>
      <c r="C10254" s="68"/>
      <c r="D10254" s="68"/>
      <c r="E10254" s="68"/>
      <c r="F10254" s="69"/>
      <c r="G10254" s="69"/>
      <c r="H10254" s="69"/>
      <c r="I10254" s="69"/>
      <c r="J10254" s="68"/>
      <c r="K10254" s="69"/>
      <c r="L10254" s="68"/>
      <c r="M10254" s="68"/>
      <c r="N10254" s="68"/>
      <c r="O10254" s="68"/>
      <c r="P10254" s="70"/>
      <c r="Q10254" s="71"/>
    </row>
    <row r="10255" spans="1:17">
      <c r="A10255" s="152"/>
      <c r="B10255" s="68"/>
      <c r="C10255" s="68"/>
      <c r="D10255" s="68"/>
      <c r="E10255" s="68"/>
      <c r="F10255" s="69"/>
      <c r="G10255" s="69"/>
      <c r="H10255" s="69"/>
      <c r="I10255" s="69"/>
      <c r="J10255" s="68"/>
      <c r="K10255" s="69"/>
      <c r="L10255" s="68"/>
      <c r="M10255" s="68"/>
      <c r="N10255" s="68"/>
      <c r="O10255" s="68"/>
      <c r="P10255" s="70"/>
      <c r="Q10255" s="71"/>
    </row>
    <row r="10256" spans="1:17">
      <c r="A10256" s="152"/>
      <c r="B10256" s="68"/>
      <c r="C10256" s="68"/>
      <c r="D10256" s="68"/>
      <c r="E10256" s="68"/>
      <c r="F10256" s="69"/>
      <c r="G10256" s="69"/>
      <c r="H10256" s="69"/>
      <c r="I10256" s="69"/>
      <c r="J10256" s="68"/>
      <c r="K10256" s="69"/>
      <c r="L10256" s="68"/>
      <c r="M10256" s="68"/>
      <c r="N10256" s="68"/>
      <c r="O10256" s="68"/>
      <c r="P10256" s="70"/>
      <c r="Q10256" s="71"/>
    </row>
    <row r="10257" spans="1:17">
      <c r="A10257" s="152"/>
      <c r="B10257" s="68"/>
      <c r="C10257" s="68"/>
      <c r="D10257" s="68"/>
      <c r="E10257" s="68"/>
      <c r="F10257" s="69"/>
      <c r="G10257" s="69"/>
      <c r="H10257" s="69"/>
      <c r="I10257" s="69"/>
      <c r="J10257" s="68"/>
      <c r="K10257" s="69"/>
      <c r="L10257" s="68"/>
      <c r="M10257" s="68"/>
      <c r="N10257" s="68"/>
      <c r="O10257" s="68"/>
      <c r="P10257" s="70"/>
      <c r="Q10257" s="71"/>
    </row>
    <row r="10258" spans="1:17">
      <c r="A10258" s="152"/>
      <c r="B10258" s="68"/>
      <c r="C10258" s="68"/>
      <c r="D10258" s="68"/>
      <c r="E10258" s="68"/>
      <c r="F10258" s="69"/>
      <c r="G10258" s="69"/>
      <c r="H10258" s="69"/>
      <c r="I10258" s="69"/>
      <c r="J10258" s="68"/>
      <c r="K10258" s="69"/>
      <c r="L10258" s="68"/>
      <c r="M10258" s="68"/>
      <c r="N10258" s="68"/>
      <c r="O10258" s="68"/>
      <c r="P10258" s="70"/>
      <c r="Q10258" s="71"/>
    </row>
    <row r="10259" spans="1:17">
      <c r="A10259" s="152"/>
      <c r="B10259" s="68"/>
      <c r="C10259" s="68"/>
      <c r="D10259" s="68"/>
      <c r="E10259" s="68"/>
      <c r="F10259" s="69"/>
      <c r="G10259" s="69"/>
      <c r="H10259" s="69"/>
      <c r="I10259" s="69"/>
      <c r="J10259" s="68"/>
      <c r="K10259" s="69"/>
      <c r="L10259" s="68"/>
      <c r="M10259" s="68"/>
      <c r="N10259" s="68"/>
      <c r="O10259" s="68"/>
      <c r="P10259" s="70"/>
      <c r="Q10259" s="71"/>
    </row>
    <row r="10260" spans="1:17">
      <c r="A10260" s="152"/>
      <c r="B10260" s="68"/>
      <c r="C10260" s="68"/>
      <c r="D10260" s="68"/>
      <c r="E10260" s="68"/>
      <c r="F10260" s="69"/>
      <c r="G10260" s="69"/>
      <c r="H10260" s="69"/>
      <c r="I10260" s="69"/>
      <c r="J10260" s="68"/>
      <c r="K10260" s="69"/>
      <c r="L10260" s="68"/>
      <c r="M10260" s="68"/>
      <c r="N10260" s="68"/>
      <c r="O10260" s="68"/>
      <c r="P10260" s="70"/>
      <c r="Q10260" s="71"/>
    </row>
    <row r="10261" spans="1:17">
      <c r="A10261" s="152"/>
      <c r="B10261" s="68"/>
      <c r="C10261" s="68"/>
      <c r="D10261" s="68"/>
      <c r="E10261" s="68"/>
      <c r="F10261" s="69"/>
      <c r="G10261" s="69"/>
      <c r="H10261" s="69"/>
      <c r="I10261" s="69"/>
      <c r="J10261" s="68"/>
      <c r="K10261" s="69"/>
      <c r="L10261" s="68"/>
      <c r="M10261" s="68"/>
      <c r="N10261" s="68"/>
      <c r="O10261" s="68"/>
      <c r="P10261" s="70"/>
      <c r="Q10261" s="71"/>
    </row>
    <row r="10262" spans="1:17">
      <c r="A10262" s="152"/>
      <c r="B10262" s="68"/>
      <c r="C10262" s="68"/>
      <c r="D10262" s="68"/>
      <c r="E10262" s="68"/>
      <c r="F10262" s="69"/>
      <c r="G10262" s="69"/>
      <c r="H10262" s="69"/>
      <c r="I10262" s="69"/>
      <c r="J10262" s="68"/>
      <c r="K10262" s="69"/>
      <c r="L10262" s="68"/>
      <c r="M10262" s="68"/>
      <c r="N10262" s="68"/>
      <c r="O10262" s="68"/>
      <c r="P10262" s="70"/>
      <c r="Q10262" s="71"/>
    </row>
    <row r="10263" spans="1:17">
      <c r="A10263" s="152"/>
      <c r="B10263" s="68"/>
      <c r="C10263" s="68"/>
      <c r="D10263" s="68"/>
      <c r="E10263" s="68"/>
      <c r="F10263" s="69"/>
      <c r="G10263" s="69"/>
      <c r="H10263" s="69"/>
      <c r="I10263" s="69"/>
      <c r="J10263" s="68"/>
      <c r="K10263" s="69"/>
      <c r="L10263" s="68"/>
      <c r="M10263" s="68"/>
      <c r="N10263" s="68"/>
      <c r="O10263" s="68"/>
      <c r="P10263" s="70"/>
      <c r="Q10263" s="71"/>
    </row>
    <row r="10264" spans="1:17">
      <c r="A10264" s="152"/>
      <c r="B10264" s="68"/>
      <c r="C10264" s="68"/>
      <c r="D10264" s="68"/>
      <c r="E10264" s="68"/>
      <c r="F10264" s="69"/>
      <c r="G10264" s="69"/>
      <c r="H10264" s="69"/>
      <c r="I10264" s="69"/>
      <c r="J10264" s="68"/>
      <c r="K10264" s="69"/>
      <c r="L10264" s="68"/>
      <c r="M10264" s="68"/>
      <c r="N10264" s="68"/>
      <c r="O10264" s="68"/>
      <c r="P10264" s="70"/>
      <c r="Q10264" s="71"/>
    </row>
    <row r="10265" spans="1:17">
      <c r="A10265" s="152"/>
      <c r="B10265" s="68"/>
      <c r="C10265" s="68"/>
      <c r="D10265" s="68"/>
      <c r="E10265" s="68"/>
      <c r="F10265" s="69"/>
      <c r="G10265" s="69"/>
      <c r="H10265" s="69"/>
      <c r="I10265" s="69"/>
      <c r="J10265" s="68"/>
      <c r="K10265" s="69"/>
      <c r="L10265" s="68"/>
      <c r="M10265" s="68"/>
      <c r="N10265" s="68"/>
      <c r="O10265" s="68"/>
      <c r="P10265" s="70"/>
      <c r="Q10265" s="71"/>
    </row>
    <row r="10266" spans="1:17">
      <c r="A10266" s="152"/>
      <c r="B10266" s="68"/>
      <c r="C10266" s="68"/>
      <c r="D10266" s="68"/>
      <c r="E10266" s="68"/>
      <c r="F10266" s="69"/>
      <c r="G10266" s="69"/>
      <c r="H10266" s="69"/>
      <c r="I10266" s="69"/>
      <c r="J10266" s="68"/>
      <c r="K10266" s="69"/>
      <c r="L10266" s="68"/>
      <c r="M10266" s="68"/>
      <c r="N10266" s="68"/>
      <c r="O10266" s="68"/>
      <c r="P10266" s="70"/>
      <c r="Q10266" s="71"/>
    </row>
    <row r="10267" spans="1:17">
      <c r="A10267" s="152"/>
      <c r="B10267" s="68"/>
      <c r="C10267" s="68"/>
      <c r="D10267" s="68"/>
      <c r="E10267" s="68"/>
      <c r="F10267" s="69"/>
      <c r="G10267" s="69"/>
      <c r="H10267" s="69"/>
      <c r="I10267" s="69"/>
      <c r="J10267" s="68"/>
      <c r="K10267" s="69"/>
      <c r="L10267" s="68"/>
      <c r="M10267" s="68"/>
      <c r="N10267" s="68"/>
      <c r="O10267" s="68"/>
      <c r="P10267" s="70"/>
      <c r="Q10267" s="71"/>
    </row>
    <row r="10268" spans="1:17">
      <c r="A10268" s="152"/>
      <c r="B10268" s="68"/>
      <c r="C10268" s="68"/>
      <c r="D10268" s="68"/>
      <c r="E10268" s="68"/>
      <c r="F10268" s="69"/>
      <c r="G10268" s="69"/>
      <c r="H10268" s="69"/>
      <c r="I10268" s="69"/>
      <c r="J10268" s="68"/>
      <c r="K10268" s="69"/>
      <c r="L10268" s="68"/>
      <c r="M10268" s="68"/>
      <c r="N10268" s="68"/>
      <c r="O10268" s="68"/>
      <c r="P10268" s="70"/>
      <c r="Q10268" s="71"/>
    </row>
    <row r="10269" spans="1:17">
      <c r="A10269" s="152"/>
      <c r="B10269" s="68"/>
      <c r="C10269" s="68"/>
      <c r="D10269" s="68"/>
      <c r="E10269" s="68"/>
      <c r="F10269" s="69"/>
      <c r="G10269" s="69"/>
      <c r="H10269" s="69"/>
      <c r="I10269" s="69"/>
      <c r="J10269" s="68"/>
      <c r="K10269" s="69"/>
      <c r="L10269" s="68"/>
      <c r="M10269" s="68"/>
      <c r="N10269" s="68"/>
      <c r="O10269" s="68"/>
      <c r="P10269" s="70"/>
      <c r="Q10269" s="71"/>
    </row>
    <row r="10270" spans="1:17">
      <c r="A10270" s="152"/>
      <c r="B10270" s="68"/>
      <c r="C10270" s="68"/>
      <c r="D10270" s="68"/>
      <c r="E10270" s="68"/>
      <c r="F10270" s="69"/>
      <c r="G10270" s="69"/>
      <c r="H10270" s="69"/>
      <c r="I10270" s="69"/>
      <c r="J10270" s="68"/>
      <c r="K10270" s="69"/>
      <c r="L10270" s="68"/>
      <c r="M10270" s="68"/>
      <c r="N10270" s="68"/>
      <c r="O10270" s="68"/>
      <c r="P10270" s="70"/>
      <c r="Q10270" s="71"/>
    </row>
    <row r="10271" spans="1:17">
      <c r="A10271" s="152"/>
      <c r="B10271" s="68"/>
      <c r="C10271" s="68"/>
      <c r="D10271" s="68"/>
      <c r="E10271" s="68"/>
      <c r="F10271" s="69"/>
      <c r="G10271" s="69"/>
      <c r="H10271" s="69"/>
      <c r="I10271" s="69"/>
      <c r="J10271" s="68"/>
      <c r="K10271" s="69"/>
      <c r="L10271" s="68"/>
      <c r="M10271" s="68"/>
      <c r="N10271" s="68"/>
      <c r="O10271" s="68"/>
      <c r="P10271" s="70"/>
      <c r="Q10271" s="71"/>
    </row>
    <row r="10272" spans="1:17">
      <c r="A10272" s="152"/>
      <c r="B10272" s="68"/>
      <c r="C10272" s="68"/>
      <c r="D10272" s="68"/>
      <c r="E10272" s="68"/>
      <c r="F10272" s="69"/>
      <c r="G10272" s="69"/>
      <c r="H10272" s="69"/>
      <c r="I10272" s="69"/>
      <c r="J10272" s="68"/>
      <c r="K10272" s="69"/>
      <c r="L10272" s="68"/>
      <c r="M10272" s="68"/>
      <c r="N10272" s="68"/>
      <c r="O10272" s="68"/>
      <c r="P10272" s="70"/>
      <c r="Q10272" s="71"/>
    </row>
    <row r="10273" spans="1:17">
      <c r="A10273" s="152"/>
      <c r="B10273" s="68"/>
      <c r="C10273" s="68"/>
      <c r="D10273" s="68"/>
      <c r="E10273" s="68"/>
      <c r="F10273" s="69"/>
      <c r="G10273" s="69"/>
      <c r="H10273" s="69"/>
      <c r="I10273" s="69"/>
      <c r="J10273" s="68"/>
      <c r="K10273" s="69"/>
      <c r="L10273" s="68"/>
      <c r="M10273" s="68"/>
      <c r="N10273" s="68"/>
      <c r="O10273" s="68"/>
      <c r="P10273" s="70"/>
      <c r="Q10273" s="71"/>
    </row>
    <row r="10274" spans="1:17">
      <c r="A10274" s="152"/>
      <c r="B10274" s="68"/>
      <c r="C10274" s="68"/>
      <c r="D10274" s="68"/>
      <c r="E10274" s="68"/>
      <c r="F10274" s="69"/>
      <c r="G10274" s="69"/>
      <c r="H10274" s="69"/>
      <c r="I10274" s="69"/>
      <c r="J10274" s="68"/>
      <c r="K10274" s="69"/>
      <c r="L10274" s="68"/>
      <c r="M10274" s="68"/>
      <c r="N10274" s="68"/>
      <c r="O10274" s="68"/>
      <c r="P10274" s="70"/>
      <c r="Q10274" s="71"/>
    </row>
    <row r="10275" spans="1:17">
      <c r="A10275" s="152"/>
      <c r="B10275" s="68"/>
      <c r="C10275" s="68"/>
      <c r="D10275" s="68"/>
      <c r="E10275" s="68"/>
      <c r="F10275" s="69"/>
      <c r="G10275" s="69"/>
      <c r="H10275" s="69"/>
      <c r="I10275" s="69"/>
      <c r="J10275" s="68"/>
      <c r="K10275" s="69"/>
      <c r="L10275" s="68"/>
      <c r="M10275" s="68"/>
      <c r="N10275" s="68"/>
      <c r="O10275" s="68"/>
      <c r="P10275" s="70"/>
      <c r="Q10275" s="71"/>
    </row>
    <row r="10276" spans="1:17">
      <c r="A10276" s="152"/>
      <c r="B10276" s="68"/>
      <c r="C10276" s="68"/>
      <c r="D10276" s="68"/>
      <c r="E10276" s="68"/>
      <c r="F10276" s="69"/>
      <c r="G10276" s="69"/>
      <c r="H10276" s="69"/>
      <c r="I10276" s="69"/>
      <c r="J10276" s="68"/>
      <c r="K10276" s="69"/>
      <c r="L10276" s="68"/>
      <c r="M10276" s="68"/>
      <c r="N10276" s="68"/>
      <c r="O10276" s="68"/>
      <c r="P10276" s="70"/>
      <c r="Q10276" s="71"/>
    </row>
    <row r="10277" spans="1:17">
      <c r="A10277" s="152"/>
      <c r="B10277" s="68"/>
      <c r="C10277" s="68"/>
      <c r="D10277" s="68"/>
      <c r="E10277" s="68"/>
      <c r="F10277" s="69"/>
      <c r="G10277" s="69"/>
      <c r="H10277" s="69"/>
      <c r="I10277" s="69"/>
      <c r="J10277" s="68"/>
      <c r="K10277" s="69"/>
      <c r="L10277" s="68"/>
      <c r="M10277" s="68"/>
      <c r="N10277" s="68"/>
      <c r="O10277" s="68"/>
      <c r="P10277" s="70"/>
      <c r="Q10277" s="71"/>
    </row>
    <row r="10278" spans="1:17">
      <c r="A10278" s="152"/>
      <c r="B10278" s="68"/>
      <c r="C10278" s="68"/>
      <c r="D10278" s="68"/>
      <c r="E10278" s="68"/>
      <c r="F10278" s="69"/>
      <c r="G10278" s="69"/>
      <c r="H10278" s="69"/>
      <c r="I10278" s="69"/>
      <c r="J10278" s="68"/>
      <c r="K10278" s="69"/>
      <c r="L10278" s="68"/>
      <c r="M10278" s="68"/>
      <c r="N10278" s="68"/>
      <c r="O10278" s="68"/>
      <c r="P10278" s="70"/>
      <c r="Q10278" s="71"/>
    </row>
    <row r="10279" spans="1:17">
      <c r="A10279" s="152"/>
      <c r="B10279" s="68"/>
      <c r="C10279" s="68"/>
      <c r="D10279" s="68"/>
      <c r="E10279" s="68"/>
      <c r="F10279" s="69"/>
      <c r="G10279" s="69"/>
      <c r="H10279" s="69"/>
      <c r="I10279" s="69"/>
      <c r="J10279" s="68"/>
      <c r="K10279" s="69"/>
      <c r="L10279" s="68"/>
      <c r="M10279" s="68"/>
      <c r="N10279" s="68"/>
      <c r="O10279" s="68"/>
      <c r="P10279" s="70"/>
      <c r="Q10279" s="71"/>
    </row>
    <row r="10280" spans="1:17">
      <c r="A10280" s="152"/>
      <c r="B10280" s="68"/>
      <c r="C10280" s="68"/>
      <c r="D10280" s="68"/>
      <c r="E10280" s="68"/>
      <c r="F10280" s="69"/>
      <c r="G10280" s="69"/>
      <c r="H10280" s="69"/>
      <c r="I10280" s="69"/>
      <c r="J10280" s="68"/>
      <c r="K10280" s="69"/>
      <c r="L10280" s="68"/>
      <c r="M10280" s="68"/>
      <c r="N10280" s="68"/>
      <c r="O10280" s="68"/>
      <c r="P10280" s="70"/>
      <c r="Q10280" s="71"/>
    </row>
    <row r="10281" spans="1:17">
      <c r="A10281" s="152"/>
      <c r="B10281" s="68"/>
      <c r="C10281" s="68"/>
      <c r="D10281" s="68"/>
      <c r="E10281" s="68"/>
      <c r="F10281" s="69"/>
      <c r="G10281" s="69"/>
      <c r="H10281" s="69"/>
      <c r="I10281" s="69"/>
      <c r="J10281" s="68"/>
      <c r="K10281" s="69"/>
      <c r="L10281" s="68"/>
      <c r="M10281" s="68"/>
      <c r="N10281" s="68"/>
      <c r="O10281" s="68"/>
      <c r="P10281" s="70"/>
      <c r="Q10281" s="71"/>
    </row>
    <row r="10282" spans="1:17">
      <c r="A10282" s="152"/>
      <c r="B10282" s="68"/>
      <c r="C10282" s="68"/>
      <c r="D10282" s="68"/>
      <c r="E10282" s="68"/>
      <c r="F10282" s="69"/>
      <c r="G10282" s="69"/>
      <c r="H10282" s="69"/>
      <c r="I10282" s="69"/>
      <c r="J10282" s="68"/>
      <c r="K10282" s="69"/>
      <c r="L10282" s="68"/>
      <c r="M10282" s="68"/>
      <c r="N10282" s="68"/>
      <c r="O10282" s="68"/>
      <c r="P10282" s="70"/>
      <c r="Q10282" s="71"/>
    </row>
    <row r="10283" spans="1:17">
      <c r="A10283" s="152"/>
      <c r="B10283" s="68"/>
      <c r="C10283" s="68"/>
      <c r="D10283" s="68"/>
      <c r="E10283" s="68"/>
      <c r="F10283" s="69"/>
      <c r="G10283" s="69"/>
      <c r="H10283" s="69"/>
      <c r="I10283" s="69"/>
      <c r="J10283" s="68"/>
      <c r="K10283" s="69"/>
      <c r="L10283" s="68"/>
      <c r="M10283" s="68"/>
      <c r="N10283" s="68"/>
      <c r="O10283" s="68"/>
      <c r="P10283" s="70"/>
      <c r="Q10283" s="71"/>
    </row>
    <row r="10284" spans="1:17">
      <c r="A10284" s="152"/>
      <c r="B10284" s="68"/>
      <c r="C10284" s="68"/>
      <c r="D10284" s="68"/>
      <c r="E10284" s="68"/>
      <c r="F10284" s="69"/>
      <c r="G10284" s="69"/>
      <c r="H10284" s="69"/>
      <c r="I10284" s="69"/>
      <c r="J10284" s="68"/>
      <c r="K10284" s="69"/>
      <c r="L10284" s="68"/>
      <c r="M10284" s="68"/>
      <c r="N10284" s="68"/>
      <c r="O10284" s="68"/>
      <c r="P10284" s="70"/>
      <c r="Q10284" s="71"/>
    </row>
    <row r="10285" spans="1:17">
      <c r="A10285" s="152"/>
      <c r="B10285" s="68"/>
      <c r="C10285" s="68"/>
      <c r="D10285" s="68"/>
      <c r="E10285" s="68"/>
      <c r="F10285" s="69"/>
      <c r="G10285" s="69"/>
      <c r="H10285" s="69"/>
      <c r="I10285" s="69"/>
      <c r="J10285" s="68"/>
      <c r="K10285" s="69"/>
      <c r="L10285" s="68"/>
      <c r="M10285" s="68"/>
      <c r="N10285" s="68"/>
      <c r="O10285" s="68"/>
      <c r="P10285" s="70"/>
      <c r="Q10285" s="71"/>
    </row>
    <row r="10286" spans="1:17">
      <c r="A10286" s="152"/>
      <c r="B10286" s="68"/>
      <c r="C10286" s="68"/>
      <c r="D10286" s="68"/>
      <c r="E10286" s="68"/>
      <c r="F10286" s="69"/>
      <c r="G10286" s="69"/>
      <c r="H10286" s="69"/>
      <c r="I10286" s="69"/>
      <c r="J10286" s="68"/>
      <c r="K10286" s="69"/>
      <c r="L10286" s="68"/>
      <c r="M10286" s="68"/>
      <c r="N10286" s="68"/>
      <c r="O10286" s="68"/>
      <c r="P10286" s="70"/>
      <c r="Q10286" s="71"/>
    </row>
    <row r="10287" spans="1:17">
      <c r="A10287" s="152"/>
      <c r="B10287" s="68"/>
      <c r="C10287" s="68"/>
      <c r="D10287" s="68"/>
      <c r="E10287" s="68"/>
      <c r="F10287" s="69"/>
      <c r="G10287" s="69"/>
      <c r="H10287" s="69"/>
      <c r="I10287" s="69"/>
      <c r="J10287" s="68"/>
      <c r="K10287" s="69"/>
      <c r="L10287" s="68"/>
      <c r="M10287" s="68"/>
      <c r="N10287" s="68"/>
      <c r="O10287" s="68"/>
      <c r="P10287" s="70"/>
      <c r="Q10287" s="71"/>
    </row>
    <row r="10288" spans="1:17">
      <c r="A10288" s="152"/>
      <c r="B10288" s="68"/>
      <c r="C10288" s="68"/>
      <c r="D10288" s="68"/>
      <c r="E10288" s="68"/>
      <c r="F10288" s="69"/>
      <c r="G10288" s="69"/>
      <c r="H10288" s="69"/>
      <c r="I10288" s="69"/>
      <c r="J10288" s="68"/>
      <c r="K10288" s="69"/>
      <c r="L10288" s="68"/>
      <c r="M10288" s="68"/>
      <c r="N10288" s="68"/>
      <c r="O10288" s="68"/>
      <c r="P10288" s="70"/>
      <c r="Q10288" s="71"/>
    </row>
    <row r="10289" spans="1:17">
      <c r="A10289" s="152"/>
      <c r="B10289" s="68"/>
      <c r="C10289" s="68"/>
      <c r="D10289" s="68"/>
      <c r="E10289" s="68"/>
      <c r="F10289" s="69"/>
      <c r="G10289" s="69"/>
      <c r="H10289" s="69"/>
      <c r="I10289" s="69"/>
      <c r="J10289" s="68"/>
      <c r="K10289" s="69"/>
      <c r="L10289" s="68"/>
      <c r="M10289" s="68"/>
      <c r="N10289" s="68"/>
      <c r="O10289" s="68"/>
      <c r="P10289" s="70"/>
      <c r="Q10289" s="71"/>
    </row>
    <row r="10290" spans="1:17">
      <c r="A10290" s="152"/>
      <c r="B10290" s="68"/>
      <c r="C10290" s="68"/>
      <c r="D10290" s="68"/>
      <c r="E10290" s="68"/>
      <c r="F10290" s="69"/>
      <c r="G10290" s="69"/>
      <c r="H10290" s="69"/>
      <c r="I10290" s="69"/>
      <c r="J10290" s="68"/>
      <c r="K10290" s="69"/>
      <c r="L10290" s="68"/>
      <c r="M10290" s="68"/>
      <c r="N10290" s="68"/>
      <c r="O10290" s="68"/>
      <c r="P10290" s="70"/>
      <c r="Q10290" s="71"/>
    </row>
    <row r="10291" spans="1:17">
      <c r="A10291" s="152"/>
      <c r="B10291" s="68"/>
      <c r="C10291" s="68"/>
      <c r="D10291" s="68"/>
      <c r="E10291" s="68"/>
      <c r="F10291" s="69"/>
      <c r="G10291" s="69"/>
      <c r="H10291" s="69"/>
      <c r="I10291" s="69"/>
      <c r="J10291" s="68"/>
      <c r="K10291" s="69"/>
      <c r="L10291" s="68"/>
      <c r="M10291" s="68"/>
      <c r="N10291" s="68"/>
      <c r="O10291" s="68"/>
      <c r="P10291" s="70"/>
      <c r="Q10291" s="71"/>
    </row>
    <row r="10292" spans="1:17">
      <c r="A10292" s="152"/>
      <c r="B10292" s="68"/>
      <c r="C10292" s="68"/>
      <c r="D10292" s="68"/>
      <c r="E10292" s="68"/>
      <c r="F10292" s="69"/>
      <c r="G10292" s="69"/>
      <c r="H10292" s="69"/>
      <c r="I10292" s="69"/>
      <c r="J10292" s="68"/>
      <c r="K10292" s="69"/>
      <c r="L10292" s="68"/>
      <c r="M10292" s="68"/>
      <c r="N10292" s="68"/>
      <c r="O10292" s="68"/>
      <c r="P10292" s="70"/>
      <c r="Q10292" s="71"/>
    </row>
    <row r="10293" spans="1:17">
      <c r="A10293" s="152"/>
      <c r="B10293" s="68"/>
      <c r="C10293" s="68"/>
      <c r="D10293" s="68"/>
      <c r="E10293" s="68"/>
      <c r="F10293" s="69"/>
      <c r="G10293" s="69"/>
      <c r="H10293" s="69"/>
      <c r="I10293" s="69"/>
      <c r="J10293" s="68"/>
      <c r="K10293" s="69"/>
      <c r="L10293" s="68"/>
      <c r="M10293" s="68"/>
      <c r="N10293" s="68"/>
      <c r="O10293" s="68"/>
      <c r="P10293" s="70"/>
      <c r="Q10293" s="71"/>
    </row>
    <row r="10294" spans="1:17">
      <c r="A10294" s="152"/>
      <c r="B10294" s="68"/>
      <c r="C10294" s="68"/>
      <c r="D10294" s="68"/>
      <c r="E10294" s="68"/>
      <c r="F10294" s="69"/>
      <c r="G10294" s="69"/>
      <c r="H10294" s="69"/>
      <c r="I10294" s="69"/>
      <c r="J10294" s="68"/>
      <c r="K10294" s="69"/>
      <c r="L10294" s="68"/>
      <c r="M10294" s="68"/>
      <c r="N10294" s="68"/>
      <c r="O10294" s="68"/>
      <c r="P10294" s="70"/>
      <c r="Q10294" s="71"/>
    </row>
    <row r="10295" spans="1:17">
      <c r="A10295" s="152"/>
      <c r="B10295" s="68"/>
      <c r="C10295" s="68"/>
      <c r="D10295" s="68"/>
      <c r="E10295" s="68"/>
      <c r="F10295" s="69"/>
      <c r="G10295" s="69"/>
      <c r="H10295" s="69"/>
      <c r="I10295" s="69"/>
      <c r="J10295" s="68"/>
      <c r="K10295" s="69"/>
      <c r="L10295" s="68"/>
      <c r="M10295" s="68"/>
      <c r="N10295" s="68"/>
      <c r="O10295" s="68"/>
      <c r="P10295" s="70"/>
      <c r="Q10295" s="71"/>
    </row>
    <row r="10296" spans="1:17">
      <c r="A10296" s="152"/>
      <c r="B10296" s="68"/>
      <c r="C10296" s="68"/>
      <c r="D10296" s="68"/>
      <c r="E10296" s="68"/>
      <c r="F10296" s="69"/>
      <c r="G10296" s="69"/>
      <c r="H10296" s="69"/>
      <c r="I10296" s="69"/>
      <c r="J10296" s="68"/>
      <c r="K10296" s="69"/>
      <c r="L10296" s="68"/>
      <c r="M10296" s="68"/>
      <c r="N10296" s="68"/>
      <c r="O10296" s="68"/>
      <c r="P10296" s="70"/>
      <c r="Q10296" s="71"/>
    </row>
    <row r="10297" spans="1:17">
      <c r="A10297" s="152"/>
      <c r="B10297" s="68"/>
      <c r="C10297" s="68"/>
      <c r="D10297" s="68"/>
      <c r="E10297" s="68"/>
      <c r="F10297" s="69"/>
      <c r="G10297" s="69"/>
      <c r="H10297" s="69"/>
      <c r="I10297" s="69"/>
      <c r="J10297" s="68"/>
      <c r="K10297" s="69"/>
      <c r="L10297" s="68"/>
      <c r="M10297" s="68"/>
      <c r="N10297" s="68"/>
      <c r="O10297" s="68"/>
      <c r="P10297" s="70"/>
      <c r="Q10297" s="71"/>
    </row>
    <row r="10298" spans="1:17">
      <c r="A10298" s="152"/>
      <c r="B10298" s="68"/>
      <c r="C10298" s="68"/>
      <c r="D10298" s="68"/>
      <c r="E10298" s="68"/>
      <c r="F10298" s="69"/>
      <c r="G10298" s="69"/>
      <c r="H10298" s="69"/>
      <c r="I10298" s="69"/>
      <c r="J10298" s="68"/>
      <c r="K10298" s="69"/>
      <c r="L10298" s="68"/>
      <c r="M10298" s="68"/>
      <c r="N10298" s="68"/>
      <c r="O10298" s="68"/>
      <c r="P10298" s="70"/>
      <c r="Q10298" s="71"/>
    </row>
    <row r="10299" spans="1:17">
      <c r="A10299" s="152"/>
      <c r="B10299" s="68"/>
      <c r="C10299" s="68"/>
      <c r="D10299" s="68"/>
      <c r="E10299" s="68"/>
      <c r="F10299" s="69"/>
      <c r="G10299" s="69"/>
      <c r="H10299" s="69"/>
      <c r="I10299" s="69"/>
      <c r="J10299" s="68"/>
      <c r="K10299" s="69"/>
      <c r="L10299" s="68"/>
      <c r="M10299" s="68"/>
      <c r="N10299" s="68"/>
      <c r="O10299" s="68"/>
      <c r="P10299" s="70"/>
      <c r="Q10299" s="71"/>
    </row>
    <row r="10300" spans="1:17">
      <c r="A10300" s="152"/>
      <c r="B10300" s="68"/>
      <c r="C10300" s="68"/>
      <c r="D10300" s="68"/>
      <c r="E10300" s="68"/>
      <c r="F10300" s="69"/>
      <c r="G10300" s="69"/>
      <c r="H10300" s="69"/>
      <c r="I10300" s="69"/>
      <c r="J10300" s="68"/>
      <c r="K10300" s="69"/>
      <c r="L10300" s="68"/>
      <c r="M10300" s="68"/>
      <c r="N10300" s="68"/>
      <c r="O10300" s="68"/>
      <c r="P10300" s="70"/>
      <c r="Q10300" s="71"/>
    </row>
    <row r="10301" spans="1:17">
      <c r="A10301" s="152"/>
      <c r="B10301" s="68"/>
      <c r="C10301" s="68"/>
      <c r="D10301" s="68"/>
      <c r="E10301" s="68"/>
      <c r="F10301" s="69"/>
      <c r="G10301" s="69"/>
      <c r="H10301" s="69"/>
      <c r="I10301" s="69"/>
      <c r="J10301" s="68"/>
      <c r="K10301" s="69"/>
      <c r="L10301" s="68"/>
      <c r="M10301" s="68"/>
      <c r="N10301" s="68"/>
      <c r="O10301" s="68"/>
      <c r="P10301" s="70"/>
      <c r="Q10301" s="71"/>
    </row>
    <row r="10302" spans="1:17">
      <c r="A10302" s="152"/>
      <c r="B10302" s="68"/>
      <c r="C10302" s="68"/>
      <c r="D10302" s="68"/>
      <c r="E10302" s="68"/>
      <c r="F10302" s="69"/>
      <c r="G10302" s="69"/>
      <c r="H10302" s="69"/>
      <c r="I10302" s="69"/>
      <c r="J10302" s="68"/>
      <c r="K10302" s="69"/>
      <c r="L10302" s="68"/>
      <c r="M10302" s="68"/>
      <c r="N10302" s="68"/>
      <c r="O10302" s="68"/>
      <c r="P10302" s="70"/>
      <c r="Q10302" s="71"/>
    </row>
    <row r="10303" spans="1:17">
      <c r="A10303" s="152"/>
      <c r="B10303" s="68"/>
      <c r="C10303" s="68"/>
      <c r="D10303" s="68"/>
      <c r="E10303" s="68"/>
      <c r="F10303" s="69"/>
      <c r="G10303" s="69"/>
      <c r="H10303" s="69"/>
      <c r="I10303" s="69"/>
      <c r="J10303" s="68"/>
      <c r="K10303" s="69"/>
      <c r="L10303" s="68"/>
      <c r="M10303" s="68"/>
      <c r="N10303" s="68"/>
      <c r="O10303" s="68"/>
      <c r="P10303" s="70"/>
      <c r="Q10303" s="71"/>
    </row>
    <row r="10304" spans="1:17">
      <c r="A10304" s="152"/>
      <c r="B10304" s="68"/>
      <c r="C10304" s="68"/>
      <c r="D10304" s="68"/>
      <c r="E10304" s="68"/>
      <c r="F10304" s="69"/>
      <c r="G10304" s="69"/>
      <c r="H10304" s="69"/>
      <c r="I10304" s="69"/>
      <c r="J10304" s="68"/>
      <c r="K10304" s="69"/>
      <c r="L10304" s="68"/>
      <c r="M10304" s="68"/>
      <c r="N10304" s="68"/>
      <c r="O10304" s="68"/>
      <c r="P10304" s="70"/>
      <c r="Q10304" s="71"/>
    </row>
    <row r="10305" spans="1:17">
      <c r="A10305" s="152"/>
      <c r="B10305" s="68"/>
      <c r="C10305" s="68"/>
      <c r="D10305" s="68"/>
      <c r="E10305" s="68"/>
      <c r="F10305" s="69"/>
      <c r="G10305" s="69"/>
      <c r="H10305" s="69"/>
      <c r="I10305" s="69"/>
      <c r="J10305" s="68"/>
      <c r="K10305" s="69"/>
      <c r="L10305" s="68"/>
      <c r="M10305" s="68"/>
      <c r="N10305" s="68"/>
      <c r="O10305" s="68"/>
      <c r="P10305" s="70"/>
      <c r="Q10305" s="71"/>
    </row>
    <row r="10306" spans="1:17">
      <c r="A10306" s="152"/>
      <c r="B10306" s="68"/>
      <c r="C10306" s="68"/>
      <c r="D10306" s="68"/>
      <c r="E10306" s="68"/>
      <c r="F10306" s="69"/>
      <c r="G10306" s="69"/>
      <c r="H10306" s="69"/>
      <c r="I10306" s="69"/>
      <c r="J10306" s="68"/>
      <c r="K10306" s="69"/>
      <c r="L10306" s="68"/>
      <c r="M10306" s="68"/>
      <c r="N10306" s="68"/>
      <c r="O10306" s="68"/>
      <c r="P10306" s="70"/>
      <c r="Q10306" s="71"/>
    </row>
    <row r="10307" spans="1:17">
      <c r="A10307" s="152"/>
      <c r="B10307" s="68"/>
      <c r="C10307" s="68"/>
      <c r="D10307" s="68"/>
      <c r="E10307" s="68"/>
      <c r="F10307" s="69"/>
      <c r="G10307" s="69"/>
      <c r="H10307" s="69"/>
      <c r="I10307" s="69"/>
      <c r="J10307" s="68"/>
      <c r="K10307" s="69"/>
      <c r="L10307" s="68"/>
      <c r="M10307" s="68"/>
      <c r="N10307" s="68"/>
      <c r="O10307" s="68"/>
      <c r="P10307" s="70"/>
      <c r="Q10307" s="71"/>
    </row>
    <row r="10308" spans="1:17">
      <c r="A10308" s="152"/>
      <c r="B10308" s="68"/>
      <c r="C10308" s="68"/>
      <c r="D10308" s="68"/>
      <c r="E10308" s="68"/>
      <c r="F10308" s="69"/>
      <c r="G10308" s="69"/>
      <c r="H10308" s="69"/>
      <c r="I10308" s="69"/>
      <c r="J10308" s="68"/>
      <c r="K10308" s="69"/>
      <c r="L10308" s="68"/>
      <c r="M10308" s="68"/>
      <c r="N10308" s="68"/>
      <c r="O10308" s="68"/>
      <c r="P10308" s="70"/>
      <c r="Q10308" s="71"/>
    </row>
    <row r="10309" spans="1:17">
      <c r="A10309" s="152"/>
      <c r="B10309" s="68"/>
      <c r="C10309" s="68"/>
      <c r="D10309" s="68"/>
      <c r="E10309" s="68"/>
      <c r="F10309" s="69"/>
      <c r="G10309" s="69"/>
      <c r="H10309" s="69"/>
      <c r="I10309" s="69"/>
      <c r="J10309" s="68"/>
      <c r="K10309" s="69"/>
      <c r="L10309" s="68"/>
      <c r="M10309" s="68"/>
      <c r="N10309" s="68"/>
      <c r="O10309" s="68"/>
      <c r="P10309" s="70"/>
      <c r="Q10309" s="71"/>
    </row>
    <row r="10310" spans="1:17">
      <c r="A10310" s="152"/>
      <c r="B10310" s="68"/>
      <c r="C10310" s="68"/>
      <c r="D10310" s="68"/>
      <c r="E10310" s="68"/>
      <c r="F10310" s="69"/>
      <c r="G10310" s="69"/>
      <c r="H10310" s="69"/>
      <c r="I10310" s="69"/>
      <c r="J10310" s="68"/>
      <c r="K10310" s="69"/>
      <c r="L10310" s="68"/>
      <c r="M10310" s="68"/>
      <c r="N10310" s="68"/>
      <c r="O10310" s="68"/>
      <c r="P10310" s="70"/>
      <c r="Q10310" s="71"/>
    </row>
    <row r="10311" spans="1:17">
      <c r="A10311" s="152"/>
      <c r="B10311" s="68"/>
      <c r="C10311" s="68"/>
      <c r="D10311" s="68"/>
      <c r="E10311" s="68"/>
      <c r="F10311" s="69"/>
      <c r="G10311" s="69"/>
      <c r="H10311" s="69"/>
      <c r="I10311" s="69"/>
      <c r="J10311" s="68"/>
      <c r="K10311" s="69"/>
      <c r="L10311" s="68"/>
      <c r="M10311" s="68"/>
      <c r="N10311" s="68"/>
      <c r="O10311" s="68"/>
      <c r="P10311" s="70"/>
      <c r="Q10311" s="71"/>
    </row>
    <row r="10312" spans="1:17">
      <c r="A10312" s="152"/>
      <c r="B10312" s="68"/>
      <c r="C10312" s="68"/>
      <c r="D10312" s="68"/>
      <c r="E10312" s="68"/>
      <c r="F10312" s="69"/>
      <c r="G10312" s="69"/>
      <c r="H10312" s="69"/>
      <c r="I10312" s="69"/>
      <c r="J10312" s="68"/>
      <c r="K10312" s="69"/>
      <c r="L10312" s="68"/>
      <c r="M10312" s="68"/>
      <c r="N10312" s="68"/>
      <c r="O10312" s="68"/>
      <c r="P10312" s="70"/>
      <c r="Q10312" s="71"/>
    </row>
    <row r="10313" spans="1:17">
      <c r="A10313" s="152"/>
      <c r="B10313" s="68"/>
      <c r="C10313" s="68"/>
      <c r="D10313" s="68"/>
      <c r="E10313" s="68"/>
      <c r="F10313" s="69"/>
      <c r="G10313" s="69"/>
      <c r="H10313" s="69"/>
      <c r="I10313" s="69"/>
      <c r="J10313" s="68"/>
      <c r="K10313" s="69"/>
      <c r="L10313" s="68"/>
      <c r="M10313" s="68"/>
      <c r="N10313" s="68"/>
      <c r="O10313" s="68"/>
      <c r="P10313" s="70"/>
      <c r="Q10313" s="71"/>
    </row>
    <row r="10314" spans="1:17">
      <c r="A10314" s="152"/>
      <c r="B10314" s="68"/>
      <c r="C10314" s="68"/>
      <c r="D10314" s="68"/>
      <c r="E10314" s="68"/>
      <c r="F10314" s="69"/>
      <c r="G10314" s="69"/>
      <c r="H10314" s="69"/>
      <c r="I10314" s="69"/>
      <c r="J10314" s="68"/>
      <c r="K10314" s="69"/>
      <c r="L10314" s="68"/>
      <c r="M10314" s="68"/>
      <c r="N10314" s="68"/>
      <c r="O10314" s="68"/>
      <c r="P10314" s="70"/>
      <c r="Q10314" s="71"/>
    </row>
    <row r="10315" spans="1:17">
      <c r="A10315" s="152"/>
      <c r="B10315" s="68"/>
      <c r="C10315" s="68"/>
      <c r="D10315" s="68"/>
      <c r="E10315" s="68"/>
      <c r="F10315" s="69"/>
      <c r="G10315" s="69"/>
      <c r="H10315" s="69"/>
      <c r="I10315" s="69"/>
      <c r="J10315" s="68"/>
      <c r="K10315" s="69"/>
      <c r="L10315" s="68"/>
      <c r="M10315" s="68"/>
      <c r="N10315" s="68"/>
      <c r="O10315" s="68"/>
      <c r="P10315" s="70"/>
      <c r="Q10315" s="71"/>
    </row>
    <row r="10316" spans="1:17">
      <c r="A10316" s="152"/>
      <c r="B10316" s="68"/>
      <c r="C10316" s="68"/>
      <c r="D10316" s="68"/>
      <c r="E10316" s="68"/>
      <c r="F10316" s="69"/>
      <c r="G10316" s="69"/>
      <c r="H10316" s="69"/>
      <c r="I10316" s="69"/>
      <c r="J10316" s="68"/>
      <c r="K10316" s="69"/>
      <c r="L10316" s="68"/>
      <c r="M10316" s="68"/>
      <c r="N10316" s="68"/>
      <c r="O10316" s="68"/>
      <c r="P10316" s="70"/>
      <c r="Q10316" s="71"/>
    </row>
    <row r="10317" spans="1:17">
      <c r="A10317" s="152"/>
      <c r="B10317" s="68"/>
      <c r="C10317" s="68"/>
      <c r="D10317" s="68"/>
      <c r="E10317" s="68"/>
      <c r="F10317" s="69"/>
      <c r="G10317" s="69"/>
      <c r="H10317" s="69"/>
      <c r="I10317" s="69"/>
      <c r="J10317" s="68"/>
      <c r="K10317" s="69"/>
      <c r="L10317" s="68"/>
      <c r="M10317" s="68"/>
      <c r="N10317" s="68"/>
      <c r="O10317" s="68"/>
      <c r="P10317" s="70"/>
      <c r="Q10317" s="71"/>
    </row>
    <row r="10318" spans="1:17">
      <c r="A10318" s="152"/>
      <c r="B10318" s="68"/>
      <c r="C10318" s="68"/>
      <c r="D10318" s="68"/>
      <c r="E10318" s="68"/>
      <c r="F10318" s="69"/>
      <c r="G10318" s="69"/>
      <c r="H10318" s="69"/>
      <c r="I10318" s="69"/>
      <c r="J10318" s="68"/>
      <c r="K10318" s="69"/>
      <c r="L10318" s="68"/>
      <c r="M10318" s="68"/>
      <c r="N10318" s="68"/>
      <c r="O10318" s="68"/>
      <c r="P10318" s="70"/>
      <c r="Q10318" s="71"/>
    </row>
    <row r="10319" spans="1:17">
      <c r="A10319" s="152"/>
      <c r="B10319" s="68"/>
      <c r="C10319" s="68"/>
      <c r="D10319" s="68"/>
      <c r="E10319" s="68"/>
      <c r="F10319" s="69"/>
      <c r="G10319" s="69"/>
      <c r="H10319" s="69"/>
      <c r="I10319" s="69"/>
      <c r="J10319" s="68"/>
      <c r="K10319" s="69"/>
      <c r="L10319" s="68"/>
      <c r="M10319" s="68"/>
      <c r="N10319" s="68"/>
      <c r="O10319" s="68"/>
      <c r="P10319" s="70"/>
      <c r="Q10319" s="71"/>
    </row>
    <row r="10320" spans="1:17">
      <c r="A10320" s="152"/>
      <c r="B10320" s="68"/>
      <c r="C10320" s="68"/>
      <c r="D10320" s="68"/>
      <c r="E10320" s="68"/>
      <c r="F10320" s="69"/>
      <c r="G10320" s="69"/>
      <c r="H10320" s="69"/>
      <c r="I10320" s="69"/>
      <c r="J10320" s="68"/>
      <c r="K10320" s="69"/>
      <c r="L10320" s="68"/>
      <c r="M10320" s="68"/>
      <c r="N10320" s="68"/>
      <c r="O10320" s="68"/>
      <c r="P10320" s="70"/>
      <c r="Q10320" s="71"/>
    </row>
    <row r="10321" spans="1:17">
      <c r="A10321" s="152"/>
      <c r="B10321" s="68"/>
      <c r="C10321" s="68"/>
      <c r="D10321" s="68"/>
      <c r="E10321" s="68"/>
      <c r="F10321" s="69"/>
      <c r="G10321" s="69"/>
      <c r="H10321" s="69"/>
      <c r="I10321" s="69"/>
      <c r="J10321" s="68"/>
      <c r="K10321" s="69"/>
      <c r="L10321" s="68"/>
      <c r="M10321" s="68"/>
      <c r="N10321" s="68"/>
      <c r="O10321" s="68"/>
      <c r="P10321" s="70"/>
      <c r="Q10321" s="71"/>
    </row>
    <row r="10322" spans="1:17">
      <c r="A10322" s="152"/>
      <c r="B10322" s="68"/>
      <c r="C10322" s="68"/>
      <c r="D10322" s="68"/>
      <c r="E10322" s="68"/>
      <c r="F10322" s="69"/>
      <c r="G10322" s="69"/>
      <c r="H10322" s="69"/>
      <c r="I10322" s="69"/>
      <c r="J10322" s="68"/>
      <c r="K10322" s="69"/>
      <c r="L10322" s="68"/>
      <c r="M10322" s="68"/>
      <c r="N10322" s="68"/>
      <c r="O10322" s="68"/>
      <c r="P10322" s="70"/>
      <c r="Q10322" s="71"/>
    </row>
    <row r="10323" spans="1:17">
      <c r="A10323" s="152"/>
      <c r="B10323" s="68"/>
      <c r="C10323" s="68"/>
      <c r="D10323" s="68"/>
      <c r="E10323" s="68"/>
      <c r="F10323" s="69"/>
      <c r="G10323" s="69"/>
      <c r="H10323" s="69"/>
      <c r="I10323" s="69"/>
      <c r="J10323" s="68"/>
      <c r="K10323" s="69"/>
      <c r="L10323" s="68"/>
      <c r="M10323" s="68"/>
      <c r="N10323" s="68"/>
      <c r="O10323" s="68"/>
      <c r="P10323" s="70"/>
      <c r="Q10323" s="71"/>
    </row>
    <row r="10324" spans="1:17">
      <c r="A10324" s="152"/>
      <c r="B10324" s="68"/>
      <c r="C10324" s="68"/>
      <c r="D10324" s="68"/>
      <c r="E10324" s="68"/>
      <c r="F10324" s="69"/>
      <c r="G10324" s="69"/>
      <c r="H10324" s="69"/>
      <c r="I10324" s="69"/>
      <c r="J10324" s="68"/>
      <c r="K10324" s="69"/>
      <c r="L10324" s="68"/>
      <c r="M10324" s="68"/>
      <c r="N10324" s="68"/>
      <c r="O10324" s="68"/>
      <c r="P10324" s="70"/>
      <c r="Q10324" s="71"/>
    </row>
    <row r="10325" spans="1:17">
      <c r="A10325" s="152"/>
      <c r="B10325" s="68"/>
      <c r="C10325" s="68"/>
      <c r="D10325" s="68"/>
      <c r="E10325" s="68"/>
      <c r="F10325" s="69"/>
      <c r="G10325" s="69"/>
      <c r="H10325" s="69"/>
      <c r="I10325" s="69"/>
      <c r="J10325" s="68"/>
      <c r="K10325" s="69"/>
      <c r="L10325" s="68"/>
      <c r="M10325" s="68"/>
      <c r="N10325" s="68"/>
      <c r="O10325" s="68"/>
      <c r="P10325" s="70"/>
      <c r="Q10325" s="71"/>
    </row>
    <row r="10326" spans="1:17">
      <c r="A10326" s="152"/>
      <c r="B10326" s="68"/>
      <c r="C10326" s="68"/>
      <c r="D10326" s="68"/>
      <c r="E10326" s="68"/>
      <c r="F10326" s="69"/>
      <c r="G10326" s="69"/>
      <c r="H10326" s="69"/>
      <c r="I10326" s="69"/>
      <c r="J10326" s="68"/>
      <c r="K10326" s="69"/>
      <c r="L10326" s="68"/>
      <c r="M10326" s="68"/>
      <c r="N10326" s="68"/>
      <c r="O10326" s="68"/>
      <c r="P10326" s="70"/>
      <c r="Q10326" s="71"/>
    </row>
    <row r="10327" spans="1:17">
      <c r="A10327" s="152"/>
      <c r="B10327" s="68"/>
      <c r="C10327" s="68"/>
      <c r="D10327" s="68"/>
      <c r="E10327" s="68"/>
      <c r="F10327" s="69"/>
      <c r="G10327" s="69"/>
      <c r="H10327" s="69"/>
      <c r="I10327" s="69"/>
      <c r="J10327" s="68"/>
      <c r="K10327" s="69"/>
      <c r="L10327" s="68"/>
      <c r="M10327" s="68"/>
      <c r="N10327" s="68"/>
      <c r="O10327" s="68"/>
      <c r="P10327" s="70"/>
      <c r="Q10327" s="71"/>
    </row>
    <row r="10328" spans="1:17">
      <c r="A10328" s="152"/>
      <c r="B10328" s="68"/>
      <c r="C10328" s="68"/>
      <c r="D10328" s="68"/>
      <c r="E10328" s="68"/>
      <c r="F10328" s="69"/>
      <c r="G10328" s="69"/>
      <c r="H10328" s="69"/>
      <c r="I10328" s="69"/>
      <c r="J10328" s="68"/>
      <c r="K10328" s="69"/>
      <c r="L10328" s="68"/>
      <c r="M10328" s="68"/>
      <c r="N10328" s="68"/>
      <c r="O10328" s="68"/>
      <c r="P10328" s="70"/>
      <c r="Q10328" s="71"/>
    </row>
    <row r="10329" spans="1:17">
      <c r="A10329" s="152"/>
      <c r="B10329" s="68"/>
      <c r="C10329" s="68"/>
      <c r="D10329" s="68"/>
      <c r="E10329" s="68"/>
      <c r="F10329" s="69"/>
      <c r="G10329" s="69"/>
      <c r="H10329" s="69"/>
      <c r="I10329" s="69"/>
      <c r="J10329" s="68"/>
      <c r="K10329" s="69"/>
      <c r="L10329" s="68"/>
      <c r="M10329" s="68"/>
      <c r="N10329" s="68"/>
      <c r="O10329" s="68"/>
      <c r="P10329" s="70"/>
      <c r="Q10329" s="71"/>
    </row>
    <row r="10330" spans="1:17">
      <c r="A10330" s="152"/>
      <c r="B10330" s="68"/>
      <c r="C10330" s="68"/>
      <c r="D10330" s="68"/>
      <c r="E10330" s="68"/>
      <c r="F10330" s="69"/>
      <c r="G10330" s="69"/>
      <c r="H10330" s="69"/>
      <c r="I10330" s="69"/>
      <c r="J10330" s="68"/>
      <c r="K10330" s="69"/>
      <c r="L10330" s="68"/>
      <c r="M10330" s="68"/>
      <c r="N10330" s="68"/>
      <c r="O10330" s="68"/>
      <c r="P10330" s="70"/>
      <c r="Q10330" s="71"/>
    </row>
    <row r="10331" spans="1:17">
      <c r="A10331" s="152"/>
      <c r="B10331" s="68"/>
      <c r="C10331" s="68"/>
      <c r="D10331" s="68"/>
      <c r="E10331" s="68"/>
      <c r="F10331" s="69"/>
      <c r="G10331" s="69"/>
      <c r="H10331" s="69"/>
      <c r="I10331" s="69"/>
      <c r="J10331" s="68"/>
      <c r="K10331" s="69"/>
      <c r="L10331" s="68"/>
      <c r="M10331" s="68"/>
      <c r="N10331" s="68"/>
      <c r="O10331" s="68"/>
      <c r="P10331" s="70"/>
      <c r="Q10331" s="71"/>
    </row>
    <row r="10332" spans="1:17">
      <c r="A10332" s="152"/>
      <c r="B10332" s="68"/>
      <c r="C10332" s="68"/>
      <c r="D10332" s="68"/>
      <c r="E10332" s="68"/>
      <c r="F10332" s="69"/>
      <c r="G10332" s="69"/>
      <c r="H10332" s="69"/>
      <c r="I10332" s="69"/>
      <c r="J10332" s="68"/>
      <c r="K10332" s="69"/>
      <c r="L10332" s="68"/>
      <c r="M10332" s="68"/>
      <c r="N10332" s="68"/>
      <c r="O10332" s="68"/>
      <c r="P10332" s="70"/>
      <c r="Q10332" s="71"/>
    </row>
    <row r="10333" spans="1:17">
      <c r="A10333" s="152"/>
      <c r="B10333" s="68"/>
      <c r="C10333" s="68"/>
      <c r="D10333" s="68"/>
      <c r="E10333" s="68"/>
      <c r="F10333" s="69"/>
      <c r="G10333" s="69"/>
      <c r="H10333" s="69"/>
      <c r="I10333" s="69"/>
      <c r="J10333" s="68"/>
      <c r="K10333" s="69"/>
      <c r="L10333" s="68"/>
      <c r="M10333" s="68"/>
      <c r="N10333" s="68"/>
      <c r="O10333" s="68"/>
      <c r="P10333" s="70"/>
      <c r="Q10333" s="71"/>
    </row>
    <row r="10334" spans="1:17">
      <c r="A10334" s="152"/>
      <c r="B10334" s="68"/>
      <c r="C10334" s="68"/>
      <c r="D10334" s="68"/>
      <c r="E10334" s="68"/>
      <c r="F10334" s="69"/>
      <c r="G10334" s="69"/>
      <c r="H10334" s="69"/>
      <c r="I10334" s="69"/>
      <c r="J10334" s="68"/>
      <c r="K10334" s="69"/>
      <c r="L10334" s="68"/>
      <c r="M10334" s="68"/>
      <c r="N10334" s="68"/>
      <c r="O10334" s="68"/>
      <c r="P10334" s="70"/>
      <c r="Q10334" s="71"/>
    </row>
    <row r="10335" spans="1:17">
      <c r="A10335" s="152"/>
      <c r="B10335" s="68"/>
      <c r="C10335" s="68"/>
      <c r="D10335" s="68"/>
      <c r="E10335" s="68"/>
      <c r="F10335" s="69"/>
      <c r="G10335" s="69"/>
      <c r="H10335" s="69"/>
      <c r="I10335" s="69"/>
      <c r="J10335" s="68"/>
      <c r="K10335" s="69"/>
      <c r="L10335" s="68"/>
      <c r="M10335" s="68"/>
      <c r="N10335" s="68"/>
      <c r="O10335" s="68"/>
      <c r="P10335" s="70"/>
      <c r="Q10335" s="71"/>
    </row>
    <row r="10336" spans="1:17">
      <c r="A10336" s="152"/>
      <c r="B10336" s="68"/>
      <c r="C10336" s="68"/>
      <c r="D10336" s="68"/>
      <c r="E10336" s="68"/>
      <c r="F10336" s="69"/>
      <c r="G10336" s="69"/>
      <c r="H10336" s="69"/>
      <c r="I10336" s="69"/>
      <c r="J10336" s="68"/>
      <c r="K10336" s="69"/>
      <c r="L10336" s="68"/>
      <c r="M10336" s="68"/>
      <c r="N10336" s="68"/>
      <c r="O10336" s="68"/>
      <c r="P10336" s="70"/>
      <c r="Q10336" s="71"/>
    </row>
    <row r="10337" spans="1:17">
      <c r="A10337" s="152"/>
      <c r="B10337" s="68"/>
      <c r="C10337" s="68"/>
      <c r="D10337" s="68"/>
      <c r="E10337" s="68"/>
      <c r="F10337" s="69"/>
      <c r="G10337" s="69"/>
      <c r="H10337" s="69"/>
      <c r="I10337" s="69"/>
      <c r="J10337" s="68"/>
      <c r="K10337" s="69"/>
      <c r="L10337" s="68"/>
      <c r="M10337" s="68"/>
      <c r="N10337" s="68"/>
      <c r="O10337" s="68"/>
      <c r="P10337" s="70"/>
      <c r="Q10337" s="71"/>
    </row>
    <row r="10338" spans="1:17">
      <c r="A10338" s="152"/>
      <c r="B10338" s="68"/>
      <c r="C10338" s="68"/>
      <c r="D10338" s="68"/>
      <c r="E10338" s="68"/>
      <c r="F10338" s="69"/>
      <c r="G10338" s="69"/>
      <c r="H10338" s="69"/>
      <c r="I10338" s="69"/>
      <c r="J10338" s="68"/>
      <c r="K10338" s="69"/>
      <c r="L10338" s="68"/>
      <c r="M10338" s="68"/>
      <c r="N10338" s="68"/>
      <c r="O10338" s="68"/>
      <c r="P10338" s="70"/>
      <c r="Q10338" s="71"/>
    </row>
    <row r="10339" spans="1:17">
      <c r="A10339" s="152"/>
      <c r="B10339" s="68"/>
      <c r="C10339" s="68"/>
      <c r="D10339" s="68"/>
      <c r="E10339" s="68"/>
      <c r="F10339" s="69"/>
      <c r="G10339" s="69"/>
      <c r="H10339" s="69"/>
      <c r="I10339" s="69"/>
      <c r="J10339" s="68"/>
      <c r="K10339" s="69"/>
      <c r="L10339" s="68"/>
      <c r="M10339" s="68"/>
      <c r="N10339" s="68"/>
      <c r="O10339" s="68"/>
      <c r="P10339" s="70"/>
      <c r="Q10339" s="71"/>
    </row>
    <row r="10340" spans="1:17">
      <c r="A10340" s="152"/>
      <c r="B10340" s="68"/>
      <c r="C10340" s="68"/>
      <c r="D10340" s="68"/>
      <c r="E10340" s="68"/>
      <c r="F10340" s="69"/>
      <c r="G10340" s="69"/>
      <c r="H10340" s="69"/>
      <c r="I10340" s="69"/>
      <c r="J10340" s="68"/>
      <c r="K10340" s="69"/>
      <c r="L10340" s="68"/>
      <c r="M10340" s="68"/>
      <c r="N10340" s="68"/>
      <c r="O10340" s="68"/>
      <c r="P10340" s="70"/>
      <c r="Q10340" s="71"/>
    </row>
    <row r="10341" spans="1:17">
      <c r="A10341" s="152"/>
      <c r="B10341" s="68"/>
      <c r="C10341" s="68"/>
      <c r="D10341" s="68"/>
      <c r="E10341" s="68"/>
      <c r="F10341" s="69"/>
      <c r="G10341" s="69"/>
      <c r="H10341" s="69"/>
      <c r="I10341" s="69"/>
      <c r="J10341" s="68"/>
      <c r="K10341" s="69"/>
      <c r="L10341" s="68"/>
      <c r="M10341" s="68"/>
      <c r="N10341" s="68"/>
      <c r="O10341" s="68"/>
      <c r="P10341" s="70"/>
      <c r="Q10341" s="71"/>
    </row>
    <row r="10342" spans="1:17">
      <c r="A10342" s="152"/>
      <c r="B10342" s="68"/>
      <c r="C10342" s="68"/>
      <c r="D10342" s="68"/>
      <c r="E10342" s="68"/>
      <c r="F10342" s="69"/>
      <c r="G10342" s="69"/>
      <c r="H10342" s="69"/>
      <c r="I10342" s="69"/>
      <c r="J10342" s="68"/>
      <c r="K10342" s="69"/>
      <c r="L10342" s="68"/>
      <c r="M10342" s="68"/>
      <c r="N10342" s="68"/>
      <c r="O10342" s="68"/>
      <c r="P10342" s="70"/>
      <c r="Q10342" s="71"/>
    </row>
    <row r="10343" spans="1:17">
      <c r="A10343" s="152"/>
      <c r="B10343" s="68"/>
      <c r="C10343" s="68"/>
      <c r="D10343" s="68"/>
      <c r="E10343" s="68"/>
      <c r="F10343" s="69"/>
      <c r="G10343" s="69"/>
      <c r="H10343" s="69"/>
      <c r="I10343" s="69"/>
      <c r="J10343" s="68"/>
      <c r="K10343" s="69"/>
      <c r="L10343" s="68"/>
      <c r="M10343" s="68"/>
      <c r="N10343" s="68"/>
      <c r="O10343" s="68"/>
      <c r="P10343" s="70"/>
      <c r="Q10343" s="71"/>
    </row>
    <row r="10344" spans="1:17">
      <c r="A10344" s="152"/>
      <c r="B10344" s="68"/>
      <c r="C10344" s="68"/>
      <c r="D10344" s="68"/>
      <c r="E10344" s="68"/>
      <c r="F10344" s="69"/>
      <c r="G10344" s="69"/>
      <c r="H10344" s="69"/>
      <c r="I10344" s="69"/>
      <c r="J10344" s="68"/>
      <c r="K10344" s="69"/>
      <c r="L10344" s="68"/>
      <c r="M10344" s="68"/>
      <c r="N10344" s="68"/>
      <c r="O10344" s="68"/>
      <c r="P10344" s="70"/>
      <c r="Q10344" s="71"/>
    </row>
    <row r="10345" spans="1:17">
      <c r="A10345" s="152"/>
      <c r="B10345" s="68"/>
      <c r="C10345" s="68"/>
      <c r="D10345" s="68"/>
      <c r="E10345" s="68"/>
      <c r="F10345" s="69"/>
      <c r="G10345" s="69"/>
      <c r="H10345" s="69"/>
      <c r="I10345" s="69"/>
      <c r="J10345" s="68"/>
      <c r="K10345" s="69"/>
      <c r="L10345" s="68"/>
      <c r="M10345" s="68"/>
      <c r="N10345" s="68"/>
      <c r="O10345" s="68"/>
      <c r="P10345" s="70"/>
      <c r="Q10345" s="71"/>
    </row>
    <row r="10346" spans="1:17">
      <c r="A10346" s="152"/>
      <c r="B10346" s="68"/>
      <c r="C10346" s="68"/>
      <c r="D10346" s="68"/>
      <c r="E10346" s="68"/>
      <c r="F10346" s="69"/>
      <c r="G10346" s="69"/>
      <c r="H10346" s="69"/>
      <c r="I10346" s="69"/>
      <c r="J10346" s="68"/>
      <c r="K10346" s="69"/>
      <c r="L10346" s="68"/>
      <c r="M10346" s="68"/>
      <c r="N10346" s="68"/>
      <c r="O10346" s="68"/>
      <c r="P10346" s="70"/>
      <c r="Q10346" s="71"/>
    </row>
    <row r="10347" spans="1:17">
      <c r="A10347" s="152"/>
      <c r="B10347" s="68"/>
      <c r="C10347" s="68"/>
      <c r="D10347" s="68"/>
      <c r="E10347" s="68"/>
      <c r="F10347" s="69"/>
      <c r="G10347" s="69"/>
      <c r="H10347" s="69"/>
      <c r="I10347" s="69"/>
      <c r="J10347" s="68"/>
      <c r="K10347" s="69"/>
      <c r="L10347" s="68"/>
      <c r="M10347" s="68"/>
      <c r="N10347" s="68"/>
      <c r="O10347" s="68"/>
      <c r="P10347" s="70"/>
      <c r="Q10347" s="71"/>
    </row>
    <row r="10348" spans="1:17">
      <c r="A10348" s="152"/>
      <c r="B10348" s="68"/>
      <c r="C10348" s="68"/>
      <c r="D10348" s="68"/>
      <c r="E10348" s="68"/>
      <c r="F10348" s="69"/>
      <c r="G10348" s="69"/>
      <c r="H10348" s="69"/>
      <c r="I10348" s="69"/>
      <c r="J10348" s="68"/>
      <c r="K10348" s="69"/>
      <c r="L10348" s="68"/>
      <c r="M10348" s="68"/>
      <c r="N10348" s="68"/>
      <c r="O10348" s="68"/>
      <c r="P10348" s="70"/>
      <c r="Q10348" s="71"/>
    </row>
    <row r="10349" spans="1:17">
      <c r="A10349" s="152"/>
      <c r="B10349" s="68"/>
      <c r="C10349" s="68"/>
      <c r="D10349" s="68"/>
      <c r="E10349" s="68"/>
      <c r="F10349" s="69"/>
      <c r="G10349" s="69"/>
      <c r="H10349" s="69"/>
      <c r="I10349" s="69"/>
      <c r="J10349" s="68"/>
      <c r="K10349" s="69"/>
      <c r="L10349" s="68"/>
      <c r="M10349" s="68"/>
      <c r="N10349" s="68"/>
      <c r="O10349" s="68"/>
      <c r="P10349" s="70"/>
      <c r="Q10349" s="71"/>
    </row>
    <row r="10350" spans="1:17">
      <c r="A10350" s="152"/>
      <c r="B10350" s="68"/>
      <c r="C10350" s="68"/>
      <c r="D10350" s="68"/>
      <c r="E10350" s="68"/>
      <c r="F10350" s="69"/>
      <c r="G10350" s="69"/>
      <c r="H10350" s="69"/>
      <c r="I10350" s="69"/>
      <c r="J10350" s="68"/>
      <c r="K10350" s="69"/>
      <c r="L10350" s="68"/>
      <c r="M10350" s="68"/>
      <c r="N10350" s="68"/>
      <c r="O10350" s="68"/>
      <c r="P10350" s="70"/>
      <c r="Q10350" s="71"/>
    </row>
    <row r="10351" spans="1:17">
      <c r="A10351" s="152"/>
      <c r="B10351" s="68"/>
      <c r="C10351" s="68"/>
      <c r="D10351" s="68"/>
      <c r="E10351" s="68"/>
      <c r="F10351" s="69"/>
      <c r="G10351" s="69"/>
      <c r="H10351" s="69"/>
      <c r="I10351" s="69"/>
      <c r="J10351" s="68"/>
      <c r="K10351" s="69"/>
      <c r="L10351" s="68"/>
      <c r="M10351" s="68"/>
      <c r="N10351" s="68"/>
      <c r="O10351" s="68"/>
      <c r="P10351" s="70"/>
      <c r="Q10351" s="71"/>
    </row>
    <row r="10352" spans="1:17">
      <c r="A10352" s="152"/>
      <c r="B10352" s="68"/>
      <c r="C10352" s="68"/>
      <c r="D10352" s="68"/>
      <c r="E10352" s="68"/>
      <c r="F10352" s="69"/>
      <c r="G10352" s="69"/>
      <c r="H10352" s="69"/>
      <c r="I10352" s="69"/>
      <c r="J10352" s="68"/>
      <c r="K10352" s="69"/>
      <c r="L10352" s="68"/>
      <c r="M10352" s="68"/>
      <c r="N10352" s="68"/>
      <c r="O10352" s="68"/>
      <c r="P10352" s="70"/>
      <c r="Q10352" s="71"/>
    </row>
    <row r="10353" spans="1:17">
      <c r="A10353" s="152"/>
      <c r="B10353" s="68"/>
      <c r="C10353" s="68"/>
      <c r="D10353" s="68"/>
      <c r="E10353" s="68"/>
      <c r="F10353" s="69"/>
      <c r="G10353" s="69"/>
      <c r="H10353" s="69"/>
      <c r="I10353" s="69"/>
      <c r="J10353" s="68"/>
      <c r="K10353" s="69"/>
      <c r="L10353" s="68"/>
      <c r="M10353" s="68"/>
      <c r="N10353" s="68"/>
      <c r="O10353" s="68"/>
      <c r="P10353" s="70"/>
      <c r="Q10353" s="71"/>
    </row>
    <row r="10354" spans="1:17">
      <c r="A10354" s="152"/>
      <c r="B10354" s="68"/>
      <c r="C10354" s="68"/>
      <c r="D10354" s="68"/>
      <c r="E10354" s="68"/>
      <c r="F10354" s="69"/>
      <c r="G10354" s="69"/>
      <c r="H10354" s="69"/>
      <c r="I10354" s="69"/>
      <c r="J10354" s="68"/>
      <c r="K10354" s="69"/>
      <c r="L10354" s="68"/>
      <c r="M10354" s="68"/>
      <c r="N10354" s="68"/>
      <c r="O10354" s="68"/>
      <c r="P10354" s="70"/>
      <c r="Q10354" s="71"/>
    </row>
    <row r="10355" spans="1:17">
      <c r="A10355" s="152"/>
      <c r="B10355" s="68"/>
      <c r="C10355" s="68"/>
      <c r="D10355" s="68"/>
      <c r="E10355" s="68"/>
      <c r="F10355" s="69"/>
      <c r="G10355" s="69"/>
      <c r="H10355" s="69"/>
      <c r="I10355" s="69"/>
      <c r="J10355" s="68"/>
      <c r="K10355" s="69"/>
      <c r="L10355" s="68"/>
      <c r="M10355" s="68"/>
      <c r="N10355" s="68"/>
      <c r="O10355" s="68"/>
      <c r="P10355" s="70"/>
      <c r="Q10355" s="71"/>
    </row>
    <row r="10356" spans="1:17">
      <c r="A10356" s="152"/>
      <c r="B10356" s="68"/>
      <c r="C10356" s="68"/>
      <c r="D10356" s="68"/>
      <c r="E10356" s="68"/>
      <c r="F10356" s="69"/>
      <c r="G10356" s="69"/>
      <c r="H10356" s="69"/>
      <c r="I10356" s="69"/>
      <c r="J10356" s="68"/>
      <c r="K10356" s="69"/>
      <c r="L10356" s="68"/>
      <c r="M10356" s="68"/>
      <c r="N10356" s="68"/>
      <c r="O10356" s="68"/>
      <c r="P10356" s="70"/>
      <c r="Q10356" s="71"/>
    </row>
    <row r="10357" spans="1:17">
      <c r="A10357" s="152"/>
      <c r="B10357" s="68"/>
      <c r="C10357" s="68"/>
      <c r="D10357" s="68"/>
      <c r="E10357" s="68"/>
      <c r="F10357" s="69"/>
      <c r="G10357" s="69"/>
      <c r="H10357" s="69"/>
      <c r="I10357" s="69"/>
      <c r="J10357" s="68"/>
      <c r="K10357" s="69"/>
      <c r="L10357" s="68"/>
      <c r="M10357" s="68"/>
      <c r="N10357" s="68"/>
      <c r="O10357" s="68"/>
      <c r="P10357" s="70"/>
      <c r="Q10357" s="71"/>
    </row>
    <row r="10358" spans="1:17">
      <c r="A10358" s="152"/>
      <c r="B10358" s="68"/>
      <c r="C10358" s="68"/>
      <c r="D10358" s="68"/>
      <c r="E10358" s="68"/>
      <c r="F10358" s="69"/>
      <c r="G10358" s="69"/>
      <c r="H10358" s="69"/>
      <c r="I10358" s="69"/>
      <c r="J10358" s="68"/>
      <c r="K10358" s="69"/>
      <c r="L10358" s="68"/>
      <c r="M10358" s="68"/>
      <c r="N10358" s="68"/>
      <c r="O10358" s="68"/>
      <c r="P10358" s="70"/>
      <c r="Q10358" s="71"/>
    </row>
    <row r="10359" spans="1:17">
      <c r="A10359" s="152"/>
      <c r="B10359" s="68"/>
      <c r="C10359" s="68"/>
      <c r="D10359" s="68"/>
      <c r="E10359" s="68"/>
      <c r="F10359" s="69"/>
      <c r="G10359" s="69"/>
      <c r="H10359" s="69"/>
      <c r="I10359" s="69"/>
      <c r="J10359" s="68"/>
      <c r="K10359" s="69"/>
      <c r="L10359" s="68"/>
      <c r="M10359" s="68"/>
      <c r="N10359" s="68"/>
      <c r="O10359" s="68"/>
      <c r="P10359" s="70"/>
      <c r="Q10359" s="71"/>
    </row>
    <row r="10360" spans="1:17">
      <c r="A10360" s="152"/>
      <c r="B10360" s="68"/>
      <c r="C10360" s="68"/>
      <c r="D10360" s="68"/>
      <c r="E10360" s="68"/>
      <c r="F10360" s="69"/>
      <c r="G10360" s="69"/>
      <c r="H10360" s="69"/>
      <c r="I10360" s="69"/>
      <c r="J10360" s="68"/>
      <c r="K10360" s="69"/>
      <c r="L10360" s="68"/>
      <c r="M10360" s="68"/>
      <c r="N10360" s="68"/>
      <c r="O10360" s="68"/>
      <c r="P10360" s="70"/>
      <c r="Q10360" s="71"/>
    </row>
    <row r="10361" spans="1:17">
      <c r="A10361" s="152"/>
      <c r="B10361" s="68"/>
      <c r="C10361" s="68"/>
      <c r="D10361" s="68"/>
      <c r="E10361" s="68"/>
      <c r="F10361" s="69"/>
      <c r="G10361" s="69"/>
      <c r="H10361" s="69"/>
      <c r="I10361" s="69"/>
      <c r="J10361" s="68"/>
      <c r="K10361" s="69"/>
      <c r="L10361" s="68"/>
      <c r="M10361" s="68"/>
      <c r="N10361" s="68"/>
      <c r="O10361" s="68"/>
      <c r="P10361" s="70"/>
      <c r="Q10361" s="71"/>
    </row>
    <row r="10362" spans="1:17">
      <c r="A10362" s="152"/>
      <c r="B10362" s="68"/>
      <c r="C10362" s="68"/>
      <c r="D10362" s="68"/>
      <c r="E10362" s="68"/>
      <c r="F10362" s="69"/>
      <c r="G10362" s="69"/>
      <c r="H10362" s="69"/>
      <c r="I10362" s="69"/>
      <c r="J10362" s="68"/>
      <c r="K10362" s="69"/>
      <c r="L10362" s="68"/>
      <c r="M10362" s="68"/>
      <c r="N10362" s="68"/>
      <c r="O10362" s="68"/>
      <c r="P10362" s="70"/>
      <c r="Q10362" s="71"/>
    </row>
    <row r="10363" spans="1:17">
      <c r="A10363" s="152"/>
      <c r="B10363" s="68"/>
      <c r="C10363" s="68"/>
      <c r="D10363" s="68"/>
      <c r="E10363" s="68"/>
      <c r="F10363" s="69"/>
      <c r="G10363" s="69"/>
      <c r="H10363" s="69"/>
      <c r="I10363" s="69"/>
      <c r="J10363" s="68"/>
      <c r="K10363" s="69"/>
      <c r="L10363" s="68"/>
      <c r="M10363" s="68"/>
      <c r="N10363" s="68"/>
      <c r="O10363" s="68"/>
      <c r="P10363" s="70"/>
      <c r="Q10363" s="71"/>
    </row>
    <row r="10364" spans="1:17">
      <c r="A10364" s="152"/>
      <c r="B10364" s="68"/>
      <c r="C10364" s="68"/>
      <c r="D10364" s="68"/>
      <c r="E10364" s="68"/>
      <c r="F10364" s="69"/>
      <c r="G10364" s="69"/>
      <c r="H10364" s="69"/>
      <c r="I10364" s="69"/>
      <c r="J10364" s="68"/>
      <c r="K10364" s="69"/>
      <c r="L10364" s="68"/>
      <c r="M10364" s="68"/>
      <c r="N10364" s="68"/>
      <c r="O10364" s="68"/>
      <c r="P10364" s="70"/>
      <c r="Q10364" s="71"/>
    </row>
    <row r="10365" spans="1:17">
      <c r="A10365" s="152"/>
      <c r="B10365" s="68"/>
      <c r="C10365" s="68"/>
      <c r="D10365" s="68"/>
      <c r="E10365" s="68"/>
      <c r="F10365" s="69"/>
      <c r="G10365" s="69"/>
      <c r="H10365" s="69"/>
      <c r="I10365" s="69"/>
      <c r="J10365" s="68"/>
      <c r="K10365" s="69"/>
      <c r="L10365" s="68"/>
      <c r="M10365" s="68"/>
      <c r="N10365" s="68"/>
      <c r="O10365" s="68"/>
      <c r="P10365" s="70"/>
      <c r="Q10365" s="71"/>
    </row>
    <row r="10366" spans="1:17">
      <c r="A10366" s="152"/>
      <c r="B10366" s="68"/>
      <c r="C10366" s="68"/>
      <c r="D10366" s="68"/>
      <c r="E10366" s="68"/>
      <c r="F10366" s="69"/>
      <c r="G10366" s="69"/>
      <c r="H10366" s="69"/>
      <c r="I10366" s="69"/>
      <c r="J10366" s="68"/>
      <c r="K10366" s="69"/>
      <c r="L10366" s="68"/>
      <c r="M10366" s="68"/>
      <c r="N10366" s="68"/>
      <c r="O10366" s="68"/>
      <c r="P10366" s="70"/>
      <c r="Q10366" s="71"/>
    </row>
    <row r="10367" spans="1:17">
      <c r="A10367" s="152"/>
      <c r="B10367" s="68"/>
      <c r="C10367" s="68"/>
      <c r="D10367" s="68"/>
      <c r="E10367" s="68"/>
      <c r="F10367" s="69"/>
      <c r="G10367" s="69"/>
      <c r="H10367" s="69"/>
      <c r="I10367" s="69"/>
      <c r="J10367" s="68"/>
      <c r="K10367" s="69"/>
      <c r="L10367" s="68"/>
      <c r="M10367" s="68"/>
      <c r="N10367" s="68"/>
      <c r="O10367" s="68"/>
      <c r="P10367" s="70"/>
      <c r="Q10367" s="71"/>
    </row>
    <row r="10368" spans="1:17">
      <c r="A10368" s="152"/>
      <c r="B10368" s="68"/>
      <c r="C10368" s="68"/>
      <c r="D10368" s="68"/>
      <c r="E10368" s="68"/>
      <c r="F10368" s="69"/>
      <c r="G10368" s="69"/>
      <c r="H10368" s="69"/>
      <c r="I10368" s="69"/>
      <c r="J10368" s="68"/>
      <c r="K10368" s="69"/>
      <c r="L10368" s="68"/>
      <c r="M10368" s="68"/>
      <c r="N10368" s="68"/>
      <c r="O10368" s="68"/>
      <c r="P10368" s="70"/>
      <c r="Q10368" s="71"/>
    </row>
    <row r="10369" spans="1:17">
      <c r="A10369" s="152"/>
      <c r="B10369" s="68"/>
      <c r="C10369" s="68"/>
      <c r="D10369" s="68"/>
      <c r="E10369" s="68"/>
      <c r="F10369" s="69"/>
      <c r="G10369" s="69"/>
      <c r="H10369" s="69"/>
      <c r="I10369" s="69"/>
      <c r="J10369" s="68"/>
      <c r="K10369" s="69"/>
      <c r="L10369" s="68"/>
      <c r="M10369" s="68"/>
      <c r="N10369" s="68"/>
      <c r="O10369" s="68"/>
      <c r="P10369" s="70"/>
      <c r="Q10369" s="71"/>
    </row>
    <row r="10370" spans="1:17">
      <c r="A10370" s="152"/>
      <c r="B10370" s="68"/>
      <c r="C10370" s="68"/>
      <c r="D10370" s="68"/>
      <c r="E10370" s="68"/>
      <c r="F10370" s="69"/>
      <c r="G10370" s="69"/>
      <c r="H10370" s="69"/>
      <c r="I10370" s="69"/>
      <c r="J10370" s="68"/>
      <c r="K10370" s="69"/>
      <c r="L10370" s="68"/>
      <c r="M10370" s="68"/>
      <c r="N10370" s="68"/>
      <c r="O10370" s="68"/>
      <c r="P10370" s="70"/>
      <c r="Q10370" s="71"/>
    </row>
    <row r="10371" spans="1:17">
      <c r="A10371" s="152"/>
      <c r="B10371" s="68"/>
      <c r="C10371" s="68"/>
      <c r="D10371" s="68"/>
      <c r="E10371" s="68"/>
      <c r="F10371" s="69"/>
      <c r="G10371" s="69"/>
      <c r="H10371" s="69"/>
      <c r="I10371" s="69"/>
      <c r="J10371" s="68"/>
      <c r="K10371" s="69"/>
      <c r="L10371" s="68"/>
      <c r="M10371" s="68"/>
      <c r="N10371" s="68"/>
      <c r="O10371" s="68"/>
      <c r="P10371" s="70"/>
      <c r="Q10371" s="71"/>
    </row>
    <row r="10372" spans="1:17">
      <c r="A10372" s="152"/>
      <c r="B10372" s="68"/>
      <c r="C10372" s="68"/>
      <c r="D10372" s="68"/>
      <c r="E10372" s="68"/>
      <c r="F10372" s="69"/>
      <c r="G10372" s="69"/>
      <c r="H10372" s="69"/>
      <c r="I10372" s="69"/>
      <c r="J10372" s="68"/>
      <c r="K10372" s="69"/>
      <c r="L10372" s="68"/>
      <c r="M10372" s="68"/>
      <c r="N10372" s="68"/>
      <c r="O10372" s="68"/>
      <c r="P10372" s="70"/>
      <c r="Q10372" s="71"/>
    </row>
    <row r="10373" spans="1:17">
      <c r="A10373" s="152"/>
      <c r="B10373" s="68"/>
      <c r="C10373" s="68"/>
      <c r="D10373" s="68"/>
      <c r="E10373" s="68"/>
      <c r="F10373" s="69"/>
      <c r="G10373" s="69"/>
      <c r="H10373" s="69"/>
      <c r="I10373" s="69"/>
      <c r="J10373" s="68"/>
      <c r="K10373" s="69"/>
      <c r="L10373" s="68"/>
      <c r="M10373" s="68"/>
      <c r="N10373" s="68"/>
      <c r="O10373" s="68"/>
      <c r="P10373" s="70"/>
      <c r="Q10373" s="71"/>
    </row>
    <row r="10374" spans="1:17">
      <c r="A10374" s="152"/>
      <c r="B10374" s="68"/>
      <c r="C10374" s="68"/>
      <c r="D10374" s="68"/>
      <c r="E10374" s="68"/>
      <c r="F10374" s="69"/>
      <c r="G10374" s="69"/>
      <c r="H10374" s="69"/>
      <c r="I10374" s="69"/>
      <c r="J10374" s="68"/>
      <c r="K10374" s="69"/>
      <c r="L10374" s="68"/>
      <c r="M10374" s="68"/>
      <c r="N10374" s="68"/>
      <c r="O10374" s="68"/>
      <c r="P10374" s="70"/>
      <c r="Q10374" s="71"/>
    </row>
    <row r="10375" spans="1:17">
      <c r="A10375" s="152"/>
      <c r="B10375" s="68"/>
      <c r="C10375" s="68"/>
      <c r="D10375" s="68"/>
      <c r="E10375" s="68"/>
      <c r="F10375" s="69"/>
      <c r="G10375" s="69"/>
      <c r="H10375" s="69"/>
      <c r="I10375" s="69"/>
      <c r="J10375" s="68"/>
      <c r="K10375" s="69"/>
      <c r="L10375" s="68"/>
      <c r="M10375" s="68"/>
      <c r="N10375" s="68"/>
      <c r="O10375" s="68"/>
      <c r="P10375" s="70"/>
      <c r="Q10375" s="71"/>
    </row>
    <row r="10376" spans="1:17">
      <c r="A10376" s="152"/>
      <c r="B10376" s="68"/>
      <c r="C10376" s="68"/>
      <c r="D10376" s="68"/>
      <c r="E10376" s="68"/>
      <c r="F10376" s="69"/>
      <c r="G10376" s="69"/>
      <c r="H10376" s="69"/>
      <c r="I10376" s="69"/>
      <c r="J10376" s="68"/>
      <c r="K10376" s="69"/>
      <c r="L10376" s="68"/>
      <c r="M10376" s="68"/>
      <c r="N10376" s="68"/>
      <c r="O10376" s="68"/>
      <c r="P10376" s="70"/>
      <c r="Q10376" s="71"/>
    </row>
    <row r="10377" spans="1:17">
      <c r="A10377" s="152"/>
      <c r="B10377" s="68"/>
      <c r="C10377" s="68"/>
      <c r="D10377" s="68"/>
      <c r="E10377" s="68"/>
      <c r="F10377" s="69"/>
      <c r="G10377" s="69"/>
      <c r="H10377" s="69"/>
      <c r="I10377" s="69"/>
      <c r="J10377" s="68"/>
      <c r="K10377" s="69"/>
      <c r="L10377" s="68"/>
      <c r="M10377" s="68"/>
      <c r="N10377" s="68"/>
      <c r="O10377" s="68"/>
      <c r="P10377" s="70"/>
      <c r="Q10377" s="71"/>
    </row>
    <row r="10378" spans="1:17">
      <c r="A10378" s="152"/>
      <c r="B10378" s="68"/>
      <c r="C10378" s="68"/>
      <c r="D10378" s="68"/>
      <c r="E10378" s="68"/>
      <c r="F10378" s="69"/>
      <c r="G10378" s="69"/>
      <c r="H10378" s="69"/>
      <c r="I10378" s="69"/>
      <c r="J10378" s="68"/>
      <c r="K10378" s="69"/>
      <c r="L10378" s="68"/>
      <c r="M10378" s="68"/>
      <c r="N10378" s="68"/>
      <c r="O10378" s="68"/>
      <c r="P10378" s="70"/>
      <c r="Q10378" s="71"/>
    </row>
    <row r="10379" spans="1:17">
      <c r="A10379" s="152"/>
      <c r="B10379" s="68"/>
      <c r="C10379" s="68"/>
      <c r="D10379" s="68"/>
      <c r="E10379" s="68"/>
      <c r="F10379" s="69"/>
      <c r="G10379" s="69"/>
      <c r="H10379" s="69"/>
      <c r="I10379" s="69"/>
      <c r="J10379" s="68"/>
      <c r="K10379" s="69"/>
      <c r="L10379" s="68"/>
      <c r="M10379" s="68"/>
      <c r="N10379" s="68"/>
      <c r="O10379" s="68"/>
      <c r="P10379" s="70"/>
      <c r="Q10379" s="71"/>
    </row>
    <row r="10380" spans="1:17">
      <c r="A10380" s="152"/>
      <c r="B10380" s="68"/>
      <c r="C10380" s="68"/>
      <c r="D10380" s="68"/>
      <c r="E10380" s="68"/>
      <c r="F10380" s="69"/>
      <c r="G10380" s="69"/>
      <c r="H10380" s="69"/>
      <c r="I10380" s="69"/>
      <c r="J10380" s="68"/>
      <c r="K10380" s="69"/>
      <c r="L10380" s="68"/>
      <c r="M10380" s="68"/>
      <c r="N10380" s="68"/>
      <c r="O10380" s="68"/>
      <c r="P10380" s="70"/>
      <c r="Q10380" s="71"/>
    </row>
    <row r="10381" spans="1:17">
      <c r="A10381" s="152"/>
      <c r="B10381" s="68"/>
      <c r="C10381" s="68"/>
      <c r="D10381" s="68"/>
      <c r="E10381" s="68"/>
      <c r="F10381" s="69"/>
      <c r="G10381" s="69"/>
      <c r="H10381" s="69"/>
      <c r="I10381" s="69"/>
      <c r="J10381" s="68"/>
      <c r="K10381" s="69"/>
      <c r="L10381" s="68"/>
      <c r="M10381" s="68"/>
      <c r="N10381" s="68"/>
      <c r="O10381" s="68"/>
      <c r="P10381" s="70"/>
      <c r="Q10381" s="71"/>
    </row>
    <row r="10382" spans="1:17">
      <c r="A10382" s="152"/>
      <c r="B10382" s="68"/>
      <c r="C10382" s="68"/>
      <c r="D10382" s="68"/>
      <c r="E10382" s="68"/>
      <c r="F10382" s="69"/>
      <c r="G10382" s="69"/>
      <c r="H10382" s="69"/>
      <c r="I10382" s="69"/>
      <c r="J10382" s="68"/>
      <c r="K10382" s="69"/>
      <c r="L10382" s="68"/>
      <c r="M10382" s="68"/>
      <c r="N10382" s="68"/>
      <c r="O10382" s="68"/>
      <c r="P10382" s="70"/>
      <c r="Q10382" s="71"/>
    </row>
    <row r="10383" spans="1:17">
      <c r="A10383" s="152"/>
      <c r="B10383" s="68"/>
      <c r="C10383" s="68"/>
      <c r="D10383" s="68"/>
      <c r="E10383" s="68"/>
      <c r="F10383" s="69"/>
      <c r="G10383" s="69"/>
      <c r="H10383" s="69"/>
      <c r="I10383" s="69"/>
      <c r="J10383" s="68"/>
      <c r="K10383" s="69"/>
      <c r="L10383" s="68"/>
      <c r="M10383" s="68"/>
      <c r="N10383" s="68"/>
      <c r="O10383" s="68"/>
      <c r="P10383" s="70"/>
      <c r="Q10383" s="71"/>
    </row>
    <row r="10384" spans="1:17">
      <c r="A10384" s="152"/>
      <c r="B10384" s="68"/>
      <c r="C10384" s="68"/>
      <c r="D10384" s="68"/>
      <c r="E10384" s="68"/>
      <c r="F10384" s="69"/>
      <c r="G10384" s="69"/>
      <c r="H10384" s="69"/>
      <c r="I10384" s="69"/>
      <c r="J10384" s="68"/>
      <c r="K10384" s="69"/>
      <c r="L10384" s="68"/>
      <c r="M10384" s="68"/>
      <c r="N10384" s="68"/>
      <c r="O10384" s="68"/>
      <c r="P10384" s="70"/>
      <c r="Q10384" s="71"/>
    </row>
    <row r="10385" spans="1:17">
      <c r="A10385" s="152"/>
      <c r="B10385" s="68"/>
      <c r="C10385" s="68"/>
      <c r="D10385" s="68"/>
      <c r="E10385" s="68"/>
      <c r="F10385" s="69"/>
      <c r="G10385" s="69"/>
      <c r="H10385" s="69"/>
      <c r="I10385" s="69"/>
      <c r="J10385" s="68"/>
      <c r="K10385" s="69"/>
      <c r="L10385" s="68"/>
      <c r="M10385" s="68"/>
      <c r="N10385" s="68"/>
      <c r="O10385" s="68"/>
      <c r="P10385" s="70"/>
      <c r="Q10385" s="71"/>
    </row>
    <row r="10386" spans="1:17">
      <c r="A10386" s="152"/>
      <c r="B10386" s="68"/>
      <c r="C10386" s="68"/>
      <c r="D10386" s="68"/>
      <c r="E10386" s="68"/>
      <c r="F10386" s="69"/>
      <c r="G10386" s="69"/>
      <c r="H10386" s="69"/>
      <c r="I10386" s="69"/>
      <c r="J10386" s="68"/>
      <c r="K10386" s="69"/>
      <c r="L10386" s="68"/>
      <c r="M10386" s="68"/>
      <c r="N10386" s="68"/>
      <c r="O10386" s="68"/>
      <c r="P10386" s="70"/>
      <c r="Q10386" s="71"/>
    </row>
    <row r="10387" spans="1:17">
      <c r="A10387" s="152"/>
      <c r="B10387" s="68"/>
      <c r="C10387" s="68"/>
      <c r="D10387" s="68"/>
      <c r="E10387" s="68"/>
      <c r="F10387" s="69"/>
      <c r="G10387" s="69"/>
      <c r="H10387" s="69"/>
      <c r="I10387" s="69"/>
      <c r="J10387" s="68"/>
      <c r="K10387" s="69"/>
      <c r="L10387" s="68"/>
      <c r="M10387" s="68"/>
      <c r="N10387" s="68"/>
      <c r="O10387" s="68"/>
      <c r="P10387" s="70"/>
      <c r="Q10387" s="71"/>
    </row>
    <row r="10388" spans="1:17">
      <c r="A10388" s="152"/>
      <c r="B10388" s="68"/>
      <c r="C10388" s="68"/>
      <c r="D10388" s="68"/>
      <c r="E10388" s="68"/>
      <c r="F10388" s="69"/>
      <c r="G10388" s="69"/>
      <c r="H10388" s="69"/>
      <c r="I10388" s="69"/>
      <c r="J10388" s="68"/>
      <c r="K10388" s="69"/>
      <c r="L10388" s="68"/>
      <c r="M10388" s="68"/>
      <c r="N10388" s="68"/>
      <c r="O10388" s="68"/>
      <c r="P10388" s="70"/>
      <c r="Q10388" s="71"/>
    </row>
    <row r="10389" spans="1:17">
      <c r="A10389" s="152"/>
      <c r="B10389" s="68"/>
      <c r="C10389" s="68"/>
      <c r="D10389" s="68"/>
      <c r="E10389" s="68"/>
      <c r="F10389" s="69"/>
      <c r="G10389" s="69"/>
      <c r="H10389" s="69"/>
      <c r="I10389" s="69"/>
      <c r="J10389" s="68"/>
      <c r="K10389" s="69"/>
      <c r="L10389" s="68"/>
      <c r="M10389" s="68"/>
      <c r="N10389" s="68"/>
      <c r="O10389" s="68"/>
      <c r="P10389" s="70"/>
      <c r="Q10389" s="71"/>
    </row>
    <row r="10390" spans="1:17">
      <c r="A10390" s="152"/>
      <c r="B10390" s="68"/>
      <c r="C10390" s="68"/>
      <c r="D10390" s="68"/>
      <c r="E10390" s="68"/>
      <c r="F10390" s="69"/>
      <c r="G10390" s="69"/>
      <c r="H10390" s="69"/>
      <c r="I10390" s="69"/>
      <c r="J10390" s="68"/>
      <c r="K10390" s="69"/>
      <c r="L10390" s="68"/>
      <c r="M10390" s="68"/>
      <c r="N10390" s="68"/>
      <c r="O10390" s="68"/>
      <c r="P10390" s="70"/>
      <c r="Q10390" s="71"/>
    </row>
    <row r="10391" spans="1:17">
      <c r="A10391" s="152"/>
      <c r="B10391" s="68"/>
      <c r="C10391" s="68"/>
      <c r="D10391" s="68"/>
      <c r="E10391" s="68"/>
      <c r="F10391" s="69"/>
      <c r="G10391" s="69"/>
      <c r="H10391" s="69"/>
      <c r="I10391" s="69"/>
      <c r="J10391" s="68"/>
      <c r="K10391" s="69"/>
      <c r="L10391" s="68"/>
      <c r="M10391" s="68"/>
      <c r="N10391" s="68"/>
      <c r="O10391" s="68"/>
      <c r="P10391" s="70"/>
      <c r="Q10391" s="71"/>
    </row>
    <row r="10392" spans="1:17">
      <c r="A10392" s="152"/>
      <c r="B10392" s="68"/>
      <c r="C10392" s="68"/>
      <c r="D10392" s="68"/>
      <c r="E10392" s="68"/>
      <c r="F10392" s="69"/>
      <c r="G10392" s="69"/>
      <c r="H10392" s="69"/>
      <c r="I10392" s="69"/>
      <c r="J10392" s="68"/>
      <c r="K10392" s="69"/>
      <c r="L10392" s="68"/>
      <c r="M10392" s="68"/>
      <c r="N10392" s="68"/>
      <c r="O10392" s="68"/>
      <c r="P10392" s="70"/>
      <c r="Q10392" s="71"/>
    </row>
    <row r="10393" spans="1:17">
      <c r="A10393" s="152"/>
      <c r="B10393" s="68"/>
      <c r="C10393" s="68"/>
      <c r="D10393" s="68"/>
      <c r="E10393" s="68"/>
      <c r="F10393" s="69"/>
      <c r="G10393" s="69"/>
      <c r="H10393" s="69"/>
      <c r="I10393" s="69"/>
      <c r="J10393" s="68"/>
      <c r="K10393" s="69"/>
      <c r="L10393" s="68"/>
      <c r="M10393" s="68"/>
      <c r="N10393" s="68"/>
      <c r="O10393" s="68"/>
      <c r="P10393" s="70"/>
      <c r="Q10393" s="71"/>
    </row>
    <row r="10394" spans="1:17">
      <c r="A10394" s="152"/>
      <c r="B10394" s="68"/>
      <c r="C10394" s="68"/>
      <c r="D10394" s="68"/>
      <c r="E10394" s="68"/>
      <c r="F10394" s="69"/>
      <c r="G10394" s="69"/>
      <c r="H10394" s="69"/>
      <c r="I10394" s="69"/>
      <c r="J10394" s="68"/>
      <c r="K10394" s="69"/>
      <c r="L10394" s="68"/>
      <c r="M10394" s="68"/>
      <c r="N10394" s="68"/>
      <c r="O10394" s="68"/>
      <c r="P10394" s="70"/>
      <c r="Q10394" s="71"/>
    </row>
    <row r="10395" spans="1:17">
      <c r="A10395" s="152"/>
      <c r="B10395" s="68"/>
      <c r="C10395" s="68"/>
      <c r="D10395" s="68"/>
      <c r="E10395" s="68"/>
      <c r="F10395" s="69"/>
      <c r="G10395" s="69"/>
      <c r="H10395" s="69"/>
      <c r="I10395" s="69"/>
      <c r="J10395" s="68"/>
      <c r="K10395" s="69"/>
      <c r="L10395" s="68"/>
      <c r="M10395" s="68"/>
      <c r="N10395" s="68"/>
      <c r="O10395" s="68"/>
      <c r="P10395" s="70"/>
      <c r="Q10395" s="71"/>
    </row>
    <row r="10396" spans="1:17">
      <c r="A10396" s="152"/>
      <c r="B10396" s="68"/>
      <c r="C10396" s="68"/>
      <c r="D10396" s="68"/>
      <c r="E10396" s="68"/>
      <c r="F10396" s="69"/>
      <c r="G10396" s="69"/>
      <c r="H10396" s="69"/>
      <c r="I10396" s="69"/>
      <c r="J10396" s="68"/>
      <c r="K10396" s="69"/>
      <c r="L10396" s="68"/>
      <c r="M10396" s="68"/>
      <c r="N10396" s="68"/>
      <c r="O10396" s="68"/>
      <c r="P10396" s="70"/>
      <c r="Q10396" s="71"/>
    </row>
    <row r="10397" spans="1:17">
      <c r="A10397" s="152"/>
      <c r="B10397" s="68"/>
      <c r="C10397" s="68"/>
      <c r="D10397" s="68"/>
      <c r="E10397" s="68"/>
      <c r="F10397" s="69"/>
      <c r="G10397" s="69"/>
      <c r="H10397" s="69"/>
      <c r="I10397" s="69"/>
      <c r="J10397" s="68"/>
      <c r="K10397" s="69"/>
      <c r="L10397" s="68"/>
      <c r="M10397" s="68"/>
      <c r="N10397" s="68"/>
      <c r="O10397" s="68"/>
      <c r="P10397" s="70"/>
      <c r="Q10397" s="71"/>
    </row>
    <row r="10398" spans="1:17">
      <c r="A10398" s="152"/>
      <c r="B10398" s="68"/>
      <c r="C10398" s="68"/>
      <c r="D10398" s="68"/>
      <c r="E10398" s="68"/>
      <c r="F10398" s="69"/>
      <c r="G10398" s="69"/>
      <c r="H10398" s="69"/>
      <c r="I10398" s="69"/>
      <c r="J10398" s="68"/>
      <c r="K10398" s="69"/>
      <c r="L10398" s="68"/>
      <c r="M10398" s="68"/>
      <c r="N10398" s="68"/>
      <c r="O10398" s="68"/>
      <c r="P10398" s="70"/>
      <c r="Q10398" s="71"/>
    </row>
    <row r="10399" spans="1:17">
      <c r="A10399" s="152"/>
      <c r="B10399" s="68"/>
      <c r="C10399" s="68"/>
      <c r="D10399" s="68"/>
      <c r="E10399" s="68"/>
      <c r="F10399" s="69"/>
      <c r="G10399" s="69"/>
      <c r="H10399" s="69"/>
      <c r="I10399" s="69"/>
      <c r="J10399" s="68"/>
      <c r="K10399" s="69"/>
      <c r="L10399" s="68"/>
      <c r="M10399" s="68"/>
      <c r="N10399" s="68"/>
      <c r="O10399" s="68"/>
      <c r="P10399" s="70"/>
      <c r="Q10399" s="71"/>
    </row>
    <row r="10400" spans="1:17">
      <c r="A10400" s="152"/>
      <c r="B10400" s="68"/>
      <c r="C10400" s="68"/>
      <c r="D10400" s="68"/>
      <c r="E10400" s="68"/>
      <c r="F10400" s="69"/>
      <c r="G10400" s="69"/>
      <c r="H10400" s="69"/>
      <c r="I10400" s="69"/>
      <c r="J10400" s="68"/>
      <c r="K10400" s="69"/>
      <c r="L10400" s="68"/>
      <c r="M10400" s="68"/>
      <c r="N10400" s="68"/>
      <c r="O10400" s="68"/>
      <c r="P10400" s="70"/>
      <c r="Q10400" s="71"/>
    </row>
    <row r="10401" spans="1:17">
      <c r="A10401" s="152"/>
      <c r="B10401" s="68"/>
      <c r="C10401" s="68"/>
      <c r="D10401" s="68"/>
      <c r="E10401" s="68"/>
      <c r="F10401" s="69"/>
      <c r="G10401" s="69"/>
      <c r="H10401" s="69"/>
      <c r="I10401" s="69"/>
      <c r="J10401" s="68"/>
      <c r="K10401" s="69"/>
      <c r="L10401" s="68"/>
      <c r="M10401" s="68"/>
      <c r="N10401" s="68"/>
      <c r="O10401" s="68"/>
      <c r="P10401" s="70"/>
      <c r="Q10401" s="71"/>
    </row>
    <row r="10402" spans="1:17">
      <c r="A10402" s="152"/>
      <c r="B10402" s="68"/>
      <c r="C10402" s="68"/>
      <c r="D10402" s="68"/>
      <c r="E10402" s="68"/>
      <c r="F10402" s="69"/>
      <c r="G10402" s="69"/>
      <c r="H10402" s="69"/>
      <c r="I10402" s="69"/>
      <c r="J10402" s="68"/>
      <c r="K10402" s="69"/>
      <c r="L10402" s="68"/>
      <c r="M10402" s="68"/>
      <c r="N10402" s="68"/>
      <c r="O10402" s="68"/>
      <c r="P10402" s="70"/>
      <c r="Q10402" s="71"/>
    </row>
    <row r="10403" spans="1:17">
      <c r="A10403" s="152"/>
      <c r="B10403" s="68"/>
      <c r="C10403" s="68"/>
      <c r="D10403" s="68"/>
      <c r="E10403" s="68"/>
      <c r="F10403" s="69"/>
      <c r="G10403" s="69"/>
      <c r="H10403" s="69"/>
      <c r="I10403" s="69"/>
      <c r="J10403" s="68"/>
      <c r="K10403" s="69"/>
      <c r="L10403" s="68"/>
      <c r="M10403" s="68"/>
      <c r="N10403" s="68"/>
      <c r="O10403" s="68"/>
      <c r="P10403" s="70"/>
      <c r="Q10403" s="71"/>
    </row>
    <row r="10404" spans="1:17">
      <c r="A10404" s="152"/>
      <c r="B10404" s="68"/>
      <c r="C10404" s="68"/>
      <c r="D10404" s="68"/>
      <c r="E10404" s="68"/>
      <c r="F10404" s="69"/>
      <c r="G10404" s="69"/>
      <c r="H10404" s="69"/>
      <c r="I10404" s="69"/>
      <c r="J10404" s="68"/>
      <c r="K10404" s="69"/>
      <c r="L10404" s="68"/>
      <c r="M10404" s="68"/>
      <c r="N10404" s="68"/>
      <c r="O10404" s="68"/>
      <c r="P10404" s="70"/>
      <c r="Q10404" s="71"/>
    </row>
    <row r="10405" spans="1:17">
      <c r="A10405" s="152"/>
      <c r="B10405" s="68"/>
      <c r="C10405" s="68"/>
      <c r="D10405" s="68"/>
      <c r="E10405" s="68"/>
      <c r="F10405" s="69"/>
      <c r="G10405" s="69"/>
      <c r="H10405" s="69"/>
      <c r="I10405" s="69"/>
      <c r="J10405" s="68"/>
      <c r="K10405" s="69"/>
      <c r="L10405" s="68"/>
      <c r="M10405" s="68"/>
      <c r="N10405" s="68"/>
      <c r="O10405" s="68"/>
      <c r="P10405" s="70"/>
      <c r="Q10405" s="71"/>
    </row>
    <row r="10406" spans="1:17">
      <c r="A10406" s="152"/>
      <c r="B10406" s="68"/>
      <c r="C10406" s="68"/>
      <c r="D10406" s="68"/>
      <c r="E10406" s="68"/>
      <c r="F10406" s="69"/>
      <c r="G10406" s="69"/>
      <c r="H10406" s="69"/>
      <c r="I10406" s="69"/>
      <c r="J10406" s="68"/>
      <c r="K10406" s="69"/>
      <c r="L10406" s="68"/>
      <c r="M10406" s="68"/>
      <c r="N10406" s="68"/>
      <c r="O10406" s="68"/>
      <c r="P10406" s="70"/>
      <c r="Q10406" s="71"/>
    </row>
    <row r="10407" spans="1:17">
      <c r="A10407" s="152"/>
      <c r="B10407" s="68"/>
      <c r="C10407" s="68"/>
      <c r="D10407" s="68"/>
      <c r="E10407" s="68"/>
      <c r="F10407" s="69"/>
      <c r="G10407" s="69"/>
      <c r="H10407" s="69"/>
      <c r="I10407" s="69"/>
      <c r="J10407" s="68"/>
      <c r="K10407" s="69"/>
      <c r="L10407" s="68"/>
      <c r="M10407" s="68"/>
      <c r="N10407" s="68"/>
      <c r="O10407" s="68"/>
      <c r="P10407" s="70"/>
      <c r="Q10407" s="71"/>
    </row>
    <row r="10408" spans="1:17">
      <c r="A10408" s="152"/>
      <c r="B10408" s="68"/>
      <c r="C10408" s="68"/>
      <c r="D10408" s="68"/>
      <c r="E10408" s="68"/>
      <c r="F10408" s="69"/>
      <c r="G10408" s="69"/>
      <c r="H10408" s="69"/>
      <c r="I10408" s="69"/>
      <c r="J10408" s="68"/>
      <c r="K10408" s="69"/>
      <c r="L10408" s="68"/>
      <c r="M10408" s="68"/>
      <c r="N10408" s="68"/>
      <c r="O10408" s="68"/>
      <c r="P10408" s="70"/>
      <c r="Q10408" s="71"/>
    </row>
    <row r="10409" spans="1:17">
      <c r="A10409" s="152"/>
      <c r="B10409" s="68"/>
      <c r="C10409" s="68"/>
      <c r="D10409" s="68"/>
      <c r="E10409" s="68"/>
      <c r="F10409" s="69"/>
      <c r="G10409" s="69"/>
      <c r="H10409" s="69"/>
      <c r="I10409" s="69"/>
      <c r="J10409" s="68"/>
      <c r="K10409" s="69"/>
      <c r="L10409" s="68"/>
      <c r="M10409" s="68"/>
      <c r="N10409" s="68"/>
      <c r="O10409" s="68"/>
      <c r="P10409" s="70"/>
      <c r="Q10409" s="71"/>
    </row>
    <row r="10410" spans="1:17">
      <c r="A10410" s="152"/>
      <c r="B10410" s="68"/>
      <c r="C10410" s="68"/>
      <c r="D10410" s="68"/>
      <c r="E10410" s="68"/>
      <c r="F10410" s="69"/>
      <c r="G10410" s="69"/>
      <c r="H10410" s="69"/>
      <c r="I10410" s="69"/>
      <c r="J10410" s="68"/>
      <c r="K10410" s="69"/>
      <c r="L10410" s="68"/>
      <c r="M10410" s="68"/>
      <c r="N10410" s="68"/>
      <c r="O10410" s="68"/>
      <c r="P10410" s="70"/>
      <c r="Q10410" s="71"/>
    </row>
    <row r="10411" spans="1:17">
      <c r="A10411" s="152"/>
      <c r="B10411" s="68"/>
      <c r="C10411" s="68"/>
      <c r="D10411" s="68"/>
      <c r="E10411" s="68"/>
      <c r="F10411" s="69"/>
      <c r="G10411" s="69"/>
      <c r="H10411" s="69"/>
      <c r="I10411" s="69"/>
      <c r="J10411" s="68"/>
      <c r="K10411" s="69"/>
      <c r="L10411" s="68"/>
      <c r="M10411" s="68"/>
      <c r="N10411" s="68"/>
      <c r="O10411" s="68"/>
      <c r="P10411" s="70"/>
      <c r="Q10411" s="71"/>
    </row>
    <row r="10412" spans="1:17">
      <c r="A10412" s="152"/>
      <c r="B10412" s="68"/>
      <c r="C10412" s="68"/>
      <c r="D10412" s="68"/>
      <c r="E10412" s="68"/>
      <c r="F10412" s="69"/>
      <c r="G10412" s="69"/>
      <c r="H10412" s="69"/>
      <c r="I10412" s="69"/>
      <c r="J10412" s="68"/>
      <c r="K10412" s="69"/>
      <c r="L10412" s="68"/>
      <c r="M10412" s="68"/>
      <c r="N10412" s="68"/>
      <c r="O10412" s="68"/>
      <c r="P10412" s="70"/>
      <c r="Q10412" s="71"/>
    </row>
    <row r="10413" spans="1:17">
      <c r="A10413" s="152"/>
      <c r="B10413" s="68"/>
      <c r="C10413" s="68"/>
      <c r="D10413" s="68"/>
      <c r="E10413" s="68"/>
      <c r="F10413" s="69"/>
      <c r="G10413" s="69"/>
      <c r="H10413" s="69"/>
      <c r="I10413" s="69"/>
      <c r="J10413" s="68"/>
      <c r="K10413" s="69"/>
      <c r="L10413" s="68"/>
      <c r="M10413" s="68"/>
      <c r="N10413" s="68"/>
      <c r="O10413" s="68"/>
      <c r="P10413" s="70"/>
      <c r="Q10413" s="71"/>
    </row>
    <row r="10414" spans="1:17">
      <c r="A10414" s="152"/>
      <c r="B10414" s="68"/>
      <c r="C10414" s="68"/>
      <c r="D10414" s="68"/>
      <c r="E10414" s="68"/>
      <c r="F10414" s="69"/>
      <c r="G10414" s="69"/>
      <c r="H10414" s="69"/>
      <c r="I10414" s="69"/>
      <c r="J10414" s="68"/>
      <c r="K10414" s="69"/>
      <c r="L10414" s="68"/>
      <c r="M10414" s="68"/>
      <c r="N10414" s="68"/>
      <c r="O10414" s="68"/>
      <c r="P10414" s="70"/>
      <c r="Q10414" s="71"/>
    </row>
    <row r="10415" spans="1:17">
      <c r="A10415" s="152"/>
      <c r="B10415" s="68"/>
      <c r="C10415" s="68"/>
      <c r="D10415" s="68"/>
      <c r="E10415" s="68"/>
      <c r="F10415" s="69"/>
      <c r="G10415" s="69"/>
      <c r="H10415" s="69"/>
      <c r="I10415" s="69"/>
      <c r="J10415" s="68"/>
      <c r="K10415" s="69"/>
      <c r="L10415" s="68"/>
      <c r="M10415" s="68"/>
      <c r="N10415" s="68"/>
      <c r="O10415" s="68"/>
      <c r="P10415" s="70"/>
      <c r="Q10415" s="71"/>
    </row>
    <row r="10416" spans="1:17">
      <c r="A10416" s="152"/>
      <c r="B10416" s="68"/>
      <c r="C10416" s="68"/>
      <c r="D10416" s="68"/>
      <c r="E10416" s="68"/>
      <c r="F10416" s="69"/>
      <c r="G10416" s="69"/>
      <c r="H10416" s="69"/>
      <c r="I10416" s="69"/>
      <c r="J10416" s="68"/>
      <c r="K10416" s="69"/>
      <c r="L10416" s="68"/>
      <c r="M10416" s="68"/>
      <c r="N10416" s="68"/>
      <c r="O10416" s="68"/>
      <c r="P10416" s="70"/>
      <c r="Q10416" s="71"/>
    </row>
    <row r="10417" spans="1:17">
      <c r="A10417" s="152"/>
      <c r="B10417" s="68"/>
      <c r="C10417" s="68"/>
      <c r="D10417" s="68"/>
      <c r="E10417" s="68"/>
      <c r="F10417" s="69"/>
      <c r="G10417" s="69"/>
      <c r="H10417" s="69"/>
      <c r="I10417" s="69"/>
      <c r="J10417" s="68"/>
      <c r="K10417" s="69"/>
      <c r="L10417" s="68"/>
      <c r="M10417" s="68"/>
      <c r="N10417" s="68"/>
      <c r="O10417" s="68"/>
      <c r="P10417" s="70"/>
      <c r="Q10417" s="71"/>
    </row>
    <row r="10418" spans="1:17">
      <c r="A10418" s="152"/>
      <c r="B10418" s="68"/>
      <c r="C10418" s="68"/>
      <c r="D10418" s="68"/>
      <c r="E10418" s="68"/>
      <c r="F10418" s="69"/>
      <c r="G10418" s="69"/>
      <c r="H10418" s="69"/>
      <c r="I10418" s="69"/>
      <c r="J10418" s="68"/>
      <c r="K10418" s="69"/>
      <c r="L10418" s="68"/>
      <c r="M10418" s="68"/>
      <c r="N10418" s="68"/>
      <c r="O10418" s="68"/>
      <c r="P10418" s="70"/>
      <c r="Q10418" s="71"/>
    </row>
    <row r="10419" spans="1:17">
      <c r="A10419" s="152"/>
      <c r="B10419" s="68"/>
      <c r="C10419" s="68"/>
      <c r="D10419" s="68"/>
      <c r="E10419" s="68"/>
      <c r="F10419" s="69"/>
      <c r="G10419" s="69"/>
      <c r="H10419" s="69"/>
      <c r="I10419" s="69"/>
      <c r="J10419" s="68"/>
      <c r="K10419" s="69"/>
      <c r="L10419" s="68"/>
      <c r="M10419" s="68"/>
      <c r="N10419" s="68"/>
      <c r="O10419" s="68"/>
      <c r="P10419" s="70"/>
      <c r="Q10419" s="71"/>
    </row>
    <row r="10420" spans="1:17">
      <c r="A10420" s="152"/>
      <c r="B10420" s="68"/>
      <c r="C10420" s="68"/>
      <c r="D10420" s="68"/>
      <c r="E10420" s="68"/>
      <c r="F10420" s="69"/>
      <c r="G10420" s="69"/>
      <c r="H10420" s="69"/>
      <c r="I10420" s="69"/>
      <c r="J10420" s="68"/>
      <c r="K10420" s="69"/>
      <c r="L10420" s="68"/>
      <c r="M10420" s="68"/>
      <c r="N10420" s="68"/>
      <c r="O10420" s="68"/>
      <c r="P10420" s="70"/>
      <c r="Q10420" s="71"/>
    </row>
    <row r="10421" spans="1:17">
      <c r="A10421" s="152"/>
      <c r="B10421" s="68"/>
      <c r="C10421" s="68"/>
      <c r="D10421" s="68"/>
      <c r="E10421" s="68"/>
      <c r="F10421" s="69"/>
      <c r="G10421" s="69"/>
      <c r="H10421" s="69"/>
      <c r="I10421" s="69"/>
      <c r="J10421" s="68"/>
      <c r="K10421" s="69"/>
      <c r="L10421" s="68"/>
      <c r="M10421" s="68"/>
      <c r="N10421" s="68"/>
      <c r="O10421" s="68"/>
      <c r="P10421" s="70"/>
      <c r="Q10421" s="71"/>
    </row>
    <row r="10422" spans="1:17">
      <c r="A10422" s="152"/>
      <c r="B10422" s="68"/>
      <c r="C10422" s="68"/>
      <c r="D10422" s="68"/>
      <c r="E10422" s="68"/>
      <c r="F10422" s="69"/>
      <c r="G10422" s="69"/>
      <c r="H10422" s="69"/>
      <c r="I10422" s="69"/>
      <c r="J10422" s="68"/>
      <c r="K10422" s="69"/>
      <c r="L10422" s="68"/>
      <c r="M10422" s="68"/>
      <c r="N10422" s="68"/>
      <c r="O10422" s="68"/>
      <c r="P10422" s="70"/>
      <c r="Q10422" s="71"/>
    </row>
    <row r="10423" spans="1:17">
      <c r="A10423" s="152"/>
      <c r="B10423" s="68"/>
      <c r="C10423" s="68"/>
      <c r="D10423" s="68"/>
      <c r="E10423" s="68"/>
      <c r="F10423" s="69"/>
      <c r="G10423" s="69"/>
      <c r="H10423" s="69"/>
      <c r="I10423" s="69"/>
      <c r="J10423" s="68"/>
      <c r="K10423" s="69"/>
      <c r="L10423" s="68"/>
      <c r="M10423" s="68"/>
      <c r="N10423" s="68"/>
      <c r="O10423" s="68"/>
      <c r="P10423" s="70"/>
      <c r="Q10423" s="71"/>
    </row>
    <row r="10424" spans="1:17">
      <c r="A10424" s="152"/>
      <c r="B10424" s="68"/>
      <c r="C10424" s="68"/>
      <c r="D10424" s="68"/>
      <c r="E10424" s="68"/>
      <c r="F10424" s="69"/>
      <c r="G10424" s="69"/>
      <c r="H10424" s="69"/>
      <c r="I10424" s="69"/>
      <c r="J10424" s="68"/>
      <c r="K10424" s="69"/>
      <c r="L10424" s="68"/>
      <c r="M10424" s="68"/>
      <c r="N10424" s="68"/>
      <c r="O10424" s="68"/>
      <c r="P10424" s="70"/>
      <c r="Q10424" s="71"/>
    </row>
    <row r="10425" spans="1:17">
      <c r="A10425" s="152"/>
      <c r="B10425" s="68"/>
      <c r="C10425" s="68"/>
      <c r="D10425" s="68"/>
      <c r="E10425" s="68"/>
      <c r="F10425" s="69"/>
      <c r="G10425" s="69"/>
      <c r="H10425" s="69"/>
      <c r="I10425" s="69"/>
      <c r="J10425" s="68"/>
      <c r="K10425" s="69"/>
      <c r="L10425" s="68"/>
      <c r="M10425" s="68"/>
      <c r="N10425" s="68"/>
      <c r="O10425" s="68"/>
      <c r="P10425" s="70"/>
      <c r="Q10425" s="71"/>
    </row>
    <row r="10426" spans="1:17">
      <c r="A10426" s="152"/>
      <c r="B10426" s="68"/>
      <c r="C10426" s="68"/>
      <c r="D10426" s="68"/>
      <c r="E10426" s="68"/>
      <c r="F10426" s="69"/>
      <c r="G10426" s="69"/>
      <c r="H10426" s="69"/>
      <c r="I10426" s="69"/>
      <c r="J10426" s="68"/>
      <c r="K10426" s="69"/>
      <c r="L10426" s="68"/>
      <c r="M10426" s="68"/>
      <c r="N10426" s="68"/>
      <c r="O10426" s="68"/>
      <c r="P10426" s="70"/>
      <c r="Q10426" s="71"/>
    </row>
    <row r="10427" spans="1:17">
      <c r="A10427" s="152"/>
      <c r="B10427" s="68"/>
      <c r="C10427" s="68"/>
      <c r="D10427" s="68"/>
      <c r="E10427" s="68"/>
      <c r="F10427" s="69"/>
      <c r="G10427" s="69"/>
      <c r="H10427" s="69"/>
      <c r="I10427" s="69"/>
      <c r="J10427" s="68"/>
      <c r="K10427" s="69"/>
      <c r="L10427" s="68"/>
      <c r="M10427" s="68"/>
      <c r="N10427" s="68"/>
      <c r="O10427" s="68"/>
      <c r="P10427" s="70"/>
      <c r="Q10427" s="71"/>
    </row>
    <row r="10428" spans="1:17">
      <c r="A10428" s="152"/>
      <c r="B10428" s="68"/>
      <c r="C10428" s="68"/>
      <c r="D10428" s="68"/>
      <c r="E10428" s="68"/>
      <c r="F10428" s="69"/>
      <c r="G10428" s="69"/>
      <c r="H10428" s="69"/>
      <c r="I10428" s="69"/>
      <c r="J10428" s="68"/>
      <c r="K10428" s="69"/>
      <c r="L10428" s="68"/>
      <c r="M10428" s="68"/>
      <c r="N10428" s="68"/>
      <c r="O10428" s="68"/>
      <c r="P10428" s="70"/>
      <c r="Q10428" s="71"/>
    </row>
    <row r="10429" spans="1:17">
      <c r="A10429" s="152"/>
      <c r="B10429" s="68"/>
      <c r="C10429" s="68"/>
      <c r="D10429" s="68"/>
      <c r="E10429" s="68"/>
      <c r="F10429" s="69"/>
      <c r="G10429" s="69"/>
      <c r="H10429" s="69"/>
      <c r="I10429" s="69"/>
      <c r="J10429" s="68"/>
      <c r="K10429" s="69"/>
      <c r="L10429" s="68"/>
      <c r="M10429" s="68"/>
      <c r="N10429" s="68"/>
      <c r="O10429" s="68"/>
      <c r="P10429" s="70"/>
      <c r="Q10429" s="71"/>
    </row>
    <row r="10430" spans="1:17">
      <c r="A10430" s="152"/>
      <c r="B10430" s="68"/>
      <c r="C10430" s="68"/>
      <c r="D10430" s="68"/>
      <c r="E10430" s="68"/>
      <c r="F10430" s="69"/>
      <c r="G10430" s="69"/>
      <c r="H10430" s="69"/>
      <c r="I10430" s="69"/>
      <c r="J10430" s="68"/>
      <c r="K10430" s="69"/>
      <c r="L10430" s="68"/>
      <c r="M10430" s="68"/>
      <c r="N10430" s="68"/>
      <c r="O10430" s="68"/>
      <c r="P10430" s="70"/>
      <c r="Q10430" s="71"/>
    </row>
    <row r="10431" spans="1:17">
      <c r="A10431" s="152"/>
      <c r="B10431" s="68"/>
      <c r="C10431" s="68"/>
      <c r="D10431" s="68"/>
      <c r="E10431" s="68"/>
      <c r="F10431" s="69"/>
      <c r="G10431" s="69"/>
      <c r="H10431" s="69"/>
      <c r="I10431" s="69"/>
      <c r="J10431" s="68"/>
      <c r="K10431" s="69"/>
      <c r="L10431" s="68"/>
      <c r="M10431" s="68"/>
      <c r="N10431" s="68"/>
      <c r="O10431" s="68"/>
      <c r="P10431" s="70"/>
      <c r="Q10431" s="71"/>
    </row>
    <row r="10432" spans="1:17">
      <c r="A10432" s="152"/>
      <c r="B10432" s="68"/>
      <c r="C10432" s="68"/>
      <c r="D10432" s="68"/>
      <c r="E10432" s="68"/>
      <c r="F10432" s="69"/>
      <c r="G10432" s="69"/>
      <c r="H10432" s="69"/>
      <c r="I10432" s="69"/>
      <c r="J10432" s="68"/>
      <c r="K10432" s="69"/>
      <c r="L10432" s="68"/>
      <c r="M10432" s="68"/>
      <c r="N10432" s="68"/>
      <c r="O10432" s="68"/>
      <c r="P10432" s="70"/>
      <c r="Q10432" s="71"/>
    </row>
    <row r="10433" spans="1:17">
      <c r="A10433" s="152"/>
      <c r="B10433" s="68"/>
      <c r="C10433" s="68"/>
      <c r="D10433" s="68"/>
      <c r="E10433" s="68"/>
      <c r="F10433" s="69"/>
      <c r="G10433" s="69"/>
      <c r="H10433" s="69"/>
      <c r="I10433" s="69"/>
      <c r="J10433" s="68"/>
      <c r="K10433" s="69"/>
      <c r="L10433" s="68"/>
      <c r="M10433" s="68"/>
      <c r="N10433" s="68"/>
      <c r="O10433" s="68"/>
      <c r="P10433" s="70"/>
      <c r="Q10433" s="71"/>
    </row>
    <row r="10434" spans="1:17">
      <c r="A10434" s="152"/>
      <c r="B10434" s="68"/>
      <c r="C10434" s="68"/>
      <c r="D10434" s="68"/>
      <c r="E10434" s="68"/>
      <c r="F10434" s="69"/>
      <c r="G10434" s="69"/>
      <c r="H10434" s="69"/>
      <c r="I10434" s="69"/>
      <c r="J10434" s="68"/>
      <c r="K10434" s="69"/>
      <c r="L10434" s="68"/>
      <c r="M10434" s="68"/>
      <c r="N10434" s="68"/>
      <c r="O10434" s="68"/>
      <c r="P10434" s="70"/>
      <c r="Q10434" s="71"/>
    </row>
    <row r="10435" spans="1:17">
      <c r="A10435" s="152"/>
      <c r="B10435" s="68"/>
      <c r="C10435" s="68"/>
      <c r="D10435" s="68"/>
      <c r="E10435" s="68"/>
      <c r="F10435" s="69"/>
      <c r="G10435" s="69"/>
      <c r="H10435" s="69"/>
      <c r="I10435" s="69"/>
      <c r="J10435" s="68"/>
      <c r="K10435" s="69"/>
      <c r="L10435" s="68"/>
      <c r="M10435" s="68"/>
      <c r="N10435" s="68"/>
      <c r="O10435" s="68"/>
      <c r="P10435" s="70"/>
      <c r="Q10435" s="71"/>
    </row>
    <row r="10436" spans="1:17">
      <c r="A10436" s="152"/>
      <c r="B10436" s="68"/>
      <c r="C10436" s="68"/>
      <c r="D10436" s="68"/>
      <c r="E10436" s="68"/>
      <c r="F10436" s="69"/>
      <c r="G10436" s="69"/>
      <c r="H10436" s="69"/>
      <c r="I10436" s="69"/>
      <c r="J10436" s="68"/>
      <c r="K10436" s="69"/>
      <c r="L10436" s="68"/>
      <c r="M10436" s="68"/>
      <c r="N10436" s="68"/>
      <c r="O10436" s="68"/>
      <c r="P10436" s="70"/>
      <c r="Q10436" s="71"/>
    </row>
    <row r="10437" spans="1:17">
      <c r="A10437" s="152"/>
      <c r="B10437" s="68"/>
      <c r="C10437" s="68"/>
      <c r="D10437" s="68"/>
      <c r="E10437" s="68"/>
      <c r="F10437" s="69"/>
      <c r="G10437" s="69"/>
      <c r="H10437" s="69"/>
      <c r="I10437" s="69"/>
      <c r="J10437" s="68"/>
      <c r="K10437" s="69"/>
      <c r="L10437" s="68"/>
      <c r="M10437" s="68"/>
      <c r="N10437" s="68"/>
      <c r="O10437" s="68"/>
      <c r="P10437" s="70"/>
      <c r="Q10437" s="71"/>
    </row>
    <row r="10438" spans="1:17">
      <c r="A10438" s="152"/>
      <c r="B10438" s="68"/>
      <c r="C10438" s="68"/>
      <c r="D10438" s="68"/>
      <c r="E10438" s="68"/>
      <c r="F10438" s="69"/>
      <c r="G10438" s="69"/>
      <c r="H10438" s="69"/>
      <c r="I10438" s="69"/>
      <c r="J10438" s="68"/>
      <c r="K10438" s="69"/>
      <c r="L10438" s="68"/>
      <c r="M10438" s="68"/>
      <c r="N10438" s="68"/>
      <c r="O10438" s="68"/>
      <c r="P10438" s="70"/>
      <c r="Q10438" s="71"/>
    </row>
    <row r="10439" spans="1:17">
      <c r="A10439" s="152"/>
      <c r="B10439" s="68"/>
      <c r="C10439" s="68"/>
      <c r="D10439" s="68"/>
      <c r="E10439" s="68"/>
      <c r="F10439" s="69"/>
      <c r="G10439" s="69"/>
      <c r="H10439" s="69"/>
      <c r="I10439" s="69"/>
      <c r="J10439" s="68"/>
      <c r="K10439" s="69"/>
      <c r="L10439" s="68"/>
      <c r="M10439" s="68"/>
      <c r="N10439" s="68"/>
      <c r="O10439" s="68"/>
      <c r="P10439" s="70"/>
      <c r="Q10439" s="71"/>
    </row>
    <row r="10440" spans="1:17">
      <c r="A10440" s="152"/>
      <c r="B10440" s="68"/>
      <c r="C10440" s="68"/>
      <c r="D10440" s="68"/>
      <c r="E10440" s="68"/>
      <c r="F10440" s="69"/>
      <c r="G10440" s="69"/>
      <c r="H10440" s="69"/>
      <c r="I10440" s="69"/>
      <c r="J10440" s="68"/>
      <c r="K10440" s="69"/>
      <c r="L10440" s="68"/>
      <c r="M10440" s="68"/>
      <c r="N10440" s="68"/>
      <c r="O10440" s="68"/>
      <c r="P10440" s="70"/>
      <c r="Q10440" s="71"/>
    </row>
    <row r="10441" spans="1:17">
      <c r="A10441" s="152"/>
      <c r="B10441" s="68"/>
      <c r="C10441" s="68"/>
      <c r="D10441" s="68"/>
      <c r="E10441" s="68"/>
      <c r="F10441" s="69"/>
      <c r="G10441" s="69"/>
      <c r="H10441" s="69"/>
      <c r="I10441" s="69"/>
      <c r="J10441" s="68"/>
      <c r="K10441" s="69"/>
      <c r="L10441" s="68"/>
      <c r="M10441" s="68"/>
      <c r="N10441" s="68"/>
      <c r="O10441" s="68"/>
      <c r="P10441" s="70"/>
      <c r="Q10441" s="71"/>
    </row>
    <row r="10442" spans="1:17">
      <c r="A10442" s="152"/>
      <c r="B10442" s="68"/>
      <c r="C10442" s="68"/>
      <c r="D10442" s="68"/>
      <c r="E10442" s="68"/>
      <c r="F10442" s="69"/>
      <c r="G10442" s="69"/>
      <c r="H10442" s="69"/>
      <c r="I10442" s="69"/>
      <c r="J10442" s="68"/>
      <c r="K10442" s="69"/>
      <c r="L10442" s="68"/>
      <c r="M10442" s="68"/>
      <c r="N10442" s="68"/>
      <c r="O10442" s="68"/>
      <c r="P10442" s="70"/>
      <c r="Q10442" s="71"/>
    </row>
    <row r="10443" spans="1:17">
      <c r="A10443" s="152"/>
      <c r="B10443" s="68"/>
      <c r="C10443" s="68"/>
      <c r="D10443" s="68"/>
      <c r="E10443" s="68"/>
      <c r="F10443" s="69"/>
      <c r="G10443" s="69"/>
      <c r="H10443" s="69"/>
      <c r="I10443" s="69"/>
      <c r="J10443" s="68"/>
      <c r="K10443" s="69"/>
      <c r="L10443" s="68"/>
      <c r="M10443" s="68"/>
      <c r="N10443" s="68"/>
      <c r="O10443" s="68"/>
      <c r="P10443" s="70"/>
      <c r="Q10443" s="71"/>
    </row>
    <row r="10444" spans="1:17">
      <c r="A10444" s="152"/>
      <c r="B10444" s="68"/>
      <c r="C10444" s="68"/>
      <c r="D10444" s="68"/>
      <c r="E10444" s="68"/>
      <c r="F10444" s="69"/>
      <c r="G10444" s="69"/>
      <c r="H10444" s="69"/>
      <c r="I10444" s="69"/>
      <c r="J10444" s="68"/>
      <c r="K10444" s="69"/>
      <c r="L10444" s="68"/>
      <c r="M10444" s="68"/>
      <c r="N10444" s="68"/>
      <c r="O10444" s="68"/>
      <c r="P10444" s="70"/>
      <c r="Q10444" s="71"/>
    </row>
    <row r="10445" spans="1:17">
      <c r="A10445" s="152"/>
      <c r="B10445" s="68"/>
      <c r="C10445" s="68"/>
      <c r="D10445" s="68"/>
      <c r="E10445" s="68"/>
      <c r="F10445" s="69"/>
      <c r="G10445" s="69"/>
      <c r="H10445" s="69"/>
      <c r="I10445" s="69"/>
      <c r="J10445" s="68"/>
      <c r="K10445" s="69"/>
      <c r="L10445" s="68"/>
      <c r="M10445" s="68"/>
      <c r="N10445" s="68"/>
      <c r="O10445" s="68"/>
      <c r="P10445" s="70"/>
      <c r="Q10445" s="71"/>
    </row>
    <row r="10446" spans="1:17">
      <c r="A10446" s="152"/>
      <c r="B10446" s="68"/>
      <c r="C10446" s="68"/>
      <c r="D10446" s="68"/>
      <c r="E10446" s="68"/>
      <c r="F10446" s="69"/>
      <c r="G10446" s="69"/>
      <c r="H10446" s="69"/>
      <c r="I10446" s="69"/>
      <c r="J10446" s="68"/>
      <c r="K10446" s="69"/>
      <c r="L10446" s="68"/>
      <c r="M10446" s="68"/>
      <c r="N10446" s="68"/>
      <c r="O10446" s="68"/>
      <c r="P10446" s="70"/>
      <c r="Q10446" s="71"/>
    </row>
    <row r="10447" spans="1:17">
      <c r="A10447" s="152"/>
      <c r="B10447" s="68"/>
      <c r="C10447" s="68"/>
      <c r="D10447" s="68"/>
      <c r="E10447" s="68"/>
      <c r="F10447" s="69"/>
      <c r="G10447" s="69"/>
      <c r="H10447" s="69"/>
      <c r="I10447" s="69"/>
      <c r="J10447" s="68"/>
      <c r="K10447" s="69"/>
      <c r="L10447" s="68"/>
      <c r="M10447" s="68"/>
      <c r="N10447" s="68"/>
      <c r="O10447" s="68"/>
      <c r="P10447" s="70"/>
      <c r="Q10447" s="71"/>
    </row>
    <row r="10448" spans="1:17">
      <c r="A10448" s="152"/>
      <c r="B10448" s="68"/>
      <c r="C10448" s="68"/>
      <c r="D10448" s="68"/>
      <c r="E10448" s="68"/>
      <c r="F10448" s="69"/>
      <c r="G10448" s="69"/>
      <c r="H10448" s="69"/>
      <c r="I10448" s="69"/>
      <c r="J10448" s="68"/>
      <c r="K10448" s="69"/>
      <c r="L10448" s="68"/>
      <c r="M10448" s="68"/>
      <c r="N10448" s="68"/>
      <c r="O10448" s="68"/>
      <c r="P10448" s="70"/>
      <c r="Q10448" s="71"/>
    </row>
    <row r="10449" spans="1:17">
      <c r="A10449" s="152"/>
      <c r="B10449" s="68"/>
      <c r="C10449" s="68"/>
      <c r="D10449" s="68"/>
      <c r="E10449" s="68"/>
      <c r="F10449" s="69"/>
      <c r="G10449" s="69"/>
      <c r="H10449" s="69"/>
      <c r="I10449" s="69"/>
      <c r="J10449" s="68"/>
      <c r="K10449" s="69"/>
      <c r="L10449" s="68"/>
      <c r="M10449" s="68"/>
      <c r="N10449" s="68"/>
      <c r="O10449" s="68"/>
      <c r="P10449" s="70"/>
      <c r="Q10449" s="71"/>
    </row>
    <row r="10450" spans="1:17">
      <c r="A10450" s="152"/>
      <c r="B10450" s="68"/>
      <c r="C10450" s="68"/>
      <c r="D10450" s="68"/>
      <c r="E10450" s="68"/>
      <c r="F10450" s="69"/>
      <c r="G10450" s="69"/>
      <c r="H10450" s="69"/>
      <c r="I10450" s="69"/>
      <c r="J10450" s="68"/>
      <c r="K10450" s="69"/>
      <c r="L10450" s="68"/>
      <c r="M10450" s="68"/>
      <c r="N10450" s="68"/>
      <c r="O10450" s="68"/>
      <c r="P10450" s="70"/>
      <c r="Q10450" s="71"/>
    </row>
    <row r="10451" spans="1:17">
      <c r="A10451" s="152"/>
      <c r="B10451" s="68"/>
      <c r="C10451" s="68"/>
      <c r="D10451" s="68"/>
      <c r="E10451" s="68"/>
      <c r="F10451" s="69"/>
      <c r="G10451" s="69"/>
      <c r="H10451" s="69"/>
      <c r="I10451" s="69"/>
      <c r="J10451" s="68"/>
      <c r="K10451" s="69"/>
      <c r="L10451" s="68"/>
      <c r="M10451" s="68"/>
      <c r="N10451" s="68"/>
      <c r="O10451" s="68"/>
      <c r="P10451" s="70"/>
      <c r="Q10451" s="71"/>
    </row>
    <row r="10452" spans="1:17">
      <c r="A10452" s="152"/>
      <c r="B10452" s="68"/>
      <c r="C10452" s="68"/>
      <c r="D10452" s="68"/>
      <c r="E10452" s="68"/>
      <c r="F10452" s="69"/>
      <c r="G10452" s="69"/>
      <c r="H10452" s="69"/>
      <c r="I10452" s="69"/>
      <c r="J10452" s="68"/>
      <c r="K10452" s="69"/>
      <c r="L10452" s="68"/>
      <c r="M10452" s="68"/>
      <c r="N10452" s="68"/>
      <c r="O10452" s="68"/>
      <c r="P10452" s="70"/>
      <c r="Q10452" s="71"/>
    </row>
    <row r="10453" spans="1:17">
      <c r="A10453" s="152"/>
      <c r="B10453" s="68"/>
      <c r="C10453" s="68"/>
      <c r="D10453" s="68"/>
      <c r="E10453" s="68"/>
      <c r="F10453" s="69"/>
      <c r="G10453" s="69"/>
      <c r="H10453" s="69"/>
      <c r="I10453" s="69"/>
      <c r="J10453" s="68"/>
      <c r="K10453" s="69"/>
      <c r="L10453" s="68"/>
      <c r="M10453" s="68"/>
      <c r="N10453" s="68"/>
      <c r="O10453" s="68"/>
      <c r="P10453" s="70"/>
      <c r="Q10453" s="71"/>
    </row>
    <row r="10454" spans="1:17">
      <c r="A10454" s="152"/>
      <c r="B10454" s="68"/>
      <c r="C10454" s="68"/>
      <c r="D10454" s="68"/>
      <c r="E10454" s="68"/>
      <c r="F10454" s="69"/>
      <c r="G10454" s="69"/>
      <c r="H10454" s="69"/>
      <c r="I10454" s="69"/>
      <c r="J10454" s="68"/>
      <c r="K10454" s="69"/>
      <c r="L10454" s="68"/>
      <c r="M10454" s="68"/>
      <c r="N10454" s="68"/>
      <c r="O10454" s="68"/>
      <c r="P10454" s="70"/>
      <c r="Q10454" s="71"/>
    </row>
    <row r="10455" spans="1:17">
      <c r="A10455" s="152"/>
      <c r="B10455" s="68"/>
      <c r="C10455" s="68"/>
      <c r="D10455" s="68"/>
      <c r="E10455" s="68"/>
      <c r="F10455" s="69"/>
      <c r="G10455" s="69"/>
      <c r="H10455" s="69"/>
      <c r="I10455" s="69"/>
      <c r="J10455" s="68"/>
      <c r="K10455" s="69"/>
      <c r="L10455" s="68"/>
      <c r="M10455" s="68"/>
      <c r="N10455" s="68"/>
      <c r="O10455" s="68"/>
      <c r="P10455" s="70"/>
      <c r="Q10455" s="71"/>
    </row>
    <row r="10456" spans="1:17">
      <c r="A10456" s="152"/>
      <c r="B10456" s="68"/>
      <c r="C10456" s="68"/>
      <c r="D10456" s="68"/>
      <c r="E10456" s="68"/>
      <c r="F10456" s="69"/>
      <c r="G10456" s="69"/>
      <c r="H10456" s="69"/>
      <c r="I10456" s="69"/>
      <c r="J10456" s="68"/>
      <c r="K10456" s="69"/>
      <c r="L10456" s="68"/>
      <c r="M10456" s="68"/>
      <c r="N10456" s="68"/>
      <c r="O10456" s="68"/>
      <c r="P10456" s="70"/>
      <c r="Q10456" s="71"/>
    </row>
    <row r="10457" spans="1:17">
      <c r="A10457" s="152"/>
      <c r="B10457" s="68"/>
      <c r="C10457" s="68"/>
      <c r="D10457" s="68"/>
      <c r="E10457" s="68"/>
      <c r="F10457" s="69"/>
      <c r="G10457" s="69"/>
      <c r="H10457" s="69"/>
      <c r="I10457" s="69"/>
      <c r="J10457" s="68"/>
      <c r="K10457" s="69"/>
      <c r="L10457" s="68"/>
      <c r="M10457" s="68"/>
      <c r="N10457" s="68"/>
      <c r="O10457" s="68"/>
      <c r="P10457" s="70"/>
      <c r="Q10457" s="71"/>
    </row>
    <row r="10458" spans="1:17">
      <c r="A10458" s="152"/>
      <c r="B10458" s="68"/>
      <c r="C10458" s="68"/>
      <c r="D10458" s="68"/>
      <c r="E10458" s="68"/>
      <c r="F10458" s="69"/>
      <c r="G10458" s="69"/>
      <c r="H10458" s="69"/>
      <c r="I10458" s="69"/>
      <c r="J10458" s="68"/>
      <c r="K10458" s="69"/>
      <c r="L10458" s="68"/>
      <c r="M10458" s="68"/>
      <c r="N10458" s="68"/>
      <c r="O10458" s="68"/>
      <c r="P10458" s="70"/>
      <c r="Q10458" s="71"/>
    </row>
    <row r="10459" spans="1:17">
      <c r="A10459" s="152"/>
      <c r="B10459" s="68"/>
      <c r="C10459" s="68"/>
      <c r="D10459" s="68"/>
      <c r="E10459" s="68"/>
      <c r="F10459" s="69"/>
      <c r="G10459" s="69"/>
      <c r="H10459" s="69"/>
      <c r="I10459" s="69"/>
      <c r="J10459" s="68"/>
      <c r="K10459" s="69"/>
      <c r="L10459" s="68"/>
      <c r="M10459" s="68"/>
      <c r="N10459" s="68"/>
      <c r="O10459" s="68"/>
      <c r="P10459" s="70"/>
      <c r="Q10459" s="71"/>
    </row>
    <row r="10460" spans="1:17">
      <c r="A10460" s="152"/>
      <c r="B10460" s="68"/>
      <c r="C10460" s="68"/>
      <c r="D10460" s="68"/>
      <c r="E10460" s="68"/>
      <c r="F10460" s="69"/>
      <c r="G10460" s="69"/>
      <c r="H10460" s="69"/>
      <c r="I10460" s="69"/>
      <c r="J10460" s="68"/>
      <c r="K10460" s="69"/>
      <c r="L10460" s="68"/>
      <c r="M10460" s="68"/>
      <c r="N10460" s="68"/>
      <c r="O10460" s="68"/>
      <c r="P10460" s="70"/>
      <c r="Q10460" s="71"/>
    </row>
    <row r="10461" spans="1:17">
      <c r="A10461" s="152"/>
      <c r="B10461" s="68"/>
      <c r="C10461" s="68"/>
      <c r="D10461" s="68"/>
      <c r="E10461" s="68"/>
      <c r="F10461" s="69"/>
      <c r="G10461" s="69"/>
      <c r="H10461" s="69"/>
      <c r="I10461" s="69"/>
      <c r="J10461" s="68"/>
      <c r="K10461" s="69"/>
      <c r="L10461" s="68"/>
      <c r="M10461" s="68"/>
      <c r="N10461" s="68"/>
      <c r="O10461" s="68"/>
      <c r="P10461" s="70"/>
      <c r="Q10461" s="71"/>
    </row>
    <row r="10462" spans="1:17">
      <c r="A10462" s="152"/>
      <c r="B10462" s="68"/>
      <c r="C10462" s="68"/>
      <c r="D10462" s="68"/>
      <c r="E10462" s="68"/>
      <c r="F10462" s="69"/>
      <c r="G10462" s="69"/>
      <c r="H10462" s="69"/>
      <c r="I10462" s="69"/>
      <c r="J10462" s="68"/>
      <c r="K10462" s="69"/>
      <c r="L10462" s="68"/>
      <c r="M10462" s="68"/>
      <c r="N10462" s="68"/>
      <c r="O10462" s="68"/>
      <c r="P10462" s="70"/>
      <c r="Q10462" s="71"/>
    </row>
    <row r="10463" spans="1:17">
      <c r="A10463" s="152"/>
      <c r="B10463" s="68"/>
      <c r="C10463" s="68"/>
      <c r="D10463" s="68"/>
      <c r="E10463" s="68"/>
      <c r="F10463" s="69"/>
      <c r="G10463" s="69"/>
      <c r="H10463" s="69"/>
      <c r="I10463" s="69"/>
      <c r="J10463" s="68"/>
      <c r="K10463" s="69"/>
      <c r="L10463" s="68"/>
      <c r="M10463" s="68"/>
      <c r="N10463" s="68"/>
      <c r="O10463" s="68"/>
      <c r="P10463" s="70"/>
      <c r="Q10463" s="71"/>
    </row>
    <row r="10464" spans="1:17">
      <c r="A10464" s="152"/>
      <c r="B10464" s="68"/>
      <c r="C10464" s="68"/>
      <c r="D10464" s="68"/>
      <c r="E10464" s="68"/>
      <c r="F10464" s="69"/>
      <c r="G10464" s="69"/>
      <c r="H10464" s="69"/>
      <c r="I10464" s="69"/>
      <c r="J10464" s="68"/>
      <c r="K10464" s="69"/>
      <c r="L10464" s="68"/>
      <c r="M10464" s="68"/>
      <c r="N10464" s="68"/>
      <c r="O10464" s="68"/>
      <c r="P10464" s="70"/>
      <c r="Q10464" s="71"/>
    </row>
    <row r="10465" spans="1:17">
      <c r="A10465" s="152"/>
      <c r="B10465" s="68"/>
      <c r="C10465" s="68"/>
      <c r="D10465" s="68"/>
      <c r="E10465" s="68"/>
      <c r="F10465" s="69"/>
      <c r="G10465" s="69"/>
      <c r="H10465" s="69"/>
      <c r="I10465" s="69"/>
      <c r="J10465" s="68"/>
      <c r="K10465" s="69"/>
      <c r="L10465" s="68"/>
      <c r="M10465" s="68"/>
      <c r="N10465" s="68"/>
      <c r="O10465" s="68"/>
      <c r="P10465" s="70"/>
      <c r="Q10465" s="71"/>
    </row>
    <row r="10466" spans="1:17">
      <c r="A10466" s="152"/>
      <c r="B10466" s="68"/>
      <c r="C10466" s="68"/>
      <c r="D10466" s="68"/>
      <c r="E10466" s="68"/>
      <c r="F10466" s="69"/>
      <c r="G10466" s="69"/>
      <c r="H10466" s="69"/>
      <c r="I10466" s="69"/>
      <c r="J10466" s="68"/>
      <c r="K10466" s="69"/>
      <c r="L10466" s="68"/>
      <c r="M10466" s="68"/>
      <c r="N10466" s="68"/>
      <c r="O10466" s="68"/>
      <c r="P10466" s="70"/>
      <c r="Q10466" s="71"/>
    </row>
    <row r="10467" spans="1:17">
      <c r="A10467" s="152"/>
      <c r="B10467" s="68"/>
      <c r="C10467" s="68"/>
      <c r="D10467" s="68"/>
      <c r="E10467" s="68"/>
      <c r="F10467" s="69"/>
      <c r="G10467" s="69"/>
      <c r="H10467" s="69"/>
      <c r="I10467" s="69"/>
      <c r="J10467" s="68"/>
      <c r="K10467" s="69"/>
      <c r="L10467" s="68"/>
      <c r="M10467" s="68"/>
      <c r="N10467" s="68"/>
      <c r="O10467" s="68"/>
      <c r="P10467" s="70"/>
      <c r="Q10467" s="71"/>
    </row>
    <row r="10468" spans="1:17">
      <c r="A10468" s="152"/>
      <c r="B10468" s="68"/>
      <c r="C10468" s="68"/>
      <c r="D10468" s="68"/>
      <c r="E10468" s="68"/>
      <c r="F10468" s="69"/>
      <c r="G10468" s="69"/>
      <c r="H10468" s="69"/>
      <c r="I10468" s="69"/>
      <c r="J10468" s="68"/>
      <c r="K10468" s="69"/>
      <c r="L10468" s="68"/>
      <c r="M10468" s="68"/>
      <c r="N10468" s="68"/>
      <c r="O10468" s="68"/>
      <c r="P10468" s="70"/>
      <c r="Q10468" s="71"/>
    </row>
    <row r="10469" spans="1:17">
      <c r="A10469" s="152"/>
      <c r="B10469" s="68"/>
      <c r="C10469" s="68"/>
      <c r="D10469" s="68"/>
      <c r="E10469" s="68"/>
      <c r="F10469" s="69"/>
      <c r="G10469" s="69"/>
      <c r="H10469" s="69"/>
      <c r="I10469" s="69"/>
      <c r="J10469" s="68"/>
      <c r="K10469" s="69"/>
      <c r="L10469" s="68"/>
      <c r="M10469" s="68"/>
      <c r="N10469" s="68"/>
      <c r="O10469" s="68"/>
      <c r="P10469" s="70"/>
      <c r="Q10469" s="71"/>
    </row>
    <row r="10470" spans="1:17">
      <c r="A10470" s="152"/>
      <c r="B10470" s="68"/>
      <c r="C10470" s="68"/>
      <c r="D10470" s="68"/>
      <c r="E10470" s="68"/>
      <c r="F10470" s="69"/>
      <c r="G10470" s="69"/>
      <c r="H10470" s="69"/>
      <c r="I10470" s="69"/>
      <c r="J10470" s="68"/>
      <c r="K10470" s="69"/>
      <c r="L10470" s="68"/>
      <c r="M10470" s="68"/>
      <c r="N10470" s="68"/>
      <c r="O10470" s="68"/>
      <c r="P10470" s="70"/>
      <c r="Q10470" s="71"/>
    </row>
    <row r="10471" spans="1:17">
      <c r="A10471" s="152"/>
      <c r="B10471" s="68"/>
      <c r="C10471" s="68"/>
      <c r="D10471" s="68"/>
      <c r="E10471" s="68"/>
      <c r="F10471" s="69"/>
      <c r="G10471" s="69"/>
      <c r="H10471" s="69"/>
      <c r="I10471" s="69"/>
      <c r="J10471" s="68"/>
      <c r="K10471" s="69"/>
      <c r="L10471" s="68"/>
      <c r="M10471" s="68"/>
      <c r="N10471" s="68"/>
      <c r="O10471" s="68"/>
      <c r="P10471" s="70"/>
      <c r="Q10471" s="71"/>
    </row>
    <row r="10472" spans="1:17">
      <c r="A10472" s="152"/>
      <c r="B10472" s="68"/>
      <c r="C10472" s="68"/>
      <c r="D10472" s="68"/>
      <c r="E10472" s="68"/>
      <c r="F10472" s="69"/>
      <c r="G10472" s="69"/>
      <c r="H10472" s="69"/>
      <c r="I10472" s="69"/>
      <c r="J10472" s="68"/>
      <c r="K10472" s="69"/>
      <c r="L10472" s="68"/>
      <c r="M10472" s="68"/>
      <c r="N10472" s="68"/>
      <c r="O10472" s="68"/>
      <c r="P10472" s="70"/>
      <c r="Q10472" s="71"/>
    </row>
    <row r="10473" spans="1:17">
      <c r="A10473" s="152"/>
      <c r="B10473" s="68"/>
      <c r="C10473" s="68"/>
      <c r="D10473" s="68"/>
      <c r="E10473" s="68"/>
      <c r="F10473" s="69"/>
      <c r="G10473" s="69"/>
      <c r="H10473" s="69"/>
      <c r="I10473" s="69"/>
      <c r="J10473" s="68"/>
      <c r="K10473" s="69"/>
      <c r="L10473" s="68"/>
      <c r="M10473" s="68"/>
      <c r="N10473" s="68"/>
      <c r="O10473" s="68"/>
      <c r="P10473" s="70"/>
      <c r="Q10473" s="71"/>
    </row>
    <row r="10474" spans="1:17">
      <c r="A10474" s="152"/>
      <c r="B10474" s="68"/>
      <c r="C10474" s="68"/>
      <c r="D10474" s="68"/>
      <c r="E10474" s="68"/>
      <c r="F10474" s="69"/>
      <c r="G10474" s="69"/>
      <c r="H10474" s="69"/>
      <c r="I10474" s="69"/>
      <c r="J10474" s="68"/>
      <c r="K10474" s="69"/>
      <c r="L10474" s="68"/>
      <c r="M10474" s="68"/>
      <c r="N10474" s="68"/>
      <c r="O10474" s="68"/>
      <c r="P10474" s="70"/>
      <c r="Q10474" s="71"/>
    </row>
    <row r="10475" spans="1:17">
      <c r="A10475" s="152"/>
      <c r="B10475" s="68"/>
      <c r="C10475" s="68"/>
      <c r="D10475" s="68"/>
      <c r="E10475" s="68"/>
      <c r="F10475" s="69"/>
      <c r="G10475" s="69"/>
      <c r="H10475" s="69"/>
      <c r="I10475" s="69"/>
      <c r="J10475" s="68"/>
      <c r="K10475" s="69"/>
      <c r="L10475" s="68"/>
      <c r="M10475" s="68"/>
      <c r="N10475" s="68"/>
      <c r="O10475" s="68"/>
      <c r="P10475" s="70"/>
      <c r="Q10475" s="71"/>
    </row>
    <row r="10476" spans="1:17">
      <c r="A10476" s="152"/>
      <c r="B10476" s="68"/>
      <c r="C10476" s="68"/>
      <c r="D10476" s="68"/>
      <c r="E10476" s="68"/>
      <c r="F10476" s="69"/>
      <c r="G10476" s="69"/>
      <c r="H10476" s="69"/>
      <c r="I10476" s="69"/>
      <c r="J10476" s="68"/>
      <c r="K10476" s="69"/>
      <c r="L10476" s="68"/>
      <c r="M10476" s="68"/>
      <c r="N10476" s="68"/>
      <c r="O10476" s="68"/>
      <c r="P10476" s="70"/>
      <c r="Q10476" s="71"/>
    </row>
    <row r="10477" spans="1:17">
      <c r="A10477" s="152"/>
      <c r="B10477" s="68"/>
      <c r="C10477" s="68"/>
      <c r="D10477" s="68"/>
      <c r="E10477" s="68"/>
      <c r="F10477" s="69"/>
      <c r="G10477" s="69"/>
      <c r="H10477" s="69"/>
      <c r="I10477" s="69"/>
      <c r="J10477" s="68"/>
      <c r="K10477" s="69"/>
      <c r="L10477" s="68"/>
      <c r="M10477" s="68"/>
      <c r="N10477" s="68"/>
      <c r="O10477" s="68"/>
      <c r="P10477" s="70"/>
      <c r="Q10477" s="71"/>
    </row>
    <row r="10478" spans="1:17">
      <c r="A10478" s="152"/>
      <c r="B10478" s="68"/>
      <c r="C10478" s="68"/>
      <c r="D10478" s="68"/>
      <c r="E10478" s="68"/>
      <c r="F10478" s="69"/>
      <c r="G10478" s="69"/>
      <c r="H10478" s="69"/>
      <c r="I10478" s="69"/>
      <c r="J10478" s="68"/>
      <c r="K10478" s="69"/>
      <c r="L10478" s="68"/>
      <c r="M10478" s="68"/>
      <c r="N10478" s="68"/>
      <c r="O10478" s="68"/>
      <c r="P10478" s="70"/>
      <c r="Q10478" s="71"/>
    </row>
    <row r="10479" spans="1:17">
      <c r="A10479" s="152"/>
      <c r="B10479" s="68"/>
      <c r="C10479" s="68"/>
      <c r="D10479" s="68"/>
      <c r="E10479" s="68"/>
      <c r="F10479" s="69"/>
      <c r="G10479" s="69"/>
      <c r="H10479" s="69"/>
      <c r="I10479" s="69"/>
      <c r="J10479" s="68"/>
      <c r="K10479" s="69"/>
      <c r="L10479" s="68"/>
      <c r="M10479" s="68"/>
      <c r="N10479" s="68"/>
      <c r="O10479" s="68"/>
      <c r="P10479" s="70"/>
      <c r="Q10479" s="71"/>
    </row>
    <row r="10480" spans="1:17">
      <c r="A10480" s="152"/>
      <c r="B10480" s="68"/>
      <c r="C10480" s="68"/>
      <c r="D10480" s="68"/>
      <c r="E10480" s="68"/>
      <c r="F10480" s="69"/>
      <c r="G10480" s="69"/>
      <c r="H10480" s="69"/>
      <c r="I10480" s="69"/>
      <c r="J10480" s="68"/>
      <c r="K10480" s="69"/>
      <c r="L10480" s="68"/>
      <c r="M10480" s="68"/>
      <c r="N10480" s="68"/>
      <c r="O10480" s="68"/>
      <c r="P10480" s="70"/>
      <c r="Q10480" s="71"/>
    </row>
    <row r="10481" spans="1:17">
      <c r="A10481" s="152"/>
      <c r="B10481" s="68"/>
      <c r="C10481" s="68"/>
      <c r="D10481" s="68"/>
      <c r="E10481" s="68"/>
      <c r="F10481" s="69"/>
      <c r="G10481" s="69"/>
      <c r="H10481" s="69"/>
      <c r="I10481" s="69"/>
      <c r="J10481" s="68"/>
      <c r="K10481" s="69"/>
      <c r="L10481" s="68"/>
      <c r="M10481" s="68"/>
      <c r="N10481" s="68"/>
      <c r="O10481" s="68"/>
      <c r="P10481" s="70"/>
      <c r="Q10481" s="71"/>
    </row>
    <row r="10482" spans="1:17">
      <c r="A10482" s="152"/>
      <c r="B10482" s="68"/>
      <c r="C10482" s="68"/>
      <c r="D10482" s="68"/>
      <c r="E10482" s="68"/>
      <c r="F10482" s="69"/>
      <c r="G10482" s="69"/>
      <c r="H10482" s="69"/>
      <c r="I10482" s="69"/>
      <c r="J10482" s="68"/>
      <c r="K10482" s="69"/>
      <c r="L10482" s="68"/>
      <c r="M10482" s="68"/>
      <c r="N10482" s="68"/>
      <c r="O10482" s="68"/>
      <c r="P10482" s="70"/>
      <c r="Q10482" s="71"/>
    </row>
    <row r="10483" spans="1:17">
      <c r="A10483" s="152"/>
      <c r="B10483" s="68"/>
      <c r="C10483" s="68"/>
      <c r="D10483" s="68"/>
      <c r="E10483" s="68"/>
      <c r="F10483" s="69"/>
      <c r="G10483" s="69"/>
      <c r="H10483" s="69"/>
      <c r="I10483" s="69"/>
      <c r="J10483" s="68"/>
      <c r="K10483" s="69"/>
      <c r="L10483" s="68"/>
      <c r="M10483" s="68"/>
      <c r="N10483" s="68"/>
      <c r="O10483" s="68"/>
      <c r="P10483" s="70"/>
      <c r="Q10483" s="71"/>
    </row>
    <row r="10484" spans="1:17">
      <c r="A10484" s="152"/>
      <c r="B10484" s="68"/>
      <c r="C10484" s="68"/>
      <c r="D10484" s="68"/>
      <c r="E10484" s="68"/>
      <c r="F10484" s="69"/>
      <c r="G10484" s="69"/>
      <c r="H10484" s="69"/>
      <c r="I10484" s="69"/>
      <c r="J10484" s="68"/>
      <c r="K10484" s="69"/>
      <c r="L10484" s="68"/>
      <c r="M10484" s="68"/>
      <c r="N10484" s="68"/>
      <c r="O10484" s="68"/>
      <c r="P10484" s="70"/>
      <c r="Q10484" s="71"/>
    </row>
    <row r="10485" spans="1:17">
      <c r="A10485" s="152"/>
      <c r="B10485" s="68"/>
      <c r="C10485" s="68"/>
      <c r="D10485" s="68"/>
      <c r="E10485" s="68"/>
      <c r="F10485" s="69"/>
      <c r="G10485" s="69"/>
      <c r="H10485" s="69"/>
      <c r="I10485" s="69"/>
      <c r="J10485" s="68"/>
      <c r="K10485" s="69"/>
      <c r="L10485" s="68"/>
      <c r="M10485" s="68"/>
      <c r="N10485" s="68"/>
      <c r="O10485" s="68"/>
      <c r="P10485" s="70"/>
      <c r="Q10485" s="71"/>
    </row>
    <row r="10486" spans="1:17">
      <c r="A10486" s="152"/>
      <c r="B10486" s="68"/>
      <c r="C10486" s="68"/>
      <c r="D10486" s="68"/>
      <c r="E10486" s="68"/>
      <c r="F10486" s="69"/>
      <c r="G10486" s="69"/>
      <c r="H10486" s="69"/>
      <c r="I10486" s="69"/>
      <c r="J10486" s="68"/>
      <c r="K10486" s="69"/>
      <c r="L10486" s="68"/>
      <c r="M10486" s="68"/>
      <c r="N10486" s="68"/>
      <c r="O10486" s="68"/>
      <c r="P10486" s="70"/>
      <c r="Q10486" s="71"/>
    </row>
    <row r="10487" spans="1:17">
      <c r="A10487" s="152"/>
      <c r="B10487" s="68"/>
      <c r="C10487" s="68"/>
      <c r="D10487" s="68"/>
      <c r="E10487" s="68"/>
      <c r="F10487" s="69"/>
      <c r="G10487" s="69"/>
      <c r="H10487" s="69"/>
      <c r="I10487" s="69"/>
      <c r="J10487" s="68"/>
      <c r="K10487" s="69"/>
      <c r="L10487" s="68"/>
      <c r="M10487" s="68"/>
      <c r="N10487" s="68"/>
      <c r="O10487" s="68"/>
      <c r="P10487" s="70"/>
      <c r="Q10487" s="71"/>
    </row>
    <row r="10488" spans="1:17">
      <c r="A10488" s="152"/>
      <c r="B10488" s="68"/>
      <c r="C10488" s="68"/>
      <c r="D10488" s="68"/>
      <c r="E10488" s="68"/>
      <c r="F10488" s="69"/>
      <c r="G10488" s="69"/>
      <c r="H10488" s="69"/>
      <c r="I10488" s="69"/>
      <c r="J10488" s="68"/>
      <c r="K10488" s="69"/>
      <c r="L10488" s="68"/>
      <c r="M10488" s="68"/>
      <c r="N10488" s="68"/>
      <c r="O10488" s="68"/>
      <c r="P10488" s="70"/>
      <c r="Q10488" s="71"/>
    </row>
    <row r="10489" spans="1:17">
      <c r="A10489" s="152"/>
      <c r="B10489" s="68"/>
      <c r="C10489" s="68"/>
      <c r="D10489" s="68"/>
      <c r="E10489" s="68"/>
      <c r="F10489" s="69"/>
      <c r="G10489" s="69"/>
      <c r="H10489" s="69"/>
      <c r="I10489" s="69"/>
      <c r="J10489" s="68"/>
      <c r="K10489" s="69"/>
      <c r="L10489" s="68"/>
      <c r="M10489" s="68"/>
      <c r="N10489" s="68"/>
      <c r="O10489" s="68"/>
      <c r="P10489" s="70"/>
      <c r="Q10489" s="71"/>
    </row>
    <row r="10490" spans="1:17">
      <c r="A10490" s="152"/>
      <c r="B10490" s="68"/>
      <c r="C10490" s="68"/>
      <c r="D10490" s="68"/>
      <c r="E10490" s="68"/>
      <c r="F10490" s="69"/>
      <c r="G10490" s="69"/>
      <c r="H10490" s="69"/>
      <c r="I10490" s="69"/>
      <c r="J10490" s="68"/>
      <c r="K10490" s="69"/>
      <c r="L10490" s="68"/>
      <c r="M10490" s="68"/>
      <c r="N10490" s="68"/>
      <c r="O10490" s="68"/>
      <c r="P10490" s="70"/>
      <c r="Q10490" s="71"/>
    </row>
    <row r="10491" spans="1:17">
      <c r="A10491" s="152"/>
      <c r="B10491" s="68"/>
      <c r="C10491" s="68"/>
      <c r="D10491" s="68"/>
      <c r="E10491" s="68"/>
      <c r="F10491" s="69"/>
      <c r="G10491" s="69"/>
      <c r="H10491" s="69"/>
      <c r="I10491" s="69"/>
      <c r="J10491" s="68"/>
      <c r="K10491" s="69"/>
      <c r="L10491" s="68"/>
      <c r="M10491" s="68"/>
      <c r="N10491" s="68"/>
      <c r="O10491" s="68"/>
      <c r="P10491" s="70"/>
      <c r="Q10491" s="71"/>
    </row>
    <row r="10492" spans="1:17">
      <c r="A10492" s="152"/>
      <c r="B10492" s="68"/>
      <c r="C10492" s="68"/>
      <c r="D10492" s="68"/>
      <c r="E10492" s="68"/>
      <c r="F10492" s="69"/>
      <c r="G10492" s="69"/>
      <c r="H10492" s="69"/>
      <c r="I10492" s="69"/>
      <c r="J10492" s="68"/>
      <c r="K10492" s="69"/>
      <c r="L10492" s="68"/>
      <c r="M10492" s="68"/>
      <c r="N10492" s="68"/>
      <c r="O10492" s="68"/>
      <c r="P10492" s="70"/>
      <c r="Q10492" s="71"/>
    </row>
    <row r="10493" spans="1:17">
      <c r="A10493" s="152"/>
      <c r="B10493" s="68"/>
      <c r="C10493" s="68"/>
      <c r="D10493" s="68"/>
      <c r="E10493" s="68"/>
      <c r="F10493" s="69"/>
      <c r="G10493" s="69"/>
      <c r="H10493" s="69"/>
      <c r="I10493" s="69"/>
      <c r="J10493" s="68"/>
      <c r="K10493" s="69"/>
      <c r="L10493" s="68"/>
      <c r="M10493" s="68"/>
      <c r="N10493" s="68"/>
      <c r="O10493" s="68"/>
      <c r="P10493" s="70"/>
      <c r="Q10493" s="71"/>
    </row>
    <row r="10494" spans="1:17">
      <c r="A10494" s="152"/>
      <c r="B10494" s="68"/>
      <c r="C10494" s="68"/>
      <c r="D10494" s="68"/>
      <c r="E10494" s="68"/>
      <c r="F10494" s="69"/>
      <c r="G10494" s="69"/>
      <c r="H10494" s="69"/>
      <c r="I10494" s="69"/>
      <c r="J10494" s="68"/>
      <c r="K10494" s="69"/>
      <c r="L10494" s="68"/>
      <c r="M10494" s="68"/>
      <c r="N10494" s="68"/>
      <c r="O10494" s="68"/>
      <c r="P10494" s="70"/>
      <c r="Q10494" s="71"/>
    </row>
    <row r="10495" spans="1:17">
      <c r="A10495" s="152"/>
      <c r="B10495" s="68"/>
      <c r="C10495" s="68"/>
      <c r="D10495" s="68"/>
      <c r="E10495" s="68"/>
      <c r="F10495" s="69"/>
      <c r="G10495" s="69"/>
      <c r="H10495" s="69"/>
      <c r="I10495" s="69"/>
      <c r="J10495" s="68"/>
      <c r="K10495" s="69"/>
      <c r="L10495" s="68"/>
      <c r="M10495" s="68"/>
      <c r="N10495" s="68"/>
      <c r="O10495" s="68"/>
      <c r="P10495" s="70"/>
      <c r="Q10495" s="71"/>
    </row>
    <row r="10496" spans="1:17">
      <c r="A10496" s="152"/>
      <c r="B10496" s="68"/>
      <c r="C10496" s="68"/>
      <c r="D10496" s="68"/>
      <c r="E10496" s="68"/>
      <c r="F10496" s="69"/>
      <c r="G10496" s="69"/>
      <c r="H10496" s="69"/>
      <c r="I10496" s="69"/>
      <c r="J10496" s="68"/>
      <c r="K10496" s="69"/>
      <c r="L10496" s="68"/>
      <c r="M10496" s="68"/>
      <c r="N10496" s="68"/>
      <c r="O10496" s="68"/>
      <c r="P10496" s="70"/>
      <c r="Q10496" s="71"/>
    </row>
    <row r="10497" spans="1:17">
      <c r="A10497" s="152"/>
      <c r="B10497" s="68"/>
      <c r="C10497" s="68"/>
      <c r="D10497" s="68"/>
      <c r="E10497" s="68"/>
      <c r="F10497" s="69"/>
      <c r="G10497" s="69"/>
      <c r="H10497" s="69"/>
      <c r="I10497" s="69"/>
      <c r="J10497" s="68"/>
      <c r="K10497" s="69"/>
      <c r="L10497" s="68"/>
      <c r="M10497" s="68"/>
      <c r="N10497" s="68"/>
      <c r="O10497" s="68"/>
      <c r="P10497" s="70"/>
      <c r="Q10497" s="71"/>
    </row>
    <row r="10498" spans="1:17">
      <c r="A10498" s="152"/>
      <c r="B10498" s="68"/>
      <c r="C10498" s="68"/>
      <c r="D10498" s="68"/>
      <c r="E10498" s="68"/>
      <c r="F10498" s="69"/>
      <c r="G10498" s="69"/>
      <c r="H10498" s="69"/>
      <c r="I10498" s="69"/>
      <c r="J10498" s="68"/>
      <c r="K10498" s="69"/>
      <c r="L10498" s="68"/>
      <c r="M10498" s="68"/>
      <c r="N10498" s="68"/>
      <c r="O10498" s="68"/>
      <c r="P10498" s="70"/>
      <c r="Q10498" s="71"/>
    </row>
    <row r="10499" spans="1:17">
      <c r="A10499" s="152"/>
      <c r="B10499" s="68"/>
      <c r="C10499" s="68"/>
      <c r="D10499" s="68"/>
      <c r="E10499" s="68"/>
      <c r="F10499" s="69"/>
      <c r="G10499" s="69"/>
      <c r="H10499" s="69"/>
      <c r="I10499" s="69"/>
      <c r="J10499" s="68"/>
      <c r="K10499" s="69"/>
      <c r="L10499" s="68"/>
      <c r="M10499" s="68"/>
      <c r="N10499" s="68"/>
      <c r="O10499" s="68"/>
      <c r="P10499" s="70"/>
      <c r="Q10499" s="71"/>
    </row>
    <row r="10500" spans="1:17">
      <c r="A10500" s="152"/>
      <c r="B10500" s="68"/>
      <c r="C10500" s="68"/>
      <c r="D10500" s="68"/>
      <c r="E10500" s="68"/>
      <c r="F10500" s="69"/>
      <c r="G10500" s="69"/>
      <c r="H10500" s="69"/>
      <c r="I10500" s="69"/>
      <c r="J10500" s="68"/>
      <c r="K10500" s="69"/>
      <c r="L10500" s="68"/>
      <c r="M10500" s="68"/>
      <c r="N10500" s="68"/>
      <c r="O10500" s="68"/>
      <c r="P10500" s="70"/>
      <c r="Q10500" s="71"/>
    </row>
    <row r="10501" spans="1:17">
      <c r="A10501" s="152"/>
      <c r="B10501" s="68"/>
      <c r="C10501" s="68"/>
      <c r="D10501" s="68"/>
      <c r="E10501" s="68"/>
      <c r="F10501" s="69"/>
      <c r="G10501" s="69"/>
      <c r="H10501" s="69"/>
      <c r="I10501" s="69"/>
      <c r="J10501" s="68"/>
      <c r="K10501" s="69"/>
      <c r="L10501" s="68"/>
      <c r="M10501" s="68"/>
      <c r="N10501" s="68"/>
      <c r="O10501" s="68"/>
      <c r="P10501" s="70"/>
      <c r="Q10501" s="71"/>
    </row>
    <row r="10502" spans="1:17">
      <c r="A10502" s="152"/>
      <c r="B10502" s="68"/>
      <c r="C10502" s="68"/>
      <c r="D10502" s="68"/>
      <c r="E10502" s="68"/>
      <c r="F10502" s="69"/>
      <c r="G10502" s="69"/>
      <c r="H10502" s="69"/>
      <c r="I10502" s="69"/>
      <c r="J10502" s="68"/>
      <c r="K10502" s="69"/>
      <c r="L10502" s="68"/>
      <c r="M10502" s="68"/>
      <c r="N10502" s="68"/>
      <c r="O10502" s="68"/>
      <c r="P10502" s="70"/>
      <c r="Q10502" s="71"/>
    </row>
    <row r="10503" spans="1:17">
      <c r="A10503" s="152"/>
      <c r="B10503" s="68"/>
      <c r="C10503" s="68"/>
      <c r="D10503" s="68"/>
      <c r="E10503" s="68"/>
      <c r="F10503" s="69"/>
      <c r="G10503" s="69"/>
      <c r="H10503" s="69"/>
      <c r="I10503" s="69"/>
      <c r="J10503" s="68"/>
      <c r="K10503" s="69"/>
      <c r="L10503" s="68"/>
      <c r="M10503" s="68"/>
      <c r="N10503" s="68"/>
      <c r="O10503" s="68"/>
      <c r="P10503" s="70"/>
      <c r="Q10503" s="71"/>
    </row>
    <row r="10504" spans="1:17">
      <c r="A10504" s="152"/>
      <c r="B10504" s="68"/>
      <c r="C10504" s="68"/>
      <c r="D10504" s="68"/>
      <c r="E10504" s="68"/>
      <c r="F10504" s="69"/>
      <c r="G10504" s="69"/>
      <c r="H10504" s="69"/>
      <c r="I10504" s="69"/>
      <c r="J10504" s="68"/>
      <c r="K10504" s="69"/>
      <c r="L10504" s="68"/>
      <c r="M10504" s="68"/>
      <c r="N10504" s="68"/>
      <c r="O10504" s="68"/>
      <c r="P10504" s="70"/>
      <c r="Q10504" s="71"/>
    </row>
    <row r="10505" spans="1:17">
      <c r="A10505" s="152"/>
      <c r="B10505" s="68"/>
      <c r="C10505" s="68"/>
      <c r="D10505" s="68"/>
      <c r="E10505" s="68"/>
      <c r="F10505" s="69"/>
      <c r="G10505" s="69"/>
      <c r="H10505" s="69"/>
      <c r="I10505" s="69"/>
      <c r="J10505" s="68"/>
      <c r="K10505" s="69"/>
      <c r="L10505" s="68"/>
      <c r="M10505" s="68"/>
      <c r="N10505" s="68"/>
      <c r="O10505" s="68"/>
      <c r="P10505" s="70"/>
      <c r="Q10505" s="71"/>
    </row>
    <row r="10506" spans="1:17">
      <c r="A10506" s="152"/>
      <c r="B10506" s="68"/>
      <c r="C10506" s="68"/>
      <c r="D10506" s="68"/>
      <c r="E10506" s="68"/>
      <c r="F10506" s="69"/>
      <c r="G10506" s="69"/>
      <c r="H10506" s="69"/>
      <c r="I10506" s="69"/>
      <c r="J10506" s="68"/>
      <c r="K10506" s="69"/>
      <c r="L10506" s="68"/>
      <c r="M10506" s="68"/>
      <c r="N10506" s="68"/>
      <c r="O10506" s="68"/>
      <c r="P10506" s="70"/>
      <c r="Q10506" s="71"/>
    </row>
    <row r="10507" spans="1:17">
      <c r="A10507" s="152"/>
      <c r="B10507" s="68"/>
      <c r="C10507" s="68"/>
      <c r="D10507" s="68"/>
      <c r="E10507" s="68"/>
      <c r="F10507" s="69"/>
      <c r="G10507" s="69"/>
      <c r="H10507" s="69"/>
      <c r="I10507" s="69"/>
      <c r="J10507" s="68"/>
      <c r="K10507" s="69"/>
      <c r="L10507" s="68"/>
      <c r="M10507" s="68"/>
      <c r="N10507" s="68"/>
      <c r="O10507" s="68"/>
      <c r="P10507" s="70"/>
      <c r="Q10507" s="71"/>
    </row>
    <row r="10508" spans="1:17">
      <c r="A10508" s="152"/>
      <c r="B10508" s="68"/>
      <c r="C10508" s="68"/>
      <c r="D10508" s="68"/>
      <c r="E10508" s="68"/>
      <c r="F10508" s="69"/>
      <c r="G10508" s="69"/>
      <c r="H10508" s="69"/>
      <c r="I10508" s="69"/>
      <c r="J10508" s="68"/>
      <c r="K10508" s="69"/>
      <c r="L10508" s="68"/>
      <c r="M10508" s="68"/>
      <c r="N10508" s="68"/>
      <c r="O10508" s="68"/>
      <c r="P10508" s="70"/>
      <c r="Q10508" s="71"/>
    </row>
    <row r="10509" spans="1:17">
      <c r="A10509" s="152"/>
      <c r="B10509" s="68"/>
      <c r="C10509" s="68"/>
      <c r="D10509" s="68"/>
      <c r="E10509" s="68"/>
      <c r="F10509" s="69"/>
      <c r="G10509" s="69"/>
      <c r="H10509" s="69"/>
      <c r="I10509" s="69"/>
      <c r="J10509" s="68"/>
      <c r="K10509" s="69"/>
      <c r="L10509" s="68"/>
      <c r="M10509" s="68"/>
      <c r="N10509" s="68"/>
      <c r="O10509" s="68"/>
      <c r="P10509" s="70"/>
      <c r="Q10509" s="71"/>
    </row>
    <row r="10510" spans="1:17">
      <c r="A10510" s="152"/>
      <c r="B10510" s="68"/>
      <c r="C10510" s="68"/>
      <c r="D10510" s="68"/>
      <c r="E10510" s="68"/>
      <c r="F10510" s="69"/>
      <c r="G10510" s="69"/>
      <c r="H10510" s="69"/>
      <c r="I10510" s="69"/>
      <c r="J10510" s="68"/>
      <c r="K10510" s="69"/>
      <c r="L10510" s="68"/>
      <c r="M10510" s="68"/>
      <c r="N10510" s="68"/>
      <c r="O10510" s="68"/>
      <c r="P10510" s="70"/>
      <c r="Q10510" s="71"/>
    </row>
    <row r="10511" spans="1:17">
      <c r="A10511" s="152"/>
      <c r="B10511" s="68"/>
      <c r="C10511" s="68"/>
      <c r="D10511" s="68"/>
      <c r="E10511" s="68"/>
      <c r="F10511" s="69"/>
      <c r="G10511" s="69"/>
      <c r="H10511" s="69"/>
      <c r="I10511" s="69"/>
      <c r="J10511" s="68"/>
      <c r="K10511" s="69"/>
      <c r="L10511" s="68"/>
      <c r="M10511" s="68"/>
      <c r="N10511" s="68"/>
      <c r="O10511" s="68"/>
      <c r="P10511" s="70"/>
      <c r="Q10511" s="71"/>
    </row>
    <row r="10512" spans="1:17">
      <c r="A10512" s="152"/>
      <c r="B10512" s="68"/>
      <c r="C10512" s="68"/>
      <c r="D10512" s="68"/>
      <c r="E10512" s="68"/>
      <c r="F10512" s="69"/>
      <c r="G10512" s="69"/>
      <c r="H10512" s="69"/>
      <c r="I10512" s="69"/>
      <c r="J10512" s="68"/>
      <c r="K10512" s="69"/>
      <c r="L10512" s="68"/>
      <c r="M10512" s="68"/>
      <c r="N10512" s="68"/>
      <c r="O10512" s="68"/>
      <c r="P10512" s="70"/>
      <c r="Q10512" s="71"/>
    </row>
    <row r="10513" spans="1:17">
      <c r="A10513" s="152"/>
      <c r="B10513" s="68"/>
      <c r="C10513" s="68"/>
      <c r="D10513" s="68"/>
      <c r="E10513" s="68"/>
      <c r="F10513" s="69"/>
      <c r="G10513" s="69"/>
      <c r="H10513" s="69"/>
      <c r="I10513" s="69"/>
      <c r="J10513" s="68"/>
      <c r="K10513" s="69"/>
      <c r="L10513" s="68"/>
      <c r="M10513" s="68"/>
      <c r="N10513" s="68"/>
      <c r="O10513" s="68"/>
      <c r="P10513" s="70"/>
      <c r="Q10513" s="71"/>
    </row>
    <row r="10514" spans="1:17">
      <c r="A10514" s="152"/>
      <c r="B10514" s="68"/>
      <c r="C10514" s="68"/>
      <c r="D10514" s="68"/>
      <c r="E10514" s="68"/>
      <c r="F10514" s="69"/>
      <c r="G10514" s="69"/>
      <c r="H10514" s="69"/>
      <c r="I10514" s="69"/>
      <c r="J10514" s="68"/>
      <c r="K10514" s="69"/>
      <c r="L10514" s="68"/>
      <c r="M10514" s="68"/>
      <c r="N10514" s="68"/>
      <c r="O10514" s="68"/>
      <c r="P10514" s="70"/>
      <c r="Q10514" s="71"/>
    </row>
    <row r="10515" spans="1:17">
      <c r="A10515" s="152"/>
      <c r="B10515" s="68"/>
      <c r="C10515" s="68"/>
      <c r="D10515" s="68"/>
      <c r="E10515" s="68"/>
      <c r="F10515" s="69"/>
      <c r="G10515" s="69"/>
      <c r="H10515" s="69"/>
      <c r="I10515" s="69"/>
      <c r="J10515" s="68"/>
      <c r="K10515" s="69"/>
      <c r="L10515" s="68"/>
      <c r="M10515" s="68"/>
      <c r="N10515" s="68"/>
      <c r="O10515" s="68"/>
      <c r="P10515" s="70"/>
      <c r="Q10515" s="71"/>
    </row>
    <row r="10516" spans="1:17">
      <c r="A10516" s="152"/>
      <c r="B10516" s="68"/>
      <c r="C10516" s="68"/>
      <c r="D10516" s="68"/>
      <c r="E10516" s="68"/>
      <c r="F10516" s="69"/>
      <c r="G10516" s="69"/>
      <c r="H10516" s="69"/>
      <c r="I10516" s="69"/>
      <c r="J10516" s="68"/>
      <c r="K10516" s="69"/>
      <c r="L10516" s="68"/>
      <c r="M10516" s="68"/>
      <c r="N10516" s="68"/>
      <c r="O10516" s="68"/>
      <c r="P10516" s="70"/>
      <c r="Q10516" s="71"/>
    </row>
    <row r="10517" spans="1:17">
      <c r="A10517" s="152"/>
      <c r="B10517" s="68"/>
      <c r="C10517" s="68"/>
      <c r="D10517" s="68"/>
      <c r="E10517" s="68"/>
      <c r="F10517" s="69"/>
      <c r="G10517" s="69"/>
      <c r="H10517" s="69"/>
      <c r="I10517" s="69"/>
      <c r="J10517" s="68"/>
      <c r="K10517" s="69"/>
      <c r="L10517" s="68"/>
      <c r="M10517" s="68"/>
      <c r="N10517" s="68"/>
      <c r="O10517" s="68"/>
      <c r="P10517" s="70"/>
      <c r="Q10517" s="71"/>
    </row>
    <row r="10518" spans="1:17">
      <c r="A10518" s="152"/>
      <c r="B10518" s="68"/>
      <c r="C10518" s="68"/>
      <c r="D10518" s="68"/>
      <c r="E10518" s="68"/>
      <c r="F10518" s="69"/>
      <c r="G10518" s="69"/>
      <c r="H10518" s="69"/>
      <c r="I10518" s="69"/>
      <c r="J10518" s="68"/>
      <c r="K10518" s="69"/>
      <c r="L10518" s="68"/>
      <c r="M10518" s="68"/>
      <c r="N10518" s="68"/>
      <c r="O10518" s="68"/>
      <c r="P10518" s="70"/>
      <c r="Q10518" s="71"/>
    </row>
    <row r="10519" spans="1:17">
      <c r="A10519" s="152"/>
      <c r="B10519" s="68"/>
      <c r="C10519" s="68"/>
      <c r="D10519" s="68"/>
      <c r="E10519" s="68"/>
      <c r="F10519" s="69"/>
      <c r="G10519" s="69"/>
      <c r="H10519" s="69"/>
      <c r="I10519" s="69"/>
      <c r="J10519" s="68"/>
      <c r="K10519" s="69"/>
      <c r="L10519" s="68"/>
      <c r="M10519" s="68"/>
      <c r="N10519" s="68"/>
      <c r="O10519" s="68"/>
      <c r="P10519" s="70"/>
      <c r="Q10519" s="71"/>
    </row>
    <row r="10520" spans="1:17">
      <c r="A10520" s="152"/>
      <c r="B10520" s="68"/>
      <c r="C10520" s="68"/>
      <c r="D10520" s="68"/>
      <c r="E10520" s="68"/>
      <c r="F10520" s="69"/>
      <c r="G10520" s="69"/>
      <c r="H10520" s="69"/>
      <c r="I10520" s="69"/>
      <c r="J10520" s="68"/>
      <c r="K10520" s="69"/>
      <c r="L10520" s="68"/>
      <c r="M10520" s="68"/>
      <c r="N10520" s="68"/>
      <c r="O10520" s="68"/>
      <c r="P10520" s="70"/>
      <c r="Q10520" s="71"/>
    </row>
    <row r="10521" spans="1:17">
      <c r="A10521" s="152"/>
      <c r="B10521" s="68"/>
      <c r="C10521" s="68"/>
      <c r="D10521" s="68"/>
      <c r="E10521" s="68"/>
      <c r="F10521" s="69"/>
      <c r="G10521" s="69"/>
      <c r="H10521" s="69"/>
      <c r="I10521" s="69"/>
      <c r="J10521" s="68"/>
      <c r="K10521" s="69"/>
      <c r="L10521" s="68"/>
      <c r="M10521" s="68"/>
      <c r="N10521" s="68"/>
      <c r="O10521" s="68"/>
      <c r="P10521" s="70"/>
      <c r="Q10521" s="71"/>
    </row>
    <row r="10522" spans="1:17">
      <c r="A10522" s="152"/>
      <c r="B10522" s="68"/>
      <c r="C10522" s="68"/>
      <c r="D10522" s="68"/>
      <c r="E10522" s="68"/>
      <c r="F10522" s="69"/>
      <c r="G10522" s="69"/>
      <c r="H10522" s="69"/>
      <c r="I10522" s="69"/>
      <c r="J10522" s="68"/>
      <c r="K10522" s="69"/>
      <c r="L10522" s="68"/>
      <c r="M10522" s="68"/>
      <c r="N10522" s="68"/>
      <c r="O10522" s="68"/>
      <c r="P10522" s="70"/>
      <c r="Q10522" s="71"/>
    </row>
    <row r="10523" spans="1:17">
      <c r="A10523" s="152"/>
      <c r="B10523" s="68"/>
      <c r="C10523" s="68"/>
      <c r="D10523" s="68"/>
      <c r="E10523" s="68"/>
      <c r="F10523" s="69"/>
      <c r="G10523" s="69"/>
      <c r="H10523" s="69"/>
      <c r="I10523" s="69"/>
      <c r="J10523" s="68"/>
      <c r="K10523" s="69"/>
      <c r="L10523" s="68"/>
      <c r="M10523" s="68"/>
      <c r="N10523" s="68"/>
      <c r="O10523" s="68"/>
      <c r="P10523" s="70"/>
      <c r="Q10523" s="71"/>
    </row>
    <row r="10524" spans="1:17">
      <c r="A10524" s="152"/>
      <c r="B10524" s="68"/>
      <c r="C10524" s="68"/>
      <c r="D10524" s="68"/>
      <c r="E10524" s="68"/>
      <c r="F10524" s="69"/>
      <c r="G10524" s="69"/>
      <c r="H10524" s="69"/>
      <c r="I10524" s="69"/>
      <c r="J10524" s="68"/>
      <c r="K10524" s="69"/>
      <c r="L10524" s="68"/>
      <c r="M10524" s="68"/>
      <c r="N10524" s="68"/>
      <c r="O10524" s="68"/>
      <c r="P10524" s="70"/>
      <c r="Q10524" s="71"/>
    </row>
    <row r="10525" spans="1:17">
      <c r="A10525" s="152"/>
      <c r="B10525" s="68"/>
      <c r="C10525" s="68"/>
      <c r="D10525" s="68"/>
      <c r="E10525" s="68"/>
      <c r="F10525" s="69"/>
      <c r="G10525" s="69"/>
      <c r="H10525" s="69"/>
      <c r="I10525" s="69"/>
      <c r="J10525" s="68"/>
      <c r="K10525" s="69"/>
      <c r="L10525" s="68"/>
      <c r="M10525" s="68"/>
      <c r="N10525" s="68"/>
      <c r="O10525" s="68"/>
      <c r="P10525" s="70"/>
      <c r="Q10525" s="71"/>
    </row>
    <row r="10526" spans="1:17">
      <c r="A10526" s="152"/>
      <c r="B10526" s="68"/>
      <c r="C10526" s="68"/>
      <c r="D10526" s="68"/>
      <c r="E10526" s="68"/>
      <c r="F10526" s="69"/>
      <c r="G10526" s="69"/>
      <c r="H10526" s="69"/>
      <c r="I10526" s="69"/>
      <c r="J10526" s="68"/>
      <c r="K10526" s="69"/>
      <c r="L10526" s="68"/>
      <c r="M10526" s="68"/>
      <c r="N10526" s="68"/>
      <c r="O10526" s="68"/>
      <c r="P10526" s="70"/>
      <c r="Q10526" s="71"/>
    </row>
    <row r="10527" spans="1:17">
      <c r="A10527" s="152"/>
      <c r="B10527" s="68"/>
      <c r="C10527" s="68"/>
      <c r="D10527" s="68"/>
      <c r="E10527" s="68"/>
      <c r="F10527" s="69"/>
      <c r="G10527" s="69"/>
      <c r="H10527" s="69"/>
      <c r="I10527" s="69"/>
      <c r="J10527" s="68"/>
      <c r="K10527" s="69"/>
      <c r="L10527" s="68"/>
      <c r="M10527" s="68"/>
      <c r="N10527" s="68"/>
      <c r="O10527" s="68"/>
      <c r="P10527" s="70"/>
      <c r="Q10527" s="71"/>
    </row>
    <row r="10528" spans="1:17">
      <c r="A10528" s="152"/>
      <c r="B10528" s="68"/>
      <c r="C10528" s="68"/>
      <c r="D10528" s="68"/>
      <c r="E10528" s="68"/>
      <c r="F10528" s="69"/>
      <c r="G10528" s="69"/>
      <c r="H10528" s="69"/>
      <c r="I10528" s="69"/>
      <c r="J10528" s="68"/>
      <c r="K10528" s="69"/>
      <c r="L10528" s="68"/>
      <c r="M10528" s="68"/>
      <c r="N10528" s="68"/>
      <c r="O10528" s="68"/>
      <c r="P10528" s="70"/>
      <c r="Q10528" s="71"/>
    </row>
    <row r="10529" spans="1:17">
      <c r="A10529" s="152"/>
      <c r="B10529" s="68"/>
      <c r="C10529" s="68"/>
      <c r="D10529" s="68"/>
      <c r="E10529" s="68"/>
      <c r="F10529" s="69"/>
      <c r="G10529" s="69"/>
      <c r="H10529" s="69"/>
      <c r="I10529" s="69"/>
      <c r="J10529" s="68"/>
      <c r="K10529" s="69"/>
      <c r="L10529" s="68"/>
      <c r="M10529" s="68"/>
      <c r="N10529" s="68"/>
      <c r="O10529" s="68"/>
      <c r="P10529" s="70"/>
      <c r="Q10529" s="71"/>
    </row>
    <row r="10530" spans="1:17">
      <c r="A10530" s="152"/>
      <c r="B10530" s="68"/>
      <c r="C10530" s="68"/>
      <c r="D10530" s="68"/>
      <c r="E10530" s="68"/>
      <c r="F10530" s="69"/>
      <c r="G10530" s="69"/>
      <c r="H10530" s="69"/>
      <c r="I10530" s="69"/>
      <c r="J10530" s="68"/>
      <c r="K10530" s="69"/>
      <c r="L10530" s="68"/>
      <c r="M10530" s="68"/>
      <c r="N10530" s="68"/>
      <c r="O10530" s="68"/>
      <c r="P10530" s="70"/>
      <c r="Q10530" s="71"/>
    </row>
    <row r="10531" spans="1:17">
      <c r="A10531" s="152"/>
      <c r="B10531" s="68"/>
      <c r="C10531" s="68"/>
      <c r="D10531" s="68"/>
      <c r="E10531" s="68"/>
      <c r="F10531" s="69"/>
      <c r="G10531" s="69"/>
      <c r="H10531" s="69"/>
      <c r="I10531" s="69"/>
      <c r="J10531" s="68"/>
      <c r="K10531" s="69"/>
      <c r="L10531" s="68"/>
      <c r="M10531" s="68"/>
      <c r="N10531" s="68"/>
      <c r="O10531" s="68"/>
      <c r="P10531" s="70"/>
      <c r="Q10531" s="71"/>
    </row>
    <row r="10532" spans="1:17">
      <c r="A10532" s="152"/>
      <c r="B10532" s="68"/>
      <c r="C10532" s="68"/>
      <c r="D10532" s="68"/>
      <c r="E10532" s="68"/>
      <c r="F10532" s="69"/>
      <c r="G10532" s="69"/>
      <c r="H10532" s="69"/>
      <c r="I10532" s="69"/>
      <c r="J10532" s="68"/>
      <c r="K10532" s="69"/>
      <c r="L10532" s="68"/>
      <c r="M10532" s="68"/>
      <c r="N10532" s="68"/>
      <c r="O10532" s="68"/>
      <c r="P10532" s="70"/>
      <c r="Q10532" s="71"/>
    </row>
    <row r="10533" spans="1:17">
      <c r="A10533" s="152"/>
      <c r="B10533" s="68"/>
      <c r="C10533" s="68"/>
      <c r="D10533" s="68"/>
      <c r="E10533" s="68"/>
      <c r="F10533" s="69"/>
      <c r="G10533" s="69"/>
      <c r="H10533" s="69"/>
      <c r="I10533" s="69"/>
      <c r="J10533" s="68"/>
      <c r="K10533" s="69"/>
      <c r="L10533" s="68"/>
      <c r="M10533" s="68"/>
      <c r="N10533" s="68"/>
      <c r="O10533" s="68"/>
      <c r="P10533" s="70"/>
      <c r="Q10533" s="71"/>
    </row>
    <row r="10534" spans="1:17">
      <c r="A10534" s="152"/>
      <c r="B10534" s="68"/>
      <c r="C10534" s="68"/>
      <c r="D10534" s="68"/>
      <c r="E10534" s="68"/>
      <c r="F10534" s="69"/>
      <c r="G10534" s="69"/>
      <c r="H10534" s="69"/>
      <c r="I10534" s="69"/>
      <c r="J10534" s="68"/>
      <c r="K10534" s="69"/>
      <c r="L10534" s="68"/>
      <c r="M10534" s="68"/>
      <c r="N10534" s="68"/>
      <c r="O10534" s="68"/>
      <c r="P10534" s="70"/>
      <c r="Q10534" s="71"/>
    </row>
    <row r="10535" spans="1:17">
      <c r="A10535" s="152"/>
      <c r="B10535" s="68"/>
      <c r="C10535" s="68"/>
      <c r="D10535" s="68"/>
      <c r="E10535" s="68"/>
      <c r="F10535" s="69"/>
      <c r="G10535" s="69"/>
      <c r="H10535" s="69"/>
      <c r="I10535" s="69"/>
      <c r="J10535" s="68"/>
      <c r="K10535" s="69"/>
      <c r="L10535" s="68"/>
      <c r="M10535" s="68"/>
      <c r="N10535" s="68"/>
      <c r="O10535" s="68"/>
      <c r="P10535" s="70"/>
      <c r="Q10535" s="71"/>
    </row>
    <row r="10536" spans="1:17">
      <c r="A10536" s="152"/>
      <c r="B10536" s="68"/>
      <c r="C10536" s="68"/>
      <c r="D10536" s="68"/>
      <c r="E10536" s="68"/>
      <c r="F10536" s="69"/>
      <c r="G10536" s="69"/>
      <c r="H10536" s="69"/>
      <c r="I10536" s="69"/>
      <c r="J10536" s="68"/>
      <c r="K10536" s="69"/>
      <c r="L10536" s="68"/>
      <c r="M10536" s="68"/>
      <c r="N10536" s="68"/>
      <c r="O10536" s="68"/>
      <c r="P10536" s="70"/>
      <c r="Q10536" s="71"/>
    </row>
    <row r="10537" spans="1:17">
      <c r="A10537" s="152"/>
      <c r="B10537" s="68"/>
      <c r="C10537" s="68"/>
      <c r="D10537" s="68"/>
      <c r="E10537" s="68"/>
      <c r="F10537" s="69"/>
      <c r="G10537" s="69"/>
      <c r="H10537" s="69"/>
      <c r="I10537" s="69"/>
      <c r="J10537" s="68"/>
      <c r="K10537" s="69"/>
      <c r="L10537" s="68"/>
      <c r="M10537" s="68"/>
      <c r="N10537" s="68"/>
      <c r="O10537" s="68"/>
      <c r="P10537" s="70"/>
      <c r="Q10537" s="71"/>
    </row>
    <row r="10538" spans="1:17">
      <c r="A10538" s="152"/>
      <c r="B10538" s="68"/>
      <c r="C10538" s="68"/>
      <c r="D10538" s="68"/>
      <c r="E10538" s="68"/>
      <c r="F10538" s="69"/>
      <c r="G10538" s="69"/>
      <c r="H10538" s="69"/>
      <c r="I10538" s="69"/>
      <c r="J10538" s="68"/>
      <c r="K10538" s="69"/>
      <c r="L10538" s="68"/>
      <c r="M10538" s="68"/>
      <c r="N10538" s="68"/>
      <c r="O10538" s="68"/>
      <c r="P10538" s="70"/>
      <c r="Q10538" s="71"/>
    </row>
    <row r="10539" spans="1:17">
      <c r="A10539" s="152"/>
      <c r="B10539" s="68"/>
      <c r="C10539" s="68"/>
      <c r="D10539" s="68"/>
      <c r="E10539" s="68"/>
      <c r="F10539" s="69"/>
      <c r="G10539" s="69"/>
      <c r="H10539" s="69"/>
      <c r="I10539" s="69"/>
      <c r="J10539" s="68"/>
      <c r="K10539" s="69"/>
      <c r="L10539" s="68"/>
      <c r="M10539" s="68"/>
      <c r="N10539" s="68"/>
      <c r="O10539" s="68"/>
      <c r="P10539" s="70"/>
      <c r="Q10539" s="71"/>
    </row>
    <row r="10540" spans="1:17">
      <c r="A10540" s="152"/>
      <c r="B10540" s="68"/>
      <c r="C10540" s="68"/>
      <c r="D10540" s="68"/>
      <c r="E10540" s="68"/>
      <c r="F10540" s="69"/>
      <c r="G10540" s="69"/>
      <c r="H10540" s="69"/>
      <c r="I10540" s="69"/>
      <c r="J10540" s="68"/>
      <c r="K10540" s="69"/>
      <c r="L10540" s="68"/>
      <c r="M10540" s="68"/>
      <c r="N10540" s="68"/>
      <c r="O10540" s="68"/>
      <c r="P10540" s="70"/>
      <c r="Q10540" s="71"/>
    </row>
    <row r="10541" spans="1:17">
      <c r="A10541" s="152"/>
      <c r="B10541" s="68"/>
      <c r="C10541" s="68"/>
      <c r="D10541" s="68"/>
      <c r="E10541" s="68"/>
      <c r="F10541" s="69"/>
      <c r="G10541" s="69"/>
      <c r="H10541" s="69"/>
      <c r="I10541" s="69"/>
      <c r="J10541" s="68"/>
      <c r="K10541" s="69"/>
      <c r="L10541" s="68"/>
      <c r="M10541" s="68"/>
      <c r="N10541" s="68"/>
      <c r="O10541" s="68"/>
      <c r="P10541" s="70"/>
      <c r="Q10541" s="71"/>
    </row>
    <row r="10542" spans="1:17">
      <c r="A10542" s="152"/>
      <c r="B10542" s="68"/>
      <c r="C10542" s="68"/>
      <c r="D10542" s="68"/>
      <c r="E10542" s="68"/>
      <c r="F10542" s="69"/>
      <c r="G10542" s="69"/>
      <c r="H10542" s="69"/>
      <c r="I10542" s="69"/>
      <c r="J10542" s="68"/>
      <c r="K10542" s="69"/>
      <c r="L10542" s="68"/>
      <c r="M10542" s="68"/>
      <c r="N10542" s="68"/>
      <c r="O10542" s="68"/>
      <c r="P10542" s="70"/>
      <c r="Q10542" s="71"/>
    </row>
    <row r="10543" spans="1:17">
      <c r="A10543" s="152"/>
      <c r="B10543" s="68"/>
      <c r="C10543" s="68"/>
      <c r="D10543" s="68"/>
      <c r="E10543" s="68"/>
      <c r="F10543" s="69"/>
      <c r="G10543" s="69"/>
      <c r="H10543" s="69"/>
      <c r="I10543" s="69"/>
      <c r="J10543" s="68"/>
      <c r="K10543" s="69"/>
      <c r="L10543" s="68"/>
      <c r="M10543" s="68"/>
      <c r="N10543" s="68"/>
      <c r="O10543" s="68"/>
      <c r="P10543" s="70"/>
      <c r="Q10543" s="71"/>
    </row>
    <row r="10544" spans="1:17">
      <c r="A10544" s="152"/>
      <c r="B10544" s="68"/>
      <c r="C10544" s="68"/>
      <c r="D10544" s="68"/>
      <c r="E10544" s="68"/>
      <c r="F10544" s="69"/>
      <c r="G10544" s="69"/>
      <c r="H10544" s="69"/>
      <c r="I10544" s="69"/>
      <c r="J10544" s="68"/>
      <c r="K10544" s="69"/>
      <c r="L10544" s="68"/>
      <c r="M10544" s="68"/>
      <c r="N10544" s="68"/>
      <c r="O10544" s="68"/>
      <c r="P10544" s="70"/>
      <c r="Q10544" s="71"/>
    </row>
    <row r="10545" spans="1:17">
      <c r="A10545" s="152"/>
      <c r="B10545" s="68"/>
      <c r="C10545" s="68"/>
      <c r="D10545" s="68"/>
      <c r="E10545" s="68"/>
      <c r="F10545" s="69"/>
      <c r="G10545" s="69"/>
      <c r="H10545" s="69"/>
      <c r="I10545" s="69"/>
      <c r="J10545" s="68"/>
      <c r="K10545" s="69"/>
      <c r="L10545" s="68"/>
      <c r="M10545" s="68"/>
      <c r="N10545" s="68"/>
      <c r="O10545" s="68"/>
      <c r="P10545" s="70"/>
      <c r="Q10545" s="71"/>
    </row>
    <row r="10546" spans="1:17">
      <c r="A10546" s="152"/>
      <c r="B10546" s="68"/>
      <c r="C10546" s="68"/>
      <c r="D10546" s="68"/>
      <c r="E10546" s="68"/>
      <c r="F10546" s="69"/>
      <c r="G10546" s="69"/>
      <c r="H10546" s="69"/>
      <c r="I10546" s="69"/>
      <c r="J10546" s="68"/>
      <c r="K10546" s="69"/>
      <c r="L10546" s="68"/>
      <c r="M10546" s="68"/>
      <c r="N10546" s="68"/>
      <c r="O10546" s="68"/>
      <c r="P10546" s="70"/>
      <c r="Q10546" s="71"/>
    </row>
    <row r="10547" spans="1:17">
      <c r="A10547" s="152"/>
      <c r="B10547" s="68"/>
      <c r="C10547" s="68"/>
      <c r="D10547" s="68"/>
      <c r="E10547" s="68"/>
      <c r="F10547" s="69"/>
      <c r="G10547" s="69"/>
      <c r="H10547" s="69"/>
      <c r="I10547" s="69"/>
      <c r="J10547" s="68"/>
      <c r="K10547" s="69"/>
      <c r="L10547" s="68"/>
      <c r="M10547" s="68"/>
      <c r="N10547" s="68"/>
      <c r="O10547" s="68"/>
      <c r="P10547" s="70"/>
      <c r="Q10547" s="71"/>
    </row>
    <row r="10548" spans="1:17">
      <c r="A10548" s="152"/>
      <c r="B10548" s="68"/>
      <c r="C10548" s="68"/>
      <c r="D10548" s="68"/>
      <c r="E10548" s="68"/>
      <c r="F10548" s="69"/>
      <c r="G10548" s="69"/>
      <c r="H10548" s="69"/>
      <c r="I10548" s="69"/>
      <c r="J10548" s="68"/>
      <c r="K10548" s="69"/>
      <c r="L10548" s="68"/>
      <c r="M10548" s="68"/>
      <c r="N10548" s="68"/>
      <c r="O10548" s="68"/>
      <c r="P10548" s="70"/>
      <c r="Q10548" s="71"/>
    </row>
    <row r="10549" spans="1:17">
      <c r="A10549" s="152"/>
      <c r="B10549" s="68"/>
      <c r="C10549" s="68"/>
      <c r="D10549" s="68"/>
      <c r="E10549" s="68"/>
      <c r="F10549" s="69"/>
      <c r="G10549" s="69"/>
      <c r="H10549" s="69"/>
      <c r="I10549" s="69"/>
      <c r="J10549" s="68"/>
      <c r="K10549" s="69"/>
      <c r="L10549" s="68"/>
      <c r="M10549" s="68"/>
      <c r="N10549" s="68"/>
      <c r="O10549" s="68"/>
      <c r="P10549" s="70"/>
      <c r="Q10549" s="71"/>
    </row>
    <row r="10550" spans="1:17">
      <c r="A10550" s="152"/>
      <c r="B10550" s="68"/>
      <c r="C10550" s="68"/>
      <c r="D10550" s="68"/>
      <c r="E10550" s="68"/>
      <c r="F10550" s="69"/>
      <c r="G10550" s="69"/>
      <c r="H10550" s="69"/>
      <c r="I10550" s="69"/>
      <c r="J10550" s="68"/>
      <c r="K10550" s="69"/>
      <c r="L10550" s="68"/>
      <c r="M10550" s="68"/>
      <c r="N10550" s="68"/>
      <c r="O10550" s="68"/>
      <c r="P10550" s="70"/>
      <c r="Q10550" s="71"/>
    </row>
    <row r="10551" spans="1:17">
      <c r="A10551" s="152"/>
      <c r="B10551" s="68"/>
      <c r="C10551" s="68"/>
      <c r="D10551" s="68"/>
      <c r="E10551" s="68"/>
      <c r="F10551" s="69"/>
      <c r="G10551" s="69"/>
      <c r="H10551" s="69"/>
      <c r="I10551" s="69"/>
      <c r="J10551" s="68"/>
      <c r="K10551" s="69"/>
      <c r="L10551" s="68"/>
      <c r="M10551" s="68"/>
      <c r="N10551" s="68"/>
      <c r="O10551" s="68"/>
      <c r="P10551" s="70"/>
      <c r="Q10551" s="71"/>
    </row>
    <row r="10552" spans="1:17">
      <c r="A10552" s="152"/>
      <c r="B10552" s="68"/>
      <c r="C10552" s="68"/>
      <c r="D10552" s="68"/>
      <c r="E10552" s="68"/>
      <c r="F10552" s="69"/>
      <c r="G10552" s="69"/>
      <c r="H10552" s="69"/>
      <c r="I10552" s="69"/>
      <c r="J10552" s="68"/>
      <c r="K10552" s="69"/>
      <c r="L10552" s="68"/>
      <c r="M10552" s="68"/>
      <c r="N10552" s="68"/>
      <c r="O10552" s="68"/>
      <c r="P10552" s="70"/>
      <c r="Q10552" s="71"/>
    </row>
    <row r="10553" spans="1:17">
      <c r="A10553" s="152"/>
      <c r="B10553" s="68"/>
      <c r="C10553" s="68"/>
      <c r="D10553" s="68"/>
      <c r="E10553" s="68"/>
      <c r="F10553" s="69"/>
      <c r="G10553" s="69"/>
      <c r="H10553" s="69"/>
      <c r="I10553" s="69"/>
      <c r="J10553" s="68"/>
      <c r="K10553" s="69"/>
      <c r="L10553" s="68"/>
      <c r="M10553" s="68"/>
      <c r="N10553" s="68"/>
      <c r="O10553" s="68"/>
      <c r="P10553" s="70"/>
      <c r="Q10553" s="71"/>
    </row>
    <row r="10554" spans="1:17">
      <c r="A10554" s="152"/>
      <c r="B10554" s="68"/>
      <c r="C10554" s="68"/>
      <c r="D10554" s="68"/>
      <c r="E10554" s="68"/>
      <c r="F10554" s="69"/>
      <c r="G10554" s="69"/>
      <c r="H10554" s="69"/>
      <c r="I10554" s="69"/>
      <c r="J10554" s="68"/>
      <c r="K10554" s="69"/>
      <c r="L10554" s="68"/>
      <c r="M10554" s="68"/>
      <c r="N10554" s="68"/>
      <c r="O10554" s="68"/>
      <c r="P10554" s="70"/>
      <c r="Q10554" s="71"/>
    </row>
    <row r="10555" spans="1:17">
      <c r="A10555" s="152"/>
      <c r="B10555" s="68"/>
      <c r="C10555" s="68"/>
      <c r="D10555" s="68"/>
      <c r="E10555" s="68"/>
      <c r="F10555" s="69"/>
      <c r="G10555" s="69"/>
      <c r="H10555" s="69"/>
      <c r="I10555" s="69"/>
      <c r="J10555" s="68"/>
      <c r="K10555" s="69"/>
      <c r="L10555" s="68"/>
      <c r="M10555" s="68"/>
      <c r="N10555" s="68"/>
      <c r="O10555" s="68"/>
      <c r="P10555" s="70"/>
      <c r="Q10555" s="71"/>
    </row>
    <row r="10556" spans="1:17">
      <c r="A10556" s="152"/>
      <c r="B10556" s="68"/>
      <c r="C10556" s="68"/>
      <c r="D10556" s="68"/>
      <c r="E10556" s="68"/>
      <c r="F10556" s="69"/>
      <c r="G10556" s="69"/>
      <c r="H10556" s="69"/>
      <c r="I10556" s="69"/>
      <c r="J10556" s="68"/>
      <c r="K10556" s="69"/>
      <c r="L10556" s="68"/>
      <c r="M10556" s="68"/>
      <c r="N10556" s="68"/>
      <c r="O10556" s="68"/>
      <c r="P10556" s="70"/>
      <c r="Q10556" s="71"/>
    </row>
    <row r="10557" spans="1:17">
      <c r="A10557" s="152"/>
      <c r="B10557" s="68"/>
      <c r="C10557" s="68"/>
      <c r="D10557" s="68"/>
      <c r="E10557" s="68"/>
      <c r="F10557" s="69"/>
      <c r="G10557" s="69"/>
      <c r="H10557" s="69"/>
      <c r="I10557" s="69"/>
      <c r="J10557" s="68"/>
      <c r="K10557" s="69"/>
      <c r="L10557" s="68"/>
      <c r="M10557" s="68"/>
      <c r="N10557" s="68"/>
      <c r="O10557" s="68"/>
      <c r="P10557" s="70"/>
      <c r="Q10557" s="71"/>
    </row>
    <row r="10558" spans="1:17">
      <c r="A10558" s="152"/>
      <c r="B10558" s="68"/>
      <c r="C10558" s="68"/>
      <c r="D10558" s="68"/>
      <c r="E10558" s="68"/>
      <c r="F10558" s="69"/>
      <c r="G10558" s="69"/>
      <c r="H10558" s="69"/>
      <c r="I10558" s="69"/>
      <c r="J10558" s="68"/>
      <c r="K10558" s="69"/>
      <c r="L10558" s="68"/>
      <c r="M10558" s="68"/>
      <c r="N10558" s="68"/>
      <c r="O10558" s="68"/>
      <c r="P10558" s="70"/>
      <c r="Q10558" s="71"/>
    </row>
    <row r="10559" spans="1:17">
      <c r="A10559" s="152"/>
      <c r="B10559" s="68"/>
      <c r="C10559" s="68"/>
      <c r="D10559" s="68"/>
      <c r="E10559" s="68"/>
      <c r="F10559" s="69"/>
      <c r="G10559" s="69"/>
      <c r="H10559" s="69"/>
      <c r="I10559" s="69"/>
      <c r="J10559" s="68"/>
      <c r="K10559" s="69"/>
      <c r="L10559" s="68"/>
      <c r="M10559" s="68"/>
      <c r="N10559" s="68"/>
      <c r="O10559" s="68"/>
      <c r="P10559" s="70"/>
      <c r="Q10559" s="71"/>
    </row>
    <row r="10560" spans="1:17">
      <c r="A10560" s="152"/>
      <c r="B10560" s="68"/>
      <c r="C10560" s="68"/>
      <c r="D10560" s="68"/>
      <c r="E10560" s="68"/>
      <c r="F10560" s="69"/>
      <c r="G10560" s="69"/>
      <c r="H10560" s="69"/>
      <c r="I10560" s="69"/>
      <c r="J10560" s="68"/>
      <c r="K10560" s="69"/>
      <c r="L10560" s="68"/>
      <c r="M10560" s="68"/>
      <c r="N10560" s="68"/>
      <c r="O10560" s="68"/>
      <c r="P10560" s="70"/>
      <c r="Q10560" s="71"/>
    </row>
    <row r="10561" spans="1:17">
      <c r="A10561" s="152"/>
      <c r="B10561" s="68"/>
      <c r="C10561" s="68"/>
      <c r="D10561" s="68"/>
      <c r="E10561" s="68"/>
      <c r="F10561" s="69"/>
      <c r="G10561" s="69"/>
      <c r="H10561" s="69"/>
      <c r="I10561" s="69"/>
      <c r="J10561" s="68"/>
      <c r="K10561" s="69"/>
      <c r="L10561" s="68"/>
      <c r="M10561" s="68"/>
      <c r="N10561" s="68"/>
      <c r="O10561" s="68"/>
      <c r="P10561" s="70"/>
      <c r="Q10561" s="71"/>
    </row>
    <row r="10562" spans="1:17">
      <c r="A10562" s="152"/>
      <c r="B10562" s="68"/>
      <c r="C10562" s="68"/>
      <c r="D10562" s="68"/>
      <c r="E10562" s="68"/>
      <c r="F10562" s="69"/>
      <c r="G10562" s="69"/>
      <c r="H10562" s="69"/>
      <c r="I10562" s="69"/>
      <c r="J10562" s="68"/>
      <c r="K10562" s="69"/>
      <c r="L10562" s="68"/>
      <c r="M10562" s="68"/>
      <c r="N10562" s="68"/>
      <c r="O10562" s="68"/>
      <c r="P10562" s="70"/>
      <c r="Q10562" s="71"/>
    </row>
    <row r="10563" spans="1:17">
      <c r="A10563" s="152"/>
      <c r="B10563" s="68"/>
      <c r="C10563" s="68"/>
      <c r="D10563" s="68"/>
      <c r="E10563" s="68"/>
      <c r="F10563" s="69"/>
      <c r="G10563" s="69"/>
      <c r="H10563" s="69"/>
      <c r="I10563" s="69"/>
      <c r="J10563" s="68"/>
      <c r="K10563" s="69"/>
      <c r="L10563" s="68"/>
      <c r="M10563" s="68"/>
      <c r="N10563" s="68"/>
      <c r="O10563" s="68"/>
      <c r="P10563" s="70"/>
      <c r="Q10563" s="71"/>
    </row>
    <row r="10564" spans="1:17">
      <c r="A10564" s="152"/>
      <c r="B10564" s="68"/>
      <c r="C10564" s="68"/>
      <c r="D10564" s="68"/>
      <c r="E10564" s="68"/>
      <c r="F10564" s="69"/>
      <c r="G10564" s="69"/>
      <c r="H10564" s="69"/>
      <c r="I10564" s="69"/>
      <c r="J10564" s="68"/>
      <c r="K10564" s="69"/>
      <c r="L10564" s="68"/>
      <c r="M10564" s="68"/>
      <c r="N10564" s="68"/>
      <c r="O10564" s="68"/>
      <c r="P10564" s="70"/>
      <c r="Q10564" s="71"/>
    </row>
    <row r="10565" spans="1:17">
      <c r="A10565" s="152"/>
      <c r="B10565" s="68"/>
      <c r="C10565" s="68"/>
      <c r="D10565" s="68"/>
      <c r="E10565" s="68"/>
      <c r="F10565" s="69"/>
      <c r="G10565" s="69"/>
      <c r="H10565" s="69"/>
      <c r="I10565" s="69"/>
      <c r="J10565" s="68"/>
      <c r="K10565" s="69"/>
      <c r="L10565" s="68"/>
      <c r="M10565" s="68"/>
      <c r="N10565" s="68"/>
      <c r="O10565" s="68"/>
      <c r="P10565" s="70"/>
      <c r="Q10565" s="71"/>
    </row>
    <row r="10566" spans="1:17">
      <c r="A10566" s="152"/>
      <c r="B10566" s="68"/>
      <c r="C10566" s="68"/>
      <c r="D10566" s="68"/>
      <c r="E10566" s="68"/>
      <c r="F10566" s="69"/>
      <c r="G10566" s="69"/>
      <c r="H10566" s="69"/>
      <c r="I10566" s="69"/>
      <c r="J10566" s="68"/>
      <c r="K10566" s="69"/>
      <c r="L10566" s="68"/>
      <c r="M10566" s="68"/>
      <c r="N10566" s="68"/>
      <c r="O10566" s="68"/>
      <c r="P10566" s="70"/>
      <c r="Q10566" s="71"/>
    </row>
    <row r="10567" spans="1:17">
      <c r="A10567" s="152"/>
      <c r="B10567" s="68"/>
      <c r="C10567" s="68"/>
      <c r="D10567" s="68"/>
      <c r="E10567" s="68"/>
      <c r="F10567" s="69"/>
      <c r="G10567" s="69"/>
      <c r="H10567" s="69"/>
      <c r="I10567" s="69"/>
      <c r="J10567" s="68"/>
      <c r="K10567" s="69"/>
      <c r="L10567" s="68"/>
      <c r="M10567" s="68"/>
      <c r="N10567" s="68"/>
      <c r="O10567" s="68"/>
      <c r="P10567" s="70"/>
      <c r="Q10567" s="71"/>
    </row>
    <row r="10568" spans="1:17">
      <c r="A10568" s="152"/>
      <c r="B10568" s="68"/>
      <c r="C10568" s="68"/>
      <c r="D10568" s="68"/>
      <c r="E10568" s="68"/>
      <c r="F10568" s="69"/>
      <c r="G10568" s="69"/>
      <c r="H10568" s="69"/>
      <c r="I10568" s="69"/>
      <c r="J10568" s="68"/>
      <c r="K10568" s="69"/>
      <c r="L10568" s="68"/>
      <c r="M10568" s="68"/>
      <c r="N10568" s="68"/>
      <c r="O10568" s="68"/>
      <c r="P10568" s="70"/>
      <c r="Q10568" s="71"/>
    </row>
    <row r="10569" spans="1:17">
      <c r="A10569" s="152"/>
      <c r="B10569" s="68"/>
      <c r="C10569" s="68"/>
      <c r="D10569" s="68"/>
      <c r="E10569" s="68"/>
      <c r="F10569" s="69"/>
      <c r="G10569" s="69"/>
      <c r="H10569" s="69"/>
      <c r="I10569" s="69"/>
      <c r="J10569" s="68"/>
      <c r="K10569" s="69"/>
      <c r="L10569" s="68"/>
      <c r="M10569" s="68"/>
      <c r="N10569" s="68"/>
      <c r="O10569" s="68"/>
      <c r="P10569" s="70"/>
      <c r="Q10569" s="71"/>
    </row>
    <row r="10570" spans="1:17">
      <c r="A10570" s="152"/>
      <c r="B10570" s="68"/>
      <c r="C10570" s="68"/>
      <c r="D10570" s="68"/>
      <c r="E10570" s="68"/>
      <c r="F10570" s="69"/>
      <c r="G10570" s="69"/>
      <c r="H10570" s="69"/>
      <c r="I10570" s="69"/>
      <c r="J10570" s="68"/>
      <c r="K10570" s="69"/>
      <c r="L10570" s="68"/>
      <c r="M10570" s="68"/>
      <c r="N10570" s="68"/>
      <c r="O10570" s="68"/>
      <c r="P10570" s="70"/>
      <c r="Q10570" s="71"/>
    </row>
    <row r="10571" spans="1:17">
      <c r="A10571" s="152"/>
      <c r="B10571" s="68"/>
      <c r="C10571" s="68"/>
      <c r="D10571" s="68"/>
      <c r="E10571" s="68"/>
      <c r="F10571" s="69"/>
      <c r="G10571" s="69"/>
      <c r="H10571" s="69"/>
      <c r="I10571" s="69"/>
      <c r="J10571" s="68"/>
      <c r="K10571" s="69"/>
      <c r="L10571" s="68"/>
      <c r="M10571" s="68"/>
      <c r="N10571" s="68"/>
      <c r="O10571" s="68"/>
      <c r="P10571" s="70"/>
      <c r="Q10571" s="71"/>
    </row>
    <row r="10572" spans="1:17">
      <c r="A10572" s="152"/>
      <c r="B10572" s="68"/>
      <c r="C10572" s="68"/>
      <c r="D10572" s="68"/>
      <c r="E10572" s="68"/>
      <c r="F10572" s="69"/>
      <c r="G10572" s="69"/>
      <c r="H10572" s="69"/>
      <c r="I10572" s="69"/>
      <c r="J10572" s="68"/>
      <c r="K10572" s="69"/>
      <c r="L10572" s="68"/>
      <c r="M10572" s="68"/>
      <c r="N10572" s="68"/>
      <c r="O10572" s="68"/>
      <c r="P10572" s="70"/>
      <c r="Q10572" s="71"/>
    </row>
    <row r="10573" spans="1:17">
      <c r="A10573" s="152"/>
      <c r="B10573" s="68"/>
      <c r="C10573" s="68"/>
      <c r="D10573" s="68"/>
      <c r="E10573" s="68"/>
      <c r="F10573" s="69"/>
      <c r="G10573" s="69"/>
      <c r="H10573" s="69"/>
      <c r="I10573" s="69"/>
      <c r="J10573" s="68"/>
      <c r="K10573" s="69"/>
      <c r="L10573" s="68"/>
      <c r="M10573" s="68"/>
      <c r="N10573" s="68"/>
      <c r="O10573" s="68"/>
      <c r="P10573" s="70"/>
      <c r="Q10573" s="71"/>
    </row>
    <row r="10574" spans="1:17">
      <c r="A10574" s="152"/>
      <c r="B10574" s="68"/>
      <c r="C10574" s="68"/>
      <c r="D10574" s="68"/>
      <c r="E10574" s="68"/>
      <c r="F10574" s="69"/>
      <c r="G10574" s="69"/>
      <c r="H10574" s="69"/>
      <c r="I10574" s="69"/>
      <c r="J10574" s="68"/>
      <c r="K10574" s="69"/>
      <c r="L10574" s="68"/>
      <c r="M10574" s="68"/>
      <c r="N10574" s="68"/>
      <c r="O10574" s="68"/>
      <c r="P10574" s="70"/>
      <c r="Q10574" s="71"/>
    </row>
    <row r="10575" spans="1:17">
      <c r="A10575" s="152"/>
      <c r="B10575" s="68"/>
      <c r="C10575" s="68"/>
      <c r="D10575" s="68"/>
      <c r="E10575" s="68"/>
      <c r="F10575" s="69"/>
      <c r="G10575" s="69"/>
      <c r="H10575" s="69"/>
      <c r="I10575" s="69"/>
      <c r="J10575" s="68"/>
      <c r="K10575" s="69"/>
      <c r="L10575" s="68"/>
      <c r="M10575" s="68"/>
      <c r="N10575" s="68"/>
      <c r="O10575" s="68"/>
      <c r="P10575" s="70"/>
      <c r="Q10575" s="71"/>
    </row>
    <row r="10576" spans="1:17">
      <c r="A10576" s="152"/>
      <c r="B10576" s="68"/>
      <c r="C10576" s="68"/>
      <c r="D10576" s="68"/>
      <c r="E10576" s="68"/>
      <c r="F10576" s="69"/>
      <c r="G10576" s="69"/>
      <c r="H10576" s="69"/>
      <c r="I10576" s="69"/>
      <c r="J10576" s="68"/>
      <c r="K10576" s="69"/>
      <c r="L10576" s="68"/>
      <c r="M10576" s="68"/>
      <c r="N10576" s="68"/>
      <c r="O10576" s="68"/>
      <c r="P10576" s="70"/>
      <c r="Q10576" s="71"/>
    </row>
    <row r="10577" spans="1:17">
      <c r="A10577" s="152"/>
      <c r="B10577" s="68"/>
      <c r="C10577" s="68"/>
      <c r="D10577" s="68"/>
      <c r="E10577" s="68"/>
      <c r="F10577" s="69"/>
      <c r="G10577" s="69"/>
      <c r="H10577" s="69"/>
      <c r="I10577" s="69"/>
      <c r="J10577" s="68"/>
      <c r="K10577" s="69"/>
      <c r="L10577" s="68"/>
      <c r="M10577" s="68"/>
      <c r="N10577" s="68"/>
      <c r="O10577" s="68"/>
      <c r="P10577" s="70"/>
      <c r="Q10577" s="71"/>
    </row>
    <row r="10578" spans="1:17">
      <c r="A10578" s="152"/>
      <c r="B10578" s="68"/>
      <c r="C10578" s="68"/>
      <c r="D10578" s="68"/>
      <c r="E10578" s="68"/>
      <c r="F10578" s="69"/>
      <c r="G10578" s="69"/>
      <c r="H10578" s="69"/>
      <c r="I10578" s="69"/>
      <c r="J10578" s="68"/>
      <c r="K10578" s="69"/>
      <c r="L10578" s="68"/>
      <c r="M10578" s="68"/>
      <c r="N10578" s="68"/>
      <c r="O10578" s="68"/>
      <c r="P10578" s="70"/>
      <c r="Q10578" s="71"/>
    </row>
    <row r="10579" spans="1:17">
      <c r="A10579" s="152"/>
      <c r="B10579" s="68"/>
      <c r="C10579" s="68"/>
      <c r="D10579" s="68"/>
      <c r="E10579" s="68"/>
      <c r="F10579" s="69"/>
      <c r="G10579" s="69"/>
      <c r="H10579" s="69"/>
      <c r="I10579" s="69"/>
      <c r="J10579" s="68"/>
      <c r="K10579" s="69"/>
      <c r="L10579" s="68"/>
      <c r="M10579" s="68"/>
      <c r="N10579" s="68"/>
      <c r="O10579" s="68"/>
      <c r="P10579" s="70"/>
      <c r="Q10579" s="71"/>
    </row>
    <row r="10580" spans="1:17">
      <c r="A10580" s="152"/>
      <c r="B10580" s="68"/>
      <c r="C10580" s="68"/>
      <c r="D10580" s="68"/>
      <c r="E10580" s="68"/>
      <c r="F10580" s="69"/>
      <c r="G10580" s="69"/>
      <c r="H10580" s="69"/>
      <c r="I10580" s="69"/>
      <c r="J10580" s="68"/>
      <c r="K10580" s="69"/>
      <c r="L10580" s="68"/>
      <c r="M10580" s="68"/>
      <c r="N10580" s="68"/>
      <c r="O10580" s="68"/>
      <c r="P10580" s="70"/>
      <c r="Q10580" s="71"/>
    </row>
    <row r="10581" spans="1:17">
      <c r="A10581" s="152"/>
      <c r="B10581" s="68"/>
      <c r="C10581" s="68"/>
      <c r="D10581" s="68"/>
      <c r="E10581" s="68"/>
      <c r="F10581" s="69"/>
      <c r="G10581" s="69"/>
      <c r="H10581" s="69"/>
      <c r="I10581" s="69"/>
      <c r="J10581" s="68"/>
      <c r="K10581" s="69"/>
      <c r="L10581" s="68"/>
      <c r="M10581" s="68"/>
      <c r="N10581" s="68"/>
      <c r="O10581" s="68"/>
      <c r="P10581" s="70"/>
      <c r="Q10581" s="71"/>
    </row>
    <row r="10582" spans="1:17">
      <c r="A10582" s="152"/>
      <c r="B10582" s="68"/>
      <c r="C10582" s="68"/>
      <c r="D10582" s="68"/>
      <c r="E10582" s="68"/>
      <c r="F10582" s="69"/>
      <c r="G10582" s="69"/>
      <c r="H10582" s="69"/>
      <c r="I10582" s="69"/>
      <c r="J10582" s="68"/>
      <c r="K10582" s="69"/>
      <c r="L10582" s="68"/>
      <c r="M10582" s="68"/>
      <c r="N10582" s="68"/>
      <c r="O10582" s="68"/>
      <c r="P10582" s="70"/>
      <c r="Q10582" s="71"/>
    </row>
    <row r="10583" spans="1:17">
      <c r="A10583" s="152"/>
      <c r="B10583" s="68"/>
      <c r="C10583" s="68"/>
      <c r="D10583" s="68"/>
      <c r="E10583" s="68"/>
      <c r="F10583" s="69"/>
      <c r="G10583" s="69"/>
      <c r="H10583" s="69"/>
      <c r="I10583" s="69"/>
      <c r="J10583" s="68"/>
      <c r="K10583" s="69"/>
      <c r="L10583" s="68"/>
      <c r="M10583" s="68"/>
      <c r="N10583" s="68"/>
      <c r="O10583" s="68"/>
      <c r="P10583" s="70"/>
      <c r="Q10583" s="71"/>
    </row>
    <row r="10584" spans="1:17">
      <c r="A10584" s="152"/>
      <c r="B10584" s="68"/>
      <c r="C10584" s="68"/>
      <c r="D10584" s="68"/>
      <c r="E10584" s="68"/>
      <c r="F10584" s="69"/>
      <c r="G10584" s="69"/>
      <c r="H10584" s="69"/>
      <c r="I10584" s="69"/>
      <c r="J10584" s="68"/>
      <c r="K10584" s="69"/>
      <c r="L10584" s="68"/>
      <c r="M10584" s="68"/>
      <c r="N10584" s="68"/>
      <c r="O10584" s="68"/>
      <c r="P10584" s="70"/>
      <c r="Q10584" s="71"/>
    </row>
    <row r="10585" spans="1:17">
      <c r="A10585" s="152"/>
      <c r="B10585" s="68"/>
      <c r="C10585" s="68"/>
      <c r="D10585" s="68"/>
      <c r="E10585" s="68"/>
      <c r="F10585" s="69"/>
      <c r="G10585" s="69"/>
      <c r="H10585" s="69"/>
      <c r="I10585" s="69"/>
      <c r="J10585" s="68"/>
      <c r="K10585" s="69"/>
      <c r="L10585" s="68"/>
      <c r="M10585" s="68"/>
      <c r="N10585" s="68"/>
      <c r="O10585" s="68"/>
      <c r="P10585" s="70"/>
      <c r="Q10585" s="71"/>
    </row>
    <row r="10586" spans="1:17">
      <c r="A10586" s="152"/>
      <c r="B10586" s="68"/>
      <c r="C10586" s="68"/>
      <c r="D10586" s="68"/>
      <c r="E10586" s="68"/>
      <c r="F10586" s="69"/>
      <c r="G10586" s="69"/>
      <c r="H10586" s="69"/>
      <c r="I10586" s="69"/>
      <c r="J10586" s="68"/>
      <c r="K10586" s="69"/>
      <c r="L10586" s="68"/>
      <c r="M10586" s="68"/>
      <c r="N10586" s="68"/>
      <c r="O10586" s="68"/>
      <c r="P10586" s="70"/>
      <c r="Q10586" s="71"/>
    </row>
    <row r="10587" spans="1:17">
      <c r="A10587" s="152"/>
      <c r="B10587" s="68"/>
      <c r="C10587" s="68"/>
      <c r="D10587" s="68"/>
      <c r="E10587" s="68"/>
      <c r="F10587" s="69"/>
      <c r="G10587" s="69"/>
      <c r="H10587" s="69"/>
      <c r="I10587" s="69"/>
      <c r="J10587" s="68"/>
      <c r="K10587" s="69"/>
      <c r="L10587" s="68"/>
      <c r="M10587" s="68"/>
      <c r="N10587" s="68"/>
      <c r="O10587" s="68"/>
      <c r="P10587" s="70"/>
      <c r="Q10587" s="71"/>
    </row>
    <row r="10588" spans="1:17">
      <c r="A10588" s="152"/>
      <c r="B10588" s="68"/>
      <c r="C10588" s="68"/>
      <c r="D10588" s="68"/>
      <c r="E10588" s="68"/>
      <c r="F10588" s="69"/>
      <c r="G10588" s="69"/>
      <c r="H10588" s="69"/>
      <c r="I10588" s="69"/>
      <c r="J10588" s="68"/>
      <c r="K10588" s="69"/>
      <c r="L10588" s="68"/>
      <c r="M10588" s="68"/>
      <c r="N10588" s="68"/>
      <c r="O10588" s="68"/>
      <c r="P10588" s="70"/>
      <c r="Q10588" s="71"/>
    </row>
    <row r="10589" spans="1:17">
      <c r="A10589" s="152"/>
      <c r="B10589" s="68"/>
      <c r="C10589" s="68"/>
      <c r="D10589" s="68"/>
      <c r="E10589" s="68"/>
      <c r="F10589" s="69"/>
      <c r="G10589" s="69"/>
      <c r="H10589" s="69"/>
      <c r="I10589" s="69"/>
      <c r="J10589" s="68"/>
      <c r="K10589" s="69"/>
      <c r="L10589" s="68"/>
      <c r="M10589" s="68"/>
      <c r="N10589" s="68"/>
      <c r="O10589" s="68"/>
      <c r="P10589" s="70"/>
      <c r="Q10589" s="71"/>
    </row>
    <row r="10590" spans="1:17">
      <c r="A10590" s="152"/>
      <c r="B10590" s="68"/>
      <c r="C10590" s="68"/>
      <c r="D10590" s="68"/>
      <c r="E10590" s="68"/>
      <c r="F10590" s="69"/>
      <c r="G10590" s="69"/>
      <c r="H10590" s="69"/>
      <c r="I10590" s="69"/>
      <c r="J10590" s="68"/>
      <c r="K10590" s="69"/>
      <c r="L10590" s="68"/>
      <c r="M10590" s="68"/>
      <c r="N10590" s="68"/>
      <c r="O10590" s="68"/>
      <c r="P10590" s="70"/>
      <c r="Q10590" s="71"/>
    </row>
    <row r="10591" spans="1:17">
      <c r="A10591" s="152"/>
      <c r="B10591" s="68"/>
      <c r="C10591" s="68"/>
      <c r="D10591" s="68"/>
      <c r="E10591" s="68"/>
      <c r="F10591" s="69"/>
      <c r="G10591" s="69"/>
      <c r="H10591" s="69"/>
      <c r="I10591" s="69"/>
      <c r="J10591" s="68"/>
      <c r="K10591" s="69"/>
      <c r="L10591" s="68"/>
      <c r="M10591" s="68"/>
      <c r="N10591" s="68"/>
      <c r="O10591" s="68"/>
      <c r="P10591" s="70"/>
      <c r="Q10591" s="71"/>
    </row>
    <row r="10592" spans="1:17">
      <c r="A10592" s="152"/>
      <c r="B10592" s="68"/>
      <c r="C10592" s="68"/>
      <c r="D10592" s="68"/>
      <c r="E10592" s="68"/>
      <c r="F10592" s="69"/>
      <c r="G10592" s="69"/>
      <c r="H10592" s="69"/>
      <c r="I10592" s="69"/>
      <c r="J10592" s="68"/>
      <c r="K10592" s="69"/>
      <c r="L10592" s="68"/>
      <c r="M10592" s="68"/>
      <c r="N10592" s="68"/>
      <c r="O10592" s="68"/>
      <c r="P10592" s="70"/>
      <c r="Q10592" s="71"/>
    </row>
    <row r="10593" spans="1:17">
      <c r="A10593" s="152"/>
      <c r="B10593" s="68"/>
      <c r="C10593" s="68"/>
      <c r="D10593" s="68"/>
      <c r="E10593" s="68"/>
      <c r="F10593" s="69"/>
      <c r="G10593" s="69"/>
      <c r="H10593" s="69"/>
      <c r="I10593" s="69"/>
      <c r="J10593" s="68"/>
      <c r="K10593" s="69"/>
      <c r="L10593" s="68"/>
      <c r="M10593" s="68"/>
      <c r="N10593" s="68"/>
      <c r="O10593" s="68"/>
      <c r="P10593" s="70"/>
      <c r="Q10593" s="71"/>
    </row>
    <row r="10594" spans="1:17">
      <c r="A10594" s="152"/>
      <c r="B10594" s="68"/>
      <c r="C10594" s="68"/>
      <c r="D10594" s="68"/>
      <c r="E10594" s="68"/>
      <c r="F10594" s="69"/>
      <c r="G10594" s="69"/>
      <c r="H10594" s="69"/>
      <c r="I10594" s="69"/>
      <c r="J10594" s="68"/>
      <c r="K10594" s="69"/>
      <c r="L10594" s="68"/>
      <c r="M10594" s="68"/>
      <c r="N10594" s="68"/>
      <c r="O10594" s="68"/>
      <c r="P10594" s="70"/>
      <c r="Q10594" s="71"/>
    </row>
    <row r="10595" spans="1:17">
      <c r="A10595" s="152"/>
      <c r="B10595" s="68"/>
      <c r="C10595" s="68"/>
      <c r="D10595" s="68"/>
      <c r="E10595" s="68"/>
      <c r="F10595" s="69"/>
      <c r="G10595" s="69"/>
      <c r="H10595" s="69"/>
      <c r="I10595" s="69"/>
      <c r="J10595" s="68"/>
      <c r="K10595" s="69"/>
      <c r="L10595" s="68"/>
      <c r="M10595" s="68"/>
      <c r="N10595" s="68"/>
      <c r="O10595" s="68"/>
      <c r="P10595" s="70"/>
      <c r="Q10595" s="71"/>
    </row>
    <row r="10596" spans="1:17">
      <c r="A10596" s="152"/>
      <c r="B10596" s="68"/>
      <c r="C10596" s="68"/>
      <c r="D10596" s="68"/>
      <c r="E10596" s="68"/>
      <c r="F10596" s="69"/>
      <c r="G10596" s="69"/>
      <c r="H10596" s="69"/>
      <c r="I10596" s="69"/>
      <c r="J10596" s="68"/>
      <c r="K10596" s="69"/>
      <c r="L10596" s="68"/>
      <c r="M10596" s="68"/>
      <c r="N10596" s="68"/>
      <c r="O10596" s="68"/>
      <c r="P10596" s="70"/>
      <c r="Q10596" s="71"/>
    </row>
    <row r="10597" spans="1:17">
      <c r="A10597" s="152"/>
      <c r="B10597" s="68"/>
      <c r="C10597" s="68"/>
      <c r="D10597" s="68"/>
      <c r="E10597" s="68"/>
      <c r="F10597" s="69"/>
      <c r="G10597" s="69"/>
      <c r="H10597" s="69"/>
      <c r="I10597" s="69"/>
      <c r="J10597" s="68"/>
      <c r="K10597" s="69"/>
      <c r="L10597" s="68"/>
      <c r="M10597" s="68"/>
      <c r="N10597" s="68"/>
      <c r="O10597" s="68"/>
      <c r="P10597" s="70"/>
      <c r="Q10597" s="71"/>
    </row>
    <row r="10598" spans="1:17">
      <c r="A10598" s="152"/>
      <c r="B10598" s="68"/>
      <c r="C10598" s="68"/>
      <c r="D10598" s="68"/>
      <c r="E10598" s="68"/>
      <c r="F10598" s="69"/>
      <c r="G10598" s="69"/>
      <c r="H10598" s="69"/>
      <c r="I10598" s="69"/>
      <c r="J10598" s="68"/>
      <c r="K10598" s="69"/>
      <c r="L10598" s="68"/>
      <c r="M10598" s="68"/>
      <c r="N10598" s="68"/>
      <c r="O10598" s="68"/>
      <c r="P10598" s="70"/>
      <c r="Q10598" s="71"/>
    </row>
    <row r="10599" spans="1:17">
      <c r="A10599" s="152"/>
      <c r="B10599" s="68"/>
      <c r="C10599" s="68"/>
      <c r="D10599" s="68"/>
      <c r="E10599" s="68"/>
      <c r="F10599" s="69"/>
      <c r="G10599" s="69"/>
      <c r="H10599" s="69"/>
      <c r="I10599" s="69"/>
      <c r="J10599" s="68"/>
      <c r="K10599" s="69"/>
      <c r="L10599" s="68"/>
      <c r="M10599" s="68"/>
      <c r="N10599" s="68"/>
      <c r="O10599" s="68"/>
      <c r="P10599" s="70"/>
      <c r="Q10599" s="71"/>
    </row>
    <row r="10600" spans="1:17">
      <c r="A10600" s="152"/>
      <c r="B10600" s="68"/>
      <c r="C10600" s="68"/>
      <c r="D10600" s="68"/>
      <c r="E10600" s="68"/>
      <c r="F10600" s="69"/>
      <c r="G10600" s="69"/>
      <c r="H10600" s="69"/>
      <c r="I10600" s="69"/>
      <c r="J10600" s="68"/>
      <c r="K10600" s="69"/>
      <c r="L10600" s="68"/>
      <c r="M10600" s="68"/>
      <c r="N10600" s="68"/>
      <c r="O10600" s="68"/>
      <c r="P10600" s="70"/>
      <c r="Q10600" s="71"/>
    </row>
    <row r="10601" spans="1:17">
      <c r="A10601" s="152"/>
      <c r="B10601" s="68"/>
      <c r="C10601" s="68"/>
      <c r="D10601" s="68"/>
      <c r="E10601" s="68"/>
      <c r="F10601" s="69"/>
      <c r="G10601" s="69"/>
      <c r="H10601" s="69"/>
      <c r="I10601" s="69"/>
      <c r="J10601" s="68"/>
      <c r="K10601" s="69"/>
      <c r="L10601" s="68"/>
      <c r="M10601" s="68"/>
      <c r="N10601" s="68"/>
      <c r="O10601" s="68"/>
      <c r="P10601" s="70"/>
      <c r="Q10601" s="71"/>
    </row>
    <row r="10602" spans="1:17">
      <c r="A10602" s="152"/>
      <c r="B10602" s="68"/>
      <c r="C10602" s="68"/>
      <c r="D10602" s="68"/>
      <c r="E10602" s="68"/>
      <c r="F10602" s="69"/>
      <c r="G10602" s="69"/>
      <c r="H10602" s="69"/>
      <c r="I10602" s="69"/>
      <c r="J10602" s="68"/>
      <c r="K10602" s="69"/>
      <c r="L10602" s="68"/>
      <c r="M10602" s="68"/>
      <c r="N10602" s="68"/>
      <c r="O10602" s="68"/>
      <c r="P10602" s="70"/>
      <c r="Q10602" s="71"/>
    </row>
    <row r="10603" spans="1:17">
      <c r="A10603" s="152"/>
      <c r="B10603" s="68"/>
      <c r="C10603" s="68"/>
      <c r="D10603" s="68"/>
      <c r="E10603" s="68"/>
      <c r="F10603" s="69"/>
      <c r="G10603" s="69"/>
      <c r="H10603" s="69"/>
      <c r="I10603" s="69"/>
      <c r="J10603" s="68"/>
      <c r="K10603" s="69"/>
      <c r="L10603" s="68"/>
      <c r="M10603" s="68"/>
      <c r="N10603" s="68"/>
      <c r="O10603" s="68"/>
      <c r="P10603" s="70"/>
      <c r="Q10603" s="71"/>
    </row>
    <row r="10604" spans="1:17">
      <c r="A10604" s="152"/>
      <c r="B10604" s="68"/>
      <c r="C10604" s="68"/>
      <c r="D10604" s="68"/>
      <c r="E10604" s="68"/>
      <c r="F10604" s="69"/>
      <c r="G10604" s="69"/>
      <c r="H10604" s="69"/>
      <c r="I10604" s="69"/>
      <c r="J10604" s="68"/>
      <c r="K10604" s="69"/>
      <c r="L10604" s="68"/>
      <c r="M10604" s="68"/>
      <c r="N10604" s="68"/>
      <c r="O10604" s="68"/>
      <c r="P10604" s="70"/>
      <c r="Q10604" s="71"/>
    </row>
    <row r="10605" spans="1:17">
      <c r="A10605" s="152"/>
      <c r="B10605" s="68"/>
      <c r="C10605" s="68"/>
      <c r="D10605" s="68"/>
      <c r="E10605" s="68"/>
      <c r="F10605" s="69"/>
      <c r="G10605" s="69"/>
      <c r="H10605" s="69"/>
      <c r="I10605" s="69"/>
      <c r="J10605" s="68"/>
      <c r="K10605" s="69"/>
      <c r="L10605" s="68"/>
      <c r="M10605" s="68"/>
      <c r="N10605" s="68"/>
      <c r="O10605" s="68"/>
      <c r="P10605" s="70"/>
      <c r="Q10605" s="71"/>
    </row>
    <row r="10606" spans="1:17">
      <c r="A10606" s="152"/>
      <c r="B10606" s="68"/>
      <c r="C10606" s="68"/>
      <c r="D10606" s="68"/>
      <c r="E10606" s="68"/>
      <c r="F10606" s="69"/>
      <c r="G10606" s="69"/>
      <c r="H10606" s="69"/>
      <c r="I10606" s="69"/>
      <c r="J10606" s="68"/>
      <c r="K10606" s="69"/>
      <c r="L10606" s="68"/>
      <c r="M10606" s="68"/>
      <c r="N10606" s="68"/>
      <c r="O10606" s="68"/>
      <c r="P10606" s="70"/>
      <c r="Q10606" s="71"/>
    </row>
    <row r="10607" spans="1:17">
      <c r="A10607" s="152"/>
      <c r="B10607" s="68"/>
      <c r="C10607" s="68"/>
      <c r="D10607" s="68"/>
      <c r="E10607" s="68"/>
      <c r="F10607" s="69"/>
      <c r="G10607" s="69"/>
      <c r="H10607" s="69"/>
      <c r="I10607" s="69"/>
      <c r="J10607" s="68"/>
      <c r="K10607" s="69"/>
      <c r="L10607" s="68"/>
      <c r="M10607" s="68"/>
      <c r="N10607" s="68"/>
      <c r="O10607" s="68"/>
      <c r="P10607" s="70"/>
      <c r="Q10607" s="71"/>
    </row>
    <row r="10608" spans="1:17">
      <c r="A10608" s="152"/>
      <c r="B10608" s="68"/>
      <c r="C10608" s="68"/>
      <c r="D10608" s="68"/>
      <c r="E10608" s="68"/>
      <c r="F10608" s="69"/>
      <c r="G10608" s="69"/>
      <c r="H10608" s="69"/>
      <c r="I10608" s="69"/>
      <c r="J10608" s="68"/>
      <c r="K10608" s="69"/>
      <c r="L10608" s="68"/>
      <c r="M10608" s="68"/>
      <c r="N10608" s="68"/>
      <c r="O10608" s="68"/>
      <c r="P10608" s="70"/>
      <c r="Q10608" s="71"/>
    </row>
    <row r="10609" spans="1:17">
      <c r="A10609" s="152"/>
      <c r="B10609" s="68"/>
      <c r="C10609" s="68"/>
      <c r="D10609" s="68"/>
      <c r="E10609" s="68"/>
      <c r="F10609" s="69"/>
      <c r="G10609" s="69"/>
      <c r="H10609" s="69"/>
      <c r="I10609" s="69"/>
      <c r="J10609" s="68"/>
      <c r="K10609" s="69"/>
      <c r="L10609" s="68"/>
      <c r="M10609" s="68"/>
      <c r="N10609" s="68"/>
      <c r="O10609" s="68"/>
      <c r="P10609" s="70"/>
      <c r="Q10609" s="71"/>
    </row>
    <row r="10610" spans="1:17">
      <c r="A10610" s="152"/>
      <c r="B10610" s="68"/>
      <c r="C10610" s="68"/>
      <c r="D10610" s="68"/>
      <c r="E10610" s="68"/>
      <c r="F10610" s="69"/>
      <c r="G10610" s="69"/>
      <c r="H10610" s="69"/>
      <c r="I10610" s="69"/>
      <c r="J10610" s="68"/>
      <c r="K10610" s="69"/>
      <c r="L10610" s="68"/>
      <c r="M10610" s="68"/>
      <c r="N10610" s="68"/>
      <c r="O10610" s="68"/>
      <c r="P10610" s="70"/>
      <c r="Q10610" s="71"/>
    </row>
    <row r="10611" spans="1:17">
      <c r="A10611" s="152"/>
      <c r="B10611" s="68"/>
      <c r="C10611" s="68"/>
      <c r="D10611" s="68"/>
      <c r="E10611" s="68"/>
      <c r="F10611" s="69"/>
      <c r="G10611" s="69"/>
      <c r="H10611" s="69"/>
      <c r="I10611" s="69"/>
      <c r="J10611" s="68"/>
      <c r="K10611" s="69"/>
      <c r="L10611" s="68"/>
      <c r="M10611" s="68"/>
      <c r="N10611" s="68"/>
      <c r="O10611" s="68"/>
      <c r="P10611" s="70"/>
      <c r="Q10611" s="71"/>
    </row>
    <row r="10612" spans="1:17">
      <c r="A10612" s="152"/>
      <c r="B10612" s="68"/>
      <c r="C10612" s="68"/>
      <c r="D10612" s="68"/>
      <c r="E10612" s="68"/>
      <c r="F10612" s="69"/>
      <c r="G10612" s="69"/>
      <c r="H10612" s="69"/>
      <c r="I10612" s="69"/>
      <c r="J10612" s="68"/>
      <c r="K10612" s="69"/>
      <c r="L10612" s="68"/>
      <c r="M10612" s="68"/>
      <c r="N10612" s="68"/>
      <c r="O10612" s="68"/>
      <c r="P10612" s="70"/>
      <c r="Q10612" s="71"/>
    </row>
    <row r="10613" spans="1:17">
      <c r="A10613" s="152"/>
      <c r="B10613" s="68"/>
      <c r="C10613" s="68"/>
      <c r="D10613" s="68"/>
      <c r="E10613" s="68"/>
      <c r="F10613" s="69"/>
      <c r="G10613" s="69"/>
      <c r="H10613" s="69"/>
      <c r="I10613" s="69"/>
      <c r="J10613" s="68"/>
      <c r="K10613" s="69"/>
      <c r="L10613" s="68"/>
      <c r="M10613" s="68"/>
      <c r="N10613" s="68"/>
      <c r="O10613" s="68"/>
      <c r="P10613" s="70"/>
      <c r="Q10613" s="71"/>
    </row>
    <row r="10614" spans="1:17">
      <c r="A10614" s="152"/>
      <c r="B10614" s="68"/>
      <c r="C10614" s="68"/>
      <c r="D10614" s="68"/>
      <c r="E10614" s="68"/>
      <c r="F10614" s="69"/>
      <c r="G10614" s="69"/>
      <c r="H10614" s="69"/>
      <c r="I10614" s="69"/>
      <c r="J10614" s="68"/>
      <c r="K10614" s="69"/>
      <c r="L10614" s="68"/>
      <c r="M10614" s="68"/>
      <c r="N10614" s="68"/>
      <c r="O10614" s="68"/>
      <c r="P10614" s="70"/>
      <c r="Q10614" s="71"/>
    </row>
    <row r="10615" spans="1:17">
      <c r="A10615" s="152"/>
      <c r="B10615" s="68"/>
      <c r="C10615" s="68"/>
      <c r="D10615" s="68"/>
      <c r="E10615" s="68"/>
      <c r="F10615" s="69"/>
      <c r="G10615" s="69"/>
      <c r="H10615" s="69"/>
      <c r="I10615" s="69"/>
      <c r="J10615" s="68"/>
      <c r="K10615" s="69"/>
      <c r="L10615" s="68"/>
      <c r="M10615" s="68"/>
      <c r="N10615" s="68"/>
      <c r="O10615" s="68"/>
      <c r="P10615" s="70"/>
      <c r="Q10615" s="71"/>
    </row>
    <row r="10616" spans="1:17">
      <c r="A10616" s="152"/>
      <c r="B10616" s="68"/>
      <c r="C10616" s="68"/>
      <c r="D10616" s="68"/>
      <c r="E10616" s="68"/>
      <c r="F10616" s="69"/>
      <c r="G10616" s="69"/>
      <c r="H10616" s="69"/>
      <c r="I10616" s="69"/>
      <c r="J10616" s="68"/>
      <c r="K10616" s="69"/>
      <c r="L10616" s="68"/>
      <c r="M10616" s="68"/>
      <c r="N10616" s="68"/>
      <c r="O10616" s="68"/>
      <c r="P10616" s="70"/>
      <c r="Q10616" s="71"/>
    </row>
    <row r="10617" spans="1:17">
      <c r="A10617" s="152"/>
      <c r="B10617" s="68"/>
      <c r="C10617" s="68"/>
      <c r="D10617" s="68"/>
      <c r="E10617" s="68"/>
      <c r="F10617" s="69"/>
      <c r="G10617" s="69"/>
      <c r="H10617" s="69"/>
      <c r="I10617" s="69"/>
      <c r="J10617" s="68"/>
      <c r="K10617" s="69"/>
      <c r="L10617" s="68"/>
      <c r="M10617" s="68"/>
      <c r="N10617" s="68"/>
      <c r="O10617" s="68"/>
      <c r="P10617" s="70"/>
      <c r="Q10617" s="71"/>
    </row>
    <row r="10618" spans="1:17">
      <c r="A10618" s="152"/>
      <c r="B10618" s="68"/>
      <c r="C10618" s="68"/>
      <c r="D10618" s="68"/>
      <c r="E10618" s="68"/>
      <c r="F10618" s="69"/>
      <c r="G10618" s="69"/>
      <c r="H10618" s="69"/>
      <c r="I10618" s="69"/>
      <c r="J10618" s="68"/>
      <c r="K10618" s="69"/>
      <c r="L10618" s="68"/>
      <c r="M10618" s="68"/>
      <c r="N10618" s="68"/>
      <c r="O10618" s="68"/>
      <c r="P10618" s="70"/>
      <c r="Q10618" s="71"/>
    </row>
    <row r="10619" spans="1:17">
      <c r="A10619" s="152"/>
      <c r="B10619" s="68"/>
      <c r="C10619" s="68"/>
      <c r="D10619" s="68"/>
      <c r="E10619" s="68"/>
      <c r="F10619" s="69"/>
      <c r="G10619" s="69"/>
      <c r="H10619" s="69"/>
      <c r="I10619" s="69"/>
      <c r="J10619" s="68"/>
      <c r="K10619" s="69"/>
      <c r="L10619" s="68"/>
      <c r="M10619" s="68"/>
      <c r="N10619" s="68"/>
      <c r="O10619" s="68"/>
      <c r="P10619" s="70"/>
      <c r="Q10619" s="71"/>
    </row>
    <row r="10620" spans="1:17">
      <c r="A10620" s="152"/>
      <c r="B10620" s="68"/>
      <c r="C10620" s="68"/>
      <c r="D10620" s="68"/>
      <c r="E10620" s="68"/>
      <c r="F10620" s="69"/>
      <c r="G10620" s="69"/>
      <c r="H10620" s="69"/>
      <c r="I10620" s="69"/>
      <c r="J10620" s="68"/>
      <c r="K10620" s="69"/>
      <c r="L10620" s="68"/>
      <c r="M10620" s="68"/>
      <c r="N10620" s="68"/>
      <c r="O10620" s="68"/>
      <c r="P10620" s="70"/>
      <c r="Q10620" s="71"/>
    </row>
    <row r="10621" spans="1:17">
      <c r="A10621" s="152"/>
      <c r="B10621" s="68"/>
      <c r="C10621" s="68"/>
      <c r="D10621" s="68"/>
      <c r="E10621" s="68"/>
      <c r="F10621" s="69"/>
      <c r="G10621" s="69"/>
      <c r="H10621" s="69"/>
      <c r="I10621" s="69"/>
      <c r="J10621" s="68"/>
      <c r="K10621" s="69"/>
      <c r="L10621" s="68"/>
      <c r="M10621" s="68"/>
      <c r="N10621" s="68"/>
      <c r="O10621" s="68"/>
      <c r="P10621" s="70"/>
      <c r="Q10621" s="71"/>
    </row>
    <row r="10622" spans="1:17">
      <c r="A10622" s="152"/>
      <c r="B10622" s="68"/>
      <c r="C10622" s="68"/>
      <c r="D10622" s="68"/>
      <c r="E10622" s="68"/>
      <c r="F10622" s="69"/>
      <c r="G10622" s="69"/>
      <c r="H10622" s="69"/>
      <c r="I10622" s="69"/>
      <c r="J10622" s="68"/>
      <c r="K10622" s="69"/>
      <c r="L10622" s="68"/>
      <c r="M10622" s="68"/>
      <c r="N10622" s="68"/>
      <c r="O10622" s="68"/>
      <c r="P10622" s="70"/>
      <c r="Q10622" s="71"/>
    </row>
    <row r="10623" spans="1:17">
      <c r="A10623" s="152"/>
      <c r="B10623" s="68"/>
      <c r="C10623" s="68"/>
      <c r="D10623" s="68"/>
      <c r="E10623" s="68"/>
      <c r="F10623" s="69"/>
      <c r="G10623" s="69"/>
      <c r="H10623" s="69"/>
      <c r="I10623" s="69"/>
      <c r="J10623" s="68"/>
      <c r="K10623" s="69"/>
      <c r="L10623" s="68"/>
      <c r="M10623" s="68"/>
      <c r="N10623" s="68"/>
      <c r="O10623" s="68"/>
      <c r="P10623" s="70"/>
      <c r="Q10623" s="71"/>
    </row>
    <row r="10624" spans="1:17">
      <c r="A10624" s="152"/>
      <c r="B10624" s="68"/>
      <c r="C10624" s="68"/>
      <c r="D10624" s="68"/>
      <c r="E10624" s="68"/>
      <c r="F10624" s="69"/>
      <c r="G10624" s="69"/>
      <c r="H10624" s="69"/>
      <c r="I10624" s="69"/>
      <c r="J10624" s="68"/>
      <c r="K10624" s="69"/>
      <c r="L10624" s="68"/>
      <c r="M10624" s="68"/>
      <c r="N10624" s="68"/>
      <c r="O10624" s="68"/>
      <c r="P10624" s="70"/>
      <c r="Q10624" s="71"/>
    </row>
    <row r="10625" spans="1:17">
      <c r="A10625" s="152"/>
      <c r="B10625" s="68"/>
      <c r="C10625" s="68"/>
      <c r="D10625" s="68"/>
      <c r="E10625" s="68"/>
      <c r="F10625" s="69"/>
      <c r="G10625" s="69"/>
      <c r="H10625" s="69"/>
      <c r="I10625" s="69"/>
      <c r="J10625" s="68"/>
      <c r="K10625" s="69"/>
      <c r="L10625" s="68"/>
      <c r="M10625" s="68"/>
      <c r="N10625" s="68"/>
      <c r="O10625" s="68"/>
      <c r="P10625" s="70"/>
      <c r="Q10625" s="71"/>
    </row>
    <row r="10626" spans="1:17">
      <c r="A10626" s="152"/>
      <c r="B10626" s="68"/>
      <c r="C10626" s="68"/>
      <c r="D10626" s="68"/>
      <c r="E10626" s="68"/>
      <c r="F10626" s="69"/>
      <c r="G10626" s="69"/>
      <c r="H10626" s="69"/>
      <c r="I10626" s="69"/>
      <c r="J10626" s="68"/>
      <c r="K10626" s="69"/>
      <c r="L10626" s="68"/>
      <c r="M10626" s="68"/>
      <c r="N10626" s="68"/>
      <c r="O10626" s="68"/>
      <c r="P10626" s="70"/>
      <c r="Q10626" s="71"/>
    </row>
    <row r="10627" spans="1:17">
      <c r="A10627" s="152"/>
      <c r="B10627" s="68"/>
      <c r="C10627" s="68"/>
      <c r="D10627" s="68"/>
      <c r="E10627" s="68"/>
      <c r="F10627" s="69"/>
      <c r="G10627" s="69"/>
      <c r="H10627" s="69"/>
      <c r="I10627" s="69"/>
      <c r="J10627" s="68"/>
      <c r="K10627" s="69"/>
      <c r="L10627" s="68"/>
      <c r="M10627" s="68"/>
      <c r="N10627" s="68"/>
      <c r="O10627" s="68"/>
      <c r="P10627" s="70"/>
      <c r="Q10627" s="71"/>
    </row>
    <row r="10628" spans="1:17">
      <c r="A10628" s="152"/>
      <c r="B10628" s="68"/>
      <c r="C10628" s="68"/>
      <c r="D10628" s="68"/>
      <c r="E10628" s="68"/>
      <c r="F10628" s="69"/>
      <c r="G10628" s="69"/>
      <c r="H10628" s="69"/>
      <c r="I10628" s="69"/>
      <c r="J10628" s="68"/>
      <c r="K10628" s="69"/>
      <c r="L10628" s="68"/>
      <c r="M10628" s="68"/>
      <c r="N10628" s="68"/>
      <c r="O10628" s="68"/>
      <c r="P10628" s="70"/>
      <c r="Q10628" s="71"/>
    </row>
    <row r="10629" spans="1:17">
      <c r="A10629" s="152"/>
      <c r="B10629" s="68"/>
      <c r="C10629" s="68"/>
      <c r="D10629" s="68"/>
      <c r="E10629" s="68"/>
      <c r="F10629" s="69"/>
      <c r="G10629" s="69"/>
      <c r="H10629" s="69"/>
      <c r="I10629" s="69"/>
      <c r="J10629" s="68"/>
      <c r="K10629" s="69"/>
      <c r="L10629" s="68"/>
      <c r="M10629" s="68"/>
      <c r="N10629" s="68"/>
      <c r="O10629" s="68"/>
      <c r="P10629" s="70"/>
      <c r="Q10629" s="71"/>
    </row>
    <row r="10630" spans="1:17">
      <c r="A10630" s="152"/>
      <c r="B10630" s="68"/>
      <c r="C10630" s="68"/>
      <c r="D10630" s="68"/>
      <c r="E10630" s="68"/>
      <c r="F10630" s="69"/>
      <c r="G10630" s="69"/>
      <c r="H10630" s="69"/>
      <c r="I10630" s="69"/>
      <c r="J10630" s="68"/>
      <c r="K10630" s="69"/>
      <c r="L10630" s="68"/>
      <c r="M10630" s="68"/>
      <c r="N10630" s="68"/>
      <c r="O10630" s="68"/>
      <c r="P10630" s="70"/>
      <c r="Q10630" s="71"/>
    </row>
    <row r="10631" spans="1:17">
      <c r="A10631" s="152"/>
      <c r="B10631" s="68"/>
      <c r="C10631" s="68"/>
      <c r="D10631" s="68"/>
      <c r="E10631" s="68"/>
      <c r="F10631" s="69"/>
      <c r="G10631" s="69"/>
      <c r="H10631" s="69"/>
      <c r="I10631" s="69"/>
      <c r="J10631" s="68"/>
      <c r="K10631" s="69"/>
      <c r="L10631" s="68"/>
      <c r="M10631" s="68"/>
      <c r="N10631" s="68"/>
      <c r="O10631" s="68"/>
      <c r="P10631" s="70"/>
      <c r="Q10631" s="71"/>
    </row>
    <row r="10632" spans="1:17">
      <c r="A10632" s="152"/>
      <c r="B10632" s="68"/>
      <c r="C10632" s="68"/>
      <c r="D10632" s="68"/>
      <c r="E10632" s="68"/>
      <c r="F10632" s="69"/>
      <c r="G10632" s="69"/>
      <c r="H10632" s="69"/>
      <c r="I10632" s="69"/>
      <c r="J10632" s="68"/>
      <c r="K10632" s="69"/>
      <c r="L10632" s="68"/>
      <c r="M10632" s="68"/>
      <c r="N10632" s="68"/>
      <c r="O10632" s="68"/>
      <c r="P10632" s="70"/>
      <c r="Q10632" s="71"/>
    </row>
    <row r="10633" spans="1:17">
      <c r="A10633" s="152"/>
      <c r="B10633" s="68"/>
      <c r="C10633" s="68"/>
      <c r="D10633" s="68"/>
      <c r="E10633" s="68"/>
      <c r="F10633" s="69"/>
      <c r="G10633" s="69"/>
      <c r="H10633" s="69"/>
      <c r="I10633" s="69"/>
      <c r="J10633" s="68"/>
      <c r="K10633" s="69"/>
      <c r="L10633" s="68"/>
      <c r="M10633" s="68"/>
      <c r="N10633" s="68"/>
      <c r="O10633" s="68"/>
      <c r="P10633" s="70"/>
      <c r="Q10633" s="71"/>
    </row>
    <row r="10634" spans="1:17">
      <c r="A10634" s="152"/>
      <c r="B10634" s="68"/>
      <c r="C10634" s="68"/>
      <c r="D10634" s="68"/>
      <c r="E10634" s="68"/>
      <c r="F10634" s="69"/>
      <c r="G10634" s="69"/>
      <c r="H10634" s="69"/>
      <c r="I10634" s="69"/>
      <c r="J10634" s="68"/>
      <c r="K10634" s="69"/>
      <c r="L10634" s="68"/>
      <c r="M10634" s="68"/>
      <c r="N10634" s="68"/>
      <c r="O10634" s="68"/>
      <c r="P10634" s="70"/>
      <c r="Q10634" s="71"/>
    </row>
    <row r="10635" spans="1:17">
      <c r="A10635" s="152"/>
      <c r="B10635" s="68"/>
      <c r="C10635" s="68"/>
      <c r="D10635" s="68"/>
      <c r="E10635" s="68"/>
      <c r="F10635" s="69"/>
      <c r="G10635" s="69"/>
      <c r="H10635" s="69"/>
      <c r="I10635" s="69"/>
      <c r="J10635" s="68"/>
      <c r="K10635" s="69"/>
      <c r="L10635" s="68"/>
      <c r="M10635" s="68"/>
      <c r="N10635" s="68"/>
      <c r="O10635" s="68"/>
      <c r="P10635" s="70"/>
      <c r="Q10635" s="71"/>
    </row>
    <row r="10636" spans="1:17">
      <c r="A10636" s="152"/>
      <c r="B10636" s="68"/>
      <c r="C10636" s="68"/>
      <c r="D10636" s="68"/>
      <c r="E10636" s="68"/>
      <c r="F10636" s="69"/>
      <c r="G10636" s="69"/>
      <c r="H10636" s="69"/>
      <c r="I10636" s="69"/>
      <c r="J10636" s="68"/>
      <c r="K10636" s="69"/>
      <c r="L10636" s="68"/>
      <c r="M10636" s="68"/>
      <c r="N10636" s="68"/>
      <c r="O10636" s="68"/>
      <c r="P10636" s="70"/>
      <c r="Q10636" s="71"/>
    </row>
    <row r="10637" spans="1:17">
      <c r="A10637" s="152"/>
      <c r="B10637" s="68"/>
      <c r="C10637" s="68"/>
      <c r="D10637" s="68"/>
      <c r="E10637" s="68"/>
      <c r="F10637" s="69"/>
      <c r="G10637" s="69"/>
      <c r="H10637" s="69"/>
      <c r="I10637" s="69"/>
      <c r="J10637" s="68"/>
      <c r="K10637" s="69"/>
      <c r="L10637" s="68"/>
      <c r="M10637" s="68"/>
      <c r="N10637" s="68"/>
      <c r="O10637" s="68"/>
      <c r="P10637" s="70"/>
      <c r="Q10637" s="71"/>
    </row>
    <row r="10638" spans="1:17">
      <c r="A10638" s="152"/>
      <c r="B10638" s="68"/>
      <c r="C10638" s="68"/>
      <c r="D10638" s="68"/>
      <c r="E10638" s="68"/>
      <c r="F10638" s="69"/>
      <c r="G10638" s="69"/>
      <c r="H10638" s="69"/>
      <c r="I10638" s="69"/>
      <c r="J10638" s="68"/>
      <c r="K10638" s="69"/>
      <c r="L10638" s="68"/>
      <c r="M10638" s="68"/>
      <c r="N10638" s="68"/>
      <c r="O10638" s="68"/>
      <c r="P10638" s="70"/>
      <c r="Q10638" s="71"/>
    </row>
    <row r="10639" spans="1:17">
      <c r="A10639" s="152"/>
      <c r="B10639" s="68"/>
      <c r="C10639" s="68"/>
      <c r="D10639" s="68"/>
      <c r="E10639" s="68"/>
      <c r="F10639" s="69"/>
      <c r="G10639" s="69"/>
      <c r="H10639" s="69"/>
      <c r="I10639" s="69"/>
      <c r="J10639" s="68"/>
      <c r="K10639" s="69"/>
      <c r="L10639" s="68"/>
      <c r="M10639" s="68"/>
      <c r="N10639" s="68"/>
      <c r="O10639" s="68"/>
      <c r="P10639" s="70"/>
      <c r="Q10639" s="71"/>
    </row>
    <row r="10640" spans="1:17">
      <c r="A10640" s="152"/>
      <c r="B10640" s="68"/>
      <c r="C10640" s="68"/>
      <c r="D10640" s="68"/>
      <c r="E10640" s="68"/>
      <c r="F10640" s="69"/>
      <c r="G10640" s="69"/>
      <c r="H10640" s="69"/>
      <c r="I10640" s="69"/>
      <c r="J10640" s="68"/>
      <c r="K10640" s="69"/>
      <c r="L10640" s="68"/>
      <c r="M10640" s="68"/>
      <c r="N10640" s="68"/>
      <c r="O10640" s="68"/>
      <c r="P10640" s="70"/>
      <c r="Q10640" s="71"/>
    </row>
    <row r="10641" spans="1:17">
      <c r="A10641" s="152"/>
      <c r="B10641" s="68"/>
      <c r="C10641" s="68"/>
      <c r="D10641" s="68"/>
      <c r="E10641" s="68"/>
      <c r="F10641" s="69"/>
      <c r="G10641" s="69"/>
      <c r="H10641" s="69"/>
      <c r="I10641" s="69"/>
      <c r="J10641" s="68"/>
      <c r="K10641" s="69"/>
      <c r="L10641" s="68"/>
      <c r="M10641" s="68"/>
      <c r="N10641" s="68"/>
      <c r="O10641" s="68"/>
      <c r="P10641" s="70"/>
      <c r="Q10641" s="71"/>
    </row>
    <row r="10642" spans="1:17">
      <c r="A10642" s="152"/>
      <c r="B10642" s="68"/>
      <c r="C10642" s="68"/>
      <c r="D10642" s="68"/>
      <c r="E10642" s="68"/>
      <c r="F10642" s="69"/>
      <c r="G10642" s="69"/>
      <c r="H10642" s="69"/>
      <c r="I10642" s="69"/>
      <c r="J10642" s="68"/>
      <c r="K10642" s="69"/>
      <c r="L10642" s="68"/>
      <c r="M10642" s="68"/>
      <c r="N10642" s="68"/>
      <c r="O10642" s="68"/>
      <c r="P10642" s="70"/>
      <c r="Q10642" s="71"/>
    </row>
    <row r="10643" spans="1:17">
      <c r="A10643" s="152"/>
      <c r="B10643" s="68"/>
      <c r="C10643" s="68"/>
      <c r="D10643" s="68"/>
      <c r="E10643" s="68"/>
      <c r="F10643" s="69"/>
      <c r="G10643" s="69"/>
      <c r="H10643" s="69"/>
      <c r="I10643" s="69"/>
      <c r="J10643" s="68"/>
      <c r="K10643" s="69"/>
      <c r="L10643" s="68"/>
      <c r="M10643" s="68"/>
      <c r="N10643" s="68"/>
      <c r="O10643" s="68"/>
      <c r="P10643" s="70"/>
      <c r="Q10643" s="71"/>
    </row>
    <row r="10644" spans="1:17">
      <c r="A10644" s="152"/>
      <c r="B10644" s="68"/>
      <c r="C10644" s="68"/>
      <c r="D10644" s="68"/>
      <c r="E10644" s="68"/>
      <c r="F10644" s="69"/>
      <c r="G10644" s="69"/>
      <c r="H10644" s="69"/>
      <c r="I10644" s="69"/>
      <c r="J10644" s="68"/>
      <c r="K10644" s="69"/>
      <c r="L10644" s="68"/>
      <c r="M10644" s="68"/>
      <c r="N10644" s="68"/>
      <c r="O10644" s="68"/>
      <c r="P10644" s="70"/>
      <c r="Q10644" s="71"/>
    </row>
    <row r="10645" spans="1:17">
      <c r="A10645" s="152"/>
      <c r="B10645" s="68"/>
      <c r="C10645" s="68"/>
      <c r="D10645" s="68"/>
      <c r="E10645" s="68"/>
      <c r="F10645" s="69"/>
      <c r="G10645" s="69"/>
      <c r="H10645" s="69"/>
      <c r="I10645" s="69"/>
      <c r="J10645" s="68"/>
      <c r="K10645" s="69"/>
      <c r="L10645" s="68"/>
      <c r="M10645" s="68"/>
      <c r="N10645" s="68"/>
      <c r="O10645" s="68"/>
      <c r="P10645" s="70"/>
      <c r="Q10645" s="71"/>
    </row>
    <row r="10646" spans="1:17">
      <c r="A10646" s="152"/>
      <c r="B10646" s="68"/>
      <c r="C10646" s="68"/>
      <c r="D10646" s="68"/>
      <c r="E10646" s="68"/>
      <c r="F10646" s="69"/>
      <c r="G10646" s="69"/>
      <c r="H10646" s="69"/>
      <c r="I10646" s="69"/>
      <c r="J10646" s="68"/>
      <c r="K10646" s="69"/>
      <c r="L10646" s="68"/>
      <c r="M10646" s="68"/>
      <c r="N10646" s="68"/>
      <c r="O10646" s="68"/>
      <c r="P10646" s="70"/>
      <c r="Q10646" s="71"/>
    </row>
    <row r="10647" spans="1:17">
      <c r="A10647" s="152"/>
      <c r="B10647" s="68"/>
      <c r="C10647" s="68"/>
      <c r="D10647" s="68"/>
      <c r="E10647" s="68"/>
      <c r="F10647" s="69"/>
      <c r="G10647" s="69"/>
      <c r="H10647" s="69"/>
      <c r="I10647" s="69"/>
      <c r="J10647" s="68"/>
      <c r="K10647" s="69"/>
      <c r="L10647" s="68"/>
      <c r="M10647" s="68"/>
      <c r="N10647" s="68"/>
      <c r="O10647" s="68"/>
      <c r="P10647" s="70"/>
      <c r="Q10647" s="71"/>
    </row>
    <row r="10648" spans="1:17">
      <c r="A10648" s="152"/>
      <c r="B10648" s="68"/>
      <c r="C10648" s="68"/>
      <c r="D10648" s="68"/>
      <c r="E10648" s="68"/>
      <c r="F10648" s="69"/>
      <c r="G10648" s="69"/>
      <c r="H10648" s="69"/>
      <c r="I10648" s="69"/>
      <c r="J10648" s="68"/>
      <c r="K10648" s="69"/>
      <c r="L10648" s="68"/>
      <c r="M10648" s="68"/>
      <c r="N10648" s="68"/>
      <c r="O10648" s="68"/>
      <c r="P10648" s="70"/>
      <c r="Q10648" s="71"/>
    </row>
    <row r="10649" spans="1:17">
      <c r="A10649" s="152"/>
      <c r="B10649" s="68"/>
      <c r="C10649" s="68"/>
      <c r="D10649" s="68"/>
      <c r="E10649" s="68"/>
      <c r="F10649" s="69"/>
      <c r="G10649" s="69"/>
      <c r="H10649" s="69"/>
      <c r="I10649" s="69"/>
      <c r="J10649" s="68"/>
      <c r="K10649" s="69"/>
      <c r="L10649" s="68"/>
      <c r="M10649" s="68"/>
      <c r="N10649" s="68"/>
      <c r="O10649" s="68"/>
      <c r="P10649" s="70"/>
      <c r="Q10649" s="71"/>
    </row>
    <row r="10650" spans="1:17">
      <c r="A10650" s="152"/>
      <c r="B10650" s="68"/>
      <c r="C10650" s="68"/>
      <c r="D10650" s="68"/>
      <c r="E10650" s="68"/>
      <c r="F10650" s="69"/>
      <c r="G10650" s="69"/>
      <c r="H10650" s="69"/>
      <c r="I10650" s="69"/>
      <c r="J10650" s="68"/>
      <c r="K10650" s="69"/>
      <c r="L10650" s="68"/>
      <c r="M10650" s="68"/>
      <c r="N10650" s="68"/>
      <c r="O10650" s="68"/>
      <c r="P10650" s="70"/>
      <c r="Q10650" s="71"/>
    </row>
    <row r="10651" spans="1:17">
      <c r="A10651" s="152"/>
      <c r="B10651" s="68"/>
      <c r="C10651" s="68"/>
      <c r="D10651" s="68"/>
      <c r="E10651" s="68"/>
      <c r="F10651" s="69"/>
      <c r="G10651" s="69"/>
      <c r="H10651" s="69"/>
      <c r="I10651" s="69"/>
      <c r="J10651" s="68"/>
      <c r="K10651" s="69"/>
      <c r="L10651" s="68"/>
      <c r="M10651" s="68"/>
      <c r="N10651" s="68"/>
      <c r="O10651" s="68"/>
      <c r="P10651" s="70"/>
      <c r="Q10651" s="71"/>
    </row>
    <row r="10652" spans="1:17">
      <c r="A10652" s="152"/>
      <c r="B10652" s="68"/>
      <c r="C10652" s="68"/>
      <c r="D10652" s="68"/>
      <c r="E10652" s="68"/>
      <c r="F10652" s="69"/>
      <c r="G10652" s="69"/>
      <c r="H10652" s="69"/>
      <c r="I10652" s="69"/>
      <c r="J10652" s="68"/>
      <c r="K10652" s="69"/>
      <c r="L10652" s="68"/>
      <c r="M10652" s="68"/>
      <c r="N10652" s="68"/>
      <c r="O10652" s="68"/>
      <c r="P10652" s="70"/>
      <c r="Q10652" s="71"/>
    </row>
    <row r="10653" spans="1:17">
      <c r="A10653" s="152"/>
      <c r="B10653" s="68"/>
      <c r="C10653" s="68"/>
      <c r="D10653" s="68"/>
      <c r="E10653" s="68"/>
      <c r="F10653" s="69"/>
      <c r="G10653" s="69"/>
      <c r="H10653" s="69"/>
      <c r="I10653" s="69"/>
      <c r="J10653" s="68"/>
      <c r="K10653" s="69"/>
      <c r="L10653" s="68"/>
      <c r="M10653" s="68"/>
      <c r="N10653" s="68"/>
      <c r="O10653" s="68"/>
      <c r="P10653" s="70"/>
      <c r="Q10653" s="71"/>
    </row>
    <row r="10654" spans="1:17">
      <c r="A10654" s="152"/>
      <c r="B10654" s="68"/>
      <c r="C10654" s="68"/>
      <c r="D10654" s="68"/>
      <c r="E10654" s="68"/>
      <c r="F10654" s="69"/>
      <c r="G10654" s="69"/>
      <c r="H10654" s="69"/>
      <c r="I10654" s="69"/>
      <c r="J10654" s="68"/>
      <c r="K10654" s="69"/>
      <c r="L10654" s="68"/>
      <c r="M10654" s="68"/>
      <c r="N10654" s="68"/>
      <c r="O10654" s="68"/>
      <c r="P10654" s="70"/>
      <c r="Q10654" s="71"/>
    </row>
    <row r="10655" spans="1:17">
      <c r="A10655" s="152"/>
      <c r="B10655" s="68"/>
      <c r="C10655" s="68"/>
      <c r="D10655" s="68"/>
      <c r="E10655" s="68"/>
      <c r="F10655" s="69"/>
      <c r="G10655" s="69"/>
      <c r="H10655" s="69"/>
      <c r="I10655" s="69"/>
      <c r="J10655" s="68"/>
      <c r="K10655" s="69"/>
      <c r="L10655" s="68"/>
      <c r="M10655" s="68"/>
      <c r="N10655" s="68"/>
      <c r="O10655" s="68"/>
      <c r="P10655" s="70"/>
      <c r="Q10655" s="71"/>
    </row>
    <row r="10656" spans="1:17">
      <c r="A10656" s="152"/>
      <c r="B10656" s="68"/>
      <c r="C10656" s="68"/>
      <c r="D10656" s="68"/>
      <c r="E10656" s="68"/>
      <c r="F10656" s="69"/>
      <c r="G10656" s="69"/>
      <c r="H10656" s="69"/>
      <c r="I10656" s="69"/>
      <c r="J10656" s="68"/>
      <c r="K10656" s="69"/>
      <c r="L10656" s="68"/>
      <c r="M10656" s="68"/>
      <c r="N10656" s="68"/>
      <c r="O10656" s="68"/>
      <c r="P10656" s="70"/>
      <c r="Q10656" s="71"/>
    </row>
    <row r="10657" spans="1:17">
      <c r="A10657" s="152"/>
      <c r="B10657" s="68"/>
      <c r="C10657" s="68"/>
      <c r="D10657" s="68"/>
      <c r="E10657" s="68"/>
      <c r="F10657" s="69"/>
      <c r="G10657" s="69"/>
      <c r="H10657" s="69"/>
      <c r="I10657" s="69"/>
      <c r="J10657" s="68"/>
      <c r="K10657" s="69"/>
      <c r="L10657" s="68"/>
      <c r="M10657" s="68"/>
      <c r="N10657" s="68"/>
      <c r="O10657" s="68"/>
      <c r="P10657" s="70"/>
      <c r="Q10657" s="71"/>
    </row>
    <row r="10658" spans="1:17">
      <c r="A10658" s="152"/>
      <c r="B10658" s="68"/>
      <c r="C10658" s="68"/>
      <c r="D10658" s="68"/>
      <c r="E10658" s="68"/>
      <c r="F10658" s="69"/>
      <c r="G10658" s="69"/>
      <c r="H10658" s="69"/>
      <c r="I10658" s="69"/>
      <c r="J10658" s="68"/>
      <c r="K10658" s="69"/>
      <c r="L10658" s="68"/>
      <c r="M10658" s="68"/>
      <c r="N10658" s="68"/>
      <c r="O10658" s="68"/>
      <c r="P10658" s="70"/>
      <c r="Q10658" s="71"/>
    </row>
    <row r="10659" spans="1:17">
      <c r="A10659" s="152"/>
      <c r="B10659" s="68"/>
      <c r="C10659" s="68"/>
      <c r="D10659" s="68"/>
      <c r="E10659" s="68"/>
      <c r="F10659" s="69"/>
      <c r="G10659" s="69"/>
      <c r="H10659" s="69"/>
      <c r="I10659" s="69"/>
      <c r="J10659" s="68"/>
      <c r="K10659" s="69"/>
      <c r="L10659" s="68"/>
      <c r="M10659" s="68"/>
      <c r="N10659" s="68"/>
      <c r="O10659" s="68"/>
      <c r="P10659" s="70"/>
      <c r="Q10659" s="71"/>
    </row>
    <row r="10660" spans="1:17">
      <c r="A10660" s="152"/>
      <c r="B10660" s="68"/>
      <c r="C10660" s="68"/>
      <c r="D10660" s="68"/>
      <c r="E10660" s="68"/>
      <c r="F10660" s="69"/>
      <c r="G10660" s="69"/>
      <c r="H10660" s="69"/>
      <c r="I10660" s="69"/>
      <c r="J10660" s="68"/>
      <c r="K10660" s="69"/>
      <c r="L10660" s="68"/>
      <c r="M10660" s="68"/>
      <c r="N10660" s="68"/>
      <c r="O10660" s="68"/>
      <c r="P10660" s="70"/>
      <c r="Q10660" s="71"/>
    </row>
    <row r="10661" spans="1:17">
      <c r="A10661" s="152"/>
      <c r="B10661" s="68"/>
      <c r="C10661" s="68"/>
      <c r="D10661" s="68"/>
      <c r="E10661" s="68"/>
      <c r="F10661" s="69"/>
      <c r="G10661" s="69"/>
      <c r="H10661" s="69"/>
      <c r="I10661" s="69"/>
      <c r="J10661" s="68"/>
      <c r="K10661" s="69"/>
      <c r="L10661" s="68"/>
      <c r="M10661" s="68"/>
      <c r="N10661" s="68"/>
      <c r="O10661" s="68"/>
      <c r="P10661" s="70"/>
      <c r="Q10661" s="71"/>
    </row>
    <row r="10662" spans="1:17">
      <c r="A10662" s="152"/>
      <c r="B10662" s="68"/>
      <c r="C10662" s="68"/>
      <c r="D10662" s="68"/>
      <c r="E10662" s="68"/>
      <c r="F10662" s="69"/>
      <c r="G10662" s="69"/>
      <c r="H10662" s="69"/>
      <c r="I10662" s="69"/>
      <c r="J10662" s="68"/>
      <c r="K10662" s="69"/>
      <c r="L10662" s="68"/>
      <c r="M10662" s="68"/>
      <c r="N10662" s="68"/>
      <c r="O10662" s="68"/>
      <c r="P10662" s="70"/>
      <c r="Q10662" s="71"/>
    </row>
    <row r="10663" spans="1:17">
      <c r="A10663" s="152"/>
      <c r="B10663" s="68"/>
      <c r="C10663" s="68"/>
      <c r="D10663" s="68"/>
      <c r="E10663" s="68"/>
      <c r="F10663" s="69"/>
      <c r="G10663" s="69"/>
      <c r="H10663" s="69"/>
      <c r="I10663" s="69"/>
      <c r="J10663" s="68"/>
      <c r="K10663" s="69"/>
      <c r="L10663" s="68"/>
      <c r="M10663" s="68"/>
      <c r="N10663" s="68"/>
      <c r="O10663" s="68"/>
      <c r="P10663" s="70"/>
      <c r="Q10663" s="71"/>
    </row>
    <row r="10664" spans="1:17">
      <c r="A10664" s="152"/>
      <c r="B10664" s="68"/>
      <c r="C10664" s="68"/>
      <c r="D10664" s="68"/>
      <c r="E10664" s="68"/>
      <c r="F10664" s="69"/>
      <c r="G10664" s="69"/>
      <c r="H10664" s="69"/>
      <c r="I10664" s="69"/>
      <c r="J10664" s="68"/>
      <c r="K10664" s="69"/>
      <c r="L10664" s="68"/>
      <c r="M10664" s="68"/>
      <c r="N10664" s="68"/>
      <c r="O10664" s="68"/>
      <c r="P10664" s="70"/>
      <c r="Q10664" s="71"/>
    </row>
    <row r="10665" spans="1:17">
      <c r="A10665" s="152"/>
      <c r="B10665" s="68"/>
      <c r="C10665" s="68"/>
      <c r="D10665" s="68"/>
      <c r="E10665" s="68"/>
      <c r="F10665" s="69"/>
      <c r="G10665" s="69"/>
      <c r="H10665" s="69"/>
      <c r="I10665" s="69"/>
      <c r="J10665" s="68"/>
      <c r="K10665" s="69"/>
      <c r="L10665" s="68"/>
      <c r="M10665" s="68"/>
      <c r="N10665" s="68"/>
      <c r="O10665" s="68"/>
      <c r="P10665" s="70"/>
      <c r="Q10665" s="71"/>
    </row>
    <row r="10666" spans="1:17">
      <c r="A10666" s="152"/>
      <c r="B10666" s="68"/>
      <c r="C10666" s="68"/>
      <c r="D10666" s="68"/>
      <c r="E10666" s="68"/>
      <c r="F10666" s="69"/>
      <c r="G10666" s="69"/>
      <c r="H10666" s="69"/>
      <c r="I10666" s="69"/>
      <c r="J10666" s="68"/>
      <c r="K10666" s="69"/>
      <c r="L10666" s="68"/>
      <c r="M10666" s="68"/>
      <c r="N10666" s="68"/>
      <c r="O10666" s="68"/>
      <c r="P10666" s="70"/>
      <c r="Q10666" s="71"/>
    </row>
    <row r="10667" spans="1:17">
      <c r="A10667" s="152"/>
      <c r="B10667" s="68"/>
      <c r="C10667" s="68"/>
      <c r="D10667" s="68"/>
      <c r="E10667" s="68"/>
      <c r="F10667" s="69"/>
      <c r="G10667" s="69"/>
      <c r="H10667" s="69"/>
      <c r="I10667" s="69"/>
      <c r="J10667" s="68"/>
      <c r="K10667" s="69"/>
      <c r="L10667" s="68"/>
      <c r="M10667" s="68"/>
      <c r="N10667" s="68"/>
      <c r="O10667" s="68"/>
      <c r="P10667" s="70"/>
      <c r="Q10667" s="71"/>
    </row>
    <row r="10668" spans="1:17">
      <c r="A10668" s="152"/>
      <c r="B10668" s="68"/>
      <c r="C10668" s="68"/>
      <c r="D10668" s="68"/>
      <c r="E10668" s="68"/>
      <c r="F10668" s="69"/>
      <c r="G10668" s="69"/>
      <c r="H10668" s="69"/>
      <c r="I10668" s="69"/>
      <c r="J10668" s="68"/>
      <c r="K10668" s="69"/>
      <c r="L10668" s="68"/>
      <c r="M10668" s="68"/>
      <c r="N10668" s="68"/>
      <c r="O10668" s="68"/>
      <c r="P10668" s="70"/>
      <c r="Q10668" s="71"/>
    </row>
    <row r="10669" spans="1:17">
      <c r="A10669" s="152"/>
      <c r="B10669" s="68"/>
      <c r="C10669" s="68"/>
      <c r="D10669" s="68"/>
      <c r="E10669" s="68"/>
      <c r="F10669" s="69"/>
      <c r="G10669" s="69"/>
      <c r="H10669" s="69"/>
      <c r="I10669" s="69"/>
      <c r="J10669" s="68"/>
      <c r="K10669" s="69"/>
      <c r="L10669" s="68"/>
      <c r="M10669" s="68"/>
      <c r="N10669" s="68"/>
      <c r="O10669" s="68"/>
      <c r="P10669" s="70"/>
      <c r="Q10669" s="71"/>
    </row>
    <row r="10670" spans="1:17">
      <c r="A10670" s="152"/>
      <c r="B10670" s="68"/>
      <c r="C10670" s="68"/>
      <c r="D10670" s="68"/>
      <c r="E10670" s="68"/>
      <c r="F10670" s="69"/>
      <c r="G10670" s="69"/>
      <c r="H10670" s="69"/>
      <c r="I10670" s="69"/>
      <c r="J10670" s="68"/>
      <c r="K10670" s="69"/>
      <c r="L10670" s="68"/>
      <c r="M10670" s="68"/>
      <c r="N10670" s="68"/>
      <c r="O10670" s="68"/>
      <c r="P10670" s="70"/>
      <c r="Q10670" s="71"/>
    </row>
    <row r="10671" spans="1:17">
      <c r="A10671" s="152"/>
      <c r="B10671" s="68"/>
      <c r="C10671" s="68"/>
      <c r="D10671" s="68"/>
      <c r="E10671" s="68"/>
      <c r="F10671" s="69"/>
      <c r="G10671" s="69"/>
      <c r="H10671" s="69"/>
      <c r="I10671" s="69"/>
      <c r="J10671" s="68"/>
      <c r="K10671" s="69"/>
      <c r="L10671" s="68"/>
      <c r="M10671" s="68"/>
      <c r="N10671" s="68"/>
      <c r="O10671" s="68"/>
      <c r="P10671" s="70"/>
      <c r="Q10671" s="71"/>
    </row>
    <row r="10672" spans="1:17">
      <c r="A10672" s="152"/>
      <c r="B10672" s="68"/>
      <c r="C10672" s="68"/>
      <c r="D10672" s="68"/>
      <c r="E10672" s="68"/>
      <c r="F10672" s="69"/>
      <c r="G10672" s="69"/>
      <c r="H10672" s="69"/>
      <c r="I10672" s="69"/>
      <c r="J10672" s="68"/>
      <c r="K10672" s="69"/>
      <c r="L10672" s="68"/>
      <c r="M10672" s="68"/>
      <c r="N10672" s="68"/>
      <c r="O10672" s="68"/>
      <c r="P10672" s="70"/>
      <c r="Q10672" s="71"/>
    </row>
    <row r="10673" spans="1:17">
      <c r="A10673" s="152"/>
      <c r="B10673" s="68"/>
      <c r="C10673" s="68"/>
      <c r="D10673" s="68"/>
      <c r="E10673" s="68"/>
      <c r="F10673" s="69"/>
      <c r="G10673" s="69"/>
      <c r="H10673" s="69"/>
      <c r="I10673" s="69"/>
      <c r="J10673" s="68"/>
      <c r="K10673" s="69"/>
      <c r="L10673" s="68"/>
      <c r="M10673" s="68"/>
      <c r="N10673" s="68"/>
      <c r="O10673" s="68"/>
      <c r="P10673" s="70"/>
      <c r="Q10673" s="71"/>
    </row>
    <row r="10674" spans="1:17">
      <c r="A10674" s="152"/>
      <c r="B10674" s="68"/>
      <c r="C10674" s="68"/>
      <c r="D10674" s="68"/>
      <c r="E10674" s="68"/>
      <c r="F10674" s="69"/>
      <c r="G10674" s="69"/>
      <c r="H10674" s="69"/>
      <c r="I10674" s="69"/>
      <c r="J10674" s="68"/>
      <c r="K10674" s="69"/>
      <c r="L10674" s="68"/>
      <c r="M10674" s="68"/>
      <c r="N10674" s="68"/>
      <c r="O10674" s="68"/>
      <c r="P10674" s="70"/>
      <c r="Q10674" s="71"/>
    </row>
    <row r="10675" spans="1:17">
      <c r="A10675" s="152"/>
      <c r="B10675" s="68"/>
      <c r="C10675" s="68"/>
      <c r="D10675" s="68"/>
      <c r="E10675" s="68"/>
      <c r="F10675" s="69"/>
      <c r="G10675" s="69"/>
      <c r="H10675" s="69"/>
      <c r="I10675" s="69"/>
      <c r="J10675" s="68"/>
      <c r="K10675" s="69"/>
      <c r="L10675" s="68"/>
      <c r="M10675" s="68"/>
      <c r="N10675" s="68"/>
      <c r="O10675" s="68"/>
      <c r="P10675" s="70"/>
      <c r="Q10675" s="71"/>
    </row>
    <row r="10676" spans="1:17">
      <c r="A10676" s="152"/>
      <c r="B10676" s="68"/>
      <c r="C10676" s="68"/>
      <c r="D10676" s="68"/>
      <c r="E10676" s="68"/>
      <c r="F10676" s="69"/>
      <c r="G10676" s="69"/>
      <c r="H10676" s="69"/>
      <c r="I10676" s="69"/>
      <c r="J10676" s="68"/>
      <c r="K10676" s="69"/>
      <c r="L10676" s="68"/>
      <c r="M10676" s="68"/>
      <c r="N10676" s="68"/>
      <c r="O10676" s="68"/>
      <c r="P10676" s="70"/>
      <c r="Q10676" s="71"/>
    </row>
    <row r="10677" spans="1:17">
      <c r="A10677" s="152"/>
      <c r="B10677" s="68"/>
      <c r="C10677" s="68"/>
      <c r="D10677" s="68"/>
      <c r="E10677" s="68"/>
      <c r="F10677" s="69"/>
      <c r="G10677" s="69"/>
      <c r="H10677" s="69"/>
      <c r="I10677" s="69"/>
      <c r="J10677" s="68"/>
      <c r="K10677" s="69"/>
      <c r="L10677" s="68"/>
      <c r="M10677" s="68"/>
      <c r="N10677" s="68"/>
      <c r="O10677" s="68"/>
      <c r="P10677" s="70"/>
      <c r="Q10677" s="71"/>
    </row>
    <row r="10678" spans="1:17">
      <c r="A10678" s="152"/>
      <c r="B10678" s="68"/>
      <c r="C10678" s="68"/>
      <c r="D10678" s="68"/>
      <c r="E10678" s="68"/>
      <c r="F10678" s="69"/>
      <c r="G10678" s="69"/>
      <c r="H10678" s="69"/>
      <c r="I10678" s="69"/>
      <c r="J10678" s="68"/>
      <c r="K10678" s="69"/>
      <c r="L10678" s="68"/>
      <c r="M10678" s="68"/>
      <c r="N10678" s="68"/>
      <c r="O10678" s="68"/>
      <c r="P10678" s="70"/>
      <c r="Q10678" s="71"/>
    </row>
    <row r="10679" spans="1:17">
      <c r="A10679" s="152"/>
      <c r="B10679" s="68"/>
      <c r="C10679" s="68"/>
      <c r="D10679" s="68"/>
      <c r="E10679" s="68"/>
      <c r="F10679" s="69"/>
      <c r="G10679" s="69"/>
      <c r="H10679" s="69"/>
      <c r="I10679" s="69"/>
      <c r="J10679" s="68"/>
      <c r="K10679" s="69"/>
      <c r="L10679" s="68"/>
      <c r="M10679" s="68"/>
      <c r="N10679" s="68"/>
      <c r="O10679" s="68"/>
      <c r="P10679" s="70"/>
      <c r="Q10679" s="71"/>
    </row>
    <row r="10680" spans="1:17">
      <c r="A10680" s="152"/>
      <c r="B10680" s="68"/>
      <c r="C10680" s="68"/>
      <c r="D10680" s="68"/>
      <c r="E10680" s="68"/>
      <c r="F10680" s="69"/>
      <c r="G10680" s="69"/>
      <c r="H10680" s="69"/>
      <c r="I10680" s="69"/>
      <c r="J10680" s="68"/>
      <c r="K10680" s="69"/>
      <c r="L10680" s="68"/>
      <c r="M10680" s="68"/>
      <c r="N10680" s="68"/>
      <c r="O10680" s="68"/>
      <c r="P10680" s="70"/>
      <c r="Q10680" s="71"/>
    </row>
    <row r="10681" spans="1:17">
      <c r="A10681" s="152"/>
      <c r="B10681" s="68"/>
      <c r="C10681" s="68"/>
      <c r="D10681" s="68"/>
      <c r="E10681" s="68"/>
      <c r="F10681" s="69"/>
      <c r="G10681" s="69"/>
      <c r="H10681" s="69"/>
      <c r="I10681" s="69"/>
      <c r="J10681" s="68"/>
      <c r="K10681" s="69"/>
      <c r="L10681" s="68"/>
      <c r="M10681" s="68"/>
      <c r="N10681" s="68"/>
      <c r="O10681" s="68"/>
      <c r="P10681" s="70"/>
      <c r="Q10681" s="71"/>
    </row>
    <row r="10682" spans="1:17">
      <c r="A10682" s="152"/>
      <c r="B10682" s="68"/>
      <c r="C10682" s="68"/>
      <c r="D10682" s="68"/>
      <c r="E10682" s="68"/>
      <c r="F10682" s="69"/>
      <c r="G10682" s="69"/>
      <c r="H10682" s="69"/>
      <c r="I10682" s="69"/>
      <c r="J10682" s="68"/>
      <c r="K10682" s="69"/>
      <c r="L10682" s="68"/>
      <c r="M10682" s="68"/>
      <c r="N10682" s="68"/>
      <c r="O10682" s="68"/>
      <c r="P10682" s="70"/>
      <c r="Q10682" s="71"/>
    </row>
    <row r="10683" spans="1:17">
      <c r="A10683" s="152"/>
      <c r="B10683" s="68"/>
      <c r="C10683" s="68"/>
      <c r="D10683" s="68"/>
      <c r="E10683" s="68"/>
      <c r="F10683" s="69"/>
      <c r="G10683" s="69"/>
      <c r="H10683" s="69"/>
      <c r="I10683" s="69"/>
      <c r="J10683" s="68"/>
      <c r="K10683" s="69"/>
      <c r="L10683" s="68"/>
      <c r="M10683" s="68"/>
      <c r="N10683" s="68"/>
      <c r="O10683" s="68"/>
      <c r="P10683" s="70"/>
      <c r="Q10683" s="71"/>
    </row>
    <row r="10684" spans="1:17">
      <c r="A10684" s="152"/>
      <c r="B10684" s="68"/>
      <c r="C10684" s="68"/>
      <c r="D10684" s="68"/>
      <c r="E10684" s="68"/>
      <c r="F10684" s="69"/>
      <c r="G10684" s="69"/>
      <c r="H10684" s="69"/>
      <c r="I10684" s="69"/>
      <c r="J10684" s="68"/>
      <c r="K10684" s="69"/>
      <c r="L10684" s="68"/>
      <c r="M10684" s="68"/>
      <c r="N10684" s="68"/>
      <c r="O10684" s="68"/>
      <c r="P10684" s="70"/>
      <c r="Q10684" s="71"/>
    </row>
    <row r="10685" spans="1:17">
      <c r="A10685" s="152"/>
      <c r="B10685" s="68"/>
      <c r="C10685" s="68"/>
      <c r="D10685" s="68"/>
      <c r="E10685" s="68"/>
      <c r="F10685" s="69"/>
      <c r="G10685" s="69"/>
      <c r="H10685" s="69"/>
      <c r="I10685" s="69"/>
      <c r="J10685" s="68"/>
      <c r="K10685" s="69"/>
      <c r="L10685" s="68"/>
      <c r="M10685" s="68"/>
      <c r="N10685" s="68"/>
      <c r="O10685" s="68"/>
      <c r="P10685" s="70"/>
      <c r="Q10685" s="71"/>
    </row>
    <row r="10686" spans="1:17">
      <c r="A10686" s="152"/>
      <c r="B10686" s="68"/>
      <c r="C10686" s="68"/>
      <c r="D10686" s="68"/>
      <c r="E10686" s="68"/>
      <c r="F10686" s="69"/>
      <c r="G10686" s="69"/>
      <c r="H10686" s="69"/>
      <c r="I10686" s="69"/>
      <c r="J10686" s="68"/>
      <c r="K10686" s="69"/>
      <c r="L10686" s="68"/>
      <c r="M10686" s="68"/>
      <c r="N10686" s="68"/>
      <c r="O10686" s="68"/>
      <c r="P10686" s="70"/>
      <c r="Q10686" s="71"/>
    </row>
    <row r="10687" spans="1:17">
      <c r="A10687" s="152"/>
      <c r="B10687" s="68"/>
      <c r="C10687" s="68"/>
      <c r="D10687" s="68"/>
      <c r="E10687" s="68"/>
      <c r="F10687" s="69"/>
      <c r="G10687" s="69"/>
      <c r="H10687" s="69"/>
      <c r="I10687" s="69"/>
      <c r="J10687" s="68"/>
      <c r="K10687" s="69"/>
      <c r="L10687" s="68"/>
      <c r="M10687" s="68"/>
      <c r="N10687" s="68"/>
      <c r="O10687" s="68"/>
      <c r="P10687" s="70"/>
      <c r="Q10687" s="71"/>
    </row>
    <row r="10688" spans="1:17">
      <c r="A10688" s="152"/>
      <c r="B10688" s="68"/>
      <c r="C10688" s="68"/>
      <c r="D10688" s="68"/>
      <c r="E10688" s="68"/>
      <c r="F10688" s="69"/>
      <c r="G10688" s="69"/>
      <c r="H10688" s="69"/>
      <c r="I10688" s="69"/>
      <c r="J10688" s="68"/>
      <c r="K10688" s="69"/>
      <c r="L10688" s="68"/>
      <c r="M10688" s="68"/>
      <c r="N10688" s="68"/>
      <c r="O10688" s="68"/>
      <c r="P10688" s="70"/>
      <c r="Q10688" s="71"/>
    </row>
    <row r="10689" spans="1:17">
      <c r="A10689" s="152"/>
      <c r="B10689" s="68"/>
      <c r="C10689" s="68"/>
      <c r="D10689" s="68"/>
      <c r="E10689" s="68"/>
      <c r="F10689" s="69"/>
      <c r="G10689" s="69"/>
      <c r="H10689" s="69"/>
      <c r="I10689" s="69"/>
      <c r="J10689" s="68"/>
      <c r="K10689" s="69"/>
      <c r="L10689" s="68"/>
      <c r="M10689" s="68"/>
      <c r="N10689" s="68"/>
      <c r="O10689" s="68"/>
      <c r="P10689" s="70"/>
      <c r="Q10689" s="71"/>
    </row>
    <row r="10690" spans="1:17">
      <c r="A10690" s="152"/>
      <c r="B10690" s="68"/>
      <c r="C10690" s="68"/>
      <c r="D10690" s="68"/>
      <c r="E10690" s="68"/>
      <c r="F10690" s="69"/>
      <c r="G10690" s="69"/>
      <c r="H10690" s="69"/>
      <c r="I10690" s="69"/>
      <c r="J10690" s="68"/>
      <c r="K10690" s="69"/>
      <c r="L10690" s="68"/>
      <c r="M10690" s="68"/>
      <c r="N10690" s="68"/>
      <c r="O10690" s="68"/>
      <c r="P10690" s="70"/>
      <c r="Q10690" s="71"/>
    </row>
    <row r="10691" spans="1:17">
      <c r="A10691" s="152"/>
      <c r="B10691" s="68"/>
      <c r="C10691" s="68"/>
      <c r="D10691" s="68"/>
      <c r="E10691" s="68"/>
      <c r="F10691" s="69"/>
      <c r="G10691" s="69"/>
      <c r="H10691" s="69"/>
      <c r="I10691" s="69"/>
      <c r="J10691" s="68"/>
      <c r="K10691" s="69"/>
      <c r="L10691" s="68"/>
      <c r="M10691" s="68"/>
      <c r="N10691" s="68"/>
      <c r="O10691" s="68"/>
      <c r="P10691" s="70"/>
      <c r="Q10691" s="71"/>
    </row>
    <row r="10692" spans="1:17">
      <c r="A10692" s="152"/>
      <c r="B10692" s="68"/>
      <c r="C10692" s="68"/>
      <c r="D10692" s="68"/>
      <c r="E10692" s="68"/>
      <c r="F10692" s="69"/>
      <c r="G10692" s="69"/>
      <c r="H10692" s="69"/>
      <c r="I10692" s="69"/>
      <c r="J10692" s="68"/>
      <c r="K10692" s="69"/>
      <c r="L10692" s="68"/>
      <c r="M10692" s="68"/>
      <c r="N10692" s="68"/>
      <c r="O10692" s="68"/>
      <c r="P10692" s="70"/>
      <c r="Q10692" s="71"/>
    </row>
    <row r="10693" spans="1:17">
      <c r="A10693" s="152"/>
      <c r="B10693" s="68"/>
      <c r="C10693" s="68"/>
      <c r="D10693" s="68"/>
      <c r="E10693" s="68"/>
      <c r="F10693" s="69"/>
      <c r="G10693" s="69"/>
      <c r="H10693" s="69"/>
      <c r="I10693" s="69"/>
      <c r="J10693" s="68"/>
      <c r="K10693" s="69"/>
      <c r="L10693" s="68"/>
      <c r="M10693" s="68"/>
      <c r="N10693" s="68"/>
      <c r="O10693" s="68"/>
      <c r="P10693" s="70"/>
      <c r="Q10693" s="71"/>
    </row>
    <row r="10694" spans="1:17">
      <c r="A10694" s="152"/>
      <c r="B10694" s="68"/>
      <c r="C10694" s="68"/>
      <c r="D10694" s="68"/>
      <c r="E10694" s="68"/>
      <c r="F10694" s="69"/>
      <c r="G10694" s="69"/>
      <c r="H10694" s="69"/>
      <c r="I10694" s="69"/>
      <c r="J10694" s="68"/>
      <c r="K10694" s="69"/>
      <c r="L10694" s="68"/>
      <c r="M10694" s="68"/>
      <c r="N10694" s="68"/>
      <c r="O10694" s="68"/>
      <c r="P10694" s="70"/>
      <c r="Q10694" s="71"/>
    </row>
    <row r="10695" spans="1:17">
      <c r="A10695" s="152"/>
      <c r="B10695" s="68"/>
      <c r="C10695" s="68"/>
      <c r="D10695" s="68"/>
      <c r="E10695" s="68"/>
      <c r="F10695" s="69"/>
      <c r="G10695" s="69"/>
      <c r="H10695" s="69"/>
      <c r="I10695" s="69"/>
      <c r="J10695" s="68"/>
      <c r="K10695" s="69"/>
      <c r="L10695" s="68"/>
      <c r="M10695" s="68"/>
      <c r="N10695" s="68"/>
      <c r="O10695" s="68"/>
      <c r="P10695" s="70"/>
      <c r="Q10695" s="71"/>
    </row>
    <row r="10696" spans="1:17">
      <c r="A10696" s="152"/>
      <c r="B10696" s="68"/>
      <c r="C10696" s="68"/>
      <c r="D10696" s="68"/>
      <c r="E10696" s="68"/>
      <c r="F10696" s="69"/>
      <c r="G10696" s="69"/>
      <c r="H10696" s="69"/>
      <c r="I10696" s="69"/>
      <c r="J10696" s="68"/>
      <c r="K10696" s="69"/>
      <c r="L10696" s="68"/>
      <c r="M10696" s="68"/>
      <c r="N10696" s="68"/>
      <c r="O10696" s="68"/>
      <c r="P10696" s="70"/>
      <c r="Q10696" s="71"/>
    </row>
    <row r="10697" spans="1:17">
      <c r="A10697" s="152"/>
      <c r="B10697" s="68"/>
      <c r="C10697" s="68"/>
      <c r="D10697" s="68"/>
      <c r="E10697" s="68"/>
      <c r="F10697" s="69"/>
      <c r="G10697" s="69"/>
      <c r="H10697" s="69"/>
      <c r="I10697" s="69"/>
      <c r="J10697" s="68"/>
      <c r="K10697" s="69"/>
      <c r="L10697" s="68"/>
      <c r="M10697" s="68"/>
      <c r="N10697" s="68"/>
      <c r="O10697" s="68"/>
      <c r="P10697" s="70"/>
      <c r="Q10697" s="71"/>
    </row>
    <row r="10698" spans="1:17">
      <c r="A10698" s="152"/>
      <c r="B10698" s="68"/>
      <c r="C10698" s="68"/>
      <c r="D10698" s="68"/>
      <c r="E10698" s="68"/>
      <c r="F10698" s="69"/>
      <c r="G10698" s="69"/>
      <c r="H10698" s="69"/>
      <c r="I10698" s="69"/>
      <c r="J10698" s="68"/>
      <c r="K10698" s="69"/>
      <c r="L10698" s="68"/>
      <c r="M10698" s="68"/>
      <c r="N10698" s="68"/>
      <c r="O10698" s="68"/>
      <c r="P10698" s="70"/>
      <c r="Q10698" s="71"/>
    </row>
    <row r="10699" spans="1:17">
      <c r="A10699" s="152"/>
      <c r="B10699" s="68"/>
      <c r="C10699" s="68"/>
      <c r="D10699" s="68"/>
      <c r="E10699" s="68"/>
      <c r="F10699" s="69"/>
      <c r="G10699" s="69"/>
      <c r="H10699" s="69"/>
      <c r="I10699" s="69"/>
      <c r="J10699" s="68"/>
      <c r="K10699" s="69"/>
      <c r="L10699" s="68"/>
      <c r="M10699" s="68"/>
      <c r="N10699" s="68"/>
      <c r="O10699" s="68"/>
      <c r="P10699" s="70"/>
      <c r="Q10699" s="71"/>
    </row>
    <row r="10700" spans="1:17">
      <c r="A10700" s="152"/>
      <c r="B10700" s="68"/>
      <c r="C10700" s="68"/>
      <c r="D10700" s="68"/>
      <c r="E10700" s="68"/>
      <c r="F10700" s="69"/>
      <c r="G10700" s="69"/>
      <c r="H10700" s="69"/>
      <c r="I10700" s="69"/>
      <c r="J10700" s="68"/>
      <c r="K10700" s="69"/>
      <c r="L10700" s="68"/>
      <c r="M10700" s="68"/>
      <c r="N10700" s="68"/>
      <c r="O10700" s="68"/>
      <c r="P10700" s="70"/>
      <c r="Q10700" s="71"/>
    </row>
    <row r="10701" spans="1:17">
      <c r="A10701" s="152"/>
      <c r="B10701" s="68"/>
      <c r="C10701" s="68"/>
      <c r="D10701" s="68"/>
      <c r="E10701" s="68"/>
      <c r="F10701" s="69"/>
      <c r="G10701" s="69"/>
      <c r="H10701" s="69"/>
      <c r="I10701" s="69"/>
      <c r="J10701" s="68"/>
      <c r="K10701" s="69"/>
      <c r="L10701" s="68"/>
      <c r="M10701" s="68"/>
      <c r="N10701" s="68"/>
      <c r="O10701" s="68"/>
      <c r="P10701" s="70"/>
      <c r="Q10701" s="71"/>
    </row>
    <row r="10702" spans="1:17">
      <c r="A10702" s="152"/>
      <c r="B10702" s="68"/>
      <c r="C10702" s="68"/>
      <c r="D10702" s="68"/>
      <c r="E10702" s="68"/>
      <c r="F10702" s="69"/>
      <c r="G10702" s="69"/>
      <c r="H10702" s="69"/>
      <c r="I10702" s="69"/>
      <c r="J10702" s="68"/>
      <c r="K10702" s="69"/>
      <c r="L10702" s="68"/>
      <c r="M10702" s="68"/>
      <c r="N10702" s="68"/>
      <c r="O10702" s="68"/>
      <c r="P10702" s="70"/>
      <c r="Q10702" s="71"/>
    </row>
    <row r="10703" spans="1:17">
      <c r="A10703" s="152"/>
      <c r="B10703" s="68"/>
      <c r="C10703" s="68"/>
      <c r="D10703" s="68"/>
      <c r="E10703" s="68"/>
      <c r="F10703" s="69"/>
      <c r="G10703" s="69"/>
      <c r="H10703" s="69"/>
      <c r="I10703" s="69"/>
      <c r="J10703" s="68"/>
      <c r="K10703" s="69"/>
      <c r="L10703" s="68"/>
      <c r="M10703" s="68"/>
      <c r="N10703" s="68"/>
      <c r="O10703" s="68"/>
      <c r="P10703" s="70"/>
      <c r="Q10703" s="71"/>
    </row>
    <row r="10704" spans="1:17">
      <c r="A10704" s="152"/>
      <c r="B10704" s="68"/>
      <c r="C10704" s="68"/>
      <c r="D10704" s="68"/>
      <c r="E10704" s="68"/>
      <c r="F10704" s="69"/>
      <c r="G10704" s="69"/>
      <c r="H10704" s="69"/>
      <c r="I10704" s="69"/>
      <c r="J10704" s="68"/>
      <c r="K10704" s="69"/>
      <c r="L10704" s="68"/>
      <c r="M10704" s="68"/>
      <c r="N10704" s="68"/>
      <c r="O10704" s="68"/>
      <c r="P10704" s="70"/>
      <c r="Q10704" s="71"/>
    </row>
    <row r="10705" spans="1:17">
      <c r="A10705" s="152"/>
      <c r="B10705" s="68"/>
      <c r="C10705" s="68"/>
      <c r="D10705" s="68"/>
      <c r="E10705" s="68"/>
      <c r="F10705" s="69"/>
      <c r="G10705" s="69"/>
      <c r="H10705" s="69"/>
      <c r="I10705" s="69"/>
      <c r="J10705" s="68"/>
      <c r="K10705" s="69"/>
      <c r="L10705" s="68"/>
      <c r="M10705" s="68"/>
      <c r="N10705" s="68"/>
      <c r="O10705" s="68"/>
      <c r="P10705" s="70"/>
      <c r="Q10705" s="71"/>
    </row>
    <row r="10706" spans="1:17">
      <c r="A10706" s="152"/>
      <c r="B10706" s="68"/>
      <c r="C10706" s="68"/>
      <c r="D10706" s="68"/>
      <c r="E10706" s="68"/>
      <c r="F10706" s="69"/>
      <c r="G10706" s="69"/>
      <c r="H10706" s="69"/>
      <c r="I10706" s="69"/>
      <c r="J10706" s="68"/>
      <c r="K10706" s="69"/>
      <c r="L10706" s="68"/>
      <c r="M10706" s="68"/>
      <c r="N10706" s="68"/>
      <c r="O10706" s="68"/>
      <c r="P10706" s="70"/>
      <c r="Q10706" s="71"/>
    </row>
    <row r="10707" spans="1:17">
      <c r="A10707" s="152"/>
      <c r="B10707" s="68"/>
      <c r="C10707" s="68"/>
      <c r="D10707" s="68"/>
      <c r="E10707" s="68"/>
      <c r="F10707" s="69"/>
      <c r="G10707" s="69"/>
      <c r="H10707" s="69"/>
      <c r="I10707" s="69"/>
      <c r="J10707" s="68"/>
      <c r="K10707" s="69"/>
      <c r="L10707" s="68"/>
      <c r="M10707" s="68"/>
      <c r="N10707" s="68"/>
      <c r="O10707" s="68"/>
      <c r="P10707" s="70"/>
      <c r="Q10707" s="71"/>
    </row>
    <row r="10708" spans="1:17">
      <c r="A10708" s="152"/>
      <c r="B10708" s="68"/>
      <c r="C10708" s="68"/>
      <c r="D10708" s="68"/>
      <c r="E10708" s="68"/>
      <c r="F10708" s="69"/>
      <c r="G10708" s="69"/>
      <c r="H10708" s="69"/>
      <c r="I10708" s="69"/>
      <c r="J10708" s="68"/>
      <c r="K10708" s="69"/>
      <c r="L10708" s="68"/>
      <c r="M10708" s="68"/>
      <c r="N10708" s="68"/>
      <c r="O10708" s="68"/>
      <c r="P10708" s="70"/>
      <c r="Q10708" s="71"/>
    </row>
    <row r="10709" spans="1:17">
      <c r="A10709" s="152"/>
      <c r="B10709" s="68"/>
      <c r="C10709" s="68"/>
      <c r="D10709" s="68"/>
      <c r="E10709" s="68"/>
      <c r="F10709" s="69"/>
      <c r="G10709" s="69"/>
      <c r="H10709" s="69"/>
      <c r="I10709" s="69"/>
      <c r="J10709" s="68"/>
      <c r="K10709" s="69"/>
      <c r="L10709" s="68"/>
      <c r="M10709" s="68"/>
      <c r="N10709" s="68"/>
      <c r="O10709" s="68"/>
      <c r="P10709" s="70"/>
      <c r="Q10709" s="71"/>
    </row>
    <row r="10710" spans="1:17">
      <c r="A10710" s="152"/>
      <c r="B10710" s="68"/>
      <c r="C10710" s="68"/>
      <c r="D10710" s="68"/>
      <c r="E10710" s="68"/>
      <c r="F10710" s="69"/>
      <c r="G10710" s="69"/>
      <c r="H10710" s="69"/>
      <c r="I10710" s="69"/>
      <c r="J10710" s="68"/>
      <c r="K10710" s="69"/>
      <c r="L10710" s="68"/>
      <c r="M10710" s="68"/>
      <c r="N10710" s="68"/>
      <c r="O10710" s="68"/>
      <c r="P10710" s="70"/>
      <c r="Q10710" s="71"/>
    </row>
    <row r="10711" spans="1:17">
      <c r="A10711" s="152"/>
      <c r="B10711" s="68"/>
      <c r="C10711" s="68"/>
      <c r="D10711" s="68"/>
      <c r="E10711" s="68"/>
      <c r="F10711" s="69"/>
      <c r="G10711" s="69"/>
      <c r="H10711" s="69"/>
      <c r="I10711" s="69"/>
      <c r="J10711" s="68"/>
      <c r="K10711" s="69"/>
      <c r="L10711" s="68"/>
      <c r="M10711" s="68"/>
      <c r="N10711" s="68"/>
      <c r="O10711" s="68"/>
      <c r="P10711" s="70"/>
      <c r="Q10711" s="71"/>
    </row>
    <row r="10712" spans="1:17">
      <c r="A10712" s="152"/>
      <c r="B10712" s="68"/>
      <c r="C10712" s="68"/>
      <c r="D10712" s="68"/>
      <c r="E10712" s="68"/>
      <c r="F10712" s="69"/>
      <c r="G10712" s="69"/>
      <c r="H10712" s="69"/>
      <c r="I10712" s="69"/>
      <c r="J10712" s="68"/>
      <c r="K10712" s="69"/>
      <c r="L10712" s="68"/>
      <c r="M10712" s="68"/>
      <c r="N10712" s="68"/>
      <c r="O10712" s="68"/>
      <c r="P10712" s="70"/>
      <c r="Q10712" s="71"/>
    </row>
    <row r="10713" spans="1:17">
      <c r="A10713" s="152"/>
      <c r="B10713" s="68"/>
      <c r="C10713" s="68"/>
      <c r="D10713" s="68"/>
      <c r="E10713" s="68"/>
      <c r="F10713" s="69"/>
      <c r="G10713" s="69"/>
      <c r="H10713" s="69"/>
      <c r="I10713" s="69"/>
      <c r="J10713" s="68"/>
      <c r="K10713" s="69"/>
      <c r="L10713" s="68"/>
      <c r="M10713" s="68"/>
      <c r="N10713" s="68"/>
      <c r="O10713" s="68"/>
      <c r="P10713" s="70"/>
      <c r="Q10713" s="71"/>
    </row>
    <row r="10714" spans="1:17">
      <c r="A10714" s="152"/>
      <c r="B10714" s="68"/>
      <c r="C10714" s="68"/>
      <c r="D10714" s="68"/>
      <c r="E10714" s="68"/>
      <c r="F10714" s="69"/>
      <c r="G10714" s="69"/>
      <c r="H10714" s="69"/>
      <c r="I10714" s="69"/>
      <c r="J10714" s="68"/>
      <c r="K10714" s="69"/>
      <c r="L10714" s="68"/>
      <c r="M10714" s="68"/>
      <c r="N10714" s="68"/>
      <c r="O10714" s="68"/>
      <c r="P10714" s="70"/>
      <c r="Q10714" s="71"/>
    </row>
    <row r="10715" spans="1:17">
      <c r="A10715" s="152"/>
      <c r="B10715" s="68"/>
      <c r="C10715" s="68"/>
      <c r="D10715" s="68"/>
      <c r="E10715" s="68"/>
      <c r="F10715" s="69"/>
      <c r="G10715" s="69"/>
      <c r="H10715" s="69"/>
      <c r="I10715" s="69"/>
      <c r="J10715" s="68"/>
      <c r="K10715" s="69"/>
      <c r="L10715" s="68"/>
      <c r="M10715" s="68"/>
      <c r="N10715" s="68"/>
      <c r="O10715" s="68"/>
      <c r="P10715" s="70"/>
      <c r="Q10715" s="71"/>
    </row>
    <row r="10716" spans="1:17">
      <c r="A10716" s="152"/>
      <c r="B10716" s="68"/>
      <c r="C10716" s="68"/>
      <c r="D10716" s="68"/>
      <c r="E10716" s="68"/>
      <c r="F10716" s="69"/>
      <c r="G10716" s="69"/>
      <c r="H10716" s="69"/>
      <c r="I10716" s="69"/>
      <c r="J10716" s="68"/>
      <c r="K10716" s="69"/>
      <c r="L10716" s="68"/>
      <c r="M10716" s="68"/>
      <c r="N10716" s="68"/>
      <c r="O10716" s="68"/>
      <c r="P10716" s="70"/>
      <c r="Q10716" s="71"/>
    </row>
    <row r="10717" spans="1:17">
      <c r="A10717" s="152"/>
      <c r="B10717" s="68"/>
      <c r="C10717" s="68"/>
      <c r="D10717" s="68"/>
      <c r="E10717" s="68"/>
      <c r="F10717" s="69"/>
      <c r="G10717" s="69"/>
      <c r="H10717" s="69"/>
      <c r="I10717" s="69"/>
      <c r="J10717" s="68"/>
      <c r="K10717" s="69"/>
      <c r="L10717" s="68"/>
      <c r="M10717" s="68"/>
      <c r="N10717" s="68"/>
      <c r="O10717" s="68"/>
      <c r="P10717" s="70"/>
      <c r="Q10717" s="71"/>
    </row>
    <row r="10718" spans="1:17">
      <c r="A10718" s="152"/>
      <c r="B10718" s="68"/>
      <c r="C10718" s="68"/>
      <c r="D10718" s="68"/>
      <c r="E10718" s="68"/>
      <c r="F10718" s="69"/>
      <c r="G10718" s="69"/>
      <c r="H10718" s="69"/>
      <c r="I10718" s="69"/>
      <c r="J10718" s="68"/>
      <c r="K10718" s="69"/>
      <c r="L10718" s="68"/>
      <c r="M10718" s="68"/>
      <c r="N10718" s="68"/>
      <c r="O10718" s="68"/>
      <c r="P10718" s="70"/>
      <c r="Q10718" s="71"/>
    </row>
    <row r="10719" spans="1:17">
      <c r="A10719" s="152"/>
      <c r="B10719" s="68"/>
      <c r="C10719" s="68"/>
      <c r="D10719" s="68"/>
      <c r="E10719" s="68"/>
      <c r="F10719" s="69"/>
      <c r="G10719" s="69"/>
      <c r="H10719" s="69"/>
      <c r="I10719" s="69"/>
      <c r="J10719" s="68"/>
      <c r="K10719" s="69"/>
      <c r="L10719" s="68"/>
      <c r="M10719" s="68"/>
      <c r="N10719" s="68"/>
      <c r="O10719" s="68"/>
      <c r="P10719" s="70"/>
      <c r="Q10719" s="71"/>
    </row>
    <row r="10720" spans="1:17">
      <c r="A10720" s="152"/>
      <c r="B10720" s="68"/>
      <c r="C10720" s="68"/>
      <c r="D10720" s="68"/>
      <c r="E10720" s="68"/>
      <c r="F10720" s="69"/>
      <c r="G10720" s="69"/>
      <c r="H10720" s="69"/>
      <c r="I10720" s="69"/>
      <c r="J10720" s="68"/>
      <c r="K10720" s="69"/>
      <c r="L10720" s="68"/>
      <c r="M10720" s="68"/>
      <c r="N10720" s="68"/>
      <c r="O10720" s="68"/>
      <c r="P10720" s="70"/>
      <c r="Q10720" s="71"/>
    </row>
    <row r="10721" spans="1:17">
      <c r="A10721" s="152"/>
      <c r="B10721" s="68"/>
      <c r="C10721" s="68"/>
      <c r="D10721" s="68"/>
      <c r="E10721" s="68"/>
      <c r="F10721" s="69"/>
      <c r="G10721" s="69"/>
      <c r="H10721" s="69"/>
      <c r="I10721" s="69"/>
      <c r="J10721" s="68"/>
      <c r="K10721" s="69"/>
      <c r="L10721" s="68"/>
      <c r="M10721" s="68"/>
      <c r="N10721" s="68"/>
      <c r="O10721" s="68"/>
      <c r="P10721" s="70"/>
      <c r="Q10721" s="71"/>
    </row>
    <row r="10722" spans="1:17">
      <c r="A10722" s="152"/>
      <c r="B10722" s="68"/>
      <c r="C10722" s="68"/>
      <c r="D10722" s="68"/>
      <c r="E10722" s="68"/>
      <c r="F10722" s="69"/>
      <c r="G10722" s="69"/>
      <c r="H10722" s="69"/>
      <c r="I10722" s="69"/>
      <c r="J10722" s="68"/>
      <c r="K10722" s="69"/>
      <c r="L10722" s="68"/>
      <c r="M10722" s="68"/>
      <c r="N10722" s="68"/>
      <c r="O10722" s="68"/>
      <c r="P10722" s="70"/>
      <c r="Q10722" s="71"/>
    </row>
    <row r="10723" spans="1:17">
      <c r="A10723" s="152"/>
      <c r="B10723" s="68"/>
      <c r="C10723" s="68"/>
      <c r="D10723" s="68"/>
      <c r="E10723" s="68"/>
      <c r="F10723" s="69"/>
      <c r="G10723" s="69"/>
      <c r="H10723" s="69"/>
      <c r="I10723" s="69"/>
      <c r="J10723" s="68"/>
      <c r="K10723" s="69"/>
      <c r="L10723" s="68"/>
      <c r="M10723" s="68"/>
      <c r="N10723" s="68"/>
      <c r="O10723" s="68"/>
      <c r="P10723" s="70"/>
      <c r="Q10723" s="71"/>
    </row>
    <row r="10724" spans="1:17">
      <c r="A10724" s="152"/>
      <c r="B10724" s="68"/>
      <c r="C10724" s="68"/>
      <c r="D10724" s="68"/>
      <c r="E10724" s="68"/>
      <c r="F10724" s="69"/>
      <c r="G10724" s="69"/>
      <c r="H10724" s="69"/>
      <c r="I10724" s="69"/>
      <c r="J10724" s="68"/>
      <c r="K10724" s="69"/>
      <c r="L10724" s="68"/>
      <c r="M10724" s="68"/>
      <c r="N10724" s="68"/>
      <c r="O10724" s="68"/>
      <c r="P10724" s="70"/>
      <c r="Q10724" s="71"/>
    </row>
    <row r="10725" spans="1:17">
      <c r="A10725" s="152"/>
      <c r="B10725" s="68"/>
      <c r="C10725" s="68"/>
      <c r="D10725" s="68"/>
      <c r="E10725" s="68"/>
      <c r="F10725" s="69"/>
      <c r="G10725" s="69"/>
      <c r="H10725" s="69"/>
      <c r="I10725" s="69"/>
      <c r="J10725" s="68"/>
      <c r="K10725" s="69"/>
      <c r="L10725" s="68"/>
      <c r="M10725" s="68"/>
      <c r="N10725" s="68"/>
      <c r="O10725" s="68"/>
      <c r="P10725" s="70"/>
      <c r="Q10725" s="71"/>
    </row>
    <row r="10726" spans="1:17">
      <c r="A10726" s="152"/>
      <c r="B10726" s="68"/>
      <c r="C10726" s="68"/>
      <c r="D10726" s="68"/>
      <c r="E10726" s="68"/>
      <c r="F10726" s="69"/>
      <c r="G10726" s="69"/>
      <c r="H10726" s="69"/>
      <c r="I10726" s="69"/>
      <c r="J10726" s="68"/>
      <c r="K10726" s="69"/>
      <c r="L10726" s="68"/>
      <c r="M10726" s="68"/>
      <c r="N10726" s="68"/>
      <c r="O10726" s="68"/>
      <c r="P10726" s="70"/>
      <c r="Q10726" s="71"/>
    </row>
    <row r="10727" spans="1:17">
      <c r="A10727" s="152"/>
      <c r="B10727" s="68"/>
      <c r="C10727" s="68"/>
      <c r="D10727" s="68"/>
      <c r="E10727" s="68"/>
      <c r="F10727" s="69"/>
      <c r="G10727" s="69"/>
      <c r="H10727" s="69"/>
      <c r="I10727" s="69"/>
      <c r="J10727" s="68"/>
      <c r="K10727" s="69"/>
      <c r="L10727" s="68"/>
      <c r="M10727" s="68"/>
      <c r="N10727" s="68"/>
      <c r="O10727" s="68"/>
      <c r="P10727" s="70"/>
      <c r="Q10727" s="71"/>
    </row>
    <row r="10728" spans="1:17">
      <c r="A10728" s="152"/>
      <c r="B10728" s="68"/>
      <c r="C10728" s="68"/>
      <c r="D10728" s="68"/>
      <c r="E10728" s="68"/>
      <c r="F10728" s="69"/>
      <c r="G10728" s="69"/>
      <c r="H10728" s="69"/>
      <c r="I10728" s="69"/>
      <c r="J10728" s="68"/>
      <c r="K10728" s="69"/>
      <c r="L10728" s="68"/>
      <c r="M10728" s="68"/>
      <c r="N10728" s="68"/>
      <c r="O10728" s="68"/>
      <c r="P10728" s="70"/>
      <c r="Q10728" s="71"/>
    </row>
    <row r="10729" spans="1:17">
      <c r="A10729" s="152"/>
      <c r="B10729" s="68"/>
      <c r="C10729" s="68"/>
      <c r="D10729" s="68"/>
      <c r="E10729" s="68"/>
      <c r="F10729" s="69"/>
      <c r="G10729" s="69"/>
      <c r="H10729" s="69"/>
      <c r="I10729" s="69"/>
      <c r="J10729" s="68"/>
      <c r="K10729" s="69"/>
      <c r="L10729" s="68"/>
      <c r="M10729" s="68"/>
      <c r="N10729" s="68"/>
      <c r="O10729" s="68"/>
      <c r="P10729" s="70"/>
      <c r="Q10729" s="71"/>
    </row>
    <row r="10730" spans="1:17">
      <c r="A10730" s="152"/>
      <c r="B10730" s="68"/>
      <c r="C10730" s="68"/>
      <c r="D10730" s="68"/>
      <c r="E10730" s="68"/>
      <c r="F10730" s="69"/>
      <c r="G10730" s="69"/>
      <c r="H10730" s="69"/>
      <c r="I10730" s="69"/>
      <c r="J10730" s="68"/>
      <c r="K10730" s="69"/>
      <c r="L10730" s="68"/>
      <c r="M10730" s="68"/>
      <c r="N10730" s="68"/>
      <c r="O10730" s="68"/>
      <c r="P10730" s="70"/>
      <c r="Q10730" s="71"/>
    </row>
    <row r="10731" spans="1:17">
      <c r="A10731" s="152"/>
      <c r="B10731" s="68"/>
      <c r="C10731" s="68"/>
      <c r="D10731" s="68"/>
      <c r="E10731" s="68"/>
      <c r="F10731" s="69"/>
      <c r="G10731" s="69"/>
      <c r="H10731" s="69"/>
      <c r="I10731" s="69"/>
      <c r="J10731" s="68"/>
      <c r="K10731" s="69"/>
      <c r="L10731" s="68"/>
      <c r="M10731" s="68"/>
      <c r="N10731" s="68"/>
      <c r="O10731" s="68"/>
      <c r="P10731" s="70"/>
      <c r="Q10731" s="71"/>
    </row>
    <row r="10732" spans="1:17">
      <c r="A10732" s="152"/>
      <c r="B10732" s="68"/>
      <c r="C10732" s="68"/>
      <c r="D10732" s="68"/>
      <c r="E10732" s="68"/>
      <c r="F10732" s="69"/>
      <c r="G10732" s="69"/>
      <c r="H10732" s="69"/>
      <c r="I10732" s="69"/>
      <c r="J10732" s="68"/>
      <c r="K10732" s="69"/>
      <c r="L10732" s="68"/>
      <c r="M10732" s="68"/>
      <c r="N10732" s="68"/>
      <c r="O10732" s="68"/>
      <c r="P10732" s="70"/>
      <c r="Q10732" s="71"/>
    </row>
    <row r="10733" spans="1:17">
      <c r="A10733" s="152"/>
      <c r="B10733" s="68"/>
      <c r="C10733" s="68"/>
      <c r="D10733" s="68"/>
      <c r="E10733" s="68"/>
      <c r="F10733" s="69"/>
      <c r="G10733" s="69"/>
      <c r="H10733" s="69"/>
      <c r="I10733" s="69"/>
      <c r="J10733" s="68"/>
      <c r="K10733" s="69"/>
      <c r="L10733" s="68"/>
      <c r="M10733" s="68"/>
      <c r="N10733" s="68"/>
      <c r="O10733" s="68"/>
      <c r="P10733" s="70"/>
      <c r="Q10733" s="71"/>
    </row>
    <row r="10734" spans="1:17">
      <c r="A10734" s="152"/>
      <c r="B10734" s="68"/>
      <c r="C10734" s="68"/>
      <c r="D10734" s="68"/>
      <c r="E10734" s="68"/>
      <c r="F10734" s="69"/>
      <c r="G10734" s="69"/>
      <c r="H10734" s="69"/>
      <c r="I10734" s="69"/>
      <c r="J10734" s="68"/>
      <c r="K10734" s="69"/>
      <c r="L10734" s="68"/>
      <c r="M10734" s="68"/>
      <c r="N10734" s="68"/>
      <c r="O10734" s="68"/>
      <c r="P10734" s="70"/>
      <c r="Q10734" s="71"/>
    </row>
    <row r="10735" spans="1:17">
      <c r="A10735" s="152"/>
      <c r="B10735" s="68"/>
      <c r="C10735" s="68"/>
      <c r="D10735" s="68"/>
      <c r="E10735" s="68"/>
      <c r="F10735" s="69"/>
      <c r="G10735" s="69"/>
      <c r="H10735" s="69"/>
      <c r="I10735" s="69"/>
      <c r="J10735" s="68"/>
      <c r="K10735" s="69"/>
      <c r="L10735" s="68"/>
      <c r="M10735" s="68"/>
      <c r="N10735" s="68"/>
      <c r="O10735" s="68"/>
      <c r="P10735" s="70"/>
      <c r="Q10735" s="71"/>
    </row>
    <row r="10736" spans="1:17">
      <c r="A10736" s="152"/>
      <c r="B10736" s="68"/>
      <c r="C10736" s="68"/>
      <c r="D10736" s="68"/>
      <c r="E10736" s="68"/>
      <c r="F10736" s="69"/>
      <c r="G10736" s="69"/>
      <c r="H10736" s="69"/>
      <c r="I10736" s="69"/>
      <c r="J10736" s="68"/>
      <c r="K10736" s="69"/>
      <c r="L10736" s="68"/>
      <c r="M10736" s="68"/>
      <c r="N10736" s="68"/>
      <c r="O10736" s="68"/>
      <c r="P10736" s="70"/>
      <c r="Q10736" s="71"/>
    </row>
    <row r="10737" spans="1:17">
      <c r="A10737" s="152"/>
      <c r="B10737" s="68"/>
      <c r="C10737" s="68"/>
      <c r="D10737" s="68"/>
      <c r="E10737" s="68"/>
      <c r="F10737" s="69"/>
      <c r="G10737" s="69"/>
      <c r="H10737" s="69"/>
      <c r="I10737" s="69"/>
      <c r="J10737" s="68"/>
      <c r="K10737" s="69"/>
      <c r="L10737" s="68"/>
      <c r="M10737" s="68"/>
      <c r="N10737" s="68"/>
      <c r="O10737" s="68"/>
      <c r="P10737" s="70"/>
      <c r="Q10737" s="71"/>
    </row>
    <row r="10738" spans="1:17">
      <c r="A10738" s="152"/>
      <c r="B10738" s="68"/>
      <c r="C10738" s="68"/>
      <c r="D10738" s="68"/>
      <c r="E10738" s="68"/>
      <c r="F10738" s="69"/>
      <c r="G10738" s="69"/>
      <c r="H10738" s="69"/>
      <c r="I10738" s="69"/>
      <c r="J10738" s="68"/>
      <c r="K10738" s="69"/>
      <c r="L10738" s="68"/>
      <c r="M10738" s="68"/>
      <c r="N10738" s="68"/>
      <c r="O10738" s="68"/>
      <c r="P10738" s="70"/>
      <c r="Q10738" s="71"/>
    </row>
    <row r="10739" spans="1:17">
      <c r="A10739" s="152"/>
      <c r="B10739" s="68"/>
      <c r="C10739" s="68"/>
      <c r="D10739" s="68"/>
      <c r="E10739" s="68"/>
      <c r="F10739" s="69"/>
      <c r="G10739" s="69"/>
      <c r="H10739" s="69"/>
      <c r="I10739" s="69"/>
      <c r="J10739" s="68"/>
      <c r="K10739" s="69"/>
      <c r="L10739" s="68"/>
      <c r="M10739" s="68"/>
      <c r="N10739" s="68"/>
      <c r="O10739" s="68"/>
      <c r="P10739" s="70"/>
      <c r="Q10739" s="71"/>
    </row>
    <row r="10740" spans="1:17">
      <c r="A10740" s="152"/>
      <c r="B10740" s="68"/>
      <c r="C10740" s="68"/>
      <c r="D10740" s="68"/>
      <c r="E10740" s="68"/>
      <c r="F10740" s="69"/>
      <c r="G10740" s="69"/>
      <c r="H10740" s="69"/>
      <c r="I10740" s="69"/>
      <c r="J10740" s="68"/>
      <c r="K10740" s="69"/>
      <c r="L10740" s="68"/>
      <c r="M10740" s="68"/>
      <c r="N10740" s="68"/>
      <c r="O10740" s="68"/>
      <c r="P10740" s="70"/>
      <c r="Q10740" s="71"/>
    </row>
    <row r="10741" spans="1:17">
      <c r="A10741" s="152"/>
      <c r="B10741" s="68"/>
      <c r="C10741" s="68"/>
      <c r="D10741" s="68"/>
      <c r="E10741" s="68"/>
      <c r="F10741" s="69"/>
      <c r="G10741" s="69"/>
      <c r="H10741" s="69"/>
      <c r="I10741" s="69"/>
      <c r="J10741" s="68"/>
      <c r="K10741" s="69"/>
      <c r="L10741" s="68"/>
      <c r="M10741" s="68"/>
      <c r="N10741" s="68"/>
      <c r="O10741" s="68"/>
      <c r="P10741" s="70"/>
      <c r="Q10741" s="71"/>
    </row>
    <row r="10742" spans="1:17">
      <c r="A10742" s="152"/>
      <c r="B10742" s="68"/>
      <c r="C10742" s="68"/>
      <c r="D10742" s="68"/>
      <c r="E10742" s="68"/>
      <c r="F10742" s="69"/>
      <c r="G10742" s="69"/>
      <c r="H10742" s="69"/>
      <c r="I10742" s="69"/>
      <c r="J10742" s="68"/>
      <c r="K10742" s="69"/>
      <c r="L10742" s="68"/>
      <c r="M10742" s="68"/>
      <c r="N10742" s="68"/>
      <c r="O10742" s="68"/>
      <c r="P10742" s="70"/>
      <c r="Q10742" s="71"/>
    </row>
    <row r="10743" spans="1:17">
      <c r="A10743" s="152"/>
      <c r="B10743" s="68"/>
      <c r="C10743" s="68"/>
      <c r="D10743" s="68"/>
      <c r="E10743" s="68"/>
      <c r="F10743" s="69"/>
      <c r="G10743" s="69"/>
      <c r="H10743" s="69"/>
      <c r="I10743" s="69"/>
      <c r="J10743" s="68"/>
      <c r="K10743" s="69"/>
      <c r="L10743" s="68"/>
      <c r="M10743" s="68"/>
      <c r="N10743" s="68"/>
      <c r="O10743" s="68"/>
      <c r="P10743" s="70"/>
      <c r="Q10743" s="71"/>
    </row>
    <row r="10744" spans="1:17">
      <c r="A10744" s="152"/>
      <c r="B10744" s="68"/>
      <c r="C10744" s="68"/>
      <c r="D10744" s="68"/>
      <c r="E10744" s="68"/>
      <c r="F10744" s="69"/>
      <c r="G10744" s="69"/>
      <c r="H10744" s="69"/>
      <c r="I10744" s="69"/>
      <c r="J10744" s="68"/>
      <c r="K10744" s="69"/>
      <c r="L10744" s="68"/>
      <c r="M10744" s="68"/>
      <c r="N10744" s="68"/>
      <c r="O10744" s="68"/>
      <c r="P10744" s="70"/>
      <c r="Q10744" s="71"/>
    </row>
    <row r="10745" spans="1:17">
      <c r="A10745" s="152"/>
      <c r="B10745" s="68"/>
      <c r="C10745" s="68"/>
      <c r="D10745" s="68"/>
      <c r="E10745" s="68"/>
      <c r="F10745" s="69"/>
      <c r="G10745" s="69"/>
      <c r="H10745" s="69"/>
      <c r="I10745" s="69"/>
      <c r="J10745" s="68"/>
      <c r="K10745" s="69"/>
      <c r="L10745" s="68"/>
      <c r="M10745" s="68"/>
      <c r="N10745" s="68"/>
      <c r="O10745" s="68"/>
      <c r="P10745" s="70"/>
      <c r="Q10745" s="71"/>
    </row>
    <row r="10746" spans="1:17">
      <c r="A10746" s="152"/>
      <c r="B10746" s="68"/>
      <c r="C10746" s="68"/>
      <c r="D10746" s="68"/>
      <c r="E10746" s="68"/>
      <c r="F10746" s="69"/>
      <c r="G10746" s="69"/>
      <c r="H10746" s="69"/>
      <c r="I10746" s="69"/>
      <c r="J10746" s="68"/>
      <c r="K10746" s="69"/>
      <c r="L10746" s="68"/>
      <c r="M10746" s="68"/>
      <c r="N10746" s="68"/>
      <c r="O10746" s="68"/>
      <c r="P10746" s="70"/>
      <c r="Q10746" s="71"/>
    </row>
    <row r="10747" spans="1:17">
      <c r="A10747" s="152"/>
      <c r="B10747" s="68"/>
      <c r="C10747" s="68"/>
      <c r="D10747" s="68"/>
      <c r="E10747" s="68"/>
      <c r="F10747" s="69"/>
      <c r="G10747" s="69"/>
      <c r="H10747" s="69"/>
      <c r="I10747" s="69"/>
      <c r="J10747" s="68"/>
      <c r="K10747" s="69"/>
      <c r="L10747" s="68"/>
      <c r="M10747" s="68"/>
      <c r="N10747" s="68"/>
      <c r="O10747" s="68"/>
      <c r="P10747" s="70"/>
      <c r="Q10747" s="71"/>
    </row>
    <row r="10748" spans="1:17">
      <c r="A10748" s="152"/>
      <c r="B10748" s="68"/>
      <c r="C10748" s="68"/>
      <c r="D10748" s="68"/>
      <c r="E10748" s="68"/>
      <c r="F10748" s="69"/>
      <c r="G10748" s="69"/>
      <c r="H10748" s="69"/>
      <c r="I10748" s="69"/>
      <c r="J10748" s="68"/>
      <c r="K10748" s="69"/>
      <c r="L10748" s="68"/>
      <c r="M10748" s="68"/>
      <c r="N10748" s="68"/>
      <c r="O10748" s="68"/>
      <c r="P10748" s="70"/>
      <c r="Q10748" s="71"/>
    </row>
    <row r="10749" spans="1:17">
      <c r="A10749" s="152"/>
      <c r="B10749" s="68"/>
      <c r="C10749" s="68"/>
      <c r="D10749" s="68"/>
      <c r="E10749" s="68"/>
      <c r="F10749" s="69"/>
      <c r="G10749" s="69"/>
      <c r="H10749" s="69"/>
      <c r="I10749" s="69"/>
      <c r="J10749" s="68"/>
      <c r="K10749" s="69"/>
      <c r="L10749" s="68"/>
      <c r="M10749" s="68"/>
      <c r="N10749" s="68"/>
      <c r="O10749" s="68"/>
      <c r="P10749" s="70"/>
      <c r="Q10749" s="71"/>
    </row>
    <row r="10750" spans="1:17">
      <c r="A10750" s="152"/>
      <c r="B10750" s="68"/>
      <c r="C10750" s="68"/>
      <c r="D10750" s="68"/>
      <c r="E10750" s="68"/>
      <c r="F10750" s="69"/>
      <c r="G10750" s="69"/>
      <c r="H10750" s="69"/>
      <c r="I10750" s="69"/>
      <c r="J10750" s="68"/>
      <c r="K10750" s="69"/>
      <c r="L10750" s="68"/>
      <c r="M10750" s="68"/>
      <c r="N10750" s="68"/>
      <c r="O10750" s="68"/>
      <c r="P10750" s="70"/>
      <c r="Q10750" s="71"/>
    </row>
    <row r="10751" spans="1:17">
      <c r="A10751" s="152"/>
      <c r="B10751" s="68"/>
      <c r="C10751" s="68"/>
      <c r="D10751" s="68"/>
      <c r="E10751" s="68"/>
      <c r="F10751" s="69"/>
      <c r="G10751" s="69"/>
      <c r="H10751" s="69"/>
      <c r="I10751" s="69"/>
      <c r="J10751" s="68"/>
      <c r="K10751" s="69"/>
      <c r="L10751" s="68"/>
      <c r="M10751" s="68"/>
      <c r="N10751" s="68"/>
      <c r="O10751" s="68"/>
      <c r="P10751" s="70"/>
      <c r="Q10751" s="71"/>
    </row>
    <row r="10752" spans="1:17">
      <c r="A10752" s="152"/>
      <c r="B10752" s="68"/>
      <c r="C10752" s="68"/>
      <c r="D10752" s="68"/>
      <c r="E10752" s="68"/>
      <c r="F10752" s="69"/>
      <c r="G10752" s="69"/>
      <c r="H10752" s="69"/>
      <c r="I10752" s="69"/>
      <c r="J10752" s="68"/>
      <c r="K10752" s="69"/>
      <c r="L10752" s="68"/>
      <c r="M10752" s="68"/>
      <c r="N10752" s="68"/>
      <c r="O10752" s="68"/>
      <c r="P10752" s="70"/>
      <c r="Q10752" s="71"/>
    </row>
    <row r="10753" spans="1:17">
      <c r="A10753" s="152"/>
      <c r="B10753" s="68"/>
      <c r="C10753" s="68"/>
      <c r="D10753" s="68"/>
      <c r="E10753" s="68"/>
      <c r="F10753" s="69"/>
      <c r="G10753" s="69"/>
      <c r="H10753" s="69"/>
      <c r="I10753" s="69"/>
      <c r="J10753" s="68"/>
      <c r="K10753" s="69"/>
      <c r="L10753" s="68"/>
      <c r="M10753" s="68"/>
      <c r="N10753" s="68"/>
      <c r="O10753" s="68"/>
      <c r="P10753" s="70"/>
      <c r="Q10753" s="71"/>
    </row>
    <row r="10754" spans="1:17">
      <c r="A10754" s="152"/>
      <c r="B10754" s="68"/>
      <c r="C10754" s="68"/>
      <c r="D10754" s="68"/>
      <c r="E10754" s="68"/>
      <c r="F10754" s="69"/>
      <c r="G10754" s="69"/>
      <c r="H10754" s="69"/>
      <c r="I10754" s="69"/>
      <c r="J10754" s="68"/>
      <c r="K10754" s="69"/>
      <c r="L10754" s="68"/>
      <c r="M10754" s="68"/>
      <c r="N10754" s="68"/>
      <c r="O10754" s="68"/>
      <c r="P10754" s="70"/>
      <c r="Q10754" s="71"/>
    </row>
    <row r="10755" spans="1:17">
      <c r="A10755" s="152"/>
      <c r="B10755" s="68"/>
      <c r="C10755" s="68"/>
      <c r="D10755" s="68"/>
      <c r="E10755" s="68"/>
      <c r="F10755" s="69"/>
      <c r="G10755" s="69"/>
      <c r="H10755" s="69"/>
      <c r="I10755" s="69"/>
      <c r="J10755" s="68"/>
      <c r="K10755" s="69"/>
      <c r="L10755" s="68"/>
      <c r="M10755" s="68"/>
      <c r="N10755" s="68"/>
      <c r="O10755" s="68"/>
      <c r="P10755" s="70"/>
      <c r="Q10755" s="71"/>
    </row>
    <row r="10756" spans="1:17">
      <c r="A10756" s="152"/>
      <c r="B10756" s="68"/>
      <c r="C10756" s="68"/>
      <c r="D10756" s="68"/>
      <c r="E10756" s="68"/>
      <c r="F10756" s="69"/>
      <c r="G10756" s="69"/>
      <c r="H10756" s="69"/>
      <c r="I10756" s="69"/>
      <c r="J10756" s="68"/>
      <c r="K10756" s="69"/>
      <c r="L10756" s="68"/>
      <c r="M10756" s="68"/>
      <c r="N10756" s="68"/>
      <c r="O10756" s="68"/>
      <c r="P10756" s="70"/>
      <c r="Q10756" s="71"/>
    </row>
    <row r="10757" spans="1:17">
      <c r="A10757" s="152"/>
      <c r="B10757" s="68"/>
      <c r="C10757" s="68"/>
      <c r="D10757" s="68"/>
      <c r="E10757" s="68"/>
      <c r="F10757" s="69"/>
      <c r="G10757" s="69"/>
      <c r="H10757" s="69"/>
      <c r="I10757" s="69"/>
      <c r="J10757" s="68"/>
      <c r="K10757" s="69"/>
      <c r="L10757" s="68"/>
      <c r="M10757" s="68"/>
      <c r="N10757" s="68"/>
      <c r="O10757" s="68"/>
      <c r="P10757" s="70"/>
      <c r="Q10757" s="71"/>
    </row>
    <row r="10758" spans="1:17">
      <c r="A10758" s="152"/>
      <c r="B10758" s="68"/>
      <c r="C10758" s="68"/>
      <c r="D10758" s="68"/>
      <c r="E10758" s="68"/>
      <c r="F10758" s="69"/>
      <c r="G10758" s="69"/>
      <c r="H10758" s="69"/>
      <c r="I10758" s="69"/>
      <c r="J10758" s="68"/>
      <c r="K10758" s="69"/>
      <c r="L10758" s="68"/>
      <c r="M10758" s="68"/>
      <c r="N10758" s="68"/>
      <c r="O10758" s="68"/>
      <c r="P10758" s="70"/>
      <c r="Q10758" s="71"/>
    </row>
    <row r="10759" spans="1:17">
      <c r="A10759" s="152"/>
      <c r="B10759" s="68"/>
      <c r="C10759" s="68"/>
      <c r="D10759" s="68"/>
      <c r="E10759" s="68"/>
      <c r="F10759" s="69"/>
      <c r="G10759" s="69"/>
      <c r="H10759" s="69"/>
      <c r="I10759" s="69"/>
      <c r="J10759" s="68"/>
      <c r="K10759" s="69"/>
      <c r="L10759" s="68"/>
      <c r="M10759" s="68"/>
      <c r="N10759" s="68"/>
      <c r="O10759" s="68"/>
      <c r="P10759" s="70"/>
      <c r="Q10759" s="71"/>
    </row>
    <row r="10760" spans="1:17">
      <c r="A10760" s="152"/>
      <c r="B10760" s="68"/>
      <c r="C10760" s="68"/>
      <c r="D10760" s="68"/>
      <c r="E10760" s="68"/>
      <c r="F10760" s="69"/>
      <c r="G10760" s="69"/>
      <c r="H10760" s="69"/>
      <c r="I10760" s="69"/>
      <c r="J10760" s="68"/>
      <c r="K10760" s="69"/>
      <c r="L10760" s="68"/>
      <c r="M10760" s="68"/>
      <c r="N10760" s="68"/>
      <c r="O10760" s="68"/>
      <c r="P10760" s="70"/>
      <c r="Q10760" s="71"/>
    </row>
    <row r="10761" spans="1:17">
      <c r="A10761" s="152"/>
      <c r="B10761" s="68"/>
      <c r="C10761" s="68"/>
      <c r="D10761" s="68"/>
      <c r="E10761" s="68"/>
      <c r="F10761" s="69"/>
      <c r="G10761" s="69"/>
      <c r="H10761" s="69"/>
      <c r="I10761" s="69"/>
      <c r="J10761" s="68"/>
      <c r="K10761" s="69"/>
      <c r="L10761" s="68"/>
      <c r="M10761" s="68"/>
      <c r="N10761" s="68"/>
      <c r="O10761" s="68"/>
      <c r="P10761" s="70"/>
      <c r="Q10761" s="71"/>
    </row>
    <row r="10762" spans="1:17">
      <c r="A10762" s="152"/>
      <c r="B10762" s="68"/>
      <c r="C10762" s="68"/>
      <c r="D10762" s="68"/>
      <c r="E10762" s="68"/>
      <c r="F10762" s="69"/>
      <c r="G10762" s="69"/>
      <c r="H10762" s="69"/>
      <c r="I10762" s="69"/>
      <c r="J10762" s="68"/>
      <c r="K10762" s="69"/>
      <c r="L10762" s="68"/>
      <c r="M10762" s="68"/>
      <c r="N10762" s="68"/>
      <c r="O10762" s="68"/>
      <c r="P10762" s="70"/>
      <c r="Q10762" s="71"/>
    </row>
    <row r="10763" spans="1:17">
      <c r="A10763" s="152"/>
      <c r="B10763" s="68"/>
      <c r="C10763" s="68"/>
      <c r="D10763" s="68"/>
      <c r="E10763" s="68"/>
      <c r="F10763" s="69"/>
      <c r="G10763" s="69"/>
      <c r="H10763" s="69"/>
      <c r="I10763" s="69"/>
      <c r="J10763" s="68"/>
      <c r="K10763" s="69"/>
      <c r="L10763" s="68"/>
      <c r="M10763" s="68"/>
      <c r="N10763" s="68"/>
      <c r="O10763" s="68"/>
      <c r="P10763" s="70"/>
      <c r="Q10763" s="71"/>
    </row>
    <row r="10764" spans="1:17">
      <c r="A10764" s="152"/>
      <c r="B10764" s="68"/>
      <c r="C10764" s="68"/>
      <c r="D10764" s="68"/>
      <c r="E10764" s="68"/>
      <c r="F10764" s="69"/>
      <c r="G10764" s="69"/>
      <c r="H10764" s="69"/>
      <c r="I10764" s="69"/>
      <c r="J10764" s="68"/>
      <c r="K10764" s="69"/>
      <c r="L10764" s="68"/>
      <c r="M10764" s="68"/>
      <c r="N10764" s="68"/>
      <c r="O10764" s="68"/>
      <c r="P10764" s="70"/>
      <c r="Q10764" s="71"/>
    </row>
    <row r="10765" spans="1:17">
      <c r="A10765" s="152"/>
      <c r="B10765" s="68"/>
      <c r="C10765" s="68"/>
      <c r="D10765" s="68"/>
      <c r="E10765" s="68"/>
      <c r="F10765" s="69"/>
      <c r="G10765" s="69"/>
      <c r="H10765" s="69"/>
      <c r="I10765" s="69"/>
      <c r="J10765" s="68"/>
      <c r="K10765" s="69"/>
      <c r="L10765" s="68"/>
      <c r="M10765" s="68"/>
      <c r="N10765" s="68"/>
      <c r="O10765" s="68"/>
      <c r="P10765" s="70"/>
      <c r="Q10765" s="71"/>
    </row>
    <row r="10766" spans="1:17">
      <c r="A10766" s="152"/>
      <c r="B10766" s="68"/>
      <c r="C10766" s="68"/>
      <c r="D10766" s="68"/>
      <c r="E10766" s="68"/>
      <c r="F10766" s="69"/>
      <c r="G10766" s="69"/>
      <c r="H10766" s="69"/>
      <c r="I10766" s="69"/>
      <c r="J10766" s="68"/>
      <c r="K10766" s="69"/>
      <c r="L10766" s="68"/>
      <c r="M10766" s="68"/>
      <c r="N10766" s="68"/>
      <c r="O10766" s="68"/>
      <c r="P10766" s="70"/>
      <c r="Q10766" s="71"/>
    </row>
    <row r="10767" spans="1:17">
      <c r="A10767" s="152"/>
      <c r="B10767" s="68"/>
      <c r="C10767" s="68"/>
      <c r="D10767" s="68"/>
      <c r="E10767" s="68"/>
      <c r="F10767" s="69"/>
      <c r="G10767" s="69"/>
      <c r="H10767" s="69"/>
      <c r="I10767" s="69"/>
      <c r="J10767" s="68"/>
      <c r="K10767" s="69"/>
      <c r="L10767" s="68"/>
      <c r="M10767" s="68"/>
      <c r="N10767" s="68"/>
      <c r="O10767" s="68"/>
      <c r="P10767" s="70"/>
      <c r="Q10767" s="71"/>
    </row>
    <row r="10768" spans="1:17">
      <c r="A10768" s="152"/>
      <c r="B10768" s="68"/>
      <c r="C10768" s="68"/>
      <c r="D10768" s="68"/>
      <c r="E10768" s="68"/>
      <c r="F10768" s="69"/>
      <c r="G10768" s="69"/>
      <c r="H10768" s="69"/>
      <c r="I10768" s="69"/>
      <c r="J10768" s="68"/>
      <c r="K10768" s="69"/>
      <c r="L10768" s="68"/>
      <c r="M10768" s="68"/>
      <c r="N10768" s="68"/>
      <c r="O10768" s="68"/>
      <c r="P10768" s="70"/>
      <c r="Q10768" s="71"/>
    </row>
    <row r="10769" spans="1:17">
      <c r="A10769" s="152"/>
      <c r="B10769" s="68"/>
      <c r="C10769" s="68"/>
      <c r="D10769" s="68"/>
      <c r="E10769" s="68"/>
      <c r="F10769" s="69"/>
      <c r="G10769" s="69"/>
      <c r="H10769" s="69"/>
      <c r="I10769" s="69"/>
      <c r="J10769" s="68"/>
      <c r="K10769" s="69"/>
      <c r="L10769" s="68"/>
      <c r="M10769" s="68"/>
      <c r="N10769" s="68"/>
      <c r="O10769" s="68"/>
      <c r="P10769" s="70"/>
      <c r="Q10769" s="71"/>
    </row>
    <row r="10770" spans="1:17">
      <c r="A10770" s="152"/>
      <c r="B10770" s="68"/>
      <c r="C10770" s="68"/>
      <c r="D10770" s="68"/>
      <c r="E10770" s="68"/>
      <c r="F10770" s="69"/>
      <c r="G10770" s="69"/>
      <c r="H10770" s="69"/>
      <c r="I10770" s="69"/>
      <c r="J10770" s="68"/>
      <c r="K10770" s="69"/>
      <c r="L10770" s="68"/>
      <c r="M10770" s="68"/>
      <c r="N10770" s="68"/>
      <c r="O10770" s="68"/>
      <c r="P10770" s="70"/>
      <c r="Q10770" s="71"/>
    </row>
    <row r="10771" spans="1:17">
      <c r="A10771" s="152"/>
      <c r="B10771" s="68"/>
      <c r="C10771" s="68"/>
      <c r="D10771" s="68"/>
      <c r="E10771" s="68"/>
      <c r="F10771" s="69"/>
      <c r="G10771" s="69"/>
      <c r="H10771" s="69"/>
      <c r="I10771" s="69"/>
      <c r="J10771" s="68"/>
      <c r="K10771" s="69"/>
      <c r="L10771" s="68"/>
      <c r="M10771" s="68"/>
      <c r="N10771" s="68"/>
      <c r="O10771" s="68"/>
      <c r="P10771" s="70"/>
      <c r="Q10771" s="71"/>
    </row>
    <row r="10772" spans="1:17">
      <c r="A10772" s="152"/>
      <c r="B10772" s="68"/>
      <c r="C10772" s="68"/>
      <c r="D10772" s="68"/>
      <c r="E10772" s="68"/>
      <c r="F10772" s="69"/>
      <c r="G10772" s="69"/>
      <c r="H10772" s="69"/>
      <c r="I10772" s="69"/>
      <c r="J10772" s="68"/>
      <c r="K10772" s="69"/>
      <c r="L10772" s="68"/>
      <c r="M10772" s="68"/>
      <c r="N10772" s="68"/>
      <c r="O10772" s="68"/>
      <c r="P10772" s="70"/>
      <c r="Q10772" s="71"/>
    </row>
    <row r="10773" spans="1:17">
      <c r="A10773" s="152"/>
      <c r="B10773" s="68"/>
      <c r="C10773" s="68"/>
      <c r="D10773" s="68"/>
      <c r="E10773" s="68"/>
      <c r="F10773" s="69"/>
      <c r="G10773" s="69"/>
      <c r="H10773" s="69"/>
      <c r="I10773" s="69"/>
      <c r="J10773" s="68"/>
      <c r="K10773" s="69"/>
      <c r="L10773" s="68"/>
      <c r="M10773" s="68"/>
      <c r="N10773" s="68"/>
      <c r="O10773" s="68"/>
      <c r="P10773" s="70"/>
      <c r="Q10773" s="71"/>
    </row>
    <row r="10774" spans="1:17">
      <c r="A10774" s="152"/>
      <c r="B10774" s="68"/>
      <c r="C10774" s="68"/>
      <c r="D10774" s="68"/>
      <c r="E10774" s="68"/>
      <c r="F10774" s="69"/>
      <c r="G10774" s="69"/>
      <c r="H10774" s="69"/>
      <c r="I10774" s="69"/>
      <c r="J10774" s="68"/>
      <c r="K10774" s="69"/>
      <c r="L10774" s="68"/>
      <c r="M10774" s="68"/>
      <c r="N10774" s="68"/>
      <c r="O10774" s="68"/>
      <c r="P10774" s="70"/>
      <c r="Q10774" s="71"/>
    </row>
    <row r="10775" spans="1:17">
      <c r="A10775" s="152"/>
      <c r="B10775" s="68"/>
      <c r="C10775" s="68"/>
      <c r="D10775" s="68"/>
      <c r="E10775" s="68"/>
      <c r="F10775" s="69"/>
      <c r="G10775" s="69"/>
      <c r="H10775" s="69"/>
      <c r="I10775" s="69"/>
      <c r="J10775" s="68"/>
      <c r="K10775" s="69"/>
      <c r="L10775" s="68"/>
      <c r="M10775" s="68"/>
      <c r="N10775" s="68"/>
      <c r="O10775" s="68"/>
      <c r="P10775" s="70"/>
      <c r="Q10775" s="71"/>
    </row>
    <row r="10776" spans="1:17">
      <c r="A10776" s="152"/>
      <c r="B10776" s="68"/>
      <c r="C10776" s="68"/>
      <c r="D10776" s="68"/>
      <c r="E10776" s="68"/>
      <c r="F10776" s="69"/>
      <c r="G10776" s="69"/>
      <c r="H10776" s="69"/>
      <c r="I10776" s="69"/>
      <c r="J10776" s="68"/>
      <c r="K10776" s="69"/>
      <c r="L10776" s="68"/>
      <c r="M10776" s="68"/>
      <c r="N10776" s="68"/>
      <c r="O10776" s="68"/>
      <c r="P10776" s="70"/>
      <c r="Q10776" s="71"/>
    </row>
    <row r="10777" spans="1:17">
      <c r="A10777" s="152"/>
      <c r="B10777" s="68"/>
      <c r="C10777" s="68"/>
      <c r="D10777" s="68"/>
      <c r="E10777" s="68"/>
      <c r="F10777" s="69"/>
      <c r="G10777" s="69"/>
      <c r="H10777" s="69"/>
      <c r="I10777" s="69"/>
      <c r="J10777" s="68"/>
      <c r="K10777" s="69"/>
      <c r="L10777" s="68"/>
      <c r="M10777" s="68"/>
      <c r="N10777" s="68"/>
      <c r="O10777" s="68"/>
      <c r="P10777" s="70"/>
      <c r="Q10777" s="71"/>
    </row>
    <row r="10778" spans="1:17">
      <c r="A10778" s="152"/>
      <c r="B10778" s="68"/>
      <c r="C10778" s="68"/>
      <c r="D10778" s="68"/>
      <c r="E10778" s="68"/>
      <c r="F10778" s="69"/>
      <c r="G10778" s="69"/>
      <c r="H10778" s="69"/>
      <c r="I10778" s="69"/>
      <c r="J10778" s="68"/>
      <c r="K10778" s="69"/>
      <c r="L10778" s="68"/>
      <c r="M10778" s="68"/>
      <c r="N10778" s="68"/>
      <c r="O10778" s="68"/>
      <c r="P10778" s="70"/>
      <c r="Q10778" s="71"/>
    </row>
    <row r="10779" spans="1:17">
      <c r="A10779" s="152"/>
      <c r="B10779" s="68"/>
      <c r="C10779" s="68"/>
      <c r="D10779" s="68"/>
      <c r="E10779" s="68"/>
      <c r="F10779" s="69"/>
      <c r="G10779" s="69"/>
      <c r="H10779" s="69"/>
      <c r="I10779" s="69"/>
      <c r="J10779" s="68"/>
      <c r="K10779" s="69"/>
      <c r="L10779" s="68"/>
      <c r="M10779" s="68"/>
      <c r="N10779" s="68"/>
      <c r="O10779" s="68"/>
      <c r="P10779" s="70"/>
      <c r="Q10779" s="71"/>
    </row>
    <row r="10780" spans="1:17">
      <c r="A10780" s="152"/>
      <c r="B10780" s="68"/>
      <c r="C10780" s="68"/>
      <c r="D10780" s="68"/>
      <c r="E10780" s="68"/>
      <c r="F10780" s="69"/>
      <c r="G10780" s="69"/>
      <c r="H10780" s="69"/>
      <c r="I10780" s="69"/>
      <c r="J10780" s="68"/>
      <c r="K10780" s="69"/>
      <c r="L10780" s="68"/>
      <c r="M10780" s="68"/>
      <c r="N10780" s="68"/>
      <c r="O10780" s="68"/>
      <c r="P10780" s="70"/>
      <c r="Q10780" s="71"/>
    </row>
    <row r="10781" spans="1:17">
      <c r="A10781" s="152"/>
      <c r="B10781" s="68"/>
      <c r="C10781" s="68"/>
      <c r="D10781" s="68"/>
      <c r="E10781" s="68"/>
      <c r="F10781" s="69"/>
      <c r="G10781" s="69"/>
      <c r="H10781" s="69"/>
      <c r="I10781" s="69"/>
      <c r="J10781" s="68"/>
      <c r="K10781" s="69"/>
      <c r="L10781" s="68"/>
      <c r="M10781" s="68"/>
      <c r="N10781" s="68"/>
      <c r="O10781" s="68"/>
      <c r="P10781" s="70"/>
      <c r="Q10781" s="71"/>
    </row>
    <row r="10782" spans="1:17">
      <c r="A10782" s="152"/>
      <c r="B10782" s="68"/>
      <c r="C10782" s="68"/>
      <c r="D10782" s="68"/>
      <c r="E10782" s="68"/>
      <c r="F10782" s="69"/>
      <c r="G10782" s="69"/>
      <c r="H10782" s="69"/>
      <c r="I10782" s="69"/>
      <c r="J10782" s="68"/>
      <c r="K10782" s="69"/>
      <c r="L10782" s="68"/>
      <c r="M10782" s="68"/>
      <c r="N10782" s="68"/>
      <c r="O10782" s="68"/>
      <c r="P10782" s="70"/>
      <c r="Q10782" s="71"/>
    </row>
    <row r="10783" spans="1:17">
      <c r="A10783" s="152"/>
      <c r="B10783" s="68"/>
      <c r="C10783" s="68"/>
      <c r="D10783" s="68"/>
      <c r="E10783" s="68"/>
      <c r="F10783" s="69"/>
      <c r="G10783" s="69"/>
      <c r="H10783" s="69"/>
      <c r="I10783" s="69"/>
      <c r="J10783" s="68"/>
      <c r="K10783" s="69"/>
      <c r="L10783" s="68"/>
      <c r="M10783" s="68"/>
      <c r="N10783" s="68"/>
      <c r="O10783" s="68"/>
      <c r="P10783" s="70"/>
      <c r="Q10783" s="71"/>
    </row>
    <row r="10784" spans="1:17">
      <c r="A10784" s="152"/>
      <c r="B10784" s="68"/>
      <c r="C10784" s="68"/>
      <c r="D10784" s="68"/>
      <c r="E10784" s="68"/>
      <c r="F10784" s="69"/>
      <c r="G10784" s="69"/>
      <c r="H10784" s="69"/>
      <c r="I10784" s="69"/>
      <c r="J10784" s="68"/>
      <c r="K10784" s="69"/>
      <c r="L10784" s="68"/>
      <c r="M10784" s="68"/>
      <c r="N10784" s="68"/>
      <c r="O10784" s="68"/>
      <c r="P10784" s="70"/>
      <c r="Q10784" s="71"/>
    </row>
    <row r="10785" spans="1:17">
      <c r="A10785" s="152"/>
      <c r="B10785" s="68"/>
      <c r="C10785" s="68"/>
      <c r="D10785" s="68"/>
      <c r="E10785" s="68"/>
      <c r="F10785" s="69"/>
      <c r="G10785" s="69"/>
      <c r="H10785" s="69"/>
      <c r="I10785" s="69"/>
      <c r="J10785" s="68"/>
      <c r="K10785" s="69"/>
      <c r="L10785" s="68"/>
      <c r="M10785" s="68"/>
      <c r="N10785" s="68"/>
      <c r="O10785" s="68"/>
      <c r="P10785" s="70"/>
      <c r="Q10785" s="71"/>
    </row>
    <row r="10786" spans="1:17">
      <c r="A10786" s="152"/>
      <c r="B10786" s="68"/>
      <c r="C10786" s="68"/>
      <c r="D10786" s="68"/>
      <c r="E10786" s="68"/>
      <c r="F10786" s="69"/>
      <c r="G10786" s="69"/>
      <c r="H10786" s="69"/>
      <c r="I10786" s="69"/>
      <c r="J10786" s="68"/>
      <c r="K10786" s="69"/>
      <c r="L10786" s="68"/>
      <c r="M10786" s="68"/>
      <c r="N10786" s="68"/>
      <c r="O10786" s="68"/>
      <c r="P10786" s="70"/>
      <c r="Q10786" s="71"/>
    </row>
    <row r="10787" spans="1:17">
      <c r="A10787" s="152"/>
      <c r="B10787" s="68"/>
      <c r="C10787" s="68"/>
      <c r="D10787" s="68"/>
      <c r="E10787" s="68"/>
      <c r="F10787" s="69"/>
      <c r="G10787" s="69"/>
      <c r="H10787" s="69"/>
      <c r="I10787" s="69"/>
      <c r="J10787" s="68"/>
      <c r="K10787" s="69"/>
      <c r="L10787" s="68"/>
      <c r="M10787" s="68"/>
      <c r="N10787" s="68"/>
      <c r="O10787" s="68"/>
      <c r="P10787" s="70"/>
      <c r="Q10787" s="71"/>
    </row>
    <row r="10788" spans="1:17">
      <c r="A10788" s="152"/>
      <c r="B10788" s="68"/>
      <c r="C10788" s="68"/>
      <c r="D10788" s="68"/>
      <c r="E10788" s="68"/>
      <c r="F10788" s="69"/>
      <c r="G10788" s="69"/>
      <c r="H10788" s="69"/>
      <c r="I10788" s="69"/>
      <c r="J10788" s="68"/>
      <c r="K10788" s="69"/>
      <c r="L10788" s="68"/>
      <c r="M10788" s="68"/>
      <c r="N10788" s="68"/>
      <c r="O10788" s="68"/>
      <c r="P10788" s="70"/>
      <c r="Q10788" s="71"/>
    </row>
    <row r="10789" spans="1:17">
      <c r="A10789" s="152"/>
      <c r="B10789" s="68"/>
      <c r="C10789" s="68"/>
      <c r="D10789" s="68"/>
      <c r="E10789" s="68"/>
      <c r="F10789" s="69"/>
      <c r="G10789" s="69"/>
      <c r="H10789" s="69"/>
      <c r="I10789" s="69"/>
      <c r="J10789" s="68"/>
      <c r="K10789" s="69"/>
      <c r="L10789" s="68"/>
      <c r="M10789" s="68"/>
      <c r="N10789" s="68"/>
      <c r="O10789" s="68"/>
      <c r="P10789" s="70"/>
      <c r="Q10789" s="71"/>
    </row>
    <row r="10790" spans="1:17">
      <c r="A10790" s="152"/>
      <c r="B10790" s="68"/>
      <c r="C10790" s="68"/>
      <c r="D10790" s="68"/>
      <c r="E10790" s="68"/>
      <c r="F10790" s="69"/>
      <c r="G10790" s="69"/>
      <c r="H10790" s="69"/>
      <c r="I10790" s="69"/>
      <c r="J10790" s="68"/>
      <c r="K10790" s="69"/>
      <c r="L10790" s="68"/>
      <c r="M10790" s="68"/>
      <c r="N10790" s="68"/>
      <c r="O10790" s="68"/>
      <c r="P10790" s="70"/>
      <c r="Q10790" s="71"/>
    </row>
    <row r="10791" spans="1:17">
      <c r="A10791" s="152"/>
      <c r="B10791" s="68"/>
      <c r="C10791" s="68"/>
      <c r="D10791" s="68"/>
      <c r="E10791" s="68"/>
      <c r="F10791" s="69"/>
      <c r="G10791" s="69"/>
      <c r="H10791" s="69"/>
      <c r="I10791" s="69"/>
      <c r="J10791" s="68"/>
      <c r="K10791" s="69"/>
      <c r="L10791" s="68"/>
      <c r="M10791" s="68"/>
      <c r="N10791" s="68"/>
      <c r="O10791" s="68"/>
      <c r="P10791" s="70"/>
      <c r="Q10791" s="71"/>
    </row>
    <row r="10792" spans="1:17">
      <c r="A10792" s="152"/>
      <c r="B10792" s="68"/>
      <c r="C10792" s="68"/>
      <c r="D10792" s="68"/>
      <c r="E10792" s="68"/>
      <c r="F10792" s="69"/>
      <c r="G10792" s="69"/>
      <c r="H10792" s="69"/>
      <c r="I10792" s="69"/>
      <c r="J10792" s="68"/>
      <c r="K10792" s="69"/>
      <c r="L10792" s="68"/>
      <c r="M10792" s="68"/>
      <c r="N10792" s="68"/>
      <c r="O10792" s="68"/>
      <c r="P10792" s="70"/>
      <c r="Q10792" s="71"/>
    </row>
    <row r="10793" spans="1:17">
      <c r="A10793" s="152"/>
      <c r="B10793" s="68"/>
      <c r="C10793" s="68"/>
      <c r="D10793" s="68"/>
      <c r="E10793" s="68"/>
      <c r="F10793" s="69"/>
      <c r="G10793" s="69"/>
      <c r="H10793" s="69"/>
      <c r="I10793" s="69"/>
      <c r="J10793" s="68"/>
      <c r="K10793" s="69"/>
      <c r="L10793" s="68"/>
      <c r="M10793" s="68"/>
      <c r="N10793" s="68"/>
      <c r="O10793" s="68"/>
      <c r="P10793" s="70"/>
      <c r="Q10793" s="71"/>
    </row>
    <row r="10794" spans="1:17">
      <c r="A10794" s="152"/>
      <c r="B10794" s="68"/>
      <c r="C10794" s="68"/>
      <c r="D10794" s="68"/>
      <c r="E10794" s="68"/>
      <c r="F10794" s="69"/>
      <c r="G10794" s="69"/>
      <c r="H10794" s="69"/>
      <c r="I10794" s="69"/>
      <c r="J10794" s="68"/>
      <c r="K10794" s="69"/>
      <c r="L10794" s="68"/>
      <c r="M10794" s="68"/>
      <c r="N10794" s="68"/>
      <c r="O10794" s="68"/>
      <c r="P10794" s="70"/>
      <c r="Q10794" s="71"/>
    </row>
    <row r="10795" spans="1:17">
      <c r="A10795" s="152"/>
      <c r="B10795" s="68"/>
      <c r="C10795" s="68"/>
      <c r="D10795" s="68"/>
      <c r="E10795" s="68"/>
      <c r="F10795" s="69"/>
      <c r="G10795" s="69"/>
      <c r="H10795" s="69"/>
      <c r="I10795" s="69"/>
      <c r="J10795" s="68"/>
      <c r="K10795" s="69"/>
      <c r="L10795" s="68"/>
      <c r="M10795" s="68"/>
      <c r="N10795" s="68"/>
      <c r="O10795" s="68"/>
      <c r="P10795" s="70"/>
      <c r="Q10795" s="71"/>
    </row>
    <row r="10796" spans="1:17">
      <c r="A10796" s="152"/>
      <c r="B10796" s="68"/>
      <c r="C10796" s="68"/>
      <c r="D10796" s="68"/>
      <c r="E10796" s="68"/>
      <c r="F10796" s="69"/>
      <c r="G10796" s="69"/>
      <c r="H10796" s="69"/>
      <c r="I10796" s="69"/>
      <c r="J10796" s="68"/>
      <c r="K10796" s="69"/>
      <c r="L10796" s="68"/>
      <c r="M10796" s="68"/>
      <c r="N10796" s="68"/>
      <c r="O10796" s="68"/>
      <c r="P10796" s="70"/>
      <c r="Q10796" s="71"/>
    </row>
    <row r="10797" spans="1:17">
      <c r="A10797" s="152"/>
      <c r="B10797" s="68"/>
      <c r="C10797" s="68"/>
      <c r="D10797" s="68"/>
      <c r="E10797" s="68"/>
      <c r="F10797" s="69"/>
      <c r="G10797" s="69"/>
      <c r="H10797" s="69"/>
      <c r="I10797" s="69"/>
      <c r="J10797" s="68"/>
      <c r="K10797" s="69"/>
      <c r="L10797" s="68"/>
      <c r="M10797" s="68"/>
      <c r="N10797" s="68"/>
      <c r="O10797" s="68"/>
      <c r="P10797" s="70"/>
      <c r="Q10797" s="71"/>
    </row>
    <row r="10798" spans="1:17">
      <c r="A10798" s="152"/>
      <c r="B10798" s="68"/>
      <c r="C10798" s="68"/>
      <c r="D10798" s="68"/>
      <c r="E10798" s="68"/>
      <c r="F10798" s="69"/>
      <c r="G10798" s="69"/>
      <c r="H10798" s="69"/>
      <c r="I10798" s="69"/>
      <c r="J10798" s="68"/>
      <c r="K10798" s="69"/>
      <c r="L10798" s="68"/>
      <c r="M10798" s="68"/>
      <c r="N10798" s="68"/>
      <c r="O10798" s="68"/>
      <c r="P10798" s="70"/>
      <c r="Q10798" s="71"/>
    </row>
    <row r="10799" spans="1:17">
      <c r="A10799" s="152"/>
      <c r="B10799" s="68"/>
      <c r="C10799" s="68"/>
      <c r="D10799" s="68"/>
      <c r="E10799" s="68"/>
      <c r="F10799" s="69"/>
      <c r="G10799" s="69"/>
      <c r="H10799" s="69"/>
      <c r="I10799" s="69"/>
      <c r="J10799" s="68"/>
      <c r="K10799" s="69"/>
      <c r="L10799" s="68"/>
      <c r="M10799" s="68"/>
      <c r="N10799" s="68"/>
      <c r="O10799" s="68"/>
      <c r="P10799" s="70"/>
      <c r="Q10799" s="71"/>
    </row>
    <row r="10800" spans="1:17">
      <c r="A10800" s="152"/>
      <c r="B10800" s="68"/>
      <c r="C10800" s="68"/>
      <c r="D10800" s="68"/>
      <c r="E10800" s="68"/>
      <c r="F10800" s="69"/>
      <c r="G10800" s="69"/>
      <c r="H10800" s="69"/>
      <c r="I10800" s="69"/>
      <c r="J10800" s="68"/>
      <c r="K10800" s="69"/>
      <c r="L10800" s="68"/>
      <c r="M10800" s="68"/>
      <c r="N10800" s="68"/>
      <c r="O10800" s="68"/>
      <c r="P10800" s="70"/>
      <c r="Q10800" s="71"/>
    </row>
    <row r="10801" spans="1:17">
      <c r="A10801" s="152"/>
      <c r="B10801" s="68"/>
      <c r="C10801" s="68"/>
      <c r="D10801" s="68"/>
      <c r="E10801" s="68"/>
      <c r="F10801" s="69"/>
      <c r="G10801" s="69"/>
      <c r="H10801" s="69"/>
      <c r="I10801" s="69"/>
      <c r="J10801" s="68"/>
      <c r="K10801" s="69"/>
      <c r="L10801" s="68"/>
      <c r="M10801" s="68"/>
      <c r="N10801" s="68"/>
      <c r="O10801" s="68"/>
      <c r="P10801" s="70"/>
      <c r="Q10801" s="71"/>
    </row>
    <row r="10802" spans="1:17">
      <c r="A10802" s="152"/>
      <c r="B10802" s="68"/>
      <c r="C10802" s="68"/>
      <c r="D10802" s="68"/>
      <c r="E10802" s="68"/>
      <c r="F10802" s="69"/>
      <c r="G10802" s="69"/>
      <c r="H10802" s="69"/>
      <c r="I10802" s="69"/>
      <c r="J10802" s="68"/>
      <c r="K10802" s="69"/>
      <c r="L10802" s="68"/>
      <c r="M10802" s="68"/>
      <c r="N10802" s="68"/>
      <c r="O10802" s="68"/>
      <c r="P10802" s="70"/>
      <c r="Q10802" s="71"/>
    </row>
    <row r="10803" spans="1:17">
      <c r="A10803" s="152"/>
      <c r="B10803" s="68"/>
      <c r="C10803" s="68"/>
      <c r="D10803" s="68"/>
      <c r="E10803" s="68"/>
      <c r="F10803" s="69"/>
      <c r="G10803" s="69"/>
      <c r="H10803" s="69"/>
      <c r="I10803" s="69"/>
      <c r="J10803" s="68"/>
      <c r="K10803" s="69"/>
      <c r="L10803" s="68"/>
      <c r="M10803" s="68"/>
      <c r="N10803" s="68"/>
      <c r="O10803" s="68"/>
      <c r="P10803" s="70"/>
      <c r="Q10803" s="71"/>
    </row>
    <row r="10804" spans="1:17">
      <c r="A10804" s="152"/>
      <c r="B10804" s="68"/>
      <c r="C10804" s="68"/>
      <c r="D10804" s="68"/>
      <c r="E10804" s="68"/>
      <c r="F10804" s="69"/>
      <c r="G10804" s="69"/>
      <c r="H10804" s="69"/>
      <c r="I10804" s="69"/>
      <c r="J10804" s="68"/>
      <c r="K10804" s="69"/>
      <c r="L10804" s="68"/>
      <c r="M10804" s="68"/>
      <c r="N10804" s="68"/>
      <c r="O10804" s="68"/>
      <c r="P10804" s="70"/>
      <c r="Q10804" s="71"/>
    </row>
    <row r="10805" spans="1:17">
      <c r="A10805" s="152"/>
      <c r="B10805" s="68"/>
      <c r="C10805" s="68"/>
      <c r="D10805" s="68"/>
      <c r="E10805" s="68"/>
      <c r="F10805" s="69"/>
      <c r="G10805" s="69"/>
      <c r="H10805" s="69"/>
      <c r="I10805" s="69"/>
      <c r="J10805" s="68"/>
      <c r="K10805" s="69"/>
      <c r="L10805" s="68"/>
      <c r="M10805" s="68"/>
      <c r="N10805" s="68"/>
      <c r="O10805" s="68"/>
      <c r="P10805" s="70"/>
      <c r="Q10805" s="71"/>
    </row>
    <row r="10806" spans="1:17">
      <c r="A10806" s="152"/>
      <c r="B10806" s="68"/>
      <c r="C10806" s="68"/>
      <c r="D10806" s="68"/>
      <c r="E10806" s="68"/>
      <c r="F10806" s="69"/>
      <c r="G10806" s="69"/>
      <c r="H10806" s="69"/>
      <c r="I10806" s="69"/>
      <c r="J10806" s="68"/>
      <c r="K10806" s="69"/>
      <c r="L10806" s="68"/>
      <c r="M10806" s="68"/>
      <c r="N10806" s="68"/>
      <c r="O10806" s="68"/>
      <c r="P10806" s="70"/>
      <c r="Q10806" s="71"/>
    </row>
    <row r="10807" spans="1:17">
      <c r="A10807" s="152"/>
      <c r="B10807" s="68"/>
      <c r="C10807" s="68"/>
      <c r="D10807" s="68"/>
      <c r="E10807" s="68"/>
      <c r="F10807" s="69"/>
      <c r="G10807" s="69"/>
      <c r="H10807" s="69"/>
      <c r="I10807" s="69"/>
      <c r="J10807" s="68"/>
      <c r="K10807" s="69"/>
      <c r="L10807" s="68"/>
      <c r="M10807" s="68"/>
      <c r="N10807" s="68"/>
      <c r="O10807" s="68"/>
      <c r="P10807" s="70"/>
      <c r="Q10807" s="71"/>
    </row>
    <row r="10808" spans="1:17">
      <c r="A10808" s="152"/>
      <c r="B10808" s="68"/>
      <c r="C10808" s="68"/>
      <c r="D10808" s="68"/>
      <c r="E10808" s="68"/>
      <c r="F10808" s="69"/>
      <c r="G10808" s="69"/>
      <c r="H10808" s="69"/>
      <c r="I10808" s="69"/>
      <c r="J10808" s="68"/>
      <c r="K10808" s="69"/>
      <c r="L10808" s="68"/>
      <c r="M10808" s="68"/>
      <c r="N10808" s="68"/>
      <c r="O10808" s="68"/>
      <c r="P10808" s="70"/>
      <c r="Q10808" s="71"/>
    </row>
    <row r="10809" spans="1:17">
      <c r="A10809" s="152"/>
      <c r="B10809" s="68"/>
      <c r="C10809" s="68"/>
      <c r="D10809" s="68"/>
      <c r="E10809" s="68"/>
      <c r="F10809" s="69"/>
      <c r="G10809" s="69"/>
      <c r="H10809" s="69"/>
      <c r="I10809" s="69"/>
      <c r="J10809" s="68"/>
      <c r="K10809" s="69"/>
      <c r="L10809" s="68"/>
      <c r="M10809" s="68"/>
      <c r="N10809" s="68"/>
      <c r="O10809" s="68"/>
      <c r="P10809" s="70"/>
      <c r="Q10809" s="71"/>
    </row>
    <row r="10810" spans="1:17">
      <c r="A10810" s="152"/>
      <c r="B10810" s="68"/>
      <c r="C10810" s="68"/>
      <c r="D10810" s="68"/>
      <c r="E10810" s="68"/>
      <c r="F10810" s="69"/>
      <c r="G10810" s="69"/>
      <c r="H10810" s="69"/>
      <c r="I10810" s="69"/>
      <c r="J10810" s="68"/>
      <c r="K10810" s="69"/>
      <c r="L10810" s="68"/>
      <c r="M10810" s="68"/>
      <c r="N10810" s="68"/>
      <c r="O10810" s="68"/>
      <c r="P10810" s="70"/>
      <c r="Q10810" s="71"/>
    </row>
    <row r="10811" spans="1:17">
      <c r="A10811" s="152"/>
      <c r="B10811" s="68"/>
      <c r="C10811" s="68"/>
      <c r="D10811" s="68"/>
      <c r="E10811" s="68"/>
      <c r="F10811" s="69"/>
      <c r="G10811" s="69"/>
      <c r="H10811" s="69"/>
      <c r="I10811" s="69"/>
      <c r="J10811" s="68"/>
      <c r="K10811" s="69"/>
      <c r="L10811" s="68"/>
      <c r="M10811" s="68"/>
      <c r="N10811" s="68"/>
      <c r="O10811" s="68"/>
      <c r="P10811" s="70"/>
      <c r="Q10811" s="71"/>
    </row>
    <row r="10812" spans="1:17">
      <c r="A10812" s="152"/>
      <c r="B10812" s="68"/>
      <c r="C10812" s="68"/>
      <c r="D10812" s="68"/>
      <c r="E10812" s="68"/>
      <c r="F10812" s="69"/>
      <c r="G10812" s="69"/>
      <c r="H10812" s="69"/>
      <c r="I10812" s="69"/>
      <c r="J10812" s="68"/>
      <c r="K10812" s="69"/>
      <c r="L10812" s="68"/>
      <c r="M10812" s="68"/>
      <c r="N10812" s="68"/>
      <c r="O10812" s="68"/>
      <c r="P10812" s="70"/>
      <c r="Q10812" s="71"/>
    </row>
    <row r="10813" spans="1:17">
      <c r="A10813" s="152"/>
      <c r="B10813" s="68"/>
      <c r="C10813" s="68"/>
      <c r="D10813" s="68"/>
      <c r="E10813" s="68"/>
      <c r="F10813" s="69"/>
      <c r="G10813" s="69"/>
      <c r="H10813" s="69"/>
      <c r="I10813" s="69"/>
      <c r="J10813" s="68"/>
      <c r="K10813" s="69"/>
      <c r="L10813" s="68"/>
      <c r="M10813" s="68"/>
      <c r="N10813" s="68"/>
      <c r="O10813" s="68"/>
      <c r="P10813" s="70"/>
      <c r="Q10813" s="71"/>
    </row>
    <row r="10814" spans="1:17">
      <c r="A10814" s="152"/>
      <c r="B10814" s="68"/>
      <c r="C10814" s="68"/>
      <c r="D10814" s="68"/>
      <c r="E10814" s="68"/>
      <c r="F10814" s="69"/>
      <c r="G10814" s="69"/>
      <c r="H10814" s="69"/>
      <c r="I10814" s="69"/>
      <c r="J10814" s="68"/>
      <c r="K10814" s="69"/>
      <c r="L10814" s="68"/>
      <c r="M10814" s="68"/>
      <c r="N10814" s="68"/>
      <c r="O10814" s="68"/>
      <c r="P10814" s="70"/>
      <c r="Q10814" s="71"/>
    </row>
    <row r="10815" spans="1:17">
      <c r="A10815" s="152"/>
      <c r="B10815" s="68"/>
      <c r="C10815" s="68"/>
      <c r="D10815" s="68"/>
      <c r="E10815" s="68"/>
      <c r="F10815" s="69"/>
      <c r="G10815" s="69"/>
      <c r="H10815" s="69"/>
      <c r="I10815" s="69"/>
      <c r="J10815" s="68"/>
      <c r="K10815" s="69"/>
      <c r="L10815" s="68"/>
      <c r="M10815" s="68"/>
      <c r="N10815" s="68"/>
      <c r="O10815" s="68"/>
      <c r="P10815" s="70"/>
      <c r="Q10815" s="71"/>
    </row>
    <row r="10816" spans="1:17">
      <c r="A10816" s="152"/>
      <c r="B10816" s="68"/>
      <c r="C10816" s="68"/>
      <c r="D10816" s="68"/>
      <c r="E10816" s="68"/>
      <c r="F10816" s="69"/>
      <c r="G10816" s="69"/>
      <c r="H10816" s="69"/>
      <c r="I10816" s="69"/>
      <c r="J10816" s="68"/>
      <c r="K10816" s="69"/>
      <c r="L10816" s="68"/>
      <c r="M10816" s="68"/>
      <c r="N10816" s="68"/>
      <c r="O10816" s="68"/>
      <c r="P10816" s="70"/>
      <c r="Q10816" s="71"/>
    </row>
    <row r="10817" spans="1:17">
      <c r="A10817" s="152"/>
      <c r="B10817" s="68"/>
      <c r="C10817" s="68"/>
      <c r="D10817" s="68"/>
      <c r="E10817" s="68"/>
      <c r="F10817" s="69"/>
      <c r="G10817" s="69"/>
      <c r="H10817" s="69"/>
      <c r="I10817" s="69"/>
      <c r="J10817" s="68"/>
      <c r="K10817" s="69"/>
      <c r="L10817" s="68"/>
      <c r="M10817" s="68"/>
      <c r="N10817" s="68"/>
      <c r="O10817" s="68"/>
      <c r="P10817" s="70"/>
      <c r="Q10817" s="71"/>
    </row>
    <row r="10818" spans="1:17">
      <c r="A10818" s="152"/>
      <c r="B10818" s="68"/>
      <c r="C10818" s="68"/>
      <c r="D10818" s="68"/>
      <c r="E10818" s="68"/>
      <c r="F10818" s="69"/>
      <c r="G10818" s="69"/>
      <c r="H10818" s="69"/>
      <c r="I10818" s="69"/>
      <c r="J10818" s="68"/>
      <c r="K10818" s="69"/>
      <c r="L10818" s="68"/>
      <c r="M10818" s="68"/>
      <c r="N10818" s="68"/>
      <c r="O10818" s="68"/>
      <c r="P10818" s="70"/>
      <c r="Q10818" s="71"/>
    </row>
    <row r="10819" spans="1:17">
      <c r="A10819" s="152"/>
      <c r="B10819" s="68"/>
      <c r="C10819" s="68"/>
      <c r="D10819" s="68"/>
      <c r="E10819" s="68"/>
      <c r="F10819" s="69"/>
      <c r="G10819" s="69"/>
      <c r="H10819" s="69"/>
      <c r="I10819" s="69"/>
      <c r="J10819" s="68"/>
      <c r="K10819" s="69"/>
      <c r="L10819" s="68"/>
      <c r="M10819" s="68"/>
      <c r="N10819" s="68"/>
      <c r="O10819" s="68"/>
      <c r="P10819" s="70"/>
      <c r="Q10819" s="71"/>
    </row>
    <row r="10820" spans="1:17">
      <c r="A10820" s="152"/>
      <c r="B10820" s="68"/>
      <c r="C10820" s="68"/>
      <c r="D10820" s="68"/>
      <c r="E10820" s="68"/>
      <c r="F10820" s="69"/>
      <c r="G10820" s="69"/>
      <c r="H10820" s="69"/>
      <c r="I10820" s="69"/>
      <c r="J10820" s="68"/>
      <c r="K10820" s="69"/>
      <c r="L10820" s="68"/>
      <c r="M10820" s="68"/>
      <c r="N10820" s="68"/>
      <c r="O10820" s="68"/>
      <c r="P10820" s="70"/>
      <c r="Q10820" s="71"/>
    </row>
    <row r="10821" spans="1:17">
      <c r="A10821" s="152"/>
      <c r="B10821" s="68"/>
      <c r="C10821" s="68"/>
      <c r="D10821" s="68"/>
      <c r="E10821" s="68"/>
      <c r="F10821" s="69"/>
      <c r="G10821" s="69"/>
      <c r="H10821" s="69"/>
      <c r="I10821" s="69"/>
      <c r="J10821" s="68"/>
      <c r="K10821" s="69"/>
      <c r="L10821" s="68"/>
      <c r="M10821" s="68"/>
      <c r="N10821" s="68"/>
      <c r="O10821" s="68"/>
      <c r="P10821" s="70"/>
      <c r="Q10821" s="71"/>
    </row>
    <row r="10822" spans="1:17">
      <c r="A10822" s="152"/>
      <c r="B10822" s="68"/>
      <c r="C10822" s="68"/>
      <c r="D10822" s="68"/>
      <c r="E10822" s="68"/>
      <c r="F10822" s="69"/>
      <c r="G10822" s="69"/>
      <c r="H10822" s="69"/>
      <c r="I10822" s="69"/>
      <c r="J10822" s="68"/>
      <c r="K10822" s="69"/>
      <c r="L10822" s="68"/>
      <c r="M10822" s="68"/>
      <c r="N10822" s="68"/>
      <c r="O10822" s="68"/>
      <c r="P10822" s="70"/>
      <c r="Q10822" s="71"/>
    </row>
    <row r="10823" spans="1:17">
      <c r="A10823" s="152"/>
      <c r="B10823" s="68"/>
      <c r="C10823" s="68"/>
      <c r="D10823" s="68"/>
      <c r="E10823" s="68"/>
      <c r="F10823" s="69"/>
      <c r="G10823" s="69"/>
      <c r="H10823" s="69"/>
      <c r="I10823" s="69"/>
      <c r="J10823" s="68"/>
      <c r="K10823" s="69"/>
      <c r="L10823" s="68"/>
      <c r="M10823" s="68"/>
      <c r="N10823" s="68"/>
      <c r="O10823" s="68"/>
      <c r="P10823" s="70"/>
      <c r="Q10823" s="71"/>
    </row>
    <row r="10824" spans="1:17">
      <c r="A10824" s="152"/>
      <c r="B10824" s="68"/>
      <c r="C10824" s="68"/>
      <c r="D10824" s="68"/>
      <c r="E10824" s="68"/>
      <c r="F10824" s="69"/>
      <c r="G10824" s="69"/>
      <c r="H10824" s="69"/>
      <c r="I10824" s="69"/>
      <c r="J10824" s="68"/>
      <c r="K10824" s="69"/>
      <c r="L10824" s="68"/>
      <c r="M10824" s="68"/>
      <c r="N10824" s="68"/>
      <c r="O10824" s="68"/>
      <c r="P10824" s="70"/>
      <c r="Q10824" s="71"/>
    </row>
    <row r="10825" spans="1:17">
      <c r="A10825" s="152"/>
      <c r="B10825" s="68"/>
      <c r="C10825" s="68"/>
      <c r="D10825" s="68"/>
      <c r="E10825" s="68"/>
      <c r="F10825" s="69"/>
      <c r="G10825" s="69"/>
      <c r="H10825" s="69"/>
      <c r="I10825" s="69"/>
      <c r="J10825" s="68"/>
      <c r="K10825" s="69"/>
      <c r="L10825" s="68"/>
      <c r="M10825" s="68"/>
      <c r="N10825" s="68"/>
      <c r="O10825" s="68"/>
      <c r="P10825" s="70"/>
      <c r="Q10825" s="71"/>
    </row>
    <row r="10826" spans="1:17">
      <c r="A10826" s="152"/>
      <c r="B10826" s="68"/>
      <c r="C10826" s="68"/>
      <c r="D10826" s="68"/>
      <c r="E10826" s="68"/>
      <c r="F10826" s="69"/>
      <c r="G10826" s="69"/>
      <c r="H10826" s="69"/>
      <c r="I10826" s="69"/>
      <c r="J10826" s="68"/>
      <c r="K10826" s="69"/>
      <c r="L10826" s="68"/>
      <c r="M10826" s="68"/>
      <c r="N10826" s="68"/>
      <c r="O10826" s="68"/>
      <c r="P10826" s="70"/>
      <c r="Q10826" s="71"/>
    </row>
    <row r="10827" spans="1:17">
      <c r="A10827" s="152"/>
      <c r="B10827" s="68"/>
      <c r="C10827" s="68"/>
      <c r="D10827" s="68"/>
      <c r="E10827" s="68"/>
      <c r="F10827" s="69"/>
      <c r="G10827" s="69"/>
      <c r="H10827" s="69"/>
      <c r="I10827" s="69"/>
      <c r="J10827" s="68"/>
      <c r="K10827" s="69"/>
      <c r="L10827" s="68"/>
      <c r="M10827" s="68"/>
      <c r="N10827" s="68"/>
      <c r="O10827" s="68"/>
      <c r="P10827" s="70"/>
      <c r="Q10827" s="71"/>
    </row>
    <row r="10828" spans="1:17">
      <c r="A10828" s="152"/>
      <c r="B10828" s="68"/>
      <c r="C10828" s="68"/>
      <c r="D10828" s="68"/>
      <c r="E10828" s="68"/>
      <c r="F10828" s="69"/>
      <c r="G10828" s="69"/>
      <c r="H10828" s="69"/>
      <c r="I10828" s="69"/>
      <c r="J10828" s="68"/>
      <c r="K10828" s="69"/>
      <c r="L10828" s="68"/>
      <c r="M10828" s="68"/>
      <c r="N10828" s="68"/>
      <c r="O10828" s="68"/>
      <c r="P10828" s="70"/>
      <c r="Q10828" s="71"/>
    </row>
    <row r="10829" spans="1:17">
      <c r="A10829" s="152"/>
      <c r="B10829" s="68"/>
      <c r="C10829" s="68"/>
      <c r="D10829" s="68"/>
      <c r="E10829" s="68"/>
      <c r="F10829" s="69"/>
      <c r="G10829" s="69"/>
      <c r="H10829" s="69"/>
      <c r="I10829" s="69"/>
      <c r="J10829" s="68"/>
      <c r="K10829" s="69"/>
      <c r="L10829" s="68"/>
      <c r="M10829" s="68"/>
      <c r="N10829" s="68"/>
      <c r="O10829" s="68"/>
      <c r="P10829" s="70"/>
      <c r="Q10829" s="71"/>
    </row>
    <row r="10830" spans="1:17">
      <c r="A10830" s="152"/>
      <c r="B10830" s="68"/>
      <c r="C10830" s="68"/>
      <c r="D10830" s="68"/>
      <c r="E10830" s="68"/>
      <c r="F10830" s="69"/>
      <c r="G10830" s="69"/>
      <c r="H10830" s="69"/>
      <c r="I10830" s="69"/>
      <c r="J10830" s="68"/>
      <c r="K10830" s="69"/>
      <c r="L10830" s="68"/>
      <c r="M10830" s="68"/>
      <c r="N10830" s="68"/>
      <c r="O10830" s="68"/>
      <c r="P10830" s="70"/>
      <c r="Q10830" s="71"/>
    </row>
    <row r="10831" spans="1:17">
      <c r="A10831" s="152"/>
      <c r="B10831" s="68"/>
      <c r="C10831" s="68"/>
      <c r="D10831" s="68"/>
      <c r="E10831" s="68"/>
      <c r="F10831" s="69"/>
      <c r="G10831" s="69"/>
      <c r="H10831" s="69"/>
      <c r="I10831" s="69"/>
      <c r="J10831" s="68"/>
      <c r="K10831" s="69"/>
      <c r="L10831" s="68"/>
      <c r="M10831" s="68"/>
      <c r="N10831" s="68"/>
      <c r="O10831" s="68"/>
      <c r="P10831" s="70"/>
      <c r="Q10831" s="71"/>
    </row>
    <row r="10832" spans="1:17">
      <c r="A10832" s="152"/>
      <c r="B10832" s="68"/>
      <c r="C10832" s="68"/>
      <c r="D10832" s="68"/>
      <c r="E10832" s="68"/>
      <c r="F10832" s="69"/>
      <c r="G10832" s="69"/>
      <c r="H10832" s="69"/>
      <c r="I10832" s="69"/>
      <c r="J10832" s="68"/>
      <c r="K10832" s="69"/>
      <c r="L10832" s="68"/>
      <c r="M10832" s="68"/>
      <c r="N10832" s="68"/>
      <c r="O10832" s="68"/>
      <c r="P10832" s="70"/>
      <c r="Q10832" s="71"/>
    </row>
    <row r="10833" spans="1:17">
      <c r="A10833" s="152"/>
      <c r="B10833" s="68"/>
      <c r="C10833" s="68"/>
      <c r="D10833" s="68"/>
      <c r="E10833" s="68"/>
      <c r="F10833" s="69"/>
      <c r="G10833" s="69"/>
      <c r="H10833" s="69"/>
      <c r="I10833" s="69"/>
      <c r="J10833" s="68"/>
      <c r="K10833" s="69"/>
      <c r="L10833" s="68"/>
      <c r="M10833" s="68"/>
      <c r="N10833" s="68"/>
      <c r="O10833" s="68"/>
      <c r="P10833" s="70"/>
      <c r="Q10833" s="71"/>
    </row>
    <row r="10834" spans="1:17">
      <c r="A10834" s="152"/>
      <c r="B10834" s="68"/>
      <c r="C10834" s="68"/>
      <c r="D10834" s="68"/>
      <c r="E10834" s="68"/>
      <c r="F10834" s="69"/>
      <c r="G10834" s="69"/>
      <c r="H10834" s="69"/>
      <c r="I10834" s="69"/>
      <c r="J10834" s="68"/>
      <c r="K10834" s="69"/>
      <c r="L10834" s="68"/>
      <c r="M10834" s="68"/>
      <c r="N10834" s="68"/>
      <c r="O10834" s="68"/>
      <c r="P10834" s="70"/>
      <c r="Q10834" s="71"/>
    </row>
    <row r="10835" spans="1:17">
      <c r="A10835" s="152"/>
      <c r="B10835" s="68"/>
      <c r="C10835" s="68"/>
      <c r="D10835" s="68"/>
      <c r="E10835" s="68"/>
      <c r="F10835" s="69"/>
      <c r="G10835" s="69"/>
      <c r="H10835" s="69"/>
      <c r="I10835" s="69"/>
      <c r="J10835" s="68"/>
      <c r="K10835" s="69"/>
      <c r="L10835" s="68"/>
      <c r="M10835" s="68"/>
      <c r="N10835" s="68"/>
      <c r="O10835" s="68"/>
      <c r="P10835" s="70"/>
      <c r="Q10835" s="71"/>
    </row>
    <row r="10836" spans="1:17">
      <c r="A10836" s="152"/>
      <c r="B10836" s="68"/>
      <c r="C10836" s="68"/>
      <c r="D10836" s="68"/>
      <c r="E10836" s="68"/>
      <c r="F10836" s="69"/>
      <c r="G10836" s="69"/>
      <c r="H10836" s="69"/>
      <c r="I10836" s="69"/>
      <c r="J10836" s="68"/>
      <c r="K10836" s="69"/>
      <c r="L10836" s="68"/>
      <c r="M10836" s="68"/>
      <c r="N10836" s="68"/>
      <c r="O10836" s="68"/>
      <c r="P10836" s="70"/>
      <c r="Q10836" s="71"/>
    </row>
    <row r="10837" spans="1:17">
      <c r="A10837" s="152"/>
      <c r="B10837" s="68"/>
      <c r="C10837" s="68"/>
      <c r="D10837" s="68"/>
      <c r="E10837" s="68"/>
      <c r="F10837" s="69"/>
      <c r="G10837" s="69"/>
      <c r="H10837" s="69"/>
      <c r="I10837" s="69"/>
      <c r="J10837" s="68"/>
      <c r="K10837" s="69"/>
      <c r="L10837" s="68"/>
      <c r="M10837" s="68"/>
      <c r="N10837" s="68"/>
      <c r="O10837" s="68"/>
      <c r="P10837" s="70"/>
      <c r="Q10837" s="71"/>
    </row>
    <row r="10838" spans="1:17">
      <c r="A10838" s="152"/>
      <c r="B10838" s="68"/>
      <c r="C10838" s="68"/>
      <c r="D10838" s="68"/>
      <c r="E10838" s="68"/>
      <c r="F10838" s="69"/>
      <c r="G10838" s="69"/>
      <c r="H10838" s="69"/>
      <c r="I10838" s="69"/>
      <c r="J10838" s="68"/>
      <c r="K10838" s="69"/>
      <c r="L10838" s="68"/>
      <c r="M10838" s="68"/>
      <c r="N10838" s="68"/>
      <c r="O10838" s="68"/>
      <c r="P10838" s="70"/>
      <c r="Q10838" s="71"/>
    </row>
    <row r="10839" spans="1:17">
      <c r="A10839" s="152"/>
      <c r="B10839" s="68"/>
      <c r="C10839" s="68"/>
      <c r="D10839" s="68"/>
      <c r="E10839" s="68"/>
      <c r="F10839" s="69"/>
      <c r="G10839" s="69"/>
      <c r="H10839" s="69"/>
      <c r="I10839" s="69"/>
      <c r="J10839" s="68"/>
      <c r="K10839" s="69"/>
      <c r="L10839" s="68"/>
      <c r="M10839" s="68"/>
      <c r="N10839" s="68"/>
      <c r="O10839" s="68"/>
      <c r="P10839" s="70"/>
      <c r="Q10839" s="71"/>
    </row>
    <row r="10840" spans="1:17">
      <c r="A10840" s="152"/>
      <c r="B10840" s="68"/>
      <c r="C10840" s="68"/>
      <c r="D10840" s="68"/>
      <c r="E10840" s="68"/>
      <c r="F10840" s="69"/>
      <c r="G10840" s="69"/>
      <c r="H10840" s="69"/>
      <c r="I10840" s="69"/>
      <c r="J10840" s="68"/>
      <c r="K10840" s="69"/>
      <c r="L10840" s="68"/>
      <c r="M10840" s="68"/>
      <c r="N10840" s="68"/>
      <c r="O10840" s="68"/>
      <c r="P10840" s="70"/>
      <c r="Q10840" s="71"/>
    </row>
    <row r="10841" spans="1:17">
      <c r="A10841" s="152"/>
      <c r="B10841" s="68"/>
      <c r="C10841" s="68"/>
      <c r="D10841" s="68"/>
      <c r="E10841" s="68"/>
      <c r="F10841" s="69"/>
      <c r="G10841" s="69"/>
      <c r="H10841" s="69"/>
      <c r="I10841" s="69"/>
      <c r="J10841" s="68"/>
      <c r="K10841" s="69"/>
      <c r="L10841" s="68"/>
      <c r="M10841" s="68"/>
      <c r="N10841" s="68"/>
      <c r="O10841" s="68"/>
      <c r="P10841" s="70"/>
      <c r="Q10841" s="71"/>
    </row>
    <row r="10842" spans="1:17">
      <c r="A10842" s="152"/>
      <c r="B10842" s="68"/>
      <c r="C10842" s="68"/>
      <c r="D10842" s="68"/>
      <c r="E10842" s="68"/>
      <c r="F10842" s="69"/>
      <c r="G10842" s="69"/>
      <c r="H10842" s="69"/>
      <c r="I10842" s="69"/>
      <c r="J10842" s="68"/>
      <c r="K10842" s="69"/>
      <c r="L10842" s="68"/>
      <c r="M10842" s="68"/>
      <c r="N10842" s="68"/>
      <c r="O10842" s="68"/>
      <c r="P10842" s="70"/>
      <c r="Q10842" s="71"/>
    </row>
    <row r="10843" spans="1:17">
      <c r="A10843" s="152"/>
      <c r="B10843" s="68"/>
      <c r="C10843" s="68"/>
      <c r="D10843" s="68"/>
      <c r="E10843" s="68"/>
      <c r="F10843" s="69"/>
      <c r="G10843" s="69"/>
      <c r="H10843" s="69"/>
      <c r="I10843" s="69"/>
      <c r="J10843" s="68"/>
      <c r="K10843" s="69"/>
      <c r="L10843" s="68"/>
      <c r="M10843" s="68"/>
      <c r="N10843" s="68"/>
      <c r="O10843" s="68"/>
      <c r="P10843" s="70"/>
      <c r="Q10843" s="71"/>
    </row>
    <row r="10844" spans="1:17">
      <c r="A10844" s="152"/>
      <c r="B10844" s="68"/>
      <c r="C10844" s="68"/>
      <c r="D10844" s="68"/>
      <c r="E10844" s="68"/>
      <c r="F10844" s="69"/>
      <c r="G10844" s="69"/>
      <c r="H10844" s="69"/>
      <c r="I10844" s="69"/>
      <c r="J10844" s="68"/>
      <c r="K10844" s="69"/>
      <c r="L10844" s="68"/>
      <c r="M10844" s="68"/>
      <c r="N10844" s="68"/>
      <c r="O10844" s="68"/>
      <c r="P10844" s="70"/>
      <c r="Q10844" s="71"/>
    </row>
    <row r="10845" spans="1:17">
      <c r="A10845" s="152"/>
      <c r="B10845" s="68"/>
      <c r="C10845" s="68"/>
      <c r="D10845" s="68"/>
      <c r="E10845" s="68"/>
      <c r="F10845" s="69"/>
      <c r="G10845" s="69"/>
      <c r="H10845" s="69"/>
      <c r="I10845" s="69"/>
      <c r="J10845" s="68"/>
      <c r="K10845" s="69"/>
      <c r="L10845" s="68"/>
      <c r="M10845" s="68"/>
      <c r="N10845" s="68"/>
      <c r="O10845" s="68"/>
      <c r="P10845" s="70"/>
      <c r="Q10845" s="71"/>
    </row>
    <row r="10846" spans="1:17">
      <c r="A10846" s="152"/>
      <c r="B10846" s="68"/>
      <c r="C10846" s="68"/>
      <c r="D10846" s="68"/>
      <c r="E10846" s="68"/>
      <c r="F10846" s="69"/>
      <c r="G10846" s="69"/>
      <c r="H10846" s="69"/>
      <c r="I10846" s="69"/>
      <c r="J10846" s="68"/>
      <c r="K10846" s="69"/>
      <c r="L10846" s="68"/>
      <c r="M10846" s="68"/>
      <c r="N10846" s="68"/>
      <c r="O10846" s="68"/>
      <c r="P10846" s="70"/>
      <c r="Q10846" s="71"/>
    </row>
    <row r="10847" spans="1:17">
      <c r="A10847" s="152"/>
      <c r="B10847" s="68"/>
      <c r="C10847" s="68"/>
      <c r="D10847" s="68"/>
      <c r="E10847" s="68"/>
      <c r="F10847" s="69"/>
      <c r="G10847" s="69"/>
      <c r="H10847" s="69"/>
      <c r="I10847" s="69"/>
      <c r="J10847" s="68"/>
      <c r="K10847" s="69"/>
      <c r="L10847" s="68"/>
      <c r="M10847" s="68"/>
      <c r="N10847" s="68"/>
      <c r="O10847" s="68"/>
      <c r="P10847" s="70"/>
      <c r="Q10847" s="71"/>
    </row>
    <row r="10848" spans="1:17">
      <c r="A10848" s="152"/>
      <c r="B10848" s="68"/>
      <c r="C10848" s="68"/>
      <c r="D10848" s="68"/>
      <c r="E10848" s="68"/>
      <c r="F10848" s="69"/>
      <c r="G10848" s="69"/>
      <c r="H10848" s="69"/>
      <c r="I10848" s="69"/>
      <c r="J10848" s="68"/>
      <c r="K10848" s="69"/>
      <c r="L10848" s="68"/>
      <c r="M10848" s="68"/>
      <c r="N10848" s="68"/>
      <c r="O10848" s="68"/>
      <c r="P10848" s="70"/>
      <c r="Q10848" s="71"/>
    </row>
    <row r="10849" spans="1:17">
      <c r="A10849" s="152"/>
      <c r="B10849" s="68"/>
      <c r="C10849" s="68"/>
      <c r="D10849" s="68"/>
      <c r="E10849" s="68"/>
      <c r="F10849" s="69"/>
      <c r="G10849" s="69"/>
      <c r="H10849" s="69"/>
      <c r="I10849" s="69"/>
      <c r="J10849" s="68"/>
      <c r="K10849" s="69"/>
      <c r="L10849" s="68"/>
      <c r="M10849" s="68"/>
      <c r="N10849" s="68"/>
      <c r="O10849" s="68"/>
      <c r="P10849" s="70"/>
      <c r="Q10849" s="71"/>
    </row>
    <row r="10850" spans="1:17">
      <c r="A10850" s="152"/>
      <c r="B10850" s="68"/>
      <c r="C10850" s="68"/>
      <c r="D10850" s="68"/>
      <c r="E10850" s="68"/>
      <c r="F10850" s="69"/>
      <c r="G10850" s="69"/>
      <c r="H10850" s="69"/>
      <c r="I10850" s="69"/>
      <c r="J10850" s="68"/>
      <c r="K10850" s="69"/>
      <c r="L10850" s="68"/>
      <c r="M10850" s="68"/>
      <c r="N10850" s="68"/>
      <c r="O10850" s="68"/>
      <c r="P10850" s="70"/>
      <c r="Q10850" s="71"/>
    </row>
    <row r="10851" spans="1:17">
      <c r="A10851" s="152"/>
      <c r="B10851" s="68"/>
      <c r="C10851" s="68"/>
      <c r="D10851" s="68"/>
      <c r="E10851" s="68"/>
      <c r="F10851" s="69"/>
      <c r="G10851" s="69"/>
      <c r="H10851" s="69"/>
      <c r="I10851" s="69"/>
      <c r="J10851" s="68"/>
      <c r="K10851" s="69"/>
      <c r="L10851" s="68"/>
      <c r="M10851" s="68"/>
      <c r="N10851" s="68"/>
      <c r="O10851" s="68"/>
      <c r="P10851" s="70"/>
      <c r="Q10851" s="71"/>
    </row>
    <row r="10852" spans="1:17">
      <c r="A10852" s="152"/>
      <c r="B10852" s="68"/>
      <c r="C10852" s="68"/>
      <c r="D10852" s="68"/>
      <c r="E10852" s="68"/>
      <c r="F10852" s="69"/>
      <c r="G10852" s="69"/>
      <c r="H10852" s="69"/>
      <c r="I10852" s="69"/>
      <c r="J10852" s="68"/>
      <c r="K10852" s="69"/>
      <c r="L10852" s="68"/>
      <c r="M10852" s="68"/>
      <c r="N10852" s="68"/>
      <c r="O10852" s="68"/>
      <c r="P10852" s="70"/>
      <c r="Q10852" s="71"/>
    </row>
    <row r="10853" spans="1:17">
      <c r="A10853" s="152"/>
      <c r="B10853" s="68"/>
      <c r="C10853" s="68"/>
      <c r="D10853" s="68"/>
      <c r="E10853" s="68"/>
      <c r="F10853" s="69"/>
      <c r="G10853" s="69"/>
      <c r="H10853" s="69"/>
      <c r="I10853" s="69"/>
      <c r="J10853" s="68"/>
      <c r="K10853" s="69"/>
      <c r="L10853" s="68"/>
      <c r="M10853" s="68"/>
      <c r="N10853" s="68"/>
      <c r="O10853" s="68"/>
      <c r="P10853" s="70"/>
      <c r="Q10853" s="71"/>
    </row>
    <row r="10854" spans="1:17">
      <c r="A10854" s="152"/>
      <c r="B10854" s="68"/>
      <c r="C10854" s="68"/>
      <c r="D10854" s="68"/>
      <c r="E10854" s="68"/>
      <c r="F10854" s="69"/>
      <c r="G10854" s="69"/>
      <c r="H10854" s="69"/>
      <c r="I10854" s="69"/>
      <c r="J10854" s="68"/>
      <c r="K10854" s="69"/>
      <c r="L10854" s="68"/>
      <c r="M10854" s="68"/>
      <c r="N10854" s="68"/>
      <c r="O10854" s="68"/>
      <c r="P10854" s="70"/>
      <c r="Q10854" s="71"/>
    </row>
    <row r="10855" spans="1:17">
      <c r="A10855" s="152"/>
      <c r="B10855" s="68"/>
      <c r="C10855" s="68"/>
      <c r="D10855" s="68"/>
      <c r="E10855" s="68"/>
      <c r="F10855" s="69"/>
      <c r="G10855" s="69"/>
      <c r="H10855" s="69"/>
      <c r="I10855" s="69"/>
      <c r="J10855" s="68"/>
      <c r="K10855" s="69"/>
      <c r="L10855" s="68"/>
      <c r="M10855" s="68"/>
      <c r="N10855" s="68"/>
      <c r="O10855" s="68"/>
      <c r="P10855" s="70"/>
      <c r="Q10855" s="71"/>
    </row>
    <row r="10856" spans="1:17">
      <c r="A10856" s="152"/>
      <c r="B10856" s="68"/>
      <c r="C10856" s="68"/>
      <c r="D10856" s="68"/>
      <c r="E10856" s="68"/>
      <c r="F10856" s="69"/>
      <c r="G10856" s="69"/>
      <c r="H10856" s="69"/>
      <c r="I10856" s="69"/>
      <c r="J10856" s="68"/>
      <c r="K10856" s="69"/>
      <c r="L10856" s="68"/>
      <c r="M10856" s="68"/>
      <c r="N10856" s="68"/>
      <c r="O10856" s="68"/>
      <c r="P10856" s="70"/>
      <c r="Q10856" s="71"/>
    </row>
    <row r="10857" spans="1:17">
      <c r="A10857" s="152"/>
      <c r="B10857" s="68"/>
      <c r="C10857" s="68"/>
      <c r="D10857" s="68"/>
      <c r="E10857" s="68"/>
      <c r="F10857" s="69"/>
      <c r="G10857" s="69"/>
      <c r="H10857" s="69"/>
      <c r="I10857" s="69"/>
      <c r="J10857" s="68"/>
      <c r="K10857" s="69"/>
      <c r="L10857" s="68"/>
      <c r="M10857" s="68"/>
      <c r="N10857" s="68"/>
      <c r="O10857" s="68"/>
      <c r="P10857" s="70"/>
      <c r="Q10857" s="71"/>
    </row>
    <row r="10858" spans="1:17">
      <c r="A10858" s="152"/>
      <c r="B10858" s="68"/>
      <c r="C10858" s="68"/>
      <c r="D10858" s="68"/>
      <c r="E10858" s="68"/>
      <c r="F10858" s="69"/>
      <c r="G10858" s="69"/>
      <c r="H10858" s="69"/>
      <c r="I10858" s="69"/>
      <c r="J10858" s="68"/>
      <c r="K10858" s="69"/>
      <c r="L10858" s="68"/>
      <c r="M10858" s="68"/>
      <c r="N10858" s="68"/>
      <c r="O10858" s="68"/>
      <c r="P10858" s="70"/>
      <c r="Q10858" s="71"/>
    </row>
    <row r="10859" spans="1:17">
      <c r="A10859" s="152"/>
      <c r="B10859" s="68"/>
      <c r="C10859" s="68"/>
      <c r="D10859" s="68"/>
      <c r="E10859" s="68"/>
      <c r="F10859" s="69"/>
      <c r="G10859" s="69"/>
      <c r="H10859" s="69"/>
      <c r="I10859" s="69"/>
      <c r="J10859" s="68"/>
      <c r="K10859" s="69"/>
      <c r="L10859" s="68"/>
      <c r="M10859" s="68"/>
      <c r="N10859" s="68"/>
      <c r="O10859" s="68"/>
      <c r="P10859" s="70"/>
      <c r="Q10859" s="71"/>
    </row>
    <row r="10860" spans="1:17">
      <c r="A10860" s="152"/>
      <c r="B10860" s="68"/>
      <c r="C10860" s="68"/>
      <c r="D10860" s="68"/>
      <c r="E10860" s="68"/>
      <c r="F10860" s="69"/>
      <c r="G10860" s="69"/>
      <c r="H10860" s="69"/>
      <c r="I10860" s="69"/>
      <c r="J10860" s="68"/>
      <c r="K10860" s="69"/>
      <c r="L10860" s="68"/>
      <c r="M10860" s="68"/>
      <c r="N10860" s="68"/>
      <c r="O10860" s="68"/>
      <c r="P10860" s="70"/>
      <c r="Q10860" s="71"/>
    </row>
    <row r="10861" spans="1:17">
      <c r="A10861" s="152"/>
      <c r="B10861" s="68"/>
      <c r="C10861" s="68"/>
      <c r="D10861" s="68"/>
      <c r="E10861" s="68"/>
      <c r="F10861" s="69"/>
      <c r="G10861" s="69"/>
      <c r="H10861" s="69"/>
      <c r="I10861" s="69"/>
      <c r="J10861" s="68"/>
      <c r="K10861" s="69"/>
      <c r="L10861" s="68"/>
      <c r="M10861" s="68"/>
      <c r="N10861" s="68"/>
      <c r="O10861" s="68"/>
      <c r="P10861" s="70"/>
      <c r="Q10861" s="71"/>
    </row>
    <row r="10862" spans="1:17">
      <c r="A10862" s="152"/>
      <c r="B10862" s="68"/>
      <c r="C10862" s="68"/>
      <c r="D10862" s="68"/>
      <c r="E10862" s="68"/>
      <c r="F10862" s="69"/>
      <c r="G10862" s="69"/>
      <c r="H10862" s="69"/>
      <c r="I10862" s="69"/>
      <c r="J10862" s="68"/>
      <c r="K10862" s="69"/>
      <c r="L10862" s="68"/>
      <c r="M10862" s="68"/>
      <c r="N10862" s="68"/>
      <c r="O10862" s="68"/>
      <c r="P10862" s="70"/>
      <c r="Q10862" s="71"/>
    </row>
    <row r="10863" spans="1:17">
      <c r="A10863" s="152"/>
      <c r="B10863" s="68"/>
      <c r="C10863" s="68"/>
      <c r="D10863" s="68"/>
      <c r="E10863" s="68"/>
      <c r="F10863" s="69"/>
      <c r="G10863" s="69"/>
      <c r="H10863" s="69"/>
      <c r="I10863" s="69"/>
      <c r="J10863" s="68"/>
      <c r="K10863" s="69"/>
      <c r="L10863" s="68"/>
      <c r="M10863" s="68"/>
      <c r="N10863" s="68"/>
      <c r="O10863" s="68"/>
      <c r="P10863" s="70"/>
      <c r="Q10863" s="71"/>
    </row>
    <row r="10864" spans="1:17">
      <c r="A10864" s="152"/>
      <c r="B10864" s="68"/>
      <c r="C10864" s="68"/>
      <c r="D10864" s="68"/>
      <c r="E10864" s="68"/>
      <c r="F10864" s="69"/>
      <c r="G10864" s="69"/>
      <c r="H10864" s="69"/>
      <c r="I10864" s="69"/>
      <c r="J10864" s="68"/>
      <c r="K10864" s="69"/>
      <c r="L10864" s="68"/>
      <c r="M10864" s="68"/>
      <c r="N10864" s="68"/>
      <c r="O10864" s="68"/>
      <c r="P10864" s="70"/>
      <c r="Q10864" s="71"/>
    </row>
    <row r="10865" spans="1:17">
      <c r="A10865" s="152"/>
      <c r="B10865" s="68"/>
      <c r="C10865" s="68"/>
      <c r="D10865" s="68"/>
      <c r="E10865" s="68"/>
      <c r="F10865" s="69"/>
      <c r="G10865" s="69"/>
      <c r="H10865" s="69"/>
      <c r="I10865" s="69"/>
      <c r="J10865" s="68"/>
      <c r="K10865" s="69"/>
      <c r="L10865" s="68"/>
      <c r="M10865" s="68"/>
      <c r="N10865" s="68"/>
      <c r="O10865" s="68"/>
      <c r="P10865" s="70"/>
      <c r="Q10865" s="71"/>
    </row>
    <row r="10866" spans="1:17">
      <c r="A10866" s="152"/>
      <c r="B10866" s="68"/>
      <c r="C10866" s="68"/>
      <c r="D10866" s="68"/>
      <c r="E10866" s="68"/>
      <c r="F10866" s="69"/>
      <c r="G10866" s="69"/>
      <c r="H10866" s="69"/>
      <c r="I10866" s="69"/>
      <c r="J10866" s="68"/>
      <c r="K10866" s="69"/>
      <c r="L10866" s="68"/>
      <c r="M10866" s="68"/>
      <c r="N10866" s="68"/>
      <c r="O10866" s="68"/>
      <c r="P10866" s="70"/>
      <c r="Q10866" s="71"/>
    </row>
    <row r="10867" spans="1:17">
      <c r="A10867" s="152"/>
      <c r="B10867" s="68"/>
      <c r="C10867" s="68"/>
      <c r="D10867" s="68"/>
      <c r="E10867" s="68"/>
      <c r="F10867" s="69"/>
      <c r="G10867" s="69"/>
      <c r="H10867" s="69"/>
      <c r="I10867" s="69"/>
      <c r="J10867" s="68"/>
      <c r="K10867" s="69"/>
      <c r="L10867" s="68"/>
      <c r="M10867" s="68"/>
      <c r="N10867" s="68"/>
      <c r="O10867" s="68"/>
      <c r="P10867" s="70"/>
      <c r="Q10867" s="71"/>
    </row>
    <row r="10868" spans="1:17">
      <c r="A10868" s="152"/>
      <c r="B10868" s="68"/>
      <c r="C10868" s="68"/>
      <c r="D10868" s="68"/>
      <c r="E10868" s="68"/>
      <c r="F10868" s="69"/>
      <c r="G10868" s="69"/>
      <c r="H10868" s="69"/>
      <c r="I10868" s="69"/>
      <c r="J10868" s="68"/>
      <c r="K10868" s="69"/>
      <c r="L10868" s="68"/>
      <c r="M10868" s="68"/>
      <c r="N10868" s="68"/>
      <c r="O10868" s="68"/>
      <c r="P10868" s="70"/>
      <c r="Q10868" s="71"/>
    </row>
    <row r="10869" spans="1:17">
      <c r="A10869" s="152"/>
      <c r="B10869" s="68"/>
      <c r="C10869" s="68"/>
      <c r="D10869" s="68"/>
      <c r="E10869" s="68"/>
      <c r="F10869" s="69"/>
      <c r="G10869" s="69"/>
      <c r="H10869" s="69"/>
      <c r="I10869" s="69"/>
      <c r="J10869" s="68"/>
      <c r="K10869" s="69"/>
      <c r="L10869" s="68"/>
      <c r="M10869" s="68"/>
      <c r="N10869" s="68"/>
      <c r="O10869" s="68"/>
      <c r="P10869" s="70"/>
      <c r="Q10869" s="71"/>
    </row>
    <row r="10870" spans="1:17">
      <c r="A10870" s="152"/>
      <c r="B10870" s="68"/>
      <c r="C10870" s="68"/>
      <c r="D10870" s="68"/>
      <c r="E10870" s="68"/>
      <c r="F10870" s="69"/>
      <c r="G10870" s="69"/>
      <c r="H10870" s="69"/>
      <c r="I10870" s="69"/>
      <c r="J10870" s="68"/>
      <c r="K10870" s="69"/>
      <c r="L10870" s="68"/>
      <c r="M10870" s="68"/>
      <c r="N10870" s="68"/>
      <c r="O10870" s="68"/>
      <c r="P10870" s="70"/>
      <c r="Q10870" s="71"/>
    </row>
    <row r="10871" spans="1:17">
      <c r="A10871" s="152"/>
      <c r="B10871" s="68"/>
      <c r="C10871" s="68"/>
      <c r="D10871" s="68"/>
      <c r="E10871" s="68"/>
      <c r="F10871" s="69"/>
      <c r="G10871" s="69"/>
      <c r="H10871" s="69"/>
      <c r="I10871" s="69"/>
      <c r="J10871" s="68"/>
      <c r="K10871" s="69"/>
      <c r="L10871" s="68"/>
      <c r="M10871" s="68"/>
      <c r="N10871" s="68"/>
      <c r="O10871" s="68"/>
      <c r="P10871" s="70"/>
      <c r="Q10871" s="71"/>
    </row>
    <row r="10872" spans="1:17">
      <c r="A10872" s="152"/>
      <c r="B10872" s="68"/>
      <c r="C10872" s="68"/>
      <c r="D10872" s="68"/>
      <c r="E10872" s="68"/>
      <c r="F10872" s="69"/>
      <c r="G10872" s="69"/>
      <c r="H10872" s="69"/>
      <c r="I10872" s="69"/>
      <c r="J10872" s="68"/>
      <c r="K10872" s="69"/>
      <c r="L10872" s="68"/>
      <c r="M10872" s="68"/>
      <c r="N10872" s="68"/>
      <c r="O10872" s="68"/>
      <c r="P10872" s="70"/>
      <c r="Q10872" s="71"/>
    </row>
    <row r="10873" spans="1:17">
      <c r="A10873" s="152"/>
      <c r="B10873" s="68"/>
      <c r="C10873" s="68"/>
      <c r="D10873" s="68"/>
      <c r="E10873" s="68"/>
      <c r="F10873" s="69"/>
      <c r="G10873" s="69"/>
      <c r="H10873" s="69"/>
      <c r="I10873" s="69"/>
      <c r="J10873" s="68"/>
      <c r="K10873" s="69"/>
      <c r="L10873" s="68"/>
      <c r="M10873" s="68"/>
      <c r="N10873" s="68"/>
      <c r="O10873" s="68"/>
      <c r="P10873" s="70"/>
      <c r="Q10873" s="71"/>
    </row>
    <row r="10874" spans="1:17">
      <c r="A10874" s="152"/>
      <c r="B10874" s="68"/>
      <c r="C10874" s="68"/>
      <c r="D10874" s="68"/>
      <c r="E10874" s="68"/>
      <c r="F10874" s="69"/>
      <c r="G10874" s="69"/>
      <c r="H10874" s="69"/>
      <c r="I10874" s="69"/>
      <c r="J10874" s="68"/>
      <c r="K10874" s="69"/>
      <c r="L10874" s="68"/>
      <c r="M10874" s="68"/>
      <c r="N10874" s="68"/>
      <c r="O10874" s="68"/>
      <c r="P10874" s="70"/>
      <c r="Q10874" s="71"/>
    </row>
    <row r="10875" spans="1:17">
      <c r="A10875" s="152"/>
      <c r="B10875" s="68"/>
      <c r="C10875" s="68"/>
      <c r="D10875" s="68"/>
      <c r="E10875" s="68"/>
      <c r="F10875" s="69"/>
      <c r="G10875" s="69"/>
      <c r="H10875" s="69"/>
      <c r="I10875" s="69"/>
      <c r="J10875" s="68"/>
      <c r="K10875" s="69"/>
      <c r="L10875" s="68"/>
      <c r="M10875" s="68"/>
      <c r="N10875" s="68"/>
      <c r="O10875" s="68"/>
      <c r="P10875" s="70"/>
      <c r="Q10875" s="71"/>
    </row>
    <row r="10876" spans="1:17">
      <c r="A10876" s="152"/>
      <c r="B10876" s="68"/>
      <c r="C10876" s="68"/>
      <c r="D10876" s="68"/>
      <c r="E10876" s="68"/>
      <c r="F10876" s="69"/>
      <c r="G10876" s="69"/>
      <c r="H10876" s="69"/>
      <c r="I10876" s="69"/>
      <c r="J10876" s="68"/>
      <c r="K10876" s="69"/>
      <c r="L10876" s="68"/>
      <c r="M10876" s="68"/>
      <c r="N10876" s="68"/>
      <c r="O10876" s="68"/>
      <c r="P10876" s="70"/>
      <c r="Q10876" s="71"/>
    </row>
    <row r="10877" spans="1:17">
      <c r="A10877" s="152"/>
      <c r="B10877" s="68"/>
      <c r="C10877" s="68"/>
      <c r="D10877" s="68"/>
      <c r="E10877" s="68"/>
      <c r="F10877" s="69"/>
      <c r="G10877" s="69"/>
      <c r="H10877" s="69"/>
      <c r="I10877" s="69"/>
      <c r="J10877" s="68"/>
      <c r="K10877" s="69"/>
      <c r="L10877" s="68"/>
      <c r="M10877" s="68"/>
      <c r="N10877" s="68"/>
      <c r="O10877" s="68"/>
      <c r="P10877" s="70"/>
      <c r="Q10877" s="71"/>
    </row>
    <row r="10878" spans="1:17">
      <c r="A10878" s="152"/>
      <c r="B10878" s="68"/>
      <c r="C10878" s="68"/>
      <c r="D10878" s="68"/>
      <c r="E10878" s="68"/>
      <c r="F10878" s="69"/>
      <c r="G10878" s="69"/>
      <c r="H10878" s="69"/>
      <c r="I10878" s="69"/>
      <c r="J10878" s="68"/>
      <c r="K10878" s="69"/>
      <c r="L10878" s="68"/>
      <c r="M10878" s="68"/>
      <c r="N10878" s="68"/>
      <c r="O10878" s="68"/>
      <c r="P10878" s="70"/>
      <c r="Q10878" s="71"/>
    </row>
    <row r="10879" spans="1:17">
      <c r="A10879" s="152"/>
      <c r="B10879" s="68"/>
      <c r="C10879" s="68"/>
      <c r="D10879" s="68"/>
      <c r="E10879" s="68"/>
      <c r="F10879" s="69"/>
      <c r="G10879" s="69"/>
      <c r="H10879" s="69"/>
      <c r="I10879" s="69"/>
      <c r="J10879" s="68"/>
      <c r="K10879" s="69"/>
      <c r="L10879" s="68"/>
      <c r="M10879" s="68"/>
      <c r="N10879" s="68"/>
      <c r="O10879" s="68"/>
      <c r="P10879" s="70"/>
      <c r="Q10879" s="71"/>
    </row>
    <row r="10880" spans="1:17">
      <c r="A10880" s="152"/>
      <c r="B10880" s="68"/>
      <c r="C10880" s="68"/>
      <c r="D10880" s="68"/>
      <c r="E10880" s="68"/>
      <c r="F10880" s="69"/>
      <c r="G10880" s="69"/>
      <c r="H10880" s="69"/>
      <c r="I10880" s="69"/>
      <c r="J10880" s="68"/>
      <c r="K10880" s="69"/>
      <c r="L10880" s="68"/>
      <c r="M10880" s="68"/>
      <c r="N10880" s="68"/>
      <c r="O10880" s="68"/>
      <c r="P10880" s="70"/>
      <c r="Q10880" s="71"/>
    </row>
    <row r="10881" spans="1:17">
      <c r="A10881" s="152"/>
      <c r="B10881" s="68"/>
      <c r="C10881" s="68"/>
      <c r="D10881" s="68"/>
      <c r="E10881" s="68"/>
      <c r="F10881" s="69"/>
      <c r="G10881" s="69"/>
      <c r="H10881" s="69"/>
      <c r="I10881" s="69"/>
      <c r="J10881" s="68"/>
      <c r="K10881" s="69"/>
      <c r="L10881" s="68"/>
      <c r="M10881" s="68"/>
      <c r="N10881" s="68"/>
      <c r="O10881" s="68"/>
      <c r="P10881" s="70"/>
      <c r="Q10881" s="71"/>
    </row>
    <row r="10882" spans="1:17">
      <c r="A10882" s="152"/>
      <c r="B10882" s="68"/>
      <c r="C10882" s="68"/>
      <c r="D10882" s="68"/>
      <c r="E10882" s="68"/>
      <c r="F10882" s="69"/>
      <c r="G10882" s="69"/>
      <c r="H10882" s="69"/>
      <c r="I10882" s="69"/>
      <c r="J10882" s="68"/>
      <c r="K10882" s="69"/>
      <c r="L10882" s="68"/>
      <c r="M10882" s="68"/>
      <c r="N10882" s="68"/>
      <c r="O10882" s="68"/>
      <c r="P10882" s="70"/>
      <c r="Q10882" s="71"/>
    </row>
    <row r="10883" spans="1:17">
      <c r="A10883" s="152"/>
      <c r="B10883" s="68"/>
      <c r="C10883" s="68"/>
      <c r="D10883" s="68"/>
      <c r="E10883" s="68"/>
      <c r="F10883" s="69"/>
      <c r="G10883" s="69"/>
      <c r="H10883" s="69"/>
      <c r="I10883" s="69"/>
      <c r="J10883" s="68"/>
      <c r="K10883" s="69"/>
      <c r="L10883" s="68"/>
      <c r="M10883" s="68"/>
      <c r="N10883" s="68"/>
      <c r="O10883" s="68"/>
      <c r="P10883" s="70"/>
      <c r="Q10883" s="71"/>
    </row>
    <row r="10884" spans="1:17">
      <c r="A10884" s="152"/>
      <c r="B10884" s="68"/>
      <c r="C10884" s="68"/>
      <c r="D10884" s="68"/>
      <c r="E10884" s="68"/>
      <c r="F10884" s="69"/>
      <c r="G10884" s="69"/>
      <c r="H10884" s="69"/>
      <c r="I10884" s="69"/>
      <c r="J10884" s="68"/>
      <c r="K10884" s="69"/>
      <c r="L10884" s="68"/>
      <c r="M10884" s="68"/>
      <c r="N10884" s="68"/>
      <c r="O10884" s="68"/>
      <c r="P10884" s="70"/>
      <c r="Q10884" s="71"/>
    </row>
    <row r="10885" spans="1:17">
      <c r="A10885" s="152"/>
      <c r="B10885" s="68"/>
      <c r="C10885" s="68"/>
      <c r="D10885" s="68"/>
      <c r="E10885" s="68"/>
      <c r="F10885" s="69"/>
      <c r="G10885" s="69"/>
      <c r="H10885" s="69"/>
      <c r="I10885" s="69"/>
      <c r="J10885" s="68"/>
      <c r="K10885" s="69"/>
      <c r="L10885" s="68"/>
      <c r="M10885" s="68"/>
      <c r="N10885" s="68"/>
      <c r="O10885" s="68"/>
      <c r="P10885" s="70"/>
      <c r="Q10885" s="71"/>
    </row>
    <row r="10886" spans="1:17">
      <c r="A10886" s="152"/>
      <c r="B10886" s="68"/>
      <c r="C10886" s="68"/>
      <c r="D10886" s="68"/>
      <c r="E10886" s="68"/>
      <c r="F10886" s="69"/>
      <c r="G10886" s="69"/>
      <c r="H10886" s="69"/>
      <c r="I10886" s="69"/>
      <c r="J10886" s="68"/>
      <c r="K10886" s="69"/>
      <c r="L10886" s="68"/>
      <c r="M10886" s="68"/>
      <c r="N10886" s="68"/>
      <c r="O10886" s="68"/>
      <c r="P10886" s="70"/>
      <c r="Q10886" s="71"/>
    </row>
    <row r="10887" spans="1:17">
      <c r="A10887" s="152"/>
      <c r="B10887" s="68"/>
      <c r="C10887" s="68"/>
      <c r="D10887" s="68"/>
      <c r="E10887" s="68"/>
      <c r="F10887" s="69"/>
      <c r="G10887" s="69"/>
      <c r="H10887" s="69"/>
      <c r="I10887" s="69"/>
      <c r="J10887" s="68"/>
      <c r="K10887" s="69"/>
      <c r="L10887" s="68"/>
      <c r="M10887" s="68"/>
      <c r="N10887" s="68"/>
      <c r="O10887" s="68"/>
      <c r="P10887" s="70"/>
      <c r="Q10887" s="71"/>
    </row>
    <row r="10888" spans="1:17">
      <c r="A10888" s="152"/>
      <c r="B10888" s="68"/>
      <c r="C10888" s="68"/>
      <c r="D10888" s="68"/>
      <c r="E10888" s="68"/>
      <c r="F10888" s="69"/>
      <c r="G10888" s="69"/>
      <c r="H10888" s="69"/>
      <c r="I10888" s="69"/>
      <c r="J10888" s="68"/>
      <c r="K10888" s="69"/>
      <c r="L10888" s="68"/>
      <c r="M10888" s="68"/>
      <c r="N10888" s="68"/>
      <c r="O10888" s="68"/>
      <c r="P10888" s="70"/>
      <c r="Q10888" s="71"/>
    </row>
    <row r="10889" spans="1:17">
      <c r="A10889" s="152"/>
      <c r="B10889" s="68"/>
      <c r="C10889" s="68"/>
      <c r="D10889" s="68"/>
      <c r="E10889" s="68"/>
      <c r="F10889" s="69"/>
      <c r="G10889" s="69"/>
      <c r="H10889" s="69"/>
      <c r="I10889" s="69"/>
      <c r="J10889" s="68"/>
      <c r="K10889" s="69"/>
      <c r="L10889" s="68"/>
      <c r="M10889" s="68"/>
      <c r="N10889" s="68"/>
      <c r="O10889" s="68"/>
      <c r="P10889" s="70"/>
      <c r="Q10889" s="71"/>
    </row>
    <row r="10890" spans="1:17">
      <c r="A10890" s="152"/>
      <c r="B10890" s="68"/>
      <c r="C10890" s="68"/>
      <c r="D10890" s="68"/>
      <c r="E10890" s="68"/>
      <c r="F10890" s="69"/>
      <c r="G10890" s="69"/>
      <c r="H10890" s="69"/>
      <c r="I10890" s="69"/>
      <c r="J10890" s="68"/>
      <c r="K10890" s="69"/>
      <c r="L10890" s="68"/>
      <c r="M10890" s="68"/>
      <c r="N10890" s="68"/>
      <c r="O10890" s="68"/>
      <c r="P10890" s="70"/>
      <c r="Q10890" s="71"/>
    </row>
    <row r="10891" spans="1:17">
      <c r="A10891" s="152"/>
      <c r="B10891" s="68"/>
      <c r="C10891" s="68"/>
      <c r="D10891" s="68"/>
      <c r="E10891" s="68"/>
      <c r="F10891" s="69"/>
      <c r="G10891" s="69"/>
      <c r="H10891" s="69"/>
      <c r="I10891" s="69"/>
      <c r="J10891" s="68"/>
      <c r="K10891" s="69"/>
      <c r="L10891" s="68"/>
      <c r="M10891" s="68"/>
      <c r="N10891" s="68"/>
      <c r="O10891" s="68"/>
      <c r="P10891" s="70"/>
      <c r="Q10891" s="71"/>
    </row>
    <row r="10892" spans="1:17">
      <c r="A10892" s="152"/>
      <c r="B10892" s="68"/>
      <c r="C10892" s="68"/>
      <c r="D10892" s="68"/>
      <c r="E10892" s="68"/>
      <c r="F10892" s="69"/>
      <c r="G10892" s="69"/>
      <c r="H10892" s="69"/>
      <c r="I10892" s="69"/>
      <c r="J10892" s="68"/>
      <c r="K10892" s="69"/>
      <c r="L10892" s="68"/>
      <c r="M10892" s="68"/>
      <c r="N10892" s="68"/>
      <c r="O10892" s="68"/>
      <c r="P10892" s="70"/>
      <c r="Q10892" s="71"/>
    </row>
    <row r="10893" spans="1:17">
      <c r="A10893" s="152"/>
      <c r="B10893" s="68"/>
      <c r="C10893" s="68"/>
      <c r="D10893" s="68"/>
      <c r="E10893" s="68"/>
      <c r="F10893" s="69"/>
      <c r="G10893" s="69"/>
      <c r="H10893" s="69"/>
      <c r="I10893" s="69"/>
      <c r="J10893" s="68"/>
      <c r="K10893" s="69"/>
      <c r="L10893" s="68"/>
      <c r="M10893" s="68"/>
      <c r="N10893" s="68"/>
      <c r="O10893" s="68"/>
      <c r="P10893" s="70"/>
      <c r="Q10893" s="71"/>
    </row>
    <row r="10894" spans="1:17">
      <c r="A10894" s="152"/>
      <c r="B10894" s="68"/>
      <c r="C10894" s="68"/>
      <c r="D10894" s="68"/>
      <c r="E10894" s="68"/>
      <c r="F10894" s="69"/>
      <c r="G10894" s="69"/>
      <c r="H10894" s="69"/>
      <c r="I10894" s="69"/>
      <c r="J10894" s="68"/>
      <c r="K10894" s="69"/>
      <c r="L10894" s="68"/>
      <c r="M10894" s="68"/>
      <c r="N10894" s="68"/>
      <c r="O10894" s="68"/>
      <c r="P10894" s="70"/>
      <c r="Q10894" s="71"/>
    </row>
    <row r="10895" spans="1:17">
      <c r="A10895" s="152"/>
      <c r="B10895" s="68"/>
      <c r="C10895" s="68"/>
      <c r="D10895" s="68"/>
      <c r="E10895" s="68"/>
      <c r="F10895" s="69"/>
      <c r="G10895" s="69"/>
      <c r="H10895" s="69"/>
      <c r="I10895" s="69"/>
      <c r="J10895" s="68"/>
      <c r="K10895" s="69"/>
      <c r="L10895" s="68"/>
      <c r="M10895" s="68"/>
      <c r="N10895" s="68"/>
      <c r="O10895" s="68"/>
      <c r="P10895" s="70"/>
      <c r="Q10895" s="71"/>
    </row>
    <row r="10896" spans="1:17">
      <c r="A10896" s="152"/>
      <c r="B10896" s="68"/>
      <c r="C10896" s="68"/>
      <c r="D10896" s="68"/>
      <c r="E10896" s="68"/>
      <c r="F10896" s="69"/>
      <c r="G10896" s="69"/>
      <c r="H10896" s="69"/>
      <c r="I10896" s="69"/>
      <c r="J10896" s="68"/>
      <c r="K10896" s="69"/>
      <c r="L10896" s="68"/>
      <c r="M10896" s="68"/>
      <c r="N10896" s="68"/>
      <c r="O10896" s="68"/>
      <c r="P10896" s="70"/>
      <c r="Q10896" s="71"/>
    </row>
    <row r="10897" spans="1:17">
      <c r="A10897" s="152"/>
      <c r="B10897" s="68"/>
      <c r="C10897" s="68"/>
      <c r="D10897" s="68"/>
      <c r="E10897" s="68"/>
      <c r="F10897" s="69"/>
      <c r="G10897" s="69"/>
      <c r="H10897" s="69"/>
      <c r="I10897" s="69"/>
      <c r="J10897" s="68"/>
      <c r="K10897" s="69"/>
      <c r="L10897" s="68"/>
      <c r="M10897" s="68"/>
      <c r="N10897" s="68"/>
      <c r="O10897" s="68"/>
      <c r="P10897" s="70"/>
      <c r="Q10897" s="71"/>
    </row>
    <row r="10898" spans="1:17">
      <c r="A10898" s="152"/>
      <c r="B10898" s="68"/>
      <c r="C10898" s="68"/>
      <c r="D10898" s="68"/>
      <c r="E10898" s="68"/>
      <c r="F10898" s="69"/>
      <c r="G10898" s="69"/>
      <c r="H10898" s="69"/>
      <c r="I10898" s="69"/>
      <c r="J10898" s="68"/>
      <c r="K10898" s="69"/>
      <c r="L10898" s="68"/>
      <c r="M10898" s="68"/>
      <c r="N10898" s="68"/>
      <c r="O10898" s="68"/>
      <c r="P10898" s="70"/>
      <c r="Q10898" s="71"/>
    </row>
    <row r="10899" spans="1:17">
      <c r="A10899" s="152"/>
      <c r="B10899" s="68"/>
      <c r="C10899" s="68"/>
      <c r="D10899" s="68"/>
      <c r="E10899" s="68"/>
      <c r="F10899" s="69"/>
      <c r="G10899" s="69"/>
      <c r="H10899" s="69"/>
      <c r="I10899" s="69"/>
      <c r="J10899" s="68"/>
      <c r="K10899" s="69"/>
      <c r="L10899" s="68"/>
      <c r="M10899" s="68"/>
      <c r="N10899" s="68"/>
      <c r="O10899" s="68"/>
      <c r="P10899" s="70"/>
      <c r="Q10899" s="71"/>
    </row>
    <row r="10900" spans="1:17">
      <c r="A10900" s="152"/>
      <c r="B10900" s="68"/>
      <c r="C10900" s="68"/>
      <c r="D10900" s="68"/>
      <c r="E10900" s="68"/>
      <c r="F10900" s="69"/>
      <c r="G10900" s="69"/>
      <c r="H10900" s="69"/>
      <c r="I10900" s="69"/>
      <c r="J10900" s="68"/>
      <c r="K10900" s="69"/>
      <c r="L10900" s="68"/>
      <c r="M10900" s="68"/>
      <c r="N10900" s="68"/>
      <c r="O10900" s="68"/>
      <c r="P10900" s="70"/>
      <c r="Q10900" s="71"/>
    </row>
    <row r="10901" spans="1:17">
      <c r="A10901" s="152"/>
      <c r="B10901" s="68"/>
      <c r="C10901" s="68"/>
      <c r="D10901" s="68"/>
      <c r="E10901" s="68"/>
      <c r="F10901" s="69"/>
      <c r="G10901" s="69"/>
      <c r="H10901" s="69"/>
      <c r="I10901" s="69"/>
      <c r="J10901" s="68"/>
      <c r="K10901" s="69"/>
      <c r="L10901" s="68"/>
      <c r="M10901" s="68"/>
      <c r="N10901" s="68"/>
      <c r="O10901" s="68"/>
      <c r="P10901" s="70"/>
      <c r="Q10901" s="71"/>
    </row>
    <row r="10902" spans="1:17">
      <c r="A10902" s="152"/>
      <c r="B10902" s="68"/>
      <c r="C10902" s="68"/>
      <c r="D10902" s="68"/>
      <c r="E10902" s="68"/>
      <c r="F10902" s="69"/>
      <c r="G10902" s="69"/>
      <c r="H10902" s="69"/>
      <c r="I10902" s="69"/>
      <c r="J10902" s="68"/>
      <c r="K10902" s="69"/>
      <c r="L10902" s="68"/>
      <c r="M10902" s="68"/>
      <c r="N10902" s="68"/>
      <c r="O10902" s="68"/>
      <c r="P10902" s="70"/>
      <c r="Q10902" s="71"/>
    </row>
    <row r="10903" spans="1:17">
      <c r="A10903" s="152"/>
      <c r="B10903" s="68"/>
      <c r="C10903" s="68"/>
      <c r="D10903" s="68"/>
      <c r="E10903" s="68"/>
      <c r="F10903" s="69"/>
      <c r="G10903" s="69"/>
      <c r="H10903" s="69"/>
      <c r="I10903" s="69"/>
      <c r="J10903" s="68"/>
      <c r="K10903" s="69"/>
      <c r="L10903" s="68"/>
      <c r="M10903" s="68"/>
      <c r="N10903" s="68"/>
      <c r="O10903" s="68"/>
      <c r="P10903" s="70"/>
      <c r="Q10903" s="71"/>
    </row>
    <row r="10904" spans="1:17">
      <c r="A10904" s="152"/>
      <c r="B10904" s="68"/>
      <c r="C10904" s="68"/>
      <c r="D10904" s="68"/>
      <c r="E10904" s="68"/>
      <c r="F10904" s="69"/>
      <c r="G10904" s="69"/>
      <c r="H10904" s="69"/>
      <c r="I10904" s="69"/>
      <c r="J10904" s="68"/>
      <c r="K10904" s="69"/>
      <c r="L10904" s="68"/>
      <c r="M10904" s="68"/>
      <c r="N10904" s="68"/>
      <c r="O10904" s="68"/>
      <c r="P10904" s="70"/>
      <c r="Q10904" s="71"/>
    </row>
    <row r="10905" spans="1:17">
      <c r="A10905" s="152"/>
      <c r="B10905" s="68"/>
      <c r="C10905" s="68"/>
      <c r="D10905" s="68"/>
      <c r="E10905" s="68"/>
      <c r="F10905" s="69"/>
      <c r="G10905" s="69"/>
      <c r="H10905" s="69"/>
      <c r="I10905" s="69"/>
      <c r="J10905" s="68"/>
      <c r="K10905" s="69"/>
      <c r="L10905" s="68"/>
      <c r="M10905" s="68"/>
      <c r="N10905" s="68"/>
      <c r="O10905" s="68"/>
      <c r="P10905" s="70"/>
      <c r="Q10905" s="71"/>
    </row>
    <row r="10906" spans="1:17">
      <c r="A10906" s="152"/>
      <c r="B10906" s="68"/>
      <c r="C10906" s="68"/>
      <c r="D10906" s="68"/>
      <c r="E10906" s="68"/>
      <c r="F10906" s="69"/>
      <c r="G10906" s="69"/>
      <c r="H10906" s="69"/>
      <c r="I10906" s="69"/>
      <c r="J10906" s="68"/>
      <c r="K10906" s="69"/>
      <c r="L10906" s="68"/>
      <c r="M10906" s="68"/>
      <c r="N10906" s="68"/>
      <c r="O10906" s="68"/>
      <c r="P10906" s="70"/>
      <c r="Q10906" s="71"/>
    </row>
    <row r="10907" spans="1:17">
      <c r="A10907" s="152"/>
      <c r="B10907" s="68"/>
      <c r="C10907" s="68"/>
      <c r="D10907" s="68"/>
      <c r="E10907" s="68"/>
      <c r="F10907" s="69"/>
      <c r="G10907" s="69"/>
      <c r="H10907" s="69"/>
      <c r="I10907" s="69"/>
      <c r="J10907" s="68"/>
      <c r="K10907" s="69"/>
      <c r="L10907" s="68"/>
      <c r="M10907" s="68"/>
      <c r="N10907" s="68"/>
      <c r="O10907" s="68"/>
      <c r="P10907" s="70"/>
      <c r="Q10907" s="71"/>
    </row>
    <row r="10908" spans="1:17">
      <c r="A10908" s="152"/>
      <c r="B10908" s="68"/>
      <c r="C10908" s="68"/>
      <c r="D10908" s="68"/>
      <c r="E10908" s="68"/>
      <c r="F10908" s="69"/>
      <c r="G10908" s="69"/>
      <c r="H10908" s="69"/>
      <c r="I10908" s="69"/>
      <c r="J10908" s="68"/>
      <c r="K10908" s="69"/>
      <c r="L10908" s="68"/>
      <c r="M10908" s="68"/>
      <c r="N10908" s="68"/>
      <c r="O10908" s="68"/>
      <c r="P10908" s="70"/>
      <c r="Q10908" s="71"/>
    </row>
    <row r="10909" spans="1:17">
      <c r="A10909" s="152"/>
      <c r="B10909" s="68"/>
      <c r="C10909" s="68"/>
      <c r="D10909" s="68"/>
      <c r="E10909" s="68"/>
      <c r="F10909" s="69"/>
      <c r="G10909" s="69"/>
      <c r="H10909" s="69"/>
      <c r="I10909" s="69"/>
      <c r="J10909" s="68"/>
      <c r="K10909" s="69"/>
      <c r="L10909" s="68"/>
      <c r="M10909" s="68"/>
      <c r="N10909" s="68"/>
      <c r="O10909" s="68"/>
      <c r="P10909" s="70"/>
      <c r="Q10909" s="71"/>
    </row>
    <row r="10910" spans="1:17">
      <c r="A10910" s="152"/>
      <c r="B10910" s="68"/>
      <c r="C10910" s="68"/>
      <c r="D10910" s="68"/>
      <c r="E10910" s="68"/>
      <c r="F10910" s="69"/>
      <c r="G10910" s="69"/>
      <c r="H10910" s="69"/>
      <c r="I10910" s="69"/>
      <c r="J10910" s="68"/>
      <c r="K10910" s="69"/>
      <c r="L10910" s="68"/>
      <c r="M10910" s="68"/>
      <c r="N10910" s="68"/>
      <c r="O10910" s="68"/>
      <c r="P10910" s="70"/>
      <c r="Q10910" s="71"/>
    </row>
    <row r="10911" spans="1:17">
      <c r="A10911" s="152"/>
      <c r="B10911" s="68"/>
      <c r="C10911" s="68"/>
      <c r="D10911" s="68"/>
      <c r="E10911" s="68"/>
      <c r="F10911" s="69"/>
      <c r="G10911" s="69"/>
      <c r="H10911" s="69"/>
      <c r="I10911" s="69"/>
      <c r="J10911" s="68"/>
      <c r="K10911" s="69"/>
      <c r="L10911" s="68"/>
      <c r="M10911" s="68"/>
      <c r="N10911" s="68"/>
      <c r="O10911" s="68"/>
      <c r="P10911" s="70"/>
      <c r="Q10911" s="71"/>
    </row>
    <row r="10912" spans="1:17">
      <c r="A10912" s="152"/>
      <c r="B10912" s="68"/>
      <c r="C10912" s="68"/>
      <c r="D10912" s="68"/>
      <c r="E10912" s="68"/>
      <c r="F10912" s="69"/>
      <c r="G10912" s="69"/>
      <c r="H10912" s="69"/>
      <c r="I10912" s="69"/>
      <c r="J10912" s="68"/>
      <c r="K10912" s="69"/>
      <c r="L10912" s="68"/>
      <c r="M10912" s="68"/>
      <c r="N10912" s="68"/>
      <c r="O10912" s="68"/>
      <c r="P10912" s="70"/>
      <c r="Q10912" s="71"/>
    </row>
    <row r="10913" spans="1:17">
      <c r="A10913" s="152"/>
      <c r="B10913" s="68"/>
      <c r="C10913" s="68"/>
      <c r="D10913" s="68"/>
      <c r="E10913" s="68"/>
      <c r="F10913" s="69"/>
      <c r="G10913" s="69"/>
      <c r="H10913" s="69"/>
      <c r="I10913" s="69"/>
      <c r="J10913" s="68"/>
      <c r="K10913" s="69"/>
      <c r="L10913" s="68"/>
      <c r="M10913" s="68"/>
      <c r="N10913" s="68"/>
      <c r="O10913" s="68"/>
      <c r="P10913" s="70"/>
      <c r="Q10913" s="71"/>
    </row>
    <row r="10914" spans="1:17">
      <c r="A10914" s="152"/>
      <c r="B10914" s="68"/>
      <c r="C10914" s="68"/>
      <c r="D10914" s="68"/>
      <c r="E10914" s="68"/>
      <c r="F10914" s="69"/>
      <c r="G10914" s="69"/>
      <c r="H10914" s="69"/>
      <c r="I10914" s="69"/>
      <c r="J10914" s="68"/>
      <c r="K10914" s="69"/>
      <c r="L10914" s="68"/>
      <c r="M10914" s="68"/>
      <c r="N10914" s="68"/>
      <c r="O10914" s="68"/>
      <c r="P10914" s="70"/>
      <c r="Q10914" s="71"/>
    </row>
    <row r="10915" spans="1:17">
      <c r="A10915" s="152"/>
      <c r="B10915" s="68"/>
      <c r="C10915" s="68"/>
      <c r="D10915" s="68"/>
      <c r="E10915" s="68"/>
      <c r="F10915" s="69"/>
      <c r="G10915" s="69"/>
      <c r="H10915" s="69"/>
      <c r="I10915" s="69"/>
      <c r="J10915" s="68"/>
      <c r="K10915" s="69"/>
      <c r="L10915" s="68"/>
      <c r="M10915" s="68"/>
      <c r="N10915" s="68"/>
      <c r="O10915" s="68"/>
      <c r="P10915" s="70"/>
      <c r="Q10915" s="71"/>
    </row>
    <row r="10916" spans="1:17">
      <c r="A10916" s="152"/>
      <c r="B10916" s="68"/>
      <c r="C10916" s="68"/>
      <c r="D10916" s="68"/>
      <c r="E10916" s="68"/>
      <c r="F10916" s="69"/>
      <c r="G10916" s="69"/>
      <c r="H10916" s="69"/>
      <c r="I10916" s="69"/>
      <c r="J10916" s="68"/>
      <c r="K10916" s="69"/>
      <c r="L10916" s="68"/>
      <c r="M10916" s="68"/>
      <c r="N10916" s="68"/>
      <c r="O10916" s="68"/>
      <c r="P10916" s="70"/>
      <c r="Q10916" s="71"/>
    </row>
    <row r="10917" spans="1:17">
      <c r="A10917" s="152"/>
      <c r="B10917" s="68"/>
      <c r="C10917" s="68"/>
      <c r="D10917" s="68"/>
      <c r="E10917" s="68"/>
      <c r="F10917" s="69"/>
      <c r="G10917" s="69"/>
      <c r="H10917" s="69"/>
      <c r="I10917" s="69"/>
      <c r="J10917" s="68"/>
      <c r="K10917" s="69"/>
      <c r="L10917" s="68"/>
      <c r="M10917" s="68"/>
      <c r="N10917" s="68"/>
      <c r="O10917" s="68"/>
      <c r="P10917" s="70"/>
      <c r="Q10917" s="71"/>
    </row>
    <row r="10918" spans="1:17">
      <c r="A10918" s="152"/>
      <c r="B10918" s="68"/>
      <c r="C10918" s="68"/>
      <c r="D10918" s="68"/>
      <c r="E10918" s="68"/>
      <c r="F10918" s="69"/>
      <c r="G10918" s="69"/>
      <c r="H10918" s="69"/>
      <c r="I10918" s="69"/>
      <c r="J10918" s="68"/>
      <c r="K10918" s="69"/>
      <c r="L10918" s="68"/>
      <c r="M10918" s="68"/>
      <c r="N10918" s="68"/>
      <c r="O10918" s="68"/>
      <c r="P10918" s="70"/>
      <c r="Q10918" s="71"/>
    </row>
    <row r="10919" spans="1:17">
      <c r="A10919" s="152"/>
      <c r="B10919" s="68"/>
      <c r="C10919" s="68"/>
      <c r="D10919" s="68"/>
      <c r="E10919" s="68"/>
      <c r="F10919" s="69"/>
      <c r="G10919" s="69"/>
      <c r="H10919" s="69"/>
      <c r="I10919" s="69"/>
      <c r="J10919" s="68"/>
      <c r="K10919" s="69"/>
      <c r="L10919" s="68"/>
      <c r="M10919" s="68"/>
      <c r="N10919" s="68"/>
      <c r="O10919" s="68"/>
      <c r="P10919" s="70"/>
      <c r="Q10919" s="71"/>
    </row>
    <row r="10920" spans="1:17">
      <c r="A10920" s="152"/>
      <c r="B10920" s="68"/>
      <c r="C10920" s="68"/>
      <c r="D10920" s="68"/>
      <c r="E10920" s="68"/>
      <c r="F10920" s="69"/>
      <c r="G10920" s="69"/>
      <c r="H10920" s="69"/>
      <c r="I10920" s="69"/>
      <c r="J10920" s="68"/>
      <c r="K10920" s="69"/>
      <c r="L10920" s="68"/>
      <c r="M10920" s="68"/>
      <c r="N10920" s="68"/>
      <c r="O10920" s="68"/>
      <c r="P10920" s="70"/>
      <c r="Q10920" s="71"/>
    </row>
    <row r="10921" spans="1:17">
      <c r="A10921" s="152"/>
      <c r="B10921" s="68"/>
      <c r="C10921" s="68"/>
      <c r="D10921" s="68"/>
      <c r="E10921" s="68"/>
      <c r="F10921" s="69"/>
      <c r="G10921" s="69"/>
      <c r="H10921" s="69"/>
      <c r="I10921" s="69"/>
      <c r="J10921" s="68"/>
      <c r="K10921" s="69"/>
      <c r="L10921" s="68"/>
      <c r="M10921" s="68"/>
      <c r="N10921" s="68"/>
      <c r="O10921" s="68"/>
      <c r="P10921" s="70"/>
      <c r="Q10921" s="71"/>
    </row>
    <row r="10922" spans="1:17">
      <c r="A10922" s="152"/>
      <c r="B10922" s="68"/>
      <c r="C10922" s="68"/>
      <c r="D10922" s="68"/>
      <c r="E10922" s="68"/>
      <c r="F10922" s="69"/>
      <c r="G10922" s="69"/>
      <c r="H10922" s="69"/>
      <c r="I10922" s="69"/>
      <c r="J10922" s="68"/>
      <c r="K10922" s="69"/>
      <c r="L10922" s="68"/>
      <c r="M10922" s="68"/>
      <c r="N10922" s="68"/>
      <c r="O10922" s="68"/>
      <c r="P10922" s="70"/>
      <c r="Q10922" s="71"/>
    </row>
    <row r="10923" spans="1:17">
      <c r="A10923" s="152"/>
      <c r="B10923" s="68"/>
      <c r="C10923" s="68"/>
      <c r="D10923" s="68"/>
      <c r="E10923" s="68"/>
      <c r="F10923" s="69"/>
      <c r="G10923" s="69"/>
      <c r="H10923" s="69"/>
      <c r="I10923" s="69"/>
      <c r="J10923" s="68"/>
      <c r="K10923" s="69"/>
      <c r="L10923" s="68"/>
      <c r="M10923" s="68"/>
      <c r="N10923" s="68"/>
      <c r="O10923" s="68"/>
      <c r="P10923" s="70"/>
      <c r="Q10923" s="71"/>
    </row>
    <row r="10924" spans="1:17">
      <c r="A10924" s="152"/>
      <c r="B10924" s="68"/>
      <c r="C10924" s="68"/>
      <c r="D10924" s="68"/>
      <c r="E10924" s="68"/>
      <c r="F10924" s="69"/>
      <c r="G10924" s="69"/>
      <c r="H10924" s="69"/>
      <c r="I10924" s="69"/>
      <c r="J10924" s="68"/>
      <c r="K10924" s="69"/>
      <c r="L10924" s="68"/>
      <c r="M10924" s="68"/>
      <c r="N10924" s="68"/>
      <c r="O10924" s="68"/>
      <c r="P10924" s="70"/>
      <c r="Q10924" s="71"/>
    </row>
    <row r="10925" spans="1:17">
      <c r="A10925" s="152"/>
      <c r="B10925" s="68"/>
      <c r="C10925" s="68"/>
      <c r="D10925" s="68"/>
      <c r="E10925" s="68"/>
      <c r="F10925" s="69"/>
      <c r="G10925" s="69"/>
      <c r="H10925" s="69"/>
      <c r="I10925" s="69"/>
      <c r="J10925" s="68"/>
      <c r="K10925" s="69"/>
      <c r="L10925" s="68"/>
      <c r="M10925" s="68"/>
      <c r="N10925" s="68"/>
      <c r="O10925" s="68"/>
      <c r="P10925" s="70"/>
      <c r="Q10925" s="71"/>
    </row>
    <row r="10926" spans="1:17">
      <c r="A10926" s="152"/>
      <c r="B10926" s="68"/>
      <c r="C10926" s="68"/>
      <c r="D10926" s="68"/>
      <c r="E10926" s="68"/>
      <c r="F10926" s="69"/>
      <c r="G10926" s="69"/>
      <c r="H10926" s="69"/>
      <c r="I10926" s="69"/>
      <c r="J10926" s="68"/>
      <c r="K10926" s="69"/>
      <c r="L10926" s="68"/>
      <c r="M10926" s="68"/>
      <c r="N10926" s="68"/>
      <c r="O10926" s="68"/>
      <c r="P10926" s="70"/>
      <c r="Q10926" s="71"/>
    </row>
    <row r="10927" spans="1:17">
      <c r="A10927" s="152"/>
      <c r="B10927" s="68"/>
      <c r="C10927" s="68"/>
      <c r="D10927" s="68"/>
      <c r="E10927" s="68"/>
      <c r="F10927" s="69"/>
      <c r="G10927" s="69"/>
      <c r="H10927" s="69"/>
      <c r="I10927" s="69"/>
      <c r="J10927" s="68"/>
      <c r="K10927" s="69"/>
      <c r="L10927" s="68"/>
      <c r="M10927" s="68"/>
      <c r="N10927" s="68"/>
      <c r="O10927" s="68"/>
      <c r="P10927" s="70"/>
      <c r="Q10927" s="71"/>
    </row>
    <row r="10928" spans="1:17">
      <c r="A10928" s="152"/>
      <c r="B10928" s="68"/>
      <c r="C10928" s="68"/>
      <c r="D10928" s="68"/>
      <c r="E10928" s="68"/>
      <c r="F10928" s="69"/>
      <c r="G10928" s="69"/>
      <c r="H10928" s="69"/>
      <c r="I10928" s="69"/>
      <c r="J10928" s="68"/>
      <c r="K10928" s="69"/>
      <c r="L10928" s="68"/>
      <c r="M10928" s="68"/>
      <c r="N10928" s="68"/>
      <c r="O10928" s="68"/>
      <c r="P10928" s="70"/>
      <c r="Q10928" s="71"/>
    </row>
    <row r="10929" spans="1:17">
      <c r="A10929" s="152"/>
      <c r="B10929" s="68"/>
      <c r="C10929" s="68"/>
      <c r="D10929" s="68"/>
      <c r="E10929" s="68"/>
      <c r="F10929" s="69"/>
      <c r="G10929" s="69"/>
      <c r="H10929" s="69"/>
      <c r="I10929" s="69"/>
      <c r="J10929" s="68"/>
      <c r="K10929" s="69"/>
      <c r="L10929" s="68"/>
      <c r="M10929" s="68"/>
      <c r="N10929" s="68"/>
      <c r="O10929" s="68"/>
      <c r="P10929" s="70"/>
      <c r="Q10929" s="71"/>
    </row>
    <row r="10930" spans="1:17">
      <c r="A10930" s="152"/>
      <c r="B10930" s="68"/>
      <c r="C10930" s="68"/>
      <c r="D10930" s="68"/>
      <c r="E10930" s="68"/>
      <c r="F10930" s="69"/>
      <c r="G10930" s="69"/>
      <c r="H10930" s="69"/>
      <c r="I10930" s="69"/>
      <c r="J10930" s="68"/>
      <c r="K10930" s="69"/>
      <c r="L10930" s="68"/>
      <c r="M10930" s="68"/>
      <c r="N10930" s="68"/>
      <c r="O10930" s="68"/>
      <c r="P10930" s="70"/>
      <c r="Q10930" s="71"/>
    </row>
    <row r="10931" spans="1:17">
      <c r="A10931" s="152"/>
      <c r="B10931" s="68"/>
      <c r="C10931" s="68"/>
      <c r="D10931" s="68"/>
      <c r="E10931" s="68"/>
      <c r="F10931" s="69"/>
      <c r="G10931" s="69"/>
      <c r="H10931" s="69"/>
      <c r="I10931" s="69"/>
      <c r="J10931" s="68"/>
      <c r="K10931" s="69"/>
      <c r="L10931" s="68"/>
      <c r="M10931" s="68"/>
      <c r="N10931" s="68"/>
      <c r="O10931" s="68"/>
      <c r="P10931" s="70"/>
      <c r="Q10931" s="71"/>
    </row>
    <row r="10932" spans="1:17">
      <c r="A10932" s="152"/>
      <c r="B10932" s="68"/>
      <c r="C10932" s="68"/>
      <c r="D10932" s="68"/>
      <c r="E10932" s="68"/>
      <c r="F10932" s="69"/>
      <c r="G10932" s="69"/>
      <c r="H10932" s="69"/>
      <c r="I10932" s="69"/>
      <c r="J10932" s="68"/>
      <c r="K10932" s="69"/>
      <c r="L10932" s="68"/>
      <c r="M10932" s="68"/>
      <c r="N10932" s="68"/>
      <c r="O10932" s="68"/>
      <c r="P10932" s="70"/>
      <c r="Q10932" s="71"/>
    </row>
    <row r="10933" spans="1:17">
      <c r="A10933" s="152"/>
      <c r="B10933" s="68"/>
      <c r="C10933" s="68"/>
      <c r="D10933" s="68"/>
      <c r="E10933" s="68"/>
      <c r="F10933" s="69"/>
      <c r="G10933" s="69"/>
      <c r="H10933" s="69"/>
      <c r="I10933" s="69"/>
      <c r="J10933" s="68"/>
      <c r="K10933" s="69"/>
      <c r="L10933" s="68"/>
      <c r="M10933" s="68"/>
      <c r="N10933" s="68"/>
      <c r="O10933" s="68"/>
      <c r="P10933" s="70"/>
      <c r="Q10933" s="71"/>
    </row>
    <row r="10934" spans="1:17">
      <c r="A10934" s="152"/>
      <c r="B10934" s="68"/>
      <c r="C10934" s="68"/>
      <c r="D10934" s="68"/>
      <c r="E10934" s="68"/>
      <c r="F10934" s="69"/>
      <c r="G10934" s="69"/>
      <c r="H10934" s="69"/>
      <c r="I10934" s="69"/>
      <c r="J10934" s="68"/>
      <c r="K10934" s="69"/>
      <c r="L10934" s="68"/>
      <c r="M10934" s="68"/>
      <c r="N10934" s="68"/>
      <c r="O10934" s="68"/>
      <c r="P10934" s="70"/>
      <c r="Q10934" s="71"/>
    </row>
    <row r="10935" spans="1:17">
      <c r="A10935" s="152"/>
      <c r="B10935" s="68"/>
      <c r="C10935" s="68"/>
      <c r="D10935" s="68"/>
      <c r="E10935" s="68"/>
      <c r="F10935" s="69"/>
      <c r="G10935" s="69"/>
      <c r="H10935" s="69"/>
      <c r="I10935" s="69"/>
      <c r="J10935" s="68"/>
      <c r="K10935" s="69"/>
      <c r="L10935" s="68"/>
      <c r="M10935" s="68"/>
      <c r="N10935" s="68"/>
      <c r="O10935" s="68"/>
      <c r="P10935" s="70"/>
      <c r="Q10935" s="71"/>
    </row>
    <row r="10936" spans="1:17">
      <c r="A10936" s="152"/>
      <c r="B10936" s="68"/>
      <c r="C10936" s="68"/>
      <c r="D10936" s="68"/>
      <c r="E10936" s="68"/>
      <c r="F10936" s="69"/>
      <c r="G10936" s="69"/>
      <c r="H10936" s="69"/>
      <c r="I10936" s="69"/>
      <c r="J10936" s="68"/>
      <c r="K10936" s="69"/>
      <c r="L10936" s="68"/>
      <c r="M10936" s="68"/>
      <c r="N10936" s="68"/>
      <c r="O10936" s="68"/>
      <c r="P10936" s="70"/>
      <c r="Q10936" s="71"/>
    </row>
    <row r="10937" spans="1:17">
      <c r="A10937" s="152"/>
      <c r="B10937" s="68"/>
      <c r="C10937" s="68"/>
      <c r="D10937" s="68"/>
      <c r="E10937" s="68"/>
      <c r="F10937" s="69"/>
      <c r="G10937" s="69"/>
      <c r="H10937" s="69"/>
      <c r="I10937" s="69"/>
      <c r="J10937" s="68"/>
      <c r="K10937" s="69"/>
      <c r="L10937" s="68"/>
      <c r="M10937" s="68"/>
      <c r="N10937" s="68"/>
      <c r="O10937" s="68"/>
      <c r="P10937" s="70"/>
      <c r="Q10937" s="71"/>
    </row>
    <row r="10938" spans="1:17">
      <c r="A10938" s="152"/>
      <c r="B10938" s="68"/>
      <c r="C10938" s="68"/>
      <c r="D10938" s="68"/>
      <c r="E10938" s="68"/>
      <c r="F10938" s="69"/>
      <c r="G10938" s="69"/>
      <c r="H10938" s="69"/>
      <c r="I10938" s="69"/>
      <c r="J10938" s="68"/>
      <c r="K10938" s="69"/>
      <c r="L10938" s="68"/>
      <c r="M10938" s="68"/>
      <c r="N10938" s="68"/>
      <c r="O10938" s="68"/>
      <c r="P10938" s="70"/>
      <c r="Q10938" s="71"/>
    </row>
    <row r="10939" spans="1:17">
      <c r="A10939" s="152"/>
      <c r="B10939" s="68"/>
      <c r="C10939" s="68"/>
      <c r="D10939" s="68"/>
      <c r="E10939" s="68"/>
      <c r="F10939" s="69"/>
      <c r="G10939" s="69"/>
      <c r="H10939" s="69"/>
      <c r="I10939" s="69"/>
      <c r="J10939" s="68"/>
      <c r="K10939" s="69"/>
      <c r="L10939" s="68"/>
      <c r="M10939" s="68"/>
      <c r="N10939" s="68"/>
      <c r="O10939" s="68"/>
      <c r="P10939" s="70"/>
      <c r="Q10939" s="71"/>
    </row>
    <row r="10940" spans="1:17">
      <c r="A10940" s="152"/>
      <c r="B10940" s="68"/>
      <c r="C10940" s="68"/>
      <c r="D10940" s="68"/>
      <c r="E10940" s="68"/>
      <c r="F10940" s="69"/>
      <c r="G10940" s="69"/>
      <c r="H10940" s="69"/>
      <c r="I10940" s="69"/>
      <c r="J10940" s="68"/>
      <c r="K10940" s="69"/>
      <c r="L10940" s="68"/>
      <c r="M10940" s="68"/>
      <c r="N10940" s="68"/>
      <c r="O10940" s="68"/>
      <c r="P10940" s="70"/>
      <c r="Q10940" s="71"/>
    </row>
    <row r="10941" spans="1:17">
      <c r="A10941" s="152"/>
      <c r="B10941" s="68"/>
      <c r="C10941" s="68"/>
      <c r="D10941" s="68"/>
      <c r="E10941" s="68"/>
      <c r="F10941" s="69"/>
      <c r="G10941" s="69"/>
      <c r="H10941" s="69"/>
      <c r="I10941" s="69"/>
      <c r="J10941" s="68"/>
      <c r="K10941" s="69"/>
      <c r="L10941" s="68"/>
      <c r="M10941" s="68"/>
      <c r="N10941" s="68"/>
      <c r="O10941" s="68"/>
      <c r="P10941" s="70"/>
      <c r="Q10941" s="71"/>
    </row>
    <row r="10942" spans="1:17">
      <c r="A10942" s="152"/>
      <c r="B10942" s="68"/>
      <c r="C10942" s="68"/>
      <c r="D10942" s="68"/>
      <c r="E10942" s="68"/>
      <c r="F10942" s="69"/>
      <c r="G10942" s="69"/>
      <c r="H10942" s="69"/>
      <c r="I10942" s="69"/>
      <c r="J10942" s="68"/>
      <c r="K10942" s="69"/>
      <c r="L10942" s="68"/>
      <c r="M10942" s="68"/>
      <c r="N10942" s="68"/>
      <c r="O10942" s="68"/>
      <c r="P10942" s="70"/>
      <c r="Q10942" s="71"/>
    </row>
    <row r="10943" spans="1:17">
      <c r="A10943" s="152"/>
      <c r="B10943" s="68"/>
      <c r="C10943" s="68"/>
      <c r="D10943" s="68"/>
      <c r="E10943" s="68"/>
      <c r="F10943" s="69"/>
      <c r="G10943" s="69"/>
      <c r="H10943" s="69"/>
      <c r="I10943" s="69"/>
      <c r="J10943" s="68"/>
      <c r="K10943" s="69"/>
      <c r="L10943" s="68"/>
      <c r="M10943" s="68"/>
      <c r="N10943" s="68"/>
      <c r="O10943" s="68"/>
      <c r="P10943" s="70"/>
      <c r="Q10943" s="71"/>
    </row>
    <row r="10944" spans="1:17">
      <c r="A10944" s="152"/>
      <c r="B10944" s="68"/>
      <c r="C10944" s="68"/>
      <c r="D10944" s="68"/>
      <c r="E10944" s="68"/>
      <c r="F10944" s="69"/>
      <c r="G10944" s="69"/>
      <c r="H10944" s="69"/>
      <c r="I10944" s="69"/>
      <c r="J10944" s="68"/>
      <c r="K10944" s="69"/>
      <c r="L10944" s="68"/>
      <c r="M10944" s="68"/>
      <c r="N10944" s="68"/>
      <c r="O10944" s="68"/>
      <c r="P10944" s="70"/>
      <c r="Q10944" s="71"/>
    </row>
    <row r="10945" spans="1:17">
      <c r="A10945" s="152"/>
      <c r="B10945" s="68"/>
      <c r="C10945" s="68"/>
      <c r="D10945" s="68"/>
      <c r="E10945" s="68"/>
      <c r="F10945" s="69"/>
      <c r="G10945" s="69"/>
      <c r="H10945" s="69"/>
      <c r="I10945" s="69"/>
      <c r="J10945" s="68"/>
      <c r="K10945" s="69"/>
      <c r="L10945" s="68"/>
      <c r="M10945" s="68"/>
      <c r="N10945" s="68"/>
      <c r="O10945" s="68"/>
      <c r="P10945" s="70"/>
      <c r="Q10945" s="71"/>
    </row>
    <row r="10946" spans="1:17">
      <c r="A10946" s="152"/>
      <c r="B10946" s="68"/>
      <c r="C10946" s="68"/>
      <c r="D10946" s="68"/>
      <c r="E10946" s="68"/>
      <c r="F10946" s="69"/>
      <c r="G10946" s="69"/>
      <c r="H10946" s="69"/>
      <c r="I10946" s="69"/>
      <c r="J10946" s="68"/>
      <c r="K10946" s="69"/>
      <c r="L10946" s="68"/>
      <c r="M10946" s="68"/>
      <c r="N10946" s="68"/>
      <c r="O10946" s="68"/>
      <c r="P10946" s="70"/>
      <c r="Q10946" s="71"/>
    </row>
    <row r="10947" spans="1:17">
      <c r="A10947" s="152"/>
      <c r="B10947" s="68"/>
      <c r="C10947" s="68"/>
      <c r="D10947" s="68"/>
      <c r="E10947" s="68"/>
      <c r="F10947" s="69"/>
      <c r="G10947" s="69"/>
      <c r="H10947" s="69"/>
      <c r="I10947" s="69"/>
      <c r="J10947" s="68"/>
      <c r="K10947" s="69"/>
      <c r="L10947" s="68"/>
      <c r="M10947" s="68"/>
      <c r="N10947" s="68"/>
      <c r="O10947" s="68"/>
      <c r="P10947" s="70"/>
      <c r="Q10947" s="71"/>
    </row>
    <row r="10948" spans="1:17">
      <c r="A10948" s="152"/>
      <c r="B10948" s="68"/>
      <c r="C10948" s="68"/>
      <c r="D10948" s="68"/>
      <c r="E10948" s="68"/>
      <c r="F10948" s="69"/>
      <c r="G10948" s="69"/>
      <c r="H10948" s="69"/>
      <c r="I10948" s="69"/>
      <c r="J10948" s="68"/>
      <c r="K10948" s="69"/>
      <c r="L10948" s="68"/>
      <c r="M10948" s="68"/>
      <c r="N10948" s="68"/>
      <c r="O10948" s="68"/>
      <c r="P10948" s="70"/>
      <c r="Q10948" s="71"/>
    </row>
    <row r="10949" spans="1:17">
      <c r="A10949" s="152"/>
      <c r="B10949" s="68"/>
      <c r="C10949" s="68"/>
      <c r="D10949" s="68"/>
      <c r="E10949" s="68"/>
      <c r="F10949" s="69"/>
      <c r="G10949" s="69"/>
      <c r="H10949" s="69"/>
      <c r="I10949" s="69"/>
      <c r="J10949" s="68"/>
      <c r="K10949" s="69"/>
      <c r="L10949" s="68"/>
      <c r="M10949" s="68"/>
      <c r="N10949" s="68"/>
      <c r="O10949" s="68"/>
      <c r="P10949" s="70"/>
      <c r="Q10949" s="71"/>
    </row>
    <row r="10950" spans="1:17">
      <c r="A10950" s="152"/>
      <c r="B10950" s="68"/>
      <c r="C10950" s="68"/>
      <c r="D10950" s="68"/>
      <c r="E10950" s="68"/>
      <c r="F10950" s="69"/>
      <c r="G10950" s="69"/>
      <c r="H10950" s="69"/>
      <c r="I10950" s="69"/>
      <c r="J10950" s="68"/>
      <c r="K10950" s="69"/>
      <c r="L10950" s="68"/>
      <c r="M10950" s="68"/>
      <c r="N10950" s="68"/>
      <c r="O10950" s="68"/>
      <c r="P10950" s="70"/>
      <c r="Q10950" s="71"/>
    </row>
    <row r="10951" spans="1:17">
      <c r="A10951" s="152"/>
      <c r="B10951" s="68"/>
      <c r="C10951" s="68"/>
      <c r="D10951" s="68"/>
      <c r="E10951" s="68"/>
      <c r="F10951" s="69"/>
      <c r="G10951" s="69"/>
      <c r="H10951" s="69"/>
      <c r="I10951" s="69"/>
      <c r="J10951" s="68"/>
      <c r="K10951" s="69"/>
      <c r="L10951" s="68"/>
      <c r="M10951" s="68"/>
      <c r="N10951" s="68"/>
      <c r="O10951" s="68"/>
      <c r="P10951" s="70"/>
      <c r="Q10951" s="71"/>
    </row>
    <row r="10952" spans="1:17">
      <c r="A10952" s="152"/>
      <c r="B10952" s="68"/>
      <c r="C10952" s="68"/>
      <c r="D10952" s="68"/>
      <c r="E10952" s="68"/>
      <c r="F10952" s="69"/>
      <c r="G10952" s="69"/>
      <c r="H10952" s="69"/>
      <c r="I10952" s="69"/>
      <c r="J10952" s="68"/>
      <c r="K10952" s="69"/>
      <c r="L10952" s="68"/>
      <c r="M10952" s="68"/>
      <c r="N10952" s="68"/>
      <c r="O10952" s="68"/>
      <c r="P10952" s="70"/>
      <c r="Q10952" s="71"/>
    </row>
    <row r="10953" spans="1:17">
      <c r="A10953" s="152"/>
      <c r="B10953" s="68"/>
      <c r="C10953" s="68"/>
      <c r="D10953" s="68"/>
      <c r="E10953" s="68"/>
      <c r="F10953" s="69"/>
      <c r="G10953" s="69"/>
      <c r="H10953" s="69"/>
      <c r="I10953" s="69"/>
      <c r="J10953" s="68"/>
      <c r="K10953" s="69"/>
      <c r="L10953" s="68"/>
      <c r="M10953" s="68"/>
      <c r="N10953" s="68"/>
      <c r="O10953" s="68"/>
      <c r="P10953" s="70"/>
      <c r="Q10953" s="71"/>
    </row>
    <row r="10954" spans="1:17">
      <c r="A10954" s="152"/>
      <c r="B10954" s="68"/>
      <c r="C10954" s="68"/>
      <c r="D10954" s="68"/>
      <c r="E10954" s="68"/>
      <c r="F10954" s="69"/>
      <c r="G10954" s="69"/>
      <c r="H10954" s="69"/>
      <c r="I10954" s="69"/>
      <c r="J10954" s="68"/>
      <c r="K10954" s="69"/>
      <c r="L10954" s="68"/>
      <c r="M10954" s="68"/>
      <c r="N10954" s="68"/>
      <c r="O10954" s="68"/>
      <c r="P10954" s="70"/>
      <c r="Q10954" s="71"/>
    </row>
    <row r="10955" spans="1:17">
      <c r="A10955" s="152"/>
      <c r="B10955" s="68"/>
      <c r="C10955" s="68"/>
      <c r="D10955" s="68"/>
      <c r="E10955" s="68"/>
      <c r="F10955" s="69"/>
      <c r="G10955" s="69"/>
      <c r="H10955" s="69"/>
      <c r="I10955" s="69"/>
      <c r="J10955" s="68"/>
      <c r="K10955" s="69"/>
      <c r="L10955" s="68"/>
      <c r="M10955" s="68"/>
      <c r="N10955" s="68"/>
      <c r="O10955" s="68"/>
      <c r="P10955" s="70"/>
      <c r="Q10955" s="71"/>
    </row>
    <row r="10956" spans="1:17">
      <c r="A10956" s="152"/>
      <c r="B10956" s="68"/>
      <c r="C10956" s="68"/>
      <c r="D10956" s="68"/>
      <c r="E10956" s="68"/>
      <c r="F10956" s="69"/>
      <c r="G10956" s="69"/>
      <c r="H10956" s="69"/>
      <c r="I10956" s="69"/>
      <c r="J10956" s="68"/>
      <c r="K10956" s="69"/>
      <c r="L10956" s="68"/>
      <c r="M10956" s="68"/>
      <c r="N10956" s="68"/>
      <c r="O10956" s="68"/>
      <c r="P10956" s="70"/>
      <c r="Q10956" s="71"/>
    </row>
    <row r="10957" spans="1:17">
      <c r="A10957" s="152"/>
      <c r="B10957" s="68"/>
      <c r="C10957" s="68"/>
      <c r="D10957" s="68"/>
      <c r="E10957" s="68"/>
      <c r="F10957" s="69"/>
      <c r="G10957" s="69"/>
      <c r="H10957" s="69"/>
      <c r="I10957" s="69"/>
      <c r="J10957" s="68"/>
      <c r="K10957" s="69"/>
      <c r="L10957" s="68"/>
      <c r="M10957" s="68"/>
      <c r="N10957" s="68"/>
      <c r="O10957" s="68"/>
      <c r="P10957" s="70"/>
      <c r="Q10957" s="71"/>
    </row>
    <row r="10958" spans="1:17">
      <c r="A10958" s="152"/>
      <c r="B10958" s="68"/>
      <c r="C10958" s="68"/>
      <c r="D10958" s="68"/>
      <c r="E10958" s="68"/>
      <c r="F10958" s="69"/>
      <c r="G10958" s="69"/>
      <c r="H10958" s="69"/>
      <c r="I10958" s="69"/>
      <c r="J10958" s="68"/>
      <c r="K10958" s="69"/>
      <c r="L10958" s="68"/>
      <c r="M10958" s="68"/>
      <c r="N10958" s="68"/>
      <c r="O10958" s="68"/>
      <c r="P10958" s="70"/>
      <c r="Q10958" s="71"/>
    </row>
    <row r="10959" spans="1:17">
      <c r="A10959" s="152"/>
      <c r="B10959" s="68"/>
      <c r="C10959" s="68"/>
      <c r="D10959" s="68"/>
      <c r="E10959" s="68"/>
      <c r="F10959" s="69"/>
      <c r="G10959" s="69"/>
      <c r="H10959" s="69"/>
      <c r="I10959" s="69"/>
      <c r="J10959" s="68"/>
      <c r="K10959" s="69"/>
      <c r="L10959" s="68"/>
      <c r="M10959" s="68"/>
      <c r="N10959" s="68"/>
      <c r="O10959" s="68"/>
      <c r="P10959" s="70"/>
      <c r="Q10959" s="71"/>
    </row>
    <row r="10960" spans="1:17">
      <c r="A10960" s="152"/>
      <c r="B10960" s="68"/>
      <c r="C10960" s="68"/>
      <c r="D10960" s="68"/>
      <c r="E10960" s="68"/>
      <c r="F10960" s="69"/>
      <c r="G10960" s="69"/>
      <c r="H10960" s="69"/>
      <c r="I10960" s="69"/>
      <c r="J10960" s="68"/>
      <c r="K10960" s="69"/>
      <c r="L10960" s="68"/>
      <c r="M10960" s="68"/>
      <c r="N10960" s="68"/>
      <c r="O10960" s="68"/>
      <c r="P10960" s="70"/>
      <c r="Q10960" s="71"/>
    </row>
    <row r="10961" spans="1:17">
      <c r="A10961" s="152"/>
      <c r="B10961" s="68"/>
      <c r="C10961" s="68"/>
      <c r="D10961" s="68"/>
      <c r="E10961" s="68"/>
      <c r="F10961" s="69"/>
      <c r="G10961" s="69"/>
      <c r="H10961" s="69"/>
      <c r="I10961" s="69"/>
      <c r="J10961" s="68"/>
      <c r="K10961" s="69"/>
      <c r="L10961" s="68"/>
      <c r="M10961" s="68"/>
      <c r="N10961" s="68"/>
      <c r="O10961" s="68"/>
      <c r="P10961" s="70"/>
      <c r="Q10961" s="71"/>
    </row>
    <row r="10962" spans="1:17">
      <c r="A10962" s="152"/>
      <c r="B10962" s="68"/>
      <c r="C10962" s="68"/>
      <c r="D10962" s="68"/>
      <c r="E10962" s="68"/>
      <c r="F10962" s="69"/>
      <c r="G10962" s="69"/>
      <c r="H10962" s="69"/>
      <c r="I10962" s="69"/>
      <c r="J10962" s="68"/>
      <c r="K10962" s="69"/>
      <c r="L10962" s="68"/>
      <c r="M10962" s="68"/>
      <c r="N10962" s="68"/>
      <c r="O10962" s="68"/>
      <c r="P10962" s="70"/>
      <c r="Q10962" s="71"/>
    </row>
    <row r="10963" spans="1:17">
      <c r="A10963" s="152"/>
      <c r="B10963" s="68"/>
      <c r="C10963" s="68"/>
      <c r="D10963" s="68"/>
      <c r="E10963" s="68"/>
      <c r="F10963" s="69"/>
      <c r="G10963" s="69"/>
      <c r="H10963" s="69"/>
      <c r="I10963" s="69"/>
      <c r="J10963" s="68"/>
      <c r="K10963" s="69"/>
      <c r="L10963" s="68"/>
      <c r="M10963" s="68"/>
      <c r="N10963" s="68"/>
      <c r="O10963" s="68"/>
      <c r="P10963" s="70"/>
      <c r="Q10963" s="71"/>
    </row>
    <row r="10964" spans="1:17">
      <c r="A10964" s="152"/>
      <c r="B10964" s="68"/>
      <c r="C10964" s="68"/>
      <c r="D10964" s="68"/>
      <c r="E10964" s="68"/>
      <c r="F10964" s="69"/>
      <c r="G10964" s="69"/>
      <c r="H10964" s="69"/>
      <c r="I10964" s="69"/>
      <c r="J10964" s="68"/>
      <c r="K10964" s="69"/>
      <c r="L10964" s="68"/>
      <c r="M10964" s="68"/>
      <c r="N10964" s="68"/>
      <c r="O10964" s="68"/>
      <c r="P10964" s="70"/>
      <c r="Q10964" s="71"/>
    </row>
    <row r="10965" spans="1:17">
      <c r="A10965" s="152"/>
      <c r="B10965" s="68"/>
      <c r="C10965" s="68"/>
      <c r="D10965" s="68"/>
      <c r="E10965" s="68"/>
      <c r="F10965" s="69"/>
      <c r="G10965" s="69"/>
      <c r="H10965" s="69"/>
      <c r="I10965" s="69"/>
      <c r="J10965" s="68"/>
      <c r="K10965" s="69"/>
      <c r="L10965" s="68"/>
      <c r="M10965" s="68"/>
      <c r="N10965" s="68"/>
      <c r="O10965" s="68"/>
      <c r="P10965" s="70"/>
      <c r="Q10965" s="71"/>
    </row>
    <row r="10966" spans="1:17">
      <c r="A10966" s="152"/>
      <c r="B10966" s="68"/>
      <c r="C10966" s="68"/>
      <c r="D10966" s="68"/>
      <c r="E10966" s="68"/>
      <c r="F10966" s="69"/>
      <c r="G10966" s="69"/>
      <c r="H10966" s="69"/>
      <c r="I10966" s="69"/>
      <c r="J10966" s="68"/>
      <c r="K10966" s="69"/>
      <c r="L10966" s="68"/>
      <c r="M10966" s="68"/>
      <c r="N10966" s="68"/>
      <c r="O10966" s="68"/>
      <c r="P10966" s="70"/>
      <c r="Q10966" s="71"/>
    </row>
    <row r="10967" spans="1:17">
      <c r="A10967" s="152"/>
      <c r="B10967" s="68"/>
      <c r="C10967" s="68"/>
      <c r="D10967" s="68"/>
      <c r="E10967" s="68"/>
      <c r="F10967" s="69"/>
      <c r="G10967" s="69"/>
      <c r="H10967" s="69"/>
      <c r="I10967" s="69"/>
      <c r="J10967" s="68"/>
      <c r="K10967" s="69"/>
      <c r="L10967" s="68"/>
      <c r="M10967" s="68"/>
      <c r="N10967" s="68"/>
      <c r="O10967" s="68"/>
      <c r="P10967" s="70"/>
      <c r="Q10967" s="71"/>
    </row>
    <row r="10968" spans="1:17">
      <c r="A10968" s="152"/>
      <c r="B10968" s="68"/>
      <c r="C10968" s="68"/>
      <c r="D10968" s="68"/>
      <c r="E10968" s="68"/>
      <c r="F10968" s="69"/>
      <c r="G10968" s="69"/>
      <c r="H10968" s="69"/>
      <c r="I10968" s="69"/>
      <c r="J10968" s="68"/>
      <c r="K10968" s="69"/>
      <c r="L10968" s="68"/>
      <c r="M10968" s="68"/>
      <c r="N10968" s="68"/>
      <c r="O10968" s="68"/>
      <c r="P10968" s="70"/>
      <c r="Q10968" s="71"/>
    </row>
    <row r="10969" spans="1:17">
      <c r="A10969" s="152"/>
      <c r="B10969" s="68"/>
      <c r="C10969" s="68"/>
      <c r="D10969" s="68"/>
      <c r="E10969" s="68"/>
      <c r="F10969" s="69"/>
      <c r="G10969" s="69"/>
      <c r="H10969" s="69"/>
      <c r="I10969" s="69"/>
      <c r="J10969" s="68"/>
      <c r="K10969" s="69"/>
      <c r="L10969" s="68"/>
      <c r="M10969" s="68"/>
      <c r="N10969" s="68"/>
      <c r="O10969" s="68"/>
      <c r="P10969" s="70"/>
      <c r="Q10969" s="71"/>
    </row>
    <row r="10970" spans="1:17">
      <c r="A10970" s="152"/>
      <c r="B10970" s="68"/>
      <c r="C10970" s="68"/>
      <c r="D10970" s="68"/>
      <c r="E10970" s="68"/>
      <c r="F10970" s="69"/>
      <c r="G10970" s="69"/>
      <c r="H10970" s="69"/>
      <c r="I10970" s="69"/>
      <c r="J10970" s="68"/>
      <c r="K10970" s="69"/>
      <c r="L10970" s="68"/>
      <c r="M10970" s="68"/>
      <c r="N10970" s="68"/>
      <c r="O10970" s="68"/>
      <c r="P10970" s="70"/>
      <c r="Q10970" s="71"/>
    </row>
    <row r="10971" spans="1:17">
      <c r="A10971" s="152"/>
      <c r="B10971" s="68"/>
      <c r="C10971" s="68"/>
      <c r="D10971" s="68"/>
      <c r="E10971" s="68"/>
      <c r="F10971" s="69"/>
      <c r="G10971" s="69"/>
      <c r="H10971" s="69"/>
      <c r="I10971" s="69"/>
      <c r="J10971" s="68"/>
      <c r="K10971" s="69"/>
      <c r="L10971" s="68"/>
      <c r="M10971" s="68"/>
      <c r="N10971" s="68"/>
      <c r="O10971" s="68"/>
      <c r="P10971" s="70"/>
      <c r="Q10971" s="71"/>
    </row>
    <row r="10972" spans="1:17">
      <c r="A10972" s="152"/>
      <c r="B10972" s="68"/>
      <c r="C10972" s="68"/>
      <c r="D10972" s="68"/>
      <c r="E10972" s="68"/>
      <c r="F10972" s="69"/>
      <c r="G10972" s="69"/>
      <c r="H10972" s="69"/>
      <c r="I10972" s="69"/>
      <c r="J10972" s="68"/>
      <c r="K10972" s="69"/>
      <c r="L10972" s="68"/>
      <c r="M10972" s="68"/>
      <c r="N10972" s="68"/>
      <c r="O10972" s="68"/>
      <c r="P10972" s="70"/>
      <c r="Q10972" s="71"/>
    </row>
    <row r="10973" spans="1:17">
      <c r="A10973" s="152"/>
      <c r="B10973" s="68"/>
      <c r="C10973" s="68"/>
      <c r="D10973" s="68"/>
      <c r="E10973" s="68"/>
      <c r="F10973" s="69"/>
      <c r="G10973" s="69"/>
      <c r="H10973" s="69"/>
      <c r="I10973" s="69"/>
      <c r="J10973" s="68"/>
      <c r="K10973" s="69"/>
      <c r="L10973" s="68"/>
      <c r="M10973" s="68"/>
      <c r="N10973" s="68"/>
      <c r="O10973" s="68"/>
      <c r="P10973" s="70"/>
      <c r="Q10973" s="71"/>
    </row>
    <row r="10974" spans="1:17">
      <c r="A10974" s="152"/>
      <c r="B10974" s="68"/>
      <c r="C10974" s="68"/>
      <c r="D10974" s="68"/>
      <c r="E10974" s="68"/>
      <c r="F10974" s="69"/>
      <c r="G10974" s="69"/>
      <c r="H10974" s="69"/>
      <c r="I10974" s="69"/>
      <c r="J10974" s="68"/>
      <c r="K10974" s="69"/>
      <c r="L10974" s="68"/>
      <c r="M10974" s="68"/>
      <c r="N10974" s="68"/>
      <c r="O10974" s="68"/>
      <c r="P10974" s="70"/>
      <c r="Q10974" s="71"/>
    </row>
    <row r="10975" spans="1:17">
      <c r="A10975" s="152"/>
      <c r="B10975" s="68"/>
      <c r="C10975" s="68"/>
      <c r="D10975" s="68"/>
      <c r="E10975" s="68"/>
      <c r="F10975" s="69"/>
      <c r="G10975" s="69"/>
      <c r="H10975" s="69"/>
      <c r="I10975" s="69"/>
      <c r="J10975" s="68"/>
      <c r="K10975" s="69"/>
      <c r="L10975" s="68"/>
      <c r="M10975" s="68"/>
      <c r="N10975" s="68"/>
      <c r="O10975" s="68"/>
      <c r="P10975" s="70"/>
      <c r="Q10975" s="71"/>
    </row>
    <row r="10976" spans="1:17">
      <c r="A10976" s="152"/>
      <c r="B10976" s="68"/>
      <c r="C10976" s="68"/>
      <c r="D10976" s="68"/>
      <c r="E10976" s="68"/>
      <c r="F10976" s="69"/>
      <c r="G10976" s="69"/>
      <c r="H10976" s="69"/>
      <c r="I10976" s="69"/>
      <c r="J10976" s="68"/>
      <c r="K10976" s="69"/>
      <c r="L10976" s="68"/>
      <c r="M10976" s="68"/>
      <c r="N10976" s="68"/>
      <c r="O10976" s="68"/>
      <c r="P10976" s="70"/>
      <c r="Q10976" s="71"/>
    </row>
    <row r="10977" spans="1:17">
      <c r="A10977" s="152"/>
      <c r="B10977" s="68"/>
      <c r="C10977" s="68"/>
      <c r="D10977" s="68"/>
      <c r="E10977" s="68"/>
      <c r="F10977" s="69"/>
      <c r="G10977" s="69"/>
      <c r="H10977" s="69"/>
      <c r="I10977" s="69"/>
      <c r="J10977" s="68"/>
      <c r="K10977" s="69"/>
      <c r="L10977" s="68"/>
      <c r="M10977" s="68"/>
      <c r="N10977" s="68"/>
      <c r="O10977" s="68"/>
      <c r="P10977" s="70"/>
      <c r="Q10977" s="71"/>
    </row>
    <row r="10978" spans="1:17">
      <c r="A10978" s="152"/>
      <c r="B10978" s="68"/>
      <c r="C10978" s="68"/>
      <c r="D10978" s="68"/>
      <c r="E10978" s="68"/>
      <c r="F10978" s="69"/>
      <c r="G10978" s="69"/>
      <c r="H10978" s="69"/>
      <c r="I10978" s="69"/>
      <c r="J10978" s="68"/>
      <c r="K10978" s="69"/>
      <c r="L10978" s="68"/>
      <c r="M10978" s="68"/>
      <c r="N10978" s="68"/>
      <c r="O10978" s="68"/>
      <c r="P10978" s="70"/>
      <c r="Q10978" s="71"/>
    </row>
    <row r="10979" spans="1:17">
      <c r="A10979" s="152"/>
      <c r="B10979" s="68"/>
      <c r="C10979" s="68"/>
      <c r="D10979" s="68"/>
      <c r="E10979" s="68"/>
      <c r="F10979" s="69"/>
      <c r="G10979" s="69"/>
      <c r="H10979" s="69"/>
      <c r="I10979" s="69"/>
      <c r="J10979" s="68"/>
      <c r="K10979" s="69"/>
      <c r="L10979" s="68"/>
      <c r="M10979" s="68"/>
      <c r="N10979" s="68"/>
      <c r="O10979" s="68"/>
      <c r="P10979" s="70"/>
      <c r="Q10979" s="71"/>
    </row>
  </sheetData>
  <sortState xmlns:xlrd2="http://schemas.microsoft.com/office/spreadsheetml/2017/richdata2" ref="A13:R1829">
    <sortCondition ref="D12:D90"/>
    <sortCondition ref="E12:E90"/>
    <sortCondition ref="D12:D113"/>
    <sortCondition ref="E12:E113"/>
    <sortCondition ref="D12:D1811"/>
    <sortCondition ref="E12:E1811"/>
    <sortCondition ref="D12:D1814"/>
    <sortCondition ref="E12:E1814"/>
    <sortCondition ref="D12:D1817"/>
    <sortCondition ref="E12:E1817"/>
    <sortCondition ref="D12:D1820"/>
    <sortCondition ref="E12:E1820"/>
    <sortCondition ref="D12:D1823"/>
    <sortCondition ref="E12:E1823"/>
    <sortCondition ref="D12:D1826"/>
    <sortCondition ref="E12:E1826"/>
    <sortCondition ref="D12:D1829"/>
    <sortCondition ref="E12:E1829"/>
  </sortState>
  <mergeCells count="2">
    <mergeCell ref="B8:C8"/>
    <mergeCell ref="C5:D6"/>
  </mergeCells>
  <phoneticPr fontId="24" type="noConversion"/>
  <pageMargins left="0.7" right="0.7" top="0.75" bottom="0.75" header="0.3" footer="0.3"/>
  <pageSetup orientation="portrait" r:id="rId1"/>
  <ignoredErrors>
    <ignoredError sqref="A3 E4:E5 F3:F6" numberStoredAsText="1"/>
  </ignoredError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46" r:id="rId4" name="Option Button 6">
              <controlPr defaultSize="0" autoFill="0" autoLine="0" autoPict="0" altText="FRAEDOM">
                <anchor moveWithCells="1">
                  <from>
                    <xdr:col>0</xdr:col>
                    <xdr:colOff>762000</xdr:colOff>
                    <xdr:row>2</xdr:row>
                    <xdr:rowOff>133350</xdr:rowOff>
                  </from>
                  <to>
                    <xdr:col>0</xdr:col>
                    <xdr:colOff>1552575</xdr:colOff>
                    <xdr:row>4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7" r:id="rId5" name="Option Button 7">
              <controlPr defaultSize="0" autoFill="0" autoLine="0" autoPict="0">
                <anchor moveWithCells="1">
                  <from>
                    <xdr:col>0</xdr:col>
                    <xdr:colOff>762000</xdr:colOff>
                    <xdr:row>6</xdr:row>
                    <xdr:rowOff>180975</xdr:rowOff>
                  </from>
                  <to>
                    <xdr:col>0</xdr:col>
                    <xdr:colOff>1609725</xdr:colOff>
                    <xdr:row>8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8" r:id="rId6" name="Group Box 8">
              <controlPr defaultSize="0" autoFill="0" autoPict="0" altText="Upload">
                <anchor moveWithCells="1">
                  <from>
                    <xdr:col>0</xdr:col>
                    <xdr:colOff>495300</xdr:colOff>
                    <xdr:row>1</xdr:row>
                    <xdr:rowOff>171450</xdr:rowOff>
                  </from>
                  <to>
                    <xdr:col>1</xdr:col>
                    <xdr:colOff>533400</xdr:colOff>
                    <xdr:row>9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52" r:id="rId7" name="Drop Down 12">
              <controlPr defaultSize="0" autoLine="0" autoPict="0">
                <anchor moveWithCells="1">
                  <from>
                    <xdr:col>0</xdr:col>
                    <xdr:colOff>866775</xdr:colOff>
                    <xdr:row>4</xdr:row>
                    <xdr:rowOff>190500</xdr:rowOff>
                  </from>
                  <to>
                    <xdr:col>1</xdr:col>
                    <xdr:colOff>276225</xdr:colOff>
                    <xdr:row>6</xdr:row>
                    <xdr:rowOff>47625</xdr:rowOff>
                  </to>
                </anchor>
              </controlPr>
            </control>
          </mc:Choice>
        </mc:AlternateContent>
      </controls>
    </mc:Choice>
  </mc:AlternateContent>
  <tableParts count="1">
    <tablePart r:id="rId8"/>
  </tableParts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1"/>
  <dimension ref="A1:XFD16"/>
  <sheetViews>
    <sheetView zoomScale="90" zoomScaleNormal="90" workbookViewId="0">
      <selection activeCell="C1" sqref="C1:AC1048576"/>
    </sheetView>
  </sheetViews>
  <sheetFormatPr defaultColWidth="8.85546875" defaultRowHeight="15"/>
  <cols>
    <col min="1" max="1" width="12.42578125" style="4" customWidth="1"/>
    <col min="2" max="2" width="18" style="4" bestFit="1" customWidth="1"/>
    <col min="3" max="3" width="24" style="4" bestFit="1" customWidth="1"/>
    <col min="4" max="4" width="51.7109375" style="4" bestFit="1" customWidth="1"/>
    <col min="5" max="5" width="21" style="4" bestFit="1" customWidth="1"/>
    <col min="6" max="6" width="18" style="4" bestFit="1" customWidth="1"/>
    <col min="7" max="7" width="21.7109375" style="4" customWidth="1"/>
    <col min="8" max="8" width="26" style="4" bestFit="1" customWidth="1"/>
    <col min="9" max="9" width="28.140625" style="4" bestFit="1" customWidth="1"/>
    <col min="10" max="10" width="16.85546875" style="4" bestFit="1" customWidth="1"/>
    <col min="11" max="11" width="23.140625" style="4" hidden="1" customWidth="1"/>
    <col min="12" max="12" width="16.42578125" style="4" hidden="1" customWidth="1"/>
    <col min="13" max="18" width="13.5703125" style="4" customWidth="1"/>
    <col min="19" max="20" width="19.42578125" style="4" customWidth="1"/>
    <col min="21" max="21" width="21.42578125" style="4" customWidth="1"/>
    <col min="22" max="22" width="18.85546875" style="4" customWidth="1"/>
    <col min="23" max="23" width="40" style="4" bestFit="1" customWidth="1"/>
    <col min="24" max="24" width="24" style="4" bestFit="1" customWidth="1"/>
    <col min="25" max="25" width="50" style="4" bestFit="1" customWidth="1"/>
    <col min="26" max="26" width="32" style="4" bestFit="1" customWidth="1"/>
    <col min="27" max="27" width="31" style="4" bestFit="1" customWidth="1"/>
    <col min="28" max="16384" width="8.85546875" style="4"/>
  </cols>
  <sheetData>
    <row r="1" spans="1:16384" ht="36">
      <c r="A1" s="54" t="s">
        <v>4950</v>
      </c>
      <c r="E1" s="65"/>
      <c r="F1" s="65"/>
    </row>
    <row r="2" spans="1:16384">
      <c r="A2" s="5" t="s">
        <v>4951</v>
      </c>
    </row>
    <row r="3" spans="1:16384">
      <c r="A3" s="5" t="s">
        <v>4952</v>
      </c>
    </row>
    <row r="4" spans="1:16384">
      <c r="A4" s="5" t="s">
        <v>4953</v>
      </c>
    </row>
    <row r="5" spans="1:16384">
      <c r="A5" s="55" t="s">
        <v>4954</v>
      </c>
      <c r="B5" s="56"/>
    </row>
    <row r="6" spans="1:16384">
      <c r="E6" s="65"/>
      <c r="F6" s="65"/>
      <c r="XFD6" s="65"/>
    </row>
    <row r="8" spans="1:16384" s="57" customFormat="1" ht="25.5" customHeight="1">
      <c r="A8" s="6" t="s">
        <v>4955</v>
      </c>
      <c r="B8" s="6" t="s">
        <v>4956</v>
      </c>
      <c r="M8" s="4"/>
      <c r="N8" s="4"/>
      <c r="O8" s="4"/>
      <c r="P8" s="4"/>
      <c r="Q8" s="4"/>
      <c r="R8" s="4"/>
      <c r="S8" s="4"/>
      <c r="T8" s="4"/>
      <c r="U8" s="4"/>
      <c r="V8" s="4"/>
      <c r="W8" s="4"/>
      <c r="X8" s="4"/>
      <c r="Y8" s="4"/>
      <c r="Z8" s="4"/>
      <c r="AA8" s="4"/>
      <c r="AB8" s="4"/>
      <c r="AC8" s="4"/>
      <c r="AD8" s="4"/>
      <c r="AE8" s="4"/>
      <c r="AF8" s="4"/>
      <c r="AG8" s="4"/>
      <c r="AH8" s="4"/>
      <c r="AI8" s="4"/>
      <c r="AJ8" s="4"/>
      <c r="AK8" s="4"/>
      <c r="AL8" s="4"/>
      <c r="AM8" s="4"/>
      <c r="AN8" s="4"/>
      <c r="AO8" s="4"/>
      <c r="AP8" s="4"/>
      <c r="AQ8" s="4"/>
      <c r="AR8" s="4"/>
      <c r="AS8" s="4"/>
      <c r="AT8" s="4"/>
      <c r="AU8" s="4"/>
      <c r="AV8" s="4"/>
      <c r="AW8" s="4"/>
      <c r="AX8" s="4"/>
      <c r="AY8" s="4"/>
      <c r="AZ8" s="4"/>
      <c r="BA8" s="4"/>
      <c r="BB8" s="4"/>
      <c r="BC8" s="4"/>
      <c r="BD8" s="4"/>
      <c r="BE8" s="4"/>
      <c r="BF8" s="4"/>
      <c r="BG8" s="4"/>
      <c r="BH8" s="4"/>
      <c r="BI8" s="4"/>
      <c r="BJ8" s="4"/>
      <c r="BK8" s="4"/>
      <c r="BL8" s="4"/>
      <c r="BM8" s="4"/>
      <c r="BN8" s="4"/>
      <c r="BO8" s="4"/>
      <c r="BP8" s="4"/>
      <c r="BQ8" s="4"/>
      <c r="BR8" s="4"/>
      <c r="BS8" s="4"/>
      <c r="BT8" s="4"/>
      <c r="BU8" s="4"/>
      <c r="BV8" s="4"/>
      <c r="BW8" s="4"/>
      <c r="BX8" s="4"/>
      <c r="BY8" s="4"/>
      <c r="BZ8" s="4"/>
      <c r="CA8" s="4"/>
      <c r="CB8" s="4"/>
      <c r="CC8" s="4"/>
      <c r="CD8" s="4"/>
      <c r="CE8" s="4"/>
      <c r="CF8" s="4"/>
      <c r="CG8" s="4"/>
      <c r="CH8" s="4"/>
      <c r="CI8" s="4"/>
      <c r="CJ8" s="4"/>
      <c r="CK8" s="4"/>
      <c r="CL8" s="4"/>
      <c r="CM8" s="4"/>
      <c r="CN8" s="4"/>
      <c r="CO8" s="4"/>
      <c r="CP8" s="4"/>
      <c r="CQ8" s="4"/>
      <c r="CR8" s="4"/>
      <c r="CS8" s="4"/>
      <c r="CT8" s="4"/>
      <c r="CU8" s="4"/>
      <c r="CV8" s="4"/>
      <c r="CW8" s="4"/>
      <c r="CX8" s="4"/>
      <c r="CY8" s="4"/>
      <c r="CZ8" s="4"/>
      <c r="DA8" s="4"/>
      <c r="DB8" s="4"/>
      <c r="DC8" s="4"/>
      <c r="DD8" s="4"/>
      <c r="DE8" s="4"/>
      <c r="DF8" s="4"/>
      <c r="DG8" s="4"/>
      <c r="DH8" s="4"/>
      <c r="DI8" s="4"/>
      <c r="DJ8" s="4"/>
      <c r="DK8" s="4"/>
      <c r="DL8" s="4"/>
      <c r="DM8" s="4"/>
      <c r="DN8" s="4"/>
      <c r="DO8" s="4"/>
      <c r="DP8" s="4"/>
      <c r="DQ8" s="4"/>
      <c r="DR8" s="4"/>
      <c r="DS8" s="4"/>
      <c r="DT8" s="4"/>
      <c r="DU8" s="4"/>
      <c r="DV8" s="4"/>
      <c r="DW8" s="4"/>
      <c r="DX8" s="4"/>
      <c r="DY8" s="4"/>
      <c r="DZ8" s="4"/>
      <c r="EA8" s="4"/>
      <c r="EB8" s="4"/>
      <c r="EC8" s="4"/>
      <c r="ED8" s="4"/>
      <c r="EE8" s="4"/>
      <c r="EF8" s="4"/>
      <c r="EG8" s="4"/>
      <c r="EH8" s="4"/>
      <c r="EI8" s="4"/>
      <c r="EJ8" s="4"/>
      <c r="EK8" s="4"/>
      <c r="EL8" s="4"/>
      <c r="EM8" s="4"/>
      <c r="EN8" s="4"/>
      <c r="EO8" s="4"/>
      <c r="EP8" s="4"/>
      <c r="EQ8" s="4"/>
      <c r="ER8" s="4"/>
      <c r="ES8" s="4"/>
      <c r="ET8" s="4"/>
      <c r="EU8" s="4"/>
      <c r="EV8" s="4"/>
      <c r="EW8" s="4"/>
      <c r="EX8" s="4"/>
      <c r="EY8" s="4"/>
      <c r="EZ8" s="4"/>
      <c r="FA8" s="4"/>
      <c r="FB8" s="4"/>
      <c r="FC8" s="4"/>
      <c r="FD8" s="4"/>
      <c r="FE8" s="4"/>
      <c r="FF8" s="4"/>
      <c r="FG8" s="4"/>
      <c r="FH8" s="4"/>
      <c r="FI8" s="4"/>
      <c r="FJ8" s="4"/>
      <c r="FK8" s="4"/>
      <c r="FL8" s="4"/>
      <c r="FM8" s="4"/>
      <c r="FN8" s="4"/>
      <c r="FO8" s="4"/>
      <c r="FP8" s="4"/>
      <c r="FQ8" s="4"/>
      <c r="FR8" s="4"/>
      <c r="FS8" s="4"/>
      <c r="FT8" s="4"/>
      <c r="FU8" s="4"/>
      <c r="FV8" s="4"/>
      <c r="FW8" s="4"/>
      <c r="FX8" s="4"/>
      <c r="FY8" s="4"/>
      <c r="FZ8" s="4"/>
      <c r="GA8" s="4"/>
      <c r="GB8" s="4"/>
      <c r="GC8" s="4"/>
      <c r="GD8" s="4"/>
      <c r="GE8" s="4"/>
      <c r="GF8" s="4"/>
      <c r="GG8" s="4"/>
      <c r="GH8" s="4"/>
      <c r="GI8" s="4"/>
      <c r="GJ8" s="4"/>
      <c r="GK8" s="4"/>
      <c r="GL8" s="4"/>
      <c r="GM8" s="4"/>
      <c r="GN8" s="4"/>
      <c r="GO8" s="4"/>
      <c r="GP8" s="4"/>
      <c r="GQ8" s="4"/>
      <c r="GR8" s="4"/>
      <c r="GS8" s="4"/>
      <c r="GT8" s="4"/>
      <c r="GU8" s="4"/>
      <c r="GV8" s="4"/>
      <c r="GW8" s="4"/>
      <c r="GX8" s="4"/>
      <c r="GY8" s="4"/>
      <c r="GZ8" s="4"/>
      <c r="HA8" s="4"/>
      <c r="HB8" s="4"/>
      <c r="HC8" s="4"/>
      <c r="HD8" s="4"/>
      <c r="HE8" s="4"/>
      <c r="HF8" s="4"/>
      <c r="HG8" s="4"/>
      <c r="HH8" s="4"/>
      <c r="HI8" s="4"/>
      <c r="HJ8" s="4"/>
      <c r="HK8" s="4"/>
      <c r="HL8" s="4"/>
      <c r="HM8" s="4"/>
      <c r="HN8" s="4"/>
      <c r="HO8" s="4"/>
      <c r="HP8" s="4"/>
      <c r="HQ8" s="4"/>
      <c r="HR8" s="4"/>
      <c r="HS8" s="4"/>
      <c r="HT8" s="4"/>
      <c r="HU8" s="4"/>
      <c r="HV8" s="4"/>
      <c r="HW8" s="4"/>
      <c r="HX8" s="4"/>
      <c r="HY8" s="4"/>
      <c r="HZ8" s="4"/>
      <c r="IA8" s="4"/>
      <c r="IB8" s="4"/>
      <c r="IC8" s="4"/>
      <c r="ID8" s="4"/>
      <c r="IE8" s="4"/>
      <c r="IF8" s="4"/>
      <c r="IG8" s="4"/>
      <c r="IH8" s="4"/>
      <c r="II8" s="4"/>
      <c r="IJ8" s="4"/>
      <c r="IK8" s="4"/>
      <c r="IL8" s="4"/>
      <c r="IM8" s="4"/>
      <c r="IN8" s="4"/>
      <c r="IO8" s="4"/>
      <c r="IP8" s="4"/>
      <c r="IQ8" s="4"/>
      <c r="IR8" s="4"/>
      <c r="IS8" s="4"/>
      <c r="IT8" s="4"/>
      <c r="IU8" s="4"/>
      <c r="IV8" s="4"/>
      <c r="IW8" s="4"/>
      <c r="IX8" s="4"/>
      <c r="IY8" s="4"/>
      <c r="IZ8" s="4"/>
      <c r="JA8" s="4"/>
      <c r="JB8" s="4"/>
      <c r="JC8" s="4"/>
      <c r="JD8" s="4"/>
      <c r="JE8" s="4"/>
      <c r="JF8" s="4"/>
      <c r="JG8" s="4"/>
      <c r="JH8" s="4"/>
      <c r="JI8" s="4"/>
      <c r="JJ8" s="4"/>
      <c r="JK8" s="4"/>
      <c r="JL8" s="4"/>
      <c r="JM8" s="4"/>
      <c r="JN8" s="4"/>
      <c r="JO8" s="4"/>
      <c r="JP8" s="4"/>
      <c r="JQ8" s="4"/>
      <c r="JR8" s="4"/>
      <c r="JS8" s="4"/>
      <c r="JT8" s="4"/>
      <c r="JU8" s="4"/>
      <c r="JV8" s="4"/>
      <c r="JW8" s="4"/>
      <c r="JX8" s="4"/>
      <c r="JY8" s="4"/>
      <c r="JZ8" s="4"/>
      <c r="KA8" s="4"/>
      <c r="KB8" s="4"/>
      <c r="KC8" s="4"/>
      <c r="KD8" s="4"/>
      <c r="KE8" s="4"/>
      <c r="KF8" s="4"/>
      <c r="KG8" s="4"/>
      <c r="KH8" s="4"/>
      <c r="KI8" s="4"/>
      <c r="KJ8" s="4"/>
      <c r="KK8" s="4"/>
      <c r="KL8" s="4"/>
      <c r="KM8" s="4"/>
      <c r="KN8" s="4"/>
      <c r="KO8" s="4"/>
      <c r="KP8" s="4"/>
      <c r="KQ8" s="4"/>
      <c r="KR8" s="4"/>
      <c r="KS8" s="4"/>
      <c r="KT8" s="4"/>
      <c r="KU8" s="4"/>
      <c r="KV8" s="4"/>
      <c r="KW8" s="4"/>
      <c r="KX8" s="4"/>
      <c r="KY8" s="4"/>
      <c r="KZ8" s="4"/>
      <c r="LA8" s="4"/>
      <c r="LB8" s="4"/>
      <c r="LC8" s="4"/>
      <c r="LD8" s="4"/>
      <c r="LE8" s="4"/>
      <c r="LF8" s="4"/>
      <c r="LG8" s="4"/>
      <c r="LH8" s="4"/>
      <c r="LI8" s="4"/>
      <c r="LJ8" s="4"/>
      <c r="LK8" s="4"/>
      <c r="LL8" s="4"/>
      <c r="LM8" s="4"/>
      <c r="LN8" s="4"/>
      <c r="LO8" s="4"/>
      <c r="LP8" s="4"/>
      <c r="LQ8" s="4"/>
      <c r="LR8" s="4"/>
      <c r="LS8" s="4"/>
      <c r="LT8" s="4"/>
      <c r="LU8" s="4"/>
      <c r="LV8" s="4"/>
      <c r="LW8" s="4"/>
      <c r="LX8" s="4"/>
      <c r="LY8" s="4"/>
      <c r="LZ8" s="4"/>
      <c r="MA8" s="4"/>
      <c r="MB8" s="4"/>
      <c r="MC8" s="4"/>
      <c r="MD8" s="4"/>
      <c r="ME8" s="4"/>
      <c r="MF8" s="4"/>
      <c r="MG8" s="4"/>
      <c r="MH8" s="4"/>
      <c r="MI8" s="4"/>
      <c r="MJ8" s="4"/>
      <c r="MK8" s="4"/>
      <c r="ML8" s="4"/>
      <c r="MM8" s="4"/>
      <c r="MN8" s="4"/>
      <c r="MO8" s="4"/>
      <c r="MP8" s="4"/>
      <c r="MQ8" s="4"/>
      <c r="MR8" s="4"/>
      <c r="MS8" s="4"/>
      <c r="MT8" s="4"/>
      <c r="MU8" s="4"/>
      <c r="MV8" s="4"/>
      <c r="MW8" s="4"/>
      <c r="MX8" s="4"/>
      <c r="MY8" s="4"/>
      <c r="MZ8" s="4"/>
      <c r="NA8" s="4"/>
      <c r="NB8" s="4"/>
      <c r="NC8" s="4"/>
      <c r="ND8" s="4"/>
      <c r="NE8" s="4"/>
      <c r="NF8" s="4"/>
      <c r="NG8" s="4"/>
      <c r="NH8" s="4"/>
      <c r="NI8" s="4"/>
      <c r="NJ8" s="4"/>
      <c r="NK8" s="4"/>
      <c r="NL8" s="4"/>
      <c r="NM8" s="4"/>
      <c r="NN8" s="4"/>
      <c r="NO8" s="4"/>
      <c r="NP8" s="4"/>
      <c r="NQ8" s="4"/>
      <c r="NR8" s="4"/>
      <c r="NS8" s="4"/>
      <c r="NT8" s="4"/>
      <c r="NU8" s="4"/>
      <c r="NV8" s="4"/>
      <c r="NW8" s="4"/>
      <c r="NX8" s="4"/>
      <c r="NY8" s="4"/>
      <c r="NZ8" s="4"/>
      <c r="OA8" s="4"/>
      <c r="OB8" s="4"/>
      <c r="OC8" s="4"/>
      <c r="OD8" s="4"/>
      <c r="OE8" s="4"/>
      <c r="OF8" s="4"/>
      <c r="OG8" s="4"/>
      <c r="OH8" s="4"/>
      <c r="OI8" s="4"/>
      <c r="OJ8" s="4"/>
      <c r="OK8" s="4"/>
      <c r="OL8" s="4"/>
      <c r="OM8" s="4"/>
      <c r="ON8" s="4"/>
      <c r="OO8" s="4"/>
      <c r="OP8" s="4"/>
      <c r="OQ8" s="4"/>
      <c r="OR8" s="4"/>
      <c r="OS8" s="4"/>
      <c r="OT8" s="4"/>
      <c r="OU8" s="4"/>
      <c r="OV8" s="4"/>
      <c r="OW8" s="4"/>
      <c r="OX8" s="4"/>
      <c r="OY8" s="4"/>
      <c r="OZ8" s="4"/>
      <c r="PA8" s="4"/>
      <c r="PB8" s="4"/>
      <c r="PC8" s="4"/>
      <c r="PD8" s="4"/>
      <c r="PE8" s="4"/>
      <c r="PF8" s="4"/>
      <c r="PG8" s="4"/>
      <c r="PH8" s="4"/>
      <c r="PI8" s="4"/>
      <c r="PJ8" s="4"/>
      <c r="PK8" s="4"/>
      <c r="PL8" s="4"/>
      <c r="PM8" s="4"/>
      <c r="PN8" s="4"/>
      <c r="PO8" s="4"/>
      <c r="PP8" s="4"/>
      <c r="PQ8" s="4"/>
      <c r="PR8" s="4"/>
      <c r="PS8" s="4"/>
      <c r="PT8" s="4"/>
      <c r="PU8" s="4"/>
      <c r="PV8" s="4"/>
      <c r="PW8" s="4"/>
      <c r="PX8" s="4"/>
      <c r="PY8" s="4"/>
      <c r="PZ8" s="4"/>
      <c r="QA8" s="4"/>
      <c r="QB8" s="4"/>
      <c r="QC8" s="4"/>
      <c r="QD8" s="4"/>
      <c r="QE8" s="4"/>
      <c r="QF8" s="4"/>
      <c r="QG8" s="4"/>
      <c r="QH8" s="4"/>
      <c r="QI8" s="4"/>
      <c r="QJ8" s="4"/>
      <c r="QK8" s="4"/>
      <c r="QL8" s="4"/>
      <c r="QM8" s="4"/>
      <c r="QN8" s="4"/>
      <c r="QO8" s="4"/>
      <c r="QP8" s="4"/>
      <c r="QQ8" s="4"/>
      <c r="QR8" s="4"/>
      <c r="QS8" s="4"/>
      <c r="QT8" s="4"/>
      <c r="QU8" s="4"/>
      <c r="QV8" s="4"/>
      <c r="QW8" s="4"/>
      <c r="QX8" s="4"/>
      <c r="QY8" s="4"/>
      <c r="QZ8" s="4"/>
      <c r="RA8" s="4"/>
      <c r="RB8" s="4"/>
      <c r="RC8" s="4"/>
      <c r="RD8" s="4"/>
      <c r="RE8" s="4"/>
      <c r="RF8" s="4"/>
      <c r="RG8" s="4"/>
      <c r="RH8" s="4"/>
      <c r="RI8" s="4"/>
      <c r="RJ8" s="4"/>
      <c r="RK8" s="4"/>
      <c r="RL8" s="4"/>
      <c r="RM8" s="4"/>
      <c r="RN8" s="4"/>
      <c r="RO8" s="4"/>
      <c r="RP8" s="4"/>
      <c r="RQ8" s="4"/>
      <c r="RR8" s="4"/>
      <c r="RS8" s="4"/>
      <c r="RT8" s="4"/>
      <c r="RU8" s="4"/>
      <c r="RV8" s="4"/>
      <c r="RW8" s="4"/>
      <c r="RX8" s="4"/>
      <c r="RY8" s="4"/>
      <c r="RZ8" s="4"/>
      <c r="SA8" s="4"/>
      <c r="SB8" s="4"/>
      <c r="SC8" s="4"/>
      <c r="SD8" s="4"/>
      <c r="SE8" s="4"/>
      <c r="SF8" s="4"/>
      <c r="SG8" s="4"/>
      <c r="SH8" s="4"/>
      <c r="SI8" s="4"/>
      <c r="SJ8" s="4"/>
      <c r="SK8" s="4"/>
      <c r="SL8" s="4"/>
      <c r="SM8" s="4"/>
      <c r="SN8" s="4"/>
      <c r="SO8" s="4"/>
      <c r="SP8" s="4"/>
      <c r="SQ8" s="4"/>
      <c r="SR8" s="4"/>
      <c r="SS8" s="4"/>
      <c r="ST8" s="4"/>
      <c r="SU8" s="4"/>
      <c r="SV8" s="4"/>
      <c r="SW8" s="4"/>
      <c r="SX8" s="4"/>
      <c r="SY8" s="4"/>
      <c r="SZ8" s="4"/>
      <c r="TA8" s="4"/>
      <c r="TB8" s="4"/>
      <c r="TC8" s="4"/>
      <c r="TD8" s="4"/>
      <c r="TE8" s="4"/>
      <c r="TF8" s="4"/>
      <c r="TG8" s="4"/>
      <c r="TH8" s="4"/>
      <c r="TI8" s="4"/>
      <c r="TJ8" s="4"/>
      <c r="TK8" s="4"/>
      <c r="TL8" s="4"/>
      <c r="TM8" s="4"/>
      <c r="TN8" s="4"/>
      <c r="TO8" s="4"/>
      <c r="TP8" s="4"/>
      <c r="TQ8" s="4"/>
      <c r="TR8" s="4"/>
      <c r="TS8" s="4"/>
      <c r="TT8" s="4"/>
      <c r="TU8" s="4"/>
      <c r="TV8" s="4"/>
      <c r="TW8" s="4"/>
      <c r="TX8" s="4"/>
      <c r="TY8" s="4"/>
      <c r="TZ8" s="4"/>
      <c r="UA8" s="4"/>
      <c r="UB8" s="4"/>
      <c r="UC8" s="4"/>
      <c r="UD8" s="4"/>
      <c r="UE8" s="4"/>
      <c r="UF8" s="4"/>
      <c r="UG8" s="4"/>
      <c r="UH8" s="4"/>
      <c r="UI8" s="4"/>
      <c r="UJ8" s="4"/>
      <c r="UK8" s="4"/>
      <c r="UL8" s="4"/>
      <c r="UM8" s="4"/>
      <c r="UN8" s="4"/>
      <c r="UO8" s="4"/>
      <c r="UP8" s="4"/>
      <c r="UQ8" s="4"/>
      <c r="UR8" s="4"/>
      <c r="US8" s="4"/>
      <c r="UT8" s="4"/>
      <c r="UU8" s="4"/>
      <c r="UV8" s="4"/>
      <c r="UW8" s="4"/>
      <c r="UX8" s="4"/>
      <c r="UY8" s="4"/>
      <c r="UZ8" s="4"/>
      <c r="VA8" s="4"/>
      <c r="VB8" s="4"/>
      <c r="VC8" s="4"/>
      <c r="VD8" s="4"/>
      <c r="VE8" s="4"/>
      <c r="VF8" s="4"/>
      <c r="VG8" s="4"/>
      <c r="VH8" s="4"/>
      <c r="VI8" s="4"/>
      <c r="VJ8" s="4"/>
      <c r="VK8" s="4"/>
      <c r="VL8" s="4"/>
      <c r="VM8" s="4"/>
      <c r="VN8" s="4"/>
      <c r="VO8" s="4"/>
      <c r="VP8" s="4"/>
      <c r="VQ8" s="4"/>
      <c r="VR8" s="4"/>
      <c r="VS8" s="4"/>
      <c r="VT8" s="4"/>
      <c r="VU8" s="4"/>
      <c r="VV8" s="4"/>
      <c r="VW8" s="4"/>
      <c r="VX8" s="4"/>
      <c r="VY8" s="4"/>
      <c r="VZ8" s="4"/>
      <c r="WA8" s="4"/>
      <c r="WB8" s="4"/>
      <c r="WC8" s="4"/>
      <c r="WD8" s="4"/>
      <c r="WE8" s="4"/>
      <c r="WF8" s="4"/>
      <c r="WG8" s="4"/>
      <c r="WH8" s="4"/>
      <c r="WI8" s="4"/>
      <c r="WJ8" s="4"/>
      <c r="WK8" s="4"/>
      <c r="WL8" s="4"/>
      <c r="WM8" s="4"/>
      <c r="WN8" s="4"/>
      <c r="WO8" s="4"/>
      <c r="WP8" s="4"/>
      <c r="WQ8" s="4"/>
      <c r="WR8" s="4"/>
      <c r="WS8" s="4"/>
      <c r="WT8" s="4"/>
      <c r="WU8" s="4"/>
      <c r="WV8" s="4"/>
      <c r="WW8" s="4"/>
      <c r="WX8" s="4"/>
      <c r="WY8" s="4"/>
      <c r="WZ8" s="4"/>
      <c r="XA8" s="4"/>
      <c r="XB8" s="4"/>
      <c r="XC8" s="4"/>
      <c r="XD8" s="4"/>
      <c r="XE8" s="4"/>
      <c r="XF8" s="4"/>
      <c r="XG8" s="4"/>
      <c r="XH8" s="4"/>
      <c r="XI8" s="4"/>
      <c r="XJ8" s="4"/>
      <c r="XK8" s="4"/>
      <c r="XL8" s="4"/>
      <c r="XM8" s="4"/>
      <c r="XN8" s="4"/>
      <c r="XO8" s="4"/>
      <c r="XP8" s="4"/>
      <c r="XQ8" s="4"/>
      <c r="XR8" s="4"/>
      <c r="XS8" s="4"/>
      <c r="XT8" s="4"/>
      <c r="XU8" s="4"/>
      <c r="XV8" s="4"/>
      <c r="XW8" s="4"/>
      <c r="XX8" s="4"/>
      <c r="XY8" s="4"/>
      <c r="XZ8" s="4"/>
      <c r="YA8" s="4"/>
      <c r="YB8" s="4"/>
      <c r="YC8" s="4"/>
      <c r="YD8" s="4"/>
      <c r="YE8" s="4"/>
      <c r="YF8" s="4"/>
      <c r="YG8" s="4"/>
      <c r="YH8" s="4"/>
      <c r="YI8" s="4"/>
      <c r="YJ8" s="4"/>
      <c r="YK8" s="4"/>
      <c r="YL8" s="4"/>
      <c r="YM8" s="4"/>
      <c r="YN8" s="4"/>
      <c r="YO8" s="4"/>
      <c r="YP8" s="4"/>
      <c r="YQ8" s="4"/>
      <c r="YR8" s="4"/>
      <c r="YS8" s="4"/>
      <c r="YT8" s="4"/>
      <c r="YU8" s="4"/>
      <c r="YV8" s="4"/>
      <c r="YW8" s="4"/>
      <c r="YX8" s="4"/>
      <c r="YY8" s="4"/>
      <c r="YZ8" s="4"/>
      <c r="ZA8" s="4"/>
      <c r="ZB8" s="4"/>
      <c r="ZC8" s="4"/>
      <c r="ZD8" s="4"/>
      <c r="ZE8" s="4"/>
      <c r="ZF8" s="4"/>
      <c r="ZG8" s="4"/>
      <c r="ZH8" s="4"/>
      <c r="ZI8" s="4"/>
      <c r="ZJ8" s="4"/>
      <c r="ZK8" s="4"/>
      <c r="ZL8" s="4"/>
      <c r="ZM8" s="4"/>
      <c r="ZN8" s="4"/>
      <c r="ZO8" s="4"/>
      <c r="ZP8" s="4"/>
      <c r="ZQ8" s="4"/>
      <c r="ZR8" s="4"/>
      <c r="ZS8" s="4"/>
      <c r="ZT8" s="4"/>
      <c r="ZU8" s="4"/>
      <c r="ZV8" s="4"/>
      <c r="ZW8" s="4"/>
      <c r="ZX8" s="4"/>
      <c r="ZY8" s="4"/>
      <c r="ZZ8" s="4"/>
      <c r="AAA8" s="4"/>
      <c r="AAB8" s="4"/>
      <c r="AAC8" s="4"/>
      <c r="AAD8" s="4"/>
      <c r="AAE8" s="4"/>
      <c r="AAF8" s="4"/>
      <c r="AAG8" s="4"/>
      <c r="AAH8" s="4"/>
      <c r="AAI8" s="4"/>
      <c r="AAJ8" s="4"/>
      <c r="AAK8" s="4"/>
      <c r="AAL8" s="4"/>
      <c r="AAM8" s="4"/>
      <c r="AAN8" s="4"/>
      <c r="AAO8" s="4"/>
      <c r="AAP8" s="4"/>
      <c r="AAQ8" s="4"/>
      <c r="AAR8" s="4"/>
      <c r="AAS8" s="4"/>
      <c r="AAT8" s="4"/>
      <c r="AAU8" s="4"/>
      <c r="AAV8" s="4"/>
      <c r="AAW8" s="4"/>
      <c r="AAX8" s="4"/>
      <c r="AAY8" s="4"/>
      <c r="AAZ8" s="4"/>
      <c r="ABA8" s="4"/>
      <c r="ABB8" s="4"/>
      <c r="ABC8" s="4"/>
      <c r="ABD8" s="4"/>
      <c r="ABE8" s="4"/>
      <c r="ABF8" s="4"/>
      <c r="ABG8" s="4"/>
      <c r="ABH8" s="4"/>
      <c r="ABI8" s="4"/>
      <c r="ABJ8" s="4"/>
      <c r="ABK8" s="4"/>
      <c r="ABL8" s="4"/>
      <c r="ABM8" s="4"/>
      <c r="ABN8" s="4"/>
      <c r="ABO8" s="4"/>
      <c r="ABP8" s="4"/>
      <c r="ABQ8" s="4"/>
      <c r="ABR8" s="4"/>
      <c r="ABS8" s="4"/>
      <c r="ABT8" s="4"/>
      <c r="ABU8" s="4"/>
      <c r="ABV8" s="4"/>
      <c r="ABW8" s="4"/>
      <c r="ABX8" s="4"/>
      <c r="ABY8" s="4"/>
      <c r="ABZ8" s="4"/>
      <c r="ACA8" s="4"/>
      <c r="ACB8" s="4"/>
      <c r="ACC8" s="4"/>
      <c r="ACD8" s="4"/>
      <c r="ACE8" s="4"/>
      <c r="ACF8" s="4"/>
      <c r="ACG8" s="4"/>
      <c r="ACH8" s="4"/>
      <c r="ACI8" s="4"/>
      <c r="ACJ8" s="4"/>
      <c r="ACK8" s="4"/>
      <c r="ACL8" s="4"/>
      <c r="ACM8" s="4"/>
      <c r="ACN8" s="4"/>
      <c r="ACO8" s="4"/>
      <c r="ACP8" s="4"/>
      <c r="ACQ8" s="4"/>
      <c r="ACR8" s="4"/>
      <c r="ACS8" s="4"/>
      <c r="ACT8" s="4"/>
      <c r="ACU8" s="4"/>
      <c r="ACV8" s="4"/>
      <c r="ACW8" s="4"/>
      <c r="ACX8" s="4"/>
      <c r="ACY8" s="4"/>
      <c r="ACZ8" s="4"/>
      <c r="ADA8" s="4"/>
      <c r="ADB8" s="4"/>
      <c r="ADC8" s="4"/>
      <c r="ADD8" s="4"/>
      <c r="ADE8" s="4"/>
      <c r="ADF8" s="4"/>
      <c r="ADG8" s="4"/>
      <c r="ADH8" s="4"/>
      <c r="ADI8" s="4"/>
      <c r="ADJ8" s="4"/>
      <c r="ADK8" s="4"/>
      <c r="ADL8" s="4"/>
      <c r="ADM8" s="4"/>
      <c r="ADN8" s="4"/>
      <c r="ADO8" s="4"/>
      <c r="ADP8" s="4"/>
      <c r="ADQ8" s="4"/>
      <c r="ADR8" s="4"/>
      <c r="ADS8" s="4"/>
      <c r="ADT8" s="4"/>
      <c r="ADU8" s="4"/>
      <c r="ADV8" s="4"/>
      <c r="ADW8" s="4"/>
      <c r="ADX8" s="4"/>
      <c r="ADY8" s="4"/>
      <c r="ADZ8" s="4"/>
      <c r="AEA8" s="4"/>
      <c r="AEB8" s="4"/>
      <c r="AEC8" s="4"/>
      <c r="AED8" s="4"/>
      <c r="AEE8" s="4"/>
      <c r="AEF8" s="4"/>
      <c r="AEG8" s="4"/>
      <c r="AEH8" s="4"/>
      <c r="AEI8" s="4"/>
      <c r="AEJ8" s="4"/>
      <c r="AEK8" s="4"/>
      <c r="AEL8" s="4"/>
      <c r="AEM8" s="4"/>
      <c r="AEN8" s="4"/>
      <c r="AEO8" s="4"/>
      <c r="AEP8" s="4"/>
      <c r="AEQ8" s="4"/>
      <c r="AER8" s="4"/>
      <c r="AES8" s="4"/>
      <c r="AET8" s="4"/>
      <c r="AEU8" s="4"/>
      <c r="AEV8" s="4"/>
      <c r="AEW8" s="4"/>
      <c r="AEX8" s="4"/>
      <c r="AEY8" s="4"/>
      <c r="AEZ8" s="4"/>
      <c r="AFA8" s="4"/>
      <c r="AFB8" s="4"/>
      <c r="AFC8" s="4"/>
      <c r="AFD8" s="4"/>
      <c r="AFE8" s="4"/>
      <c r="AFF8" s="4"/>
      <c r="AFG8" s="4"/>
      <c r="AFH8" s="4"/>
      <c r="AFI8" s="4"/>
      <c r="AFJ8" s="4"/>
      <c r="AFK8" s="4"/>
      <c r="AFL8" s="4"/>
      <c r="AFM8" s="4"/>
      <c r="AFN8" s="4"/>
      <c r="AFO8" s="4"/>
      <c r="AFP8" s="4"/>
      <c r="AFQ8" s="4"/>
      <c r="AFR8" s="4"/>
      <c r="AFS8" s="4"/>
      <c r="AFT8" s="4"/>
      <c r="AFU8" s="4"/>
      <c r="AFV8" s="4"/>
      <c r="AFW8" s="4"/>
      <c r="AFX8" s="4"/>
      <c r="AFY8" s="4"/>
      <c r="AFZ8" s="4"/>
      <c r="AGA8" s="4"/>
      <c r="AGB8" s="4"/>
      <c r="AGC8" s="4"/>
      <c r="AGD8" s="4"/>
      <c r="AGE8" s="4"/>
      <c r="AGF8" s="4"/>
      <c r="AGG8" s="4"/>
      <c r="AGH8" s="4"/>
      <c r="AGI8" s="4"/>
      <c r="AGJ8" s="4"/>
      <c r="AGK8" s="4"/>
      <c r="AGL8" s="4"/>
      <c r="AGM8" s="4"/>
      <c r="AGN8" s="4"/>
      <c r="AGO8" s="4"/>
      <c r="AGP8" s="4"/>
      <c r="AGQ8" s="4"/>
      <c r="AGR8" s="4"/>
      <c r="AGS8" s="4"/>
      <c r="AGT8" s="4"/>
      <c r="AGU8" s="4"/>
      <c r="AGV8" s="4"/>
      <c r="AGW8" s="4"/>
      <c r="AGX8" s="4"/>
      <c r="AGY8" s="4"/>
      <c r="AGZ8" s="4"/>
      <c r="AHA8" s="4"/>
      <c r="AHB8" s="4"/>
      <c r="AHC8" s="4"/>
      <c r="AHD8" s="4"/>
      <c r="AHE8" s="4"/>
      <c r="AHF8" s="4"/>
      <c r="AHG8" s="4"/>
      <c r="AHH8" s="4"/>
      <c r="AHI8" s="4"/>
      <c r="AHJ8" s="4"/>
      <c r="AHK8" s="4"/>
      <c r="AHL8" s="4"/>
      <c r="AHM8" s="4"/>
      <c r="AHN8" s="4"/>
      <c r="AHO8" s="4"/>
      <c r="AHP8" s="4"/>
      <c r="AHQ8" s="4"/>
      <c r="AHR8" s="4"/>
      <c r="AHS8" s="4"/>
      <c r="AHT8" s="4"/>
      <c r="AHU8" s="4"/>
      <c r="AHV8" s="4"/>
      <c r="AHW8" s="4"/>
      <c r="AHX8" s="4"/>
      <c r="AHY8" s="4"/>
      <c r="AHZ8" s="4"/>
      <c r="AIA8" s="4"/>
      <c r="AIB8" s="4"/>
      <c r="AIC8" s="4"/>
      <c r="AID8" s="4"/>
      <c r="AIE8" s="4"/>
      <c r="AIF8" s="4"/>
      <c r="AIG8" s="4"/>
      <c r="AIH8" s="4"/>
      <c r="AII8" s="4"/>
      <c r="AIJ8" s="4"/>
      <c r="AIK8" s="4"/>
      <c r="AIL8" s="4"/>
      <c r="AIM8" s="4"/>
      <c r="AIN8" s="4"/>
      <c r="AIO8" s="4"/>
      <c r="AIP8" s="4"/>
      <c r="AIQ8" s="4"/>
      <c r="AIR8" s="4"/>
      <c r="AIS8" s="4"/>
      <c r="AIT8" s="4"/>
      <c r="AIU8" s="4"/>
      <c r="AIV8" s="4"/>
      <c r="AIW8" s="4"/>
      <c r="AIX8" s="4"/>
      <c r="AIY8" s="4"/>
      <c r="AIZ8" s="4"/>
      <c r="AJA8" s="4"/>
      <c r="AJB8" s="4"/>
      <c r="AJC8" s="4"/>
      <c r="AJD8" s="4"/>
      <c r="AJE8" s="4"/>
      <c r="AJF8" s="4"/>
      <c r="AJG8" s="4"/>
      <c r="AJH8" s="4"/>
      <c r="AJI8" s="4"/>
      <c r="AJJ8" s="4"/>
      <c r="AJK8" s="4"/>
      <c r="AJL8" s="4"/>
      <c r="AJM8" s="4"/>
      <c r="AJN8" s="4"/>
      <c r="AJO8" s="4"/>
      <c r="AJP8" s="4"/>
      <c r="AJQ8" s="4"/>
      <c r="AJR8" s="4"/>
      <c r="AJS8" s="4"/>
      <c r="AJT8" s="4"/>
      <c r="AJU8" s="4"/>
      <c r="AJV8" s="4"/>
      <c r="AJW8" s="4"/>
      <c r="AJX8" s="4"/>
      <c r="AJY8" s="4"/>
      <c r="AJZ8" s="4"/>
      <c r="AKA8" s="4"/>
      <c r="AKB8" s="4"/>
      <c r="AKC8" s="4"/>
      <c r="AKD8" s="4"/>
      <c r="AKE8" s="4"/>
      <c r="AKF8" s="4"/>
      <c r="AKG8" s="4"/>
      <c r="AKH8" s="4"/>
      <c r="AKI8" s="4"/>
      <c r="AKJ8" s="4"/>
      <c r="AKK8" s="4"/>
      <c r="AKL8" s="4"/>
      <c r="AKM8" s="4"/>
      <c r="AKN8" s="4"/>
      <c r="AKO8" s="4"/>
      <c r="AKP8" s="4"/>
      <c r="AKQ8" s="4"/>
      <c r="AKR8" s="4"/>
      <c r="AKS8" s="4"/>
      <c r="AKT8" s="4"/>
      <c r="AKU8" s="4"/>
      <c r="AKV8" s="4"/>
      <c r="AKW8" s="4"/>
      <c r="AKX8" s="4"/>
      <c r="AKY8" s="4"/>
      <c r="AKZ8" s="4"/>
      <c r="ALA8" s="4"/>
      <c r="ALB8" s="4"/>
      <c r="ALC8" s="4"/>
      <c r="ALD8" s="4"/>
      <c r="ALE8" s="4"/>
      <c r="ALF8" s="4"/>
      <c r="ALG8" s="4"/>
      <c r="ALH8" s="4"/>
      <c r="ALI8" s="4"/>
      <c r="ALJ8" s="4"/>
      <c r="ALK8" s="4"/>
      <c r="ALL8" s="4"/>
      <c r="ALM8" s="4"/>
      <c r="ALN8" s="4"/>
      <c r="ALO8" s="4"/>
      <c r="ALP8" s="4"/>
      <c r="ALQ8" s="4"/>
      <c r="ALR8" s="4"/>
      <c r="ALS8" s="4"/>
      <c r="ALT8" s="4"/>
      <c r="ALU8" s="4"/>
      <c r="ALV8" s="4"/>
      <c r="ALW8" s="4"/>
      <c r="ALX8" s="4"/>
      <c r="ALY8" s="4"/>
      <c r="ALZ8" s="4"/>
      <c r="AMA8" s="4"/>
      <c r="AMB8" s="4"/>
      <c r="AMC8" s="4"/>
      <c r="AMD8" s="4"/>
      <c r="AME8" s="4"/>
      <c r="AMF8" s="4"/>
      <c r="AMG8" s="4"/>
      <c r="AMH8" s="4"/>
      <c r="AMI8" s="4"/>
      <c r="AMJ8" s="4"/>
      <c r="AMK8" s="4"/>
      <c r="AML8" s="4"/>
      <c r="AMM8" s="4"/>
      <c r="AMN8" s="4"/>
      <c r="AMO8" s="4"/>
      <c r="AMP8" s="4"/>
      <c r="AMQ8" s="4"/>
      <c r="AMR8" s="4"/>
      <c r="AMS8" s="4"/>
      <c r="AMT8" s="4"/>
      <c r="AMU8" s="4"/>
      <c r="AMV8" s="4"/>
      <c r="AMW8" s="4"/>
      <c r="AMX8" s="4"/>
      <c r="AMY8" s="4"/>
      <c r="AMZ8" s="4"/>
      <c r="ANA8" s="4"/>
      <c r="ANB8" s="4"/>
      <c r="ANC8" s="4"/>
      <c r="AND8" s="4"/>
      <c r="ANE8" s="4"/>
      <c r="ANF8" s="4"/>
      <c r="ANG8" s="4"/>
      <c r="ANH8" s="4"/>
      <c r="ANI8" s="4"/>
      <c r="ANJ8" s="4"/>
      <c r="ANK8" s="4"/>
      <c r="ANL8" s="4"/>
      <c r="ANM8" s="4"/>
      <c r="ANN8" s="4"/>
      <c r="ANO8" s="4"/>
      <c r="ANP8" s="4"/>
      <c r="ANQ8" s="4"/>
      <c r="ANR8" s="4"/>
      <c r="ANS8" s="4"/>
      <c r="ANT8" s="4"/>
      <c r="ANU8" s="4"/>
      <c r="ANV8" s="4"/>
      <c r="ANW8" s="4"/>
      <c r="ANX8" s="4"/>
      <c r="ANY8" s="4"/>
      <c r="ANZ8" s="4"/>
      <c r="AOA8" s="4"/>
      <c r="AOB8" s="4"/>
      <c r="AOC8" s="4"/>
      <c r="AOD8" s="4"/>
      <c r="AOE8" s="4"/>
      <c r="AOF8" s="4"/>
      <c r="AOG8" s="4"/>
      <c r="AOH8" s="4"/>
      <c r="AOI8" s="4"/>
      <c r="AOJ8" s="4"/>
      <c r="AOK8" s="4"/>
      <c r="AOL8" s="4"/>
      <c r="AOM8" s="4"/>
      <c r="AON8" s="4"/>
      <c r="AOO8" s="4"/>
      <c r="AOP8" s="4"/>
      <c r="AOQ8" s="4"/>
      <c r="AOR8" s="4"/>
      <c r="AOS8" s="4"/>
      <c r="AOT8" s="4"/>
      <c r="AOU8" s="4"/>
      <c r="AOV8" s="4"/>
      <c r="AOW8" s="4"/>
      <c r="AOX8" s="4"/>
      <c r="AOY8" s="4"/>
      <c r="AOZ8" s="4"/>
      <c r="APA8" s="4"/>
      <c r="APB8" s="4"/>
      <c r="APC8" s="4"/>
      <c r="APD8" s="4"/>
      <c r="APE8" s="4"/>
      <c r="APF8" s="4"/>
      <c r="APG8" s="4"/>
      <c r="APH8" s="4"/>
      <c r="API8" s="4"/>
      <c r="APJ8" s="4"/>
      <c r="APK8" s="4"/>
      <c r="APL8" s="4"/>
      <c r="APM8" s="4"/>
      <c r="APN8" s="4"/>
      <c r="APO8" s="4"/>
      <c r="APP8" s="4"/>
      <c r="APQ8" s="4"/>
      <c r="APR8" s="4"/>
      <c r="APS8" s="4"/>
      <c r="APT8" s="4"/>
      <c r="APU8" s="4"/>
      <c r="APV8" s="4"/>
      <c r="APW8" s="4"/>
      <c r="APX8" s="4"/>
      <c r="APY8" s="4"/>
      <c r="APZ8" s="4"/>
      <c r="AQA8" s="4"/>
      <c r="AQB8" s="4"/>
      <c r="AQC8" s="4"/>
      <c r="AQD8" s="4"/>
      <c r="AQE8" s="4"/>
      <c r="AQF8" s="4"/>
      <c r="AQG8" s="4"/>
      <c r="AQH8" s="4"/>
      <c r="AQI8" s="4"/>
      <c r="AQJ8" s="4"/>
      <c r="AQK8" s="4"/>
      <c r="AQL8" s="4"/>
      <c r="AQM8" s="4"/>
      <c r="AQN8" s="4"/>
      <c r="AQO8" s="4"/>
      <c r="AQP8" s="4"/>
      <c r="AQQ8" s="4"/>
      <c r="AQR8" s="4"/>
      <c r="AQS8" s="4"/>
      <c r="AQT8" s="4"/>
      <c r="AQU8" s="4"/>
      <c r="AQV8" s="4"/>
      <c r="AQW8" s="4"/>
      <c r="AQX8" s="4"/>
      <c r="AQY8" s="4"/>
      <c r="AQZ8" s="4"/>
      <c r="ARA8" s="4"/>
      <c r="ARB8" s="4"/>
      <c r="ARC8" s="4"/>
      <c r="ARD8" s="4"/>
      <c r="ARE8" s="4"/>
      <c r="ARF8" s="4"/>
      <c r="ARG8" s="4"/>
      <c r="ARH8" s="4"/>
      <c r="ARI8" s="4"/>
      <c r="ARJ8" s="4"/>
      <c r="ARK8" s="4"/>
      <c r="ARL8" s="4"/>
      <c r="ARM8" s="4"/>
      <c r="ARN8" s="4"/>
      <c r="ARO8" s="4"/>
      <c r="ARP8" s="4"/>
      <c r="ARQ8" s="4"/>
      <c r="ARR8" s="4"/>
      <c r="ARS8" s="4"/>
      <c r="ART8" s="4"/>
      <c r="ARU8" s="4"/>
      <c r="ARV8" s="4"/>
      <c r="ARW8" s="4"/>
      <c r="ARX8" s="4"/>
      <c r="ARY8" s="4"/>
      <c r="ARZ8" s="4"/>
      <c r="ASA8" s="4"/>
      <c r="ASB8" s="4"/>
      <c r="ASC8" s="4"/>
      <c r="ASD8" s="4"/>
      <c r="ASE8" s="4"/>
      <c r="ASF8" s="4"/>
      <c r="ASG8" s="4"/>
      <c r="ASH8" s="4"/>
      <c r="ASI8" s="4"/>
      <c r="ASJ8" s="4"/>
      <c r="ASK8" s="4"/>
      <c r="ASL8" s="4"/>
      <c r="ASM8" s="4"/>
      <c r="ASN8" s="4"/>
      <c r="ASO8" s="4"/>
      <c r="ASP8" s="4"/>
      <c r="ASQ8" s="4"/>
      <c r="ASR8" s="4"/>
      <c r="ASS8" s="4"/>
      <c r="AST8" s="4"/>
      <c r="ASU8" s="4"/>
      <c r="ASV8" s="4"/>
      <c r="ASW8" s="4"/>
      <c r="ASX8" s="4"/>
      <c r="ASY8" s="4"/>
      <c r="ASZ8" s="4"/>
      <c r="ATA8" s="4"/>
      <c r="ATB8" s="4"/>
      <c r="ATC8" s="4"/>
      <c r="ATD8" s="4"/>
      <c r="ATE8" s="4"/>
      <c r="ATF8" s="4"/>
      <c r="ATG8" s="4"/>
      <c r="ATH8" s="4"/>
      <c r="ATI8" s="4"/>
      <c r="ATJ8" s="4"/>
      <c r="ATK8" s="4"/>
      <c r="ATL8" s="4"/>
      <c r="ATM8" s="4"/>
      <c r="ATN8" s="4"/>
      <c r="ATO8" s="4"/>
      <c r="ATP8" s="4"/>
      <c r="ATQ8" s="4"/>
      <c r="ATR8" s="4"/>
      <c r="ATS8" s="4"/>
      <c r="ATT8" s="4"/>
      <c r="ATU8" s="4"/>
      <c r="ATV8" s="4"/>
      <c r="ATW8" s="4"/>
      <c r="ATX8" s="4"/>
      <c r="ATY8" s="4"/>
      <c r="ATZ8" s="4"/>
      <c r="AUA8" s="4"/>
      <c r="AUB8" s="4"/>
      <c r="AUC8" s="4"/>
      <c r="AUD8" s="4"/>
      <c r="AUE8" s="4"/>
      <c r="AUF8" s="4"/>
      <c r="AUG8" s="4"/>
      <c r="AUH8" s="4"/>
      <c r="AUI8" s="4"/>
      <c r="AUJ8" s="4"/>
      <c r="AUK8" s="4"/>
      <c r="AUL8" s="4"/>
      <c r="AUM8" s="4"/>
      <c r="AUN8" s="4"/>
      <c r="AUO8" s="4"/>
      <c r="AUP8" s="4"/>
      <c r="AUQ8" s="4"/>
      <c r="AUR8" s="4"/>
      <c r="AUS8" s="4"/>
      <c r="AUT8" s="4"/>
      <c r="AUU8" s="4"/>
      <c r="AUV8" s="4"/>
      <c r="AUW8" s="4"/>
      <c r="AUX8" s="4"/>
      <c r="AUY8" s="4"/>
      <c r="AUZ8" s="4"/>
      <c r="AVA8" s="4"/>
      <c r="AVB8" s="4"/>
      <c r="AVC8" s="4"/>
      <c r="AVD8" s="4"/>
      <c r="AVE8" s="4"/>
      <c r="AVF8" s="4"/>
      <c r="AVG8" s="4"/>
      <c r="AVH8" s="4"/>
      <c r="AVI8" s="4"/>
      <c r="AVJ8" s="4"/>
      <c r="AVK8" s="4"/>
      <c r="AVL8" s="4"/>
      <c r="AVM8" s="4"/>
      <c r="AVN8" s="4"/>
      <c r="AVO8" s="4"/>
      <c r="AVP8" s="4"/>
      <c r="AVQ8" s="4"/>
      <c r="AVR8" s="4"/>
      <c r="AVS8" s="4"/>
      <c r="AVT8" s="4"/>
      <c r="AVU8" s="4"/>
      <c r="AVV8" s="4"/>
      <c r="AVW8" s="4"/>
      <c r="AVX8" s="4"/>
      <c r="AVY8" s="4"/>
      <c r="AVZ8" s="4"/>
      <c r="AWA8" s="4"/>
      <c r="AWB8" s="4"/>
      <c r="AWC8" s="4"/>
      <c r="AWD8" s="4"/>
      <c r="AWE8" s="4"/>
      <c r="AWF8" s="4"/>
      <c r="AWG8" s="4"/>
      <c r="AWH8" s="4"/>
      <c r="AWI8" s="4"/>
      <c r="AWJ8" s="4"/>
      <c r="AWK8" s="4"/>
      <c r="AWL8" s="4"/>
      <c r="AWM8" s="4"/>
      <c r="AWN8" s="4"/>
      <c r="AWO8" s="4"/>
      <c r="AWP8" s="4"/>
      <c r="AWQ8" s="4"/>
      <c r="AWR8" s="4"/>
      <c r="AWS8" s="4"/>
      <c r="AWT8" s="4"/>
      <c r="AWU8" s="4"/>
      <c r="AWV8" s="4"/>
      <c r="AWW8" s="4"/>
      <c r="AWX8" s="4"/>
      <c r="AWY8" s="4"/>
      <c r="AWZ8" s="4"/>
      <c r="AXA8" s="4"/>
      <c r="AXB8" s="4"/>
      <c r="AXC8" s="4"/>
      <c r="AXD8" s="4"/>
      <c r="AXE8" s="4"/>
      <c r="AXF8" s="4"/>
      <c r="AXG8" s="4"/>
      <c r="AXH8" s="4"/>
      <c r="AXI8" s="4"/>
      <c r="AXJ8" s="4"/>
      <c r="AXK8" s="4"/>
      <c r="AXL8" s="4"/>
      <c r="AXM8" s="4"/>
      <c r="AXN8" s="4"/>
      <c r="AXO8" s="4"/>
      <c r="AXP8" s="4"/>
      <c r="AXQ8" s="4"/>
      <c r="AXR8" s="4"/>
      <c r="AXS8" s="4"/>
      <c r="AXT8" s="4"/>
      <c r="AXU8" s="4"/>
      <c r="AXV8" s="4"/>
      <c r="AXW8" s="4"/>
      <c r="AXX8" s="4"/>
      <c r="AXY8" s="4"/>
      <c r="AXZ8" s="4"/>
      <c r="AYA8" s="4"/>
      <c r="AYB8" s="4"/>
      <c r="AYC8" s="4"/>
      <c r="AYD8" s="4"/>
      <c r="AYE8" s="4"/>
      <c r="AYF8" s="4"/>
      <c r="AYG8" s="4"/>
      <c r="AYH8" s="4"/>
      <c r="AYI8" s="4"/>
      <c r="AYJ8" s="4"/>
      <c r="AYK8" s="4"/>
      <c r="AYL8" s="4"/>
      <c r="AYM8" s="4"/>
      <c r="AYN8" s="4"/>
      <c r="AYO8" s="4"/>
      <c r="AYP8" s="4"/>
      <c r="AYQ8" s="4"/>
      <c r="AYR8" s="4"/>
      <c r="AYS8" s="4"/>
      <c r="AYT8" s="4"/>
      <c r="AYU8" s="4"/>
      <c r="AYV8" s="4"/>
      <c r="AYW8" s="4"/>
      <c r="AYX8" s="4"/>
      <c r="AYY8" s="4"/>
      <c r="AYZ8" s="4"/>
      <c r="AZA8" s="4"/>
      <c r="AZB8" s="4"/>
      <c r="AZC8" s="4"/>
      <c r="AZD8" s="4"/>
      <c r="AZE8" s="4"/>
      <c r="AZF8" s="4"/>
      <c r="AZG8" s="4"/>
      <c r="AZH8" s="4"/>
      <c r="AZI8" s="4"/>
      <c r="AZJ8" s="4"/>
      <c r="AZK8" s="4"/>
      <c r="AZL8" s="4"/>
      <c r="AZM8" s="4"/>
      <c r="AZN8" s="4"/>
      <c r="AZO8" s="4"/>
      <c r="AZP8" s="4"/>
      <c r="AZQ8" s="4"/>
      <c r="AZR8" s="4"/>
      <c r="AZS8" s="4"/>
      <c r="AZT8" s="4"/>
      <c r="AZU8" s="4"/>
      <c r="AZV8" s="4"/>
      <c r="AZW8" s="4"/>
      <c r="AZX8" s="4"/>
      <c r="AZY8" s="4"/>
      <c r="AZZ8" s="4"/>
      <c r="BAA8" s="4"/>
      <c r="BAB8" s="4"/>
      <c r="BAC8" s="4"/>
      <c r="BAD8" s="4"/>
      <c r="BAE8" s="4"/>
      <c r="BAF8" s="4"/>
      <c r="BAG8" s="4"/>
      <c r="BAH8" s="4"/>
      <c r="BAI8" s="4"/>
      <c r="BAJ8" s="4"/>
      <c r="BAK8" s="4"/>
      <c r="BAL8" s="4"/>
      <c r="BAM8" s="4"/>
      <c r="BAN8" s="4"/>
      <c r="BAO8" s="4"/>
      <c r="BAP8" s="4"/>
      <c r="BAQ8" s="4"/>
      <c r="BAR8" s="4"/>
      <c r="BAS8" s="4"/>
      <c r="BAT8" s="4"/>
      <c r="BAU8" s="4"/>
      <c r="BAV8" s="4"/>
      <c r="BAW8" s="4"/>
      <c r="BAX8" s="4"/>
      <c r="BAY8" s="4"/>
      <c r="BAZ8" s="4"/>
      <c r="BBA8" s="4"/>
      <c r="BBB8" s="4"/>
      <c r="BBC8" s="4"/>
      <c r="BBD8" s="4"/>
      <c r="BBE8" s="4"/>
      <c r="BBF8" s="4"/>
      <c r="BBG8" s="4"/>
      <c r="BBH8" s="4"/>
      <c r="BBI8" s="4"/>
      <c r="BBJ8" s="4"/>
      <c r="BBK8" s="4"/>
      <c r="BBL8" s="4"/>
      <c r="BBM8" s="4"/>
      <c r="BBN8" s="4"/>
      <c r="BBO8" s="4"/>
      <c r="BBP8" s="4"/>
      <c r="BBQ8" s="4"/>
      <c r="BBR8" s="4"/>
      <c r="BBS8" s="4"/>
      <c r="BBT8" s="4"/>
      <c r="BBU8" s="4"/>
      <c r="BBV8" s="4"/>
      <c r="BBW8" s="4"/>
      <c r="BBX8" s="4"/>
      <c r="BBY8" s="4"/>
      <c r="BBZ8" s="4"/>
      <c r="BCA8" s="4"/>
      <c r="BCB8" s="4"/>
      <c r="BCC8" s="4"/>
      <c r="BCD8" s="4"/>
      <c r="BCE8" s="4"/>
      <c r="BCF8" s="4"/>
      <c r="BCG8" s="4"/>
      <c r="BCH8" s="4"/>
      <c r="BCI8" s="4"/>
      <c r="BCJ8" s="4"/>
      <c r="BCK8" s="4"/>
      <c r="BCL8" s="4"/>
      <c r="BCM8" s="4"/>
      <c r="BCN8" s="4"/>
      <c r="BCO8" s="4"/>
      <c r="BCP8" s="4"/>
      <c r="BCQ8" s="4"/>
      <c r="BCR8" s="4"/>
      <c r="BCS8" s="4"/>
      <c r="BCT8" s="4"/>
      <c r="BCU8" s="4"/>
      <c r="BCV8" s="4"/>
      <c r="BCW8" s="4"/>
      <c r="BCX8" s="4"/>
      <c r="BCY8" s="4"/>
      <c r="BCZ8" s="4"/>
      <c r="BDA8" s="4"/>
      <c r="BDB8" s="4"/>
      <c r="BDC8" s="4"/>
      <c r="BDD8" s="4"/>
      <c r="BDE8" s="4"/>
      <c r="BDF8" s="4"/>
      <c r="BDG8" s="4"/>
      <c r="BDH8" s="4"/>
      <c r="BDI8" s="4"/>
      <c r="BDJ8" s="4"/>
      <c r="BDK8" s="4"/>
      <c r="BDL8" s="4"/>
      <c r="BDM8" s="4"/>
      <c r="BDN8" s="4"/>
      <c r="BDO8" s="4"/>
      <c r="BDP8" s="4"/>
      <c r="BDQ8" s="4"/>
      <c r="BDR8" s="4"/>
      <c r="BDS8" s="4"/>
      <c r="BDT8" s="4"/>
      <c r="BDU8" s="4"/>
      <c r="BDV8" s="4"/>
      <c r="BDW8" s="4"/>
      <c r="BDX8" s="4"/>
      <c r="BDY8" s="4"/>
      <c r="BDZ8" s="4"/>
      <c r="BEA8" s="4"/>
      <c r="BEB8" s="4"/>
      <c r="BEC8" s="4"/>
      <c r="BED8" s="4"/>
      <c r="BEE8" s="4"/>
      <c r="BEF8" s="4"/>
      <c r="BEG8" s="4"/>
      <c r="BEH8" s="4"/>
      <c r="BEI8" s="4"/>
      <c r="BEJ8" s="4"/>
      <c r="BEK8" s="4"/>
      <c r="BEL8" s="4"/>
      <c r="BEM8" s="4"/>
      <c r="BEN8" s="4"/>
      <c r="BEO8" s="4"/>
      <c r="BEP8" s="4"/>
      <c r="BEQ8" s="4"/>
      <c r="BER8" s="4"/>
      <c r="BES8" s="4"/>
      <c r="BET8" s="4"/>
      <c r="BEU8" s="4"/>
      <c r="BEV8" s="4"/>
      <c r="BEW8" s="4"/>
      <c r="BEX8" s="4"/>
      <c r="BEY8" s="4"/>
      <c r="BEZ8" s="4"/>
      <c r="BFA8" s="4"/>
      <c r="BFB8" s="4"/>
      <c r="BFC8" s="4"/>
      <c r="BFD8" s="4"/>
      <c r="BFE8" s="4"/>
      <c r="BFF8" s="4"/>
      <c r="BFG8" s="4"/>
      <c r="BFH8" s="4"/>
      <c r="BFI8" s="4"/>
      <c r="BFJ8" s="4"/>
      <c r="BFK8" s="4"/>
      <c r="BFL8" s="4"/>
      <c r="BFM8" s="4"/>
      <c r="BFN8" s="4"/>
      <c r="BFO8" s="4"/>
      <c r="BFP8" s="4"/>
      <c r="BFQ8" s="4"/>
      <c r="BFR8" s="4"/>
      <c r="BFS8" s="4"/>
      <c r="BFT8" s="4"/>
      <c r="BFU8" s="4"/>
      <c r="BFV8" s="4"/>
      <c r="BFW8" s="4"/>
      <c r="BFX8" s="4"/>
      <c r="BFY8" s="4"/>
      <c r="BFZ8" s="4"/>
      <c r="BGA8" s="4"/>
      <c r="BGB8" s="4"/>
      <c r="BGC8" s="4"/>
      <c r="BGD8" s="4"/>
      <c r="BGE8" s="4"/>
      <c r="BGF8" s="4"/>
      <c r="BGG8" s="4"/>
      <c r="BGH8" s="4"/>
      <c r="BGI8" s="4"/>
      <c r="BGJ8" s="4"/>
      <c r="BGK8" s="4"/>
      <c r="BGL8" s="4"/>
      <c r="BGM8" s="4"/>
      <c r="BGN8" s="4"/>
      <c r="BGO8" s="4"/>
      <c r="BGP8" s="4"/>
      <c r="BGQ8" s="4"/>
      <c r="BGR8" s="4"/>
      <c r="BGS8" s="4"/>
      <c r="BGT8" s="4"/>
      <c r="BGU8" s="4"/>
      <c r="BGV8" s="4"/>
      <c r="BGW8" s="4"/>
      <c r="BGX8" s="4"/>
      <c r="BGY8" s="4"/>
      <c r="BGZ8" s="4"/>
      <c r="BHA8" s="4"/>
      <c r="BHB8" s="4"/>
      <c r="BHC8" s="4"/>
      <c r="BHD8" s="4"/>
      <c r="BHE8" s="4"/>
      <c r="BHF8" s="4"/>
      <c r="BHG8" s="4"/>
      <c r="BHH8" s="4"/>
      <c r="BHI8" s="4"/>
      <c r="BHJ8" s="4"/>
      <c r="BHK8" s="4"/>
      <c r="BHL8" s="4"/>
      <c r="BHM8" s="4"/>
      <c r="BHN8" s="4"/>
      <c r="BHO8" s="4"/>
      <c r="BHP8" s="4"/>
      <c r="BHQ8" s="4"/>
      <c r="BHR8" s="4"/>
      <c r="BHS8" s="4"/>
      <c r="BHT8" s="4"/>
      <c r="BHU8" s="4"/>
      <c r="BHV8" s="4"/>
      <c r="BHW8" s="4"/>
      <c r="BHX8" s="4"/>
      <c r="BHY8" s="4"/>
      <c r="BHZ8" s="4"/>
      <c r="BIA8" s="4"/>
      <c r="BIB8" s="4"/>
      <c r="BIC8" s="4"/>
      <c r="BID8" s="4"/>
      <c r="BIE8" s="4"/>
      <c r="BIF8" s="4"/>
      <c r="BIG8" s="4"/>
      <c r="BIH8" s="4"/>
      <c r="BII8" s="4"/>
      <c r="BIJ8" s="4"/>
      <c r="BIK8" s="4"/>
      <c r="BIL8" s="4"/>
      <c r="BIM8" s="4"/>
      <c r="BIN8" s="4"/>
      <c r="BIO8" s="4"/>
      <c r="BIP8" s="4"/>
      <c r="BIQ8" s="4"/>
      <c r="BIR8" s="4"/>
      <c r="BIS8" s="4"/>
      <c r="BIT8" s="4"/>
      <c r="BIU8" s="4"/>
      <c r="BIV8" s="4"/>
      <c r="BIW8" s="4"/>
      <c r="BIX8" s="4"/>
      <c r="BIY8" s="4"/>
      <c r="BIZ8" s="4"/>
      <c r="BJA8" s="4"/>
      <c r="BJB8" s="4"/>
      <c r="BJC8" s="4"/>
      <c r="BJD8" s="4"/>
      <c r="BJE8" s="4"/>
      <c r="BJF8" s="4"/>
      <c r="BJG8" s="4"/>
      <c r="BJH8" s="4"/>
      <c r="BJI8" s="4"/>
      <c r="BJJ8" s="4"/>
      <c r="BJK8" s="4"/>
      <c r="BJL8" s="4"/>
      <c r="BJM8" s="4"/>
      <c r="BJN8" s="4"/>
      <c r="BJO8" s="4"/>
      <c r="BJP8" s="4"/>
      <c r="BJQ8" s="4"/>
      <c r="BJR8" s="4"/>
      <c r="BJS8" s="4"/>
      <c r="BJT8" s="4"/>
      <c r="BJU8" s="4"/>
      <c r="BJV8" s="4"/>
      <c r="BJW8" s="4"/>
      <c r="BJX8" s="4"/>
      <c r="BJY8" s="4"/>
      <c r="BJZ8" s="4"/>
      <c r="BKA8" s="4"/>
      <c r="BKB8" s="4"/>
      <c r="BKC8" s="4"/>
      <c r="BKD8" s="4"/>
      <c r="BKE8" s="4"/>
      <c r="BKF8" s="4"/>
      <c r="BKG8" s="4"/>
      <c r="BKH8" s="4"/>
      <c r="BKI8" s="4"/>
      <c r="BKJ8" s="4"/>
      <c r="BKK8" s="4"/>
      <c r="BKL8" s="4"/>
      <c r="BKM8" s="4"/>
      <c r="BKN8" s="4"/>
      <c r="BKO8" s="4"/>
      <c r="BKP8" s="4"/>
      <c r="BKQ8" s="4"/>
      <c r="BKR8" s="4"/>
      <c r="BKS8" s="4"/>
      <c r="BKT8" s="4"/>
      <c r="BKU8" s="4"/>
      <c r="BKV8" s="4"/>
      <c r="BKW8" s="4"/>
      <c r="BKX8" s="4"/>
      <c r="BKY8" s="4"/>
      <c r="BKZ8" s="4"/>
      <c r="BLA8" s="4"/>
      <c r="BLB8" s="4"/>
      <c r="BLC8" s="4"/>
      <c r="BLD8" s="4"/>
      <c r="BLE8" s="4"/>
      <c r="BLF8" s="4"/>
      <c r="BLG8" s="4"/>
      <c r="BLH8" s="4"/>
      <c r="BLI8" s="4"/>
      <c r="BLJ8" s="4"/>
      <c r="BLK8" s="4"/>
      <c r="BLL8" s="4"/>
      <c r="BLM8" s="4"/>
      <c r="BLN8" s="4"/>
      <c r="BLO8" s="4"/>
      <c r="BLP8" s="4"/>
      <c r="BLQ8" s="4"/>
      <c r="BLR8" s="4"/>
      <c r="BLS8" s="4"/>
      <c r="BLT8" s="4"/>
      <c r="BLU8" s="4"/>
      <c r="BLV8" s="4"/>
      <c r="BLW8" s="4"/>
      <c r="BLX8" s="4"/>
      <c r="BLY8" s="4"/>
      <c r="BLZ8" s="4"/>
      <c r="BMA8" s="4"/>
      <c r="BMB8" s="4"/>
      <c r="BMC8" s="4"/>
      <c r="BMD8" s="4"/>
      <c r="BME8" s="4"/>
      <c r="BMF8" s="4"/>
      <c r="BMG8" s="4"/>
      <c r="BMH8" s="4"/>
      <c r="BMI8" s="4"/>
      <c r="BMJ8" s="4"/>
      <c r="BMK8" s="4"/>
      <c r="BML8" s="4"/>
      <c r="BMM8" s="4"/>
      <c r="BMN8" s="4"/>
      <c r="BMO8" s="4"/>
      <c r="BMP8" s="4"/>
      <c r="BMQ8" s="4"/>
      <c r="BMR8" s="4"/>
      <c r="BMS8" s="4"/>
      <c r="BMT8" s="4"/>
      <c r="BMU8" s="4"/>
      <c r="BMV8" s="4"/>
      <c r="BMW8" s="4"/>
      <c r="BMX8" s="4"/>
      <c r="BMY8" s="4"/>
      <c r="BMZ8" s="4"/>
      <c r="BNA8" s="4"/>
      <c r="BNB8" s="4"/>
      <c r="BNC8" s="4"/>
      <c r="BND8" s="4"/>
      <c r="BNE8" s="4"/>
      <c r="BNF8" s="4"/>
      <c r="BNG8" s="4"/>
      <c r="BNH8" s="4"/>
      <c r="BNI8" s="4"/>
      <c r="BNJ8" s="4"/>
      <c r="BNK8" s="4"/>
      <c r="BNL8" s="4"/>
      <c r="BNM8" s="4"/>
      <c r="BNN8" s="4"/>
      <c r="BNO8" s="4"/>
      <c r="BNP8" s="4"/>
      <c r="BNQ8" s="4"/>
      <c r="BNR8" s="4"/>
      <c r="BNS8" s="4"/>
      <c r="BNT8" s="4"/>
      <c r="BNU8" s="4"/>
      <c r="BNV8" s="4"/>
      <c r="BNW8" s="4"/>
      <c r="BNX8" s="4"/>
      <c r="BNY8" s="4"/>
      <c r="BNZ8" s="4"/>
      <c r="BOA8" s="4"/>
      <c r="BOB8" s="4"/>
      <c r="BOC8" s="4"/>
      <c r="BOD8" s="4"/>
      <c r="BOE8" s="4"/>
      <c r="BOF8" s="4"/>
      <c r="BOG8" s="4"/>
      <c r="BOH8" s="4"/>
      <c r="BOI8" s="4"/>
      <c r="BOJ8" s="4"/>
      <c r="BOK8" s="4"/>
      <c r="BOL8" s="4"/>
      <c r="BOM8" s="4"/>
      <c r="BON8" s="4"/>
      <c r="BOO8" s="4"/>
      <c r="BOP8" s="4"/>
      <c r="BOQ8" s="4"/>
      <c r="BOR8" s="4"/>
      <c r="BOS8" s="4"/>
      <c r="BOT8" s="4"/>
      <c r="BOU8" s="4"/>
      <c r="BOV8" s="4"/>
      <c r="BOW8" s="4"/>
      <c r="BOX8" s="4"/>
      <c r="BOY8" s="4"/>
      <c r="BOZ8" s="4"/>
      <c r="BPA8" s="4"/>
      <c r="BPB8" s="4"/>
      <c r="BPC8" s="4"/>
      <c r="BPD8" s="4"/>
      <c r="BPE8" s="4"/>
      <c r="BPF8" s="4"/>
      <c r="BPG8" s="4"/>
      <c r="BPH8" s="4"/>
      <c r="BPI8" s="4"/>
      <c r="BPJ8" s="4"/>
      <c r="BPK8" s="4"/>
      <c r="BPL8" s="4"/>
      <c r="BPM8" s="4"/>
      <c r="BPN8" s="4"/>
      <c r="BPO8" s="4"/>
      <c r="BPP8" s="4"/>
      <c r="BPQ8" s="4"/>
      <c r="BPR8" s="4"/>
      <c r="BPS8" s="4"/>
      <c r="BPT8" s="4"/>
      <c r="BPU8" s="4"/>
      <c r="BPV8" s="4"/>
      <c r="BPW8" s="4"/>
      <c r="BPX8" s="4"/>
      <c r="BPY8" s="4"/>
      <c r="BPZ8" s="4"/>
      <c r="BQA8" s="4"/>
      <c r="BQB8" s="4"/>
      <c r="BQC8" s="4"/>
      <c r="BQD8" s="4"/>
      <c r="BQE8" s="4"/>
      <c r="BQF8" s="4"/>
      <c r="BQG8" s="4"/>
      <c r="BQH8" s="4"/>
      <c r="BQI8" s="4"/>
      <c r="BQJ8" s="4"/>
      <c r="BQK8" s="4"/>
      <c r="BQL8" s="4"/>
      <c r="BQM8" s="4"/>
      <c r="BQN8" s="4"/>
      <c r="BQO8" s="4"/>
      <c r="BQP8" s="4"/>
      <c r="BQQ8" s="4"/>
      <c r="BQR8" s="4"/>
      <c r="BQS8" s="4"/>
      <c r="BQT8" s="4"/>
      <c r="BQU8" s="4"/>
      <c r="BQV8" s="4"/>
      <c r="BQW8" s="4"/>
      <c r="BQX8" s="4"/>
      <c r="BQY8" s="4"/>
      <c r="BQZ8" s="4"/>
      <c r="BRA8" s="4"/>
      <c r="BRB8" s="4"/>
      <c r="BRC8" s="4"/>
      <c r="BRD8" s="4"/>
      <c r="BRE8" s="4"/>
      <c r="BRF8" s="4"/>
      <c r="BRG8" s="4"/>
      <c r="BRH8" s="4"/>
      <c r="BRI8" s="4"/>
      <c r="BRJ8" s="4"/>
      <c r="BRK8" s="4"/>
      <c r="BRL8" s="4"/>
      <c r="BRM8" s="4"/>
      <c r="BRN8" s="4"/>
      <c r="BRO8" s="4"/>
      <c r="BRP8" s="4"/>
      <c r="BRQ8" s="4"/>
      <c r="BRR8" s="4"/>
      <c r="BRS8" s="4"/>
      <c r="BRT8" s="4"/>
      <c r="BRU8" s="4"/>
      <c r="BRV8" s="4"/>
      <c r="BRW8" s="4"/>
      <c r="BRX8" s="4"/>
      <c r="BRY8" s="4"/>
      <c r="BRZ8" s="4"/>
      <c r="BSA8" s="4"/>
      <c r="BSB8" s="4"/>
      <c r="BSC8" s="4"/>
      <c r="BSD8" s="4"/>
      <c r="BSE8" s="4"/>
      <c r="BSF8" s="4"/>
      <c r="BSG8" s="4"/>
      <c r="BSH8" s="4"/>
      <c r="BSI8" s="4"/>
      <c r="BSJ8" s="4"/>
      <c r="BSK8" s="4"/>
      <c r="BSL8" s="4"/>
      <c r="BSM8" s="4"/>
      <c r="BSN8" s="4"/>
      <c r="BSO8" s="4"/>
      <c r="BSP8" s="4"/>
      <c r="BSQ8" s="4"/>
      <c r="BSR8" s="4"/>
      <c r="BSS8" s="4"/>
      <c r="BST8" s="4"/>
      <c r="BSU8" s="4"/>
      <c r="BSV8" s="4"/>
      <c r="BSW8" s="4"/>
      <c r="BSX8" s="4"/>
      <c r="BSY8" s="4"/>
      <c r="BSZ8" s="4"/>
      <c r="BTA8" s="4"/>
      <c r="BTB8" s="4"/>
      <c r="BTC8" s="4"/>
      <c r="BTD8" s="4"/>
      <c r="BTE8" s="4"/>
      <c r="BTF8" s="4"/>
      <c r="BTG8" s="4"/>
      <c r="BTH8" s="4"/>
      <c r="BTI8" s="4"/>
      <c r="BTJ8" s="4"/>
      <c r="BTK8" s="4"/>
      <c r="BTL8" s="4"/>
      <c r="BTM8" s="4"/>
      <c r="BTN8" s="4"/>
      <c r="BTO8" s="4"/>
      <c r="BTP8" s="4"/>
      <c r="BTQ8" s="4"/>
      <c r="BTR8" s="4"/>
      <c r="BTS8" s="4"/>
      <c r="BTT8" s="4"/>
      <c r="BTU8" s="4"/>
      <c r="BTV8" s="4"/>
      <c r="BTW8" s="4"/>
      <c r="BTX8" s="4"/>
      <c r="BTY8" s="4"/>
      <c r="BTZ8" s="4"/>
      <c r="BUA8" s="4"/>
      <c r="BUB8" s="4"/>
      <c r="BUC8" s="4"/>
      <c r="BUD8" s="4"/>
      <c r="BUE8" s="4"/>
      <c r="BUF8" s="4"/>
      <c r="BUG8" s="4"/>
      <c r="BUH8" s="4"/>
      <c r="BUI8" s="4"/>
      <c r="BUJ8" s="4"/>
      <c r="BUK8" s="4"/>
      <c r="BUL8" s="4"/>
      <c r="BUM8" s="4"/>
      <c r="BUN8" s="4"/>
      <c r="BUO8" s="4"/>
      <c r="BUP8" s="4"/>
      <c r="BUQ8" s="4"/>
      <c r="BUR8" s="4"/>
      <c r="BUS8" s="4"/>
      <c r="BUT8" s="4"/>
      <c r="BUU8" s="4"/>
      <c r="BUV8" s="4"/>
      <c r="BUW8" s="4"/>
      <c r="BUX8" s="4"/>
      <c r="BUY8" s="4"/>
      <c r="BUZ8" s="4"/>
      <c r="BVA8" s="4"/>
      <c r="BVB8" s="4"/>
      <c r="BVC8" s="4"/>
      <c r="BVD8" s="4"/>
      <c r="BVE8" s="4"/>
      <c r="BVF8" s="4"/>
      <c r="BVG8" s="4"/>
      <c r="BVH8" s="4"/>
      <c r="BVI8" s="4"/>
      <c r="BVJ8" s="4"/>
      <c r="BVK8" s="4"/>
      <c r="BVL8" s="4"/>
      <c r="BVM8" s="4"/>
      <c r="BVN8" s="4"/>
      <c r="BVO8" s="4"/>
      <c r="BVP8" s="4"/>
      <c r="BVQ8" s="4"/>
      <c r="BVR8" s="4"/>
      <c r="BVS8" s="4"/>
      <c r="BVT8" s="4"/>
      <c r="BVU8" s="4"/>
      <c r="BVV8" s="4"/>
      <c r="BVW8" s="4"/>
      <c r="BVX8" s="4"/>
      <c r="BVY8" s="4"/>
      <c r="BVZ8" s="4"/>
      <c r="BWA8" s="4"/>
      <c r="BWB8" s="4"/>
      <c r="BWC8" s="4"/>
      <c r="BWD8" s="4"/>
      <c r="BWE8" s="4"/>
      <c r="BWF8" s="4"/>
      <c r="BWG8" s="4"/>
      <c r="BWH8" s="4"/>
      <c r="BWI8" s="4"/>
      <c r="BWJ8" s="4"/>
      <c r="BWK8" s="4"/>
      <c r="BWL8" s="4"/>
      <c r="BWM8" s="4"/>
      <c r="BWN8" s="4"/>
      <c r="BWO8" s="4"/>
      <c r="BWP8" s="4"/>
      <c r="BWQ8" s="4"/>
      <c r="BWR8" s="4"/>
      <c r="BWS8" s="4"/>
      <c r="BWT8" s="4"/>
      <c r="BWU8" s="4"/>
      <c r="BWV8" s="4"/>
      <c r="BWW8" s="4"/>
      <c r="BWX8" s="4"/>
      <c r="BWY8" s="4"/>
      <c r="BWZ8" s="4"/>
      <c r="BXA8" s="4"/>
      <c r="BXB8" s="4"/>
      <c r="BXC8" s="4"/>
      <c r="BXD8" s="4"/>
      <c r="BXE8" s="4"/>
      <c r="BXF8" s="4"/>
      <c r="BXG8" s="4"/>
      <c r="BXH8" s="4"/>
      <c r="BXI8" s="4"/>
      <c r="BXJ8" s="4"/>
      <c r="BXK8" s="4"/>
      <c r="BXL8" s="4"/>
      <c r="BXM8" s="4"/>
      <c r="BXN8" s="4"/>
      <c r="BXO8" s="4"/>
      <c r="BXP8" s="4"/>
      <c r="BXQ8" s="4"/>
      <c r="BXR8" s="4"/>
      <c r="BXS8" s="4"/>
      <c r="BXT8" s="4"/>
      <c r="BXU8" s="4"/>
      <c r="BXV8" s="4"/>
      <c r="BXW8" s="4"/>
      <c r="BXX8" s="4"/>
      <c r="BXY8" s="4"/>
      <c r="BXZ8" s="4"/>
      <c r="BYA8" s="4"/>
      <c r="BYB8" s="4"/>
      <c r="BYC8" s="4"/>
      <c r="BYD8" s="4"/>
      <c r="BYE8" s="4"/>
      <c r="BYF8" s="4"/>
      <c r="BYG8" s="4"/>
      <c r="BYH8" s="4"/>
      <c r="BYI8" s="4"/>
      <c r="BYJ8" s="4"/>
      <c r="BYK8" s="4"/>
      <c r="BYL8" s="4"/>
      <c r="BYM8" s="4"/>
      <c r="BYN8" s="4"/>
      <c r="BYO8" s="4"/>
      <c r="BYP8" s="4"/>
      <c r="BYQ8" s="4"/>
      <c r="BYR8" s="4"/>
      <c r="BYS8" s="4"/>
      <c r="BYT8" s="4"/>
      <c r="BYU8" s="4"/>
      <c r="BYV8" s="4"/>
      <c r="BYW8" s="4"/>
      <c r="BYX8" s="4"/>
      <c r="BYY8" s="4"/>
      <c r="BYZ8" s="4"/>
      <c r="BZA8" s="4"/>
      <c r="BZB8" s="4"/>
      <c r="BZC8" s="4"/>
      <c r="BZD8" s="4"/>
      <c r="BZE8" s="4"/>
      <c r="BZF8" s="4"/>
      <c r="BZG8" s="4"/>
      <c r="BZH8" s="4"/>
      <c r="BZI8" s="4"/>
      <c r="BZJ8" s="4"/>
      <c r="BZK8" s="4"/>
      <c r="BZL8" s="4"/>
      <c r="BZM8" s="4"/>
      <c r="BZN8" s="4"/>
      <c r="BZO8" s="4"/>
      <c r="BZP8" s="4"/>
      <c r="BZQ8" s="4"/>
      <c r="BZR8" s="4"/>
      <c r="BZS8" s="4"/>
      <c r="BZT8" s="4"/>
      <c r="BZU8" s="4"/>
      <c r="BZV8" s="4"/>
      <c r="BZW8" s="4"/>
      <c r="BZX8" s="4"/>
      <c r="BZY8" s="4"/>
      <c r="BZZ8" s="4"/>
      <c r="CAA8" s="4"/>
      <c r="CAB8" s="4"/>
      <c r="CAC8" s="4"/>
      <c r="CAD8" s="4"/>
      <c r="CAE8" s="4"/>
      <c r="CAF8" s="4"/>
      <c r="CAG8" s="4"/>
      <c r="CAH8" s="4"/>
      <c r="CAI8" s="4"/>
      <c r="CAJ8" s="4"/>
      <c r="CAK8" s="4"/>
      <c r="CAL8" s="4"/>
      <c r="CAM8" s="4"/>
      <c r="CAN8" s="4"/>
      <c r="CAO8" s="4"/>
      <c r="CAP8" s="4"/>
      <c r="CAQ8" s="4"/>
      <c r="CAR8" s="4"/>
      <c r="CAS8" s="4"/>
      <c r="CAT8" s="4"/>
      <c r="CAU8" s="4"/>
      <c r="CAV8" s="4"/>
      <c r="CAW8" s="4"/>
      <c r="CAX8" s="4"/>
      <c r="CAY8" s="4"/>
      <c r="CAZ8" s="4"/>
      <c r="CBA8" s="4"/>
      <c r="CBB8" s="4"/>
      <c r="CBC8" s="4"/>
      <c r="CBD8" s="4"/>
      <c r="CBE8" s="4"/>
      <c r="CBF8" s="4"/>
      <c r="CBG8" s="4"/>
      <c r="CBH8" s="4"/>
      <c r="CBI8" s="4"/>
      <c r="CBJ8" s="4"/>
      <c r="CBK8" s="4"/>
      <c r="CBL8" s="4"/>
      <c r="CBM8" s="4"/>
      <c r="CBN8" s="4"/>
      <c r="CBO8" s="4"/>
      <c r="CBP8" s="4"/>
      <c r="CBQ8" s="4"/>
      <c r="CBR8" s="4"/>
      <c r="CBS8" s="4"/>
      <c r="CBT8" s="4"/>
      <c r="CBU8" s="4"/>
      <c r="CBV8" s="4"/>
      <c r="CBW8" s="4"/>
      <c r="CBX8" s="4"/>
      <c r="CBY8" s="4"/>
      <c r="CBZ8" s="4"/>
      <c r="CCA8" s="4"/>
      <c r="CCB8" s="4"/>
      <c r="CCC8" s="4"/>
      <c r="CCD8" s="4"/>
      <c r="CCE8" s="4"/>
      <c r="CCF8" s="4"/>
      <c r="CCG8" s="4"/>
      <c r="CCH8" s="4"/>
      <c r="CCI8" s="4"/>
      <c r="CCJ8" s="4"/>
      <c r="CCK8" s="4"/>
      <c r="CCL8" s="4"/>
      <c r="CCM8" s="4"/>
      <c r="CCN8" s="4"/>
      <c r="CCO8" s="4"/>
      <c r="CCP8" s="4"/>
      <c r="CCQ8" s="4"/>
      <c r="CCR8" s="4"/>
      <c r="CCS8" s="4"/>
      <c r="CCT8" s="4"/>
      <c r="CCU8" s="4"/>
      <c r="CCV8" s="4"/>
      <c r="CCW8" s="4"/>
      <c r="CCX8" s="4"/>
      <c r="CCY8" s="4"/>
      <c r="CCZ8" s="4"/>
      <c r="CDA8" s="4"/>
      <c r="CDB8" s="4"/>
      <c r="CDC8" s="4"/>
      <c r="CDD8" s="4"/>
      <c r="CDE8" s="4"/>
      <c r="CDF8" s="4"/>
      <c r="CDG8" s="4"/>
      <c r="CDH8" s="4"/>
      <c r="CDI8" s="4"/>
      <c r="CDJ8" s="4"/>
      <c r="CDK8" s="4"/>
      <c r="CDL8" s="4"/>
      <c r="CDM8" s="4"/>
      <c r="CDN8" s="4"/>
      <c r="CDO8" s="4"/>
      <c r="CDP8" s="4"/>
      <c r="CDQ8" s="4"/>
      <c r="CDR8" s="4"/>
      <c r="CDS8" s="4"/>
      <c r="CDT8" s="4"/>
      <c r="CDU8" s="4"/>
      <c r="CDV8" s="4"/>
      <c r="CDW8" s="4"/>
      <c r="CDX8" s="4"/>
      <c r="CDY8" s="4"/>
      <c r="CDZ8" s="4"/>
      <c r="CEA8" s="4"/>
      <c r="CEB8" s="4"/>
      <c r="CEC8" s="4"/>
      <c r="CED8" s="4"/>
      <c r="CEE8" s="4"/>
      <c r="CEF8" s="4"/>
      <c r="CEG8" s="4"/>
      <c r="CEH8" s="4"/>
      <c r="CEI8" s="4"/>
      <c r="CEJ8" s="4"/>
      <c r="CEK8" s="4"/>
      <c r="CEL8" s="4"/>
      <c r="CEM8" s="4"/>
      <c r="CEN8" s="4"/>
      <c r="CEO8" s="4"/>
      <c r="CEP8" s="4"/>
      <c r="CEQ8" s="4"/>
      <c r="CER8" s="4"/>
      <c r="CES8" s="4"/>
      <c r="CET8" s="4"/>
      <c r="CEU8" s="4"/>
      <c r="CEV8" s="4"/>
      <c r="CEW8" s="4"/>
      <c r="CEX8" s="4"/>
      <c r="CEY8" s="4"/>
      <c r="CEZ8" s="4"/>
      <c r="CFA8" s="4"/>
      <c r="CFB8" s="4"/>
      <c r="CFC8" s="4"/>
      <c r="CFD8" s="4"/>
      <c r="CFE8" s="4"/>
      <c r="CFF8" s="4"/>
      <c r="CFG8" s="4"/>
      <c r="CFH8" s="4"/>
      <c r="CFI8" s="4"/>
      <c r="CFJ8" s="4"/>
      <c r="CFK8" s="4"/>
      <c r="CFL8" s="4"/>
      <c r="CFM8" s="4"/>
      <c r="CFN8" s="4"/>
      <c r="CFO8" s="4"/>
      <c r="CFP8" s="4"/>
      <c r="CFQ8" s="4"/>
      <c r="CFR8" s="4"/>
      <c r="CFS8" s="4"/>
      <c r="CFT8" s="4"/>
      <c r="CFU8" s="4"/>
      <c r="CFV8" s="4"/>
      <c r="CFW8" s="4"/>
      <c r="CFX8" s="4"/>
      <c r="CFY8" s="4"/>
      <c r="CFZ8" s="4"/>
      <c r="CGA8" s="4"/>
      <c r="CGB8" s="4"/>
      <c r="CGC8" s="4"/>
      <c r="CGD8" s="4"/>
      <c r="CGE8" s="4"/>
      <c r="CGF8" s="4"/>
      <c r="CGG8" s="4"/>
      <c r="CGH8" s="4"/>
      <c r="CGI8" s="4"/>
      <c r="CGJ8" s="4"/>
      <c r="CGK8" s="4"/>
      <c r="CGL8" s="4"/>
      <c r="CGM8" s="4"/>
      <c r="CGN8" s="4"/>
      <c r="CGO8" s="4"/>
      <c r="CGP8" s="4"/>
      <c r="CGQ8" s="4"/>
      <c r="CGR8" s="4"/>
      <c r="CGS8" s="4"/>
      <c r="CGT8" s="4"/>
      <c r="CGU8" s="4"/>
      <c r="CGV8" s="4"/>
      <c r="CGW8" s="4"/>
      <c r="CGX8" s="4"/>
      <c r="CGY8" s="4"/>
      <c r="CGZ8" s="4"/>
      <c r="CHA8" s="4"/>
      <c r="CHB8" s="4"/>
      <c r="CHC8" s="4"/>
      <c r="CHD8" s="4"/>
      <c r="CHE8" s="4"/>
      <c r="CHF8" s="4"/>
      <c r="CHG8" s="4"/>
      <c r="CHH8" s="4"/>
      <c r="CHI8" s="4"/>
      <c r="CHJ8" s="4"/>
      <c r="CHK8" s="4"/>
      <c r="CHL8" s="4"/>
      <c r="CHM8" s="4"/>
      <c r="CHN8" s="4"/>
      <c r="CHO8" s="4"/>
      <c r="CHP8" s="4"/>
      <c r="CHQ8" s="4"/>
      <c r="CHR8" s="4"/>
      <c r="CHS8" s="4"/>
      <c r="CHT8" s="4"/>
      <c r="CHU8" s="4"/>
      <c r="CHV8" s="4"/>
      <c r="CHW8" s="4"/>
      <c r="CHX8" s="4"/>
      <c r="CHY8" s="4"/>
      <c r="CHZ8" s="4"/>
      <c r="CIA8" s="4"/>
      <c r="CIB8" s="4"/>
      <c r="CIC8" s="4"/>
      <c r="CID8" s="4"/>
      <c r="CIE8" s="4"/>
      <c r="CIF8" s="4"/>
      <c r="CIG8" s="4"/>
      <c r="CIH8" s="4"/>
      <c r="CII8" s="4"/>
      <c r="CIJ8" s="4"/>
      <c r="CIK8" s="4"/>
      <c r="CIL8" s="4"/>
      <c r="CIM8" s="4"/>
      <c r="CIN8" s="4"/>
      <c r="CIO8" s="4"/>
      <c r="CIP8" s="4"/>
      <c r="CIQ8" s="4"/>
      <c r="CIR8" s="4"/>
      <c r="CIS8" s="4"/>
      <c r="CIT8" s="4"/>
      <c r="CIU8" s="4"/>
      <c r="CIV8" s="4"/>
      <c r="CIW8" s="4"/>
      <c r="CIX8" s="4"/>
      <c r="CIY8" s="4"/>
      <c r="CIZ8" s="4"/>
      <c r="CJA8" s="4"/>
      <c r="CJB8" s="4"/>
      <c r="CJC8" s="4"/>
      <c r="CJD8" s="4"/>
      <c r="CJE8" s="4"/>
      <c r="CJF8" s="4"/>
      <c r="CJG8" s="4"/>
      <c r="CJH8" s="4"/>
      <c r="CJI8" s="4"/>
      <c r="CJJ8" s="4"/>
      <c r="CJK8" s="4"/>
      <c r="CJL8" s="4"/>
      <c r="CJM8" s="4"/>
      <c r="CJN8" s="4"/>
      <c r="CJO8" s="4"/>
      <c r="CJP8" s="4"/>
      <c r="CJQ8" s="4"/>
      <c r="CJR8" s="4"/>
      <c r="CJS8" s="4"/>
      <c r="CJT8" s="4"/>
      <c r="CJU8" s="4"/>
      <c r="CJV8" s="4"/>
      <c r="CJW8" s="4"/>
      <c r="CJX8" s="4"/>
      <c r="CJY8" s="4"/>
      <c r="CJZ8" s="4"/>
      <c r="CKA8" s="4"/>
      <c r="CKB8" s="4"/>
      <c r="CKC8" s="4"/>
      <c r="CKD8" s="4"/>
      <c r="CKE8" s="4"/>
      <c r="CKF8" s="4"/>
      <c r="CKG8" s="4"/>
      <c r="CKH8" s="4"/>
      <c r="CKI8" s="4"/>
      <c r="CKJ8" s="4"/>
      <c r="CKK8" s="4"/>
      <c r="CKL8" s="4"/>
      <c r="CKM8" s="4"/>
      <c r="CKN8" s="4"/>
      <c r="CKO8" s="4"/>
      <c r="CKP8" s="4"/>
      <c r="CKQ8" s="4"/>
      <c r="CKR8" s="4"/>
      <c r="CKS8" s="4"/>
      <c r="CKT8" s="4"/>
      <c r="CKU8" s="4"/>
      <c r="CKV8" s="4"/>
      <c r="CKW8" s="4"/>
      <c r="CKX8" s="4"/>
      <c r="CKY8" s="4"/>
      <c r="CKZ8" s="4"/>
      <c r="CLA8" s="4"/>
      <c r="CLB8" s="4"/>
      <c r="CLC8" s="4"/>
      <c r="CLD8" s="4"/>
      <c r="CLE8" s="4"/>
      <c r="CLF8" s="4"/>
      <c r="CLG8" s="4"/>
      <c r="CLH8" s="4"/>
      <c r="CLI8" s="4"/>
      <c r="CLJ8" s="4"/>
      <c r="CLK8" s="4"/>
      <c r="CLL8" s="4"/>
      <c r="CLM8" s="4"/>
      <c r="CLN8" s="4"/>
      <c r="CLO8" s="4"/>
      <c r="CLP8" s="4"/>
      <c r="CLQ8" s="4"/>
      <c r="CLR8" s="4"/>
      <c r="CLS8" s="4"/>
      <c r="CLT8" s="4"/>
      <c r="CLU8" s="4"/>
      <c r="CLV8" s="4"/>
      <c r="CLW8" s="4"/>
      <c r="CLX8" s="4"/>
      <c r="CLY8" s="4"/>
      <c r="CLZ8" s="4"/>
      <c r="CMA8" s="4"/>
      <c r="CMB8" s="4"/>
      <c r="CMC8" s="4"/>
      <c r="CMD8" s="4"/>
      <c r="CME8" s="4"/>
      <c r="CMF8" s="4"/>
      <c r="CMG8" s="4"/>
      <c r="CMH8" s="4"/>
      <c r="CMI8" s="4"/>
      <c r="CMJ8" s="4"/>
      <c r="CMK8" s="4"/>
      <c r="CML8" s="4"/>
      <c r="CMM8" s="4"/>
      <c r="CMN8" s="4"/>
      <c r="CMO8" s="4"/>
      <c r="CMP8" s="4"/>
      <c r="CMQ8" s="4"/>
      <c r="CMR8" s="4"/>
      <c r="CMS8" s="4"/>
      <c r="CMT8" s="4"/>
      <c r="CMU8" s="4"/>
      <c r="CMV8" s="4"/>
      <c r="CMW8" s="4"/>
      <c r="CMX8" s="4"/>
      <c r="CMY8" s="4"/>
      <c r="CMZ8" s="4"/>
      <c r="CNA8" s="4"/>
      <c r="CNB8" s="4"/>
      <c r="CNC8" s="4"/>
      <c r="CND8" s="4"/>
      <c r="CNE8" s="4"/>
      <c r="CNF8" s="4"/>
      <c r="CNG8" s="4"/>
      <c r="CNH8" s="4"/>
      <c r="CNI8" s="4"/>
      <c r="CNJ8" s="4"/>
      <c r="CNK8" s="4"/>
      <c r="CNL8" s="4"/>
      <c r="CNM8" s="4"/>
      <c r="CNN8" s="4"/>
      <c r="CNO8" s="4"/>
      <c r="CNP8" s="4"/>
      <c r="CNQ8" s="4"/>
      <c r="CNR8" s="4"/>
      <c r="CNS8" s="4"/>
      <c r="CNT8" s="4"/>
      <c r="CNU8" s="4"/>
      <c r="CNV8" s="4"/>
      <c r="CNW8" s="4"/>
      <c r="CNX8" s="4"/>
      <c r="CNY8" s="4"/>
      <c r="CNZ8" s="4"/>
      <c r="COA8" s="4"/>
      <c r="COB8" s="4"/>
      <c r="COC8" s="4"/>
      <c r="COD8" s="4"/>
      <c r="COE8" s="4"/>
      <c r="COF8" s="4"/>
      <c r="COG8" s="4"/>
      <c r="COH8" s="4"/>
      <c r="COI8" s="4"/>
      <c r="COJ8" s="4"/>
      <c r="COK8" s="4"/>
      <c r="COL8" s="4"/>
      <c r="COM8" s="4"/>
      <c r="CON8" s="4"/>
      <c r="COO8" s="4"/>
      <c r="COP8" s="4"/>
      <c r="COQ8" s="4"/>
      <c r="COR8" s="4"/>
      <c r="COS8" s="4"/>
      <c r="COT8" s="4"/>
      <c r="COU8" s="4"/>
      <c r="COV8" s="4"/>
      <c r="COW8" s="4"/>
      <c r="COX8" s="4"/>
      <c r="COY8" s="4"/>
      <c r="COZ8" s="4"/>
      <c r="CPA8" s="4"/>
      <c r="CPB8" s="4"/>
      <c r="CPC8" s="4"/>
      <c r="CPD8" s="4"/>
      <c r="CPE8" s="4"/>
      <c r="CPF8" s="4"/>
      <c r="CPG8" s="4"/>
      <c r="CPH8" s="4"/>
      <c r="CPI8" s="4"/>
      <c r="CPJ8" s="4"/>
      <c r="CPK8" s="4"/>
      <c r="CPL8" s="4"/>
      <c r="CPM8" s="4"/>
      <c r="CPN8" s="4"/>
      <c r="CPO8" s="4"/>
      <c r="CPP8" s="4"/>
      <c r="CPQ8" s="4"/>
      <c r="CPR8" s="4"/>
      <c r="CPS8" s="4"/>
      <c r="CPT8" s="4"/>
      <c r="CPU8" s="4"/>
      <c r="CPV8" s="4"/>
      <c r="CPW8" s="4"/>
      <c r="CPX8" s="4"/>
      <c r="CPY8" s="4"/>
      <c r="CPZ8" s="4"/>
      <c r="CQA8" s="4"/>
      <c r="CQB8" s="4"/>
      <c r="CQC8" s="4"/>
      <c r="CQD8" s="4"/>
      <c r="CQE8" s="4"/>
      <c r="CQF8" s="4"/>
      <c r="CQG8" s="4"/>
      <c r="CQH8" s="4"/>
      <c r="CQI8" s="4"/>
      <c r="CQJ8" s="4"/>
      <c r="CQK8" s="4"/>
      <c r="CQL8" s="4"/>
      <c r="CQM8" s="4"/>
      <c r="CQN8" s="4"/>
      <c r="CQO8" s="4"/>
      <c r="CQP8" s="4"/>
      <c r="CQQ8" s="4"/>
      <c r="CQR8" s="4"/>
      <c r="CQS8" s="4"/>
      <c r="CQT8" s="4"/>
      <c r="CQU8" s="4"/>
      <c r="CQV8" s="4"/>
      <c r="CQW8" s="4"/>
      <c r="CQX8" s="4"/>
      <c r="CQY8" s="4"/>
      <c r="CQZ8" s="4"/>
      <c r="CRA8" s="4"/>
      <c r="CRB8" s="4"/>
      <c r="CRC8" s="4"/>
      <c r="CRD8" s="4"/>
      <c r="CRE8" s="4"/>
      <c r="CRF8" s="4"/>
      <c r="CRG8" s="4"/>
      <c r="CRH8" s="4"/>
      <c r="CRI8" s="4"/>
      <c r="CRJ8" s="4"/>
      <c r="CRK8" s="4"/>
      <c r="CRL8" s="4"/>
      <c r="CRM8" s="4"/>
      <c r="CRN8" s="4"/>
      <c r="CRO8" s="4"/>
      <c r="CRP8" s="4"/>
      <c r="CRQ8" s="4"/>
      <c r="CRR8" s="4"/>
      <c r="CRS8" s="4"/>
      <c r="CRT8" s="4"/>
      <c r="CRU8" s="4"/>
      <c r="CRV8" s="4"/>
      <c r="CRW8" s="4"/>
      <c r="CRX8" s="4"/>
      <c r="CRY8" s="4"/>
      <c r="CRZ8" s="4"/>
      <c r="CSA8" s="4"/>
      <c r="CSB8" s="4"/>
      <c r="CSC8" s="4"/>
      <c r="CSD8" s="4"/>
      <c r="CSE8" s="4"/>
      <c r="CSF8" s="4"/>
      <c r="CSG8" s="4"/>
      <c r="CSH8" s="4"/>
      <c r="CSI8" s="4"/>
      <c r="CSJ8" s="4"/>
      <c r="CSK8" s="4"/>
      <c r="CSL8" s="4"/>
      <c r="CSM8" s="4"/>
      <c r="CSN8" s="4"/>
      <c r="CSO8" s="4"/>
      <c r="CSP8" s="4"/>
      <c r="CSQ8" s="4"/>
      <c r="CSR8" s="4"/>
      <c r="CSS8" s="4"/>
      <c r="CST8" s="4"/>
      <c r="CSU8" s="4"/>
      <c r="CSV8" s="4"/>
      <c r="CSW8" s="4"/>
      <c r="CSX8" s="4"/>
      <c r="CSY8" s="4"/>
      <c r="CSZ8" s="4"/>
      <c r="CTA8" s="4"/>
      <c r="CTB8" s="4"/>
      <c r="CTC8" s="4"/>
      <c r="CTD8" s="4"/>
      <c r="CTE8" s="4"/>
      <c r="CTF8" s="4"/>
      <c r="CTG8" s="4"/>
      <c r="CTH8" s="4"/>
      <c r="CTI8" s="4"/>
      <c r="CTJ8" s="4"/>
      <c r="CTK8" s="4"/>
      <c r="CTL8" s="4"/>
      <c r="CTM8" s="4"/>
      <c r="CTN8" s="4"/>
      <c r="CTO8" s="4"/>
      <c r="CTP8" s="4"/>
      <c r="CTQ8" s="4"/>
      <c r="CTR8" s="4"/>
      <c r="CTS8" s="4"/>
      <c r="CTT8" s="4"/>
      <c r="CTU8" s="4"/>
      <c r="CTV8" s="4"/>
      <c r="CTW8" s="4"/>
      <c r="CTX8" s="4"/>
      <c r="CTY8" s="4"/>
      <c r="CTZ8" s="4"/>
      <c r="CUA8" s="4"/>
      <c r="CUB8" s="4"/>
      <c r="CUC8" s="4"/>
      <c r="CUD8" s="4"/>
      <c r="CUE8" s="4"/>
      <c r="CUF8" s="4"/>
      <c r="CUG8" s="4"/>
      <c r="CUH8" s="4"/>
      <c r="CUI8" s="4"/>
      <c r="CUJ8" s="4"/>
      <c r="CUK8" s="4"/>
      <c r="CUL8" s="4"/>
      <c r="CUM8" s="4"/>
      <c r="CUN8" s="4"/>
      <c r="CUO8" s="4"/>
      <c r="CUP8" s="4"/>
      <c r="CUQ8" s="4"/>
      <c r="CUR8" s="4"/>
      <c r="CUS8" s="4"/>
      <c r="CUT8" s="4"/>
      <c r="CUU8" s="4"/>
      <c r="CUV8" s="4"/>
      <c r="CUW8" s="4"/>
      <c r="CUX8" s="4"/>
      <c r="CUY8" s="4"/>
      <c r="CUZ8" s="4"/>
      <c r="CVA8" s="4"/>
      <c r="CVB8" s="4"/>
      <c r="CVC8" s="4"/>
      <c r="CVD8" s="4"/>
      <c r="CVE8" s="4"/>
      <c r="CVF8" s="4"/>
      <c r="CVG8" s="4"/>
      <c r="CVH8" s="4"/>
      <c r="CVI8" s="4"/>
      <c r="CVJ8" s="4"/>
      <c r="CVK8" s="4"/>
      <c r="CVL8" s="4"/>
      <c r="CVM8" s="4"/>
      <c r="CVN8" s="4"/>
      <c r="CVO8" s="4"/>
      <c r="CVP8" s="4"/>
      <c r="CVQ8" s="4"/>
      <c r="CVR8" s="4"/>
      <c r="CVS8" s="4"/>
      <c r="CVT8" s="4"/>
      <c r="CVU8" s="4"/>
      <c r="CVV8" s="4"/>
      <c r="CVW8" s="4"/>
      <c r="CVX8" s="4"/>
      <c r="CVY8" s="4"/>
      <c r="CVZ8" s="4"/>
      <c r="CWA8" s="4"/>
      <c r="CWB8" s="4"/>
      <c r="CWC8" s="4"/>
      <c r="CWD8" s="4"/>
      <c r="CWE8" s="4"/>
      <c r="CWF8" s="4"/>
      <c r="CWG8" s="4"/>
      <c r="CWH8" s="4"/>
      <c r="CWI8" s="4"/>
      <c r="CWJ8" s="4"/>
      <c r="CWK8" s="4"/>
      <c r="CWL8" s="4"/>
      <c r="CWM8" s="4"/>
      <c r="CWN8" s="4"/>
      <c r="CWO8" s="4"/>
      <c r="CWP8" s="4"/>
      <c r="CWQ8" s="4"/>
      <c r="CWR8" s="4"/>
      <c r="CWS8" s="4"/>
      <c r="CWT8" s="4"/>
      <c r="CWU8" s="4"/>
      <c r="CWV8" s="4"/>
      <c r="CWW8" s="4"/>
      <c r="CWX8" s="4"/>
      <c r="CWY8" s="4"/>
      <c r="CWZ8" s="4"/>
      <c r="CXA8" s="4"/>
      <c r="CXB8" s="4"/>
      <c r="CXC8" s="4"/>
      <c r="CXD8" s="4"/>
      <c r="CXE8" s="4"/>
      <c r="CXF8" s="4"/>
      <c r="CXG8" s="4"/>
      <c r="CXH8" s="4"/>
      <c r="CXI8" s="4"/>
      <c r="CXJ8" s="4"/>
      <c r="CXK8" s="4"/>
      <c r="CXL8" s="4"/>
      <c r="CXM8" s="4"/>
      <c r="CXN8" s="4"/>
      <c r="CXO8" s="4"/>
      <c r="CXP8" s="4"/>
      <c r="CXQ8" s="4"/>
      <c r="CXR8" s="4"/>
      <c r="CXS8" s="4"/>
      <c r="CXT8" s="4"/>
      <c r="CXU8" s="4"/>
      <c r="CXV8" s="4"/>
      <c r="CXW8" s="4"/>
      <c r="CXX8" s="4"/>
      <c r="CXY8" s="4"/>
      <c r="CXZ8" s="4"/>
      <c r="CYA8" s="4"/>
      <c r="CYB8" s="4"/>
      <c r="CYC8" s="4"/>
      <c r="CYD8" s="4"/>
      <c r="CYE8" s="4"/>
      <c r="CYF8" s="4"/>
      <c r="CYG8" s="4"/>
      <c r="CYH8" s="4"/>
      <c r="CYI8" s="4"/>
      <c r="CYJ8" s="4"/>
      <c r="CYK8" s="4"/>
      <c r="CYL8" s="4"/>
      <c r="CYM8" s="4"/>
      <c r="CYN8" s="4"/>
      <c r="CYO8" s="4"/>
      <c r="CYP8" s="4"/>
      <c r="CYQ8" s="4"/>
      <c r="CYR8" s="4"/>
      <c r="CYS8" s="4"/>
      <c r="CYT8" s="4"/>
      <c r="CYU8" s="4"/>
      <c r="CYV8" s="4"/>
      <c r="CYW8" s="4"/>
      <c r="CYX8" s="4"/>
      <c r="CYY8" s="4"/>
      <c r="CYZ8" s="4"/>
      <c r="CZA8" s="4"/>
      <c r="CZB8" s="4"/>
      <c r="CZC8" s="4"/>
      <c r="CZD8" s="4"/>
      <c r="CZE8" s="4"/>
      <c r="CZF8" s="4"/>
      <c r="CZG8" s="4"/>
      <c r="CZH8" s="4"/>
      <c r="CZI8" s="4"/>
      <c r="CZJ8" s="4"/>
      <c r="CZK8" s="4"/>
      <c r="CZL8" s="4"/>
      <c r="CZM8" s="4"/>
      <c r="CZN8" s="4"/>
      <c r="CZO8" s="4"/>
      <c r="CZP8" s="4"/>
      <c r="CZQ8" s="4"/>
      <c r="CZR8" s="4"/>
      <c r="CZS8" s="4"/>
      <c r="CZT8" s="4"/>
      <c r="CZU8" s="4"/>
      <c r="CZV8" s="4"/>
      <c r="CZW8" s="4"/>
      <c r="CZX8" s="4"/>
      <c r="CZY8" s="4"/>
      <c r="CZZ8" s="4"/>
      <c r="DAA8" s="4"/>
      <c r="DAB8" s="4"/>
      <c r="DAC8" s="4"/>
      <c r="DAD8" s="4"/>
      <c r="DAE8" s="4"/>
      <c r="DAF8" s="4"/>
      <c r="DAG8" s="4"/>
      <c r="DAH8" s="4"/>
      <c r="DAI8" s="4"/>
      <c r="DAJ8" s="4"/>
      <c r="DAK8" s="4"/>
      <c r="DAL8" s="4"/>
      <c r="DAM8" s="4"/>
      <c r="DAN8" s="4"/>
      <c r="DAO8" s="4"/>
      <c r="DAP8" s="4"/>
      <c r="DAQ8" s="4"/>
      <c r="DAR8" s="4"/>
      <c r="DAS8" s="4"/>
      <c r="DAT8" s="4"/>
      <c r="DAU8" s="4"/>
      <c r="DAV8" s="4"/>
      <c r="DAW8" s="4"/>
      <c r="DAX8" s="4"/>
      <c r="DAY8" s="4"/>
      <c r="DAZ8" s="4"/>
      <c r="DBA8" s="4"/>
      <c r="DBB8" s="4"/>
      <c r="DBC8" s="4"/>
      <c r="DBD8" s="4"/>
      <c r="DBE8" s="4"/>
      <c r="DBF8" s="4"/>
      <c r="DBG8" s="4"/>
      <c r="DBH8" s="4"/>
      <c r="DBI8" s="4"/>
      <c r="DBJ8" s="4"/>
      <c r="DBK8" s="4"/>
      <c r="DBL8" s="4"/>
      <c r="DBM8" s="4"/>
      <c r="DBN8" s="4"/>
      <c r="DBO8" s="4"/>
      <c r="DBP8" s="4"/>
      <c r="DBQ8" s="4"/>
      <c r="DBR8" s="4"/>
      <c r="DBS8" s="4"/>
      <c r="DBT8" s="4"/>
      <c r="DBU8" s="4"/>
      <c r="DBV8" s="4"/>
      <c r="DBW8" s="4"/>
      <c r="DBX8" s="4"/>
      <c r="DBY8" s="4"/>
      <c r="DBZ8" s="4"/>
      <c r="DCA8" s="4"/>
      <c r="DCB8" s="4"/>
      <c r="DCC8" s="4"/>
      <c r="DCD8" s="4"/>
      <c r="DCE8" s="4"/>
      <c r="DCF8" s="4"/>
      <c r="DCG8" s="4"/>
      <c r="DCH8" s="4"/>
      <c r="DCI8" s="4"/>
      <c r="DCJ8" s="4"/>
      <c r="DCK8" s="4"/>
      <c r="DCL8" s="4"/>
      <c r="DCM8" s="4"/>
      <c r="DCN8" s="4"/>
      <c r="DCO8" s="4"/>
      <c r="DCP8" s="4"/>
      <c r="DCQ8" s="4"/>
      <c r="DCR8" s="4"/>
      <c r="DCS8" s="4"/>
      <c r="DCT8" s="4"/>
      <c r="DCU8" s="4"/>
      <c r="DCV8" s="4"/>
      <c r="DCW8" s="4"/>
      <c r="DCX8" s="4"/>
      <c r="DCY8" s="4"/>
      <c r="DCZ8" s="4"/>
      <c r="DDA8" s="4"/>
      <c r="DDB8" s="4"/>
      <c r="DDC8" s="4"/>
      <c r="DDD8" s="4"/>
      <c r="DDE8" s="4"/>
      <c r="DDF8" s="4"/>
      <c r="DDG8" s="4"/>
      <c r="DDH8" s="4"/>
      <c r="DDI8" s="4"/>
      <c r="DDJ8" s="4"/>
      <c r="DDK8" s="4"/>
      <c r="DDL8" s="4"/>
      <c r="DDM8" s="4"/>
      <c r="DDN8" s="4"/>
      <c r="DDO8" s="4"/>
      <c r="DDP8" s="4"/>
      <c r="DDQ8" s="4"/>
      <c r="DDR8" s="4"/>
      <c r="DDS8" s="4"/>
      <c r="DDT8" s="4"/>
      <c r="DDU8" s="4"/>
      <c r="DDV8" s="4"/>
      <c r="DDW8" s="4"/>
      <c r="DDX8" s="4"/>
      <c r="DDY8" s="4"/>
      <c r="DDZ8" s="4"/>
      <c r="DEA8" s="4"/>
      <c r="DEB8" s="4"/>
      <c r="DEC8" s="4"/>
      <c r="DED8" s="4"/>
      <c r="DEE8" s="4"/>
      <c r="DEF8" s="4"/>
      <c r="DEG8" s="4"/>
      <c r="DEH8" s="4"/>
      <c r="DEI8" s="4"/>
      <c r="DEJ8" s="4"/>
      <c r="DEK8" s="4"/>
      <c r="DEL8" s="4"/>
      <c r="DEM8" s="4"/>
      <c r="DEN8" s="4"/>
      <c r="DEO8" s="4"/>
      <c r="DEP8" s="4"/>
      <c r="DEQ8" s="4"/>
      <c r="DER8" s="4"/>
      <c r="DES8" s="4"/>
      <c r="DET8" s="4"/>
      <c r="DEU8" s="4"/>
      <c r="DEV8" s="4"/>
      <c r="DEW8" s="4"/>
      <c r="DEX8" s="4"/>
      <c r="DEY8" s="4"/>
      <c r="DEZ8" s="4"/>
      <c r="DFA8" s="4"/>
      <c r="DFB8" s="4"/>
      <c r="DFC8" s="4"/>
      <c r="DFD8" s="4"/>
      <c r="DFE8" s="4"/>
      <c r="DFF8" s="4"/>
      <c r="DFG8" s="4"/>
      <c r="DFH8" s="4"/>
      <c r="DFI8" s="4"/>
      <c r="DFJ8" s="4"/>
      <c r="DFK8" s="4"/>
      <c r="DFL8" s="4"/>
      <c r="DFM8" s="4"/>
      <c r="DFN8" s="4"/>
      <c r="DFO8" s="4"/>
      <c r="DFP8" s="4"/>
      <c r="DFQ8" s="4"/>
      <c r="DFR8" s="4"/>
      <c r="DFS8" s="4"/>
      <c r="DFT8" s="4"/>
      <c r="DFU8" s="4"/>
      <c r="DFV8" s="4"/>
      <c r="DFW8" s="4"/>
      <c r="DFX8" s="4"/>
      <c r="DFY8" s="4"/>
      <c r="DFZ8" s="4"/>
      <c r="DGA8" s="4"/>
      <c r="DGB8" s="4"/>
      <c r="DGC8" s="4"/>
      <c r="DGD8" s="4"/>
      <c r="DGE8" s="4"/>
      <c r="DGF8" s="4"/>
      <c r="DGG8" s="4"/>
      <c r="DGH8" s="4"/>
      <c r="DGI8" s="4"/>
      <c r="DGJ8" s="4"/>
      <c r="DGK8" s="4"/>
      <c r="DGL8" s="4"/>
      <c r="DGM8" s="4"/>
      <c r="DGN8" s="4"/>
      <c r="DGO8" s="4"/>
      <c r="DGP8" s="4"/>
      <c r="DGQ8" s="4"/>
      <c r="DGR8" s="4"/>
      <c r="DGS8" s="4"/>
      <c r="DGT8" s="4"/>
      <c r="DGU8" s="4"/>
      <c r="DGV8" s="4"/>
      <c r="DGW8" s="4"/>
      <c r="DGX8" s="4"/>
      <c r="DGY8" s="4"/>
      <c r="DGZ8" s="4"/>
      <c r="DHA8" s="4"/>
      <c r="DHB8" s="4"/>
      <c r="DHC8" s="4"/>
      <c r="DHD8" s="4"/>
      <c r="DHE8" s="4"/>
      <c r="DHF8" s="4"/>
      <c r="DHG8" s="4"/>
      <c r="DHH8" s="4"/>
      <c r="DHI8" s="4"/>
      <c r="DHJ8" s="4"/>
      <c r="DHK8" s="4"/>
      <c r="DHL8" s="4"/>
      <c r="DHM8" s="4"/>
      <c r="DHN8" s="4"/>
      <c r="DHO8" s="4"/>
      <c r="DHP8" s="4"/>
      <c r="DHQ8" s="4"/>
      <c r="DHR8" s="4"/>
      <c r="DHS8" s="4"/>
      <c r="DHT8" s="4"/>
      <c r="DHU8" s="4"/>
      <c r="DHV8" s="4"/>
      <c r="DHW8" s="4"/>
      <c r="DHX8" s="4"/>
      <c r="DHY8" s="4"/>
      <c r="DHZ8" s="4"/>
      <c r="DIA8" s="4"/>
      <c r="DIB8" s="4"/>
      <c r="DIC8" s="4"/>
      <c r="DID8" s="4"/>
      <c r="DIE8" s="4"/>
      <c r="DIF8" s="4"/>
      <c r="DIG8" s="4"/>
      <c r="DIH8" s="4"/>
      <c r="DII8" s="4"/>
      <c r="DIJ8" s="4"/>
      <c r="DIK8" s="4"/>
      <c r="DIL8" s="4"/>
      <c r="DIM8" s="4"/>
      <c r="DIN8" s="4"/>
      <c r="DIO8" s="4"/>
      <c r="DIP8" s="4"/>
      <c r="DIQ8" s="4"/>
      <c r="DIR8" s="4"/>
      <c r="DIS8" s="4"/>
      <c r="DIT8" s="4"/>
      <c r="DIU8" s="4"/>
      <c r="DIV8" s="4"/>
      <c r="DIW8" s="4"/>
      <c r="DIX8" s="4"/>
      <c r="DIY8" s="4"/>
      <c r="DIZ8" s="4"/>
      <c r="DJA8" s="4"/>
      <c r="DJB8" s="4"/>
      <c r="DJC8" s="4"/>
      <c r="DJD8" s="4"/>
      <c r="DJE8" s="4"/>
      <c r="DJF8" s="4"/>
      <c r="DJG8" s="4"/>
      <c r="DJH8" s="4"/>
      <c r="DJI8" s="4"/>
      <c r="DJJ8" s="4"/>
      <c r="DJK8" s="4"/>
      <c r="DJL8" s="4"/>
      <c r="DJM8" s="4"/>
      <c r="DJN8" s="4"/>
      <c r="DJO8" s="4"/>
      <c r="DJP8" s="4"/>
      <c r="DJQ8" s="4"/>
      <c r="DJR8" s="4"/>
      <c r="DJS8" s="4"/>
      <c r="DJT8" s="4"/>
      <c r="DJU8" s="4"/>
      <c r="DJV8" s="4"/>
      <c r="DJW8" s="4"/>
      <c r="DJX8" s="4"/>
      <c r="DJY8" s="4"/>
      <c r="DJZ8" s="4"/>
      <c r="DKA8" s="4"/>
      <c r="DKB8" s="4"/>
      <c r="DKC8" s="4"/>
      <c r="DKD8" s="4"/>
      <c r="DKE8" s="4"/>
      <c r="DKF8" s="4"/>
      <c r="DKG8" s="4"/>
      <c r="DKH8" s="4"/>
      <c r="DKI8" s="4"/>
      <c r="DKJ8" s="4"/>
      <c r="DKK8" s="4"/>
      <c r="DKL8" s="4"/>
      <c r="DKM8" s="4"/>
      <c r="DKN8" s="4"/>
      <c r="DKO8" s="4"/>
      <c r="DKP8" s="4"/>
      <c r="DKQ8" s="4"/>
      <c r="DKR8" s="4"/>
      <c r="DKS8" s="4"/>
      <c r="DKT8" s="4"/>
      <c r="DKU8" s="4"/>
      <c r="DKV8" s="4"/>
      <c r="DKW8" s="4"/>
      <c r="DKX8" s="4"/>
      <c r="DKY8" s="4"/>
      <c r="DKZ8" s="4"/>
      <c r="DLA8" s="4"/>
      <c r="DLB8" s="4"/>
      <c r="DLC8" s="4"/>
      <c r="DLD8" s="4"/>
      <c r="DLE8" s="4"/>
      <c r="DLF8" s="4"/>
      <c r="DLG8" s="4"/>
      <c r="DLH8" s="4"/>
      <c r="DLI8" s="4"/>
      <c r="DLJ8" s="4"/>
      <c r="DLK8" s="4"/>
      <c r="DLL8" s="4"/>
      <c r="DLM8" s="4"/>
      <c r="DLN8" s="4"/>
      <c r="DLO8" s="4"/>
      <c r="DLP8" s="4"/>
      <c r="DLQ8" s="4"/>
      <c r="DLR8" s="4"/>
      <c r="DLS8" s="4"/>
      <c r="DLT8" s="4"/>
      <c r="DLU8" s="4"/>
      <c r="DLV8" s="4"/>
      <c r="DLW8" s="4"/>
      <c r="DLX8" s="4"/>
      <c r="DLY8" s="4"/>
      <c r="DLZ8" s="4"/>
      <c r="DMA8" s="4"/>
      <c r="DMB8" s="4"/>
      <c r="DMC8" s="4"/>
      <c r="DMD8" s="4"/>
      <c r="DME8" s="4"/>
      <c r="DMF8" s="4"/>
      <c r="DMG8" s="4"/>
      <c r="DMH8" s="4"/>
      <c r="DMI8" s="4"/>
      <c r="DMJ8" s="4"/>
      <c r="DMK8" s="4"/>
      <c r="DML8" s="4"/>
      <c r="DMM8" s="4"/>
      <c r="DMN8" s="4"/>
      <c r="DMO8" s="4"/>
      <c r="DMP8" s="4"/>
      <c r="DMQ8" s="4"/>
      <c r="DMR8" s="4"/>
      <c r="DMS8" s="4"/>
      <c r="DMT8" s="4"/>
      <c r="DMU8" s="4"/>
      <c r="DMV8" s="4"/>
      <c r="DMW8" s="4"/>
      <c r="DMX8" s="4"/>
      <c r="DMY8" s="4"/>
      <c r="DMZ8" s="4"/>
      <c r="DNA8" s="4"/>
      <c r="DNB8" s="4"/>
      <c r="DNC8" s="4"/>
      <c r="DND8" s="4"/>
      <c r="DNE8" s="4"/>
      <c r="DNF8" s="4"/>
      <c r="DNG8" s="4"/>
      <c r="DNH8" s="4"/>
      <c r="DNI8" s="4"/>
      <c r="DNJ8" s="4"/>
      <c r="DNK8" s="4"/>
      <c r="DNL8" s="4"/>
      <c r="DNM8" s="4"/>
      <c r="DNN8" s="4"/>
      <c r="DNO8" s="4"/>
      <c r="DNP8" s="4"/>
      <c r="DNQ8" s="4"/>
      <c r="DNR8" s="4"/>
      <c r="DNS8" s="4"/>
      <c r="DNT8" s="4"/>
      <c r="DNU8" s="4"/>
      <c r="DNV8" s="4"/>
      <c r="DNW8" s="4"/>
      <c r="DNX8" s="4"/>
      <c r="DNY8" s="4"/>
      <c r="DNZ8" s="4"/>
      <c r="DOA8" s="4"/>
      <c r="DOB8" s="4"/>
      <c r="DOC8" s="4"/>
      <c r="DOD8" s="4"/>
      <c r="DOE8" s="4"/>
      <c r="DOF8" s="4"/>
      <c r="DOG8" s="4"/>
      <c r="DOH8" s="4"/>
      <c r="DOI8" s="4"/>
      <c r="DOJ8" s="4"/>
      <c r="DOK8" s="4"/>
      <c r="DOL8" s="4"/>
      <c r="DOM8" s="4"/>
      <c r="DON8" s="4"/>
      <c r="DOO8" s="4"/>
      <c r="DOP8" s="4"/>
      <c r="DOQ8" s="4"/>
      <c r="DOR8" s="4"/>
      <c r="DOS8" s="4"/>
      <c r="DOT8" s="4"/>
      <c r="DOU8" s="4"/>
      <c r="DOV8" s="4"/>
      <c r="DOW8" s="4"/>
      <c r="DOX8" s="4"/>
      <c r="DOY8" s="4"/>
      <c r="DOZ8" s="4"/>
      <c r="DPA8" s="4"/>
      <c r="DPB8" s="4"/>
      <c r="DPC8" s="4"/>
      <c r="DPD8" s="4"/>
      <c r="DPE8" s="4"/>
      <c r="DPF8" s="4"/>
      <c r="DPG8" s="4"/>
      <c r="DPH8" s="4"/>
      <c r="DPI8" s="4"/>
      <c r="DPJ8" s="4"/>
      <c r="DPK8" s="4"/>
      <c r="DPL8" s="4"/>
      <c r="DPM8" s="4"/>
      <c r="DPN8" s="4"/>
      <c r="DPO8" s="4"/>
      <c r="DPP8" s="4"/>
      <c r="DPQ8" s="4"/>
      <c r="DPR8" s="4"/>
      <c r="DPS8" s="4"/>
      <c r="DPT8" s="4"/>
      <c r="DPU8" s="4"/>
      <c r="DPV8" s="4"/>
      <c r="DPW8" s="4"/>
      <c r="DPX8" s="4"/>
      <c r="DPY8" s="4"/>
      <c r="DPZ8" s="4"/>
      <c r="DQA8" s="4"/>
      <c r="DQB8" s="4"/>
      <c r="DQC8" s="4"/>
      <c r="DQD8" s="4"/>
      <c r="DQE8" s="4"/>
      <c r="DQF8" s="4"/>
      <c r="DQG8" s="4"/>
      <c r="DQH8" s="4"/>
      <c r="DQI8" s="4"/>
      <c r="DQJ8" s="4"/>
      <c r="DQK8" s="4"/>
      <c r="DQL8" s="4"/>
      <c r="DQM8" s="4"/>
      <c r="DQN8" s="4"/>
      <c r="DQO8" s="4"/>
      <c r="DQP8" s="4"/>
      <c r="DQQ8" s="4"/>
      <c r="DQR8" s="4"/>
      <c r="DQS8" s="4"/>
      <c r="DQT8" s="4"/>
      <c r="DQU8" s="4"/>
      <c r="DQV8" s="4"/>
      <c r="DQW8" s="4"/>
      <c r="DQX8" s="4"/>
      <c r="DQY8" s="4"/>
      <c r="DQZ8" s="4"/>
      <c r="DRA8" s="4"/>
      <c r="DRB8" s="4"/>
      <c r="DRC8" s="4"/>
      <c r="DRD8" s="4"/>
      <c r="DRE8" s="4"/>
      <c r="DRF8" s="4"/>
      <c r="DRG8" s="4"/>
      <c r="DRH8" s="4"/>
      <c r="DRI8" s="4"/>
      <c r="DRJ8" s="4"/>
      <c r="DRK8" s="4"/>
      <c r="DRL8" s="4"/>
      <c r="DRM8" s="4"/>
      <c r="DRN8" s="4"/>
      <c r="DRO8" s="4"/>
      <c r="DRP8" s="4"/>
      <c r="DRQ8" s="4"/>
      <c r="DRR8" s="4"/>
      <c r="DRS8" s="4"/>
      <c r="DRT8" s="4"/>
      <c r="DRU8" s="4"/>
      <c r="DRV8" s="4"/>
      <c r="DRW8" s="4"/>
      <c r="DRX8" s="4"/>
      <c r="DRY8" s="4"/>
      <c r="DRZ8" s="4"/>
      <c r="DSA8" s="4"/>
      <c r="DSB8" s="4"/>
      <c r="DSC8" s="4"/>
      <c r="DSD8" s="4"/>
      <c r="DSE8" s="4"/>
      <c r="DSF8" s="4"/>
      <c r="DSG8" s="4"/>
      <c r="DSH8" s="4"/>
      <c r="DSI8" s="4"/>
      <c r="DSJ8" s="4"/>
      <c r="DSK8" s="4"/>
      <c r="DSL8" s="4"/>
      <c r="DSM8" s="4"/>
      <c r="DSN8" s="4"/>
      <c r="DSO8" s="4"/>
      <c r="DSP8" s="4"/>
      <c r="DSQ8" s="4"/>
      <c r="DSR8" s="4"/>
      <c r="DSS8" s="4"/>
      <c r="DST8" s="4"/>
      <c r="DSU8" s="4"/>
      <c r="DSV8" s="4"/>
      <c r="DSW8" s="4"/>
      <c r="DSX8" s="4"/>
      <c r="DSY8" s="4"/>
      <c r="DSZ8" s="4"/>
      <c r="DTA8" s="4"/>
      <c r="DTB8" s="4"/>
      <c r="DTC8" s="4"/>
      <c r="DTD8" s="4"/>
      <c r="DTE8" s="4"/>
      <c r="DTF8" s="4"/>
      <c r="DTG8" s="4"/>
      <c r="DTH8" s="4"/>
      <c r="DTI8" s="4"/>
      <c r="DTJ8" s="4"/>
      <c r="DTK8" s="4"/>
      <c r="DTL8" s="4"/>
      <c r="DTM8" s="4"/>
      <c r="DTN8" s="4"/>
      <c r="DTO8" s="4"/>
      <c r="DTP8" s="4"/>
      <c r="DTQ8" s="4"/>
      <c r="DTR8" s="4"/>
      <c r="DTS8" s="4"/>
      <c r="DTT8" s="4"/>
      <c r="DTU8" s="4"/>
      <c r="DTV8" s="4"/>
      <c r="DTW8" s="4"/>
      <c r="DTX8" s="4"/>
      <c r="DTY8" s="4"/>
      <c r="DTZ8" s="4"/>
      <c r="DUA8" s="4"/>
      <c r="DUB8" s="4"/>
      <c r="DUC8" s="4"/>
      <c r="DUD8" s="4"/>
      <c r="DUE8" s="4"/>
      <c r="DUF8" s="4"/>
      <c r="DUG8" s="4"/>
      <c r="DUH8" s="4"/>
      <c r="DUI8" s="4"/>
      <c r="DUJ8" s="4"/>
      <c r="DUK8" s="4"/>
      <c r="DUL8" s="4"/>
      <c r="DUM8" s="4"/>
      <c r="DUN8" s="4"/>
      <c r="DUO8" s="4"/>
      <c r="DUP8" s="4"/>
      <c r="DUQ8" s="4"/>
      <c r="DUR8" s="4"/>
      <c r="DUS8" s="4"/>
      <c r="DUT8" s="4"/>
      <c r="DUU8" s="4"/>
      <c r="DUV8" s="4"/>
      <c r="DUW8" s="4"/>
      <c r="DUX8" s="4"/>
      <c r="DUY8" s="4"/>
      <c r="DUZ8" s="4"/>
      <c r="DVA8" s="4"/>
      <c r="DVB8" s="4"/>
      <c r="DVC8" s="4"/>
      <c r="DVD8" s="4"/>
      <c r="DVE8" s="4"/>
      <c r="DVF8" s="4"/>
      <c r="DVG8" s="4"/>
      <c r="DVH8" s="4"/>
      <c r="DVI8" s="4"/>
      <c r="DVJ8" s="4"/>
      <c r="DVK8" s="4"/>
      <c r="DVL8" s="4"/>
      <c r="DVM8" s="4"/>
      <c r="DVN8" s="4"/>
      <c r="DVO8" s="4"/>
      <c r="DVP8" s="4"/>
      <c r="DVQ8" s="4"/>
      <c r="DVR8" s="4"/>
      <c r="DVS8" s="4"/>
      <c r="DVT8" s="4"/>
      <c r="DVU8" s="4"/>
      <c r="DVV8" s="4"/>
      <c r="DVW8" s="4"/>
      <c r="DVX8" s="4"/>
      <c r="DVY8" s="4"/>
      <c r="DVZ8" s="4"/>
      <c r="DWA8" s="4"/>
      <c r="DWB8" s="4"/>
      <c r="DWC8" s="4"/>
      <c r="DWD8" s="4"/>
      <c r="DWE8" s="4"/>
      <c r="DWF8" s="4"/>
      <c r="DWG8" s="4"/>
      <c r="DWH8" s="4"/>
      <c r="DWI8" s="4"/>
      <c r="DWJ8" s="4"/>
      <c r="DWK8" s="4"/>
      <c r="DWL8" s="4"/>
      <c r="DWM8" s="4"/>
      <c r="DWN8" s="4"/>
      <c r="DWO8" s="4"/>
      <c r="DWP8" s="4"/>
      <c r="DWQ8" s="4"/>
      <c r="DWR8" s="4"/>
      <c r="DWS8" s="4"/>
      <c r="DWT8" s="4"/>
      <c r="DWU8" s="4"/>
      <c r="DWV8" s="4"/>
      <c r="DWW8" s="4"/>
      <c r="DWX8" s="4"/>
      <c r="DWY8" s="4"/>
      <c r="DWZ8" s="4"/>
      <c r="DXA8" s="4"/>
      <c r="DXB8" s="4"/>
      <c r="DXC8" s="4"/>
      <c r="DXD8" s="4"/>
      <c r="DXE8" s="4"/>
      <c r="DXF8" s="4"/>
      <c r="DXG8" s="4"/>
      <c r="DXH8" s="4"/>
      <c r="DXI8" s="4"/>
      <c r="DXJ8" s="4"/>
      <c r="DXK8" s="4"/>
      <c r="DXL8" s="4"/>
      <c r="DXM8" s="4"/>
      <c r="DXN8" s="4"/>
      <c r="DXO8" s="4"/>
      <c r="DXP8" s="4"/>
      <c r="DXQ8" s="4"/>
      <c r="DXR8" s="4"/>
      <c r="DXS8" s="4"/>
      <c r="DXT8" s="4"/>
      <c r="DXU8" s="4"/>
      <c r="DXV8" s="4"/>
      <c r="DXW8" s="4"/>
      <c r="DXX8" s="4"/>
      <c r="DXY8" s="4"/>
      <c r="DXZ8" s="4"/>
      <c r="DYA8" s="4"/>
      <c r="DYB8" s="4"/>
      <c r="DYC8" s="4"/>
      <c r="DYD8" s="4"/>
      <c r="DYE8" s="4"/>
      <c r="DYF8" s="4"/>
      <c r="DYG8" s="4"/>
      <c r="DYH8" s="4"/>
      <c r="DYI8" s="4"/>
      <c r="DYJ8" s="4"/>
      <c r="DYK8" s="4"/>
      <c r="DYL8" s="4"/>
      <c r="DYM8" s="4"/>
      <c r="DYN8" s="4"/>
      <c r="DYO8" s="4"/>
      <c r="DYP8" s="4"/>
      <c r="DYQ8" s="4"/>
      <c r="DYR8" s="4"/>
      <c r="DYS8" s="4"/>
      <c r="DYT8" s="4"/>
      <c r="DYU8" s="4"/>
      <c r="DYV8" s="4"/>
      <c r="DYW8" s="4"/>
      <c r="DYX8" s="4"/>
      <c r="DYY8" s="4"/>
      <c r="DYZ8" s="4"/>
      <c r="DZA8" s="4"/>
      <c r="DZB8" s="4"/>
      <c r="DZC8" s="4"/>
      <c r="DZD8" s="4"/>
      <c r="DZE8" s="4"/>
      <c r="DZF8" s="4"/>
      <c r="DZG8" s="4"/>
      <c r="DZH8" s="4"/>
      <c r="DZI8" s="4"/>
      <c r="DZJ8" s="4"/>
      <c r="DZK8" s="4"/>
      <c r="DZL8" s="4"/>
      <c r="DZM8" s="4"/>
      <c r="DZN8" s="4"/>
      <c r="DZO8" s="4"/>
      <c r="DZP8" s="4"/>
      <c r="DZQ8" s="4"/>
      <c r="DZR8" s="4"/>
      <c r="DZS8" s="4"/>
      <c r="DZT8" s="4"/>
      <c r="DZU8" s="4"/>
      <c r="DZV8" s="4"/>
      <c r="DZW8" s="4"/>
      <c r="DZX8" s="4"/>
      <c r="DZY8" s="4"/>
      <c r="DZZ8" s="4"/>
      <c r="EAA8" s="4"/>
      <c r="EAB8" s="4"/>
      <c r="EAC8" s="4"/>
      <c r="EAD8" s="4"/>
      <c r="EAE8" s="4"/>
      <c r="EAF8" s="4"/>
      <c r="EAG8" s="4"/>
      <c r="EAH8" s="4"/>
      <c r="EAI8" s="4"/>
      <c r="EAJ8" s="4"/>
      <c r="EAK8" s="4"/>
      <c r="EAL8" s="4"/>
      <c r="EAM8" s="4"/>
      <c r="EAN8" s="4"/>
      <c r="EAO8" s="4"/>
      <c r="EAP8" s="4"/>
      <c r="EAQ8" s="4"/>
      <c r="EAR8" s="4"/>
      <c r="EAS8" s="4"/>
      <c r="EAT8" s="4"/>
      <c r="EAU8" s="4"/>
      <c r="EAV8" s="4"/>
      <c r="EAW8" s="4"/>
      <c r="EAX8" s="4"/>
      <c r="EAY8" s="4"/>
      <c r="EAZ8" s="4"/>
      <c r="EBA8" s="4"/>
      <c r="EBB8" s="4"/>
      <c r="EBC8" s="4"/>
      <c r="EBD8" s="4"/>
      <c r="EBE8" s="4"/>
      <c r="EBF8" s="4"/>
      <c r="EBG8" s="4"/>
      <c r="EBH8" s="4"/>
      <c r="EBI8" s="4"/>
      <c r="EBJ8" s="4"/>
      <c r="EBK8" s="4"/>
      <c r="EBL8" s="4"/>
      <c r="EBM8" s="4"/>
      <c r="EBN8" s="4"/>
      <c r="EBO8" s="4"/>
      <c r="EBP8" s="4"/>
      <c r="EBQ8" s="4"/>
      <c r="EBR8" s="4"/>
      <c r="EBS8" s="4"/>
      <c r="EBT8" s="4"/>
      <c r="EBU8" s="4"/>
      <c r="EBV8" s="4"/>
      <c r="EBW8" s="4"/>
      <c r="EBX8" s="4"/>
      <c r="EBY8" s="4"/>
      <c r="EBZ8" s="4"/>
      <c r="ECA8" s="4"/>
      <c r="ECB8" s="4"/>
      <c r="ECC8" s="4"/>
      <c r="ECD8" s="4"/>
      <c r="ECE8" s="4"/>
      <c r="ECF8" s="4"/>
      <c r="ECG8" s="4"/>
      <c r="ECH8" s="4"/>
      <c r="ECI8" s="4"/>
      <c r="ECJ8" s="4"/>
      <c r="ECK8" s="4"/>
      <c r="ECL8" s="4"/>
      <c r="ECM8" s="4"/>
      <c r="ECN8" s="4"/>
      <c r="ECO8" s="4"/>
      <c r="ECP8" s="4"/>
      <c r="ECQ8" s="4"/>
      <c r="ECR8" s="4"/>
      <c r="ECS8" s="4"/>
      <c r="ECT8" s="4"/>
      <c r="ECU8" s="4"/>
      <c r="ECV8" s="4"/>
      <c r="ECW8" s="4"/>
      <c r="ECX8" s="4"/>
      <c r="ECY8" s="4"/>
      <c r="ECZ8" s="4"/>
      <c r="EDA8" s="4"/>
      <c r="EDB8" s="4"/>
      <c r="EDC8" s="4"/>
      <c r="EDD8" s="4"/>
      <c r="EDE8" s="4"/>
      <c r="EDF8" s="4"/>
      <c r="EDG8" s="4"/>
      <c r="EDH8" s="4"/>
      <c r="EDI8" s="4"/>
      <c r="EDJ8" s="4"/>
      <c r="EDK8" s="4"/>
      <c r="EDL8" s="4"/>
      <c r="EDM8" s="4"/>
      <c r="EDN8" s="4"/>
      <c r="EDO8" s="4"/>
      <c r="EDP8" s="4"/>
      <c r="EDQ8" s="4"/>
      <c r="EDR8" s="4"/>
      <c r="EDS8" s="4"/>
      <c r="EDT8" s="4"/>
      <c r="EDU8" s="4"/>
      <c r="EDV8" s="4"/>
      <c r="EDW8" s="4"/>
      <c r="EDX8" s="4"/>
      <c r="EDY8" s="4"/>
      <c r="EDZ8" s="4"/>
      <c r="EEA8" s="4"/>
      <c r="EEB8" s="4"/>
      <c r="EEC8" s="4"/>
      <c r="EED8" s="4"/>
      <c r="EEE8" s="4"/>
      <c r="EEF8" s="4"/>
      <c r="EEG8" s="4"/>
      <c r="EEH8" s="4"/>
      <c r="EEI8" s="4"/>
      <c r="EEJ8" s="4"/>
      <c r="EEK8" s="4"/>
      <c r="EEL8" s="4"/>
      <c r="EEM8" s="4"/>
      <c r="EEN8" s="4"/>
      <c r="EEO8" s="4"/>
      <c r="EEP8" s="4"/>
      <c r="EEQ8" s="4"/>
      <c r="EER8" s="4"/>
      <c r="EES8" s="4"/>
      <c r="EET8" s="4"/>
      <c r="EEU8" s="4"/>
      <c r="EEV8" s="4"/>
      <c r="EEW8" s="4"/>
      <c r="EEX8" s="4"/>
      <c r="EEY8" s="4"/>
      <c r="EEZ8" s="4"/>
      <c r="EFA8" s="4"/>
      <c r="EFB8" s="4"/>
      <c r="EFC8" s="4"/>
      <c r="EFD8" s="4"/>
      <c r="EFE8" s="4"/>
      <c r="EFF8" s="4"/>
      <c r="EFG8" s="4"/>
      <c r="EFH8" s="4"/>
      <c r="EFI8" s="4"/>
      <c r="EFJ8" s="4"/>
      <c r="EFK8" s="4"/>
      <c r="EFL8" s="4"/>
      <c r="EFM8" s="4"/>
      <c r="EFN8" s="4"/>
      <c r="EFO8" s="4"/>
      <c r="EFP8" s="4"/>
      <c r="EFQ8" s="4"/>
      <c r="EFR8" s="4"/>
      <c r="EFS8" s="4"/>
      <c r="EFT8" s="4"/>
      <c r="EFU8" s="4"/>
      <c r="EFV8" s="4"/>
      <c r="EFW8" s="4"/>
      <c r="EFX8" s="4"/>
      <c r="EFY8" s="4"/>
      <c r="EFZ8" s="4"/>
      <c r="EGA8" s="4"/>
      <c r="EGB8" s="4"/>
      <c r="EGC8" s="4"/>
      <c r="EGD8" s="4"/>
      <c r="EGE8" s="4"/>
      <c r="EGF8" s="4"/>
      <c r="EGG8" s="4"/>
      <c r="EGH8" s="4"/>
      <c r="EGI8" s="4"/>
      <c r="EGJ8" s="4"/>
      <c r="EGK8" s="4"/>
      <c r="EGL8" s="4"/>
      <c r="EGM8" s="4"/>
      <c r="EGN8" s="4"/>
      <c r="EGO8" s="4"/>
      <c r="EGP8" s="4"/>
      <c r="EGQ8" s="4"/>
      <c r="EGR8" s="4"/>
      <c r="EGS8" s="4"/>
      <c r="EGT8" s="4"/>
      <c r="EGU8" s="4"/>
      <c r="EGV8" s="4"/>
      <c r="EGW8" s="4"/>
      <c r="EGX8" s="4"/>
      <c r="EGY8" s="4"/>
      <c r="EGZ8" s="4"/>
      <c r="EHA8" s="4"/>
      <c r="EHB8" s="4"/>
      <c r="EHC8" s="4"/>
      <c r="EHD8" s="4"/>
      <c r="EHE8" s="4"/>
      <c r="EHF8" s="4"/>
      <c r="EHG8" s="4"/>
      <c r="EHH8" s="4"/>
      <c r="EHI8" s="4"/>
      <c r="EHJ8" s="4"/>
      <c r="EHK8" s="4"/>
      <c r="EHL8" s="4"/>
      <c r="EHM8" s="4"/>
      <c r="EHN8" s="4"/>
      <c r="EHO8" s="4"/>
      <c r="EHP8" s="4"/>
      <c r="EHQ8" s="4"/>
      <c r="EHR8" s="4"/>
      <c r="EHS8" s="4"/>
      <c r="EHT8" s="4"/>
      <c r="EHU8" s="4"/>
      <c r="EHV8" s="4"/>
      <c r="EHW8" s="4"/>
      <c r="EHX8" s="4"/>
      <c r="EHY8" s="4"/>
      <c r="EHZ8" s="4"/>
      <c r="EIA8" s="4"/>
      <c r="EIB8" s="4"/>
      <c r="EIC8" s="4"/>
      <c r="EID8" s="4"/>
      <c r="EIE8" s="4"/>
      <c r="EIF8" s="4"/>
      <c r="EIG8" s="4"/>
      <c r="EIH8" s="4"/>
      <c r="EII8" s="4"/>
      <c r="EIJ8" s="4"/>
      <c r="EIK8" s="4"/>
      <c r="EIL8" s="4"/>
      <c r="EIM8" s="4"/>
      <c r="EIN8" s="4"/>
      <c r="EIO8" s="4"/>
      <c r="EIP8" s="4"/>
      <c r="EIQ8" s="4"/>
      <c r="EIR8" s="4"/>
      <c r="EIS8" s="4"/>
      <c r="EIT8" s="4"/>
      <c r="EIU8" s="4"/>
      <c r="EIV8" s="4"/>
      <c r="EIW8" s="4"/>
      <c r="EIX8" s="4"/>
      <c r="EIY8" s="4"/>
      <c r="EIZ8" s="4"/>
      <c r="EJA8" s="4"/>
      <c r="EJB8" s="4"/>
      <c r="EJC8" s="4"/>
      <c r="EJD8" s="4"/>
      <c r="EJE8" s="4"/>
      <c r="EJF8" s="4"/>
      <c r="EJG8" s="4"/>
      <c r="EJH8" s="4"/>
      <c r="EJI8" s="4"/>
      <c r="EJJ8" s="4"/>
      <c r="EJK8" s="4"/>
      <c r="EJL8" s="4"/>
      <c r="EJM8" s="4"/>
      <c r="EJN8" s="4"/>
      <c r="EJO8" s="4"/>
      <c r="EJP8" s="4"/>
      <c r="EJQ8" s="4"/>
      <c r="EJR8" s="4"/>
      <c r="EJS8" s="4"/>
      <c r="EJT8" s="4"/>
      <c r="EJU8" s="4"/>
      <c r="EJV8" s="4"/>
      <c r="EJW8" s="4"/>
      <c r="EJX8" s="4"/>
      <c r="EJY8" s="4"/>
      <c r="EJZ8" s="4"/>
      <c r="EKA8" s="4"/>
      <c r="EKB8" s="4"/>
      <c r="EKC8" s="4"/>
      <c r="EKD8" s="4"/>
      <c r="EKE8" s="4"/>
      <c r="EKF8" s="4"/>
      <c r="EKG8" s="4"/>
      <c r="EKH8" s="4"/>
      <c r="EKI8" s="4"/>
      <c r="EKJ8" s="4"/>
      <c r="EKK8" s="4"/>
      <c r="EKL8" s="4"/>
      <c r="EKM8" s="4"/>
      <c r="EKN8" s="4"/>
      <c r="EKO8" s="4"/>
      <c r="EKP8" s="4"/>
      <c r="EKQ8" s="4"/>
      <c r="EKR8" s="4"/>
      <c r="EKS8" s="4"/>
      <c r="EKT8" s="4"/>
      <c r="EKU8" s="4"/>
      <c r="EKV8" s="4"/>
      <c r="EKW8" s="4"/>
      <c r="EKX8" s="4"/>
      <c r="EKY8" s="4"/>
      <c r="EKZ8" s="4"/>
      <c r="ELA8" s="4"/>
      <c r="ELB8" s="4"/>
      <c r="ELC8" s="4"/>
      <c r="ELD8" s="4"/>
      <c r="ELE8" s="4"/>
      <c r="ELF8" s="4"/>
      <c r="ELG8" s="4"/>
      <c r="ELH8" s="4"/>
      <c r="ELI8" s="4"/>
      <c r="ELJ8" s="4"/>
      <c r="ELK8" s="4"/>
      <c r="ELL8" s="4"/>
      <c r="ELM8" s="4"/>
      <c r="ELN8" s="4"/>
      <c r="ELO8" s="4"/>
      <c r="ELP8" s="4"/>
      <c r="ELQ8" s="4"/>
      <c r="ELR8" s="4"/>
      <c r="ELS8" s="4"/>
      <c r="ELT8" s="4"/>
      <c r="ELU8" s="4"/>
      <c r="ELV8" s="4"/>
      <c r="ELW8" s="4"/>
      <c r="ELX8" s="4"/>
      <c r="ELY8" s="4"/>
      <c r="ELZ8" s="4"/>
      <c r="EMA8" s="4"/>
      <c r="EMB8" s="4"/>
      <c r="EMC8" s="4"/>
      <c r="EMD8" s="4"/>
      <c r="EME8" s="4"/>
      <c r="EMF8" s="4"/>
      <c r="EMG8" s="4"/>
      <c r="EMH8" s="4"/>
      <c r="EMI8" s="4"/>
      <c r="EMJ8" s="4"/>
      <c r="EMK8" s="4"/>
      <c r="EML8" s="4"/>
      <c r="EMM8" s="4"/>
      <c r="EMN8" s="4"/>
      <c r="EMO8" s="4"/>
      <c r="EMP8" s="4"/>
      <c r="EMQ8" s="4"/>
      <c r="EMR8" s="4"/>
      <c r="EMS8" s="4"/>
      <c r="EMT8" s="4"/>
      <c r="EMU8" s="4"/>
      <c r="EMV8" s="4"/>
      <c r="EMW8" s="4"/>
      <c r="EMX8" s="4"/>
      <c r="EMY8" s="4"/>
      <c r="EMZ8" s="4"/>
      <c r="ENA8" s="4"/>
      <c r="ENB8" s="4"/>
      <c r="ENC8" s="4"/>
      <c r="END8" s="4"/>
      <c r="ENE8" s="4"/>
      <c r="ENF8" s="4"/>
      <c r="ENG8" s="4"/>
      <c r="ENH8" s="4"/>
      <c r="ENI8" s="4"/>
      <c r="ENJ8" s="4"/>
      <c r="ENK8" s="4"/>
      <c r="ENL8" s="4"/>
      <c r="ENM8" s="4"/>
      <c r="ENN8" s="4"/>
      <c r="ENO8" s="4"/>
      <c r="ENP8" s="4"/>
      <c r="ENQ8" s="4"/>
      <c r="ENR8" s="4"/>
      <c r="ENS8" s="4"/>
      <c r="ENT8" s="4"/>
      <c r="ENU8" s="4"/>
      <c r="ENV8" s="4"/>
      <c r="ENW8" s="4"/>
      <c r="ENX8" s="4"/>
      <c r="ENY8" s="4"/>
      <c r="ENZ8" s="4"/>
      <c r="EOA8" s="4"/>
      <c r="EOB8" s="4"/>
      <c r="EOC8" s="4"/>
      <c r="EOD8" s="4"/>
      <c r="EOE8" s="4"/>
      <c r="EOF8" s="4"/>
      <c r="EOG8" s="4"/>
      <c r="EOH8" s="4"/>
      <c r="EOI8" s="4"/>
      <c r="EOJ8" s="4"/>
      <c r="EOK8" s="4"/>
      <c r="EOL8" s="4"/>
      <c r="EOM8" s="4"/>
      <c r="EON8" s="4"/>
      <c r="EOO8" s="4"/>
      <c r="EOP8" s="4"/>
      <c r="EOQ8" s="4"/>
      <c r="EOR8" s="4"/>
      <c r="EOS8" s="4"/>
      <c r="EOT8" s="4"/>
      <c r="EOU8" s="4"/>
      <c r="EOV8" s="4"/>
      <c r="EOW8" s="4"/>
      <c r="EOX8" s="4"/>
      <c r="EOY8" s="4"/>
      <c r="EOZ8" s="4"/>
      <c r="EPA8" s="4"/>
      <c r="EPB8" s="4"/>
      <c r="EPC8" s="4"/>
      <c r="EPD8" s="4"/>
      <c r="EPE8" s="4"/>
      <c r="EPF8" s="4"/>
      <c r="EPG8" s="4"/>
      <c r="EPH8" s="4"/>
      <c r="EPI8" s="4"/>
      <c r="EPJ8" s="4"/>
      <c r="EPK8" s="4"/>
      <c r="EPL8" s="4"/>
      <c r="EPM8" s="4"/>
      <c r="EPN8" s="4"/>
      <c r="EPO8" s="4"/>
      <c r="EPP8" s="4"/>
      <c r="EPQ8" s="4"/>
      <c r="EPR8" s="4"/>
      <c r="EPS8" s="4"/>
      <c r="EPT8" s="4"/>
      <c r="EPU8" s="4"/>
      <c r="EPV8" s="4"/>
      <c r="EPW8" s="4"/>
      <c r="EPX8" s="4"/>
      <c r="EPY8" s="4"/>
      <c r="EPZ8" s="4"/>
      <c r="EQA8" s="4"/>
      <c r="EQB8" s="4"/>
      <c r="EQC8" s="4"/>
      <c r="EQD8" s="4"/>
      <c r="EQE8" s="4"/>
      <c r="EQF8" s="4"/>
      <c r="EQG8" s="4"/>
      <c r="EQH8" s="4"/>
      <c r="EQI8" s="4"/>
      <c r="EQJ8" s="4"/>
      <c r="EQK8" s="4"/>
      <c r="EQL8" s="4"/>
      <c r="EQM8" s="4"/>
      <c r="EQN8" s="4"/>
      <c r="EQO8" s="4"/>
      <c r="EQP8" s="4"/>
      <c r="EQQ8" s="4"/>
      <c r="EQR8" s="4"/>
      <c r="EQS8" s="4"/>
      <c r="EQT8" s="4"/>
      <c r="EQU8" s="4"/>
      <c r="EQV8" s="4"/>
      <c r="EQW8" s="4"/>
      <c r="EQX8" s="4"/>
      <c r="EQY8" s="4"/>
      <c r="EQZ8" s="4"/>
      <c r="ERA8" s="4"/>
      <c r="ERB8" s="4"/>
      <c r="ERC8" s="4"/>
      <c r="ERD8" s="4"/>
      <c r="ERE8" s="4"/>
      <c r="ERF8" s="4"/>
      <c r="ERG8" s="4"/>
      <c r="ERH8" s="4"/>
      <c r="ERI8" s="4"/>
      <c r="ERJ8" s="4"/>
      <c r="ERK8" s="4"/>
      <c r="ERL8" s="4"/>
      <c r="ERM8" s="4"/>
      <c r="ERN8" s="4"/>
      <c r="ERO8" s="4"/>
      <c r="ERP8" s="4"/>
      <c r="ERQ8" s="4"/>
      <c r="ERR8" s="4"/>
      <c r="ERS8" s="4"/>
      <c r="ERT8" s="4"/>
      <c r="ERU8" s="4"/>
      <c r="ERV8" s="4"/>
      <c r="ERW8" s="4"/>
      <c r="ERX8" s="4"/>
      <c r="ERY8" s="4"/>
      <c r="ERZ8" s="4"/>
      <c r="ESA8" s="4"/>
      <c r="ESB8" s="4"/>
      <c r="ESC8" s="4"/>
      <c r="ESD8" s="4"/>
      <c r="ESE8" s="4"/>
      <c r="ESF8" s="4"/>
      <c r="ESG8" s="4"/>
      <c r="ESH8" s="4"/>
      <c r="ESI8" s="4"/>
      <c r="ESJ8" s="4"/>
      <c r="ESK8" s="4"/>
      <c r="ESL8" s="4"/>
      <c r="ESM8" s="4"/>
      <c r="ESN8" s="4"/>
      <c r="ESO8" s="4"/>
      <c r="ESP8" s="4"/>
      <c r="ESQ8" s="4"/>
      <c r="ESR8" s="4"/>
      <c r="ESS8" s="4"/>
      <c r="EST8" s="4"/>
      <c r="ESU8" s="4"/>
      <c r="ESV8" s="4"/>
      <c r="ESW8" s="4"/>
      <c r="ESX8" s="4"/>
      <c r="ESY8" s="4"/>
      <c r="ESZ8" s="4"/>
      <c r="ETA8" s="4"/>
      <c r="ETB8" s="4"/>
      <c r="ETC8" s="4"/>
      <c r="ETD8" s="4"/>
      <c r="ETE8" s="4"/>
      <c r="ETF8" s="4"/>
      <c r="ETG8" s="4"/>
      <c r="ETH8" s="4"/>
      <c r="ETI8" s="4"/>
      <c r="ETJ8" s="4"/>
      <c r="ETK8" s="4"/>
      <c r="ETL8" s="4"/>
      <c r="ETM8" s="4"/>
      <c r="ETN8" s="4"/>
      <c r="ETO8" s="4"/>
      <c r="ETP8" s="4"/>
      <c r="ETQ8" s="4"/>
      <c r="ETR8" s="4"/>
      <c r="ETS8" s="4"/>
      <c r="ETT8" s="4"/>
      <c r="ETU8" s="4"/>
      <c r="ETV8" s="4"/>
      <c r="ETW8" s="4"/>
      <c r="ETX8" s="4"/>
      <c r="ETY8" s="4"/>
      <c r="ETZ8" s="4"/>
      <c r="EUA8" s="4"/>
      <c r="EUB8" s="4"/>
      <c r="EUC8" s="4"/>
      <c r="EUD8" s="4"/>
      <c r="EUE8" s="4"/>
      <c r="EUF8" s="4"/>
      <c r="EUG8" s="4"/>
      <c r="EUH8" s="4"/>
      <c r="EUI8" s="4"/>
      <c r="EUJ8" s="4"/>
      <c r="EUK8" s="4"/>
      <c r="EUL8" s="4"/>
      <c r="EUM8" s="4"/>
      <c r="EUN8" s="4"/>
      <c r="EUO8" s="4"/>
      <c r="EUP8" s="4"/>
      <c r="EUQ8" s="4"/>
      <c r="EUR8" s="4"/>
      <c r="EUS8" s="4"/>
      <c r="EUT8" s="4"/>
      <c r="EUU8" s="4"/>
      <c r="EUV8" s="4"/>
      <c r="EUW8" s="4"/>
      <c r="EUX8" s="4"/>
      <c r="EUY8" s="4"/>
      <c r="EUZ8" s="4"/>
      <c r="EVA8" s="4"/>
      <c r="EVB8" s="4"/>
      <c r="EVC8" s="4"/>
      <c r="EVD8" s="4"/>
      <c r="EVE8" s="4"/>
      <c r="EVF8" s="4"/>
      <c r="EVG8" s="4"/>
      <c r="EVH8" s="4"/>
      <c r="EVI8" s="4"/>
      <c r="EVJ8" s="4"/>
      <c r="EVK8" s="4"/>
      <c r="EVL8" s="4"/>
      <c r="EVM8" s="4"/>
      <c r="EVN8" s="4"/>
      <c r="EVO8" s="4"/>
      <c r="EVP8" s="4"/>
      <c r="EVQ8" s="4"/>
      <c r="EVR8" s="4"/>
      <c r="EVS8" s="4"/>
      <c r="EVT8" s="4"/>
      <c r="EVU8" s="4"/>
      <c r="EVV8" s="4"/>
      <c r="EVW8" s="4"/>
      <c r="EVX8" s="4"/>
      <c r="EVY8" s="4"/>
      <c r="EVZ8" s="4"/>
      <c r="EWA8" s="4"/>
      <c r="EWB8" s="4"/>
      <c r="EWC8" s="4"/>
      <c r="EWD8" s="4"/>
      <c r="EWE8" s="4"/>
      <c r="EWF8" s="4"/>
      <c r="EWG8" s="4"/>
      <c r="EWH8" s="4"/>
      <c r="EWI8" s="4"/>
      <c r="EWJ8" s="4"/>
      <c r="EWK8" s="4"/>
      <c r="EWL8" s="4"/>
      <c r="EWM8" s="4"/>
      <c r="EWN8" s="4"/>
      <c r="EWO8" s="4"/>
      <c r="EWP8" s="4"/>
      <c r="EWQ8" s="4"/>
      <c r="EWR8" s="4"/>
      <c r="EWS8" s="4"/>
      <c r="EWT8" s="4"/>
      <c r="EWU8" s="4"/>
      <c r="EWV8" s="4"/>
      <c r="EWW8" s="4"/>
      <c r="EWX8" s="4"/>
      <c r="EWY8" s="4"/>
      <c r="EWZ8" s="4"/>
      <c r="EXA8" s="4"/>
      <c r="EXB8" s="4"/>
      <c r="EXC8" s="4"/>
      <c r="EXD8" s="4"/>
      <c r="EXE8" s="4"/>
      <c r="EXF8" s="4"/>
      <c r="EXG8" s="4"/>
      <c r="EXH8" s="4"/>
      <c r="EXI8" s="4"/>
      <c r="EXJ8" s="4"/>
      <c r="EXK8" s="4"/>
      <c r="EXL8" s="4"/>
      <c r="EXM8" s="4"/>
      <c r="EXN8" s="4"/>
      <c r="EXO8" s="4"/>
      <c r="EXP8" s="4"/>
      <c r="EXQ8" s="4"/>
      <c r="EXR8" s="4"/>
      <c r="EXS8" s="4"/>
      <c r="EXT8" s="4"/>
      <c r="EXU8" s="4"/>
      <c r="EXV8" s="4"/>
      <c r="EXW8" s="4"/>
      <c r="EXX8" s="4"/>
      <c r="EXY8" s="4"/>
      <c r="EXZ8" s="4"/>
      <c r="EYA8" s="4"/>
      <c r="EYB8" s="4"/>
      <c r="EYC8" s="4"/>
      <c r="EYD8" s="4"/>
      <c r="EYE8" s="4"/>
      <c r="EYF8" s="4"/>
      <c r="EYG8" s="4"/>
      <c r="EYH8" s="4"/>
      <c r="EYI8" s="4"/>
      <c r="EYJ8" s="4"/>
      <c r="EYK8" s="4"/>
      <c r="EYL8" s="4"/>
      <c r="EYM8" s="4"/>
      <c r="EYN8" s="4"/>
      <c r="EYO8" s="4"/>
      <c r="EYP8" s="4"/>
      <c r="EYQ8" s="4"/>
      <c r="EYR8" s="4"/>
      <c r="EYS8" s="4"/>
      <c r="EYT8" s="4"/>
      <c r="EYU8" s="4"/>
      <c r="EYV8" s="4"/>
      <c r="EYW8" s="4"/>
      <c r="EYX8" s="4"/>
      <c r="EYY8" s="4"/>
      <c r="EYZ8" s="4"/>
      <c r="EZA8" s="4"/>
      <c r="EZB8" s="4"/>
      <c r="EZC8" s="4"/>
      <c r="EZD8" s="4"/>
      <c r="EZE8" s="4"/>
      <c r="EZF8" s="4"/>
      <c r="EZG8" s="4"/>
      <c r="EZH8" s="4"/>
      <c r="EZI8" s="4"/>
      <c r="EZJ8" s="4"/>
      <c r="EZK8" s="4"/>
      <c r="EZL8" s="4"/>
      <c r="EZM8" s="4"/>
      <c r="EZN8" s="4"/>
      <c r="EZO8" s="4"/>
      <c r="EZP8" s="4"/>
      <c r="EZQ8" s="4"/>
      <c r="EZR8" s="4"/>
      <c r="EZS8" s="4"/>
      <c r="EZT8" s="4"/>
      <c r="EZU8" s="4"/>
      <c r="EZV8" s="4"/>
      <c r="EZW8" s="4"/>
      <c r="EZX8" s="4"/>
      <c r="EZY8" s="4"/>
      <c r="EZZ8" s="4"/>
      <c r="FAA8" s="4"/>
      <c r="FAB8" s="4"/>
      <c r="FAC8" s="4"/>
      <c r="FAD8" s="4"/>
      <c r="FAE8" s="4"/>
      <c r="FAF8" s="4"/>
      <c r="FAG8" s="4"/>
      <c r="FAH8" s="4"/>
      <c r="FAI8" s="4"/>
      <c r="FAJ8" s="4"/>
      <c r="FAK8" s="4"/>
      <c r="FAL8" s="4"/>
      <c r="FAM8" s="4"/>
      <c r="FAN8" s="4"/>
      <c r="FAO8" s="4"/>
      <c r="FAP8" s="4"/>
      <c r="FAQ8" s="4"/>
      <c r="FAR8" s="4"/>
      <c r="FAS8" s="4"/>
      <c r="FAT8" s="4"/>
      <c r="FAU8" s="4"/>
      <c r="FAV8" s="4"/>
      <c r="FAW8" s="4"/>
      <c r="FAX8" s="4"/>
      <c r="FAY8" s="4"/>
      <c r="FAZ8" s="4"/>
      <c r="FBA8" s="4"/>
      <c r="FBB8" s="4"/>
      <c r="FBC8" s="4"/>
      <c r="FBD8" s="4"/>
      <c r="FBE8" s="4"/>
      <c r="FBF8" s="4"/>
      <c r="FBG8" s="4"/>
      <c r="FBH8" s="4"/>
      <c r="FBI8" s="4"/>
      <c r="FBJ8" s="4"/>
      <c r="FBK8" s="4"/>
      <c r="FBL8" s="4"/>
      <c r="FBM8" s="4"/>
      <c r="FBN8" s="4"/>
      <c r="FBO8" s="4"/>
      <c r="FBP8" s="4"/>
      <c r="FBQ8" s="4"/>
      <c r="FBR8" s="4"/>
      <c r="FBS8" s="4"/>
      <c r="FBT8" s="4"/>
      <c r="FBU8" s="4"/>
      <c r="FBV8" s="4"/>
      <c r="FBW8" s="4"/>
      <c r="FBX8" s="4"/>
      <c r="FBY8" s="4"/>
      <c r="FBZ8" s="4"/>
      <c r="FCA8" s="4"/>
      <c r="FCB8" s="4"/>
      <c r="FCC8" s="4"/>
      <c r="FCD8" s="4"/>
      <c r="FCE8" s="4"/>
      <c r="FCF8" s="4"/>
      <c r="FCG8" s="4"/>
      <c r="FCH8" s="4"/>
      <c r="FCI8" s="4"/>
      <c r="FCJ8" s="4"/>
      <c r="FCK8" s="4"/>
      <c r="FCL8" s="4"/>
      <c r="FCM8" s="4"/>
      <c r="FCN8" s="4"/>
      <c r="FCO8" s="4"/>
      <c r="FCP8" s="4"/>
      <c r="FCQ8" s="4"/>
      <c r="FCR8" s="4"/>
      <c r="FCS8" s="4"/>
      <c r="FCT8" s="4"/>
      <c r="FCU8" s="4"/>
      <c r="FCV8" s="4"/>
      <c r="FCW8" s="4"/>
      <c r="FCX8" s="4"/>
      <c r="FCY8" s="4"/>
      <c r="FCZ8" s="4"/>
      <c r="FDA8" s="4"/>
      <c r="FDB8" s="4"/>
      <c r="FDC8" s="4"/>
      <c r="FDD8" s="4"/>
      <c r="FDE8" s="4"/>
      <c r="FDF8" s="4"/>
      <c r="FDG8" s="4"/>
      <c r="FDH8" s="4"/>
      <c r="FDI8" s="4"/>
      <c r="FDJ8" s="4"/>
      <c r="FDK8" s="4"/>
      <c r="FDL8" s="4"/>
      <c r="FDM8" s="4"/>
      <c r="FDN8" s="4"/>
      <c r="FDO8" s="4"/>
      <c r="FDP8" s="4"/>
      <c r="FDQ8" s="4"/>
      <c r="FDR8" s="4"/>
      <c r="FDS8" s="4"/>
      <c r="FDT8" s="4"/>
      <c r="FDU8" s="4"/>
      <c r="FDV8" s="4"/>
      <c r="FDW8" s="4"/>
      <c r="FDX8" s="4"/>
      <c r="FDY8" s="4"/>
      <c r="FDZ8" s="4"/>
      <c r="FEA8" s="4"/>
      <c r="FEB8" s="4"/>
      <c r="FEC8" s="4"/>
      <c r="FED8" s="4"/>
      <c r="FEE8" s="4"/>
      <c r="FEF8" s="4"/>
      <c r="FEG8" s="4"/>
      <c r="FEH8" s="4"/>
      <c r="FEI8" s="4"/>
      <c r="FEJ8" s="4"/>
      <c r="FEK8" s="4"/>
      <c r="FEL8" s="4"/>
      <c r="FEM8" s="4"/>
      <c r="FEN8" s="4"/>
      <c r="FEO8" s="4"/>
      <c r="FEP8" s="4"/>
      <c r="FEQ8" s="4"/>
      <c r="FER8" s="4"/>
      <c r="FES8" s="4"/>
      <c r="FET8" s="4"/>
      <c r="FEU8" s="4"/>
      <c r="FEV8" s="4"/>
      <c r="FEW8" s="4"/>
      <c r="FEX8" s="4"/>
      <c r="FEY8" s="4"/>
      <c r="FEZ8" s="4"/>
      <c r="FFA8" s="4"/>
      <c r="FFB8" s="4"/>
      <c r="FFC8" s="4"/>
      <c r="FFD8" s="4"/>
      <c r="FFE8" s="4"/>
      <c r="FFF8" s="4"/>
      <c r="FFG8" s="4"/>
      <c r="FFH8" s="4"/>
      <c r="FFI8" s="4"/>
      <c r="FFJ8" s="4"/>
      <c r="FFK8" s="4"/>
      <c r="FFL8" s="4"/>
      <c r="FFM8" s="4"/>
      <c r="FFN8" s="4"/>
      <c r="FFO8" s="4"/>
      <c r="FFP8" s="4"/>
      <c r="FFQ8" s="4"/>
      <c r="FFR8" s="4"/>
      <c r="FFS8" s="4"/>
      <c r="FFT8" s="4"/>
      <c r="FFU8" s="4"/>
      <c r="FFV8" s="4"/>
      <c r="FFW8" s="4"/>
      <c r="FFX8" s="4"/>
      <c r="FFY8" s="4"/>
      <c r="FFZ8" s="4"/>
      <c r="FGA8" s="4"/>
      <c r="FGB8" s="4"/>
      <c r="FGC8" s="4"/>
      <c r="FGD8" s="4"/>
      <c r="FGE8" s="4"/>
      <c r="FGF8" s="4"/>
      <c r="FGG8" s="4"/>
      <c r="FGH8" s="4"/>
      <c r="FGI8" s="4"/>
      <c r="FGJ8" s="4"/>
      <c r="FGK8" s="4"/>
      <c r="FGL8" s="4"/>
      <c r="FGM8" s="4"/>
      <c r="FGN8" s="4"/>
      <c r="FGO8" s="4"/>
      <c r="FGP8" s="4"/>
      <c r="FGQ8" s="4"/>
      <c r="FGR8" s="4"/>
      <c r="FGS8" s="4"/>
      <c r="FGT8" s="4"/>
      <c r="FGU8" s="4"/>
      <c r="FGV8" s="4"/>
      <c r="FGW8" s="4"/>
      <c r="FGX8" s="4"/>
      <c r="FGY8" s="4"/>
      <c r="FGZ8" s="4"/>
      <c r="FHA8" s="4"/>
      <c r="FHB8" s="4"/>
      <c r="FHC8" s="4"/>
      <c r="FHD8" s="4"/>
      <c r="FHE8" s="4"/>
      <c r="FHF8" s="4"/>
      <c r="FHG8" s="4"/>
      <c r="FHH8" s="4"/>
      <c r="FHI8" s="4"/>
      <c r="FHJ8" s="4"/>
      <c r="FHK8" s="4"/>
      <c r="FHL8" s="4"/>
      <c r="FHM8" s="4"/>
      <c r="FHN8" s="4"/>
      <c r="FHO8" s="4"/>
      <c r="FHP8" s="4"/>
      <c r="FHQ8" s="4"/>
      <c r="FHR8" s="4"/>
      <c r="FHS8" s="4"/>
      <c r="FHT8" s="4"/>
      <c r="FHU8" s="4"/>
      <c r="FHV8" s="4"/>
      <c r="FHW8" s="4"/>
      <c r="FHX8" s="4"/>
      <c r="FHY8" s="4"/>
      <c r="FHZ8" s="4"/>
      <c r="FIA8" s="4"/>
      <c r="FIB8" s="4"/>
      <c r="FIC8" s="4"/>
      <c r="FID8" s="4"/>
      <c r="FIE8" s="4"/>
      <c r="FIF8" s="4"/>
      <c r="FIG8" s="4"/>
      <c r="FIH8" s="4"/>
      <c r="FII8" s="4"/>
      <c r="FIJ8" s="4"/>
      <c r="FIK8" s="4"/>
      <c r="FIL8" s="4"/>
      <c r="FIM8" s="4"/>
      <c r="FIN8" s="4"/>
      <c r="FIO8" s="4"/>
      <c r="FIP8" s="4"/>
      <c r="FIQ8" s="4"/>
      <c r="FIR8" s="4"/>
      <c r="FIS8" s="4"/>
      <c r="FIT8" s="4"/>
      <c r="FIU8" s="4"/>
      <c r="FIV8" s="4"/>
      <c r="FIW8" s="4"/>
      <c r="FIX8" s="4"/>
      <c r="FIY8" s="4"/>
      <c r="FIZ8" s="4"/>
      <c r="FJA8" s="4"/>
      <c r="FJB8" s="4"/>
      <c r="FJC8" s="4"/>
      <c r="FJD8" s="4"/>
      <c r="FJE8" s="4"/>
      <c r="FJF8" s="4"/>
      <c r="FJG8" s="4"/>
      <c r="FJH8" s="4"/>
      <c r="FJI8" s="4"/>
      <c r="FJJ8" s="4"/>
      <c r="FJK8" s="4"/>
      <c r="FJL8" s="4"/>
      <c r="FJM8" s="4"/>
      <c r="FJN8" s="4"/>
      <c r="FJO8" s="4"/>
      <c r="FJP8" s="4"/>
      <c r="FJQ8" s="4"/>
      <c r="FJR8" s="4"/>
      <c r="FJS8" s="4"/>
      <c r="FJT8" s="4"/>
      <c r="FJU8" s="4"/>
      <c r="FJV8" s="4"/>
      <c r="FJW8" s="4"/>
      <c r="FJX8" s="4"/>
      <c r="FJY8" s="4"/>
      <c r="FJZ8" s="4"/>
      <c r="FKA8" s="4"/>
      <c r="FKB8" s="4"/>
      <c r="FKC8" s="4"/>
      <c r="FKD8" s="4"/>
      <c r="FKE8" s="4"/>
      <c r="FKF8" s="4"/>
      <c r="FKG8" s="4"/>
      <c r="FKH8" s="4"/>
      <c r="FKI8" s="4"/>
      <c r="FKJ8" s="4"/>
      <c r="FKK8" s="4"/>
      <c r="FKL8" s="4"/>
      <c r="FKM8" s="4"/>
      <c r="FKN8" s="4"/>
      <c r="FKO8" s="4"/>
      <c r="FKP8" s="4"/>
      <c r="FKQ8" s="4"/>
      <c r="FKR8" s="4"/>
      <c r="FKS8" s="4"/>
      <c r="FKT8" s="4"/>
      <c r="FKU8" s="4"/>
      <c r="FKV8" s="4"/>
      <c r="FKW8" s="4"/>
      <c r="FKX8" s="4"/>
      <c r="FKY8" s="4"/>
      <c r="FKZ8" s="4"/>
      <c r="FLA8" s="4"/>
      <c r="FLB8" s="4"/>
      <c r="FLC8" s="4"/>
      <c r="FLD8" s="4"/>
      <c r="FLE8" s="4"/>
      <c r="FLF8" s="4"/>
      <c r="FLG8" s="4"/>
      <c r="FLH8" s="4"/>
      <c r="FLI8" s="4"/>
      <c r="FLJ8" s="4"/>
      <c r="FLK8" s="4"/>
      <c r="FLL8" s="4"/>
      <c r="FLM8" s="4"/>
      <c r="FLN8" s="4"/>
      <c r="FLO8" s="4"/>
      <c r="FLP8" s="4"/>
      <c r="FLQ8" s="4"/>
      <c r="FLR8" s="4"/>
      <c r="FLS8" s="4"/>
      <c r="FLT8" s="4"/>
      <c r="FLU8" s="4"/>
      <c r="FLV8" s="4"/>
      <c r="FLW8" s="4"/>
      <c r="FLX8" s="4"/>
      <c r="FLY8" s="4"/>
      <c r="FLZ8" s="4"/>
      <c r="FMA8" s="4"/>
      <c r="FMB8" s="4"/>
      <c r="FMC8" s="4"/>
      <c r="FMD8" s="4"/>
      <c r="FME8" s="4"/>
      <c r="FMF8" s="4"/>
      <c r="FMG8" s="4"/>
      <c r="FMH8" s="4"/>
      <c r="FMI8" s="4"/>
      <c r="FMJ8" s="4"/>
      <c r="FMK8" s="4"/>
      <c r="FML8" s="4"/>
      <c r="FMM8" s="4"/>
      <c r="FMN8" s="4"/>
      <c r="FMO8" s="4"/>
      <c r="FMP8" s="4"/>
      <c r="FMQ8" s="4"/>
      <c r="FMR8" s="4"/>
      <c r="FMS8" s="4"/>
      <c r="FMT8" s="4"/>
      <c r="FMU8" s="4"/>
      <c r="FMV8" s="4"/>
      <c r="FMW8" s="4"/>
      <c r="FMX8" s="4"/>
      <c r="FMY8" s="4"/>
      <c r="FMZ8" s="4"/>
      <c r="FNA8" s="4"/>
      <c r="FNB8" s="4"/>
      <c r="FNC8" s="4"/>
      <c r="FND8" s="4"/>
      <c r="FNE8" s="4"/>
      <c r="FNF8" s="4"/>
      <c r="FNG8" s="4"/>
      <c r="FNH8" s="4"/>
      <c r="FNI8" s="4"/>
      <c r="FNJ8" s="4"/>
      <c r="FNK8" s="4"/>
      <c r="FNL8" s="4"/>
      <c r="FNM8" s="4"/>
      <c r="FNN8" s="4"/>
      <c r="FNO8" s="4"/>
      <c r="FNP8" s="4"/>
      <c r="FNQ8" s="4"/>
      <c r="FNR8" s="4"/>
      <c r="FNS8" s="4"/>
      <c r="FNT8" s="4"/>
      <c r="FNU8" s="4"/>
      <c r="FNV8" s="4"/>
      <c r="FNW8" s="4"/>
      <c r="FNX8" s="4"/>
      <c r="FNY8" s="4"/>
      <c r="FNZ8" s="4"/>
      <c r="FOA8" s="4"/>
      <c r="FOB8" s="4"/>
      <c r="FOC8" s="4"/>
      <c r="FOD8" s="4"/>
      <c r="FOE8" s="4"/>
      <c r="FOF8" s="4"/>
      <c r="FOG8" s="4"/>
      <c r="FOH8" s="4"/>
      <c r="FOI8" s="4"/>
      <c r="FOJ8" s="4"/>
      <c r="FOK8" s="4"/>
      <c r="FOL8" s="4"/>
      <c r="FOM8" s="4"/>
      <c r="FON8" s="4"/>
      <c r="FOO8" s="4"/>
      <c r="FOP8" s="4"/>
      <c r="FOQ8" s="4"/>
      <c r="FOR8" s="4"/>
      <c r="FOS8" s="4"/>
      <c r="FOT8" s="4"/>
      <c r="FOU8" s="4"/>
      <c r="FOV8" s="4"/>
      <c r="FOW8" s="4"/>
      <c r="FOX8" s="4"/>
      <c r="FOY8" s="4"/>
      <c r="FOZ8" s="4"/>
      <c r="FPA8" s="4"/>
      <c r="FPB8" s="4"/>
      <c r="FPC8" s="4"/>
      <c r="FPD8" s="4"/>
      <c r="FPE8" s="4"/>
      <c r="FPF8" s="4"/>
      <c r="FPG8" s="4"/>
      <c r="FPH8" s="4"/>
      <c r="FPI8" s="4"/>
      <c r="FPJ8" s="4"/>
      <c r="FPK8" s="4"/>
      <c r="FPL8" s="4"/>
      <c r="FPM8" s="4"/>
      <c r="FPN8" s="4"/>
      <c r="FPO8" s="4"/>
      <c r="FPP8" s="4"/>
      <c r="FPQ8" s="4"/>
      <c r="FPR8" s="4"/>
      <c r="FPS8" s="4"/>
      <c r="FPT8" s="4"/>
      <c r="FPU8" s="4"/>
      <c r="FPV8" s="4"/>
      <c r="FPW8" s="4"/>
      <c r="FPX8" s="4"/>
      <c r="FPY8" s="4"/>
      <c r="FPZ8" s="4"/>
      <c r="FQA8" s="4"/>
      <c r="FQB8" s="4"/>
      <c r="FQC8" s="4"/>
      <c r="FQD8" s="4"/>
      <c r="FQE8" s="4"/>
      <c r="FQF8" s="4"/>
      <c r="FQG8" s="4"/>
      <c r="FQH8" s="4"/>
      <c r="FQI8" s="4"/>
      <c r="FQJ8" s="4"/>
      <c r="FQK8" s="4"/>
      <c r="FQL8" s="4"/>
      <c r="FQM8" s="4"/>
      <c r="FQN8" s="4"/>
      <c r="FQO8" s="4"/>
      <c r="FQP8" s="4"/>
      <c r="FQQ8" s="4"/>
      <c r="FQR8" s="4"/>
      <c r="FQS8" s="4"/>
      <c r="FQT8" s="4"/>
      <c r="FQU8" s="4"/>
      <c r="FQV8" s="4"/>
      <c r="FQW8" s="4"/>
      <c r="FQX8" s="4"/>
      <c r="FQY8" s="4"/>
      <c r="FQZ8" s="4"/>
      <c r="FRA8" s="4"/>
      <c r="FRB8" s="4"/>
      <c r="FRC8" s="4"/>
      <c r="FRD8" s="4"/>
      <c r="FRE8" s="4"/>
      <c r="FRF8" s="4"/>
      <c r="FRG8" s="4"/>
      <c r="FRH8" s="4"/>
      <c r="FRI8" s="4"/>
      <c r="FRJ8" s="4"/>
      <c r="FRK8" s="4"/>
      <c r="FRL8" s="4"/>
      <c r="FRM8" s="4"/>
      <c r="FRN8" s="4"/>
      <c r="FRO8" s="4"/>
      <c r="FRP8" s="4"/>
      <c r="FRQ8" s="4"/>
      <c r="FRR8" s="4"/>
      <c r="FRS8" s="4"/>
      <c r="FRT8" s="4"/>
      <c r="FRU8" s="4"/>
      <c r="FRV8" s="4"/>
      <c r="FRW8" s="4"/>
      <c r="FRX8" s="4"/>
      <c r="FRY8" s="4"/>
      <c r="FRZ8" s="4"/>
      <c r="FSA8" s="4"/>
      <c r="FSB8" s="4"/>
      <c r="FSC8" s="4"/>
      <c r="FSD8" s="4"/>
      <c r="FSE8" s="4"/>
      <c r="FSF8" s="4"/>
      <c r="FSG8" s="4"/>
      <c r="FSH8" s="4"/>
      <c r="FSI8" s="4"/>
      <c r="FSJ8" s="4"/>
      <c r="FSK8" s="4"/>
      <c r="FSL8" s="4"/>
      <c r="FSM8" s="4"/>
      <c r="FSN8" s="4"/>
      <c r="FSO8" s="4"/>
      <c r="FSP8" s="4"/>
      <c r="FSQ8" s="4"/>
      <c r="FSR8" s="4"/>
      <c r="FSS8" s="4"/>
      <c r="FST8" s="4"/>
      <c r="FSU8" s="4"/>
      <c r="FSV8" s="4"/>
      <c r="FSW8" s="4"/>
      <c r="FSX8" s="4"/>
      <c r="FSY8" s="4"/>
      <c r="FSZ8" s="4"/>
      <c r="FTA8" s="4"/>
      <c r="FTB8" s="4"/>
      <c r="FTC8" s="4"/>
      <c r="FTD8" s="4"/>
      <c r="FTE8" s="4"/>
      <c r="FTF8" s="4"/>
      <c r="FTG8" s="4"/>
      <c r="FTH8" s="4"/>
      <c r="FTI8" s="4"/>
      <c r="FTJ8" s="4"/>
      <c r="FTK8" s="4"/>
      <c r="FTL8" s="4"/>
      <c r="FTM8" s="4"/>
      <c r="FTN8" s="4"/>
      <c r="FTO8" s="4"/>
      <c r="FTP8" s="4"/>
      <c r="FTQ8" s="4"/>
      <c r="FTR8" s="4"/>
      <c r="FTS8" s="4"/>
      <c r="FTT8" s="4"/>
      <c r="FTU8" s="4"/>
      <c r="FTV8" s="4"/>
      <c r="FTW8" s="4"/>
      <c r="FTX8" s="4"/>
      <c r="FTY8" s="4"/>
      <c r="FTZ8" s="4"/>
      <c r="FUA8" s="4"/>
      <c r="FUB8" s="4"/>
      <c r="FUC8" s="4"/>
      <c r="FUD8" s="4"/>
      <c r="FUE8" s="4"/>
      <c r="FUF8" s="4"/>
      <c r="FUG8" s="4"/>
      <c r="FUH8" s="4"/>
      <c r="FUI8" s="4"/>
      <c r="FUJ8" s="4"/>
      <c r="FUK8" s="4"/>
      <c r="FUL8" s="4"/>
      <c r="FUM8" s="4"/>
      <c r="FUN8" s="4"/>
      <c r="FUO8" s="4"/>
      <c r="FUP8" s="4"/>
      <c r="FUQ8" s="4"/>
      <c r="FUR8" s="4"/>
      <c r="FUS8" s="4"/>
      <c r="FUT8" s="4"/>
      <c r="FUU8" s="4"/>
      <c r="FUV8" s="4"/>
      <c r="FUW8" s="4"/>
      <c r="FUX8" s="4"/>
      <c r="FUY8" s="4"/>
      <c r="FUZ8" s="4"/>
      <c r="FVA8" s="4"/>
      <c r="FVB8" s="4"/>
      <c r="FVC8" s="4"/>
      <c r="FVD8" s="4"/>
      <c r="FVE8" s="4"/>
      <c r="FVF8" s="4"/>
      <c r="FVG8" s="4"/>
      <c r="FVH8" s="4"/>
      <c r="FVI8" s="4"/>
      <c r="FVJ8" s="4"/>
      <c r="FVK8" s="4"/>
      <c r="FVL8" s="4"/>
      <c r="FVM8" s="4"/>
      <c r="FVN8" s="4"/>
      <c r="FVO8" s="4"/>
      <c r="FVP8" s="4"/>
      <c r="FVQ8" s="4"/>
      <c r="FVR8" s="4"/>
      <c r="FVS8" s="4"/>
      <c r="FVT8" s="4"/>
      <c r="FVU8" s="4"/>
      <c r="FVV8" s="4"/>
      <c r="FVW8" s="4"/>
      <c r="FVX8" s="4"/>
      <c r="FVY8" s="4"/>
      <c r="FVZ8" s="4"/>
      <c r="FWA8" s="4"/>
      <c r="FWB8" s="4"/>
      <c r="FWC8" s="4"/>
      <c r="FWD8" s="4"/>
      <c r="FWE8" s="4"/>
      <c r="FWF8" s="4"/>
      <c r="FWG8" s="4"/>
      <c r="FWH8" s="4"/>
      <c r="FWI8" s="4"/>
      <c r="FWJ8" s="4"/>
      <c r="FWK8" s="4"/>
      <c r="FWL8" s="4"/>
      <c r="FWM8" s="4"/>
      <c r="FWN8" s="4"/>
      <c r="FWO8" s="4"/>
      <c r="FWP8" s="4"/>
      <c r="FWQ8" s="4"/>
      <c r="FWR8" s="4"/>
      <c r="FWS8" s="4"/>
      <c r="FWT8" s="4"/>
      <c r="FWU8" s="4"/>
      <c r="FWV8" s="4"/>
      <c r="FWW8" s="4"/>
      <c r="FWX8" s="4"/>
      <c r="FWY8" s="4"/>
      <c r="FWZ8" s="4"/>
      <c r="FXA8" s="4"/>
      <c r="FXB8" s="4"/>
      <c r="FXC8" s="4"/>
      <c r="FXD8" s="4"/>
      <c r="FXE8" s="4"/>
      <c r="FXF8" s="4"/>
      <c r="FXG8" s="4"/>
      <c r="FXH8" s="4"/>
      <c r="FXI8" s="4"/>
      <c r="FXJ8" s="4"/>
      <c r="FXK8" s="4"/>
      <c r="FXL8" s="4"/>
      <c r="FXM8" s="4"/>
      <c r="FXN8" s="4"/>
      <c r="FXO8" s="4"/>
      <c r="FXP8" s="4"/>
      <c r="FXQ8" s="4"/>
      <c r="FXR8" s="4"/>
      <c r="FXS8" s="4"/>
      <c r="FXT8" s="4"/>
      <c r="FXU8" s="4"/>
      <c r="FXV8" s="4"/>
      <c r="FXW8" s="4"/>
      <c r="FXX8" s="4"/>
      <c r="FXY8" s="4"/>
      <c r="FXZ8" s="4"/>
      <c r="FYA8" s="4"/>
      <c r="FYB8" s="4"/>
      <c r="FYC8" s="4"/>
      <c r="FYD8" s="4"/>
      <c r="FYE8" s="4"/>
      <c r="FYF8" s="4"/>
      <c r="FYG8" s="4"/>
      <c r="FYH8" s="4"/>
      <c r="FYI8" s="4"/>
      <c r="FYJ8" s="4"/>
      <c r="FYK8" s="4"/>
      <c r="FYL8" s="4"/>
      <c r="FYM8" s="4"/>
      <c r="FYN8" s="4"/>
      <c r="FYO8" s="4"/>
      <c r="FYP8" s="4"/>
      <c r="FYQ8" s="4"/>
      <c r="FYR8" s="4"/>
      <c r="FYS8" s="4"/>
      <c r="FYT8" s="4"/>
      <c r="FYU8" s="4"/>
      <c r="FYV8" s="4"/>
      <c r="FYW8" s="4"/>
      <c r="FYX8" s="4"/>
      <c r="FYY8" s="4"/>
      <c r="FYZ8" s="4"/>
      <c r="FZA8" s="4"/>
      <c r="FZB8" s="4"/>
      <c r="FZC8" s="4"/>
      <c r="FZD8" s="4"/>
      <c r="FZE8" s="4"/>
      <c r="FZF8" s="4"/>
      <c r="FZG8" s="4"/>
      <c r="FZH8" s="4"/>
      <c r="FZI8" s="4"/>
      <c r="FZJ8" s="4"/>
      <c r="FZK8" s="4"/>
      <c r="FZL8" s="4"/>
      <c r="FZM8" s="4"/>
      <c r="FZN8" s="4"/>
      <c r="FZO8" s="4"/>
      <c r="FZP8" s="4"/>
      <c r="FZQ8" s="4"/>
      <c r="FZR8" s="4"/>
      <c r="FZS8" s="4"/>
      <c r="FZT8" s="4"/>
      <c r="FZU8" s="4"/>
      <c r="FZV8" s="4"/>
      <c r="FZW8" s="4"/>
      <c r="FZX8" s="4"/>
      <c r="FZY8" s="4"/>
      <c r="FZZ8" s="4"/>
      <c r="GAA8" s="4"/>
      <c r="GAB8" s="4"/>
      <c r="GAC8" s="4"/>
      <c r="GAD8" s="4"/>
      <c r="GAE8" s="4"/>
      <c r="GAF8" s="4"/>
      <c r="GAG8" s="4"/>
      <c r="GAH8" s="4"/>
      <c r="GAI8" s="4"/>
      <c r="GAJ8" s="4"/>
      <c r="GAK8" s="4"/>
      <c r="GAL8" s="4"/>
      <c r="GAM8" s="4"/>
      <c r="GAN8" s="4"/>
      <c r="GAO8" s="4"/>
      <c r="GAP8" s="4"/>
      <c r="GAQ8" s="4"/>
      <c r="GAR8" s="4"/>
      <c r="GAS8" s="4"/>
      <c r="GAT8" s="4"/>
      <c r="GAU8" s="4"/>
      <c r="GAV8" s="4"/>
      <c r="GAW8" s="4"/>
      <c r="GAX8" s="4"/>
      <c r="GAY8" s="4"/>
      <c r="GAZ8" s="4"/>
      <c r="GBA8" s="4"/>
      <c r="GBB8" s="4"/>
      <c r="GBC8" s="4"/>
      <c r="GBD8" s="4"/>
      <c r="GBE8" s="4"/>
      <c r="GBF8" s="4"/>
      <c r="GBG8" s="4"/>
      <c r="GBH8" s="4"/>
      <c r="GBI8" s="4"/>
      <c r="GBJ8" s="4"/>
      <c r="GBK8" s="4"/>
      <c r="GBL8" s="4"/>
      <c r="GBM8" s="4"/>
      <c r="GBN8" s="4"/>
      <c r="GBO8" s="4"/>
      <c r="GBP8" s="4"/>
      <c r="GBQ8" s="4"/>
      <c r="GBR8" s="4"/>
      <c r="GBS8" s="4"/>
      <c r="GBT8" s="4"/>
      <c r="GBU8" s="4"/>
      <c r="GBV8" s="4"/>
      <c r="GBW8" s="4"/>
      <c r="GBX8" s="4"/>
      <c r="GBY8" s="4"/>
      <c r="GBZ8" s="4"/>
      <c r="GCA8" s="4"/>
      <c r="GCB8" s="4"/>
      <c r="GCC8" s="4"/>
      <c r="GCD8" s="4"/>
      <c r="GCE8" s="4"/>
      <c r="GCF8" s="4"/>
      <c r="GCG8" s="4"/>
      <c r="GCH8" s="4"/>
      <c r="GCI8" s="4"/>
      <c r="GCJ8" s="4"/>
      <c r="GCK8" s="4"/>
      <c r="GCL8" s="4"/>
      <c r="GCM8" s="4"/>
      <c r="GCN8" s="4"/>
      <c r="GCO8" s="4"/>
      <c r="GCP8" s="4"/>
      <c r="GCQ8" s="4"/>
      <c r="GCR8" s="4"/>
      <c r="GCS8" s="4"/>
      <c r="GCT8" s="4"/>
      <c r="GCU8" s="4"/>
      <c r="GCV8" s="4"/>
      <c r="GCW8" s="4"/>
      <c r="GCX8" s="4"/>
      <c r="GCY8" s="4"/>
      <c r="GCZ8" s="4"/>
      <c r="GDA8" s="4"/>
      <c r="GDB8" s="4"/>
      <c r="GDC8" s="4"/>
      <c r="GDD8" s="4"/>
      <c r="GDE8" s="4"/>
      <c r="GDF8" s="4"/>
      <c r="GDG8" s="4"/>
      <c r="GDH8" s="4"/>
      <c r="GDI8" s="4"/>
      <c r="GDJ8" s="4"/>
      <c r="GDK8" s="4"/>
      <c r="GDL8" s="4"/>
      <c r="GDM8" s="4"/>
      <c r="GDN8" s="4"/>
      <c r="GDO8" s="4"/>
      <c r="GDP8" s="4"/>
      <c r="GDQ8" s="4"/>
      <c r="GDR8" s="4"/>
      <c r="GDS8" s="4"/>
      <c r="GDT8" s="4"/>
      <c r="GDU8" s="4"/>
      <c r="GDV8" s="4"/>
      <c r="GDW8" s="4"/>
      <c r="GDX8" s="4"/>
      <c r="GDY8" s="4"/>
      <c r="GDZ8" s="4"/>
      <c r="GEA8" s="4"/>
      <c r="GEB8" s="4"/>
      <c r="GEC8" s="4"/>
      <c r="GED8" s="4"/>
      <c r="GEE8" s="4"/>
      <c r="GEF8" s="4"/>
      <c r="GEG8" s="4"/>
      <c r="GEH8" s="4"/>
      <c r="GEI8" s="4"/>
      <c r="GEJ8" s="4"/>
      <c r="GEK8" s="4"/>
      <c r="GEL8" s="4"/>
      <c r="GEM8" s="4"/>
      <c r="GEN8" s="4"/>
      <c r="GEO8" s="4"/>
      <c r="GEP8" s="4"/>
      <c r="GEQ8" s="4"/>
      <c r="GER8" s="4"/>
      <c r="GES8" s="4"/>
      <c r="GET8" s="4"/>
      <c r="GEU8" s="4"/>
      <c r="GEV8" s="4"/>
      <c r="GEW8" s="4"/>
      <c r="GEX8" s="4"/>
      <c r="GEY8" s="4"/>
      <c r="GEZ8" s="4"/>
      <c r="GFA8" s="4"/>
      <c r="GFB8" s="4"/>
      <c r="GFC8" s="4"/>
      <c r="GFD8" s="4"/>
      <c r="GFE8" s="4"/>
      <c r="GFF8" s="4"/>
      <c r="GFG8" s="4"/>
      <c r="GFH8" s="4"/>
      <c r="GFI8" s="4"/>
      <c r="GFJ8" s="4"/>
      <c r="GFK8" s="4"/>
      <c r="GFL8" s="4"/>
      <c r="GFM8" s="4"/>
      <c r="GFN8" s="4"/>
      <c r="GFO8" s="4"/>
      <c r="GFP8" s="4"/>
      <c r="GFQ8" s="4"/>
      <c r="GFR8" s="4"/>
      <c r="GFS8" s="4"/>
      <c r="GFT8" s="4"/>
      <c r="GFU8" s="4"/>
      <c r="GFV8" s="4"/>
      <c r="GFW8" s="4"/>
      <c r="GFX8" s="4"/>
      <c r="GFY8" s="4"/>
      <c r="GFZ8" s="4"/>
      <c r="GGA8" s="4"/>
      <c r="GGB8" s="4"/>
      <c r="GGC8" s="4"/>
      <c r="GGD8" s="4"/>
      <c r="GGE8" s="4"/>
      <c r="GGF8" s="4"/>
      <c r="GGG8" s="4"/>
      <c r="GGH8" s="4"/>
      <c r="GGI8" s="4"/>
      <c r="GGJ8" s="4"/>
      <c r="GGK8" s="4"/>
      <c r="GGL8" s="4"/>
      <c r="GGM8" s="4"/>
      <c r="GGN8" s="4"/>
      <c r="GGO8" s="4"/>
      <c r="GGP8" s="4"/>
      <c r="GGQ8" s="4"/>
      <c r="GGR8" s="4"/>
      <c r="GGS8" s="4"/>
      <c r="GGT8" s="4"/>
      <c r="GGU8" s="4"/>
      <c r="GGV8" s="4"/>
      <c r="GGW8" s="4"/>
      <c r="GGX8" s="4"/>
      <c r="GGY8" s="4"/>
      <c r="GGZ8" s="4"/>
      <c r="GHA8" s="4"/>
      <c r="GHB8" s="4"/>
      <c r="GHC8" s="4"/>
      <c r="GHD8" s="4"/>
      <c r="GHE8" s="4"/>
      <c r="GHF8" s="4"/>
      <c r="GHG8" s="4"/>
      <c r="GHH8" s="4"/>
      <c r="GHI8" s="4"/>
      <c r="GHJ8" s="4"/>
      <c r="GHK8" s="4"/>
      <c r="GHL8" s="4"/>
      <c r="GHM8" s="4"/>
      <c r="GHN8" s="4"/>
      <c r="GHO8" s="4"/>
      <c r="GHP8" s="4"/>
      <c r="GHQ8" s="4"/>
      <c r="GHR8" s="4"/>
      <c r="GHS8" s="4"/>
      <c r="GHT8" s="4"/>
      <c r="GHU8" s="4"/>
      <c r="GHV8" s="4"/>
      <c r="GHW8" s="4"/>
      <c r="GHX8" s="4"/>
      <c r="GHY8" s="4"/>
      <c r="GHZ8" s="4"/>
      <c r="GIA8" s="4"/>
      <c r="GIB8" s="4"/>
      <c r="GIC8" s="4"/>
      <c r="GID8" s="4"/>
      <c r="GIE8" s="4"/>
      <c r="GIF8" s="4"/>
      <c r="GIG8" s="4"/>
      <c r="GIH8" s="4"/>
      <c r="GII8" s="4"/>
      <c r="GIJ8" s="4"/>
      <c r="GIK8" s="4"/>
      <c r="GIL8" s="4"/>
      <c r="GIM8" s="4"/>
      <c r="GIN8" s="4"/>
      <c r="GIO8" s="4"/>
      <c r="GIP8" s="4"/>
      <c r="GIQ8" s="4"/>
      <c r="GIR8" s="4"/>
      <c r="GIS8" s="4"/>
      <c r="GIT8" s="4"/>
      <c r="GIU8" s="4"/>
      <c r="GIV8" s="4"/>
      <c r="GIW8" s="4"/>
      <c r="GIX8" s="4"/>
      <c r="GIY8" s="4"/>
      <c r="GIZ8" s="4"/>
      <c r="GJA8" s="4"/>
      <c r="GJB8" s="4"/>
      <c r="GJC8" s="4"/>
      <c r="GJD8" s="4"/>
      <c r="GJE8" s="4"/>
      <c r="GJF8" s="4"/>
      <c r="GJG8" s="4"/>
      <c r="GJH8" s="4"/>
      <c r="GJI8" s="4"/>
      <c r="GJJ8" s="4"/>
      <c r="GJK8" s="4"/>
      <c r="GJL8" s="4"/>
      <c r="GJM8" s="4"/>
      <c r="GJN8" s="4"/>
      <c r="GJO8" s="4"/>
      <c r="GJP8" s="4"/>
      <c r="GJQ8" s="4"/>
      <c r="GJR8" s="4"/>
      <c r="GJS8" s="4"/>
      <c r="GJT8" s="4"/>
      <c r="GJU8" s="4"/>
      <c r="GJV8" s="4"/>
      <c r="GJW8" s="4"/>
      <c r="GJX8" s="4"/>
      <c r="GJY8" s="4"/>
      <c r="GJZ8" s="4"/>
      <c r="GKA8" s="4"/>
      <c r="GKB8" s="4"/>
      <c r="GKC8" s="4"/>
      <c r="GKD8" s="4"/>
      <c r="GKE8" s="4"/>
      <c r="GKF8" s="4"/>
      <c r="GKG8" s="4"/>
      <c r="GKH8" s="4"/>
      <c r="GKI8" s="4"/>
      <c r="GKJ8" s="4"/>
      <c r="GKK8" s="4"/>
      <c r="GKL8" s="4"/>
      <c r="GKM8" s="4"/>
      <c r="GKN8" s="4"/>
      <c r="GKO8" s="4"/>
      <c r="GKP8" s="4"/>
      <c r="GKQ8" s="4"/>
      <c r="GKR8" s="4"/>
      <c r="GKS8" s="4"/>
      <c r="GKT8" s="4"/>
      <c r="GKU8" s="4"/>
      <c r="GKV8" s="4"/>
      <c r="GKW8" s="4"/>
      <c r="GKX8" s="4"/>
      <c r="GKY8" s="4"/>
      <c r="GKZ8" s="4"/>
      <c r="GLA8" s="4"/>
      <c r="GLB8" s="4"/>
      <c r="GLC8" s="4"/>
      <c r="GLD8" s="4"/>
      <c r="GLE8" s="4"/>
      <c r="GLF8" s="4"/>
      <c r="GLG8" s="4"/>
      <c r="GLH8" s="4"/>
      <c r="GLI8" s="4"/>
      <c r="GLJ8" s="4"/>
      <c r="GLK8" s="4"/>
      <c r="GLL8" s="4"/>
      <c r="GLM8" s="4"/>
      <c r="GLN8" s="4"/>
      <c r="GLO8" s="4"/>
      <c r="GLP8" s="4"/>
      <c r="GLQ8" s="4"/>
      <c r="GLR8" s="4"/>
      <c r="GLS8" s="4"/>
      <c r="GLT8" s="4"/>
      <c r="GLU8" s="4"/>
      <c r="GLV8" s="4"/>
      <c r="GLW8" s="4"/>
      <c r="GLX8" s="4"/>
      <c r="GLY8" s="4"/>
      <c r="GLZ8" s="4"/>
      <c r="GMA8" s="4"/>
      <c r="GMB8" s="4"/>
      <c r="GMC8" s="4"/>
      <c r="GMD8" s="4"/>
      <c r="GME8" s="4"/>
      <c r="GMF8" s="4"/>
      <c r="GMG8" s="4"/>
      <c r="GMH8" s="4"/>
      <c r="GMI8" s="4"/>
      <c r="GMJ8" s="4"/>
      <c r="GMK8" s="4"/>
      <c r="GML8" s="4"/>
      <c r="GMM8" s="4"/>
      <c r="GMN8" s="4"/>
      <c r="GMO8" s="4"/>
      <c r="GMP8" s="4"/>
      <c r="GMQ8" s="4"/>
      <c r="GMR8" s="4"/>
      <c r="GMS8" s="4"/>
      <c r="GMT8" s="4"/>
      <c r="GMU8" s="4"/>
      <c r="GMV8" s="4"/>
      <c r="GMW8" s="4"/>
      <c r="GMX8" s="4"/>
      <c r="GMY8" s="4"/>
      <c r="GMZ8" s="4"/>
      <c r="GNA8" s="4"/>
      <c r="GNB8" s="4"/>
      <c r="GNC8" s="4"/>
      <c r="GND8" s="4"/>
      <c r="GNE8" s="4"/>
      <c r="GNF8" s="4"/>
      <c r="GNG8" s="4"/>
      <c r="GNH8" s="4"/>
      <c r="GNI8" s="4"/>
      <c r="GNJ8" s="4"/>
      <c r="GNK8" s="4"/>
      <c r="GNL8" s="4"/>
      <c r="GNM8" s="4"/>
      <c r="GNN8" s="4"/>
      <c r="GNO8" s="4"/>
      <c r="GNP8" s="4"/>
      <c r="GNQ8" s="4"/>
      <c r="GNR8" s="4"/>
      <c r="GNS8" s="4"/>
      <c r="GNT8" s="4"/>
      <c r="GNU8" s="4"/>
      <c r="GNV8" s="4"/>
      <c r="GNW8" s="4"/>
      <c r="GNX8" s="4"/>
      <c r="GNY8" s="4"/>
      <c r="GNZ8" s="4"/>
      <c r="GOA8" s="4"/>
      <c r="GOB8" s="4"/>
      <c r="GOC8" s="4"/>
      <c r="GOD8" s="4"/>
      <c r="GOE8" s="4"/>
      <c r="GOF8" s="4"/>
      <c r="GOG8" s="4"/>
      <c r="GOH8" s="4"/>
      <c r="GOI8" s="4"/>
      <c r="GOJ8" s="4"/>
      <c r="GOK8" s="4"/>
      <c r="GOL8" s="4"/>
      <c r="GOM8" s="4"/>
      <c r="GON8" s="4"/>
      <c r="GOO8" s="4"/>
      <c r="GOP8" s="4"/>
      <c r="GOQ8" s="4"/>
      <c r="GOR8" s="4"/>
      <c r="GOS8" s="4"/>
      <c r="GOT8" s="4"/>
      <c r="GOU8" s="4"/>
      <c r="GOV8" s="4"/>
      <c r="GOW8" s="4"/>
      <c r="GOX8" s="4"/>
      <c r="GOY8" s="4"/>
      <c r="GOZ8" s="4"/>
      <c r="GPA8" s="4"/>
      <c r="GPB8" s="4"/>
      <c r="GPC8" s="4"/>
      <c r="GPD8" s="4"/>
      <c r="GPE8" s="4"/>
      <c r="GPF8" s="4"/>
      <c r="GPG8" s="4"/>
      <c r="GPH8" s="4"/>
      <c r="GPI8" s="4"/>
      <c r="GPJ8" s="4"/>
      <c r="GPK8" s="4"/>
      <c r="GPL8" s="4"/>
      <c r="GPM8" s="4"/>
      <c r="GPN8" s="4"/>
      <c r="GPO8" s="4"/>
      <c r="GPP8" s="4"/>
      <c r="GPQ8" s="4"/>
      <c r="GPR8" s="4"/>
      <c r="GPS8" s="4"/>
      <c r="GPT8" s="4"/>
      <c r="GPU8" s="4"/>
      <c r="GPV8" s="4"/>
      <c r="GPW8" s="4"/>
      <c r="GPX8" s="4"/>
      <c r="GPY8" s="4"/>
      <c r="GPZ8" s="4"/>
      <c r="GQA8" s="4"/>
      <c r="GQB8" s="4"/>
      <c r="GQC8" s="4"/>
      <c r="GQD8" s="4"/>
      <c r="GQE8" s="4"/>
      <c r="GQF8" s="4"/>
      <c r="GQG8" s="4"/>
      <c r="GQH8" s="4"/>
      <c r="GQI8" s="4"/>
      <c r="GQJ8" s="4"/>
      <c r="GQK8" s="4"/>
      <c r="GQL8" s="4"/>
      <c r="GQM8" s="4"/>
      <c r="GQN8" s="4"/>
      <c r="GQO8" s="4"/>
      <c r="GQP8" s="4"/>
      <c r="GQQ8" s="4"/>
      <c r="GQR8" s="4"/>
      <c r="GQS8" s="4"/>
      <c r="GQT8" s="4"/>
      <c r="GQU8" s="4"/>
      <c r="GQV8" s="4"/>
      <c r="GQW8" s="4"/>
      <c r="GQX8" s="4"/>
      <c r="GQY8" s="4"/>
      <c r="GQZ8" s="4"/>
      <c r="GRA8" s="4"/>
      <c r="GRB8" s="4"/>
      <c r="GRC8" s="4"/>
      <c r="GRD8" s="4"/>
      <c r="GRE8" s="4"/>
      <c r="GRF8" s="4"/>
      <c r="GRG8" s="4"/>
      <c r="GRH8" s="4"/>
      <c r="GRI8" s="4"/>
      <c r="GRJ8" s="4"/>
      <c r="GRK8" s="4"/>
      <c r="GRL8" s="4"/>
      <c r="GRM8" s="4"/>
      <c r="GRN8" s="4"/>
      <c r="GRO8" s="4"/>
      <c r="GRP8" s="4"/>
      <c r="GRQ8" s="4"/>
      <c r="GRR8" s="4"/>
      <c r="GRS8" s="4"/>
      <c r="GRT8" s="4"/>
      <c r="GRU8" s="4"/>
      <c r="GRV8" s="4"/>
      <c r="GRW8" s="4"/>
      <c r="GRX8" s="4"/>
      <c r="GRY8" s="4"/>
      <c r="GRZ8" s="4"/>
      <c r="GSA8" s="4"/>
      <c r="GSB8" s="4"/>
      <c r="GSC8" s="4"/>
      <c r="GSD8" s="4"/>
      <c r="GSE8" s="4"/>
      <c r="GSF8" s="4"/>
      <c r="GSG8" s="4"/>
      <c r="GSH8" s="4"/>
      <c r="GSI8" s="4"/>
      <c r="GSJ8" s="4"/>
      <c r="GSK8" s="4"/>
      <c r="GSL8" s="4"/>
      <c r="GSM8" s="4"/>
      <c r="GSN8" s="4"/>
      <c r="GSO8" s="4"/>
      <c r="GSP8" s="4"/>
      <c r="GSQ8" s="4"/>
      <c r="GSR8" s="4"/>
      <c r="GSS8" s="4"/>
      <c r="GST8" s="4"/>
      <c r="GSU8" s="4"/>
      <c r="GSV8" s="4"/>
      <c r="GSW8" s="4"/>
      <c r="GSX8" s="4"/>
      <c r="GSY8" s="4"/>
      <c r="GSZ8" s="4"/>
      <c r="GTA8" s="4"/>
      <c r="GTB8" s="4"/>
      <c r="GTC8" s="4"/>
      <c r="GTD8" s="4"/>
      <c r="GTE8" s="4"/>
      <c r="GTF8" s="4"/>
      <c r="GTG8" s="4"/>
      <c r="GTH8" s="4"/>
      <c r="GTI8" s="4"/>
      <c r="GTJ8" s="4"/>
      <c r="GTK8" s="4"/>
      <c r="GTL8" s="4"/>
      <c r="GTM8" s="4"/>
      <c r="GTN8" s="4"/>
      <c r="GTO8" s="4"/>
      <c r="GTP8" s="4"/>
      <c r="GTQ8" s="4"/>
      <c r="GTR8" s="4"/>
      <c r="GTS8" s="4"/>
      <c r="GTT8" s="4"/>
      <c r="GTU8" s="4"/>
      <c r="GTV8" s="4"/>
      <c r="GTW8" s="4"/>
      <c r="GTX8" s="4"/>
      <c r="GTY8" s="4"/>
      <c r="GTZ8" s="4"/>
      <c r="GUA8" s="4"/>
      <c r="GUB8" s="4"/>
      <c r="GUC8" s="4"/>
      <c r="GUD8" s="4"/>
      <c r="GUE8" s="4"/>
      <c r="GUF8" s="4"/>
      <c r="GUG8" s="4"/>
      <c r="GUH8" s="4"/>
      <c r="GUI8" s="4"/>
      <c r="GUJ8" s="4"/>
      <c r="GUK8" s="4"/>
      <c r="GUL8" s="4"/>
      <c r="GUM8" s="4"/>
      <c r="GUN8" s="4"/>
      <c r="GUO8" s="4"/>
      <c r="GUP8" s="4"/>
      <c r="GUQ8" s="4"/>
      <c r="GUR8" s="4"/>
      <c r="GUS8" s="4"/>
      <c r="GUT8" s="4"/>
      <c r="GUU8" s="4"/>
      <c r="GUV8" s="4"/>
      <c r="GUW8" s="4"/>
      <c r="GUX8" s="4"/>
      <c r="GUY8" s="4"/>
      <c r="GUZ8" s="4"/>
      <c r="GVA8" s="4"/>
      <c r="GVB8" s="4"/>
      <c r="GVC8" s="4"/>
      <c r="GVD8" s="4"/>
      <c r="GVE8" s="4"/>
      <c r="GVF8" s="4"/>
      <c r="GVG8" s="4"/>
      <c r="GVH8" s="4"/>
      <c r="GVI8" s="4"/>
      <c r="GVJ8" s="4"/>
      <c r="GVK8" s="4"/>
      <c r="GVL8" s="4"/>
      <c r="GVM8" s="4"/>
      <c r="GVN8" s="4"/>
      <c r="GVO8" s="4"/>
      <c r="GVP8" s="4"/>
      <c r="GVQ8" s="4"/>
      <c r="GVR8" s="4"/>
      <c r="GVS8" s="4"/>
      <c r="GVT8" s="4"/>
      <c r="GVU8" s="4"/>
      <c r="GVV8" s="4"/>
      <c r="GVW8" s="4"/>
      <c r="GVX8" s="4"/>
      <c r="GVY8" s="4"/>
      <c r="GVZ8" s="4"/>
      <c r="GWA8" s="4"/>
      <c r="GWB8" s="4"/>
      <c r="GWC8" s="4"/>
      <c r="GWD8" s="4"/>
      <c r="GWE8" s="4"/>
      <c r="GWF8" s="4"/>
      <c r="GWG8" s="4"/>
      <c r="GWH8" s="4"/>
      <c r="GWI8" s="4"/>
      <c r="GWJ8" s="4"/>
      <c r="GWK8" s="4"/>
      <c r="GWL8" s="4"/>
      <c r="GWM8" s="4"/>
      <c r="GWN8" s="4"/>
      <c r="GWO8" s="4"/>
      <c r="GWP8" s="4"/>
      <c r="GWQ8" s="4"/>
      <c r="GWR8" s="4"/>
      <c r="GWS8" s="4"/>
      <c r="GWT8" s="4"/>
      <c r="GWU8" s="4"/>
      <c r="GWV8" s="4"/>
      <c r="GWW8" s="4"/>
      <c r="GWX8" s="4"/>
      <c r="GWY8" s="4"/>
      <c r="GWZ8" s="4"/>
      <c r="GXA8" s="4"/>
      <c r="GXB8" s="4"/>
      <c r="GXC8" s="4"/>
      <c r="GXD8" s="4"/>
      <c r="GXE8" s="4"/>
      <c r="GXF8" s="4"/>
      <c r="GXG8" s="4"/>
      <c r="GXH8" s="4"/>
      <c r="GXI8" s="4"/>
      <c r="GXJ8" s="4"/>
      <c r="GXK8" s="4"/>
      <c r="GXL8" s="4"/>
      <c r="GXM8" s="4"/>
      <c r="GXN8" s="4"/>
      <c r="GXO8" s="4"/>
      <c r="GXP8" s="4"/>
      <c r="GXQ8" s="4"/>
      <c r="GXR8" s="4"/>
      <c r="GXS8" s="4"/>
      <c r="GXT8" s="4"/>
      <c r="GXU8" s="4"/>
      <c r="GXV8" s="4"/>
      <c r="GXW8" s="4"/>
      <c r="GXX8" s="4"/>
      <c r="GXY8" s="4"/>
      <c r="GXZ8" s="4"/>
      <c r="GYA8" s="4"/>
      <c r="GYB8" s="4"/>
      <c r="GYC8" s="4"/>
      <c r="GYD8" s="4"/>
      <c r="GYE8" s="4"/>
      <c r="GYF8" s="4"/>
      <c r="GYG8" s="4"/>
      <c r="GYH8" s="4"/>
      <c r="GYI8" s="4"/>
      <c r="GYJ8" s="4"/>
      <c r="GYK8" s="4"/>
      <c r="GYL8" s="4"/>
      <c r="GYM8" s="4"/>
      <c r="GYN8" s="4"/>
      <c r="GYO8" s="4"/>
      <c r="GYP8" s="4"/>
      <c r="GYQ8" s="4"/>
      <c r="GYR8" s="4"/>
      <c r="GYS8" s="4"/>
      <c r="GYT8" s="4"/>
      <c r="GYU8" s="4"/>
      <c r="GYV8" s="4"/>
      <c r="GYW8" s="4"/>
      <c r="GYX8" s="4"/>
      <c r="GYY8" s="4"/>
      <c r="GYZ8" s="4"/>
      <c r="GZA8" s="4"/>
      <c r="GZB8" s="4"/>
      <c r="GZC8" s="4"/>
      <c r="GZD8" s="4"/>
      <c r="GZE8" s="4"/>
      <c r="GZF8" s="4"/>
      <c r="GZG8" s="4"/>
      <c r="GZH8" s="4"/>
      <c r="GZI8" s="4"/>
      <c r="GZJ8" s="4"/>
      <c r="GZK8" s="4"/>
      <c r="GZL8" s="4"/>
      <c r="GZM8" s="4"/>
      <c r="GZN8" s="4"/>
      <c r="GZO8" s="4"/>
      <c r="GZP8" s="4"/>
      <c r="GZQ8" s="4"/>
      <c r="GZR8" s="4"/>
      <c r="GZS8" s="4"/>
      <c r="GZT8" s="4"/>
      <c r="GZU8" s="4"/>
      <c r="GZV8" s="4"/>
      <c r="GZW8" s="4"/>
      <c r="GZX8" s="4"/>
      <c r="GZY8" s="4"/>
      <c r="GZZ8" s="4"/>
      <c r="HAA8" s="4"/>
      <c r="HAB8" s="4"/>
      <c r="HAC8" s="4"/>
      <c r="HAD8" s="4"/>
      <c r="HAE8" s="4"/>
      <c r="HAF8" s="4"/>
      <c r="HAG8" s="4"/>
      <c r="HAH8" s="4"/>
      <c r="HAI8" s="4"/>
      <c r="HAJ8" s="4"/>
      <c r="HAK8" s="4"/>
      <c r="HAL8" s="4"/>
      <c r="HAM8" s="4"/>
      <c r="HAN8" s="4"/>
      <c r="HAO8" s="4"/>
      <c r="HAP8" s="4"/>
      <c r="HAQ8" s="4"/>
      <c r="HAR8" s="4"/>
      <c r="HAS8" s="4"/>
      <c r="HAT8" s="4"/>
      <c r="HAU8" s="4"/>
      <c r="HAV8" s="4"/>
      <c r="HAW8" s="4"/>
      <c r="HAX8" s="4"/>
      <c r="HAY8" s="4"/>
      <c r="HAZ8" s="4"/>
      <c r="HBA8" s="4"/>
      <c r="HBB8" s="4"/>
      <c r="HBC8" s="4"/>
      <c r="HBD8" s="4"/>
      <c r="HBE8" s="4"/>
      <c r="HBF8" s="4"/>
      <c r="HBG8" s="4"/>
      <c r="HBH8" s="4"/>
      <c r="HBI8" s="4"/>
      <c r="HBJ8" s="4"/>
      <c r="HBK8" s="4"/>
      <c r="HBL8" s="4"/>
      <c r="HBM8" s="4"/>
      <c r="HBN8" s="4"/>
      <c r="HBO8" s="4"/>
      <c r="HBP8" s="4"/>
      <c r="HBQ8" s="4"/>
      <c r="HBR8" s="4"/>
      <c r="HBS8" s="4"/>
      <c r="HBT8" s="4"/>
      <c r="HBU8" s="4"/>
      <c r="HBV8" s="4"/>
      <c r="HBW8" s="4"/>
      <c r="HBX8" s="4"/>
      <c r="HBY8" s="4"/>
      <c r="HBZ8" s="4"/>
      <c r="HCA8" s="4"/>
      <c r="HCB8" s="4"/>
      <c r="HCC8" s="4"/>
      <c r="HCD8" s="4"/>
      <c r="HCE8" s="4"/>
      <c r="HCF8" s="4"/>
      <c r="HCG8" s="4"/>
      <c r="HCH8" s="4"/>
      <c r="HCI8" s="4"/>
      <c r="HCJ8" s="4"/>
      <c r="HCK8" s="4"/>
      <c r="HCL8" s="4"/>
      <c r="HCM8" s="4"/>
      <c r="HCN8" s="4"/>
      <c r="HCO8" s="4"/>
      <c r="HCP8" s="4"/>
      <c r="HCQ8" s="4"/>
      <c r="HCR8" s="4"/>
      <c r="HCS8" s="4"/>
      <c r="HCT8" s="4"/>
      <c r="HCU8" s="4"/>
      <c r="HCV8" s="4"/>
      <c r="HCW8" s="4"/>
      <c r="HCX8" s="4"/>
      <c r="HCY8" s="4"/>
      <c r="HCZ8" s="4"/>
      <c r="HDA8" s="4"/>
      <c r="HDB8" s="4"/>
      <c r="HDC8" s="4"/>
      <c r="HDD8" s="4"/>
      <c r="HDE8" s="4"/>
      <c r="HDF8" s="4"/>
      <c r="HDG8" s="4"/>
      <c r="HDH8" s="4"/>
      <c r="HDI8" s="4"/>
      <c r="HDJ8" s="4"/>
      <c r="HDK8" s="4"/>
      <c r="HDL8" s="4"/>
      <c r="HDM8" s="4"/>
      <c r="HDN8" s="4"/>
      <c r="HDO8" s="4"/>
      <c r="HDP8" s="4"/>
      <c r="HDQ8" s="4"/>
      <c r="HDR8" s="4"/>
      <c r="HDS8" s="4"/>
      <c r="HDT8" s="4"/>
      <c r="HDU8" s="4"/>
      <c r="HDV8" s="4"/>
      <c r="HDW8" s="4"/>
      <c r="HDX8" s="4"/>
      <c r="HDY8" s="4"/>
      <c r="HDZ8" s="4"/>
      <c r="HEA8" s="4"/>
      <c r="HEB8" s="4"/>
      <c r="HEC8" s="4"/>
      <c r="HED8" s="4"/>
      <c r="HEE8" s="4"/>
      <c r="HEF8" s="4"/>
      <c r="HEG8" s="4"/>
      <c r="HEH8" s="4"/>
      <c r="HEI8" s="4"/>
      <c r="HEJ8" s="4"/>
      <c r="HEK8" s="4"/>
      <c r="HEL8" s="4"/>
      <c r="HEM8" s="4"/>
      <c r="HEN8" s="4"/>
      <c r="HEO8" s="4"/>
      <c r="HEP8" s="4"/>
      <c r="HEQ8" s="4"/>
      <c r="HER8" s="4"/>
      <c r="HES8" s="4"/>
      <c r="HET8" s="4"/>
      <c r="HEU8" s="4"/>
      <c r="HEV8" s="4"/>
      <c r="HEW8" s="4"/>
      <c r="HEX8" s="4"/>
      <c r="HEY8" s="4"/>
      <c r="HEZ8" s="4"/>
      <c r="HFA8" s="4"/>
      <c r="HFB8" s="4"/>
      <c r="HFC8" s="4"/>
      <c r="HFD8" s="4"/>
      <c r="HFE8" s="4"/>
      <c r="HFF8" s="4"/>
      <c r="HFG8" s="4"/>
      <c r="HFH8" s="4"/>
      <c r="HFI8" s="4"/>
      <c r="HFJ8" s="4"/>
      <c r="HFK8" s="4"/>
      <c r="HFL8" s="4"/>
      <c r="HFM8" s="4"/>
      <c r="HFN8" s="4"/>
      <c r="HFO8" s="4"/>
      <c r="HFP8" s="4"/>
      <c r="HFQ8" s="4"/>
      <c r="HFR8" s="4"/>
      <c r="HFS8" s="4"/>
      <c r="HFT8" s="4"/>
      <c r="HFU8" s="4"/>
      <c r="HFV8" s="4"/>
      <c r="HFW8" s="4"/>
      <c r="HFX8" s="4"/>
      <c r="HFY8" s="4"/>
      <c r="HFZ8" s="4"/>
      <c r="HGA8" s="4"/>
      <c r="HGB8" s="4"/>
      <c r="HGC8" s="4"/>
      <c r="HGD8" s="4"/>
      <c r="HGE8" s="4"/>
      <c r="HGF8" s="4"/>
      <c r="HGG8" s="4"/>
      <c r="HGH8" s="4"/>
      <c r="HGI8" s="4"/>
      <c r="HGJ8" s="4"/>
      <c r="HGK8" s="4"/>
      <c r="HGL8" s="4"/>
      <c r="HGM8" s="4"/>
      <c r="HGN8" s="4"/>
      <c r="HGO8" s="4"/>
      <c r="HGP8" s="4"/>
      <c r="HGQ8" s="4"/>
      <c r="HGR8" s="4"/>
      <c r="HGS8" s="4"/>
      <c r="HGT8" s="4"/>
      <c r="HGU8" s="4"/>
      <c r="HGV8" s="4"/>
      <c r="HGW8" s="4"/>
      <c r="HGX8" s="4"/>
      <c r="HGY8" s="4"/>
      <c r="HGZ8" s="4"/>
      <c r="HHA8" s="4"/>
      <c r="HHB8" s="4"/>
      <c r="HHC8" s="4"/>
      <c r="HHD8" s="4"/>
      <c r="HHE8" s="4"/>
      <c r="HHF8" s="4"/>
      <c r="HHG8" s="4"/>
      <c r="HHH8" s="4"/>
      <c r="HHI8" s="4"/>
      <c r="HHJ8" s="4"/>
      <c r="HHK8" s="4"/>
      <c r="HHL8" s="4"/>
      <c r="HHM8" s="4"/>
      <c r="HHN8" s="4"/>
      <c r="HHO8" s="4"/>
      <c r="HHP8" s="4"/>
      <c r="HHQ8" s="4"/>
      <c r="HHR8" s="4"/>
      <c r="HHS8" s="4"/>
      <c r="HHT8" s="4"/>
      <c r="HHU8" s="4"/>
      <c r="HHV8" s="4"/>
      <c r="HHW8" s="4"/>
      <c r="HHX8" s="4"/>
      <c r="HHY8" s="4"/>
      <c r="HHZ8" s="4"/>
      <c r="HIA8" s="4"/>
      <c r="HIB8" s="4"/>
      <c r="HIC8" s="4"/>
      <c r="HID8" s="4"/>
      <c r="HIE8" s="4"/>
      <c r="HIF8" s="4"/>
      <c r="HIG8" s="4"/>
      <c r="HIH8" s="4"/>
      <c r="HII8" s="4"/>
      <c r="HIJ8" s="4"/>
      <c r="HIK8" s="4"/>
      <c r="HIL8" s="4"/>
      <c r="HIM8" s="4"/>
      <c r="HIN8" s="4"/>
      <c r="HIO8" s="4"/>
      <c r="HIP8" s="4"/>
      <c r="HIQ8" s="4"/>
      <c r="HIR8" s="4"/>
      <c r="HIS8" s="4"/>
      <c r="HIT8" s="4"/>
      <c r="HIU8" s="4"/>
      <c r="HIV8" s="4"/>
      <c r="HIW8" s="4"/>
      <c r="HIX8" s="4"/>
      <c r="HIY8" s="4"/>
      <c r="HIZ8" s="4"/>
      <c r="HJA8" s="4"/>
      <c r="HJB8" s="4"/>
      <c r="HJC8" s="4"/>
      <c r="HJD8" s="4"/>
      <c r="HJE8" s="4"/>
      <c r="HJF8" s="4"/>
      <c r="HJG8" s="4"/>
      <c r="HJH8" s="4"/>
      <c r="HJI8" s="4"/>
      <c r="HJJ8" s="4"/>
      <c r="HJK8" s="4"/>
      <c r="HJL8" s="4"/>
      <c r="HJM8" s="4"/>
      <c r="HJN8" s="4"/>
      <c r="HJO8" s="4"/>
      <c r="HJP8" s="4"/>
      <c r="HJQ8" s="4"/>
      <c r="HJR8" s="4"/>
      <c r="HJS8" s="4"/>
      <c r="HJT8" s="4"/>
      <c r="HJU8" s="4"/>
      <c r="HJV8" s="4"/>
      <c r="HJW8" s="4"/>
      <c r="HJX8" s="4"/>
      <c r="HJY8" s="4"/>
      <c r="HJZ8" s="4"/>
      <c r="HKA8" s="4"/>
      <c r="HKB8" s="4"/>
      <c r="HKC8" s="4"/>
      <c r="HKD8" s="4"/>
      <c r="HKE8" s="4"/>
      <c r="HKF8" s="4"/>
      <c r="HKG8" s="4"/>
      <c r="HKH8" s="4"/>
      <c r="HKI8" s="4"/>
      <c r="HKJ8" s="4"/>
      <c r="HKK8" s="4"/>
      <c r="HKL8" s="4"/>
      <c r="HKM8" s="4"/>
      <c r="HKN8" s="4"/>
      <c r="HKO8" s="4"/>
      <c r="HKP8" s="4"/>
      <c r="HKQ8" s="4"/>
      <c r="HKR8" s="4"/>
      <c r="HKS8" s="4"/>
      <c r="HKT8" s="4"/>
      <c r="HKU8" s="4"/>
      <c r="HKV8" s="4"/>
      <c r="HKW8" s="4"/>
      <c r="HKX8" s="4"/>
      <c r="HKY8" s="4"/>
      <c r="HKZ8" s="4"/>
      <c r="HLA8" s="4"/>
      <c r="HLB8" s="4"/>
      <c r="HLC8" s="4"/>
      <c r="HLD8" s="4"/>
      <c r="HLE8" s="4"/>
      <c r="HLF8" s="4"/>
      <c r="HLG8" s="4"/>
      <c r="HLH8" s="4"/>
      <c r="HLI8" s="4"/>
      <c r="HLJ8" s="4"/>
      <c r="HLK8" s="4"/>
      <c r="HLL8" s="4"/>
      <c r="HLM8" s="4"/>
      <c r="HLN8" s="4"/>
      <c r="HLO8" s="4"/>
      <c r="HLP8" s="4"/>
      <c r="HLQ8" s="4"/>
      <c r="HLR8" s="4"/>
      <c r="HLS8" s="4"/>
      <c r="HLT8" s="4"/>
      <c r="HLU8" s="4"/>
      <c r="HLV8" s="4"/>
      <c r="HLW8" s="4"/>
      <c r="HLX8" s="4"/>
      <c r="HLY8" s="4"/>
      <c r="HLZ8" s="4"/>
      <c r="HMA8" s="4"/>
      <c r="HMB8" s="4"/>
      <c r="HMC8" s="4"/>
      <c r="HMD8" s="4"/>
      <c r="HME8" s="4"/>
      <c r="HMF8" s="4"/>
      <c r="HMG8" s="4"/>
      <c r="HMH8" s="4"/>
      <c r="HMI8" s="4"/>
      <c r="HMJ8" s="4"/>
      <c r="HMK8" s="4"/>
      <c r="HML8" s="4"/>
      <c r="HMM8" s="4"/>
      <c r="HMN8" s="4"/>
      <c r="HMO8" s="4"/>
      <c r="HMP8" s="4"/>
      <c r="HMQ8" s="4"/>
      <c r="HMR8" s="4"/>
      <c r="HMS8" s="4"/>
      <c r="HMT8" s="4"/>
      <c r="HMU8" s="4"/>
      <c r="HMV8" s="4"/>
      <c r="HMW8" s="4"/>
      <c r="HMX8" s="4"/>
      <c r="HMY8" s="4"/>
      <c r="HMZ8" s="4"/>
      <c r="HNA8" s="4"/>
      <c r="HNB8" s="4"/>
      <c r="HNC8" s="4"/>
      <c r="HND8" s="4"/>
      <c r="HNE8" s="4"/>
      <c r="HNF8" s="4"/>
      <c r="HNG8" s="4"/>
      <c r="HNH8" s="4"/>
      <c r="HNI8" s="4"/>
      <c r="HNJ8" s="4"/>
      <c r="HNK8" s="4"/>
      <c r="HNL8" s="4"/>
      <c r="HNM8" s="4"/>
      <c r="HNN8" s="4"/>
      <c r="HNO8" s="4"/>
      <c r="HNP8" s="4"/>
      <c r="HNQ8" s="4"/>
      <c r="HNR8" s="4"/>
      <c r="HNS8" s="4"/>
      <c r="HNT8" s="4"/>
      <c r="HNU8" s="4"/>
      <c r="HNV8" s="4"/>
      <c r="HNW8" s="4"/>
      <c r="HNX8" s="4"/>
      <c r="HNY8" s="4"/>
      <c r="HNZ8" s="4"/>
      <c r="HOA8" s="4"/>
      <c r="HOB8" s="4"/>
      <c r="HOC8" s="4"/>
      <c r="HOD8" s="4"/>
      <c r="HOE8" s="4"/>
      <c r="HOF8" s="4"/>
      <c r="HOG8" s="4"/>
      <c r="HOH8" s="4"/>
      <c r="HOI8" s="4"/>
      <c r="HOJ8" s="4"/>
      <c r="HOK8" s="4"/>
      <c r="HOL8" s="4"/>
      <c r="HOM8" s="4"/>
      <c r="HON8" s="4"/>
      <c r="HOO8" s="4"/>
      <c r="HOP8" s="4"/>
      <c r="HOQ8" s="4"/>
      <c r="HOR8" s="4"/>
      <c r="HOS8" s="4"/>
      <c r="HOT8" s="4"/>
      <c r="HOU8" s="4"/>
      <c r="HOV8" s="4"/>
      <c r="HOW8" s="4"/>
      <c r="HOX8" s="4"/>
      <c r="HOY8" s="4"/>
      <c r="HOZ8" s="4"/>
      <c r="HPA8" s="4"/>
      <c r="HPB8" s="4"/>
      <c r="HPC8" s="4"/>
      <c r="HPD8" s="4"/>
      <c r="HPE8" s="4"/>
      <c r="HPF8" s="4"/>
      <c r="HPG8" s="4"/>
      <c r="HPH8" s="4"/>
      <c r="HPI8" s="4"/>
      <c r="HPJ8" s="4"/>
      <c r="HPK8" s="4"/>
      <c r="HPL8" s="4"/>
      <c r="HPM8" s="4"/>
      <c r="HPN8" s="4"/>
      <c r="HPO8" s="4"/>
      <c r="HPP8" s="4"/>
      <c r="HPQ8" s="4"/>
      <c r="HPR8" s="4"/>
      <c r="HPS8" s="4"/>
      <c r="HPT8" s="4"/>
      <c r="HPU8" s="4"/>
      <c r="HPV8" s="4"/>
      <c r="HPW8" s="4"/>
      <c r="HPX8" s="4"/>
      <c r="HPY8" s="4"/>
      <c r="HPZ8" s="4"/>
      <c r="HQA8" s="4"/>
      <c r="HQB8" s="4"/>
      <c r="HQC8" s="4"/>
      <c r="HQD8" s="4"/>
      <c r="HQE8" s="4"/>
      <c r="HQF8" s="4"/>
      <c r="HQG8" s="4"/>
      <c r="HQH8" s="4"/>
      <c r="HQI8" s="4"/>
      <c r="HQJ8" s="4"/>
      <c r="HQK8" s="4"/>
      <c r="HQL8" s="4"/>
      <c r="HQM8" s="4"/>
      <c r="HQN8" s="4"/>
      <c r="HQO8" s="4"/>
      <c r="HQP8" s="4"/>
      <c r="HQQ8" s="4"/>
      <c r="HQR8" s="4"/>
      <c r="HQS8" s="4"/>
      <c r="HQT8" s="4"/>
      <c r="HQU8" s="4"/>
      <c r="HQV8" s="4"/>
      <c r="HQW8" s="4"/>
      <c r="HQX8" s="4"/>
      <c r="HQY8" s="4"/>
      <c r="HQZ8" s="4"/>
      <c r="HRA8" s="4"/>
      <c r="HRB8" s="4"/>
      <c r="HRC8" s="4"/>
      <c r="HRD8" s="4"/>
      <c r="HRE8" s="4"/>
      <c r="HRF8" s="4"/>
      <c r="HRG8" s="4"/>
      <c r="HRH8" s="4"/>
      <c r="HRI8" s="4"/>
      <c r="HRJ8" s="4"/>
      <c r="HRK8" s="4"/>
      <c r="HRL8" s="4"/>
      <c r="HRM8" s="4"/>
      <c r="HRN8" s="4"/>
      <c r="HRO8" s="4"/>
      <c r="HRP8" s="4"/>
      <c r="HRQ8" s="4"/>
      <c r="HRR8" s="4"/>
      <c r="HRS8" s="4"/>
      <c r="HRT8" s="4"/>
      <c r="HRU8" s="4"/>
      <c r="HRV8" s="4"/>
      <c r="HRW8" s="4"/>
      <c r="HRX8" s="4"/>
      <c r="HRY8" s="4"/>
      <c r="HRZ8" s="4"/>
      <c r="HSA8" s="4"/>
      <c r="HSB8" s="4"/>
      <c r="HSC8" s="4"/>
      <c r="HSD8" s="4"/>
      <c r="HSE8" s="4"/>
      <c r="HSF8" s="4"/>
      <c r="HSG8" s="4"/>
      <c r="HSH8" s="4"/>
      <c r="HSI8" s="4"/>
      <c r="HSJ8" s="4"/>
      <c r="HSK8" s="4"/>
      <c r="HSL8" s="4"/>
      <c r="HSM8" s="4"/>
      <c r="HSN8" s="4"/>
      <c r="HSO8" s="4"/>
      <c r="HSP8" s="4"/>
      <c r="HSQ8" s="4"/>
      <c r="HSR8" s="4"/>
      <c r="HSS8" s="4"/>
      <c r="HST8" s="4"/>
      <c r="HSU8" s="4"/>
      <c r="HSV8" s="4"/>
      <c r="HSW8" s="4"/>
      <c r="HSX8" s="4"/>
      <c r="HSY8" s="4"/>
      <c r="HSZ8" s="4"/>
      <c r="HTA8" s="4"/>
      <c r="HTB8" s="4"/>
      <c r="HTC8" s="4"/>
      <c r="HTD8" s="4"/>
      <c r="HTE8" s="4"/>
      <c r="HTF8" s="4"/>
      <c r="HTG8" s="4"/>
      <c r="HTH8" s="4"/>
      <c r="HTI8" s="4"/>
      <c r="HTJ8" s="4"/>
      <c r="HTK8" s="4"/>
      <c r="HTL8" s="4"/>
      <c r="HTM8" s="4"/>
      <c r="HTN8" s="4"/>
      <c r="HTO8" s="4"/>
      <c r="HTP8" s="4"/>
      <c r="HTQ8" s="4"/>
      <c r="HTR8" s="4"/>
      <c r="HTS8" s="4"/>
      <c r="HTT8" s="4"/>
      <c r="HTU8" s="4"/>
      <c r="HTV8" s="4"/>
      <c r="HTW8" s="4"/>
      <c r="HTX8" s="4"/>
      <c r="HTY8" s="4"/>
      <c r="HTZ8" s="4"/>
      <c r="HUA8" s="4"/>
      <c r="HUB8" s="4"/>
      <c r="HUC8" s="4"/>
      <c r="HUD8" s="4"/>
      <c r="HUE8" s="4"/>
      <c r="HUF8" s="4"/>
      <c r="HUG8" s="4"/>
      <c r="HUH8" s="4"/>
      <c r="HUI8" s="4"/>
      <c r="HUJ8" s="4"/>
      <c r="HUK8" s="4"/>
      <c r="HUL8" s="4"/>
      <c r="HUM8" s="4"/>
      <c r="HUN8" s="4"/>
      <c r="HUO8" s="4"/>
      <c r="HUP8" s="4"/>
      <c r="HUQ8" s="4"/>
      <c r="HUR8" s="4"/>
      <c r="HUS8" s="4"/>
      <c r="HUT8" s="4"/>
      <c r="HUU8" s="4"/>
      <c r="HUV8" s="4"/>
      <c r="HUW8" s="4"/>
      <c r="HUX8" s="4"/>
      <c r="HUY8" s="4"/>
      <c r="HUZ8" s="4"/>
      <c r="HVA8" s="4"/>
      <c r="HVB8" s="4"/>
      <c r="HVC8" s="4"/>
      <c r="HVD8" s="4"/>
      <c r="HVE8" s="4"/>
      <c r="HVF8" s="4"/>
      <c r="HVG8" s="4"/>
      <c r="HVH8" s="4"/>
      <c r="HVI8" s="4"/>
      <c r="HVJ8" s="4"/>
      <c r="HVK8" s="4"/>
      <c r="HVL8" s="4"/>
      <c r="HVM8" s="4"/>
      <c r="HVN8" s="4"/>
      <c r="HVO8" s="4"/>
      <c r="HVP8" s="4"/>
      <c r="HVQ8" s="4"/>
      <c r="HVR8" s="4"/>
      <c r="HVS8" s="4"/>
      <c r="HVT8" s="4"/>
      <c r="HVU8" s="4"/>
      <c r="HVV8" s="4"/>
      <c r="HVW8" s="4"/>
      <c r="HVX8" s="4"/>
      <c r="HVY8" s="4"/>
      <c r="HVZ8" s="4"/>
      <c r="HWA8" s="4"/>
      <c r="HWB8" s="4"/>
      <c r="HWC8" s="4"/>
      <c r="HWD8" s="4"/>
      <c r="HWE8" s="4"/>
      <c r="HWF8" s="4"/>
      <c r="HWG8" s="4"/>
      <c r="HWH8" s="4"/>
      <c r="HWI8" s="4"/>
      <c r="HWJ8" s="4"/>
      <c r="HWK8" s="4"/>
      <c r="HWL8" s="4"/>
      <c r="HWM8" s="4"/>
      <c r="HWN8" s="4"/>
      <c r="HWO8" s="4"/>
      <c r="HWP8" s="4"/>
      <c r="HWQ8" s="4"/>
      <c r="HWR8" s="4"/>
      <c r="HWS8" s="4"/>
      <c r="HWT8" s="4"/>
      <c r="HWU8" s="4"/>
      <c r="HWV8" s="4"/>
      <c r="HWW8" s="4"/>
      <c r="HWX8" s="4"/>
      <c r="HWY8" s="4"/>
      <c r="HWZ8" s="4"/>
      <c r="HXA8" s="4"/>
      <c r="HXB8" s="4"/>
      <c r="HXC8" s="4"/>
      <c r="HXD8" s="4"/>
      <c r="HXE8" s="4"/>
      <c r="HXF8" s="4"/>
      <c r="HXG8" s="4"/>
      <c r="HXH8" s="4"/>
      <c r="HXI8" s="4"/>
      <c r="HXJ8" s="4"/>
      <c r="HXK8" s="4"/>
      <c r="HXL8" s="4"/>
      <c r="HXM8" s="4"/>
      <c r="HXN8" s="4"/>
      <c r="HXO8" s="4"/>
      <c r="HXP8" s="4"/>
      <c r="HXQ8" s="4"/>
      <c r="HXR8" s="4"/>
      <c r="HXS8" s="4"/>
      <c r="HXT8" s="4"/>
      <c r="HXU8" s="4"/>
      <c r="HXV8" s="4"/>
      <c r="HXW8" s="4"/>
      <c r="HXX8" s="4"/>
      <c r="HXY8" s="4"/>
      <c r="HXZ8" s="4"/>
      <c r="HYA8" s="4"/>
      <c r="HYB8" s="4"/>
      <c r="HYC8" s="4"/>
      <c r="HYD8" s="4"/>
      <c r="HYE8" s="4"/>
      <c r="HYF8" s="4"/>
      <c r="HYG8" s="4"/>
      <c r="HYH8" s="4"/>
      <c r="HYI8" s="4"/>
      <c r="HYJ8" s="4"/>
      <c r="HYK8" s="4"/>
      <c r="HYL8" s="4"/>
      <c r="HYM8" s="4"/>
      <c r="HYN8" s="4"/>
      <c r="HYO8" s="4"/>
      <c r="HYP8" s="4"/>
      <c r="HYQ8" s="4"/>
      <c r="HYR8" s="4"/>
      <c r="HYS8" s="4"/>
      <c r="HYT8" s="4"/>
      <c r="HYU8" s="4"/>
      <c r="HYV8" s="4"/>
      <c r="HYW8" s="4"/>
      <c r="HYX8" s="4"/>
      <c r="HYY8" s="4"/>
      <c r="HYZ8" s="4"/>
      <c r="HZA8" s="4"/>
      <c r="HZB8" s="4"/>
      <c r="HZC8" s="4"/>
      <c r="HZD8" s="4"/>
      <c r="HZE8" s="4"/>
      <c r="HZF8" s="4"/>
      <c r="HZG8" s="4"/>
      <c r="HZH8" s="4"/>
      <c r="HZI8" s="4"/>
      <c r="HZJ8" s="4"/>
      <c r="HZK8" s="4"/>
      <c r="HZL8" s="4"/>
      <c r="HZM8" s="4"/>
      <c r="HZN8" s="4"/>
      <c r="HZO8" s="4"/>
      <c r="HZP8" s="4"/>
      <c r="HZQ8" s="4"/>
      <c r="HZR8" s="4"/>
      <c r="HZS8" s="4"/>
      <c r="HZT8" s="4"/>
      <c r="HZU8" s="4"/>
      <c r="HZV8" s="4"/>
      <c r="HZW8" s="4"/>
      <c r="HZX8" s="4"/>
      <c r="HZY8" s="4"/>
      <c r="HZZ8" s="4"/>
      <c r="IAA8" s="4"/>
      <c r="IAB8" s="4"/>
      <c r="IAC8" s="4"/>
      <c r="IAD8" s="4"/>
      <c r="IAE8" s="4"/>
      <c r="IAF8" s="4"/>
      <c r="IAG8" s="4"/>
      <c r="IAH8" s="4"/>
      <c r="IAI8" s="4"/>
      <c r="IAJ8" s="4"/>
      <c r="IAK8" s="4"/>
      <c r="IAL8" s="4"/>
      <c r="IAM8" s="4"/>
      <c r="IAN8" s="4"/>
      <c r="IAO8" s="4"/>
      <c r="IAP8" s="4"/>
      <c r="IAQ8" s="4"/>
      <c r="IAR8" s="4"/>
      <c r="IAS8" s="4"/>
      <c r="IAT8" s="4"/>
      <c r="IAU8" s="4"/>
      <c r="IAV8" s="4"/>
      <c r="IAW8" s="4"/>
      <c r="IAX8" s="4"/>
      <c r="IAY8" s="4"/>
      <c r="IAZ8" s="4"/>
      <c r="IBA8" s="4"/>
      <c r="IBB8" s="4"/>
      <c r="IBC8" s="4"/>
      <c r="IBD8" s="4"/>
      <c r="IBE8" s="4"/>
      <c r="IBF8" s="4"/>
      <c r="IBG8" s="4"/>
      <c r="IBH8" s="4"/>
      <c r="IBI8" s="4"/>
      <c r="IBJ8" s="4"/>
      <c r="IBK8" s="4"/>
      <c r="IBL8" s="4"/>
      <c r="IBM8" s="4"/>
      <c r="IBN8" s="4"/>
      <c r="IBO8" s="4"/>
      <c r="IBP8" s="4"/>
      <c r="IBQ8" s="4"/>
      <c r="IBR8" s="4"/>
      <c r="IBS8" s="4"/>
      <c r="IBT8" s="4"/>
      <c r="IBU8" s="4"/>
      <c r="IBV8" s="4"/>
      <c r="IBW8" s="4"/>
      <c r="IBX8" s="4"/>
      <c r="IBY8" s="4"/>
      <c r="IBZ8" s="4"/>
      <c r="ICA8" s="4"/>
      <c r="ICB8" s="4"/>
      <c r="ICC8" s="4"/>
      <c r="ICD8" s="4"/>
      <c r="ICE8" s="4"/>
      <c r="ICF8" s="4"/>
      <c r="ICG8" s="4"/>
      <c r="ICH8" s="4"/>
      <c r="ICI8" s="4"/>
      <c r="ICJ8" s="4"/>
      <c r="ICK8" s="4"/>
      <c r="ICL8" s="4"/>
      <c r="ICM8" s="4"/>
      <c r="ICN8" s="4"/>
      <c r="ICO8" s="4"/>
      <c r="ICP8" s="4"/>
      <c r="ICQ8" s="4"/>
      <c r="ICR8" s="4"/>
      <c r="ICS8" s="4"/>
      <c r="ICT8" s="4"/>
      <c r="ICU8" s="4"/>
      <c r="ICV8" s="4"/>
      <c r="ICW8" s="4"/>
      <c r="ICX8" s="4"/>
      <c r="ICY8" s="4"/>
      <c r="ICZ8" s="4"/>
      <c r="IDA8" s="4"/>
      <c r="IDB8" s="4"/>
      <c r="IDC8" s="4"/>
      <c r="IDD8" s="4"/>
      <c r="IDE8" s="4"/>
      <c r="IDF8" s="4"/>
      <c r="IDG8" s="4"/>
      <c r="IDH8" s="4"/>
      <c r="IDI8" s="4"/>
      <c r="IDJ8" s="4"/>
      <c r="IDK8" s="4"/>
      <c r="IDL8" s="4"/>
      <c r="IDM8" s="4"/>
      <c r="IDN8" s="4"/>
      <c r="IDO8" s="4"/>
      <c r="IDP8" s="4"/>
      <c r="IDQ8" s="4"/>
      <c r="IDR8" s="4"/>
      <c r="IDS8" s="4"/>
      <c r="IDT8" s="4"/>
      <c r="IDU8" s="4"/>
      <c r="IDV8" s="4"/>
      <c r="IDW8" s="4"/>
      <c r="IDX8" s="4"/>
      <c r="IDY8" s="4"/>
      <c r="IDZ8" s="4"/>
      <c r="IEA8" s="4"/>
      <c r="IEB8" s="4"/>
      <c r="IEC8" s="4"/>
      <c r="IED8" s="4"/>
      <c r="IEE8" s="4"/>
      <c r="IEF8" s="4"/>
      <c r="IEG8" s="4"/>
      <c r="IEH8" s="4"/>
      <c r="IEI8" s="4"/>
      <c r="IEJ8" s="4"/>
      <c r="IEK8" s="4"/>
      <c r="IEL8" s="4"/>
      <c r="IEM8" s="4"/>
      <c r="IEN8" s="4"/>
      <c r="IEO8" s="4"/>
      <c r="IEP8" s="4"/>
      <c r="IEQ8" s="4"/>
      <c r="IER8" s="4"/>
      <c r="IES8" s="4"/>
      <c r="IET8" s="4"/>
      <c r="IEU8" s="4"/>
      <c r="IEV8" s="4"/>
      <c r="IEW8" s="4"/>
      <c r="IEX8" s="4"/>
      <c r="IEY8" s="4"/>
      <c r="IEZ8" s="4"/>
      <c r="IFA8" s="4"/>
      <c r="IFB8" s="4"/>
      <c r="IFC8" s="4"/>
      <c r="IFD8" s="4"/>
      <c r="IFE8" s="4"/>
      <c r="IFF8" s="4"/>
      <c r="IFG8" s="4"/>
      <c r="IFH8" s="4"/>
      <c r="IFI8" s="4"/>
      <c r="IFJ8" s="4"/>
      <c r="IFK8" s="4"/>
      <c r="IFL8" s="4"/>
      <c r="IFM8" s="4"/>
      <c r="IFN8" s="4"/>
      <c r="IFO8" s="4"/>
      <c r="IFP8" s="4"/>
      <c r="IFQ8" s="4"/>
      <c r="IFR8" s="4"/>
      <c r="IFS8" s="4"/>
      <c r="IFT8" s="4"/>
      <c r="IFU8" s="4"/>
      <c r="IFV8" s="4"/>
      <c r="IFW8" s="4"/>
      <c r="IFX8" s="4"/>
      <c r="IFY8" s="4"/>
      <c r="IFZ8" s="4"/>
      <c r="IGA8" s="4"/>
      <c r="IGB8" s="4"/>
      <c r="IGC8" s="4"/>
      <c r="IGD8" s="4"/>
      <c r="IGE8" s="4"/>
      <c r="IGF8" s="4"/>
      <c r="IGG8" s="4"/>
      <c r="IGH8" s="4"/>
      <c r="IGI8" s="4"/>
      <c r="IGJ8" s="4"/>
      <c r="IGK8" s="4"/>
      <c r="IGL8" s="4"/>
      <c r="IGM8" s="4"/>
      <c r="IGN8" s="4"/>
      <c r="IGO8" s="4"/>
      <c r="IGP8" s="4"/>
      <c r="IGQ8" s="4"/>
      <c r="IGR8" s="4"/>
      <c r="IGS8" s="4"/>
      <c r="IGT8" s="4"/>
      <c r="IGU8" s="4"/>
      <c r="IGV8" s="4"/>
      <c r="IGW8" s="4"/>
      <c r="IGX8" s="4"/>
      <c r="IGY8" s="4"/>
      <c r="IGZ8" s="4"/>
      <c r="IHA8" s="4"/>
      <c r="IHB8" s="4"/>
      <c r="IHC8" s="4"/>
      <c r="IHD8" s="4"/>
      <c r="IHE8" s="4"/>
      <c r="IHF8" s="4"/>
      <c r="IHG8" s="4"/>
      <c r="IHH8" s="4"/>
      <c r="IHI8" s="4"/>
      <c r="IHJ8" s="4"/>
      <c r="IHK8" s="4"/>
      <c r="IHL8" s="4"/>
      <c r="IHM8" s="4"/>
      <c r="IHN8" s="4"/>
      <c r="IHO8" s="4"/>
      <c r="IHP8" s="4"/>
      <c r="IHQ8" s="4"/>
      <c r="IHR8" s="4"/>
      <c r="IHS8" s="4"/>
      <c r="IHT8" s="4"/>
      <c r="IHU8" s="4"/>
      <c r="IHV8" s="4"/>
      <c r="IHW8" s="4"/>
      <c r="IHX8" s="4"/>
      <c r="IHY8" s="4"/>
      <c r="IHZ8" s="4"/>
      <c r="IIA8" s="4"/>
      <c r="IIB8" s="4"/>
      <c r="IIC8" s="4"/>
      <c r="IID8" s="4"/>
      <c r="IIE8" s="4"/>
      <c r="IIF8" s="4"/>
      <c r="IIG8" s="4"/>
      <c r="IIH8" s="4"/>
      <c r="III8" s="4"/>
      <c r="IIJ8" s="4"/>
      <c r="IIK8" s="4"/>
      <c r="IIL8" s="4"/>
      <c r="IIM8" s="4"/>
      <c r="IIN8" s="4"/>
      <c r="IIO8" s="4"/>
      <c r="IIP8" s="4"/>
      <c r="IIQ8" s="4"/>
      <c r="IIR8" s="4"/>
      <c r="IIS8" s="4"/>
      <c r="IIT8" s="4"/>
      <c r="IIU8" s="4"/>
      <c r="IIV8" s="4"/>
      <c r="IIW8" s="4"/>
      <c r="IIX8" s="4"/>
      <c r="IIY8" s="4"/>
      <c r="IIZ8" s="4"/>
      <c r="IJA8" s="4"/>
      <c r="IJB8" s="4"/>
      <c r="IJC8" s="4"/>
      <c r="IJD8" s="4"/>
      <c r="IJE8" s="4"/>
      <c r="IJF8" s="4"/>
      <c r="IJG8" s="4"/>
      <c r="IJH8" s="4"/>
      <c r="IJI8" s="4"/>
      <c r="IJJ8" s="4"/>
      <c r="IJK8" s="4"/>
      <c r="IJL8" s="4"/>
      <c r="IJM8" s="4"/>
      <c r="IJN8" s="4"/>
      <c r="IJO8" s="4"/>
      <c r="IJP8" s="4"/>
      <c r="IJQ8" s="4"/>
      <c r="IJR8" s="4"/>
      <c r="IJS8" s="4"/>
      <c r="IJT8" s="4"/>
      <c r="IJU8" s="4"/>
      <c r="IJV8" s="4"/>
      <c r="IJW8" s="4"/>
      <c r="IJX8" s="4"/>
      <c r="IJY8" s="4"/>
      <c r="IJZ8" s="4"/>
      <c r="IKA8" s="4"/>
      <c r="IKB8" s="4"/>
      <c r="IKC8" s="4"/>
      <c r="IKD8" s="4"/>
      <c r="IKE8" s="4"/>
      <c r="IKF8" s="4"/>
      <c r="IKG8" s="4"/>
      <c r="IKH8" s="4"/>
      <c r="IKI8" s="4"/>
      <c r="IKJ8" s="4"/>
      <c r="IKK8" s="4"/>
      <c r="IKL8" s="4"/>
      <c r="IKM8" s="4"/>
      <c r="IKN8" s="4"/>
      <c r="IKO8" s="4"/>
      <c r="IKP8" s="4"/>
      <c r="IKQ8" s="4"/>
      <c r="IKR8" s="4"/>
      <c r="IKS8" s="4"/>
      <c r="IKT8" s="4"/>
      <c r="IKU8" s="4"/>
      <c r="IKV8" s="4"/>
      <c r="IKW8" s="4"/>
      <c r="IKX8" s="4"/>
      <c r="IKY8" s="4"/>
      <c r="IKZ8" s="4"/>
      <c r="ILA8" s="4"/>
      <c r="ILB8" s="4"/>
      <c r="ILC8" s="4"/>
      <c r="ILD8" s="4"/>
      <c r="ILE8" s="4"/>
      <c r="ILF8" s="4"/>
      <c r="ILG8" s="4"/>
      <c r="ILH8" s="4"/>
      <c r="ILI8" s="4"/>
      <c r="ILJ8" s="4"/>
      <c r="ILK8" s="4"/>
      <c r="ILL8" s="4"/>
      <c r="ILM8" s="4"/>
      <c r="ILN8" s="4"/>
      <c r="ILO8" s="4"/>
      <c r="ILP8" s="4"/>
      <c r="ILQ8" s="4"/>
      <c r="ILR8" s="4"/>
      <c r="ILS8" s="4"/>
      <c r="ILT8" s="4"/>
      <c r="ILU8" s="4"/>
      <c r="ILV8" s="4"/>
      <c r="ILW8" s="4"/>
      <c r="ILX8" s="4"/>
      <c r="ILY8" s="4"/>
      <c r="ILZ8" s="4"/>
      <c r="IMA8" s="4"/>
      <c r="IMB8" s="4"/>
      <c r="IMC8" s="4"/>
      <c r="IMD8" s="4"/>
      <c r="IME8" s="4"/>
      <c r="IMF8" s="4"/>
      <c r="IMG8" s="4"/>
      <c r="IMH8" s="4"/>
      <c r="IMI8" s="4"/>
      <c r="IMJ8" s="4"/>
      <c r="IMK8" s="4"/>
      <c r="IML8" s="4"/>
      <c r="IMM8" s="4"/>
      <c r="IMN8" s="4"/>
      <c r="IMO8" s="4"/>
      <c r="IMP8" s="4"/>
      <c r="IMQ8" s="4"/>
      <c r="IMR8" s="4"/>
      <c r="IMS8" s="4"/>
      <c r="IMT8" s="4"/>
      <c r="IMU8" s="4"/>
      <c r="IMV8" s="4"/>
      <c r="IMW8" s="4"/>
      <c r="IMX8" s="4"/>
      <c r="IMY8" s="4"/>
      <c r="IMZ8" s="4"/>
      <c r="INA8" s="4"/>
      <c r="INB8" s="4"/>
      <c r="INC8" s="4"/>
      <c r="IND8" s="4"/>
      <c r="INE8" s="4"/>
      <c r="INF8" s="4"/>
      <c r="ING8" s="4"/>
      <c r="INH8" s="4"/>
      <c r="INI8" s="4"/>
      <c r="INJ8" s="4"/>
      <c r="INK8" s="4"/>
      <c r="INL8" s="4"/>
      <c r="INM8" s="4"/>
      <c r="INN8" s="4"/>
      <c r="INO8" s="4"/>
      <c r="INP8" s="4"/>
      <c r="INQ8" s="4"/>
      <c r="INR8" s="4"/>
      <c r="INS8" s="4"/>
      <c r="INT8" s="4"/>
      <c r="INU8" s="4"/>
      <c r="INV8" s="4"/>
      <c r="INW8" s="4"/>
      <c r="INX8" s="4"/>
      <c r="INY8" s="4"/>
      <c r="INZ8" s="4"/>
      <c r="IOA8" s="4"/>
      <c r="IOB8" s="4"/>
      <c r="IOC8" s="4"/>
      <c r="IOD8" s="4"/>
      <c r="IOE8" s="4"/>
      <c r="IOF8" s="4"/>
      <c r="IOG8" s="4"/>
      <c r="IOH8" s="4"/>
      <c r="IOI8" s="4"/>
      <c r="IOJ8" s="4"/>
      <c r="IOK8" s="4"/>
      <c r="IOL8" s="4"/>
      <c r="IOM8" s="4"/>
      <c r="ION8" s="4"/>
      <c r="IOO8" s="4"/>
      <c r="IOP8" s="4"/>
      <c r="IOQ8" s="4"/>
      <c r="IOR8" s="4"/>
      <c r="IOS8" s="4"/>
      <c r="IOT8" s="4"/>
      <c r="IOU8" s="4"/>
      <c r="IOV8" s="4"/>
      <c r="IOW8" s="4"/>
      <c r="IOX8" s="4"/>
      <c r="IOY8" s="4"/>
      <c r="IOZ8" s="4"/>
      <c r="IPA8" s="4"/>
      <c r="IPB8" s="4"/>
      <c r="IPC8" s="4"/>
      <c r="IPD8" s="4"/>
      <c r="IPE8" s="4"/>
      <c r="IPF8" s="4"/>
      <c r="IPG8" s="4"/>
      <c r="IPH8" s="4"/>
      <c r="IPI8" s="4"/>
      <c r="IPJ8" s="4"/>
      <c r="IPK8" s="4"/>
      <c r="IPL8" s="4"/>
      <c r="IPM8" s="4"/>
      <c r="IPN8" s="4"/>
      <c r="IPO8" s="4"/>
      <c r="IPP8" s="4"/>
      <c r="IPQ8" s="4"/>
      <c r="IPR8" s="4"/>
      <c r="IPS8" s="4"/>
      <c r="IPT8" s="4"/>
      <c r="IPU8" s="4"/>
      <c r="IPV8" s="4"/>
      <c r="IPW8" s="4"/>
      <c r="IPX8" s="4"/>
      <c r="IPY8" s="4"/>
      <c r="IPZ8" s="4"/>
      <c r="IQA8" s="4"/>
      <c r="IQB8" s="4"/>
      <c r="IQC8" s="4"/>
      <c r="IQD8" s="4"/>
      <c r="IQE8" s="4"/>
      <c r="IQF8" s="4"/>
      <c r="IQG8" s="4"/>
      <c r="IQH8" s="4"/>
      <c r="IQI8" s="4"/>
      <c r="IQJ8" s="4"/>
      <c r="IQK8" s="4"/>
      <c r="IQL8" s="4"/>
      <c r="IQM8" s="4"/>
      <c r="IQN8" s="4"/>
      <c r="IQO8" s="4"/>
      <c r="IQP8" s="4"/>
      <c r="IQQ8" s="4"/>
      <c r="IQR8" s="4"/>
      <c r="IQS8" s="4"/>
      <c r="IQT8" s="4"/>
      <c r="IQU8" s="4"/>
      <c r="IQV8" s="4"/>
      <c r="IQW8" s="4"/>
      <c r="IQX8" s="4"/>
      <c r="IQY8" s="4"/>
      <c r="IQZ8" s="4"/>
      <c r="IRA8" s="4"/>
      <c r="IRB8" s="4"/>
      <c r="IRC8" s="4"/>
      <c r="IRD8" s="4"/>
      <c r="IRE8" s="4"/>
      <c r="IRF8" s="4"/>
      <c r="IRG8" s="4"/>
      <c r="IRH8" s="4"/>
      <c r="IRI8" s="4"/>
      <c r="IRJ8" s="4"/>
      <c r="IRK8" s="4"/>
      <c r="IRL8" s="4"/>
      <c r="IRM8" s="4"/>
      <c r="IRN8" s="4"/>
      <c r="IRO8" s="4"/>
      <c r="IRP8" s="4"/>
      <c r="IRQ8" s="4"/>
      <c r="IRR8" s="4"/>
      <c r="IRS8" s="4"/>
      <c r="IRT8" s="4"/>
      <c r="IRU8" s="4"/>
      <c r="IRV8" s="4"/>
      <c r="IRW8" s="4"/>
      <c r="IRX8" s="4"/>
      <c r="IRY8" s="4"/>
      <c r="IRZ8" s="4"/>
      <c r="ISA8" s="4"/>
      <c r="ISB8" s="4"/>
      <c r="ISC8" s="4"/>
      <c r="ISD8" s="4"/>
      <c r="ISE8" s="4"/>
      <c r="ISF8" s="4"/>
      <c r="ISG8" s="4"/>
      <c r="ISH8" s="4"/>
      <c r="ISI8" s="4"/>
      <c r="ISJ8" s="4"/>
      <c r="ISK8" s="4"/>
      <c r="ISL8" s="4"/>
      <c r="ISM8" s="4"/>
      <c r="ISN8" s="4"/>
      <c r="ISO8" s="4"/>
      <c r="ISP8" s="4"/>
      <c r="ISQ8" s="4"/>
      <c r="ISR8" s="4"/>
      <c r="ISS8" s="4"/>
      <c r="IST8" s="4"/>
      <c r="ISU8" s="4"/>
      <c r="ISV8" s="4"/>
      <c r="ISW8" s="4"/>
      <c r="ISX8" s="4"/>
      <c r="ISY8" s="4"/>
      <c r="ISZ8" s="4"/>
      <c r="ITA8" s="4"/>
      <c r="ITB8" s="4"/>
      <c r="ITC8" s="4"/>
      <c r="ITD8" s="4"/>
      <c r="ITE8" s="4"/>
      <c r="ITF8" s="4"/>
      <c r="ITG8" s="4"/>
      <c r="ITH8" s="4"/>
      <c r="ITI8" s="4"/>
      <c r="ITJ8" s="4"/>
      <c r="ITK8" s="4"/>
      <c r="ITL8" s="4"/>
      <c r="ITM8" s="4"/>
      <c r="ITN8" s="4"/>
      <c r="ITO8" s="4"/>
      <c r="ITP8" s="4"/>
      <c r="ITQ8" s="4"/>
      <c r="ITR8" s="4"/>
      <c r="ITS8" s="4"/>
      <c r="ITT8" s="4"/>
      <c r="ITU8" s="4"/>
      <c r="ITV8" s="4"/>
      <c r="ITW8" s="4"/>
      <c r="ITX8" s="4"/>
      <c r="ITY8" s="4"/>
      <c r="ITZ8" s="4"/>
      <c r="IUA8" s="4"/>
      <c r="IUB8" s="4"/>
      <c r="IUC8" s="4"/>
      <c r="IUD8" s="4"/>
      <c r="IUE8" s="4"/>
      <c r="IUF8" s="4"/>
      <c r="IUG8" s="4"/>
      <c r="IUH8" s="4"/>
      <c r="IUI8" s="4"/>
      <c r="IUJ8" s="4"/>
      <c r="IUK8" s="4"/>
      <c r="IUL8" s="4"/>
      <c r="IUM8" s="4"/>
      <c r="IUN8" s="4"/>
      <c r="IUO8" s="4"/>
      <c r="IUP8" s="4"/>
      <c r="IUQ8" s="4"/>
      <c r="IUR8" s="4"/>
      <c r="IUS8" s="4"/>
      <c r="IUT8" s="4"/>
      <c r="IUU8" s="4"/>
      <c r="IUV8" s="4"/>
      <c r="IUW8" s="4"/>
      <c r="IUX8" s="4"/>
      <c r="IUY8" s="4"/>
      <c r="IUZ8" s="4"/>
      <c r="IVA8" s="4"/>
      <c r="IVB8" s="4"/>
      <c r="IVC8" s="4"/>
      <c r="IVD8" s="4"/>
      <c r="IVE8" s="4"/>
      <c r="IVF8" s="4"/>
      <c r="IVG8" s="4"/>
      <c r="IVH8" s="4"/>
      <c r="IVI8" s="4"/>
      <c r="IVJ8" s="4"/>
      <c r="IVK8" s="4"/>
      <c r="IVL8" s="4"/>
      <c r="IVM8" s="4"/>
      <c r="IVN8" s="4"/>
      <c r="IVO8" s="4"/>
      <c r="IVP8" s="4"/>
      <c r="IVQ8" s="4"/>
      <c r="IVR8" s="4"/>
      <c r="IVS8" s="4"/>
      <c r="IVT8" s="4"/>
      <c r="IVU8" s="4"/>
      <c r="IVV8" s="4"/>
      <c r="IVW8" s="4"/>
      <c r="IVX8" s="4"/>
      <c r="IVY8" s="4"/>
      <c r="IVZ8" s="4"/>
      <c r="IWA8" s="4"/>
      <c r="IWB8" s="4"/>
      <c r="IWC8" s="4"/>
      <c r="IWD8" s="4"/>
      <c r="IWE8" s="4"/>
      <c r="IWF8" s="4"/>
      <c r="IWG8" s="4"/>
      <c r="IWH8" s="4"/>
      <c r="IWI8" s="4"/>
      <c r="IWJ8" s="4"/>
      <c r="IWK8" s="4"/>
      <c r="IWL8" s="4"/>
      <c r="IWM8" s="4"/>
      <c r="IWN8" s="4"/>
      <c r="IWO8" s="4"/>
      <c r="IWP8" s="4"/>
      <c r="IWQ8" s="4"/>
      <c r="IWR8" s="4"/>
      <c r="IWS8" s="4"/>
      <c r="IWT8" s="4"/>
      <c r="IWU8" s="4"/>
      <c r="IWV8" s="4"/>
      <c r="IWW8" s="4"/>
      <c r="IWX8" s="4"/>
      <c r="IWY8" s="4"/>
      <c r="IWZ8" s="4"/>
      <c r="IXA8" s="4"/>
      <c r="IXB8" s="4"/>
      <c r="IXC8" s="4"/>
      <c r="IXD8" s="4"/>
      <c r="IXE8" s="4"/>
      <c r="IXF8" s="4"/>
      <c r="IXG8" s="4"/>
      <c r="IXH8" s="4"/>
      <c r="IXI8" s="4"/>
      <c r="IXJ8" s="4"/>
      <c r="IXK8" s="4"/>
      <c r="IXL8" s="4"/>
      <c r="IXM8" s="4"/>
      <c r="IXN8" s="4"/>
      <c r="IXO8" s="4"/>
      <c r="IXP8" s="4"/>
      <c r="IXQ8" s="4"/>
      <c r="IXR8" s="4"/>
      <c r="IXS8" s="4"/>
      <c r="IXT8" s="4"/>
      <c r="IXU8" s="4"/>
      <c r="IXV8" s="4"/>
      <c r="IXW8" s="4"/>
      <c r="IXX8" s="4"/>
      <c r="IXY8" s="4"/>
      <c r="IXZ8" s="4"/>
      <c r="IYA8" s="4"/>
      <c r="IYB8" s="4"/>
      <c r="IYC8" s="4"/>
      <c r="IYD8" s="4"/>
      <c r="IYE8" s="4"/>
      <c r="IYF8" s="4"/>
      <c r="IYG8" s="4"/>
      <c r="IYH8" s="4"/>
      <c r="IYI8" s="4"/>
      <c r="IYJ8" s="4"/>
      <c r="IYK8" s="4"/>
      <c r="IYL8" s="4"/>
      <c r="IYM8" s="4"/>
      <c r="IYN8" s="4"/>
      <c r="IYO8" s="4"/>
      <c r="IYP8" s="4"/>
      <c r="IYQ8" s="4"/>
      <c r="IYR8" s="4"/>
      <c r="IYS8" s="4"/>
      <c r="IYT8" s="4"/>
      <c r="IYU8" s="4"/>
      <c r="IYV8" s="4"/>
      <c r="IYW8" s="4"/>
      <c r="IYX8" s="4"/>
      <c r="IYY8" s="4"/>
      <c r="IYZ8" s="4"/>
      <c r="IZA8" s="4"/>
      <c r="IZB8" s="4"/>
      <c r="IZC8" s="4"/>
      <c r="IZD8" s="4"/>
      <c r="IZE8" s="4"/>
      <c r="IZF8" s="4"/>
      <c r="IZG8" s="4"/>
      <c r="IZH8" s="4"/>
      <c r="IZI8" s="4"/>
      <c r="IZJ8" s="4"/>
      <c r="IZK8" s="4"/>
      <c r="IZL8" s="4"/>
      <c r="IZM8" s="4"/>
      <c r="IZN8" s="4"/>
      <c r="IZO8" s="4"/>
      <c r="IZP8" s="4"/>
      <c r="IZQ8" s="4"/>
      <c r="IZR8" s="4"/>
      <c r="IZS8" s="4"/>
      <c r="IZT8" s="4"/>
      <c r="IZU8" s="4"/>
      <c r="IZV8" s="4"/>
      <c r="IZW8" s="4"/>
      <c r="IZX8" s="4"/>
      <c r="IZY8" s="4"/>
      <c r="IZZ8" s="4"/>
      <c r="JAA8" s="4"/>
      <c r="JAB8" s="4"/>
      <c r="JAC8" s="4"/>
      <c r="JAD8" s="4"/>
      <c r="JAE8" s="4"/>
      <c r="JAF8" s="4"/>
      <c r="JAG8" s="4"/>
      <c r="JAH8" s="4"/>
      <c r="JAI8" s="4"/>
      <c r="JAJ8" s="4"/>
      <c r="JAK8" s="4"/>
      <c r="JAL8" s="4"/>
      <c r="JAM8" s="4"/>
      <c r="JAN8" s="4"/>
      <c r="JAO8" s="4"/>
      <c r="JAP8" s="4"/>
      <c r="JAQ8" s="4"/>
      <c r="JAR8" s="4"/>
      <c r="JAS8" s="4"/>
      <c r="JAT8" s="4"/>
      <c r="JAU8" s="4"/>
      <c r="JAV8" s="4"/>
      <c r="JAW8" s="4"/>
      <c r="JAX8" s="4"/>
      <c r="JAY8" s="4"/>
      <c r="JAZ8" s="4"/>
      <c r="JBA8" s="4"/>
      <c r="JBB8" s="4"/>
      <c r="JBC8" s="4"/>
      <c r="JBD8" s="4"/>
      <c r="JBE8" s="4"/>
      <c r="JBF8" s="4"/>
      <c r="JBG8" s="4"/>
      <c r="JBH8" s="4"/>
      <c r="JBI8" s="4"/>
      <c r="JBJ8" s="4"/>
      <c r="JBK8" s="4"/>
      <c r="JBL8" s="4"/>
      <c r="JBM8" s="4"/>
      <c r="JBN8" s="4"/>
      <c r="JBO8" s="4"/>
      <c r="JBP8" s="4"/>
      <c r="JBQ8" s="4"/>
      <c r="JBR8" s="4"/>
      <c r="JBS8" s="4"/>
      <c r="JBT8" s="4"/>
      <c r="JBU8" s="4"/>
      <c r="JBV8" s="4"/>
      <c r="JBW8" s="4"/>
      <c r="JBX8" s="4"/>
      <c r="JBY8" s="4"/>
      <c r="JBZ8" s="4"/>
      <c r="JCA8" s="4"/>
      <c r="JCB8" s="4"/>
      <c r="JCC8" s="4"/>
      <c r="JCD8" s="4"/>
      <c r="JCE8" s="4"/>
      <c r="JCF8" s="4"/>
      <c r="JCG8" s="4"/>
      <c r="JCH8" s="4"/>
      <c r="JCI8" s="4"/>
      <c r="JCJ8" s="4"/>
      <c r="JCK8" s="4"/>
      <c r="JCL8" s="4"/>
      <c r="JCM8" s="4"/>
      <c r="JCN8" s="4"/>
      <c r="JCO8" s="4"/>
      <c r="JCP8" s="4"/>
      <c r="JCQ8" s="4"/>
      <c r="JCR8" s="4"/>
      <c r="JCS8" s="4"/>
      <c r="JCT8" s="4"/>
      <c r="JCU8" s="4"/>
      <c r="JCV8" s="4"/>
      <c r="JCW8" s="4"/>
      <c r="JCX8" s="4"/>
      <c r="JCY8" s="4"/>
      <c r="JCZ8" s="4"/>
      <c r="JDA8" s="4"/>
      <c r="JDB8" s="4"/>
      <c r="JDC8" s="4"/>
      <c r="JDD8" s="4"/>
      <c r="JDE8" s="4"/>
      <c r="JDF8" s="4"/>
      <c r="JDG8" s="4"/>
      <c r="JDH8" s="4"/>
      <c r="JDI8" s="4"/>
      <c r="JDJ8" s="4"/>
      <c r="JDK8" s="4"/>
      <c r="JDL8" s="4"/>
      <c r="JDM8" s="4"/>
      <c r="JDN8" s="4"/>
      <c r="JDO8" s="4"/>
      <c r="JDP8" s="4"/>
      <c r="JDQ8" s="4"/>
      <c r="JDR8" s="4"/>
      <c r="JDS8" s="4"/>
      <c r="JDT8" s="4"/>
      <c r="JDU8" s="4"/>
      <c r="JDV8" s="4"/>
      <c r="JDW8" s="4"/>
      <c r="JDX8" s="4"/>
      <c r="JDY8" s="4"/>
      <c r="JDZ8" s="4"/>
      <c r="JEA8" s="4"/>
      <c r="JEB8" s="4"/>
      <c r="JEC8" s="4"/>
      <c r="JED8" s="4"/>
      <c r="JEE8" s="4"/>
      <c r="JEF8" s="4"/>
      <c r="JEG8" s="4"/>
      <c r="JEH8" s="4"/>
      <c r="JEI8" s="4"/>
      <c r="JEJ8" s="4"/>
      <c r="JEK8" s="4"/>
      <c r="JEL8" s="4"/>
      <c r="JEM8" s="4"/>
      <c r="JEN8" s="4"/>
      <c r="JEO8" s="4"/>
      <c r="JEP8" s="4"/>
      <c r="JEQ8" s="4"/>
      <c r="JER8" s="4"/>
      <c r="JES8" s="4"/>
      <c r="JET8" s="4"/>
      <c r="JEU8" s="4"/>
      <c r="JEV8" s="4"/>
      <c r="JEW8" s="4"/>
      <c r="JEX8" s="4"/>
      <c r="JEY8" s="4"/>
      <c r="JEZ8" s="4"/>
      <c r="JFA8" s="4"/>
      <c r="JFB8" s="4"/>
      <c r="JFC8" s="4"/>
      <c r="JFD8" s="4"/>
      <c r="JFE8" s="4"/>
      <c r="JFF8" s="4"/>
      <c r="JFG8" s="4"/>
      <c r="JFH8" s="4"/>
      <c r="JFI8" s="4"/>
      <c r="JFJ8" s="4"/>
      <c r="JFK8" s="4"/>
      <c r="JFL8" s="4"/>
      <c r="JFM8" s="4"/>
      <c r="JFN8" s="4"/>
      <c r="JFO8" s="4"/>
      <c r="JFP8" s="4"/>
      <c r="JFQ8" s="4"/>
      <c r="JFR8" s="4"/>
      <c r="JFS8" s="4"/>
      <c r="JFT8" s="4"/>
      <c r="JFU8" s="4"/>
      <c r="JFV8" s="4"/>
      <c r="JFW8" s="4"/>
      <c r="JFX8" s="4"/>
      <c r="JFY8" s="4"/>
      <c r="JFZ8" s="4"/>
      <c r="JGA8" s="4"/>
      <c r="JGB8" s="4"/>
      <c r="JGC8" s="4"/>
      <c r="JGD8" s="4"/>
      <c r="JGE8" s="4"/>
      <c r="JGF8" s="4"/>
      <c r="JGG8" s="4"/>
      <c r="JGH8" s="4"/>
      <c r="JGI8" s="4"/>
      <c r="JGJ8" s="4"/>
      <c r="JGK8" s="4"/>
      <c r="JGL8" s="4"/>
      <c r="JGM8" s="4"/>
      <c r="JGN8" s="4"/>
      <c r="JGO8" s="4"/>
      <c r="JGP8" s="4"/>
      <c r="JGQ8" s="4"/>
      <c r="JGR8" s="4"/>
      <c r="JGS8" s="4"/>
      <c r="JGT8" s="4"/>
      <c r="JGU8" s="4"/>
      <c r="JGV8" s="4"/>
      <c r="JGW8" s="4"/>
      <c r="JGX8" s="4"/>
      <c r="JGY8" s="4"/>
      <c r="JGZ8" s="4"/>
      <c r="JHA8" s="4"/>
      <c r="JHB8" s="4"/>
      <c r="JHC8" s="4"/>
      <c r="JHD8" s="4"/>
      <c r="JHE8" s="4"/>
      <c r="JHF8" s="4"/>
      <c r="JHG8" s="4"/>
      <c r="JHH8" s="4"/>
      <c r="JHI8" s="4"/>
      <c r="JHJ8" s="4"/>
      <c r="JHK8" s="4"/>
      <c r="JHL8" s="4"/>
      <c r="JHM8" s="4"/>
      <c r="JHN8" s="4"/>
      <c r="JHO8" s="4"/>
      <c r="JHP8" s="4"/>
      <c r="JHQ8" s="4"/>
      <c r="JHR8" s="4"/>
      <c r="JHS8" s="4"/>
      <c r="JHT8" s="4"/>
      <c r="JHU8" s="4"/>
      <c r="JHV8" s="4"/>
      <c r="JHW8" s="4"/>
      <c r="JHX8" s="4"/>
      <c r="JHY8" s="4"/>
      <c r="JHZ8" s="4"/>
      <c r="JIA8" s="4"/>
      <c r="JIB8" s="4"/>
      <c r="JIC8" s="4"/>
      <c r="JID8" s="4"/>
      <c r="JIE8" s="4"/>
      <c r="JIF8" s="4"/>
      <c r="JIG8" s="4"/>
      <c r="JIH8" s="4"/>
      <c r="JII8" s="4"/>
      <c r="JIJ8" s="4"/>
      <c r="JIK8" s="4"/>
      <c r="JIL8" s="4"/>
      <c r="JIM8" s="4"/>
      <c r="JIN8" s="4"/>
      <c r="JIO8" s="4"/>
      <c r="JIP8" s="4"/>
      <c r="JIQ8" s="4"/>
      <c r="JIR8" s="4"/>
      <c r="JIS8" s="4"/>
      <c r="JIT8" s="4"/>
      <c r="JIU8" s="4"/>
      <c r="JIV8" s="4"/>
      <c r="JIW8" s="4"/>
      <c r="JIX8" s="4"/>
      <c r="JIY8" s="4"/>
      <c r="JIZ8" s="4"/>
      <c r="JJA8" s="4"/>
      <c r="JJB8" s="4"/>
      <c r="JJC8" s="4"/>
      <c r="JJD8" s="4"/>
      <c r="JJE8" s="4"/>
      <c r="JJF8" s="4"/>
      <c r="JJG8" s="4"/>
      <c r="JJH8" s="4"/>
      <c r="JJI8" s="4"/>
      <c r="JJJ8" s="4"/>
      <c r="JJK8" s="4"/>
      <c r="JJL8" s="4"/>
      <c r="JJM8" s="4"/>
      <c r="JJN8" s="4"/>
      <c r="JJO8" s="4"/>
      <c r="JJP8" s="4"/>
      <c r="JJQ8" s="4"/>
      <c r="JJR8" s="4"/>
      <c r="JJS8" s="4"/>
      <c r="JJT8" s="4"/>
      <c r="JJU8" s="4"/>
      <c r="JJV8" s="4"/>
      <c r="JJW8" s="4"/>
      <c r="JJX8" s="4"/>
      <c r="JJY8" s="4"/>
      <c r="JJZ8" s="4"/>
      <c r="JKA8" s="4"/>
      <c r="JKB8" s="4"/>
      <c r="JKC8" s="4"/>
      <c r="JKD8" s="4"/>
      <c r="JKE8" s="4"/>
      <c r="JKF8" s="4"/>
      <c r="JKG8" s="4"/>
      <c r="JKH8" s="4"/>
      <c r="JKI8" s="4"/>
      <c r="JKJ8" s="4"/>
      <c r="JKK8" s="4"/>
      <c r="JKL8" s="4"/>
      <c r="JKM8" s="4"/>
      <c r="JKN8" s="4"/>
      <c r="JKO8" s="4"/>
      <c r="JKP8" s="4"/>
      <c r="JKQ8" s="4"/>
      <c r="JKR8" s="4"/>
      <c r="JKS8" s="4"/>
      <c r="JKT8" s="4"/>
      <c r="JKU8" s="4"/>
      <c r="JKV8" s="4"/>
      <c r="JKW8" s="4"/>
      <c r="JKX8" s="4"/>
      <c r="JKY8" s="4"/>
      <c r="JKZ8" s="4"/>
      <c r="JLA8" s="4"/>
      <c r="JLB8" s="4"/>
      <c r="JLC8" s="4"/>
      <c r="JLD8" s="4"/>
      <c r="JLE8" s="4"/>
      <c r="JLF8" s="4"/>
      <c r="JLG8" s="4"/>
      <c r="JLH8" s="4"/>
      <c r="JLI8" s="4"/>
      <c r="JLJ8" s="4"/>
      <c r="JLK8" s="4"/>
      <c r="JLL8" s="4"/>
      <c r="JLM8" s="4"/>
      <c r="JLN8" s="4"/>
      <c r="JLO8" s="4"/>
      <c r="JLP8" s="4"/>
      <c r="JLQ8" s="4"/>
      <c r="JLR8" s="4"/>
      <c r="JLS8" s="4"/>
      <c r="JLT8" s="4"/>
      <c r="JLU8" s="4"/>
      <c r="JLV8" s="4"/>
      <c r="JLW8" s="4"/>
      <c r="JLX8" s="4"/>
      <c r="JLY8" s="4"/>
      <c r="JLZ8" s="4"/>
      <c r="JMA8" s="4"/>
      <c r="JMB8" s="4"/>
      <c r="JMC8" s="4"/>
      <c r="JMD8" s="4"/>
      <c r="JME8" s="4"/>
      <c r="JMF8" s="4"/>
      <c r="JMG8" s="4"/>
      <c r="JMH8" s="4"/>
      <c r="JMI8" s="4"/>
      <c r="JMJ8" s="4"/>
      <c r="JMK8" s="4"/>
      <c r="JML8" s="4"/>
      <c r="JMM8" s="4"/>
      <c r="JMN8" s="4"/>
      <c r="JMO8" s="4"/>
      <c r="JMP8" s="4"/>
      <c r="JMQ8" s="4"/>
      <c r="JMR8" s="4"/>
      <c r="JMS8" s="4"/>
      <c r="JMT8" s="4"/>
      <c r="JMU8" s="4"/>
      <c r="JMV8" s="4"/>
      <c r="JMW8" s="4"/>
      <c r="JMX8" s="4"/>
      <c r="JMY8" s="4"/>
      <c r="JMZ8" s="4"/>
      <c r="JNA8" s="4"/>
      <c r="JNB8" s="4"/>
      <c r="JNC8" s="4"/>
      <c r="JND8" s="4"/>
      <c r="JNE8" s="4"/>
      <c r="JNF8" s="4"/>
      <c r="JNG8" s="4"/>
      <c r="JNH8" s="4"/>
      <c r="JNI8" s="4"/>
      <c r="JNJ8" s="4"/>
      <c r="JNK8" s="4"/>
      <c r="JNL8" s="4"/>
      <c r="JNM8" s="4"/>
      <c r="JNN8" s="4"/>
      <c r="JNO8" s="4"/>
      <c r="JNP8" s="4"/>
      <c r="JNQ8" s="4"/>
      <c r="JNR8" s="4"/>
      <c r="JNS8" s="4"/>
      <c r="JNT8" s="4"/>
      <c r="JNU8" s="4"/>
      <c r="JNV8" s="4"/>
      <c r="JNW8" s="4"/>
      <c r="JNX8" s="4"/>
      <c r="JNY8" s="4"/>
      <c r="JNZ8" s="4"/>
      <c r="JOA8" s="4"/>
      <c r="JOB8" s="4"/>
      <c r="JOC8" s="4"/>
      <c r="JOD8" s="4"/>
      <c r="JOE8" s="4"/>
      <c r="JOF8" s="4"/>
      <c r="JOG8" s="4"/>
      <c r="JOH8" s="4"/>
      <c r="JOI8" s="4"/>
      <c r="JOJ8" s="4"/>
      <c r="JOK8" s="4"/>
      <c r="JOL8" s="4"/>
      <c r="JOM8" s="4"/>
      <c r="JON8" s="4"/>
      <c r="JOO8" s="4"/>
      <c r="JOP8" s="4"/>
      <c r="JOQ8" s="4"/>
      <c r="JOR8" s="4"/>
      <c r="JOS8" s="4"/>
      <c r="JOT8" s="4"/>
      <c r="JOU8" s="4"/>
      <c r="JOV8" s="4"/>
      <c r="JOW8" s="4"/>
      <c r="JOX8" s="4"/>
      <c r="JOY8" s="4"/>
      <c r="JOZ8" s="4"/>
      <c r="JPA8" s="4"/>
      <c r="JPB8" s="4"/>
      <c r="JPC8" s="4"/>
      <c r="JPD8" s="4"/>
      <c r="JPE8" s="4"/>
      <c r="JPF8" s="4"/>
      <c r="JPG8" s="4"/>
      <c r="JPH8" s="4"/>
      <c r="JPI8" s="4"/>
      <c r="JPJ8" s="4"/>
      <c r="JPK8" s="4"/>
      <c r="JPL8" s="4"/>
      <c r="JPM8" s="4"/>
      <c r="JPN8" s="4"/>
      <c r="JPO8" s="4"/>
      <c r="JPP8" s="4"/>
      <c r="JPQ8" s="4"/>
      <c r="JPR8" s="4"/>
      <c r="JPS8" s="4"/>
      <c r="JPT8" s="4"/>
      <c r="JPU8" s="4"/>
      <c r="JPV8" s="4"/>
      <c r="JPW8" s="4"/>
      <c r="JPX8" s="4"/>
      <c r="JPY8" s="4"/>
      <c r="JPZ8" s="4"/>
      <c r="JQA8" s="4"/>
      <c r="JQB8" s="4"/>
      <c r="JQC8" s="4"/>
      <c r="JQD8" s="4"/>
      <c r="JQE8" s="4"/>
      <c r="JQF8" s="4"/>
      <c r="JQG8" s="4"/>
      <c r="JQH8" s="4"/>
      <c r="JQI8" s="4"/>
      <c r="JQJ8" s="4"/>
      <c r="JQK8" s="4"/>
      <c r="JQL8" s="4"/>
      <c r="JQM8" s="4"/>
      <c r="JQN8" s="4"/>
      <c r="JQO8" s="4"/>
      <c r="JQP8" s="4"/>
      <c r="JQQ8" s="4"/>
      <c r="JQR8" s="4"/>
      <c r="JQS8" s="4"/>
      <c r="JQT8" s="4"/>
      <c r="JQU8" s="4"/>
      <c r="JQV8" s="4"/>
      <c r="JQW8" s="4"/>
      <c r="JQX8" s="4"/>
      <c r="JQY8" s="4"/>
      <c r="JQZ8" s="4"/>
      <c r="JRA8" s="4"/>
      <c r="JRB8" s="4"/>
      <c r="JRC8" s="4"/>
      <c r="JRD8" s="4"/>
      <c r="JRE8" s="4"/>
      <c r="JRF8" s="4"/>
      <c r="JRG8" s="4"/>
      <c r="JRH8" s="4"/>
      <c r="JRI8" s="4"/>
      <c r="JRJ8" s="4"/>
      <c r="JRK8" s="4"/>
      <c r="JRL8" s="4"/>
      <c r="JRM8" s="4"/>
      <c r="JRN8" s="4"/>
      <c r="JRO8" s="4"/>
      <c r="JRP8" s="4"/>
      <c r="JRQ8" s="4"/>
      <c r="JRR8" s="4"/>
      <c r="JRS8" s="4"/>
      <c r="JRT8" s="4"/>
      <c r="JRU8" s="4"/>
      <c r="JRV8" s="4"/>
      <c r="JRW8" s="4"/>
      <c r="JRX8" s="4"/>
      <c r="JRY8" s="4"/>
      <c r="JRZ8" s="4"/>
      <c r="JSA8" s="4"/>
      <c r="JSB8" s="4"/>
      <c r="JSC8" s="4"/>
      <c r="JSD8" s="4"/>
      <c r="JSE8" s="4"/>
      <c r="JSF8" s="4"/>
      <c r="JSG8" s="4"/>
      <c r="JSH8" s="4"/>
      <c r="JSI8" s="4"/>
      <c r="JSJ8" s="4"/>
      <c r="JSK8" s="4"/>
      <c r="JSL8" s="4"/>
      <c r="JSM8" s="4"/>
      <c r="JSN8" s="4"/>
      <c r="JSO8" s="4"/>
      <c r="JSP8" s="4"/>
      <c r="JSQ8" s="4"/>
      <c r="JSR8" s="4"/>
      <c r="JSS8" s="4"/>
      <c r="JST8" s="4"/>
      <c r="JSU8" s="4"/>
      <c r="JSV8" s="4"/>
      <c r="JSW8" s="4"/>
      <c r="JSX8" s="4"/>
      <c r="JSY8" s="4"/>
      <c r="JSZ8" s="4"/>
      <c r="JTA8" s="4"/>
      <c r="JTB8" s="4"/>
      <c r="JTC8" s="4"/>
      <c r="JTD8" s="4"/>
      <c r="JTE8" s="4"/>
      <c r="JTF8" s="4"/>
      <c r="JTG8" s="4"/>
      <c r="JTH8" s="4"/>
      <c r="JTI8" s="4"/>
      <c r="JTJ8" s="4"/>
      <c r="JTK8" s="4"/>
      <c r="JTL8" s="4"/>
      <c r="JTM8" s="4"/>
      <c r="JTN8" s="4"/>
      <c r="JTO8" s="4"/>
      <c r="JTP8" s="4"/>
      <c r="JTQ8" s="4"/>
      <c r="JTR8" s="4"/>
      <c r="JTS8" s="4"/>
      <c r="JTT8" s="4"/>
      <c r="JTU8" s="4"/>
      <c r="JTV8" s="4"/>
      <c r="JTW8" s="4"/>
      <c r="JTX8" s="4"/>
      <c r="JTY8" s="4"/>
      <c r="JTZ8" s="4"/>
      <c r="JUA8" s="4"/>
      <c r="JUB8" s="4"/>
      <c r="JUC8" s="4"/>
      <c r="JUD8" s="4"/>
      <c r="JUE8" s="4"/>
      <c r="JUF8" s="4"/>
      <c r="JUG8" s="4"/>
      <c r="JUH8" s="4"/>
      <c r="JUI8" s="4"/>
      <c r="JUJ8" s="4"/>
      <c r="JUK8" s="4"/>
      <c r="JUL8" s="4"/>
      <c r="JUM8" s="4"/>
      <c r="JUN8" s="4"/>
      <c r="JUO8" s="4"/>
      <c r="JUP8" s="4"/>
      <c r="JUQ8" s="4"/>
      <c r="JUR8" s="4"/>
      <c r="JUS8" s="4"/>
      <c r="JUT8" s="4"/>
      <c r="JUU8" s="4"/>
      <c r="JUV8" s="4"/>
      <c r="JUW8" s="4"/>
      <c r="JUX8" s="4"/>
      <c r="JUY8" s="4"/>
      <c r="JUZ8" s="4"/>
      <c r="JVA8" s="4"/>
      <c r="JVB8" s="4"/>
      <c r="JVC8" s="4"/>
      <c r="JVD8" s="4"/>
      <c r="JVE8" s="4"/>
      <c r="JVF8" s="4"/>
      <c r="JVG8" s="4"/>
      <c r="JVH8" s="4"/>
      <c r="JVI8" s="4"/>
      <c r="JVJ8" s="4"/>
      <c r="JVK8" s="4"/>
      <c r="JVL8" s="4"/>
      <c r="JVM8" s="4"/>
      <c r="JVN8" s="4"/>
      <c r="JVO8" s="4"/>
      <c r="JVP8" s="4"/>
      <c r="JVQ8" s="4"/>
      <c r="JVR8" s="4"/>
      <c r="JVS8" s="4"/>
      <c r="JVT8" s="4"/>
      <c r="JVU8" s="4"/>
      <c r="JVV8" s="4"/>
      <c r="JVW8" s="4"/>
      <c r="JVX8" s="4"/>
      <c r="JVY8" s="4"/>
      <c r="JVZ8" s="4"/>
      <c r="JWA8" s="4"/>
      <c r="JWB8" s="4"/>
      <c r="JWC8" s="4"/>
      <c r="JWD8" s="4"/>
      <c r="JWE8" s="4"/>
      <c r="JWF8" s="4"/>
      <c r="JWG8" s="4"/>
      <c r="JWH8" s="4"/>
      <c r="JWI8" s="4"/>
      <c r="JWJ8" s="4"/>
      <c r="JWK8" s="4"/>
      <c r="JWL8" s="4"/>
      <c r="JWM8" s="4"/>
      <c r="JWN8" s="4"/>
      <c r="JWO8" s="4"/>
      <c r="JWP8" s="4"/>
      <c r="JWQ8" s="4"/>
      <c r="JWR8" s="4"/>
      <c r="JWS8" s="4"/>
      <c r="JWT8" s="4"/>
      <c r="JWU8" s="4"/>
      <c r="JWV8" s="4"/>
      <c r="JWW8" s="4"/>
      <c r="JWX8" s="4"/>
      <c r="JWY8" s="4"/>
      <c r="JWZ8" s="4"/>
      <c r="JXA8" s="4"/>
      <c r="JXB8" s="4"/>
      <c r="JXC8" s="4"/>
      <c r="JXD8" s="4"/>
      <c r="JXE8" s="4"/>
      <c r="JXF8" s="4"/>
      <c r="JXG8" s="4"/>
      <c r="JXH8" s="4"/>
      <c r="JXI8" s="4"/>
      <c r="JXJ8" s="4"/>
      <c r="JXK8" s="4"/>
      <c r="JXL8" s="4"/>
      <c r="JXM8" s="4"/>
      <c r="JXN8" s="4"/>
      <c r="JXO8" s="4"/>
      <c r="JXP8" s="4"/>
      <c r="JXQ8" s="4"/>
      <c r="JXR8" s="4"/>
      <c r="JXS8" s="4"/>
      <c r="JXT8" s="4"/>
      <c r="JXU8" s="4"/>
      <c r="JXV8" s="4"/>
      <c r="JXW8" s="4"/>
      <c r="JXX8" s="4"/>
      <c r="JXY8" s="4"/>
      <c r="JXZ8" s="4"/>
      <c r="JYA8" s="4"/>
      <c r="JYB8" s="4"/>
      <c r="JYC8" s="4"/>
      <c r="JYD8" s="4"/>
      <c r="JYE8" s="4"/>
      <c r="JYF8" s="4"/>
      <c r="JYG8" s="4"/>
      <c r="JYH8" s="4"/>
      <c r="JYI8" s="4"/>
      <c r="JYJ8" s="4"/>
      <c r="JYK8" s="4"/>
      <c r="JYL8" s="4"/>
      <c r="JYM8" s="4"/>
      <c r="JYN8" s="4"/>
      <c r="JYO8" s="4"/>
      <c r="JYP8" s="4"/>
      <c r="JYQ8" s="4"/>
      <c r="JYR8" s="4"/>
      <c r="JYS8" s="4"/>
      <c r="JYT8" s="4"/>
      <c r="JYU8" s="4"/>
      <c r="JYV8" s="4"/>
      <c r="JYW8" s="4"/>
      <c r="JYX8" s="4"/>
      <c r="JYY8" s="4"/>
      <c r="JYZ8" s="4"/>
      <c r="JZA8" s="4"/>
      <c r="JZB8" s="4"/>
      <c r="JZC8" s="4"/>
      <c r="JZD8" s="4"/>
      <c r="JZE8" s="4"/>
      <c r="JZF8" s="4"/>
      <c r="JZG8" s="4"/>
      <c r="JZH8" s="4"/>
      <c r="JZI8" s="4"/>
      <c r="JZJ8" s="4"/>
      <c r="JZK8" s="4"/>
      <c r="JZL8" s="4"/>
      <c r="JZM8" s="4"/>
      <c r="JZN8" s="4"/>
      <c r="JZO8" s="4"/>
      <c r="JZP8" s="4"/>
      <c r="JZQ8" s="4"/>
      <c r="JZR8" s="4"/>
      <c r="JZS8" s="4"/>
      <c r="JZT8" s="4"/>
      <c r="JZU8" s="4"/>
      <c r="JZV8" s="4"/>
      <c r="JZW8" s="4"/>
      <c r="JZX8" s="4"/>
      <c r="JZY8" s="4"/>
      <c r="JZZ8" s="4"/>
      <c r="KAA8" s="4"/>
      <c r="KAB8" s="4"/>
      <c r="KAC8" s="4"/>
      <c r="KAD8" s="4"/>
      <c r="KAE8" s="4"/>
      <c r="KAF8" s="4"/>
      <c r="KAG8" s="4"/>
      <c r="KAH8" s="4"/>
      <c r="KAI8" s="4"/>
      <c r="KAJ8" s="4"/>
      <c r="KAK8" s="4"/>
      <c r="KAL8" s="4"/>
      <c r="KAM8" s="4"/>
      <c r="KAN8" s="4"/>
      <c r="KAO8" s="4"/>
      <c r="KAP8" s="4"/>
      <c r="KAQ8" s="4"/>
      <c r="KAR8" s="4"/>
      <c r="KAS8" s="4"/>
      <c r="KAT8" s="4"/>
      <c r="KAU8" s="4"/>
      <c r="KAV8" s="4"/>
      <c r="KAW8" s="4"/>
      <c r="KAX8" s="4"/>
      <c r="KAY8" s="4"/>
      <c r="KAZ8" s="4"/>
      <c r="KBA8" s="4"/>
      <c r="KBB8" s="4"/>
      <c r="KBC8" s="4"/>
      <c r="KBD8" s="4"/>
      <c r="KBE8" s="4"/>
      <c r="KBF8" s="4"/>
      <c r="KBG8" s="4"/>
      <c r="KBH8" s="4"/>
      <c r="KBI8" s="4"/>
      <c r="KBJ8" s="4"/>
      <c r="KBK8" s="4"/>
      <c r="KBL8" s="4"/>
      <c r="KBM8" s="4"/>
      <c r="KBN8" s="4"/>
      <c r="KBO8" s="4"/>
      <c r="KBP8" s="4"/>
      <c r="KBQ8" s="4"/>
      <c r="KBR8" s="4"/>
      <c r="KBS8" s="4"/>
      <c r="KBT8" s="4"/>
      <c r="KBU8" s="4"/>
      <c r="KBV8" s="4"/>
      <c r="KBW8" s="4"/>
      <c r="KBX8" s="4"/>
      <c r="KBY8" s="4"/>
      <c r="KBZ8" s="4"/>
      <c r="KCA8" s="4"/>
      <c r="KCB8" s="4"/>
      <c r="KCC8" s="4"/>
      <c r="KCD8" s="4"/>
      <c r="KCE8" s="4"/>
      <c r="KCF8" s="4"/>
      <c r="KCG8" s="4"/>
      <c r="KCH8" s="4"/>
      <c r="KCI8" s="4"/>
      <c r="KCJ8" s="4"/>
      <c r="KCK8" s="4"/>
      <c r="KCL8" s="4"/>
      <c r="KCM8" s="4"/>
      <c r="KCN8" s="4"/>
      <c r="KCO8" s="4"/>
      <c r="KCP8" s="4"/>
      <c r="KCQ8" s="4"/>
      <c r="KCR8" s="4"/>
      <c r="KCS8" s="4"/>
      <c r="KCT8" s="4"/>
      <c r="KCU8" s="4"/>
      <c r="KCV8" s="4"/>
      <c r="KCW8" s="4"/>
      <c r="KCX8" s="4"/>
      <c r="KCY8" s="4"/>
      <c r="KCZ8" s="4"/>
      <c r="KDA8" s="4"/>
      <c r="KDB8" s="4"/>
      <c r="KDC8" s="4"/>
      <c r="KDD8" s="4"/>
      <c r="KDE8" s="4"/>
      <c r="KDF8" s="4"/>
      <c r="KDG8" s="4"/>
      <c r="KDH8" s="4"/>
      <c r="KDI8" s="4"/>
      <c r="KDJ8" s="4"/>
      <c r="KDK8" s="4"/>
      <c r="KDL8" s="4"/>
      <c r="KDM8" s="4"/>
      <c r="KDN8" s="4"/>
      <c r="KDO8" s="4"/>
      <c r="KDP8" s="4"/>
      <c r="KDQ8" s="4"/>
      <c r="KDR8" s="4"/>
      <c r="KDS8" s="4"/>
      <c r="KDT8" s="4"/>
      <c r="KDU8" s="4"/>
      <c r="KDV8" s="4"/>
      <c r="KDW8" s="4"/>
      <c r="KDX8" s="4"/>
      <c r="KDY8" s="4"/>
      <c r="KDZ8" s="4"/>
      <c r="KEA8" s="4"/>
      <c r="KEB8" s="4"/>
      <c r="KEC8" s="4"/>
      <c r="KED8" s="4"/>
      <c r="KEE8" s="4"/>
      <c r="KEF8" s="4"/>
      <c r="KEG8" s="4"/>
      <c r="KEH8" s="4"/>
      <c r="KEI8" s="4"/>
      <c r="KEJ8" s="4"/>
      <c r="KEK8" s="4"/>
      <c r="KEL8" s="4"/>
      <c r="KEM8" s="4"/>
      <c r="KEN8" s="4"/>
      <c r="KEO8" s="4"/>
      <c r="KEP8" s="4"/>
      <c r="KEQ8" s="4"/>
      <c r="KER8" s="4"/>
      <c r="KES8" s="4"/>
      <c r="KET8" s="4"/>
      <c r="KEU8" s="4"/>
      <c r="KEV8" s="4"/>
      <c r="KEW8" s="4"/>
      <c r="KEX8" s="4"/>
      <c r="KEY8" s="4"/>
      <c r="KEZ8" s="4"/>
      <c r="KFA8" s="4"/>
      <c r="KFB8" s="4"/>
      <c r="KFC8" s="4"/>
      <c r="KFD8" s="4"/>
      <c r="KFE8" s="4"/>
      <c r="KFF8" s="4"/>
      <c r="KFG8" s="4"/>
      <c r="KFH8" s="4"/>
      <c r="KFI8" s="4"/>
      <c r="KFJ8" s="4"/>
      <c r="KFK8" s="4"/>
      <c r="KFL8" s="4"/>
      <c r="KFM8" s="4"/>
      <c r="KFN8" s="4"/>
      <c r="KFO8" s="4"/>
      <c r="KFP8" s="4"/>
      <c r="KFQ8" s="4"/>
      <c r="KFR8" s="4"/>
      <c r="KFS8" s="4"/>
      <c r="KFT8" s="4"/>
      <c r="KFU8" s="4"/>
      <c r="KFV8" s="4"/>
      <c r="KFW8" s="4"/>
      <c r="KFX8" s="4"/>
      <c r="KFY8" s="4"/>
      <c r="KFZ8" s="4"/>
      <c r="KGA8" s="4"/>
      <c r="KGB8" s="4"/>
      <c r="KGC8" s="4"/>
      <c r="KGD8" s="4"/>
      <c r="KGE8" s="4"/>
      <c r="KGF8" s="4"/>
      <c r="KGG8" s="4"/>
      <c r="KGH8" s="4"/>
      <c r="KGI8" s="4"/>
      <c r="KGJ8" s="4"/>
      <c r="KGK8" s="4"/>
      <c r="KGL8" s="4"/>
      <c r="KGM8" s="4"/>
      <c r="KGN8" s="4"/>
      <c r="KGO8" s="4"/>
      <c r="KGP8" s="4"/>
      <c r="KGQ8" s="4"/>
      <c r="KGR8" s="4"/>
      <c r="KGS8" s="4"/>
      <c r="KGT8" s="4"/>
      <c r="KGU8" s="4"/>
      <c r="KGV8" s="4"/>
      <c r="KGW8" s="4"/>
      <c r="KGX8" s="4"/>
      <c r="KGY8" s="4"/>
      <c r="KGZ8" s="4"/>
      <c r="KHA8" s="4"/>
      <c r="KHB8" s="4"/>
      <c r="KHC8" s="4"/>
      <c r="KHD8" s="4"/>
      <c r="KHE8" s="4"/>
      <c r="KHF8" s="4"/>
      <c r="KHG8" s="4"/>
      <c r="KHH8" s="4"/>
      <c r="KHI8" s="4"/>
      <c r="KHJ8" s="4"/>
      <c r="KHK8" s="4"/>
      <c r="KHL8" s="4"/>
      <c r="KHM8" s="4"/>
      <c r="KHN8" s="4"/>
      <c r="KHO8" s="4"/>
      <c r="KHP8" s="4"/>
      <c r="KHQ8" s="4"/>
      <c r="KHR8" s="4"/>
      <c r="KHS8" s="4"/>
      <c r="KHT8" s="4"/>
      <c r="KHU8" s="4"/>
      <c r="KHV8" s="4"/>
      <c r="KHW8" s="4"/>
      <c r="KHX8" s="4"/>
      <c r="KHY8" s="4"/>
      <c r="KHZ8" s="4"/>
      <c r="KIA8" s="4"/>
      <c r="KIB8" s="4"/>
      <c r="KIC8" s="4"/>
      <c r="KID8" s="4"/>
      <c r="KIE8" s="4"/>
      <c r="KIF8" s="4"/>
      <c r="KIG8" s="4"/>
      <c r="KIH8" s="4"/>
      <c r="KII8" s="4"/>
      <c r="KIJ8" s="4"/>
      <c r="KIK8" s="4"/>
      <c r="KIL8" s="4"/>
      <c r="KIM8" s="4"/>
      <c r="KIN8" s="4"/>
      <c r="KIO8" s="4"/>
      <c r="KIP8" s="4"/>
      <c r="KIQ8" s="4"/>
      <c r="KIR8" s="4"/>
      <c r="KIS8" s="4"/>
      <c r="KIT8" s="4"/>
      <c r="KIU8" s="4"/>
      <c r="KIV8" s="4"/>
      <c r="KIW8" s="4"/>
      <c r="KIX8" s="4"/>
      <c r="KIY8" s="4"/>
      <c r="KIZ8" s="4"/>
      <c r="KJA8" s="4"/>
      <c r="KJB8" s="4"/>
      <c r="KJC8" s="4"/>
      <c r="KJD8" s="4"/>
      <c r="KJE8" s="4"/>
      <c r="KJF8" s="4"/>
      <c r="KJG8" s="4"/>
      <c r="KJH8" s="4"/>
      <c r="KJI8" s="4"/>
      <c r="KJJ8" s="4"/>
      <c r="KJK8" s="4"/>
      <c r="KJL8" s="4"/>
      <c r="KJM8" s="4"/>
      <c r="KJN8" s="4"/>
      <c r="KJO8" s="4"/>
      <c r="KJP8" s="4"/>
      <c r="KJQ8" s="4"/>
      <c r="KJR8" s="4"/>
      <c r="KJS8" s="4"/>
      <c r="KJT8" s="4"/>
      <c r="KJU8" s="4"/>
      <c r="KJV8" s="4"/>
      <c r="KJW8" s="4"/>
      <c r="KJX8" s="4"/>
      <c r="KJY8" s="4"/>
      <c r="KJZ8" s="4"/>
      <c r="KKA8" s="4"/>
      <c r="KKB8" s="4"/>
      <c r="KKC8" s="4"/>
      <c r="KKD8" s="4"/>
      <c r="KKE8" s="4"/>
      <c r="KKF8" s="4"/>
      <c r="KKG8" s="4"/>
      <c r="KKH8" s="4"/>
      <c r="KKI8" s="4"/>
      <c r="KKJ8" s="4"/>
      <c r="KKK8" s="4"/>
      <c r="KKL8" s="4"/>
      <c r="KKM8" s="4"/>
      <c r="KKN8" s="4"/>
      <c r="KKO8" s="4"/>
      <c r="KKP8" s="4"/>
      <c r="KKQ8" s="4"/>
      <c r="KKR8" s="4"/>
      <c r="KKS8" s="4"/>
      <c r="KKT8" s="4"/>
      <c r="KKU8" s="4"/>
      <c r="KKV8" s="4"/>
      <c r="KKW8" s="4"/>
      <c r="KKX8" s="4"/>
      <c r="KKY8" s="4"/>
      <c r="KKZ8" s="4"/>
      <c r="KLA8" s="4"/>
      <c r="KLB8" s="4"/>
      <c r="KLC8" s="4"/>
      <c r="KLD8" s="4"/>
      <c r="KLE8" s="4"/>
      <c r="KLF8" s="4"/>
      <c r="KLG8" s="4"/>
      <c r="KLH8" s="4"/>
      <c r="KLI8" s="4"/>
      <c r="KLJ8" s="4"/>
      <c r="KLK8" s="4"/>
      <c r="KLL8" s="4"/>
      <c r="KLM8" s="4"/>
      <c r="KLN8" s="4"/>
      <c r="KLO8" s="4"/>
      <c r="KLP8" s="4"/>
      <c r="KLQ8" s="4"/>
      <c r="KLR8" s="4"/>
      <c r="KLS8" s="4"/>
      <c r="KLT8" s="4"/>
      <c r="KLU8" s="4"/>
      <c r="KLV8" s="4"/>
      <c r="KLW8" s="4"/>
      <c r="KLX8" s="4"/>
      <c r="KLY8" s="4"/>
      <c r="KLZ8" s="4"/>
      <c r="KMA8" s="4"/>
      <c r="KMB8" s="4"/>
      <c r="KMC8" s="4"/>
      <c r="KMD8" s="4"/>
      <c r="KME8" s="4"/>
      <c r="KMF8" s="4"/>
      <c r="KMG8" s="4"/>
      <c r="KMH8" s="4"/>
      <c r="KMI8" s="4"/>
      <c r="KMJ8" s="4"/>
      <c r="KMK8" s="4"/>
      <c r="KML8" s="4"/>
      <c r="KMM8" s="4"/>
      <c r="KMN8" s="4"/>
      <c r="KMO8" s="4"/>
      <c r="KMP8" s="4"/>
      <c r="KMQ8" s="4"/>
      <c r="KMR8" s="4"/>
      <c r="KMS8" s="4"/>
      <c r="KMT8" s="4"/>
      <c r="KMU8" s="4"/>
      <c r="KMV8" s="4"/>
      <c r="KMW8" s="4"/>
      <c r="KMX8" s="4"/>
      <c r="KMY8" s="4"/>
      <c r="KMZ8" s="4"/>
      <c r="KNA8" s="4"/>
      <c r="KNB8" s="4"/>
      <c r="KNC8" s="4"/>
      <c r="KND8" s="4"/>
      <c r="KNE8" s="4"/>
      <c r="KNF8" s="4"/>
      <c r="KNG8" s="4"/>
      <c r="KNH8" s="4"/>
      <c r="KNI8" s="4"/>
      <c r="KNJ8" s="4"/>
      <c r="KNK8" s="4"/>
      <c r="KNL8" s="4"/>
      <c r="KNM8" s="4"/>
      <c r="KNN8" s="4"/>
      <c r="KNO8" s="4"/>
      <c r="KNP8" s="4"/>
      <c r="KNQ8" s="4"/>
      <c r="KNR8" s="4"/>
      <c r="KNS8" s="4"/>
      <c r="KNT8" s="4"/>
      <c r="KNU8" s="4"/>
      <c r="KNV8" s="4"/>
      <c r="KNW8" s="4"/>
      <c r="KNX8" s="4"/>
      <c r="KNY8" s="4"/>
      <c r="KNZ8" s="4"/>
      <c r="KOA8" s="4"/>
      <c r="KOB8" s="4"/>
      <c r="KOC8" s="4"/>
      <c r="KOD8" s="4"/>
      <c r="KOE8" s="4"/>
      <c r="KOF8" s="4"/>
      <c r="KOG8" s="4"/>
      <c r="KOH8" s="4"/>
      <c r="KOI8" s="4"/>
      <c r="KOJ8" s="4"/>
      <c r="KOK8" s="4"/>
      <c r="KOL8" s="4"/>
      <c r="KOM8" s="4"/>
      <c r="KON8" s="4"/>
      <c r="KOO8" s="4"/>
      <c r="KOP8" s="4"/>
      <c r="KOQ8" s="4"/>
      <c r="KOR8" s="4"/>
      <c r="KOS8" s="4"/>
      <c r="KOT8" s="4"/>
      <c r="KOU8" s="4"/>
      <c r="KOV8" s="4"/>
      <c r="KOW8" s="4"/>
      <c r="KOX8" s="4"/>
      <c r="KOY8" s="4"/>
      <c r="KOZ8" s="4"/>
      <c r="KPA8" s="4"/>
      <c r="KPB8" s="4"/>
      <c r="KPC8" s="4"/>
      <c r="KPD8" s="4"/>
      <c r="KPE8" s="4"/>
      <c r="KPF8" s="4"/>
      <c r="KPG8" s="4"/>
      <c r="KPH8" s="4"/>
      <c r="KPI8" s="4"/>
      <c r="KPJ8" s="4"/>
      <c r="KPK8" s="4"/>
      <c r="KPL8" s="4"/>
      <c r="KPM8" s="4"/>
      <c r="KPN8" s="4"/>
      <c r="KPO8" s="4"/>
      <c r="KPP8" s="4"/>
      <c r="KPQ8" s="4"/>
      <c r="KPR8" s="4"/>
      <c r="KPS8" s="4"/>
      <c r="KPT8" s="4"/>
      <c r="KPU8" s="4"/>
      <c r="KPV8" s="4"/>
      <c r="KPW8" s="4"/>
      <c r="KPX8" s="4"/>
      <c r="KPY8" s="4"/>
      <c r="KPZ8" s="4"/>
      <c r="KQA8" s="4"/>
      <c r="KQB8" s="4"/>
      <c r="KQC8" s="4"/>
      <c r="KQD8" s="4"/>
      <c r="KQE8" s="4"/>
      <c r="KQF8" s="4"/>
      <c r="KQG8" s="4"/>
      <c r="KQH8" s="4"/>
      <c r="KQI8" s="4"/>
      <c r="KQJ8" s="4"/>
      <c r="KQK8" s="4"/>
      <c r="KQL8" s="4"/>
      <c r="KQM8" s="4"/>
      <c r="KQN8" s="4"/>
      <c r="KQO8" s="4"/>
      <c r="KQP8" s="4"/>
      <c r="KQQ8" s="4"/>
      <c r="KQR8" s="4"/>
      <c r="KQS8" s="4"/>
      <c r="KQT8" s="4"/>
      <c r="KQU8" s="4"/>
      <c r="KQV8" s="4"/>
      <c r="KQW8" s="4"/>
      <c r="KQX8" s="4"/>
      <c r="KQY8" s="4"/>
      <c r="KQZ8" s="4"/>
      <c r="KRA8" s="4"/>
      <c r="KRB8" s="4"/>
      <c r="KRC8" s="4"/>
      <c r="KRD8" s="4"/>
      <c r="KRE8" s="4"/>
      <c r="KRF8" s="4"/>
      <c r="KRG8" s="4"/>
      <c r="KRH8" s="4"/>
      <c r="KRI8" s="4"/>
      <c r="KRJ8" s="4"/>
      <c r="KRK8" s="4"/>
      <c r="KRL8" s="4"/>
      <c r="KRM8" s="4"/>
      <c r="KRN8" s="4"/>
      <c r="KRO8" s="4"/>
      <c r="KRP8" s="4"/>
      <c r="KRQ8" s="4"/>
      <c r="KRR8" s="4"/>
      <c r="KRS8" s="4"/>
      <c r="KRT8" s="4"/>
      <c r="KRU8" s="4"/>
      <c r="KRV8" s="4"/>
      <c r="KRW8" s="4"/>
      <c r="KRX8" s="4"/>
      <c r="KRY8" s="4"/>
      <c r="KRZ8" s="4"/>
      <c r="KSA8" s="4"/>
      <c r="KSB8" s="4"/>
      <c r="KSC8" s="4"/>
      <c r="KSD8" s="4"/>
      <c r="KSE8" s="4"/>
      <c r="KSF8" s="4"/>
      <c r="KSG8" s="4"/>
      <c r="KSH8" s="4"/>
      <c r="KSI8" s="4"/>
      <c r="KSJ8" s="4"/>
      <c r="KSK8" s="4"/>
      <c r="KSL8" s="4"/>
      <c r="KSM8" s="4"/>
      <c r="KSN8" s="4"/>
      <c r="KSO8" s="4"/>
      <c r="KSP8" s="4"/>
      <c r="KSQ8" s="4"/>
      <c r="KSR8" s="4"/>
      <c r="KSS8" s="4"/>
      <c r="KST8" s="4"/>
      <c r="KSU8" s="4"/>
      <c r="KSV8" s="4"/>
      <c r="KSW8" s="4"/>
      <c r="KSX8" s="4"/>
      <c r="KSY8" s="4"/>
      <c r="KSZ8" s="4"/>
      <c r="KTA8" s="4"/>
      <c r="KTB8" s="4"/>
      <c r="KTC8" s="4"/>
      <c r="KTD8" s="4"/>
      <c r="KTE8" s="4"/>
      <c r="KTF8" s="4"/>
      <c r="KTG8" s="4"/>
      <c r="KTH8" s="4"/>
      <c r="KTI8" s="4"/>
      <c r="KTJ8" s="4"/>
      <c r="KTK8" s="4"/>
      <c r="KTL8" s="4"/>
      <c r="KTM8" s="4"/>
      <c r="KTN8" s="4"/>
      <c r="KTO8" s="4"/>
      <c r="KTP8" s="4"/>
      <c r="KTQ8" s="4"/>
      <c r="KTR8" s="4"/>
      <c r="KTS8" s="4"/>
      <c r="KTT8" s="4"/>
      <c r="KTU8" s="4"/>
      <c r="KTV8" s="4"/>
      <c r="KTW8" s="4"/>
      <c r="KTX8" s="4"/>
      <c r="KTY8" s="4"/>
      <c r="KTZ8" s="4"/>
      <c r="KUA8" s="4"/>
      <c r="KUB8" s="4"/>
      <c r="KUC8" s="4"/>
      <c r="KUD8" s="4"/>
      <c r="KUE8" s="4"/>
      <c r="KUF8" s="4"/>
      <c r="KUG8" s="4"/>
      <c r="KUH8" s="4"/>
      <c r="KUI8" s="4"/>
      <c r="KUJ8" s="4"/>
      <c r="KUK8" s="4"/>
      <c r="KUL8" s="4"/>
      <c r="KUM8" s="4"/>
      <c r="KUN8" s="4"/>
      <c r="KUO8" s="4"/>
      <c r="KUP8" s="4"/>
      <c r="KUQ8" s="4"/>
      <c r="KUR8" s="4"/>
      <c r="KUS8" s="4"/>
      <c r="KUT8" s="4"/>
      <c r="KUU8" s="4"/>
      <c r="KUV8" s="4"/>
      <c r="KUW8" s="4"/>
      <c r="KUX8" s="4"/>
      <c r="KUY8" s="4"/>
      <c r="KUZ8" s="4"/>
      <c r="KVA8" s="4"/>
      <c r="KVB8" s="4"/>
      <c r="KVC8" s="4"/>
      <c r="KVD8" s="4"/>
      <c r="KVE8" s="4"/>
      <c r="KVF8" s="4"/>
      <c r="KVG8" s="4"/>
      <c r="KVH8" s="4"/>
      <c r="KVI8" s="4"/>
      <c r="KVJ8" s="4"/>
      <c r="KVK8" s="4"/>
      <c r="KVL8" s="4"/>
      <c r="KVM8" s="4"/>
      <c r="KVN8" s="4"/>
      <c r="KVO8" s="4"/>
      <c r="KVP8" s="4"/>
      <c r="KVQ8" s="4"/>
      <c r="KVR8" s="4"/>
      <c r="KVS8" s="4"/>
      <c r="KVT8" s="4"/>
      <c r="KVU8" s="4"/>
      <c r="KVV8" s="4"/>
      <c r="KVW8" s="4"/>
      <c r="KVX8" s="4"/>
      <c r="KVY8" s="4"/>
      <c r="KVZ8" s="4"/>
      <c r="KWA8" s="4"/>
      <c r="KWB8" s="4"/>
      <c r="KWC8" s="4"/>
      <c r="KWD8" s="4"/>
      <c r="KWE8" s="4"/>
      <c r="KWF8" s="4"/>
      <c r="KWG8" s="4"/>
      <c r="KWH8" s="4"/>
      <c r="KWI8" s="4"/>
      <c r="KWJ8" s="4"/>
      <c r="KWK8" s="4"/>
      <c r="KWL8" s="4"/>
      <c r="KWM8" s="4"/>
      <c r="KWN8" s="4"/>
      <c r="KWO8" s="4"/>
      <c r="KWP8" s="4"/>
      <c r="KWQ8" s="4"/>
      <c r="KWR8" s="4"/>
      <c r="KWS8" s="4"/>
      <c r="KWT8" s="4"/>
      <c r="KWU8" s="4"/>
      <c r="KWV8" s="4"/>
      <c r="KWW8" s="4"/>
      <c r="KWX8" s="4"/>
      <c r="KWY8" s="4"/>
      <c r="KWZ8" s="4"/>
      <c r="KXA8" s="4"/>
      <c r="KXB8" s="4"/>
      <c r="KXC8" s="4"/>
      <c r="KXD8" s="4"/>
      <c r="KXE8" s="4"/>
      <c r="KXF8" s="4"/>
      <c r="KXG8" s="4"/>
      <c r="KXH8" s="4"/>
      <c r="KXI8" s="4"/>
      <c r="KXJ8" s="4"/>
      <c r="KXK8" s="4"/>
      <c r="KXL8" s="4"/>
      <c r="KXM8" s="4"/>
      <c r="KXN8" s="4"/>
      <c r="KXO8" s="4"/>
      <c r="KXP8" s="4"/>
      <c r="KXQ8" s="4"/>
      <c r="KXR8" s="4"/>
      <c r="KXS8" s="4"/>
      <c r="KXT8" s="4"/>
      <c r="KXU8" s="4"/>
      <c r="KXV8" s="4"/>
      <c r="KXW8" s="4"/>
      <c r="KXX8" s="4"/>
      <c r="KXY8" s="4"/>
      <c r="KXZ8" s="4"/>
      <c r="KYA8" s="4"/>
      <c r="KYB8" s="4"/>
      <c r="KYC8" s="4"/>
      <c r="KYD8" s="4"/>
      <c r="KYE8" s="4"/>
      <c r="KYF8" s="4"/>
      <c r="KYG8" s="4"/>
      <c r="KYH8" s="4"/>
      <c r="KYI8" s="4"/>
      <c r="KYJ8" s="4"/>
      <c r="KYK8" s="4"/>
      <c r="KYL8" s="4"/>
      <c r="KYM8" s="4"/>
      <c r="KYN8" s="4"/>
      <c r="KYO8" s="4"/>
      <c r="KYP8" s="4"/>
      <c r="KYQ8" s="4"/>
      <c r="KYR8" s="4"/>
      <c r="KYS8" s="4"/>
      <c r="KYT8" s="4"/>
      <c r="KYU8" s="4"/>
      <c r="KYV8" s="4"/>
      <c r="KYW8" s="4"/>
      <c r="KYX8" s="4"/>
      <c r="KYY8" s="4"/>
      <c r="KYZ8" s="4"/>
      <c r="KZA8" s="4"/>
      <c r="KZB8" s="4"/>
      <c r="KZC8" s="4"/>
      <c r="KZD8" s="4"/>
      <c r="KZE8" s="4"/>
      <c r="KZF8" s="4"/>
      <c r="KZG8" s="4"/>
      <c r="KZH8" s="4"/>
      <c r="KZI8" s="4"/>
      <c r="KZJ8" s="4"/>
      <c r="KZK8" s="4"/>
      <c r="KZL8" s="4"/>
      <c r="KZM8" s="4"/>
      <c r="KZN8" s="4"/>
      <c r="KZO8" s="4"/>
      <c r="KZP8" s="4"/>
      <c r="KZQ8" s="4"/>
      <c r="KZR8" s="4"/>
      <c r="KZS8" s="4"/>
      <c r="KZT8" s="4"/>
      <c r="KZU8" s="4"/>
      <c r="KZV8" s="4"/>
      <c r="KZW8" s="4"/>
      <c r="KZX8" s="4"/>
      <c r="KZY8" s="4"/>
      <c r="KZZ8" s="4"/>
      <c r="LAA8" s="4"/>
      <c r="LAB8" s="4"/>
      <c r="LAC8" s="4"/>
      <c r="LAD8" s="4"/>
      <c r="LAE8" s="4"/>
      <c r="LAF8" s="4"/>
      <c r="LAG8" s="4"/>
      <c r="LAH8" s="4"/>
      <c r="LAI8" s="4"/>
      <c r="LAJ8" s="4"/>
      <c r="LAK8" s="4"/>
      <c r="LAL8" s="4"/>
      <c r="LAM8" s="4"/>
      <c r="LAN8" s="4"/>
      <c r="LAO8" s="4"/>
      <c r="LAP8" s="4"/>
      <c r="LAQ8" s="4"/>
      <c r="LAR8" s="4"/>
      <c r="LAS8" s="4"/>
      <c r="LAT8" s="4"/>
      <c r="LAU8" s="4"/>
      <c r="LAV8" s="4"/>
      <c r="LAW8" s="4"/>
      <c r="LAX8" s="4"/>
      <c r="LAY8" s="4"/>
      <c r="LAZ8" s="4"/>
      <c r="LBA8" s="4"/>
      <c r="LBB8" s="4"/>
      <c r="LBC8" s="4"/>
      <c r="LBD8" s="4"/>
      <c r="LBE8" s="4"/>
      <c r="LBF8" s="4"/>
      <c r="LBG8" s="4"/>
      <c r="LBH8" s="4"/>
      <c r="LBI8" s="4"/>
      <c r="LBJ8" s="4"/>
      <c r="LBK8" s="4"/>
      <c r="LBL8" s="4"/>
      <c r="LBM8" s="4"/>
      <c r="LBN8" s="4"/>
      <c r="LBO8" s="4"/>
      <c r="LBP8" s="4"/>
      <c r="LBQ8" s="4"/>
      <c r="LBR8" s="4"/>
      <c r="LBS8" s="4"/>
      <c r="LBT8" s="4"/>
      <c r="LBU8" s="4"/>
      <c r="LBV8" s="4"/>
      <c r="LBW8" s="4"/>
      <c r="LBX8" s="4"/>
      <c r="LBY8" s="4"/>
      <c r="LBZ8" s="4"/>
      <c r="LCA8" s="4"/>
      <c r="LCB8" s="4"/>
      <c r="LCC8" s="4"/>
      <c r="LCD8" s="4"/>
      <c r="LCE8" s="4"/>
      <c r="LCF8" s="4"/>
      <c r="LCG8" s="4"/>
      <c r="LCH8" s="4"/>
      <c r="LCI8" s="4"/>
      <c r="LCJ8" s="4"/>
      <c r="LCK8" s="4"/>
      <c r="LCL8" s="4"/>
      <c r="LCM8" s="4"/>
      <c r="LCN8" s="4"/>
      <c r="LCO8" s="4"/>
      <c r="LCP8" s="4"/>
      <c r="LCQ8" s="4"/>
      <c r="LCR8" s="4"/>
      <c r="LCS8" s="4"/>
      <c r="LCT8" s="4"/>
      <c r="LCU8" s="4"/>
      <c r="LCV8" s="4"/>
      <c r="LCW8" s="4"/>
      <c r="LCX8" s="4"/>
      <c r="LCY8" s="4"/>
      <c r="LCZ8" s="4"/>
      <c r="LDA8" s="4"/>
      <c r="LDB8" s="4"/>
      <c r="LDC8" s="4"/>
      <c r="LDD8" s="4"/>
      <c r="LDE8" s="4"/>
      <c r="LDF8" s="4"/>
      <c r="LDG8" s="4"/>
      <c r="LDH8" s="4"/>
      <c r="LDI8" s="4"/>
      <c r="LDJ8" s="4"/>
      <c r="LDK8" s="4"/>
      <c r="LDL8" s="4"/>
      <c r="LDM8" s="4"/>
      <c r="LDN8" s="4"/>
      <c r="LDO8" s="4"/>
      <c r="LDP8" s="4"/>
      <c r="LDQ8" s="4"/>
      <c r="LDR8" s="4"/>
      <c r="LDS8" s="4"/>
      <c r="LDT8" s="4"/>
      <c r="LDU8" s="4"/>
      <c r="LDV8" s="4"/>
      <c r="LDW8" s="4"/>
      <c r="LDX8" s="4"/>
      <c r="LDY8" s="4"/>
      <c r="LDZ8" s="4"/>
      <c r="LEA8" s="4"/>
      <c r="LEB8" s="4"/>
      <c r="LEC8" s="4"/>
      <c r="LED8" s="4"/>
      <c r="LEE8" s="4"/>
      <c r="LEF8" s="4"/>
      <c r="LEG8" s="4"/>
      <c r="LEH8" s="4"/>
      <c r="LEI8" s="4"/>
      <c r="LEJ8" s="4"/>
      <c r="LEK8" s="4"/>
      <c r="LEL8" s="4"/>
      <c r="LEM8" s="4"/>
      <c r="LEN8" s="4"/>
      <c r="LEO8" s="4"/>
      <c r="LEP8" s="4"/>
      <c r="LEQ8" s="4"/>
      <c r="LER8" s="4"/>
      <c r="LES8" s="4"/>
      <c r="LET8" s="4"/>
      <c r="LEU8" s="4"/>
      <c r="LEV8" s="4"/>
      <c r="LEW8" s="4"/>
      <c r="LEX8" s="4"/>
      <c r="LEY8" s="4"/>
      <c r="LEZ8" s="4"/>
      <c r="LFA8" s="4"/>
      <c r="LFB8" s="4"/>
      <c r="LFC8" s="4"/>
      <c r="LFD8" s="4"/>
      <c r="LFE8" s="4"/>
      <c r="LFF8" s="4"/>
      <c r="LFG8" s="4"/>
      <c r="LFH8" s="4"/>
      <c r="LFI8" s="4"/>
      <c r="LFJ8" s="4"/>
      <c r="LFK8" s="4"/>
      <c r="LFL8" s="4"/>
      <c r="LFM8" s="4"/>
      <c r="LFN8" s="4"/>
      <c r="LFO8" s="4"/>
      <c r="LFP8" s="4"/>
      <c r="LFQ8" s="4"/>
      <c r="LFR8" s="4"/>
      <c r="LFS8" s="4"/>
      <c r="LFT8" s="4"/>
      <c r="LFU8" s="4"/>
      <c r="LFV8" s="4"/>
      <c r="LFW8" s="4"/>
      <c r="LFX8" s="4"/>
      <c r="LFY8" s="4"/>
      <c r="LFZ8" s="4"/>
      <c r="LGA8" s="4"/>
      <c r="LGB8" s="4"/>
      <c r="LGC8" s="4"/>
      <c r="LGD8" s="4"/>
      <c r="LGE8" s="4"/>
      <c r="LGF8" s="4"/>
      <c r="LGG8" s="4"/>
      <c r="LGH8" s="4"/>
      <c r="LGI8" s="4"/>
      <c r="LGJ8" s="4"/>
      <c r="LGK8" s="4"/>
      <c r="LGL8" s="4"/>
      <c r="LGM8" s="4"/>
      <c r="LGN8" s="4"/>
      <c r="LGO8" s="4"/>
      <c r="LGP8" s="4"/>
      <c r="LGQ8" s="4"/>
      <c r="LGR8" s="4"/>
      <c r="LGS8" s="4"/>
      <c r="LGT8" s="4"/>
      <c r="LGU8" s="4"/>
      <c r="LGV8" s="4"/>
      <c r="LGW8" s="4"/>
      <c r="LGX8" s="4"/>
      <c r="LGY8" s="4"/>
      <c r="LGZ8" s="4"/>
      <c r="LHA8" s="4"/>
      <c r="LHB8" s="4"/>
      <c r="LHC8" s="4"/>
      <c r="LHD8" s="4"/>
      <c r="LHE8" s="4"/>
      <c r="LHF8" s="4"/>
      <c r="LHG8" s="4"/>
      <c r="LHH8" s="4"/>
      <c r="LHI8" s="4"/>
      <c r="LHJ8" s="4"/>
      <c r="LHK8" s="4"/>
      <c r="LHL8" s="4"/>
      <c r="LHM8" s="4"/>
      <c r="LHN8" s="4"/>
      <c r="LHO8" s="4"/>
      <c r="LHP8" s="4"/>
      <c r="LHQ8" s="4"/>
      <c r="LHR8" s="4"/>
      <c r="LHS8" s="4"/>
      <c r="LHT8" s="4"/>
      <c r="LHU8" s="4"/>
      <c r="LHV8" s="4"/>
      <c r="LHW8" s="4"/>
      <c r="LHX8" s="4"/>
      <c r="LHY8" s="4"/>
      <c r="LHZ8" s="4"/>
      <c r="LIA8" s="4"/>
      <c r="LIB8" s="4"/>
      <c r="LIC8" s="4"/>
      <c r="LID8" s="4"/>
      <c r="LIE8" s="4"/>
      <c r="LIF8" s="4"/>
      <c r="LIG8" s="4"/>
      <c r="LIH8" s="4"/>
      <c r="LII8" s="4"/>
      <c r="LIJ8" s="4"/>
      <c r="LIK8" s="4"/>
      <c r="LIL8" s="4"/>
      <c r="LIM8" s="4"/>
      <c r="LIN8" s="4"/>
      <c r="LIO8" s="4"/>
      <c r="LIP8" s="4"/>
      <c r="LIQ8" s="4"/>
      <c r="LIR8" s="4"/>
      <c r="LIS8" s="4"/>
      <c r="LIT8" s="4"/>
      <c r="LIU8" s="4"/>
      <c r="LIV8" s="4"/>
      <c r="LIW8" s="4"/>
      <c r="LIX8" s="4"/>
      <c r="LIY8" s="4"/>
      <c r="LIZ8" s="4"/>
      <c r="LJA8" s="4"/>
      <c r="LJB8" s="4"/>
      <c r="LJC8" s="4"/>
      <c r="LJD8" s="4"/>
      <c r="LJE8" s="4"/>
      <c r="LJF8" s="4"/>
      <c r="LJG8" s="4"/>
      <c r="LJH8" s="4"/>
      <c r="LJI8" s="4"/>
      <c r="LJJ8" s="4"/>
      <c r="LJK8" s="4"/>
      <c r="LJL8" s="4"/>
      <c r="LJM8" s="4"/>
      <c r="LJN8" s="4"/>
      <c r="LJO8" s="4"/>
      <c r="LJP8" s="4"/>
      <c r="LJQ8" s="4"/>
      <c r="LJR8" s="4"/>
      <c r="LJS8" s="4"/>
      <c r="LJT8" s="4"/>
      <c r="LJU8" s="4"/>
      <c r="LJV8" s="4"/>
      <c r="LJW8" s="4"/>
      <c r="LJX8" s="4"/>
      <c r="LJY8" s="4"/>
      <c r="LJZ8" s="4"/>
      <c r="LKA8" s="4"/>
      <c r="LKB8" s="4"/>
      <c r="LKC8" s="4"/>
      <c r="LKD8" s="4"/>
      <c r="LKE8" s="4"/>
      <c r="LKF8" s="4"/>
      <c r="LKG8" s="4"/>
      <c r="LKH8" s="4"/>
      <c r="LKI8" s="4"/>
      <c r="LKJ8" s="4"/>
      <c r="LKK8" s="4"/>
      <c r="LKL8" s="4"/>
      <c r="LKM8" s="4"/>
      <c r="LKN8" s="4"/>
      <c r="LKO8" s="4"/>
      <c r="LKP8" s="4"/>
      <c r="LKQ8" s="4"/>
      <c r="LKR8" s="4"/>
      <c r="LKS8" s="4"/>
      <c r="LKT8" s="4"/>
      <c r="LKU8" s="4"/>
      <c r="LKV8" s="4"/>
      <c r="LKW8" s="4"/>
      <c r="LKX8" s="4"/>
      <c r="LKY8" s="4"/>
      <c r="LKZ8" s="4"/>
      <c r="LLA8" s="4"/>
      <c r="LLB8" s="4"/>
      <c r="LLC8" s="4"/>
      <c r="LLD8" s="4"/>
      <c r="LLE8" s="4"/>
      <c r="LLF8" s="4"/>
      <c r="LLG8" s="4"/>
      <c r="LLH8" s="4"/>
      <c r="LLI8" s="4"/>
      <c r="LLJ8" s="4"/>
      <c r="LLK8" s="4"/>
      <c r="LLL8" s="4"/>
      <c r="LLM8" s="4"/>
      <c r="LLN8" s="4"/>
      <c r="LLO8" s="4"/>
      <c r="LLP8" s="4"/>
      <c r="LLQ8" s="4"/>
      <c r="LLR8" s="4"/>
      <c r="LLS8" s="4"/>
      <c r="LLT8" s="4"/>
      <c r="LLU8" s="4"/>
      <c r="LLV8" s="4"/>
      <c r="LLW8" s="4"/>
      <c r="LLX8" s="4"/>
      <c r="LLY8" s="4"/>
      <c r="LLZ8" s="4"/>
      <c r="LMA8" s="4"/>
      <c r="LMB8" s="4"/>
      <c r="LMC8" s="4"/>
      <c r="LMD8" s="4"/>
      <c r="LME8" s="4"/>
      <c r="LMF8" s="4"/>
      <c r="LMG8" s="4"/>
      <c r="LMH8" s="4"/>
      <c r="LMI8" s="4"/>
      <c r="LMJ8" s="4"/>
      <c r="LMK8" s="4"/>
      <c r="LML8" s="4"/>
      <c r="LMM8" s="4"/>
      <c r="LMN8" s="4"/>
      <c r="LMO8" s="4"/>
      <c r="LMP8" s="4"/>
      <c r="LMQ8" s="4"/>
      <c r="LMR8" s="4"/>
      <c r="LMS8" s="4"/>
      <c r="LMT8" s="4"/>
      <c r="LMU8" s="4"/>
      <c r="LMV8" s="4"/>
      <c r="LMW8" s="4"/>
      <c r="LMX8" s="4"/>
      <c r="LMY8" s="4"/>
      <c r="LMZ8" s="4"/>
      <c r="LNA8" s="4"/>
      <c r="LNB8" s="4"/>
      <c r="LNC8" s="4"/>
      <c r="LND8" s="4"/>
      <c r="LNE8" s="4"/>
      <c r="LNF8" s="4"/>
      <c r="LNG8" s="4"/>
      <c r="LNH8" s="4"/>
      <c r="LNI8" s="4"/>
      <c r="LNJ8" s="4"/>
      <c r="LNK8" s="4"/>
      <c r="LNL8" s="4"/>
      <c r="LNM8" s="4"/>
      <c r="LNN8" s="4"/>
      <c r="LNO8" s="4"/>
      <c r="LNP8" s="4"/>
      <c r="LNQ8" s="4"/>
      <c r="LNR8" s="4"/>
      <c r="LNS8" s="4"/>
      <c r="LNT8" s="4"/>
      <c r="LNU8" s="4"/>
      <c r="LNV8" s="4"/>
      <c r="LNW8" s="4"/>
      <c r="LNX8" s="4"/>
      <c r="LNY8" s="4"/>
      <c r="LNZ8" s="4"/>
      <c r="LOA8" s="4"/>
      <c r="LOB8" s="4"/>
      <c r="LOC8" s="4"/>
      <c r="LOD8" s="4"/>
      <c r="LOE8" s="4"/>
      <c r="LOF8" s="4"/>
      <c r="LOG8" s="4"/>
      <c r="LOH8" s="4"/>
      <c r="LOI8" s="4"/>
      <c r="LOJ8" s="4"/>
      <c r="LOK8" s="4"/>
      <c r="LOL8" s="4"/>
      <c r="LOM8" s="4"/>
      <c r="LON8" s="4"/>
      <c r="LOO8" s="4"/>
      <c r="LOP8" s="4"/>
      <c r="LOQ8" s="4"/>
      <c r="LOR8" s="4"/>
      <c r="LOS8" s="4"/>
      <c r="LOT8" s="4"/>
      <c r="LOU8" s="4"/>
      <c r="LOV8" s="4"/>
      <c r="LOW8" s="4"/>
      <c r="LOX8" s="4"/>
      <c r="LOY8" s="4"/>
      <c r="LOZ8" s="4"/>
      <c r="LPA8" s="4"/>
      <c r="LPB8" s="4"/>
      <c r="LPC8" s="4"/>
      <c r="LPD8" s="4"/>
      <c r="LPE8" s="4"/>
      <c r="LPF8" s="4"/>
      <c r="LPG8" s="4"/>
      <c r="LPH8" s="4"/>
      <c r="LPI8" s="4"/>
      <c r="LPJ8" s="4"/>
      <c r="LPK8" s="4"/>
      <c r="LPL8" s="4"/>
      <c r="LPM8" s="4"/>
      <c r="LPN8" s="4"/>
      <c r="LPO8" s="4"/>
      <c r="LPP8" s="4"/>
      <c r="LPQ8" s="4"/>
      <c r="LPR8" s="4"/>
      <c r="LPS8" s="4"/>
      <c r="LPT8" s="4"/>
      <c r="LPU8" s="4"/>
      <c r="LPV8" s="4"/>
      <c r="LPW8" s="4"/>
      <c r="LPX8" s="4"/>
      <c r="LPY8" s="4"/>
      <c r="LPZ8" s="4"/>
      <c r="LQA8" s="4"/>
      <c r="LQB8" s="4"/>
      <c r="LQC8" s="4"/>
      <c r="LQD8" s="4"/>
      <c r="LQE8" s="4"/>
      <c r="LQF8" s="4"/>
      <c r="LQG8" s="4"/>
      <c r="LQH8" s="4"/>
      <c r="LQI8" s="4"/>
      <c r="LQJ8" s="4"/>
      <c r="LQK8" s="4"/>
      <c r="LQL8" s="4"/>
      <c r="LQM8" s="4"/>
      <c r="LQN8" s="4"/>
      <c r="LQO8" s="4"/>
      <c r="LQP8" s="4"/>
      <c r="LQQ8" s="4"/>
      <c r="LQR8" s="4"/>
      <c r="LQS8" s="4"/>
      <c r="LQT8" s="4"/>
      <c r="LQU8" s="4"/>
      <c r="LQV8" s="4"/>
      <c r="LQW8" s="4"/>
      <c r="LQX8" s="4"/>
      <c r="LQY8" s="4"/>
      <c r="LQZ8" s="4"/>
      <c r="LRA8" s="4"/>
      <c r="LRB8" s="4"/>
      <c r="LRC8" s="4"/>
      <c r="LRD8" s="4"/>
      <c r="LRE8" s="4"/>
      <c r="LRF8" s="4"/>
      <c r="LRG8" s="4"/>
      <c r="LRH8" s="4"/>
      <c r="LRI8" s="4"/>
      <c r="LRJ8" s="4"/>
      <c r="LRK8" s="4"/>
      <c r="LRL8" s="4"/>
      <c r="LRM8" s="4"/>
      <c r="LRN8" s="4"/>
      <c r="LRO8" s="4"/>
      <c r="LRP8" s="4"/>
      <c r="LRQ8" s="4"/>
      <c r="LRR8" s="4"/>
      <c r="LRS8" s="4"/>
      <c r="LRT8" s="4"/>
      <c r="LRU8" s="4"/>
      <c r="LRV8" s="4"/>
      <c r="LRW8" s="4"/>
      <c r="LRX8" s="4"/>
      <c r="LRY8" s="4"/>
      <c r="LRZ8" s="4"/>
      <c r="LSA8" s="4"/>
      <c r="LSB8" s="4"/>
      <c r="LSC8" s="4"/>
      <c r="LSD8" s="4"/>
      <c r="LSE8" s="4"/>
      <c r="LSF8" s="4"/>
      <c r="LSG8" s="4"/>
      <c r="LSH8" s="4"/>
      <c r="LSI8" s="4"/>
      <c r="LSJ8" s="4"/>
      <c r="LSK8" s="4"/>
      <c r="LSL8" s="4"/>
      <c r="LSM8" s="4"/>
      <c r="LSN8" s="4"/>
      <c r="LSO8" s="4"/>
      <c r="LSP8" s="4"/>
      <c r="LSQ8" s="4"/>
      <c r="LSR8" s="4"/>
      <c r="LSS8" s="4"/>
      <c r="LST8" s="4"/>
      <c r="LSU8" s="4"/>
      <c r="LSV8" s="4"/>
      <c r="LSW8" s="4"/>
      <c r="LSX8" s="4"/>
      <c r="LSY8" s="4"/>
      <c r="LSZ8" s="4"/>
      <c r="LTA8" s="4"/>
      <c r="LTB8" s="4"/>
      <c r="LTC8" s="4"/>
      <c r="LTD8" s="4"/>
      <c r="LTE8" s="4"/>
      <c r="LTF8" s="4"/>
      <c r="LTG8" s="4"/>
      <c r="LTH8" s="4"/>
      <c r="LTI8" s="4"/>
      <c r="LTJ8" s="4"/>
      <c r="LTK8" s="4"/>
      <c r="LTL8" s="4"/>
      <c r="LTM8" s="4"/>
      <c r="LTN8" s="4"/>
      <c r="LTO8" s="4"/>
      <c r="LTP8" s="4"/>
      <c r="LTQ8" s="4"/>
      <c r="LTR8" s="4"/>
      <c r="LTS8" s="4"/>
      <c r="LTT8" s="4"/>
      <c r="LTU8" s="4"/>
      <c r="LTV8" s="4"/>
      <c r="LTW8" s="4"/>
      <c r="LTX8" s="4"/>
      <c r="LTY8" s="4"/>
      <c r="LTZ8" s="4"/>
      <c r="LUA8" s="4"/>
      <c r="LUB8" s="4"/>
      <c r="LUC8" s="4"/>
      <c r="LUD8" s="4"/>
      <c r="LUE8" s="4"/>
      <c r="LUF8" s="4"/>
      <c r="LUG8" s="4"/>
      <c r="LUH8" s="4"/>
      <c r="LUI8" s="4"/>
      <c r="LUJ8" s="4"/>
      <c r="LUK8" s="4"/>
      <c r="LUL8" s="4"/>
      <c r="LUM8" s="4"/>
      <c r="LUN8" s="4"/>
      <c r="LUO8" s="4"/>
      <c r="LUP8" s="4"/>
      <c r="LUQ8" s="4"/>
      <c r="LUR8" s="4"/>
      <c r="LUS8" s="4"/>
      <c r="LUT8" s="4"/>
      <c r="LUU8" s="4"/>
      <c r="LUV8" s="4"/>
      <c r="LUW8" s="4"/>
      <c r="LUX8" s="4"/>
      <c r="LUY8" s="4"/>
      <c r="LUZ8" s="4"/>
      <c r="LVA8" s="4"/>
      <c r="LVB8" s="4"/>
      <c r="LVC8" s="4"/>
      <c r="LVD8" s="4"/>
      <c r="LVE8" s="4"/>
      <c r="LVF8" s="4"/>
      <c r="LVG8" s="4"/>
      <c r="LVH8" s="4"/>
      <c r="LVI8" s="4"/>
      <c r="LVJ8" s="4"/>
      <c r="LVK8" s="4"/>
      <c r="LVL8" s="4"/>
      <c r="LVM8" s="4"/>
      <c r="LVN8" s="4"/>
      <c r="LVO8" s="4"/>
      <c r="LVP8" s="4"/>
      <c r="LVQ8" s="4"/>
      <c r="LVR8" s="4"/>
      <c r="LVS8" s="4"/>
      <c r="LVT8" s="4"/>
      <c r="LVU8" s="4"/>
      <c r="LVV8" s="4"/>
      <c r="LVW8" s="4"/>
      <c r="LVX8" s="4"/>
      <c r="LVY8" s="4"/>
      <c r="LVZ8" s="4"/>
      <c r="LWA8" s="4"/>
      <c r="LWB8" s="4"/>
      <c r="LWC8" s="4"/>
      <c r="LWD8" s="4"/>
      <c r="LWE8" s="4"/>
      <c r="LWF8" s="4"/>
      <c r="LWG8" s="4"/>
      <c r="LWH8" s="4"/>
      <c r="LWI8" s="4"/>
      <c r="LWJ8" s="4"/>
      <c r="LWK8" s="4"/>
      <c r="LWL8" s="4"/>
      <c r="LWM8" s="4"/>
      <c r="LWN8" s="4"/>
      <c r="LWO8" s="4"/>
      <c r="LWP8" s="4"/>
      <c r="LWQ8" s="4"/>
      <c r="LWR8" s="4"/>
      <c r="LWS8" s="4"/>
      <c r="LWT8" s="4"/>
      <c r="LWU8" s="4"/>
      <c r="LWV8" s="4"/>
      <c r="LWW8" s="4"/>
      <c r="LWX8" s="4"/>
      <c r="LWY8" s="4"/>
      <c r="LWZ8" s="4"/>
      <c r="LXA8" s="4"/>
      <c r="LXB8" s="4"/>
      <c r="LXC8" s="4"/>
      <c r="LXD8" s="4"/>
      <c r="LXE8" s="4"/>
      <c r="LXF8" s="4"/>
      <c r="LXG8" s="4"/>
      <c r="LXH8" s="4"/>
      <c r="LXI8" s="4"/>
      <c r="LXJ8" s="4"/>
      <c r="LXK8" s="4"/>
      <c r="LXL8" s="4"/>
      <c r="LXM8" s="4"/>
      <c r="LXN8" s="4"/>
      <c r="LXO8" s="4"/>
      <c r="LXP8" s="4"/>
      <c r="LXQ8" s="4"/>
      <c r="LXR8" s="4"/>
      <c r="LXS8" s="4"/>
      <c r="LXT8" s="4"/>
      <c r="LXU8" s="4"/>
      <c r="LXV8" s="4"/>
      <c r="LXW8" s="4"/>
      <c r="LXX8" s="4"/>
      <c r="LXY8" s="4"/>
      <c r="LXZ8" s="4"/>
      <c r="LYA8" s="4"/>
      <c r="LYB8" s="4"/>
      <c r="LYC8" s="4"/>
      <c r="LYD8" s="4"/>
      <c r="LYE8" s="4"/>
      <c r="LYF8" s="4"/>
      <c r="LYG8" s="4"/>
      <c r="LYH8" s="4"/>
      <c r="LYI8" s="4"/>
      <c r="LYJ8" s="4"/>
      <c r="LYK8" s="4"/>
      <c r="LYL8" s="4"/>
      <c r="LYM8" s="4"/>
      <c r="LYN8" s="4"/>
      <c r="LYO8" s="4"/>
      <c r="LYP8" s="4"/>
      <c r="LYQ8" s="4"/>
      <c r="LYR8" s="4"/>
      <c r="LYS8" s="4"/>
      <c r="LYT8" s="4"/>
      <c r="LYU8" s="4"/>
      <c r="LYV8" s="4"/>
      <c r="LYW8" s="4"/>
      <c r="LYX8" s="4"/>
      <c r="LYY8" s="4"/>
      <c r="LYZ8" s="4"/>
      <c r="LZA8" s="4"/>
      <c r="LZB8" s="4"/>
      <c r="LZC8" s="4"/>
      <c r="LZD8" s="4"/>
      <c r="LZE8" s="4"/>
      <c r="LZF8" s="4"/>
      <c r="LZG8" s="4"/>
      <c r="LZH8" s="4"/>
      <c r="LZI8" s="4"/>
      <c r="LZJ8" s="4"/>
      <c r="LZK8" s="4"/>
      <c r="LZL8" s="4"/>
      <c r="LZM8" s="4"/>
      <c r="LZN8" s="4"/>
      <c r="LZO8" s="4"/>
      <c r="LZP8" s="4"/>
      <c r="LZQ8" s="4"/>
      <c r="LZR8" s="4"/>
      <c r="LZS8" s="4"/>
      <c r="LZT8" s="4"/>
      <c r="LZU8" s="4"/>
      <c r="LZV8" s="4"/>
      <c r="LZW8" s="4"/>
      <c r="LZX8" s="4"/>
      <c r="LZY8" s="4"/>
      <c r="LZZ8" s="4"/>
      <c r="MAA8" s="4"/>
      <c r="MAB8" s="4"/>
      <c r="MAC8" s="4"/>
      <c r="MAD8" s="4"/>
      <c r="MAE8" s="4"/>
      <c r="MAF8" s="4"/>
      <c r="MAG8" s="4"/>
      <c r="MAH8" s="4"/>
      <c r="MAI8" s="4"/>
      <c r="MAJ8" s="4"/>
      <c r="MAK8" s="4"/>
      <c r="MAL8" s="4"/>
      <c r="MAM8" s="4"/>
      <c r="MAN8" s="4"/>
      <c r="MAO8" s="4"/>
      <c r="MAP8" s="4"/>
      <c r="MAQ8" s="4"/>
      <c r="MAR8" s="4"/>
      <c r="MAS8" s="4"/>
      <c r="MAT8" s="4"/>
      <c r="MAU8" s="4"/>
      <c r="MAV8" s="4"/>
      <c r="MAW8" s="4"/>
      <c r="MAX8" s="4"/>
      <c r="MAY8" s="4"/>
      <c r="MAZ8" s="4"/>
      <c r="MBA8" s="4"/>
      <c r="MBB8" s="4"/>
      <c r="MBC8" s="4"/>
      <c r="MBD8" s="4"/>
      <c r="MBE8" s="4"/>
      <c r="MBF8" s="4"/>
      <c r="MBG8" s="4"/>
      <c r="MBH8" s="4"/>
      <c r="MBI8" s="4"/>
      <c r="MBJ8" s="4"/>
      <c r="MBK8" s="4"/>
      <c r="MBL8" s="4"/>
      <c r="MBM8" s="4"/>
      <c r="MBN8" s="4"/>
      <c r="MBO8" s="4"/>
      <c r="MBP8" s="4"/>
      <c r="MBQ8" s="4"/>
      <c r="MBR8" s="4"/>
      <c r="MBS8" s="4"/>
      <c r="MBT8" s="4"/>
      <c r="MBU8" s="4"/>
      <c r="MBV8" s="4"/>
      <c r="MBW8" s="4"/>
      <c r="MBX8" s="4"/>
      <c r="MBY8" s="4"/>
      <c r="MBZ8" s="4"/>
      <c r="MCA8" s="4"/>
      <c r="MCB8" s="4"/>
      <c r="MCC8" s="4"/>
      <c r="MCD8" s="4"/>
      <c r="MCE8" s="4"/>
      <c r="MCF8" s="4"/>
      <c r="MCG8" s="4"/>
      <c r="MCH8" s="4"/>
      <c r="MCI8" s="4"/>
      <c r="MCJ8" s="4"/>
      <c r="MCK8" s="4"/>
      <c r="MCL8" s="4"/>
      <c r="MCM8" s="4"/>
      <c r="MCN8" s="4"/>
      <c r="MCO8" s="4"/>
      <c r="MCP8" s="4"/>
      <c r="MCQ8" s="4"/>
      <c r="MCR8" s="4"/>
      <c r="MCS8" s="4"/>
      <c r="MCT8" s="4"/>
      <c r="MCU8" s="4"/>
      <c r="MCV8" s="4"/>
      <c r="MCW8" s="4"/>
      <c r="MCX8" s="4"/>
      <c r="MCY8" s="4"/>
      <c r="MCZ8" s="4"/>
      <c r="MDA8" s="4"/>
      <c r="MDB8" s="4"/>
      <c r="MDC8" s="4"/>
      <c r="MDD8" s="4"/>
      <c r="MDE8" s="4"/>
      <c r="MDF8" s="4"/>
      <c r="MDG8" s="4"/>
      <c r="MDH8" s="4"/>
      <c r="MDI8" s="4"/>
      <c r="MDJ8" s="4"/>
      <c r="MDK8" s="4"/>
      <c r="MDL8" s="4"/>
      <c r="MDM8" s="4"/>
      <c r="MDN8" s="4"/>
      <c r="MDO8" s="4"/>
      <c r="MDP8" s="4"/>
      <c r="MDQ8" s="4"/>
      <c r="MDR8" s="4"/>
      <c r="MDS8" s="4"/>
      <c r="MDT8" s="4"/>
      <c r="MDU8" s="4"/>
      <c r="MDV8" s="4"/>
      <c r="MDW8" s="4"/>
      <c r="MDX8" s="4"/>
      <c r="MDY8" s="4"/>
      <c r="MDZ8" s="4"/>
      <c r="MEA8" s="4"/>
      <c r="MEB8" s="4"/>
      <c r="MEC8" s="4"/>
      <c r="MED8" s="4"/>
      <c r="MEE8" s="4"/>
      <c r="MEF8" s="4"/>
      <c r="MEG8" s="4"/>
      <c r="MEH8" s="4"/>
      <c r="MEI8" s="4"/>
      <c r="MEJ8" s="4"/>
      <c r="MEK8" s="4"/>
      <c r="MEL8" s="4"/>
      <c r="MEM8" s="4"/>
      <c r="MEN8" s="4"/>
      <c r="MEO8" s="4"/>
      <c r="MEP8" s="4"/>
      <c r="MEQ8" s="4"/>
      <c r="MER8" s="4"/>
      <c r="MES8" s="4"/>
      <c r="MET8" s="4"/>
      <c r="MEU8" s="4"/>
      <c r="MEV8" s="4"/>
      <c r="MEW8" s="4"/>
      <c r="MEX8" s="4"/>
      <c r="MEY8" s="4"/>
      <c r="MEZ8" s="4"/>
      <c r="MFA8" s="4"/>
      <c r="MFB8" s="4"/>
      <c r="MFC8" s="4"/>
      <c r="MFD8" s="4"/>
      <c r="MFE8" s="4"/>
      <c r="MFF8" s="4"/>
      <c r="MFG8" s="4"/>
      <c r="MFH8" s="4"/>
      <c r="MFI8" s="4"/>
      <c r="MFJ8" s="4"/>
      <c r="MFK8" s="4"/>
      <c r="MFL8" s="4"/>
      <c r="MFM8" s="4"/>
      <c r="MFN8" s="4"/>
      <c r="MFO8" s="4"/>
      <c r="MFP8" s="4"/>
      <c r="MFQ8" s="4"/>
      <c r="MFR8" s="4"/>
      <c r="MFS8" s="4"/>
      <c r="MFT8" s="4"/>
      <c r="MFU8" s="4"/>
      <c r="MFV8" s="4"/>
      <c r="MFW8" s="4"/>
      <c r="MFX8" s="4"/>
      <c r="MFY8" s="4"/>
      <c r="MFZ8" s="4"/>
      <c r="MGA8" s="4"/>
      <c r="MGB8" s="4"/>
      <c r="MGC8" s="4"/>
      <c r="MGD8" s="4"/>
      <c r="MGE8" s="4"/>
      <c r="MGF8" s="4"/>
      <c r="MGG8" s="4"/>
      <c r="MGH8" s="4"/>
      <c r="MGI8" s="4"/>
      <c r="MGJ8" s="4"/>
      <c r="MGK8" s="4"/>
      <c r="MGL8" s="4"/>
      <c r="MGM8" s="4"/>
      <c r="MGN8" s="4"/>
      <c r="MGO8" s="4"/>
      <c r="MGP8" s="4"/>
      <c r="MGQ8" s="4"/>
      <c r="MGR8" s="4"/>
      <c r="MGS8" s="4"/>
      <c r="MGT8" s="4"/>
      <c r="MGU8" s="4"/>
      <c r="MGV8" s="4"/>
      <c r="MGW8" s="4"/>
      <c r="MGX8" s="4"/>
      <c r="MGY8" s="4"/>
      <c r="MGZ8" s="4"/>
      <c r="MHA8" s="4"/>
      <c r="MHB8" s="4"/>
      <c r="MHC8" s="4"/>
      <c r="MHD8" s="4"/>
      <c r="MHE8" s="4"/>
      <c r="MHF8" s="4"/>
      <c r="MHG8" s="4"/>
      <c r="MHH8" s="4"/>
      <c r="MHI8" s="4"/>
      <c r="MHJ8" s="4"/>
      <c r="MHK8" s="4"/>
      <c r="MHL8" s="4"/>
      <c r="MHM8" s="4"/>
      <c r="MHN8" s="4"/>
      <c r="MHO8" s="4"/>
      <c r="MHP8" s="4"/>
      <c r="MHQ8" s="4"/>
      <c r="MHR8" s="4"/>
      <c r="MHS8" s="4"/>
      <c r="MHT8" s="4"/>
      <c r="MHU8" s="4"/>
      <c r="MHV8" s="4"/>
      <c r="MHW8" s="4"/>
      <c r="MHX8" s="4"/>
      <c r="MHY8" s="4"/>
      <c r="MHZ8" s="4"/>
      <c r="MIA8" s="4"/>
      <c r="MIB8" s="4"/>
      <c r="MIC8" s="4"/>
      <c r="MID8" s="4"/>
      <c r="MIE8" s="4"/>
      <c r="MIF8" s="4"/>
      <c r="MIG8" s="4"/>
      <c r="MIH8" s="4"/>
      <c r="MII8" s="4"/>
      <c r="MIJ8" s="4"/>
      <c r="MIK8" s="4"/>
      <c r="MIL8" s="4"/>
      <c r="MIM8" s="4"/>
      <c r="MIN8" s="4"/>
      <c r="MIO8" s="4"/>
      <c r="MIP8" s="4"/>
      <c r="MIQ8" s="4"/>
      <c r="MIR8" s="4"/>
      <c r="MIS8" s="4"/>
      <c r="MIT8" s="4"/>
      <c r="MIU8" s="4"/>
      <c r="MIV8" s="4"/>
      <c r="MIW8" s="4"/>
      <c r="MIX8" s="4"/>
      <c r="MIY8" s="4"/>
      <c r="MIZ8" s="4"/>
      <c r="MJA8" s="4"/>
      <c r="MJB8" s="4"/>
      <c r="MJC8" s="4"/>
      <c r="MJD8" s="4"/>
      <c r="MJE8" s="4"/>
      <c r="MJF8" s="4"/>
      <c r="MJG8" s="4"/>
      <c r="MJH8" s="4"/>
      <c r="MJI8" s="4"/>
      <c r="MJJ8" s="4"/>
      <c r="MJK8" s="4"/>
      <c r="MJL8" s="4"/>
      <c r="MJM8" s="4"/>
      <c r="MJN8" s="4"/>
      <c r="MJO8" s="4"/>
      <c r="MJP8" s="4"/>
      <c r="MJQ8" s="4"/>
      <c r="MJR8" s="4"/>
      <c r="MJS8" s="4"/>
      <c r="MJT8" s="4"/>
      <c r="MJU8" s="4"/>
      <c r="MJV8" s="4"/>
      <c r="MJW8" s="4"/>
      <c r="MJX8" s="4"/>
      <c r="MJY8" s="4"/>
      <c r="MJZ8" s="4"/>
      <c r="MKA8" s="4"/>
      <c r="MKB8" s="4"/>
      <c r="MKC8" s="4"/>
      <c r="MKD8" s="4"/>
      <c r="MKE8" s="4"/>
      <c r="MKF8" s="4"/>
      <c r="MKG8" s="4"/>
      <c r="MKH8" s="4"/>
      <c r="MKI8" s="4"/>
      <c r="MKJ8" s="4"/>
      <c r="MKK8" s="4"/>
      <c r="MKL8" s="4"/>
      <c r="MKM8" s="4"/>
      <c r="MKN8" s="4"/>
      <c r="MKO8" s="4"/>
      <c r="MKP8" s="4"/>
      <c r="MKQ8" s="4"/>
      <c r="MKR8" s="4"/>
      <c r="MKS8" s="4"/>
      <c r="MKT8" s="4"/>
      <c r="MKU8" s="4"/>
      <c r="MKV8" s="4"/>
      <c r="MKW8" s="4"/>
      <c r="MKX8" s="4"/>
      <c r="MKY8" s="4"/>
      <c r="MKZ8" s="4"/>
      <c r="MLA8" s="4"/>
      <c r="MLB8" s="4"/>
      <c r="MLC8" s="4"/>
      <c r="MLD8" s="4"/>
      <c r="MLE8" s="4"/>
      <c r="MLF8" s="4"/>
      <c r="MLG8" s="4"/>
      <c r="MLH8" s="4"/>
      <c r="MLI8" s="4"/>
      <c r="MLJ8" s="4"/>
      <c r="MLK8" s="4"/>
      <c r="MLL8" s="4"/>
      <c r="MLM8" s="4"/>
      <c r="MLN8" s="4"/>
      <c r="MLO8" s="4"/>
      <c r="MLP8" s="4"/>
      <c r="MLQ8" s="4"/>
      <c r="MLR8" s="4"/>
      <c r="MLS8" s="4"/>
      <c r="MLT8" s="4"/>
      <c r="MLU8" s="4"/>
      <c r="MLV8" s="4"/>
      <c r="MLW8" s="4"/>
      <c r="MLX8" s="4"/>
      <c r="MLY8" s="4"/>
      <c r="MLZ8" s="4"/>
      <c r="MMA8" s="4"/>
      <c r="MMB8" s="4"/>
      <c r="MMC8" s="4"/>
      <c r="MMD8" s="4"/>
      <c r="MME8" s="4"/>
      <c r="MMF8" s="4"/>
      <c r="MMG8" s="4"/>
      <c r="MMH8" s="4"/>
      <c r="MMI8" s="4"/>
      <c r="MMJ8" s="4"/>
      <c r="MMK8" s="4"/>
      <c r="MML8" s="4"/>
      <c r="MMM8" s="4"/>
      <c r="MMN8" s="4"/>
      <c r="MMO8" s="4"/>
      <c r="MMP8" s="4"/>
      <c r="MMQ8" s="4"/>
      <c r="MMR8" s="4"/>
      <c r="MMS8" s="4"/>
      <c r="MMT8" s="4"/>
      <c r="MMU8" s="4"/>
      <c r="MMV8" s="4"/>
      <c r="MMW8" s="4"/>
      <c r="MMX8" s="4"/>
      <c r="MMY8" s="4"/>
      <c r="MMZ8" s="4"/>
      <c r="MNA8" s="4"/>
      <c r="MNB8" s="4"/>
      <c r="MNC8" s="4"/>
      <c r="MND8" s="4"/>
      <c r="MNE8" s="4"/>
      <c r="MNF8" s="4"/>
      <c r="MNG8" s="4"/>
      <c r="MNH8" s="4"/>
      <c r="MNI8" s="4"/>
      <c r="MNJ8" s="4"/>
      <c r="MNK8" s="4"/>
      <c r="MNL8" s="4"/>
      <c r="MNM8" s="4"/>
      <c r="MNN8" s="4"/>
      <c r="MNO8" s="4"/>
      <c r="MNP8" s="4"/>
      <c r="MNQ8" s="4"/>
      <c r="MNR8" s="4"/>
      <c r="MNS8" s="4"/>
      <c r="MNT8" s="4"/>
      <c r="MNU8" s="4"/>
      <c r="MNV8" s="4"/>
      <c r="MNW8" s="4"/>
      <c r="MNX8" s="4"/>
      <c r="MNY8" s="4"/>
      <c r="MNZ8" s="4"/>
      <c r="MOA8" s="4"/>
      <c r="MOB8" s="4"/>
      <c r="MOC8" s="4"/>
      <c r="MOD8" s="4"/>
      <c r="MOE8" s="4"/>
      <c r="MOF8" s="4"/>
      <c r="MOG8" s="4"/>
      <c r="MOH8" s="4"/>
      <c r="MOI8" s="4"/>
      <c r="MOJ8" s="4"/>
      <c r="MOK8" s="4"/>
      <c r="MOL8" s="4"/>
      <c r="MOM8" s="4"/>
      <c r="MON8" s="4"/>
      <c r="MOO8" s="4"/>
      <c r="MOP8" s="4"/>
      <c r="MOQ8" s="4"/>
      <c r="MOR8" s="4"/>
      <c r="MOS8" s="4"/>
      <c r="MOT8" s="4"/>
      <c r="MOU8" s="4"/>
      <c r="MOV8" s="4"/>
      <c r="MOW8" s="4"/>
      <c r="MOX8" s="4"/>
      <c r="MOY8" s="4"/>
      <c r="MOZ8" s="4"/>
      <c r="MPA8" s="4"/>
      <c r="MPB8" s="4"/>
      <c r="MPC8" s="4"/>
      <c r="MPD8" s="4"/>
      <c r="MPE8" s="4"/>
      <c r="MPF8" s="4"/>
      <c r="MPG8" s="4"/>
      <c r="MPH8" s="4"/>
      <c r="MPI8" s="4"/>
      <c r="MPJ8" s="4"/>
      <c r="MPK8" s="4"/>
      <c r="MPL8" s="4"/>
      <c r="MPM8" s="4"/>
      <c r="MPN8" s="4"/>
      <c r="MPO8" s="4"/>
      <c r="MPP8" s="4"/>
      <c r="MPQ8" s="4"/>
      <c r="MPR8" s="4"/>
      <c r="MPS8" s="4"/>
      <c r="MPT8" s="4"/>
      <c r="MPU8" s="4"/>
      <c r="MPV8" s="4"/>
      <c r="MPW8" s="4"/>
      <c r="MPX8" s="4"/>
      <c r="MPY8" s="4"/>
      <c r="MPZ8" s="4"/>
      <c r="MQA8" s="4"/>
      <c r="MQB8" s="4"/>
      <c r="MQC8" s="4"/>
      <c r="MQD8" s="4"/>
      <c r="MQE8" s="4"/>
      <c r="MQF8" s="4"/>
      <c r="MQG8" s="4"/>
      <c r="MQH8" s="4"/>
      <c r="MQI8" s="4"/>
      <c r="MQJ8" s="4"/>
      <c r="MQK8" s="4"/>
      <c r="MQL8" s="4"/>
      <c r="MQM8" s="4"/>
      <c r="MQN8" s="4"/>
      <c r="MQO8" s="4"/>
      <c r="MQP8" s="4"/>
      <c r="MQQ8" s="4"/>
      <c r="MQR8" s="4"/>
      <c r="MQS8" s="4"/>
      <c r="MQT8" s="4"/>
      <c r="MQU8" s="4"/>
      <c r="MQV8" s="4"/>
      <c r="MQW8" s="4"/>
      <c r="MQX8" s="4"/>
      <c r="MQY8" s="4"/>
      <c r="MQZ8" s="4"/>
      <c r="MRA8" s="4"/>
      <c r="MRB8" s="4"/>
      <c r="MRC8" s="4"/>
      <c r="MRD8" s="4"/>
      <c r="MRE8" s="4"/>
      <c r="MRF8" s="4"/>
      <c r="MRG8" s="4"/>
      <c r="MRH8" s="4"/>
      <c r="MRI8" s="4"/>
      <c r="MRJ8" s="4"/>
      <c r="MRK8" s="4"/>
      <c r="MRL8" s="4"/>
      <c r="MRM8" s="4"/>
      <c r="MRN8" s="4"/>
      <c r="MRO8" s="4"/>
      <c r="MRP8" s="4"/>
      <c r="MRQ8" s="4"/>
      <c r="MRR8" s="4"/>
      <c r="MRS8" s="4"/>
      <c r="MRT8" s="4"/>
      <c r="MRU8" s="4"/>
      <c r="MRV8" s="4"/>
      <c r="MRW8" s="4"/>
      <c r="MRX8" s="4"/>
      <c r="MRY8" s="4"/>
      <c r="MRZ8" s="4"/>
      <c r="MSA8" s="4"/>
      <c r="MSB8" s="4"/>
      <c r="MSC8" s="4"/>
      <c r="MSD8" s="4"/>
      <c r="MSE8" s="4"/>
      <c r="MSF8" s="4"/>
      <c r="MSG8" s="4"/>
      <c r="MSH8" s="4"/>
      <c r="MSI8" s="4"/>
      <c r="MSJ8" s="4"/>
      <c r="MSK8" s="4"/>
      <c r="MSL8" s="4"/>
      <c r="MSM8" s="4"/>
      <c r="MSN8" s="4"/>
      <c r="MSO8" s="4"/>
      <c r="MSP8" s="4"/>
      <c r="MSQ8" s="4"/>
      <c r="MSR8" s="4"/>
      <c r="MSS8" s="4"/>
      <c r="MST8" s="4"/>
      <c r="MSU8" s="4"/>
      <c r="MSV8" s="4"/>
      <c r="MSW8" s="4"/>
      <c r="MSX8" s="4"/>
      <c r="MSY8" s="4"/>
      <c r="MSZ8" s="4"/>
      <c r="MTA8" s="4"/>
      <c r="MTB8" s="4"/>
      <c r="MTC8" s="4"/>
      <c r="MTD8" s="4"/>
      <c r="MTE8" s="4"/>
      <c r="MTF8" s="4"/>
      <c r="MTG8" s="4"/>
      <c r="MTH8" s="4"/>
      <c r="MTI8" s="4"/>
      <c r="MTJ8" s="4"/>
      <c r="MTK8" s="4"/>
      <c r="MTL8" s="4"/>
      <c r="MTM8" s="4"/>
      <c r="MTN8" s="4"/>
      <c r="MTO8" s="4"/>
      <c r="MTP8" s="4"/>
      <c r="MTQ8" s="4"/>
      <c r="MTR8" s="4"/>
      <c r="MTS8" s="4"/>
      <c r="MTT8" s="4"/>
      <c r="MTU8" s="4"/>
      <c r="MTV8" s="4"/>
      <c r="MTW8" s="4"/>
      <c r="MTX8" s="4"/>
      <c r="MTY8" s="4"/>
      <c r="MTZ8" s="4"/>
      <c r="MUA8" s="4"/>
      <c r="MUB8" s="4"/>
      <c r="MUC8" s="4"/>
      <c r="MUD8" s="4"/>
      <c r="MUE8" s="4"/>
      <c r="MUF8" s="4"/>
      <c r="MUG8" s="4"/>
      <c r="MUH8" s="4"/>
      <c r="MUI8" s="4"/>
      <c r="MUJ8" s="4"/>
      <c r="MUK8" s="4"/>
      <c r="MUL8" s="4"/>
      <c r="MUM8" s="4"/>
      <c r="MUN8" s="4"/>
      <c r="MUO8" s="4"/>
      <c r="MUP8" s="4"/>
      <c r="MUQ8" s="4"/>
      <c r="MUR8" s="4"/>
      <c r="MUS8" s="4"/>
      <c r="MUT8" s="4"/>
      <c r="MUU8" s="4"/>
      <c r="MUV8" s="4"/>
      <c r="MUW8" s="4"/>
      <c r="MUX8" s="4"/>
      <c r="MUY8" s="4"/>
      <c r="MUZ8" s="4"/>
      <c r="MVA8" s="4"/>
      <c r="MVB8" s="4"/>
      <c r="MVC8" s="4"/>
      <c r="MVD8" s="4"/>
      <c r="MVE8" s="4"/>
      <c r="MVF8" s="4"/>
      <c r="MVG8" s="4"/>
      <c r="MVH8" s="4"/>
      <c r="MVI8" s="4"/>
      <c r="MVJ8" s="4"/>
      <c r="MVK8" s="4"/>
      <c r="MVL8" s="4"/>
      <c r="MVM8" s="4"/>
      <c r="MVN8" s="4"/>
      <c r="MVO8" s="4"/>
      <c r="MVP8" s="4"/>
      <c r="MVQ8" s="4"/>
      <c r="MVR8" s="4"/>
      <c r="MVS8" s="4"/>
      <c r="MVT8" s="4"/>
      <c r="MVU8" s="4"/>
      <c r="MVV8" s="4"/>
      <c r="MVW8" s="4"/>
      <c r="MVX8" s="4"/>
      <c r="MVY8" s="4"/>
      <c r="MVZ8" s="4"/>
      <c r="MWA8" s="4"/>
      <c r="MWB8" s="4"/>
      <c r="MWC8" s="4"/>
      <c r="MWD8" s="4"/>
      <c r="MWE8" s="4"/>
      <c r="MWF8" s="4"/>
      <c r="MWG8" s="4"/>
      <c r="MWH8" s="4"/>
      <c r="MWI8" s="4"/>
      <c r="MWJ8" s="4"/>
      <c r="MWK8" s="4"/>
      <c r="MWL8" s="4"/>
      <c r="MWM8" s="4"/>
      <c r="MWN8" s="4"/>
      <c r="MWO8" s="4"/>
      <c r="MWP8" s="4"/>
      <c r="MWQ8" s="4"/>
      <c r="MWR8" s="4"/>
      <c r="MWS8" s="4"/>
      <c r="MWT8" s="4"/>
      <c r="MWU8" s="4"/>
      <c r="MWV8" s="4"/>
      <c r="MWW8" s="4"/>
      <c r="MWX8" s="4"/>
      <c r="MWY8" s="4"/>
      <c r="MWZ8" s="4"/>
      <c r="MXA8" s="4"/>
      <c r="MXB8" s="4"/>
      <c r="MXC8" s="4"/>
      <c r="MXD8" s="4"/>
      <c r="MXE8" s="4"/>
      <c r="MXF8" s="4"/>
      <c r="MXG8" s="4"/>
      <c r="MXH8" s="4"/>
      <c r="MXI8" s="4"/>
      <c r="MXJ8" s="4"/>
      <c r="MXK8" s="4"/>
      <c r="MXL8" s="4"/>
      <c r="MXM8" s="4"/>
      <c r="MXN8" s="4"/>
      <c r="MXO8" s="4"/>
      <c r="MXP8" s="4"/>
      <c r="MXQ8" s="4"/>
      <c r="MXR8" s="4"/>
      <c r="MXS8" s="4"/>
      <c r="MXT8" s="4"/>
      <c r="MXU8" s="4"/>
      <c r="MXV8" s="4"/>
      <c r="MXW8" s="4"/>
      <c r="MXX8" s="4"/>
      <c r="MXY8" s="4"/>
      <c r="MXZ8" s="4"/>
      <c r="MYA8" s="4"/>
      <c r="MYB8" s="4"/>
      <c r="MYC8" s="4"/>
      <c r="MYD8" s="4"/>
      <c r="MYE8" s="4"/>
      <c r="MYF8" s="4"/>
      <c r="MYG8" s="4"/>
      <c r="MYH8" s="4"/>
      <c r="MYI8" s="4"/>
      <c r="MYJ8" s="4"/>
      <c r="MYK8" s="4"/>
      <c r="MYL8" s="4"/>
      <c r="MYM8" s="4"/>
      <c r="MYN8" s="4"/>
      <c r="MYO8" s="4"/>
      <c r="MYP8" s="4"/>
      <c r="MYQ8" s="4"/>
      <c r="MYR8" s="4"/>
      <c r="MYS8" s="4"/>
      <c r="MYT8" s="4"/>
      <c r="MYU8" s="4"/>
      <c r="MYV8" s="4"/>
      <c r="MYW8" s="4"/>
      <c r="MYX8" s="4"/>
      <c r="MYY8" s="4"/>
      <c r="MYZ8" s="4"/>
      <c r="MZA8" s="4"/>
      <c r="MZB8" s="4"/>
      <c r="MZC8" s="4"/>
      <c r="MZD8" s="4"/>
      <c r="MZE8" s="4"/>
      <c r="MZF8" s="4"/>
      <c r="MZG8" s="4"/>
      <c r="MZH8" s="4"/>
      <c r="MZI8" s="4"/>
      <c r="MZJ8" s="4"/>
      <c r="MZK8" s="4"/>
      <c r="MZL8" s="4"/>
      <c r="MZM8" s="4"/>
      <c r="MZN8" s="4"/>
      <c r="MZO8" s="4"/>
      <c r="MZP8" s="4"/>
      <c r="MZQ8" s="4"/>
      <c r="MZR8" s="4"/>
      <c r="MZS8" s="4"/>
      <c r="MZT8" s="4"/>
      <c r="MZU8" s="4"/>
      <c r="MZV8" s="4"/>
      <c r="MZW8" s="4"/>
      <c r="MZX8" s="4"/>
      <c r="MZY8" s="4"/>
      <c r="MZZ8" s="4"/>
      <c r="NAA8" s="4"/>
      <c r="NAB8" s="4"/>
      <c r="NAC8" s="4"/>
      <c r="NAD8" s="4"/>
      <c r="NAE8" s="4"/>
      <c r="NAF8" s="4"/>
      <c r="NAG8" s="4"/>
      <c r="NAH8" s="4"/>
      <c r="NAI8" s="4"/>
      <c r="NAJ8" s="4"/>
      <c r="NAK8" s="4"/>
      <c r="NAL8" s="4"/>
      <c r="NAM8" s="4"/>
      <c r="NAN8" s="4"/>
      <c r="NAO8" s="4"/>
      <c r="NAP8" s="4"/>
      <c r="NAQ8" s="4"/>
      <c r="NAR8" s="4"/>
      <c r="NAS8" s="4"/>
      <c r="NAT8" s="4"/>
      <c r="NAU8" s="4"/>
      <c r="NAV8" s="4"/>
      <c r="NAW8" s="4"/>
      <c r="NAX8" s="4"/>
      <c r="NAY8" s="4"/>
      <c r="NAZ8" s="4"/>
      <c r="NBA8" s="4"/>
      <c r="NBB8" s="4"/>
      <c r="NBC8" s="4"/>
      <c r="NBD8" s="4"/>
      <c r="NBE8" s="4"/>
      <c r="NBF8" s="4"/>
      <c r="NBG8" s="4"/>
      <c r="NBH8" s="4"/>
      <c r="NBI8" s="4"/>
      <c r="NBJ8" s="4"/>
      <c r="NBK8" s="4"/>
      <c r="NBL8" s="4"/>
      <c r="NBM8" s="4"/>
      <c r="NBN8" s="4"/>
      <c r="NBO8" s="4"/>
      <c r="NBP8" s="4"/>
      <c r="NBQ8" s="4"/>
      <c r="NBR8" s="4"/>
      <c r="NBS8" s="4"/>
      <c r="NBT8" s="4"/>
      <c r="NBU8" s="4"/>
      <c r="NBV8" s="4"/>
      <c r="NBW8" s="4"/>
      <c r="NBX8" s="4"/>
      <c r="NBY8" s="4"/>
      <c r="NBZ8" s="4"/>
      <c r="NCA8" s="4"/>
      <c r="NCB8" s="4"/>
      <c r="NCC8" s="4"/>
      <c r="NCD8" s="4"/>
      <c r="NCE8" s="4"/>
      <c r="NCF8" s="4"/>
      <c r="NCG8" s="4"/>
      <c r="NCH8" s="4"/>
      <c r="NCI8" s="4"/>
      <c r="NCJ8" s="4"/>
      <c r="NCK8" s="4"/>
      <c r="NCL8" s="4"/>
      <c r="NCM8" s="4"/>
      <c r="NCN8" s="4"/>
      <c r="NCO8" s="4"/>
      <c r="NCP8" s="4"/>
      <c r="NCQ8" s="4"/>
      <c r="NCR8" s="4"/>
      <c r="NCS8" s="4"/>
      <c r="NCT8" s="4"/>
      <c r="NCU8" s="4"/>
      <c r="NCV8" s="4"/>
      <c r="NCW8" s="4"/>
      <c r="NCX8" s="4"/>
      <c r="NCY8" s="4"/>
      <c r="NCZ8" s="4"/>
      <c r="NDA8" s="4"/>
      <c r="NDB8" s="4"/>
      <c r="NDC8" s="4"/>
      <c r="NDD8" s="4"/>
      <c r="NDE8" s="4"/>
      <c r="NDF8" s="4"/>
      <c r="NDG8" s="4"/>
      <c r="NDH8" s="4"/>
      <c r="NDI8" s="4"/>
      <c r="NDJ8" s="4"/>
      <c r="NDK8" s="4"/>
      <c r="NDL8" s="4"/>
      <c r="NDM8" s="4"/>
      <c r="NDN8" s="4"/>
      <c r="NDO8" s="4"/>
      <c r="NDP8" s="4"/>
      <c r="NDQ8" s="4"/>
      <c r="NDR8" s="4"/>
      <c r="NDS8" s="4"/>
      <c r="NDT8" s="4"/>
      <c r="NDU8" s="4"/>
      <c r="NDV8" s="4"/>
      <c r="NDW8" s="4"/>
      <c r="NDX8" s="4"/>
      <c r="NDY8" s="4"/>
      <c r="NDZ8" s="4"/>
      <c r="NEA8" s="4"/>
      <c r="NEB8" s="4"/>
      <c r="NEC8" s="4"/>
      <c r="NED8" s="4"/>
      <c r="NEE8" s="4"/>
      <c r="NEF8" s="4"/>
      <c r="NEG8" s="4"/>
      <c r="NEH8" s="4"/>
      <c r="NEI8" s="4"/>
      <c r="NEJ8" s="4"/>
      <c r="NEK8" s="4"/>
      <c r="NEL8" s="4"/>
      <c r="NEM8" s="4"/>
      <c r="NEN8" s="4"/>
      <c r="NEO8" s="4"/>
      <c r="NEP8" s="4"/>
      <c r="NEQ8" s="4"/>
      <c r="NER8" s="4"/>
      <c r="NES8" s="4"/>
      <c r="NET8" s="4"/>
      <c r="NEU8" s="4"/>
      <c r="NEV8" s="4"/>
      <c r="NEW8" s="4"/>
      <c r="NEX8" s="4"/>
      <c r="NEY8" s="4"/>
      <c r="NEZ8" s="4"/>
      <c r="NFA8" s="4"/>
      <c r="NFB8" s="4"/>
      <c r="NFC8" s="4"/>
      <c r="NFD8" s="4"/>
      <c r="NFE8" s="4"/>
      <c r="NFF8" s="4"/>
      <c r="NFG8" s="4"/>
      <c r="NFH8" s="4"/>
      <c r="NFI8" s="4"/>
      <c r="NFJ8" s="4"/>
      <c r="NFK8" s="4"/>
      <c r="NFL8" s="4"/>
      <c r="NFM8" s="4"/>
      <c r="NFN8" s="4"/>
      <c r="NFO8" s="4"/>
      <c r="NFP8" s="4"/>
      <c r="NFQ8" s="4"/>
      <c r="NFR8" s="4"/>
      <c r="NFS8" s="4"/>
      <c r="NFT8" s="4"/>
      <c r="NFU8" s="4"/>
      <c r="NFV8" s="4"/>
      <c r="NFW8" s="4"/>
      <c r="NFX8" s="4"/>
      <c r="NFY8" s="4"/>
      <c r="NFZ8" s="4"/>
      <c r="NGA8" s="4"/>
      <c r="NGB8" s="4"/>
      <c r="NGC8" s="4"/>
      <c r="NGD8" s="4"/>
      <c r="NGE8" s="4"/>
      <c r="NGF8" s="4"/>
      <c r="NGG8" s="4"/>
      <c r="NGH8" s="4"/>
      <c r="NGI8" s="4"/>
      <c r="NGJ8" s="4"/>
      <c r="NGK8" s="4"/>
      <c r="NGL8" s="4"/>
      <c r="NGM8" s="4"/>
      <c r="NGN8" s="4"/>
      <c r="NGO8" s="4"/>
      <c r="NGP8" s="4"/>
      <c r="NGQ8" s="4"/>
      <c r="NGR8" s="4"/>
      <c r="NGS8" s="4"/>
      <c r="NGT8" s="4"/>
      <c r="NGU8" s="4"/>
      <c r="NGV8" s="4"/>
      <c r="NGW8" s="4"/>
      <c r="NGX8" s="4"/>
      <c r="NGY8" s="4"/>
      <c r="NGZ8" s="4"/>
      <c r="NHA8" s="4"/>
      <c r="NHB8" s="4"/>
      <c r="NHC8" s="4"/>
      <c r="NHD8" s="4"/>
      <c r="NHE8" s="4"/>
      <c r="NHF8" s="4"/>
      <c r="NHG8" s="4"/>
      <c r="NHH8" s="4"/>
      <c r="NHI8" s="4"/>
      <c r="NHJ8" s="4"/>
      <c r="NHK8" s="4"/>
      <c r="NHL8" s="4"/>
      <c r="NHM8" s="4"/>
      <c r="NHN8" s="4"/>
      <c r="NHO8" s="4"/>
      <c r="NHP8" s="4"/>
      <c r="NHQ8" s="4"/>
      <c r="NHR8" s="4"/>
      <c r="NHS8" s="4"/>
      <c r="NHT8" s="4"/>
      <c r="NHU8" s="4"/>
      <c r="NHV8" s="4"/>
      <c r="NHW8" s="4"/>
      <c r="NHX8" s="4"/>
      <c r="NHY8" s="4"/>
      <c r="NHZ8" s="4"/>
      <c r="NIA8" s="4"/>
      <c r="NIB8" s="4"/>
      <c r="NIC8" s="4"/>
      <c r="NID8" s="4"/>
      <c r="NIE8" s="4"/>
      <c r="NIF8" s="4"/>
      <c r="NIG8" s="4"/>
      <c r="NIH8" s="4"/>
      <c r="NII8" s="4"/>
      <c r="NIJ8" s="4"/>
      <c r="NIK8" s="4"/>
      <c r="NIL8" s="4"/>
      <c r="NIM8" s="4"/>
      <c r="NIN8" s="4"/>
      <c r="NIO8" s="4"/>
      <c r="NIP8" s="4"/>
      <c r="NIQ8" s="4"/>
      <c r="NIR8" s="4"/>
      <c r="NIS8" s="4"/>
      <c r="NIT8" s="4"/>
      <c r="NIU8" s="4"/>
      <c r="NIV8" s="4"/>
      <c r="NIW8" s="4"/>
      <c r="NIX8" s="4"/>
      <c r="NIY8" s="4"/>
      <c r="NIZ8" s="4"/>
      <c r="NJA8" s="4"/>
      <c r="NJB8" s="4"/>
      <c r="NJC8" s="4"/>
      <c r="NJD8" s="4"/>
      <c r="NJE8" s="4"/>
      <c r="NJF8" s="4"/>
      <c r="NJG8" s="4"/>
      <c r="NJH8" s="4"/>
      <c r="NJI8" s="4"/>
      <c r="NJJ8" s="4"/>
      <c r="NJK8" s="4"/>
      <c r="NJL8" s="4"/>
      <c r="NJM8" s="4"/>
      <c r="NJN8" s="4"/>
      <c r="NJO8" s="4"/>
      <c r="NJP8" s="4"/>
      <c r="NJQ8" s="4"/>
      <c r="NJR8" s="4"/>
      <c r="NJS8" s="4"/>
      <c r="NJT8" s="4"/>
      <c r="NJU8" s="4"/>
      <c r="NJV8" s="4"/>
      <c r="NJW8" s="4"/>
      <c r="NJX8" s="4"/>
      <c r="NJY8" s="4"/>
      <c r="NJZ8" s="4"/>
      <c r="NKA8" s="4"/>
      <c r="NKB8" s="4"/>
      <c r="NKC8" s="4"/>
      <c r="NKD8" s="4"/>
      <c r="NKE8" s="4"/>
      <c r="NKF8" s="4"/>
      <c r="NKG8" s="4"/>
      <c r="NKH8" s="4"/>
      <c r="NKI8" s="4"/>
      <c r="NKJ8" s="4"/>
      <c r="NKK8" s="4"/>
      <c r="NKL8" s="4"/>
      <c r="NKM8" s="4"/>
      <c r="NKN8" s="4"/>
      <c r="NKO8" s="4"/>
      <c r="NKP8" s="4"/>
      <c r="NKQ8" s="4"/>
      <c r="NKR8" s="4"/>
      <c r="NKS8" s="4"/>
      <c r="NKT8" s="4"/>
      <c r="NKU8" s="4"/>
      <c r="NKV8" s="4"/>
      <c r="NKW8" s="4"/>
      <c r="NKX8" s="4"/>
      <c r="NKY8" s="4"/>
      <c r="NKZ8" s="4"/>
      <c r="NLA8" s="4"/>
      <c r="NLB8" s="4"/>
      <c r="NLC8" s="4"/>
      <c r="NLD8" s="4"/>
      <c r="NLE8" s="4"/>
      <c r="NLF8" s="4"/>
      <c r="NLG8" s="4"/>
      <c r="NLH8" s="4"/>
      <c r="NLI8" s="4"/>
      <c r="NLJ8" s="4"/>
      <c r="NLK8" s="4"/>
      <c r="NLL8" s="4"/>
      <c r="NLM8" s="4"/>
      <c r="NLN8" s="4"/>
      <c r="NLO8" s="4"/>
      <c r="NLP8" s="4"/>
      <c r="NLQ8" s="4"/>
      <c r="NLR8" s="4"/>
      <c r="NLS8" s="4"/>
      <c r="NLT8" s="4"/>
      <c r="NLU8" s="4"/>
      <c r="NLV8" s="4"/>
      <c r="NLW8" s="4"/>
      <c r="NLX8" s="4"/>
      <c r="NLY8" s="4"/>
      <c r="NLZ8" s="4"/>
      <c r="NMA8" s="4"/>
      <c r="NMB8" s="4"/>
      <c r="NMC8" s="4"/>
      <c r="NMD8" s="4"/>
      <c r="NME8" s="4"/>
      <c r="NMF8" s="4"/>
      <c r="NMG8" s="4"/>
      <c r="NMH8" s="4"/>
      <c r="NMI8" s="4"/>
      <c r="NMJ8" s="4"/>
      <c r="NMK8" s="4"/>
      <c r="NML8" s="4"/>
      <c r="NMM8" s="4"/>
      <c r="NMN8" s="4"/>
      <c r="NMO8" s="4"/>
      <c r="NMP8" s="4"/>
      <c r="NMQ8" s="4"/>
      <c r="NMR8" s="4"/>
      <c r="NMS8" s="4"/>
      <c r="NMT8" s="4"/>
      <c r="NMU8" s="4"/>
      <c r="NMV8" s="4"/>
      <c r="NMW8" s="4"/>
      <c r="NMX8" s="4"/>
      <c r="NMY8" s="4"/>
      <c r="NMZ8" s="4"/>
      <c r="NNA8" s="4"/>
      <c r="NNB8" s="4"/>
      <c r="NNC8" s="4"/>
      <c r="NND8" s="4"/>
      <c r="NNE8" s="4"/>
      <c r="NNF8" s="4"/>
      <c r="NNG8" s="4"/>
      <c r="NNH8" s="4"/>
      <c r="NNI8" s="4"/>
      <c r="NNJ8" s="4"/>
      <c r="NNK8" s="4"/>
      <c r="NNL8" s="4"/>
      <c r="NNM8" s="4"/>
      <c r="NNN8" s="4"/>
      <c r="NNO8" s="4"/>
      <c r="NNP8" s="4"/>
      <c r="NNQ8" s="4"/>
      <c r="NNR8" s="4"/>
      <c r="NNS8" s="4"/>
      <c r="NNT8" s="4"/>
      <c r="NNU8" s="4"/>
      <c r="NNV8" s="4"/>
      <c r="NNW8" s="4"/>
      <c r="NNX8" s="4"/>
      <c r="NNY8" s="4"/>
      <c r="NNZ8" s="4"/>
      <c r="NOA8" s="4"/>
      <c r="NOB8" s="4"/>
      <c r="NOC8" s="4"/>
      <c r="NOD8" s="4"/>
      <c r="NOE8" s="4"/>
      <c r="NOF8" s="4"/>
      <c r="NOG8" s="4"/>
      <c r="NOH8" s="4"/>
      <c r="NOI8" s="4"/>
      <c r="NOJ8" s="4"/>
      <c r="NOK8" s="4"/>
      <c r="NOL8" s="4"/>
      <c r="NOM8" s="4"/>
      <c r="NON8" s="4"/>
      <c r="NOO8" s="4"/>
      <c r="NOP8" s="4"/>
      <c r="NOQ8" s="4"/>
      <c r="NOR8" s="4"/>
      <c r="NOS8" s="4"/>
      <c r="NOT8" s="4"/>
      <c r="NOU8" s="4"/>
      <c r="NOV8" s="4"/>
      <c r="NOW8" s="4"/>
      <c r="NOX8" s="4"/>
      <c r="NOY8" s="4"/>
      <c r="NOZ8" s="4"/>
      <c r="NPA8" s="4"/>
      <c r="NPB8" s="4"/>
      <c r="NPC8" s="4"/>
      <c r="NPD8" s="4"/>
      <c r="NPE8" s="4"/>
      <c r="NPF8" s="4"/>
      <c r="NPG8" s="4"/>
      <c r="NPH8" s="4"/>
      <c r="NPI8" s="4"/>
      <c r="NPJ8" s="4"/>
      <c r="NPK8" s="4"/>
      <c r="NPL8" s="4"/>
      <c r="NPM8" s="4"/>
      <c r="NPN8" s="4"/>
      <c r="NPO8" s="4"/>
      <c r="NPP8" s="4"/>
      <c r="NPQ8" s="4"/>
      <c r="NPR8" s="4"/>
      <c r="NPS8" s="4"/>
      <c r="NPT8" s="4"/>
      <c r="NPU8" s="4"/>
      <c r="NPV8" s="4"/>
      <c r="NPW8" s="4"/>
      <c r="NPX8" s="4"/>
      <c r="NPY8" s="4"/>
      <c r="NPZ8" s="4"/>
      <c r="NQA8" s="4"/>
      <c r="NQB8" s="4"/>
      <c r="NQC8" s="4"/>
      <c r="NQD8" s="4"/>
      <c r="NQE8" s="4"/>
      <c r="NQF8" s="4"/>
      <c r="NQG8" s="4"/>
      <c r="NQH8" s="4"/>
      <c r="NQI8" s="4"/>
      <c r="NQJ8" s="4"/>
      <c r="NQK8" s="4"/>
      <c r="NQL8" s="4"/>
      <c r="NQM8" s="4"/>
      <c r="NQN8" s="4"/>
      <c r="NQO8" s="4"/>
      <c r="NQP8" s="4"/>
      <c r="NQQ8" s="4"/>
      <c r="NQR8" s="4"/>
      <c r="NQS8" s="4"/>
      <c r="NQT8" s="4"/>
      <c r="NQU8" s="4"/>
      <c r="NQV8" s="4"/>
      <c r="NQW8" s="4"/>
      <c r="NQX8" s="4"/>
      <c r="NQY8" s="4"/>
      <c r="NQZ8" s="4"/>
      <c r="NRA8" s="4"/>
      <c r="NRB8" s="4"/>
      <c r="NRC8" s="4"/>
      <c r="NRD8" s="4"/>
      <c r="NRE8" s="4"/>
      <c r="NRF8" s="4"/>
      <c r="NRG8" s="4"/>
      <c r="NRH8" s="4"/>
      <c r="NRI8" s="4"/>
      <c r="NRJ8" s="4"/>
      <c r="NRK8" s="4"/>
      <c r="NRL8" s="4"/>
      <c r="NRM8" s="4"/>
      <c r="NRN8" s="4"/>
      <c r="NRO8" s="4"/>
      <c r="NRP8" s="4"/>
      <c r="NRQ8" s="4"/>
      <c r="NRR8" s="4"/>
      <c r="NRS8" s="4"/>
      <c r="NRT8" s="4"/>
      <c r="NRU8" s="4"/>
      <c r="NRV8" s="4"/>
      <c r="NRW8" s="4"/>
      <c r="NRX8" s="4"/>
      <c r="NRY8" s="4"/>
      <c r="NRZ8" s="4"/>
      <c r="NSA8" s="4"/>
      <c r="NSB8" s="4"/>
      <c r="NSC8" s="4"/>
      <c r="NSD8" s="4"/>
      <c r="NSE8" s="4"/>
      <c r="NSF8" s="4"/>
      <c r="NSG8" s="4"/>
      <c r="NSH8" s="4"/>
      <c r="NSI8" s="4"/>
      <c r="NSJ8" s="4"/>
      <c r="NSK8" s="4"/>
      <c r="NSL8" s="4"/>
      <c r="NSM8" s="4"/>
      <c r="NSN8" s="4"/>
      <c r="NSO8" s="4"/>
      <c r="NSP8" s="4"/>
      <c r="NSQ8" s="4"/>
      <c r="NSR8" s="4"/>
      <c r="NSS8" s="4"/>
      <c r="NST8" s="4"/>
      <c r="NSU8" s="4"/>
      <c r="NSV8" s="4"/>
      <c r="NSW8" s="4"/>
      <c r="NSX8" s="4"/>
      <c r="NSY8" s="4"/>
      <c r="NSZ8" s="4"/>
      <c r="NTA8" s="4"/>
      <c r="NTB8" s="4"/>
      <c r="NTC8" s="4"/>
      <c r="NTD8" s="4"/>
      <c r="NTE8" s="4"/>
      <c r="NTF8" s="4"/>
      <c r="NTG8" s="4"/>
      <c r="NTH8" s="4"/>
      <c r="NTI8" s="4"/>
      <c r="NTJ8" s="4"/>
      <c r="NTK8" s="4"/>
      <c r="NTL8" s="4"/>
      <c r="NTM8" s="4"/>
      <c r="NTN8" s="4"/>
      <c r="NTO8" s="4"/>
      <c r="NTP8" s="4"/>
      <c r="NTQ8" s="4"/>
      <c r="NTR8" s="4"/>
      <c r="NTS8" s="4"/>
      <c r="NTT8" s="4"/>
      <c r="NTU8" s="4"/>
      <c r="NTV8" s="4"/>
      <c r="NTW8" s="4"/>
      <c r="NTX8" s="4"/>
      <c r="NTY8" s="4"/>
      <c r="NTZ8" s="4"/>
      <c r="NUA8" s="4"/>
      <c r="NUB8" s="4"/>
      <c r="NUC8" s="4"/>
      <c r="NUD8" s="4"/>
      <c r="NUE8" s="4"/>
      <c r="NUF8" s="4"/>
      <c r="NUG8" s="4"/>
      <c r="NUH8" s="4"/>
      <c r="NUI8" s="4"/>
      <c r="NUJ8" s="4"/>
      <c r="NUK8" s="4"/>
      <c r="NUL8" s="4"/>
      <c r="NUM8" s="4"/>
      <c r="NUN8" s="4"/>
      <c r="NUO8" s="4"/>
      <c r="NUP8" s="4"/>
      <c r="NUQ8" s="4"/>
      <c r="NUR8" s="4"/>
      <c r="NUS8" s="4"/>
      <c r="NUT8" s="4"/>
      <c r="NUU8" s="4"/>
      <c r="NUV8" s="4"/>
      <c r="NUW8" s="4"/>
      <c r="NUX8" s="4"/>
      <c r="NUY8" s="4"/>
      <c r="NUZ8" s="4"/>
      <c r="NVA8" s="4"/>
      <c r="NVB8" s="4"/>
      <c r="NVC8" s="4"/>
      <c r="NVD8" s="4"/>
      <c r="NVE8" s="4"/>
      <c r="NVF8" s="4"/>
      <c r="NVG8" s="4"/>
      <c r="NVH8" s="4"/>
      <c r="NVI8" s="4"/>
      <c r="NVJ8" s="4"/>
      <c r="NVK8" s="4"/>
      <c r="NVL8" s="4"/>
      <c r="NVM8" s="4"/>
      <c r="NVN8" s="4"/>
      <c r="NVO8" s="4"/>
      <c r="NVP8" s="4"/>
      <c r="NVQ8" s="4"/>
      <c r="NVR8" s="4"/>
      <c r="NVS8" s="4"/>
      <c r="NVT8" s="4"/>
      <c r="NVU8" s="4"/>
      <c r="NVV8" s="4"/>
      <c r="NVW8" s="4"/>
      <c r="NVX8" s="4"/>
      <c r="NVY8" s="4"/>
      <c r="NVZ8" s="4"/>
      <c r="NWA8" s="4"/>
      <c r="NWB8" s="4"/>
      <c r="NWC8" s="4"/>
      <c r="NWD8" s="4"/>
      <c r="NWE8" s="4"/>
      <c r="NWF8" s="4"/>
      <c r="NWG8" s="4"/>
      <c r="NWH8" s="4"/>
      <c r="NWI8" s="4"/>
      <c r="NWJ8" s="4"/>
      <c r="NWK8" s="4"/>
      <c r="NWL8" s="4"/>
      <c r="NWM8" s="4"/>
      <c r="NWN8" s="4"/>
      <c r="NWO8" s="4"/>
      <c r="NWP8" s="4"/>
      <c r="NWQ8" s="4"/>
      <c r="NWR8" s="4"/>
      <c r="NWS8" s="4"/>
      <c r="NWT8" s="4"/>
      <c r="NWU8" s="4"/>
      <c r="NWV8" s="4"/>
      <c r="NWW8" s="4"/>
      <c r="NWX8" s="4"/>
      <c r="NWY8" s="4"/>
      <c r="NWZ8" s="4"/>
      <c r="NXA8" s="4"/>
      <c r="NXB8" s="4"/>
      <c r="NXC8" s="4"/>
      <c r="NXD8" s="4"/>
      <c r="NXE8" s="4"/>
      <c r="NXF8" s="4"/>
      <c r="NXG8" s="4"/>
      <c r="NXH8" s="4"/>
      <c r="NXI8" s="4"/>
      <c r="NXJ8" s="4"/>
      <c r="NXK8" s="4"/>
      <c r="NXL8" s="4"/>
      <c r="NXM8" s="4"/>
      <c r="NXN8" s="4"/>
      <c r="NXO8" s="4"/>
      <c r="NXP8" s="4"/>
      <c r="NXQ8" s="4"/>
      <c r="NXR8" s="4"/>
      <c r="NXS8" s="4"/>
      <c r="NXT8" s="4"/>
      <c r="NXU8" s="4"/>
      <c r="NXV8" s="4"/>
      <c r="NXW8" s="4"/>
      <c r="NXX8" s="4"/>
      <c r="NXY8" s="4"/>
      <c r="NXZ8" s="4"/>
      <c r="NYA8" s="4"/>
      <c r="NYB8" s="4"/>
      <c r="NYC8" s="4"/>
      <c r="NYD8" s="4"/>
      <c r="NYE8" s="4"/>
      <c r="NYF8" s="4"/>
      <c r="NYG8" s="4"/>
      <c r="NYH8" s="4"/>
      <c r="NYI8" s="4"/>
      <c r="NYJ8" s="4"/>
      <c r="NYK8" s="4"/>
      <c r="NYL8" s="4"/>
      <c r="NYM8" s="4"/>
      <c r="NYN8" s="4"/>
      <c r="NYO8" s="4"/>
      <c r="NYP8" s="4"/>
      <c r="NYQ8" s="4"/>
      <c r="NYR8" s="4"/>
      <c r="NYS8" s="4"/>
      <c r="NYT8" s="4"/>
      <c r="NYU8" s="4"/>
      <c r="NYV8" s="4"/>
      <c r="NYW8" s="4"/>
      <c r="NYX8" s="4"/>
      <c r="NYY8" s="4"/>
      <c r="NYZ8" s="4"/>
      <c r="NZA8" s="4"/>
      <c r="NZB8" s="4"/>
      <c r="NZC8" s="4"/>
      <c r="NZD8" s="4"/>
      <c r="NZE8" s="4"/>
      <c r="NZF8" s="4"/>
      <c r="NZG8" s="4"/>
      <c r="NZH8" s="4"/>
      <c r="NZI8" s="4"/>
      <c r="NZJ8" s="4"/>
      <c r="NZK8" s="4"/>
      <c r="NZL8" s="4"/>
      <c r="NZM8" s="4"/>
      <c r="NZN8" s="4"/>
      <c r="NZO8" s="4"/>
      <c r="NZP8" s="4"/>
      <c r="NZQ8" s="4"/>
      <c r="NZR8" s="4"/>
      <c r="NZS8" s="4"/>
      <c r="NZT8" s="4"/>
      <c r="NZU8" s="4"/>
      <c r="NZV8" s="4"/>
      <c r="NZW8" s="4"/>
      <c r="NZX8" s="4"/>
      <c r="NZY8" s="4"/>
      <c r="NZZ8" s="4"/>
      <c r="OAA8" s="4"/>
      <c r="OAB8" s="4"/>
      <c r="OAC8" s="4"/>
      <c r="OAD8" s="4"/>
      <c r="OAE8" s="4"/>
      <c r="OAF8" s="4"/>
      <c r="OAG8" s="4"/>
      <c r="OAH8" s="4"/>
      <c r="OAI8" s="4"/>
      <c r="OAJ8" s="4"/>
      <c r="OAK8" s="4"/>
      <c r="OAL8" s="4"/>
      <c r="OAM8" s="4"/>
      <c r="OAN8" s="4"/>
      <c r="OAO8" s="4"/>
      <c r="OAP8" s="4"/>
      <c r="OAQ8" s="4"/>
      <c r="OAR8" s="4"/>
      <c r="OAS8" s="4"/>
      <c r="OAT8" s="4"/>
      <c r="OAU8" s="4"/>
      <c r="OAV8" s="4"/>
      <c r="OAW8" s="4"/>
      <c r="OAX8" s="4"/>
      <c r="OAY8" s="4"/>
      <c r="OAZ8" s="4"/>
      <c r="OBA8" s="4"/>
      <c r="OBB8" s="4"/>
      <c r="OBC8" s="4"/>
      <c r="OBD8" s="4"/>
      <c r="OBE8" s="4"/>
      <c r="OBF8" s="4"/>
      <c r="OBG8" s="4"/>
      <c r="OBH8" s="4"/>
      <c r="OBI8" s="4"/>
      <c r="OBJ8" s="4"/>
      <c r="OBK8" s="4"/>
      <c r="OBL8" s="4"/>
      <c r="OBM8" s="4"/>
      <c r="OBN8" s="4"/>
      <c r="OBO8" s="4"/>
      <c r="OBP8" s="4"/>
      <c r="OBQ8" s="4"/>
      <c r="OBR8" s="4"/>
      <c r="OBS8" s="4"/>
      <c r="OBT8" s="4"/>
      <c r="OBU8" s="4"/>
      <c r="OBV8" s="4"/>
      <c r="OBW8" s="4"/>
      <c r="OBX8" s="4"/>
      <c r="OBY8" s="4"/>
      <c r="OBZ8" s="4"/>
      <c r="OCA8" s="4"/>
      <c r="OCB8" s="4"/>
      <c r="OCC8" s="4"/>
      <c r="OCD8" s="4"/>
      <c r="OCE8" s="4"/>
      <c r="OCF8" s="4"/>
      <c r="OCG8" s="4"/>
      <c r="OCH8" s="4"/>
      <c r="OCI8" s="4"/>
      <c r="OCJ8" s="4"/>
      <c r="OCK8" s="4"/>
      <c r="OCL8" s="4"/>
      <c r="OCM8" s="4"/>
      <c r="OCN8" s="4"/>
      <c r="OCO8" s="4"/>
      <c r="OCP8" s="4"/>
      <c r="OCQ8" s="4"/>
      <c r="OCR8" s="4"/>
      <c r="OCS8" s="4"/>
      <c r="OCT8" s="4"/>
      <c r="OCU8" s="4"/>
      <c r="OCV8" s="4"/>
      <c r="OCW8" s="4"/>
      <c r="OCX8" s="4"/>
      <c r="OCY8" s="4"/>
      <c r="OCZ8" s="4"/>
      <c r="ODA8" s="4"/>
      <c r="ODB8" s="4"/>
      <c r="ODC8" s="4"/>
      <c r="ODD8" s="4"/>
      <c r="ODE8" s="4"/>
      <c r="ODF8" s="4"/>
      <c r="ODG8" s="4"/>
      <c r="ODH8" s="4"/>
      <c r="ODI8" s="4"/>
      <c r="ODJ8" s="4"/>
      <c r="ODK8" s="4"/>
      <c r="ODL8" s="4"/>
      <c r="ODM8" s="4"/>
      <c r="ODN8" s="4"/>
      <c r="ODO8" s="4"/>
      <c r="ODP8" s="4"/>
      <c r="ODQ8" s="4"/>
      <c r="ODR8" s="4"/>
      <c r="ODS8" s="4"/>
      <c r="ODT8" s="4"/>
      <c r="ODU8" s="4"/>
      <c r="ODV8" s="4"/>
      <c r="ODW8" s="4"/>
      <c r="ODX8" s="4"/>
      <c r="ODY8" s="4"/>
      <c r="ODZ8" s="4"/>
      <c r="OEA8" s="4"/>
      <c r="OEB8" s="4"/>
      <c r="OEC8" s="4"/>
      <c r="OED8" s="4"/>
      <c r="OEE8" s="4"/>
      <c r="OEF8" s="4"/>
      <c r="OEG8" s="4"/>
      <c r="OEH8" s="4"/>
      <c r="OEI8" s="4"/>
      <c r="OEJ8" s="4"/>
      <c r="OEK8" s="4"/>
      <c r="OEL8" s="4"/>
      <c r="OEM8" s="4"/>
      <c r="OEN8" s="4"/>
      <c r="OEO8" s="4"/>
      <c r="OEP8" s="4"/>
      <c r="OEQ8" s="4"/>
      <c r="OER8" s="4"/>
      <c r="OES8" s="4"/>
      <c r="OET8" s="4"/>
      <c r="OEU8" s="4"/>
      <c r="OEV8" s="4"/>
      <c r="OEW8" s="4"/>
      <c r="OEX8" s="4"/>
      <c r="OEY8" s="4"/>
      <c r="OEZ8" s="4"/>
      <c r="OFA8" s="4"/>
      <c r="OFB8" s="4"/>
      <c r="OFC8" s="4"/>
      <c r="OFD8" s="4"/>
      <c r="OFE8" s="4"/>
      <c r="OFF8" s="4"/>
      <c r="OFG8" s="4"/>
      <c r="OFH8" s="4"/>
      <c r="OFI8" s="4"/>
      <c r="OFJ8" s="4"/>
      <c r="OFK8" s="4"/>
      <c r="OFL8" s="4"/>
      <c r="OFM8" s="4"/>
      <c r="OFN8" s="4"/>
      <c r="OFO8" s="4"/>
      <c r="OFP8" s="4"/>
      <c r="OFQ8" s="4"/>
      <c r="OFR8" s="4"/>
      <c r="OFS8" s="4"/>
      <c r="OFT8" s="4"/>
      <c r="OFU8" s="4"/>
      <c r="OFV8" s="4"/>
      <c r="OFW8" s="4"/>
      <c r="OFX8" s="4"/>
      <c r="OFY8" s="4"/>
      <c r="OFZ8" s="4"/>
      <c r="OGA8" s="4"/>
      <c r="OGB8" s="4"/>
      <c r="OGC8" s="4"/>
      <c r="OGD8" s="4"/>
      <c r="OGE8" s="4"/>
      <c r="OGF8" s="4"/>
      <c r="OGG8" s="4"/>
      <c r="OGH8" s="4"/>
      <c r="OGI8" s="4"/>
      <c r="OGJ8" s="4"/>
      <c r="OGK8" s="4"/>
      <c r="OGL8" s="4"/>
      <c r="OGM8" s="4"/>
      <c r="OGN8" s="4"/>
      <c r="OGO8" s="4"/>
      <c r="OGP8" s="4"/>
      <c r="OGQ8" s="4"/>
      <c r="OGR8" s="4"/>
      <c r="OGS8" s="4"/>
      <c r="OGT8" s="4"/>
      <c r="OGU8" s="4"/>
      <c r="OGV8" s="4"/>
      <c r="OGW8" s="4"/>
      <c r="OGX8" s="4"/>
      <c r="OGY8" s="4"/>
      <c r="OGZ8" s="4"/>
      <c r="OHA8" s="4"/>
      <c r="OHB8" s="4"/>
      <c r="OHC8" s="4"/>
      <c r="OHD8" s="4"/>
      <c r="OHE8" s="4"/>
      <c r="OHF8" s="4"/>
      <c r="OHG8" s="4"/>
      <c r="OHH8" s="4"/>
      <c r="OHI8" s="4"/>
      <c r="OHJ8" s="4"/>
      <c r="OHK8" s="4"/>
      <c r="OHL8" s="4"/>
      <c r="OHM8" s="4"/>
      <c r="OHN8" s="4"/>
      <c r="OHO8" s="4"/>
      <c r="OHP8" s="4"/>
      <c r="OHQ8" s="4"/>
      <c r="OHR8" s="4"/>
      <c r="OHS8" s="4"/>
      <c r="OHT8" s="4"/>
      <c r="OHU8" s="4"/>
      <c r="OHV8" s="4"/>
      <c r="OHW8" s="4"/>
      <c r="OHX8" s="4"/>
      <c r="OHY8" s="4"/>
      <c r="OHZ8" s="4"/>
      <c r="OIA8" s="4"/>
      <c r="OIB8" s="4"/>
      <c r="OIC8" s="4"/>
      <c r="OID8" s="4"/>
      <c r="OIE8" s="4"/>
      <c r="OIF8" s="4"/>
      <c r="OIG8" s="4"/>
      <c r="OIH8" s="4"/>
      <c r="OII8" s="4"/>
      <c r="OIJ8" s="4"/>
      <c r="OIK8" s="4"/>
      <c r="OIL8" s="4"/>
      <c r="OIM8" s="4"/>
      <c r="OIN8" s="4"/>
      <c r="OIO8" s="4"/>
      <c r="OIP8" s="4"/>
      <c r="OIQ8" s="4"/>
      <c r="OIR8" s="4"/>
      <c r="OIS8" s="4"/>
      <c r="OIT8" s="4"/>
      <c r="OIU8" s="4"/>
      <c r="OIV8" s="4"/>
      <c r="OIW8" s="4"/>
      <c r="OIX8" s="4"/>
      <c r="OIY8" s="4"/>
      <c r="OIZ8" s="4"/>
      <c r="OJA8" s="4"/>
      <c r="OJB8" s="4"/>
      <c r="OJC8" s="4"/>
      <c r="OJD8" s="4"/>
      <c r="OJE8" s="4"/>
      <c r="OJF8" s="4"/>
      <c r="OJG8" s="4"/>
      <c r="OJH8" s="4"/>
      <c r="OJI8" s="4"/>
      <c r="OJJ8" s="4"/>
      <c r="OJK8" s="4"/>
      <c r="OJL8" s="4"/>
      <c r="OJM8" s="4"/>
      <c r="OJN8" s="4"/>
      <c r="OJO8" s="4"/>
      <c r="OJP8" s="4"/>
      <c r="OJQ8" s="4"/>
      <c r="OJR8" s="4"/>
      <c r="OJS8" s="4"/>
      <c r="OJT8" s="4"/>
      <c r="OJU8" s="4"/>
      <c r="OJV8" s="4"/>
      <c r="OJW8" s="4"/>
      <c r="OJX8" s="4"/>
      <c r="OJY8" s="4"/>
      <c r="OJZ8" s="4"/>
      <c r="OKA8" s="4"/>
      <c r="OKB8" s="4"/>
      <c r="OKC8" s="4"/>
      <c r="OKD8" s="4"/>
      <c r="OKE8" s="4"/>
      <c r="OKF8" s="4"/>
      <c r="OKG8" s="4"/>
      <c r="OKH8" s="4"/>
      <c r="OKI8" s="4"/>
      <c r="OKJ8" s="4"/>
      <c r="OKK8" s="4"/>
      <c r="OKL8" s="4"/>
      <c r="OKM8" s="4"/>
      <c r="OKN8" s="4"/>
      <c r="OKO8" s="4"/>
      <c r="OKP8" s="4"/>
      <c r="OKQ8" s="4"/>
      <c r="OKR8" s="4"/>
      <c r="OKS8" s="4"/>
      <c r="OKT8" s="4"/>
      <c r="OKU8" s="4"/>
      <c r="OKV8" s="4"/>
      <c r="OKW8" s="4"/>
      <c r="OKX8" s="4"/>
      <c r="OKY8" s="4"/>
      <c r="OKZ8" s="4"/>
      <c r="OLA8" s="4"/>
      <c r="OLB8" s="4"/>
      <c r="OLC8" s="4"/>
      <c r="OLD8" s="4"/>
      <c r="OLE8" s="4"/>
      <c r="OLF8" s="4"/>
      <c r="OLG8" s="4"/>
      <c r="OLH8" s="4"/>
      <c r="OLI8" s="4"/>
      <c r="OLJ8" s="4"/>
      <c r="OLK8" s="4"/>
      <c r="OLL8" s="4"/>
      <c r="OLM8" s="4"/>
      <c r="OLN8" s="4"/>
      <c r="OLO8" s="4"/>
      <c r="OLP8" s="4"/>
      <c r="OLQ8" s="4"/>
      <c r="OLR8" s="4"/>
      <c r="OLS8" s="4"/>
      <c r="OLT8" s="4"/>
      <c r="OLU8" s="4"/>
      <c r="OLV8" s="4"/>
      <c r="OLW8" s="4"/>
      <c r="OLX8" s="4"/>
      <c r="OLY8" s="4"/>
      <c r="OLZ8" s="4"/>
      <c r="OMA8" s="4"/>
      <c r="OMB8" s="4"/>
      <c r="OMC8" s="4"/>
      <c r="OMD8" s="4"/>
      <c r="OME8" s="4"/>
      <c r="OMF8" s="4"/>
      <c r="OMG8" s="4"/>
      <c r="OMH8" s="4"/>
      <c r="OMI8" s="4"/>
      <c r="OMJ8" s="4"/>
      <c r="OMK8" s="4"/>
      <c r="OML8" s="4"/>
      <c r="OMM8" s="4"/>
      <c r="OMN8" s="4"/>
      <c r="OMO8" s="4"/>
      <c r="OMP8" s="4"/>
      <c r="OMQ8" s="4"/>
      <c r="OMR8" s="4"/>
      <c r="OMS8" s="4"/>
      <c r="OMT8" s="4"/>
      <c r="OMU8" s="4"/>
      <c r="OMV8" s="4"/>
      <c r="OMW8" s="4"/>
      <c r="OMX8" s="4"/>
      <c r="OMY8" s="4"/>
      <c r="OMZ8" s="4"/>
      <c r="ONA8" s="4"/>
      <c r="ONB8" s="4"/>
      <c r="ONC8" s="4"/>
      <c r="OND8" s="4"/>
      <c r="ONE8" s="4"/>
      <c r="ONF8" s="4"/>
      <c r="ONG8" s="4"/>
      <c r="ONH8" s="4"/>
      <c r="ONI8" s="4"/>
      <c r="ONJ8" s="4"/>
      <c r="ONK8" s="4"/>
      <c r="ONL8" s="4"/>
      <c r="ONM8" s="4"/>
      <c r="ONN8" s="4"/>
      <c r="ONO8" s="4"/>
      <c r="ONP8" s="4"/>
      <c r="ONQ8" s="4"/>
      <c r="ONR8" s="4"/>
      <c r="ONS8" s="4"/>
      <c r="ONT8" s="4"/>
      <c r="ONU8" s="4"/>
      <c r="ONV8" s="4"/>
      <c r="ONW8" s="4"/>
      <c r="ONX8" s="4"/>
      <c r="ONY8" s="4"/>
      <c r="ONZ8" s="4"/>
      <c r="OOA8" s="4"/>
      <c r="OOB8" s="4"/>
      <c r="OOC8" s="4"/>
      <c r="OOD8" s="4"/>
      <c r="OOE8" s="4"/>
      <c r="OOF8" s="4"/>
      <c r="OOG8" s="4"/>
      <c r="OOH8" s="4"/>
      <c r="OOI8" s="4"/>
      <c r="OOJ8" s="4"/>
      <c r="OOK8" s="4"/>
      <c r="OOL8" s="4"/>
      <c r="OOM8" s="4"/>
      <c r="OON8" s="4"/>
      <c r="OOO8" s="4"/>
      <c r="OOP8" s="4"/>
      <c r="OOQ8" s="4"/>
      <c r="OOR8" s="4"/>
      <c r="OOS8" s="4"/>
      <c r="OOT8" s="4"/>
      <c r="OOU8" s="4"/>
      <c r="OOV8" s="4"/>
      <c r="OOW8" s="4"/>
      <c r="OOX8" s="4"/>
      <c r="OOY8" s="4"/>
      <c r="OOZ8" s="4"/>
      <c r="OPA8" s="4"/>
      <c r="OPB8" s="4"/>
      <c r="OPC8" s="4"/>
      <c r="OPD8" s="4"/>
      <c r="OPE8" s="4"/>
      <c r="OPF8" s="4"/>
      <c r="OPG8" s="4"/>
      <c r="OPH8" s="4"/>
      <c r="OPI8" s="4"/>
      <c r="OPJ8" s="4"/>
      <c r="OPK8" s="4"/>
      <c r="OPL8" s="4"/>
      <c r="OPM8" s="4"/>
      <c r="OPN8" s="4"/>
      <c r="OPO8" s="4"/>
      <c r="OPP8" s="4"/>
      <c r="OPQ8" s="4"/>
      <c r="OPR8" s="4"/>
      <c r="OPS8" s="4"/>
      <c r="OPT8" s="4"/>
      <c r="OPU8" s="4"/>
      <c r="OPV8" s="4"/>
      <c r="OPW8" s="4"/>
      <c r="OPX8" s="4"/>
      <c r="OPY8" s="4"/>
      <c r="OPZ8" s="4"/>
      <c r="OQA8" s="4"/>
      <c r="OQB8" s="4"/>
      <c r="OQC8" s="4"/>
      <c r="OQD8" s="4"/>
      <c r="OQE8" s="4"/>
      <c r="OQF8" s="4"/>
      <c r="OQG8" s="4"/>
      <c r="OQH8" s="4"/>
      <c r="OQI8" s="4"/>
      <c r="OQJ8" s="4"/>
      <c r="OQK8" s="4"/>
      <c r="OQL8" s="4"/>
      <c r="OQM8" s="4"/>
      <c r="OQN8" s="4"/>
      <c r="OQO8" s="4"/>
      <c r="OQP8" s="4"/>
      <c r="OQQ8" s="4"/>
      <c r="OQR8" s="4"/>
      <c r="OQS8" s="4"/>
      <c r="OQT8" s="4"/>
      <c r="OQU8" s="4"/>
      <c r="OQV8" s="4"/>
      <c r="OQW8" s="4"/>
      <c r="OQX8" s="4"/>
      <c r="OQY8" s="4"/>
      <c r="OQZ8" s="4"/>
      <c r="ORA8" s="4"/>
      <c r="ORB8" s="4"/>
      <c r="ORC8" s="4"/>
      <c r="ORD8" s="4"/>
      <c r="ORE8" s="4"/>
      <c r="ORF8" s="4"/>
      <c r="ORG8" s="4"/>
      <c r="ORH8" s="4"/>
      <c r="ORI8" s="4"/>
      <c r="ORJ8" s="4"/>
      <c r="ORK8" s="4"/>
      <c r="ORL8" s="4"/>
      <c r="ORM8" s="4"/>
      <c r="ORN8" s="4"/>
      <c r="ORO8" s="4"/>
      <c r="ORP8" s="4"/>
      <c r="ORQ8" s="4"/>
      <c r="ORR8" s="4"/>
      <c r="ORS8" s="4"/>
      <c r="ORT8" s="4"/>
      <c r="ORU8" s="4"/>
      <c r="ORV8" s="4"/>
      <c r="ORW8" s="4"/>
      <c r="ORX8" s="4"/>
      <c r="ORY8" s="4"/>
      <c r="ORZ8" s="4"/>
      <c r="OSA8" s="4"/>
      <c r="OSB8" s="4"/>
      <c r="OSC8" s="4"/>
      <c r="OSD8" s="4"/>
      <c r="OSE8" s="4"/>
      <c r="OSF8" s="4"/>
      <c r="OSG8" s="4"/>
      <c r="OSH8" s="4"/>
      <c r="OSI8" s="4"/>
      <c r="OSJ8" s="4"/>
      <c r="OSK8" s="4"/>
      <c r="OSL8" s="4"/>
      <c r="OSM8" s="4"/>
      <c r="OSN8" s="4"/>
      <c r="OSO8" s="4"/>
      <c r="OSP8" s="4"/>
      <c r="OSQ8" s="4"/>
      <c r="OSR8" s="4"/>
      <c r="OSS8" s="4"/>
      <c r="OST8" s="4"/>
      <c r="OSU8" s="4"/>
      <c r="OSV8" s="4"/>
      <c r="OSW8" s="4"/>
      <c r="OSX8" s="4"/>
      <c r="OSY8" s="4"/>
      <c r="OSZ8" s="4"/>
      <c r="OTA8" s="4"/>
      <c r="OTB8" s="4"/>
      <c r="OTC8" s="4"/>
      <c r="OTD8" s="4"/>
      <c r="OTE8" s="4"/>
      <c r="OTF8" s="4"/>
      <c r="OTG8" s="4"/>
      <c r="OTH8" s="4"/>
      <c r="OTI8" s="4"/>
      <c r="OTJ8" s="4"/>
      <c r="OTK8" s="4"/>
      <c r="OTL8" s="4"/>
      <c r="OTM8" s="4"/>
      <c r="OTN8" s="4"/>
      <c r="OTO8" s="4"/>
      <c r="OTP8" s="4"/>
      <c r="OTQ8" s="4"/>
      <c r="OTR8" s="4"/>
      <c r="OTS8" s="4"/>
      <c r="OTT8" s="4"/>
      <c r="OTU8" s="4"/>
      <c r="OTV8" s="4"/>
      <c r="OTW8" s="4"/>
      <c r="OTX8" s="4"/>
      <c r="OTY8" s="4"/>
      <c r="OTZ8" s="4"/>
      <c r="OUA8" s="4"/>
      <c r="OUB8" s="4"/>
      <c r="OUC8" s="4"/>
      <c r="OUD8" s="4"/>
      <c r="OUE8" s="4"/>
      <c r="OUF8" s="4"/>
      <c r="OUG8" s="4"/>
      <c r="OUH8" s="4"/>
      <c r="OUI8" s="4"/>
      <c r="OUJ8" s="4"/>
      <c r="OUK8" s="4"/>
      <c r="OUL8" s="4"/>
      <c r="OUM8" s="4"/>
      <c r="OUN8" s="4"/>
      <c r="OUO8" s="4"/>
      <c r="OUP8" s="4"/>
      <c r="OUQ8" s="4"/>
      <c r="OUR8" s="4"/>
      <c r="OUS8" s="4"/>
      <c r="OUT8" s="4"/>
      <c r="OUU8" s="4"/>
      <c r="OUV8" s="4"/>
      <c r="OUW8" s="4"/>
      <c r="OUX8" s="4"/>
      <c r="OUY8" s="4"/>
      <c r="OUZ8" s="4"/>
      <c r="OVA8" s="4"/>
      <c r="OVB8" s="4"/>
      <c r="OVC8" s="4"/>
      <c r="OVD8" s="4"/>
      <c r="OVE8" s="4"/>
      <c r="OVF8" s="4"/>
      <c r="OVG8" s="4"/>
      <c r="OVH8" s="4"/>
      <c r="OVI8" s="4"/>
      <c r="OVJ8" s="4"/>
      <c r="OVK8" s="4"/>
      <c r="OVL8" s="4"/>
      <c r="OVM8" s="4"/>
      <c r="OVN8" s="4"/>
      <c r="OVO8" s="4"/>
      <c r="OVP8" s="4"/>
      <c r="OVQ8" s="4"/>
      <c r="OVR8" s="4"/>
      <c r="OVS8" s="4"/>
      <c r="OVT8" s="4"/>
      <c r="OVU8" s="4"/>
      <c r="OVV8" s="4"/>
      <c r="OVW8" s="4"/>
      <c r="OVX8" s="4"/>
      <c r="OVY8" s="4"/>
      <c r="OVZ8" s="4"/>
      <c r="OWA8" s="4"/>
      <c r="OWB8" s="4"/>
      <c r="OWC8" s="4"/>
      <c r="OWD8" s="4"/>
      <c r="OWE8" s="4"/>
      <c r="OWF8" s="4"/>
      <c r="OWG8" s="4"/>
      <c r="OWH8" s="4"/>
      <c r="OWI8" s="4"/>
      <c r="OWJ8" s="4"/>
      <c r="OWK8" s="4"/>
      <c r="OWL8" s="4"/>
      <c r="OWM8" s="4"/>
      <c r="OWN8" s="4"/>
      <c r="OWO8" s="4"/>
      <c r="OWP8" s="4"/>
      <c r="OWQ8" s="4"/>
      <c r="OWR8" s="4"/>
      <c r="OWS8" s="4"/>
      <c r="OWT8" s="4"/>
      <c r="OWU8" s="4"/>
      <c r="OWV8" s="4"/>
      <c r="OWW8" s="4"/>
      <c r="OWX8" s="4"/>
      <c r="OWY8" s="4"/>
      <c r="OWZ8" s="4"/>
      <c r="OXA8" s="4"/>
      <c r="OXB8" s="4"/>
      <c r="OXC8" s="4"/>
      <c r="OXD8" s="4"/>
      <c r="OXE8" s="4"/>
      <c r="OXF8" s="4"/>
      <c r="OXG8" s="4"/>
      <c r="OXH8" s="4"/>
      <c r="OXI8" s="4"/>
      <c r="OXJ8" s="4"/>
      <c r="OXK8" s="4"/>
      <c r="OXL8" s="4"/>
      <c r="OXM8" s="4"/>
      <c r="OXN8" s="4"/>
      <c r="OXO8" s="4"/>
      <c r="OXP8" s="4"/>
      <c r="OXQ8" s="4"/>
      <c r="OXR8" s="4"/>
      <c r="OXS8" s="4"/>
      <c r="OXT8" s="4"/>
      <c r="OXU8" s="4"/>
      <c r="OXV8" s="4"/>
      <c r="OXW8" s="4"/>
      <c r="OXX8" s="4"/>
      <c r="OXY8" s="4"/>
      <c r="OXZ8" s="4"/>
      <c r="OYA8" s="4"/>
      <c r="OYB8" s="4"/>
      <c r="OYC8" s="4"/>
      <c r="OYD8" s="4"/>
      <c r="OYE8" s="4"/>
      <c r="OYF8" s="4"/>
      <c r="OYG8" s="4"/>
      <c r="OYH8" s="4"/>
      <c r="OYI8" s="4"/>
      <c r="OYJ8" s="4"/>
      <c r="OYK8" s="4"/>
      <c r="OYL8" s="4"/>
      <c r="OYM8" s="4"/>
      <c r="OYN8" s="4"/>
      <c r="OYO8" s="4"/>
      <c r="OYP8" s="4"/>
      <c r="OYQ8" s="4"/>
      <c r="OYR8" s="4"/>
      <c r="OYS8" s="4"/>
      <c r="OYT8" s="4"/>
      <c r="OYU8" s="4"/>
      <c r="OYV8" s="4"/>
      <c r="OYW8" s="4"/>
      <c r="OYX8" s="4"/>
      <c r="OYY8" s="4"/>
      <c r="OYZ8" s="4"/>
      <c r="OZA8" s="4"/>
      <c r="OZB8" s="4"/>
      <c r="OZC8" s="4"/>
      <c r="OZD8" s="4"/>
      <c r="OZE8" s="4"/>
      <c r="OZF8" s="4"/>
      <c r="OZG8" s="4"/>
      <c r="OZH8" s="4"/>
      <c r="OZI8" s="4"/>
      <c r="OZJ8" s="4"/>
      <c r="OZK8" s="4"/>
      <c r="OZL8" s="4"/>
      <c r="OZM8" s="4"/>
      <c r="OZN8" s="4"/>
      <c r="OZO8" s="4"/>
      <c r="OZP8" s="4"/>
      <c r="OZQ8" s="4"/>
      <c r="OZR8" s="4"/>
      <c r="OZS8" s="4"/>
      <c r="OZT8" s="4"/>
      <c r="OZU8" s="4"/>
      <c r="OZV8" s="4"/>
      <c r="OZW8" s="4"/>
      <c r="OZX8" s="4"/>
      <c r="OZY8" s="4"/>
      <c r="OZZ8" s="4"/>
      <c r="PAA8" s="4"/>
      <c r="PAB8" s="4"/>
      <c r="PAC8" s="4"/>
      <c r="PAD8" s="4"/>
      <c r="PAE8" s="4"/>
      <c r="PAF8" s="4"/>
      <c r="PAG8" s="4"/>
      <c r="PAH8" s="4"/>
      <c r="PAI8" s="4"/>
      <c r="PAJ8" s="4"/>
      <c r="PAK8" s="4"/>
      <c r="PAL8" s="4"/>
      <c r="PAM8" s="4"/>
      <c r="PAN8" s="4"/>
      <c r="PAO8" s="4"/>
      <c r="PAP8" s="4"/>
      <c r="PAQ8" s="4"/>
      <c r="PAR8" s="4"/>
      <c r="PAS8" s="4"/>
      <c r="PAT8" s="4"/>
      <c r="PAU8" s="4"/>
      <c r="PAV8" s="4"/>
      <c r="PAW8" s="4"/>
      <c r="PAX8" s="4"/>
      <c r="PAY8" s="4"/>
      <c r="PAZ8" s="4"/>
      <c r="PBA8" s="4"/>
      <c r="PBB8" s="4"/>
      <c r="PBC8" s="4"/>
      <c r="PBD8" s="4"/>
      <c r="PBE8" s="4"/>
      <c r="PBF8" s="4"/>
      <c r="PBG8" s="4"/>
      <c r="PBH8" s="4"/>
      <c r="PBI8" s="4"/>
      <c r="PBJ8" s="4"/>
      <c r="PBK8" s="4"/>
      <c r="PBL8" s="4"/>
      <c r="PBM8" s="4"/>
      <c r="PBN8" s="4"/>
      <c r="PBO8" s="4"/>
      <c r="PBP8" s="4"/>
      <c r="PBQ8" s="4"/>
      <c r="PBR8" s="4"/>
      <c r="PBS8" s="4"/>
      <c r="PBT8" s="4"/>
      <c r="PBU8" s="4"/>
      <c r="PBV8" s="4"/>
      <c r="PBW8" s="4"/>
      <c r="PBX8" s="4"/>
      <c r="PBY8" s="4"/>
      <c r="PBZ8" s="4"/>
      <c r="PCA8" s="4"/>
      <c r="PCB8" s="4"/>
      <c r="PCC8" s="4"/>
      <c r="PCD8" s="4"/>
      <c r="PCE8" s="4"/>
      <c r="PCF8" s="4"/>
      <c r="PCG8" s="4"/>
      <c r="PCH8" s="4"/>
      <c r="PCI8" s="4"/>
      <c r="PCJ8" s="4"/>
      <c r="PCK8" s="4"/>
      <c r="PCL8" s="4"/>
      <c r="PCM8" s="4"/>
      <c r="PCN8" s="4"/>
      <c r="PCO8" s="4"/>
      <c r="PCP8" s="4"/>
      <c r="PCQ8" s="4"/>
      <c r="PCR8" s="4"/>
      <c r="PCS8" s="4"/>
      <c r="PCT8" s="4"/>
      <c r="PCU8" s="4"/>
      <c r="PCV8" s="4"/>
      <c r="PCW8" s="4"/>
      <c r="PCX8" s="4"/>
      <c r="PCY8" s="4"/>
      <c r="PCZ8" s="4"/>
      <c r="PDA8" s="4"/>
      <c r="PDB8" s="4"/>
      <c r="PDC8" s="4"/>
      <c r="PDD8" s="4"/>
      <c r="PDE8" s="4"/>
      <c r="PDF8" s="4"/>
      <c r="PDG8" s="4"/>
      <c r="PDH8" s="4"/>
      <c r="PDI8" s="4"/>
      <c r="PDJ8" s="4"/>
      <c r="PDK8" s="4"/>
      <c r="PDL8" s="4"/>
      <c r="PDM8" s="4"/>
      <c r="PDN8" s="4"/>
      <c r="PDO8" s="4"/>
      <c r="PDP8" s="4"/>
      <c r="PDQ8" s="4"/>
      <c r="PDR8" s="4"/>
      <c r="PDS8" s="4"/>
      <c r="PDT8" s="4"/>
      <c r="PDU8" s="4"/>
      <c r="PDV8" s="4"/>
      <c r="PDW8" s="4"/>
      <c r="PDX8" s="4"/>
      <c r="PDY8" s="4"/>
      <c r="PDZ8" s="4"/>
      <c r="PEA8" s="4"/>
      <c r="PEB8" s="4"/>
      <c r="PEC8" s="4"/>
      <c r="PED8" s="4"/>
      <c r="PEE8" s="4"/>
      <c r="PEF8" s="4"/>
      <c r="PEG8" s="4"/>
      <c r="PEH8" s="4"/>
      <c r="PEI8" s="4"/>
      <c r="PEJ8" s="4"/>
      <c r="PEK8" s="4"/>
      <c r="PEL8" s="4"/>
      <c r="PEM8" s="4"/>
      <c r="PEN8" s="4"/>
      <c r="PEO8" s="4"/>
      <c r="PEP8" s="4"/>
      <c r="PEQ8" s="4"/>
      <c r="PER8" s="4"/>
      <c r="PES8" s="4"/>
      <c r="PET8" s="4"/>
      <c r="PEU8" s="4"/>
      <c r="PEV8" s="4"/>
      <c r="PEW8" s="4"/>
      <c r="PEX8" s="4"/>
      <c r="PEY8" s="4"/>
      <c r="PEZ8" s="4"/>
      <c r="PFA8" s="4"/>
      <c r="PFB8" s="4"/>
      <c r="PFC8" s="4"/>
      <c r="PFD8" s="4"/>
      <c r="PFE8" s="4"/>
      <c r="PFF8" s="4"/>
      <c r="PFG8" s="4"/>
      <c r="PFH8" s="4"/>
      <c r="PFI8" s="4"/>
      <c r="PFJ8" s="4"/>
      <c r="PFK8" s="4"/>
      <c r="PFL8" s="4"/>
      <c r="PFM8" s="4"/>
      <c r="PFN8" s="4"/>
      <c r="PFO8" s="4"/>
      <c r="PFP8" s="4"/>
      <c r="PFQ8" s="4"/>
      <c r="PFR8" s="4"/>
      <c r="PFS8" s="4"/>
      <c r="PFT8" s="4"/>
      <c r="PFU8" s="4"/>
      <c r="PFV8" s="4"/>
      <c r="PFW8" s="4"/>
      <c r="PFX8" s="4"/>
      <c r="PFY8" s="4"/>
      <c r="PFZ8" s="4"/>
      <c r="PGA8" s="4"/>
      <c r="PGB8" s="4"/>
      <c r="PGC8" s="4"/>
      <c r="PGD8" s="4"/>
      <c r="PGE8" s="4"/>
      <c r="PGF8" s="4"/>
      <c r="PGG8" s="4"/>
      <c r="PGH8" s="4"/>
      <c r="PGI8" s="4"/>
      <c r="PGJ8" s="4"/>
      <c r="PGK8" s="4"/>
      <c r="PGL8" s="4"/>
      <c r="PGM8" s="4"/>
      <c r="PGN8" s="4"/>
      <c r="PGO8" s="4"/>
      <c r="PGP8" s="4"/>
      <c r="PGQ8" s="4"/>
      <c r="PGR8" s="4"/>
      <c r="PGS8" s="4"/>
      <c r="PGT8" s="4"/>
      <c r="PGU8" s="4"/>
      <c r="PGV8" s="4"/>
      <c r="PGW8" s="4"/>
      <c r="PGX8" s="4"/>
      <c r="PGY8" s="4"/>
      <c r="PGZ8" s="4"/>
      <c r="PHA8" s="4"/>
      <c r="PHB8" s="4"/>
      <c r="PHC8" s="4"/>
      <c r="PHD8" s="4"/>
      <c r="PHE8" s="4"/>
      <c r="PHF8" s="4"/>
      <c r="PHG8" s="4"/>
      <c r="PHH8" s="4"/>
      <c r="PHI8" s="4"/>
      <c r="PHJ8" s="4"/>
      <c r="PHK8" s="4"/>
      <c r="PHL8" s="4"/>
      <c r="PHM8" s="4"/>
      <c r="PHN8" s="4"/>
      <c r="PHO8" s="4"/>
      <c r="PHP8" s="4"/>
      <c r="PHQ8" s="4"/>
      <c r="PHR8" s="4"/>
      <c r="PHS8" s="4"/>
      <c r="PHT8" s="4"/>
      <c r="PHU8" s="4"/>
      <c r="PHV8" s="4"/>
      <c r="PHW8" s="4"/>
      <c r="PHX8" s="4"/>
      <c r="PHY8" s="4"/>
      <c r="PHZ8" s="4"/>
      <c r="PIA8" s="4"/>
      <c r="PIB8" s="4"/>
      <c r="PIC8" s="4"/>
      <c r="PID8" s="4"/>
      <c r="PIE8" s="4"/>
      <c r="PIF8" s="4"/>
      <c r="PIG8" s="4"/>
      <c r="PIH8" s="4"/>
      <c r="PII8" s="4"/>
      <c r="PIJ8" s="4"/>
      <c r="PIK8" s="4"/>
      <c r="PIL8" s="4"/>
      <c r="PIM8" s="4"/>
      <c r="PIN8" s="4"/>
      <c r="PIO8" s="4"/>
      <c r="PIP8" s="4"/>
      <c r="PIQ8" s="4"/>
      <c r="PIR8" s="4"/>
      <c r="PIS8" s="4"/>
      <c r="PIT8" s="4"/>
      <c r="PIU8" s="4"/>
      <c r="PIV8" s="4"/>
      <c r="PIW8" s="4"/>
      <c r="PIX8" s="4"/>
      <c r="PIY8" s="4"/>
      <c r="PIZ8" s="4"/>
      <c r="PJA8" s="4"/>
      <c r="PJB8" s="4"/>
      <c r="PJC8" s="4"/>
      <c r="PJD8" s="4"/>
      <c r="PJE8" s="4"/>
      <c r="PJF8" s="4"/>
      <c r="PJG8" s="4"/>
      <c r="PJH8" s="4"/>
      <c r="PJI8" s="4"/>
      <c r="PJJ8" s="4"/>
      <c r="PJK8" s="4"/>
      <c r="PJL8" s="4"/>
      <c r="PJM8" s="4"/>
      <c r="PJN8" s="4"/>
      <c r="PJO8" s="4"/>
      <c r="PJP8" s="4"/>
      <c r="PJQ8" s="4"/>
      <c r="PJR8" s="4"/>
      <c r="PJS8" s="4"/>
      <c r="PJT8" s="4"/>
      <c r="PJU8" s="4"/>
      <c r="PJV8" s="4"/>
      <c r="PJW8" s="4"/>
      <c r="PJX8" s="4"/>
      <c r="PJY8" s="4"/>
      <c r="PJZ8" s="4"/>
      <c r="PKA8" s="4"/>
      <c r="PKB8" s="4"/>
      <c r="PKC8" s="4"/>
      <c r="PKD8" s="4"/>
      <c r="PKE8" s="4"/>
      <c r="PKF8" s="4"/>
      <c r="PKG8" s="4"/>
      <c r="PKH8" s="4"/>
      <c r="PKI8" s="4"/>
      <c r="PKJ8" s="4"/>
      <c r="PKK8" s="4"/>
      <c r="PKL8" s="4"/>
      <c r="PKM8" s="4"/>
      <c r="PKN8" s="4"/>
      <c r="PKO8" s="4"/>
      <c r="PKP8" s="4"/>
      <c r="PKQ8" s="4"/>
      <c r="PKR8" s="4"/>
      <c r="PKS8" s="4"/>
      <c r="PKT8" s="4"/>
      <c r="PKU8" s="4"/>
      <c r="PKV8" s="4"/>
      <c r="PKW8" s="4"/>
      <c r="PKX8" s="4"/>
      <c r="PKY8" s="4"/>
      <c r="PKZ8" s="4"/>
      <c r="PLA8" s="4"/>
      <c r="PLB8" s="4"/>
      <c r="PLC8" s="4"/>
      <c r="PLD8" s="4"/>
      <c r="PLE8" s="4"/>
      <c r="PLF8" s="4"/>
      <c r="PLG8" s="4"/>
      <c r="PLH8" s="4"/>
      <c r="PLI8" s="4"/>
      <c r="PLJ8" s="4"/>
      <c r="PLK8" s="4"/>
      <c r="PLL8" s="4"/>
      <c r="PLM8" s="4"/>
      <c r="PLN8" s="4"/>
      <c r="PLO8" s="4"/>
      <c r="PLP8" s="4"/>
      <c r="PLQ8" s="4"/>
      <c r="PLR8" s="4"/>
      <c r="PLS8" s="4"/>
      <c r="PLT8" s="4"/>
      <c r="PLU8" s="4"/>
      <c r="PLV8" s="4"/>
      <c r="PLW8" s="4"/>
      <c r="PLX8" s="4"/>
      <c r="PLY8" s="4"/>
      <c r="PLZ8" s="4"/>
      <c r="PMA8" s="4"/>
      <c r="PMB8" s="4"/>
      <c r="PMC8" s="4"/>
      <c r="PMD8" s="4"/>
      <c r="PME8" s="4"/>
      <c r="PMF8" s="4"/>
      <c r="PMG8" s="4"/>
      <c r="PMH8" s="4"/>
      <c r="PMI8" s="4"/>
      <c r="PMJ8" s="4"/>
      <c r="PMK8" s="4"/>
      <c r="PML8" s="4"/>
      <c r="PMM8" s="4"/>
      <c r="PMN8" s="4"/>
      <c r="PMO8" s="4"/>
      <c r="PMP8" s="4"/>
      <c r="PMQ8" s="4"/>
      <c r="PMR8" s="4"/>
      <c r="PMS8" s="4"/>
      <c r="PMT8" s="4"/>
      <c r="PMU8" s="4"/>
      <c r="PMV8" s="4"/>
      <c r="PMW8" s="4"/>
      <c r="PMX8" s="4"/>
      <c r="PMY8" s="4"/>
      <c r="PMZ8" s="4"/>
      <c r="PNA8" s="4"/>
      <c r="PNB8" s="4"/>
      <c r="PNC8" s="4"/>
      <c r="PND8" s="4"/>
      <c r="PNE8" s="4"/>
      <c r="PNF8" s="4"/>
      <c r="PNG8" s="4"/>
      <c r="PNH8" s="4"/>
      <c r="PNI8" s="4"/>
      <c r="PNJ8" s="4"/>
      <c r="PNK8" s="4"/>
      <c r="PNL8" s="4"/>
      <c r="PNM8" s="4"/>
      <c r="PNN8" s="4"/>
      <c r="PNO8" s="4"/>
      <c r="PNP8" s="4"/>
      <c r="PNQ8" s="4"/>
      <c r="PNR8" s="4"/>
      <c r="PNS8" s="4"/>
      <c r="PNT8" s="4"/>
      <c r="PNU8" s="4"/>
      <c r="PNV8" s="4"/>
      <c r="PNW8" s="4"/>
      <c r="PNX8" s="4"/>
      <c r="PNY8" s="4"/>
      <c r="PNZ8" s="4"/>
      <c r="POA8" s="4"/>
      <c r="POB8" s="4"/>
      <c r="POC8" s="4"/>
      <c r="POD8" s="4"/>
      <c r="POE8" s="4"/>
      <c r="POF8" s="4"/>
      <c r="POG8" s="4"/>
      <c r="POH8" s="4"/>
      <c r="POI8" s="4"/>
      <c r="POJ8" s="4"/>
      <c r="POK8" s="4"/>
      <c r="POL8" s="4"/>
      <c r="POM8" s="4"/>
      <c r="PON8" s="4"/>
      <c r="POO8" s="4"/>
      <c r="POP8" s="4"/>
      <c r="POQ8" s="4"/>
      <c r="POR8" s="4"/>
      <c r="POS8" s="4"/>
      <c r="POT8" s="4"/>
      <c r="POU8" s="4"/>
      <c r="POV8" s="4"/>
      <c r="POW8" s="4"/>
      <c r="POX8" s="4"/>
      <c r="POY8" s="4"/>
      <c r="POZ8" s="4"/>
      <c r="PPA8" s="4"/>
      <c r="PPB8" s="4"/>
      <c r="PPC8" s="4"/>
      <c r="PPD8" s="4"/>
      <c r="PPE8" s="4"/>
      <c r="PPF8" s="4"/>
      <c r="PPG8" s="4"/>
      <c r="PPH8" s="4"/>
      <c r="PPI8" s="4"/>
      <c r="PPJ8" s="4"/>
      <c r="PPK8" s="4"/>
      <c r="PPL8" s="4"/>
      <c r="PPM8" s="4"/>
      <c r="PPN8" s="4"/>
      <c r="PPO8" s="4"/>
      <c r="PPP8" s="4"/>
      <c r="PPQ8" s="4"/>
      <c r="PPR8" s="4"/>
      <c r="PPS8" s="4"/>
      <c r="PPT8" s="4"/>
      <c r="PPU8" s="4"/>
      <c r="PPV8" s="4"/>
      <c r="PPW8" s="4"/>
      <c r="PPX8" s="4"/>
      <c r="PPY8" s="4"/>
      <c r="PPZ8" s="4"/>
      <c r="PQA8" s="4"/>
      <c r="PQB8" s="4"/>
      <c r="PQC8" s="4"/>
      <c r="PQD8" s="4"/>
      <c r="PQE8" s="4"/>
      <c r="PQF8" s="4"/>
      <c r="PQG8" s="4"/>
      <c r="PQH8" s="4"/>
      <c r="PQI8" s="4"/>
      <c r="PQJ8" s="4"/>
      <c r="PQK8" s="4"/>
      <c r="PQL8" s="4"/>
      <c r="PQM8" s="4"/>
      <c r="PQN8" s="4"/>
      <c r="PQO8" s="4"/>
      <c r="PQP8" s="4"/>
      <c r="PQQ8" s="4"/>
      <c r="PQR8" s="4"/>
      <c r="PQS8" s="4"/>
      <c r="PQT8" s="4"/>
      <c r="PQU8" s="4"/>
      <c r="PQV8" s="4"/>
      <c r="PQW8" s="4"/>
      <c r="PQX8" s="4"/>
      <c r="PQY8" s="4"/>
      <c r="PQZ8" s="4"/>
      <c r="PRA8" s="4"/>
      <c r="PRB8" s="4"/>
      <c r="PRC8" s="4"/>
      <c r="PRD8" s="4"/>
      <c r="PRE8" s="4"/>
      <c r="PRF8" s="4"/>
      <c r="PRG8" s="4"/>
      <c r="PRH8" s="4"/>
      <c r="PRI8" s="4"/>
      <c r="PRJ8" s="4"/>
      <c r="PRK8" s="4"/>
      <c r="PRL8" s="4"/>
      <c r="PRM8" s="4"/>
      <c r="PRN8" s="4"/>
      <c r="PRO8" s="4"/>
      <c r="PRP8" s="4"/>
      <c r="PRQ8" s="4"/>
      <c r="PRR8" s="4"/>
      <c r="PRS8" s="4"/>
      <c r="PRT8" s="4"/>
      <c r="PRU8" s="4"/>
      <c r="PRV8" s="4"/>
      <c r="PRW8" s="4"/>
      <c r="PRX8" s="4"/>
      <c r="PRY8" s="4"/>
      <c r="PRZ8" s="4"/>
      <c r="PSA8" s="4"/>
      <c r="PSB8" s="4"/>
      <c r="PSC8" s="4"/>
      <c r="PSD8" s="4"/>
      <c r="PSE8" s="4"/>
      <c r="PSF8" s="4"/>
      <c r="PSG8" s="4"/>
      <c r="PSH8" s="4"/>
      <c r="PSI8" s="4"/>
      <c r="PSJ8" s="4"/>
      <c r="PSK8" s="4"/>
      <c r="PSL8" s="4"/>
      <c r="PSM8" s="4"/>
      <c r="PSN8" s="4"/>
      <c r="PSO8" s="4"/>
      <c r="PSP8" s="4"/>
      <c r="PSQ8" s="4"/>
      <c r="PSR8" s="4"/>
      <c r="PSS8" s="4"/>
      <c r="PST8" s="4"/>
      <c r="PSU8" s="4"/>
      <c r="PSV8" s="4"/>
      <c r="PSW8" s="4"/>
      <c r="PSX8" s="4"/>
      <c r="PSY8" s="4"/>
      <c r="PSZ8" s="4"/>
      <c r="PTA8" s="4"/>
      <c r="PTB8" s="4"/>
      <c r="PTC8" s="4"/>
      <c r="PTD8" s="4"/>
      <c r="PTE8" s="4"/>
      <c r="PTF8" s="4"/>
      <c r="PTG8" s="4"/>
      <c r="PTH8" s="4"/>
      <c r="PTI8" s="4"/>
      <c r="PTJ8" s="4"/>
      <c r="PTK8" s="4"/>
      <c r="PTL8" s="4"/>
      <c r="PTM8" s="4"/>
      <c r="PTN8" s="4"/>
      <c r="PTO8" s="4"/>
      <c r="PTP8" s="4"/>
      <c r="PTQ8" s="4"/>
      <c r="PTR8" s="4"/>
      <c r="PTS8" s="4"/>
      <c r="PTT8" s="4"/>
      <c r="PTU8" s="4"/>
      <c r="PTV8" s="4"/>
      <c r="PTW8" s="4"/>
      <c r="PTX8" s="4"/>
      <c r="PTY8" s="4"/>
      <c r="PTZ8" s="4"/>
      <c r="PUA8" s="4"/>
      <c r="PUB8" s="4"/>
      <c r="PUC8" s="4"/>
      <c r="PUD8" s="4"/>
      <c r="PUE8" s="4"/>
      <c r="PUF8" s="4"/>
      <c r="PUG8" s="4"/>
      <c r="PUH8" s="4"/>
      <c r="PUI8" s="4"/>
      <c r="PUJ8" s="4"/>
      <c r="PUK8" s="4"/>
      <c r="PUL8" s="4"/>
      <c r="PUM8" s="4"/>
      <c r="PUN8" s="4"/>
      <c r="PUO8" s="4"/>
      <c r="PUP8" s="4"/>
      <c r="PUQ8" s="4"/>
      <c r="PUR8" s="4"/>
      <c r="PUS8" s="4"/>
      <c r="PUT8" s="4"/>
      <c r="PUU8" s="4"/>
      <c r="PUV8" s="4"/>
      <c r="PUW8" s="4"/>
      <c r="PUX8" s="4"/>
      <c r="PUY8" s="4"/>
      <c r="PUZ8" s="4"/>
      <c r="PVA8" s="4"/>
      <c r="PVB8" s="4"/>
      <c r="PVC8" s="4"/>
      <c r="PVD8" s="4"/>
      <c r="PVE8" s="4"/>
      <c r="PVF8" s="4"/>
      <c r="PVG8" s="4"/>
      <c r="PVH8" s="4"/>
      <c r="PVI8" s="4"/>
      <c r="PVJ8" s="4"/>
      <c r="PVK8" s="4"/>
      <c r="PVL8" s="4"/>
      <c r="PVM8" s="4"/>
      <c r="PVN8" s="4"/>
      <c r="PVO8" s="4"/>
      <c r="PVP8" s="4"/>
      <c r="PVQ8" s="4"/>
      <c r="PVR8" s="4"/>
      <c r="PVS8" s="4"/>
      <c r="PVT8" s="4"/>
      <c r="PVU8" s="4"/>
      <c r="PVV8" s="4"/>
      <c r="PVW8" s="4"/>
      <c r="PVX8" s="4"/>
      <c r="PVY8" s="4"/>
      <c r="PVZ8" s="4"/>
      <c r="PWA8" s="4"/>
      <c r="PWB8" s="4"/>
      <c r="PWC8" s="4"/>
      <c r="PWD8" s="4"/>
      <c r="PWE8" s="4"/>
      <c r="PWF8" s="4"/>
      <c r="PWG8" s="4"/>
      <c r="PWH8" s="4"/>
      <c r="PWI8" s="4"/>
      <c r="PWJ8" s="4"/>
      <c r="PWK8" s="4"/>
      <c r="PWL8" s="4"/>
      <c r="PWM8" s="4"/>
      <c r="PWN8" s="4"/>
      <c r="PWO8" s="4"/>
      <c r="PWP8" s="4"/>
      <c r="PWQ8" s="4"/>
      <c r="PWR8" s="4"/>
      <c r="PWS8" s="4"/>
      <c r="PWT8" s="4"/>
      <c r="PWU8" s="4"/>
      <c r="PWV8" s="4"/>
      <c r="PWW8" s="4"/>
      <c r="PWX8" s="4"/>
      <c r="PWY8" s="4"/>
      <c r="PWZ8" s="4"/>
      <c r="PXA8" s="4"/>
      <c r="PXB8" s="4"/>
      <c r="PXC8" s="4"/>
      <c r="PXD8" s="4"/>
      <c r="PXE8" s="4"/>
      <c r="PXF8" s="4"/>
      <c r="PXG8" s="4"/>
      <c r="PXH8" s="4"/>
      <c r="PXI8" s="4"/>
      <c r="PXJ8" s="4"/>
      <c r="PXK8" s="4"/>
      <c r="PXL8" s="4"/>
      <c r="PXM8" s="4"/>
      <c r="PXN8" s="4"/>
      <c r="PXO8" s="4"/>
      <c r="PXP8" s="4"/>
      <c r="PXQ8" s="4"/>
      <c r="PXR8" s="4"/>
      <c r="PXS8" s="4"/>
      <c r="PXT8" s="4"/>
      <c r="PXU8" s="4"/>
      <c r="PXV8" s="4"/>
      <c r="PXW8" s="4"/>
      <c r="PXX8" s="4"/>
      <c r="PXY8" s="4"/>
      <c r="PXZ8" s="4"/>
      <c r="PYA8" s="4"/>
      <c r="PYB8" s="4"/>
      <c r="PYC8" s="4"/>
      <c r="PYD8" s="4"/>
      <c r="PYE8" s="4"/>
      <c r="PYF8" s="4"/>
      <c r="PYG8" s="4"/>
      <c r="PYH8" s="4"/>
      <c r="PYI8" s="4"/>
      <c r="PYJ8" s="4"/>
      <c r="PYK8" s="4"/>
      <c r="PYL8" s="4"/>
      <c r="PYM8" s="4"/>
      <c r="PYN8" s="4"/>
      <c r="PYO8" s="4"/>
      <c r="PYP8" s="4"/>
      <c r="PYQ8" s="4"/>
      <c r="PYR8" s="4"/>
      <c r="PYS8" s="4"/>
      <c r="PYT8" s="4"/>
      <c r="PYU8" s="4"/>
      <c r="PYV8" s="4"/>
      <c r="PYW8" s="4"/>
      <c r="PYX8" s="4"/>
      <c r="PYY8" s="4"/>
      <c r="PYZ8" s="4"/>
      <c r="PZA8" s="4"/>
      <c r="PZB8" s="4"/>
      <c r="PZC8" s="4"/>
      <c r="PZD8" s="4"/>
      <c r="PZE8" s="4"/>
      <c r="PZF8" s="4"/>
      <c r="PZG8" s="4"/>
      <c r="PZH8" s="4"/>
      <c r="PZI8" s="4"/>
      <c r="PZJ8" s="4"/>
      <c r="PZK8" s="4"/>
      <c r="PZL8" s="4"/>
      <c r="PZM8" s="4"/>
      <c r="PZN8" s="4"/>
      <c r="PZO8" s="4"/>
      <c r="PZP8" s="4"/>
      <c r="PZQ8" s="4"/>
      <c r="PZR8" s="4"/>
      <c r="PZS8" s="4"/>
      <c r="PZT8" s="4"/>
      <c r="PZU8" s="4"/>
      <c r="PZV8" s="4"/>
      <c r="PZW8" s="4"/>
      <c r="PZX8" s="4"/>
      <c r="PZY8" s="4"/>
      <c r="PZZ8" s="4"/>
      <c r="QAA8" s="4"/>
      <c r="QAB8" s="4"/>
      <c r="QAC8" s="4"/>
      <c r="QAD8" s="4"/>
      <c r="QAE8" s="4"/>
      <c r="QAF8" s="4"/>
      <c r="QAG8" s="4"/>
      <c r="QAH8" s="4"/>
      <c r="QAI8" s="4"/>
      <c r="QAJ8" s="4"/>
      <c r="QAK8" s="4"/>
      <c r="QAL8" s="4"/>
      <c r="QAM8" s="4"/>
      <c r="QAN8" s="4"/>
      <c r="QAO8" s="4"/>
      <c r="QAP8" s="4"/>
      <c r="QAQ8" s="4"/>
      <c r="QAR8" s="4"/>
      <c r="QAS8" s="4"/>
      <c r="QAT8" s="4"/>
      <c r="QAU8" s="4"/>
      <c r="QAV8" s="4"/>
      <c r="QAW8" s="4"/>
      <c r="QAX8" s="4"/>
      <c r="QAY8" s="4"/>
      <c r="QAZ8" s="4"/>
      <c r="QBA8" s="4"/>
      <c r="QBB8" s="4"/>
      <c r="QBC8" s="4"/>
      <c r="QBD8" s="4"/>
      <c r="QBE8" s="4"/>
      <c r="QBF8" s="4"/>
      <c r="QBG8" s="4"/>
      <c r="QBH8" s="4"/>
      <c r="QBI8" s="4"/>
      <c r="QBJ8" s="4"/>
      <c r="QBK8" s="4"/>
      <c r="QBL8" s="4"/>
      <c r="QBM8" s="4"/>
      <c r="QBN8" s="4"/>
      <c r="QBO8" s="4"/>
      <c r="QBP8" s="4"/>
      <c r="QBQ8" s="4"/>
      <c r="QBR8" s="4"/>
      <c r="QBS8" s="4"/>
      <c r="QBT8" s="4"/>
      <c r="QBU8" s="4"/>
      <c r="QBV8" s="4"/>
      <c r="QBW8" s="4"/>
      <c r="QBX8" s="4"/>
      <c r="QBY8" s="4"/>
      <c r="QBZ8" s="4"/>
      <c r="QCA8" s="4"/>
      <c r="QCB8" s="4"/>
      <c r="QCC8" s="4"/>
      <c r="QCD8" s="4"/>
      <c r="QCE8" s="4"/>
      <c r="QCF8" s="4"/>
      <c r="QCG8" s="4"/>
      <c r="QCH8" s="4"/>
      <c r="QCI8" s="4"/>
      <c r="QCJ8" s="4"/>
      <c r="QCK8" s="4"/>
      <c r="QCL8" s="4"/>
      <c r="QCM8" s="4"/>
      <c r="QCN8" s="4"/>
      <c r="QCO8" s="4"/>
      <c r="QCP8" s="4"/>
      <c r="QCQ8" s="4"/>
      <c r="QCR8" s="4"/>
      <c r="QCS8" s="4"/>
      <c r="QCT8" s="4"/>
      <c r="QCU8" s="4"/>
      <c r="QCV8" s="4"/>
      <c r="QCW8" s="4"/>
      <c r="QCX8" s="4"/>
      <c r="QCY8" s="4"/>
      <c r="QCZ8" s="4"/>
      <c r="QDA8" s="4"/>
      <c r="QDB8" s="4"/>
      <c r="QDC8" s="4"/>
      <c r="QDD8" s="4"/>
      <c r="QDE8" s="4"/>
      <c r="QDF8" s="4"/>
      <c r="QDG8" s="4"/>
      <c r="QDH8" s="4"/>
      <c r="QDI8" s="4"/>
      <c r="QDJ8" s="4"/>
      <c r="QDK8" s="4"/>
      <c r="QDL8" s="4"/>
      <c r="QDM8" s="4"/>
      <c r="QDN8" s="4"/>
      <c r="QDO8" s="4"/>
      <c r="QDP8" s="4"/>
      <c r="QDQ8" s="4"/>
      <c r="QDR8" s="4"/>
      <c r="QDS8" s="4"/>
      <c r="QDT8" s="4"/>
      <c r="QDU8" s="4"/>
      <c r="QDV8" s="4"/>
      <c r="QDW8" s="4"/>
      <c r="QDX8" s="4"/>
      <c r="QDY8" s="4"/>
      <c r="QDZ8" s="4"/>
      <c r="QEA8" s="4"/>
      <c r="QEB8" s="4"/>
      <c r="QEC8" s="4"/>
      <c r="QED8" s="4"/>
      <c r="QEE8" s="4"/>
      <c r="QEF8" s="4"/>
      <c r="QEG8" s="4"/>
      <c r="QEH8" s="4"/>
      <c r="QEI8" s="4"/>
      <c r="QEJ8" s="4"/>
      <c r="QEK8" s="4"/>
      <c r="QEL8" s="4"/>
      <c r="QEM8" s="4"/>
      <c r="QEN8" s="4"/>
      <c r="QEO8" s="4"/>
      <c r="QEP8" s="4"/>
      <c r="QEQ8" s="4"/>
      <c r="QER8" s="4"/>
      <c r="QES8" s="4"/>
      <c r="QET8" s="4"/>
      <c r="QEU8" s="4"/>
      <c r="QEV8" s="4"/>
      <c r="QEW8" s="4"/>
      <c r="QEX8" s="4"/>
      <c r="QEY8" s="4"/>
      <c r="QEZ8" s="4"/>
      <c r="QFA8" s="4"/>
      <c r="QFB8" s="4"/>
      <c r="QFC8" s="4"/>
      <c r="QFD8" s="4"/>
      <c r="QFE8" s="4"/>
      <c r="QFF8" s="4"/>
      <c r="QFG8" s="4"/>
      <c r="QFH8" s="4"/>
      <c r="QFI8" s="4"/>
      <c r="QFJ8" s="4"/>
      <c r="QFK8" s="4"/>
      <c r="QFL8" s="4"/>
      <c r="QFM8" s="4"/>
      <c r="QFN8" s="4"/>
      <c r="QFO8" s="4"/>
      <c r="QFP8" s="4"/>
      <c r="QFQ8" s="4"/>
      <c r="QFR8" s="4"/>
      <c r="QFS8" s="4"/>
      <c r="QFT8" s="4"/>
      <c r="QFU8" s="4"/>
      <c r="QFV8" s="4"/>
      <c r="QFW8" s="4"/>
      <c r="QFX8" s="4"/>
      <c r="QFY8" s="4"/>
      <c r="QFZ8" s="4"/>
      <c r="QGA8" s="4"/>
      <c r="QGB8" s="4"/>
      <c r="QGC8" s="4"/>
      <c r="QGD8" s="4"/>
      <c r="QGE8" s="4"/>
      <c r="QGF8" s="4"/>
      <c r="QGG8" s="4"/>
      <c r="QGH8" s="4"/>
      <c r="QGI8" s="4"/>
      <c r="QGJ8" s="4"/>
      <c r="QGK8" s="4"/>
      <c r="QGL8" s="4"/>
      <c r="QGM8" s="4"/>
      <c r="QGN8" s="4"/>
      <c r="QGO8" s="4"/>
      <c r="QGP8" s="4"/>
      <c r="QGQ8" s="4"/>
      <c r="QGR8" s="4"/>
      <c r="QGS8" s="4"/>
      <c r="QGT8" s="4"/>
      <c r="QGU8" s="4"/>
      <c r="QGV8" s="4"/>
      <c r="QGW8" s="4"/>
      <c r="QGX8" s="4"/>
      <c r="QGY8" s="4"/>
      <c r="QGZ8" s="4"/>
      <c r="QHA8" s="4"/>
      <c r="QHB8" s="4"/>
      <c r="QHC8" s="4"/>
      <c r="QHD8" s="4"/>
      <c r="QHE8" s="4"/>
      <c r="QHF8" s="4"/>
      <c r="QHG8" s="4"/>
      <c r="QHH8" s="4"/>
      <c r="QHI8" s="4"/>
      <c r="QHJ8" s="4"/>
      <c r="QHK8" s="4"/>
      <c r="QHL8" s="4"/>
      <c r="QHM8" s="4"/>
      <c r="QHN8" s="4"/>
      <c r="QHO8" s="4"/>
      <c r="QHP8" s="4"/>
      <c r="QHQ8" s="4"/>
      <c r="QHR8" s="4"/>
      <c r="QHS8" s="4"/>
      <c r="QHT8" s="4"/>
      <c r="QHU8" s="4"/>
      <c r="QHV8" s="4"/>
      <c r="QHW8" s="4"/>
      <c r="QHX8" s="4"/>
      <c r="QHY8" s="4"/>
      <c r="QHZ8" s="4"/>
      <c r="QIA8" s="4"/>
      <c r="QIB8" s="4"/>
      <c r="QIC8" s="4"/>
      <c r="QID8" s="4"/>
      <c r="QIE8" s="4"/>
      <c r="QIF8" s="4"/>
      <c r="QIG8" s="4"/>
      <c r="QIH8" s="4"/>
      <c r="QII8" s="4"/>
      <c r="QIJ8" s="4"/>
      <c r="QIK8" s="4"/>
      <c r="QIL8" s="4"/>
      <c r="QIM8" s="4"/>
      <c r="QIN8" s="4"/>
      <c r="QIO8" s="4"/>
      <c r="QIP8" s="4"/>
      <c r="QIQ8" s="4"/>
      <c r="QIR8" s="4"/>
      <c r="QIS8" s="4"/>
      <c r="QIT8" s="4"/>
      <c r="QIU8" s="4"/>
      <c r="QIV8" s="4"/>
      <c r="QIW8" s="4"/>
      <c r="QIX8" s="4"/>
      <c r="QIY8" s="4"/>
      <c r="QIZ8" s="4"/>
      <c r="QJA8" s="4"/>
      <c r="QJB8" s="4"/>
      <c r="QJC8" s="4"/>
      <c r="QJD8" s="4"/>
      <c r="QJE8" s="4"/>
      <c r="QJF8" s="4"/>
      <c r="QJG8" s="4"/>
      <c r="QJH8" s="4"/>
      <c r="QJI8" s="4"/>
      <c r="QJJ8" s="4"/>
      <c r="QJK8" s="4"/>
      <c r="QJL8" s="4"/>
      <c r="QJM8" s="4"/>
      <c r="QJN8" s="4"/>
      <c r="QJO8" s="4"/>
      <c r="QJP8" s="4"/>
      <c r="QJQ8" s="4"/>
      <c r="QJR8" s="4"/>
      <c r="QJS8" s="4"/>
      <c r="QJT8" s="4"/>
      <c r="QJU8" s="4"/>
      <c r="QJV8" s="4"/>
      <c r="QJW8" s="4"/>
      <c r="QJX8" s="4"/>
      <c r="QJY8" s="4"/>
      <c r="QJZ8" s="4"/>
      <c r="QKA8" s="4"/>
      <c r="QKB8" s="4"/>
      <c r="QKC8" s="4"/>
      <c r="QKD8" s="4"/>
      <c r="QKE8" s="4"/>
      <c r="QKF8" s="4"/>
      <c r="QKG8" s="4"/>
      <c r="QKH8" s="4"/>
      <c r="QKI8" s="4"/>
      <c r="QKJ8" s="4"/>
      <c r="QKK8" s="4"/>
      <c r="QKL8" s="4"/>
      <c r="QKM8" s="4"/>
      <c r="QKN8" s="4"/>
      <c r="QKO8" s="4"/>
      <c r="QKP8" s="4"/>
      <c r="QKQ8" s="4"/>
      <c r="QKR8" s="4"/>
      <c r="QKS8" s="4"/>
      <c r="QKT8" s="4"/>
      <c r="QKU8" s="4"/>
      <c r="QKV8" s="4"/>
      <c r="QKW8" s="4"/>
      <c r="QKX8" s="4"/>
      <c r="QKY8" s="4"/>
      <c r="QKZ8" s="4"/>
      <c r="QLA8" s="4"/>
      <c r="QLB8" s="4"/>
      <c r="QLC8" s="4"/>
      <c r="QLD8" s="4"/>
      <c r="QLE8" s="4"/>
      <c r="QLF8" s="4"/>
      <c r="QLG8" s="4"/>
      <c r="QLH8" s="4"/>
      <c r="QLI8" s="4"/>
      <c r="QLJ8" s="4"/>
      <c r="QLK8" s="4"/>
      <c r="QLL8" s="4"/>
      <c r="QLM8" s="4"/>
      <c r="QLN8" s="4"/>
      <c r="QLO8" s="4"/>
      <c r="QLP8" s="4"/>
      <c r="QLQ8" s="4"/>
      <c r="QLR8" s="4"/>
      <c r="QLS8" s="4"/>
      <c r="QLT8" s="4"/>
      <c r="QLU8" s="4"/>
      <c r="QLV8" s="4"/>
      <c r="QLW8" s="4"/>
      <c r="QLX8" s="4"/>
      <c r="QLY8" s="4"/>
      <c r="QLZ8" s="4"/>
      <c r="QMA8" s="4"/>
      <c r="QMB8" s="4"/>
      <c r="QMC8" s="4"/>
      <c r="QMD8" s="4"/>
      <c r="QME8" s="4"/>
      <c r="QMF8" s="4"/>
      <c r="QMG8" s="4"/>
      <c r="QMH8" s="4"/>
      <c r="QMI8" s="4"/>
      <c r="QMJ8" s="4"/>
      <c r="QMK8" s="4"/>
      <c r="QML8" s="4"/>
      <c r="QMM8" s="4"/>
      <c r="QMN8" s="4"/>
      <c r="QMO8" s="4"/>
      <c r="QMP8" s="4"/>
      <c r="QMQ8" s="4"/>
      <c r="QMR8" s="4"/>
      <c r="QMS8" s="4"/>
      <c r="QMT8" s="4"/>
      <c r="QMU8" s="4"/>
      <c r="QMV8" s="4"/>
      <c r="QMW8" s="4"/>
      <c r="QMX8" s="4"/>
      <c r="QMY8" s="4"/>
      <c r="QMZ8" s="4"/>
      <c r="QNA8" s="4"/>
      <c r="QNB8" s="4"/>
      <c r="QNC8" s="4"/>
      <c r="QND8" s="4"/>
      <c r="QNE8" s="4"/>
      <c r="QNF8" s="4"/>
      <c r="QNG8" s="4"/>
      <c r="QNH8" s="4"/>
      <c r="QNI8" s="4"/>
      <c r="QNJ8" s="4"/>
      <c r="QNK8" s="4"/>
      <c r="QNL8" s="4"/>
      <c r="QNM8" s="4"/>
      <c r="QNN8" s="4"/>
      <c r="QNO8" s="4"/>
      <c r="QNP8" s="4"/>
      <c r="QNQ8" s="4"/>
      <c r="QNR8" s="4"/>
      <c r="QNS8" s="4"/>
      <c r="QNT8" s="4"/>
      <c r="QNU8" s="4"/>
      <c r="QNV8" s="4"/>
      <c r="QNW8" s="4"/>
      <c r="QNX8" s="4"/>
      <c r="QNY8" s="4"/>
      <c r="QNZ8" s="4"/>
      <c r="QOA8" s="4"/>
      <c r="QOB8" s="4"/>
      <c r="QOC8" s="4"/>
      <c r="QOD8" s="4"/>
      <c r="QOE8" s="4"/>
      <c r="QOF8" s="4"/>
      <c r="QOG8" s="4"/>
      <c r="QOH8" s="4"/>
      <c r="QOI8" s="4"/>
      <c r="QOJ8" s="4"/>
      <c r="QOK8" s="4"/>
      <c r="QOL8" s="4"/>
      <c r="QOM8" s="4"/>
      <c r="QON8" s="4"/>
      <c r="QOO8" s="4"/>
      <c r="QOP8" s="4"/>
      <c r="QOQ8" s="4"/>
      <c r="QOR8" s="4"/>
      <c r="QOS8" s="4"/>
      <c r="QOT8" s="4"/>
      <c r="QOU8" s="4"/>
      <c r="QOV8" s="4"/>
      <c r="QOW8" s="4"/>
      <c r="QOX8" s="4"/>
      <c r="QOY8" s="4"/>
      <c r="QOZ8" s="4"/>
      <c r="QPA8" s="4"/>
      <c r="QPB8" s="4"/>
      <c r="QPC8" s="4"/>
      <c r="QPD8" s="4"/>
      <c r="QPE8" s="4"/>
      <c r="QPF8" s="4"/>
      <c r="QPG8" s="4"/>
      <c r="QPH8" s="4"/>
      <c r="QPI8" s="4"/>
      <c r="QPJ8" s="4"/>
      <c r="QPK8" s="4"/>
      <c r="QPL8" s="4"/>
      <c r="QPM8" s="4"/>
      <c r="QPN8" s="4"/>
      <c r="QPO8" s="4"/>
      <c r="QPP8" s="4"/>
      <c r="QPQ8" s="4"/>
      <c r="QPR8" s="4"/>
      <c r="QPS8" s="4"/>
      <c r="QPT8" s="4"/>
      <c r="QPU8" s="4"/>
      <c r="QPV8" s="4"/>
      <c r="QPW8" s="4"/>
      <c r="QPX8" s="4"/>
      <c r="QPY8" s="4"/>
      <c r="QPZ8" s="4"/>
      <c r="QQA8" s="4"/>
      <c r="QQB8" s="4"/>
      <c r="QQC8" s="4"/>
      <c r="QQD8" s="4"/>
      <c r="QQE8" s="4"/>
      <c r="QQF8" s="4"/>
      <c r="QQG8" s="4"/>
      <c r="QQH8" s="4"/>
      <c r="QQI8" s="4"/>
      <c r="QQJ8" s="4"/>
      <c r="QQK8" s="4"/>
      <c r="QQL8" s="4"/>
      <c r="QQM8" s="4"/>
      <c r="QQN8" s="4"/>
      <c r="QQO8" s="4"/>
      <c r="QQP8" s="4"/>
      <c r="QQQ8" s="4"/>
      <c r="QQR8" s="4"/>
      <c r="QQS8" s="4"/>
      <c r="QQT8" s="4"/>
      <c r="QQU8" s="4"/>
      <c r="QQV8" s="4"/>
      <c r="QQW8" s="4"/>
      <c r="QQX8" s="4"/>
      <c r="QQY8" s="4"/>
      <c r="QQZ8" s="4"/>
      <c r="QRA8" s="4"/>
      <c r="QRB8" s="4"/>
      <c r="QRC8" s="4"/>
      <c r="QRD8" s="4"/>
      <c r="QRE8" s="4"/>
      <c r="QRF8" s="4"/>
      <c r="QRG8" s="4"/>
      <c r="QRH8" s="4"/>
      <c r="QRI8" s="4"/>
      <c r="QRJ8" s="4"/>
      <c r="QRK8" s="4"/>
      <c r="QRL8" s="4"/>
      <c r="QRM8" s="4"/>
      <c r="QRN8" s="4"/>
      <c r="QRO8" s="4"/>
      <c r="QRP8" s="4"/>
      <c r="QRQ8" s="4"/>
      <c r="QRR8" s="4"/>
      <c r="QRS8" s="4"/>
      <c r="QRT8" s="4"/>
      <c r="QRU8" s="4"/>
      <c r="QRV8" s="4"/>
      <c r="QRW8" s="4"/>
      <c r="QRX8" s="4"/>
      <c r="QRY8" s="4"/>
      <c r="QRZ8" s="4"/>
      <c r="QSA8" s="4"/>
      <c r="QSB8" s="4"/>
      <c r="QSC8" s="4"/>
      <c r="QSD8" s="4"/>
      <c r="QSE8" s="4"/>
      <c r="QSF8" s="4"/>
      <c r="QSG8" s="4"/>
      <c r="QSH8" s="4"/>
      <c r="QSI8" s="4"/>
      <c r="QSJ8" s="4"/>
      <c r="QSK8" s="4"/>
      <c r="QSL8" s="4"/>
      <c r="QSM8" s="4"/>
      <c r="QSN8" s="4"/>
      <c r="QSO8" s="4"/>
      <c r="QSP8" s="4"/>
      <c r="QSQ8" s="4"/>
      <c r="QSR8" s="4"/>
      <c r="QSS8" s="4"/>
      <c r="QST8" s="4"/>
      <c r="QSU8" s="4"/>
      <c r="QSV8" s="4"/>
      <c r="QSW8" s="4"/>
      <c r="QSX8" s="4"/>
      <c r="QSY8" s="4"/>
      <c r="QSZ8" s="4"/>
      <c r="QTA8" s="4"/>
      <c r="QTB8" s="4"/>
      <c r="QTC8" s="4"/>
      <c r="QTD8" s="4"/>
      <c r="QTE8" s="4"/>
      <c r="QTF8" s="4"/>
      <c r="QTG8" s="4"/>
      <c r="QTH8" s="4"/>
      <c r="QTI8" s="4"/>
      <c r="QTJ8" s="4"/>
      <c r="QTK8" s="4"/>
      <c r="QTL8" s="4"/>
      <c r="QTM8" s="4"/>
      <c r="QTN8" s="4"/>
      <c r="QTO8" s="4"/>
      <c r="QTP8" s="4"/>
      <c r="QTQ8" s="4"/>
      <c r="QTR8" s="4"/>
      <c r="QTS8" s="4"/>
      <c r="QTT8" s="4"/>
      <c r="QTU8" s="4"/>
      <c r="QTV8" s="4"/>
      <c r="QTW8" s="4"/>
      <c r="QTX8" s="4"/>
      <c r="QTY8" s="4"/>
      <c r="QTZ8" s="4"/>
      <c r="QUA8" s="4"/>
      <c r="QUB8" s="4"/>
      <c r="QUC8" s="4"/>
      <c r="QUD8" s="4"/>
      <c r="QUE8" s="4"/>
      <c r="QUF8" s="4"/>
      <c r="QUG8" s="4"/>
      <c r="QUH8" s="4"/>
      <c r="QUI8" s="4"/>
      <c r="QUJ8" s="4"/>
      <c r="QUK8" s="4"/>
      <c r="QUL8" s="4"/>
      <c r="QUM8" s="4"/>
      <c r="QUN8" s="4"/>
      <c r="QUO8" s="4"/>
      <c r="QUP8" s="4"/>
      <c r="QUQ8" s="4"/>
      <c r="QUR8" s="4"/>
      <c r="QUS8" s="4"/>
      <c r="QUT8" s="4"/>
      <c r="QUU8" s="4"/>
      <c r="QUV8" s="4"/>
      <c r="QUW8" s="4"/>
      <c r="QUX8" s="4"/>
      <c r="QUY8" s="4"/>
      <c r="QUZ8" s="4"/>
      <c r="QVA8" s="4"/>
      <c r="QVB8" s="4"/>
      <c r="QVC8" s="4"/>
      <c r="QVD8" s="4"/>
      <c r="QVE8" s="4"/>
      <c r="QVF8" s="4"/>
      <c r="QVG8" s="4"/>
      <c r="QVH8" s="4"/>
      <c r="QVI8" s="4"/>
      <c r="QVJ8" s="4"/>
      <c r="QVK8" s="4"/>
      <c r="QVL8" s="4"/>
      <c r="QVM8" s="4"/>
      <c r="QVN8" s="4"/>
      <c r="QVO8" s="4"/>
      <c r="QVP8" s="4"/>
      <c r="QVQ8" s="4"/>
      <c r="QVR8" s="4"/>
      <c r="QVS8" s="4"/>
      <c r="QVT8" s="4"/>
      <c r="QVU8" s="4"/>
      <c r="QVV8" s="4"/>
      <c r="QVW8" s="4"/>
      <c r="QVX8" s="4"/>
      <c r="QVY8" s="4"/>
      <c r="QVZ8" s="4"/>
      <c r="QWA8" s="4"/>
      <c r="QWB8" s="4"/>
      <c r="QWC8" s="4"/>
      <c r="QWD8" s="4"/>
      <c r="QWE8" s="4"/>
      <c r="QWF8" s="4"/>
      <c r="QWG8" s="4"/>
      <c r="QWH8" s="4"/>
      <c r="QWI8" s="4"/>
      <c r="QWJ8" s="4"/>
      <c r="QWK8" s="4"/>
      <c r="QWL8" s="4"/>
      <c r="QWM8" s="4"/>
      <c r="QWN8" s="4"/>
      <c r="QWO8" s="4"/>
      <c r="QWP8" s="4"/>
      <c r="QWQ8" s="4"/>
      <c r="QWR8" s="4"/>
      <c r="QWS8" s="4"/>
      <c r="QWT8" s="4"/>
      <c r="QWU8" s="4"/>
      <c r="QWV8" s="4"/>
      <c r="QWW8" s="4"/>
      <c r="QWX8" s="4"/>
      <c r="QWY8" s="4"/>
      <c r="QWZ8" s="4"/>
      <c r="QXA8" s="4"/>
      <c r="QXB8" s="4"/>
      <c r="QXC8" s="4"/>
      <c r="QXD8" s="4"/>
      <c r="QXE8" s="4"/>
      <c r="QXF8" s="4"/>
      <c r="QXG8" s="4"/>
      <c r="QXH8" s="4"/>
      <c r="QXI8" s="4"/>
      <c r="QXJ8" s="4"/>
      <c r="QXK8" s="4"/>
      <c r="QXL8" s="4"/>
      <c r="QXM8" s="4"/>
      <c r="QXN8" s="4"/>
      <c r="QXO8" s="4"/>
      <c r="QXP8" s="4"/>
      <c r="QXQ8" s="4"/>
      <c r="QXR8" s="4"/>
      <c r="QXS8" s="4"/>
      <c r="QXT8" s="4"/>
      <c r="QXU8" s="4"/>
      <c r="QXV8" s="4"/>
      <c r="QXW8" s="4"/>
      <c r="QXX8" s="4"/>
      <c r="QXY8" s="4"/>
      <c r="QXZ8" s="4"/>
      <c r="QYA8" s="4"/>
      <c r="QYB8" s="4"/>
      <c r="QYC8" s="4"/>
      <c r="QYD8" s="4"/>
      <c r="QYE8" s="4"/>
      <c r="QYF8" s="4"/>
      <c r="QYG8" s="4"/>
      <c r="QYH8" s="4"/>
      <c r="QYI8" s="4"/>
      <c r="QYJ8" s="4"/>
      <c r="QYK8" s="4"/>
      <c r="QYL8" s="4"/>
      <c r="QYM8" s="4"/>
      <c r="QYN8" s="4"/>
      <c r="QYO8" s="4"/>
      <c r="QYP8" s="4"/>
      <c r="QYQ8" s="4"/>
      <c r="QYR8" s="4"/>
      <c r="QYS8" s="4"/>
      <c r="QYT8" s="4"/>
      <c r="QYU8" s="4"/>
      <c r="QYV8" s="4"/>
      <c r="QYW8" s="4"/>
      <c r="QYX8" s="4"/>
      <c r="QYY8" s="4"/>
      <c r="QYZ8" s="4"/>
      <c r="QZA8" s="4"/>
      <c r="QZB8" s="4"/>
      <c r="QZC8" s="4"/>
      <c r="QZD8" s="4"/>
      <c r="QZE8" s="4"/>
      <c r="QZF8" s="4"/>
      <c r="QZG8" s="4"/>
      <c r="QZH8" s="4"/>
      <c r="QZI8" s="4"/>
      <c r="QZJ8" s="4"/>
      <c r="QZK8" s="4"/>
      <c r="QZL8" s="4"/>
      <c r="QZM8" s="4"/>
      <c r="QZN8" s="4"/>
      <c r="QZO8" s="4"/>
      <c r="QZP8" s="4"/>
      <c r="QZQ8" s="4"/>
      <c r="QZR8" s="4"/>
      <c r="QZS8" s="4"/>
      <c r="QZT8" s="4"/>
      <c r="QZU8" s="4"/>
      <c r="QZV8" s="4"/>
      <c r="QZW8" s="4"/>
      <c r="QZX8" s="4"/>
      <c r="QZY8" s="4"/>
      <c r="QZZ8" s="4"/>
      <c r="RAA8" s="4"/>
      <c r="RAB8" s="4"/>
      <c r="RAC8" s="4"/>
      <c r="RAD8" s="4"/>
      <c r="RAE8" s="4"/>
      <c r="RAF8" s="4"/>
      <c r="RAG8" s="4"/>
      <c r="RAH8" s="4"/>
      <c r="RAI8" s="4"/>
      <c r="RAJ8" s="4"/>
      <c r="RAK8" s="4"/>
      <c r="RAL8" s="4"/>
      <c r="RAM8" s="4"/>
      <c r="RAN8" s="4"/>
      <c r="RAO8" s="4"/>
      <c r="RAP8" s="4"/>
      <c r="RAQ8" s="4"/>
      <c r="RAR8" s="4"/>
      <c r="RAS8" s="4"/>
      <c r="RAT8" s="4"/>
      <c r="RAU8" s="4"/>
      <c r="RAV8" s="4"/>
      <c r="RAW8" s="4"/>
      <c r="RAX8" s="4"/>
      <c r="RAY8" s="4"/>
      <c r="RAZ8" s="4"/>
      <c r="RBA8" s="4"/>
      <c r="RBB8" s="4"/>
      <c r="RBC8" s="4"/>
      <c r="RBD8" s="4"/>
      <c r="RBE8" s="4"/>
      <c r="RBF8" s="4"/>
      <c r="RBG8" s="4"/>
      <c r="RBH8" s="4"/>
      <c r="RBI8" s="4"/>
      <c r="RBJ8" s="4"/>
      <c r="RBK8" s="4"/>
      <c r="RBL8" s="4"/>
      <c r="RBM8" s="4"/>
      <c r="RBN8" s="4"/>
      <c r="RBO8" s="4"/>
      <c r="RBP8" s="4"/>
      <c r="RBQ8" s="4"/>
      <c r="RBR8" s="4"/>
      <c r="RBS8" s="4"/>
      <c r="RBT8" s="4"/>
      <c r="RBU8" s="4"/>
      <c r="RBV8" s="4"/>
      <c r="RBW8" s="4"/>
      <c r="RBX8" s="4"/>
      <c r="RBY8" s="4"/>
      <c r="RBZ8" s="4"/>
      <c r="RCA8" s="4"/>
      <c r="RCB8" s="4"/>
      <c r="RCC8" s="4"/>
      <c r="RCD8" s="4"/>
      <c r="RCE8" s="4"/>
      <c r="RCF8" s="4"/>
      <c r="RCG8" s="4"/>
      <c r="RCH8" s="4"/>
      <c r="RCI8" s="4"/>
      <c r="RCJ8" s="4"/>
      <c r="RCK8" s="4"/>
      <c r="RCL8" s="4"/>
      <c r="RCM8" s="4"/>
      <c r="RCN8" s="4"/>
      <c r="RCO8" s="4"/>
      <c r="RCP8" s="4"/>
      <c r="RCQ8" s="4"/>
      <c r="RCR8" s="4"/>
      <c r="RCS8" s="4"/>
      <c r="RCT8" s="4"/>
      <c r="RCU8" s="4"/>
      <c r="RCV8" s="4"/>
      <c r="RCW8" s="4"/>
      <c r="RCX8" s="4"/>
      <c r="RCY8" s="4"/>
      <c r="RCZ8" s="4"/>
      <c r="RDA8" s="4"/>
      <c r="RDB8" s="4"/>
      <c r="RDC8" s="4"/>
      <c r="RDD8" s="4"/>
      <c r="RDE8" s="4"/>
      <c r="RDF8" s="4"/>
      <c r="RDG8" s="4"/>
      <c r="RDH8" s="4"/>
      <c r="RDI8" s="4"/>
      <c r="RDJ8" s="4"/>
      <c r="RDK8" s="4"/>
      <c r="RDL8" s="4"/>
      <c r="RDM8" s="4"/>
      <c r="RDN8" s="4"/>
      <c r="RDO8" s="4"/>
      <c r="RDP8" s="4"/>
      <c r="RDQ8" s="4"/>
      <c r="RDR8" s="4"/>
      <c r="RDS8" s="4"/>
      <c r="RDT8" s="4"/>
      <c r="RDU8" s="4"/>
      <c r="RDV8" s="4"/>
      <c r="RDW8" s="4"/>
      <c r="RDX8" s="4"/>
      <c r="RDY8" s="4"/>
      <c r="RDZ8" s="4"/>
      <c r="REA8" s="4"/>
      <c r="REB8" s="4"/>
      <c r="REC8" s="4"/>
      <c r="RED8" s="4"/>
      <c r="REE8" s="4"/>
      <c r="REF8" s="4"/>
      <c r="REG8" s="4"/>
      <c r="REH8" s="4"/>
      <c r="REI8" s="4"/>
      <c r="REJ8" s="4"/>
      <c r="REK8" s="4"/>
      <c r="REL8" s="4"/>
      <c r="REM8" s="4"/>
      <c r="REN8" s="4"/>
      <c r="REO8" s="4"/>
      <c r="REP8" s="4"/>
      <c r="REQ8" s="4"/>
      <c r="RER8" s="4"/>
      <c r="RES8" s="4"/>
      <c r="RET8" s="4"/>
      <c r="REU8" s="4"/>
      <c r="REV8" s="4"/>
      <c r="REW8" s="4"/>
      <c r="REX8" s="4"/>
      <c r="REY8" s="4"/>
      <c r="REZ8" s="4"/>
      <c r="RFA8" s="4"/>
      <c r="RFB8" s="4"/>
      <c r="RFC8" s="4"/>
      <c r="RFD8" s="4"/>
      <c r="RFE8" s="4"/>
      <c r="RFF8" s="4"/>
      <c r="RFG8" s="4"/>
      <c r="RFH8" s="4"/>
      <c r="RFI8" s="4"/>
      <c r="RFJ8" s="4"/>
      <c r="RFK8" s="4"/>
      <c r="RFL8" s="4"/>
      <c r="RFM8" s="4"/>
      <c r="RFN8" s="4"/>
      <c r="RFO8" s="4"/>
      <c r="RFP8" s="4"/>
      <c r="RFQ8" s="4"/>
      <c r="RFR8" s="4"/>
      <c r="RFS8" s="4"/>
      <c r="RFT8" s="4"/>
      <c r="RFU8" s="4"/>
      <c r="RFV8" s="4"/>
      <c r="RFW8" s="4"/>
      <c r="RFX8" s="4"/>
      <c r="RFY8" s="4"/>
      <c r="RFZ8" s="4"/>
      <c r="RGA8" s="4"/>
      <c r="RGB8" s="4"/>
      <c r="RGC8" s="4"/>
      <c r="RGD8" s="4"/>
      <c r="RGE8" s="4"/>
      <c r="RGF8" s="4"/>
      <c r="RGG8" s="4"/>
      <c r="RGH8" s="4"/>
      <c r="RGI8" s="4"/>
      <c r="RGJ8" s="4"/>
      <c r="RGK8" s="4"/>
      <c r="RGL8" s="4"/>
      <c r="RGM8" s="4"/>
      <c r="RGN8" s="4"/>
      <c r="RGO8" s="4"/>
      <c r="RGP8" s="4"/>
      <c r="RGQ8" s="4"/>
      <c r="RGR8" s="4"/>
      <c r="RGS8" s="4"/>
      <c r="RGT8" s="4"/>
      <c r="RGU8" s="4"/>
      <c r="RGV8" s="4"/>
      <c r="RGW8" s="4"/>
      <c r="RGX8" s="4"/>
      <c r="RGY8" s="4"/>
      <c r="RGZ8" s="4"/>
      <c r="RHA8" s="4"/>
      <c r="RHB8" s="4"/>
      <c r="RHC8" s="4"/>
      <c r="RHD8" s="4"/>
      <c r="RHE8" s="4"/>
      <c r="RHF8" s="4"/>
      <c r="RHG8" s="4"/>
      <c r="RHH8" s="4"/>
      <c r="RHI8" s="4"/>
      <c r="RHJ8" s="4"/>
      <c r="RHK8" s="4"/>
      <c r="RHL8" s="4"/>
      <c r="RHM8" s="4"/>
      <c r="RHN8" s="4"/>
      <c r="RHO8" s="4"/>
      <c r="RHP8" s="4"/>
      <c r="RHQ8" s="4"/>
      <c r="RHR8" s="4"/>
      <c r="RHS8" s="4"/>
      <c r="RHT8" s="4"/>
      <c r="RHU8" s="4"/>
      <c r="RHV8" s="4"/>
      <c r="RHW8" s="4"/>
      <c r="RHX8" s="4"/>
      <c r="RHY8" s="4"/>
      <c r="RHZ8" s="4"/>
      <c r="RIA8" s="4"/>
      <c r="RIB8" s="4"/>
      <c r="RIC8" s="4"/>
      <c r="RID8" s="4"/>
      <c r="RIE8" s="4"/>
      <c r="RIF8" s="4"/>
      <c r="RIG8" s="4"/>
      <c r="RIH8" s="4"/>
      <c r="RII8" s="4"/>
      <c r="RIJ8" s="4"/>
      <c r="RIK8" s="4"/>
      <c r="RIL8" s="4"/>
      <c r="RIM8" s="4"/>
      <c r="RIN8" s="4"/>
      <c r="RIO8" s="4"/>
      <c r="RIP8" s="4"/>
      <c r="RIQ8" s="4"/>
      <c r="RIR8" s="4"/>
      <c r="RIS8" s="4"/>
      <c r="RIT8" s="4"/>
      <c r="RIU8" s="4"/>
      <c r="RIV8" s="4"/>
      <c r="RIW8" s="4"/>
      <c r="RIX8" s="4"/>
      <c r="RIY8" s="4"/>
      <c r="RIZ8" s="4"/>
      <c r="RJA8" s="4"/>
      <c r="RJB8" s="4"/>
      <c r="RJC8" s="4"/>
      <c r="RJD8" s="4"/>
      <c r="RJE8" s="4"/>
      <c r="RJF8" s="4"/>
      <c r="RJG8" s="4"/>
      <c r="RJH8" s="4"/>
      <c r="RJI8" s="4"/>
      <c r="RJJ8" s="4"/>
      <c r="RJK8" s="4"/>
      <c r="RJL8" s="4"/>
      <c r="RJM8" s="4"/>
      <c r="RJN8" s="4"/>
      <c r="RJO8" s="4"/>
      <c r="RJP8" s="4"/>
      <c r="RJQ8" s="4"/>
      <c r="RJR8" s="4"/>
      <c r="RJS8" s="4"/>
      <c r="RJT8" s="4"/>
      <c r="RJU8" s="4"/>
      <c r="RJV8" s="4"/>
      <c r="RJW8" s="4"/>
      <c r="RJX8" s="4"/>
      <c r="RJY8" s="4"/>
      <c r="RJZ8" s="4"/>
      <c r="RKA8" s="4"/>
      <c r="RKB8" s="4"/>
      <c r="RKC8" s="4"/>
      <c r="RKD8" s="4"/>
      <c r="RKE8" s="4"/>
      <c r="RKF8" s="4"/>
      <c r="RKG8" s="4"/>
      <c r="RKH8" s="4"/>
      <c r="RKI8" s="4"/>
      <c r="RKJ8" s="4"/>
      <c r="RKK8" s="4"/>
      <c r="RKL8" s="4"/>
      <c r="RKM8" s="4"/>
      <c r="RKN8" s="4"/>
      <c r="RKO8" s="4"/>
      <c r="RKP8" s="4"/>
      <c r="RKQ8" s="4"/>
      <c r="RKR8" s="4"/>
      <c r="RKS8" s="4"/>
      <c r="RKT8" s="4"/>
      <c r="RKU8" s="4"/>
      <c r="RKV8" s="4"/>
      <c r="RKW8" s="4"/>
      <c r="RKX8" s="4"/>
      <c r="RKY8" s="4"/>
      <c r="RKZ8" s="4"/>
      <c r="RLA8" s="4"/>
      <c r="RLB8" s="4"/>
      <c r="RLC8" s="4"/>
      <c r="RLD8" s="4"/>
      <c r="RLE8" s="4"/>
      <c r="RLF8" s="4"/>
      <c r="RLG8" s="4"/>
      <c r="RLH8" s="4"/>
      <c r="RLI8" s="4"/>
      <c r="RLJ8" s="4"/>
      <c r="RLK8" s="4"/>
      <c r="RLL8" s="4"/>
      <c r="RLM8" s="4"/>
      <c r="RLN8" s="4"/>
      <c r="RLO8" s="4"/>
      <c r="RLP8" s="4"/>
      <c r="RLQ8" s="4"/>
      <c r="RLR8" s="4"/>
      <c r="RLS8" s="4"/>
      <c r="RLT8" s="4"/>
      <c r="RLU8" s="4"/>
      <c r="RLV8" s="4"/>
      <c r="RLW8" s="4"/>
      <c r="RLX8" s="4"/>
      <c r="RLY8" s="4"/>
      <c r="RLZ8" s="4"/>
      <c r="RMA8" s="4"/>
      <c r="RMB8" s="4"/>
      <c r="RMC8" s="4"/>
      <c r="RMD8" s="4"/>
      <c r="RME8" s="4"/>
      <c r="RMF8" s="4"/>
      <c r="RMG8" s="4"/>
      <c r="RMH8" s="4"/>
      <c r="RMI8" s="4"/>
      <c r="RMJ8" s="4"/>
      <c r="RMK8" s="4"/>
      <c r="RML8" s="4"/>
      <c r="RMM8" s="4"/>
      <c r="RMN8" s="4"/>
      <c r="RMO8" s="4"/>
      <c r="RMP8" s="4"/>
      <c r="RMQ8" s="4"/>
      <c r="RMR8" s="4"/>
      <c r="RMS8" s="4"/>
      <c r="RMT8" s="4"/>
      <c r="RMU8" s="4"/>
      <c r="RMV8" s="4"/>
      <c r="RMW8" s="4"/>
      <c r="RMX8" s="4"/>
      <c r="RMY8" s="4"/>
      <c r="RMZ8" s="4"/>
      <c r="RNA8" s="4"/>
      <c r="RNB8" s="4"/>
      <c r="RNC8" s="4"/>
      <c r="RND8" s="4"/>
      <c r="RNE8" s="4"/>
      <c r="RNF8" s="4"/>
      <c r="RNG8" s="4"/>
      <c r="RNH8" s="4"/>
      <c r="RNI8" s="4"/>
      <c r="RNJ8" s="4"/>
      <c r="RNK8" s="4"/>
      <c r="RNL8" s="4"/>
      <c r="RNM8" s="4"/>
      <c r="RNN8" s="4"/>
      <c r="RNO8" s="4"/>
      <c r="RNP8" s="4"/>
      <c r="RNQ8" s="4"/>
      <c r="RNR8" s="4"/>
      <c r="RNS8" s="4"/>
      <c r="RNT8" s="4"/>
      <c r="RNU8" s="4"/>
      <c r="RNV8" s="4"/>
      <c r="RNW8" s="4"/>
      <c r="RNX8" s="4"/>
      <c r="RNY8" s="4"/>
      <c r="RNZ8" s="4"/>
      <c r="ROA8" s="4"/>
      <c r="ROB8" s="4"/>
      <c r="ROC8" s="4"/>
      <c r="ROD8" s="4"/>
      <c r="ROE8" s="4"/>
      <c r="ROF8" s="4"/>
      <c r="ROG8" s="4"/>
      <c r="ROH8" s="4"/>
      <c r="ROI8" s="4"/>
      <c r="ROJ8" s="4"/>
      <c r="ROK8" s="4"/>
      <c r="ROL8" s="4"/>
      <c r="ROM8" s="4"/>
      <c r="RON8" s="4"/>
      <c r="ROO8" s="4"/>
      <c r="ROP8" s="4"/>
      <c r="ROQ8" s="4"/>
      <c r="ROR8" s="4"/>
      <c r="ROS8" s="4"/>
      <c r="ROT8" s="4"/>
      <c r="ROU8" s="4"/>
      <c r="ROV8" s="4"/>
      <c r="ROW8" s="4"/>
      <c r="ROX8" s="4"/>
      <c r="ROY8" s="4"/>
      <c r="ROZ8" s="4"/>
      <c r="RPA8" s="4"/>
      <c r="RPB8" s="4"/>
      <c r="RPC8" s="4"/>
      <c r="RPD8" s="4"/>
      <c r="RPE8" s="4"/>
      <c r="RPF8" s="4"/>
      <c r="RPG8" s="4"/>
      <c r="RPH8" s="4"/>
      <c r="RPI8" s="4"/>
      <c r="RPJ8" s="4"/>
      <c r="RPK8" s="4"/>
      <c r="RPL8" s="4"/>
      <c r="RPM8" s="4"/>
      <c r="RPN8" s="4"/>
      <c r="RPO8" s="4"/>
      <c r="RPP8" s="4"/>
      <c r="RPQ8" s="4"/>
      <c r="RPR8" s="4"/>
      <c r="RPS8" s="4"/>
      <c r="RPT8" s="4"/>
      <c r="RPU8" s="4"/>
      <c r="RPV8" s="4"/>
      <c r="RPW8" s="4"/>
      <c r="RPX8" s="4"/>
      <c r="RPY8" s="4"/>
      <c r="RPZ8" s="4"/>
      <c r="RQA8" s="4"/>
      <c r="RQB8" s="4"/>
      <c r="RQC8" s="4"/>
      <c r="RQD8" s="4"/>
      <c r="RQE8" s="4"/>
      <c r="RQF8" s="4"/>
      <c r="RQG8" s="4"/>
      <c r="RQH8" s="4"/>
      <c r="RQI8" s="4"/>
      <c r="RQJ8" s="4"/>
      <c r="RQK8" s="4"/>
      <c r="RQL8" s="4"/>
      <c r="RQM8" s="4"/>
      <c r="RQN8" s="4"/>
      <c r="RQO8" s="4"/>
      <c r="RQP8" s="4"/>
      <c r="RQQ8" s="4"/>
      <c r="RQR8" s="4"/>
      <c r="RQS8" s="4"/>
      <c r="RQT8" s="4"/>
      <c r="RQU8" s="4"/>
      <c r="RQV8" s="4"/>
      <c r="RQW8" s="4"/>
      <c r="RQX8" s="4"/>
      <c r="RQY8" s="4"/>
      <c r="RQZ8" s="4"/>
      <c r="RRA8" s="4"/>
      <c r="RRB8" s="4"/>
      <c r="RRC8" s="4"/>
      <c r="RRD8" s="4"/>
      <c r="RRE8" s="4"/>
      <c r="RRF8" s="4"/>
      <c r="RRG8" s="4"/>
      <c r="RRH8" s="4"/>
      <c r="RRI8" s="4"/>
      <c r="RRJ8" s="4"/>
      <c r="RRK8" s="4"/>
      <c r="RRL8" s="4"/>
      <c r="RRM8" s="4"/>
      <c r="RRN8" s="4"/>
      <c r="RRO8" s="4"/>
      <c r="RRP8" s="4"/>
      <c r="RRQ8" s="4"/>
      <c r="RRR8" s="4"/>
      <c r="RRS8" s="4"/>
      <c r="RRT8" s="4"/>
      <c r="RRU8" s="4"/>
      <c r="RRV8" s="4"/>
      <c r="RRW8" s="4"/>
      <c r="RRX8" s="4"/>
      <c r="RRY8" s="4"/>
      <c r="RRZ8" s="4"/>
      <c r="RSA8" s="4"/>
      <c r="RSB8" s="4"/>
      <c r="RSC8" s="4"/>
      <c r="RSD8" s="4"/>
      <c r="RSE8" s="4"/>
      <c r="RSF8" s="4"/>
      <c r="RSG8" s="4"/>
      <c r="RSH8" s="4"/>
      <c r="RSI8" s="4"/>
      <c r="RSJ8" s="4"/>
      <c r="RSK8" s="4"/>
      <c r="RSL8" s="4"/>
      <c r="RSM8" s="4"/>
      <c r="RSN8" s="4"/>
      <c r="RSO8" s="4"/>
      <c r="RSP8" s="4"/>
      <c r="RSQ8" s="4"/>
      <c r="RSR8" s="4"/>
      <c r="RSS8" s="4"/>
      <c r="RST8" s="4"/>
      <c r="RSU8" s="4"/>
      <c r="RSV8" s="4"/>
      <c r="RSW8" s="4"/>
      <c r="RSX8" s="4"/>
      <c r="RSY8" s="4"/>
      <c r="RSZ8" s="4"/>
      <c r="RTA8" s="4"/>
      <c r="RTB8" s="4"/>
      <c r="RTC8" s="4"/>
      <c r="RTD8" s="4"/>
      <c r="RTE8" s="4"/>
      <c r="RTF8" s="4"/>
      <c r="RTG8" s="4"/>
      <c r="RTH8" s="4"/>
      <c r="RTI8" s="4"/>
      <c r="RTJ8" s="4"/>
      <c r="RTK8" s="4"/>
      <c r="RTL8" s="4"/>
      <c r="RTM8" s="4"/>
      <c r="RTN8" s="4"/>
      <c r="RTO8" s="4"/>
      <c r="RTP8" s="4"/>
      <c r="RTQ8" s="4"/>
      <c r="RTR8" s="4"/>
      <c r="RTS8" s="4"/>
      <c r="RTT8" s="4"/>
      <c r="RTU8" s="4"/>
      <c r="RTV8" s="4"/>
      <c r="RTW8" s="4"/>
      <c r="RTX8" s="4"/>
      <c r="RTY8" s="4"/>
      <c r="RTZ8" s="4"/>
      <c r="RUA8" s="4"/>
      <c r="RUB8" s="4"/>
      <c r="RUC8" s="4"/>
      <c r="RUD8" s="4"/>
      <c r="RUE8" s="4"/>
      <c r="RUF8" s="4"/>
      <c r="RUG8" s="4"/>
      <c r="RUH8" s="4"/>
      <c r="RUI8" s="4"/>
      <c r="RUJ8" s="4"/>
      <c r="RUK8" s="4"/>
      <c r="RUL8" s="4"/>
      <c r="RUM8" s="4"/>
      <c r="RUN8" s="4"/>
      <c r="RUO8" s="4"/>
      <c r="RUP8" s="4"/>
      <c r="RUQ8" s="4"/>
      <c r="RUR8" s="4"/>
      <c r="RUS8" s="4"/>
      <c r="RUT8" s="4"/>
      <c r="RUU8" s="4"/>
      <c r="RUV8" s="4"/>
      <c r="RUW8" s="4"/>
      <c r="RUX8" s="4"/>
      <c r="RUY8" s="4"/>
      <c r="RUZ8" s="4"/>
      <c r="RVA8" s="4"/>
      <c r="RVB8" s="4"/>
      <c r="RVC8" s="4"/>
      <c r="RVD8" s="4"/>
      <c r="RVE8" s="4"/>
      <c r="RVF8" s="4"/>
      <c r="RVG8" s="4"/>
      <c r="RVH8" s="4"/>
      <c r="RVI8" s="4"/>
      <c r="RVJ8" s="4"/>
      <c r="RVK8" s="4"/>
      <c r="RVL8" s="4"/>
      <c r="RVM8" s="4"/>
      <c r="RVN8" s="4"/>
      <c r="RVO8" s="4"/>
      <c r="RVP8" s="4"/>
      <c r="RVQ8" s="4"/>
      <c r="RVR8" s="4"/>
      <c r="RVS8" s="4"/>
      <c r="RVT8" s="4"/>
      <c r="RVU8" s="4"/>
      <c r="RVV8" s="4"/>
      <c r="RVW8" s="4"/>
      <c r="RVX8" s="4"/>
      <c r="RVY8" s="4"/>
      <c r="RVZ8" s="4"/>
      <c r="RWA8" s="4"/>
      <c r="RWB8" s="4"/>
      <c r="RWC8" s="4"/>
      <c r="RWD8" s="4"/>
      <c r="RWE8" s="4"/>
      <c r="RWF8" s="4"/>
      <c r="RWG8" s="4"/>
      <c r="RWH8" s="4"/>
      <c r="RWI8" s="4"/>
      <c r="RWJ8" s="4"/>
      <c r="RWK8" s="4"/>
      <c r="RWL8" s="4"/>
      <c r="RWM8" s="4"/>
      <c r="RWN8" s="4"/>
      <c r="RWO8" s="4"/>
      <c r="RWP8" s="4"/>
      <c r="RWQ8" s="4"/>
      <c r="RWR8" s="4"/>
      <c r="RWS8" s="4"/>
      <c r="RWT8" s="4"/>
      <c r="RWU8" s="4"/>
      <c r="RWV8" s="4"/>
      <c r="RWW8" s="4"/>
      <c r="RWX8" s="4"/>
      <c r="RWY8" s="4"/>
      <c r="RWZ8" s="4"/>
      <c r="RXA8" s="4"/>
      <c r="RXB8" s="4"/>
      <c r="RXC8" s="4"/>
      <c r="RXD8" s="4"/>
      <c r="RXE8" s="4"/>
      <c r="RXF8" s="4"/>
      <c r="RXG8" s="4"/>
      <c r="RXH8" s="4"/>
      <c r="RXI8" s="4"/>
      <c r="RXJ8" s="4"/>
      <c r="RXK8" s="4"/>
      <c r="RXL8" s="4"/>
      <c r="RXM8" s="4"/>
      <c r="RXN8" s="4"/>
      <c r="RXO8" s="4"/>
      <c r="RXP8" s="4"/>
      <c r="RXQ8" s="4"/>
      <c r="RXR8" s="4"/>
      <c r="RXS8" s="4"/>
      <c r="RXT8" s="4"/>
      <c r="RXU8" s="4"/>
      <c r="RXV8" s="4"/>
      <c r="RXW8" s="4"/>
      <c r="RXX8" s="4"/>
      <c r="RXY8" s="4"/>
      <c r="RXZ8" s="4"/>
      <c r="RYA8" s="4"/>
      <c r="RYB8" s="4"/>
      <c r="RYC8" s="4"/>
      <c r="RYD8" s="4"/>
      <c r="RYE8" s="4"/>
      <c r="RYF8" s="4"/>
      <c r="RYG8" s="4"/>
      <c r="RYH8" s="4"/>
      <c r="RYI8" s="4"/>
      <c r="RYJ8" s="4"/>
      <c r="RYK8" s="4"/>
      <c r="RYL8" s="4"/>
      <c r="RYM8" s="4"/>
      <c r="RYN8" s="4"/>
      <c r="RYO8" s="4"/>
      <c r="RYP8" s="4"/>
      <c r="RYQ8" s="4"/>
      <c r="RYR8" s="4"/>
      <c r="RYS8" s="4"/>
      <c r="RYT8" s="4"/>
      <c r="RYU8" s="4"/>
      <c r="RYV8" s="4"/>
      <c r="RYW8" s="4"/>
      <c r="RYX8" s="4"/>
      <c r="RYY8" s="4"/>
      <c r="RYZ8" s="4"/>
      <c r="RZA8" s="4"/>
      <c r="RZB8" s="4"/>
      <c r="RZC8" s="4"/>
      <c r="RZD8" s="4"/>
      <c r="RZE8" s="4"/>
      <c r="RZF8" s="4"/>
      <c r="RZG8" s="4"/>
      <c r="RZH8" s="4"/>
      <c r="RZI8" s="4"/>
      <c r="RZJ8" s="4"/>
      <c r="RZK8" s="4"/>
      <c r="RZL8" s="4"/>
      <c r="RZM8" s="4"/>
      <c r="RZN8" s="4"/>
      <c r="RZO8" s="4"/>
      <c r="RZP8" s="4"/>
      <c r="RZQ8" s="4"/>
      <c r="RZR8" s="4"/>
      <c r="RZS8" s="4"/>
      <c r="RZT8" s="4"/>
      <c r="RZU8" s="4"/>
      <c r="RZV8" s="4"/>
      <c r="RZW8" s="4"/>
      <c r="RZX8" s="4"/>
      <c r="RZY8" s="4"/>
      <c r="RZZ8" s="4"/>
      <c r="SAA8" s="4"/>
      <c r="SAB8" s="4"/>
      <c r="SAC8" s="4"/>
      <c r="SAD8" s="4"/>
      <c r="SAE8" s="4"/>
      <c r="SAF8" s="4"/>
      <c r="SAG8" s="4"/>
      <c r="SAH8" s="4"/>
      <c r="SAI8" s="4"/>
      <c r="SAJ8" s="4"/>
      <c r="SAK8" s="4"/>
      <c r="SAL8" s="4"/>
      <c r="SAM8" s="4"/>
      <c r="SAN8" s="4"/>
      <c r="SAO8" s="4"/>
      <c r="SAP8" s="4"/>
      <c r="SAQ8" s="4"/>
      <c r="SAR8" s="4"/>
      <c r="SAS8" s="4"/>
      <c r="SAT8" s="4"/>
      <c r="SAU8" s="4"/>
      <c r="SAV8" s="4"/>
      <c r="SAW8" s="4"/>
      <c r="SAX8" s="4"/>
      <c r="SAY8" s="4"/>
      <c r="SAZ8" s="4"/>
      <c r="SBA8" s="4"/>
      <c r="SBB8" s="4"/>
      <c r="SBC8" s="4"/>
      <c r="SBD8" s="4"/>
      <c r="SBE8" s="4"/>
      <c r="SBF8" s="4"/>
      <c r="SBG8" s="4"/>
      <c r="SBH8" s="4"/>
      <c r="SBI8" s="4"/>
      <c r="SBJ8" s="4"/>
      <c r="SBK8" s="4"/>
      <c r="SBL8" s="4"/>
      <c r="SBM8" s="4"/>
      <c r="SBN8" s="4"/>
      <c r="SBO8" s="4"/>
      <c r="SBP8" s="4"/>
      <c r="SBQ8" s="4"/>
      <c r="SBR8" s="4"/>
      <c r="SBS8" s="4"/>
      <c r="SBT8" s="4"/>
      <c r="SBU8" s="4"/>
      <c r="SBV8" s="4"/>
      <c r="SBW8" s="4"/>
      <c r="SBX8" s="4"/>
      <c r="SBY8" s="4"/>
      <c r="SBZ8" s="4"/>
      <c r="SCA8" s="4"/>
      <c r="SCB8" s="4"/>
      <c r="SCC8" s="4"/>
      <c r="SCD8" s="4"/>
      <c r="SCE8" s="4"/>
      <c r="SCF8" s="4"/>
      <c r="SCG8" s="4"/>
      <c r="SCH8" s="4"/>
      <c r="SCI8" s="4"/>
      <c r="SCJ8" s="4"/>
      <c r="SCK8" s="4"/>
      <c r="SCL8" s="4"/>
      <c r="SCM8" s="4"/>
      <c r="SCN8" s="4"/>
      <c r="SCO8" s="4"/>
      <c r="SCP8" s="4"/>
      <c r="SCQ8" s="4"/>
      <c r="SCR8" s="4"/>
      <c r="SCS8" s="4"/>
      <c r="SCT8" s="4"/>
      <c r="SCU8" s="4"/>
      <c r="SCV8" s="4"/>
      <c r="SCW8" s="4"/>
      <c r="SCX8" s="4"/>
      <c r="SCY8" s="4"/>
      <c r="SCZ8" s="4"/>
      <c r="SDA8" s="4"/>
      <c r="SDB8" s="4"/>
      <c r="SDC8" s="4"/>
      <c r="SDD8" s="4"/>
      <c r="SDE8" s="4"/>
      <c r="SDF8" s="4"/>
      <c r="SDG8" s="4"/>
      <c r="SDH8" s="4"/>
      <c r="SDI8" s="4"/>
      <c r="SDJ8" s="4"/>
      <c r="SDK8" s="4"/>
      <c r="SDL8" s="4"/>
      <c r="SDM8" s="4"/>
      <c r="SDN8" s="4"/>
      <c r="SDO8" s="4"/>
      <c r="SDP8" s="4"/>
      <c r="SDQ8" s="4"/>
      <c r="SDR8" s="4"/>
      <c r="SDS8" s="4"/>
      <c r="SDT8" s="4"/>
      <c r="SDU8" s="4"/>
      <c r="SDV8" s="4"/>
      <c r="SDW8" s="4"/>
      <c r="SDX8" s="4"/>
      <c r="SDY8" s="4"/>
      <c r="SDZ8" s="4"/>
      <c r="SEA8" s="4"/>
      <c r="SEB8" s="4"/>
      <c r="SEC8" s="4"/>
      <c r="SED8" s="4"/>
      <c r="SEE8" s="4"/>
      <c r="SEF8" s="4"/>
      <c r="SEG8" s="4"/>
      <c r="SEH8" s="4"/>
      <c r="SEI8" s="4"/>
      <c r="SEJ8" s="4"/>
      <c r="SEK8" s="4"/>
      <c r="SEL8" s="4"/>
      <c r="SEM8" s="4"/>
      <c r="SEN8" s="4"/>
      <c r="SEO8" s="4"/>
      <c r="SEP8" s="4"/>
      <c r="SEQ8" s="4"/>
      <c r="SER8" s="4"/>
      <c r="SES8" s="4"/>
      <c r="SET8" s="4"/>
      <c r="SEU8" s="4"/>
      <c r="SEV8" s="4"/>
      <c r="SEW8" s="4"/>
      <c r="SEX8" s="4"/>
      <c r="SEY8" s="4"/>
      <c r="SEZ8" s="4"/>
      <c r="SFA8" s="4"/>
      <c r="SFB8" s="4"/>
      <c r="SFC8" s="4"/>
      <c r="SFD8" s="4"/>
      <c r="SFE8" s="4"/>
      <c r="SFF8" s="4"/>
      <c r="SFG8" s="4"/>
      <c r="SFH8" s="4"/>
      <c r="SFI8" s="4"/>
      <c r="SFJ8" s="4"/>
      <c r="SFK8" s="4"/>
      <c r="SFL8" s="4"/>
      <c r="SFM8" s="4"/>
      <c r="SFN8" s="4"/>
      <c r="SFO8" s="4"/>
      <c r="SFP8" s="4"/>
      <c r="SFQ8" s="4"/>
      <c r="SFR8" s="4"/>
      <c r="SFS8" s="4"/>
      <c r="SFT8" s="4"/>
      <c r="SFU8" s="4"/>
      <c r="SFV8" s="4"/>
      <c r="SFW8" s="4"/>
      <c r="SFX8" s="4"/>
      <c r="SFY8" s="4"/>
      <c r="SFZ8" s="4"/>
      <c r="SGA8" s="4"/>
      <c r="SGB8" s="4"/>
      <c r="SGC8" s="4"/>
      <c r="SGD8" s="4"/>
      <c r="SGE8" s="4"/>
      <c r="SGF8" s="4"/>
      <c r="SGG8" s="4"/>
      <c r="SGH8" s="4"/>
      <c r="SGI8" s="4"/>
      <c r="SGJ8" s="4"/>
      <c r="SGK8" s="4"/>
      <c r="SGL8" s="4"/>
      <c r="SGM8" s="4"/>
      <c r="SGN8" s="4"/>
      <c r="SGO8" s="4"/>
      <c r="SGP8" s="4"/>
      <c r="SGQ8" s="4"/>
      <c r="SGR8" s="4"/>
      <c r="SGS8" s="4"/>
      <c r="SGT8" s="4"/>
      <c r="SGU8" s="4"/>
      <c r="SGV8" s="4"/>
      <c r="SGW8" s="4"/>
      <c r="SGX8" s="4"/>
      <c r="SGY8" s="4"/>
      <c r="SGZ8" s="4"/>
      <c r="SHA8" s="4"/>
      <c r="SHB8" s="4"/>
      <c r="SHC8" s="4"/>
      <c r="SHD8" s="4"/>
      <c r="SHE8" s="4"/>
      <c r="SHF8" s="4"/>
      <c r="SHG8" s="4"/>
      <c r="SHH8" s="4"/>
      <c r="SHI8" s="4"/>
      <c r="SHJ8" s="4"/>
      <c r="SHK8" s="4"/>
      <c r="SHL8" s="4"/>
      <c r="SHM8" s="4"/>
      <c r="SHN8" s="4"/>
      <c r="SHO8" s="4"/>
      <c r="SHP8" s="4"/>
      <c r="SHQ8" s="4"/>
      <c r="SHR8" s="4"/>
      <c r="SHS8" s="4"/>
      <c r="SHT8" s="4"/>
      <c r="SHU8" s="4"/>
      <c r="SHV8" s="4"/>
      <c r="SHW8" s="4"/>
      <c r="SHX8" s="4"/>
      <c r="SHY8" s="4"/>
      <c r="SHZ8" s="4"/>
      <c r="SIA8" s="4"/>
      <c r="SIB8" s="4"/>
      <c r="SIC8" s="4"/>
      <c r="SID8" s="4"/>
      <c r="SIE8" s="4"/>
      <c r="SIF8" s="4"/>
      <c r="SIG8" s="4"/>
      <c r="SIH8" s="4"/>
      <c r="SII8" s="4"/>
      <c r="SIJ8" s="4"/>
      <c r="SIK8" s="4"/>
      <c r="SIL8" s="4"/>
      <c r="SIM8" s="4"/>
      <c r="SIN8" s="4"/>
      <c r="SIO8" s="4"/>
      <c r="SIP8" s="4"/>
      <c r="SIQ8" s="4"/>
      <c r="SIR8" s="4"/>
      <c r="SIS8" s="4"/>
      <c r="SIT8" s="4"/>
      <c r="SIU8" s="4"/>
      <c r="SIV8" s="4"/>
      <c r="SIW8" s="4"/>
      <c r="SIX8" s="4"/>
      <c r="SIY8" s="4"/>
      <c r="SIZ8" s="4"/>
      <c r="SJA8" s="4"/>
      <c r="SJB8" s="4"/>
      <c r="SJC8" s="4"/>
      <c r="SJD8" s="4"/>
      <c r="SJE8" s="4"/>
      <c r="SJF8" s="4"/>
      <c r="SJG8" s="4"/>
      <c r="SJH8" s="4"/>
      <c r="SJI8" s="4"/>
      <c r="SJJ8" s="4"/>
      <c r="SJK8" s="4"/>
      <c r="SJL8" s="4"/>
      <c r="SJM8" s="4"/>
      <c r="SJN8" s="4"/>
      <c r="SJO8" s="4"/>
      <c r="SJP8" s="4"/>
      <c r="SJQ8" s="4"/>
      <c r="SJR8" s="4"/>
      <c r="SJS8" s="4"/>
      <c r="SJT8" s="4"/>
      <c r="SJU8" s="4"/>
      <c r="SJV8" s="4"/>
      <c r="SJW8" s="4"/>
      <c r="SJX8" s="4"/>
      <c r="SJY8" s="4"/>
      <c r="SJZ8" s="4"/>
      <c r="SKA8" s="4"/>
      <c r="SKB8" s="4"/>
      <c r="SKC8" s="4"/>
      <c r="SKD8" s="4"/>
      <c r="SKE8" s="4"/>
      <c r="SKF8" s="4"/>
      <c r="SKG8" s="4"/>
      <c r="SKH8" s="4"/>
      <c r="SKI8" s="4"/>
      <c r="SKJ8" s="4"/>
      <c r="SKK8" s="4"/>
      <c r="SKL8" s="4"/>
      <c r="SKM8" s="4"/>
      <c r="SKN8" s="4"/>
      <c r="SKO8" s="4"/>
      <c r="SKP8" s="4"/>
      <c r="SKQ8" s="4"/>
      <c r="SKR8" s="4"/>
      <c r="SKS8" s="4"/>
      <c r="SKT8" s="4"/>
      <c r="SKU8" s="4"/>
      <c r="SKV8" s="4"/>
      <c r="SKW8" s="4"/>
      <c r="SKX8" s="4"/>
      <c r="SKY8" s="4"/>
      <c r="SKZ8" s="4"/>
      <c r="SLA8" s="4"/>
      <c r="SLB8" s="4"/>
      <c r="SLC8" s="4"/>
      <c r="SLD8" s="4"/>
      <c r="SLE8" s="4"/>
      <c r="SLF8" s="4"/>
      <c r="SLG8" s="4"/>
      <c r="SLH8" s="4"/>
      <c r="SLI8" s="4"/>
      <c r="SLJ8" s="4"/>
      <c r="SLK8" s="4"/>
      <c r="SLL8" s="4"/>
      <c r="SLM8" s="4"/>
      <c r="SLN8" s="4"/>
      <c r="SLO8" s="4"/>
      <c r="SLP8" s="4"/>
      <c r="SLQ8" s="4"/>
      <c r="SLR8" s="4"/>
      <c r="SLS8" s="4"/>
      <c r="SLT8" s="4"/>
      <c r="SLU8" s="4"/>
      <c r="SLV8" s="4"/>
      <c r="SLW8" s="4"/>
      <c r="SLX8" s="4"/>
      <c r="SLY8" s="4"/>
      <c r="SLZ8" s="4"/>
      <c r="SMA8" s="4"/>
      <c r="SMB8" s="4"/>
      <c r="SMC8" s="4"/>
      <c r="SMD8" s="4"/>
      <c r="SME8" s="4"/>
      <c r="SMF8" s="4"/>
      <c r="SMG8" s="4"/>
      <c r="SMH8" s="4"/>
      <c r="SMI8" s="4"/>
      <c r="SMJ8" s="4"/>
      <c r="SMK8" s="4"/>
      <c r="SML8" s="4"/>
      <c r="SMM8" s="4"/>
      <c r="SMN8" s="4"/>
      <c r="SMO8" s="4"/>
      <c r="SMP8" s="4"/>
      <c r="SMQ8" s="4"/>
      <c r="SMR8" s="4"/>
      <c r="SMS8" s="4"/>
      <c r="SMT8" s="4"/>
      <c r="SMU8" s="4"/>
      <c r="SMV8" s="4"/>
      <c r="SMW8" s="4"/>
      <c r="SMX8" s="4"/>
      <c r="SMY8" s="4"/>
      <c r="SMZ8" s="4"/>
      <c r="SNA8" s="4"/>
      <c r="SNB8" s="4"/>
      <c r="SNC8" s="4"/>
      <c r="SND8" s="4"/>
      <c r="SNE8" s="4"/>
      <c r="SNF8" s="4"/>
      <c r="SNG8" s="4"/>
      <c r="SNH8" s="4"/>
      <c r="SNI8" s="4"/>
      <c r="SNJ8" s="4"/>
      <c r="SNK8" s="4"/>
      <c r="SNL8" s="4"/>
      <c r="SNM8" s="4"/>
      <c r="SNN8" s="4"/>
      <c r="SNO8" s="4"/>
      <c r="SNP8" s="4"/>
      <c r="SNQ8" s="4"/>
      <c r="SNR8" s="4"/>
      <c r="SNS8" s="4"/>
      <c r="SNT8" s="4"/>
      <c r="SNU8" s="4"/>
      <c r="SNV8" s="4"/>
      <c r="SNW8" s="4"/>
      <c r="SNX8" s="4"/>
      <c r="SNY8" s="4"/>
      <c r="SNZ8" s="4"/>
      <c r="SOA8" s="4"/>
      <c r="SOB8" s="4"/>
      <c r="SOC8" s="4"/>
      <c r="SOD8" s="4"/>
      <c r="SOE8" s="4"/>
      <c r="SOF8" s="4"/>
      <c r="SOG8" s="4"/>
      <c r="SOH8" s="4"/>
      <c r="SOI8" s="4"/>
      <c r="SOJ8" s="4"/>
      <c r="SOK8" s="4"/>
      <c r="SOL8" s="4"/>
      <c r="SOM8" s="4"/>
      <c r="SON8" s="4"/>
      <c r="SOO8" s="4"/>
      <c r="SOP8" s="4"/>
      <c r="SOQ8" s="4"/>
      <c r="SOR8" s="4"/>
      <c r="SOS8" s="4"/>
      <c r="SOT8" s="4"/>
      <c r="SOU8" s="4"/>
      <c r="SOV8" s="4"/>
      <c r="SOW8" s="4"/>
      <c r="SOX8" s="4"/>
      <c r="SOY8" s="4"/>
      <c r="SOZ8" s="4"/>
      <c r="SPA8" s="4"/>
      <c r="SPB8" s="4"/>
      <c r="SPC8" s="4"/>
      <c r="SPD8" s="4"/>
      <c r="SPE8" s="4"/>
      <c r="SPF8" s="4"/>
      <c r="SPG8" s="4"/>
      <c r="SPH8" s="4"/>
      <c r="SPI8" s="4"/>
      <c r="SPJ8" s="4"/>
      <c r="SPK8" s="4"/>
      <c r="SPL8" s="4"/>
      <c r="SPM8" s="4"/>
      <c r="SPN8" s="4"/>
      <c r="SPO8" s="4"/>
      <c r="SPP8" s="4"/>
      <c r="SPQ8" s="4"/>
      <c r="SPR8" s="4"/>
      <c r="SPS8" s="4"/>
      <c r="SPT8" s="4"/>
      <c r="SPU8" s="4"/>
      <c r="SPV8" s="4"/>
      <c r="SPW8" s="4"/>
      <c r="SPX8" s="4"/>
      <c r="SPY8" s="4"/>
      <c r="SPZ8" s="4"/>
      <c r="SQA8" s="4"/>
      <c r="SQB8" s="4"/>
      <c r="SQC8" s="4"/>
      <c r="SQD8" s="4"/>
      <c r="SQE8" s="4"/>
      <c r="SQF8" s="4"/>
      <c r="SQG8" s="4"/>
      <c r="SQH8" s="4"/>
      <c r="SQI8" s="4"/>
      <c r="SQJ8" s="4"/>
      <c r="SQK8" s="4"/>
      <c r="SQL8" s="4"/>
      <c r="SQM8" s="4"/>
      <c r="SQN8" s="4"/>
      <c r="SQO8" s="4"/>
      <c r="SQP8" s="4"/>
      <c r="SQQ8" s="4"/>
      <c r="SQR8" s="4"/>
      <c r="SQS8" s="4"/>
      <c r="SQT8" s="4"/>
      <c r="SQU8" s="4"/>
      <c r="SQV8" s="4"/>
      <c r="SQW8" s="4"/>
      <c r="SQX8" s="4"/>
      <c r="SQY8" s="4"/>
      <c r="SQZ8" s="4"/>
      <c r="SRA8" s="4"/>
      <c r="SRB8" s="4"/>
      <c r="SRC8" s="4"/>
      <c r="SRD8" s="4"/>
      <c r="SRE8" s="4"/>
      <c r="SRF8" s="4"/>
      <c r="SRG8" s="4"/>
      <c r="SRH8" s="4"/>
      <c r="SRI8" s="4"/>
      <c r="SRJ8" s="4"/>
      <c r="SRK8" s="4"/>
      <c r="SRL8" s="4"/>
      <c r="SRM8" s="4"/>
      <c r="SRN8" s="4"/>
      <c r="SRO8" s="4"/>
      <c r="SRP8" s="4"/>
      <c r="SRQ8" s="4"/>
      <c r="SRR8" s="4"/>
      <c r="SRS8" s="4"/>
      <c r="SRT8" s="4"/>
      <c r="SRU8" s="4"/>
      <c r="SRV8" s="4"/>
      <c r="SRW8" s="4"/>
      <c r="SRX8" s="4"/>
      <c r="SRY8" s="4"/>
      <c r="SRZ8" s="4"/>
      <c r="SSA8" s="4"/>
      <c r="SSB8" s="4"/>
      <c r="SSC8" s="4"/>
      <c r="SSD8" s="4"/>
      <c r="SSE8" s="4"/>
      <c r="SSF8" s="4"/>
      <c r="SSG8" s="4"/>
      <c r="SSH8" s="4"/>
      <c r="SSI8" s="4"/>
      <c r="SSJ8" s="4"/>
      <c r="SSK8" s="4"/>
      <c r="SSL8" s="4"/>
      <c r="SSM8" s="4"/>
      <c r="SSN8" s="4"/>
      <c r="SSO8" s="4"/>
      <c r="SSP8" s="4"/>
      <c r="SSQ8" s="4"/>
      <c r="SSR8" s="4"/>
      <c r="SSS8" s="4"/>
      <c r="SST8" s="4"/>
      <c r="SSU8" s="4"/>
      <c r="SSV8" s="4"/>
      <c r="SSW8" s="4"/>
      <c r="SSX8" s="4"/>
      <c r="SSY8" s="4"/>
      <c r="SSZ8" s="4"/>
      <c r="STA8" s="4"/>
      <c r="STB8" s="4"/>
      <c r="STC8" s="4"/>
      <c r="STD8" s="4"/>
      <c r="STE8" s="4"/>
      <c r="STF8" s="4"/>
      <c r="STG8" s="4"/>
      <c r="STH8" s="4"/>
      <c r="STI8" s="4"/>
      <c r="STJ8" s="4"/>
      <c r="STK8" s="4"/>
      <c r="STL8" s="4"/>
      <c r="STM8" s="4"/>
      <c r="STN8" s="4"/>
      <c r="STO8" s="4"/>
      <c r="STP8" s="4"/>
      <c r="STQ8" s="4"/>
      <c r="STR8" s="4"/>
      <c r="STS8" s="4"/>
      <c r="STT8" s="4"/>
      <c r="STU8" s="4"/>
      <c r="STV8" s="4"/>
      <c r="STW8" s="4"/>
      <c r="STX8" s="4"/>
      <c r="STY8" s="4"/>
      <c r="STZ8" s="4"/>
      <c r="SUA8" s="4"/>
      <c r="SUB8" s="4"/>
      <c r="SUC8" s="4"/>
      <c r="SUD8" s="4"/>
      <c r="SUE8" s="4"/>
      <c r="SUF8" s="4"/>
      <c r="SUG8" s="4"/>
      <c r="SUH8" s="4"/>
      <c r="SUI8" s="4"/>
      <c r="SUJ8" s="4"/>
      <c r="SUK8" s="4"/>
      <c r="SUL8" s="4"/>
      <c r="SUM8" s="4"/>
      <c r="SUN8" s="4"/>
      <c r="SUO8" s="4"/>
      <c r="SUP8" s="4"/>
      <c r="SUQ8" s="4"/>
      <c r="SUR8" s="4"/>
      <c r="SUS8" s="4"/>
      <c r="SUT8" s="4"/>
      <c r="SUU8" s="4"/>
      <c r="SUV8" s="4"/>
      <c r="SUW8" s="4"/>
      <c r="SUX8" s="4"/>
      <c r="SUY8" s="4"/>
      <c r="SUZ8" s="4"/>
      <c r="SVA8" s="4"/>
      <c r="SVB8" s="4"/>
      <c r="SVC8" s="4"/>
      <c r="SVD8" s="4"/>
      <c r="SVE8" s="4"/>
      <c r="SVF8" s="4"/>
      <c r="SVG8" s="4"/>
      <c r="SVH8" s="4"/>
      <c r="SVI8" s="4"/>
      <c r="SVJ8" s="4"/>
      <c r="SVK8" s="4"/>
      <c r="SVL8" s="4"/>
      <c r="SVM8" s="4"/>
      <c r="SVN8" s="4"/>
      <c r="SVO8" s="4"/>
      <c r="SVP8" s="4"/>
      <c r="SVQ8" s="4"/>
      <c r="SVR8" s="4"/>
      <c r="SVS8" s="4"/>
      <c r="SVT8" s="4"/>
      <c r="SVU8" s="4"/>
      <c r="SVV8" s="4"/>
      <c r="SVW8" s="4"/>
      <c r="SVX8" s="4"/>
      <c r="SVY8" s="4"/>
      <c r="SVZ8" s="4"/>
      <c r="SWA8" s="4"/>
      <c r="SWB8" s="4"/>
      <c r="SWC8" s="4"/>
      <c r="SWD8" s="4"/>
      <c r="SWE8" s="4"/>
      <c r="SWF8" s="4"/>
      <c r="SWG8" s="4"/>
      <c r="SWH8" s="4"/>
      <c r="SWI8" s="4"/>
      <c r="SWJ8" s="4"/>
      <c r="SWK8" s="4"/>
      <c r="SWL8" s="4"/>
      <c r="SWM8" s="4"/>
      <c r="SWN8" s="4"/>
      <c r="SWO8" s="4"/>
      <c r="SWP8" s="4"/>
      <c r="SWQ8" s="4"/>
      <c r="SWR8" s="4"/>
      <c r="SWS8" s="4"/>
      <c r="SWT8" s="4"/>
      <c r="SWU8" s="4"/>
      <c r="SWV8" s="4"/>
      <c r="SWW8" s="4"/>
      <c r="SWX8" s="4"/>
      <c r="SWY8" s="4"/>
      <c r="SWZ8" s="4"/>
      <c r="SXA8" s="4"/>
      <c r="SXB8" s="4"/>
      <c r="SXC8" s="4"/>
      <c r="SXD8" s="4"/>
      <c r="SXE8" s="4"/>
      <c r="SXF8" s="4"/>
      <c r="SXG8" s="4"/>
      <c r="SXH8" s="4"/>
      <c r="SXI8" s="4"/>
      <c r="SXJ8" s="4"/>
      <c r="SXK8" s="4"/>
      <c r="SXL8" s="4"/>
      <c r="SXM8" s="4"/>
      <c r="SXN8" s="4"/>
      <c r="SXO8" s="4"/>
      <c r="SXP8" s="4"/>
      <c r="SXQ8" s="4"/>
      <c r="SXR8" s="4"/>
      <c r="SXS8" s="4"/>
      <c r="SXT8" s="4"/>
      <c r="SXU8" s="4"/>
      <c r="SXV8" s="4"/>
      <c r="SXW8" s="4"/>
      <c r="SXX8" s="4"/>
      <c r="SXY8" s="4"/>
      <c r="SXZ8" s="4"/>
      <c r="SYA8" s="4"/>
      <c r="SYB8" s="4"/>
      <c r="SYC8" s="4"/>
      <c r="SYD8" s="4"/>
      <c r="SYE8" s="4"/>
      <c r="SYF8" s="4"/>
      <c r="SYG8" s="4"/>
      <c r="SYH8" s="4"/>
      <c r="SYI8" s="4"/>
      <c r="SYJ8" s="4"/>
      <c r="SYK8" s="4"/>
      <c r="SYL8" s="4"/>
      <c r="SYM8" s="4"/>
      <c r="SYN8" s="4"/>
      <c r="SYO8" s="4"/>
      <c r="SYP8" s="4"/>
      <c r="SYQ8" s="4"/>
      <c r="SYR8" s="4"/>
      <c r="SYS8" s="4"/>
      <c r="SYT8" s="4"/>
      <c r="SYU8" s="4"/>
      <c r="SYV8" s="4"/>
      <c r="SYW8" s="4"/>
      <c r="SYX8" s="4"/>
      <c r="SYY8" s="4"/>
      <c r="SYZ8" s="4"/>
      <c r="SZA8" s="4"/>
      <c r="SZB8" s="4"/>
      <c r="SZC8" s="4"/>
      <c r="SZD8" s="4"/>
      <c r="SZE8" s="4"/>
      <c r="SZF8" s="4"/>
      <c r="SZG8" s="4"/>
      <c r="SZH8" s="4"/>
      <c r="SZI8" s="4"/>
      <c r="SZJ8" s="4"/>
      <c r="SZK8" s="4"/>
      <c r="SZL8" s="4"/>
      <c r="SZM8" s="4"/>
      <c r="SZN8" s="4"/>
      <c r="SZO8" s="4"/>
      <c r="SZP8" s="4"/>
      <c r="SZQ8" s="4"/>
      <c r="SZR8" s="4"/>
      <c r="SZS8" s="4"/>
      <c r="SZT8" s="4"/>
      <c r="SZU8" s="4"/>
      <c r="SZV8" s="4"/>
      <c r="SZW8" s="4"/>
      <c r="SZX8" s="4"/>
      <c r="SZY8" s="4"/>
      <c r="SZZ8" s="4"/>
      <c r="TAA8" s="4"/>
      <c r="TAB8" s="4"/>
      <c r="TAC8" s="4"/>
      <c r="TAD8" s="4"/>
      <c r="TAE8" s="4"/>
      <c r="TAF8" s="4"/>
      <c r="TAG8" s="4"/>
      <c r="TAH8" s="4"/>
      <c r="TAI8" s="4"/>
      <c r="TAJ8" s="4"/>
      <c r="TAK8" s="4"/>
      <c r="TAL8" s="4"/>
      <c r="TAM8" s="4"/>
      <c r="TAN8" s="4"/>
      <c r="TAO8" s="4"/>
      <c r="TAP8" s="4"/>
      <c r="TAQ8" s="4"/>
      <c r="TAR8" s="4"/>
      <c r="TAS8" s="4"/>
      <c r="TAT8" s="4"/>
      <c r="TAU8" s="4"/>
      <c r="TAV8" s="4"/>
      <c r="TAW8" s="4"/>
      <c r="TAX8" s="4"/>
      <c r="TAY8" s="4"/>
      <c r="TAZ8" s="4"/>
      <c r="TBA8" s="4"/>
      <c r="TBB8" s="4"/>
      <c r="TBC8" s="4"/>
      <c r="TBD8" s="4"/>
      <c r="TBE8" s="4"/>
      <c r="TBF8" s="4"/>
      <c r="TBG8" s="4"/>
      <c r="TBH8" s="4"/>
      <c r="TBI8" s="4"/>
      <c r="TBJ8" s="4"/>
      <c r="TBK8" s="4"/>
      <c r="TBL8" s="4"/>
      <c r="TBM8" s="4"/>
      <c r="TBN8" s="4"/>
      <c r="TBO8" s="4"/>
      <c r="TBP8" s="4"/>
      <c r="TBQ8" s="4"/>
      <c r="TBR8" s="4"/>
      <c r="TBS8" s="4"/>
      <c r="TBT8" s="4"/>
      <c r="TBU8" s="4"/>
      <c r="TBV8" s="4"/>
      <c r="TBW8" s="4"/>
      <c r="TBX8" s="4"/>
      <c r="TBY8" s="4"/>
      <c r="TBZ8" s="4"/>
      <c r="TCA8" s="4"/>
      <c r="TCB8" s="4"/>
      <c r="TCC8" s="4"/>
      <c r="TCD8" s="4"/>
      <c r="TCE8" s="4"/>
      <c r="TCF8" s="4"/>
      <c r="TCG8" s="4"/>
      <c r="TCH8" s="4"/>
      <c r="TCI8" s="4"/>
      <c r="TCJ8" s="4"/>
      <c r="TCK8" s="4"/>
      <c r="TCL8" s="4"/>
      <c r="TCM8" s="4"/>
      <c r="TCN8" s="4"/>
      <c r="TCO8" s="4"/>
      <c r="TCP8" s="4"/>
      <c r="TCQ8" s="4"/>
      <c r="TCR8" s="4"/>
      <c r="TCS8" s="4"/>
      <c r="TCT8" s="4"/>
      <c r="TCU8" s="4"/>
      <c r="TCV8" s="4"/>
      <c r="TCW8" s="4"/>
      <c r="TCX8" s="4"/>
      <c r="TCY8" s="4"/>
      <c r="TCZ8" s="4"/>
      <c r="TDA8" s="4"/>
      <c r="TDB8" s="4"/>
      <c r="TDC8" s="4"/>
      <c r="TDD8" s="4"/>
      <c r="TDE8" s="4"/>
      <c r="TDF8" s="4"/>
      <c r="TDG8" s="4"/>
      <c r="TDH8" s="4"/>
      <c r="TDI8" s="4"/>
      <c r="TDJ8" s="4"/>
      <c r="TDK8" s="4"/>
      <c r="TDL8" s="4"/>
      <c r="TDM8" s="4"/>
      <c r="TDN8" s="4"/>
      <c r="TDO8" s="4"/>
      <c r="TDP8" s="4"/>
      <c r="TDQ8" s="4"/>
      <c r="TDR8" s="4"/>
      <c r="TDS8" s="4"/>
      <c r="TDT8" s="4"/>
      <c r="TDU8" s="4"/>
      <c r="TDV8" s="4"/>
      <c r="TDW8" s="4"/>
      <c r="TDX8" s="4"/>
      <c r="TDY8" s="4"/>
      <c r="TDZ8" s="4"/>
      <c r="TEA8" s="4"/>
      <c r="TEB8" s="4"/>
      <c r="TEC8" s="4"/>
      <c r="TED8" s="4"/>
      <c r="TEE8" s="4"/>
      <c r="TEF8" s="4"/>
      <c r="TEG8" s="4"/>
      <c r="TEH8" s="4"/>
      <c r="TEI8" s="4"/>
      <c r="TEJ8" s="4"/>
      <c r="TEK8" s="4"/>
      <c r="TEL8" s="4"/>
      <c r="TEM8" s="4"/>
      <c r="TEN8" s="4"/>
      <c r="TEO8" s="4"/>
      <c r="TEP8" s="4"/>
      <c r="TEQ8" s="4"/>
      <c r="TER8" s="4"/>
      <c r="TES8" s="4"/>
      <c r="TET8" s="4"/>
      <c r="TEU8" s="4"/>
      <c r="TEV8" s="4"/>
      <c r="TEW8" s="4"/>
      <c r="TEX8" s="4"/>
      <c r="TEY8" s="4"/>
      <c r="TEZ8" s="4"/>
      <c r="TFA8" s="4"/>
      <c r="TFB8" s="4"/>
      <c r="TFC8" s="4"/>
      <c r="TFD8" s="4"/>
      <c r="TFE8" s="4"/>
      <c r="TFF8" s="4"/>
      <c r="TFG8" s="4"/>
      <c r="TFH8" s="4"/>
      <c r="TFI8" s="4"/>
      <c r="TFJ8" s="4"/>
      <c r="TFK8" s="4"/>
      <c r="TFL8" s="4"/>
      <c r="TFM8" s="4"/>
      <c r="TFN8" s="4"/>
      <c r="TFO8" s="4"/>
      <c r="TFP8" s="4"/>
      <c r="TFQ8" s="4"/>
      <c r="TFR8" s="4"/>
      <c r="TFS8" s="4"/>
      <c r="TFT8" s="4"/>
      <c r="TFU8" s="4"/>
      <c r="TFV8" s="4"/>
      <c r="TFW8" s="4"/>
      <c r="TFX8" s="4"/>
      <c r="TFY8" s="4"/>
      <c r="TFZ8" s="4"/>
      <c r="TGA8" s="4"/>
      <c r="TGB8" s="4"/>
      <c r="TGC8" s="4"/>
      <c r="TGD8" s="4"/>
      <c r="TGE8" s="4"/>
      <c r="TGF8" s="4"/>
      <c r="TGG8" s="4"/>
      <c r="TGH8" s="4"/>
      <c r="TGI8" s="4"/>
      <c r="TGJ8" s="4"/>
      <c r="TGK8" s="4"/>
      <c r="TGL8" s="4"/>
      <c r="TGM8" s="4"/>
      <c r="TGN8" s="4"/>
      <c r="TGO8" s="4"/>
      <c r="TGP8" s="4"/>
      <c r="TGQ8" s="4"/>
      <c r="TGR8" s="4"/>
      <c r="TGS8" s="4"/>
      <c r="TGT8" s="4"/>
      <c r="TGU8" s="4"/>
      <c r="TGV8" s="4"/>
      <c r="TGW8" s="4"/>
      <c r="TGX8" s="4"/>
      <c r="TGY8" s="4"/>
      <c r="TGZ8" s="4"/>
      <c r="THA8" s="4"/>
      <c r="THB8" s="4"/>
      <c r="THC8" s="4"/>
      <c r="THD8" s="4"/>
      <c r="THE8" s="4"/>
      <c r="THF8" s="4"/>
      <c r="THG8" s="4"/>
      <c r="THH8" s="4"/>
      <c r="THI8" s="4"/>
      <c r="THJ8" s="4"/>
      <c r="THK8" s="4"/>
      <c r="THL8" s="4"/>
      <c r="THM8" s="4"/>
      <c r="THN8" s="4"/>
      <c r="THO8" s="4"/>
      <c r="THP8" s="4"/>
      <c r="THQ8" s="4"/>
      <c r="THR8" s="4"/>
      <c r="THS8" s="4"/>
      <c r="THT8" s="4"/>
      <c r="THU8" s="4"/>
      <c r="THV8" s="4"/>
      <c r="THW8" s="4"/>
      <c r="THX8" s="4"/>
      <c r="THY8" s="4"/>
      <c r="THZ8" s="4"/>
      <c r="TIA8" s="4"/>
      <c r="TIB8" s="4"/>
      <c r="TIC8" s="4"/>
      <c r="TID8" s="4"/>
      <c r="TIE8" s="4"/>
      <c r="TIF8" s="4"/>
      <c r="TIG8" s="4"/>
      <c r="TIH8" s="4"/>
      <c r="TII8" s="4"/>
      <c r="TIJ8" s="4"/>
      <c r="TIK8" s="4"/>
      <c r="TIL8" s="4"/>
      <c r="TIM8" s="4"/>
      <c r="TIN8" s="4"/>
      <c r="TIO8" s="4"/>
      <c r="TIP8" s="4"/>
      <c r="TIQ8" s="4"/>
      <c r="TIR8" s="4"/>
      <c r="TIS8" s="4"/>
      <c r="TIT8" s="4"/>
      <c r="TIU8" s="4"/>
      <c r="TIV8" s="4"/>
      <c r="TIW8" s="4"/>
      <c r="TIX8" s="4"/>
      <c r="TIY8" s="4"/>
      <c r="TIZ8" s="4"/>
      <c r="TJA8" s="4"/>
      <c r="TJB8" s="4"/>
      <c r="TJC8" s="4"/>
      <c r="TJD8" s="4"/>
      <c r="TJE8" s="4"/>
      <c r="TJF8" s="4"/>
      <c r="TJG8" s="4"/>
      <c r="TJH8" s="4"/>
      <c r="TJI8" s="4"/>
      <c r="TJJ8" s="4"/>
      <c r="TJK8" s="4"/>
      <c r="TJL8" s="4"/>
      <c r="TJM8" s="4"/>
      <c r="TJN8" s="4"/>
      <c r="TJO8" s="4"/>
      <c r="TJP8" s="4"/>
      <c r="TJQ8" s="4"/>
      <c r="TJR8" s="4"/>
      <c r="TJS8" s="4"/>
      <c r="TJT8" s="4"/>
      <c r="TJU8" s="4"/>
      <c r="TJV8" s="4"/>
      <c r="TJW8" s="4"/>
      <c r="TJX8" s="4"/>
      <c r="TJY8" s="4"/>
      <c r="TJZ8" s="4"/>
      <c r="TKA8" s="4"/>
      <c r="TKB8" s="4"/>
      <c r="TKC8" s="4"/>
      <c r="TKD8" s="4"/>
      <c r="TKE8" s="4"/>
      <c r="TKF8" s="4"/>
      <c r="TKG8" s="4"/>
      <c r="TKH8" s="4"/>
      <c r="TKI8" s="4"/>
      <c r="TKJ8" s="4"/>
      <c r="TKK8" s="4"/>
      <c r="TKL8" s="4"/>
      <c r="TKM8" s="4"/>
      <c r="TKN8" s="4"/>
      <c r="TKO8" s="4"/>
      <c r="TKP8" s="4"/>
      <c r="TKQ8" s="4"/>
      <c r="TKR8" s="4"/>
      <c r="TKS8" s="4"/>
      <c r="TKT8" s="4"/>
      <c r="TKU8" s="4"/>
      <c r="TKV8" s="4"/>
      <c r="TKW8" s="4"/>
      <c r="TKX8" s="4"/>
      <c r="TKY8" s="4"/>
      <c r="TKZ8" s="4"/>
      <c r="TLA8" s="4"/>
      <c r="TLB8" s="4"/>
      <c r="TLC8" s="4"/>
      <c r="TLD8" s="4"/>
      <c r="TLE8" s="4"/>
      <c r="TLF8" s="4"/>
      <c r="TLG8" s="4"/>
      <c r="TLH8" s="4"/>
      <c r="TLI8" s="4"/>
      <c r="TLJ8" s="4"/>
      <c r="TLK8" s="4"/>
      <c r="TLL8" s="4"/>
      <c r="TLM8" s="4"/>
      <c r="TLN8" s="4"/>
      <c r="TLO8" s="4"/>
      <c r="TLP8" s="4"/>
      <c r="TLQ8" s="4"/>
      <c r="TLR8" s="4"/>
      <c r="TLS8" s="4"/>
      <c r="TLT8" s="4"/>
      <c r="TLU8" s="4"/>
      <c r="TLV8" s="4"/>
      <c r="TLW8" s="4"/>
      <c r="TLX8" s="4"/>
      <c r="TLY8" s="4"/>
      <c r="TLZ8" s="4"/>
      <c r="TMA8" s="4"/>
      <c r="TMB8" s="4"/>
      <c r="TMC8" s="4"/>
      <c r="TMD8" s="4"/>
      <c r="TME8" s="4"/>
      <c r="TMF8" s="4"/>
      <c r="TMG8" s="4"/>
      <c r="TMH8" s="4"/>
      <c r="TMI8" s="4"/>
      <c r="TMJ8" s="4"/>
      <c r="TMK8" s="4"/>
      <c r="TML8" s="4"/>
      <c r="TMM8" s="4"/>
      <c r="TMN8" s="4"/>
      <c r="TMO8" s="4"/>
      <c r="TMP8" s="4"/>
      <c r="TMQ8" s="4"/>
      <c r="TMR8" s="4"/>
      <c r="TMS8" s="4"/>
      <c r="TMT8" s="4"/>
      <c r="TMU8" s="4"/>
      <c r="TMV8" s="4"/>
      <c r="TMW8" s="4"/>
      <c r="TMX8" s="4"/>
      <c r="TMY8" s="4"/>
      <c r="TMZ8" s="4"/>
      <c r="TNA8" s="4"/>
      <c r="TNB8" s="4"/>
      <c r="TNC8" s="4"/>
      <c r="TND8" s="4"/>
      <c r="TNE8" s="4"/>
      <c r="TNF8" s="4"/>
      <c r="TNG8" s="4"/>
      <c r="TNH8" s="4"/>
      <c r="TNI8" s="4"/>
      <c r="TNJ8" s="4"/>
      <c r="TNK8" s="4"/>
      <c r="TNL8" s="4"/>
      <c r="TNM8" s="4"/>
      <c r="TNN8" s="4"/>
      <c r="TNO8" s="4"/>
      <c r="TNP8" s="4"/>
      <c r="TNQ8" s="4"/>
      <c r="TNR8" s="4"/>
      <c r="TNS8" s="4"/>
      <c r="TNT8" s="4"/>
      <c r="TNU8" s="4"/>
      <c r="TNV8" s="4"/>
      <c r="TNW8" s="4"/>
      <c r="TNX8" s="4"/>
      <c r="TNY8" s="4"/>
      <c r="TNZ8" s="4"/>
      <c r="TOA8" s="4"/>
      <c r="TOB8" s="4"/>
      <c r="TOC8" s="4"/>
      <c r="TOD8" s="4"/>
      <c r="TOE8" s="4"/>
      <c r="TOF8" s="4"/>
      <c r="TOG8" s="4"/>
      <c r="TOH8" s="4"/>
      <c r="TOI8" s="4"/>
      <c r="TOJ8" s="4"/>
      <c r="TOK8" s="4"/>
      <c r="TOL8" s="4"/>
      <c r="TOM8" s="4"/>
      <c r="TON8" s="4"/>
      <c r="TOO8" s="4"/>
      <c r="TOP8" s="4"/>
      <c r="TOQ8" s="4"/>
      <c r="TOR8" s="4"/>
      <c r="TOS8" s="4"/>
      <c r="TOT8" s="4"/>
      <c r="TOU8" s="4"/>
      <c r="TOV8" s="4"/>
      <c r="TOW8" s="4"/>
      <c r="TOX8" s="4"/>
      <c r="TOY8" s="4"/>
      <c r="TOZ8" s="4"/>
      <c r="TPA8" s="4"/>
      <c r="TPB8" s="4"/>
      <c r="TPC8" s="4"/>
      <c r="TPD8" s="4"/>
      <c r="TPE8" s="4"/>
      <c r="TPF8" s="4"/>
      <c r="TPG8" s="4"/>
      <c r="TPH8" s="4"/>
      <c r="TPI8" s="4"/>
      <c r="TPJ8" s="4"/>
      <c r="TPK8" s="4"/>
      <c r="TPL8" s="4"/>
      <c r="TPM8" s="4"/>
      <c r="TPN8" s="4"/>
      <c r="TPO8" s="4"/>
      <c r="TPP8" s="4"/>
      <c r="TPQ8" s="4"/>
      <c r="TPR8" s="4"/>
      <c r="TPS8" s="4"/>
      <c r="TPT8" s="4"/>
      <c r="TPU8" s="4"/>
      <c r="TPV8" s="4"/>
      <c r="TPW8" s="4"/>
      <c r="TPX8" s="4"/>
      <c r="TPY8" s="4"/>
      <c r="TPZ8" s="4"/>
      <c r="TQA8" s="4"/>
      <c r="TQB8" s="4"/>
      <c r="TQC8" s="4"/>
      <c r="TQD8" s="4"/>
      <c r="TQE8" s="4"/>
      <c r="TQF8" s="4"/>
      <c r="TQG8" s="4"/>
      <c r="TQH8" s="4"/>
      <c r="TQI8" s="4"/>
      <c r="TQJ8" s="4"/>
      <c r="TQK8" s="4"/>
      <c r="TQL8" s="4"/>
      <c r="TQM8" s="4"/>
      <c r="TQN8" s="4"/>
      <c r="TQO8" s="4"/>
      <c r="TQP8" s="4"/>
      <c r="TQQ8" s="4"/>
      <c r="TQR8" s="4"/>
      <c r="TQS8" s="4"/>
      <c r="TQT8" s="4"/>
      <c r="TQU8" s="4"/>
      <c r="TQV8" s="4"/>
      <c r="TQW8" s="4"/>
      <c r="TQX8" s="4"/>
      <c r="TQY8" s="4"/>
      <c r="TQZ8" s="4"/>
      <c r="TRA8" s="4"/>
      <c r="TRB8" s="4"/>
      <c r="TRC8" s="4"/>
      <c r="TRD8" s="4"/>
      <c r="TRE8" s="4"/>
      <c r="TRF8" s="4"/>
      <c r="TRG8" s="4"/>
      <c r="TRH8" s="4"/>
      <c r="TRI8" s="4"/>
      <c r="TRJ8" s="4"/>
      <c r="TRK8" s="4"/>
      <c r="TRL8" s="4"/>
      <c r="TRM8" s="4"/>
      <c r="TRN8" s="4"/>
      <c r="TRO8" s="4"/>
      <c r="TRP8" s="4"/>
      <c r="TRQ8" s="4"/>
      <c r="TRR8" s="4"/>
      <c r="TRS8" s="4"/>
      <c r="TRT8" s="4"/>
      <c r="TRU8" s="4"/>
      <c r="TRV8" s="4"/>
      <c r="TRW8" s="4"/>
      <c r="TRX8" s="4"/>
      <c r="TRY8" s="4"/>
      <c r="TRZ8" s="4"/>
      <c r="TSA8" s="4"/>
      <c r="TSB8" s="4"/>
      <c r="TSC8" s="4"/>
      <c r="TSD8" s="4"/>
      <c r="TSE8" s="4"/>
      <c r="TSF8" s="4"/>
      <c r="TSG8" s="4"/>
      <c r="TSH8" s="4"/>
      <c r="TSI8" s="4"/>
      <c r="TSJ8" s="4"/>
      <c r="TSK8" s="4"/>
      <c r="TSL8" s="4"/>
      <c r="TSM8" s="4"/>
      <c r="TSN8" s="4"/>
      <c r="TSO8" s="4"/>
      <c r="TSP8" s="4"/>
      <c r="TSQ8" s="4"/>
      <c r="TSR8" s="4"/>
      <c r="TSS8" s="4"/>
      <c r="TST8" s="4"/>
      <c r="TSU8" s="4"/>
      <c r="TSV8" s="4"/>
      <c r="TSW8" s="4"/>
      <c r="TSX8" s="4"/>
      <c r="TSY8" s="4"/>
      <c r="TSZ8" s="4"/>
      <c r="TTA8" s="4"/>
      <c r="TTB8" s="4"/>
      <c r="TTC8" s="4"/>
      <c r="TTD8" s="4"/>
      <c r="TTE8" s="4"/>
      <c r="TTF8" s="4"/>
      <c r="TTG8" s="4"/>
      <c r="TTH8" s="4"/>
      <c r="TTI8" s="4"/>
      <c r="TTJ8" s="4"/>
      <c r="TTK8" s="4"/>
      <c r="TTL8" s="4"/>
      <c r="TTM8" s="4"/>
      <c r="TTN8" s="4"/>
      <c r="TTO8" s="4"/>
      <c r="TTP8" s="4"/>
      <c r="TTQ8" s="4"/>
      <c r="TTR8" s="4"/>
      <c r="TTS8" s="4"/>
      <c r="TTT8" s="4"/>
      <c r="TTU8" s="4"/>
      <c r="TTV8" s="4"/>
      <c r="TTW8" s="4"/>
      <c r="TTX8" s="4"/>
      <c r="TTY8" s="4"/>
      <c r="TTZ8" s="4"/>
      <c r="TUA8" s="4"/>
      <c r="TUB8" s="4"/>
      <c r="TUC8" s="4"/>
      <c r="TUD8" s="4"/>
      <c r="TUE8" s="4"/>
      <c r="TUF8" s="4"/>
      <c r="TUG8" s="4"/>
      <c r="TUH8" s="4"/>
      <c r="TUI8" s="4"/>
      <c r="TUJ8" s="4"/>
      <c r="TUK8" s="4"/>
      <c r="TUL8" s="4"/>
      <c r="TUM8" s="4"/>
      <c r="TUN8" s="4"/>
      <c r="TUO8" s="4"/>
      <c r="TUP8" s="4"/>
      <c r="TUQ8" s="4"/>
      <c r="TUR8" s="4"/>
      <c r="TUS8" s="4"/>
      <c r="TUT8" s="4"/>
      <c r="TUU8" s="4"/>
      <c r="TUV8" s="4"/>
      <c r="TUW8" s="4"/>
      <c r="TUX8" s="4"/>
      <c r="TUY8" s="4"/>
      <c r="TUZ8" s="4"/>
      <c r="TVA8" s="4"/>
      <c r="TVB8" s="4"/>
      <c r="TVC8" s="4"/>
      <c r="TVD8" s="4"/>
      <c r="TVE8" s="4"/>
      <c r="TVF8" s="4"/>
      <c r="TVG8" s="4"/>
      <c r="TVH8" s="4"/>
      <c r="TVI8" s="4"/>
      <c r="TVJ8" s="4"/>
      <c r="TVK8" s="4"/>
      <c r="TVL8" s="4"/>
      <c r="TVM8" s="4"/>
      <c r="TVN8" s="4"/>
      <c r="TVO8" s="4"/>
      <c r="TVP8" s="4"/>
      <c r="TVQ8" s="4"/>
      <c r="TVR8" s="4"/>
      <c r="TVS8" s="4"/>
      <c r="TVT8" s="4"/>
      <c r="TVU8" s="4"/>
      <c r="TVV8" s="4"/>
      <c r="TVW8" s="4"/>
      <c r="TVX8" s="4"/>
      <c r="TVY8" s="4"/>
      <c r="TVZ8" s="4"/>
      <c r="TWA8" s="4"/>
      <c r="TWB8" s="4"/>
      <c r="TWC8" s="4"/>
      <c r="TWD8" s="4"/>
      <c r="TWE8" s="4"/>
      <c r="TWF8" s="4"/>
      <c r="TWG8" s="4"/>
      <c r="TWH8" s="4"/>
      <c r="TWI8" s="4"/>
      <c r="TWJ8" s="4"/>
      <c r="TWK8" s="4"/>
      <c r="TWL8" s="4"/>
      <c r="TWM8" s="4"/>
      <c r="TWN8" s="4"/>
      <c r="TWO8" s="4"/>
      <c r="TWP8" s="4"/>
      <c r="TWQ8" s="4"/>
      <c r="TWR8" s="4"/>
      <c r="TWS8" s="4"/>
      <c r="TWT8" s="4"/>
      <c r="TWU8" s="4"/>
      <c r="TWV8" s="4"/>
      <c r="TWW8" s="4"/>
      <c r="TWX8" s="4"/>
      <c r="TWY8" s="4"/>
      <c r="TWZ8" s="4"/>
      <c r="TXA8" s="4"/>
      <c r="TXB8" s="4"/>
      <c r="TXC8" s="4"/>
      <c r="TXD8" s="4"/>
      <c r="TXE8" s="4"/>
      <c r="TXF8" s="4"/>
      <c r="TXG8" s="4"/>
      <c r="TXH8" s="4"/>
      <c r="TXI8" s="4"/>
      <c r="TXJ8" s="4"/>
      <c r="TXK8" s="4"/>
      <c r="TXL8" s="4"/>
      <c r="TXM8" s="4"/>
      <c r="TXN8" s="4"/>
      <c r="TXO8" s="4"/>
      <c r="TXP8" s="4"/>
      <c r="TXQ8" s="4"/>
      <c r="TXR8" s="4"/>
      <c r="TXS8" s="4"/>
      <c r="TXT8" s="4"/>
      <c r="TXU8" s="4"/>
      <c r="TXV8" s="4"/>
      <c r="TXW8" s="4"/>
      <c r="TXX8" s="4"/>
      <c r="TXY8" s="4"/>
      <c r="TXZ8" s="4"/>
      <c r="TYA8" s="4"/>
      <c r="TYB8" s="4"/>
      <c r="TYC8" s="4"/>
      <c r="TYD8" s="4"/>
      <c r="TYE8" s="4"/>
      <c r="TYF8" s="4"/>
      <c r="TYG8" s="4"/>
      <c r="TYH8" s="4"/>
      <c r="TYI8" s="4"/>
      <c r="TYJ8" s="4"/>
      <c r="TYK8" s="4"/>
      <c r="TYL8" s="4"/>
      <c r="TYM8" s="4"/>
      <c r="TYN8" s="4"/>
      <c r="TYO8" s="4"/>
      <c r="TYP8" s="4"/>
      <c r="TYQ8" s="4"/>
      <c r="TYR8" s="4"/>
      <c r="TYS8" s="4"/>
      <c r="TYT8" s="4"/>
      <c r="TYU8" s="4"/>
      <c r="TYV8" s="4"/>
      <c r="TYW8" s="4"/>
      <c r="TYX8" s="4"/>
      <c r="TYY8" s="4"/>
      <c r="TYZ8" s="4"/>
      <c r="TZA8" s="4"/>
      <c r="TZB8" s="4"/>
      <c r="TZC8" s="4"/>
      <c r="TZD8" s="4"/>
      <c r="TZE8" s="4"/>
      <c r="TZF8" s="4"/>
      <c r="TZG8" s="4"/>
      <c r="TZH8" s="4"/>
      <c r="TZI8" s="4"/>
      <c r="TZJ8" s="4"/>
      <c r="TZK8" s="4"/>
      <c r="TZL8" s="4"/>
      <c r="TZM8" s="4"/>
      <c r="TZN8" s="4"/>
      <c r="TZO8" s="4"/>
      <c r="TZP8" s="4"/>
      <c r="TZQ8" s="4"/>
      <c r="TZR8" s="4"/>
      <c r="TZS8" s="4"/>
      <c r="TZT8" s="4"/>
      <c r="TZU8" s="4"/>
      <c r="TZV8" s="4"/>
      <c r="TZW8" s="4"/>
      <c r="TZX8" s="4"/>
      <c r="TZY8" s="4"/>
      <c r="TZZ8" s="4"/>
      <c r="UAA8" s="4"/>
      <c r="UAB8" s="4"/>
      <c r="UAC8" s="4"/>
      <c r="UAD8" s="4"/>
      <c r="UAE8" s="4"/>
      <c r="UAF8" s="4"/>
      <c r="UAG8" s="4"/>
      <c r="UAH8" s="4"/>
      <c r="UAI8" s="4"/>
      <c r="UAJ8" s="4"/>
      <c r="UAK8" s="4"/>
      <c r="UAL8" s="4"/>
      <c r="UAM8" s="4"/>
      <c r="UAN8" s="4"/>
      <c r="UAO8" s="4"/>
      <c r="UAP8" s="4"/>
      <c r="UAQ8" s="4"/>
      <c r="UAR8" s="4"/>
      <c r="UAS8" s="4"/>
      <c r="UAT8" s="4"/>
      <c r="UAU8" s="4"/>
      <c r="UAV8" s="4"/>
      <c r="UAW8" s="4"/>
      <c r="UAX8" s="4"/>
      <c r="UAY8" s="4"/>
      <c r="UAZ8" s="4"/>
      <c r="UBA8" s="4"/>
      <c r="UBB8" s="4"/>
      <c r="UBC8" s="4"/>
      <c r="UBD8" s="4"/>
      <c r="UBE8" s="4"/>
      <c r="UBF8" s="4"/>
      <c r="UBG8" s="4"/>
      <c r="UBH8" s="4"/>
      <c r="UBI8" s="4"/>
      <c r="UBJ8" s="4"/>
      <c r="UBK8" s="4"/>
      <c r="UBL8" s="4"/>
      <c r="UBM8" s="4"/>
      <c r="UBN8" s="4"/>
      <c r="UBO8" s="4"/>
      <c r="UBP8" s="4"/>
      <c r="UBQ8" s="4"/>
      <c r="UBR8" s="4"/>
      <c r="UBS8" s="4"/>
      <c r="UBT8" s="4"/>
      <c r="UBU8" s="4"/>
      <c r="UBV8" s="4"/>
      <c r="UBW8" s="4"/>
      <c r="UBX8" s="4"/>
      <c r="UBY8" s="4"/>
      <c r="UBZ8" s="4"/>
      <c r="UCA8" s="4"/>
      <c r="UCB8" s="4"/>
      <c r="UCC8" s="4"/>
      <c r="UCD8" s="4"/>
      <c r="UCE8" s="4"/>
      <c r="UCF8" s="4"/>
      <c r="UCG8" s="4"/>
      <c r="UCH8" s="4"/>
      <c r="UCI8" s="4"/>
      <c r="UCJ8" s="4"/>
      <c r="UCK8" s="4"/>
      <c r="UCL8" s="4"/>
      <c r="UCM8" s="4"/>
      <c r="UCN8" s="4"/>
      <c r="UCO8" s="4"/>
      <c r="UCP8" s="4"/>
      <c r="UCQ8" s="4"/>
      <c r="UCR8" s="4"/>
      <c r="UCS8" s="4"/>
      <c r="UCT8" s="4"/>
      <c r="UCU8" s="4"/>
      <c r="UCV8" s="4"/>
      <c r="UCW8" s="4"/>
      <c r="UCX8" s="4"/>
      <c r="UCY8" s="4"/>
      <c r="UCZ8" s="4"/>
      <c r="UDA8" s="4"/>
      <c r="UDB8" s="4"/>
      <c r="UDC8" s="4"/>
      <c r="UDD8" s="4"/>
      <c r="UDE8" s="4"/>
      <c r="UDF8" s="4"/>
      <c r="UDG8" s="4"/>
      <c r="UDH8" s="4"/>
      <c r="UDI8" s="4"/>
      <c r="UDJ8" s="4"/>
      <c r="UDK8" s="4"/>
      <c r="UDL8" s="4"/>
      <c r="UDM8" s="4"/>
      <c r="UDN8" s="4"/>
      <c r="UDO8" s="4"/>
      <c r="UDP8" s="4"/>
      <c r="UDQ8" s="4"/>
      <c r="UDR8" s="4"/>
      <c r="UDS8" s="4"/>
      <c r="UDT8" s="4"/>
      <c r="UDU8" s="4"/>
      <c r="UDV8" s="4"/>
      <c r="UDW8" s="4"/>
      <c r="UDX8" s="4"/>
      <c r="UDY8" s="4"/>
      <c r="UDZ8" s="4"/>
      <c r="UEA8" s="4"/>
      <c r="UEB8" s="4"/>
      <c r="UEC8" s="4"/>
      <c r="UED8" s="4"/>
      <c r="UEE8" s="4"/>
      <c r="UEF8" s="4"/>
      <c r="UEG8" s="4"/>
      <c r="UEH8" s="4"/>
      <c r="UEI8" s="4"/>
      <c r="UEJ8" s="4"/>
      <c r="UEK8" s="4"/>
      <c r="UEL8" s="4"/>
      <c r="UEM8" s="4"/>
      <c r="UEN8" s="4"/>
      <c r="UEO8" s="4"/>
      <c r="UEP8" s="4"/>
      <c r="UEQ8" s="4"/>
      <c r="UER8" s="4"/>
      <c r="UES8" s="4"/>
      <c r="UET8" s="4"/>
      <c r="UEU8" s="4"/>
      <c r="UEV8" s="4"/>
      <c r="UEW8" s="4"/>
      <c r="UEX8" s="4"/>
      <c r="UEY8" s="4"/>
      <c r="UEZ8" s="4"/>
      <c r="UFA8" s="4"/>
      <c r="UFB8" s="4"/>
      <c r="UFC8" s="4"/>
      <c r="UFD8" s="4"/>
      <c r="UFE8" s="4"/>
      <c r="UFF8" s="4"/>
      <c r="UFG8" s="4"/>
      <c r="UFH8" s="4"/>
      <c r="UFI8" s="4"/>
      <c r="UFJ8" s="4"/>
      <c r="UFK8" s="4"/>
      <c r="UFL8" s="4"/>
      <c r="UFM8" s="4"/>
      <c r="UFN8" s="4"/>
      <c r="UFO8" s="4"/>
      <c r="UFP8" s="4"/>
      <c r="UFQ8" s="4"/>
      <c r="UFR8" s="4"/>
      <c r="UFS8" s="4"/>
      <c r="UFT8" s="4"/>
      <c r="UFU8" s="4"/>
      <c r="UFV8" s="4"/>
      <c r="UFW8" s="4"/>
      <c r="UFX8" s="4"/>
      <c r="UFY8" s="4"/>
      <c r="UFZ8" s="4"/>
      <c r="UGA8" s="4"/>
      <c r="UGB8" s="4"/>
      <c r="UGC8" s="4"/>
      <c r="UGD8" s="4"/>
      <c r="UGE8" s="4"/>
      <c r="UGF8" s="4"/>
      <c r="UGG8" s="4"/>
      <c r="UGH8" s="4"/>
      <c r="UGI8" s="4"/>
      <c r="UGJ8" s="4"/>
      <c r="UGK8" s="4"/>
      <c r="UGL8" s="4"/>
      <c r="UGM8" s="4"/>
      <c r="UGN8" s="4"/>
      <c r="UGO8" s="4"/>
      <c r="UGP8" s="4"/>
      <c r="UGQ8" s="4"/>
      <c r="UGR8" s="4"/>
      <c r="UGS8" s="4"/>
      <c r="UGT8" s="4"/>
      <c r="UGU8" s="4"/>
      <c r="UGV8" s="4"/>
      <c r="UGW8" s="4"/>
      <c r="UGX8" s="4"/>
      <c r="UGY8" s="4"/>
      <c r="UGZ8" s="4"/>
      <c r="UHA8" s="4"/>
      <c r="UHB8" s="4"/>
      <c r="UHC8" s="4"/>
      <c r="UHD8" s="4"/>
      <c r="UHE8" s="4"/>
      <c r="UHF8" s="4"/>
      <c r="UHG8" s="4"/>
      <c r="UHH8" s="4"/>
      <c r="UHI8" s="4"/>
      <c r="UHJ8" s="4"/>
      <c r="UHK8" s="4"/>
      <c r="UHL8" s="4"/>
      <c r="UHM8" s="4"/>
      <c r="UHN8" s="4"/>
      <c r="UHO8" s="4"/>
      <c r="UHP8" s="4"/>
      <c r="UHQ8" s="4"/>
      <c r="UHR8" s="4"/>
      <c r="UHS8" s="4"/>
      <c r="UHT8" s="4"/>
      <c r="UHU8" s="4"/>
      <c r="UHV8" s="4"/>
      <c r="UHW8" s="4"/>
      <c r="UHX8" s="4"/>
      <c r="UHY8" s="4"/>
      <c r="UHZ8" s="4"/>
      <c r="UIA8" s="4"/>
      <c r="UIB8" s="4"/>
      <c r="UIC8" s="4"/>
      <c r="UID8" s="4"/>
      <c r="UIE8" s="4"/>
      <c r="UIF8" s="4"/>
      <c r="UIG8" s="4"/>
      <c r="UIH8" s="4"/>
      <c r="UII8" s="4"/>
      <c r="UIJ8" s="4"/>
      <c r="UIK8" s="4"/>
      <c r="UIL8" s="4"/>
      <c r="UIM8" s="4"/>
      <c r="UIN8" s="4"/>
      <c r="UIO8" s="4"/>
      <c r="UIP8" s="4"/>
      <c r="UIQ8" s="4"/>
      <c r="UIR8" s="4"/>
      <c r="UIS8" s="4"/>
      <c r="UIT8" s="4"/>
      <c r="UIU8" s="4"/>
      <c r="UIV8" s="4"/>
      <c r="UIW8" s="4"/>
      <c r="UIX8" s="4"/>
      <c r="UIY8" s="4"/>
      <c r="UIZ8" s="4"/>
      <c r="UJA8" s="4"/>
      <c r="UJB8" s="4"/>
      <c r="UJC8" s="4"/>
      <c r="UJD8" s="4"/>
      <c r="UJE8" s="4"/>
      <c r="UJF8" s="4"/>
      <c r="UJG8" s="4"/>
      <c r="UJH8" s="4"/>
      <c r="UJI8" s="4"/>
      <c r="UJJ8" s="4"/>
      <c r="UJK8" s="4"/>
      <c r="UJL8" s="4"/>
      <c r="UJM8" s="4"/>
      <c r="UJN8" s="4"/>
      <c r="UJO8" s="4"/>
      <c r="UJP8" s="4"/>
      <c r="UJQ8" s="4"/>
      <c r="UJR8" s="4"/>
      <c r="UJS8" s="4"/>
      <c r="UJT8" s="4"/>
      <c r="UJU8" s="4"/>
      <c r="UJV8" s="4"/>
      <c r="UJW8" s="4"/>
      <c r="UJX8" s="4"/>
      <c r="UJY8" s="4"/>
      <c r="UJZ8" s="4"/>
      <c r="UKA8" s="4"/>
      <c r="UKB8" s="4"/>
      <c r="UKC8" s="4"/>
      <c r="UKD8" s="4"/>
      <c r="UKE8" s="4"/>
      <c r="UKF8" s="4"/>
      <c r="UKG8" s="4"/>
      <c r="UKH8" s="4"/>
      <c r="UKI8" s="4"/>
      <c r="UKJ8" s="4"/>
      <c r="UKK8" s="4"/>
      <c r="UKL8" s="4"/>
      <c r="UKM8" s="4"/>
      <c r="UKN8" s="4"/>
      <c r="UKO8" s="4"/>
      <c r="UKP8" s="4"/>
      <c r="UKQ8" s="4"/>
      <c r="UKR8" s="4"/>
      <c r="UKS8" s="4"/>
      <c r="UKT8" s="4"/>
      <c r="UKU8" s="4"/>
      <c r="UKV8" s="4"/>
      <c r="UKW8" s="4"/>
      <c r="UKX8" s="4"/>
      <c r="UKY8" s="4"/>
      <c r="UKZ8" s="4"/>
      <c r="ULA8" s="4"/>
      <c r="ULB8" s="4"/>
      <c r="ULC8" s="4"/>
      <c r="ULD8" s="4"/>
      <c r="ULE8" s="4"/>
      <c r="ULF8" s="4"/>
      <c r="ULG8" s="4"/>
      <c r="ULH8" s="4"/>
      <c r="ULI8" s="4"/>
      <c r="ULJ8" s="4"/>
      <c r="ULK8" s="4"/>
      <c r="ULL8" s="4"/>
      <c r="ULM8" s="4"/>
      <c r="ULN8" s="4"/>
      <c r="ULO8" s="4"/>
      <c r="ULP8" s="4"/>
      <c r="ULQ8" s="4"/>
      <c r="ULR8" s="4"/>
      <c r="ULS8" s="4"/>
      <c r="ULT8" s="4"/>
      <c r="ULU8" s="4"/>
      <c r="ULV8" s="4"/>
      <c r="ULW8" s="4"/>
      <c r="ULX8" s="4"/>
      <c r="ULY8" s="4"/>
      <c r="ULZ8" s="4"/>
      <c r="UMA8" s="4"/>
      <c r="UMB8" s="4"/>
      <c r="UMC8" s="4"/>
      <c r="UMD8" s="4"/>
      <c r="UME8" s="4"/>
      <c r="UMF8" s="4"/>
      <c r="UMG8" s="4"/>
      <c r="UMH8" s="4"/>
      <c r="UMI8" s="4"/>
      <c r="UMJ8" s="4"/>
      <c r="UMK8" s="4"/>
      <c r="UML8" s="4"/>
      <c r="UMM8" s="4"/>
      <c r="UMN8" s="4"/>
      <c r="UMO8" s="4"/>
      <c r="UMP8" s="4"/>
      <c r="UMQ8" s="4"/>
      <c r="UMR8" s="4"/>
      <c r="UMS8" s="4"/>
      <c r="UMT8" s="4"/>
      <c r="UMU8" s="4"/>
      <c r="UMV8" s="4"/>
      <c r="UMW8" s="4"/>
      <c r="UMX8" s="4"/>
      <c r="UMY8" s="4"/>
      <c r="UMZ8" s="4"/>
      <c r="UNA8" s="4"/>
      <c r="UNB8" s="4"/>
      <c r="UNC8" s="4"/>
      <c r="UND8" s="4"/>
      <c r="UNE8" s="4"/>
      <c r="UNF8" s="4"/>
      <c r="UNG8" s="4"/>
      <c r="UNH8" s="4"/>
      <c r="UNI8" s="4"/>
      <c r="UNJ8" s="4"/>
      <c r="UNK8" s="4"/>
      <c r="UNL8" s="4"/>
      <c r="UNM8" s="4"/>
      <c r="UNN8" s="4"/>
      <c r="UNO8" s="4"/>
      <c r="UNP8" s="4"/>
      <c r="UNQ8" s="4"/>
      <c r="UNR8" s="4"/>
      <c r="UNS8" s="4"/>
      <c r="UNT8" s="4"/>
      <c r="UNU8" s="4"/>
      <c r="UNV8" s="4"/>
      <c r="UNW8" s="4"/>
      <c r="UNX8" s="4"/>
      <c r="UNY8" s="4"/>
      <c r="UNZ8" s="4"/>
      <c r="UOA8" s="4"/>
      <c r="UOB8" s="4"/>
      <c r="UOC8" s="4"/>
      <c r="UOD8" s="4"/>
      <c r="UOE8" s="4"/>
      <c r="UOF8" s="4"/>
      <c r="UOG8" s="4"/>
      <c r="UOH8" s="4"/>
      <c r="UOI8" s="4"/>
      <c r="UOJ8" s="4"/>
      <c r="UOK8" s="4"/>
      <c r="UOL8" s="4"/>
      <c r="UOM8" s="4"/>
      <c r="UON8" s="4"/>
      <c r="UOO8" s="4"/>
      <c r="UOP8" s="4"/>
      <c r="UOQ8" s="4"/>
      <c r="UOR8" s="4"/>
      <c r="UOS8" s="4"/>
      <c r="UOT8" s="4"/>
      <c r="UOU8" s="4"/>
      <c r="UOV8" s="4"/>
      <c r="UOW8" s="4"/>
      <c r="UOX8" s="4"/>
      <c r="UOY8" s="4"/>
      <c r="UOZ8" s="4"/>
      <c r="UPA8" s="4"/>
      <c r="UPB8" s="4"/>
      <c r="UPC8" s="4"/>
      <c r="UPD8" s="4"/>
      <c r="UPE8" s="4"/>
      <c r="UPF8" s="4"/>
      <c r="UPG8" s="4"/>
      <c r="UPH8" s="4"/>
      <c r="UPI8" s="4"/>
      <c r="UPJ8" s="4"/>
      <c r="UPK8" s="4"/>
      <c r="UPL8" s="4"/>
      <c r="UPM8" s="4"/>
      <c r="UPN8" s="4"/>
      <c r="UPO8" s="4"/>
      <c r="UPP8" s="4"/>
      <c r="UPQ8" s="4"/>
      <c r="UPR8" s="4"/>
      <c r="UPS8" s="4"/>
      <c r="UPT8" s="4"/>
      <c r="UPU8" s="4"/>
      <c r="UPV8" s="4"/>
      <c r="UPW8" s="4"/>
      <c r="UPX8" s="4"/>
      <c r="UPY8" s="4"/>
      <c r="UPZ8" s="4"/>
      <c r="UQA8" s="4"/>
      <c r="UQB8" s="4"/>
      <c r="UQC8" s="4"/>
      <c r="UQD8" s="4"/>
      <c r="UQE8" s="4"/>
      <c r="UQF8" s="4"/>
      <c r="UQG8" s="4"/>
      <c r="UQH8" s="4"/>
      <c r="UQI8" s="4"/>
      <c r="UQJ8" s="4"/>
      <c r="UQK8" s="4"/>
      <c r="UQL8" s="4"/>
      <c r="UQM8" s="4"/>
      <c r="UQN8" s="4"/>
      <c r="UQO8" s="4"/>
      <c r="UQP8" s="4"/>
      <c r="UQQ8" s="4"/>
      <c r="UQR8" s="4"/>
      <c r="UQS8" s="4"/>
      <c r="UQT8" s="4"/>
      <c r="UQU8" s="4"/>
      <c r="UQV8" s="4"/>
      <c r="UQW8" s="4"/>
      <c r="UQX8" s="4"/>
      <c r="UQY8" s="4"/>
      <c r="UQZ8" s="4"/>
      <c r="URA8" s="4"/>
      <c r="URB8" s="4"/>
      <c r="URC8" s="4"/>
      <c r="URD8" s="4"/>
      <c r="URE8" s="4"/>
      <c r="URF8" s="4"/>
      <c r="URG8" s="4"/>
      <c r="URH8" s="4"/>
      <c r="URI8" s="4"/>
      <c r="URJ8" s="4"/>
      <c r="URK8" s="4"/>
      <c r="URL8" s="4"/>
      <c r="URM8" s="4"/>
      <c r="URN8" s="4"/>
      <c r="URO8" s="4"/>
      <c r="URP8" s="4"/>
      <c r="URQ8" s="4"/>
      <c r="URR8" s="4"/>
      <c r="URS8" s="4"/>
      <c r="URT8" s="4"/>
      <c r="URU8" s="4"/>
      <c r="URV8" s="4"/>
      <c r="URW8" s="4"/>
      <c r="URX8" s="4"/>
      <c r="URY8" s="4"/>
      <c r="URZ8" s="4"/>
      <c r="USA8" s="4"/>
      <c r="USB8" s="4"/>
      <c r="USC8" s="4"/>
      <c r="USD8" s="4"/>
      <c r="USE8" s="4"/>
      <c r="USF8" s="4"/>
      <c r="USG8" s="4"/>
      <c r="USH8" s="4"/>
      <c r="USI8" s="4"/>
      <c r="USJ8" s="4"/>
      <c r="USK8" s="4"/>
      <c r="USL8" s="4"/>
      <c r="USM8" s="4"/>
      <c r="USN8" s="4"/>
      <c r="USO8" s="4"/>
      <c r="USP8" s="4"/>
      <c r="USQ8" s="4"/>
      <c r="USR8" s="4"/>
      <c r="USS8" s="4"/>
      <c r="UST8" s="4"/>
      <c r="USU8" s="4"/>
      <c r="USV8" s="4"/>
      <c r="USW8" s="4"/>
      <c r="USX8" s="4"/>
      <c r="USY8" s="4"/>
      <c r="USZ8" s="4"/>
      <c r="UTA8" s="4"/>
      <c r="UTB8" s="4"/>
      <c r="UTC8" s="4"/>
      <c r="UTD8" s="4"/>
      <c r="UTE8" s="4"/>
      <c r="UTF8" s="4"/>
      <c r="UTG8" s="4"/>
      <c r="UTH8" s="4"/>
      <c r="UTI8" s="4"/>
      <c r="UTJ8" s="4"/>
      <c r="UTK8" s="4"/>
      <c r="UTL8" s="4"/>
      <c r="UTM8" s="4"/>
      <c r="UTN8" s="4"/>
      <c r="UTO8" s="4"/>
      <c r="UTP8" s="4"/>
      <c r="UTQ8" s="4"/>
      <c r="UTR8" s="4"/>
      <c r="UTS8" s="4"/>
      <c r="UTT8" s="4"/>
      <c r="UTU8" s="4"/>
      <c r="UTV8" s="4"/>
      <c r="UTW8" s="4"/>
      <c r="UTX8" s="4"/>
      <c r="UTY8" s="4"/>
      <c r="UTZ8" s="4"/>
      <c r="UUA8" s="4"/>
      <c r="UUB8" s="4"/>
      <c r="UUC8" s="4"/>
      <c r="UUD8" s="4"/>
      <c r="UUE8" s="4"/>
      <c r="UUF8" s="4"/>
      <c r="UUG8" s="4"/>
      <c r="UUH8" s="4"/>
      <c r="UUI8" s="4"/>
      <c r="UUJ8" s="4"/>
      <c r="UUK8" s="4"/>
      <c r="UUL8" s="4"/>
      <c r="UUM8" s="4"/>
      <c r="UUN8" s="4"/>
      <c r="UUO8" s="4"/>
      <c r="UUP8" s="4"/>
      <c r="UUQ8" s="4"/>
      <c r="UUR8" s="4"/>
      <c r="UUS8" s="4"/>
      <c r="UUT8" s="4"/>
      <c r="UUU8" s="4"/>
      <c r="UUV8" s="4"/>
      <c r="UUW8" s="4"/>
      <c r="UUX8" s="4"/>
      <c r="UUY8" s="4"/>
      <c r="UUZ8" s="4"/>
      <c r="UVA8" s="4"/>
      <c r="UVB8" s="4"/>
      <c r="UVC8" s="4"/>
      <c r="UVD8" s="4"/>
      <c r="UVE8" s="4"/>
      <c r="UVF8" s="4"/>
      <c r="UVG8" s="4"/>
      <c r="UVH8" s="4"/>
      <c r="UVI8" s="4"/>
      <c r="UVJ8" s="4"/>
      <c r="UVK8" s="4"/>
      <c r="UVL8" s="4"/>
      <c r="UVM8" s="4"/>
      <c r="UVN8" s="4"/>
      <c r="UVO8" s="4"/>
      <c r="UVP8" s="4"/>
      <c r="UVQ8" s="4"/>
      <c r="UVR8" s="4"/>
      <c r="UVS8" s="4"/>
      <c r="UVT8" s="4"/>
      <c r="UVU8" s="4"/>
      <c r="UVV8" s="4"/>
      <c r="UVW8" s="4"/>
      <c r="UVX8" s="4"/>
      <c r="UVY8" s="4"/>
      <c r="UVZ8" s="4"/>
      <c r="UWA8" s="4"/>
      <c r="UWB8" s="4"/>
      <c r="UWC8" s="4"/>
      <c r="UWD8" s="4"/>
      <c r="UWE8" s="4"/>
      <c r="UWF8" s="4"/>
      <c r="UWG8" s="4"/>
      <c r="UWH8" s="4"/>
      <c r="UWI8" s="4"/>
      <c r="UWJ8" s="4"/>
      <c r="UWK8" s="4"/>
      <c r="UWL8" s="4"/>
      <c r="UWM8" s="4"/>
      <c r="UWN8" s="4"/>
      <c r="UWO8" s="4"/>
      <c r="UWP8" s="4"/>
      <c r="UWQ8" s="4"/>
      <c r="UWR8" s="4"/>
      <c r="UWS8" s="4"/>
      <c r="UWT8" s="4"/>
      <c r="UWU8" s="4"/>
      <c r="UWV8" s="4"/>
      <c r="UWW8" s="4"/>
      <c r="UWX8" s="4"/>
      <c r="UWY8" s="4"/>
      <c r="UWZ8" s="4"/>
      <c r="UXA8" s="4"/>
      <c r="UXB8" s="4"/>
      <c r="UXC8" s="4"/>
      <c r="UXD8" s="4"/>
      <c r="UXE8" s="4"/>
      <c r="UXF8" s="4"/>
      <c r="UXG8" s="4"/>
      <c r="UXH8" s="4"/>
      <c r="UXI8" s="4"/>
      <c r="UXJ8" s="4"/>
      <c r="UXK8" s="4"/>
      <c r="UXL8" s="4"/>
      <c r="UXM8" s="4"/>
      <c r="UXN8" s="4"/>
      <c r="UXO8" s="4"/>
      <c r="UXP8" s="4"/>
      <c r="UXQ8" s="4"/>
      <c r="UXR8" s="4"/>
      <c r="UXS8" s="4"/>
      <c r="UXT8" s="4"/>
      <c r="UXU8" s="4"/>
      <c r="UXV8" s="4"/>
      <c r="UXW8" s="4"/>
      <c r="UXX8" s="4"/>
      <c r="UXY8" s="4"/>
      <c r="UXZ8" s="4"/>
      <c r="UYA8" s="4"/>
      <c r="UYB8" s="4"/>
      <c r="UYC8" s="4"/>
      <c r="UYD8" s="4"/>
      <c r="UYE8" s="4"/>
      <c r="UYF8" s="4"/>
      <c r="UYG8" s="4"/>
      <c r="UYH8" s="4"/>
      <c r="UYI8" s="4"/>
      <c r="UYJ8" s="4"/>
      <c r="UYK8" s="4"/>
      <c r="UYL8" s="4"/>
      <c r="UYM8" s="4"/>
      <c r="UYN8" s="4"/>
      <c r="UYO8" s="4"/>
      <c r="UYP8" s="4"/>
      <c r="UYQ8" s="4"/>
      <c r="UYR8" s="4"/>
      <c r="UYS8" s="4"/>
      <c r="UYT8" s="4"/>
      <c r="UYU8" s="4"/>
      <c r="UYV8" s="4"/>
      <c r="UYW8" s="4"/>
      <c r="UYX8" s="4"/>
      <c r="UYY8" s="4"/>
      <c r="UYZ8" s="4"/>
      <c r="UZA8" s="4"/>
      <c r="UZB8" s="4"/>
      <c r="UZC8" s="4"/>
      <c r="UZD8" s="4"/>
      <c r="UZE8" s="4"/>
      <c r="UZF8" s="4"/>
      <c r="UZG8" s="4"/>
      <c r="UZH8" s="4"/>
      <c r="UZI8" s="4"/>
      <c r="UZJ8" s="4"/>
      <c r="UZK8" s="4"/>
      <c r="UZL8" s="4"/>
      <c r="UZM8" s="4"/>
      <c r="UZN8" s="4"/>
      <c r="UZO8" s="4"/>
      <c r="UZP8" s="4"/>
      <c r="UZQ8" s="4"/>
      <c r="UZR8" s="4"/>
      <c r="UZS8" s="4"/>
      <c r="UZT8" s="4"/>
      <c r="UZU8" s="4"/>
      <c r="UZV8" s="4"/>
      <c r="UZW8" s="4"/>
      <c r="UZX8" s="4"/>
      <c r="UZY8" s="4"/>
      <c r="UZZ8" s="4"/>
      <c r="VAA8" s="4"/>
      <c r="VAB8" s="4"/>
      <c r="VAC8" s="4"/>
      <c r="VAD8" s="4"/>
      <c r="VAE8" s="4"/>
      <c r="VAF8" s="4"/>
      <c r="VAG8" s="4"/>
      <c r="VAH8" s="4"/>
      <c r="VAI8" s="4"/>
      <c r="VAJ8" s="4"/>
      <c r="VAK8" s="4"/>
      <c r="VAL8" s="4"/>
      <c r="VAM8" s="4"/>
      <c r="VAN8" s="4"/>
      <c r="VAO8" s="4"/>
      <c r="VAP8" s="4"/>
      <c r="VAQ8" s="4"/>
      <c r="VAR8" s="4"/>
      <c r="VAS8" s="4"/>
      <c r="VAT8" s="4"/>
      <c r="VAU8" s="4"/>
      <c r="VAV8" s="4"/>
      <c r="VAW8" s="4"/>
      <c r="VAX8" s="4"/>
      <c r="VAY8" s="4"/>
      <c r="VAZ8" s="4"/>
      <c r="VBA8" s="4"/>
      <c r="VBB8" s="4"/>
      <c r="VBC8" s="4"/>
      <c r="VBD8" s="4"/>
      <c r="VBE8" s="4"/>
      <c r="VBF8" s="4"/>
      <c r="VBG8" s="4"/>
      <c r="VBH8" s="4"/>
      <c r="VBI8" s="4"/>
      <c r="VBJ8" s="4"/>
      <c r="VBK8" s="4"/>
      <c r="VBL8" s="4"/>
      <c r="VBM8" s="4"/>
      <c r="VBN8" s="4"/>
      <c r="VBO8" s="4"/>
      <c r="VBP8" s="4"/>
      <c r="VBQ8" s="4"/>
      <c r="VBR8" s="4"/>
      <c r="VBS8" s="4"/>
      <c r="VBT8" s="4"/>
      <c r="VBU8" s="4"/>
      <c r="VBV8" s="4"/>
      <c r="VBW8" s="4"/>
      <c r="VBX8" s="4"/>
      <c r="VBY8" s="4"/>
      <c r="VBZ8" s="4"/>
      <c r="VCA8" s="4"/>
      <c r="VCB8" s="4"/>
      <c r="VCC8" s="4"/>
      <c r="VCD8" s="4"/>
      <c r="VCE8" s="4"/>
      <c r="VCF8" s="4"/>
      <c r="VCG8" s="4"/>
      <c r="VCH8" s="4"/>
      <c r="VCI8" s="4"/>
      <c r="VCJ8" s="4"/>
      <c r="VCK8" s="4"/>
      <c r="VCL8" s="4"/>
      <c r="VCM8" s="4"/>
      <c r="VCN8" s="4"/>
      <c r="VCO8" s="4"/>
      <c r="VCP8" s="4"/>
      <c r="VCQ8" s="4"/>
      <c r="VCR8" s="4"/>
      <c r="VCS8" s="4"/>
      <c r="VCT8" s="4"/>
      <c r="VCU8" s="4"/>
      <c r="VCV8" s="4"/>
      <c r="VCW8" s="4"/>
      <c r="VCX8" s="4"/>
      <c r="VCY8" s="4"/>
      <c r="VCZ8" s="4"/>
      <c r="VDA8" s="4"/>
      <c r="VDB8" s="4"/>
      <c r="VDC8" s="4"/>
      <c r="VDD8" s="4"/>
      <c r="VDE8" s="4"/>
      <c r="VDF8" s="4"/>
      <c r="VDG8" s="4"/>
      <c r="VDH8" s="4"/>
      <c r="VDI8" s="4"/>
      <c r="VDJ8" s="4"/>
      <c r="VDK8" s="4"/>
      <c r="VDL8" s="4"/>
      <c r="VDM8" s="4"/>
      <c r="VDN8" s="4"/>
      <c r="VDO8" s="4"/>
      <c r="VDP8" s="4"/>
      <c r="VDQ8" s="4"/>
      <c r="VDR8" s="4"/>
      <c r="VDS8" s="4"/>
      <c r="VDT8" s="4"/>
      <c r="VDU8" s="4"/>
      <c r="VDV8" s="4"/>
      <c r="VDW8" s="4"/>
      <c r="VDX8" s="4"/>
      <c r="VDY8" s="4"/>
      <c r="VDZ8" s="4"/>
      <c r="VEA8" s="4"/>
      <c r="VEB8" s="4"/>
      <c r="VEC8" s="4"/>
      <c r="VED8" s="4"/>
      <c r="VEE8" s="4"/>
      <c r="VEF8" s="4"/>
      <c r="VEG8" s="4"/>
      <c r="VEH8" s="4"/>
      <c r="VEI8" s="4"/>
      <c r="VEJ8" s="4"/>
      <c r="VEK8" s="4"/>
      <c r="VEL8" s="4"/>
      <c r="VEM8" s="4"/>
      <c r="VEN8" s="4"/>
      <c r="VEO8" s="4"/>
      <c r="VEP8" s="4"/>
      <c r="VEQ8" s="4"/>
      <c r="VER8" s="4"/>
      <c r="VES8" s="4"/>
      <c r="VET8" s="4"/>
      <c r="VEU8" s="4"/>
      <c r="VEV8" s="4"/>
      <c r="VEW8" s="4"/>
      <c r="VEX8" s="4"/>
      <c r="VEY8" s="4"/>
      <c r="VEZ8" s="4"/>
      <c r="VFA8" s="4"/>
      <c r="VFB8" s="4"/>
      <c r="VFC8" s="4"/>
      <c r="VFD8" s="4"/>
      <c r="VFE8" s="4"/>
      <c r="VFF8" s="4"/>
      <c r="VFG8" s="4"/>
      <c r="VFH8" s="4"/>
      <c r="VFI8" s="4"/>
      <c r="VFJ8" s="4"/>
      <c r="VFK8" s="4"/>
      <c r="VFL8" s="4"/>
      <c r="VFM8" s="4"/>
      <c r="VFN8" s="4"/>
      <c r="VFO8" s="4"/>
      <c r="VFP8" s="4"/>
      <c r="VFQ8" s="4"/>
      <c r="VFR8" s="4"/>
      <c r="VFS8" s="4"/>
      <c r="VFT8" s="4"/>
      <c r="VFU8" s="4"/>
      <c r="VFV8" s="4"/>
      <c r="VFW8" s="4"/>
      <c r="VFX8" s="4"/>
      <c r="VFY8" s="4"/>
      <c r="VFZ8" s="4"/>
      <c r="VGA8" s="4"/>
      <c r="VGB8" s="4"/>
      <c r="VGC8" s="4"/>
      <c r="VGD8" s="4"/>
      <c r="VGE8" s="4"/>
      <c r="VGF8" s="4"/>
      <c r="VGG8" s="4"/>
      <c r="VGH8" s="4"/>
      <c r="VGI8" s="4"/>
      <c r="VGJ8" s="4"/>
      <c r="VGK8" s="4"/>
      <c r="VGL8" s="4"/>
      <c r="VGM8" s="4"/>
      <c r="VGN8" s="4"/>
      <c r="VGO8" s="4"/>
      <c r="VGP8" s="4"/>
      <c r="VGQ8" s="4"/>
      <c r="VGR8" s="4"/>
      <c r="VGS8" s="4"/>
      <c r="VGT8" s="4"/>
      <c r="VGU8" s="4"/>
      <c r="VGV8" s="4"/>
      <c r="VGW8" s="4"/>
      <c r="VGX8" s="4"/>
      <c r="VGY8" s="4"/>
      <c r="VGZ8" s="4"/>
      <c r="VHA8" s="4"/>
      <c r="VHB8" s="4"/>
      <c r="VHC8" s="4"/>
      <c r="VHD8" s="4"/>
      <c r="VHE8" s="4"/>
      <c r="VHF8" s="4"/>
      <c r="VHG8" s="4"/>
      <c r="VHH8" s="4"/>
      <c r="VHI8" s="4"/>
      <c r="VHJ8" s="4"/>
      <c r="VHK8" s="4"/>
      <c r="VHL8" s="4"/>
      <c r="VHM8" s="4"/>
      <c r="VHN8" s="4"/>
      <c r="VHO8" s="4"/>
      <c r="VHP8" s="4"/>
      <c r="VHQ8" s="4"/>
      <c r="VHR8" s="4"/>
      <c r="VHS8" s="4"/>
      <c r="VHT8" s="4"/>
      <c r="VHU8" s="4"/>
      <c r="VHV8" s="4"/>
      <c r="VHW8" s="4"/>
      <c r="VHX8" s="4"/>
      <c r="VHY8" s="4"/>
      <c r="VHZ8" s="4"/>
      <c r="VIA8" s="4"/>
      <c r="VIB8" s="4"/>
      <c r="VIC8" s="4"/>
      <c r="VID8" s="4"/>
      <c r="VIE8" s="4"/>
      <c r="VIF8" s="4"/>
      <c r="VIG8" s="4"/>
      <c r="VIH8" s="4"/>
      <c r="VII8" s="4"/>
      <c r="VIJ8" s="4"/>
      <c r="VIK8" s="4"/>
      <c r="VIL8" s="4"/>
      <c r="VIM8" s="4"/>
      <c r="VIN8" s="4"/>
      <c r="VIO8" s="4"/>
      <c r="VIP8" s="4"/>
      <c r="VIQ8" s="4"/>
      <c r="VIR8" s="4"/>
      <c r="VIS8" s="4"/>
      <c r="VIT8" s="4"/>
      <c r="VIU8" s="4"/>
      <c r="VIV8" s="4"/>
      <c r="VIW8" s="4"/>
      <c r="VIX8" s="4"/>
      <c r="VIY8" s="4"/>
      <c r="VIZ8" s="4"/>
      <c r="VJA8" s="4"/>
      <c r="VJB8" s="4"/>
      <c r="VJC8" s="4"/>
      <c r="VJD8" s="4"/>
      <c r="VJE8" s="4"/>
      <c r="VJF8" s="4"/>
      <c r="VJG8" s="4"/>
      <c r="VJH8" s="4"/>
      <c r="VJI8" s="4"/>
      <c r="VJJ8" s="4"/>
      <c r="VJK8" s="4"/>
      <c r="VJL8" s="4"/>
      <c r="VJM8" s="4"/>
      <c r="VJN8" s="4"/>
      <c r="VJO8" s="4"/>
      <c r="VJP8" s="4"/>
      <c r="VJQ8" s="4"/>
      <c r="VJR8" s="4"/>
      <c r="VJS8" s="4"/>
      <c r="VJT8" s="4"/>
      <c r="VJU8" s="4"/>
      <c r="VJV8" s="4"/>
      <c r="VJW8" s="4"/>
      <c r="VJX8" s="4"/>
      <c r="VJY8" s="4"/>
      <c r="VJZ8" s="4"/>
      <c r="VKA8" s="4"/>
      <c r="VKB8" s="4"/>
      <c r="VKC8" s="4"/>
      <c r="VKD8" s="4"/>
      <c r="VKE8" s="4"/>
      <c r="VKF8" s="4"/>
      <c r="VKG8" s="4"/>
      <c r="VKH8" s="4"/>
      <c r="VKI8" s="4"/>
      <c r="VKJ8" s="4"/>
      <c r="VKK8" s="4"/>
      <c r="VKL8" s="4"/>
      <c r="VKM8" s="4"/>
      <c r="VKN8" s="4"/>
      <c r="VKO8" s="4"/>
      <c r="VKP8" s="4"/>
      <c r="VKQ8" s="4"/>
      <c r="VKR8" s="4"/>
      <c r="VKS8" s="4"/>
      <c r="VKT8" s="4"/>
      <c r="VKU8" s="4"/>
      <c r="VKV8" s="4"/>
      <c r="VKW8" s="4"/>
      <c r="VKX8" s="4"/>
      <c r="VKY8" s="4"/>
      <c r="VKZ8" s="4"/>
      <c r="VLA8" s="4"/>
      <c r="VLB8" s="4"/>
      <c r="VLC8" s="4"/>
      <c r="VLD8" s="4"/>
      <c r="VLE8" s="4"/>
      <c r="VLF8" s="4"/>
      <c r="VLG8" s="4"/>
      <c r="VLH8" s="4"/>
      <c r="VLI8" s="4"/>
      <c r="VLJ8" s="4"/>
      <c r="VLK8" s="4"/>
      <c r="VLL8" s="4"/>
      <c r="VLM8" s="4"/>
      <c r="VLN8" s="4"/>
      <c r="VLO8" s="4"/>
      <c r="VLP8" s="4"/>
      <c r="VLQ8" s="4"/>
      <c r="VLR8" s="4"/>
      <c r="VLS8" s="4"/>
      <c r="VLT8" s="4"/>
      <c r="VLU8" s="4"/>
      <c r="VLV8" s="4"/>
      <c r="VLW8" s="4"/>
      <c r="VLX8" s="4"/>
      <c r="VLY8" s="4"/>
      <c r="VLZ8" s="4"/>
      <c r="VMA8" s="4"/>
      <c r="VMB8" s="4"/>
      <c r="VMC8" s="4"/>
      <c r="VMD8" s="4"/>
      <c r="VME8" s="4"/>
      <c r="VMF8" s="4"/>
      <c r="VMG8" s="4"/>
      <c r="VMH8" s="4"/>
      <c r="VMI8" s="4"/>
      <c r="VMJ8" s="4"/>
      <c r="VMK8" s="4"/>
      <c r="VML8" s="4"/>
      <c r="VMM8" s="4"/>
      <c r="VMN8" s="4"/>
      <c r="VMO8" s="4"/>
      <c r="VMP8" s="4"/>
      <c r="VMQ8" s="4"/>
      <c r="VMR8" s="4"/>
      <c r="VMS8" s="4"/>
      <c r="VMT8" s="4"/>
      <c r="VMU8" s="4"/>
      <c r="VMV8" s="4"/>
      <c r="VMW8" s="4"/>
      <c r="VMX8" s="4"/>
      <c r="VMY8" s="4"/>
      <c r="VMZ8" s="4"/>
      <c r="VNA8" s="4"/>
      <c r="VNB8" s="4"/>
      <c r="VNC8" s="4"/>
      <c r="VND8" s="4"/>
      <c r="VNE8" s="4"/>
      <c r="VNF8" s="4"/>
      <c r="VNG8" s="4"/>
      <c r="VNH8" s="4"/>
      <c r="VNI8" s="4"/>
      <c r="VNJ8" s="4"/>
      <c r="VNK8" s="4"/>
      <c r="VNL8" s="4"/>
      <c r="VNM8" s="4"/>
      <c r="VNN8" s="4"/>
      <c r="VNO8" s="4"/>
      <c r="VNP8" s="4"/>
      <c r="VNQ8" s="4"/>
      <c r="VNR8" s="4"/>
      <c r="VNS8" s="4"/>
      <c r="VNT8" s="4"/>
      <c r="VNU8" s="4"/>
      <c r="VNV8" s="4"/>
      <c r="VNW8" s="4"/>
      <c r="VNX8" s="4"/>
      <c r="VNY8" s="4"/>
      <c r="VNZ8" s="4"/>
      <c r="VOA8" s="4"/>
      <c r="VOB8" s="4"/>
      <c r="VOC8" s="4"/>
      <c r="VOD8" s="4"/>
      <c r="VOE8" s="4"/>
      <c r="VOF8" s="4"/>
      <c r="VOG8" s="4"/>
      <c r="VOH8" s="4"/>
      <c r="VOI8" s="4"/>
      <c r="VOJ8" s="4"/>
      <c r="VOK8" s="4"/>
      <c r="VOL8" s="4"/>
      <c r="VOM8" s="4"/>
      <c r="VON8" s="4"/>
      <c r="VOO8" s="4"/>
      <c r="VOP8" s="4"/>
      <c r="VOQ8" s="4"/>
      <c r="VOR8" s="4"/>
      <c r="VOS8" s="4"/>
      <c r="VOT8" s="4"/>
      <c r="VOU8" s="4"/>
      <c r="VOV8" s="4"/>
      <c r="VOW8" s="4"/>
      <c r="VOX8" s="4"/>
      <c r="VOY8" s="4"/>
      <c r="VOZ8" s="4"/>
      <c r="VPA8" s="4"/>
      <c r="VPB8" s="4"/>
      <c r="VPC8" s="4"/>
      <c r="VPD8" s="4"/>
      <c r="VPE8" s="4"/>
      <c r="VPF8" s="4"/>
      <c r="VPG8" s="4"/>
      <c r="VPH8" s="4"/>
      <c r="VPI8" s="4"/>
      <c r="VPJ8" s="4"/>
      <c r="VPK8" s="4"/>
      <c r="VPL8" s="4"/>
      <c r="VPM8" s="4"/>
      <c r="VPN8" s="4"/>
      <c r="VPO8" s="4"/>
      <c r="VPP8" s="4"/>
      <c r="VPQ8" s="4"/>
      <c r="VPR8" s="4"/>
      <c r="VPS8" s="4"/>
      <c r="VPT8" s="4"/>
      <c r="VPU8" s="4"/>
      <c r="VPV8" s="4"/>
      <c r="VPW8" s="4"/>
      <c r="VPX8" s="4"/>
      <c r="VPY8" s="4"/>
      <c r="VPZ8" s="4"/>
      <c r="VQA8" s="4"/>
      <c r="VQB8" s="4"/>
      <c r="VQC8" s="4"/>
      <c r="VQD8" s="4"/>
      <c r="VQE8" s="4"/>
      <c r="VQF8" s="4"/>
      <c r="VQG8" s="4"/>
      <c r="VQH8" s="4"/>
      <c r="VQI8" s="4"/>
      <c r="VQJ8" s="4"/>
      <c r="VQK8" s="4"/>
      <c r="VQL8" s="4"/>
      <c r="VQM8" s="4"/>
      <c r="VQN8" s="4"/>
      <c r="VQO8" s="4"/>
      <c r="VQP8" s="4"/>
      <c r="VQQ8" s="4"/>
      <c r="VQR8" s="4"/>
      <c r="VQS8" s="4"/>
      <c r="VQT8" s="4"/>
      <c r="VQU8" s="4"/>
      <c r="VQV8" s="4"/>
      <c r="VQW8" s="4"/>
      <c r="VQX8" s="4"/>
      <c r="VQY8" s="4"/>
      <c r="VQZ8" s="4"/>
      <c r="VRA8" s="4"/>
      <c r="VRB8" s="4"/>
      <c r="VRC8" s="4"/>
      <c r="VRD8" s="4"/>
      <c r="VRE8" s="4"/>
      <c r="VRF8" s="4"/>
      <c r="VRG8" s="4"/>
      <c r="VRH8" s="4"/>
      <c r="VRI8" s="4"/>
      <c r="VRJ8" s="4"/>
      <c r="VRK8" s="4"/>
      <c r="VRL8" s="4"/>
      <c r="VRM8" s="4"/>
      <c r="VRN8" s="4"/>
      <c r="VRO8" s="4"/>
      <c r="VRP8" s="4"/>
      <c r="VRQ8" s="4"/>
      <c r="VRR8" s="4"/>
      <c r="VRS8" s="4"/>
      <c r="VRT8" s="4"/>
      <c r="VRU8" s="4"/>
      <c r="VRV8" s="4"/>
      <c r="VRW8" s="4"/>
      <c r="VRX8" s="4"/>
      <c r="VRY8" s="4"/>
      <c r="VRZ8" s="4"/>
      <c r="VSA8" s="4"/>
      <c r="VSB8" s="4"/>
      <c r="VSC8" s="4"/>
      <c r="VSD8" s="4"/>
      <c r="VSE8" s="4"/>
      <c r="VSF8" s="4"/>
      <c r="VSG8" s="4"/>
      <c r="VSH8" s="4"/>
      <c r="VSI8" s="4"/>
      <c r="VSJ8" s="4"/>
      <c r="VSK8" s="4"/>
      <c r="VSL8" s="4"/>
      <c r="VSM8" s="4"/>
      <c r="VSN8" s="4"/>
      <c r="VSO8" s="4"/>
      <c r="VSP8" s="4"/>
      <c r="VSQ8" s="4"/>
      <c r="VSR8" s="4"/>
      <c r="VSS8" s="4"/>
      <c r="VST8" s="4"/>
      <c r="VSU8" s="4"/>
      <c r="VSV8" s="4"/>
      <c r="VSW8" s="4"/>
      <c r="VSX8" s="4"/>
      <c r="VSY8" s="4"/>
      <c r="VSZ8" s="4"/>
      <c r="VTA8" s="4"/>
      <c r="VTB8" s="4"/>
      <c r="VTC8" s="4"/>
      <c r="VTD8" s="4"/>
      <c r="VTE8" s="4"/>
      <c r="VTF8" s="4"/>
      <c r="VTG8" s="4"/>
      <c r="VTH8" s="4"/>
      <c r="VTI8" s="4"/>
      <c r="VTJ8" s="4"/>
      <c r="VTK8" s="4"/>
      <c r="VTL8" s="4"/>
      <c r="VTM8" s="4"/>
      <c r="VTN8" s="4"/>
      <c r="VTO8" s="4"/>
      <c r="VTP8" s="4"/>
      <c r="VTQ8" s="4"/>
      <c r="VTR8" s="4"/>
      <c r="VTS8" s="4"/>
      <c r="VTT8" s="4"/>
      <c r="VTU8" s="4"/>
      <c r="VTV8" s="4"/>
      <c r="VTW8" s="4"/>
      <c r="VTX8" s="4"/>
      <c r="VTY8" s="4"/>
      <c r="VTZ8" s="4"/>
      <c r="VUA8" s="4"/>
      <c r="VUB8" s="4"/>
      <c r="VUC8" s="4"/>
      <c r="VUD8" s="4"/>
      <c r="VUE8" s="4"/>
      <c r="VUF8" s="4"/>
      <c r="VUG8" s="4"/>
      <c r="VUH8" s="4"/>
      <c r="VUI8" s="4"/>
      <c r="VUJ8" s="4"/>
      <c r="VUK8" s="4"/>
      <c r="VUL8" s="4"/>
      <c r="VUM8" s="4"/>
      <c r="VUN8" s="4"/>
      <c r="VUO8" s="4"/>
      <c r="VUP8" s="4"/>
      <c r="VUQ8" s="4"/>
      <c r="VUR8" s="4"/>
      <c r="VUS8" s="4"/>
      <c r="VUT8" s="4"/>
      <c r="VUU8" s="4"/>
      <c r="VUV8" s="4"/>
      <c r="VUW8" s="4"/>
      <c r="VUX8" s="4"/>
      <c r="VUY8" s="4"/>
      <c r="VUZ8" s="4"/>
      <c r="VVA8" s="4"/>
      <c r="VVB8" s="4"/>
      <c r="VVC8" s="4"/>
      <c r="VVD8" s="4"/>
      <c r="VVE8" s="4"/>
      <c r="VVF8" s="4"/>
      <c r="VVG8" s="4"/>
      <c r="VVH8" s="4"/>
      <c r="VVI8" s="4"/>
      <c r="VVJ8" s="4"/>
      <c r="VVK8" s="4"/>
      <c r="VVL8" s="4"/>
      <c r="VVM8" s="4"/>
      <c r="VVN8" s="4"/>
      <c r="VVO8" s="4"/>
      <c r="VVP8" s="4"/>
      <c r="VVQ8" s="4"/>
      <c r="VVR8" s="4"/>
      <c r="VVS8" s="4"/>
      <c r="VVT8" s="4"/>
      <c r="VVU8" s="4"/>
      <c r="VVV8" s="4"/>
      <c r="VVW8" s="4"/>
      <c r="VVX8" s="4"/>
      <c r="VVY8" s="4"/>
      <c r="VVZ8" s="4"/>
      <c r="VWA8" s="4"/>
      <c r="VWB8" s="4"/>
      <c r="VWC8" s="4"/>
      <c r="VWD8" s="4"/>
      <c r="VWE8" s="4"/>
      <c r="VWF8" s="4"/>
      <c r="VWG8" s="4"/>
      <c r="VWH8" s="4"/>
      <c r="VWI8" s="4"/>
      <c r="VWJ8" s="4"/>
      <c r="VWK8" s="4"/>
      <c r="VWL8" s="4"/>
      <c r="VWM8" s="4"/>
      <c r="VWN8" s="4"/>
      <c r="VWO8" s="4"/>
      <c r="VWP8" s="4"/>
      <c r="VWQ8" s="4"/>
      <c r="VWR8" s="4"/>
      <c r="VWS8" s="4"/>
      <c r="VWT8" s="4"/>
      <c r="VWU8" s="4"/>
      <c r="VWV8" s="4"/>
      <c r="VWW8" s="4"/>
      <c r="VWX8" s="4"/>
      <c r="VWY8" s="4"/>
      <c r="VWZ8" s="4"/>
      <c r="VXA8" s="4"/>
      <c r="VXB8" s="4"/>
      <c r="VXC8" s="4"/>
      <c r="VXD8" s="4"/>
      <c r="VXE8" s="4"/>
      <c r="VXF8" s="4"/>
      <c r="VXG8" s="4"/>
      <c r="VXH8" s="4"/>
      <c r="VXI8" s="4"/>
      <c r="VXJ8" s="4"/>
      <c r="VXK8" s="4"/>
      <c r="VXL8" s="4"/>
      <c r="VXM8" s="4"/>
      <c r="VXN8" s="4"/>
      <c r="VXO8" s="4"/>
      <c r="VXP8" s="4"/>
      <c r="VXQ8" s="4"/>
      <c r="VXR8" s="4"/>
      <c r="VXS8" s="4"/>
      <c r="VXT8" s="4"/>
      <c r="VXU8" s="4"/>
      <c r="VXV8" s="4"/>
      <c r="VXW8" s="4"/>
      <c r="VXX8" s="4"/>
      <c r="VXY8" s="4"/>
      <c r="VXZ8" s="4"/>
      <c r="VYA8" s="4"/>
      <c r="VYB8" s="4"/>
      <c r="VYC8" s="4"/>
      <c r="VYD8" s="4"/>
      <c r="VYE8" s="4"/>
      <c r="VYF8" s="4"/>
      <c r="VYG8" s="4"/>
      <c r="VYH8" s="4"/>
      <c r="VYI8" s="4"/>
      <c r="VYJ8" s="4"/>
      <c r="VYK8" s="4"/>
      <c r="VYL8" s="4"/>
      <c r="VYM8" s="4"/>
      <c r="VYN8" s="4"/>
      <c r="VYO8" s="4"/>
      <c r="VYP8" s="4"/>
      <c r="VYQ8" s="4"/>
      <c r="VYR8" s="4"/>
      <c r="VYS8" s="4"/>
      <c r="VYT8" s="4"/>
      <c r="VYU8" s="4"/>
      <c r="VYV8" s="4"/>
      <c r="VYW8" s="4"/>
      <c r="VYX8" s="4"/>
      <c r="VYY8" s="4"/>
      <c r="VYZ8" s="4"/>
      <c r="VZA8" s="4"/>
      <c r="VZB8" s="4"/>
      <c r="VZC8" s="4"/>
      <c r="VZD8" s="4"/>
      <c r="VZE8" s="4"/>
      <c r="VZF8" s="4"/>
      <c r="VZG8" s="4"/>
      <c r="VZH8" s="4"/>
      <c r="VZI8" s="4"/>
      <c r="VZJ8" s="4"/>
      <c r="VZK8" s="4"/>
      <c r="VZL8" s="4"/>
      <c r="VZM8" s="4"/>
      <c r="VZN8" s="4"/>
      <c r="VZO8" s="4"/>
      <c r="VZP8" s="4"/>
      <c r="VZQ8" s="4"/>
      <c r="VZR8" s="4"/>
      <c r="VZS8" s="4"/>
      <c r="VZT8" s="4"/>
      <c r="VZU8" s="4"/>
      <c r="VZV8" s="4"/>
      <c r="VZW8" s="4"/>
      <c r="VZX8" s="4"/>
      <c r="VZY8" s="4"/>
      <c r="VZZ8" s="4"/>
      <c r="WAA8" s="4"/>
      <c r="WAB8" s="4"/>
      <c r="WAC8" s="4"/>
      <c r="WAD8" s="4"/>
      <c r="WAE8" s="4"/>
      <c r="WAF8" s="4"/>
      <c r="WAG8" s="4"/>
      <c r="WAH8" s="4"/>
      <c r="WAI8" s="4"/>
      <c r="WAJ8" s="4"/>
      <c r="WAK8" s="4"/>
      <c r="WAL8" s="4"/>
      <c r="WAM8" s="4"/>
      <c r="WAN8" s="4"/>
      <c r="WAO8" s="4"/>
      <c r="WAP8" s="4"/>
      <c r="WAQ8" s="4"/>
      <c r="WAR8" s="4"/>
      <c r="WAS8" s="4"/>
      <c r="WAT8" s="4"/>
      <c r="WAU8" s="4"/>
      <c r="WAV8" s="4"/>
      <c r="WAW8" s="4"/>
      <c r="WAX8" s="4"/>
      <c r="WAY8" s="4"/>
      <c r="WAZ8" s="4"/>
      <c r="WBA8" s="4"/>
      <c r="WBB8" s="4"/>
      <c r="WBC8" s="4"/>
      <c r="WBD8" s="4"/>
      <c r="WBE8" s="4"/>
      <c r="WBF8" s="4"/>
      <c r="WBG8" s="4"/>
      <c r="WBH8" s="4"/>
      <c r="WBI8" s="4"/>
      <c r="WBJ8" s="4"/>
      <c r="WBK8" s="4"/>
      <c r="WBL8" s="4"/>
      <c r="WBM8" s="4"/>
      <c r="WBN8" s="4"/>
      <c r="WBO8" s="4"/>
      <c r="WBP8" s="4"/>
      <c r="WBQ8" s="4"/>
      <c r="WBR8" s="4"/>
      <c r="WBS8" s="4"/>
      <c r="WBT8" s="4"/>
      <c r="WBU8" s="4"/>
      <c r="WBV8" s="4"/>
      <c r="WBW8" s="4"/>
      <c r="WBX8" s="4"/>
      <c r="WBY8" s="4"/>
      <c r="WBZ8" s="4"/>
      <c r="WCA8" s="4"/>
      <c r="WCB8" s="4"/>
      <c r="WCC8" s="4"/>
      <c r="WCD8" s="4"/>
      <c r="WCE8" s="4"/>
      <c r="WCF8" s="4"/>
      <c r="WCG8" s="4"/>
      <c r="WCH8" s="4"/>
      <c r="WCI8" s="4"/>
      <c r="WCJ8" s="4"/>
      <c r="WCK8" s="4"/>
      <c r="WCL8" s="4"/>
      <c r="WCM8" s="4"/>
      <c r="WCN8" s="4"/>
      <c r="WCO8" s="4"/>
      <c r="WCP8" s="4"/>
      <c r="WCQ8" s="4"/>
      <c r="WCR8" s="4"/>
      <c r="WCS8" s="4"/>
      <c r="WCT8" s="4"/>
      <c r="WCU8" s="4"/>
      <c r="WCV8" s="4"/>
      <c r="WCW8" s="4"/>
      <c r="WCX8" s="4"/>
      <c r="WCY8" s="4"/>
      <c r="WCZ8" s="4"/>
      <c r="WDA8" s="4"/>
      <c r="WDB8" s="4"/>
      <c r="WDC8" s="4"/>
      <c r="WDD8" s="4"/>
      <c r="WDE8" s="4"/>
      <c r="WDF8" s="4"/>
      <c r="WDG8" s="4"/>
      <c r="WDH8" s="4"/>
      <c r="WDI8" s="4"/>
      <c r="WDJ8" s="4"/>
      <c r="WDK8" s="4"/>
      <c r="WDL8" s="4"/>
      <c r="WDM8" s="4"/>
      <c r="WDN8" s="4"/>
      <c r="WDO8" s="4"/>
      <c r="WDP8" s="4"/>
      <c r="WDQ8" s="4"/>
      <c r="WDR8" s="4"/>
      <c r="WDS8" s="4"/>
      <c r="WDT8" s="4"/>
      <c r="WDU8" s="4"/>
      <c r="WDV8" s="4"/>
      <c r="WDW8" s="4"/>
      <c r="WDX8" s="4"/>
      <c r="WDY8" s="4"/>
      <c r="WDZ8" s="4"/>
      <c r="WEA8" s="4"/>
      <c r="WEB8" s="4"/>
      <c r="WEC8" s="4"/>
      <c r="WED8" s="4"/>
      <c r="WEE8" s="4"/>
      <c r="WEF8" s="4"/>
      <c r="WEG8" s="4"/>
      <c r="WEH8" s="4"/>
      <c r="WEI8" s="4"/>
      <c r="WEJ8" s="4"/>
      <c r="WEK8" s="4"/>
      <c r="WEL8" s="4"/>
      <c r="WEM8" s="4"/>
      <c r="WEN8" s="4"/>
      <c r="WEO8" s="4"/>
      <c r="WEP8" s="4"/>
      <c r="WEQ8" s="4"/>
      <c r="WER8" s="4"/>
      <c r="WES8" s="4"/>
      <c r="WET8" s="4"/>
      <c r="WEU8" s="4"/>
      <c r="WEV8" s="4"/>
      <c r="WEW8" s="4"/>
      <c r="WEX8" s="4"/>
      <c r="WEY8" s="4"/>
      <c r="WEZ8" s="4"/>
      <c r="WFA8" s="4"/>
      <c r="WFB8" s="4"/>
      <c r="WFC8" s="4"/>
      <c r="WFD8" s="4"/>
      <c r="WFE8" s="4"/>
      <c r="WFF8" s="4"/>
      <c r="WFG8" s="4"/>
      <c r="WFH8" s="4"/>
      <c r="WFI8" s="4"/>
      <c r="WFJ8" s="4"/>
      <c r="WFK8" s="4"/>
      <c r="WFL8" s="4"/>
      <c r="WFM8" s="4"/>
      <c r="WFN8" s="4"/>
      <c r="WFO8" s="4"/>
      <c r="WFP8" s="4"/>
      <c r="WFQ8" s="4"/>
      <c r="WFR8" s="4"/>
      <c r="WFS8" s="4"/>
      <c r="WFT8" s="4"/>
      <c r="WFU8" s="4"/>
      <c r="WFV8" s="4"/>
      <c r="WFW8" s="4"/>
      <c r="WFX8" s="4"/>
      <c r="WFY8" s="4"/>
      <c r="WFZ8" s="4"/>
      <c r="WGA8" s="4"/>
      <c r="WGB8" s="4"/>
      <c r="WGC8" s="4"/>
      <c r="WGD8" s="4"/>
      <c r="WGE8" s="4"/>
      <c r="WGF8" s="4"/>
      <c r="WGG8" s="4"/>
      <c r="WGH8" s="4"/>
      <c r="WGI8" s="4"/>
      <c r="WGJ8" s="4"/>
      <c r="WGK8" s="4"/>
      <c r="WGL8" s="4"/>
      <c r="WGM8" s="4"/>
      <c r="WGN8" s="4"/>
      <c r="WGO8" s="4"/>
      <c r="WGP8" s="4"/>
      <c r="WGQ8" s="4"/>
      <c r="WGR8" s="4"/>
      <c r="WGS8" s="4"/>
      <c r="WGT8" s="4"/>
      <c r="WGU8" s="4"/>
      <c r="WGV8" s="4"/>
      <c r="WGW8" s="4"/>
      <c r="WGX8" s="4"/>
      <c r="WGY8" s="4"/>
      <c r="WGZ8" s="4"/>
      <c r="WHA8" s="4"/>
      <c r="WHB8" s="4"/>
      <c r="WHC8" s="4"/>
      <c r="WHD8" s="4"/>
      <c r="WHE8" s="4"/>
      <c r="WHF8" s="4"/>
      <c r="WHG8" s="4"/>
      <c r="WHH8" s="4"/>
      <c r="WHI8" s="4"/>
      <c r="WHJ8" s="4"/>
      <c r="WHK8" s="4"/>
      <c r="WHL8" s="4"/>
      <c r="WHM8" s="4"/>
      <c r="WHN8" s="4"/>
      <c r="WHO8" s="4"/>
      <c r="WHP8" s="4"/>
      <c r="WHQ8" s="4"/>
      <c r="WHR8" s="4"/>
      <c r="WHS8" s="4"/>
      <c r="WHT8" s="4"/>
      <c r="WHU8" s="4"/>
      <c r="WHV8" s="4"/>
      <c r="WHW8" s="4"/>
      <c r="WHX8" s="4"/>
      <c r="WHY8" s="4"/>
      <c r="WHZ8" s="4"/>
      <c r="WIA8" s="4"/>
      <c r="WIB8" s="4"/>
      <c r="WIC8" s="4"/>
      <c r="WID8" s="4"/>
      <c r="WIE8" s="4"/>
      <c r="WIF8" s="4"/>
      <c r="WIG8" s="4"/>
      <c r="WIH8" s="4"/>
      <c r="WII8" s="4"/>
      <c r="WIJ8" s="4"/>
      <c r="WIK8" s="4"/>
      <c r="WIL8" s="4"/>
      <c r="WIM8" s="4"/>
      <c r="WIN8" s="4"/>
      <c r="WIO8" s="4"/>
      <c r="WIP8" s="4"/>
      <c r="WIQ8" s="4"/>
      <c r="WIR8" s="4"/>
      <c r="WIS8" s="4"/>
      <c r="WIT8" s="4"/>
      <c r="WIU8" s="4"/>
      <c r="WIV8" s="4"/>
      <c r="WIW8" s="4"/>
      <c r="WIX8" s="4"/>
      <c r="WIY8" s="4"/>
      <c r="WIZ8" s="4"/>
      <c r="WJA8" s="4"/>
      <c r="WJB8" s="4"/>
      <c r="WJC8" s="4"/>
      <c r="WJD8" s="4"/>
      <c r="WJE8" s="4"/>
      <c r="WJF8" s="4"/>
      <c r="WJG8" s="4"/>
      <c r="WJH8" s="4"/>
      <c r="WJI8" s="4"/>
      <c r="WJJ8" s="4"/>
      <c r="WJK8" s="4"/>
      <c r="WJL8" s="4"/>
      <c r="WJM8" s="4"/>
      <c r="WJN8" s="4"/>
      <c r="WJO8" s="4"/>
      <c r="WJP8" s="4"/>
      <c r="WJQ8" s="4"/>
      <c r="WJR8" s="4"/>
      <c r="WJS8" s="4"/>
      <c r="WJT8" s="4"/>
      <c r="WJU8" s="4"/>
      <c r="WJV8" s="4"/>
      <c r="WJW8" s="4"/>
      <c r="WJX8" s="4"/>
      <c r="WJY8" s="4"/>
      <c r="WJZ8" s="4"/>
      <c r="WKA8" s="4"/>
      <c r="WKB8" s="4"/>
      <c r="WKC8" s="4"/>
      <c r="WKD8" s="4"/>
      <c r="WKE8" s="4"/>
      <c r="WKF8" s="4"/>
      <c r="WKG8" s="4"/>
      <c r="WKH8" s="4"/>
      <c r="WKI8" s="4"/>
      <c r="WKJ8" s="4"/>
      <c r="WKK8" s="4"/>
      <c r="WKL8" s="4"/>
      <c r="WKM8" s="4"/>
      <c r="WKN8" s="4"/>
      <c r="WKO8" s="4"/>
      <c r="WKP8" s="4"/>
      <c r="WKQ8" s="4"/>
      <c r="WKR8" s="4"/>
      <c r="WKS8" s="4"/>
      <c r="WKT8" s="4"/>
      <c r="WKU8" s="4"/>
      <c r="WKV8" s="4"/>
      <c r="WKW8" s="4"/>
      <c r="WKX8" s="4"/>
      <c r="WKY8" s="4"/>
      <c r="WKZ8" s="4"/>
      <c r="WLA8" s="4"/>
      <c r="WLB8" s="4"/>
      <c r="WLC8" s="4"/>
      <c r="WLD8" s="4"/>
      <c r="WLE8" s="4"/>
      <c r="WLF8" s="4"/>
      <c r="WLG8" s="4"/>
      <c r="WLH8" s="4"/>
      <c r="WLI8" s="4"/>
      <c r="WLJ8" s="4"/>
      <c r="WLK8" s="4"/>
      <c r="WLL8" s="4"/>
      <c r="WLM8" s="4"/>
      <c r="WLN8" s="4"/>
      <c r="WLO8" s="4"/>
      <c r="WLP8" s="4"/>
      <c r="WLQ8" s="4"/>
      <c r="WLR8" s="4"/>
      <c r="WLS8" s="4"/>
      <c r="WLT8" s="4"/>
      <c r="WLU8" s="4"/>
      <c r="WLV8" s="4"/>
      <c r="WLW8" s="4"/>
      <c r="WLX8" s="4"/>
      <c r="WLY8" s="4"/>
      <c r="WLZ8" s="4"/>
      <c r="WMA8" s="4"/>
      <c r="WMB8" s="4"/>
      <c r="WMC8" s="4"/>
      <c r="WMD8" s="4"/>
      <c r="WME8" s="4"/>
      <c r="WMF8" s="4"/>
      <c r="WMG8" s="4"/>
      <c r="WMH8" s="4"/>
      <c r="WMI8" s="4"/>
      <c r="WMJ8" s="4"/>
      <c r="WMK8" s="4"/>
      <c r="WML8" s="4"/>
      <c r="WMM8" s="4"/>
      <c r="WMN8" s="4"/>
      <c r="WMO8" s="4"/>
      <c r="WMP8" s="4"/>
      <c r="WMQ8" s="4"/>
      <c r="WMR8" s="4"/>
      <c r="WMS8" s="4"/>
      <c r="WMT8" s="4"/>
      <c r="WMU8" s="4"/>
      <c r="WMV8" s="4"/>
      <c r="WMW8" s="4"/>
      <c r="WMX8" s="4"/>
      <c r="WMY8" s="4"/>
      <c r="WMZ8" s="4"/>
      <c r="WNA8" s="4"/>
      <c r="WNB8" s="4"/>
      <c r="WNC8" s="4"/>
      <c r="WND8" s="4"/>
      <c r="WNE8" s="4"/>
      <c r="WNF8" s="4"/>
      <c r="WNG8" s="4"/>
      <c r="WNH8" s="4"/>
      <c r="WNI8" s="4"/>
      <c r="WNJ8" s="4"/>
      <c r="WNK8" s="4"/>
      <c r="WNL8" s="4"/>
      <c r="WNM8" s="4"/>
      <c r="WNN8" s="4"/>
      <c r="WNO8" s="4"/>
      <c r="WNP8" s="4"/>
      <c r="WNQ8" s="4"/>
      <c r="WNR8" s="4"/>
      <c r="WNS8" s="4"/>
      <c r="WNT8" s="4"/>
      <c r="WNU8" s="4"/>
      <c r="WNV8" s="4"/>
      <c r="WNW8" s="4"/>
      <c r="WNX8" s="4"/>
      <c r="WNY8" s="4"/>
      <c r="WNZ8" s="4"/>
      <c r="WOA8" s="4"/>
      <c r="WOB8" s="4"/>
      <c r="WOC8" s="4"/>
      <c r="WOD8" s="4"/>
      <c r="WOE8" s="4"/>
      <c r="WOF8" s="4"/>
      <c r="WOG8" s="4"/>
      <c r="WOH8" s="4"/>
      <c r="WOI8" s="4"/>
      <c r="WOJ8" s="4"/>
      <c r="WOK8" s="4"/>
      <c r="WOL8" s="4"/>
      <c r="WOM8" s="4"/>
      <c r="WON8" s="4"/>
      <c r="WOO8" s="4"/>
      <c r="WOP8" s="4"/>
      <c r="WOQ8" s="4"/>
      <c r="WOR8" s="4"/>
      <c r="WOS8" s="4"/>
      <c r="WOT8" s="4"/>
      <c r="WOU8" s="4"/>
      <c r="WOV8" s="4"/>
      <c r="WOW8" s="4"/>
      <c r="WOX8" s="4"/>
      <c r="WOY8" s="4"/>
      <c r="WOZ8" s="4"/>
      <c r="WPA8" s="4"/>
      <c r="WPB8" s="4"/>
      <c r="WPC8" s="4"/>
      <c r="WPD8" s="4"/>
      <c r="WPE8" s="4"/>
      <c r="WPF8" s="4"/>
      <c r="WPG8" s="4"/>
      <c r="WPH8" s="4"/>
      <c r="WPI8" s="4"/>
      <c r="WPJ8" s="4"/>
      <c r="WPK8" s="4"/>
      <c r="WPL8" s="4"/>
      <c r="WPM8" s="4"/>
      <c r="WPN8" s="4"/>
      <c r="WPO8" s="4"/>
      <c r="WPP8" s="4"/>
      <c r="WPQ8" s="4"/>
      <c r="WPR8" s="4"/>
      <c r="WPS8" s="4"/>
      <c r="WPT8" s="4"/>
      <c r="WPU8" s="4"/>
      <c r="WPV8" s="4"/>
      <c r="WPW8" s="4"/>
      <c r="WPX8" s="4"/>
      <c r="WPY8" s="4"/>
      <c r="WPZ8" s="4"/>
      <c r="WQA8" s="4"/>
      <c r="WQB8" s="4"/>
      <c r="WQC8" s="4"/>
      <c r="WQD8" s="4"/>
      <c r="WQE8" s="4"/>
      <c r="WQF8" s="4"/>
      <c r="WQG8" s="4"/>
      <c r="WQH8" s="4"/>
      <c r="WQI8" s="4"/>
      <c r="WQJ8" s="4"/>
      <c r="WQK8" s="4"/>
      <c r="WQL8" s="4"/>
      <c r="WQM8" s="4"/>
      <c r="WQN8" s="4"/>
      <c r="WQO8" s="4"/>
      <c r="WQP8" s="4"/>
      <c r="WQQ8" s="4"/>
      <c r="WQR8" s="4"/>
      <c r="WQS8" s="4"/>
      <c r="WQT8" s="4"/>
      <c r="WQU8" s="4"/>
      <c r="WQV8" s="4"/>
      <c r="WQW8" s="4"/>
      <c r="WQX8" s="4"/>
      <c r="WQY8" s="4"/>
      <c r="WQZ8" s="4"/>
      <c r="WRA8" s="4"/>
      <c r="WRB8" s="4"/>
      <c r="WRC8" s="4"/>
      <c r="WRD8" s="4"/>
      <c r="WRE8" s="4"/>
      <c r="WRF8" s="4"/>
      <c r="WRG8" s="4"/>
      <c r="WRH8" s="4"/>
      <c r="WRI8" s="4"/>
      <c r="WRJ8" s="4"/>
      <c r="WRK8" s="4"/>
      <c r="WRL8" s="4"/>
      <c r="WRM8" s="4"/>
      <c r="WRN8" s="4"/>
      <c r="WRO8" s="4"/>
      <c r="WRP8" s="4"/>
      <c r="WRQ8" s="4"/>
      <c r="WRR8" s="4"/>
      <c r="WRS8" s="4"/>
      <c r="WRT8" s="4"/>
      <c r="WRU8" s="4"/>
      <c r="WRV8" s="4"/>
      <c r="WRW8" s="4"/>
      <c r="WRX8" s="4"/>
      <c r="WRY8" s="4"/>
      <c r="WRZ8" s="4"/>
      <c r="WSA8" s="4"/>
      <c r="WSB8" s="4"/>
      <c r="WSC8" s="4"/>
      <c r="WSD8" s="4"/>
      <c r="WSE8" s="4"/>
      <c r="WSF8" s="4"/>
      <c r="WSG8" s="4"/>
      <c r="WSH8" s="4"/>
      <c r="WSI8" s="4"/>
      <c r="WSJ8" s="4"/>
      <c r="WSK8" s="4"/>
      <c r="WSL8" s="4"/>
      <c r="WSM8" s="4"/>
      <c r="WSN8" s="4"/>
      <c r="WSO8" s="4"/>
      <c r="WSP8" s="4"/>
      <c r="WSQ8" s="4"/>
      <c r="WSR8" s="4"/>
      <c r="WSS8" s="4"/>
      <c r="WST8" s="4"/>
      <c r="WSU8" s="4"/>
      <c r="WSV8" s="4"/>
      <c r="WSW8" s="4"/>
      <c r="WSX8" s="4"/>
      <c r="WSY8" s="4"/>
      <c r="WSZ8" s="4"/>
      <c r="WTA8" s="4"/>
      <c r="WTB8" s="4"/>
      <c r="WTC8" s="4"/>
      <c r="WTD8" s="4"/>
      <c r="WTE8" s="4"/>
      <c r="WTF8" s="4"/>
      <c r="WTG8" s="4"/>
      <c r="WTH8" s="4"/>
      <c r="WTI8" s="4"/>
      <c r="WTJ8" s="4"/>
      <c r="WTK8" s="4"/>
      <c r="WTL8" s="4"/>
      <c r="WTM8" s="4"/>
      <c r="WTN8" s="4"/>
      <c r="WTO8" s="4"/>
      <c r="WTP8" s="4"/>
      <c r="WTQ8" s="4"/>
      <c r="WTR8" s="4"/>
      <c r="WTS8" s="4"/>
      <c r="WTT8" s="4"/>
      <c r="WTU8" s="4"/>
      <c r="WTV8" s="4"/>
      <c r="WTW8" s="4"/>
      <c r="WTX8" s="4"/>
      <c r="WTY8" s="4"/>
      <c r="WTZ8" s="4"/>
      <c r="WUA8" s="4"/>
      <c r="WUB8" s="4"/>
      <c r="WUC8" s="4"/>
      <c r="WUD8" s="4"/>
      <c r="WUE8" s="4"/>
      <c r="WUF8" s="4"/>
      <c r="WUG8" s="4"/>
      <c r="WUH8" s="4"/>
      <c r="WUI8" s="4"/>
      <c r="WUJ8" s="4"/>
      <c r="WUK8" s="4"/>
      <c r="WUL8" s="4"/>
      <c r="WUM8" s="4"/>
      <c r="WUN8" s="4"/>
      <c r="WUO8" s="4"/>
      <c r="WUP8" s="4"/>
      <c r="WUQ8" s="4"/>
      <c r="WUR8" s="4"/>
      <c r="WUS8" s="4"/>
      <c r="WUT8" s="4"/>
      <c r="WUU8" s="4"/>
      <c r="WUV8" s="4"/>
      <c r="WUW8" s="4"/>
      <c r="WUX8" s="4"/>
      <c r="WUY8" s="4"/>
      <c r="WUZ8" s="4"/>
      <c r="WVA8" s="4"/>
      <c r="WVB8" s="4"/>
      <c r="WVC8" s="4"/>
      <c r="WVD8" s="4"/>
      <c r="WVE8" s="4"/>
      <c r="WVF8" s="4"/>
      <c r="WVG8" s="4"/>
      <c r="WVH8" s="4"/>
      <c r="WVI8" s="4"/>
      <c r="WVJ8" s="4"/>
      <c r="WVK8" s="4"/>
      <c r="WVL8" s="4"/>
      <c r="WVM8" s="4"/>
      <c r="WVN8" s="4"/>
      <c r="WVO8" s="4"/>
      <c r="WVP8" s="4"/>
      <c r="WVQ8" s="4"/>
      <c r="WVR8" s="4"/>
      <c r="WVS8" s="4"/>
      <c r="WVT8" s="4"/>
      <c r="WVU8" s="4"/>
      <c r="WVV8" s="4"/>
      <c r="WVW8" s="4"/>
      <c r="WVX8" s="4"/>
      <c r="WVY8" s="4"/>
      <c r="WVZ8" s="4"/>
      <c r="WWA8" s="4"/>
      <c r="WWB8" s="4"/>
      <c r="WWC8" s="4"/>
      <c r="WWD8" s="4"/>
      <c r="WWE8" s="4"/>
      <c r="WWF8" s="4"/>
      <c r="WWG8" s="4"/>
      <c r="WWH8" s="4"/>
      <c r="WWI8" s="4"/>
      <c r="WWJ8" s="4"/>
      <c r="WWK8" s="4"/>
      <c r="WWL8" s="4"/>
      <c r="WWM8" s="4"/>
      <c r="WWN8" s="4"/>
      <c r="WWO8" s="4"/>
      <c r="WWP8" s="4"/>
      <c r="WWQ8" s="4"/>
      <c r="WWR8" s="4"/>
      <c r="WWS8" s="4"/>
      <c r="WWT8" s="4"/>
      <c r="WWU8" s="4"/>
      <c r="WWV8" s="4"/>
      <c r="WWW8" s="4"/>
      <c r="WWX8" s="4"/>
      <c r="WWY8" s="4"/>
      <c r="WWZ8" s="4"/>
      <c r="WXA8" s="4"/>
      <c r="WXB8" s="4"/>
      <c r="WXC8" s="4"/>
      <c r="WXD8" s="4"/>
      <c r="WXE8" s="4"/>
      <c r="WXF8" s="4"/>
      <c r="WXG8" s="4"/>
      <c r="WXH8" s="4"/>
      <c r="WXI8" s="4"/>
      <c r="WXJ8" s="4"/>
      <c r="WXK8" s="4"/>
      <c r="WXL8" s="4"/>
      <c r="WXM8" s="4"/>
      <c r="WXN8" s="4"/>
      <c r="WXO8" s="4"/>
      <c r="WXP8" s="4"/>
      <c r="WXQ8" s="4"/>
      <c r="WXR8" s="4"/>
      <c r="WXS8" s="4"/>
      <c r="WXT8" s="4"/>
      <c r="WXU8" s="4"/>
      <c r="WXV8" s="4"/>
      <c r="WXW8" s="4"/>
      <c r="WXX8" s="4"/>
      <c r="WXY8" s="4"/>
      <c r="WXZ8" s="4"/>
      <c r="WYA8" s="4"/>
      <c r="WYB8" s="4"/>
      <c r="WYC8" s="4"/>
      <c r="WYD8" s="4"/>
      <c r="WYE8" s="4"/>
      <c r="WYF8" s="4"/>
      <c r="WYG8" s="4"/>
      <c r="WYH8" s="4"/>
      <c r="WYI8" s="4"/>
      <c r="WYJ8" s="4"/>
      <c r="WYK8" s="4"/>
      <c r="WYL8" s="4"/>
      <c r="WYM8" s="4"/>
      <c r="WYN8" s="4"/>
      <c r="WYO8" s="4"/>
      <c r="WYP8" s="4"/>
      <c r="WYQ8" s="4"/>
      <c r="WYR8" s="4"/>
      <c r="WYS8" s="4"/>
      <c r="WYT8" s="4"/>
      <c r="WYU8" s="4"/>
      <c r="WYV8" s="4"/>
      <c r="WYW8" s="4"/>
      <c r="WYX8" s="4"/>
      <c r="WYY8" s="4"/>
      <c r="WYZ8" s="4"/>
      <c r="WZA8" s="4"/>
      <c r="WZB8" s="4"/>
      <c r="WZC8" s="4"/>
      <c r="WZD8" s="4"/>
      <c r="WZE8" s="4"/>
      <c r="WZF8" s="4"/>
      <c r="WZG8" s="4"/>
      <c r="WZH8" s="4"/>
      <c r="WZI8" s="4"/>
      <c r="WZJ8" s="4"/>
      <c r="WZK8" s="4"/>
      <c r="WZL8" s="4"/>
      <c r="WZM8" s="4"/>
      <c r="WZN8" s="4"/>
      <c r="WZO8" s="4"/>
      <c r="WZP8" s="4"/>
      <c r="WZQ8" s="4"/>
      <c r="WZR8" s="4"/>
      <c r="WZS8" s="4"/>
      <c r="WZT8" s="4"/>
      <c r="WZU8" s="4"/>
      <c r="WZV8" s="4"/>
      <c r="WZW8" s="4"/>
      <c r="WZX8" s="4"/>
      <c r="WZY8" s="4"/>
      <c r="WZZ8" s="4"/>
      <c r="XAA8" s="4"/>
      <c r="XAB8" s="4"/>
      <c r="XAC8" s="4"/>
      <c r="XAD8" s="4"/>
      <c r="XAE8" s="4"/>
      <c r="XAF8" s="4"/>
      <c r="XAG8" s="4"/>
      <c r="XAH8" s="4"/>
      <c r="XAI8" s="4"/>
      <c r="XAJ8" s="4"/>
      <c r="XAK8" s="4"/>
      <c r="XAL8" s="4"/>
      <c r="XAM8" s="4"/>
      <c r="XAN8" s="4"/>
      <c r="XAO8" s="4"/>
      <c r="XAP8" s="4"/>
      <c r="XAQ8" s="4"/>
      <c r="XAR8" s="4"/>
      <c r="XAS8" s="4"/>
      <c r="XAT8" s="4"/>
      <c r="XAU8" s="4"/>
      <c r="XAV8" s="4"/>
      <c r="XAW8" s="4"/>
      <c r="XAX8" s="4"/>
      <c r="XAY8" s="4"/>
      <c r="XAZ8" s="4"/>
      <c r="XBA8" s="4"/>
      <c r="XBB8" s="4"/>
      <c r="XBC8" s="4"/>
      <c r="XBD8" s="4"/>
      <c r="XBE8" s="4"/>
      <c r="XBF8" s="4"/>
      <c r="XBG8" s="4"/>
      <c r="XBH8" s="4"/>
      <c r="XBI8" s="4"/>
      <c r="XBJ8" s="4"/>
      <c r="XBK8" s="4"/>
      <c r="XBL8" s="4"/>
      <c r="XBM8" s="4"/>
      <c r="XBN8" s="4"/>
      <c r="XBO8" s="4"/>
      <c r="XBP8" s="4"/>
      <c r="XBQ8" s="4"/>
      <c r="XBR8" s="4"/>
      <c r="XBS8" s="4"/>
      <c r="XBT8" s="4"/>
      <c r="XBU8" s="4"/>
      <c r="XBV8" s="4"/>
      <c r="XBW8" s="4"/>
      <c r="XBX8" s="4"/>
      <c r="XBY8" s="4"/>
      <c r="XBZ8" s="4"/>
      <c r="XCA8" s="4"/>
      <c r="XCB8" s="4"/>
      <c r="XCC8" s="4"/>
      <c r="XCD8" s="4"/>
      <c r="XCE8" s="4"/>
      <c r="XCF8" s="4"/>
      <c r="XCG8" s="4"/>
      <c r="XCH8" s="4"/>
      <c r="XCI8" s="4"/>
      <c r="XCJ8" s="4"/>
      <c r="XCK8" s="4"/>
      <c r="XCL8" s="4"/>
      <c r="XCM8" s="4"/>
      <c r="XCN8" s="4"/>
      <c r="XCO8" s="4"/>
      <c r="XCP8" s="4"/>
      <c r="XCQ8" s="4"/>
      <c r="XCR8" s="4"/>
      <c r="XCS8" s="4"/>
      <c r="XCT8" s="4"/>
      <c r="XCU8" s="4"/>
      <c r="XCV8" s="4"/>
      <c r="XCW8" s="4"/>
      <c r="XCX8" s="4"/>
      <c r="XCY8" s="4"/>
      <c r="XCZ8" s="4"/>
      <c r="XDA8" s="4"/>
      <c r="XDB8" s="4"/>
      <c r="XDC8" s="4"/>
      <c r="XDD8" s="4"/>
      <c r="XDE8" s="4"/>
      <c r="XDF8" s="4"/>
      <c r="XDG8" s="4"/>
      <c r="XDH8" s="4"/>
      <c r="XDI8" s="4"/>
      <c r="XDJ8" s="4"/>
      <c r="XDK8" s="4"/>
      <c r="XDL8" s="4"/>
      <c r="XDM8" s="4"/>
      <c r="XDN8" s="4"/>
      <c r="XDO8" s="4"/>
      <c r="XDP8" s="4"/>
      <c r="XDQ8" s="4"/>
      <c r="XDR8" s="4"/>
      <c r="XDS8" s="4"/>
      <c r="XDT8" s="4"/>
      <c r="XDU8" s="4"/>
      <c r="XDV8" s="4"/>
      <c r="XDW8" s="4"/>
      <c r="XDX8" s="4"/>
      <c r="XDY8" s="4"/>
      <c r="XDZ8" s="4"/>
      <c r="XEA8" s="4"/>
      <c r="XEB8" s="4"/>
      <c r="XEC8" s="4"/>
      <c r="XED8" s="4"/>
      <c r="XEE8" s="4"/>
      <c r="XEF8" s="4"/>
      <c r="XEG8" s="4"/>
      <c r="XEH8" s="4"/>
      <c r="XEI8" s="4"/>
      <c r="XEJ8" s="4"/>
      <c r="XEK8" s="4"/>
      <c r="XEL8" s="4"/>
      <c r="XEM8" s="4"/>
      <c r="XEN8" s="4"/>
      <c r="XEO8" s="4"/>
      <c r="XEP8" s="4"/>
      <c r="XEQ8" s="4"/>
      <c r="XER8" s="4"/>
      <c r="XES8" s="4"/>
      <c r="XET8" s="4"/>
      <c r="XEU8" s="4"/>
      <c r="XEV8" s="4"/>
      <c r="XEW8" s="4"/>
      <c r="XEX8" s="4"/>
      <c r="XEY8" s="4"/>
      <c r="XEZ8" s="4"/>
      <c r="XFA8" s="4"/>
      <c r="XFB8" s="4"/>
      <c r="XFC8" s="4"/>
      <c r="XFD8" s="4"/>
    </row>
    <row r="9" spans="1:16384" ht="15" customHeight="1">
      <c r="B9" s="58" t="s">
        <v>4957</v>
      </c>
      <c r="C9" s="58"/>
      <c r="D9" s="58"/>
      <c r="E9" s="58"/>
      <c r="F9" s="58"/>
      <c r="G9" s="58"/>
      <c r="H9" s="58"/>
      <c r="I9" s="58"/>
    </row>
    <row r="10" spans="1:16384">
      <c r="B10" s="58" t="s">
        <v>1442</v>
      </c>
      <c r="C10" s="58"/>
      <c r="D10" s="58"/>
      <c r="E10" s="58"/>
      <c r="F10" s="58"/>
      <c r="G10" s="58"/>
      <c r="H10" s="58"/>
      <c r="I10" s="58"/>
    </row>
    <row r="11" spans="1:16384">
      <c r="B11" s="4">
        <v>1000</v>
      </c>
      <c r="D11" s="3"/>
      <c r="E11" s="3"/>
    </row>
    <row r="13" spans="1:16384">
      <c r="B13" s="59" t="s">
        <v>4972</v>
      </c>
      <c r="C13" s="60"/>
    </row>
    <row r="14" spans="1:16384">
      <c r="E14" s="61"/>
      <c r="F14" s="61"/>
    </row>
    <row r="15" spans="1:16384" ht="15" customHeight="1">
      <c r="B15" s="58" t="s">
        <v>4957</v>
      </c>
      <c r="C15" s="58"/>
      <c r="D15" s="58"/>
      <c r="E15" s="58"/>
      <c r="F15" s="58"/>
      <c r="G15" s="58"/>
      <c r="H15" s="58"/>
      <c r="I15" s="106"/>
      <c r="J15" s="58"/>
      <c r="K15" s="58"/>
      <c r="L15" s="58"/>
    </row>
    <row r="16" spans="1:16384">
      <c r="B16" s="58"/>
      <c r="C16" s="58"/>
      <c r="D16" s="58"/>
      <c r="E16" s="58"/>
      <c r="F16" s="58"/>
      <c r="G16" s="58"/>
      <c r="H16" s="58"/>
      <c r="I16" s="113"/>
      <c r="J16" s="130"/>
      <c r="K16" s="130"/>
      <c r="L16" s="130"/>
    </row>
  </sheetData>
  <conditionalFormatting sqref="U6:V6 U8:V1048576">
    <cfRule type="cellIs" dxfId="19" priority="4" operator="equal">
      <formula>"(blank)"</formula>
    </cfRule>
  </conditionalFormatting>
  <conditionalFormatting sqref="U7:V7">
    <cfRule type="cellIs" dxfId="18" priority="3" operator="equal">
      <formula>"(blank)"</formula>
    </cfRule>
  </conditionalFormatting>
  <conditionalFormatting sqref="U1:V5">
    <cfRule type="cellIs" dxfId="17" priority="2" operator="equal">
      <formula>"(blank)"</formula>
    </cfRule>
  </conditionalFormatting>
  <pageMargins left="0.7" right="0.7" top="0.75" bottom="0.75" header="0.3" footer="0.3"/>
  <pageSetup paperSize="9" orientation="portrait" r:id="rId1"/>
  <ignoredErrors>
    <ignoredError sqref="A8" numberStoredAsText="1"/>
  </ignoredError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_rels/item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5.xml"/></Relationships>
</file>

<file path=customXml/_rels/item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6.xml"/></Relationships>
</file>

<file path=customXml/_rels/item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7.xml"/></Relationships>
</file>

<file path=customXml/_rels/item8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8.xml"/></Relationships>
</file>

<file path=customXml/_rels/item9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9.xml"/></Relationships>
</file>

<file path=customXml/_rels/item10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0.xml"/></Relationships>
</file>

<file path=customXml/_rels/item1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1.xml"/></Relationships>
</file>

<file path=customXml/_rels/item1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2.xml"/></Relationships>
</file>

<file path=customXml/_rels/item1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3.xml"/></Relationships>
</file>

<file path=customXml/_rels/item1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4.xml"/></Relationships>
</file>

<file path=customXml/_rels/item1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5.xml"/></Relationships>
</file>

<file path=customXml/_rels/item1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6.xml"/></Relationships>
</file>

<file path=customXml/_rels/item1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7.xml"/></Relationships>
</file>

<file path=customXml/_rels/item18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8.xml"/></Relationships>
</file>

<file path=customXml/_rels/item19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9.xml"/></Relationships>
</file>

<file path=customXml/_rels/item20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0.xml"/></Relationships>
</file>

<file path=customXml/item1.xml>�� 
</file>

<file path=customXml/item2.xml>�� 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4.xml>�� 
</file>

<file path=customXml/item5.xml>�� 
</file>

<file path=customXml/item6.xml>�� 
</file>

<file path=customXml/item7.xml>�� 
</file>

<file path=customXml/item8.xml>�� 
</file>

<file path=customXml/item9.xml>�� 
</file>

<file path=customXml/item10.xml>�� 
</file>

<file path=customXml/item11.xml>�� 
</file>

<file path=customXml/item1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13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F42F23539D91AC4294AE2984D95A4970" ma:contentTypeVersion="2" ma:contentTypeDescription="Create a new document." ma:contentTypeScope="" ma:versionID="560d9032e81840f45e2012248c4d69ad">
  <xsd:schema xmlns:xsd="http://www.w3.org/2001/XMLSchema" xmlns:xs="http://www.w3.org/2001/XMLSchema" xmlns:p="http://schemas.microsoft.com/office/2006/metadata/properties" xmlns:ns3="d3bee3d2-f573-4358-a392-c71e6a631795" targetNamespace="http://schemas.microsoft.com/office/2006/metadata/properties" ma:root="true" ma:fieldsID="d9e6112457ee61fc2595cb94e86c9c69" ns3:_="">
    <xsd:import namespace="d3bee3d2-f573-4358-a392-c71e6a631795"/>
    <xsd:element name="properties">
      <xsd:complexType>
        <xsd:sequence>
          <xsd:element name="documentManagement">
            <xsd:complexType>
              <xsd:all>
                <xsd:element ref="ns3:MediaServiceMetadata" minOccurs="0"/>
                <xsd:element ref="ns3:MediaServiceFastMetadata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d3bee3d2-f573-4358-a392-c71e6a631795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14.xml>�� 
</file>

<file path=customXml/item15.xml>�� 
</file>

<file path=customXml/item16.xml>�� 
</file>

<file path=customXml/item17.xml>�� 
</file>

<file path=customXml/item18.xml>�� 
</file>

<file path=customXml/item19.xml>�� 
</file>

<file path=customXml/item20.xml>�� 
</file>

<file path=customXml/itemProps1.xml><?xml version="1.0" encoding="utf-8"?>
<ds:datastoreItem xmlns:ds="http://schemas.openxmlformats.org/officeDocument/2006/customXml" ds:itemID="{B99534D5-A7AF-494F-AECE-6F4C3E45C384}">
  <ds:schemaRefs/>
</ds:datastoreItem>
</file>

<file path=customXml/itemProps2.xml><?xml version="1.0" encoding="utf-8"?>
<ds:datastoreItem xmlns:ds="http://schemas.openxmlformats.org/officeDocument/2006/customXml" ds:itemID="{A68DC3EF-0CE3-4D0E-9794-1C196DAA7598}">
  <ds:schemaRefs/>
</ds:datastoreItem>
</file>

<file path=customXml/itemProps3.xml><?xml version="1.0" encoding="utf-8"?>
<ds:datastoreItem xmlns:ds="http://schemas.openxmlformats.org/officeDocument/2006/customXml" ds:itemID="{CD06483B-8CEB-4B71-B287-FF6BA1D8E89F}">
  <ds:schemaRefs>
    <ds:schemaRef ds:uri="http://schemas.microsoft.com/office/2006/metadata/properties"/>
    <ds:schemaRef ds:uri="http://purl.org/dc/terms/"/>
    <ds:schemaRef ds:uri="http://schemas.openxmlformats.org/package/2006/metadata/core-properties"/>
    <ds:schemaRef ds:uri="http://schemas.microsoft.com/office/2006/documentManagement/types"/>
    <ds:schemaRef ds:uri="d3bee3d2-f573-4358-a392-c71e6a631795"/>
    <ds:schemaRef ds:uri="http://purl.org/dc/elements/1.1/"/>
    <ds:schemaRef ds:uri="http://schemas.microsoft.com/office/infopath/2007/PartnerControls"/>
    <ds:schemaRef ds:uri="http://www.w3.org/XML/1998/namespace"/>
    <ds:schemaRef ds:uri="http://purl.org/dc/dcmitype/"/>
  </ds:schemaRefs>
</ds:datastoreItem>
</file>

<file path=customXml/itemProps4.xml><?xml version="1.0" encoding="utf-8"?>
<ds:datastoreItem xmlns:ds="http://schemas.openxmlformats.org/officeDocument/2006/customXml" ds:itemID="{0856D241-2B79-4E88-A059-11CA63B18EDA}">
  <ds:schemaRefs/>
</ds:datastoreItem>
</file>

<file path=customXml/itemProps5.xml><?xml version="1.0" encoding="utf-8"?>
<ds:datastoreItem xmlns:ds="http://schemas.openxmlformats.org/officeDocument/2006/customXml" ds:itemID="{70ADD702-A705-4134-8FFE-C7C7BE65D786}">
  <ds:schemaRefs/>
</ds:datastoreItem>
</file>

<file path=customXml/itemProps6.xml><?xml version="1.0" encoding="utf-8"?>
<ds:datastoreItem xmlns:ds="http://schemas.openxmlformats.org/officeDocument/2006/customXml" ds:itemID="{594EE6CC-EE3C-48E4-902A-2DD8C37A6590}">
  <ds:schemaRefs/>
</ds:datastoreItem>
</file>

<file path=customXml/itemProps7.xml><?xml version="1.0" encoding="utf-8"?>
<ds:datastoreItem xmlns:ds="http://schemas.openxmlformats.org/officeDocument/2006/customXml" ds:itemID="{7AA67692-A396-48DA-A0D3-9DD4FEEE074E}">
  <ds:schemaRefs/>
</ds:datastoreItem>
</file>

<file path=customXml/itemProps8.xml><?xml version="1.0" encoding="utf-8"?>
<ds:datastoreItem xmlns:ds="http://schemas.openxmlformats.org/officeDocument/2006/customXml" ds:itemID="{3DA16640-D0C2-455E-BA59-964EDEC0566D}">
  <ds:schemaRefs/>
</ds:datastoreItem>
</file>

<file path=customXml/itemProps9.xml><?xml version="1.0" encoding="utf-8"?>
<ds:datastoreItem xmlns:ds="http://schemas.openxmlformats.org/officeDocument/2006/customXml" ds:itemID="{F967C2DA-8112-429F-8035-5AA80903F269}">
  <ds:schemaRefs/>
</ds:datastoreItem>
</file>

<file path=customXml/itemProps10.xml><?xml version="1.0" encoding="utf-8"?>
<ds:datastoreItem xmlns:ds="http://schemas.openxmlformats.org/officeDocument/2006/customXml" ds:itemID="{676A8C8B-B6BB-4698-824F-6CC6CC8C7568}">
  <ds:schemaRefs/>
</ds:datastoreItem>
</file>

<file path=customXml/itemProps11.xml><?xml version="1.0" encoding="utf-8"?>
<ds:datastoreItem xmlns:ds="http://schemas.openxmlformats.org/officeDocument/2006/customXml" ds:itemID="{66705C0E-EFC8-4C5A-B606-C73403DF3E91}">
  <ds:schemaRefs/>
</ds:datastoreItem>
</file>

<file path=customXml/itemProps12.xml><?xml version="1.0" encoding="utf-8"?>
<ds:datastoreItem xmlns:ds="http://schemas.openxmlformats.org/officeDocument/2006/customXml" ds:itemID="{4CA87F1D-CC47-493D-995A-EC4952484D93}">
  <ds:schemaRefs>
    <ds:schemaRef ds:uri="http://schemas.microsoft.com/sharepoint/v3/contenttype/forms"/>
  </ds:schemaRefs>
</ds:datastoreItem>
</file>

<file path=customXml/itemProps13.xml><?xml version="1.0" encoding="utf-8"?>
<ds:datastoreItem xmlns:ds="http://schemas.openxmlformats.org/officeDocument/2006/customXml" ds:itemID="{98ACC4FE-C812-4D4B-8F17-D7FD84B0CA4A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d3bee3d2-f573-4358-a392-c71e6a631795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14.xml><?xml version="1.0" encoding="utf-8"?>
<ds:datastoreItem xmlns:ds="http://schemas.openxmlformats.org/officeDocument/2006/customXml" ds:itemID="{FC2F74ED-3A38-468A-BD10-D78ED114A822}">
  <ds:schemaRefs/>
</ds:datastoreItem>
</file>

<file path=customXml/itemProps15.xml><?xml version="1.0" encoding="utf-8"?>
<ds:datastoreItem xmlns:ds="http://schemas.openxmlformats.org/officeDocument/2006/customXml" ds:itemID="{B6DD9483-EFAB-4800-B96E-429936D8E23C}">
  <ds:schemaRefs/>
</ds:datastoreItem>
</file>

<file path=customXml/itemProps16.xml><?xml version="1.0" encoding="utf-8"?>
<ds:datastoreItem xmlns:ds="http://schemas.openxmlformats.org/officeDocument/2006/customXml" ds:itemID="{F67DD09E-E641-4BBA-AC48-E10F5A63456D}">
  <ds:schemaRefs/>
</ds:datastoreItem>
</file>

<file path=customXml/itemProps17.xml><?xml version="1.0" encoding="utf-8"?>
<ds:datastoreItem xmlns:ds="http://schemas.openxmlformats.org/officeDocument/2006/customXml" ds:itemID="{E1E7E3AF-D458-4CEA-BE60-8FEAE45D8ED5}">
  <ds:schemaRefs/>
</ds:datastoreItem>
</file>

<file path=customXml/itemProps18.xml><?xml version="1.0" encoding="utf-8"?>
<ds:datastoreItem xmlns:ds="http://schemas.openxmlformats.org/officeDocument/2006/customXml" ds:itemID="{FBC509D6-608E-48B2-8FBD-D4ECD89A070F}">
  <ds:schemaRefs/>
</ds:datastoreItem>
</file>

<file path=customXml/itemProps19.xml><?xml version="1.0" encoding="utf-8"?>
<ds:datastoreItem xmlns:ds="http://schemas.openxmlformats.org/officeDocument/2006/customXml" ds:itemID="{6FA3A448-C464-4857-8C83-23C4F141E12C}">
  <ds:schemaRefs/>
</ds:datastoreItem>
</file>

<file path=customXml/itemProps20.xml><?xml version="1.0" encoding="utf-8"?>
<ds:datastoreItem xmlns:ds="http://schemas.openxmlformats.org/officeDocument/2006/customXml" ds:itemID="{564BC68E-4159-43CA-B840-56551CECEAC8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13</vt:i4>
      </vt:variant>
      <vt:variant>
        <vt:lpstr>Named Ranges</vt:lpstr>
      </vt:variant>
      <vt:variant>
        <vt:i4>6</vt:i4>
      </vt:variant>
    </vt:vector>
  </HeadingPairs>
  <TitlesOfParts>
    <vt:vector size="19" baseType="lpstr">
      <vt:lpstr>SAP Acc Number</vt:lpstr>
      <vt:lpstr>SAP CCtr</vt:lpstr>
      <vt:lpstr>Vendor No M3 to SAP</vt:lpstr>
      <vt:lpstr>Stat Orders</vt:lpstr>
      <vt:lpstr>instructions</vt:lpstr>
      <vt:lpstr>table</vt:lpstr>
      <vt:lpstr>Model</vt:lpstr>
      <vt:lpstr>Extract_2</vt:lpstr>
      <vt:lpstr>Data</vt:lpstr>
      <vt:lpstr>fraedom_masterdata</vt:lpstr>
      <vt:lpstr>Sheet1</vt:lpstr>
      <vt:lpstr>extract</vt:lpstr>
      <vt:lpstr>journal</vt:lpstr>
      <vt:lpstr>DATE</vt:lpstr>
      <vt:lpstr>diff_1</vt:lpstr>
      <vt:lpstr>diff_2</vt:lpstr>
      <vt:lpstr>fraedom_data</vt:lpstr>
      <vt:lpstr>fraedom_error</vt:lpstr>
      <vt:lpstr>UPDATE_NAME</vt:lpstr>
    </vt:vector>
  </TitlesOfParts>
  <Manager/>
  <Company>Synlait Milk Limited</Company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Guilherme Martins</dc:creator>
  <cp:keywords/>
  <dc:description/>
  <cp:lastModifiedBy>Guilherme Martins</cp:lastModifiedBy>
  <cp:revision/>
  <dcterms:created xsi:type="dcterms:W3CDTF">2021-09-28T23:27:21Z</dcterms:created>
  <dcterms:modified xsi:type="dcterms:W3CDTF">2022-01-25T02:51:39Z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0x010100F42F23539D91AC4294AE2984D95A4970</vt:lpwstr>
  </property>
</Properties>
</file>